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2368" windowHeight="9360"/>
  </bookViews>
  <sheets>
    <sheet name="Wind" sheetId="1" r:id="rId1"/>
  </sheets>
  <calcPr calcId="144525"/>
</workbook>
</file>

<file path=xl/sharedStrings.xml><?xml version="1.0" encoding="utf-8"?>
<sst xmlns="http://schemas.openxmlformats.org/spreadsheetml/2006/main" count="37176" uniqueCount="18223">
  <si>
    <t>证券代码</t>
  </si>
  <si>
    <t>证券简称</t>
  </si>
  <si>
    <t>成立年限
[单位] 年</t>
  </si>
  <si>
    <t>基金成立日</t>
  </si>
  <si>
    <t>基金规模(合计)
[交易日期] 最新
[单位] 亿元</t>
  </si>
  <si>
    <t>基金经理(现任)</t>
  </si>
  <si>
    <t>任职天数
[名次] 第1名
[单位] 天</t>
  </si>
  <si>
    <t>投资类型(二级分类)</t>
  </si>
  <si>
    <t>今年以来回报
[是否年化] 否
[交易日期] 最新
[单位] %</t>
  </si>
  <si>
    <t>同类基金区间收益排名(百分比)
[起始交易日期] 本年初
[截止交易日期] 最新
[基金分类] 投资类型(二级分类)
[单位] %</t>
  </si>
  <si>
    <t>近1周回报
[是否年化] 否
[交易日期] 最新
[单位] %</t>
  </si>
  <si>
    <t>同类基金区间收益排名(百分比)
[起始交易日期] 截止日1周前
[截止交易日期] 最新
[基金分类] 投资类型(二级分类)
[单位] %</t>
  </si>
  <si>
    <t>近1月回报
[是否年化] 否
[交易日期] 最新
[单位] %</t>
  </si>
  <si>
    <t>同类基金区间收益排名(百分比)
[起始交易日期] 截止日1月前
[截止交易日期] 最新
[基金分类] 投资类型(二级分类)
[单位] %</t>
  </si>
  <si>
    <t>近3月回报
[是否年化] 否
[交易日期] 最新
[单位] %</t>
  </si>
  <si>
    <t>同类基金区间收益排名(百分比)
[起始交易日期] 截止日3月前
[截止交易日期] 最新
[基金分类] 投资类型(二级分类)
[单位] %</t>
  </si>
  <si>
    <t>近6月回报
[是否年化] 否
[交易日期] 最新
[单位] %</t>
  </si>
  <si>
    <t>同类基金区间收益排名(百分比)
[起始交易日期] 截止日6月前
[截止交易日期] 最新
[基金分类] 投资类型(二级分类)
[单位] %</t>
  </si>
  <si>
    <t>近1年回报
[是否年化] 否
[交易日期] 最新
[单位] %</t>
  </si>
  <si>
    <t>同类基金区间收益排名(百分比)
[起始交易日期] 截止日1年前
[截止交易日期] 最新
[基金分类] 投资类型(二级分类)
[单位] %</t>
  </si>
  <si>
    <t>近2年回报
[是否年化] 否
[交易日期] 最新
[单位] %</t>
  </si>
  <si>
    <t>同类基金区间收益排名(百分比)
[起始交易日期] 截止日2年前
[截止交易日期] 最新
[基金分类] 投资类型(二级分类)
[单位] %</t>
  </si>
  <si>
    <t>近3年回报
[是否年化] 否
[交易日期] 最新
[单位] %</t>
  </si>
  <si>
    <t>同类基金区间收益排名(百分比)
[起始交易日期] 截止日3年前
[截止交易日期] 最新
[基金分类] 投资类型(二级分类)
[单位] %</t>
  </si>
  <si>
    <t>近5年回报
[是否年化] 否
[交易日期] 最新
[单位] %</t>
  </si>
  <si>
    <t>同类基金区间收益排名(百分比)
[起始交易日期] 截止日5年前
[截止交易日期] 最新
[基金分类] 投资类型(二级分类)
[单位] %</t>
  </si>
  <si>
    <t>Sharpe
[起始交易日期] 截止日1年前
[截止交易日期] 最新收盘日
[计算周期] 周
[收益率计算方法] 普通收益率
[无风险收益率] 一年定存利率（税前）</t>
  </si>
  <si>
    <t>Sortino
[起始交易日期] 截止日3年前
[截止交易日期] 最新收盘日
[计算周期] 周
[收益率计算方法] 普通收益率
[无风险收益率] 一年定存利率（税前）</t>
  </si>
  <si>
    <t>最大回撤
[起始交易日期] 截止日3年前
[截止交易日期] 最新
[单位] %</t>
  </si>
  <si>
    <t>Calmar
[起始交易日期] 截止日3年前
[截止交易日期] 最新</t>
  </si>
  <si>
    <t>最长连续下跌月数
[起始交易日期] 截止日3年前
[截止交易日期] 最新收盘日
[单位] 月</t>
  </si>
  <si>
    <t>平均月度回报
[起始交易日期] 截止日3年前
[截止交易日期] 最新收盘日
[单位] %</t>
  </si>
  <si>
    <t>年化收益率
[起始交易日期] 2020-01-01
[截止交易日期] 最新收盘日
[计算周期] 周
[收益率计算方法] 普通收益率
[单位] %</t>
  </si>
  <si>
    <t>年化收益率
[起始交易日期] 2019-01-01
[截止交易日期] 最新收盘日
[计算周期] 周
[收益率计算方法] 普通收益率
[单位] %</t>
  </si>
  <si>
    <t>年化收益率
[起始交易日期] 2018-01-01
[截止交易日期] 最新收盘日
[计算周期] 周
[收益率计算方法] 普通收益率
[单位] %</t>
  </si>
  <si>
    <t>年化收益率
[起始交易日期] 2017-01-01
[截止交易日期] 最新收盘日
[计算周期] 周
[收益率计算方法] 普通收益率
[单位] %</t>
  </si>
  <si>
    <t>年化收益率
[起始交易日期] 2015-01-01
[截止交易日期] 最新收盘日
[计算周期] 周
[收益率计算方法] 普通收益率
[单位] %</t>
  </si>
  <si>
    <t>年化收益率
[起始交易日期] 2013-01-01
[截止交易日期] 最新收盘日
[计算周期] 周
[收益率计算方法] 普通收益率
[单位] %</t>
  </si>
  <si>
    <t>单日大额申购限额
[交易日期] 最新收盘日
[单位] 万元</t>
  </si>
  <si>
    <t>申购赎回状态
[交易日期] 最新</t>
  </si>
  <si>
    <t>000001.OF</t>
  </si>
  <si>
    <t>华夏成长</t>
  </si>
  <si>
    <t>000003.OF</t>
  </si>
  <si>
    <t>中海可转换债券A</t>
  </si>
  <si>
    <t>彭海平</t>
  </si>
  <si>
    <t>混合债券型二级基金</t>
  </si>
  <si>
    <t>开放申购|开放赎回</t>
  </si>
  <si>
    <t>000005.OF</t>
  </si>
  <si>
    <t>嘉实增强信用</t>
  </si>
  <si>
    <t>刘宁</t>
  </si>
  <si>
    <t>中长期纯债型基金</t>
  </si>
  <si>
    <t>暂停申购|暂停赎回</t>
  </si>
  <si>
    <t>000006.OF</t>
  </si>
  <si>
    <t>西部利得量化成长A</t>
  </si>
  <si>
    <t>盛丰衍</t>
  </si>
  <si>
    <t>偏股混合型基金</t>
  </si>
  <si>
    <t>暂停大额申购|开放赎回</t>
  </si>
  <si>
    <t>000008.OF</t>
  </si>
  <si>
    <t>嘉实中证500ETF联接A</t>
  </si>
  <si>
    <t>何如,陈正宪</t>
  </si>
  <si>
    <t>被动指数型基金</t>
  </si>
  <si>
    <t>000009.OF</t>
  </si>
  <si>
    <t>易方达天天A</t>
  </si>
  <si>
    <t>石大怿,刘朝阳</t>
  </si>
  <si>
    <t>货币市场型基金</t>
  </si>
  <si>
    <t>000011.OF</t>
  </si>
  <si>
    <t>华夏大盘精选</t>
  </si>
  <si>
    <t>陈伟彦</t>
  </si>
  <si>
    <t>000014.OF</t>
  </si>
  <si>
    <t>华夏聚利</t>
  </si>
  <si>
    <t>何家琪</t>
  </si>
  <si>
    <t>混合债券型一级基金</t>
  </si>
  <si>
    <t>000015.OF</t>
  </si>
  <si>
    <t>华夏纯债A</t>
  </si>
  <si>
    <t>柳万军</t>
  </si>
  <si>
    <t>000017.OF</t>
  </si>
  <si>
    <t>财通可持续发展主题</t>
  </si>
  <si>
    <t>夏钦</t>
  </si>
  <si>
    <t>000020.OF</t>
  </si>
  <si>
    <t>景顺长城品质投资</t>
  </si>
  <si>
    <t>詹成</t>
  </si>
  <si>
    <t>000021.OF</t>
  </si>
  <si>
    <t>华夏优势增长</t>
  </si>
  <si>
    <t>郑晓辉</t>
  </si>
  <si>
    <t>000024.OF</t>
  </si>
  <si>
    <t>大摩双利增强A</t>
  </si>
  <si>
    <t>张雪</t>
  </si>
  <si>
    <t>000028.OF</t>
  </si>
  <si>
    <t>华富安鑫</t>
  </si>
  <si>
    <t>张惠</t>
  </si>
  <si>
    <t>000029.OF</t>
  </si>
  <si>
    <t>富国宏观策略</t>
  </si>
  <si>
    <t>袁宜</t>
  </si>
  <si>
    <t>灵活配置型基金</t>
  </si>
  <si>
    <t>000030.OF</t>
  </si>
  <si>
    <t>长城核心优选</t>
  </si>
  <si>
    <t>雷俊,王卫林</t>
  </si>
  <si>
    <t>000031.OF</t>
  </si>
  <si>
    <t>华夏复兴</t>
  </si>
  <si>
    <t>周克平</t>
  </si>
  <si>
    <t>000032.OF</t>
  </si>
  <si>
    <t>易方达信用债A</t>
  </si>
  <si>
    <t>胡剑,纪玲云</t>
  </si>
  <si>
    <t>000037.OF</t>
  </si>
  <si>
    <t>广发景宁纯债</t>
  </si>
  <si>
    <t>宋倩倩</t>
  </si>
  <si>
    <t>000039.OF</t>
  </si>
  <si>
    <t>农银汇理低估值高增长</t>
  </si>
  <si>
    <t>张燕</t>
  </si>
  <si>
    <t>000041.OF</t>
  </si>
  <si>
    <t>华夏全球精选</t>
  </si>
  <si>
    <t>李湘杰</t>
  </si>
  <si>
    <t>国际(QDII)股票型基金</t>
  </si>
  <si>
    <t>000042.OF</t>
  </si>
  <si>
    <t>财通中证100指数增强A</t>
  </si>
  <si>
    <t>吴迪,朱海东</t>
  </si>
  <si>
    <t>增强指数型基金</t>
  </si>
  <si>
    <t>000043.OF</t>
  </si>
  <si>
    <t>嘉实美国成长人民币</t>
  </si>
  <si>
    <t>张自力</t>
  </si>
  <si>
    <t>000045.OF</t>
  </si>
  <si>
    <t>工银瑞信产业债A</t>
  </si>
  <si>
    <t>何秀红</t>
  </si>
  <si>
    <t>000047.OF</t>
  </si>
  <si>
    <t>华夏双债增强A</t>
  </si>
  <si>
    <t>000049.OF</t>
  </si>
  <si>
    <t>中银标普全球精选</t>
  </si>
  <si>
    <t>陈学林</t>
  </si>
  <si>
    <t>000051.OF</t>
  </si>
  <si>
    <t>华夏沪深300ETF联接A</t>
  </si>
  <si>
    <t>张弘弢,赵宗庭</t>
  </si>
  <si>
    <t>000053.OF</t>
  </si>
  <si>
    <t>鹏华永诚一年定开</t>
  </si>
  <si>
    <t>刘涛</t>
  </si>
  <si>
    <t>开放申购|暂停赎回</t>
  </si>
  <si>
    <t>000054.OF</t>
  </si>
  <si>
    <t>鹏华双债增利</t>
  </si>
  <si>
    <t>刘太阳</t>
  </si>
  <si>
    <t>000056.OF</t>
  </si>
  <si>
    <t>建信消费升级</t>
  </si>
  <si>
    <t>邱宇航</t>
  </si>
  <si>
    <t>000057.OF</t>
  </si>
  <si>
    <t>中银消费主题</t>
  </si>
  <si>
    <t>钱亚风云</t>
  </si>
  <si>
    <t>000058.OF</t>
  </si>
  <si>
    <t>国联安安泰灵活配置</t>
  </si>
  <si>
    <t>林渌,洪阳玚</t>
  </si>
  <si>
    <t>000059.OF</t>
  </si>
  <si>
    <t>国联安中证医药100A</t>
  </si>
  <si>
    <t>黄欣</t>
  </si>
  <si>
    <t>000061.OF</t>
  </si>
  <si>
    <t>华夏盛世精选</t>
  </si>
  <si>
    <t>赵航</t>
  </si>
  <si>
    <t>000063.OF</t>
  </si>
  <si>
    <t>长盛电子信息主题</t>
  </si>
  <si>
    <t>朱律</t>
  </si>
  <si>
    <t>000064.OF</t>
  </si>
  <si>
    <t>大摩纯债稳定增利</t>
  </si>
  <si>
    <t>李轶</t>
  </si>
  <si>
    <t>000065.OF</t>
  </si>
  <si>
    <t>国富焦点驱动灵活配置</t>
  </si>
  <si>
    <t>赵晓东,刘怡敏,刘晓</t>
  </si>
  <si>
    <t>000066.OF</t>
  </si>
  <si>
    <t>诺安鸿鑫</t>
  </si>
  <si>
    <t>宋德舜,李迪</t>
  </si>
  <si>
    <t>000067.OF</t>
  </si>
  <si>
    <t>民生加银转债优选A</t>
  </si>
  <si>
    <t>邱世磊</t>
  </si>
  <si>
    <t>000069.OF</t>
  </si>
  <si>
    <t>国投瑞银中高等级A</t>
  </si>
  <si>
    <t>宋璐</t>
  </si>
  <si>
    <t>000071.OF</t>
  </si>
  <si>
    <t>华夏恒生ETF联接A(人民币)</t>
  </si>
  <si>
    <t>徐猛</t>
  </si>
  <si>
    <t>000072.OF</t>
  </si>
  <si>
    <t>华安稳健回报</t>
  </si>
  <si>
    <t>郑可成,舒灏</t>
  </si>
  <si>
    <t>000073.OF</t>
  </si>
  <si>
    <t>上投摩根成长动力</t>
  </si>
  <si>
    <t>刘辉</t>
  </si>
  <si>
    <t>000074.OF</t>
  </si>
  <si>
    <t>工银信用纯债一年A</t>
  </si>
  <si>
    <t>000078.OF</t>
  </si>
  <si>
    <t>工银信用纯债两年A</t>
  </si>
  <si>
    <t>朱晨杰</t>
  </si>
  <si>
    <t>000080.OF</t>
  </si>
  <si>
    <t>天治可转债增强A</t>
  </si>
  <si>
    <t>王洋</t>
  </si>
  <si>
    <t>000082.OF</t>
  </si>
  <si>
    <t>嘉实研究阿尔法</t>
  </si>
  <si>
    <t>张露</t>
  </si>
  <si>
    <t>普通股票型基金</t>
  </si>
  <si>
    <t>000083.OF</t>
  </si>
  <si>
    <t>汇添富消费行业</t>
  </si>
  <si>
    <t>胡昕炜</t>
  </si>
  <si>
    <t>000084.OF</t>
  </si>
  <si>
    <t>博时安盈A</t>
  </si>
  <si>
    <t>黄海峰</t>
  </si>
  <si>
    <t>短期纯债型基金</t>
  </si>
  <si>
    <t>000086.OF</t>
  </si>
  <si>
    <t>南方稳利1年A</t>
  </si>
  <si>
    <t>何康</t>
  </si>
  <si>
    <t>000087.OF</t>
  </si>
  <si>
    <t>嘉实中期国债ETF联接A</t>
  </si>
  <si>
    <t>崔思维</t>
  </si>
  <si>
    <t>被动指数型债券基金</t>
  </si>
  <si>
    <t>暂停申购|开放赎回</t>
  </si>
  <si>
    <t>000089.OF</t>
  </si>
  <si>
    <t>民生加银高等级信用债C</t>
  </si>
  <si>
    <t>李文君</t>
  </si>
  <si>
    <t>000103.OF</t>
  </si>
  <si>
    <t>国泰境外高收益</t>
  </si>
  <si>
    <t>吴向军</t>
  </si>
  <si>
    <t>国际(QDII)债券型基金</t>
  </si>
  <si>
    <t>000104.OF</t>
  </si>
  <si>
    <t>华宸未来稳健添利A</t>
  </si>
  <si>
    <t>朱文辉</t>
  </si>
  <si>
    <t>000105.OF</t>
  </si>
  <si>
    <t>建信安心回报A</t>
  </si>
  <si>
    <t>闫晗</t>
  </si>
  <si>
    <t>000107.OF</t>
  </si>
  <si>
    <t>富国稳健增强AB</t>
  </si>
  <si>
    <t>俞晓斌</t>
  </si>
  <si>
    <t>000110.OF</t>
  </si>
  <si>
    <t>金鹰元安A</t>
  </si>
  <si>
    <t>林龙军,杨晓斌</t>
  </si>
  <si>
    <t>偏债混合型基金</t>
  </si>
  <si>
    <t>000111.OF</t>
  </si>
  <si>
    <t>易方达纯债1年A</t>
  </si>
  <si>
    <t>李一硕</t>
  </si>
  <si>
    <t>000113.OF</t>
  </si>
  <si>
    <t>嘉实如意宝AB</t>
  </si>
  <si>
    <t>王立芹</t>
  </si>
  <si>
    <t>000116.OF</t>
  </si>
  <si>
    <t>嘉实丰益纯债</t>
  </si>
  <si>
    <t>轩璇</t>
  </si>
  <si>
    <t>000117.OF</t>
  </si>
  <si>
    <t>广发轮动配置</t>
  </si>
  <si>
    <t>吴兴武</t>
  </si>
  <si>
    <t>000118.OF</t>
  </si>
  <si>
    <t>广发聚鑫A</t>
  </si>
  <si>
    <t>张芊</t>
  </si>
  <si>
    <t>000120.OF</t>
  </si>
  <si>
    <t>中银美丽中国</t>
  </si>
  <si>
    <t>严菲</t>
  </si>
  <si>
    <t>000121.OF</t>
  </si>
  <si>
    <t>华夏永福A</t>
  </si>
  <si>
    <t>000122.OF</t>
  </si>
  <si>
    <t>汇添富实业债A</t>
  </si>
  <si>
    <t>徐一恒</t>
  </si>
  <si>
    <t>000124.OF</t>
  </si>
  <si>
    <t>华宝服务优选</t>
  </si>
  <si>
    <t>代云锋</t>
  </si>
  <si>
    <t>000126.OF</t>
  </si>
  <si>
    <t>招商安润</t>
  </si>
  <si>
    <t>钟贇</t>
  </si>
  <si>
    <t>000127.OF</t>
  </si>
  <si>
    <t>农银汇理行业领先</t>
  </si>
  <si>
    <t>张峰</t>
  </si>
  <si>
    <t>000128.OF</t>
  </si>
  <si>
    <t>大成景安短融A</t>
  </si>
  <si>
    <t>张俊杰</t>
  </si>
  <si>
    <t>000130.OF</t>
  </si>
  <si>
    <t>大成景兴信用债A</t>
  </si>
  <si>
    <t>孙丹</t>
  </si>
  <si>
    <t>000134.OF</t>
  </si>
  <si>
    <t>中信保诚嘉鸿A</t>
  </si>
  <si>
    <t>邢恭海</t>
  </si>
  <si>
    <t>000136.OF</t>
  </si>
  <si>
    <t>民生加银策略精选A</t>
  </si>
  <si>
    <t>孙伟</t>
  </si>
  <si>
    <t>000137.OF</t>
  </si>
  <si>
    <t>民生加银岁岁增利A</t>
  </si>
  <si>
    <t>胡振仓</t>
  </si>
  <si>
    <t>000139.OF</t>
  </si>
  <si>
    <t>富国国有企业债AB</t>
  </si>
  <si>
    <t>张波</t>
  </si>
  <si>
    <t>000142.OF</t>
  </si>
  <si>
    <t>融通增强收益A</t>
  </si>
  <si>
    <t>余志勇,王超</t>
  </si>
  <si>
    <t>暂停定期定额申购|开放赎回</t>
  </si>
  <si>
    <t>000143.OF</t>
  </si>
  <si>
    <t>鹏华双债加利</t>
  </si>
  <si>
    <t>王石千</t>
  </si>
  <si>
    <t>000147.OF</t>
  </si>
  <si>
    <t>易方达高等级信用债A</t>
  </si>
  <si>
    <t>林森</t>
  </si>
  <si>
    <t>000149.OF</t>
  </si>
  <si>
    <t>华安双债添利A</t>
  </si>
  <si>
    <t>贺涛,朱才敏</t>
  </si>
  <si>
    <t>000152.OF</t>
  </si>
  <si>
    <t>大成景旭纯债A</t>
  </si>
  <si>
    <t>方锐</t>
  </si>
  <si>
    <t>000165.OF</t>
  </si>
  <si>
    <t>国投瑞银策略精选</t>
  </si>
  <si>
    <t>吉莉</t>
  </si>
  <si>
    <t>000166.OF</t>
  </si>
  <si>
    <t>中海信息产业精选</t>
  </si>
  <si>
    <t>刘俊</t>
  </si>
  <si>
    <t>000167.OF</t>
  </si>
  <si>
    <t>广发聚优A</t>
  </si>
  <si>
    <t>张东一</t>
  </si>
  <si>
    <t>000171.OF</t>
  </si>
  <si>
    <t>易方达裕丰回报</t>
  </si>
  <si>
    <t>张清华,张雅君</t>
  </si>
  <si>
    <t>000172.OF</t>
  </si>
  <si>
    <t>华泰柏瑞量化增强A</t>
  </si>
  <si>
    <t>田汉卿</t>
  </si>
  <si>
    <t>000173.OF</t>
  </si>
  <si>
    <t>汇添富美丽30</t>
  </si>
  <si>
    <t>王栩</t>
  </si>
  <si>
    <t>000174.OF</t>
  </si>
  <si>
    <t>汇添富高息债A</t>
  </si>
  <si>
    <t>徐光</t>
  </si>
  <si>
    <t>000176.OF</t>
  </si>
  <si>
    <t>嘉实沪深300增强</t>
  </si>
  <si>
    <t>龙昌伦</t>
  </si>
  <si>
    <t>000179.OF</t>
  </si>
  <si>
    <t>广发美国房地产人民币</t>
  </si>
  <si>
    <t>刘杰</t>
  </si>
  <si>
    <t>国际(QDII)另类投资基金</t>
  </si>
  <si>
    <t>000181.OF</t>
  </si>
  <si>
    <t>景顺长城四季金利A</t>
  </si>
  <si>
    <t>袁媛</t>
  </si>
  <si>
    <t>000183.OF</t>
  </si>
  <si>
    <t>嘉实丰益策略</t>
  </si>
  <si>
    <t>000184.OF</t>
  </si>
  <si>
    <t>工银瑞信添福A</t>
  </si>
  <si>
    <t>张洋</t>
  </si>
  <si>
    <t>000186.OF</t>
  </si>
  <si>
    <t>华泰柏瑞季季红</t>
  </si>
  <si>
    <t>罗远航</t>
  </si>
  <si>
    <t>000187.OF</t>
  </si>
  <si>
    <t>华泰柏瑞丰盛纯债A</t>
  </si>
  <si>
    <t>何子建</t>
  </si>
  <si>
    <t>000189.OF</t>
  </si>
  <si>
    <t>易方达丰华A</t>
  </si>
  <si>
    <t>张清华,王成</t>
  </si>
  <si>
    <t>000190.OF</t>
  </si>
  <si>
    <t>中银新回报A</t>
  </si>
  <si>
    <t>李建</t>
  </si>
  <si>
    <t>000191.OF</t>
  </si>
  <si>
    <t>富国信用债A</t>
  </si>
  <si>
    <t>黄纪亮</t>
  </si>
  <si>
    <t>000194.OF</t>
  </si>
  <si>
    <t>银华信用四季红A</t>
  </si>
  <si>
    <t>邹维娜</t>
  </si>
  <si>
    <t>000195.OF</t>
  </si>
  <si>
    <t>工银瑞信成长收益A</t>
  </si>
  <si>
    <t>000197.OF</t>
  </si>
  <si>
    <t>富国一年期纯债</t>
  </si>
  <si>
    <t>000198.OF</t>
  </si>
  <si>
    <t>天弘余额宝</t>
  </si>
  <si>
    <t>王登峰</t>
  </si>
  <si>
    <t>000199.OF</t>
  </si>
  <si>
    <t>国泰量化策略收益</t>
  </si>
  <si>
    <t>高崇南</t>
  </si>
  <si>
    <t>000200.OF</t>
  </si>
  <si>
    <t>博时岁岁增利</t>
  </si>
  <si>
    <t>鲁邦旺</t>
  </si>
  <si>
    <t>000201.OF</t>
  </si>
  <si>
    <t>诺安泰鑫一年A</t>
  </si>
  <si>
    <t>岳帅</t>
  </si>
  <si>
    <t>000203.OF</t>
  </si>
  <si>
    <t>国富日日收益A</t>
  </si>
  <si>
    <t>王莉,严婧璧</t>
  </si>
  <si>
    <t>000205.OF</t>
  </si>
  <si>
    <t>易方达投资级信用债A</t>
  </si>
  <si>
    <t>王晓晨</t>
  </si>
  <si>
    <t>000207.OF</t>
  </si>
  <si>
    <t>建信双债增强A</t>
  </si>
  <si>
    <t>朱虹,彭紫云</t>
  </si>
  <si>
    <t>000209.OF</t>
  </si>
  <si>
    <t>信诚新兴产业</t>
  </si>
  <si>
    <t>王睿,孙浩中</t>
  </si>
  <si>
    <t>000210.OF</t>
  </si>
  <si>
    <t>光大现金宝A</t>
  </si>
  <si>
    <t>魏丽</t>
  </si>
  <si>
    <t>000212.OF</t>
  </si>
  <si>
    <t>泰信鑫益A</t>
  </si>
  <si>
    <t>何俊春</t>
  </si>
  <si>
    <t>000214.OF</t>
  </si>
  <si>
    <t>广发成长优选</t>
  </si>
  <si>
    <t>代宇,马文文</t>
  </si>
  <si>
    <t>000215.OF</t>
  </si>
  <si>
    <t>广发趋势优选A</t>
  </si>
  <si>
    <t>谭昌杰</t>
  </si>
  <si>
    <t>000216.OF</t>
  </si>
  <si>
    <t>华安易富黄金ETF联接A</t>
  </si>
  <si>
    <t>许之彦</t>
  </si>
  <si>
    <t>商品型基金</t>
  </si>
  <si>
    <t>000218.OF</t>
  </si>
  <si>
    <t>国泰黄金ETF联接A</t>
  </si>
  <si>
    <t>艾小军,徐成城</t>
  </si>
  <si>
    <t>000219.OF</t>
  </si>
  <si>
    <t>博时裕益灵活配置</t>
  </si>
  <si>
    <t>周心鹏</t>
  </si>
  <si>
    <t>000220.OF</t>
  </si>
  <si>
    <t>富国医疗保健行业A</t>
  </si>
  <si>
    <t>孙笑悦</t>
  </si>
  <si>
    <t>000221.OF</t>
  </si>
  <si>
    <t>汇添富年年利A</t>
  </si>
  <si>
    <t>000225.OF</t>
  </si>
  <si>
    <t>长盛年年收益A</t>
  </si>
  <si>
    <t>000227.OF</t>
  </si>
  <si>
    <t>华安年年红A</t>
  </si>
  <si>
    <t>周益鸣</t>
  </si>
  <si>
    <t>000235.OF</t>
  </si>
  <si>
    <t>诺安稳固收益</t>
  </si>
  <si>
    <t>裴禹翔</t>
  </si>
  <si>
    <t>000236.OF</t>
  </si>
  <si>
    <t>工银月月薪定期支付A</t>
  </si>
  <si>
    <t>000239.OF</t>
  </si>
  <si>
    <t>华安年年盈A</t>
  </si>
  <si>
    <t>孙丽娜</t>
  </si>
  <si>
    <t>000242.OF</t>
  </si>
  <si>
    <t>景顺长城策略精选</t>
  </si>
  <si>
    <t>张靖</t>
  </si>
  <si>
    <t>000244.OF</t>
  </si>
  <si>
    <t>天弘稳利A</t>
  </si>
  <si>
    <t>柴文婷</t>
  </si>
  <si>
    <t>000246.OF</t>
  </si>
  <si>
    <t>博时月月薪</t>
  </si>
  <si>
    <t>陈黎</t>
  </si>
  <si>
    <t>000248.OF</t>
  </si>
  <si>
    <t>汇添富中证主要消费ETF联接</t>
  </si>
  <si>
    <t>吴振翔,过蓓蓓</t>
  </si>
  <si>
    <t>000251.OF</t>
  </si>
  <si>
    <t>工银瑞信金融地产A</t>
  </si>
  <si>
    <t>鄢耀,王君正</t>
  </si>
  <si>
    <t>000252.OF</t>
  </si>
  <si>
    <t>景顺长城景兴信用纯债A</t>
  </si>
  <si>
    <t>何江波</t>
  </si>
  <si>
    <t>000254.OF</t>
  </si>
  <si>
    <t>长城增强收益A</t>
  </si>
  <si>
    <t>张棪</t>
  </si>
  <si>
    <t>000256.OF</t>
  </si>
  <si>
    <t>上投摩根红利回报A</t>
  </si>
  <si>
    <t>聂曙光</t>
  </si>
  <si>
    <t>000259.OF</t>
  </si>
  <si>
    <t>农银汇理区间收益</t>
  </si>
  <si>
    <t>魏刚</t>
  </si>
  <si>
    <t>000263.OF</t>
  </si>
  <si>
    <t>工银瑞信信息产业</t>
  </si>
  <si>
    <t>单文</t>
  </si>
  <si>
    <t>000264.OF</t>
  </si>
  <si>
    <t>博时内需增长灵活配置</t>
  </si>
  <si>
    <t>刘阳,陈雷</t>
  </si>
  <si>
    <t>000265.OF</t>
  </si>
  <si>
    <t>易方达恒久添利1年A</t>
  </si>
  <si>
    <t>藏海涛</t>
  </si>
  <si>
    <t>000267.OF</t>
  </si>
  <si>
    <t>广发集利一年A</t>
  </si>
  <si>
    <t>代宇</t>
  </si>
  <si>
    <t>000270.OF</t>
  </si>
  <si>
    <t>建信灵活配置</t>
  </si>
  <si>
    <t>牛兴华,彭紫云</t>
  </si>
  <si>
    <t>000271.OF</t>
  </si>
  <si>
    <t>中邮定期开放A</t>
  </si>
  <si>
    <t>武志骁,张悦</t>
  </si>
  <si>
    <t>000273.OF</t>
  </si>
  <si>
    <t>华润元大安鑫A</t>
  </si>
  <si>
    <t>罗黎军,李武群,胡永杰</t>
  </si>
  <si>
    <t>000274.OF</t>
  </si>
  <si>
    <t>广发亚太中高收益人民币</t>
  </si>
  <si>
    <t>李晓博</t>
  </si>
  <si>
    <t>000277.OF</t>
  </si>
  <si>
    <t>博时双月薪</t>
  </si>
  <si>
    <t>陈凯杨</t>
  </si>
  <si>
    <t>000279.OF</t>
  </si>
  <si>
    <t>华商红利优选</t>
  </si>
  <si>
    <t>邓默</t>
  </si>
  <si>
    <t>000286.OF</t>
  </si>
  <si>
    <t>银华信用季季红A</t>
  </si>
  <si>
    <t>000289.OF</t>
  </si>
  <si>
    <t>鹏华丰泰A</t>
  </si>
  <si>
    <t>戴钢</t>
  </si>
  <si>
    <t>000290.OF</t>
  </si>
  <si>
    <t>鹏华全球高收益债人民币</t>
  </si>
  <si>
    <t>尤柏年</t>
  </si>
  <si>
    <t>000294.OF</t>
  </si>
  <si>
    <t>华安生态优先</t>
  </si>
  <si>
    <t>陈媛</t>
  </si>
  <si>
    <t>000295.OF</t>
  </si>
  <si>
    <t>鹏华丰实A</t>
  </si>
  <si>
    <t>000297.OF</t>
  </si>
  <si>
    <t>鹏华可转债A</t>
  </si>
  <si>
    <t>000298.OF</t>
  </si>
  <si>
    <t>中海纯债A</t>
  </si>
  <si>
    <t>周梦婕</t>
  </si>
  <si>
    <t>000300.OF</t>
  </si>
  <si>
    <t>德邦德利货币A</t>
  </si>
  <si>
    <t>范文静,韩哲昊</t>
  </si>
  <si>
    <t>000305.OF</t>
  </si>
  <si>
    <t>中银中高等级A</t>
  </si>
  <si>
    <t>陈玮</t>
  </si>
  <si>
    <t>000306.OF</t>
  </si>
  <si>
    <t>天弘弘利</t>
  </si>
  <si>
    <t>赵鼎龙</t>
  </si>
  <si>
    <t>000307.OF</t>
  </si>
  <si>
    <t>易方达黄金ETF联接A</t>
  </si>
  <si>
    <t>范冰,余海燕</t>
  </si>
  <si>
    <t>000308.OF</t>
  </si>
  <si>
    <t>建信创新中国</t>
  </si>
  <si>
    <t>邵卓</t>
  </si>
  <si>
    <t>000309.OF</t>
  </si>
  <si>
    <t>大摩品质生活精选</t>
  </si>
  <si>
    <t>何晓春</t>
  </si>
  <si>
    <t>000310.OF</t>
  </si>
  <si>
    <t>安信永利信用A</t>
  </si>
  <si>
    <t>李君</t>
  </si>
  <si>
    <t>000311.OF</t>
  </si>
  <si>
    <t>景顺长城沪深300增强</t>
  </si>
  <si>
    <t>黎海威</t>
  </si>
  <si>
    <t>000312.OF</t>
  </si>
  <si>
    <t>华安沪深300量化增强A</t>
  </si>
  <si>
    <t>许之彦,张序</t>
  </si>
  <si>
    <t>000314.OF</t>
  </si>
  <si>
    <t>招商瑞丰A</t>
  </si>
  <si>
    <t>王刚</t>
  </si>
  <si>
    <t>000316.OF</t>
  </si>
  <si>
    <t>中海瑞利六个月定开</t>
  </si>
  <si>
    <t>邵强</t>
  </si>
  <si>
    <t>000319.OF</t>
  </si>
  <si>
    <t>泰达宏利淘利A</t>
  </si>
  <si>
    <t>李祥源,宋加旺</t>
  </si>
  <si>
    <t>000322.OF</t>
  </si>
  <si>
    <t>农银汇理金汇</t>
  </si>
  <si>
    <t>许娅,马逸钧</t>
  </si>
  <si>
    <t>000324.OF</t>
  </si>
  <si>
    <t>华润元大现金收益A</t>
  </si>
  <si>
    <t>李仆,魏晓菲</t>
  </si>
  <si>
    <t>000326.OF</t>
  </si>
  <si>
    <t>南方中小盘成长</t>
  </si>
  <si>
    <t>吴剑毅</t>
  </si>
  <si>
    <t>000327.OF</t>
  </si>
  <si>
    <t>南方潜力新蓝筹</t>
  </si>
  <si>
    <t>000328.OF</t>
  </si>
  <si>
    <t>上投摩根转型动力</t>
  </si>
  <si>
    <t>张富盛</t>
  </si>
  <si>
    <t>000329.OF</t>
  </si>
  <si>
    <t>鹏华丰饶</t>
  </si>
  <si>
    <t>曾皓明</t>
  </si>
  <si>
    <t>000330.OF</t>
  </si>
  <si>
    <t>汇添富现金宝A</t>
  </si>
  <si>
    <t>蒋文玲</t>
  </si>
  <si>
    <t>000331.OF</t>
  </si>
  <si>
    <t>中加货币A</t>
  </si>
  <si>
    <t>魏泰源</t>
  </si>
  <si>
    <t>000333.OF</t>
  </si>
  <si>
    <t>长城稳固收益A</t>
  </si>
  <si>
    <t>000336.OF</t>
  </si>
  <si>
    <t>农银汇理研究精选</t>
  </si>
  <si>
    <t>赵诣</t>
  </si>
  <si>
    <t>000338.OF</t>
  </si>
  <si>
    <t>鹏华双债保利</t>
  </si>
  <si>
    <t>000339.OF</t>
  </si>
  <si>
    <t>长城医疗保健</t>
  </si>
  <si>
    <t>谭小兵</t>
  </si>
  <si>
    <t>000342.OF</t>
  </si>
  <si>
    <t>嘉实新兴市场A1</t>
  </si>
  <si>
    <t>关子宏</t>
  </si>
  <si>
    <t>000343.OF</t>
  </si>
  <si>
    <t>华夏财富宝A</t>
  </si>
  <si>
    <t>曲波</t>
  </si>
  <si>
    <t>000345.OF</t>
  </si>
  <si>
    <t>鹏华丰融</t>
  </si>
  <si>
    <t>000346.OF</t>
  </si>
  <si>
    <t>建信安心回报6个月A</t>
  </si>
  <si>
    <t>000351.OF</t>
  </si>
  <si>
    <t>国富岁岁恒丰A</t>
  </si>
  <si>
    <t>王莉</t>
  </si>
  <si>
    <t>000354.OF</t>
  </si>
  <si>
    <t>长盛城镇化主题</t>
  </si>
  <si>
    <t>代毅</t>
  </si>
  <si>
    <t>000355.OF</t>
  </si>
  <si>
    <t>南方丰元信用增强A</t>
  </si>
  <si>
    <t>杜才超</t>
  </si>
  <si>
    <t>000359.OF</t>
  </si>
  <si>
    <t>易方达易理财A</t>
  </si>
  <si>
    <t>000362.OF</t>
  </si>
  <si>
    <t>国泰聚信价值优势A</t>
  </si>
  <si>
    <t>程洲</t>
  </si>
  <si>
    <t>000366.OF</t>
  </si>
  <si>
    <t>汇添富添富通A</t>
  </si>
  <si>
    <t>徐寅喆,温开强</t>
  </si>
  <si>
    <t>000367.OF</t>
  </si>
  <si>
    <t>国泰安康定期支付A</t>
  </si>
  <si>
    <t>王琳</t>
  </si>
  <si>
    <t>000368.OF</t>
  </si>
  <si>
    <t>汇添富沪深300安中动态策略</t>
  </si>
  <si>
    <t>吴振翔</t>
  </si>
  <si>
    <t>000369.OF</t>
  </si>
  <si>
    <t>广发全球医疗保健人民币</t>
  </si>
  <si>
    <t>000371.OF</t>
  </si>
  <si>
    <t>民生加银现金宝A</t>
  </si>
  <si>
    <t>000372.OF</t>
  </si>
  <si>
    <t>中银惠利纯债</t>
  </si>
  <si>
    <t>范静,奚鹏洲</t>
  </si>
  <si>
    <t>000373.OF</t>
  </si>
  <si>
    <t>华安中证细分医药ETF联接A</t>
  </si>
  <si>
    <t>苏卿云</t>
  </si>
  <si>
    <t>000377.OF</t>
  </si>
  <si>
    <t>上投摩根双债增利A</t>
  </si>
  <si>
    <t>唐瑭,杨鑫</t>
  </si>
  <si>
    <t>000379.OF</t>
  </si>
  <si>
    <t>平安日增利A</t>
  </si>
  <si>
    <t>田元强</t>
  </si>
  <si>
    <t>000380.OF</t>
  </si>
  <si>
    <t>景顺长城景益货币A</t>
  </si>
  <si>
    <t>陈威霖,米良</t>
  </si>
  <si>
    <t>000385.OF</t>
  </si>
  <si>
    <t>景顺长城景颐双利A</t>
  </si>
  <si>
    <t>毛从容,董晗</t>
  </si>
  <si>
    <t>000389.OF</t>
  </si>
  <si>
    <t>广发天天红A</t>
  </si>
  <si>
    <t>任爽,温秀娟</t>
  </si>
  <si>
    <t>000390.OF</t>
  </si>
  <si>
    <t>华商优势行业</t>
  </si>
  <si>
    <t>周海栋</t>
  </si>
  <si>
    <t>000394.OF</t>
  </si>
  <si>
    <t>融通通源短融A</t>
  </si>
  <si>
    <t>朱浩然,张一格</t>
  </si>
  <si>
    <t>000395.OF</t>
  </si>
  <si>
    <t>汇添富安心中国A</t>
  </si>
  <si>
    <t>何旻,茹奕菡</t>
  </si>
  <si>
    <t>000397.OF</t>
  </si>
  <si>
    <t>汇添富全额宝</t>
  </si>
  <si>
    <t>徐寅喆</t>
  </si>
  <si>
    <t>000398.OF</t>
  </si>
  <si>
    <t>华富灵活配置</t>
  </si>
  <si>
    <t>张亮</t>
  </si>
  <si>
    <t>000402.OF</t>
  </si>
  <si>
    <t>工银瑞信纯债A</t>
  </si>
  <si>
    <t>张略钊,谷衡</t>
  </si>
  <si>
    <t>000404.OF</t>
  </si>
  <si>
    <t>易方达新兴成长</t>
  </si>
  <si>
    <t>刘武</t>
  </si>
  <si>
    <t>000406.OF</t>
  </si>
  <si>
    <t>汇添富双利增强A</t>
  </si>
  <si>
    <t>000408.OF</t>
  </si>
  <si>
    <t>民生加银城镇化A</t>
  </si>
  <si>
    <t>柳世庆</t>
  </si>
  <si>
    <t>000409.OF</t>
  </si>
  <si>
    <t>鹏华环保产业</t>
  </si>
  <si>
    <t>孟昊</t>
  </si>
  <si>
    <t>000410.OF</t>
  </si>
  <si>
    <t>益民服务领先</t>
  </si>
  <si>
    <t>赵若琼</t>
  </si>
  <si>
    <t>000411.OF</t>
  </si>
  <si>
    <t>景顺长城优质成长</t>
  </si>
  <si>
    <t>徐喻军</t>
  </si>
  <si>
    <t>000414.OF</t>
  </si>
  <si>
    <t>嘉实绝对收益策略</t>
  </si>
  <si>
    <t>金猛</t>
  </si>
  <si>
    <t>股票多空</t>
  </si>
  <si>
    <t>000415.OF</t>
  </si>
  <si>
    <t>大摩纯债稳定添利A</t>
  </si>
  <si>
    <t>000417.OF</t>
  </si>
  <si>
    <t>国联安新精选</t>
  </si>
  <si>
    <t>魏东,林渌,洪阳玚</t>
  </si>
  <si>
    <t>000418.OF</t>
  </si>
  <si>
    <t>景顺长城成长之星</t>
  </si>
  <si>
    <t>邓敬东,周寒颖</t>
  </si>
  <si>
    <t>000419.OF</t>
  </si>
  <si>
    <t>大摩优质信价纯债A</t>
  </si>
  <si>
    <t>施同亮</t>
  </si>
  <si>
    <t>000421.OF</t>
  </si>
  <si>
    <t>华泰柏瑞丰汇A</t>
  </si>
  <si>
    <t>000423.OF</t>
  </si>
  <si>
    <t>前海开源事件驱动A</t>
  </si>
  <si>
    <t>王霞</t>
  </si>
  <si>
    <t>000424.OF</t>
  </si>
  <si>
    <t>长盛添利宝A</t>
  </si>
  <si>
    <t>段鹏,王赛飞</t>
  </si>
  <si>
    <t>000431.OF</t>
  </si>
  <si>
    <t>鹏华品牌传承</t>
  </si>
  <si>
    <t>张航</t>
  </si>
  <si>
    <t>000432.OF</t>
  </si>
  <si>
    <t>中银优秀企业</t>
  </si>
  <si>
    <t>欧阳力君</t>
  </si>
  <si>
    <t>000433.OF</t>
  </si>
  <si>
    <t>安信鑫发优选</t>
  </si>
  <si>
    <t>王博</t>
  </si>
  <si>
    <t>000434.OF</t>
  </si>
  <si>
    <t>新华壹诺宝A</t>
  </si>
  <si>
    <t>王滨,李洁</t>
  </si>
  <si>
    <t>000435.OF</t>
  </si>
  <si>
    <t>建信稳定添利A</t>
  </si>
  <si>
    <t>牛兴华</t>
  </si>
  <si>
    <t>000436.OF</t>
  </si>
  <si>
    <t>易方达裕惠回报</t>
  </si>
  <si>
    <t>胡剑</t>
  </si>
  <si>
    <t>000439.OF</t>
  </si>
  <si>
    <t>国金鑫盈货币</t>
  </si>
  <si>
    <t>000452.OF</t>
  </si>
  <si>
    <t>南方医药保健</t>
  </si>
  <si>
    <t>王峥娇</t>
  </si>
  <si>
    <t>000457.OF</t>
  </si>
  <si>
    <t>上投摩根核心成长</t>
  </si>
  <si>
    <t>李博</t>
  </si>
  <si>
    <t>000458.OF</t>
  </si>
  <si>
    <t>英大领先回报</t>
  </si>
  <si>
    <t>郑中华</t>
  </si>
  <si>
    <t>000462.OF</t>
  </si>
  <si>
    <t>农银汇理主题轮动</t>
  </si>
  <si>
    <t>颜伟鹏,张燕</t>
  </si>
  <si>
    <t>000463.OF</t>
  </si>
  <si>
    <t>华商双债丰利A</t>
  </si>
  <si>
    <t>厉骞</t>
  </si>
  <si>
    <t>000464.OF</t>
  </si>
  <si>
    <t>嘉实活期宝</t>
  </si>
  <si>
    <t>张文玥</t>
  </si>
  <si>
    <t>000465.OF</t>
  </si>
  <si>
    <t>景顺长城鑫月薪</t>
  </si>
  <si>
    <t>000466.OF</t>
  </si>
  <si>
    <t>融通通瑞AB</t>
  </si>
  <si>
    <t>何天翔,朱浩然</t>
  </si>
  <si>
    <t>000469.OF</t>
  </si>
  <si>
    <t>富国目标齐利一年</t>
  </si>
  <si>
    <t>黄纪亮,张洋</t>
  </si>
  <si>
    <t>000471.OF</t>
  </si>
  <si>
    <t>富国城镇发展</t>
  </si>
  <si>
    <t>蒲世林</t>
  </si>
  <si>
    <t>000475.OF</t>
  </si>
  <si>
    <t>广发天天利A</t>
  </si>
  <si>
    <t>任爽,曾雪兰</t>
  </si>
  <si>
    <t>000477.OF</t>
  </si>
  <si>
    <t>广发主题领先</t>
  </si>
  <si>
    <t>000478.OF</t>
  </si>
  <si>
    <t>建信中证500指数增强A</t>
  </si>
  <si>
    <t>叶乐天</t>
  </si>
  <si>
    <t>000480.OF</t>
  </si>
  <si>
    <t>东方红新动力</t>
  </si>
  <si>
    <t>周云</t>
  </si>
  <si>
    <t>000483.OF</t>
  </si>
  <si>
    <t>鑫元货币A</t>
  </si>
  <si>
    <t>赵慧</t>
  </si>
  <si>
    <t>000487.OF</t>
  </si>
  <si>
    <t>嘉实3个月理财A</t>
  </si>
  <si>
    <t>000489.OF</t>
  </si>
  <si>
    <t>光大岁末红利纯债A</t>
  </si>
  <si>
    <t>周华</t>
  </si>
  <si>
    <t>000493.OF</t>
  </si>
  <si>
    <t>南方现金通A</t>
  </si>
  <si>
    <t>夏晨曦,董浩</t>
  </si>
  <si>
    <t>000496.OF</t>
  </si>
  <si>
    <t>长安产业精选A</t>
  </si>
  <si>
    <t>林忠晶</t>
  </si>
  <si>
    <t>000497.OF</t>
  </si>
  <si>
    <t>财通纯债A</t>
  </si>
  <si>
    <t>林洪钧</t>
  </si>
  <si>
    <t>000502.OF</t>
  </si>
  <si>
    <t>华富恒富18个月A</t>
  </si>
  <si>
    <t>姚姣姣</t>
  </si>
  <si>
    <t>000503.OF</t>
  </si>
  <si>
    <t>中信建投景和中短债A</t>
  </si>
  <si>
    <t>黄海浩,刘博</t>
  </si>
  <si>
    <t>000505.OF</t>
  </si>
  <si>
    <t>国寿安保货币A</t>
  </si>
  <si>
    <t>桑迎</t>
  </si>
  <si>
    <t>000507.OF</t>
  </si>
  <si>
    <t>泰达宏利宏达A</t>
  </si>
  <si>
    <t>师婧,宁霄</t>
  </si>
  <si>
    <t>000509.OF</t>
  </si>
  <si>
    <t>广发钱袋子A</t>
  </si>
  <si>
    <t>任爽</t>
  </si>
  <si>
    <t>000511.OF</t>
  </si>
  <si>
    <t>国泰国策驱动A</t>
  </si>
  <si>
    <t>戴计辉</t>
  </si>
  <si>
    <t>000512.OF</t>
  </si>
  <si>
    <t>国泰沪深300指数增强A</t>
  </si>
  <si>
    <t>谢东旭</t>
  </si>
  <si>
    <t>000513.OF</t>
  </si>
  <si>
    <t>富国高端制造行业</t>
  </si>
  <si>
    <t>毕天宇</t>
  </si>
  <si>
    <t>000516.OF</t>
  </si>
  <si>
    <t>富国祥利一年期A</t>
  </si>
  <si>
    <t>000520.OF</t>
  </si>
  <si>
    <t>上银新兴价值成长</t>
  </si>
  <si>
    <t>赵治烨</t>
  </si>
  <si>
    <t>000521.OF</t>
  </si>
  <si>
    <t>诺安瑞鑫定期开放</t>
  </si>
  <si>
    <t>潘飞</t>
  </si>
  <si>
    <t>000522.OF</t>
  </si>
  <si>
    <t>华润元大信息传媒科技</t>
  </si>
  <si>
    <t>刘宏毅,李仆</t>
  </si>
  <si>
    <t>000523.OF</t>
  </si>
  <si>
    <t>国投瑞银医疗保健行业A</t>
  </si>
  <si>
    <t>吴默村</t>
  </si>
  <si>
    <t>000524.OF</t>
  </si>
  <si>
    <t>上投摩根民生需求</t>
  </si>
  <si>
    <t>杨景喻</t>
  </si>
  <si>
    <t>000526.OF</t>
  </si>
  <si>
    <t>国泰浓益A</t>
  </si>
  <si>
    <t>樊利安</t>
  </si>
  <si>
    <t>000527.OF</t>
  </si>
  <si>
    <t>南方新优享A</t>
  </si>
  <si>
    <t>章晖</t>
  </si>
  <si>
    <t>000528.OF</t>
  </si>
  <si>
    <t>工银瑞信薪金A</t>
  </si>
  <si>
    <t>王朔</t>
  </si>
  <si>
    <t>000529.OF</t>
  </si>
  <si>
    <t>广发竞争优势</t>
  </si>
  <si>
    <t>苗宇</t>
  </si>
  <si>
    <t>000530.OF</t>
  </si>
  <si>
    <t>招商丰盛稳定增长A</t>
  </si>
  <si>
    <t>王奇玮</t>
  </si>
  <si>
    <t>000531.OF</t>
  </si>
  <si>
    <t>东吴阿尔法</t>
  </si>
  <si>
    <t>刘瑞</t>
  </si>
  <si>
    <t>000532.OF</t>
  </si>
  <si>
    <t>景顺长城优势企业</t>
  </si>
  <si>
    <t>江科宏</t>
  </si>
  <si>
    <t>000533.OF</t>
  </si>
  <si>
    <t>永赢货币</t>
  </si>
  <si>
    <t>卢绮婷,胡雪骥</t>
  </si>
  <si>
    <t>000534.OF</t>
  </si>
  <si>
    <t>长盛高端装备制造</t>
  </si>
  <si>
    <t>乔培涛</t>
  </si>
  <si>
    <t>000535.OF</t>
  </si>
  <si>
    <t>长盛航天海工装备</t>
  </si>
  <si>
    <t>000536.OF</t>
  </si>
  <si>
    <t>前海开源可转债</t>
  </si>
  <si>
    <t>曾健飞</t>
  </si>
  <si>
    <t>000538.OF</t>
  </si>
  <si>
    <t>诺安优势行业A</t>
  </si>
  <si>
    <t>吴博俊,裴禹翔</t>
  </si>
  <si>
    <t>000539.OF</t>
  </si>
  <si>
    <t>中银活期宝</t>
  </si>
  <si>
    <t>范静</t>
  </si>
  <si>
    <t>000540.OF</t>
  </si>
  <si>
    <t>国金金腾通A</t>
  </si>
  <si>
    <t>000541.OF</t>
  </si>
  <si>
    <t>华商创新成长</t>
  </si>
  <si>
    <t>梁皓</t>
  </si>
  <si>
    <t>000542.OF</t>
  </si>
  <si>
    <t>上银慧财宝A</t>
  </si>
  <si>
    <t>楼昕宇</t>
  </si>
  <si>
    <t>000545.OF</t>
  </si>
  <si>
    <t>中邮核心竞争力</t>
  </si>
  <si>
    <t>任慧峰</t>
  </si>
  <si>
    <t>000546.OF</t>
  </si>
  <si>
    <t>兴业定期开放A</t>
  </si>
  <si>
    <t>周鸣,腊博</t>
  </si>
  <si>
    <t>000547.OF</t>
  </si>
  <si>
    <t>建信健康民生</t>
  </si>
  <si>
    <t>姜锋</t>
  </si>
  <si>
    <t>000548.OF</t>
  </si>
  <si>
    <t>鹏华聚财通</t>
  </si>
  <si>
    <t>叶朝明,方莉</t>
  </si>
  <si>
    <t>000549.OF</t>
  </si>
  <si>
    <t>华安大国新经济</t>
  </si>
  <si>
    <t>翁启森</t>
  </si>
  <si>
    <t>000550.OF</t>
  </si>
  <si>
    <t>广发新动力</t>
  </si>
  <si>
    <t>刘玉</t>
  </si>
  <si>
    <t>000551.OF</t>
  </si>
  <si>
    <t>信诚幸福消费</t>
  </si>
  <si>
    <t>闾志刚</t>
  </si>
  <si>
    <t>000552.OF</t>
  </si>
  <si>
    <t>中加纯债一年A</t>
  </si>
  <si>
    <t>闫沛贤</t>
  </si>
  <si>
    <t>000554.OF</t>
  </si>
  <si>
    <t>南方中国梦</t>
  </si>
  <si>
    <t>张原,张延闽</t>
  </si>
  <si>
    <t>000556.OF</t>
  </si>
  <si>
    <t>国投瑞银新机遇A</t>
  </si>
  <si>
    <t>宋璐,桑俊</t>
  </si>
  <si>
    <t>000559.OF</t>
  </si>
  <si>
    <t>诺安天天宝A</t>
  </si>
  <si>
    <t>谢志华,岳帅</t>
  </si>
  <si>
    <t>000561.OF</t>
  </si>
  <si>
    <t>南方启元A</t>
  </si>
  <si>
    <t>黄河</t>
  </si>
  <si>
    <t>000563.OF</t>
  </si>
  <si>
    <t>南方通利A</t>
  </si>
  <si>
    <t>000566.OF</t>
  </si>
  <si>
    <t>华泰柏瑞创新升级A</t>
  </si>
  <si>
    <t>张慧</t>
  </si>
  <si>
    <t>000567.OF</t>
  </si>
  <si>
    <t>广发聚祥灵活配置</t>
  </si>
  <si>
    <t>武幼辉</t>
  </si>
  <si>
    <t>000569.OF</t>
  </si>
  <si>
    <t>鹏华增值宝</t>
  </si>
  <si>
    <t>叶朝明,张佳蕾</t>
  </si>
  <si>
    <t>000572.OF</t>
  </si>
  <si>
    <t>中银多策略A</t>
  </si>
  <si>
    <t>000573.OF</t>
  </si>
  <si>
    <t>天弘通利</t>
  </si>
  <si>
    <t>姜晓丽,张寓,贺剑</t>
  </si>
  <si>
    <t>000574.OF</t>
  </si>
  <si>
    <t>宝盈新价值A</t>
  </si>
  <si>
    <t>杨思亮</t>
  </si>
  <si>
    <t>000575.OF</t>
  </si>
  <si>
    <t>兴全添利宝</t>
  </si>
  <si>
    <t>翟秀华,邓娟</t>
  </si>
  <si>
    <t>000576.OF</t>
  </si>
  <si>
    <t>中邮货币A</t>
  </si>
  <si>
    <t>武志骁,闫宜乘</t>
  </si>
  <si>
    <t>000577.OF</t>
  </si>
  <si>
    <t>安信价值精选</t>
  </si>
  <si>
    <t>陈一峰</t>
  </si>
  <si>
    <t>000578.OF</t>
  </si>
  <si>
    <t>鑫元恒鑫收益增强A</t>
  </si>
  <si>
    <t>郑文旭</t>
  </si>
  <si>
    <t>000581.OF</t>
  </si>
  <si>
    <t>嘉实活钱包A</t>
  </si>
  <si>
    <t>李曈</t>
  </si>
  <si>
    <t>000583.OF</t>
  </si>
  <si>
    <t>江信聚福</t>
  </si>
  <si>
    <t>静鹏</t>
  </si>
  <si>
    <t>000584.OF</t>
  </si>
  <si>
    <t>新华鑫益</t>
  </si>
  <si>
    <t>栾超,申峰旗</t>
  </si>
  <si>
    <t>000585.OF</t>
  </si>
  <si>
    <t>嘉实对冲套利</t>
  </si>
  <si>
    <t>000586.OF</t>
  </si>
  <si>
    <t>景顺长城中小板创业板</t>
  </si>
  <si>
    <t>李孟海</t>
  </si>
  <si>
    <t>000587.OF</t>
  </si>
  <si>
    <t>大成灵活配置</t>
  </si>
  <si>
    <t>王磊</t>
  </si>
  <si>
    <t>000588.OF</t>
  </si>
  <si>
    <t>招商招钱宝A</t>
  </si>
  <si>
    <t>向霈</t>
  </si>
  <si>
    <t>000589.OF</t>
  </si>
  <si>
    <t>光大银发商机主题</t>
  </si>
  <si>
    <t>陈栋</t>
  </si>
  <si>
    <t>000590.OF</t>
  </si>
  <si>
    <t>华安新活力</t>
  </si>
  <si>
    <t>贺涛</t>
  </si>
  <si>
    <t>000591.OF</t>
  </si>
  <si>
    <t>中银健康生活</t>
  </si>
  <si>
    <t>000592.OF</t>
  </si>
  <si>
    <t>建信改革红利</t>
  </si>
  <si>
    <t>陶灿</t>
  </si>
  <si>
    <t>000594.OF</t>
  </si>
  <si>
    <t>大摩进取优选</t>
  </si>
  <si>
    <t>朱睿</t>
  </si>
  <si>
    <t>000595.OF</t>
  </si>
  <si>
    <t>嘉实泰和</t>
  </si>
  <si>
    <t>归凯</t>
  </si>
  <si>
    <t>000596.OF</t>
  </si>
  <si>
    <t>前海开源中证军工A</t>
  </si>
  <si>
    <t>黄玥</t>
  </si>
  <si>
    <t>000597.OF</t>
  </si>
  <si>
    <t>中海积极收益</t>
  </si>
  <si>
    <t>000598.OF</t>
  </si>
  <si>
    <t>长盛生态环境主题</t>
  </si>
  <si>
    <t>000599.OF</t>
  </si>
  <si>
    <t>信诚薪金宝</t>
  </si>
  <si>
    <t>席行懿</t>
  </si>
  <si>
    <t>000600.OF</t>
  </si>
  <si>
    <t>汇添富和聚宝</t>
  </si>
  <si>
    <t>徐寅喆,王骏杰</t>
  </si>
  <si>
    <t>000601.OF</t>
  </si>
  <si>
    <t>华宝创新优选</t>
  </si>
  <si>
    <t>000602.OF</t>
  </si>
  <si>
    <t>富国安益A</t>
  </si>
  <si>
    <t>张波,吴旅忠</t>
  </si>
  <si>
    <t>000603.OF</t>
  </si>
  <si>
    <t>易方达创新驱动</t>
  </si>
  <si>
    <t>祁禾</t>
  </si>
  <si>
    <t>000604.OF</t>
  </si>
  <si>
    <t>银华多利宝A</t>
  </si>
  <si>
    <t>王树丽,刘谢冰</t>
  </si>
  <si>
    <t>000606.OF</t>
  </si>
  <si>
    <t>天弘优选</t>
  </si>
  <si>
    <t>刘洋</t>
  </si>
  <si>
    <t>000609.OF</t>
  </si>
  <si>
    <t>华商新量化</t>
  </si>
  <si>
    <t>000612.OF</t>
  </si>
  <si>
    <t>华宝生态中国</t>
  </si>
  <si>
    <t>夏林锋</t>
  </si>
  <si>
    <t>000613.OF</t>
  </si>
  <si>
    <t>国寿安保沪深300ETF联接</t>
  </si>
  <si>
    <t>李康</t>
  </si>
  <si>
    <t>000614.OF</t>
  </si>
  <si>
    <t>华安德国30(DAX)ETF联接</t>
  </si>
  <si>
    <t>倪斌</t>
  </si>
  <si>
    <t>000615.OF</t>
  </si>
  <si>
    <t>长城工资宝A</t>
  </si>
  <si>
    <t>邹德立,徐涛国</t>
  </si>
  <si>
    <t>000618.OF</t>
  </si>
  <si>
    <t>嘉实薪金宝</t>
  </si>
  <si>
    <t>徐珊,张文玥</t>
  </si>
  <si>
    <t>000619.OF</t>
  </si>
  <si>
    <t>东方红产业升级</t>
  </si>
  <si>
    <t>王延飞</t>
  </si>
  <si>
    <t>000620.OF</t>
  </si>
  <si>
    <t>易方达现金增利A</t>
  </si>
  <si>
    <t>石大怿,梁莹</t>
  </si>
  <si>
    <t>000626.OF</t>
  </si>
  <si>
    <t>大成丰财宝A</t>
  </si>
  <si>
    <t>陈会荣</t>
  </si>
  <si>
    <t>000628.OF</t>
  </si>
  <si>
    <t>大成高新技术产业A</t>
  </si>
  <si>
    <t>刘旭</t>
  </si>
  <si>
    <t>000632.OF</t>
  </si>
  <si>
    <t>中银聚利定期开放</t>
  </si>
  <si>
    <t>000634.OF</t>
  </si>
  <si>
    <t>富国天盛</t>
  </si>
  <si>
    <t>肖威兵</t>
  </si>
  <si>
    <t>000638.OF</t>
  </si>
  <si>
    <t>富国富钱包A</t>
  </si>
  <si>
    <t>000639.OF</t>
  </si>
  <si>
    <t>宝盈祥瑞A</t>
  </si>
  <si>
    <t>李宇昂</t>
  </si>
  <si>
    <t>000640.OF</t>
  </si>
  <si>
    <t>诺安理财宝A</t>
  </si>
  <si>
    <t>谢志华,潘飞</t>
  </si>
  <si>
    <t>000644.OF</t>
  </si>
  <si>
    <t>招商招金宝A</t>
  </si>
  <si>
    <t>许强</t>
  </si>
  <si>
    <t>000645.OF</t>
  </si>
  <si>
    <t>华夏薪金宝</t>
  </si>
  <si>
    <t>000646.OF</t>
  </si>
  <si>
    <t>华润元大量化优选A</t>
  </si>
  <si>
    <t>李武群,胡永杰</t>
  </si>
  <si>
    <t>000647.OF</t>
  </si>
  <si>
    <t>易方达财富快线A</t>
  </si>
  <si>
    <t>石大怿,梁莹,刘朝阳</t>
  </si>
  <si>
    <t>暂停大额定期定额申购|开放赎回</t>
  </si>
  <si>
    <t>000649.OF</t>
  </si>
  <si>
    <t>长城久鑫</t>
  </si>
  <si>
    <t>赵波</t>
  </si>
  <si>
    <t>000652.OF</t>
  </si>
  <si>
    <t>博时裕隆</t>
  </si>
  <si>
    <t>陈鹏扬</t>
  </si>
  <si>
    <t>000654.OF</t>
  </si>
  <si>
    <t>华商新锐产业</t>
  </si>
  <si>
    <t>童立</t>
  </si>
  <si>
    <t>000655.OF</t>
  </si>
  <si>
    <t>鑫元稳利</t>
  </si>
  <si>
    <t>000656.OF</t>
  </si>
  <si>
    <t>前海开源沪深300</t>
  </si>
  <si>
    <t>黄玥,梁溥森</t>
  </si>
  <si>
    <t>000657.OF</t>
  </si>
  <si>
    <t>银华活钱宝A</t>
  </si>
  <si>
    <t>刘谢冰</t>
  </si>
  <si>
    <t>000663.OF</t>
  </si>
  <si>
    <t>国投瑞银美丽中国</t>
  </si>
  <si>
    <t>吴潇</t>
  </si>
  <si>
    <t>000664.OF</t>
  </si>
  <si>
    <t>国联安通盈A</t>
  </si>
  <si>
    <t>薛琳,王欢</t>
  </si>
  <si>
    <t>000667.OF</t>
  </si>
  <si>
    <t>工银瑞信绝对收益A</t>
  </si>
  <si>
    <t>游凛峰</t>
  </si>
  <si>
    <t>000668.OF</t>
  </si>
  <si>
    <t>国寿安保尊享A</t>
  </si>
  <si>
    <t>董瑞倩</t>
  </si>
  <si>
    <t>000674.OF</t>
  </si>
  <si>
    <t>中海中短债</t>
  </si>
  <si>
    <t>000677.OF</t>
  </si>
  <si>
    <t>工银瑞信现金快线</t>
  </si>
  <si>
    <t>王朔,姚璐伟</t>
  </si>
  <si>
    <t>000679.OF</t>
  </si>
  <si>
    <t>招商丰利A</t>
  </si>
  <si>
    <t>贾仁栋</t>
  </si>
  <si>
    <t>000681.OF</t>
  </si>
  <si>
    <t>信达澳银慧管家A</t>
  </si>
  <si>
    <t>杨超</t>
  </si>
  <si>
    <t>000684.OF</t>
  </si>
  <si>
    <t>长盛养老健康产业</t>
  </si>
  <si>
    <t>周思聪</t>
  </si>
  <si>
    <t>000686.OF</t>
  </si>
  <si>
    <t>建信嘉薪宝A</t>
  </si>
  <si>
    <t>于倩倩,陈建良,先轲宇</t>
  </si>
  <si>
    <t>000687.OF</t>
  </si>
  <si>
    <t>南方薪金宝</t>
  </si>
  <si>
    <t>蔡奕奕</t>
  </si>
  <si>
    <t>000688.OF</t>
  </si>
  <si>
    <t>景顺长城研究精选</t>
  </si>
  <si>
    <t>曾理,崔俊杰</t>
  </si>
  <si>
    <t>000689.OF</t>
  </si>
  <si>
    <t>前海开源新经济</t>
  </si>
  <si>
    <t>魏淳,崔宸龙</t>
  </si>
  <si>
    <t>000690.OF</t>
  </si>
  <si>
    <t>前海开源大海洋</t>
  </si>
  <si>
    <t>董治国</t>
  </si>
  <si>
    <t>000693.OF</t>
  </si>
  <si>
    <t>建信现金添利A</t>
  </si>
  <si>
    <t>于倩倩,陈建良</t>
  </si>
  <si>
    <t>000694.OF</t>
  </si>
  <si>
    <t>鑫元鸿利</t>
  </si>
  <si>
    <t>王美芹</t>
  </si>
  <si>
    <t>000696.OF</t>
  </si>
  <si>
    <t>汇添富环保行业</t>
  </si>
  <si>
    <t>赵剑</t>
  </si>
  <si>
    <t>000697.OF</t>
  </si>
  <si>
    <t>汇添富移动互联</t>
  </si>
  <si>
    <t>张朋</t>
  </si>
  <si>
    <t>000698.OF</t>
  </si>
  <si>
    <t>宝盈科技30</t>
  </si>
  <si>
    <t>张仲维,赵国进</t>
  </si>
  <si>
    <t>000699.OF</t>
  </si>
  <si>
    <t>中银薪钱包</t>
  </si>
  <si>
    <t>范静,周毅,蔡静</t>
  </si>
  <si>
    <t>000701.OF</t>
  </si>
  <si>
    <t>景顺长城景丰A</t>
  </si>
  <si>
    <t>000704.OF</t>
  </si>
  <si>
    <t>易方达天天增利A</t>
  </si>
  <si>
    <t>000706.OF</t>
  </si>
  <si>
    <t>中邮多策略</t>
  </si>
  <si>
    <t>杨欢</t>
  </si>
  <si>
    <t>000708.OF</t>
  </si>
  <si>
    <t>华安安享</t>
  </si>
  <si>
    <t>郑可成</t>
  </si>
  <si>
    <t>000709.OF</t>
  </si>
  <si>
    <t>华安汇财通</t>
  </si>
  <si>
    <t>朱才敏,李邦长</t>
  </si>
  <si>
    <t>000710.OF</t>
  </si>
  <si>
    <t>交银现金宝A</t>
  </si>
  <si>
    <t>季参平</t>
  </si>
  <si>
    <t>000711.OF</t>
  </si>
  <si>
    <t>嘉实医疗保健</t>
  </si>
  <si>
    <t>颜媛</t>
  </si>
  <si>
    <t>000712.OF</t>
  </si>
  <si>
    <t>上投摩根天添宝A</t>
  </si>
  <si>
    <t>孟晨波,鞠婷</t>
  </si>
  <si>
    <t>000714.OF</t>
  </si>
  <si>
    <t>诺安稳健回报A</t>
  </si>
  <si>
    <t>吴博俊</t>
  </si>
  <si>
    <t>000717.OF</t>
  </si>
  <si>
    <t>融通转型三动力A</t>
  </si>
  <si>
    <t>林清源</t>
  </si>
  <si>
    <t>000721.OF</t>
  </si>
  <si>
    <t>兴业货币A</t>
  </si>
  <si>
    <t>王卓然</t>
  </si>
  <si>
    <t>000724.OF</t>
  </si>
  <si>
    <t>大成添利宝A</t>
  </si>
  <si>
    <t>000727.OF</t>
  </si>
  <si>
    <t>融通健康产业A</t>
  </si>
  <si>
    <t>万民远</t>
  </si>
  <si>
    <t>000728.OF</t>
  </si>
  <si>
    <t>工银瑞信目标收益一年C</t>
  </si>
  <si>
    <t>李敏</t>
  </si>
  <si>
    <t>000729.OF</t>
  </si>
  <si>
    <t>建信中小盘</t>
  </si>
  <si>
    <t>邵卓,周智硕</t>
  </si>
  <si>
    <t>000730.OF</t>
  </si>
  <si>
    <t>博时现金宝A</t>
  </si>
  <si>
    <t>倪玉娟</t>
  </si>
  <si>
    <t>000734.OF</t>
  </si>
  <si>
    <t>博时天天增利A</t>
  </si>
  <si>
    <t>000736.OF</t>
  </si>
  <si>
    <t>诺安聚利A</t>
  </si>
  <si>
    <t>谢志华</t>
  </si>
  <si>
    <t>000739.OF</t>
  </si>
  <si>
    <t>平安新鑫先锋A</t>
  </si>
  <si>
    <t>张晓泉</t>
  </si>
  <si>
    <t>000741.OF</t>
  </si>
  <si>
    <t>兴银货币A</t>
  </si>
  <si>
    <t>李文程</t>
  </si>
  <si>
    <t>000742.OF</t>
  </si>
  <si>
    <t>国泰新经济</t>
  </si>
  <si>
    <t>彭凌志</t>
  </si>
  <si>
    <t>000743.OF</t>
  </si>
  <si>
    <t>红塔红土盛世普益</t>
  </si>
  <si>
    <t>陈纪靖</t>
  </si>
  <si>
    <t>000744.OF</t>
  </si>
  <si>
    <t>北信瑞丰稳定收益A</t>
  </si>
  <si>
    <t>辇大吉</t>
  </si>
  <si>
    <t>000746.OF</t>
  </si>
  <si>
    <t>招商行业精选</t>
  </si>
  <si>
    <t>贾成东</t>
  </si>
  <si>
    <t>000747.OF</t>
  </si>
  <si>
    <t>广发逆向策略</t>
  </si>
  <si>
    <t>程琨</t>
  </si>
  <si>
    <t>000748.OF</t>
  </si>
  <si>
    <t>广发活期宝A</t>
  </si>
  <si>
    <t>温秀娟,任爽</t>
  </si>
  <si>
    <t>000750.OF</t>
  </si>
  <si>
    <t>安信现金增利A</t>
  </si>
  <si>
    <t>肖芳芳,任凭</t>
  </si>
  <si>
    <t>000751.OF</t>
  </si>
  <si>
    <t>嘉实新兴产业</t>
  </si>
  <si>
    <t>000753.OF</t>
  </si>
  <si>
    <t>华宝量化对冲A</t>
  </si>
  <si>
    <t>徐林明,王正</t>
  </si>
  <si>
    <t>000755.OF</t>
  </si>
  <si>
    <t>富安达新兴成长</t>
  </si>
  <si>
    <t>孙绍冰</t>
  </si>
  <si>
    <t>000756.OF</t>
  </si>
  <si>
    <t>建信潜力新蓝筹</t>
  </si>
  <si>
    <t>000757.OF</t>
  </si>
  <si>
    <t>华富智慧城市</t>
  </si>
  <si>
    <t>高靖瑜</t>
  </si>
  <si>
    <t>000759.OF</t>
  </si>
  <si>
    <t>平安财富宝</t>
  </si>
  <si>
    <t>周琛</t>
  </si>
  <si>
    <t>000760.OF</t>
  </si>
  <si>
    <t>工银瑞信财富快线A</t>
  </si>
  <si>
    <t>姚璐伟</t>
  </si>
  <si>
    <t>000761.OF</t>
  </si>
  <si>
    <t>国富健康优质生活</t>
  </si>
  <si>
    <t>王晓宁</t>
  </si>
  <si>
    <t>000762.OF</t>
  </si>
  <si>
    <t>汇添富绝对收益策略A</t>
  </si>
  <si>
    <t>顾耀强,吴江宏</t>
  </si>
  <si>
    <t>000763.OF</t>
  </si>
  <si>
    <t>工银瑞信新财富</t>
  </si>
  <si>
    <t>欧阳凯,魏欣,李昱</t>
  </si>
  <si>
    <t>000767.OF</t>
  </si>
  <si>
    <t>华富国泰民安</t>
  </si>
  <si>
    <t>000771.OF</t>
  </si>
  <si>
    <t>诺安聚鑫宝A</t>
  </si>
  <si>
    <t>谢志华,周建树</t>
  </si>
  <si>
    <t>000772.OF</t>
  </si>
  <si>
    <t>景顺长城中国回报</t>
  </si>
  <si>
    <t>韩文强</t>
  </si>
  <si>
    <t>000773.OF</t>
  </si>
  <si>
    <t>万家现金宝A</t>
  </si>
  <si>
    <t>侯慧娣,陈佳昀</t>
  </si>
  <si>
    <t>000778.OF</t>
  </si>
  <si>
    <t>鹏华先进制造</t>
  </si>
  <si>
    <t>袁航</t>
  </si>
  <si>
    <t>000780.OF</t>
  </si>
  <si>
    <t>鹏华医疗保健</t>
  </si>
  <si>
    <t>郎超</t>
  </si>
  <si>
    <t>000783.OF</t>
  </si>
  <si>
    <t>博时季季享三个月A</t>
  </si>
  <si>
    <t>000785.OF</t>
  </si>
  <si>
    <t>华融现金增利A</t>
  </si>
  <si>
    <t>桑劲乔</t>
  </si>
  <si>
    <t>000788.OF</t>
  </si>
  <si>
    <t>前海开源中国成长</t>
  </si>
  <si>
    <t>000789.OF</t>
  </si>
  <si>
    <t>易方达龙宝A</t>
  </si>
  <si>
    <t>000791.OF</t>
  </si>
  <si>
    <t>银华安颐中短债C</t>
  </si>
  <si>
    <t>赵楠楠</t>
  </si>
  <si>
    <t>000792.OF</t>
  </si>
  <si>
    <t>招商定期宝六个月</t>
  </si>
  <si>
    <t>000793.OF</t>
  </si>
  <si>
    <t>工银瑞信高端制造行业</t>
  </si>
  <si>
    <t>黄安乐</t>
  </si>
  <si>
    <t>000794.OF</t>
  </si>
  <si>
    <t>宝盈睿丰创新AB</t>
  </si>
  <si>
    <t>朱建明</t>
  </si>
  <si>
    <t>000797.OF</t>
  </si>
  <si>
    <t>方正富邦金小宝</t>
  </si>
  <si>
    <t>程同朦,王靖</t>
  </si>
  <si>
    <t>000798.OF</t>
  </si>
  <si>
    <t>民生加银家盈季度</t>
  </si>
  <si>
    <t>000799.OF</t>
  </si>
  <si>
    <t>民生加银家盈半年</t>
  </si>
  <si>
    <t>000800.OF</t>
  </si>
  <si>
    <t>华商未来主题</t>
  </si>
  <si>
    <t>李双全</t>
  </si>
  <si>
    <t>000801.OF</t>
  </si>
  <si>
    <t>中金纯债A</t>
  </si>
  <si>
    <t>石玉</t>
  </si>
  <si>
    <t>000803.OF</t>
  </si>
  <si>
    <t>工银瑞信研究精选</t>
  </si>
  <si>
    <t>宋炳珅</t>
  </si>
  <si>
    <t>000804.OF</t>
  </si>
  <si>
    <t>中信建投稳利A</t>
  </si>
  <si>
    <t>周户</t>
  </si>
  <si>
    <t>000805.OF</t>
  </si>
  <si>
    <t>中银新经济</t>
  </si>
  <si>
    <t>王睿</t>
  </si>
  <si>
    <t>000808.OF</t>
  </si>
  <si>
    <t>招商招利1个月A</t>
  </si>
  <si>
    <t>封闭期</t>
  </si>
  <si>
    <t>000810.OF</t>
  </si>
  <si>
    <t>富国收益增强A</t>
  </si>
  <si>
    <t>张明凯</t>
  </si>
  <si>
    <t>000815.OF</t>
  </si>
  <si>
    <t>鑫元合享纯债A</t>
  </si>
  <si>
    <t>王海燕</t>
  </si>
  <si>
    <t>000816.OF</t>
  </si>
  <si>
    <t>南方理财金A</t>
  </si>
  <si>
    <t>000817.OF</t>
  </si>
  <si>
    <t>中银安心回报半年</t>
  </si>
  <si>
    <t>白洁,周毅</t>
  </si>
  <si>
    <t>000822.OF</t>
  </si>
  <si>
    <t>东海美丽中国</t>
  </si>
  <si>
    <t>胡德军</t>
  </si>
  <si>
    <t>000823.OF</t>
  </si>
  <si>
    <t>银华高端制造业</t>
  </si>
  <si>
    <t>薄官辉</t>
  </si>
  <si>
    <t>000824.OF</t>
  </si>
  <si>
    <t>圆信永丰双红利A</t>
  </si>
  <si>
    <t>李明阳</t>
  </si>
  <si>
    <t>000826.OF</t>
  </si>
  <si>
    <t>广发中证百发100A</t>
  </si>
  <si>
    <t>季峰</t>
  </si>
  <si>
    <t>000828.OF</t>
  </si>
  <si>
    <t>泰达宏利转型机遇</t>
  </si>
  <si>
    <t>王鹏</t>
  </si>
  <si>
    <t>000829.OF</t>
  </si>
  <si>
    <t>易方达天天发A</t>
  </si>
  <si>
    <t>石大怿</t>
  </si>
  <si>
    <t>000831.OF</t>
  </si>
  <si>
    <t>工银瑞信医疗保健行业</t>
  </si>
  <si>
    <t>赵蓓,谭冬寒</t>
  </si>
  <si>
    <t>000833.OF</t>
  </si>
  <si>
    <t>易方达富华C</t>
  </si>
  <si>
    <t>000834.OF</t>
  </si>
  <si>
    <t>大成纳斯达克100</t>
  </si>
  <si>
    <t>冉凌浩</t>
  </si>
  <si>
    <t>000835.OF</t>
  </si>
  <si>
    <t>华润元大富时中国A50A</t>
  </si>
  <si>
    <t>000836.OF</t>
  </si>
  <si>
    <t>国投瑞银钱多宝A</t>
  </si>
  <si>
    <t>颜文浩,李达夫</t>
  </si>
  <si>
    <t>000839.OF</t>
  </si>
  <si>
    <t>上投摩根纯债丰利A</t>
  </si>
  <si>
    <t>000841.OF</t>
  </si>
  <si>
    <t>富国新回报AB</t>
  </si>
  <si>
    <t>于鹏</t>
  </si>
  <si>
    <t>000844.OF</t>
  </si>
  <si>
    <t>南方绝对收益策略</t>
  </si>
  <si>
    <t>李佳亮</t>
  </si>
  <si>
    <t>000845.OF</t>
  </si>
  <si>
    <t>国投瑞银信息消费</t>
  </si>
  <si>
    <t>汤海波</t>
  </si>
  <si>
    <t>000847.OF</t>
  </si>
  <si>
    <t>中融货币A</t>
  </si>
  <si>
    <t>李倩</t>
  </si>
  <si>
    <t>000848.OF</t>
  </si>
  <si>
    <t>工银瑞信添益快线</t>
  </si>
  <si>
    <t>000849.OF</t>
  </si>
  <si>
    <t>汇丰晋信双核策略A</t>
  </si>
  <si>
    <t>是星涛</t>
  </si>
  <si>
    <t>000854.OF</t>
  </si>
  <si>
    <t>鹏华养老产业</t>
  </si>
  <si>
    <t>王宗合</t>
  </si>
  <si>
    <t>000855.OF</t>
  </si>
  <si>
    <t>上投摩根天添盈A</t>
  </si>
  <si>
    <t>鞠婷</t>
  </si>
  <si>
    <t>000860.OF</t>
  </si>
  <si>
    <t>银华惠增利</t>
  </si>
  <si>
    <t>李晓彬,刘谢冰</t>
  </si>
  <si>
    <t>000866.OF</t>
  </si>
  <si>
    <t>华宝高端制造</t>
  </si>
  <si>
    <t>贺喆</t>
  </si>
  <si>
    <t>000867.OF</t>
  </si>
  <si>
    <t>华宝品质生活</t>
  </si>
  <si>
    <t>光磊</t>
  </si>
  <si>
    <t>000868.OF</t>
  </si>
  <si>
    <t>国投瑞银增利宝A</t>
  </si>
  <si>
    <t>000870.OF</t>
  </si>
  <si>
    <t>嘉实新收益</t>
  </si>
  <si>
    <t>胡涛,王凯</t>
  </si>
  <si>
    <t>000871.OF</t>
  </si>
  <si>
    <t>北信瑞丰宜投宝A</t>
  </si>
  <si>
    <t>000873.OF</t>
  </si>
  <si>
    <t>华安现金宝A</t>
  </si>
  <si>
    <t>林唐宇</t>
  </si>
  <si>
    <t>000875.OF</t>
  </si>
  <si>
    <t>建信稳定得利A</t>
  </si>
  <si>
    <t>黎颖芳</t>
  </si>
  <si>
    <t>000877.OF</t>
  </si>
  <si>
    <t>华泰柏瑞量化优选</t>
  </si>
  <si>
    <t>盛豪</t>
  </si>
  <si>
    <t>000878.OF</t>
  </si>
  <si>
    <t>中海医药健康产业A</t>
  </si>
  <si>
    <t>许定晴,梁静静</t>
  </si>
  <si>
    <t>000880.OF</t>
  </si>
  <si>
    <t>富国研究精选</t>
  </si>
  <si>
    <t>刘莉莉</t>
  </si>
  <si>
    <t>000882.OF</t>
  </si>
  <si>
    <t>中金现金管家A</t>
  </si>
  <si>
    <t>000884.OF</t>
  </si>
  <si>
    <t>民生加银优选</t>
  </si>
  <si>
    <t>高松</t>
  </si>
  <si>
    <t>000887.OF</t>
  </si>
  <si>
    <t>上投摩根稳进回报</t>
  </si>
  <si>
    <t>000889.OF</t>
  </si>
  <si>
    <t>上投摩根纯债添利A</t>
  </si>
  <si>
    <t>唐瑭,任翔</t>
  </si>
  <si>
    <t>000892.OF</t>
  </si>
  <si>
    <t>九泰天宝A</t>
  </si>
  <si>
    <t>何昕</t>
  </si>
  <si>
    <t>000893.OF</t>
  </si>
  <si>
    <t>工银瑞信创新动力</t>
  </si>
  <si>
    <t>杨鑫鑫</t>
  </si>
  <si>
    <t>000894.OF</t>
  </si>
  <si>
    <t>中欧睿达定期开放A</t>
  </si>
  <si>
    <t>蒋雯文</t>
  </si>
  <si>
    <t>000895.OF</t>
  </si>
  <si>
    <t>国寿安保薪金宝</t>
  </si>
  <si>
    <t>000896.OF</t>
  </si>
  <si>
    <t>鑫元聚鑫收益增强A</t>
  </si>
  <si>
    <t>000898.OF</t>
  </si>
  <si>
    <t>华富恒稳纯债A</t>
  </si>
  <si>
    <t>000901.OF</t>
  </si>
  <si>
    <t>国开泰富货币A</t>
  </si>
  <si>
    <t>王婷婷</t>
  </si>
  <si>
    <t>000903.OF</t>
  </si>
  <si>
    <t>新华活期添利A</t>
  </si>
  <si>
    <t>000904.OF</t>
  </si>
  <si>
    <t>银华回报</t>
  </si>
  <si>
    <t>王斌</t>
  </si>
  <si>
    <t>000905.OF</t>
  </si>
  <si>
    <t>鹏华安盈宝</t>
  </si>
  <si>
    <t>叶朝明,李可颖</t>
  </si>
  <si>
    <t>000907.OF</t>
  </si>
  <si>
    <t>农银汇理红利A</t>
  </si>
  <si>
    <t>许娅</t>
  </si>
  <si>
    <t>000911.OF</t>
  </si>
  <si>
    <t>鑫元合丰纯债A</t>
  </si>
  <si>
    <t>000912.OF</t>
  </si>
  <si>
    <t>英大现金宝A</t>
  </si>
  <si>
    <t>易祺坤</t>
  </si>
  <si>
    <t>000913.OF</t>
  </si>
  <si>
    <t>农银汇理医疗保健主题</t>
  </si>
  <si>
    <t>赵伟</t>
  </si>
  <si>
    <t>000914.OF</t>
  </si>
  <si>
    <t>中加纯债</t>
  </si>
  <si>
    <t>000916.OF</t>
  </si>
  <si>
    <t>前海开源股息率100强</t>
  </si>
  <si>
    <t>丁尧</t>
  </si>
  <si>
    <t>000917.OF</t>
  </si>
  <si>
    <t>嘉实快线A</t>
  </si>
  <si>
    <t>000921.OF</t>
  </si>
  <si>
    <t>中邮现金驿站A</t>
  </si>
  <si>
    <t>000924.OF</t>
  </si>
  <si>
    <t>宝盈先进制造A</t>
  </si>
  <si>
    <t>李进</t>
  </si>
  <si>
    <t>000925.OF</t>
  </si>
  <si>
    <t>汇添富外延增长主题A</t>
  </si>
  <si>
    <t>王栩,蔡志文</t>
  </si>
  <si>
    <t>000926.OF</t>
  </si>
  <si>
    <t>中信建投睿信A</t>
  </si>
  <si>
    <t>刘锋</t>
  </si>
  <si>
    <t>000928.OF</t>
  </si>
  <si>
    <t>中融国企改革</t>
  </si>
  <si>
    <t>赵睿</t>
  </si>
  <si>
    <t>000931.OF</t>
  </si>
  <si>
    <t>国寿安保尊益信用纯债</t>
  </si>
  <si>
    <t>陶尹斌</t>
  </si>
  <si>
    <t>000932.OF</t>
  </si>
  <si>
    <t>前海开源睿远稳健增利A</t>
  </si>
  <si>
    <t>刘静,谭荐丰</t>
  </si>
  <si>
    <t>000934.OF</t>
  </si>
  <si>
    <t>国富大中华精选人民币</t>
  </si>
  <si>
    <t>徐成</t>
  </si>
  <si>
    <t>国际(QDII)混合型基金</t>
  </si>
  <si>
    <t>000935.OF</t>
  </si>
  <si>
    <t>浙商汇金转型成长</t>
  </si>
  <si>
    <t>马斌博,周涛</t>
  </si>
  <si>
    <t>000936.OF</t>
  </si>
  <si>
    <t>博时产业新动力A</t>
  </si>
  <si>
    <t>蔡滨</t>
  </si>
  <si>
    <t>000939.OF</t>
  </si>
  <si>
    <t>中银研究精选</t>
  </si>
  <si>
    <t>吴印</t>
  </si>
  <si>
    <t>000940.OF</t>
  </si>
  <si>
    <t>富国中小盘精选</t>
  </si>
  <si>
    <t>曹晋</t>
  </si>
  <si>
    <t>000942.OF</t>
  </si>
  <si>
    <t>广发中证全指信息技术ETF联接A</t>
  </si>
  <si>
    <t>陆志明,霍华明</t>
  </si>
  <si>
    <t>000943.OF</t>
  </si>
  <si>
    <t>工银中高等级信用债A</t>
  </si>
  <si>
    <t>陈桂都</t>
  </si>
  <si>
    <t>000945.OF</t>
  </si>
  <si>
    <t>华夏医疗健康A</t>
  </si>
  <si>
    <t>陈斌,王泽实</t>
  </si>
  <si>
    <t>000948.OF</t>
  </si>
  <si>
    <t>华夏沪港通恒生ETF联接A</t>
  </si>
  <si>
    <t>李俊</t>
  </si>
  <si>
    <t>000950.OF</t>
  </si>
  <si>
    <t>易方达沪深300非银ETF联接A</t>
  </si>
  <si>
    <t>余海燕</t>
  </si>
  <si>
    <t>000951.OF</t>
  </si>
  <si>
    <t>中银慧享A</t>
  </si>
  <si>
    <t>索丽娜</t>
  </si>
  <si>
    <t>000953.OF</t>
  </si>
  <si>
    <t>国泰睿吉A</t>
  </si>
  <si>
    <t>000955.OF</t>
  </si>
  <si>
    <t>南方产业活力</t>
  </si>
  <si>
    <t>蒋秋洁</t>
  </si>
  <si>
    <t>000960.OF</t>
  </si>
  <si>
    <t>招商医药健康产业</t>
  </si>
  <si>
    <t>李佳存</t>
  </si>
  <si>
    <t>000961.OF</t>
  </si>
  <si>
    <t>天弘沪深300ETF联接A</t>
  </si>
  <si>
    <t>杨超,张子法,陈瑶</t>
  </si>
  <si>
    <t>000962.OF</t>
  </si>
  <si>
    <t>天弘中证500ETF联接A</t>
  </si>
  <si>
    <t>000963.OF</t>
  </si>
  <si>
    <t>兴业多策略</t>
  </si>
  <si>
    <t>冯烜</t>
  </si>
  <si>
    <t>000965.OF</t>
  </si>
  <si>
    <t>汇丰晋信新动力</t>
  </si>
  <si>
    <t>陈平</t>
  </si>
  <si>
    <t>000966.OF</t>
  </si>
  <si>
    <t>中邮核心科技创新</t>
  </si>
  <si>
    <t>曹思</t>
  </si>
  <si>
    <t>000967.OF</t>
  </si>
  <si>
    <t>华泰柏瑞创新动力</t>
  </si>
  <si>
    <t>张慧,吴邦栋</t>
  </si>
  <si>
    <t>000968.OF</t>
  </si>
  <si>
    <t>广发中证养老产业A</t>
  </si>
  <si>
    <t>霍华明</t>
  </si>
  <si>
    <t>000969.OF</t>
  </si>
  <si>
    <t>前海开源大安全核心</t>
  </si>
  <si>
    <t>谢屹</t>
  </si>
  <si>
    <t>000970.OF</t>
  </si>
  <si>
    <t>东方红睿元三年定期</t>
  </si>
  <si>
    <t>韩冬</t>
  </si>
  <si>
    <t>000971.OF</t>
  </si>
  <si>
    <t>诺安新经济</t>
  </si>
  <si>
    <t>杨琨</t>
  </si>
  <si>
    <t>000972.OF</t>
  </si>
  <si>
    <t>新华万银多元策略</t>
  </si>
  <si>
    <t>王浩</t>
  </si>
  <si>
    <t>000973.OF</t>
  </si>
  <si>
    <t>新华增盈回报</t>
  </si>
  <si>
    <t>姚秋</t>
  </si>
  <si>
    <t>000974.OF</t>
  </si>
  <si>
    <t>安信消费医药主题</t>
  </si>
  <si>
    <t>000975.OF</t>
  </si>
  <si>
    <t>华夏MSCI中国A股国际通ETF联接A</t>
  </si>
  <si>
    <t>荣膺</t>
  </si>
  <si>
    <t>000976.OF</t>
  </si>
  <si>
    <t>长城新兴产业</t>
  </si>
  <si>
    <t>陈良栋</t>
  </si>
  <si>
    <t>000977.OF</t>
  </si>
  <si>
    <t>长城环保主题</t>
  </si>
  <si>
    <t>廖瀚博</t>
  </si>
  <si>
    <t>000978.OF</t>
  </si>
  <si>
    <t>景顺长城量化精选</t>
  </si>
  <si>
    <t>000979.OF</t>
  </si>
  <si>
    <t>景顺长城沪港深精选</t>
  </si>
  <si>
    <t>鲍无可</t>
  </si>
  <si>
    <t>000981.OF</t>
  </si>
  <si>
    <t>北信瑞丰现金添利A</t>
  </si>
  <si>
    <t>董鎏洋</t>
  </si>
  <si>
    <t>000985.OF</t>
  </si>
  <si>
    <t>嘉实逆向策略</t>
  </si>
  <si>
    <t>曲盛伟</t>
  </si>
  <si>
    <t>000986.OF</t>
  </si>
  <si>
    <t>太平灵活配置</t>
  </si>
  <si>
    <t>林开盛,常璐</t>
  </si>
  <si>
    <t>000988.OF</t>
  </si>
  <si>
    <t>嘉实全球互联网人民币</t>
  </si>
  <si>
    <t>张丹华</t>
  </si>
  <si>
    <t>000991.OF</t>
  </si>
  <si>
    <t>工银瑞信战略转型主题</t>
  </si>
  <si>
    <t>杜洋</t>
  </si>
  <si>
    <t>000992.OF</t>
  </si>
  <si>
    <t>广发对冲套利</t>
  </si>
  <si>
    <t>陈甄璞,陈宇庭</t>
  </si>
  <si>
    <t>000993.OF</t>
  </si>
  <si>
    <t>华宝稳健回报</t>
  </si>
  <si>
    <t>闫旭,詹杰</t>
  </si>
  <si>
    <t>000994.OF</t>
  </si>
  <si>
    <t>建信睿盈A</t>
  </si>
  <si>
    <t>何珅华</t>
  </si>
  <si>
    <t>000996.OF</t>
  </si>
  <si>
    <t>中银新动力</t>
  </si>
  <si>
    <t>000997.OF</t>
  </si>
  <si>
    <t>南方双元A</t>
  </si>
  <si>
    <t>001000.OF</t>
  </si>
  <si>
    <t>中欧明睿新起点</t>
  </si>
  <si>
    <t>葛兰</t>
  </si>
  <si>
    <t>001001.OF</t>
  </si>
  <si>
    <t>华夏债券AB</t>
  </si>
  <si>
    <t>001004.OF</t>
  </si>
  <si>
    <t>新华稳健回报</t>
  </si>
  <si>
    <t>蔡春红</t>
  </si>
  <si>
    <t>001006.OF</t>
  </si>
  <si>
    <t>中信建投凤凰A</t>
  </si>
  <si>
    <t>001007.OF</t>
  </si>
  <si>
    <t>国联安鑫安</t>
  </si>
  <si>
    <t>高兰君</t>
  </si>
  <si>
    <t>001008.OF</t>
  </si>
  <si>
    <t>工银瑞信国企改革主题</t>
  </si>
  <si>
    <t>何肖颉</t>
  </si>
  <si>
    <t>001009.OF</t>
  </si>
  <si>
    <t>上投摩根安全战略</t>
  </si>
  <si>
    <t>陈思郁</t>
  </si>
  <si>
    <t>001010.OF</t>
  </si>
  <si>
    <t>易方达增金宝A</t>
  </si>
  <si>
    <t>梁莹</t>
  </si>
  <si>
    <t>001011.OF</t>
  </si>
  <si>
    <t>华夏希望债券A</t>
  </si>
  <si>
    <t>001014.OF</t>
  </si>
  <si>
    <t>中融融安</t>
  </si>
  <si>
    <t>冯琪,陈荔</t>
  </si>
  <si>
    <t>001015.OF</t>
  </si>
  <si>
    <t>华夏沪深300指数增强A</t>
  </si>
  <si>
    <t>宋洋</t>
  </si>
  <si>
    <t>001017.OF</t>
  </si>
  <si>
    <t>泰达宏利改革动力A</t>
  </si>
  <si>
    <t>刘欣</t>
  </si>
  <si>
    <t>001018.OF</t>
  </si>
  <si>
    <t>易方达新经济</t>
  </si>
  <si>
    <t>陈皓</t>
  </si>
  <si>
    <t>001019.OF</t>
  </si>
  <si>
    <t>兴业年年利</t>
  </si>
  <si>
    <t>丁进</t>
  </si>
  <si>
    <t>001021.OF</t>
  </si>
  <si>
    <t>华夏亚债中国A</t>
  </si>
  <si>
    <t>刘薇</t>
  </si>
  <si>
    <t>001027.OF</t>
  </si>
  <si>
    <t>前海开源中证大农业增强</t>
  </si>
  <si>
    <t>001028.OF</t>
  </si>
  <si>
    <t>华安物联网主题</t>
  </si>
  <si>
    <t>001030.OF</t>
  </si>
  <si>
    <t>天弘云端生活优选</t>
  </si>
  <si>
    <t>于洋</t>
  </si>
  <si>
    <t>001031.OF</t>
  </si>
  <si>
    <t>华夏安康信用优选A</t>
  </si>
  <si>
    <t>001035.OF</t>
  </si>
  <si>
    <t>中银恒利半年</t>
  </si>
  <si>
    <t>001036.OF</t>
  </si>
  <si>
    <t>嘉实企业变革</t>
  </si>
  <si>
    <t>谢泽林</t>
  </si>
  <si>
    <t>001037.OF</t>
  </si>
  <si>
    <t>国投瑞银锐意改革</t>
  </si>
  <si>
    <t>吴潇,周奇贤</t>
  </si>
  <si>
    <t>001039.OF</t>
  </si>
  <si>
    <t>嘉实先进制造</t>
  </si>
  <si>
    <t>张淼</t>
  </si>
  <si>
    <t>001040.OF</t>
  </si>
  <si>
    <t>新华策略精选</t>
  </si>
  <si>
    <t>赵强</t>
  </si>
  <si>
    <t>001042.OF</t>
  </si>
  <si>
    <t>华夏领先</t>
  </si>
  <si>
    <t>刘平</t>
  </si>
  <si>
    <t>001043.OF</t>
  </si>
  <si>
    <t>工银瑞信美丽城镇主题</t>
  </si>
  <si>
    <t>王君正</t>
  </si>
  <si>
    <t>001044.OF</t>
  </si>
  <si>
    <t>嘉实新消费</t>
  </si>
  <si>
    <t>谭丽</t>
  </si>
  <si>
    <t>001045.OF</t>
  </si>
  <si>
    <t>华夏可转债增强A</t>
  </si>
  <si>
    <t>001047.OF</t>
  </si>
  <si>
    <t>光大国企改革主题</t>
  </si>
  <si>
    <t>林晓凤</t>
  </si>
  <si>
    <t>001048.OF</t>
  </si>
  <si>
    <t>富国新兴产业</t>
  </si>
  <si>
    <t>方纬</t>
  </si>
  <si>
    <t>001050.OF</t>
  </si>
  <si>
    <t>汇添富成长多因子量化策略</t>
  </si>
  <si>
    <t>吴振翔,许一尊</t>
  </si>
  <si>
    <t>001051.OF</t>
  </si>
  <si>
    <t>华夏上证50ETF联接A</t>
  </si>
  <si>
    <t>001052.OF</t>
  </si>
  <si>
    <t>华夏中证500ETF联接A</t>
  </si>
  <si>
    <t>001053.OF</t>
  </si>
  <si>
    <t>南方创新经济</t>
  </si>
  <si>
    <t>001054.OF</t>
  </si>
  <si>
    <t>工银瑞信新金融</t>
  </si>
  <si>
    <t>鄢耀</t>
  </si>
  <si>
    <t>001056.OF</t>
  </si>
  <si>
    <t>北信瑞丰健康生活主题</t>
  </si>
  <si>
    <t>陆文凯</t>
  </si>
  <si>
    <t>001057.OF</t>
  </si>
  <si>
    <t>华夏理财30天A</t>
  </si>
  <si>
    <t>周飞</t>
  </si>
  <si>
    <t>暂停大额申购|暂停赎回</t>
  </si>
  <si>
    <t>001059.OF</t>
  </si>
  <si>
    <t>中金绝对收益策略</t>
  </si>
  <si>
    <t>魏孛</t>
  </si>
  <si>
    <t>001060.OF</t>
  </si>
  <si>
    <t>前海开源高端装备制造</t>
  </si>
  <si>
    <t>001061.OF</t>
  </si>
  <si>
    <t>华夏海外收益A人民币</t>
  </si>
  <si>
    <t>邓思聪</t>
  </si>
  <si>
    <t>001064.OF</t>
  </si>
  <si>
    <t>广发中证环保产业联接A</t>
  </si>
  <si>
    <t>001067.OF</t>
  </si>
  <si>
    <t>鹏华弘盛A</t>
  </si>
  <si>
    <t>001068.OF</t>
  </si>
  <si>
    <t>华融新锐</t>
  </si>
  <si>
    <t>范贵龙</t>
  </si>
  <si>
    <t>001069.OF</t>
  </si>
  <si>
    <t>华泰柏瑞消费成长</t>
  </si>
  <si>
    <t>李晓西</t>
  </si>
  <si>
    <t>001070.OF</t>
  </si>
  <si>
    <t>建信信息产业</t>
  </si>
  <si>
    <t>001071.OF</t>
  </si>
  <si>
    <t>华安媒体互联网</t>
  </si>
  <si>
    <t>胡宜斌</t>
  </si>
  <si>
    <t>001072.OF</t>
  </si>
  <si>
    <t>华安智能装备主题</t>
  </si>
  <si>
    <t>李欣</t>
  </si>
  <si>
    <t>001073.OF</t>
  </si>
  <si>
    <t>华泰柏瑞量化收益</t>
  </si>
  <si>
    <t>001074.OF</t>
  </si>
  <si>
    <t>华泰柏瑞量化驱动A</t>
  </si>
  <si>
    <t>001075.OF</t>
  </si>
  <si>
    <t>宝盈转型动力</t>
  </si>
  <si>
    <t>李健伟</t>
  </si>
  <si>
    <t>001076.OF</t>
  </si>
  <si>
    <t>易方达改革红利</t>
  </si>
  <si>
    <t>郭杰</t>
  </si>
  <si>
    <t>001077.OF</t>
  </si>
  <si>
    <t>华夏现金宝A</t>
  </si>
  <si>
    <t>001086.OF</t>
  </si>
  <si>
    <t>华富恒利A</t>
  </si>
  <si>
    <t>001088.OF</t>
  </si>
  <si>
    <t>华宝国策导向</t>
  </si>
  <si>
    <t>丁靖斐</t>
  </si>
  <si>
    <t>001092.OF</t>
  </si>
  <si>
    <t>广发纳斯达克生物科技人民币</t>
  </si>
  <si>
    <t>001094.OF</t>
  </si>
  <si>
    <t>国投瑞银添利宝A</t>
  </si>
  <si>
    <t>001096.OF</t>
  </si>
  <si>
    <t>国寿安保聚宝盆A</t>
  </si>
  <si>
    <t>张英</t>
  </si>
  <si>
    <t>001097.OF</t>
  </si>
  <si>
    <t>华泰柏瑞积极优选</t>
  </si>
  <si>
    <t>杜聪</t>
  </si>
  <si>
    <t>001101.OF</t>
  </si>
  <si>
    <t>银华惠添益</t>
  </si>
  <si>
    <t>刘谢冰,李晓彬</t>
  </si>
  <si>
    <t>001102.OF</t>
  </si>
  <si>
    <t>前海开源国家比较优势</t>
  </si>
  <si>
    <t>曲扬</t>
  </si>
  <si>
    <t>001103.OF</t>
  </si>
  <si>
    <t>前海开源工业革命4.0</t>
  </si>
  <si>
    <t>邱杰,谭荐丰</t>
  </si>
  <si>
    <t>001104.OF</t>
  </si>
  <si>
    <t>华安新丝路主题</t>
  </si>
  <si>
    <t>谢昌旭</t>
  </si>
  <si>
    <t>001105.OF</t>
  </si>
  <si>
    <t>信达澳银转型创新</t>
  </si>
  <si>
    <t>王咏辉</t>
  </si>
  <si>
    <t>001106.OF</t>
  </si>
  <si>
    <t>华商健康生活</t>
  </si>
  <si>
    <t>何奇峰</t>
  </si>
  <si>
    <t>001110.OF</t>
  </si>
  <si>
    <t>中欧瑾泉A</t>
  </si>
  <si>
    <t>张跃鹏,余罗畅</t>
  </si>
  <si>
    <t>001112.OF</t>
  </si>
  <si>
    <t>东方红中国优势</t>
  </si>
  <si>
    <t>001113.OF</t>
  </si>
  <si>
    <t>南方大数据100A</t>
  </si>
  <si>
    <t>钱厚翔</t>
  </si>
  <si>
    <t>001115.OF</t>
  </si>
  <si>
    <t>广发聚安A</t>
  </si>
  <si>
    <t>001117.OF</t>
  </si>
  <si>
    <t>中欧精选A</t>
  </si>
  <si>
    <t>周蔚文</t>
  </si>
  <si>
    <t>001118.OF</t>
  </si>
  <si>
    <t>华宝事件驱动</t>
  </si>
  <si>
    <t>胡戈游</t>
  </si>
  <si>
    <t>001120.OF</t>
  </si>
  <si>
    <t>东方睿鑫热点挖掘A</t>
  </si>
  <si>
    <t>张玉坤</t>
  </si>
  <si>
    <t>001122.OF</t>
  </si>
  <si>
    <t>鹏华弘利A</t>
  </si>
  <si>
    <t>001125.OF</t>
  </si>
  <si>
    <t>博时互联网主题</t>
  </si>
  <si>
    <t>郭晓林</t>
  </si>
  <si>
    <t>001126.OF</t>
  </si>
  <si>
    <t>上投摩根卓越制造</t>
  </si>
  <si>
    <t>李德辉</t>
  </si>
  <si>
    <t>001127.OF</t>
  </si>
  <si>
    <t>中银宏观策略</t>
  </si>
  <si>
    <t>001128.OF</t>
  </si>
  <si>
    <t>宝盈新兴产业</t>
  </si>
  <si>
    <t>郝淼</t>
  </si>
  <si>
    <t>001133.OF</t>
  </si>
  <si>
    <t>广发中证全指可选消费ETF联接A</t>
  </si>
  <si>
    <t>陆志明</t>
  </si>
  <si>
    <t>001135.OF</t>
  </si>
  <si>
    <t>益民品质升级</t>
  </si>
  <si>
    <t>吕伟</t>
  </si>
  <si>
    <t>001136.OF</t>
  </si>
  <si>
    <t>易方达裕如</t>
  </si>
  <si>
    <t>001139.OF</t>
  </si>
  <si>
    <t>华安新动力</t>
  </si>
  <si>
    <t>001140.OF</t>
  </si>
  <si>
    <t>工银瑞信总回报</t>
  </si>
  <si>
    <t>鄢耀,王鹏</t>
  </si>
  <si>
    <t>001141.OF</t>
  </si>
  <si>
    <t>泰达宏利创盈A</t>
  </si>
  <si>
    <t>傅浩</t>
  </si>
  <si>
    <t>001143.OF</t>
  </si>
  <si>
    <t>华商量化进取</t>
  </si>
  <si>
    <t>001144.OF</t>
  </si>
  <si>
    <t>大成互联网思维</t>
  </si>
  <si>
    <t>001146.OF</t>
  </si>
  <si>
    <t>中欧瑾源A</t>
  </si>
  <si>
    <t>001148.OF</t>
  </si>
  <si>
    <t>申万菱信多策略A</t>
  </si>
  <si>
    <t>唐俊杰</t>
  </si>
  <si>
    <t>001150.OF</t>
  </si>
  <si>
    <t>融通互联网传媒</t>
  </si>
  <si>
    <t>张鹏,关山</t>
  </si>
  <si>
    <t>001152.OF</t>
  </si>
  <si>
    <t>融通新区域新经济</t>
  </si>
  <si>
    <t>范琨,何龙</t>
  </si>
  <si>
    <t>001154.OF</t>
  </si>
  <si>
    <t>北信瑞丰平安中国</t>
  </si>
  <si>
    <t>王忠波</t>
  </si>
  <si>
    <t>001156.OF</t>
  </si>
  <si>
    <t>申万菱信新能源汽车</t>
  </si>
  <si>
    <t>任琳娜</t>
  </si>
  <si>
    <t>001157.OF</t>
  </si>
  <si>
    <t>国联安睿祺</t>
  </si>
  <si>
    <t>王欢,洪阳玚</t>
  </si>
  <si>
    <t>001158.OF</t>
  </si>
  <si>
    <t>工银瑞信新材料新能源行业</t>
  </si>
  <si>
    <t>张剑峰</t>
  </si>
  <si>
    <t>001162.OF</t>
  </si>
  <si>
    <t>前海开源优势蓝筹A</t>
  </si>
  <si>
    <t>肖立强,丁尧</t>
  </si>
  <si>
    <t>001163.OF</t>
  </si>
  <si>
    <t>银华中国梦30</t>
  </si>
  <si>
    <t>001164.OF</t>
  </si>
  <si>
    <t>中欧琪和A</t>
  </si>
  <si>
    <t>黄华,蒋雯文</t>
  </si>
  <si>
    <t>001166.OF</t>
  </si>
  <si>
    <t>建信环保产业</t>
  </si>
  <si>
    <t>001167.OF</t>
  </si>
  <si>
    <t>金鹰科技创新</t>
  </si>
  <si>
    <t>乔春</t>
  </si>
  <si>
    <t>001170.OF</t>
  </si>
  <si>
    <t>泰达宏利复兴伟业</t>
  </si>
  <si>
    <t>吴华</t>
  </si>
  <si>
    <t>001171.OF</t>
  </si>
  <si>
    <t>工银瑞信养老产业</t>
  </si>
  <si>
    <t>赵蓓</t>
  </si>
  <si>
    <t>001172.OF</t>
  </si>
  <si>
    <t>鹏华弘泽A</t>
  </si>
  <si>
    <t>叶朝明,张栓伟</t>
  </si>
  <si>
    <t>001173.OF</t>
  </si>
  <si>
    <t>中欧瑾和A</t>
  </si>
  <si>
    <t>张跃鹏</t>
  </si>
  <si>
    <t>001175.OF</t>
  </si>
  <si>
    <t>山西证券日日添利A</t>
  </si>
  <si>
    <t>刘相鹏,刘凌云</t>
  </si>
  <si>
    <t>001178.OF</t>
  </si>
  <si>
    <t>前海开源再融资主题精选</t>
  </si>
  <si>
    <t>邱杰</t>
  </si>
  <si>
    <t>001179.OF</t>
  </si>
  <si>
    <t>德邦大健康</t>
  </si>
  <si>
    <t>黎莹</t>
  </si>
  <si>
    <t>001180.OF</t>
  </si>
  <si>
    <t>广发中证全指医药卫生ETF联接A</t>
  </si>
  <si>
    <t>001181.OF</t>
  </si>
  <si>
    <t>南方改革机遇</t>
  </si>
  <si>
    <t>卢玉珊</t>
  </si>
  <si>
    <t>001182.OF</t>
  </si>
  <si>
    <t>易方达安心回馈</t>
  </si>
  <si>
    <t>张清华,林森</t>
  </si>
  <si>
    <t>001183.OF</t>
  </si>
  <si>
    <t>南方利淘A</t>
  </si>
  <si>
    <t>陈乐</t>
  </si>
  <si>
    <t>001184.OF</t>
  </si>
  <si>
    <t>易方达新常态</t>
  </si>
  <si>
    <t>孙松</t>
  </si>
  <si>
    <t>001185.OF</t>
  </si>
  <si>
    <t>安信动态策略A</t>
  </si>
  <si>
    <t>袁玮</t>
  </si>
  <si>
    <t>001186.OF</t>
  </si>
  <si>
    <t>富国文体健康A</t>
  </si>
  <si>
    <t>林庆</t>
  </si>
  <si>
    <t>001188.OF</t>
  </si>
  <si>
    <t>鹏华改革红利</t>
  </si>
  <si>
    <t>郭盈</t>
  </si>
  <si>
    <t>001189.OF</t>
  </si>
  <si>
    <t>广发聚宝A</t>
  </si>
  <si>
    <t>001190.OF</t>
  </si>
  <si>
    <t>鹏华弘润A</t>
  </si>
  <si>
    <t>001192.OF</t>
  </si>
  <si>
    <t>上投摩根整合驱动</t>
  </si>
  <si>
    <t>征茂平</t>
  </si>
  <si>
    <t>001193.OF</t>
  </si>
  <si>
    <t>中金消费升级</t>
  </si>
  <si>
    <t>闫鑫</t>
  </si>
  <si>
    <t>001194.OF</t>
  </si>
  <si>
    <t>景顺长城稳健回报A</t>
  </si>
  <si>
    <t>万梦,陈莹</t>
  </si>
  <si>
    <t>001195.OF</t>
  </si>
  <si>
    <t>工银瑞信农业产业</t>
  </si>
  <si>
    <t>杨柯</t>
  </si>
  <si>
    <t>001196.OF</t>
  </si>
  <si>
    <t>东方鼎新A</t>
  </si>
  <si>
    <t>盛泽</t>
  </si>
  <si>
    <t>001197.OF</t>
  </si>
  <si>
    <t>长盛转型升级主题</t>
  </si>
  <si>
    <t>吴达</t>
  </si>
  <si>
    <t>001198.OF</t>
  </si>
  <si>
    <t>东方惠新A</t>
  </si>
  <si>
    <t>李瑞</t>
  </si>
  <si>
    <t>001199.OF</t>
  </si>
  <si>
    <t>创金合信聚利A</t>
  </si>
  <si>
    <t>黄佳祥,黄弢</t>
  </si>
  <si>
    <t>001201.OF</t>
  </si>
  <si>
    <t>申万菱信安鑫回报A</t>
  </si>
  <si>
    <t>001202.OF</t>
  </si>
  <si>
    <t>东方红领先精选</t>
  </si>
  <si>
    <t>纪文静</t>
  </si>
  <si>
    <t>001203.OF</t>
  </si>
  <si>
    <t>东方红稳健精选A</t>
  </si>
  <si>
    <t>纪文静,孔令超</t>
  </si>
  <si>
    <t>001208.OF</t>
  </si>
  <si>
    <t>诺安低碳经济A</t>
  </si>
  <si>
    <t>蔡宇滨</t>
  </si>
  <si>
    <t>001209.OF</t>
  </si>
  <si>
    <t>前海开源一带一路A</t>
  </si>
  <si>
    <t>吴国清</t>
  </si>
  <si>
    <t>001210.OF</t>
  </si>
  <si>
    <t>天弘互联网</t>
  </si>
  <si>
    <t>陈国光</t>
  </si>
  <si>
    <t>001211.OF</t>
  </si>
  <si>
    <t>中欧滚钱宝A</t>
  </si>
  <si>
    <t>王慧杰</t>
  </si>
  <si>
    <t>001212.OF</t>
  </si>
  <si>
    <t>华润元大稳健收益A</t>
  </si>
  <si>
    <t>魏晓菲</t>
  </si>
  <si>
    <t>001214.OF</t>
  </si>
  <si>
    <t>华泰柏瑞中证500ETF联接A</t>
  </si>
  <si>
    <t>柳军</t>
  </si>
  <si>
    <t>001215.OF</t>
  </si>
  <si>
    <t>博时沪港深优质企业A</t>
  </si>
  <si>
    <t>曾鹏,牟星海</t>
  </si>
  <si>
    <t>001216.OF</t>
  </si>
  <si>
    <t>易方达新收益A</t>
  </si>
  <si>
    <t>张清华</t>
  </si>
  <si>
    <t>001218.OF</t>
  </si>
  <si>
    <t>国投瑞银精选收益</t>
  </si>
  <si>
    <t>孙文龙</t>
  </si>
  <si>
    <t>001219.OF</t>
  </si>
  <si>
    <t>上投摩根动态多因子</t>
  </si>
  <si>
    <t>胡迪</t>
  </si>
  <si>
    <t>001220.OF</t>
  </si>
  <si>
    <t>民生加银研究精选</t>
  </si>
  <si>
    <t>蔡晓,金耀</t>
  </si>
  <si>
    <t>001222.OF</t>
  </si>
  <si>
    <t>鹏华外延成长</t>
  </si>
  <si>
    <t>陈璇淼</t>
  </si>
  <si>
    <t>001223.OF</t>
  </si>
  <si>
    <t>鹏华文化传媒娱乐</t>
  </si>
  <si>
    <t>贺宁</t>
  </si>
  <si>
    <t>001224.OF</t>
  </si>
  <si>
    <t>中邮新思路</t>
  </si>
  <si>
    <t>国晓雯</t>
  </si>
  <si>
    <t>001225.OF</t>
  </si>
  <si>
    <t>中邮趋势精选</t>
  </si>
  <si>
    <t>许忠海</t>
  </si>
  <si>
    <t>001226.OF</t>
  </si>
  <si>
    <t>中邮稳健添利</t>
  </si>
  <si>
    <t>王喆,王高</t>
  </si>
  <si>
    <t>001227.OF</t>
  </si>
  <si>
    <t>中邮信息产业</t>
  </si>
  <si>
    <t>周楠,国晓雯</t>
  </si>
  <si>
    <t>001228.OF</t>
  </si>
  <si>
    <t>国联安鑫享A</t>
  </si>
  <si>
    <t>001229.OF</t>
  </si>
  <si>
    <t>德邦福鑫A</t>
  </si>
  <si>
    <t>吴昊</t>
  </si>
  <si>
    <t>001230.OF</t>
  </si>
  <si>
    <t>鹏华医药科技</t>
  </si>
  <si>
    <t>金笑非</t>
  </si>
  <si>
    <t>001231.OF</t>
  </si>
  <si>
    <t>银华泰利A</t>
  </si>
  <si>
    <t>001232.OF</t>
  </si>
  <si>
    <t>嘉合货币A</t>
  </si>
  <si>
    <t>季慧娟,于启明</t>
  </si>
  <si>
    <t>001234.OF</t>
  </si>
  <si>
    <t>国金众赢</t>
  </si>
  <si>
    <t>徐艳芳</t>
  </si>
  <si>
    <t>001235.OF</t>
  </si>
  <si>
    <t>中银国有企业债A</t>
  </si>
  <si>
    <t>方抗</t>
  </si>
  <si>
    <t>001236.OF</t>
  </si>
  <si>
    <t>博时丝路主题A</t>
  </si>
  <si>
    <t>沙炜</t>
  </si>
  <si>
    <t>001237.OF</t>
  </si>
  <si>
    <t>博时上证50ETF联接A</t>
  </si>
  <si>
    <t>赵云阳,汪洋</t>
  </si>
  <si>
    <t>001239.OF</t>
  </si>
  <si>
    <t>长盛国企改革主题</t>
  </si>
  <si>
    <t>001241.OF</t>
  </si>
  <si>
    <t>国寿安保中证500ETF联接</t>
  </si>
  <si>
    <t>001242.OF</t>
  </si>
  <si>
    <t>博时淘金大数据100A</t>
  </si>
  <si>
    <t>桂征辉,杨振建</t>
  </si>
  <si>
    <t>001244.OF</t>
  </si>
  <si>
    <t>华泰柏瑞量化智慧A</t>
  </si>
  <si>
    <t>001245.OF</t>
  </si>
  <si>
    <t>工银瑞信生态环境</t>
  </si>
  <si>
    <t>何肖颉,闫思倩</t>
  </si>
  <si>
    <t>001246.OF</t>
  </si>
  <si>
    <t>兴银长乐半年定期</t>
  </si>
  <si>
    <t>范泰奇,王深</t>
  </si>
  <si>
    <t>001247.OF</t>
  </si>
  <si>
    <t>华泰柏瑞新利A</t>
  </si>
  <si>
    <t>郑青,董辰</t>
  </si>
  <si>
    <t>001249.OF</t>
  </si>
  <si>
    <t>易方达新利</t>
  </si>
  <si>
    <t>韩阅川</t>
  </si>
  <si>
    <t>001250.OF</t>
  </si>
  <si>
    <t>天弘新活力</t>
  </si>
  <si>
    <t>杜广,贺剑,张寓</t>
  </si>
  <si>
    <t>001252.OF</t>
  </si>
  <si>
    <t>中海进取收益</t>
  </si>
  <si>
    <t>许定晴</t>
  </si>
  <si>
    <t>001254.OF</t>
  </si>
  <si>
    <t>泰达宏利新起点A</t>
  </si>
  <si>
    <t>师婧</t>
  </si>
  <si>
    <t>001255.OF</t>
  </si>
  <si>
    <t>长城改革红利</t>
  </si>
  <si>
    <t>赵凤飞</t>
  </si>
  <si>
    <t>001256.OF</t>
  </si>
  <si>
    <t>泓德优选成长</t>
  </si>
  <si>
    <t>王克玉</t>
  </si>
  <si>
    <t>001257.OF</t>
  </si>
  <si>
    <t>兴业收益增强A</t>
  </si>
  <si>
    <t>周鸣,丁进</t>
  </si>
  <si>
    <t>001261.OF</t>
  </si>
  <si>
    <t>中融新机遇</t>
  </si>
  <si>
    <t>寇文红,陈荔</t>
  </si>
  <si>
    <t>001264.OF</t>
  </si>
  <si>
    <t>银华恒利A</t>
  </si>
  <si>
    <t>和玮</t>
  </si>
  <si>
    <t>001265.OF</t>
  </si>
  <si>
    <t>国泰兴益A</t>
  </si>
  <si>
    <t>001266.OF</t>
  </si>
  <si>
    <t>国投瑞银招财</t>
  </si>
  <si>
    <t>綦缚鹏</t>
  </si>
  <si>
    <t>001267.OF</t>
  </si>
  <si>
    <t>泰达宏利蓝筹价值</t>
  </si>
  <si>
    <t>张勋,赖庆鑫</t>
  </si>
  <si>
    <t>001268.OF</t>
  </si>
  <si>
    <t>富国国家安全主题</t>
  </si>
  <si>
    <t>章旭峰</t>
  </si>
  <si>
    <t>001270.OF</t>
  </si>
  <si>
    <t>英大灵活配置A</t>
  </si>
  <si>
    <t>易祺坤,郑中华,张大铮</t>
  </si>
  <si>
    <t>001272.OF</t>
  </si>
  <si>
    <t>兴业聚利</t>
  </si>
  <si>
    <t>001273.OF</t>
  </si>
  <si>
    <t>民生加银新动力A</t>
  </si>
  <si>
    <t>郑爱刚,刘昊</t>
  </si>
  <si>
    <t>001275.OF</t>
  </si>
  <si>
    <t>中邮创新优势</t>
  </si>
  <si>
    <t>周楠</t>
  </si>
  <si>
    <t>001276.OF</t>
  </si>
  <si>
    <t>建信新经济</t>
  </si>
  <si>
    <t>孙晟</t>
  </si>
  <si>
    <t>001277.OF</t>
  </si>
  <si>
    <t>博时国企改革主题</t>
  </si>
  <si>
    <t>林景艺</t>
  </si>
  <si>
    <t>001278.OF</t>
  </si>
  <si>
    <t>前海开源清洁能源A</t>
  </si>
  <si>
    <t>001279.OF</t>
  </si>
  <si>
    <t>中海积极增利</t>
  </si>
  <si>
    <t>左剑</t>
  </si>
  <si>
    <t>001280.OF</t>
  </si>
  <si>
    <t>银华聚利A</t>
  </si>
  <si>
    <t>孙蓓琳</t>
  </si>
  <si>
    <t>001281.OF</t>
  </si>
  <si>
    <t>长安鑫利优选A</t>
  </si>
  <si>
    <t>001282.OF</t>
  </si>
  <si>
    <t>华安新机遇</t>
  </si>
  <si>
    <t>舒灏,马晓璇</t>
  </si>
  <si>
    <t>001283.OF</t>
  </si>
  <si>
    <t>红塔红土盛金新动力A</t>
  </si>
  <si>
    <t>赵耀</t>
  </si>
  <si>
    <t>001285.OF</t>
  </si>
  <si>
    <t>易方达新鑫I</t>
  </si>
  <si>
    <t>001287.OF</t>
  </si>
  <si>
    <t>安信优势增长A</t>
  </si>
  <si>
    <t>聂世林</t>
  </si>
  <si>
    <t>001289.OF</t>
  </si>
  <si>
    <t>银华汇利A</t>
  </si>
  <si>
    <t>吴文明,赵楠楠</t>
  </si>
  <si>
    <t>001291.OF</t>
  </si>
  <si>
    <t>大摩量化多策略</t>
  </si>
  <si>
    <t>余斌</t>
  </si>
  <si>
    <t>001294.OF</t>
  </si>
  <si>
    <t>新华战略新兴产业</t>
  </si>
  <si>
    <t>付伟,申峰旗</t>
  </si>
  <si>
    <t>001296.OF</t>
  </si>
  <si>
    <t>长城转型成长</t>
  </si>
  <si>
    <t>001297.OF</t>
  </si>
  <si>
    <t>平安智慧中国</t>
  </si>
  <si>
    <t>李化松</t>
  </si>
  <si>
    <t>001298.OF</t>
  </si>
  <si>
    <t>金鹰民族新兴</t>
  </si>
  <si>
    <t>陈立</t>
  </si>
  <si>
    <t>001299.OF</t>
  </si>
  <si>
    <t>兴业添利</t>
  </si>
  <si>
    <t>杨逸君</t>
  </si>
  <si>
    <t>001300.OF</t>
  </si>
  <si>
    <t>大成睿景A</t>
  </si>
  <si>
    <t>韩创</t>
  </si>
  <si>
    <t>001302.OF</t>
  </si>
  <si>
    <t>前海开源金银珠宝A</t>
  </si>
  <si>
    <t>001303.OF</t>
  </si>
  <si>
    <t>银华稳利A</t>
  </si>
  <si>
    <t>倪明,苏静然</t>
  </si>
  <si>
    <t>001304.OF</t>
  </si>
  <si>
    <t>建信鑫安回报</t>
  </si>
  <si>
    <t>001305.OF</t>
  </si>
  <si>
    <t>九泰天富改革新动力A</t>
  </si>
  <si>
    <t>李响</t>
  </si>
  <si>
    <t>001306.OF</t>
  </si>
  <si>
    <t>中欧永裕A</t>
  </si>
  <si>
    <t>魏博</t>
  </si>
  <si>
    <t>001308.OF</t>
  </si>
  <si>
    <t>博时外服货币</t>
  </si>
  <si>
    <t>001309.OF</t>
  </si>
  <si>
    <t>东方红睿逸</t>
  </si>
  <si>
    <t>001311.OF</t>
  </si>
  <si>
    <t>华安新回报</t>
  </si>
  <si>
    <t>朱才敏</t>
  </si>
  <si>
    <t>001312.OF</t>
  </si>
  <si>
    <t>华安新优选A</t>
  </si>
  <si>
    <t>周益鸣,陆奔</t>
  </si>
  <si>
    <t>001313.OF</t>
  </si>
  <si>
    <t>上投摩根智慧互联</t>
  </si>
  <si>
    <t>郭晨</t>
  </si>
  <si>
    <t>001314.OF</t>
  </si>
  <si>
    <t>易方达新益I</t>
  </si>
  <si>
    <t>001316.OF</t>
  </si>
  <si>
    <t>安信稳健增值A</t>
  </si>
  <si>
    <t>张翼飞,李君</t>
  </si>
  <si>
    <t>001318.OF</t>
  </si>
  <si>
    <t>东方新策略A</t>
  </si>
  <si>
    <t>李瑞,严凯</t>
  </si>
  <si>
    <t>001319.OF</t>
  </si>
  <si>
    <t>农银汇理信息传媒</t>
  </si>
  <si>
    <t>韩林</t>
  </si>
  <si>
    <t>001320.OF</t>
  </si>
  <si>
    <t>工银瑞信丰盈回报</t>
  </si>
  <si>
    <t>王君正,王鹏</t>
  </si>
  <si>
    <t>001322.OF</t>
  </si>
  <si>
    <t>东吴新趋势价值线</t>
  </si>
  <si>
    <t>刘元海</t>
  </si>
  <si>
    <t>001323.OF</t>
  </si>
  <si>
    <t>东吴移动互联A</t>
  </si>
  <si>
    <t>001324.OF</t>
  </si>
  <si>
    <t>华宝新价值</t>
  </si>
  <si>
    <t>林昊</t>
  </si>
  <si>
    <t>001325.OF</t>
  </si>
  <si>
    <t>鹏华弘和A</t>
  </si>
  <si>
    <t>刘方正</t>
  </si>
  <si>
    <t>001327.OF</t>
  </si>
  <si>
    <t>鹏华弘华A</t>
  </si>
  <si>
    <t>001329.OF</t>
  </si>
  <si>
    <t>鹏华弘实A</t>
  </si>
  <si>
    <t>李韵怡,戴钢</t>
  </si>
  <si>
    <t>001331.OF</t>
  </si>
  <si>
    <t>鹏华弘信A</t>
  </si>
  <si>
    <t>001334.OF</t>
  </si>
  <si>
    <t>南方利鑫A</t>
  </si>
  <si>
    <t>001335.OF</t>
  </si>
  <si>
    <t>南方利众A</t>
  </si>
  <si>
    <t>001336.OF</t>
  </si>
  <si>
    <t>鹏华弘益A</t>
  </si>
  <si>
    <t>李韵怡</t>
  </si>
  <si>
    <t>001339.OF</t>
  </si>
  <si>
    <t>兴银鼎新</t>
  </si>
  <si>
    <t>杨坤</t>
  </si>
  <si>
    <t>001342.OF</t>
  </si>
  <si>
    <t>易方达新享A</t>
  </si>
  <si>
    <t>001344.OF</t>
  </si>
  <si>
    <t>易方达沪深300医药ETF联接A</t>
  </si>
  <si>
    <t>001345.OF</t>
  </si>
  <si>
    <t>富国新收益A</t>
  </si>
  <si>
    <t>于渤</t>
  </si>
  <si>
    <t>001349.OF</t>
  </si>
  <si>
    <t>富国改革动力</t>
  </si>
  <si>
    <t>徐斌</t>
  </si>
  <si>
    <t>001351.OF</t>
  </si>
  <si>
    <t>诺安中证500指数增强A</t>
  </si>
  <si>
    <t>梅律吾,路龙凯</t>
  </si>
  <si>
    <t>001352.OF</t>
  </si>
  <si>
    <t>民生加银新战略</t>
  </si>
  <si>
    <t>柳世庆,刘昊</t>
  </si>
  <si>
    <t>001355.OF</t>
  </si>
  <si>
    <t>广发聚泰A</t>
  </si>
  <si>
    <t>001357.OF</t>
  </si>
  <si>
    <t>泓德泓富A</t>
  </si>
  <si>
    <t>李倩,苏昌景,蔡丞丰</t>
  </si>
  <si>
    <t>001358.OF</t>
  </si>
  <si>
    <t>宝盈祥泰A</t>
  </si>
  <si>
    <t>高宇</t>
  </si>
  <si>
    <t>001359.OF</t>
  </si>
  <si>
    <t>国联安添鑫A</t>
  </si>
  <si>
    <t>薛琳,杨子江</t>
  </si>
  <si>
    <t>001361.OF</t>
  </si>
  <si>
    <t>景顺长城中证科技传媒通信150ETF联接</t>
  </si>
  <si>
    <t>崔俊杰</t>
  </si>
  <si>
    <t>001362.OF</t>
  </si>
  <si>
    <t>景顺长城领先回报A</t>
  </si>
  <si>
    <t>万梦,徐喻军</t>
  </si>
  <si>
    <t>001363.OF</t>
  </si>
  <si>
    <t>长城久惠</t>
  </si>
  <si>
    <t>马强</t>
  </si>
  <si>
    <t>001364.OF</t>
  </si>
  <si>
    <t>大成景润</t>
  </si>
  <si>
    <t>黄万青,李富强</t>
  </si>
  <si>
    <t>001365.OF</t>
  </si>
  <si>
    <t>大成正向回报</t>
  </si>
  <si>
    <t>杨挺</t>
  </si>
  <si>
    <t>001366.OF</t>
  </si>
  <si>
    <t>金鹰产业整合</t>
  </si>
  <si>
    <t>杨晓斌</t>
  </si>
  <si>
    <t>001367.OF</t>
  </si>
  <si>
    <t>德邦新添利A</t>
  </si>
  <si>
    <t>丁孙楠,黎莹</t>
  </si>
  <si>
    <t>001368.OF</t>
  </si>
  <si>
    <t>兴业稳固收益一年</t>
  </si>
  <si>
    <t>王卓然,周鸣</t>
  </si>
  <si>
    <t>001369.OF</t>
  </si>
  <si>
    <t>兴业稳固收益两年</t>
  </si>
  <si>
    <t>唐丁祥</t>
  </si>
  <si>
    <t>001370.OF</t>
  </si>
  <si>
    <t>中银新趋势</t>
  </si>
  <si>
    <t>杨成</t>
  </si>
  <si>
    <t>001371.OF</t>
  </si>
  <si>
    <t>富国沪港深价值精选A</t>
  </si>
  <si>
    <t>汪孟海</t>
  </si>
  <si>
    <t>001373.OF</t>
  </si>
  <si>
    <t>易方达新丝路</t>
  </si>
  <si>
    <t>张坤,祁禾</t>
  </si>
  <si>
    <t>001382.OF</t>
  </si>
  <si>
    <t>易方达国企改革</t>
  </si>
  <si>
    <t>001384.OF</t>
  </si>
  <si>
    <t>东方新思路A</t>
  </si>
  <si>
    <t>王然,曲华锋</t>
  </si>
  <si>
    <t>001386.OF</t>
  </si>
  <si>
    <t>天弘弘运宝A</t>
  </si>
  <si>
    <t>王登峰,李晨</t>
  </si>
  <si>
    <t>001387.OF</t>
  </si>
  <si>
    <t>中融新经济A</t>
  </si>
  <si>
    <t>甘传琦</t>
  </si>
  <si>
    <t>001392.OF</t>
  </si>
  <si>
    <t>国富金融地产A</t>
  </si>
  <si>
    <t>赵宇烨</t>
  </si>
  <si>
    <t>001396.OF</t>
  </si>
  <si>
    <t>建信互联网+产业升级</t>
  </si>
  <si>
    <t>001397.OF</t>
  </si>
  <si>
    <t>建信精工制造指数增强</t>
  </si>
  <si>
    <t>001398.OF</t>
  </si>
  <si>
    <t>华泰柏瑞健康生活</t>
  </si>
  <si>
    <t>吕慧建</t>
  </si>
  <si>
    <t>001399.OF</t>
  </si>
  <si>
    <t>安信鑫安得利A</t>
  </si>
  <si>
    <t>庄园</t>
  </si>
  <si>
    <t>001401.OF</t>
  </si>
  <si>
    <t>德邦如意</t>
  </si>
  <si>
    <t>张铮烁,丁孙楠</t>
  </si>
  <si>
    <t>001402.OF</t>
  </si>
  <si>
    <t>信诚新选回报A</t>
  </si>
  <si>
    <t>提云涛,王颖</t>
  </si>
  <si>
    <t>001403.OF</t>
  </si>
  <si>
    <t>招商国企改革</t>
  </si>
  <si>
    <t>文仲阳</t>
  </si>
  <si>
    <t>001404.OF</t>
  </si>
  <si>
    <t>招商移动互联网</t>
  </si>
  <si>
    <t>张林</t>
  </si>
  <si>
    <t>001405.OF</t>
  </si>
  <si>
    <t>东方红策略精选A</t>
  </si>
  <si>
    <t>饶刚,孔令超,徐觅</t>
  </si>
  <si>
    <t>001408.OF</t>
  </si>
  <si>
    <t>建信鑫丰回报A</t>
  </si>
  <si>
    <t>朱虹</t>
  </si>
  <si>
    <t>001409.OF</t>
  </si>
  <si>
    <t>工银瑞信互联网加</t>
  </si>
  <si>
    <t>001410.OF</t>
  </si>
  <si>
    <t>信达澳银新能源产业</t>
  </si>
  <si>
    <t>冯明远</t>
  </si>
  <si>
    <t>001411.OF</t>
  </si>
  <si>
    <t>诺安创新驱动A</t>
  </si>
  <si>
    <t>001412.OF</t>
  </si>
  <si>
    <t>德邦鑫星价值A</t>
  </si>
  <si>
    <t>房建威,张铮烁,徐一阳</t>
  </si>
  <si>
    <t>001413.OF</t>
  </si>
  <si>
    <t>中融鑫起点A</t>
  </si>
  <si>
    <t>吴刚,陈荔</t>
  </si>
  <si>
    <t>001415.OF</t>
  </si>
  <si>
    <t>信诚新锐回报A</t>
  </si>
  <si>
    <t>杨立春,王颖</t>
  </si>
  <si>
    <t>001416.OF</t>
  </si>
  <si>
    <t>嘉实事件驱动</t>
  </si>
  <si>
    <t>张自力,张楠</t>
  </si>
  <si>
    <t>001417.OF</t>
  </si>
  <si>
    <t>汇添富医疗服务</t>
  </si>
  <si>
    <t>刘江</t>
  </si>
  <si>
    <t>001418.OF</t>
  </si>
  <si>
    <t>泰达宏利创益A</t>
  </si>
  <si>
    <t>001419.OF</t>
  </si>
  <si>
    <t>泰达宏利新思路A</t>
  </si>
  <si>
    <t>001420.OF</t>
  </si>
  <si>
    <t>南方大数据300A</t>
  </si>
  <si>
    <t>崔蕾</t>
  </si>
  <si>
    <t>001421.OF</t>
  </si>
  <si>
    <t>南方量化成长</t>
  </si>
  <si>
    <t>001422.OF</t>
  </si>
  <si>
    <t>景顺长城安享回报A</t>
  </si>
  <si>
    <t>001424.OF</t>
  </si>
  <si>
    <t>博时新起点A</t>
  </si>
  <si>
    <t>王曦</t>
  </si>
  <si>
    <t>001427.OF</t>
  </si>
  <si>
    <t>招商丰泽A</t>
  </si>
  <si>
    <t>001430.OF</t>
  </si>
  <si>
    <t>中邮乐享收益</t>
  </si>
  <si>
    <t>001433.OF</t>
  </si>
  <si>
    <t>易方达瑞景</t>
  </si>
  <si>
    <t>001437.OF</t>
  </si>
  <si>
    <t>易方达瑞享I</t>
  </si>
  <si>
    <t>武阳</t>
  </si>
  <si>
    <t>001441.OF</t>
  </si>
  <si>
    <t>易方达瑞信I</t>
  </si>
  <si>
    <t>001443.OF</t>
  </si>
  <si>
    <t>易方达瑞选I</t>
  </si>
  <si>
    <t>001445.OF</t>
  </si>
  <si>
    <t>华安国企改革</t>
  </si>
  <si>
    <t>001447.OF</t>
  </si>
  <si>
    <t>天弘惠利</t>
  </si>
  <si>
    <t>001448.OF</t>
  </si>
  <si>
    <t>华商双翼</t>
  </si>
  <si>
    <t>张永志,胡中原</t>
  </si>
  <si>
    <t>001449.OF</t>
  </si>
  <si>
    <t>华商双驱优选</t>
  </si>
  <si>
    <t>001453.OF</t>
  </si>
  <si>
    <t>鹏华弘鑫A</t>
  </si>
  <si>
    <t>001455.OF</t>
  </si>
  <si>
    <t>景顺长城中证500ETF联接</t>
  </si>
  <si>
    <t>张晓南</t>
  </si>
  <si>
    <t>001457.OF</t>
  </si>
  <si>
    <t>华商新常态</t>
  </si>
  <si>
    <t>001463.OF</t>
  </si>
  <si>
    <t>光大一带一路</t>
  </si>
  <si>
    <t>001464.OF</t>
  </si>
  <si>
    <t>光大鼎鑫A</t>
  </si>
  <si>
    <t>詹佳</t>
  </si>
  <si>
    <t>001466.OF</t>
  </si>
  <si>
    <t>华富永鑫A</t>
  </si>
  <si>
    <t>001468.OF</t>
  </si>
  <si>
    <t>广发改革先锋</t>
  </si>
  <si>
    <t>陈少平</t>
  </si>
  <si>
    <t>001469.OF</t>
  </si>
  <si>
    <t>广发中证全指金融地产ETF联接A</t>
  </si>
  <si>
    <t>001470.OF</t>
  </si>
  <si>
    <t>融通通鑫</t>
  </si>
  <si>
    <t>余志勇,许富强</t>
  </si>
  <si>
    <t>001471.OF</t>
  </si>
  <si>
    <t>融通新能源</t>
  </si>
  <si>
    <t>彭炜</t>
  </si>
  <si>
    <t>001473.OF</t>
  </si>
  <si>
    <t>建信大安全</t>
  </si>
  <si>
    <t>王东杰</t>
  </si>
  <si>
    <t>001474.OF</t>
  </si>
  <si>
    <t>兴银丰盈</t>
  </si>
  <si>
    <t>孔晓语</t>
  </si>
  <si>
    <t>001475.OF</t>
  </si>
  <si>
    <t>易方达国防军工</t>
  </si>
  <si>
    <t>何崇恺</t>
  </si>
  <si>
    <t>001476.OF</t>
  </si>
  <si>
    <t>中银智能制造</t>
  </si>
  <si>
    <t>王伟</t>
  </si>
  <si>
    <t>001477.OF</t>
  </si>
  <si>
    <t>泰康薪意保A</t>
  </si>
  <si>
    <t>蒋利娟,任慧娟</t>
  </si>
  <si>
    <t>001479.OF</t>
  </si>
  <si>
    <t>中邮风格轮动</t>
  </si>
  <si>
    <t>王喆,郑玲</t>
  </si>
  <si>
    <t>001480.OF</t>
  </si>
  <si>
    <t>财通成长优选</t>
  </si>
  <si>
    <t>金梓才</t>
  </si>
  <si>
    <t>001482.OF</t>
  </si>
  <si>
    <t>上投摩根新兴服务</t>
  </si>
  <si>
    <t>郭晨,杨景喻</t>
  </si>
  <si>
    <t>001484.OF</t>
  </si>
  <si>
    <t>天弘新价值</t>
  </si>
  <si>
    <t>陈国光,杜广,贺剑</t>
  </si>
  <si>
    <t>001485.OF</t>
  </si>
  <si>
    <t>华安添颐</t>
  </si>
  <si>
    <t>001487.OF</t>
  </si>
  <si>
    <t>宝盈优势产业</t>
  </si>
  <si>
    <t>肖肖,陈金伟</t>
  </si>
  <si>
    <t>001488.OF</t>
  </si>
  <si>
    <t>万家瑞丰A</t>
  </si>
  <si>
    <t>尹诚庸</t>
  </si>
  <si>
    <t>001490.OF</t>
  </si>
  <si>
    <t>汇添富国企创新增长</t>
  </si>
  <si>
    <t>李威</t>
  </si>
  <si>
    <t>001495.OF</t>
  </si>
  <si>
    <t>东方新价值A</t>
  </si>
  <si>
    <t>薛子徵</t>
  </si>
  <si>
    <t>平衡混合型基金</t>
  </si>
  <si>
    <t>001496.OF</t>
  </si>
  <si>
    <t>工银瑞信聚焦30</t>
  </si>
  <si>
    <t>王筱苓,胡志利</t>
  </si>
  <si>
    <t>001498.OF</t>
  </si>
  <si>
    <t>建信鑫荣回报</t>
  </si>
  <si>
    <t>001499.OF</t>
  </si>
  <si>
    <t>国投瑞银新增长A</t>
  </si>
  <si>
    <t>桑俊</t>
  </si>
  <si>
    <t>001500.OF</t>
  </si>
  <si>
    <t>泓德远见回报</t>
  </si>
  <si>
    <t>邬传雁</t>
  </si>
  <si>
    <t>001506.OF</t>
  </si>
  <si>
    <t>景顺长城泰和回报A</t>
  </si>
  <si>
    <t>邓敬东</t>
  </si>
  <si>
    <t>001508.OF</t>
  </si>
  <si>
    <t>富国新动力A</t>
  </si>
  <si>
    <t>刘博</t>
  </si>
  <si>
    <t>001511.OF</t>
  </si>
  <si>
    <t>兴全新视野</t>
  </si>
  <si>
    <t>董承非</t>
  </si>
  <si>
    <t>001512.OF</t>
  </si>
  <si>
    <t>易方达3-5年期国债</t>
  </si>
  <si>
    <t>胡剑,杨真</t>
  </si>
  <si>
    <t>001513.OF</t>
  </si>
  <si>
    <t>易方达信息产业</t>
  </si>
  <si>
    <t>郑希</t>
  </si>
  <si>
    <t>001518.OF</t>
  </si>
  <si>
    <t>万家瑞兴</t>
  </si>
  <si>
    <t>黄海</t>
  </si>
  <si>
    <t>001520.OF</t>
  </si>
  <si>
    <t>国投瑞银研究精选</t>
  </si>
  <si>
    <t>001521.OF</t>
  </si>
  <si>
    <t>国寿安保成长优选</t>
  </si>
  <si>
    <t>张琦,张标</t>
  </si>
  <si>
    <t>001522.OF</t>
  </si>
  <si>
    <t>博时新策略A</t>
  </si>
  <si>
    <t>王曦,杨永光</t>
  </si>
  <si>
    <t>001524.OF</t>
  </si>
  <si>
    <t>华泰柏瑞精选回报</t>
  </si>
  <si>
    <t>吴邦栋,郑青</t>
  </si>
  <si>
    <t>001527.OF</t>
  </si>
  <si>
    <t>鑫元安鑫宝货币B</t>
  </si>
  <si>
    <t>001528.OF</t>
  </si>
  <si>
    <t>诺安先进制造</t>
  </si>
  <si>
    <t>韩冬燕</t>
  </si>
  <si>
    <t>001529.OF</t>
  </si>
  <si>
    <t>天弘云商宝</t>
  </si>
  <si>
    <t>王登峰,刘莹</t>
  </si>
  <si>
    <t>001530.OF</t>
  </si>
  <si>
    <t>万家瑞富</t>
  </si>
  <si>
    <t>苏谋东,谷丹青</t>
  </si>
  <si>
    <t>001531.OF</t>
  </si>
  <si>
    <t>招商安益</t>
  </si>
  <si>
    <t>张瀚宇</t>
  </si>
  <si>
    <t>001532.OF</t>
  </si>
  <si>
    <t>华安文体健康主题</t>
  </si>
  <si>
    <t>谢昌旭,刘畅畅</t>
  </si>
  <si>
    <t>001534.OF</t>
  </si>
  <si>
    <t>华宝万物互联</t>
  </si>
  <si>
    <t>汤慧</t>
  </si>
  <si>
    <t>001535.OF</t>
  </si>
  <si>
    <t>景顺长城改革机遇A</t>
  </si>
  <si>
    <t>001536.OF</t>
  </si>
  <si>
    <t>南方君选</t>
  </si>
  <si>
    <t>001537.OF</t>
  </si>
  <si>
    <t>中加改革红利</t>
  </si>
  <si>
    <t>王梁</t>
  </si>
  <si>
    <t>001538.OF</t>
  </si>
  <si>
    <t>上投摩根科技前沿</t>
  </si>
  <si>
    <t>001539.OF</t>
  </si>
  <si>
    <t>嘉实中证金融地产ETF联接A</t>
  </si>
  <si>
    <t>刘珈吟,李直</t>
  </si>
  <si>
    <t>001540.OF</t>
  </si>
  <si>
    <t>浙商汇金转型驱动</t>
  </si>
  <si>
    <t>周涛</t>
  </si>
  <si>
    <t>001541.OF</t>
  </si>
  <si>
    <t>汇添富民营新动力</t>
  </si>
  <si>
    <t>谭志强</t>
  </si>
  <si>
    <t>001542.OF</t>
  </si>
  <si>
    <t>国泰互联网+</t>
  </si>
  <si>
    <t>001543.OF</t>
  </si>
  <si>
    <t>宝盈新锐A</t>
  </si>
  <si>
    <t>肖肖</t>
  </si>
  <si>
    <t>001545.OF</t>
  </si>
  <si>
    <t>博时裕嘉三个月</t>
  </si>
  <si>
    <t>郭思洁</t>
  </si>
  <si>
    <t>001546.OF</t>
  </si>
  <si>
    <t>博时裕盈三个月</t>
  </si>
  <si>
    <t>程卓</t>
  </si>
  <si>
    <t>001547.OF</t>
  </si>
  <si>
    <t>兴业聚惠A</t>
  </si>
  <si>
    <t>徐青</t>
  </si>
  <si>
    <t>001548.OF</t>
  </si>
  <si>
    <t>天弘上证50A</t>
  </si>
  <si>
    <t>陈瑶</t>
  </si>
  <si>
    <t>001550.OF</t>
  </si>
  <si>
    <t>天弘中证医药100A</t>
  </si>
  <si>
    <t>沙川</t>
  </si>
  <si>
    <t>001552.OF</t>
  </si>
  <si>
    <t>天弘中证证券保险A</t>
  </si>
  <si>
    <t>001556.OF</t>
  </si>
  <si>
    <t>天弘中证500指数增强A</t>
  </si>
  <si>
    <t>001558.OF</t>
  </si>
  <si>
    <t>天弘医疗健康A</t>
  </si>
  <si>
    <t>刘盟盟,郭相博</t>
  </si>
  <si>
    <t>001562.OF</t>
  </si>
  <si>
    <t>易方达瑞和</t>
  </si>
  <si>
    <t>001563.OF</t>
  </si>
  <si>
    <t>华富健康文娱</t>
  </si>
  <si>
    <t>001564.OF</t>
  </si>
  <si>
    <t>东方红京东大数据</t>
  </si>
  <si>
    <t>001566.OF</t>
  </si>
  <si>
    <t>南方利达A</t>
  </si>
  <si>
    <t>001569.OF</t>
  </si>
  <si>
    <t>泰信国策驱动</t>
  </si>
  <si>
    <t>吴秉韬</t>
  </si>
  <si>
    <t>001570.OF</t>
  </si>
  <si>
    <t>南方利安A</t>
  </si>
  <si>
    <t>001571.OF</t>
  </si>
  <si>
    <t>嘉合磐石A</t>
  </si>
  <si>
    <t>骆海涛,莫华寅</t>
  </si>
  <si>
    <t>001573.OF</t>
  </si>
  <si>
    <t>南方互联网+</t>
  </si>
  <si>
    <t>张原,邹寅隆</t>
  </si>
  <si>
    <t>001574.OF</t>
  </si>
  <si>
    <t>中海混改红利主题</t>
  </si>
  <si>
    <t>邱红丽</t>
  </si>
  <si>
    <t>001575.OF</t>
  </si>
  <si>
    <t>兴银稳健</t>
  </si>
  <si>
    <t>傅峤钰</t>
  </si>
  <si>
    <t>001576.OF</t>
  </si>
  <si>
    <t>国泰智能装备A</t>
  </si>
  <si>
    <t>王阳</t>
  </si>
  <si>
    <t>001577.OF</t>
  </si>
  <si>
    <t>嘉实低价策略</t>
  </si>
  <si>
    <t>栾峰</t>
  </si>
  <si>
    <t>001578.OF</t>
  </si>
  <si>
    <t>博时裕瑞纯债</t>
  </si>
  <si>
    <t>001579.OF</t>
  </si>
  <si>
    <t>国泰大农业</t>
  </si>
  <si>
    <t>001581.OF</t>
  </si>
  <si>
    <t>华安沪港深通精选</t>
  </si>
  <si>
    <t>高钥群</t>
  </si>
  <si>
    <t>001583.OF</t>
  </si>
  <si>
    <t>安信新常态沪港深精选</t>
  </si>
  <si>
    <t>001584.OF</t>
  </si>
  <si>
    <t>国投瑞银新活力定开A</t>
  </si>
  <si>
    <t>李达夫</t>
  </si>
  <si>
    <t>001588.OF</t>
  </si>
  <si>
    <t>天弘中证800A</t>
  </si>
  <si>
    <t>张子法</t>
  </si>
  <si>
    <t>001592.OF</t>
  </si>
  <si>
    <t>天弘创业板ETF联接A</t>
  </si>
  <si>
    <t>张子法,杨超</t>
  </si>
  <si>
    <t>001594.OF</t>
  </si>
  <si>
    <t>天弘中证银行ETF联接A</t>
  </si>
  <si>
    <t>001596.OF</t>
  </si>
  <si>
    <t>信诚新泽回报A</t>
  </si>
  <si>
    <t>吴昊,孙浩中</t>
  </si>
  <si>
    <t>001601.OF</t>
  </si>
  <si>
    <t>鑫元鑫新收益A</t>
  </si>
  <si>
    <t>陈令朝,郑文旭</t>
  </si>
  <si>
    <t>001603.OF</t>
  </si>
  <si>
    <t>易方达安盈回报</t>
  </si>
  <si>
    <t>001604.OF</t>
  </si>
  <si>
    <t>浙商汇金转型升级</t>
  </si>
  <si>
    <t>马斌博</t>
  </si>
  <si>
    <t>001605.OF</t>
  </si>
  <si>
    <t>国富沪港深成长精选</t>
  </si>
  <si>
    <t>001606.OF</t>
  </si>
  <si>
    <t>农银汇理工业4.0</t>
  </si>
  <si>
    <t>001607.OF</t>
  </si>
  <si>
    <t>英大策略优选A</t>
  </si>
  <si>
    <t>张媛,张大铮</t>
  </si>
  <si>
    <t>001609.OF</t>
  </si>
  <si>
    <t>平安鑫享A</t>
  </si>
  <si>
    <t>丁琳</t>
  </si>
  <si>
    <t>001613.OF</t>
  </si>
  <si>
    <t>长城久祥</t>
  </si>
  <si>
    <t>刘疆</t>
  </si>
  <si>
    <t>001614.OF</t>
  </si>
  <si>
    <t>东方区域发展</t>
  </si>
  <si>
    <t>001615.OF</t>
  </si>
  <si>
    <t>中欧睿尚定期开放A</t>
  </si>
  <si>
    <t>华李成</t>
  </si>
  <si>
    <t>001616.OF</t>
  </si>
  <si>
    <t>嘉实环保低碳</t>
  </si>
  <si>
    <t>姚志鹏</t>
  </si>
  <si>
    <t>001617.OF</t>
  </si>
  <si>
    <t>天弘中证电子ETF联接A</t>
  </si>
  <si>
    <t>杨超,林心龙</t>
  </si>
  <si>
    <t>001619.OF</t>
  </si>
  <si>
    <t>兴银汇福定开</t>
  </si>
  <si>
    <t>范泰奇</t>
  </si>
  <si>
    <t>001623.OF</t>
  </si>
  <si>
    <t>兴业国企改革</t>
  </si>
  <si>
    <t>刘方旭</t>
  </si>
  <si>
    <t>001624.OF</t>
  </si>
  <si>
    <t>兴业添天盈A</t>
  </si>
  <si>
    <t>001626.OF</t>
  </si>
  <si>
    <t>国泰央企改革</t>
  </si>
  <si>
    <t>饶玉涵</t>
  </si>
  <si>
    <t>001628.OF</t>
  </si>
  <si>
    <t>招商体育文化休闲</t>
  </si>
  <si>
    <t>李佳存,文仲阳</t>
  </si>
  <si>
    <t>001629.OF</t>
  </si>
  <si>
    <t>天弘中证计算机主题ETF联接A</t>
  </si>
  <si>
    <t>001631.OF</t>
  </si>
  <si>
    <t>天弘中证食品饮料A</t>
  </si>
  <si>
    <t>001633.OF</t>
  </si>
  <si>
    <t>万家瑞祥A</t>
  </si>
  <si>
    <t>苏谋东</t>
  </si>
  <si>
    <t>001635.OF</t>
  </si>
  <si>
    <t>万家瑞益A</t>
  </si>
  <si>
    <t>001637.OF</t>
  </si>
  <si>
    <t>嘉实腾讯自选股大数据</t>
  </si>
  <si>
    <t>刘斌,龙昌伦</t>
  </si>
  <si>
    <t>001641.OF</t>
  </si>
  <si>
    <t>富国绝对收益多策略A</t>
  </si>
  <si>
    <t>001643.OF</t>
  </si>
  <si>
    <t>汇丰晋信智造先锋A</t>
  </si>
  <si>
    <t>陆彬</t>
  </si>
  <si>
    <t>001645.OF</t>
  </si>
  <si>
    <t>国泰大健康A</t>
  </si>
  <si>
    <t>徐治彪</t>
  </si>
  <si>
    <t>001648.OF</t>
  </si>
  <si>
    <t>工银瑞信新价值</t>
  </si>
  <si>
    <t>001650.OF</t>
  </si>
  <si>
    <t>工银瑞信丰收回报A</t>
  </si>
  <si>
    <t>何秀红,郭雪松</t>
  </si>
  <si>
    <t>001651.OF</t>
  </si>
  <si>
    <t>工银瑞信新蓝筹</t>
  </si>
  <si>
    <t>王筱苓</t>
  </si>
  <si>
    <t>001656.OF</t>
  </si>
  <si>
    <t>农银汇理中国优势</t>
  </si>
  <si>
    <t>赵伟,许拓</t>
  </si>
  <si>
    <t>001657.OF</t>
  </si>
  <si>
    <t>长安鑫富领先</t>
  </si>
  <si>
    <t>001659.OF</t>
  </si>
  <si>
    <t>富安达新动力</t>
  </si>
  <si>
    <t>朱义</t>
  </si>
  <si>
    <t>001660.OF</t>
  </si>
  <si>
    <t>富安达行业轮动</t>
  </si>
  <si>
    <t>001662.OF</t>
  </si>
  <si>
    <t>创金合信沪港深研究精选</t>
  </si>
  <si>
    <t>胡尧盛,王妍</t>
  </si>
  <si>
    <t>001663.OF</t>
  </si>
  <si>
    <t>中银互联网+</t>
  </si>
  <si>
    <t>001664.OF</t>
  </si>
  <si>
    <t>平安鑫安A</t>
  </si>
  <si>
    <t>张文平,张晓泉</t>
  </si>
  <si>
    <t>001666.OF</t>
  </si>
  <si>
    <t>鹏华添利宝A</t>
  </si>
  <si>
    <t>叶朝明</t>
  </si>
  <si>
    <t>001667.OF</t>
  </si>
  <si>
    <t>南方转型增长</t>
  </si>
  <si>
    <t>林乐峰</t>
  </si>
  <si>
    <t>001668.OF</t>
  </si>
  <si>
    <t>汇添富全球移动互联</t>
  </si>
  <si>
    <t>杨瑨</t>
  </si>
  <si>
    <t>001672.OF</t>
  </si>
  <si>
    <t>国寿安保智慧生活</t>
  </si>
  <si>
    <t>张琦</t>
  </si>
  <si>
    <t>001675.OF</t>
  </si>
  <si>
    <t>江信同福A</t>
  </si>
  <si>
    <t>王安良,杨凡</t>
  </si>
  <si>
    <t>001677.OF</t>
  </si>
  <si>
    <t>中银战略新兴产业A</t>
  </si>
  <si>
    <t>001678.OF</t>
  </si>
  <si>
    <t>英大国企改革主题</t>
  </si>
  <si>
    <t>张媛</t>
  </si>
  <si>
    <t>001679.OF</t>
  </si>
  <si>
    <t>前海开源中国稀缺资产A</t>
  </si>
  <si>
    <t>001681.OF</t>
  </si>
  <si>
    <t>新华积极价值</t>
  </si>
  <si>
    <t>王永明</t>
  </si>
  <si>
    <t>001682.OF</t>
  </si>
  <si>
    <t>新华鑫回报</t>
  </si>
  <si>
    <t>001685.OF</t>
  </si>
  <si>
    <t>汇添富沪港深新价值</t>
  </si>
  <si>
    <t>杨威风</t>
  </si>
  <si>
    <t>001686.OF</t>
  </si>
  <si>
    <t>安信新动力A</t>
  </si>
  <si>
    <t>庄园,李巍</t>
  </si>
  <si>
    <t>001688.OF</t>
  </si>
  <si>
    <t>嘉实新起点A</t>
  </si>
  <si>
    <t>001691.OF</t>
  </si>
  <si>
    <t>南方香港成长</t>
  </si>
  <si>
    <t>黄亮,王士聪</t>
  </si>
  <si>
    <t>001692.OF</t>
  </si>
  <si>
    <t>南方国策动力</t>
  </si>
  <si>
    <t>罗安安</t>
  </si>
  <si>
    <t>001694.OF</t>
  </si>
  <si>
    <t>华安沪港深外延增长</t>
  </si>
  <si>
    <t>崔莹</t>
  </si>
  <si>
    <t>001695.OF</t>
  </si>
  <si>
    <t>泓德泓业</t>
  </si>
  <si>
    <t>秦毅,苏昌景</t>
  </si>
  <si>
    <t>001696.OF</t>
  </si>
  <si>
    <t>南方智造未来</t>
  </si>
  <si>
    <t>应帅,雷嘉源</t>
  </si>
  <si>
    <t>001697.OF</t>
  </si>
  <si>
    <t>大成恒丰宝A</t>
  </si>
  <si>
    <t>001701.OF</t>
  </si>
  <si>
    <t>中融产业升级</t>
  </si>
  <si>
    <t>甘传琦,杨鑫桐</t>
  </si>
  <si>
    <t>001702.OF</t>
  </si>
  <si>
    <t>东方创新科技</t>
  </si>
  <si>
    <t>蒋茜</t>
  </si>
  <si>
    <t>001703.OF</t>
  </si>
  <si>
    <t>银华沪港深增长</t>
  </si>
  <si>
    <t>周大鹏,周晶</t>
  </si>
  <si>
    <t>001704.OF</t>
  </si>
  <si>
    <t>国投瑞银进宝</t>
  </si>
  <si>
    <t>施成</t>
  </si>
  <si>
    <t>001705.OF</t>
  </si>
  <si>
    <t>泓德战略转型</t>
  </si>
  <si>
    <t>秦毅</t>
  </si>
  <si>
    <t>001706.OF</t>
  </si>
  <si>
    <t>诺安积极回报</t>
  </si>
  <si>
    <t>宋德舜</t>
  </si>
  <si>
    <t>001707.OF</t>
  </si>
  <si>
    <t>诺安高端制造</t>
  </si>
  <si>
    <t>童宇</t>
  </si>
  <si>
    <t>001708.OF</t>
  </si>
  <si>
    <t>东兴改革精选</t>
  </si>
  <si>
    <t>孙继青</t>
  </si>
  <si>
    <t>001709.OF</t>
  </si>
  <si>
    <t>华富物联世界</t>
  </si>
  <si>
    <t>陈奇</t>
  </si>
  <si>
    <t>001710.OF</t>
  </si>
  <si>
    <t>安信新趋势A</t>
  </si>
  <si>
    <t>001712.OF</t>
  </si>
  <si>
    <t>东方红优势精选</t>
  </si>
  <si>
    <t>刚登峰</t>
  </si>
  <si>
    <t>001714.OF</t>
  </si>
  <si>
    <t>工银瑞信文体产业A</t>
  </si>
  <si>
    <t>袁芳</t>
  </si>
  <si>
    <t>001715.OF</t>
  </si>
  <si>
    <t>工银瑞信新焦点A</t>
  </si>
  <si>
    <t>李昱</t>
  </si>
  <si>
    <t>001716.OF</t>
  </si>
  <si>
    <t>工银瑞信新趋势A</t>
  </si>
  <si>
    <t>001717.OF</t>
  </si>
  <si>
    <t>工银瑞信前沿医疗A</t>
  </si>
  <si>
    <t>001718.OF</t>
  </si>
  <si>
    <t>工银瑞信物流产业</t>
  </si>
  <si>
    <t>张宇帆</t>
  </si>
  <si>
    <t>001719.OF</t>
  </si>
  <si>
    <t>工银瑞信国家战略主题</t>
  </si>
  <si>
    <t>陈小鹭</t>
  </si>
  <si>
    <t>001720.OF</t>
  </si>
  <si>
    <t>工银瑞信新增利</t>
  </si>
  <si>
    <t>001721.OF</t>
  </si>
  <si>
    <t>工银瑞信新增益</t>
  </si>
  <si>
    <t>李敏,农冰立</t>
  </si>
  <si>
    <t>001722.OF</t>
  </si>
  <si>
    <t>工银瑞信银和利</t>
  </si>
  <si>
    <t>郭雪松</t>
  </si>
  <si>
    <t>001723.OF</t>
  </si>
  <si>
    <t>华商新动力</t>
  </si>
  <si>
    <t>陈恒</t>
  </si>
  <si>
    <t>001725.OF</t>
  </si>
  <si>
    <t>汇添富中国高端制造</t>
  </si>
  <si>
    <t>赵鹏飞</t>
  </si>
  <si>
    <t>001726.OF</t>
  </si>
  <si>
    <t>汇添富新兴消费</t>
  </si>
  <si>
    <t>刘伟林</t>
  </si>
  <si>
    <t>001728.OF</t>
  </si>
  <si>
    <t>银华战略新兴</t>
  </si>
  <si>
    <t>001730.OF</t>
  </si>
  <si>
    <t>兴银大健康</t>
  </si>
  <si>
    <t>张海钧</t>
  </si>
  <si>
    <t>001731.OF</t>
  </si>
  <si>
    <t>广发百发大数据策略价值A</t>
  </si>
  <si>
    <t>赵杰</t>
  </si>
  <si>
    <t>001733.OF</t>
  </si>
  <si>
    <t>泰达宏利量化增强</t>
  </si>
  <si>
    <t>001734.OF</t>
  </si>
  <si>
    <t>广发百发大数据策略成长A</t>
  </si>
  <si>
    <t>001736.OF</t>
  </si>
  <si>
    <t>圆信永丰优加生活</t>
  </si>
  <si>
    <t>范妍</t>
  </si>
  <si>
    <t>001739.OF</t>
  </si>
  <si>
    <t>中融融安二号</t>
  </si>
  <si>
    <t>001740.OF</t>
  </si>
  <si>
    <t>光大中国制造2025</t>
  </si>
  <si>
    <t>魏晓雪,崔书田</t>
  </si>
  <si>
    <t>001741.OF</t>
  </si>
  <si>
    <t>广发百发大数据A</t>
  </si>
  <si>
    <t>001743.OF</t>
  </si>
  <si>
    <t>诺安优选回报</t>
  </si>
  <si>
    <t>张堃</t>
  </si>
  <si>
    <t>001744.OF</t>
  </si>
  <si>
    <t>诺安进取回报</t>
  </si>
  <si>
    <t>裴禹翔,吴博俊</t>
  </si>
  <si>
    <t>001745.OF</t>
  </si>
  <si>
    <t>易方达瑞富I</t>
  </si>
  <si>
    <t>001747.OF</t>
  </si>
  <si>
    <t>易方达瑞祺I</t>
  </si>
  <si>
    <t>001749.OF</t>
  </si>
  <si>
    <t>招商中国机遇</t>
  </si>
  <si>
    <t>王景,李华建</t>
  </si>
  <si>
    <t>001750.OF</t>
  </si>
  <si>
    <t>景顺长城景瑞收益债A</t>
  </si>
  <si>
    <t>001751.OF</t>
  </si>
  <si>
    <t>华商信用增强A</t>
  </si>
  <si>
    <t>001753.OF</t>
  </si>
  <si>
    <t>红土创新新兴产业</t>
  </si>
  <si>
    <t>石炯</t>
  </si>
  <si>
    <t>001755.OF</t>
  </si>
  <si>
    <t>嘉实新思路</t>
  </si>
  <si>
    <t>001756.OF</t>
  </si>
  <si>
    <t>嘉实策略优选</t>
  </si>
  <si>
    <t>胡永青,轩璇,赖礼辉</t>
  </si>
  <si>
    <t>001758.OF</t>
  </si>
  <si>
    <t>嘉实研究增强</t>
  </si>
  <si>
    <t>张露,王汉博</t>
  </si>
  <si>
    <t>001759.OF</t>
  </si>
  <si>
    <t>嘉实成长增强</t>
  </si>
  <si>
    <t>归凯,陈涛</t>
  </si>
  <si>
    <t>001760.OF</t>
  </si>
  <si>
    <t>嘉实创新成长</t>
  </si>
  <si>
    <t>王汉博</t>
  </si>
  <si>
    <t>001761.OF</t>
  </si>
  <si>
    <t>广发安宏回报A</t>
  </si>
  <si>
    <t>王予柯</t>
  </si>
  <si>
    <t>001763.OF</t>
  </si>
  <si>
    <t>广发多策略</t>
  </si>
  <si>
    <t>林英睿</t>
  </si>
  <si>
    <t>001764.OF</t>
  </si>
  <si>
    <t>广发沪港深新机遇</t>
  </si>
  <si>
    <t>余昊</t>
  </si>
  <si>
    <t>001765.OF</t>
  </si>
  <si>
    <t>前海开源嘉鑫A</t>
  </si>
  <si>
    <t>李炳智,丁尧</t>
  </si>
  <si>
    <t>001766.OF</t>
  </si>
  <si>
    <t>上投摩根医疗健康</t>
  </si>
  <si>
    <t>方钰涵</t>
  </si>
  <si>
    <t>001776.OF</t>
  </si>
  <si>
    <t>中欧兴利</t>
  </si>
  <si>
    <t>洪慧梅</t>
  </si>
  <si>
    <t>001779.OF</t>
  </si>
  <si>
    <t>中融稳健添利</t>
  </si>
  <si>
    <t>杨萍,赵睿</t>
  </si>
  <si>
    <t>001780.OF</t>
  </si>
  <si>
    <t>诺安改革趋势</t>
  </si>
  <si>
    <t>001781.OF</t>
  </si>
  <si>
    <t>建信现代服务业</t>
  </si>
  <si>
    <t>陶灿,刘克飞</t>
  </si>
  <si>
    <t>001782.OF</t>
  </si>
  <si>
    <t>九泰久益A</t>
  </si>
  <si>
    <t>何昕,黄皓</t>
  </si>
  <si>
    <t>001783.OF</t>
  </si>
  <si>
    <t>兴银合盈A</t>
  </si>
  <si>
    <t>陶国峰,张蕴文</t>
  </si>
  <si>
    <t>001789.OF</t>
  </si>
  <si>
    <t>国泰量化收益</t>
  </si>
  <si>
    <t>梁杏</t>
  </si>
  <si>
    <t>001790.OF</t>
  </si>
  <si>
    <t>国泰智能汽车A</t>
  </si>
  <si>
    <t>001791.OF</t>
  </si>
  <si>
    <t>大成绝对收益A</t>
  </si>
  <si>
    <t>夏高</t>
  </si>
  <si>
    <t>001794.OF</t>
  </si>
  <si>
    <t>兴银朝阳</t>
  </si>
  <si>
    <t>001795.OF</t>
  </si>
  <si>
    <t>上投摩根文体休闲</t>
  </si>
  <si>
    <t>周战海</t>
  </si>
  <si>
    <t>001796.OF</t>
  </si>
  <si>
    <t>汇添富安鑫智选A</t>
  </si>
  <si>
    <t>李云鑫,胡奕</t>
  </si>
  <si>
    <t>001797.OF</t>
  </si>
  <si>
    <t>华融新利</t>
  </si>
  <si>
    <t>001798.OF</t>
  </si>
  <si>
    <t>泰康新回报A</t>
  </si>
  <si>
    <t>陈怡</t>
  </si>
  <si>
    <t>001800.OF</t>
  </si>
  <si>
    <t>华安新乐享</t>
  </si>
  <si>
    <t>蒋璆,马晓璇</t>
  </si>
  <si>
    <t>001801.OF</t>
  </si>
  <si>
    <t>汇添富达欣A</t>
  </si>
  <si>
    <t>001802.OF</t>
  </si>
  <si>
    <t>易方达瑞财I</t>
  </si>
  <si>
    <t>纪玲云</t>
  </si>
  <si>
    <t>001806.OF</t>
  </si>
  <si>
    <t>易方达瑞智I</t>
  </si>
  <si>
    <t>001808.OF</t>
  </si>
  <si>
    <t>银华互联网主题</t>
  </si>
  <si>
    <t>001809.OF</t>
  </si>
  <si>
    <t>中信建投智信物联网A</t>
  </si>
  <si>
    <t>周紫光</t>
  </si>
  <si>
    <t>001810.OF</t>
  </si>
  <si>
    <t>中欧潜力价值A</t>
  </si>
  <si>
    <t>曹名长,袁维德,沈悦</t>
  </si>
  <si>
    <t>001811.OF</t>
  </si>
  <si>
    <t>中欧明睿新常态A</t>
  </si>
  <si>
    <t>周应波,刘伟伟</t>
  </si>
  <si>
    <t>001815.OF</t>
  </si>
  <si>
    <t>华泰柏瑞激励动力A</t>
  </si>
  <si>
    <t>沈雪峰</t>
  </si>
  <si>
    <t>001816.OF</t>
  </si>
  <si>
    <t>汇添富新睿精选A</t>
  </si>
  <si>
    <t>刘伟林,胡奕</t>
  </si>
  <si>
    <t>001817.OF</t>
  </si>
  <si>
    <t>易方达瑞兴I</t>
  </si>
  <si>
    <t>001819.OF</t>
  </si>
  <si>
    <t>兴全稳益定期开放</t>
  </si>
  <si>
    <t>翟秀华,王健</t>
  </si>
  <si>
    <t>001820.OF</t>
  </si>
  <si>
    <t>兴全天添益A</t>
  </si>
  <si>
    <t>王健</t>
  </si>
  <si>
    <t>001822.OF</t>
  </si>
  <si>
    <t>华商智能生活</t>
  </si>
  <si>
    <t>高兵</t>
  </si>
  <si>
    <t>001824.OF</t>
  </si>
  <si>
    <t>博时沪港深成长企业</t>
  </si>
  <si>
    <t>牟星海</t>
  </si>
  <si>
    <t>001825.OF</t>
  </si>
  <si>
    <t>建信中国制造2025</t>
  </si>
  <si>
    <t>001826.OF</t>
  </si>
  <si>
    <t>国寿安保增金宝A</t>
  </si>
  <si>
    <t>001827.OF</t>
  </si>
  <si>
    <t>富国研究优选沪港深</t>
  </si>
  <si>
    <t>刘莉莉,厉叶淼</t>
  </si>
  <si>
    <t>001829.OF</t>
  </si>
  <si>
    <t>北信瑞丰中国智造主题</t>
  </si>
  <si>
    <t>庞文杰</t>
  </si>
  <si>
    <t>001830.OF</t>
  </si>
  <si>
    <t>融通跨界成长</t>
  </si>
  <si>
    <t>伍文友</t>
  </si>
  <si>
    <t>001832.OF</t>
  </si>
  <si>
    <t>易方达瑞恒</t>
  </si>
  <si>
    <t>萧楠,王元春</t>
  </si>
  <si>
    <t>001835.OF</t>
  </si>
  <si>
    <t>易方达瑞祥I</t>
  </si>
  <si>
    <t>001837.OF</t>
  </si>
  <si>
    <t>前海开源沪港深蓝筹</t>
  </si>
  <si>
    <t>001838.OF</t>
  </si>
  <si>
    <t>国投瑞银国家安全</t>
  </si>
  <si>
    <t>李轩</t>
  </si>
  <si>
    <t>001839.OF</t>
  </si>
  <si>
    <t>九泰久兴</t>
  </si>
  <si>
    <t>001842.OF</t>
  </si>
  <si>
    <t>九泰日添金A</t>
  </si>
  <si>
    <t>刘勇</t>
  </si>
  <si>
    <t>001849.OF</t>
  </si>
  <si>
    <t>前海开源强势共识100强</t>
  </si>
  <si>
    <t>陆琦</t>
  </si>
  <si>
    <t>001850.OF</t>
  </si>
  <si>
    <t>国泰安益A</t>
  </si>
  <si>
    <t>001852.OF</t>
  </si>
  <si>
    <t>融通中国风1号A</t>
  </si>
  <si>
    <t>001856.OF</t>
  </si>
  <si>
    <t>易方达环保主题</t>
  </si>
  <si>
    <t>001857.OF</t>
  </si>
  <si>
    <t>易方达现代服务业</t>
  </si>
  <si>
    <t>王元春</t>
  </si>
  <si>
    <t>001858.OF</t>
  </si>
  <si>
    <t>建信鑫利</t>
  </si>
  <si>
    <t>001859.OF</t>
  </si>
  <si>
    <t>大摩纯债稳定增值A</t>
  </si>
  <si>
    <t>张雪,葛飞</t>
  </si>
  <si>
    <t>001861.OF</t>
  </si>
  <si>
    <t>富安达健康人生</t>
  </si>
  <si>
    <t>李守峰,纪青</t>
  </si>
  <si>
    <t>001862.OF</t>
  </si>
  <si>
    <t>东方红收益增强A</t>
  </si>
  <si>
    <t>纪文静,胡伟</t>
  </si>
  <si>
    <t>001864.OF</t>
  </si>
  <si>
    <t>中海魅力长三角</t>
  </si>
  <si>
    <t>许定晴,陈星</t>
  </si>
  <si>
    <t>001866.OF</t>
  </si>
  <si>
    <t>北信瑞丰新成长</t>
  </si>
  <si>
    <t>黄祥斌</t>
  </si>
  <si>
    <t>001869.OF</t>
  </si>
  <si>
    <t>招商制造业转型A</t>
  </si>
  <si>
    <t>王景</t>
  </si>
  <si>
    <t>001870.OF</t>
  </si>
  <si>
    <t>前海开源货币A</t>
  </si>
  <si>
    <t>刘静,林悦</t>
  </si>
  <si>
    <t>001874.OF</t>
  </si>
  <si>
    <t>前海开源沪港深价值精选</t>
  </si>
  <si>
    <t>001875.OF</t>
  </si>
  <si>
    <t>前海开源沪港深优势精选</t>
  </si>
  <si>
    <t>曲扬,范洁</t>
  </si>
  <si>
    <t>001877.OF</t>
  </si>
  <si>
    <t>宝盈国家安全战略沪港深</t>
  </si>
  <si>
    <t>陈金伟</t>
  </si>
  <si>
    <t>001878.OF</t>
  </si>
  <si>
    <t>嘉实沪港深精选</t>
  </si>
  <si>
    <t>张金涛</t>
  </si>
  <si>
    <t>001879.OF</t>
  </si>
  <si>
    <t>长城创业板指数增强A</t>
  </si>
  <si>
    <t>001880.OF</t>
  </si>
  <si>
    <t>长城中国智造A</t>
  </si>
  <si>
    <t>雷俊</t>
  </si>
  <si>
    <t>001892.OF</t>
  </si>
  <si>
    <t>长盛新兴成长</t>
  </si>
  <si>
    <t>赵楠</t>
  </si>
  <si>
    <t>001894.OF</t>
  </si>
  <si>
    <t>泰达宏利活期友A</t>
  </si>
  <si>
    <t>杜磊</t>
  </si>
  <si>
    <t>001897.OF</t>
  </si>
  <si>
    <t>九泰久盛量化先锋A</t>
  </si>
  <si>
    <t>孟亚强</t>
  </si>
  <si>
    <t>001898.OF</t>
  </si>
  <si>
    <t>易方达大健康主题</t>
  </si>
  <si>
    <t>萧楠,杨桢霄</t>
  </si>
  <si>
    <t>001899.OF</t>
  </si>
  <si>
    <t>东海中证社会发展安全</t>
  </si>
  <si>
    <t>001900.OF</t>
  </si>
  <si>
    <t>诺安精选价值</t>
  </si>
  <si>
    <t>宋青</t>
  </si>
  <si>
    <t>001901.OF</t>
  </si>
  <si>
    <t>前海开源沪港深隆鑫A</t>
  </si>
  <si>
    <t>肖立强,刘诣博,吴国清</t>
  </si>
  <si>
    <t>001903.OF</t>
  </si>
  <si>
    <t>光大欣鑫A</t>
  </si>
  <si>
    <t>陈栋,黄波</t>
  </si>
  <si>
    <t>001905.OF</t>
  </si>
  <si>
    <t>华安安益</t>
  </si>
  <si>
    <t>蒋璆,贺涛</t>
  </si>
  <si>
    <t>001906.OF</t>
  </si>
  <si>
    <t>东方红6个月定开</t>
  </si>
  <si>
    <t>001907.OF</t>
  </si>
  <si>
    <t>国投瑞银境煊A</t>
  </si>
  <si>
    <t>叶青</t>
  </si>
  <si>
    <t>001909.OF</t>
  </si>
  <si>
    <t>创金合信货币A</t>
  </si>
  <si>
    <t>郑振源,谢创</t>
  </si>
  <si>
    <t>001910.OF</t>
  </si>
  <si>
    <t>泰康新机遇</t>
  </si>
  <si>
    <t>桂跃强,任慧娟,金宏伟</t>
  </si>
  <si>
    <t>001911.OF</t>
  </si>
  <si>
    <t>博时裕恒纯债</t>
  </si>
  <si>
    <t>001914.OF</t>
  </si>
  <si>
    <t>中信建投聚利A</t>
  </si>
  <si>
    <t>谢玮,周紫光</t>
  </si>
  <si>
    <t>001915.OF</t>
  </si>
  <si>
    <t>宝盈医疗健康沪港深</t>
  </si>
  <si>
    <t>001916.OF</t>
  </si>
  <si>
    <t>新沃通宝A</t>
  </si>
  <si>
    <t>沈夏</t>
  </si>
  <si>
    <t>001917.OF</t>
  </si>
  <si>
    <t>招商量化精选A</t>
  </si>
  <si>
    <t>王平</t>
  </si>
  <si>
    <t>001918.OF</t>
  </si>
  <si>
    <t>圆信永丰兴利A</t>
  </si>
  <si>
    <t>林铮,康芳华</t>
  </si>
  <si>
    <t>001920.OF</t>
  </si>
  <si>
    <t>景顺长城景颐宏利A</t>
  </si>
  <si>
    <t>成念良,彭成军</t>
  </si>
  <si>
    <t>001922.OF</t>
  </si>
  <si>
    <t>国泰多策略收益灵活</t>
  </si>
  <si>
    <t>001924.OF</t>
  </si>
  <si>
    <t>华夏国企改革</t>
  </si>
  <si>
    <t>001925.OF</t>
  </si>
  <si>
    <t>兴业鑫天盈A</t>
  </si>
  <si>
    <t>001927.OF</t>
  </si>
  <si>
    <t>华夏消费升级A</t>
  </si>
  <si>
    <t>黄文倩</t>
  </si>
  <si>
    <t>001929.OF</t>
  </si>
  <si>
    <t>华夏收益宝A</t>
  </si>
  <si>
    <t>001931.OF</t>
  </si>
  <si>
    <t>国寿安保鑫钱包A</t>
  </si>
  <si>
    <t>001932.OF</t>
  </si>
  <si>
    <t>国寿安保灵活优选</t>
  </si>
  <si>
    <t>吴闻,李捷</t>
  </si>
  <si>
    <t>001933.OF</t>
  </si>
  <si>
    <t>华商新兴活力</t>
  </si>
  <si>
    <t>001937.OF</t>
  </si>
  <si>
    <t>兴银现金增利</t>
  </si>
  <si>
    <t>001938.OF</t>
  </si>
  <si>
    <t>中欧时代先锋A</t>
  </si>
  <si>
    <t>周应波</t>
  </si>
  <si>
    <t>001939.OF</t>
  </si>
  <si>
    <t>光大睿鑫A</t>
  </si>
  <si>
    <t>翟云飞,黄波</t>
  </si>
  <si>
    <t>001940.OF</t>
  </si>
  <si>
    <t>农银汇理现代农业加</t>
  </si>
  <si>
    <t>徐文卉</t>
  </si>
  <si>
    <t>001942.OF</t>
  </si>
  <si>
    <t>前海开源沪港深汇鑫A</t>
  </si>
  <si>
    <t>001945.OF</t>
  </si>
  <si>
    <t>东方红信用债A</t>
  </si>
  <si>
    <t>001947.OF</t>
  </si>
  <si>
    <t>上投摩根安鑫回报A</t>
  </si>
  <si>
    <t>001948.OF</t>
  </si>
  <si>
    <t>建信稳定丰利A</t>
  </si>
  <si>
    <t>彭紫云</t>
  </si>
  <si>
    <t>001951.OF</t>
  </si>
  <si>
    <t>金鹰改革红利</t>
  </si>
  <si>
    <t>倪超,韩广哲</t>
  </si>
  <si>
    <t>001955.OF</t>
  </si>
  <si>
    <t>中欧养老产业</t>
  </si>
  <si>
    <t>王健,许文星</t>
  </si>
  <si>
    <t>001956.OF</t>
  </si>
  <si>
    <t>国联安科技动力</t>
  </si>
  <si>
    <t>潘明</t>
  </si>
  <si>
    <t>001957.OF</t>
  </si>
  <si>
    <t>嘉合磐通A</t>
  </si>
  <si>
    <t>于启明</t>
  </si>
  <si>
    <t>001959.OF</t>
  </si>
  <si>
    <t>华商乐享互联网</t>
  </si>
  <si>
    <t>001960.OF</t>
  </si>
  <si>
    <t>兴银瑞益纯债</t>
  </si>
  <si>
    <t>陶国峰</t>
  </si>
  <si>
    <t>001961.OF</t>
  </si>
  <si>
    <t>博时裕荣纯债</t>
  </si>
  <si>
    <t>001963.OF</t>
  </si>
  <si>
    <t>中欧天禧纯债</t>
  </si>
  <si>
    <t>王慧杰,洪慧梅,张明</t>
  </si>
  <si>
    <t>001965.OF</t>
  </si>
  <si>
    <t>圆信永丰兴源A</t>
  </si>
  <si>
    <t>肖世源</t>
  </si>
  <si>
    <t>001967.OF</t>
  </si>
  <si>
    <t>华宝转型升级</t>
  </si>
  <si>
    <t>001968.OF</t>
  </si>
  <si>
    <t>光大尊盈半年A</t>
  </si>
  <si>
    <t>沈荣</t>
  </si>
  <si>
    <t>001970.OF</t>
  </si>
  <si>
    <t>泰信鑫选A</t>
  </si>
  <si>
    <t>董山青,董季周</t>
  </si>
  <si>
    <t>001972.OF</t>
  </si>
  <si>
    <t>前海开源沪港深智慧</t>
  </si>
  <si>
    <t>范洁,谭荐丰</t>
  </si>
  <si>
    <t>001973.OF</t>
  </si>
  <si>
    <t>光大耀钱包A</t>
  </si>
  <si>
    <t>001974.OF</t>
  </si>
  <si>
    <t>景顺长城量化新动力</t>
  </si>
  <si>
    <t>001975.OF</t>
  </si>
  <si>
    <t>景顺长城环保优势</t>
  </si>
  <si>
    <t>杨锐文</t>
  </si>
  <si>
    <t>001978.OF</t>
  </si>
  <si>
    <t>泰信互联网+</t>
  </si>
  <si>
    <t>钱鑫</t>
  </si>
  <si>
    <t>001979.OF</t>
  </si>
  <si>
    <t>南方沪港深价值主题</t>
  </si>
  <si>
    <t>毕凯</t>
  </si>
  <si>
    <t>001980.OF</t>
  </si>
  <si>
    <t>中欧量化驱动</t>
  </si>
  <si>
    <t>曲径</t>
  </si>
  <si>
    <t>001981.OF</t>
  </si>
  <si>
    <t>富国收益宝A</t>
  </si>
  <si>
    <t>001983.OF</t>
  </si>
  <si>
    <t>中邮低碳经济</t>
  </si>
  <si>
    <t>吴尚</t>
  </si>
  <si>
    <t>001984.OF</t>
  </si>
  <si>
    <t>上投摩根中国生物医药</t>
  </si>
  <si>
    <t>001985.OF</t>
  </si>
  <si>
    <t>富国低碳新经济A</t>
  </si>
  <si>
    <t>杨栋</t>
  </si>
  <si>
    <t>001986.OF</t>
  </si>
  <si>
    <t>前海开源人工智能</t>
  </si>
  <si>
    <t>001987.OF</t>
  </si>
  <si>
    <t>东方金元宝</t>
  </si>
  <si>
    <t>郑雪莹</t>
  </si>
  <si>
    <t>001988.OF</t>
  </si>
  <si>
    <t>南方纯元A</t>
  </si>
  <si>
    <t>金凌志</t>
  </si>
  <si>
    <t>001990.OF</t>
  </si>
  <si>
    <t>中欧数据挖掘多因子A</t>
  </si>
  <si>
    <t>001991.OF</t>
  </si>
  <si>
    <t>农银汇理天天利A</t>
  </si>
  <si>
    <t>史向明,黄晓鹏</t>
  </si>
  <si>
    <t>001993.OF</t>
  </si>
  <si>
    <t>博时裕泰纯债</t>
  </si>
  <si>
    <t>002000.OF</t>
  </si>
  <si>
    <t>工银瑞信新生利</t>
  </si>
  <si>
    <t>李敏,李昱</t>
  </si>
  <si>
    <t>002001.OF</t>
  </si>
  <si>
    <t>华夏回报A</t>
  </si>
  <si>
    <t>蔡向阳,林青泽</t>
  </si>
  <si>
    <t>002003.OF</t>
  </si>
  <si>
    <t>工银瑞信新机遇A</t>
  </si>
  <si>
    <t>002005.OF</t>
  </si>
  <si>
    <t>工银瑞信新得利</t>
  </si>
  <si>
    <t>李敏,林梦</t>
  </si>
  <si>
    <t>002006.OF</t>
  </si>
  <si>
    <t>工银瑞信新得益</t>
  </si>
  <si>
    <t>002009.OF</t>
  </si>
  <si>
    <t>中欧瑾通A</t>
  </si>
  <si>
    <t>002011.OF</t>
  </si>
  <si>
    <t>华夏红利</t>
  </si>
  <si>
    <t>林晶</t>
  </si>
  <si>
    <t>002015.OF</t>
  </si>
  <si>
    <t>南方荣光A</t>
  </si>
  <si>
    <t>郑迎迎</t>
  </si>
  <si>
    <t>002018.OF</t>
  </si>
  <si>
    <t>鹏华弘安A</t>
  </si>
  <si>
    <t>002020.OF</t>
  </si>
  <si>
    <t>国都创新驱动</t>
  </si>
  <si>
    <t>张崴</t>
  </si>
  <si>
    <t>002021.OF</t>
  </si>
  <si>
    <t>华夏回报2号</t>
  </si>
  <si>
    <t>002023.OF</t>
  </si>
  <si>
    <t>红塔红土稳健回报A</t>
  </si>
  <si>
    <t>陈纪靖,赵耀</t>
  </si>
  <si>
    <t>002025.OF</t>
  </si>
  <si>
    <t>广发聚盛A</t>
  </si>
  <si>
    <t>暂停大额申购, 暂停定期定额申购|开放赎回</t>
  </si>
  <si>
    <t>002027.OF</t>
  </si>
  <si>
    <t>中加心享A</t>
  </si>
  <si>
    <t>闫沛贤,王梁</t>
  </si>
  <si>
    <t>002031.OF</t>
  </si>
  <si>
    <t>华夏策略精选</t>
  </si>
  <si>
    <t>002048.OF</t>
  </si>
  <si>
    <t>博时安誉18个月</t>
  </si>
  <si>
    <t>002049.OF</t>
  </si>
  <si>
    <t>融通新机遇</t>
  </si>
  <si>
    <t>余志勇,刘明</t>
  </si>
  <si>
    <t>002054.OF</t>
  </si>
  <si>
    <t>中银新财富A</t>
  </si>
  <si>
    <t>苗婷</t>
  </si>
  <si>
    <t>002057.OF</t>
  </si>
  <si>
    <t>中银新机遇A</t>
  </si>
  <si>
    <t>002064.OF</t>
  </si>
  <si>
    <t>华富产业升级</t>
  </si>
  <si>
    <t>陈启明,陈奇</t>
  </si>
  <si>
    <t>002065.OF</t>
  </si>
  <si>
    <t>景顺长城景盛双息A</t>
  </si>
  <si>
    <t>002067.OF</t>
  </si>
  <si>
    <t>诺安精选回报</t>
  </si>
  <si>
    <t>李玉良,裴禹翔</t>
  </si>
  <si>
    <t>002073.OF</t>
  </si>
  <si>
    <t>圆信永丰兴融A</t>
  </si>
  <si>
    <t>002076.OF</t>
  </si>
  <si>
    <t>浙商中证500A</t>
  </si>
  <si>
    <t>向伟</t>
  </si>
  <si>
    <t>002077.OF</t>
  </si>
  <si>
    <t>浙商日添利A</t>
  </si>
  <si>
    <t>刘爱民,赵柳燕</t>
  </si>
  <si>
    <t>002083.OF</t>
  </si>
  <si>
    <t>新华鑫动力A</t>
  </si>
  <si>
    <t>刘彬</t>
  </si>
  <si>
    <t>002085.OF</t>
  </si>
  <si>
    <t>长盛互联网+</t>
  </si>
  <si>
    <t>002087.OF</t>
  </si>
  <si>
    <t>国富新机遇A</t>
  </si>
  <si>
    <t>刘晓,王莉</t>
  </si>
  <si>
    <t>002095.OF</t>
  </si>
  <si>
    <t>博时新收益A</t>
  </si>
  <si>
    <t>过钧</t>
  </si>
  <si>
    <t>002101.OF</t>
  </si>
  <si>
    <t>创金合信转债精选A</t>
  </si>
  <si>
    <t>王林峰,王鑫</t>
  </si>
  <si>
    <t>002103.OF</t>
  </si>
  <si>
    <t>招商康泰</t>
  </si>
  <si>
    <t>王垠,李华建</t>
  </si>
  <si>
    <t>002109.OF</t>
  </si>
  <si>
    <t>博时裕丰3个月</t>
  </si>
  <si>
    <t>002111.OF</t>
  </si>
  <si>
    <t>华宝新起点</t>
  </si>
  <si>
    <t>李栋梁,高文庆</t>
  </si>
  <si>
    <t>002116.OF</t>
  </si>
  <si>
    <t>广发安享A</t>
  </si>
  <si>
    <t>谢军</t>
  </si>
  <si>
    <t>002118.OF</t>
  </si>
  <si>
    <t>广发安盈A</t>
  </si>
  <si>
    <t>吴敌,张芊</t>
  </si>
  <si>
    <t>002120.OF</t>
  </si>
  <si>
    <t>广发安悦回报A</t>
  </si>
  <si>
    <t>002121.OF</t>
  </si>
  <si>
    <t>广发沪港深新起点A</t>
  </si>
  <si>
    <t>李耀柱</t>
  </si>
  <si>
    <t>002123.OF</t>
  </si>
  <si>
    <t>北信瑞丰外延增长</t>
  </si>
  <si>
    <t>002124.OF</t>
  </si>
  <si>
    <t>广发新兴产业精选A</t>
  </si>
  <si>
    <t>李巍</t>
  </si>
  <si>
    <t>002125.OF</t>
  </si>
  <si>
    <t>广发新兴成长</t>
  </si>
  <si>
    <t>002128.OF</t>
  </si>
  <si>
    <t>广发鑫惠</t>
  </si>
  <si>
    <t>002132.OF</t>
  </si>
  <si>
    <t>广发鑫享</t>
  </si>
  <si>
    <t>刘格菘,郑澄然</t>
  </si>
  <si>
    <t>002133.OF</t>
  </si>
  <si>
    <t>广发鑫益</t>
  </si>
  <si>
    <t>费逸</t>
  </si>
  <si>
    <t>002134.OF</t>
  </si>
  <si>
    <t>广发鑫裕A</t>
  </si>
  <si>
    <t>张芊,谢军</t>
  </si>
  <si>
    <t>002135.OF</t>
  </si>
  <si>
    <t>广发鑫源A</t>
  </si>
  <si>
    <t>马文文</t>
  </si>
  <si>
    <t>002137.OF</t>
  </si>
  <si>
    <t>诺安利鑫</t>
  </si>
  <si>
    <t>李迪光</t>
  </si>
  <si>
    <t>002138.OF</t>
  </si>
  <si>
    <t>泓德裕泰A</t>
  </si>
  <si>
    <t>002140.OF</t>
  </si>
  <si>
    <t>博时裕诚纯债</t>
  </si>
  <si>
    <t>002142.OF</t>
  </si>
  <si>
    <t>博时外延增长主题</t>
  </si>
  <si>
    <t>002143.OF</t>
  </si>
  <si>
    <t>博时裕坤纯债3个月</t>
  </si>
  <si>
    <t>002145.OF</t>
  </si>
  <si>
    <t>诺安景鑫</t>
  </si>
  <si>
    <t>李玉良</t>
  </si>
  <si>
    <t>002146.OF</t>
  </si>
  <si>
    <t>长安鑫益增强A</t>
  </si>
  <si>
    <t>杜振业,孟楠</t>
  </si>
  <si>
    <t>002148.OF</t>
  </si>
  <si>
    <t>国寿安保稳惠</t>
  </si>
  <si>
    <t>吴坚</t>
  </si>
  <si>
    <t>002149.OF</t>
  </si>
  <si>
    <t>嘉实新优选</t>
  </si>
  <si>
    <t>002152.OF</t>
  </si>
  <si>
    <t>华宝核心优势</t>
  </si>
  <si>
    <t>002155.OF</t>
  </si>
  <si>
    <t>国金鑫瑞</t>
  </si>
  <si>
    <t>宫雪</t>
  </si>
  <si>
    <t>002156.OF</t>
  </si>
  <si>
    <t>长盛盛世A</t>
  </si>
  <si>
    <t>李琪,付海宁</t>
  </si>
  <si>
    <t>002159.OF</t>
  </si>
  <si>
    <t>东吴国企改革</t>
  </si>
  <si>
    <t>周健</t>
  </si>
  <si>
    <t>002160.OF</t>
  </si>
  <si>
    <t>南方转型驱动</t>
  </si>
  <si>
    <t>应帅</t>
  </si>
  <si>
    <t>002161.OF</t>
  </si>
  <si>
    <t>银华万物互联</t>
  </si>
  <si>
    <t>002167.OF</t>
  </si>
  <si>
    <t>南方顺康</t>
  </si>
  <si>
    <t>黄春逢</t>
  </si>
  <si>
    <t>002168.OF</t>
  </si>
  <si>
    <t>嘉实智能汽车</t>
  </si>
  <si>
    <t>002169.OF</t>
  </si>
  <si>
    <t>永赢稳益</t>
  </si>
  <si>
    <t>陶毅</t>
  </si>
  <si>
    <t>002174.OF</t>
  </si>
  <si>
    <t>东方互联网嘉</t>
  </si>
  <si>
    <t>周思越</t>
  </si>
  <si>
    <t>002175.OF</t>
  </si>
  <si>
    <t>博时裕乾A</t>
  </si>
  <si>
    <t>李秋实</t>
  </si>
  <si>
    <t>002179.OF</t>
  </si>
  <si>
    <t>华安事件驱动量化策略</t>
  </si>
  <si>
    <t>张序</t>
  </si>
  <si>
    <t>002180.OF</t>
  </si>
  <si>
    <t>中银移动互联</t>
  </si>
  <si>
    <t>002181.OF</t>
  </si>
  <si>
    <t>华安大安全</t>
  </si>
  <si>
    <t>舒灏</t>
  </si>
  <si>
    <t>002182.OF</t>
  </si>
  <si>
    <t>东兴蓝海财富</t>
  </si>
  <si>
    <t>李晨辉</t>
  </si>
  <si>
    <t>002184.OF</t>
  </si>
  <si>
    <t>泓德泓利A</t>
  </si>
  <si>
    <t>李倩,毛静平</t>
  </si>
  <si>
    <t>002188.OF</t>
  </si>
  <si>
    <t>鹏华丰华</t>
  </si>
  <si>
    <t>张丽娟,刘太阳</t>
  </si>
  <si>
    <t>002189.OF</t>
  </si>
  <si>
    <t>农银汇理国企改革</t>
  </si>
  <si>
    <t>002190.OF</t>
  </si>
  <si>
    <t>农银汇理新能源主题</t>
  </si>
  <si>
    <t>002191.OF</t>
  </si>
  <si>
    <t>农银汇理物联网</t>
  </si>
  <si>
    <t>002194.OF</t>
  </si>
  <si>
    <t>北信瑞丰稳定增强</t>
  </si>
  <si>
    <t>002195.OF</t>
  </si>
  <si>
    <t>中银机构现金管理</t>
  </si>
  <si>
    <t>方抗,易芳菲,蔡静</t>
  </si>
  <si>
    <t>002197.OF</t>
  </si>
  <si>
    <t>国泰鑫策略价值灵活</t>
  </si>
  <si>
    <t>002198.OF</t>
  </si>
  <si>
    <t>博时裕达纯债</t>
  </si>
  <si>
    <t>002200.OF</t>
  </si>
  <si>
    <t>大成慧成A</t>
  </si>
  <si>
    <t>002206.OF</t>
  </si>
  <si>
    <t>博时裕康纯债</t>
  </si>
  <si>
    <t>002210.OF</t>
  </si>
  <si>
    <t>创金合信量化多因子A</t>
  </si>
  <si>
    <t>董梁</t>
  </si>
  <si>
    <t>002211.OF</t>
  </si>
  <si>
    <t>嘉实新财富</t>
  </si>
  <si>
    <t>002212.OF</t>
  </si>
  <si>
    <t>嘉实新起航</t>
  </si>
  <si>
    <t>002213.OF</t>
  </si>
  <si>
    <t>中海顺鑫</t>
  </si>
  <si>
    <t>002214.OF</t>
  </si>
  <si>
    <t>中海沪港深价值优选</t>
  </si>
  <si>
    <t>姚晨曦,陈玮</t>
  </si>
  <si>
    <t>002216.OF</t>
  </si>
  <si>
    <t>易方达量化策略A</t>
  </si>
  <si>
    <t>官泽帆,黄健生</t>
  </si>
  <si>
    <t>002218.OF</t>
  </si>
  <si>
    <t>南方弘利A</t>
  </si>
  <si>
    <t>陶铄</t>
  </si>
  <si>
    <t>002220.OF</t>
  </si>
  <si>
    <t>南方瑞利</t>
  </si>
  <si>
    <t>陈乐,刘树坤</t>
  </si>
  <si>
    <t>002222.OF</t>
  </si>
  <si>
    <t>嘉实新趋势</t>
  </si>
  <si>
    <t>002224.OF</t>
  </si>
  <si>
    <t>中邮绝对收益策略</t>
  </si>
  <si>
    <t>王喆</t>
  </si>
  <si>
    <t>002227.OF</t>
  </si>
  <si>
    <t>长城新优选A</t>
  </si>
  <si>
    <t>002229.OF</t>
  </si>
  <si>
    <t>华夏经济转型</t>
  </si>
  <si>
    <t>张帆</t>
  </si>
  <si>
    <t>002230.OF</t>
  </si>
  <si>
    <t>华夏大中华企业精选</t>
  </si>
  <si>
    <t>黄芳</t>
  </si>
  <si>
    <t>002231.OF</t>
  </si>
  <si>
    <t>华夏新趋势A</t>
  </si>
  <si>
    <t>002236.OF</t>
  </si>
  <si>
    <t>大成互联网+大数据A</t>
  </si>
  <si>
    <t>002243.OF</t>
  </si>
  <si>
    <t>东方金证通A</t>
  </si>
  <si>
    <t>002244.OF</t>
  </si>
  <si>
    <t>景顺长城低碳科技主题</t>
  </si>
  <si>
    <t>002245.OF</t>
  </si>
  <si>
    <t>泰康稳健增利A</t>
  </si>
  <si>
    <t>蒋利娟</t>
  </si>
  <si>
    <t>002247.OF</t>
  </si>
  <si>
    <t>前海联合海盈货币A</t>
  </si>
  <si>
    <t>曾婷婷</t>
  </si>
  <si>
    <t>002249.OF</t>
  </si>
  <si>
    <t>招商境远</t>
  </si>
  <si>
    <t>郭锐,文仲阳</t>
  </si>
  <si>
    <t>002251.OF</t>
  </si>
  <si>
    <t>华夏军工安全</t>
  </si>
  <si>
    <t>王晓李,万方方</t>
  </si>
  <si>
    <t>002252.OF</t>
  </si>
  <si>
    <t>融通成长30</t>
  </si>
  <si>
    <t>002254.OF</t>
  </si>
  <si>
    <t>长信金葵纯债一年A</t>
  </si>
  <si>
    <t>冯彬</t>
  </si>
  <si>
    <t>002256.OF</t>
  </si>
  <si>
    <t>金信行业优选</t>
  </si>
  <si>
    <t>孔学兵</t>
  </si>
  <si>
    <t>002258.OF</t>
  </si>
  <si>
    <t>大成国企改革</t>
  </si>
  <si>
    <t>张烨,韩创</t>
  </si>
  <si>
    <t>002259.OF</t>
  </si>
  <si>
    <t>鹏华健康环保</t>
  </si>
  <si>
    <t>蒋鑫</t>
  </si>
  <si>
    <t>002260.OF</t>
  </si>
  <si>
    <t>中信建投添鑫宝</t>
  </si>
  <si>
    <t>002261.OF</t>
  </si>
  <si>
    <t>中银宝利A</t>
  </si>
  <si>
    <t>宋殿宇</t>
  </si>
  <si>
    <t>002263.OF</t>
  </si>
  <si>
    <t>泰达宏利同顺大数据A</t>
  </si>
  <si>
    <t>002264.OF</t>
  </si>
  <si>
    <t>华夏乐享健康</t>
  </si>
  <si>
    <t>陈斌,王骊鹏</t>
  </si>
  <si>
    <t>002265.OF</t>
  </si>
  <si>
    <t>鑫元兴利</t>
  </si>
  <si>
    <t>颜昕</t>
  </si>
  <si>
    <t>002268.OF</t>
  </si>
  <si>
    <t>兴业丰利</t>
  </si>
  <si>
    <t>伍方方</t>
  </si>
  <si>
    <t>002269.OF</t>
  </si>
  <si>
    <t>银华大数据</t>
  </si>
  <si>
    <t>张凯,孙蓓琳</t>
  </si>
  <si>
    <t>002270.OF</t>
  </si>
  <si>
    <t>东吴安盈量化</t>
  </si>
  <si>
    <t>徐嶒</t>
  </si>
  <si>
    <t>002271.OF</t>
  </si>
  <si>
    <t>招商安弘灵活配置</t>
  </si>
  <si>
    <t>王景,张瀚宇</t>
  </si>
  <si>
    <t>002272.OF</t>
  </si>
  <si>
    <t>新华科技创新主题</t>
  </si>
  <si>
    <t>002274.OF</t>
  </si>
  <si>
    <t>中邮纯债聚利A</t>
  </si>
  <si>
    <t>002276.OF</t>
  </si>
  <si>
    <t>中邮纯债恒利A</t>
  </si>
  <si>
    <t>002279.OF</t>
  </si>
  <si>
    <t>浙商惠盈纯债A</t>
  </si>
  <si>
    <t>刘爱民</t>
  </si>
  <si>
    <t>002280.OF</t>
  </si>
  <si>
    <t>华富安享</t>
  </si>
  <si>
    <t>张惠,尹培俊</t>
  </si>
  <si>
    <t>002281.OF</t>
  </si>
  <si>
    <t>建信裕利</t>
  </si>
  <si>
    <t>邵卓,江映德</t>
  </si>
  <si>
    <t>002282.OF</t>
  </si>
  <si>
    <t>平安安享灵活配置A</t>
  </si>
  <si>
    <t>毛时超</t>
  </si>
  <si>
    <t>002286.OF</t>
  </si>
  <si>
    <t>中银美元债人民币</t>
  </si>
  <si>
    <t>郑涛</t>
  </si>
  <si>
    <t>002288.OF</t>
  </si>
  <si>
    <t>中银稳进策略</t>
  </si>
  <si>
    <t>涂海强</t>
  </si>
  <si>
    <t>002289.OF</t>
  </si>
  <si>
    <t>华商改革创新</t>
  </si>
  <si>
    <t>002291.OF</t>
  </si>
  <si>
    <t>诺安安鑫</t>
  </si>
  <si>
    <t>王创练</t>
  </si>
  <si>
    <t>002292.OF</t>
  </si>
  <si>
    <t>诺安益鑫</t>
  </si>
  <si>
    <t>陈衍鹏</t>
  </si>
  <si>
    <t>002293.OF</t>
  </si>
  <si>
    <t>南方益和灵活配置</t>
  </si>
  <si>
    <t>002295.OF</t>
  </si>
  <si>
    <t>广发稳安A</t>
  </si>
  <si>
    <t>王颂</t>
  </si>
  <si>
    <t>002296.OF</t>
  </si>
  <si>
    <t>长城行业轮动</t>
  </si>
  <si>
    <t>002298.OF</t>
  </si>
  <si>
    <t>招商招福宝A</t>
  </si>
  <si>
    <t>黄晓婷</t>
  </si>
  <si>
    <t>002300.OF</t>
  </si>
  <si>
    <t>长盛医疗行业</t>
  </si>
  <si>
    <t>002301.OF</t>
  </si>
  <si>
    <t>兴业短债A</t>
  </si>
  <si>
    <t>丁进,刘禹含</t>
  </si>
  <si>
    <t>002303.OF</t>
  </si>
  <si>
    <t>金鹰智慧生活</t>
  </si>
  <si>
    <t>002304.OF</t>
  </si>
  <si>
    <t>平安安心灵活配置A</t>
  </si>
  <si>
    <t>002305.OF</t>
  </si>
  <si>
    <t>光大风格轮动A</t>
  </si>
  <si>
    <t>翟云飞,金昉毅</t>
  </si>
  <si>
    <t>002307.OF</t>
  </si>
  <si>
    <t>银华多元视野</t>
  </si>
  <si>
    <t>贾鹏,郭思捷</t>
  </si>
  <si>
    <t>002310.OF</t>
  </si>
  <si>
    <t>创金合信沪深300指数增强A</t>
  </si>
  <si>
    <t>002311.OF</t>
  </si>
  <si>
    <t>创金合信中证500指数增强A</t>
  </si>
  <si>
    <t>002317.OF</t>
  </si>
  <si>
    <t>招商睿逸</t>
  </si>
  <si>
    <t>李崟</t>
  </si>
  <si>
    <t>002318.OF</t>
  </si>
  <si>
    <t>鹏华添利A</t>
  </si>
  <si>
    <t>002319.OF</t>
  </si>
  <si>
    <t>大成一带一路</t>
  </si>
  <si>
    <t>戴军</t>
  </si>
  <si>
    <t>002324.OF</t>
  </si>
  <si>
    <t>南方日添益A</t>
  </si>
  <si>
    <t>董浩,罗军妮</t>
  </si>
  <si>
    <t>002330.OF</t>
  </si>
  <si>
    <t>兴业聚宝</t>
  </si>
  <si>
    <t>冯烜,张诗悦</t>
  </si>
  <si>
    <t>002331.OF</t>
  </si>
  <si>
    <t>泰康安泰回报</t>
  </si>
  <si>
    <t>陈怡,任翀</t>
  </si>
  <si>
    <t>002332.OF</t>
  </si>
  <si>
    <t>汇丰晋信沪港深A</t>
  </si>
  <si>
    <t>程彧</t>
  </si>
  <si>
    <t>002334.OF</t>
  </si>
  <si>
    <t>汇丰晋信大盘波动精选A</t>
  </si>
  <si>
    <t>方磊</t>
  </si>
  <si>
    <t>002336.OF</t>
  </si>
  <si>
    <t>创金合信尊享</t>
  </si>
  <si>
    <t>郑振源</t>
  </si>
  <si>
    <t>002337.OF</t>
  </si>
  <si>
    <t>创金合信季安鑫A</t>
  </si>
  <si>
    <t>王一兵,黄佳祥</t>
  </si>
  <si>
    <t>002338.OF</t>
  </si>
  <si>
    <t>兴业优债增利A</t>
  </si>
  <si>
    <t>002340.OF</t>
  </si>
  <si>
    <t>富国价值优势</t>
  </si>
  <si>
    <t>孙彬</t>
  </si>
  <si>
    <t>002341.OF</t>
  </si>
  <si>
    <t>招商招瑞纯债A</t>
  </si>
  <si>
    <t>刘万锋</t>
  </si>
  <si>
    <t>002342.OF</t>
  </si>
  <si>
    <t>融通增益AB</t>
  </si>
  <si>
    <t>王超</t>
  </si>
  <si>
    <t>002345.OF</t>
  </si>
  <si>
    <t>华夏高端制造</t>
  </si>
  <si>
    <t>002350.OF</t>
  </si>
  <si>
    <t>华安安华</t>
  </si>
  <si>
    <t>谢昌旭,高钥群</t>
  </si>
  <si>
    <t>002351.OF</t>
  </si>
  <si>
    <t>易方达裕祥回报</t>
  </si>
  <si>
    <t>002354.OF</t>
  </si>
  <si>
    <t>博时裕腾</t>
  </si>
  <si>
    <t>002355.OF</t>
  </si>
  <si>
    <t>国投瑞银岁赢利</t>
  </si>
  <si>
    <t>002356.OF</t>
  </si>
  <si>
    <t>博时安泰18个月A</t>
  </si>
  <si>
    <t>002358.OF</t>
  </si>
  <si>
    <t>国投瑞银瑞祥</t>
  </si>
  <si>
    <t>002361.OF</t>
  </si>
  <si>
    <t>国富恒瑞A</t>
  </si>
  <si>
    <t>赵晓东</t>
  </si>
  <si>
    <t>002363.OF</t>
  </si>
  <si>
    <t>华安安康A</t>
  </si>
  <si>
    <t>石雨欣,陆奔</t>
  </si>
  <si>
    <t>002367.OF</t>
  </si>
  <si>
    <t>国联安安稳</t>
  </si>
  <si>
    <t>邹新进</t>
  </si>
  <si>
    <t>002376.OF</t>
  </si>
  <si>
    <t>国寿安保核心产业</t>
  </si>
  <si>
    <t>李丹</t>
  </si>
  <si>
    <t>002377.OF</t>
  </si>
  <si>
    <t>建信睿怡纯债</t>
  </si>
  <si>
    <t>002378.OF</t>
  </si>
  <si>
    <t>建信弘利</t>
  </si>
  <si>
    <t>吴尚伟</t>
  </si>
  <si>
    <t>002379.OF</t>
  </si>
  <si>
    <t>工银瑞信香港中小盘人民币</t>
  </si>
  <si>
    <t>赵宪成</t>
  </si>
  <si>
    <t>002381.OF</t>
  </si>
  <si>
    <t>东海祥瑞A</t>
  </si>
  <si>
    <t>祝鸿玲</t>
  </si>
  <si>
    <t>002383.OF</t>
  </si>
  <si>
    <t>大成趋势回报</t>
  </si>
  <si>
    <t>002384.OF</t>
  </si>
  <si>
    <t>九泰鸿祥服务升级</t>
  </si>
  <si>
    <t>002387.OF</t>
  </si>
  <si>
    <t>工银瑞信沪港深A</t>
  </si>
  <si>
    <t>002388.OF</t>
  </si>
  <si>
    <t>天弘裕利A</t>
  </si>
  <si>
    <t>张寓,彭玮</t>
  </si>
  <si>
    <t>002389.OF</t>
  </si>
  <si>
    <t>招商安德灵活配置A</t>
  </si>
  <si>
    <t>侯杰,王刚</t>
  </si>
  <si>
    <t>002391.OF</t>
  </si>
  <si>
    <t>华安全球美元收益A人民币</t>
  </si>
  <si>
    <t>庄宇飞</t>
  </si>
  <si>
    <t>002395.OF</t>
  </si>
  <si>
    <t>鹏华丰尚A</t>
  </si>
  <si>
    <t>002398.OF</t>
  </si>
  <si>
    <t>华安安禧灵活A</t>
  </si>
  <si>
    <t>朱才敏,陆秋渊,谢昌旭</t>
  </si>
  <si>
    <t>002400.OF</t>
  </si>
  <si>
    <t>南方亚洲美元债A人民币</t>
  </si>
  <si>
    <t>苏炫纲</t>
  </si>
  <si>
    <t>002405.OF</t>
  </si>
  <si>
    <t>光大中高等级A</t>
  </si>
  <si>
    <t>沈荣,黄波</t>
  </si>
  <si>
    <t>002407.OF</t>
  </si>
  <si>
    <t>前海开源恒远</t>
  </si>
  <si>
    <t>邱杰,谭荐丰,肖立强</t>
  </si>
  <si>
    <t>002408.OF</t>
  </si>
  <si>
    <t>中信建投医改A</t>
  </si>
  <si>
    <t>谢玮</t>
  </si>
  <si>
    <t>002409.OF</t>
  </si>
  <si>
    <t>华夏新活力A</t>
  </si>
  <si>
    <t>002411.OF</t>
  </si>
  <si>
    <t>华夏新机遇A</t>
  </si>
  <si>
    <t>董阳阳</t>
  </si>
  <si>
    <t>002412.OF</t>
  </si>
  <si>
    <t>华富安福</t>
  </si>
  <si>
    <t>002413.OF</t>
  </si>
  <si>
    <t>中银瑞利A</t>
  </si>
  <si>
    <t>002415.OF</t>
  </si>
  <si>
    <t>融通通盈</t>
  </si>
  <si>
    <t>张一格</t>
  </si>
  <si>
    <t>002419.OF</t>
  </si>
  <si>
    <t>汇添富盈安</t>
  </si>
  <si>
    <t>马翔,沈若雨</t>
  </si>
  <si>
    <t>002420.OF</t>
  </si>
  <si>
    <t>汇添富盈鑫灵活配置</t>
  </si>
  <si>
    <t>赵鹏程</t>
  </si>
  <si>
    <t>002421.OF</t>
  </si>
  <si>
    <t>新华增强A</t>
  </si>
  <si>
    <t>002424.OF</t>
  </si>
  <si>
    <t>博时文体娱乐主题</t>
  </si>
  <si>
    <t>蒋娜</t>
  </si>
  <si>
    <t>002426.OF</t>
  </si>
  <si>
    <t>华安全球美元票息A人民币</t>
  </si>
  <si>
    <t>002430.OF</t>
  </si>
  <si>
    <t>中银丰利A</t>
  </si>
  <si>
    <t>002434.OF</t>
  </si>
  <si>
    <t>中银宏利A</t>
  </si>
  <si>
    <t>002438.OF</t>
  </si>
  <si>
    <t>创金合信尊盛</t>
  </si>
  <si>
    <t>002440.OF</t>
  </si>
  <si>
    <t>中加瑞盈</t>
  </si>
  <si>
    <t>王霈</t>
  </si>
  <si>
    <t>002442.OF</t>
  </si>
  <si>
    <t>鑫元汇利</t>
  </si>
  <si>
    <t>002443.OF</t>
  </si>
  <si>
    <t>前海开源沪港深龙头精选</t>
  </si>
  <si>
    <t>刘小明</t>
  </si>
  <si>
    <t>002445.OF</t>
  </si>
  <si>
    <t>兴业丰泰</t>
  </si>
  <si>
    <t>002446.OF</t>
  </si>
  <si>
    <t>广发利鑫A</t>
  </si>
  <si>
    <t>李巍,段涛</t>
  </si>
  <si>
    <t>002447.OF</t>
  </si>
  <si>
    <t>博时裕安一年定开债</t>
  </si>
  <si>
    <t>魏桢</t>
  </si>
  <si>
    <t>002448.OF</t>
  </si>
  <si>
    <t>江信汇福</t>
  </si>
  <si>
    <t>杨鹏飞</t>
  </si>
  <si>
    <t>002449.OF</t>
  </si>
  <si>
    <t>民生加银量化中国</t>
  </si>
  <si>
    <t>蔡晓,刘昊</t>
  </si>
  <si>
    <t>002450.OF</t>
  </si>
  <si>
    <t>平安睿享文娱A</t>
  </si>
  <si>
    <t>黄维</t>
  </si>
  <si>
    <t>002452.OF</t>
  </si>
  <si>
    <t>民生加银和鑫定开</t>
  </si>
  <si>
    <t>姚航</t>
  </si>
  <si>
    <t>002453.OF</t>
  </si>
  <si>
    <t>九泰久稳A</t>
  </si>
  <si>
    <t>刘源</t>
  </si>
  <si>
    <t>002455.OF</t>
  </si>
  <si>
    <t>民生加银鑫喜</t>
  </si>
  <si>
    <t>002456.OF</t>
  </si>
  <si>
    <t>招商安元灵活配置A</t>
  </si>
  <si>
    <t>张韵,姚爽</t>
  </si>
  <si>
    <t>002458.OF</t>
  </si>
  <si>
    <t>国泰民利策略收益</t>
  </si>
  <si>
    <t>002459.OF</t>
  </si>
  <si>
    <t>华夏鼎利A</t>
  </si>
  <si>
    <t>何家琪,董阳阳</t>
  </si>
  <si>
    <t>002461.OF</t>
  </si>
  <si>
    <t>中银珍利A</t>
  </si>
  <si>
    <t>002463.OF</t>
  </si>
  <si>
    <t>创金合信价值红利A</t>
  </si>
  <si>
    <t>黄弢</t>
  </si>
  <si>
    <t>002465.OF</t>
  </si>
  <si>
    <t>东兴众智优选</t>
  </si>
  <si>
    <t>李晨辉,孙继青</t>
  </si>
  <si>
    <t>002466.OF</t>
  </si>
  <si>
    <t>博时裕新纯债</t>
  </si>
  <si>
    <t>002472.OF</t>
  </si>
  <si>
    <t>光大先进服务业</t>
  </si>
  <si>
    <t>002474.OF</t>
  </si>
  <si>
    <t>中邮睿信增强</t>
  </si>
  <si>
    <t>杨欢,闫宜乘</t>
  </si>
  <si>
    <t>002475.OF</t>
  </si>
  <si>
    <t>中邮睿利增强</t>
  </si>
  <si>
    <t>002476.OF</t>
  </si>
  <si>
    <t>博时安瑞18个月A</t>
  </si>
  <si>
    <t>李汉楠</t>
  </si>
  <si>
    <t>002482.OF</t>
  </si>
  <si>
    <t>宝盈互联网沪港深</t>
  </si>
  <si>
    <t>张仲维</t>
  </si>
  <si>
    <t>002483.OF</t>
  </si>
  <si>
    <t>富国泰利</t>
  </si>
  <si>
    <t>002486.OF</t>
  </si>
  <si>
    <t>上银慧添利</t>
  </si>
  <si>
    <t>许佳</t>
  </si>
  <si>
    <t>002487.OF</t>
  </si>
  <si>
    <t>汇添富稳健添利A</t>
  </si>
  <si>
    <t>叶盛</t>
  </si>
  <si>
    <t>002489.OF</t>
  </si>
  <si>
    <t>国泰民福策略价值</t>
  </si>
  <si>
    <t>002490.OF</t>
  </si>
  <si>
    <t>金鹰元祺信用债</t>
  </si>
  <si>
    <t>林龙军,林暐</t>
  </si>
  <si>
    <t>002491.OF</t>
  </si>
  <si>
    <t>银华添益</t>
  </si>
  <si>
    <t>002494.OF</t>
  </si>
  <si>
    <t>兴业聚盈</t>
  </si>
  <si>
    <t>腊博</t>
  </si>
  <si>
    <t>002495.OF</t>
  </si>
  <si>
    <t>前海开源量化优选A</t>
  </si>
  <si>
    <t>002497.OF</t>
  </si>
  <si>
    <t>东方盛世A</t>
  </si>
  <si>
    <t>王然</t>
  </si>
  <si>
    <t>002498.OF</t>
  </si>
  <si>
    <t>兴业聚鑫A</t>
  </si>
  <si>
    <t>002501.OF</t>
  </si>
  <si>
    <t>银华远景</t>
  </si>
  <si>
    <t>孙慧,贾鹏</t>
  </si>
  <si>
    <t>002502.OF</t>
  </si>
  <si>
    <t>中银腾利A</t>
  </si>
  <si>
    <t>002504.OF</t>
  </si>
  <si>
    <t>鹏华金鼎灵活配置A</t>
  </si>
  <si>
    <t>002510.OF</t>
  </si>
  <si>
    <t>申万菱信中证500指数增强A</t>
  </si>
  <si>
    <t>俞诚</t>
  </si>
  <si>
    <t>002512.OF</t>
  </si>
  <si>
    <t>长城久润</t>
  </si>
  <si>
    <t>余欢</t>
  </si>
  <si>
    <t>002514.OF</t>
  </si>
  <si>
    <t>招商丰益A</t>
  </si>
  <si>
    <t>张磊</t>
  </si>
  <si>
    <t>002518.OF</t>
  </si>
  <si>
    <t>民生加银鑫福A</t>
  </si>
  <si>
    <t>002519.OF</t>
  </si>
  <si>
    <t>博时裕景纯债</t>
  </si>
  <si>
    <t>002521.OF</t>
  </si>
  <si>
    <t>永赢双利A</t>
  </si>
  <si>
    <t>李永兴,乔嘉麒</t>
  </si>
  <si>
    <t>002523.OF</t>
  </si>
  <si>
    <t>光大恒利纯债</t>
  </si>
  <si>
    <t>002524.OF</t>
  </si>
  <si>
    <t>兴业福益</t>
  </si>
  <si>
    <t>002528.OF</t>
  </si>
  <si>
    <t>泰康安益纯债A</t>
  </si>
  <si>
    <t>任翀</t>
  </si>
  <si>
    <t>002535.OF</t>
  </si>
  <si>
    <t>中银鑫利A</t>
  </si>
  <si>
    <t>002537.OF</t>
  </si>
  <si>
    <t>平安安盈灵活配置</t>
  </si>
  <si>
    <t>薛冀颖</t>
  </si>
  <si>
    <t>002542.OF</t>
  </si>
  <si>
    <t>长城久鼎</t>
  </si>
  <si>
    <t>002543.OF</t>
  </si>
  <si>
    <t>长城久益灵活配置A</t>
  </si>
  <si>
    <t>002545.OF</t>
  </si>
  <si>
    <t>东方岳</t>
  </si>
  <si>
    <t>002547.OF</t>
  </si>
  <si>
    <t>民生加银养老服务</t>
  </si>
  <si>
    <t>002548.OF</t>
  </si>
  <si>
    <t>嘉实稳瑞纯债</t>
  </si>
  <si>
    <t>002549.OF</t>
  </si>
  <si>
    <t>嘉实稳祥纯债A</t>
  </si>
  <si>
    <t>王亚洲</t>
  </si>
  <si>
    <t>002550.OF</t>
  </si>
  <si>
    <t>嘉实稳荣</t>
  </si>
  <si>
    <t>002552.OF</t>
  </si>
  <si>
    <t>华夏恒利3个月定开</t>
  </si>
  <si>
    <t>002558.OF</t>
  </si>
  <si>
    <t>博时鑫瑞A</t>
  </si>
  <si>
    <t>002560.OF</t>
  </si>
  <si>
    <t>诺安和鑫</t>
  </si>
  <si>
    <t>蔡嵩松</t>
  </si>
  <si>
    <t>002561.OF</t>
  </si>
  <si>
    <t>东吴安鑫量化</t>
  </si>
  <si>
    <t>002562.OF</t>
  </si>
  <si>
    <t>泓德泓益</t>
  </si>
  <si>
    <t>苏昌景</t>
  </si>
  <si>
    <t>002563.OF</t>
  </si>
  <si>
    <t>泓德泓汇</t>
  </si>
  <si>
    <t>于浩成,蔡丞丰</t>
  </si>
  <si>
    <t>002564.OF</t>
  </si>
  <si>
    <t>新沃通盈</t>
  </si>
  <si>
    <t>陈乐华</t>
  </si>
  <si>
    <t>002567.OF</t>
  </si>
  <si>
    <t>大成国家安全</t>
  </si>
  <si>
    <t>李林益</t>
  </si>
  <si>
    <t>002568.OF</t>
  </si>
  <si>
    <t>博时裕发纯债</t>
  </si>
  <si>
    <t>002569.OF</t>
  </si>
  <si>
    <t>博时裕弘纯债</t>
  </si>
  <si>
    <t>002573.OF</t>
  </si>
  <si>
    <t>建信汇利</t>
  </si>
  <si>
    <t>002574.OF</t>
  </si>
  <si>
    <t>招商瑞庆A</t>
  </si>
  <si>
    <t>余芽芳,王垠</t>
  </si>
  <si>
    <t>002577.OF</t>
  </si>
  <si>
    <t>南方新兴龙头</t>
  </si>
  <si>
    <t>002578.OF</t>
  </si>
  <si>
    <t>博时裕泉纯债</t>
  </si>
  <si>
    <t>002581.OF</t>
  </si>
  <si>
    <t>招商丰凯A</t>
  </si>
  <si>
    <t>002584.OF</t>
  </si>
  <si>
    <t>富安达长盈</t>
  </si>
  <si>
    <t>002585.OF</t>
  </si>
  <si>
    <t>建信兴利</t>
  </si>
  <si>
    <t>牛兴华,吴尚伟</t>
  </si>
  <si>
    <t>002586.OF</t>
  </si>
  <si>
    <t>金鹰添利中长期信用债A</t>
  </si>
  <si>
    <t>戴骏,樊勇</t>
  </si>
  <si>
    <t>002588.OF</t>
  </si>
  <si>
    <t>博时银智大数据100A</t>
  </si>
  <si>
    <t>002593.OF</t>
  </si>
  <si>
    <t>富国美丽中国</t>
  </si>
  <si>
    <t>张啸伟</t>
  </si>
  <si>
    <t>002594.OF</t>
  </si>
  <si>
    <t>工银瑞信现代服务业</t>
  </si>
  <si>
    <t>002595.OF</t>
  </si>
  <si>
    <t>博时工业4.0</t>
  </si>
  <si>
    <t>兰乔</t>
  </si>
  <si>
    <t>002597.OF</t>
  </si>
  <si>
    <t>兴业成长动力</t>
  </si>
  <si>
    <t>高圣</t>
  </si>
  <si>
    <t>002598.OF</t>
  </si>
  <si>
    <t>平安消费精选A</t>
  </si>
  <si>
    <t>002600.OF</t>
  </si>
  <si>
    <t>易方达裕景添利6个月</t>
  </si>
  <si>
    <t>002601.OF</t>
  </si>
  <si>
    <t>中银证券价值精选</t>
  </si>
  <si>
    <t>白冰洋</t>
  </si>
  <si>
    <t>002602.OF</t>
  </si>
  <si>
    <t>易方达丰惠</t>
  </si>
  <si>
    <t>002603.OF</t>
  </si>
  <si>
    <t>工银瑞信瑞丰半年定开</t>
  </si>
  <si>
    <t>李娜</t>
  </si>
  <si>
    <t>002604.OF</t>
  </si>
  <si>
    <t>华夏新起点A</t>
  </si>
  <si>
    <t>王劲松</t>
  </si>
  <si>
    <t>002605.OF</t>
  </si>
  <si>
    <t>融通新消费</t>
  </si>
  <si>
    <t>关山,余志勇,黄浩荣</t>
  </si>
  <si>
    <t>002610.OF</t>
  </si>
  <si>
    <t>博时黄金ETF联接A</t>
  </si>
  <si>
    <t>赵云阳,王祥</t>
  </si>
  <si>
    <t>002612.OF</t>
  </si>
  <si>
    <t>融通通慧A</t>
  </si>
  <si>
    <t>余志勇,黄浩荣</t>
  </si>
  <si>
    <t>002614.OF</t>
  </si>
  <si>
    <t>中银颐利A</t>
  </si>
  <si>
    <t>002616.OF</t>
  </si>
  <si>
    <t>中银益利A</t>
  </si>
  <si>
    <t>002618.OF</t>
  </si>
  <si>
    <t>中银裕利A</t>
  </si>
  <si>
    <t>002620.OF</t>
  </si>
  <si>
    <t>中邮未来新蓝筹</t>
  </si>
  <si>
    <t>002621.OF</t>
  </si>
  <si>
    <t>中欧消费主题A</t>
  </si>
  <si>
    <t>郭睿</t>
  </si>
  <si>
    <t>002622.OF</t>
  </si>
  <si>
    <t>广发稳裕</t>
  </si>
  <si>
    <t>002624.OF</t>
  </si>
  <si>
    <t>广发优企精选A</t>
  </si>
  <si>
    <t>002625.OF</t>
  </si>
  <si>
    <t>博时安怡6个月</t>
  </si>
  <si>
    <t>002628.OF</t>
  </si>
  <si>
    <t>招商安博A</t>
  </si>
  <si>
    <t>张西林</t>
  </si>
  <si>
    <t>002630.OF</t>
  </si>
  <si>
    <t>江信瑞福A</t>
  </si>
  <si>
    <t>高鹏飞</t>
  </si>
  <si>
    <t>002632.OF</t>
  </si>
  <si>
    <t>鑫元双债增强A</t>
  </si>
  <si>
    <t>002634.OF</t>
  </si>
  <si>
    <t>华宝未来主导产业</t>
  </si>
  <si>
    <t>002635.OF</t>
  </si>
  <si>
    <t>融通增鑫</t>
  </si>
  <si>
    <t>许富强</t>
  </si>
  <si>
    <t>002636.OF</t>
  </si>
  <si>
    <t>广发集裕A</t>
  </si>
  <si>
    <t>002638.OF</t>
  </si>
  <si>
    <t>兴业天融</t>
  </si>
  <si>
    <t>雷志强</t>
  </si>
  <si>
    <t>002639.OF</t>
  </si>
  <si>
    <t>天弘价值精选</t>
  </si>
  <si>
    <t>002640.OF</t>
  </si>
  <si>
    <t>中信建投睿溢A</t>
  </si>
  <si>
    <t>002643.OF</t>
  </si>
  <si>
    <t>鹏华兴利</t>
  </si>
  <si>
    <t>002644.OF</t>
  </si>
  <si>
    <t>大成景荣A</t>
  </si>
  <si>
    <t>李富强</t>
  </si>
  <si>
    <t>002646.OF</t>
  </si>
  <si>
    <t>中科沃土货币A</t>
  </si>
  <si>
    <t>马洪娟,田钊</t>
  </si>
  <si>
    <t>002649.OF</t>
  </si>
  <si>
    <t>民生加银智造2025</t>
  </si>
  <si>
    <t>王亮</t>
  </si>
  <si>
    <t>002650.OF</t>
  </si>
  <si>
    <t>东方红稳添利</t>
  </si>
  <si>
    <t>002651.OF</t>
  </si>
  <si>
    <t>东方红汇利A</t>
  </si>
  <si>
    <t>002653.OF</t>
  </si>
  <si>
    <t>泰康沪港深精选</t>
  </si>
  <si>
    <t>黄成扬,刘伟</t>
  </si>
  <si>
    <t>002654.OF</t>
  </si>
  <si>
    <t>上投摩根策略精选</t>
  </si>
  <si>
    <t>朱晓龙</t>
  </si>
  <si>
    <t>002656.OF</t>
  </si>
  <si>
    <t>南方创业板ETF联接A</t>
  </si>
  <si>
    <t>002657.OF</t>
  </si>
  <si>
    <t>招商安裕A</t>
  </si>
  <si>
    <t>侯杰</t>
  </si>
  <si>
    <t>002659.OF</t>
  </si>
  <si>
    <t>兴业中债1-3年政策金融债A</t>
  </si>
  <si>
    <t>002660.OF</t>
  </si>
  <si>
    <t>兴业聚源</t>
  </si>
  <si>
    <t>002661.OF</t>
  </si>
  <si>
    <t>兴业天禧</t>
  </si>
  <si>
    <t>002662.OF</t>
  </si>
  <si>
    <t>前海开源沪港深大消费A</t>
  </si>
  <si>
    <t>范洁,田维</t>
  </si>
  <si>
    <t>002664.OF</t>
  </si>
  <si>
    <t>万家瑞和A</t>
  </si>
  <si>
    <t>郅元,苏谋东</t>
  </si>
  <si>
    <t>002666.OF</t>
  </si>
  <si>
    <t>前海开源沪港深创新A</t>
  </si>
  <si>
    <t>002668.OF</t>
  </si>
  <si>
    <t>兴业聚丰</t>
  </si>
  <si>
    <t>002669.OF</t>
  </si>
  <si>
    <t>华商万众创新</t>
  </si>
  <si>
    <t>002670.OF</t>
  </si>
  <si>
    <t>万家沪深300指数增强A</t>
  </si>
  <si>
    <t>乔亮</t>
  </si>
  <si>
    <t>002672.OF</t>
  </si>
  <si>
    <t>诺德货币A</t>
  </si>
  <si>
    <t>赵滔滔,张倩</t>
  </si>
  <si>
    <t>002679.OF</t>
  </si>
  <si>
    <t>工银瑞信安盈A</t>
  </si>
  <si>
    <t>002681.OF</t>
  </si>
  <si>
    <t>金鹰元和A</t>
  </si>
  <si>
    <t>倪超</t>
  </si>
  <si>
    <t>002683.OF</t>
  </si>
  <si>
    <t>民生加银前沿科技</t>
  </si>
  <si>
    <t>郑爱刚</t>
  </si>
  <si>
    <t>002684.OF</t>
  </si>
  <si>
    <t>民生加银鑫安纯债A</t>
  </si>
  <si>
    <t>002685.OF</t>
  </si>
  <si>
    <t>中欧丰泓沪港深A</t>
  </si>
  <si>
    <t>曹名长,罗佳明,沈悦</t>
  </si>
  <si>
    <t>002688.OF</t>
  </si>
  <si>
    <t>红塔红土长益A</t>
  </si>
  <si>
    <t>梁钧</t>
  </si>
  <si>
    <t>002690.OF</t>
  </si>
  <si>
    <t>前海开源恒泽A</t>
  </si>
  <si>
    <t>刘静</t>
  </si>
  <si>
    <t>002692.OF</t>
  </si>
  <si>
    <t>富国创新科技A</t>
  </si>
  <si>
    <t>李元博</t>
  </si>
  <si>
    <t>002694.OF</t>
  </si>
  <si>
    <t>中银新蓝筹</t>
  </si>
  <si>
    <t>002698.OF</t>
  </si>
  <si>
    <t>博时裕利纯债</t>
  </si>
  <si>
    <t>002701.OF</t>
  </si>
  <si>
    <t>东方红汇阳A</t>
  </si>
  <si>
    <t>002703.OF</t>
  </si>
  <si>
    <t>长城久源</t>
  </si>
  <si>
    <t>002704.OF</t>
  </si>
  <si>
    <t>德邦锐兴A</t>
  </si>
  <si>
    <t>韩哲昊</t>
  </si>
  <si>
    <t>002707.OF</t>
  </si>
  <si>
    <t>大摩科技领先</t>
  </si>
  <si>
    <t>雷志勇</t>
  </si>
  <si>
    <t>002708.OF</t>
  </si>
  <si>
    <t>大摩健康产业</t>
  </si>
  <si>
    <t>王大鹏</t>
  </si>
  <si>
    <t>002709.OF</t>
  </si>
  <si>
    <t>红塔红土人人宝A</t>
  </si>
  <si>
    <t>002711.OF</t>
  </si>
  <si>
    <t>广发集丰A</t>
  </si>
  <si>
    <t>张芊,吴迪</t>
  </si>
  <si>
    <t>002714.OF</t>
  </si>
  <si>
    <t>鹏华金城灵活配置</t>
  </si>
  <si>
    <t>方昶</t>
  </si>
  <si>
    <t>002716.OF</t>
  </si>
  <si>
    <t>博时裕通纯债3个月A</t>
  </si>
  <si>
    <t>002717.OF</t>
  </si>
  <si>
    <t>红塔红土盛隆A</t>
  </si>
  <si>
    <t>002719.OF</t>
  </si>
  <si>
    <t>融通增祥三个月定期开放</t>
  </si>
  <si>
    <t>002720.OF</t>
  </si>
  <si>
    <t>国寿安保尊利增强回报A</t>
  </si>
  <si>
    <t>李一鸣,李捷</t>
  </si>
  <si>
    <t>002723.OF</t>
  </si>
  <si>
    <t>江信祺福A</t>
  </si>
  <si>
    <t>002725.OF</t>
  </si>
  <si>
    <t>中欧强瑞多策略</t>
  </si>
  <si>
    <t>002728.OF</t>
  </si>
  <si>
    <t>华富益鑫A</t>
  </si>
  <si>
    <t>002730.OF</t>
  </si>
  <si>
    <t>华富华鑫A</t>
  </si>
  <si>
    <t>尹培俊</t>
  </si>
  <si>
    <t>002732.OF</t>
  </si>
  <si>
    <t>长盛沪港深优势精选</t>
  </si>
  <si>
    <t>002733.OF</t>
  </si>
  <si>
    <t>上银慧盈利</t>
  </si>
  <si>
    <t>002734.OF</t>
  </si>
  <si>
    <t>泓德裕荣纯债A</t>
  </si>
  <si>
    <t>李倩,赵端端</t>
  </si>
  <si>
    <t>002736.OF</t>
  </si>
  <si>
    <t>泓德裕和纯债A</t>
  </si>
  <si>
    <t>李倩,赵琳婧</t>
  </si>
  <si>
    <t>002738.OF</t>
  </si>
  <si>
    <t>泓德裕康A</t>
  </si>
  <si>
    <t>002740.OF</t>
  </si>
  <si>
    <t>泓德裕泽纯债A</t>
  </si>
  <si>
    <t>002742.OF</t>
  </si>
  <si>
    <t>泓德裕祥A</t>
  </si>
  <si>
    <t>李倩,秦毅,赵端端</t>
  </si>
  <si>
    <t>002745.OF</t>
  </si>
  <si>
    <t>北信瑞丰丰利</t>
  </si>
  <si>
    <t>于军华</t>
  </si>
  <si>
    <t>002746.OF</t>
  </si>
  <si>
    <t>汇添富多策略</t>
  </si>
  <si>
    <t>002749.OF</t>
  </si>
  <si>
    <t>嘉实稳盛</t>
  </si>
  <si>
    <t>李涛,王立芹</t>
  </si>
  <si>
    <t>002750.OF</t>
  </si>
  <si>
    <t>工银瑞信泰享三年</t>
  </si>
  <si>
    <t>002754.OF</t>
  </si>
  <si>
    <t>博时裕创纯债</t>
  </si>
  <si>
    <t>002755.OF</t>
  </si>
  <si>
    <t>博时裕盛纯债</t>
  </si>
  <si>
    <t>002756.OF</t>
  </si>
  <si>
    <t>招商招兴定开A</t>
  </si>
  <si>
    <t>范刚强</t>
  </si>
  <si>
    <t>002758.OF</t>
  </si>
  <si>
    <t>建信现金增利货币A</t>
  </si>
  <si>
    <t>陈建良,先轲宇</t>
  </si>
  <si>
    <t>002759.OF</t>
  </si>
  <si>
    <t>东兴安盈宝A</t>
  </si>
  <si>
    <t>孙继青,张琳娜</t>
  </si>
  <si>
    <t>002765.OF</t>
  </si>
  <si>
    <t>新华双利A</t>
  </si>
  <si>
    <t>曹巍浩,王丹</t>
  </si>
  <si>
    <t>002767.OF</t>
  </si>
  <si>
    <t>泰康宏泰回报</t>
  </si>
  <si>
    <t>桂跃强,蒋利娟</t>
  </si>
  <si>
    <t>002768.OF</t>
  </si>
  <si>
    <t>华安安进灵活配置</t>
  </si>
  <si>
    <t>贺涛,马丁</t>
  </si>
  <si>
    <t>002770.OF</t>
  </si>
  <si>
    <t>安信新回报A</t>
  </si>
  <si>
    <t>陈鹏</t>
  </si>
  <si>
    <t>002772.OF</t>
  </si>
  <si>
    <t>光大产业新动力</t>
  </si>
  <si>
    <t>金昉毅</t>
  </si>
  <si>
    <t>002773.OF</t>
  </si>
  <si>
    <t>光大铭鑫A</t>
  </si>
  <si>
    <t>002775.OF</t>
  </si>
  <si>
    <t>博时景兴纯债</t>
  </si>
  <si>
    <t>002776.OF</t>
  </si>
  <si>
    <t>招商安荣A</t>
  </si>
  <si>
    <t>002778.OF</t>
  </si>
  <si>
    <t>前海联合新思路A</t>
  </si>
  <si>
    <t>张磊,张文</t>
  </si>
  <si>
    <t>002780.OF</t>
  </si>
  <si>
    <t>前海联合泓鑫A</t>
  </si>
  <si>
    <t>何杰</t>
  </si>
  <si>
    <t>002781.OF</t>
  </si>
  <si>
    <t>博时聚瑞纯债6个月</t>
  </si>
  <si>
    <t>002782.OF</t>
  </si>
  <si>
    <t>富国祥利</t>
  </si>
  <si>
    <t>002783.OF</t>
  </si>
  <si>
    <t>东方红价值精选A</t>
  </si>
  <si>
    <t>002785.OF</t>
  </si>
  <si>
    <t>中融融裕双利A</t>
  </si>
  <si>
    <t>002788.OF</t>
  </si>
  <si>
    <t>融通现金宝A</t>
  </si>
  <si>
    <t>黄浩荣,刘明</t>
  </si>
  <si>
    <t>002789.OF</t>
  </si>
  <si>
    <t>长盛同享A</t>
  </si>
  <si>
    <t>张谊然</t>
  </si>
  <si>
    <t>002792.OF</t>
  </si>
  <si>
    <t>景顺长城顺益回报A</t>
  </si>
  <si>
    <t>002795.OF</t>
  </si>
  <si>
    <t>平安惠盈A</t>
  </si>
  <si>
    <t>002796.OF</t>
  </si>
  <si>
    <t>景顺长城景盈双利A</t>
  </si>
  <si>
    <t>002801.OF</t>
  </si>
  <si>
    <t>泓德泓信</t>
  </si>
  <si>
    <t>苏昌景,蔡丞丰</t>
  </si>
  <si>
    <t>002802.OF</t>
  </si>
  <si>
    <t>广发东财大数据精选</t>
  </si>
  <si>
    <t>陈甄璞</t>
  </si>
  <si>
    <t>002803.OF</t>
  </si>
  <si>
    <t>东方红沪港深</t>
  </si>
  <si>
    <t>刚登峰,秦绪文,周杨</t>
  </si>
  <si>
    <t>002804.OF</t>
  </si>
  <si>
    <t>华泰柏瑞量化对冲</t>
  </si>
  <si>
    <t>田汉卿,曾鸿</t>
  </si>
  <si>
    <t>002805.OF</t>
  </si>
  <si>
    <t>浙商汇金聚利一年A</t>
  </si>
  <si>
    <t>王宇超</t>
  </si>
  <si>
    <t>002807.OF</t>
  </si>
  <si>
    <t>融通通安</t>
  </si>
  <si>
    <t>002808.OF</t>
  </si>
  <si>
    <t>泓德优势领航</t>
  </si>
  <si>
    <t>002810.OF</t>
  </si>
  <si>
    <t>金信转型创新成长</t>
  </si>
  <si>
    <t>周谧</t>
  </si>
  <si>
    <t>002811.OF</t>
  </si>
  <si>
    <t>博时裕顺纯债</t>
  </si>
  <si>
    <t>002813.OF</t>
  </si>
  <si>
    <t>博时颐泰A</t>
  </si>
  <si>
    <t>杨永光,孙少锋</t>
  </si>
  <si>
    <t>002817.OF</t>
  </si>
  <si>
    <t>招商招恒纯债A</t>
  </si>
  <si>
    <t>孙麓深</t>
  </si>
  <si>
    <t>002819.OF</t>
  </si>
  <si>
    <t>招商丰美A</t>
  </si>
  <si>
    <t>002823.OF</t>
  </si>
  <si>
    <t>招商盛达A</t>
  </si>
  <si>
    <t>002825.OF</t>
  </si>
  <si>
    <t>融通通和</t>
  </si>
  <si>
    <t>刘明</t>
  </si>
  <si>
    <t>002826.OF</t>
  </si>
  <si>
    <t>中银永利半年</t>
  </si>
  <si>
    <t>范锐</t>
  </si>
  <si>
    <t>002830.OF</t>
  </si>
  <si>
    <t>浙商惠丰定期开放</t>
  </si>
  <si>
    <t>周锦程</t>
  </si>
  <si>
    <t>002832.OF</t>
  </si>
  <si>
    <t>工银瑞信恒享纯债</t>
  </si>
  <si>
    <t>002833.OF</t>
  </si>
  <si>
    <t>华夏新锦绣A</t>
  </si>
  <si>
    <t>002837.OF</t>
  </si>
  <si>
    <t>华夏网购精选A</t>
  </si>
  <si>
    <t>张弘弢</t>
  </si>
  <si>
    <t>002838.OF</t>
  </si>
  <si>
    <t>华夏新锦程A</t>
  </si>
  <si>
    <t>002844.OF</t>
  </si>
  <si>
    <t>金鹰多元策略</t>
  </si>
  <si>
    <t>樊勇</t>
  </si>
  <si>
    <t>002846.OF</t>
  </si>
  <si>
    <t>泓德泓华</t>
  </si>
  <si>
    <t>002849.OF</t>
  </si>
  <si>
    <t>金信智能中国2025</t>
  </si>
  <si>
    <t>刘榕俊</t>
  </si>
  <si>
    <t>002850.OF</t>
  </si>
  <si>
    <t>南方甑智</t>
  </si>
  <si>
    <t>刘文良</t>
  </si>
  <si>
    <t>002851.OF</t>
  </si>
  <si>
    <t>南方品质优选</t>
  </si>
  <si>
    <t>李振兴</t>
  </si>
  <si>
    <t>002852.OF</t>
  </si>
  <si>
    <t>招商财富宝A</t>
  </si>
  <si>
    <t>002858.OF</t>
  </si>
  <si>
    <t>长信富平纯债一年A</t>
  </si>
  <si>
    <t>张文琍</t>
  </si>
  <si>
    <t>002860.OF</t>
  </si>
  <si>
    <t>前海开源沪港深新机遇</t>
  </si>
  <si>
    <t>002861.OF</t>
  </si>
  <si>
    <t>工银瑞信智能制造</t>
  </si>
  <si>
    <t>农冰立</t>
  </si>
  <si>
    <t>002862.OF</t>
  </si>
  <si>
    <t>金信量化精选</t>
  </si>
  <si>
    <t>002863.OF</t>
  </si>
  <si>
    <t>金信深圳成长</t>
  </si>
  <si>
    <t>002864.OF</t>
  </si>
  <si>
    <t>广发安泽短债A</t>
  </si>
  <si>
    <t>刘志辉</t>
  </si>
  <si>
    <t>002866.OF</t>
  </si>
  <si>
    <t>新华丰盈回报</t>
  </si>
  <si>
    <t>马英</t>
  </si>
  <si>
    <t>002868.OF</t>
  </si>
  <si>
    <t>鹏华丰茂</t>
  </si>
  <si>
    <t>邓明明</t>
  </si>
  <si>
    <t>002869.OF</t>
  </si>
  <si>
    <t>融通通裕定期开放</t>
  </si>
  <si>
    <t>002870.OF</t>
  </si>
  <si>
    <t>兴业增益五年</t>
  </si>
  <si>
    <t>002871.OF</t>
  </si>
  <si>
    <t>华夏智胜价值成长A</t>
  </si>
  <si>
    <t>孙蒙</t>
  </si>
  <si>
    <t>002877.OF</t>
  </si>
  <si>
    <t>华夏大中华信用精选A人民币</t>
  </si>
  <si>
    <t>002881.OF</t>
  </si>
  <si>
    <t>中加丰润纯债A</t>
  </si>
  <si>
    <t>杨宇俊</t>
  </si>
  <si>
    <t>002883.OF</t>
  </si>
  <si>
    <t>华润元大现金通A</t>
  </si>
  <si>
    <t>002885.OF</t>
  </si>
  <si>
    <t>大摩万众创新</t>
  </si>
  <si>
    <t>002889.OF</t>
  </si>
  <si>
    <t>交银天利宝货币A</t>
  </si>
  <si>
    <t>黄莹洁</t>
  </si>
  <si>
    <t>002891.OF</t>
  </si>
  <si>
    <t>华夏移动互联人民币</t>
  </si>
  <si>
    <t>002894.OF</t>
  </si>
  <si>
    <t>华夏天利货币A</t>
  </si>
  <si>
    <t>曲波,邓子威</t>
  </si>
  <si>
    <t>002898.OF</t>
  </si>
  <si>
    <t>富国两年期理财A</t>
  </si>
  <si>
    <t>002900.OF</t>
  </si>
  <si>
    <t>南方中证500信息技术ETF联接A</t>
  </si>
  <si>
    <t>002901.OF</t>
  </si>
  <si>
    <t>财通资管积极收益A</t>
  </si>
  <si>
    <t>宫志芳</t>
  </si>
  <si>
    <t>002904.OF</t>
  </si>
  <si>
    <t>博时安仁一年定开A</t>
  </si>
  <si>
    <t>002906.OF</t>
  </si>
  <si>
    <t>南方中证500增强A</t>
  </si>
  <si>
    <t>李佳亮,崔蕾</t>
  </si>
  <si>
    <t>002908.OF</t>
  </si>
  <si>
    <t>富国睿利定期开放</t>
  </si>
  <si>
    <t>002909.OF</t>
  </si>
  <si>
    <t>浙商惠享纯债</t>
  </si>
  <si>
    <t>赵柳燕</t>
  </si>
  <si>
    <t>002910.OF</t>
  </si>
  <si>
    <t>易方达供给改革</t>
  </si>
  <si>
    <t>杨宗昌</t>
  </si>
  <si>
    <t>002912.OF</t>
  </si>
  <si>
    <t>兴业稳天盈货币A</t>
  </si>
  <si>
    <t>刘禹含</t>
  </si>
  <si>
    <t>002915.OF</t>
  </si>
  <si>
    <t>鑫元裕利</t>
  </si>
  <si>
    <t>002919.OF</t>
  </si>
  <si>
    <t>东吴智慧医疗量化策略</t>
  </si>
  <si>
    <t>赵梅玲</t>
  </si>
  <si>
    <t>002920.OF</t>
  </si>
  <si>
    <t>中欧短债A</t>
  </si>
  <si>
    <t>002924.OF</t>
  </si>
  <si>
    <t>华商瑞鑫定期开放</t>
  </si>
  <si>
    <t>张永志</t>
  </si>
  <si>
    <t>002925.OF</t>
  </si>
  <si>
    <t>广发集源A</t>
  </si>
  <si>
    <t>002927.OF</t>
  </si>
  <si>
    <t>长盛盛和A</t>
  </si>
  <si>
    <t>段鹏</t>
  </si>
  <si>
    <t>002929.OF</t>
  </si>
  <si>
    <t>博时聚盈纯债</t>
  </si>
  <si>
    <t>002930.OF</t>
  </si>
  <si>
    <t>博时聚润纯债</t>
  </si>
  <si>
    <t>002932.OF</t>
  </si>
  <si>
    <t>圆信永丰强化收益A</t>
  </si>
  <si>
    <t>李明阳,林铮</t>
  </si>
  <si>
    <t>002934.OF</t>
  </si>
  <si>
    <t>泰康恒泰回报A</t>
  </si>
  <si>
    <t>任慧娟,金宏伟</t>
  </si>
  <si>
    <t>002936.OF</t>
  </si>
  <si>
    <t>华夏沃利A</t>
  </si>
  <si>
    <t>曲波,张雪韬</t>
  </si>
  <si>
    <t>002938.OF</t>
  </si>
  <si>
    <t>中银证券健康产业</t>
  </si>
  <si>
    <t>002939.OF</t>
  </si>
  <si>
    <t>广发创新升级</t>
  </si>
  <si>
    <t>刘格菘,费逸,吴远怡</t>
  </si>
  <si>
    <t>002943.OF</t>
  </si>
  <si>
    <t>广发多因子</t>
  </si>
  <si>
    <t>唐晓斌</t>
  </si>
  <si>
    <t>002945.OF</t>
  </si>
  <si>
    <t>大成盛世精选</t>
  </si>
  <si>
    <t>魏庆国</t>
  </si>
  <si>
    <t>002946.OF</t>
  </si>
  <si>
    <t>大成景盛一年A</t>
  </si>
  <si>
    <t>王立</t>
  </si>
  <si>
    <t>002948.OF</t>
  </si>
  <si>
    <t>华安聚利18个月A</t>
  </si>
  <si>
    <t>石雨欣</t>
  </si>
  <si>
    <t>002952.OF</t>
  </si>
  <si>
    <t>建信多因子量化</t>
  </si>
  <si>
    <t>002955.OF</t>
  </si>
  <si>
    <t>融通新趋势</t>
  </si>
  <si>
    <t>何天翔</t>
  </si>
  <si>
    <t>002957.OF</t>
  </si>
  <si>
    <t>财通财通宝A</t>
  </si>
  <si>
    <t>罗晓倩,张婉玉</t>
  </si>
  <si>
    <t>002959.OF</t>
  </si>
  <si>
    <t>汇添富盈泰</t>
  </si>
  <si>
    <t>李云鑫</t>
  </si>
  <si>
    <t>002960.OF</t>
  </si>
  <si>
    <t>博时合利货币B</t>
  </si>
  <si>
    <t>002961.OF</t>
  </si>
  <si>
    <t>中欧双利A</t>
  </si>
  <si>
    <t>002964.OF</t>
  </si>
  <si>
    <t>国投瑞银顺鑫</t>
  </si>
  <si>
    <t>颜文浩</t>
  </si>
  <si>
    <t>002965.OF</t>
  </si>
  <si>
    <t>中海合嘉增强收益A</t>
  </si>
  <si>
    <t>002967.OF</t>
  </si>
  <si>
    <t>浙商大数据智选消费</t>
  </si>
  <si>
    <t>查晓磊</t>
  </si>
  <si>
    <t>002969.OF</t>
  </si>
  <si>
    <t>易方达丰和</t>
  </si>
  <si>
    <t>002970.OF</t>
  </si>
  <si>
    <t>博时裕昂纯债</t>
  </si>
  <si>
    <t>002971.OF</t>
  </si>
  <si>
    <t>前海开源鼎安A</t>
  </si>
  <si>
    <t>002980.OF</t>
  </si>
  <si>
    <t>华夏创新前沿</t>
  </si>
  <si>
    <t>林晶,屠环宇</t>
  </si>
  <si>
    <t>002983.OF</t>
  </si>
  <si>
    <t>长信国防军工A</t>
  </si>
  <si>
    <t>宋海岸</t>
  </si>
  <si>
    <t>002985.OF</t>
  </si>
  <si>
    <t>中银季季红</t>
  </si>
  <si>
    <t>易芳菲</t>
  </si>
  <si>
    <t>002986.OF</t>
  </si>
  <si>
    <t>泰康丰盈</t>
  </si>
  <si>
    <t>任慧娟,陈怡</t>
  </si>
  <si>
    <t>002988.OF</t>
  </si>
  <si>
    <t>平安鼎信</t>
  </si>
  <si>
    <t>002989.OF</t>
  </si>
  <si>
    <t>融通通乾研究精选</t>
  </si>
  <si>
    <t>邹曦</t>
  </si>
  <si>
    <t>002991.OF</t>
  </si>
  <si>
    <t>嘉实稳鑫</t>
  </si>
  <si>
    <t>002994.OF</t>
  </si>
  <si>
    <t>招商招裕纯债A</t>
  </si>
  <si>
    <t>002996.OF</t>
  </si>
  <si>
    <t>长信稳健纯债A</t>
  </si>
  <si>
    <t>陆莹,冯彬</t>
  </si>
  <si>
    <t>002997.OF</t>
  </si>
  <si>
    <t>工银瑞信瑞享</t>
  </si>
  <si>
    <t>003000.OF</t>
  </si>
  <si>
    <t>招商丰德A</t>
  </si>
  <si>
    <t>张韵,张磊</t>
  </si>
  <si>
    <t>003002.OF</t>
  </si>
  <si>
    <t>国金及第中短债</t>
  </si>
  <si>
    <t>003003.OF</t>
  </si>
  <si>
    <t>华夏现金增利A</t>
  </si>
  <si>
    <t>003004.OF</t>
  </si>
  <si>
    <t>招商睿祥定期开放</t>
  </si>
  <si>
    <t>马龙,贾仁栋</t>
  </si>
  <si>
    <t>003009.OF</t>
  </si>
  <si>
    <t>中融盈泽中短债A</t>
  </si>
  <si>
    <t>王玥</t>
  </si>
  <si>
    <t>003013.OF</t>
  </si>
  <si>
    <t>中融恒泰纯债A</t>
  </si>
  <si>
    <t>003015.OF</t>
  </si>
  <si>
    <t>中金沪深300指数增强A</t>
  </si>
  <si>
    <t>魏孛,耿帅军</t>
  </si>
  <si>
    <t>003016.OF</t>
  </si>
  <si>
    <t>中金中证500指数增强A</t>
  </si>
  <si>
    <t>003017.OF</t>
  </si>
  <si>
    <t>广发中证军工ETF联接A</t>
  </si>
  <si>
    <t>003022.OF</t>
  </si>
  <si>
    <t>建信现金添益A</t>
  </si>
  <si>
    <t>003023.OF</t>
  </si>
  <si>
    <t>博时景发纯债</t>
  </si>
  <si>
    <t>003024.OF</t>
  </si>
  <si>
    <t>平安惠金定期开放A</t>
  </si>
  <si>
    <t>003025.OF</t>
  </si>
  <si>
    <t>新华红利回报</t>
  </si>
  <si>
    <t>003026.OF</t>
  </si>
  <si>
    <t>安信新价值A</t>
  </si>
  <si>
    <t>钟光正,王涛</t>
  </si>
  <si>
    <t>003028.OF</t>
  </si>
  <si>
    <t>安信新优选A</t>
  </si>
  <si>
    <t>庄园,张明</t>
  </si>
  <si>
    <t>003030.OF</t>
  </si>
  <si>
    <t>安信新目标A</t>
  </si>
  <si>
    <t>聂世林,潘巍</t>
  </si>
  <si>
    <t>003032.OF</t>
  </si>
  <si>
    <t>平安医疗健康</t>
  </si>
  <si>
    <t>乔海英</t>
  </si>
  <si>
    <t>003034.OF</t>
  </si>
  <si>
    <t>平安日鑫A</t>
  </si>
  <si>
    <t>003037.OF</t>
  </si>
  <si>
    <t>广发集瑞A</t>
  </si>
  <si>
    <t>003039.OF</t>
  </si>
  <si>
    <t>广发集富纯债A</t>
  </si>
  <si>
    <t>003041.OF</t>
  </si>
  <si>
    <t>鑫元得利</t>
  </si>
  <si>
    <t>003042.OF</t>
  </si>
  <si>
    <t>交银活期通A</t>
  </si>
  <si>
    <t>黄莹洁,连端清</t>
  </si>
  <si>
    <t>003044.OF</t>
  </si>
  <si>
    <t>东方红战略精选A</t>
  </si>
  <si>
    <t>003050.OF</t>
  </si>
  <si>
    <t>农银汇理金丰一年定期</t>
  </si>
  <si>
    <t>史向明</t>
  </si>
  <si>
    <t>003051.OF</t>
  </si>
  <si>
    <t>农银汇理金利一年定期</t>
  </si>
  <si>
    <t>003053.OF</t>
  </si>
  <si>
    <t>嘉实文体娱乐A</t>
  </si>
  <si>
    <t>张丹华,王贵重</t>
  </si>
  <si>
    <t>003056.OF</t>
  </si>
  <si>
    <t>嘉实稳泽纯债</t>
  </si>
  <si>
    <t>常逍遥</t>
  </si>
  <si>
    <t>003059.OF</t>
  </si>
  <si>
    <t>长信先利半年A</t>
  </si>
  <si>
    <t>吴晖</t>
  </si>
  <si>
    <t>003062.OF</t>
  </si>
  <si>
    <t>银华通利A</t>
  </si>
  <si>
    <t>003064.OF</t>
  </si>
  <si>
    <t>南方荣欢定期开放</t>
  </si>
  <si>
    <t>王啸</t>
  </si>
  <si>
    <t>003065.OF</t>
  </si>
  <si>
    <t>光大尊富18个月A</t>
  </si>
  <si>
    <t>003069.OF</t>
  </si>
  <si>
    <t>光大创业板量化优选A</t>
  </si>
  <si>
    <t>003071.OF</t>
  </si>
  <si>
    <t>中融睿祥A</t>
  </si>
  <si>
    <t>003073.OF</t>
  </si>
  <si>
    <t>泰达宏利汇利A</t>
  </si>
  <si>
    <t>杜磊,宁霄</t>
  </si>
  <si>
    <t>003078.OF</t>
  </si>
  <si>
    <t>泰康安惠纯债A</t>
  </si>
  <si>
    <t>003081.OF</t>
  </si>
  <si>
    <t>中融1-3年中高等级A</t>
  </si>
  <si>
    <t>朱柏蓉</t>
  </si>
  <si>
    <t>003083.OF</t>
  </si>
  <si>
    <t>中融1-3年信用债A</t>
  </si>
  <si>
    <t>003092.OF</t>
  </si>
  <si>
    <t>华商丰利增强定开A</t>
  </si>
  <si>
    <t>003095.OF</t>
  </si>
  <si>
    <t>中欧医疗健康A</t>
  </si>
  <si>
    <t>003099.OF</t>
  </si>
  <si>
    <t>长盛盛景纯债A</t>
  </si>
  <si>
    <t>003102.OF</t>
  </si>
  <si>
    <t>长盛盛裕纯债A</t>
  </si>
  <si>
    <t>葛鹤军,王贵君</t>
  </si>
  <si>
    <t>003105.OF</t>
  </si>
  <si>
    <t>光大永鑫A</t>
  </si>
  <si>
    <t>003107.OF</t>
  </si>
  <si>
    <t>光大安祺A</t>
  </si>
  <si>
    <t>黄波</t>
  </si>
  <si>
    <t>003109.OF</t>
  </si>
  <si>
    <t>光大安和A</t>
  </si>
  <si>
    <t>周华,陈栋</t>
  </si>
  <si>
    <t>003115.OF</t>
  </si>
  <si>
    <t>光大诚鑫A</t>
  </si>
  <si>
    <t>曾小丽,翟云飞</t>
  </si>
  <si>
    <t>003117.OF</t>
  </si>
  <si>
    <t>光大吉鑫A</t>
  </si>
  <si>
    <t>房雷,曾小丽</t>
  </si>
  <si>
    <t>003119.OF</t>
  </si>
  <si>
    <t>博时鑫源A</t>
  </si>
  <si>
    <t>003121.OF</t>
  </si>
  <si>
    <t>中信保诚稳利A</t>
  </si>
  <si>
    <t>宋海娟</t>
  </si>
  <si>
    <t>003123.OF</t>
  </si>
  <si>
    <t>天治鑫利A</t>
  </si>
  <si>
    <t>郝杰</t>
  </si>
  <si>
    <t>003125.OF</t>
  </si>
  <si>
    <t>中科沃土沃鑫成长精选A</t>
  </si>
  <si>
    <t>徐伟</t>
  </si>
  <si>
    <t>003126.OF</t>
  </si>
  <si>
    <t>长信易进A</t>
  </si>
  <si>
    <t>陆莹,杜国昊</t>
  </si>
  <si>
    <t>003131.OF</t>
  </si>
  <si>
    <t>国寿安保强国智造</t>
  </si>
  <si>
    <t>李捷</t>
  </si>
  <si>
    <t>003132.OF</t>
  </si>
  <si>
    <t>德邦新回报</t>
  </si>
  <si>
    <t>戴鹤忠</t>
  </si>
  <si>
    <t>003133.OF</t>
  </si>
  <si>
    <t>易方达裕鑫A</t>
  </si>
  <si>
    <t>003135.OF</t>
  </si>
  <si>
    <t>金元顺安沣楹</t>
  </si>
  <si>
    <t>周博洋,贾丽杰</t>
  </si>
  <si>
    <t>003142.OF</t>
  </si>
  <si>
    <t>鹏华弘达A</t>
  </si>
  <si>
    <t>003145.OF</t>
  </si>
  <si>
    <t>中融竞争优势</t>
  </si>
  <si>
    <t>柯海东</t>
  </si>
  <si>
    <t>003146.OF</t>
  </si>
  <si>
    <t>融通通优</t>
  </si>
  <si>
    <t>003147.OF</t>
  </si>
  <si>
    <t>大成动态量化</t>
  </si>
  <si>
    <t>夏高,黄万青,李富强</t>
  </si>
  <si>
    <t>003152.OF</t>
  </si>
  <si>
    <t>华富天鑫A</t>
  </si>
  <si>
    <t>陈启明</t>
  </si>
  <si>
    <t>003154.OF</t>
  </si>
  <si>
    <t>华宝新活力</t>
  </si>
  <si>
    <t>003155.OF</t>
  </si>
  <si>
    <t>中加丰尚纯债</t>
  </si>
  <si>
    <t>003156.OF</t>
  </si>
  <si>
    <t>招商招悦纯债A</t>
  </si>
  <si>
    <t>周欣宇</t>
  </si>
  <si>
    <t>003159.OF</t>
  </si>
  <si>
    <t>万家恒瑞18个月A</t>
  </si>
  <si>
    <t>陈奕雯</t>
  </si>
  <si>
    <t>003161.OF</t>
  </si>
  <si>
    <t>南方安泰</t>
  </si>
  <si>
    <t>孙鲁闽,杨旭</t>
  </si>
  <si>
    <t>003162.OF</t>
  </si>
  <si>
    <t>博时富宁纯债</t>
  </si>
  <si>
    <t>003163.OF</t>
  </si>
  <si>
    <t>金鹰添益3个月定开</t>
  </si>
  <si>
    <t>黄倩倩</t>
  </si>
  <si>
    <t>003165.OF</t>
  </si>
  <si>
    <t>鹏华弘嘉A</t>
  </si>
  <si>
    <t>汤志彦</t>
  </si>
  <si>
    <t>003167.OF</t>
  </si>
  <si>
    <t>前海开源鼎瑞A</t>
  </si>
  <si>
    <t>吴国清,李炳智,王旭巍</t>
  </si>
  <si>
    <t>003169.OF</t>
  </si>
  <si>
    <t>长盛盛辉A</t>
  </si>
  <si>
    <t>李琪</t>
  </si>
  <si>
    <t>003171.OF</t>
  </si>
  <si>
    <t>信达澳银慧理财</t>
  </si>
  <si>
    <t>003174.OF</t>
  </si>
  <si>
    <t>前海联合添惠纯债A</t>
  </si>
  <si>
    <t>张雅洁,黄浩东</t>
  </si>
  <si>
    <t>003175.OF</t>
  </si>
  <si>
    <t>华泰柏瑞多策略</t>
  </si>
  <si>
    <t>董辰</t>
  </si>
  <si>
    <t>003176.OF</t>
  </si>
  <si>
    <t>德邦景颐A</t>
  </si>
  <si>
    <t>杨严</t>
  </si>
  <si>
    <t>003179.OF</t>
  </si>
  <si>
    <t>山西证券裕利</t>
  </si>
  <si>
    <t>华志贵</t>
  </si>
  <si>
    <t>003180.OF</t>
  </si>
  <si>
    <t>前海联合添利A</t>
  </si>
  <si>
    <t>林材,黄浩东</t>
  </si>
  <si>
    <t>003182.OF</t>
  </si>
  <si>
    <t>华富弘鑫A</t>
  </si>
  <si>
    <t>003186.OF</t>
  </si>
  <si>
    <t>鹏华兴安定期开放</t>
  </si>
  <si>
    <t>003187.OF</t>
  </si>
  <si>
    <t>嘉实安益</t>
  </si>
  <si>
    <t>赖礼辉</t>
  </si>
  <si>
    <t>003188.OF</t>
  </si>
  <si>
    <t>博时聚源纯债A</t>
  </si>
  <si>
    <t>003189.OF</t>
  </si>
  <si>
    <t>汇添富保鑫</t>
  </si>
  <si>
    <t>吴江宏,胡奕</t>
  </si>
  <si>
    <t>003190.OF</t>
  </si>
  <si>
    <t>创金合信消费主题A</t>
  </si>
  <si>
    <t>陈建军</t>
  </si>
  <si>
    <t>003192.OF</t>
  </si>
  <si>
    <t>创金合信尊丰纯债</t>
  </si>
  <si>
    <t>003193.OF</t>
  </si>
  <si>
    <t>创金合信尊智纯债</t>
  </si>
  <si>
    <t>003194.OF</t>
  </si>
  <si>
    <t>汇添富中证上海国企ETF联接</t>
  </si>
  <si>
    <t>董瑾</t>
  </si>
  <si>
    <t>003195.OF</t>
  </si>
  <si>
    <t>光大永利纯债A</t>
  </si>
  <si>
    <t>003197.OF</t>
  </si>
  <si>
    <t>光大安诚A</t>
  </si>
  <si>
    <t>003199.OF</t>
  </si>
  <si>
    <t>长盛盛琪一年期A</t>
  </si>
  <si>
    <t>葛鹤军</t>
  </si>
  <si>
    <t>003206.OF</t>
  </si>
  <si>
    <t>博时合鑫货币</t>
  </si>
  <si>
    <t>003207.OF</t>
  </si>
  <si>
    <t>博时富发纯债</t>
  </si>
  <si>
    <t>003208.OF</t>
  </si>
  <si>
    <t>东兴量化多策略</t>
  </si>
  <si>
    <t>李兵伟,孙继青</t>
  </si>
  <si>
    <t>003209.OF</t>
  </si>
  <si>
    <t>鹏华丰达</t>
  </si>
  <si>
    <t>003210.OF</t>
  </si>
  <si>
    <t>博时智臻纯债</t>
  </si>
  <si>
    <t>003213.OF</t>
  </si>
  <si>
    <t>中银悦享定期开放</t>
  </si>
  <si>
    <t>白洁</t>
  </si>
  <si>
    <t>003214.OF</t>
  </si>
  <si>
    <t>易方达富惠</t>
  </si>
  <si>
    <t>003218.OF</t>
  </si>
  <si>
    <t>前海开源祥和A</t>
  </si>
  <si>
    <t>003220.OF</t>
  </si>
  <si>
    <t>浙商惠利纯债</t>
  </si>
  <si>
    <t>003221.OF</t>
  </si>
  <si>
    <t>新华丰利A</t>
  </si>
  <si>
    <t>003223.OF</t>
  </si>
  <si>
    <t>广发景丰纯债</t>
  </si>
  <si>
    <t>吴迪</t>
  </si>
  <si>
    <t>003226.OF</t>
  </si>
  <si>
    <t>信诚稳健A</t>
  </si>
  <si>
    <t>003228.OF</t>
  </si>
  <si>
    <t>浦银安盛日日鑫A</t>
  </si>
  <si>
    <t>廉素君</t>
  </si>
  <si>
    <t>003230.OF</t>
  </si>
  <si>
    <t>创金合信医疗保健行业A</t>
  </si>
  <si>
    <t>皮劲松</t>
  </si>
  <si>
    <t>003232.OF</t>
  </si>
  <si>
    <t>创金合信金融地产A</t>
  </si>
  <si>
    <t>李龑</t>
  </si>
  <si>
    <t>003234.OF</t>
  </si>
  <si>
    <t>信诚至利A</t>
  </si>
  <si>
    <t>王颖</t>
  </si>
  <si>
    <t>003236.OF</t>
  </si>
  <si>
    <t>信诚惠盈A</t>
  </si>
  <si>
    <t>003238.OF</t>
  </si>
  <si>
    <t>新华外延增长主题</t>
  </si>
  <si>
    <t>付伟</t>
  </si>
  <si>
    <t>003239.OF</t>
  </si>
  <si>
    <t>博时安祺6个月定开A</t>
  </si>
  <si>
    <t>003241.OF</t>
  </si>
  <si>
    <t>创金合信量化发现A</t>
  </si>
  <si>
    <t>003243.OF</t>
  </si>
  <si>
    <t>上投摩根中国世纪人民币</t>
  </si>
  <si>
    <t>征茂平,王丽军</t>
  </si>
  <si>
    <t>003246.OF</t>
  </si>
  <si>
    <t>华泰柏瑞天添宝货币A</t>
  </si>
  <si>
    <t>郑青</t>
  </si>
  <si>
    <t>003252.OF</t>
  </si>
  <si>
    <t>大成添益A</t>
  </si>
  <si>
    <t>003254.OF</t>
  </si>
  <si>
    <t>前海开源鼎裕A</t>
  </si>
  <si>
    <t>003258.OF</t>
  </si>
  <si>
    <t>博时富祥纯债A</t>
  </si>
  <si>
    <t>003259.OF</t>
  </si>
  <si>
    <t>博时聚利纯债</t>
  </si>
  <si>
    <t>003260.OF</t>
  </si>
  <si>
    <t>博时利发纯债</t>
  </si>
  <si>
    <t>张鹿</t>
  </si>
  <si>
    <t>003265.OF</t>
  </si>
  <si>
    <t>招商招坤纯债A</t>
  </si>
  <si>
    <t>郭敏</t>
  </si>
  <si>
    <t>003268.OF</t>
  </si>
  <si>
    <t>博时悦楚纯债</t>
  </si>
  <si>
    <t>003269.OF</t>
  </si>
  <si>
    <t>招商招乾3个月A</t>
  </si>
  <si>
    <t>003273.OF</t>
  </si>
  <si>
    <t>安信永丰A</t>
  </si>
  <si>
    <t>潘巍</t>
  </si>
  <si>
    <t>003275.OF</t>
  </si>
  <si>
    <t>国联安添利增长A</t>
  </si>
  <si>
    <t>邹新进,王欢</t>
  </si>
  <si>
    <t>003277.OF</t>
  </si>
  <si>
    <t>信诚稳瑞A</t>
  </si>
  <si>
    <t>003279.OF</t>
  </si>
  <si>
    <t>融通沪港深智慧生活</t>
  </si>
  <si>
    <t>何博,余志勇</t>
  </si>
  <si>
    <t>003280.OF</t>
  </si>
  <si>
    <t>鹏华丰恒</t>
  </si>
  <si>
    <t>003282.OF</t>
  </si>
  <si>
    <t>信诚至裕A</t>
  </si>
  <si>
    <t>韩海平</t>
  </si>
  <si>
    <t>003284.OF</t>
  </si>
  <si>
    <t>中邮医药健康</t>
  </si>
  <si>
    <t>王曼</t>
  </si>
  <si>
    <t>003285.OF</t>
  </si>
  <si>
    <t>国寿安保安康纯债</t>
  </si>
  <si>
    <t>李一鸣</t>
  </si>
  <si>
    <t>003286.OF</t>
  </si>
  <si>
    <t>平安惠享纯债A</t>
  </si>
  <si>
    <t>余斌,张文平</t>
  </si>
  <si>
    <t>003287.OF</t>
  </si>
  <si>
    <t>中信保诚稳益A</t>
  </si>
  <si>
    <t>003289.OF</t>
  </si>
  <si>
    <t>创金合信尊泰纯债</t>
  </si>
  <si>
    <t>003290.OF</t>
  </si>
  <si>
    <t>长城久稳</t>
  </si>
  <si>
    <t>魏建</t>
  </si>
  <si>
    <t>003291.OF</t>
  </si>
  <si>
    <t>信达澳银健康中国</t>
  </si>
  <si>
    <t>曾国富,杨珂</t>
  </si>
  <si>
    <t>003292.OF</t>
  </si>
  <si>
    <t>嘉实优势成长</t>
  </si>
  <si>
    <t>孟夏</t>
  </si>
  <si>
    <t>003293.OF</t>
  </si>
  <si>
    <t>易方达科瑞</t>
  </si>
  <si>
    <t>杨嘉文</t>
  </si>
  <si>
    <t>003295.OF</t>
  </si>
  <si>
    <t>南方安裕A</t>
  </si>
  <si>
    <t>孙鲁闽,林乐峰</t>
  </si>
  <si>
    <t>003298.OF</t>
  </si>
  <si>
    <t>嘉实物流产业A</t>
  </si>
  <si>
    <t>肖觅</t>
  </si>
  <si>
    <t>003300.OF</t>
  </si>
  <si>
    <t>华夏圆和</t>
  </si>
  <si>
    <t>003301.OF</t>
  </si>
  <si>
    <t>华夏鼎融A</t>
  </si>
  <si>
    <t>003304.OF</t>
  </si>
  <si>
    <t>前海开源沪港深核心资源A</t>
  </si>
  <si>
    <t>003308.OF</t>
  </si>
  <si>
    <t>中信建投睿利A</t>
  </si>
  <si>
    <t>003309.OF</t>
  </si>
  <si>
    <t>兴业启元一年A</t>
  </si>
  <si>
    <t>003313.OF</t>
  </si>
  <si>
    <t>中银睿享定期开放</t>
  </si>
  <si>
    <t>003314.OF</t>
  </si>
  <si>
    <t>浙商惠南纯债</t>
  </si>
  <si>
    <t>003315.OF</t>
  </si>
  <si>
    <t>景顺长城政策性金融债</t>
  </si>
  <si>
    <t>成念良</t>
  </si>
  <si>
    <t>003316.OF</t>
  </si>
  <si>
    <t>中银证券现金管家A</t>
  </si>
  <si>
    <t>吴康,吕文晔</t>
  </si>
  <si>
    <t>003318.OF</t>
  </si>
  <si>
    <t>景顺长城中证500行业</t>
  </si>
  <si>
    <t>曾理</t>
  </si>
  <si>
    <t>003319.OF</t>
  </si>
  <si>
    <t>建信瑞丰添利A</t>
  </si>
  <si>
    <t>彭紫云,薛玲</t>
  </si>
  <si>
    <t>003324.OF</t>
  </si>
  <si>
    <t>东方永兴18个月A</t>
  </si>
  <si>
    <t>吴萍萍</t>
  </si>
  <si>
    <t>003327.OF</t>
  </si>
  <si>
    <t>万家鑫璟纯债A</t>
  </si>
  <si>
    <t>周潜玮</t>
  </si>
  <si>
    <t>003329.OF</t>
  </si>
  <si>
    <t>万家鑫安纯债A</t>
  </si>
  <si>
    <t>003331.OF</t>
  </si>
  <si>
    <t>博时乐臻</t>
  </si>
  <si>
    <t>王申</t>
  </si>
  <si>
    <t>003332.OF</t>
  </si>
  <si>
    <t>南方荣发定期开放</t>
  </si>
  <si>
    <t>003333.OF</t>
  </si>
  <si>
    <t>泰信智选成长</t>
  </si>
  <si>
    <t>朱志权,张彦</t>
  </si>
  <si>
    <t>003334.OF</t>
  </si>
  <si>
    <t>中融融信双盈A</t>
  </si>
  <si>
    <t>003336.OF</t>
  </si>
  <si>
    <t>长江收益增强</t>
  </si>
  <si>
    <t>漆志伟</t>
  </si>
  <si>
    <t>003337.OF</t>
  </si>
  <si>
    <t>南方颐元A</t>
  </si>
  <si>
    <t>003341.OF</t>
  </si>
  <si>
    <t>工银瑞信瑞盈</t>
  </si>
  <si>
    <t>李昱,李敏</t>
  </si>
  <si>
    <t>003343.OF</t>
  </si>
  <si>
    <t>鹏华弘惠A</t>
  </si>
  <si>
    <t>刘方正,牛孟艺</t>
  </si>
  <si>
    <t>003345.OF</t>
  </si>
  <si>
    <t>安信新成长A</t>
  </si>
  <si>
    <t>陈一峰,庄园</t>
  </si>
  <si>
    <t>003349.OF</t>
  </si>
  <si>
    <t>长信稳益</t>
  </si>
  <si>
    <t>003351.OF</t>
  </si>
  <si>
    <t>招商稳荣定期开放A</t>
  </si>
  <si>
    <t>003358.OF</t>
  </si>
  <si>
    <t>易方达7-10年国开行A</t>
  </si>
  <si>
    <t>003360.OF</t>
  </si>
  <si>
    <t>前海开源瑞和A</t>
  </si>
  <si>
    <t>003363.OF</t>
  </si>
  <si>
    <t>长江乐享A</t>
  </si>
  <si>
    <t>漆志伟,陆威</t>
  </si>
  <si>
    <t>003366.OF</t>
  </si>
  <si>
    <t>浙商汇金中证转型成长</t>
  </si>
  <si>
    <t>陈顾君</t>
  </si>
  <si>
    <t>003373.OF</t>
  </si>
  <si>
    <t>大成景禄A</t>
  </si>
  <si>
    <t>李富强,黄万青</t>
  </si>
  <si>
    <t>003376.OF</t>
  </si>
  <si>
    <t>广发7-10年国开行A</t>
  </si>
  <si>
    <t>003378.OF</t>
  </si>
  <si>
    <t>泰康策略优选</t>
  </si>
  <si>
    <t>宋仁杰</t>
  </si>
  <si>
    <t>003379.OF</t>
  </si>
  <si>
    <t>信诚至选A</t>
  </si>
  <si>
    <t>提云涛,杨立春</t>
  </si>
  <si>
    <t>003382.OF</t>
  </si>
  <si>
    <t>民生加银鑫享A</t>
  </si>
  <si>
    <t>陆欣</t>
  </si>
  <si>
    <t>003384.OF</t>
  </si>
  <si>
    <t>金鹰添盈纯债</t>
  </si>
  <si>
    <t>003385.OF</t>
  </si>
  <si>
    <t>工银瑞信全球美元债A人民币</t>
  </si>
  <si>
    <t>陈涵</t>
  </si>
  <si>
    <t>003388.OF</t>
  </si>
  <si>
    <t>招商招益宝A</t>
  </si>
  <si>
    <t>003390.OF</t>
  </si>
  <si>
    <t>江信一年定开</t>
  </si>
  <si>
    <t>郑昱,杨淳</t>
  </si>
  <si>
    <t>003391.OF</t>
  </si>
  <si>
    <t>建信天添益A</t>
  </si>
  <si>
    <t>陈建良,于倩倩,先轲宇</t>
  </si>
  <si>
    <t>003394.OF</t>
  </si>
  <si>
    <t>建信恒安一年定开</t>
  </si>
  <si>
    <t>003395.OF</t>
  </si>
  <si>
    <t>安信尊享</t>
  </si>
  <si>
    <t>003396.OF</t>
  </si>
  <si>
    <t>东方红优享红利沪港深</t>
  </si>
  <si>
    <t>003397.OF</t>
  </si>
  <si>
    <t>银华体育文化</t>
  </si>
  <si>
    <t>王翔</t>
  </si>
  <si>
    <t>003398.OF</t>
  </si>
  <si>
    <t>太平日日金A</t>
  </si>
  <si>
    <t>吴超,潘莉</t>
  </si>
  <si>
    <t>003400.OF</t>
  </si>
  <si>
    <t>建信恒瑞一年定开</t>
  </si>
  <si>
    <t>李菁</t>
  </si>
  <si>
    <t>003401.OF</t>
  </si>
  <si>
    <t>工银瑞信可转债</t>
  </si>
  <si>
    <t>003402.OF</t>
  </si>
  <si>
    <t>安信活期宝A</t>
  </si>
  <si>
    <t>003403.OF</t>
  </si>
  <si>
    <t>华商瑞丰短债A</t>
  </si>
  <si>
    <t>胡中原</t>
  </si>
  <si>
    <t>003406.OF</t>
  </si>
  <si>
    <t>南方多元定开</t>
  </si>
  <si>
    <t>003407.OF</t>
  </si>
  <si>
    <t>景顺长城景泰丰利A</t>
  </si>
  <si>
    <t>003411.OF</t>
  </si>
  <si>
    <t>鹏华弘康A</t>
  </si>
  <si>
    <t>003413.OF</t>
  </si>
  <si>
    <t>华泰柏瑞新经济沪港深</t>
  </si>
  <si>
    <t>何琦</t>
  </si>
  <si>
    <t>003416.OF</t>
  </si>
  <si>
    <t>招商财经大数据策略A</t>
  </si>
  <si>
    <t>003417.OF</t>
  </si>
  <si>
    <t>中加丰泽</t>
  </si>
  <si>
    <t>003418.OF</t>
  </si>
  <si>
    <t>华润元大润鑫A</t>
  </si>
  <si>
    <t>003419.OF</t>
  </si>
  <si>
    <t>中欧弘安一年定开</t>
  </si>
  <si>
    <t>洪慧梅,张明</t>
  </si>
  <si>
    <t>003422.OF</t>
  </si>
  <si>
    <t>国寿安保添利A</t>
  </si>
  <si>
    <t>003424.OF</t>
  </si>
  <si>
    <t>江信洪福纯债</t>
  </si>
  <si>
    <t>杨淳</t>
  </si>
  <si>
    <t>003425.OF</t>
  </si>
  <si>
    <t>江信添福A</t>
  </si>
  <si>
    <t>杨淳,杨鹏飞</t>
  </si>
  <si>
    <t>003427.OF</t>
  </si>
  <si>
    <t>建信恒远一年定开</t>
  </si>
  <si>
    <t>003428.OF</t>
  </si>
  <si>
    <t>中加丰盈</t>
  </si>
  <si>
    <t>003429.OF</t>
  </si>
  <si>
    <t>兴业中高等级信用债</t>
  </si>
  <si>
    <t>003430.OF</t>
  </si>
  <si>
    <t>兴业中短债C</t>
  </si>
  <si>
    <t>003432.OF</t>
  </si>
  <si>
    <t>信诚至瑞A</t>
  </si>
  <si>
    <t>003434.OF</t>
  </si>
  <si>
    <t>博时鑫泽A</t>
  </si>
  <si>
    <t>金晟哲</t>
  </si>
  <si>
    <t>003438.OF</t>
  </si>
  <si>
    <t>招商招怡纯债A</t>
  </si>
  <si>
    <t>003440.OF</t>
  </si>
  <si>
    <t>招商招享纯债A</t>
  </si>
  <si>
    <t>万亿,徐一</t>
  </si>
  <si>
    <t>003442.OF</t>
  </si>
  <si>
    <t>招商招惠三个月定开A</t>
  </si>
  <si>
    <t>夏里鹏</t>
  </si>
  <si>
    <t>003445.OF</t>
  </si>
  <si>
    <t>中加丰享纯债</t>
  </si>
  <si>
    <t>003446.OF</t>
  </si>
  <si>
    <t>英大睿鑫A</t>
  </si>
  <si>
    <t>003448.OF</t>
  </si>
  <si>
    <t>招商招华纯债A</t>
  </si>
  <si>
    <t>万亿,范刚强</t>
  </si>
  <si>
    <t>003450.OF</t>
  </si>
  <si>
    <t>招商招信3个月A</t>
  </si>
  <si>
    <t>003452.OF</t>
  </si>
  <si>
    <t>招商招盛纯债A</t>
  </si>
  <si>
    <t>003454.OF</t>
  </si>
  <si>
    <t>招商招通纯债A</t>
  </si>
  <si>
    <t>003456.OF</t>
  </si>
  <si>
    <t>信达澳银新目标</t>
  </si>
  <si>
    <t>003457.OF</t>
  </si>
  <si>
    <t>国泰润泰纯债</t>
  </si>
  <si>
    <t>胡智磊</t>
  </si>
  <si>
    <t>003458.OF</t>
  </si>
  <si>
    <t>嘉实稳宏A</t>
  </si>
  <si>
    <t>003460.OF</t>
  </si>
  <si>
    <t>嘉实现金宝</t>
  </si>
  <si>
    <t>张文玥,徐珊</t>
  </si>
  <si>
    <t>003461.OF</t>
  </si>
  <si>
    <t>嘉实稳元纯债</t>
  </si>
  <si>
    <t>003465.OF</t>
  </si>
  <si>
    <t>平安金管家A</t>
  </si>
  <si>
    <t>段玮婧</t>
  </si>
  <si>
    <t>003467.OF</t>
  </si>
  <si>
    <t>富荣货币A</t>
  </si>
  <si>
    <t>吕晓蓉,王丹</t>
  </si>
  <si>
    <t>003471.OF</t>
  </si>
  <si>
    <t>前海联合添鑫3个月定开A</t>
  </si>
  <si>
    <t>敬夏玺</t>
  </si>
  <si>
    <t>003473.OF</t>
  </si>
  <si>
    <t>南方天天利A</t>
  </si>
  <si>
    <t>夏晨曦,蔡奕奕</t>
  </si>
  <si>
    <t>003475.OF</t>
  </si>
  <si>
    <t>前海联合沪深300A</t>
  </si>
  <si>
    <t>003476.OF</t>
  </si>
  <si>
    <t>南方安颐</t>
  </si>
  <si>
    <t>003478.OF</t>
  </si>
  <si>
    <t>民生加银腾元宝A</t>
  </si>
  <si>
    <t>003479.OF</t>
  </si>
  <si>
    <t>财通资管鑫管家A</t>
  </si>
  <si>
    <t>夏金涛,陈希希</t>
  </si>
  <si>
    <t>003482.OF</t>
  </si>
  <si>
    <t>交银天鑫宝A</t>
  </si>
  <si>
    <t>003484.OF</t>
  </si>
  <si>
    <t>金鹰鑫益A</t>
  </si>
  <si>
    <t>林龙军,孙倩倩</t>
  </si>
  <si>
    <t>003486.OF</t>
  </si>
  <si>
    <t>平安惠隆纯债A</t>
  </si>
  <si>
    <t>003487.OF</t>
  </si>
  <si>
    <t>平安惠融纯债</t>
  </si>
  <si>
    <t>高勇标</t>
  </si>
  <si>
    <t>003493.OF</t>
  </si>
  <si>
    <t>申万菱信安鑫优选A</t>
  </si>
  <si>
    <t>叶瑜珍,章锦涛</t>
  </si>
  <si>
    <t>003495.OF</t>
  </si>
  <si>
    <t>鹏华弘尚A</t>
  </si>
  <si>
    <t>张栓伟</t>
  </si>
  <si>
    <t>003497.OF</t>
  </si>
  <si>
    <t>银华添泽</t>
  </si>
  <si>
    <t>003498.OF</t>
  </si>
  <si>
    <t>前海联合添和A</t>
  </si>
  <si>
    <t>张雅洁,曾婷婷</t>
  </si>
  <si>
    <t>003500.OF</t>
  </si>
  <si>
    <t>鑫元聚利</t>
  </si>
  <si>
    <t>003501.OF</t>
  </si>
  <si>
    <t>泰达宏利睿智稳健</t>
  </si>
  <si>
    <t>孟杰</t>
  </si>
  <si>
    <t>003502.OF</t>
  </si>
  <si>
    <t>金鹰鑫瑞A</t>
  </si>
  <si>
    <t>龙悦芳,倪超</t>
  </si>
  <si>
    <t>003504.OF</t>
  </si>
  <si>
    <t>景顺长城景颐丰利A</t>
  </si>
  <si>
    <t>003510.OF</t>
  </si>
  <si>
    <t>长盛可转债A</t>
  </si>
  <si>
    <t>杨哲</t>
  </si>
  <si>
    <t>003513.OF</t>
  </si>
  <si>
    <t>中邮消费升级</t>
  </si>
  <si>
    <t>聂璐,陈梁</t>
  </si>
  <si>
    <t>003514.OF</t>
  </si>
  <si>
    <t>国寿安保安享纯债</t>
  </si>
  <si>
    <t>003515.OF</t>
  </si>
  <si>
    <t>国泰利是宝</t>
  </si>
  <si>
    <t>丁士恒,陶然</t>
  </si>
  <si>
    <t>003516.OF</t>
  </si>
  <si>
    <t>国泰融安多策略</t>
  </si>
  <si>
    <t>林小聪</t>
  </si>
  <si>
    <t>003517.OF</t>
  </si>
  <si>
    <t>国泰润利纯债</t>
  </si>
  <si>
    <t>黄志翔</t>
  </si>
  <si>
    <t>003518.OF</t>
  </si>
  <si>
    <t>万家鑫瑞A</t>
  </si>
  <si>
    <t>陈佳昀</t>
  </si>
  <si>
    <t>003520.OF</t>
  </si>
  <si>
    <t>万家1-3年政策性金融债A</t>
  </si>
  <si>
    <t>003525.OF</t>
  </si>
  <si>
    <t>兴银现金收益</t>
  </si>
  <si>
    <t>003526.OF</t>
  </si>
  <si>
    <t>农银汇理金穗3个月</t>
  </si>
  <si>
    <t>姚臻</t>
  </si>
  <si>
    <t>003527.OF</t>
  </si>
  <si>
    <t>鹏华丰腾</t>
  </si>
  <si>
    <t>张丽娟</t>
  </si>
  <si>
    <t>003528.OF</t>
  </si>
  <si>
    <t>汇添富长添利A</t>
  </si>
  <si>
    <t>杨靖</t>
  </si>
  <si>
    <t>003532.OF</t>
  </si>
  <si>
    <t>汇添富鑫利定期开放A</t>
  </si>
  <si>
    <t>003534.OF</t>
  </si>
  <si>
    <t>浦银安盛日日丰A</t>
  </si>
  <si>
    <t>曹治国</t>
  </si>
  <si>
    <t>003537.OF</t>
  </si>
  <si>
    <t>招商招利宝A</t>
  </si>
  <si>
    <t>003545.OF</t>
  </si>
  <si>
    <t>东兴兴利A</t>
  </si>
  <si>
    <t>方晓</t>
  </si>
  <si>
    <t>003547.OF</t>
  </si>
  <si>
    <t>鹏华丰禄</t>
  </si>
  <si>
    <t>003549.OF</t>
  </si>
  <si>
    <t>浙商惠裕纯债</t>
  </si>
  <si>
    <t>003561.OF</t>
  </si>
  <si>
    <t>诺德成长精选A</t>
  </si>
  <si>
    <t>郝旭东,郭纪亭</t>
  </si>
  <si>
    <t>003564.OF</t>
  </si>
  <si>
    <t>博时安诚3个月A</t>
  </si>
  <si>
    <t>003566.OF</t>
  </si>
  <si>
    <t>博时臻选纯债</t>
  </si>
  <si>
    <t>003567.OF</t>
  </si>
  <si>
    <t>华夏行业景气</t>
  </si>
  <si>
    <t>王劲松,钟帅</t>
  </si>
  <si>
    <t>003568.OF</t>
  </si>
  <si>
    <t>平安惠利纯债</t>
  </si>
  <si>
    <t>003569.OF</t>
  </si>
  <si>
    <t>招商招丰纯债A</t>
  </si>
  <si>
    <t>马龙</t>
  </si>
  <si>
    <t>003571.OF</t>
  </si>
  <si>
    <t>招商招琪纯债A</t>
  </si>
  <si>
    <t>003573.OF</t>
  </si>
  <si>
    <t>中信建投稳裕定开A</t>
  </si>
  <si>
    <t>许健</t>
  </si>
  <si>
    <t>003574.OF</t>
  </si>
  <si>
    <t>大成惠利纯债</t>
  </si>
  <si>
    <t>方孝成</t>
  </si>
  <si>
    <t>003575.OF</t>
  </si>
  <si>
    <t>大成惠益纯债</t>
  </si>
  <si>
    <t>003580.OF</t>
  </si>
  <si>
    <t>泰康沪港深价值优选</t>
  </si>
  <si>
    <t>003581.OF</t>
  </si>
  <si>
    <t>前海联合国民健康A</t>
  </si>
  <si>
    <t>林材</t>
  </si>
  <si>
    <t>003582.OF</t>
  </si>
  <si>
    <t>中金量化多策略</t>
  </si>
  <si>
    <t>刘重晋</t>
  </si>
  <si>
    <t>003583.OF</t>
  </si>
  <si>
    <t>建信稳定鑫利A</t>
  </si>
  <si>
    <t>李峰</t>
  </si>
  <si>
    <t>003585.OF</t>
  </si>
  <si>
    <t>先锋现金宝</t>
  </si>
  <si>
    <t>杜旭</t>
  </si>
  <si>
    <t>003586.OF</t>
  </si>
  <si>
    <t>先锋精一A</t>
  </si>
  <si>
    <t>杨帅,孙欣炎</t>
  </si>
  <si>
    <t>003588.OF</t>
  </si>
  <si>
    <t>东吴增鑫宝A</t>
  </si>
  <si>
    <t>王文华,邵笛</t>
  </si>
  <si>
    <t>003590.OF</t>
  </si>
  <si>
    <t>建信睿富纯债</t>
  </si>
  <si>
    <t>刘思</t>
  </si>
  <si>
    <t>003591.OF</t>
  </si>
  <si>
    <t>华泰柏瑞享利A</t>
  </si>
  <si>
    <t>003593.OF</t>
  </si>
  <si>
    <t>国泰景气行业</t>
  </si>
  <si>
    <t>杨飞,李恒,杜沛</t>
  </si>
  <si>
    <t>003594.OF</t>
  </si>
  <si>
    <t>长盛盛崇A</t>
  </si>
  <si>
    <t>杨衡</t>
  </si>
  <si>
    <t>003598.OF</t>
  </si>
  <si>
    <t>华商润丰A</t>
  </si>
  <si>
    <t>003601.OF</t>
  </si>
  <si>
    <t>申万菱信安鑫精选A</t>
  </si>
  <si>
    <t>范磊</t>
  </si>
  <si>
    <t>003603.OF</t>
  </si>
  <si>
    <t>景顺长城泰安A</t>
  </si>
  <si>
    <t>003605.OF</t>
  </si>
  <si>
    <t>景顺长城景泰汇利A</t>
  </si>
  <si>
    <t>何江波,袁媛</t>
  </si>
  <si>
    <t>003607.OF</t>
  </si>
  <si>
    <t>博时富益纯债</t>
  </si>
  <si>
    <t>003610.OF</t>
  </si>
  <si>
    <t>南方荣安定期开放A</t>
  </si>
  <si>
    <t>003612.OF</t>
  </si>
  <si>
    <t>南方卓元A</t>
  </si>
  <si>
    <t>003614.OF</t>
  </si>
  <si>
    <t>信诚景瑞A</t>
  </si>
  <si>
    <t>003618.OF</t>
  </si>
  <si>
    <t>招商招旺纯债A</t>
  </si>
  <si>
    <t>003624.OF</t>
  </si>
  <si>
    <t>创金合信资源主题A</t>
  </si>
  <si>
    <t>李游</t>
  </si>
  <si>
    <t>003626.OF</t>
  </si>
  <si>
    <t>平安鑫利A</t>
  </si>
  <si>
    <t>高勇标,刘杰</t>
  </si>
  <si>
    <t>003628.OF</t>
  </si>
  <si>
    <t>兴银收益增强</t>
  </si>
  <si>
    <t>范泰奇,袁作栋</t>
  </si>
  <si>
    <t>003629.OF</t>
  </si>
  <si>
    <t>上投摩根全球多元人民币</t>
  </si>
  <si>
    <t>张军</t>
  </si>
  <si>
    <t>003634.OF</t>
  </si>
  <si>
    <t>嘉实农业产业</t>
  </si>
  <si>
    <t>吴越</t>
  </si>
  <si>
    <t>003637.OF</t>
  </si>
  <si>
    <t>安信永鑫增强A</t>
  </si>
  <si>
    <t>003640.OF</t>
  </si>
  <si>
    <t>兴业裕丰</t>
  </si>
  <si>
    <t>冯小波</t>
  </si>
  <si>
    <t>003641.OF</t>
  </si>
  <si>
    <t>长盛盛丰A</t>
  </si>
  <si>
    <t>003646.OF</t>
  </si>
  <si>
    <t>创金合信中证1000增强A</t>
  </si>
  <si>
    <t>003648.OF</t>
  </si>
  <si>
    <t>融通通祺</t>
  </si>
  <si>
    <t>朱浩然</t>
  </si>
  <si>
    <t>003650.OF</t>
  </si>
  <si>
    <t>融通通润</t>
  </si>
  <si>
    <t>003651.OF</t>
  </si>
  <si>
    <t>博时丰达纯债6个月</t>
  </si>
  <si>
    <t>003655.OF</t>
  </si>
  <si>
    <t>信达澳银新财富</t>
  </si>
  <si>
    <t>王辉良</t>
  </si>
  <si>
    <t>003656.OF</t>
  </si>
  <si>
    <t>民生加银鑫元纯债A</t>
  </si>
  <si>
    <t>003658.OF</t>
  </si>
  <si>
    <t>长盛量化多策略</t>
  </si>
  <si>
    <t>冯雨生,李琪</t>
  </si>
  <si>
    <t>003659.OF</t>
  </si>
  <si>
    <t>山西证券策略精选</t>
  </si>
  <si>
    <t>李惟愚,杨旭</t>
  </si>
  <si>
    <t>003660.OF</t>
  </si>
  <si>
    <t>中加纯债两年A</t>
  </si>
  <si>
    <t>003662.OF</t>
  </si>
  <si>
    <t>鹏华永盛一年定开</t>
  </si>
  <si>
    <t>祝松</t>
  </si>
  <si>
    <t>003663.OF</t>
  </si>
  <si>
    <t>鹏华兴泰</t>
  </si>
  <si>
    <t>003664.OF</t>
  </si>
  <si>
    <t>新沃通利A</t>
  </si>
  <si>
    <t>003668.OF</t>
  </si>
  <si>
    <t>东方红益鑫纯债A</t>
  </si>
  <si>
    <t>纪文静,徐觅</t>
  </si>
  <si>
    <t>003670.OF</t>
  </si>
  <si>
    <t>中融物联网主题</t>
  </si>
  <si>
    <t>吴刚</t>
  </si>
  <si>
    <t>003671.OF</t>
  </si>
  <si>
    <t>兴业裕恒</t>
  </si>
  <si>
    <t>003672.OF</t>
  </si>
  <si>
    <t>兴业裕华</t>
  </si>
  <si>
    <t>003673.OF</t>
  </si>
  <si>
    <t>中加丰裕纯债</t>
  </si>
  <si>
    <t>王霈,于跃</t>
  </si>
  <si>
    <t>003674.OF</t>
  </si>
  <si>
    <t>融通通玺</t>
  </si>
  <si>
    <t>003678.OF</t>
  </si>
  <si>
    <t>中融现金增利A</t>
  </si>
  <si>
    <t>003680.OF</t>
  </si>
  <si>
    <t>华润元大润泰双鑫A</t>
  </si>
  <si>
    <t>罗黎军</t>
  </si>
  <si>
    <t>003681.OF</t>
  </si>
  <si>
    <t>建信睿享纯债</t>
  </si>
  <si>
    <t>003682.OF</t>
  </si>
  <si>
    <t>博时安弘一年定开A</t>
  </si>
  <si>
    <t>003684.OF</t>
  </si>
  <si>
    <t>汇安丰融A</t>
  </si>
  <si>
    <t>商震</t>
  </si>
  <si>
    <t>003691.OF</t>
  </si>
  <si>
    <t>农银汇理金泰一年定期</t>
  </si>
  <si>
    <t>003692.OF</t>
  </si>
  <si>
    <t>大成景尚A</t>
  </si>
  <si>
    <t>王磊,孙丹</t>
  </si>
  <si>
    <t>003696.OF</t>
  </si>
  <si>
    <t>国泰润鑫定期开放</t>
  </si>
  <si>
    <t>003697.OF</t>
  </si>
  <si>
    <t>华夏睿磐泰盛</t>
  </si>
  <si>
    <t>张弘弢,宋洋</t>
  </si>
  <si>
    <t>003703.OF</t>
  </si>
  <si>
    <t>博时富鑫纯债</t>
  </si>
  <si>
    <t>003704.OF</t>
  </si>
  <si>
    <t>光大事件驱动</t>
  </si>
  <si>
    <t>003708.OF</t>
  </si>
  <si>
    <t>博时民丰纯债A</t>
  </si>
  <si>
    <t>003711.OF</t>
  </si>
  <si>
    <t>泰达宏利京元宝A</t>
  </si>
  <si>
    <t>李祥源,杜磊</t>
  </si>
  <si>
    <t>003713.OF</t>
  </si>
  <si>
    <t>英大睿盛A</t>
  </si>
  <si>
    <t>003715.OF</t>
  </si>
  <si>
    <t>宝盈消费主题</t>
  </si>
  <si>
    <t>003717.OF</t>
  </si>
  <si>
    <t>中银量化精选A</t>
  </si>
  <si>
    <t>赵志华</t>
  </si>
  <si>
    <t>003728.OF</t>
  </si>
  <si>
    <t>融通通宸</t>
  </si>
  <si>
    <t>003730.OF</t>
  </si>
  <si>
    <t>博时富华纯债</t>
  </si>
  <si>
    <t>003733.OF</t>
  </si>
  <si>
    <t>金鹰添裕纯债</t>
  </si>
  <si>
    <t>003734.OF</t>
  </si>
  <si>
    <t>万家瑞盈A</t>
  </si>
  <si>
    <t>侯慧娣,谷丹青</t>
  </si>
  <si>
    <t>003739.OF</t>
  </si>
  <si>
    <t>新华鑫弘</t>
  </si>
  <si>
    <t>003741.OF</t>
  </si>
  <si>
    <t>鹏华丰盈</t>
  </si>
  <si>
    <t>李振宇</t>
  </si>
  <si>
    <t>003742.OF</t>
  </si>
  <si>
    <t>汇安嘉汇A</t>
  </si>
  <si>
    <t>张再奇</t>
  </si>
  <si>
    <t>003745.OF</t>
  </si>
  <si>
    <t>广发多元新兴</t>
  </si>
  <si>
    <t>刘格菘,唐晓斌</t>
  </si>
  <si>
    <t>003746.OF</t>
  </si>
  <si>
    <t>广发汇瑞3个月</t>
  </si>
  <si>
    <t>003747.OF</t>
  </si>
  <si>
    <t>万家鑫享纯债A</t>
  </si>
  <si>
    <t>003749.OF</t>
  </si>
  <si>
    <t>创金合信鑫收益A</t>
  </si>
  <si>
    <t>黄佳祥,何媛</t>
  </si>
  <si>
    <t>003751.OF</t>
  </si>
  <si>
    <t>万家瑞隆</t>
  </si>
  <si>
    <t>003752.OF</t>
  </si>
  <si>
    <t>工银瑞信如意A</t>
  </si>
  <si>
    <t>003754.OF</t>
  </si>
  <si>
    <t>国泰普益A</t>
  </si>
  <si>
    <t>003760.OF</t>
  </si>
  <si>
    <t>国泰中证500指数增强A</t>
  </si>
  <si>
    <t>003762.OF</t>
  </si>
  <si>
    <t>国开泰富开泰A</t>
  </si>
  <si>
    <t>王婷婷,方龙</t>
  </si>
  <si>
    <t>003765.OF</t>
  </si>
  <si>
    <t>广发创业板ETF联接A</t>
  </si>
  <si>
    <t>003767.OF</t>
  </si>
  <si>
    <t>泰达宏利纯利A</t>
  </si>
  <si>
    <t>003769.OF</t>
  </si>
  <si>
    <t>中银品质生活</t>
  </si>
  <si>
    <t>王帅</t>
  </si>
  <si>
    <t>003770.OF</t>
  </si>
  <si>
    <t>中银丰庆</t>
  </si>
  <si>
    <t>003776.OF</t>
  </si>
  <si>
    <t>南方宣利定期开放A</t>
  </si>
  <si>
    <t>003780.OF</t>
  </si>
  <si>
    <t>鹏华兴悦</t>
  </si>
  <si>
    <t>003787.OF</t>
  </si>
  <si>
    <t>方正富邦惠利纯债A</t>
  </si>
  <si>
    <t>程同朦,区德成</t>
  </si>
  <si>
    <t>003793.OF</t>
  </si>
  <si>
    <t>泰达宏利溢利A</t>
  </si>
  <si>
    <t>003795.OF</t>
  </si>
  <si>
    <t>方正富邦睿利纯债A</t>
  </si>
  <si>
    <t>003797.OF</t>
  </si>
  <si>
    <t>华安新瑞利A</t>
  </si>
  <si>
    <t>003799.OF</t>
  </si>
  <si>
    <t>华安新泰利A</t>
  </si>
  <si>
    <t>朱才敏,舒灏</t>
  </si>
  <si>
    <t>003803.OF</t>
  </si>
  <si>
    <t>华安新丰利A</t>
  </si>
  <si>
    <t>孙丽娜,马韬</t>
  </si>
  <si>
    <t>003805.OF</t>
  </si>
  <si>
    <t>华安新恒利A</t>
  </si>
  <si>
    <t>003809.OF</t>
  </si>
  <si>
    <t>招商招顺纯债A</t>
  </si>
  <si>
    <t>003811.OF</t>
  </si>
  <si>
    <t>中金金利A</t>
  </si>
  <si>
    <t>石玉,闫雯雯</t>
  </si>
  <si>
    <t>003813.OF</t>
  </si>
  <si>
    <t>泰康金泰回报3个月</t>
  </si>
  <si>
    <t>陈怡,蒋利娟</t>
  </si>
  <si>
    <t>003819.OF</t>
  </si>
  <si>
    <t>广发景华纯债</t>
  </si>
  <si>
    <t>高翔</t>
  </si>
  <si>
    <t>003822.OF</t>
  </si>
  <si>
    <t>中信建投行业轮换A</t>
  </si>
  <si>
    <t>栾江伟</t>
  </si>
  <si>
    <t>003824.OF</t>
  </si>
  <si>
    <t>天弘信利A</t>
  </si>
  <si>
    <t>王昌俊</t>
  </si>
  <si>
    <t>003826.OF</t>
  </si>
  <si>
    <t>华夏鼎汇A</t>
  </si>
  <si>
    <t>003828.OF</t>
  </si>
  <si>
    <t>鹏华兴惠</t>
  </si>
  <si>
    <t>003831.OF</t>
  </si>
  <si>
    <t>建信鑫瑞回报</t>
  </si>
  <si>
    <t>003832.OF</t>
  </si>
  <si>
    <t>中银丰润定期开放</t>
  </si>
  <si>
    <t>003834.OF</t>
  </si>
  <si>
    <t>华夏能源革新</t>
  </si>
  <si>
    <t>郑泽鸿</t>
  </si>
  <si>
    <t>003835.OF</t>
  </si>
  <si>
    <t>鹏华沪深港新兴成长</t>
  </si>
  <si>
    <t>003837.OF</t>
  </si>
  <si>
    <t>东方臻享纯债A</t>
  </si>
  <si>
    <t>吴萍萍,车日楠</t>
  </si>
  <si>
    <t>003839.OF</t>
  </si>
  <si>
    <t>易方达瑞通A</t>
  </si>
  <si>
    <t>003841.OF</t>
  </si>
  <si>
    <t>大成惠裕</t>
  </si>
  <si>
    <t>冯佳</t>
  </si>
  <si>
    <t>003842.OF</t>
  </si>
  <si>
    <t>中邮景泰A</t>
  </si>
  <si>
    <t>003845.OF</t>
  </si>
  <si>
    <t>汇安丰恒A</t>
  </si>
  <si>
    <t>003847.OF</t>
  </si>
  <si>
    <t>华安鼎丰</t>
  </si>
  <si>
    <t>李邦长</t>
  </si>
  <si>
    <t>003848.OF</t>
  </si>
  <si>
    <t>中银广利A</t>
  </si>
  <si>
    <t>003850.OF</t>
  </si>
  <si>
    <t>中银锦利A</t>
  </si>
  <si>
    <t>003853.OF</t>
  </si>
  <si>
    <t>金鹰信息产业A</t>
  </si>
  <si>
    <t>003854.OF</t>
  </si>
  <si>
    <t>汇安丰华A</t>
  </si>
  <si>
    <t>陆丰</t>
  </si>
  <si>
    <t>003857.OF</t>
  </si>
  <si>
    <t>前海开源周期优选A</t>
  </si>
  <si>
    <t>003859.OF</t>
  </si>
  <si>
    <t>招商招旭纯债A</t>
  </si>
  <si>
    <t>003861.OF</t>
  </si>
  <si>
    <t>招商兴福A</t>
  </si>
  <si>
    <t>张韵</t>
  </si>
  <si>
    <t>003863.OF</t>
  </si>
  <si>
    <t>招商招祥纯债A</t>
  </si>
  <si>
    <t>康晶</t>
  </si>
  <si>
    <t>003866.OF</t>
  </si>
  <si>
    <t>博时富诚纯债</t>
  </si>
  <si>
    <t>003867.OF</t>
  </si>
  <si>
    <t>招商招景纯债A</t>
  </si>
  <si>
    <t>徐一</t>
  </si>
  <si>
    <t>003869.OF</t>
  </si>
  <si>
    <t>长信稳势纯债</t>
  </si>
  <si>
    <t>张文琍,杜国昊</t>
  </si>
  <si>
    <t>003874.OF</t>
  </si>
  <si>
    <t>浙商日添金A</t>
  </si>
  <si>
    <t>003876.OF</t>
  </si>
  <si>
    <t>华宝沪深300指数增强A</t>
  </si>
  <si>
    <t>003877.OF</t>
  </si>
  <si>
    <t>富国久利稳健配置A</t>
  </si>
  <si>
    <t>003879.OF</t>
  </si>
  <si>
    <t>嘉实6个月理财A</t>
  </si>
  <si>
    <t>李金灿</t>
  </si>
  <si>
    <t>003880.OF</t>
  </si>
  <si>
    <t>嘉实稳骏纯债</t>
  </si>
  <si>
    <t>003882.OF</t>
  </si>
  <si>
    <t>易方达瑞弘A</t>
  </si>
  <si>
    <t>003884.OF</t>
  </si>
  <si>
    <t>汇安沪深300指数增强A</t>
  </si>
  <si>
    <t>朱晨歌</t>
  </si>
  <si>
    <t>003886.OF</t>
  </si>
  <si>
    <t>汇安丰利A</t>
  </si>
  <si>
    <t>003888.OF</t>
  </si>
  <si>
    <t>汇安嘉源纯债</t>
  </si>
  <si>
    <t>黄济宽</t>
  </si>
  <si>
    <t>003889.OF</t>
  </si>
  <si>
    <t>汇安丰泽A</t>
  </si>
  <si>
    <t>戴杰</t>
  </si>
  <si>
    <t>003891.OF</t>
  </si>
  <si>
    <t>汇安嘉裕</t>
  </si>
  <si>
    <t>003898.OF</t>
  </si>
  <si>
    <t>永赢丰益</t>
  </si>
  <si>
    <t>乔嘉麒</t>
  </si>
  <si>
    <t>003900.OF</t>
  </si>
  <si>
    <t>交银瑞鑫定期开放</t>
  </si>
  <si>
    <t>王艺伟</t>
  </si>
  <si>
    <t>003912.OF</t>
  </si>
  <si>
    <t>泰达宏利启富A</t>
  </si>
  <si>
    <t>003922.OF</t>
  </si>
  <si>
    <t>长盛盛康纯债A</t>
  </si>
  <si>
    <t>003926.OF</t>
  </si>
  <si>
    <t>中融恒信纯债A</t>
  </si>
  <si>
    <t>003928.OF</t>
  </si>
  <si>
    <t>前海联合永兴A</t>
  </si>
  <si>
    <t>003929.OF</t>
  </si>
  <si>
    <t>中银证券安进A</t>
  </si>
  <si>
    <t>王玉玺,余亮</t>
  </si>
  <si>
    <t>003938.OF</t>
  </si>
  <si>
    <t>南方荣尊A</t>
  </si>
  <si>
    <t>003940.OF</t>
  </si>
  <si>
    <t>银华盛世精选</t>
  </si>
  <si>
    <t>李晓星,张萍</t>
  </si>
  <si>
    <t>003949.OF</t>
  </si>
  <si>
    <t>兴全稳泰A</t>
  </si>
  <si>
    <t>003950.OF</t>
  </si>
  <si>
    <t>博时鑫润A</t>
  </si>
  <si>
    <t>003952.OF</t>
  </si>
  <si>
    <t>兴业嘉瑞6个月定开A</t>
  </si>
  <si>
    <t>003955.OF</t>
  </si>
  <si>
    <t>国泰民丰回报</t>
  </si>
  <si>
    <t>003956.OF</t>
  </si>
  <si>
    <t>南方现代教育</t>
  </si>
  <si>
    <t>萧嘉倩</t>
  </si>
  <si>
    <t>003957.OF</t>
  </si>
  <si>
    <t>安信量化精选沪深300A</t>
  </si>
  <si>
    <t>徐黄玮</t>
  </si>
  <si>
    <t>003961.OF</t>
  </si>
  <si>
    <t>易方达瑞程A</t>
  </si>
  <si>
    <t>003963.OF</t>
  </si>
  <si>
    <t>博时慧选纯债3个月</t>
  </si>
  <si>
    <t>003966.OF</t>
  </si>
  <si>
    <t>中银润利A</t>
  </si>
  <si>
    <t>003968.OF</t>
  </si>
  <si>
    <t>交银天益宝A</t>
  </si>
  <si>
    <t>003972.OF</t>
  </si>
  <si>
    <t>国富美元债人民币</t>
  </si>
  <si>
    <t>003978.OF</t>
  </si>
  <si>
    <t>中信建投稳祥A</t>
  </si>
  <si>
    <t>003980.OF</t>
  </si>
  <si>
    <t>中银证券瑞益A</t>
  </si>
  <si>
    <t>003983.OF</t>
  </si>
  <si>
    <t>鹏华丰惠</t>
  </si>
  <si>
    <t>003984.OF</t>
  </si>
  <si>
    <t>嘉实新能源新材料A</t>
  </si>
  <si>
    <t>姚志鹏,熊昱洲</t>
  </si>
  <si>
    <t>003986.OF</t>
  </si>
  <si>
    <t>申万菱信中证500优选增强A</t>
  </si>
  <si>
    <t>刘敦</t>
  </si>
  <si>
    <t>003993.OF</t>
  </si>
  <si>
    <t>前海开源沪港深核心驱动</t>
  </si>
  <si>
    <t>003997.OF</t>
  </si>
  <si>
    <t>泓德添利A</t>
  </si>
  <si>
    <t>003999.OF</t>
  </si>
  <si>
    <t>富荣富祥纯债</t>
  </si>
  <si>
    <t>吕晓蓉</t>
  </si>
  <si>
    <t>004001.OF</t>
  </si>
  <si>
    <t>泰达宏利恒利A</t>
  </si>
  <si>
    <t>004005.OF</t>
  </si>
  <si>
    <t>东方民丰回报赢安A</t>
  </si>
  <si>
    <t>曲华锋</t>
  </si>
  <si>
    <t>004008.OF</t>
  </si>
  <si>
    <t>中融鑫思路A</t>
  </si>
  <si>
    <t>金拓,陈荔</t>
  </si>
  <si>
    <t>004010.OF</t>
  </si>
  <si>
    <t>华泰柏瑞鼎利A</t>
  </si>
  <si>
    <t>004020.OF</t>
  </si>
  <si>
    <t>广发景祥纯债</t>
  </si>
  <si>
    <t>004021.OF</t>
  </si>
  <si>
    <t>广发汇富一年A</t>
  </si>
  <si>
    <t>004024.OF</t>
  </si>
  <si>
    <t>华泰保兴尊诚</t>
  </si>
  <si>
    <t>张挺</t>
  </si>
  <si>
    <t>004025.OF</t>
  </si>
  <si>
    <t>融通收益增强A</t>
  </si>
  <si>
    <t>004027.OF</t>
  </si>
  <si>
    <t>广发景源纯债A</t>
  </si>
  <si>
    <t>谢军,刘志辉</t>
  </si>
  <si>
    <t>004030.OF</t>
  </si>
  <si>
    <t>嘉实丰安6个月定开</t>
  </si>
  <si>
    <t>004031.OF</t>
  </si>
  <si>
    <t>鑫元添利三个月定开债</t>
  </si>
  <si>
    <t>郭卉</t>
  </si>
  <si>
    <t>004032.OF</t>
  </si>
  <si>
    <t>工银瑞信丰淳</t>
  </si>
  <si>
    <t>004033.OF</t>
  </si>
  <si>
    <t>金鹰添荣纯债</t>
  </si>
  <si>
    <t>戴骏</t>
  </si>
  <si>
    <t>004038.OF</t>
  </si>
  <si>
    <t>中银富享定期开放</t>
  </si>
  <si>
    <t>004039.OF</t>
  </si>
  <si>
    <t>中欧骏泰</t>
  </si>
  <si>
    <t>004040.OF</t>
  </si>
  <si>
    <t>金鹰医疗健康产业A</t>
  </si>
  <si>
    <t>韩广哲</t>
  </si>
  <si>
    <t>004042.OF</t>
  </si>
  <si>
    <t>华夏鼎茂A</t>
  </si>
  <si>
    <t>刘明宇</t>
  </si>
  <si>
    <t>004044.OF</t>
  </si>
  <si>
    <t>金鹰转型动力</t>
  </si>
  <si>
    <t>004045.OF</t>
  </si>
  <si>
    <t>金鹰添润定开</t>
  </si>
  <si>
    <t>004046.OF</t>
  </si>
  <si>
    <t>华夏新锦顺A</t>
  </si>
  <si>
    <t>004048.OF</t>
  </si>
  <si>
    <t>华夏新锦汇A</t>
  </si>
  <si>
    <t>004050.OF</t>
  </si>
  <si>
    <t>华夏新锦升A</t>
  </si>
  <si>
    <t>罗皓亮</t>
  </si>
  <si>
    <t>004052.OF</t>
  </si>
  <si>
    <t>华夏鼎智A</t>
  </si>
  <si>
    <t>吴彬</t>
  </si>
  <si>
    <t>004056.OF</t>
  </si>
  <si>
    <t>华夏惠利A</t>
  </si>
  <si>
    <t>004059.OF</t>
  </si>
  <si>
    <t>鑫元招利</t>
  </si>
  <si>
    <t>004060.OF</t>
  </si>
  <si>
    <t>博时兴盛B</t>
  </si>
  <si>
    <t>004061.OF</t>
  </si>
  <si>
    <t>华夏鼎隆A</t>
  </si>
  <si>
    <t>004063.OF</t>
  </si>
  <si>
    <t>华夏恒融一年定开</t>
  </si>
  <si>
    <t>004066.OF</t>
  </si>
  <si>
    <t>嘉实稳熙纯债</t>
  </si>
  <si>
    <t>004069.OF</t>
  </si>
  <si>
    <t>南方中证全指证券公司ETF联接A</t>
  </si>
  <si>
    <t>004072.OF</t>
  </si>
  <si>
    <t>金元顺安金通宝A</t>
  </si>
  <si>
    <t>郭建新,苏利华</t>
  </si>
  <si>
    <t>004075.OF</t>
  </si>
  <si>
    <t>交银医药创新</t>
  </si>
  <si>
    <t>楼慧源</t>
  </si>
  <si>
    <t>004076.OF</t>
  </si>
  <si>
    <t>国联安锐意成长</t>
  </si>
  <si>
    <t>高兰君,呼荣权</t>
  </si>
  <si>
    <t>004077.OF</t>
  </si>
  <si>
    <t>金信民发货币A</t>
  </si>
  <si>
    <t>周余,杨杰</t>
  </si>
  <si>
    <t>004079.OF</t>
  </si>
  <si>
    <t>万家鑫丰纯债A</t>
  </si>
  <si>
    <t>004081.OF</t>
  </si>
  <si>
    <t>国联安鑫乾A</t>
  </si>
  <si>
    <t>杨子江,陈建华</t>
  </si>
  <si>
    <t>004083.OF</t>
  </si>
  <si>
    <t>国联安鑫隆A</t>
  </si>
  <si>
    <t>004085.OF</t>
  </si>
  <si>
    <t>工银国债(7-10年)指数A</t>
  </si>
  <si>
    <t>004087.OF</t>
  </si>
  <si>
    <t>银华添润</t>
  </si>
  <si>
    <t>004089.OF</t>
  </si>
  <si>
    <t>汇添富鑫瑞A</t>
  </si>
  <si>
    <t>刘通</t>
  </si>
  <si>
    <t>004091.OF</t>
  </si>
  <si>
    <t>博时沪港深价值优选A</t>
  </si>
  <si>
    <t>杨涛</t>
  </si>
  <si>
    <t>004093.OF</t>
  </si>
  <si>
    <t>金元顺安桉盛A</t>
  </si>
  <si>
    <t>郭建新</t>
  </si>
  <si>
    <t>004097.OF</t>
  </si>
  <si>
    <t>农银汇理日日鑫A</t>
  </si>
  <si>
    <t>许娅,黄晓鹏</t>
  </si>
  <si>
    <t>004098.OF</t>
  </si>
  <si>
    <t>前海开源股息率50强</t>
  </si>
  <si>
    <t>王霞,董治国</t>
  </si>
  <si>
    <t>004099.OF</t>
  </si>
  <si>
    <t>前海开源沪港深景气行业</t>
  </si>
  <si>
    <t>刘小明,陆琦</t>
  </si>
  <si>
    <t>004100.OF</t>
  </si>
  <si>
    <t>鹏华安益增强</t>
  </si>
  <si>
    <t>004101.OF</t>
  </si>
  <si>
    <t>国泰民安增益A</t>
  </si>
  <si>
    <t>004102.OF</t>
  </si>
  <si>
    <t>信诚稳悦A</t>
  </si>
  <si>
    <t>004104.OF</t>
  </si>
  <si>
    <t>信诚稳鑫A</t>
  </si>
  <si>
    <t>004106.OF</t>
  </si>
  <si>
    <t>中信保诚稳丰A</t>
  </si>
  <si>
    <t>004108.OF</t>
  </si>
  <si>
    <t>信诚稳泰A</t>
  </si>
  <si>
    <t>004112.OF</t>
  </si>
  <si>
    <t>创金合信国企活力</t>
  </si>
  <si>
    <t>黄弢,李龑</t>
  </si>
  <si>
    <t>004117.OF</t>
  </si>
  <si>
    <t>大成惠祥纯债</t>
  </si>
  <si>
    <t>004118.OF</t>
  </si>
  <si>
    <t>博时裕鹏纯债</t>
  </si>
  <si>
    <t>004119.OF</t>
  </si>
  <si>
    <t>广发创新驱动</t>
  </si>
  <si>
    <t>杨定光</t>
  </si>
  <si>
    <t>004120.OF</t>
  </si>
  <si>
    <t>国富安享</t>
  </si>
  <si>
    <t>004121.OF</t>
  </si>
  <si>
    <t>兴银现金添利</t>
  </si>
  <si>
    <t>004122.OF</t>
  </si>
  <si>
    <t>兴银长益三个月定开</t>
  </si>
  <si>
    <t>004123.OF</t>
  </si>
  <si>
    <t>兴银长盈三个月定开</t>
  </si>
  <si>
    <t>004124.OF</t>
  </si>
  <si>
    <t>民生加银鑫升纯债</t>
  </si>
  <si>
    <t>004127.OF</t>
  </si>
  <si>
    <t>鹏华丰康</t>
  </si>
  <si>
    <t>004128.OF</t>
  </si>
  <si>
    <t>前海联合泳隆A</t>
  </si>
  <si>
    <t>004129.OF</t>
  </si>
  <si>
    <t>国联安鑫汇A</t>
  </si>
  <si>
    <t>004131.OF</t>
  </si>
  <si>
    <t>国联安鑫发A</t>
  </si>
  <si>
    <t>薛琳,杨子江,林渌</t>
  </si>
  <si>
    <t>004133.OF</t>
  </si>
  <si>
    <t>中航航行宝</t>
  </si>
  <si>
    <t>杜晓安,茅勇峰</t>
  </si>
  <si>
    <t>004134.OF</t>
  </si>
  <si>
    <t>农银汇理金安18个月</t>
  </si>
  <si>
    <t>004135.OF</t>
  </si>
  <si>
    <t>申万菱信量化成长</t>
  </si>
  <si>
    <t>刘敦,夏祥全</t>
  </si>
  <si>
    <t>004136.OF</t>
  </si>
  <si>
    <t>博时民泽纯债</t>
  </si>
  <si>
    <t>004137.OF</t>
  </si>
  <si>
    <t>博时合惠B</t>
  </si>
  <si>
    <t>004138.OF</t>
  </si>
  <si>
    <t>上银鑫达</t>
  </si>
  <si>
    <t>赵治烨,陈博</t>
  </si>
  <si>
    <t>004139.OF</t>
  </si>
  <si>
    <t>中邮军民融合</t>
  </si>
  <si>
    <t>陈梁,郑玲</t>
  </si>
  <si>
    <t>004140.OF</t>
  </si>
  <si>
    <t>兴业福鑫</t>
  </si>
  <si>
    <t>004141.OF</t>
  </si>
  <si>
    <t>兴业瑞丰6个月</t>
  </si>
  <si>
    <t>004142.OF</t>
  </si>
  <si>
    <t>招商盛合A</t>
  </si>
  <si>
    <t>004144.OF</t>
  </si>
  <si>
    <t>上投摩根安丰回报A</t>
  </si>
  <si>
    <t>004148.OF</t>
  </si>
  <si>
    <t>圆信永丰多策略精选</t>
  </si>
  <si>
    <t>范习辉</t>
  </si>
  <si>
    <t>004149.OF</t>
  </si>
  <si>
    <t>博时鑫惠A</t>
  </si>
  <si>
    <t>杨永光,王曦</t>
  </si>
  <si>
    <t>004151.OF</t>
  </si>
  <si>
    <t>先锋日添利A</t>
  </si>
  <si>
    <t>004153.OF</t>
  </si>
  <si>
    <t>信诚新悦回报A</t>
  </si>
  <si>
    <t>004155.OF</t>
  </si>
  <si>
    <t>中信保诚至泰中短债A</t>
  </si>
  <si>
    <t>004157.OF</t>
  </si>
  <si>
    <t>信诚至诚A</t>
  </si>
  <si>
    <t>004161.OF</t>
  </si>
  <si>
    <t>国泰中国企业信用精选A人民币</t>
  </si>
  <si>
    <t>吴向军,索峰</t>
  </si>
  <si>
    <t>004166.OF</t>
  </si>
  <si>
    <t>东方价值挖掘A</t>
  </si>
  <si>
    <t>004168.OF</t>
  </si>
  <si>
    <t>博时富嘉纯债</t>
  </si>
  <si>
    <t>004169.OF</t>
  </si>
  <si>
    <t>万家现金增利A</t>
  </si>
  <si>
    <t>郅元</t>
  </si>
  <si>
    <t>004171.OF</t>
  </si>
  <si>
    <t>信诚永益一年定期开放A</t>
  </si>
  <si>
    <t>何文忠</t>
  </si>
  <si>
    <t>004173.OF</t>
  </si>
  <si>
    <t>嘉实增益宝</t>
  </si>
  <si>
    <t>004175.OF</t>
  </si>
  <si>
    <t>博时鑫泰A</t>
  </si>
  <si>
    <t>杨永光</t>
  </si>
  <si>
    <t>004178.OF</t>
  </si>
  <si>
    <t>圆信永丰丰润A</t>
  </si>
  <si>
    <t>林铮,刘莎莎</t>
  </si>
  <si>
    <t>004180.OF</t>
  </si>
  <si>
    <t>南方宏元定开A</t>
  </si>
  <si>
    <t>刘骥</t>
  </si>
  <si>
    <t>004182.OF</t>
  </si>
  <si>
    <t>建信瑞福添利A</t>
  </si>
  <si>
    <t>004183.OF</t>
  </si>
  <si>
    <t>富国产业升级</t>
  </si>
  <si>
    <t>004185.OF</t>
  </si>
  <si>
    <t>江信增利A</t>
  </si>
  <si>
    <t>004189.OF</t>
  </si>
  <si>
    <t>华商消费行业</t>
  </si>
  <si>
    <t>004190.OF</t>
  </si>
  <si>
    <t>招商沪深300指数增强A</t>
  </si>
  <si>
    <t>004192.OF</t>
  </si>
  <si>
    <t>招商中证500指数增强A</t>
  </si>
  <si>
    <t>004194.OF</t>
  </si>
  <si>
    <t>招商中证1000指数增强A</t>
  </si>
  <si>
    <t>004196.OF</t>
  </si>
  <si>
    <t>泓德裕鑫纯债A</t>
  </si>
  <si>
    <t>004198.OF</t>
  </si>
  <si>
    <t>华富天益A</t>
  </si>
  <si>
    <t>004200.OF</t>
  </si>
  <si>
    <t>博时富瑞纯债A</t>
  </si>
  <si>
    <t>004202.OF</t>
  </si>
  <si>
    <t>华夏睿磐泰兴</t>
  </si>
  <si>
    <t>004205.OF</t>
  </si>
  <si>
    <t>东方支柱产业</t>
  </si>
  <si>
    <t>004206.OF</t>
  </si>
  <si>
    <t>华商元亨</t>
  </si>
  <si>
    <t>004209.OF</t>
  </si>
  <si>
    <t>大成智惠量化多策略</t>
  </si>
  <si>
    <t>004211.OF</t>
  </si>
  <si>
    <t>金鹰周期优选</t>
  </si>
  <si>
    <t>王喆,陈颖</t>
  </si>
  <si>
    <t>004212.OF</t>
  </si>
  <si>
    <t>中融量化智选A</t>
  </si>
  <si>
    <t>陈薪羽,孙亚超</t>
  </si>
  <si>
    <t>004216.OF</t>
  </si>
  <si>
    <t>兴业安润A</t>
  </si>
  <si>
    <t>004218.OF</t>
  </si>
  <si>
    <t>前海开源裕和A</t>
  </si>
  <si>
    <t>004219.OF</t>
  </si>
  <si>
    <t>中海添顺</t>
  </si>
  <si>
    <t>004222.OF</t>
  </si>
  <si>
    <t>金信民旺A</t>
  </si>
  <si>
    <t>004223.OF</t>
  </si>
  <si>
    <t>金信多策略精选</t>
  </si>
  <si>
    <t>004224.OF</t>
  </si>
  <si>
    <t>南方军工改革A</t>
  </si>
  <si>
    <t>郑晓曦</t>
  </si>
  <si>
    <t>004225.OF</t>
  </si>
  <si>
    <t>国寿安保稳诚A</t>
  </si>
  <si>
    <t>方旭赟,吴坚</t>
  </si>
  <si>
    <t>004227.OF</t>
  </si>
  <si>
    <t>泰信鑫利A</t>
  </si>
  <si>
    <t>郑宇光,张安格</t>
  </si>
  <si>
    <t>004230.OF</t>
  </si>
  <si>
    <t>永赢添益</t>
  </si>
  <si>
    <t>004238.OF</t>
  </si>
  <si>
    <t>永赢瑞益</t>
  </si>
  <si>
    <t>004242.OF</t>
  </si>
  <si>
    <t>兴业稳康三年</t>
  </si>
  <si>
    <t>丁进,唐丁祥</t>
  </si>
  <si>
    <t>004244.OF</t>
  </si>
  <si>
    <t>东方周期优选</t>
  </si>
  <si>
    <t>004246.OF</t>
  </si>
  <si>
    <t>德邦锐乾A</t>
  </si>
  <si>
    <t>张铮烁</t>
  </si>
  <si>
    <t>004249.OF</t>
  </si>
  <si>
    <t>安信中国制造2025沪港深</t>
  </si>
  <si>
    <t>张明</t>
  </si>
  <si>
    <t>004250.OF</t>
  </si>
  <si>
    <t>银河量化优选</t>
  </si>
  <si>
    <t>楼华锋</t>
  </si>
  <si>
    <t>004254.OF</t>
  </si>
  <si>
    <t>民生加银汇鑫一年A</t>
  </si>
  <si>
    <t>刘昊</t>
  </si>
  <si>
    <t>004258.OF</t>
  </si>
  <si>
    <t>国寿安保稳嘉A</t>
  </si>
  <si>
    <t>李一鸣,李丹</t>
  </si>
  <si>
    <t>004260.OF</t>
  </si>
  <si>
    <t>德邦稳盈增长</t>
  </si>
  <si>
    <t>004261.OF</t>
  </si>
  <si>
    <t>招商招禧宝A</t>
  </si>
  <si>
    <t>004263.OF</t>
  </si>
  <si>
    <t>华安沪港深机会</t>
  </si>
  <si>
    <t>陆秋渊,盛骅</t>
  </si>
  <si>
    <t>004264.OF</t>
  </si>
  <si>
    <t>海富通瑞合纯债</t>
  </si>
  <si>
    <t>夏妍妍,刘田</t>
  </si>
  <si>
    <t>004265.OF</t>
  </si>
  <si>
    <t>金鹰民丰回报</t>
  </si>
  <si>
    <t>林龙军</t>
  </si>
  <si>
    <t>004266.OF</t>
  </si>
  <si>
    <t>招商沪港深科技创新A</t>
  </si>
  <si>
    <t>白海峰,王超</t>
  </si>
  <si>
    <t>004270.OF</t>
  </si>
  <si>
    <t>汇添富民丰回报A</t>
  </si>
  <si>
    <t>赵鹏飞,叶盛,李云鑫</t>
  </si>
  <si>
    <t>004274.OF</t>
  </si>
  <si>
    <t>浦银安盛安恒回报A</t>
  </si>
  <si>
    <t>褚艳辉</t>
  </si>
  <si>
    <t>004276.OF</t>
  </si>
  <si>
    <t>浦银安盛安和回报A</t>
  </si>
  <si>
    <t>004278.OF</t>
  </si>
  <si>
    <t>东方红智逸沪港深</t>
  </si>
  <si>
    <t>刚登峰,纪文静</t>
  </si>
  <si>
    <t>004279.OF</t>
  </si>
  <si>
    <t>国寿安保稳荣A</t>
  </si>
  <si>
    <t>吴闻,吴坚</t>
  </si>
  <si>
    <t>004282.OF</t>
  </si>
  <si>
    <t>博时兴荣B</t>
  </si>
  <si>
    <t>004283.OF</t>
  </si>
  <si>
    <t>中欧达安一年</t>
  </si>
  <si>
    <t>004284.OF</t>
  </si>
  <si>
    <t>华宝新优选一年</t>
  </si>
  <si>
    <t>004285.OF</t>
  </si>
  <si>
    <t>华富天盈A</t>
  </si>
  <si>
    <t>陶祺</t>
  </si>
  <si>
    <t>004292.OF</t>
  </si>
  <si>
    <t>鹏华沪深港互联网</t>
  </si>
  <si>
    <t>聂毅翔,王海青</t>
  </si>
  <si>
    <t>004301.OF</t>
  </si>
  <si>
    <t>国寿安保稳信A</t>
  </si>
  <si>
    <t>董瑞倩,李丹</t>
  </si>
  <si>
    <t>004307.OF</t>
  </si>
  <si>
    <t>博时富元纯债</t>
  </si>
  <si>
    <t>程卓,陈黎</t>
  </si>
  <si>
    <t>004314.OF</t>
  </si>
  <si>
    <t>前海开源沪港深新硬件A</t>
  </si>
  <si>
    <t>魏淳,刘小明</t>
  </si>
  <si>
    <t>004316.OF</t>
  </si>
  <si>
    <t>前海开源沪港深裕鑫A</t>
  </si>
  <si>
    <t>004318.OF</t>
  </si>
  <si>
    <t>国寿安保尊裕优化回报A</t>
  </si>
  <si>
    <t>004320.OF</t>
  </si>
  <si>
    <t>前海开源沪港深乐享生活</t>
  </si>
  <si>
    <t>004321.OF</t>
  </si>
  <si>
    <t>前海开源沪港深强国产业</t>
  </si>
  <si>
    <t>004322.OF</t>
  </si>
  <si>
    <t>创金合信尊隆纯债</t>
  </si>
  <si>
    <t>004330.OF</t>
  </si>
  <si>
    <t>太平日日鑫A</t>
  </si>
  <si>
    <t>004332.OF</t>
  </si>
  <si>
    <t>恒生前海沪港深新兴</t>
  </si>
  <si>
    <t>郑栋</t>
  </si>
  <si>
    <t>004334.OF</t>
  </si>
  <si>
    <t>博时广利纯债3个月</t>
  </si>
  <si>
    <t>004335.OF</t>
  </si>
  <si>
    <t>华宝新飞跃</t>
  </si>
  <si>
    <t>李栋梁</t>
  </si>
  <si>
    <t>004340.OF</t>
  </si>
  <si>
    <t>泰康兴泰回报沪港深</t>
  </si>
  <si>
    <t>004341.OF</t>
  </si>
  <si>
    <t>农银汇理尖端科技</t>
  </si>
  <si>
    <t>004350.OF</t>
  </si>
  <si>
    <t>汇丰晋信价值先锋</t>
  </si>
  <si>
    <t>吴培文</t>
  </si>
  <si>
    <t>004351.OF</t>
  </si>
  <si>
    <t>汇丰晋信珠三角区域</t>
  </si>
  <si>
    <t>004352.OF</t>
  </si>
  <si>
    <t>北信瑞丰研究精选</t>
  </si>
  <si>
    <t>程敏</t>
  </si>
  <si>
    <t>004353.OF</t>
  </si>
  <si>
    <t>嘉实新添华定开</t>
  </si>
  <si>
    <t>004355.OF</t>
  </si>
  <si>
    <t>嘉实丰和</t>
  </si>
  <si>
    <t>谭丽,吴悠</t>
  </si>
  <si>
    <t>004357.OF</t>
  </si>
  <si>
    <t>南方智慧精选</t>
  </si>
  <si>
    <t>李锦文</t>
  </si>
  <si>
    <t>004359.OF</t>
  </si>
  <si>
    <t>创金合信量化核心A</t>
  </si>
  <si>
    <t>董梁,王林峰</t>
  </si>
  <si>
    <t>004361.OF</t>
  </si>
  <si>
    <t>上投摩根安通回报A</t>
  </si>
  <si>
    <t>004366.OF</t>
  </si>
  <si>
    <t>博时汇享纯债A</t>
  </si>
  <si>
    <t>004368.OF</t>
  </si>
  <si>
    <t>前海开源聚财宝A</t>
  </si>
  <si>
    <t>林悦</t>
  </si>
  <si>
    <t>004372.OF</t>
  </si>
  <si>
    <t>金鹰现金增益A</t>
  </si>
  <si>
    <t>刘丽娟,黄倩倩</t>
  </si>
  <si>
    <t>004374.OF</t>
  </si>
  <si>
    <t>华泰保兴吉年丰A</t>
  </si>
  <si>
    <t>尚烁徽</t>
  </si>
  <si>
    <t>004386.OF</t>
  </si>
  <si>
    <t>广发汇安18个月A</t>
  </si>
  <si>
    <t>004388.OF</t>
  </si>
  <si>
    <t>鹏华丰享</t>
  </si>
  <si>
    <t>004389.OF</t>
  </si>
  <si>
    <t>大成惠明</t>
  </si>
  <si>
    <t>004390.OF</t>
  </si>
  <si>
    <t>平安转型创新A</t>
  </si>
  <si>
    <t>神爱前</t>
  </si>
  <si>
    <t>004393.OF</t>
  </si>
  <si>
    <t>安信合作创新</t>
  </si>
  <si>
    <t>004394.OF</t>
  </si>
  <si>
    <t>华泰柏瑞量化创优</t>
  </si>
  <si>
    <t>田汉卿,笪篁</t>
  </si>
  <si>
    <t>004397.OF</t>
  </si>
  <si>
    <t>长盛信息安全量化策略</t>
  </si>
  <si>
    <t>李琪,孟棋</t>
  </si>
  <si>
    <t>004400.OF</t>
  </si>
  <si>
    <t>金信民兴A</t>
  </si>
  <si>
    <t>004403.OF</t>
  </si>
  <si>
    <t>平安股息精选A</t>
  </si>
  <si>
    <t>成钧,毛时超</t>
  </si>
  <si>
    <t>004405.OF</t>
  </si>
  <si>
    <t>国寿安保稳寿A</t>
  </si>
  <si>
    <t>李一鸣,张标</t>
  </si>
  <si>
    <t>004413.OF</t>
  </si>
  <si>
    <t>建信民丰回报</t>
  </si>
  <si>
    <t>004419.OF</t>
  </si>
  <si>
    <t>汇添富精选美元债A人民币</t>
  </si>
  <si>
    <t>何旻,高欣</t>
  </si>
  <si>
    <t>004423.OF</t>
  </si>
  <si>
    <t>华商研究精选</t>
  </si>
  <si>
    <t>004424.OF</t>
  </si>
  <si>
    <t>汇添富文体娱乐主题</t>
  </si>
  <si>
    <t>004427.OF</t>
  </si>
  <si>
    <t>交银增利增强A</t>
  </si>
  <si>
    <t>魏玉敏</t>
  </si>
  <si>
    <t>004432.OF</t>
  </si>
  <si>
    <t>南方中证申万有色金属ETF联接A</t>
  </si>
  <si>
    <t>004434.OF</t>
  </si>
  <si>
    <t>博时逆向投资A</t>
  </si>
  <si>
    <t>蔡滨,李喆</t>
  </si>
  <si>
    <t>004436.OF</t>
  </si>
  <si>
    <t>汇添富年年泰A</t>
  </si>
  <si>
    <t>郑慧莲,徐一恒</t>
  </si>
  <si>
    <t>004438.OF</t>
  </si>
  <si>
    <t>鹏华永安18个月</t>
  </si>
  <si>
    <t>祝松,邓明明</t>
  </si>
  <si>
    <t>004441.OF</t>
  </si>
  <si>
    <t>富荣富兴纯债</t>
  </si>
  <si>
    <t>004442.OF</t>
  </si>
  <si>
    <t>中欧康裕A</t>
  </si>
  <si>
    <t>004446.OF</t>
  </si>
  <si>
    <t>南方荣年定期开放A</t>
  </si>
  <si>
    <t>黄斌斌</t>
  </si>
  <si>
    <t>004448.OF</t>
  </si>
  <si>
    <t>博时汇智回报</t>
  </si>
  <si>
    <t>吴渭</t>
  </si>
  <si>
    <t>004449.OF</t>
  </si>
  <si>
    <t>上银慧增利</t>
  </si>
  <si>
    <t>004450.OF</t>
  </si>
  <si>
    <t>嘉实前沿科技</t>
  </si>
  <si>
    <t>004451.OF</t>
  </si>
  <si>
    <t>汇添富年年丰A</t>
  </si>
  <si>
    <t>004453.OF</t>
  </si>
  <si>
    <t>前海开源盈鑫A</t>
  </si>
  <si>
    <t>004456.OF</t>
  </si>
  <si>
    <t>兴银消费新趋势</t>
  </si>
  <si>
    <t>蔡国亮</t>
  </si>
  <si>
    <t>004457.OF</t>
  </si>
  <si>
    <t>光大多策略智选</t>
  </si>
  <si>
    <t>房雷</t>
  </si>
  <si>
    <t>004458.OF</t>
  </si>
  <si>
    <t>博时华盈纯债</t>
  </si>
  <si>
    <t>004459.OF</t>
  </si>
  <si>
    <t>鑫元瑞利定期开放</t>
  </si>
  <si>
    <t>004463.OF</t>
  </si>
  <si>
    <t>鹏华丰玉</t>
  </si>
  <si>
    <t>004464.OF</t>
  </si>
  <si>
    <t>万家玖盛9个月A</t>
  </si>
  <si>
    <t>004466.OF</t>
  </si>
  <si>
    <t>长盛盛杰C</t>
  </si>
  <si>
    <t>004469.OF</t>
  </si>
  <si>
    <t>汇添富鑫益定开A</t>
  </si>
  <si>
    <t>004475.OF</t>
  </si>
  <si>
    <t>华泰柏瑞富利</t>
  </si>
  <si>
    <t>004476.OF</t>
  </si>
  <si>
    <t>景顺长城沪港深领先科技</t>
  </si>
  <si>
    <t>004477.OF</t>
  </si>
  <si>
    <t>嘉实沪港深回报</t>
  </si>
  <si>
    <t>张金涛,王丹</t>
  </si>
  <si>
    <t>004479.OF</t>
  </si>
  <si>
    <t>博时富和纯债</t>
  </si>
  <si>
    <t>004480.OF</t>
  </si>
  <si>
    <t>华宝智慧产业</t>
  </si>
  <si>
    <t>王正</t>
  </si>
  <si>
    <t>004481.OF</t>
  </si>
  <si>
    <t>华宝第三产业</t>
  </si>
  <si>
    <t>004484.OF</t>
  </si>
  <si>
    <t>泰达宏利业绩驱动A</t>
  </si>
  <si>
    <t>004486.OF</t>
  </si>
  <si>
    <t>嘉实稳怡</t>
  </si>
  <si>
    <t>004488.OF</t>
  </si>
  <si>
    <t>嘉实富时中国A50ETF联接A</t>
  </si>
  <si>
    <t>刘珈吟,高峰</t>
  </si>
  <si>
    <t>004493.OF</t>
  </si>
  <si>
    <t>华泰保兴货币A</t>
  </si>
  <si>
    <t>章劲,王海明</t>
  </si>
  <si>
    <t>004495.OF</t>
  </si>
  <si>
    <t>博时量化平衡</t>
  </si>
  <si>
    <t>黄瑞庆,林景艺</t>
  </si>
  <si>
    <t>004496.OF</t>
  </si>
  <si>
    <t>前海开源多元策略A</t>
  </si>
  <si>
    <t>004498.OF</t>
  </si>
  <si>
    <t>鹏华丰源</t>
  </si>
  <si>
    <t>004499.OF</t>
  </si>
  <si>
    <t>鹏华丰瑞</t>
  </si>
  <si>
    <t>张丽娟,刘涛</t>
  </si>
  <si>
    <t>004501.OF</t>
  </si>
  <si>
    <t>嘉实现金添利</t>
  </si>
  <si>
    <t>004502.OF</t>
  </si>
  <si>
    <t>中银如意宝A</t>
  </si>
  <si>
    <t>004503.OF</t>
  </si>
  <si>
    <t>鹏华永泰18个月</t>
  </si>
  <si>
    <t>祝松,应琛</t>
  </si>
  <si>
    <t>004504.OF</t>
  </si>
  <si>
    <t>鹏华永泽18个月</t>
  </si>
  <si>
    <t>004505.OF</t>
  </si>
  <si>
    <t>博时新兴消费主题</t>
  </si>
  <si>
    <t>王诗瑶,曾鹏</t>
  </si>
  <si>
    <t>004513.OF</t>
  </si>
  <si>
    <t>海富通沪深300指数增强A</t>
  </si>
  <si>
    <t>朱斌全</t>
  </si>
  <si>
    <t>004517.OF</t>
  </si>
  <si>
    <t>南方安康</t>
  </si>
  <si>
    <t>004521.OF</t>
  </si>
  <si>
    <t>安信工业4.0沪港深A</t>
  </si>
  <si>
    <t>谭珏娜</t>
  </si>
  <si>
    <t>004532.OF</t>
  </si>
  <si>
    <t>民生加银中证港股通A</t>
  </si>
  <si>
    <t>蔡晓,武杰</t>
  </si>
  <si>
    <t>004534.OF</t>
  </si>
  <si>
    <t>汇添富年年益A</t>
  </si>
  <si>
    <t>004536.OF</t>
  </si>
  <si>
    <t>嘉实中小企业量化活力</t>
  </si>
  <si>
    <t>004544.OF</t>
  </si>
  <si>
    <t>嘉实稳华纯债</t>
  </si>
  <si>
    <t>004545.OF</t>
  </si>
  <si>
    <t>永赢天天利</t>
  </si>
  <si>
    <t>004546.OF</t>
  </si>
  <si>
    <t>建信量化优享定开</t>
  </si>
  <si>
    <t>叶乐天,赵云煜</t>
  </si>
  <si>
    <t>004549.OF</t>
  </si>
  <si>
    <t>富安达消费主题</t>
  </si>
  <si>
    <t>吴战峰</t>
  </si>
  <si>
    <t>004555.OF</t>
  </si>
  <si>
    <t>南方和元A</t>
  </si>
  <si>
    <t>004557.OF</t>
  </si>
  <si>
    <t>北信瑞丰鼎丰</t>
  </si>
  <si>
    <t>004558.OF</t>
  </si>
  <si>
    <t>汇安丰裕A</t>
  </si>
  <si>
    <t>004560.OF</t>
  </si>
  <si>
    <t>汇安丰益A</t>
  </si>
  <si>
    <t>陈欣</t>
  </si>
  <si>
    <t>004564.OF</t>
  </si>
  <si>
    <t>北信瑞丰鼎利A</t>
  </si>
  <si>
    <t>林翟</t>
  </si>
  <si>
    <t>004567.OF</t>
  </si>
  <si>
    <t>新华安享惠泽39个月定开A</t>
  </si>
  <si>
    <t>004571.OF</t>
  </si>
  <si>
    <t>万家家瑞A</t>
  </si>
  <si>
    <t>004573.OF</t>
  </si>
  <si>
    <t>新华鑫泰</t>
  </si>
  <si>
    <t>004576.OF</t>
  </si>
  <si>
    <t>新华恒益量化</t>
  </si>
  <si>
    <t>钟俊</t>
  </si>
  <si>
    <t>004585.OF</t>
  </si>
  <si>
    <t>鹏扬汇利A</t>
  </si>
  <si>
    <t>杨爱斌,焦翠</t>
  </si>
  <si>
    <t>004596.OF</t>
  </si>
  <si>
    <t>中科沃土沃安中短期利率A</t>
  </si>
  <si>
    <t>004597.OF</t>
  </si>
  <si>
    <t>南方中证银行ETF联接A</t>
  </si>
  <si>
    <t>004601.OF</t>
  </si>
  <si>
    <t>博时富腾纯债</t>
  </si>
  <si>
    <t>004602.OF</t>
  </si>
  <si>
    <t>前海开源润和A</t>
  </si>
  <si>
    <t>王旭巍</t>
  </si>
  <si>
    <t>004604.OF</t>
  </si>
  <si>
    <t>富国新活力A</t>
  </si>
  <si>
    <t>004606.OF</t>
  </si>
  <si>
    <t>上投摩根优选多因子</t>
  </si>
  <si>
    <t>胡迪,何智豪</t>
  </si>
  <si>
    <t>004607.OF</t>
  </si>
  <si>
    <t>长信利尚一年定开</t>
  </si>
  <si>
    <t>李家春,倪伟</t>
  </si>
  <si>
    <t>004608.OF</t>
  </si>
  <si>
    <t>长信乐信A</t>
  </si>
  <si>
    <t>黄韵,朱垚</t>
  </si>
  <si>
    <t>004612.OF</t>
  </si>
  <si>
    <t>银河鑫月享A</t>
  </si>
  <si>
    <t>刘铭,石磊</t>
  </si>
  <si>
    <t>004614.OF</t>
  </si>
  <si>
    <t>鹏扬利泽A</t>
  </si>
  <si>
    <t>陈钟闻,焦翠</t>
  </si>
  <si>
    <t>004616.OF</t>
  </si>
  <si>
    <t>中欧电子信息产业A</t>
  </si>
  <si>
    <t>许文星,刘金辉</t>
  </si>
  <si>
    <t>004617.OF</t>
  </si>
  <si>
    <t>建信鑫稳回报A</t>
  </si>
  <si>
    <t>薛玲</t>
  </si>
  <si>
    <t>004627.OF</t>
  </si>
  <si>
    <t>上投摩根岁岁益A</t>
  </si>
  <si>
    <t>聂曙光,任翔</t>
  </si>
  <si>
    <t>004629.OF</t>
  </si>
  <si>
    <t>国寿安保安瑞纯债</t>
  </si>
  <si>
    <t>方旭赟</t>
  </si>
  <si>
    <t>004630.OF</t>
  </si>
  <si>
    <t>平安合信3个月定开债</t>
  </si>
  <si>
    <t>004632.OF</t>
  </si>
  <si>
    <t>平安合意定期开放</t>
  </si>
  <si>
    <t>苏宁</t>
  </si>
  <si>
    <t>004634.OF</t>
  </si>
  <si>
    <t>前海联合泳涛A</t>
  </si>
  <si>
    <t>004637.OF</t>
  </si>
  <si>
    <t>华夏鼎兴A</t>
  </si>
  <si>
    <t>004639.OF</t>
  </si>
  <si>
    <t>华夏恒慧一年定开</t>
  </si>
  <si>
    <t>张海静</t>
  </si>
  <si>
    <t>004640.OF</t>
  </si>
  <si>
    <t>华夏节能环保</t>
  </si>
  <si>
    <t>吕佳玮</t>
  </si>
  <si>
    <t>004641.OF</t>
  </si>
  <si>
    <t>万家量化睿选</t>
  </si>
  <si>
    <t>004642.OF</t>
  </si>
  <si>
    <t>南方中证全指房地产ETF联接A</t>
  </si>
  <si>
    <t>罗文杰</t>
  </si>
  <si>
    <t>004647.OF</t>
  </si>
  <si>
    <t>新华鼎利A</t>
  </si>
  <si>
    <t>曹巍浩</t>
  </si>
  <si>
    <t>004648.OF</t>
  </si>
  <si>
    <t>南方安睿</t>
  </si>
  <si>
    <t>吴冉劼</t>
  </si>
  <si>
    <t>004652.OF</t>
  </si>
  <si>
    <t>建信鑫利回报A</t>
  </si>
  <si>
    <t>004655.OF</t>
  </si>
  <si>
    <t>汇添富鑫汇A</t>
  </si>
  <si>
    <t>004666.OF</t>
  </si>
  <si>
    <t>长城久嘉创新成长</t>
  </si>
  <si>
    <t>龙宇飞,尤国梁</t>
  </si>
  <si>
    <t>004667.OF</t>
  </si>
  <si>
    <t>招商招财通A</t>
  </si>
  <si>
    <t>004668.OF</t>
  </si>
  <si>
    <t>建信鑫泽A</t>
  </si>
  <si>
    <t>梁洪昀</t>
  </si>
  <si>
    <t>004671.OF</t>
  </si>
  <si>
    <t>中融核心成长</t>
  </si>
  <si>
    <t>金拓</t>
  </si>
  <si>
    <t>004672.OF</t>
  </si>
  <si>
    <t>华夏短债A</t>
  </si>
  <si>
    <t>004674.OF</t>
  </si>
  <si>
    <t>富国新机遇A</t>
  </si>
  <si>
    <t>004677.OF</t>
  </si>
  <si>
    <t>博时战略新兴产业</t>
  </si>
  <si>
    <t>004680.OF</t>
  </si>
  <si>
    <t>前海开源裕瑞A</t>
  </si>
  <si>
    <t>吴彦,曾健飞</t>
  </si>
  <si>
    <t>004681.OF</t>
  </si>
  <si>
    <t>万家安弘A</t>
  </si>
  <si>
    <t>苏谋东,陈奕雯</t>
  </si>
  <si>
    <t>004683.OF</t>
  </si>
  <si>
    <t>建信高端医疗</t>
  </si>
  <si>
    <t>潘龙玲</t>
  </si>
  <si>
    <t>004684.OF</t>
  </si>
  <si>
    <t>鹏华盈余宝A</t>
  </si>
  <si>
    <t>004685.OF</t>
  </si>
  <si>
    <t>金元顺安元启</t>
  </si>
  <si>
    <t>缪玮彬</t>
  </si>
  <si>
    <t>004686.OF</t>
  </si>
  <si>
    <t>华夏研究精选</t>
  </si>
  <si>
    <t>刘文成</t>
  </si>
  <si>
    <t>004687.OF</t>
  </si>
  <si>
    <t>汇添富熙和精选A</t>
  </si>
  <si>
    <t>004689.OF</t>
  </si>
  <si>
    <t>博时丰庆纯债</t>
  </si>
  <si>
    <t>004693.OF</t>
  </si>
  <si>
    <t>前海联合泳隽A</t>
  </si>
  <si>
    <t>何杰,张永任</t>
  </si>
  <si>
    <t>004694.OF</t>
  </si>
  <si>
    <t>天弘策略精选A</t>
  </si>
  <si>
    <t>陈国光,柴文婷</t>
  </si>
  <si>
    <t>004695.OF</t>
  </si>
  <si>
    <t>东兴未来价值A</t>
  </si>
  <si>
    <t>004696.OF</t>
  </si>
  <si>
    <t>东兴量化优享</t>
  </si>
  <si>
    <t>李兵伟,张旭</t>
  </si>
  <si>
    <t>004698.OF</t>
  </si>
  <si>
    <t>博时军工主题</t>
  </si>
  <si>
    <t>004699.OF</t>
  </si>
  <si>
    <t>前海联合汇盈货币A</t>
  </si>
  <si>
    <t>曾婷婷,张文</t>
  </si>
  <si>
    <t>004702.OF</t>
  </si>
  <si>
    <t>南方金融主题</t>
  </si>
  <si>
    <t>004703.OF</t>
  </si>
  <si>
    <t>南方兴盛先锋</t>
  </si>
  <si>
    <t>004705.OF</t>
  </si>
  <si>
    <t>南方祥元A</t>
  </si>
  <si>
    <t>004707.OF</t>
  </si>
  <si>
    <t>景顺长城睿成A</t>
  </si>
  <si>
    <t>004708.OF</t>
  </si>
  <si>
    <t>红塔红土盛商一年A</t>
  </si>
  <si>
    <t>004710.OF</t>
  </si>
  <si>
    <t>民生加银鹏程A</t>
  </si>
  <si>
    <t>004716.OF</t>
  </si>
  <si>
    <t>信诚量化阿尔法</t>
  </si>
  <si>
    <t>提云涛</t>
  </si>
  <si>
    <t>004717.OF</t>
  </si>
  <si>
    <t>万家天添宝货币A</t>
  </si>
  <si>
    <t>004720.OF</t>
  </si>
  <si>
    <t>华夏睿磐泰茂A</t>
  </si>
  <si>
    <t>004722.OF</t>
  </si>
  <si>
    <t>中银丰和定期开放</t>
  </si>
  <si>
    <t>郑涛,索丽娜</t>
  </si>
  <si>
    <t>004723.OF</t>
  </si>
  <si>
    <t>中银丰实定期开放</t>
  </si>
  <si>
    <t>陈鹄飞</t>
  </si>
  <si>
    <t>004724.OF</t>
  </si>
  <si>
    <t>先锋聚元A</t>
  </si>
  <si>
    <t>孙欣炎</t>
  </si>
  <si>
    <t>004726.OF</t>
  </si>
  <si>
    <t>先锋聚优A</t>
  </si>
  <si>
    <t>杨帅</t>
  </si>
  <si>
    <t>004728.OF</t>
  </si>
  <si>
    <t>中欧瑾泰A</t>
  </si>
  <si>
    <t>004730.OF</t>
  </si>
  <si>
    <t>建信量化事件驱动</t>
  </si>
  <si>
    <t>004731.OF</t>
  </si>
  <si>
    <t>万家瑞尧A</t>
  </si>
  <si>
    <t>004734.OF</t>
  </si>
  <si>
    <t>中欧瑾灵A</t>
  </si>
  <si>
    <t>004736.OF</t>
  </si>
  <si>
    <t>富国鼎利三个月定开债</t>
  </si>
  <si>
    <t>武磊,黄纪亮</t>
  </si>
  <si>
    <t>004737.OF</t>
  </si>
  <si>
    <t>富国新优享A</t>
  </si>
  <si>
    <t>004738.OF</t>
  </si>
  <si>
    <t>上投摩根安隆回报A</t>
  </si>
  <si>
    <t>陈圆明</t>
  </si>
  <si>
    <t>004745.OF</t>
  </si>
  <si>
    <t>长盛创新驱动</t>
  </si>
  <si>
    <t>孟棋</t>
  </si>
  <si>
    <t>004750.OF</t>
  </si>
  <si>
    <t>广发鑫和A</t>
  </si>
  <si>
    <t>谢军,洪志</t>
  </si>
  <si>
    <t>004752.OF</t>
  </si>
  <si>
    <t>广发中证传媒ETF联接A</t>
  </si>
  <si>
    <t>罗国庆</t>
  </si>
  <si>
    <t>004756.OF</t>
  </si>
  <si>
    <t>国寿安保稳吉A</t>
  </si>
  <si>
    <t>吴闻,张标</t>
  </si>
  <si>
    <t>004760.OF</t>
  </si>
  <si>
    <t>国寿安保稳瑞A</t>
  </si>
  <si>
    <t>方旭赟,李捷</t>
  </si>
  <si>
    <t>004763.OF</t>
  </si>
  <si>
    <t>中科沃土沃嘉A</t>
  </si>
  <si>
    <t>孟禄程,马洪娟</t>
  </si>
  <si>
    <t>004767.OF</t>
  </si>
  <si>
    <t>中银智享</t>
  </si>
  <si>
    <t>田原</t>
  </si>
  <si>
    <t>004769.OF</t>
  </si>
  <si>
    <t>申万菱信价值优先</t>
  </si>
  <si>
    <t>004770.OF</t>
  </si>
  <si>
    <t>海富通添益货币A</t>
  </si>
  <si>
    <t>何谦</t>
  </si>
  <si>
    <t>004772.OF</t>
  </si>
  <si>
    <t>国寿安保稳泰A</t>
  </si>
  <si>
    <t>004774.OF</t>
  </si>
  <si>
    <t>汇添富添福吉祥</t>
  </si>
  <si>
    <t>吴江宏,赵鹏程,胡奕</t>
  </si>
  <si>
    <t>004775.OF</t>
  </si>
  <si>
    <t>嘉实新添泽定开</t>
  </si>
  <si>
    <t>刘宁,王汉博</t>
  </si>
  <si>
    <t>004776.OF</t>
  </si>
  <si>
    <t>鹏华金元宝</t>
  </si>
  <si>
    <t>004780.OF</t>
  </si>
  <si>
    <t>招商招利一年</t>
  </si>
  <si>
    <t>004784.OF</t>
  </si>
  <si>
    <t>招商稳健优选</t>
  </si>
  <si>
    <t>004786.OF</t>
  </si>
  <si>
    <t>渤海汇金汇添金A</t>
  </si>
  <si>
    <t>李杨,高延龙</t>
  </si>
  <si>
    <t>004788.OF</t>
  </si>
  <si>
    <t>富荣沪深300增强A</t>
  </si>
  <si>
    <t>邓宇翔,郎骋成</t>
  </si>
  <si>
    <t>004790.OF</t>
  </si>
  <si>
    <t>富荣中证500指数增强A</t>
  </si>
  <si>
    <t>邱紫华</t>
  </si>
  <si>
    <t>004792.OF</t>
  </si>
  <si>
    <t>富荣富乾A</t>
  </si>
  <si>
    <t>王丹</t>
  </si>
  <si>
    <t>004794.OF</t>
  </si>
  <si>
    <t>富荣福鑫A</t>
  </si>
  <si>
    <t>邓宇翔,王丹</t>
  </si>
  <si>
    <t>004797.OF</t>
  </si>
  <si>
    <t>国寿安保安盛纯债3个月</t>
  </si>
  <si>
    <t>黄力</t>
  </si>
  <si>
    <t>004798.OF</t>
  </si>
  <si>
    <t>建信智享添鑫</t>
  </si>
  <si>
    <t>004800.OF</t>
  </si>
  <si>
    <t>浦银安盛盛通</t>
  </si>
  <si>
    <t>刘大巍</t>
  </si>
  <si>
    <t>004801.OF</t>
  </si>
  <si>
    <t>浦银安盛安久回报A</t>
  </si>
  <si>
    <t>004805.OF</t>
  </si>
  <si>
    <t>长信消费精选行业量化</t>
  </si>
  <si>
    <t>左金保</t>
  </si>
  <si>
    <t>004806.OF</t>
  </si>
  <si>
    <t>长信先机两年</t>
  </si>
  <si>
    <t>张子乔</t>
  </si>
  <si>
    <t>004807.OF</t>
  </si>
  <si>
    <t>中银证券安弘A</t>
  </si>
  <si>
    <t>王玉玺,蒲延杰</t>
  </si>
  <si>
    <t>004809.OF</t>
  </si>
  <si>
    <t>前海联合润丰A</t>
  </si>
  <si>
    <t>熊钰</t>
  </si>
  <si>
    <t>004812.OF</t>
  </si>
  <si>
    <t>中欧先进制造A</t>
  </si>
  <si>
    <t>卢纯青</t>
  </si>
  <si>
    <t>004814.OF</t>
  </si>
  <si>
    <t>中欧红利优享A</t>
  </si>
  <si>
    <t>曹名长,蓝小康</t>
  </si>
  <si>
    <t>004818.OF</t>
  </si>
  <si>
    <t>国寿安保目标策略A</t>
  </si>
  <si>
    <t>004821.OF</t>
  </si>
  <si>
    <t>国寿安保安吉纯债半年</t>
  </si>
  <si>
    <t>吴闻,董瑞倩</t>
  </si>
  <si>
    <t>004823.OF</t>
  </si>
  <si>
    <t>上投摩根安裕回报A</t>
  </si>
  <si>
    <t>004825.OF</t>
  </si>
  <si>
    <t>平安惠泽</t>
  </si>
  <si>
    <t>004826.OF</t>
  </si>
  <si>
    <t>平安惠悦</t>
  </si>
  <si>
    <t>004827.OF</t>
  </si>
  <si>
    <t>平安中短债A</t>
  </si>
  <si>
    <t>004829.OF</t>
  </si>
  <si>
    <t>北信瑞丰兴瑞</t>
  </si>
  <si>
    <t>004831.OF</t>
  </si>
  <si>
    <t>汇添富鑫泽定期开放A</t>
  </si>
  <si>
    <t>004833.OF</t>
  </si>
  <si>
    <t>先锋聚利A</t>
  </si>
  <si>
    <t>004836.OF</t>
  </si>
  <si>
    <t>中融鑫价值A</t>
  </si>
  <si>
    <t>004838.OF</t>
  </si>
  <si>
    <t>信达澳银安益纯债</t>
  </si>
  <si>
    <t>004840.OF</t>
  </si>
  <si>
    <t>东兴品牌精选A</t>
  </si>
  <si>
    <t>004844.OF</t>
  </si>
  <si>
    <t>中银利享</t>
  </si>
  <si>
    <t>004845.OF</t>
  </si>
  <si>
    <t>南华瑞盈A</t>
  </si>
  <si>
    <t>刘斐,徐超</t>
  </si>
  <si>
    <t>004848.OF</t>
  </si>
  <si>
    <t>中欧睿泓定期开放</t>
  </si>
  <si>
    <t>曹名长,袁维德</t>
  </si>
  <si>
    <t>004850.OF</t>
  </si>
  <si>
    <t>中欧弘涛A</t>
  </si>
  <si>
    <t>004851.OF</t>
  </si>
  <si>
    <t>广发医疗保健A</t>
  </si>
  <si>
    <t>004852.OF</t>
  </si>
  <si>
    <t>广发价值回报A</t>
  </si>
  <si>
    <t>王颂,朱坤,马文文</t>
  </si>
  <si>
    <t>004854.OF</t>
  </si>
  <si>
    <t>广发中证全指汽车A</t>
  </si>
  <si>
    <t>004856.OF</t>
  </si>
  <si>
    <t>广发中证全指建筑材料A</t>
  </si>
  <si>
    <t>004859.OF</t>
  </si>
  <si>
    <t>泰康年年红一年定开</t>
  </si>
  <si>
    <t>经惠云</t>
  </si>
  <si>
    <t>004860.OF</t>
  </si>
  <si>
    <t>华泰紫金零钱宝</t>
  </si>
  <si>
    <t>李博良,陈利</t>
  </si>
  <si>
    <t>004861.OF</t>
  </si>
  <si>
    <t>泰康现金管家货币A</t>
  </si>
  <si>
    <t>任慧娟</t>
  </si>
  <si>
    <t>004865.OF</t>
  </si>
  <si>
    <t>格林日鑫月熠A</t>
  </si>
  <si>
    <t>张晓圆,杜钧天,高洁</t>
  </si>
  <si>
    <t>004868.OF</t>
  </si>
  <si>
    <t>交银股息优化</t>
  </si>
  <si>
    <t>韩威俊</t>
  </si>
  <si>
    <t>004871.OF</t>
  </si>
  <si>
    <t>中银金融地产A</t>
  </si>
  <si>
    <t>刘腾</t>
  </si>
  <si>
    <t>004877.OF</t>
  </si>
  <si>
    <t>汇添富全球医疗人民币</t>
  </si>
  <si>
    <t>004881.OF</t>
  </si>
  <si>
    <t>中银量化价值A</t>
  </si>
  <si>
    <t>004882.OF</t>
  </si>
  <si>
    <t>中银丰荣</t>
  </si>
  <si>
    <t>004885.OF</t>
  </si>
  <si>
    <t>长信先优</t>
  </si>
  <si>
    <t>黄韵,朱垚,程放</t>
  </si>
  <si>
    <t>004887.OF</t>
  </si>
  <si>
    <t>长信稳通三个月定开</t>
  </si>
  <si>
    <t>杜国昊</t>
  </si>
  <si>
    <t>004888.OF</t>
  </si>
  <si>
    <t>财通资管鑫逸A</t>
  </si>
  <si>
    <t>宫志芳,于洋,李杰</t>
  </si>
  <si>
    <t>004890.OF</t>
  </si>
  <si>
    <t>中邮健康文娱</t>
  </si>
  <si>
    <t>004891.OF</t>
  </si>
  <si>
    <t>华润元大成长精选A</t>
  </si>
  <si>
    <t>刘宏毅,李武群,胡永杰</t>
  </si>
  <si>
    <t>004893.OF</t>
  </si>
  <si>
    <t>华润元大润泽A</t>
  </si>
  <si>
    <t>004895.OF</t>
  </si>
  <si>
    <t>华商鑫安</t>
  </si>
  <si>
    <t>004896.OF</t>
  </si>
  <si>
    <t>鹏华兴鑫宝</t>
  </si>
  <si>
    <t>004897.OF</t>
  </si>
  <si>
    <t>长安泓源纯债A</t>
  </si>
  <si>
    <t>孟楠</t>
  </si>
  <si>
    <t>004899.OF</t>
  </si>
  <si>
    <t>中银信享定期开放</t>
  </si>
  <si>
    <t>白洁,索丽娜</t>
  </si>
  <si>
    <t>004900.OF</t>
  </si>
  <si>
    <t>财通资管鑫锐A</t>
  </si>
  <si>
    <t>顾宇笛,辛晨晨,邹舟</t>
  </si>
  <si>
    <t>004902.OF</t>
  </si>
  <si>
    <t>富国丰利增强</t>
  </si>
  <si>
    <t>陈斯扬</t>
  </si>
  <si>
    <t>004903.OF</t>
  </si>
  <si>
    <t>人保货币A</t>
  </si>
  <si>
    <t>田阳</t>
  </si>
  <si>
    <t>004905.OF</t>
  </si>
  <si>
    <t>华泰柏瑞生物医药A</t>
  </si>
  <si>
    <t>张弘</t>
  </si>
  <si>
    <t>004907.OF</t>
  </si>
  <si>
    <t>长安泓沣中短债A</t>
  </si>
  <si>
    <t>004910.OF</t>
  </si>
  <si>
    <t>中加颐享纯债</t>
  </si>
  <si>
    <t>于跃</t>
  </si>
  <si>
    <t>004911.OF</t>
  </si>
  <si>
    <t>中加纯债定期开放A</t>
  </si>
  <si>
    <t>004913.OF</t>
  </si>
  <si>
    <t>中银证券聚瑞A</t>
  </si>
  <si>
    <t>白冰洋,吕文晔</t>
  </si>
  <si>
    <t>004916.OF</t>
  </si>
  <si>
    <t>嘉实新添丰定开</t>
  </si>
  <si>
    <t>004917.OF</t>
  </si>
  <si>
    <t>中银证券祥瑞A</t>
  </si>
  <si>
    <t>王玉玺,阳桦</t>
  </si>
  <si>
    <t>004919.OF</t>
  </si>
  <si>
    <t>兴全兴泰定期开放</t>
  </si>
  <si>
    <t>季伟杰,田志祥</t>
  </si>
  <si>
    <t>004920.OF</t>
  </si>
  <si>
    <t>富国泓利纯债A</t>
  </si>
  <si>
    <t>武磊</t>
  </si>
  <si>
    <t>004921.OF</t>
  </si>
  <si>
    <t>华夏鼎瑞三个月A</t>
  </si>
  <si>
    <t>004923.OF</t>
  </si>
  <si>
    <t>华夏鼎祥三个月A</t>
  </si>
  <si>
    <t>004925.OF</t>
  </si>
  <si>
    <t>长信低碳环保行业量化</t>
  </si>
  <si>
    <t>004926.OF</t>
  </si>
  <si>
    <t>中航军民融合精选A</t>
  </si>
  <si>
    <t>韩浩</t>
  </si>
  <si>
    <t>004928.OF</t>
  </si>
  <si>
    <t>华润元大欣享A</t>
  </si>
  <si>
    <t>刘宏毅,李武群,魏晓菲,胡永杰</t>
  </si>
  <si>
    <t>004930.OF</t>
  </si>
  <si>
    <t>华润元大价值优选A</t>
  </si>
  <si>
    <t>刘宏毅</t>
  </si>
  <si>
    <t>004932.OF</t>
  </si>
  <si>
    <t>招商丰拓A</t>
  </si>
  <si>
    <t>004934.OF</t>
  </si>
  <si>
    <t>圆信永丰消费升级</t>
  </si>
  <si>
    <t>胡春霞</t>
  </si>
  <si>
    <t>004936.OF</t>
  </si>
  <si>
    <t>中航混改精选A</t>
  </si>
  <si>
    <t>韩浩,杜晓安</t>
  </si>
  <si>
    <t>004940.OF</t>
  </si>
  <si>
    <t>中加聚鑫纯债一年A</t>
  </si>
  <si>
    <t>袁素</t>
  </si>
  <si>
    <t>004942.OF</t>
  </si>
  <si>
    <t>格林伯元A</t>
  </si>
  <si>
    <t>宋绍峰,李会忠</t>
  </si>
  <si>
    <t>004944.OF</t>
  </si>
  <si>
    <t>鑫元鑫趋势A</t>
  </si>
  <si>
    <t>丁玥,赵慧</t>
  </si>
  <si>
    <t>004945.OF</t>
  </si>
  <si>
    <t>长信中证500指数增强</t>
  </si>
  <si>
    <t>004946.OF</t>
  </si>
  <si>
    <t>汇添富盈润A</t>
  </si>
  <si>
    <t>004951.OF</t>
  </si>
  <si>
    <t>申万菱信价值优利</t>
  </si>
  <si>
    <t>004952.OF</t>
  </si>
  <si>
    <t>兴全恒益A</t>
  </si>
  <si>
    <t>张睿,申庆</t>
  </si>
  <si>
    <t>004954.OF</t>
  </si>
  <si>
    <t>中银证券中高等级A</t>
  </si>
  <si>
    <t>王玉玺</t>
  </si>
  <si>
    <t>004956.OF</t>
  </si>
  <si>
    <t>中银证券安誉A</t>
  </si>
  <si>
    <t>吴康</t>
  </si>
  <si>
    <t>004958.OF</t>
  </si>
  <si>
    <t>圆信永丰优享生活</t>
  </si>
  <si>
    <t>004959.OF</t>
  </si>
  <si>
    <t>圆信永丰优悦生活</t>
  </si>
  <si>
    <t>004960.OF</t>
  </si>
  <si>
    <t>平安合泰定期开放</t>
  </si>
  <si>
    <t>004965.OF</t>
  </si>
  <si>
    <t>泓德致远A</t>
  </si>
  <si>
    <t>004967.OF</t>
  </si>
  <si>
    <t>红土创新货币A</t>
  </si>
  <si>
    <t>邱骏</t>
  </si>
  <si>
    <t>004970.OF</t>
  </si>
  <si>
    <t>南方天天宝A</t>
  </si>
  <si>
    <t>004972.OF</t>
  </si>
  <si>
    <t>长城收益宝A</t>
  </si>
  <si>
    <t>邹德立,程书峰</t>
  </si>
  <si>
    <t>004975.OF</t>
  </si>
  <si>
    <t>交银恒益</t>
  </si>
  <si>
    <t>004976.OF</t>
  </si>
  <si>
    <t>华润元大景泰A</t>
  </si>
  <si>
    <t>刘宏毅,魏晓菲,李武群</t>
  </si>
  <si>
    <t>004978.OF</t>
  </si>
  <si>
    <t>富国聚利纯债三个月</t>
  </si>
  <si>
    <t>朱梦娜,刘瀚驰</t>
  </si>
  <si>
    <t>004979.OF</t>
  </si>
  <si>
    <t>华夏鼎诺三个月A</t>
  </si>
  <si>
    <t>004981.OF</t>
  </si>
  <si>
    <t>新华鑫日享中短债A</t>
  </si>
  <si>
    <t>赵楠,王滨</t>
  </si>
  <si>
    <t>004982.OF</t>
  </si>
  <si>
    <t>新华安享多裕定开</t>
  </si>
  <si>
    <t>004983.OF</t>
  </si>
  <si>
    <t>鹏扬现金通利A</t>
  </si>
  <si>
    <t>王莹莹</t>
  </si>
  <si>
    <t>004985.OF</t>
  </si>
  <si>
    <t>博时合晶货币</t>
  </si>
  <si>
    <t>004986.OF</t>
  </si>
  <si>
    <t>鹏华策略回报</t>
  </si>
  <si>
    <t>004987.OF</t>
  </si>
  <si>
    <t>诺德新享</t>
  </si>
  <si>
    <t>刘先政</t>
  </si>
  <si>
    <t>004988.OF</t>
  </si>
  <si>
    <t>人保双利A</t>
  </si>
  <si>
    <t>朱锐</t>
  </si>
  <si>
    <t>004993.OF</t>
  </si>
  <si>
    <t>中欧可转债A</t>
  </si>
  <si>
    <t>华李成,彭震威</t>
  </si>
  <si>
    <t>004995.OF</t>
  </si>
  <si>
    <t>广发品牌消费A</t>
  </si>
  <si>
    <t>孙迪,陈樱子</t>
  </si>
  <si>
    <t>004997.OF</t>
  </si>
  <si>
    <t>广发高端制造A</t>
  </si>
  <si>
    <t>孙迪,郑澄然</t>
  </si>
  <si>
    <t>004998.OF</t>
  </si>
  <si>
    <t>长信全球债券人民币</t>
  </si>
  <si>
    <t>傅瑶纯</t>
  </si>
  <si>
    <t>005000.OF</t>
  </si>
  <si>
    <t>泰康泉林量化价值精选A</t>
  </si>
  <si>
    <t>刘伟</t>
  </si>
  <si>
    <t>005001.OF</t>
  </si>
  <si>
    <t>交银施罗德持续成长</t>
  </si>
  <si>
    <t>何帅</t>
  </si>
  <si>
    <t>005004.OF</t>
  </si>
  <si>
    <t>交银施罗德品质升级</t>
  </si>
  <si>
    <t>005005.OF</t>
  </si>
  <si>
    <t>中金金泽A</t>
  </si>
  <si>
    <t>邱延冰</t>
  </si>
  <si>
    <t>005007.OF</t>
  </si>
  <si>
    <t>景顺长城景瑞睿利</t>
  </si>
  <si>
    <t>万梦</t>
  </si>
  <si>
    <t>005009.OF</t>
  </si>
  <si>
    <t>申万菱信行业轮动</t>
  </si>
  <si>
    <t>林博程</t>
  </si>
  <si>
    <t>005010.OF</t>
  </si>
  <si>
    <t>金鹰添瑞中短债A</t>
  </si>
  <si>
    <t>戴骏,龙悦芳</t>
  </si>
  <si>
    <t>005014.OF</t>
  </si>
  <si>
    <t>泰康景泰回报A</t>
  </si>
  <si>
    <t>黄钟,宋仁杰</t>
  </si>
  <si>
    <t>005018.OF</t>
  </si>
  <si>
    <t>国金民丰回报</t>
  </si>
  <si>
    <t>徐艳芳,张航</t>
  </si>
  <si>
    <t>005019.OF</t>
  </si>
  <si>
    <t>国投瑞银和泰6个月</t>
  </si>
  <si>
    <t>蔡玮菁,宋璐</t>
  </si>
  <si>
    <t>005020.OF</t>
  </si>
  <si>
    <t>信诚智惠金A</t>
  </si>
  <si>
    <t>005021.OF</t>
  </si>
  <si>
    <t>渤海汇金量化汇盈</t>
  </si>
  <si>
    <t>何翔</t>
  </si>
  <si>
    <t>005024.OF</t>
  </si>
  <si>
    <t>南方兴利半年</t>
  </si>
  <si>
    <t>李璇</t>
  </si>
  <si>
    <t>005027.OF</t>
  </si>
  <si>
    <t>光大多策略优选一年</t>
  </si>
  <si>
    <t>005028.OF</t>
  </si>
  <si>
    <t>鹏华研究精选</t>
  </si>
  <si>
    <t>梁浩,王海青</t>
  </si>
  <si>
    <t>005029.OF</t>
  </si>
  <si>
    <t>中银产业精选</t>
  </si>
  <si>
    <t>005035.OF</t>
  </si>
  <si>
    <t>银华信息科技量化A</t>
  </si>
  <si>
    <t>李宜璇,马君</t>
  </si>
  <si>
    <t>005037.OF</t>
  </si>
  <si>
    <t>银华新能源新材料量化A</t>
  </si>
  <si>
    <t>李宜璇</t>
  </si>
  <si>
    <t>005039.OF</t>
  </si>
  <si>
    <t>鹏扬景兴A</t>
  </si>
  <si>
    <t>罗成,焦翠</t>
  </si>
  <si>
    <t>005041.OF</t>
  </si>
  <si>
    <t>人保研究精选A</t>
  </si>
  <si>
    <t>郁琦</t>
  </si>
  <si>
    <t>005043.OF</t>
  </si>
  <si>
    <t>国寿安保健康科学A</t>
  </si>
  <si>
    <t>张琦,刘志军</t>
  </si>
  <si>
    <t>005047.OF</t>
  </si>
  <si>
    <t>南华瑞扬纯债A</t>
  </si>
  <si>
    <t>刘斐</t>
  </si>
  <si>
    <t>005049.OF</t>
  </si>
  <si>
    <t>长安鑫旺价值A</t>
  </si>
  <si>
    <t>徐小勇</t>
  </si>
  <si>
    <t>005051.OF</t>
  </si>
  <si>
    <t>上投摩根港股低波红利A</t>
  </si>
  <si>
    <t>张淑婉,胡迪</t>
  </si>
  <si>
    <t>005053.OF</t>
  </si>
  <si>
    <t>银河量化价值</t>
  </si>
  <si>
    <t>005054.OF</t>
  </si>
  <si>
    <t>泰康瑞坤纯债</t>
  </si>
  <si>
    <t>005055.OF</t>
  </si>
  <si>
    <t>华泰柏瑞量化阿尔法A</t>
  </si>
  <si>
    <t>田汉卿,盛豪</t>
  </si>
  <si>
    <t>005056.OF</t>
  </si>
  <si>
    <t>东方红货币A</t>
  </si>
  <si>
    <t>李燕,丁锐,高德勇</t>
  </si>
  <si>
    <t>005059.OF</t>
  </si>
  <si>
    <t>南方安福A</t>
  </si>
  <si>
    <t>005062.OF</t>
  </si>
  <si>
    <t>博时中证500指数增强A</t>
  </si>
  <si>
    <t>刘钊</t>
  </si>
  <si>
    <t>005063.OF</t>
  </si>
  <si>
    <t>广发中证全指家用电器A</t>
  </si>
  <si>
    <t>005067.OF</t>
  </si>
  <si>
    <t>融通逆向策略A</t>
  </si>
  <si>
    <t>刘安坤</t>
  </si>
  <si>
    <t>005070.OF</t>
  </si>
  <si>
    <t>长江乐丰纯债定期开放</t>
  </si>
  <si>
    <t>005072.OF</t>
  </si>
  <si>
    <t>中银丰进定期开放</t>
  </si>
  <si>
    <t>田原,李宪</t>
  </si>
  <si>
    <t>005073.OF</t>
  </si>
  <si>
    <t>永赢永益A</t>
  </si>
  <si>
    <t>徐沛琳</t>
  </si>
  <si>
    <t>005075.OF</t>
  </si>
  <si>
    <t>富国研究量化精选</t>
  </si>
  <si>
    <t>005076.OF</t>
  </si>
  <si>
    <t>创金合信优选回报</t>
  </si>
  <si>
    <t>曹春林</t>
  </si>
  <si>
    <t>005077.OF</t>
  </si>
  <si>
    <t>平安合韵定开纯债</t>
  </si>
  <si>
    <t>005078.OF</t>
  </si>
  <si>
    <t>富国宝利增强</t>
  </si>
  <si>
    <t>005079.OF</t>
  </si>
  <si>
    <t>兴银鑫日享短债A</t>
  </si>
  <si>
    <t>005081.OF</t>
  </si>
  <si>
    <t>海富通量化多因子A</t>
  </si>
  <si>
    <t>005082.OF</t>
  </si>
  <si>
    <t>诺德量化蓝筹增强A</t>
  </si>
  <si>
    <t>曾文宏</t>
  </si>
  <si>
    <t>005088.OF</t>
  </si>
  <si>
    <t>嘉实新添辉定开A</t>
  </si>
  <si>
    <t>005090.OF</t>
  </si>
  <si>
    <t>嘉合睿金A</t>
  </si>
  <si>
    <t>骆海涛</t>
  </si>
  <si>
    <t>005094.OF</t>
  </si>
  <si>
    <t>万家臻选</t>
  </si>
  <si>
    <t>莫海波</t>
  </si>
  <si>
    <t>005095.OF</t>
  </si>
  <si>
    <t>国泰量化成长优选A</t>
  </si>
  <si>
    <t>艾小军</t>
  </si>
  <si>
    <t>005102.OF</t>
  </si>
  <si>
    <t>工银沪深300ETF联接A</t>
  </si>
  <si>
    <t>刘伟琳</t>
  </si>
  <si>
    <t>005104.OF</t>
  </si>
  <si>
    <t>富荣福康A</t>
  </si>
  <si>
    <t>郎骋成</t>
  </si>
  <si>
    <t>005106.OF</t>
  </si>
  <si>
    <t>银华农业产业</t>
  </si>
  <si>
    <t>005108.OF</t>
  </si>
  <si>
    <t>圆信永丰双利优选</t>
  </si>
  <si>
    <t>范妍,肖世源</t>
  </si>
  <si>
    <t>005109.OF</t>
  </si>
  <si>
    <t>汇安多策略A</t>
  </si>
  <si>
    <t>005112.OF</t>
  </si>
  <si>
    <t>银华中证全指医药卫生增强</t>
  </si>
  <si>
    <t>秦锋</t>
  </si>
  <si>
    <t>005113.OF</t>
  </si>
  <si>
    <t>平安沪深300指数量化增强A</t>
  </si>
  <si>
    <t>005117.OF</t>
  </si>
  <si>
    <t>金信价值精选A</t>
  </si>
  <si>
    <t>005119.OF</t>
  </si>
  <si>
    <t>银华智荟内在价值</t>
  </si>
  <si>
    <t>方建</t>
  </si>
  <si>
    <t>005120.OF</t>
  </si>
  <si>
    <t>上投摩根量化多因子</t>
  </si>
  <si>
    <t>005121.OF</t>
  </si>
  <si>
    <t>富国兴利增强</t>
  </si>
  <si>
    <t>005123.OF</t>
  </si>
  <si>
    <t>南方优享分红A</t>
  </si>
  <si>
    <t>005124.OF</t>
  </si>
  <si>
    <t>易方达恒益</t>
  </si>
  <si>
    <t>005126.OF</t>
  </si>
  <si>
    <t>银河量化稳进</t>
  </si>
  <si>
    <t>005127.OF</t>
  </si>
  <si>
    <t>平安合正定开纯债</t>
  </si>
  <si>
    <t>张恒</t>
  </si>
  <si>
    <t>005128.OF</t>
  </si>
  <si>
    <t>华夏永康添福</t>
  </si>
  <si>
    <t>005134.OF</t>
  </si>
  <si>
    <t>长信长金通A</t>
  </si>
  <si>
    <t>005136.OF</t>
  </si>
  <si>
    <t>华安幸福生活</t>
  </si>
  <si>
    <t>崔莹,孔涛</t>
  </si>
  <si>
    <t>005137.OF</t>
  </si>
  <si>
    <t>长信沪深300指数增强A</t>
  </si>
  <si>
    <t>005138.OF</t>
  </si>
  <si>
    <t>前海开源弘丰A</t>
  </si>
  <si>
    <t>史延</t>
  </si>
  <si>
    <t>005140.OF</t>
  </si>
  <si>
    <t>华夏睿磐泰荣A</t>
  </si>
  <si>
    <t>张弘弢,毛颖,宋洋</t>
  </si>
  <si>
    <t>005142.OF</t>
  </si>
  <si>
    <t>中融沪港深大消费A</t>
  </si>
  <si>
    <t>005144.OF</t>
  </si>
  <si>
    <t>东吴优益A</t>
  </si>
  <si>
    <t>陈晨</t>
  </si>
  <si>
    <t>005146.OF</t>
  </si>
  <si>
    <t>兴银丰润</t>
  </si>
  <si>
    <t>王卫</t>
  </si>
  <si>
    <t>005150.OF</t>
  </si>
  <si>
    <t>红土创新优淳A</t>
  </si>
  <si>
    <t>005156.OF</t>
  </si>
  <si>
    <t>嘉实领航资产配置A</t>
  </si>
  <si>
    <t>张静</t>
  </si>
  <si>
    <t>005158.OF</t>
  </si>
  <si>
    <t>长江乐盈定期开放</t>
  </si>
  <si>
    <t>005159.OF</t>
  </si>
  <si>
    <t>华泰保兴尊合A</t>
  </si>
  <si>
    <t>005161.OF</t>
  </si>
  <si>
    <t>华商上游产业</t>
  </si>
  <si>
    <t>005164.OF</t>
  </si>
  <si>
    <t>富荣福锦A</t>
  </si>
  <si>
    <t>邓宇翔</t>
  </si>
  <si>
    <t>005166.OF</t>
  </si>
  <si>
    <t>嘉实润和量化</t>
  </si>
  <si>
    <t>刘宁,刘斌</t>
  </si>
  <si>
    <t>005167.OF</t>
  </si>
  <si>
    <t>嘉实润泽量化一年定开</t>
  </si>
  <si>
    <t>刘斌,刘宁</t>
  </si>
  <si>
    <t>005168.OF</t>
  </si>
  <si>
    <t>信达澳银新征程定开A</t>
  </si>
  <si>
    <t>005169.OF</t>
  </si>
  <si>
    <t>华泰保兴策略精选A</t>
  </si>
  <si>
    <t>赵健</t>
  </si>
  <si>
    <t>005171.OF</t>
  </si>
  <si>
    <t>富国景利纯债</t>
  </si>
  <si>
    <t>朱梦娜,沈博文</t>
  </si>
  <si>
    <t>005172.OF</t>
  </si>
  <si>
    <t>泰康安悦纯债</t>
  </si>
  <si>
    <t>任翀,黄钟</t>
  </si>
  <si>
    <t>005173.OF</t>
  </si>
  <si>
    <t>富荣富安A</t>
  </si>
  <si>
    <t>005175.OF</t>
  </si>
  <si>
    <t>国寿安保消费新蓝海</t>
  </si>
  <si>
    <t>李丹,张琦</t>
  </si>
  <si>
    <t>005176.OF</t>
  </si>
  <si>
    <t>富国精准医疗</t>
  </si>
  <si>
    <t>005177.OF</t>
  </si>
  <si>
    <t>华夏睿磐泰利A</t>
  </si>
  <si>
    <t>005179.OF</t>
  </si>
  <si>
    <t>信达澳银新起点A</t>
  </si>
  <si>
    <t>005185.OF</t>
  </si>
  <si>
    <t>国泰招惠收益定开</t>
  </si>
  <si>
    <t>刘波</t>
  </si>
  <si>
    <t>005186.OF</t>
  </si>
  <si>
    <t>长安鑫兴A</t>
  </si>
  <si>
    <t>刘兴旺</t>
  </si>
  <si>
    <t>005189.OF</t>
  </si>
  <si>
    <t>海富通量化前锋A</t>
  </si>
  <si>
    <t>纪君凯</t>
  </si>
  <si>
    <t>005197.OF</t>
  </si>
  <si>
    <t>工银瑞信沪港深精选A</t>
  </si>
  <si>
    <t>孔令兵</t>
  </si>
  <si>
    <t>005200.OF</t>
  </si>
  <si>
    <t>浦银安盛普瑞纯债A</t>
  </si>
  <si>
    <t>章潇枫</t>
  </si>
  <si>
    <t>005208.OF</t>
  </si>
  <si>
    <t>国寿安保安裕纯债半年</t>
  </si>
  <si>
    <t>黄力,董瑞倩</t>
  </si>
  <si>
    <t>005209.OF</t>
  </si>
  <si>
    <t>东吴双三角A</t>
  </si>
  <si>
    <t>005211.OF</t>
  </si>
  <si>
    <t>银河智慧主题</t>
  </si>
  <si>
    <t>袁曦</t>
  </si>
  <si>
    <t>005212.OF</t>
  </si>
  <si>
    <t>汇安稳裕</t>
  </si>
  <si>
    <t>仇秉则</t>
  </si>
  <si>
    <t>005213.OF</t>
  </si>
  <si>
    <t>华夏鼎旺三个月A</t>
  </si>
  <si>
    <t>005215.OF</t>
  </si>
  <si>
    <t>南方全天候策略A</t>
  </si>
  <si>
    <t>夏莹莹,李文良</t>
  </si>
  <si>
    <t>005217.OF</t>
  </si>
  <si>
    <t>建信福泽安泰</t>
  </si>
  <si>
    <t>梁珉,王锐,姜华</t>
  </si>
  <si>
    <t>005218.OF</t>
  </si>
  <si>
    <t>华夏聚惠稳健目标A</t>
  </si>
  <si>
    <t>郑铮,李晓易</t>
  </si>
  <si>
    <t>005220.OF</t>
  </si>
  <si>
    <t>海富通聚优精选</t>
  </si>
  <si>
    <t>朱赟</t>
  </si>
  <si>
    <t>005221.OF</t>
  </si>
  <si>
    <t>泰达宏利全能优选A</t>
  </si>
  <si>
    <t>张晓龙</t>
  </si>
  <si>
    <t>005223.OF</t>
  </si>
  <si>
    <t>广发中证基建工程A</t>
  </si>
  <si>
    <t>005225.OF</t>
  </si>
  <si>
    <t>广发量化多因子</t>
  </si>
  <si>
    <t>陈宇庭</t>
  </si>
  <si>
    <t>005226.OF</t>
  </si>
  <si>
    <t>山西证券改革精选</t>
  </si>
  <si>
    <t>刘俊清,李惟愚</t>
  </si>
  <si>
    <t>005228.OF</t>
  </si>
  <si>
    <t>汇添富港股通专注成长</t>
  </si>
  <si>
    <t>005231.OF</t>
  </si>
  <si>
    <t>红塔红土盛通A</t>
  </si>
  <si>
    <t>005233.OF</t>
  </si>
  <si>
    <t>广发睿毅领先</t>
  </si>
  <si>
    <t>005234.OF</t>
  </si>
  <si>
    <t>广发汇吉3个月</t>
  </si>
  <si>
    <t>代宇,洪志</t>
  </si>
  <si>
    <t>005235.OF</t>
  </si>
  <si>
    <t>银华食品饮料A</t>
  </si>
  <si>
    <t>马君,李宜璇</t>
  </si>
  <si>
    <t>005237.OF</t>
  </si>
  <si>
    <t>银华医疗健康A</t>
  </si>
  <si>
    <t>马君</t>
  </si>
  <si>
    <t>005241.OF</t>
  </si>
  <si>
    <t>中欧时代智慧A</t>
  </si>
  <si>
    <t>成雨轩</t>
  </si>
  <si>
    <t>005243.OF</t>
  </si>
  <si>
    <t>融通中国概念</t>
  </si>
  <si>
    <t>成涛</t>
  </si>
  <si>
    <t>005244.OF</t>
  </si>
  <si>
    <t>国泰聚优价值A</t>
  </si>
  <si>
    <t>005246.OF</t>
  </si>
  <si>
    <t>国泰可转债</t>
  </si>
  <si>
    <t>005247.OF</t>
  </si>
  <si>
    <t>国都量化精选</t>
  </si>
  <si>
    <t>张晓磊,廖晓东</t>
  </si>
  <si>
    <t>005248.OF</t>
  </si>
  <si>
    <t>新华沪深300A</t>
  </si>
  <si>
    <t>邓岳</t>
  </si>
  <si>
    <t>005250.OF</t>
  </si>
  <si>
    <t>银华估值优势</t>
  </si>
  <si>
    <t>程桯</t>
  </si>
  <si>
    <t>005251.OF</t>
  </si>
  <si>
    <t>银华多元动力</t>
  </si>
  <si>
    <t>贾鹏,王智伟</t>
  </si>
  <si>
    <t>005252.OF</t>
  </si>
  <si>
    <t>中海添瑞</t>
  </si>
  <si>
    <t>005255.OF</t>
  </si>
  <si>
    <t>浦银安盛港股通量化优选</t>
  </si>
  <si>
    <t>罗雯,IKEDA KAE</t>
  </si>
  <si>
    <t>005258.OF</t>
  </si>
  <si>
    <t>景顺长城量化平衡</t>
  </si>
  <si>
    <t>黎海威,徐喻军</t>
  </si>
  <si>
    <t>005259.OF</t>
  </si>
  <si>
    <t>建信龙头企业</t>
  </si>
  <si>
    <t>刘克飞</t>
  </si>
  <si>
    <t>005260.OF</t>
  </si>
  <si>
    <t>银华稳健增利A</t>
  </si>
  <si>
    <t>005262.OF</t>
  </si>
  <si>
    <t>鑫元欣享A</t>
  </si>
  <si>
    <t>王美芹,李彪</t>
  </si>
  <si>
    <t>005264.OF</t>
  </si>
  <si>
    <t>国都多策略</t>
  </si>
  <si>
    <t>张崴,尹德才</t>
  </si>
  <si>
    <t>005265.OF</t>
  </si>
  <si>
    <t>博时厚泽回报A</t>
  </si>
  <si>
    <t>005267.OF</t>
  </si>
  <si>
    <t>嘉实价值精选</t>
  </si>
  <si>
    <t>005268.OF</t>
  </si>
  <si>
    <t>鹏华优势企业</t>
  </si>
  <si>
    <t>005269.OF</t>
  </si>
  <si>
    <t>华泰柏瑞港股通量化</t>
  </si>
  <si>
    <t>005270.OF</t>
  </si>
  <si>
    <t>太平改革红利精选</t>
  </si>
  <si>
    <t>梁鹏</t>
  </si>
  <si>
    <t>005271.OF</t>
  </si>
  <si>
    <t>安信恒利增强A</t>
  </si>
  <si>
    <t>任凭,钟光正</t>
  </si>
  <si>
    <t>005273.OF</t>
  </si>
  <si>
    <t>华商可转债A</t>
  </si>
  <si>
    <t>005274.OF</t>
  </si>
  <si>
    <t>中银景福回报</t>
  </si>
  <si>
    <t>005275.OF</t>
  </si>
  <si>
    <t>中欧创新成长A</t>
  </si>
  <si>
    <t>王培</t>
  </si>
  <si>
    <t>005277.OF</t>
  </si>
  <si>
    <t>海富通融丰定期开放</t>
  </si>
  <si>
    <t>张靖爽,夏妍妍,刘田</t>
  </si>
  <si>
    <t>005280.OF</t>
  </si>
  <si>
    <t>安信稳健阿尔法定开A</t>
  </si>
  <si>
    <t>005281.OF</t>
  </si>
  <si>
    <t>中科沃土转型升级</t>
  </si>
  <si>
    <t>徐力,孟禄程</t>
  </si>
  <si>
    <t>005286.OF</t>
  </si>
  <si>
    <t>银华岁丰定期开放</t>
  </si>
  <si>
    <t>吴文明</t>
  </si>
  <si>
    <t>005288.OF</t>
  </si>
  <si>
    <t>海富通创业板增强A</t>
  </si>
  <si>
    <t>杜晓海</t>
  </si>
  <si>
    <t>005289.OF</t>
  </si>
  <si>
    <t>融通通昊三个月定期开放</t>
  </si>
  <si>
    <t>黄浩荣,张一格</t>
  </si>
  <si>
    <t>005290.OF</t>
  </si>
  <si>
    <t>诺德新盛A</t>
  </si>
  <si>
    <t>应颖</t>
  </si>
  <si>
    <t>005291.OF</t>
  </si>
  <si>
    <t>华富星玉衡A</t>
  </si>
  <si>
    <t>005293.OF</t>
  </si>
  <si>
    <t>诺德新旺</t>
  </si>
  <si>
    <t>005294.OF</t>
  </si>
  <si>
    <t>诺德新宜</t>
  </si>
  <si>
    <t>顾钰</t>
  </si>
  <si>
    <t>005295.OF</t>
  </si>
  <si>
    <t>诺德天富</t>
  </si>
  <si>
    <t>005296.OF</t>
  </si>
  <si>
    <t>南华丰淳A</t>
  </si>
  <si>
    <t>005299.OF</t>
  </si>
  <si>
    <t>万家成长优选A</t>
  </si>
  <si>
    <t>李文宾</t>
  </si>
  <si>
    <t>005301.OF</t>
  </si>
  <si>
    <t>前海开源弘泽A</t>
  </si>
  <si>
    <t>李炳智</t>
  </si>
  <si>
    <t>005303.OF</t>
  </si>
  <si>
    <t>嘉实医药健康A</t>
  </si>
  <si>
    <t>005305.OF</t>
  </si>
  <si>
    <t>长信合利A</t>
  </si>
  <si>
    <t>005307.OF</t>
  </si>
  <si>
    <t>财通资管鸿达纯债A</t>
  </si>
  <si>
    <t>宫志芳,陈希希</t>
  </si>
  <si>
    <t>005309.OF</t>
  </si>
  <si>
    <t>中银证券汇嘉定期开放</t>
  </si>
  <si>
    <t>吕文晔,余亮</t>
  </si>
  <si>
    <t>005310.OF</t>
  </si>
  <si>
    <t>广发电子信息传媒产业精选A</t>
  </si>
  <si>
    <t>观富钦,冯骋</t>
  </si>
  <si>
    <t>005311.OF</t>
  </si>
  <si>
    <t>万家经济新动能A</t>
  </si>
  <si>
    <t>黄兴亮</t>
  </si>
  <si>
    <t>005313.OF</t>
  </si>
  <si>
    <t>万家中证1000指数增强A</t>
  </si>
  <si>
    <t>005315.OF</t>
  </si>
  <si>
    <t>泰达宏利交利3个月A</t>
  </si>
  <si>
    <t>005317.OF</t>
  </si>
  <si>
    <t>万家瑞舜A</t>
  </si>
  <si>
    <t>005321.OF</t>
  </si>
  <si>
    <t>中银证券汇宇定期开放</t>
  </si>
  <si>
    <t>余亮</t>
  </si>
  <si>
    <t>005322.OF</t>
  </si>
  <si>
    <t>中银丰禧</t>
  </si>
  <si>
    <t>005323.OF</t>
  </si>
  <si>
    <t>前海开源泽鑫A</t>
  </si>
  <si>
    <t>005325.OF</t>
  </si>
  <si>
    <t>景顺长城泰恒回报A</t>
  </si>
  <si>
    <t>005327.OF</t>
  </si>
  <si>
    <t>景顺长城景泰稳利A</t>
  </si>
  <si>
    <t>005328.OF</t>
  </si>
  <si>
    <t>前海开源价值策略</t>
  </si>
  <si>
    <t>肖立强</t>
  </si>
  <si>
    <t>005329.OF</t>
  </si>
  <si>
    <t>汇添富民安增益A</t>
  </si>
  <si>
    <t>胡昕炜,杨靖</t>
  </si>
  <si>
    <t>005331.OF</t>
  </si>
  <si>
    <t>益民优势安享</t>
  </si>
  <si>
    <t>005335.OF</t>
  </si>
  <si>
    <t>浙商全景消费</t>
  </si>
  <si>
    <t>贾腾</t>
  </si>
  <si>
    <t>005336.OF</t>
  </si>
  <si>
    <t>中加颐慧三个月A</t>
  </si>
  <si>
    <t>005338.OF</t>
  </si>
  <si>
    <t>兴业3个月定开</t>
  </si>
  <si>
    <t>005340.OF</t>
  </si>
  <si>
    <t>兴业6个月定期开放</t>
  </si>
  <si>
    <t>005341.OF</t>
  </si>
  <si>
    <t>长安裕泰A</t>
  </si>
  <si>
    <t>005343.OF</t>
  </si>
  <si>
    <t>长安裕盛A</t>
  </si>
  <si>
    <t>005345.OF</t>
  </si>
  <si>
    <t>长安泓润纯债A</t>
  </si>
  <si>
    <t>005347.OF</t>
  </si>
  <si>
    <t>诺德量化优选</t>
  </si>
  <si>
    <t>王恒楠</t>
  </si>
  <si>
    <t>005350.OF</t>
  </si>
  <si>
    <t>诺德短债A</t>
  </si>
  <si>
    <t>景辉</t>
  </si>
  <si>
    <t>005351.OF</t>
  </si>
  <si>
    <t>汇添富行业整合主题</t>
  </si>
  <si>
    <t>005352.OF</t>
  </si>
  <si>
    <t>鹏扬景泰成长A</t>
  </si>
  <si>
    <t>邓彬彬</t>
  </si>
  <si>
    <t>005354.OF</t>
  </si>
  <si>
    <t>富国沪港深行业精选A</t>
  </si>
  <si>
    <t>005357.OF</t>
  </si>
  <si>
    <t>富国国企改革灵活</t>
  </si>
  <si>
    <t>005358.OF</t>
  </si>
  <si>
    <t>东方阿尔法精选A</t>
  </si>
  <si>
    <t>005360.OF</t>
  </si>
  <si>
    <t>汇安资产轮动</t>
  </si>
  <si>
    <t>沈宏伟,周加文</t>
  </si>
  <si>
    <t>005361.OF</t>
  </si>
  <si>
    <t>中融聚商3个月定开</t>
  </si>
  <si>
    <t>005362.OF</t>
  </si>
  <si>
    <t>中银证券安源A</t>
  </si>
  <si>
    <t>吕文晔</t>
  </si>
  <si>
    <t>005364.OF</t>
  </si>
  <si>
    <t>华夏鼎顺三个月定开A</t>
  </si>
  <si>
    <t>005366.OF</t>
  </si>
  <si>
    <t>上投摩根丰瑞A</t>
  </si>
  <si>
    <t>聂曙光,雷杨娟</t>
  </si>
  <si>
    <t>005368.OF</t>
  </si>
  <si>
    <t>富国清洁能源产业A</t>
  </si>
  <si>
    <t>005369.OF</t>
  </si>
  <si>
    <t>富国臻利纯债定开</t>
  </si>
  <si>
    <t>黄纪亮,武磊</t>
  </si>
  <si>
    <t>005371.OF</t>
  </si>
  <si>
    <t>中加心悦A</t>
  </si>
  <si>
    <t>王梁,袁素</t>
  </si>
  <si>
    <t>005373.OF</t>
  </si>
  <si>
    <t>中加紫金A</t>
  </si>
  <si>
    <t>许飞虎</t>
  </si>
  <si>
    <t>005375.OF</t>
  </si>
  <si>
    <t>建信睿和纯债定开</t>
  </si>
  <si>
    <t>黎颖芳,闫晗,徐华婧</t>
  </si>
  <si>
    <t>005376.OF</t>
  </si>
  <si>
    <t>北信瑞丰华丰</t>
  </si>
  <si>
    <t>005377.OF</t>
  </si>
  <si>
    <t>华安鼎瑞定期开放</t>
  </si>
  <si>
    <t>005378.OF</t>
  </si>
  <si>
    <t>前海联合泓元纯债</t>
  </si>
  <si>
    <t>敬夏玺,张文</t>
  </si>
  <si>
    <t>005379.OF</t>
  </si>
  <si>
    <t>汇添富价值创造</t>
  </si>
  <si>
    <t>005381.OF</t>
  </si>
  <si>
    <t>泰康睿利量化多策略A</t>
  </si>
  <si>
    <t>005383.OF</t>
  </si>
  <si>
    <t>富国绿色纯债</t>
  </si>
  <si>
    <t>朱梦娜</t>
  </si>
  <si>
    <t>005384.OF</t>
  </si>
  <si>
    <t>银河铭忆3个月</t>
  </si>
  <si>
    <t>刘铭</t>
  </si>
  <si>
    <t>005386.OF</t>
  </si>
  <si>
    <t>银河睿达A</t>
  </si>
  <si>
    <t>蒋磊,韩晶</t>
  </si>
  <si>
    <t>005388.OF</t>
  </si>
  <si>
    <t>兴业安弘3个月</t>
  </si>
  <si>
    <t>005390.OF</t>
  </si>
  <si>
    <t>工银瑞信创业板ETF联接A</t>
  </si>
  <si>
    <t>赵栩</t>
  </si>
  <si>
    <t>005392.OF</t>
  </si>
  <si>
    <t>长信价值蓝筹两年A</t>
  </si>
  <si>
    <t>吴廷华</t>
  </si>
  <si>
    <t>005393.OF</t>
  </si>
  <si>
    <t>南方卓利3个月定开A</t>
  </si>
  <si>
    <t>005395.OF</t>
  </si>
  <si>
    <t>泓德臻远回报</t>
  </si>
  <si>
    <t>005396.OF</t>
  </si>
  <si>
    <t>中金丰硕</t>
  </si>
  <si>
    <t>005397.OF</t>
  </si>
  <si>
    <t>南方安养</t>
  </si>
  <si>
    <t>005398.OF</t>
  </si>
  <si>
    <t>鹏扬淳优一年定开</t>
  </si>
  <si>
    <t>陈钟闻,王莹莹</t>
  </si>
  <si>
    <t>005399.OF</t>
  </si>
  <si>
    <t>长信量化价值驱动A</t>
  </si>
  <si>
    <t>005400.OF</t>
  </si>
  <si>
    <t>万家潜力价值A</t>
  </si>
  <si>
    <t>高源</t>
  </si>
  <si>
    <t>005402.OF</t>
  </si>
  <si>
    <t>广发资源优选A</t>
  </si>
  <si>
    <t>孙迪</t>
  </si>
  <si>
    <t>005403.OF</t>
  </si>
  <si>
    <t>南方融尚再融资主题精选</t>
  </si>
  <si>
    <t>005405.OF</t>
  </si>
  <si>
    <t>中金金序量化蓝筹A</t>
  </si>
  <si>
    <t>005407.OF</t>
  </si>
  <si>
    <t>华夏鼎泰六个月定开A</t>
  </si>
  <si>
    <t>005409.OF</t>
  </si>
  <si>
    <t>华泰柏瑞战略新兴产业A</t>
  </si>
  <si>
    <t>吴邦栋</t>
  </si>
  <si>
    <t>005410.OF</t>
  </si>
  <si>
    <t>汇添富鑫盛定期开放A</t>
  </si>
  <si>
    <t>胡娜</t>
  </si>
  <si>
    <t>005412.OF</t>
  </si>
  <si>
    <t>金信民长A</t>
  </si>
  <si>
    <t>周谧,孙磊</t>
  </si>
  <si>
    <t>005416.OF</t>
  </si>
  <si>
    <t>鹏华尊惠18个月A</t>
  </si>
  <si>
    <t>李君,汤志彦</t>
  </si>
  <si>
    <t>005418.OF</t>
  </si>
  <si>
    <t>申万菱信量化驱动</t>
  </si>
  <si>
    <t>005419.OF</t>
  </si>
  <si>
    <t>中欧聚瑞A</t>
  </si>
  <si>
    <t>蒋雯文,洪慧梅</t>
  </si>
  <si>
    <t>005421.OF</t>
  </si>
  <si>
    <t>中欧嘉泽</t>
  </si>
  <si>
    <t>005423.OF</t>
  </si>
  <si>
    <t>浙商汇金聚禄一年A</t>
  </si>
  <si>
    <t>005425.OF</t>
  </si>
  <si>
    <t>民生加银睿通3个月</t>
  </si>
  <si>
    <t>005426.OF</t>
  </si>
  <si>
    <t>光大尊丰纯债定期开放</t>
  </si>
  <si>
    <t>沈荣,毕凯</t>
  </si>
  <si>
    <t>005427.OF</t>
  </si>
  <si>
    <t>渤海汇金汇增利3个月</t>
  </si>
  <si>
    <t>005428.OF</t>
  </si>
  <si>
    <t>渤海汇金汇添益3个月</t>
  </si>
  <si>
    <t>李杨,周珂</t>
  </si>
  <si>
    <t>005429.OF</t>
  </si>
  <si>
    <t>渤海汇金睿选A</t>
  </si>
  <si>
    <t>何翔,李杨</t>
  </si>
  <si>
    <t>005431.OF</t>
  </si>
  <si>
    <t>上银聚增富定期开放</t>
  </si>
  <si>
    <t>高永</t>
  </si>
  <si>
    <t>005432.OF</t>
  </si>
  <si>
    <t>上银聚鸿益三个月定开</t>
  </si>
  <si>
    <t>倪侃</t>
  </si>
  <si>
    <t>005433.OF</t>
  </si>
  <si>
    <t>申万菱信医药先锋</t>
  </si>
  <si>
    <t>孙琳,杨扬</t>
  </si>
  <si>
    <t>005434.OF</t>
  </si>
  <si>
    <t>鹏华睿投</t>
  </si>
  <si>
    <t>005435.OF</t>
  </si>
  <si>
    <t>国投瑞银顺银6个月</t>
  </si>
  <si>
    <t>李鸥</t>
  </si>
  <si>
    <t>005436.OF</t>
  </si>
  <si>
    <t>圆信永丰兴瑞6个月</t>
  </si>
  <si>
    <t>005437.OF</t>
  </si>
  <si>
    <t>易方达易百智能量化策略A</t>
  </si>
  <si>
    <t>官泽帆</t>
  </si>
  <si>
    <t>005439.OF</t>
  </si>
  <si>
    <t>易方达恒安</t>
  </si>
  <si>
    <t>005440.OF</t>
  </si>
  <si>
    <t>华安全球稳健配置A</t>
  </si>
  <si>
    <t>005442.OF</t>
  </si>
  <si>
    <t>兴业安和6个月</t>
  </si>
  <si>
    <t>005443.OF</t>
  </si>
  <si>
    <t>国金量化多策略</t>
  </si>
  <si>
    <t>宫雪,马芳</t>
  </si>
  <si>
    <t>005444.OF</t>
  </si>
  <si>
    <t>光大多策略精选</t>
  </si>
  <si>
    <t>005445.OF</t>
  </si>
  <si>
    <t>华宝价值发现</t>
  </si>
  <si>
    <t>蔡目荣</t>
  </si>
  <si>
    <t>005446.OF</t>
  </si>
  <si>
    <t>鑫元广利定期开放</t>
  </si>
  <si>
    <t>005447.OF</t>
  </si>
  <si>
    <t>银华智荟分红收益</t>
  </si>
  <si>
    <t>005448.OF</t>
  </si>
  <si>
    <t>诺安联创顺鑫A</t>
  </si>
  <si>
    <t>周建树</t>
  </si>
  <si>
    <t>005449.OF</t>
  </si>
  <si>
    <t>华夏行业龙头</t>
  </si>
  <si>
    <t>季新星</t>
  </si>
  <si>
    <t>005450.OF</t>
  </si>
  <si>
    <t>华夏稳盛</t>
  </si>
  <si>
    <t>蔡向阳</t>
  </si>
  <si>
    <t>005451.OF</t>
  </si>
  <si>
    <t>鹏扬双利A</t>
  </si>
  <si>
    <t>王华,李沁</t>
  </si>
  <si>
    <t>005453.OF</t>
  </si>
  <si>
    <t>前海开源医疗健康A</t>
  </si>
  <si>
    <t>005455.OF</t>
  </si>
  <si>
    <t>建信睿丰纯债定开</t>
  </si>
  <si>
    <t>005457.OF</t>
  </si>
  <si>
    <t>景顺长城量化小盘</t>
  </si>
  <si>
    <t>005459.OF</t>
  </si>
  <si>
    <t>银河嘉谊A</t>
  </si>
  <si>
    <t>蒋磊,罗博</t>
  </si>
  <si>
    <t>005461.OF</t>
  </si>
  <si>
    <t>南方希元可转债</t>
  </si>
  <si>
    <t>005462.OF</t>
  </si>
  <si>
    <t>博时富业纯债3个月</t>
  </si>
  <si>
    <t>005463.OF</t>
  </si>
  <si>
    <t>银华多元收益A</t>
  </si>
  <si>
    <t>贾鹏,孙慧,王智伟</t>
  </si>
  <si>
    <t>005465.OF</t>
  </si>
  <si>
    <t>华泰紫金智惠定开A</t>
  </si>
  <si>
    <t>阮毅,陈晨,李博良</t>
  </si>
  <si>
    <t>005467.OF</t>
  </si>
  <si>
    <t>华泰紫金智盈A</t>
  </si>
  <si>
    <t>李博良,阮毅</t>
  </si>
  <si>
    <t>005469.OF</t>
  </si>
  <si>
    <t>南方浙利</t>
  </si>
  <si>
    <t>005470.OF</t>
  </si>
  <si>
    <t>南方乾利</t>
  </si>
  <si>
    <t>005472.OF</t>
  </si>
  <si>
    <t>富国价值驱动A</t>
  </si>
  <si>
    <t>吴畏</t>
  </si>
  <si>
    <t>005474.OF</t>
  </si>
  <si>
    <t>泰康均衡优选A</t>
  </si>
  <si>
    <t>薛小波</t>
  </si>
  <si>
    <t>005476.OF</t>
  </si>
  <si>
    <t>南方涪利</t>
  </si>
  <si>
    <t>005477.OF</t>
  </si>
  <si>
    <t>长安鑫禧A</t>
  </si>
  <si>
    <t>005479.OF</t>
  </si>
  <si>
    <t>安信永泰</t>
  </si>
  <si>
    <t>王涛,钟光正</t>
  </si>
  <si>
    <t>005481.OF</t>
  </si>
  <si>
    <t>银华瑞泰</t>
  </si>
  <si>
    <t>唐能</t>
  </si>
  <si>
    <t>005482.OF</t>
  </si>
  <si>
    <t>博时创新驱动A</t>
  </si>
  <si>
    <t>齐宁</t>
  </si>
  <si>
    <t>005485.OF</t>
  </si>
  <si>
    <t>海富通恒丰</t>
  </si>
  <si>
    <t>陈轶平</t>
  </si>
  <si>
    <t>005486.OF</t>
  </si>
  <si>
    <t>平安量化精选A</t>
  </si>
  <si>
    <t>005488.OF</t>
  </si>
  <si>
    <t>天弘尊享定开</t>
  </si>
  <si>
    <t>005489.OF</t>
  </si>
  <si>
    <t>中金衡优A</t>
  </si>
  <si>
    <t>陈诗昆,刘重晋</t>
  </si>
  <si>
    <t>005492.OF</t>
  </si>
  <si>
    <t>农银汇理研究驱动</t>
  </si>
  <si>
    <t>005493.OF</t>
  </si>
  <si>
    <t>鑫元价值精选A</t>
  </si>
  <si>
    <t>005495.OF</t>
  </si>
  <si>
    <t>创金合信科技成长A</t>
  </si>
  <si>
    <t>周志敏</t>
  </si>
  <si>
    <t>005497.OF</t>
  </si>
  <si>
    <t>鑫元永利</t>
  </si>
  <si>
    <t>005498.OF</t>
  </si>
  <si>
    <t>银华积极成长</t>
  </si>
  <si>
    <t>005500.OF</t>
  </si>
  <si>
    <t>银华岁盈定期开放</t>
  </si>
  <si>
    <t>邹维娜,李丹</t>
  </si>
  <si>
    <t>005501.OF</t>
  </si>
  <si>
    <t>华安安逸半年定开</t>
  </si>
  <si>
    <t>郑如熙</t>
  </si>
  <si>
    <t>005502.OF</t>
  </si>
  <si>
    <t>华泰紫金智能量化</t>
  </si>
  <si>
    <t>毛甜</t>
  </si>
  <si>
    <t>005504.OF</t>
  </si>
  <si>
    <t>汇添富沪港深大盘价值</t>
  </si>
  <si>
    <t>陈健玮</t>
  </si>
  <si>
    <t>005505.OF</t>
  </si>
  <si>
    <t>前海开源中药研究精选A</t>
  </si>
  <si>
    <t>范洁</t>
  </si>
  <si>
    <t>005507.OF</t>
  </si>
  <si>
    <t>永赢丰利A</t>
  </si>
  <si>
    <t>杨野,乔嘉麒</t>
  </si>
  <si>
    <t>005513.OF</t>
  </si>
  <si>
    <t>南华瑞恒中短债A</t>
  </si>
  <si>
    <t>曹进前</t>
  </si>
  <si>
    <t>005515.OF</t>
  </si>
  <si>
    <t>银华中小市值A</t>
  </si>
  <si>
    <t>005517.OF</t>
  </si>
  <si>
    <t>富国新趋势A</t>
  </si>
  <si>
    <t>蔡耀华,俞晓斌,肖威兵</t>
  </si>
  <si>
    <t>005519.OF</t>
  </si>
  <si>
    <t>银华混改红利</t>
  </si>
  <si>
    <t>贲兴振</t>
  </si>
  <si>
    <t>005520.OF</t>
  </si>
  <si>
    <t>国投瑞银创新医疗</t>
  </si>
  <si>
    <t>汤海波,吴默村</t>
  </si>
  <si>
    <t>005521.OF</t>
  </si>
  <si>
    <t>华安红利精选</t>
  </si>
  <si>
    <t>杨明</t>
  </si>
  <si>
    <t>005522.OF</t>
  </si>
  <si>
    <t>华泰保兴吉年福</t>
  </si>
  <si>
    <t>赵旭照,赵健</t>
  </si>
  <si>
    <t>005523.OF</t>
  </si>
  <si>
    <t>泰康颐年A</t>
  </si>
  <si>
    <t>005525.OF</t>
  </si>
  <si>
    <t>工银瑞信瑞祥定开</t>
  </si>
  <si>
    <t>005526.OF</t>
  </si>
  <si>
    <t>工银瑞信新生代消费</t>
  </si>
  <si>
    <t>林梦,张玮升</t>
  </si>
  <si>
    <t>005527.OF</t>
  </si>
  <si>
    <t>中信建投山西国有企业债A</t>
  </si>
  <si>
    <t>005529.OF</t>
  </si>
  <si>
    <t>银华华茂</t>
  </si>
  <si>
    <t>005530.OF</t>
  </si>
  <si>
    <t>汇添富沪深300指数增强A</t>
  </si>
  <si>
    <t>005531.OF</t>
  </si>
  <si>
    <t>华安安悦A</t>
  </si>
  <si>
    <t>005533.OF</t>
  </si>
  <si>
    <t>银华国企改革</t>
  </si>
  <si>
    <t>焦巍,魏卓</t>
  </si>
  <si>
    <t>005534.OF</t>
  </si>
  <si>
    <t>华夏新时代</t>
  </si>
  <si>
    <t>常亚桥</t>
  </si>
  <si>
    <t>005535.OF</t>
  </si>
  <si>
    <t>泰信竞争优选</t>
  </si>
  <si>
    <t>徐慕浩</t>
  </si>
  <si>
    <t>005537.OF</t>
  </si>
  <si>
    <t>中航新起航A</t>
  </si>
  <si>
    <t>005541.OF</t>
  </si>
  <si>
    <t>前海开源盛鑫A</t>
  </si>
  <si>
    <t>魏淳,谭荐丰</t>
  </si>
  <si>
    <t>005543.OF</t>
  </si>
  <si>
    <t>银华心诚</t>
  </si>
  <si>
    <t>005544.OF</t>
  </si>
  <si>
    <t>银华瑞和</t>
  </si>
  <si>
    <t>周书</t>
  </si>
  <si>
    <t>005545.OF</t>
  </si>
  <si>
    <t>中银改革红利</t>
  </si>
  <si>
    <t>005547.OF</t>
  </si>
  <si>
    <t>诺安圆鼎定期开放</t>
  </si>
  <si>
    <t>裴禹翔,郭晓晖</t>
  </si>
  <si>
    <t>005548.OF</t>
  </si>
  <si>
    <t>诺安鑫享定期开放</t>
  </si>
  <si>
    <t>005549.OF</t>
  </si>
  <si>
    <t>富国成长优选三年定开</t>
  </si>
  <si>
    <t>005550.OF</t>
  </si>
  <si>
    <t>汇安成长优选A</t>
  </si>
  <si>
    <t>005552.OF</t>
  </si>
  <si>
    <t>国富新趋势A</t>
  </si>
  <si>
    <t>杜飞,沈竹熙</t>
  </si>
  <si>
    <t>005554.OF</t>
  </si>
  <si>
    <t>南方恒生H股联接A</t>
  </si>
  <si>
    <t>005556.OF</t>
  </si>
  <si>
    <t>汇安裕华纯债</t>
  </si>
  <si>
    <t>005561.OF</t>
  </si>
  <si>
    <t>创金合信红利低波动A</t>
  </si>
  <si>
    <t>王林峰,孙悦</t>
  </si>
  <si>
    <t>005567.OF</t>
  </si>
  <si>
    <t>创金合信MSCI中国A股A</t>
  </si>
  <si>
    <t>005569.OF</t>
  </si>
  <si>
    <t>中融智选红利A</t>
  </si>
  <si>
    <t>陈薪羽,赵菲</t>
  </si>
  <si>
    <t>005571.OF</t>
  </si>
  <si>
    <t>中银证券新能源A</t>
  </si>
  <si>
    <t>005573.OF</t>
  </si>
  <si>
    <t>东吴悦秀纯债A</t>
  </si>
  <si>
    <t>邵笛,陈晨</t>
  </si>
  <si>
    <t>005575.OF</t>
  </si>
  <si>
    <t>长信稳鑫三个月定开</t>
  </si>
  <si>
    <t>陆莹,段博卿</t>
  </si>
  <si>
    <t>005576.OF</t>
  </si>
  <si>
    <t>华泰柏瑞新金融地产</t>
  </si>
  <si>
    <t>杨景涵</t>
  </si>
  <si>
    <t>005577.OF</t>
  </si>
  <si>
    <t>交银丰晟收益A</t>
  </si>
  <si>
    <t>于海颖</t>
  </si>
  <si>
    <t>005579.OF</t>
  </si>
  <si>
    <t>光大晟利A</t>
  </si>
  <si>
    <t>邹强</t>
  </si>
  <si>
    <t>005581.OF</t>
  </si>
  <si>
    <t>华夏3-5年中高级可质押信用债ETF联接A</t>
  </si>
  <si>
    <t>005583.OF</t>
  </si>
  <si>
    <t>易方达港股通红利</t>
  </si>
  <si>
    <t>杨添琦</t>
  </si>
  <si>
    <t>005585.OF</t>
  </si>
  <si>
    <t>银河文体娱乐主题</t>
  </si>
  <si>
    <t>卢轶乔</t>
  </si>
  <si>
    <t>005587.OF</t>
  </si>
  <si>
    <t>安信比较优势</t>
  </si>
  <si>
    <t>张竞,陈振宇</t>
  </si>
  <si>
    <t>005588.OF</t>
  </si>
  <si>
    <t>长安裕腾A</t>
  </si>
  <si>
    <t>杜振业</t>
  </si>
  <si>
    <t>005589.OF</t>
  </si>
  <si>
    <t>长信企业精选两年</t>
  </si>
  <si>
    <t>叶松</t>
  </si>
  <si>
    <t>005590.OF</t>
  </si>
  <si>
    <t>汇添富鑫永定期开放A</t>
  </si>
  <si>
    <t>005593.OF</t>
  </si>
  <si>
    <t>上投摩根创新商业模式</t>
  </si>
  <si>
    <t>005594.OF</t>
  </si>
  <si>
    <t>招商添润3个月定开A</t>
  </si>
  <si>
    <t>005596.OF</t>
  </si>
  <si>
    <t>建信战略精选A</t>
  </si>
  <si>
    <t>005598.OF</t>
  </si>
  <si>
    <t>广发中小盘精选</t>
  </si>
  <si>
    <t>005599.OF</t>
  </si>
  <si>
    <t>汇安量化优选A</t>
  </si>
  <si>
    <t>005601.OF</t>
  </si>
  <si>
    <t>汇安中短债A</t>
  </si>
  <si>
    <t>005606.OF</t>
  </si>
  <si>
    <t>招商招鸿6个月定开</t>
  </si>
  <si>
    <t>005607.OF</t>
  </si>
  <si>
    <t>华宝中证500指数增强A</t>
  </si>
  <si>
    <t>005609.OF</t>
  </si>
  <si>
    <t>富国军工主题A</t>
  </si>
  <si>
    <t>005610.OF</t>
  </si>
  <si>
    <t>中银泰享定期开放</t>
  </si>
  <si>
    <t>005611.OF</t>
  </si>
  <si>
    <t>中银证券汇享定期开放</t>
  </si>
  <si>
    <t>005612.OF</t>
  </si>
  <si>
    <t>嘉实核心优势</t>
  </si>
  <si>
    <t>胡宇飞</t>
  </si>
  <si>
    <t>005613.OF</t>
  </si>
  <si>
    <t>上投摩根富时REITs人民币</t>
  </si>
  <si>
    <t>005616.OF</t>
  </si>
  <si>
    <t>东方量化成长</t>
  </si>
  <si>
    <t>005617.OF</t>
  </si>
  <si>
    <t>中信保诚嘉鑫3个月定开</t>
  </si>
  <si>
    <t>吴胤希</t>
  </si>
  <si>
    <t>005618.OF</t>
  </si>
  <si>
    <t>融通红利机会A</t>
  </si>
  <si>
    <t>何龙</t>
  </si>
  <si>
    <t>005620.OF</t>
  </si>
  <si>
    <t>中欧品质消费A</t>
  </si>
  <si>
    <t>005622.OF</t>
  </si>
  <si>
    <t>博时富安纯债3个月</t>
  </si>
  <si>
    <t>005623.OF</t>
  </si>
  <si>
    <t>广发中债1-3年农发债A</t>
  </si>
  <si>
    <t>李伟</t>
  </si>
  <si>
    <t>005625.OF</t>
  </si>
  <si>
    <t>南华瑞鑫定开</t>
  </si>
  <si>
    <t>王明德,孙海龙</t>
  </si>
  <si>
    <t>005628.OF</t>
  </si>
  <si>
    <t>汇安趋势动力A</t>
  </si>
  <si>
    <t>周加文</t>
  </si>
  <si>
    <t>005630.OF</t>
  </si>
  <si>
    <t>华安研究精选</t>
  </si>
  <si>
    <t>万建军</t>
  </si>
  <si>
    <t>005631.OF</t>
  </si>
  <si>
    <t>博时富乾纯债3个月</t>
  </si>
  <si>
    <t>005632.OF</t>
  </si>
  <si>
    <t>鹏华量化先锋</t>
  </si>
  <si>
    <t>罗捷</t>
  </si>
  <si>
    <t>005634.OF</t>
  </si>
  <si>
    <t>汇安行业龙头</t>
  </si>
  <si>
    <t>邹唯</t>
  </si>
  <si>
    <t>005635.OF</t>
  </si>
  <si>
    <t>博时量化多策略A</t>
  </si>
  <si>
    <t>005637.OF</t>
  </si>
  <si>
    <t>中融聚业3个月</t>
  </si>
  <si>
    <t>005638.OF</t>
  </si>
  <si>
    <t>农银汇理量化智慧动力</t>
  </si>
  <si>
    <t>005639.OF</t>
  </si>
  <si>
    <t>平安沪深300ETF联接A</t>
  </si>
  <si>
    <t>成钧</t>
  </si>
  <si>
    <t>005641.OF</t>
  </si>
  <si>
    <t>国投瑞银顺源6个月</t>
  </si>
  <si>
    <t>005642.OF</t>
  </si>
  <si>
    <t>鹏扬景升A</t>
  </si>
  <si>
    <t>赵世宏</t>
  </si>
  <si>
    <t>005644.OF</t>
  </si>
  <si>
    <t>广发沪港深行业龙头</t>
  </si>
  <si>
    <t>005645.OF</t>
  </si>
  <si>
    <t>华泰保兴尊信定开纯债</t>
  </si>
  <si>
    <t>周咏梅</t>
  </si>
  <si>
    <t>005646.OF</t>
  </si>
  <si>
    <t>中海沪港深多策略</t>
  </si>
  <si>
    <t>姚炜,陈玮</t>
  </si>
  <si>
    <t>005647.OF</t>
  </si>
  <si>
    <t>广发汇佳</t>
  </si>
  <si>
    <t>洪志</t>
  </si>
  <si>
    <t>005648.OF</t>
  </si>
  <si>
    <t>招商添琪3个月定开A</t>
  </si>
  <si>
    <t>005650.OF</t>
  </si>
  <si>
    <t>万家量化同顺多策略A</t>
  </si>
  <si>
    <t>尹航</t>
  </si>
  <si>
    <t>005652.OF</t>
  </si>
  <si>
    <t>国富天颐A</t>
  </si>
  <si>
    <t>005654.OF</t>
  </si>
  <si>
    <t>天弘悦享定开</t>
  </si>
  <si>
    <t>005655.OF</t>
  </si>
  <si>
    <t>诺安浙享定期开放</t>
  </si>
  <si>
    <t>岳帅,裴禹翔</t>
  </si>
  <si>
    <t>005656.OF</t>
  </si>
  <si>
    <t>光大安泽A</t>
  </si>
  <si>
    <t>005660.OF</t>
  </si>
  <si>
    <t>嘉实资源精选A</t>
  </si>
  <si>
    <t>苏文杰,肖觅</t>
  </si>
  <si>
    <t>005662.OF</t>
  </si>
  <si>
    <t>嘉实金融精选A</t>
  </si>
  <si>
    <t>005664.OF</t>
  </si>
  <si>
    <t>鹏扬景欣A</t>
  </si>
  <si>
    <t>赵世宏,焦翠</t>
  </si>
  <si>
    <t>005666.OF</t>
  </si>
  <si>
    <t>上银慧佳盈</t>
  </si>
  <si>
    <t>005667.OF</t>
  </si>
  <si>
    <t>易方达富财纯债</t>
  </si>
  <si>
    <t>王晓晨,张雅君</t>
  </si>
  <si>
    <t>005668.OF</t>
  </si>
  <si>
    <t>融通新能源汽车A</t>
  </si>
  <si>
    <t>王迪</t>
  </si>
  <si>
    <t>005669.OF</t>
  </si>
  <si>
    <t>前海开源公用事业</t>
  </si>
  <si>
    <t>崔宸龙</t>
  </si>
  <si>
    <t>005670.OF</t>
  </si>
  <si>
    <t>嘉实致兴定开纯债</t>
  </si>
  <si>
    <t>005671.OF</t>
  </si>
  <si>
    <t>前海联合研究优选A</t>
  </si>
  <si>
    <t>005674.OF</t>
  </si>
  <si>
    <t>诺德消费升级</t>
  </si>
  <si>
    <t>朱红,胡志伟</t>
  </si>
  <si>
    <t>005677.OF</t>
  </si>
  <si>
    <t>安信永盛</t>
  </si>
  <si>
    <t>005678.OF</t>
  </si>
  <si>
    <t>安信尊享添益A</t>
  </si>
  <si>
    <t>钟光正,任凭</t>
  </si>
  <si>
    <t>005679.OF</t>
  </si>
  <si>
    <t>财通资管鑫盛6个月</t>
  </si>
  <si>
    <t>宫志芳,李杰</t>
  </si>
  <si>
    <t>005680.OF</t>
  </si>
  <si>
    <t>财通资管价值成长</t>
  </si>
  <si>
    <t>于洋,姜永明</t>
  </si>
  <si>
    <t>005682.OF</t>
  </si>
  <si>
    <t>财通资管消费精选A</t>
  </si>
  <si>
    <t>005683.OF</t>
  </si>
  <si>
    <t>国寿安保华兴</t>
  </si>
  <si>
    <t>张琦,李捷</t>
  </si>
  <si>
    <t>005684.OF</t>
  </si>
  <si>
    <t>财通资管鸿睿12个月A</t>
  </si>
  <si>
    <t>陈希希,顾宇笛</t>
  </si>
  <si>
    <t>005686.OF</t>
  </si>
  <si>
    <t>财通资管瑞享12个月</t>
  </si>
  <si>
    <t>顾宇笛,夏金涛</t>
  </si>
  <si>
    <t>005689.OF</t>
  </si>
  <si>
    <t>中银医疗保健A</t>
  </si>
  <si>
    <t>刘潇</t>
  </si>
  <si>
    <t>005690.OF</t>
  </si>
  <si>
    <t>中银安享</t>
  </si>
  <si>
    <t>周毅</t>
  </si>
  <si>
    <t>005695.OF</t>
  </si>
  <si>
    <t>华安睿明两年定开A</t>
  </si>
  <si>
    <t>杨明,陆奔</t>
  </si>
  <si>
    <t>005698.OF</t>
  </si>
  <si>
    <t>华夏全球科技先锋</t>
  </si>
  <si>
    <t>005699.OF</t>
  </si>
  <si>
    <t>工银瑞信新经济人民币</t>
  </si>
  <si>
    <t>005701.OF</t>
  </si>
  <si>
    <t>上投摩根香港精选港股通</t>
  </si>
  <si>
    <t>张淑婉</t>
  </si>
  <si>
    <t>005702.OF</t>
  </si>
  <si>
    <t>恒生前海港股通高股息低波动</t>
  </si>
  <si>
    <t>杨伟</t>
  </si>
  <si>
    <t>005703.OF</t>
  </si>
  <si>
    <t>永赢增益A</t>
  </si>
  <si>
    <t>谢越</t>
  </si>
  <si>
    <t>005705.OF</t>
  </si>
  <si>
    <t>永赢恒益</t>
  </si>
  <si>
    <t>章成</t>
  </si>
  <si>
    <t>005706.OF</t>
  </si>
  <si>
    <t>兴业龙腾双益平衡</t>
  </si>
  <si>
    <t>腊博,刘方旭</t>
  </si>
  <si>
    <t>005707.OF</t>
  </si>
  <si>
    <t>富国港股通量化精选</t>
  </si>
  <si>
    <t>徐幼华,蔡卡尔</t>
  </si>
  <si>
    <t>005708.OF</t>
  </si>
  <si>
    <t>国联安远见成长</t>
  </si>
  <si>
    <t>刘斌,徐志华</t>
  </si>
  <si>
    <t>005709.OF</t>
  </si>
  <si>
    <t>华安鼎益A</t>
  </si>
  <si>
    <t>005710.OF</t>
  </si>
  <si>
    <t>兴业嘉润3个月</t>
  </si>
  <si>
    <t>005711.OF</t>
  </si>
  <si>
    <t>永赢惠添利</t>
  </si>
  <si>
    <t>李永兴</t>
  </si>
  <si>
    <t>005712.OF</t>
  </si>
  <si>
    <t>兴全祥泰定期开放</t>
  </si>
  <si>
    <t>005713.OF</t>
  </si>
  <si>
    <t>中融季季红定期开放A</t>
  </si>
  <si>
    <t>005715.OF</t>
  </si>
  <si>
    <t>人保纯债一年定开A</t>
  </si>
  <si>
    <t>005717.OF</t>
  </si>
  <si>
    <t>兴业机遇A</t>
  </si>
  <si>
    <t>005718.OF</t>
  </si>
  <si>
    <t>长信富瑞两年定开债A</t>
  </si>
  <si>
    <t>005719.OF</t>
  </si>
  <si>
    <t>招商招诚半年定开</t>
  </si>
  <si>
    <t>许强,郭敏</t>
  </si>
  <si>
    <t>005720.OF</t>
  </si>
  <si>
    <t>前海开源乾盛A</t>
  </si>
  <si>
    <t>005722.OF</t>
  </si>
  <si>
    <t>前海联合泓瑞</t>
  </si>
  <si>
    <t>005723.OF</t>
  </si>
  <si>
    <t>中融聚安3个月定开</t>
  </si>
  <si>
    <t>005725.OF</t>
  </si>
  <si>
    <t>国投瑞银恒泽中短债A</t>
  </si>
  <si>
    <t>005726.OF</t>
  </si>
  <si>
    <t>国泰价值精选A</t>
  </si>
  <si>
    <t>005728.OF</t>
  </si>
  <si>
    <t>华宝绿色主题</t>
  </si>
  <si>
    <t>005729.OF</t>
  </si>
  <si>
    <t>南方人工智能主题</t>
  </si>
  <si>
    <t>005730.OF</t>
  </si>
  <si>
    <t>国泰江源优势精选</t>
  </si>
  <si>
    <t>郑有为</t>
  </si>
  <si>
    <t>005731.OF</t>
  </si>
  <si>
    <t>财通资管睿智6个月</t>
  </si>
  <si>
    <t>李杰,夏金涛</t>
  </si>
  <si>
    <t>005732.OF</t>
  </si>
  <si>
    <t>富国臻选成长</t>
  </si>
  <si>
    <t>易智泉</t>
  </si>
  <si>
    <t>005736.OF</t>
  </si>
  <si>
    <t>中欧兴华定开</t>
  </si>
  <si>
    <t>005738.OF</t>
  </si>
  <si>
    <t>长城智能产业</t>
  </si>
  <si>
    <t>何以广</t>
  </si>
  <si>
    <t>005739.OF</t>
  </si>
  <si>
    <t>富国转型机遇</t>
  </si>
  <si>
    <t>曹文俊</t>
  </si>
  <si>
    <t>005740.OF</t>
  </si>
  <si>
    <t>易方达恒信</t>
  </si>
  <si>
    <t>005741.OF</t>
  </si>
  <si>
    <t>南方君信A</t>
  </si>
  <si>
    <t>茅炜</t>
  </si>
  <si>
    <t>005742.OF</t>
  </si>
  <si>
    <t>南方成安优选</t>
  </si>
  <si>
    <t>005743.OF</t>
  </si>
  <si>
    <t>长安裕隆A</t>
  </si>
  <si>
    <t>005745.OF</t>
  </si>
  <si>
    <t>广发汇康</t>
  </si>
  <si>
    <t>005746.OF</t>
  </si>
  <si>
    <t>国泰聚利价值定开</t>
  </si>
  <si>
    <t>005747.OF</t>
  </si>
  <si>
    <t>华安MSCI中国A股国际ETF联接A</t>
  </si>
  <si>
    <t>005749.OF</t>
  </si>
  <si>
    <t>银河庭芳3个月</t>
  </si>
  <si>
    <t>005750.OF</t>
  </si>
  <si>
    <t>平安双债添益A</t>
  </si>
  <si>
    <t>张文平</t>
  </si>
  <si>
    <t>005752.OF</t>
  </si>
  <si>
    <t>金鹰添盛定开</t>
  </si>
  <si>
    <t>黄倩倩,林暐</t>
  </si>
  <si>
    <t>005753.OF</t>
  </si>
  <si>
    <t>泰达宏利金利3个月</t>
  </si>
  <si>
    <t>李祥源</t>
  </si>
  <si>
    <t>005754.OF</t>
  </si>
  <si>
    <t>平安短债A</t>
  </si>
  <si>
    <t>005757.OF</t>
  </si>
  <si>
    <t>长江汇聚量化多因子</t>
  </si>
  <si>
    <t>曹紫建</t>
  </si>
  <si>
    <t>005758.OF</t>
  </si>
  <si>
    <t>中融量化精选A</t>
  </si>
  <si>
    <t>哈图,赵楠</t>
  </si>
  <si>
    <t>005760.OF</t>
  </si>
  <si>
    <t>富国周期优势</t>
  </si>
  <si>
    <t>005761.OF</t>
  </si>
  <si>
    <t>招商MSCI中国A股国际通ETF联接A</t>
  </si>
  <si>
    <t>005766.OF</t>
  </si>
  <si>
    <t>平安合瑞</t>
  </si>
  <si>
    <t>005770.OF</t>
  </si>
  <si>
    <t>信达澳银沪港深高股息</t>
  </si>
  <si>
    <t>王辉良,王咏辉,刘威</t>
  </si>
  <si>
    <t>005771.OF</t>
  </si>
  <si>
    <t>银华可转债</t>
  </si>
  <si>
    <t>孙慧</t>
  </si>
  <si>
    <t>005772.OF</t>
  </si>
  <si>
    <t>工银瑞信瑞景定开</t>
  </si>
  <si>
    <t>005774.OF</t>
  </si>
  <si>
    <t>华夏产业升级</t>
  </si>
  <si>
    <t>代瑞亮</t>
  </si>
  <si>
    <t>005775.OF</t>
  </si>
  <si>
    <t>中加转型动力A</t>
  </si>
  <si>
    <t>冯汉杰</t>
  </si>
  <si>
    <t>005777.OF</t>
  </si>
  <si>
    <t>广发科技动力</t>
  </si>
  <si>
    <t>005778.OF</t>
  </si>
  <si>
    <t>广发汇元纯债定开</t>
  </si>
  <si>
    <t>005779.OF</t>
  </si>
  <si>
    <t>鑫元常利定期开放</t>
  </si>
  <si>
    <t>005780.OF</t>
  </si>
  <si>
    <t>鑫元增利定开</t>
  </si>
  <si>
    <t>005781.OF</t>
  </si>
  <si>
    <t>华富富瑞3个月</t>
  </si>
  <si>
    <t>倪莉莎,陶祺</t>
  </si>
  <si>
    <t>005782.OF</t>
  </si>
  <si>
    <t>创金合信汇益A</t>
  </si>
  <si>
    <t>005784.OF</t>
  </si>
  <si>
    <t>创金合信汇誉A</t>
  </si>
  <si>
    <t>005786.OF</t>
  </si>
  <si>
    <t>中邮纯债汇利三个月</t>
  </si>
  <si>
    <t>闫宜乘,张悦</t>
  </si>
  <si>
    <t>005788.OF</t>
  </si>
  <si>
    <t>南方MSCI中国A股ETF联接A</t>
  </si>
  <si>
    <t>005790.OF</t>
  </si>
  <si>
    <t>银河景行3个月定开</t>
  </si>
  <si>
    <t>刘铭,韩晶</t>
  </si>
  <si>
    <t>005791.OF</t>
  </si>
  <si>
    <t>华夏鼎福三个月A</t>
  </si>
  <si>
    <t>005793.OF</t>
  </si>
  <si>
    <t>华富可转债</t>
  </si>
  <si>
    <t>005794.OF</t>
  </si>
  <si>
    <t>银华心怡</t>
  </si>
  <si>
    <t>005796.OF</t>
  </si>
  <si>
    <t>嘉实新添荣定开A</t>
  </si>
  <si>
    <t>刘宁,王鑫晨</t>
  </si>
  <si>
    <t>005802.OF</t>
  </si>
  <si>
    <t>汇添富智能制造</t>
  </si>
  <si>
    <t>董超</t>
  </si>
  <si>
    <t>005803.OF</t>
  </si>
  <si>
    <t>广发中证京津冀ETF联接A</t>
  </si>
  <si>
    <t>005805.OF</t>
  </si>
  <si>
    <t>华泰柏瑞医疗健康</t>
  </si>
  <si>
    <t>005809.OF</t>
  </si>
  <si>
    <t>前海开源裕源</t>
  </si>
  <si>
    <t>覃璇</t>
  </si>
  <si>
    <t>005810.OF</t>
  </si>
  <si>
    <t>南方瑞祥A</t>
  </si>
  <si>
    <t>005812.OF</t>
  </si>
  <si>
    <t>鹏华产业精选</t>
  </si>
  <si>
    <t>005813.OF</t>
  </si>
  <si>
    <t>华安CES港股通精选100ETF联接A</t>
  </si>
  <si>
    <t>倪斌,苏圻涵</t>
  </si>
  <si>
    <t>005815.OF</t>
  </si>
  <si>
    <t>农银汇理睿选</t>
  </si>
  <si>
    <t>颜伟鹏</t>
  </si>
  <si>
    <t>005816.OF</t>
  </si>
  <si>
    <t>国泰农惠定期开放</t>
  </si>
  <si>
    <t>刘嵩扬</t>
  </si>
  <si>
    <t>005817.OF</t>
  </si>
  <si>
    <t>金元顺安沣顺定开</t>
  </si>
  <si>
    <t>周博洋</t>
  </si>
  <si>
    <t>005818.OF</t>
  </si>
  <si>
    <t>金元顺安沣泰定开</t>
  </si>
  <si>
    <t>苏利华</t>
  </si>
  <si>
    <t>005819.OF</t>
  </si>
  <si>
    <t>国泰优势行业</t>
  </si>
  <si>
    <t>005820.OF</t>
  </si>
  <si>
    <t>博时富兴纯债3个月</t>
  </si>
  <si>
    <t>005821.OF</t>
  </si>
  <si>
    <t>万家新机遇龙头企业</t>
  </si>
  <si>
    <t>束金伟</t>
  </si>
  <si>
    <t>005822.OF</t>
  </si>
  <si>
    <t>国富恒裕6个月</t>
  </si>
  <si>
    <t>沈竹熙</t>
  </si>
  <si>
    <t>005823.OF</t>
  </si>
  <si>
    <t>泰康颐享A</t>
  </si>
  <si>
    <t>蒋利娟,金宏伟</t>
  </si>
  <si>
    <t>005825.OF</t>
  </si>
  <si>
    <t>申万菱信智能驱动</t>
  </si>
  <si>
    <t>徐远航</t>
  </si>
  <si>
    <t>005826.OF</t>
  </si>
  <si>
    <t>华夏潜龙精选</t>
  </si>
  <si>
    <t>潘中宁,王睿智</t>
  </si>
  <si>
    <t>005827.OF</t>
  </si>
  <si>
    <t>易方达蓝筹精选</t>
  </si>
  <si>
    <t>张坤</t>
  </si>
  <si>
    <t>005828.OF</t>
  </si>
  <si>
    <t>长江乐越定开</t>
  </si>
  <si>
    <t>陆威</t>
  </si>
  <si>
    <t>005829.OF</t>
  </si>
  <si>
    <t>建信MSCI中国A股ETF联接A</t>
  </si>
  <si>
    <t>005831.OF</t>
  </si>
  <si>
    <t>鹏华尊悦3个月</t>
  </si>
  <si>
    <t>005832.OF</t>
  </si>
  <si>
    <t>景顺长城MSCI中国A股国际通ETF联接</t>
  </si>
  <si>
    <t>005833.OF</t>
  </si>
  <si>
    <t>工银瑞信红利优享A</t>
  </si>
  <si>
    <t>孔令兵,单文</t>
  </si>
  <si>
    <t>005836.OF</t>
  </si>
  <si>
    <t>创金合信泰盈双季红6个月定开债A</t>
  </si>
  <si>
    <t>005838.OF</t>
  </si>
  <si>
    <t>创金合信中债1-3年政策金融债A</t>
  </si>
  <si>
    <t>闫一帆,吕沂洋</t>
  </si>
  <si>
    <t>005840.OF</t>
  </si>
  <si>
    <t>富国产业驱动</t>
  </si>
  <si>
    <t>厉叶淼</t>
  </si>
  <si>
    <t>005841.OF</t>
  </si>
  <si>
    <t>富国尊利纯债定开</t>
  </si>
  <si>
    <t>005842.OF</t>
  </si>
  <si>
    <t>海富通弘丰定开</t>
  </si>
  <si>
    <t>陈轶平,刘田</t>
  </si>
  <si>
    <t>005843.OF</t>
  </si>
  <si>
    <t>金元顺安沣泉</t>
  </si>
  <si>
    <t>周博洋,张博</t>
  </si>
  <si>
    <t>005844.OF</t>
  </si>
  <si>
    <t>东方人工智能主题</t>
  </si>
  <si>
    <t>严凯</t>
  </si>
  <si>
    <t>005845.OF</t>
  </si>
  <si>
    <t>长城久荣纯债定开</t>
  </si>
  <si>
    <t>005846.OF</t>
  </si>
  <si>
    <t>宝盈盈泰A</t>
  </si>
  <si>
    <t>005847.OF</t>
  </si>
  <si>
    <t>富国沪港深业绩驱动A</t>
  </si>
  <si>
    <t>宁君</t>
  </si>
  <si>
    <t>005848.OF</t>
  </si>
  <si>
    <t>银华裕利</t>
  </si>
  <si>
    <t>005849.OF</t>
  </si>
  <si>
    <t>鑫元合利</t>
  </si>
  <si>
    <t>005850.OF</t>
  </si>
  <si>
    <t>财通量化价值优选</t>
  </si>
  <si>
    <t>朱海东</t>
  </si>
  <si>
    <t>005851.OF</t>
  </si>
  <si>
    <t>财通新视野A</t>
  </si>
  <si>
    <t>沈犁</t>
  </si>
  <si>
    <t>005853.OF</t>
  </si>
  <si>
    <t>财通聚利纯债</t>
  </si>
  <si>
    <t>罗晓倩</t>
  </si>
  <si>
    <t>005854.OF</t>
  </si>
  <si>
    <t>财通汇利纯债</t>
  </si>
  <si>
    <t>罗晓倩,林洪钧</t>
  </si>
  <si>
    <t>005855.OF</t>
  </si>
  <si>
    <t>中科沃土沃瑞A</t>
  </si>
  <si>
    <t>黄艺明,林皓</t>
  </si>
  <si>
    <t>005857.OF</t>
  </si>
  <si>
    <t>汇添富鑫成定期开放A</t>
  </si>
  <si>
    <t>005862.OF</t>
  </si>
  <si>
    <t>华夏鼎禄三个月定开A</t>
  </si>
  <si>
    <t>005864.OF</t>
  </si>
  <si>
    <t>国投瑞银顺达</t>
  </si>
  <si>
    <t>005865.OF</t>
  </si>
  <si>
    <t>浦银安盛量化多策略A</t>
  </si>
  <si>
    <t>陈士俊</t>
  </si>
  <si>
    <t>005868.OF</t>
  </si>
  <si>
    <t>平安MSCI中国A股国际ETF联接A</t>
  </si>
  <si>
    <t>成钧,钱晶</t>
  </si>
  <si>
    <t>005870.OF</t>
  </si>
  <si>
    <t>鹏华沪深300指数增强</t>
  </si>
  <si>
    <t>005871.OF</t>
  </si>
  <si>
    <t>天弘荣享定期开放</t>
  </si>
  <si>
    <t>姜晓丽</t>
  </si>
  <si>
    <t>005872.OF</t>
  </si>
  <si>
    <t>太平恒利纯债</t>
  </si>
  <si>
    <t>潘莉,赵岩</t>
  </si>
  <si>
    <t>005873.OF</t>
  </si>
  <si>
    <t>建信创业板ETF联接A</t>
  </si>
  <si>
    <t>龚佳佳</t>
  </si>
  <si>
    <t>005875.OF</t>
  </si>
  <si>
    <t>易方达中盘成长</t>
  </si>
  <si>
    <t>冯波</t>
  </si>
  <si>
    <t>005876.OF</t>
  </si>
  <si>
    <t>易方达鑫转增利A</t>
  </si>
  <si>
    <t>杨康</t>
  </si>
  <si>
    <t>005879.OF</t>
  </si>
  <si>
    <t>中加颐兴定期开放</t>
  </si>
  <si>
    <t>005880.OF</t>
  </si>
  <si>
    <t>建信上证50ETF联接A</t>
  </si>
  <si>
    <t>005883.OF</t>
  </si>
  <si>
    <t>华宝港股通香港</t>
  </si>
  <si>
    <t>周欣</t>
  </si>
  <si>
    <t>005884.OF</t>
  </si>
  <si>
    <t>平安合悦定开</t>
  </si>
  <si>
    <t>005886.OF</t>
  </si>
  <si>
    <t>华夏鼎沛A</t>
  </si>
  <si>
    <t>柳万军,赵航</t>
  </si>
  <si>
    <t>005888.OF</t>
  </si>
  <si>
    <t>华夏新兴消费A</t>
  </si>
  <si>
    <t>孙轶佳</t>
  </si>
  <si>
    <t>005890.OF</t>
  </si>
  <si>
    <t>先锋博盈纯债A</t>
  </si>
  <si>
    <t>005892.OF</t>
  </si>
  <si>
    <t>先锋汇盈A</t>
  </si>
  <si>
    <t>005894.OF</t>
  </si>
  <si>
    <t>华夏优势精选</t>
  </si>
  <si>
    <t>李湘杰,张千洋</t>
  </si>
  <si>
    <t>005895.OF</t>
  </si>
  <si>
    <t>平安合丰定开纯债</t>
  </si>
  <si>
    <t>005896.OF</t>
  </si>
  <si>
    <t>平安合慧定开</t>
  </si>
  <si>
    <t>005897.OF</t>
  </si>
  <si>
    <t>平安合颖定开纯债</t>
  </si>
  <si>
    <t>韩克</t>
  </si>
  <si>
    <t>005898.OF</t>
  </si>
  <si>
    <t>浦银安盛盛泽定开</t>
  </si>
  <si>
    <t>005901.OF</t>
  </si>
  <si>
    <t>诺安汇利A</t>
  </si>
  <si>
    <t>005903.OF</t>
  </si>
  <si>
    <t>泰达宏利绩优增长</t>
  </si>
  <si>
    <t>005904.OF</t>
  </si>
  <si>
    <t>华泰保兴成长优选A</t>
  </si>
  <si>
    <t>005906.OF</t>
  </si>
  <si>
    <t>招商丰茂A</t>
  </si>
  <si>
    <t>005908.OF</t>
  </si>
  <si>
    <t>华泰保兴尊利A</t>
  </si>
  <si>
    <t>章劲,张挺</t>
  </si>
  <si>
    <t>005910.OF</t>
  </si>
  <si>
    <t>广发龙头优选</t>
  </si>
  <si>
    <t>田文舟</t>
  </si>
  <si>
    <t>005911.OF</t>
  </si>
  <si>
    <t>广发双擎升级A</t>
  </si>
  <si>
    <t>刘格菘</t>
  </si>
  <si>
    <t>005914.OF</t>
  </si>
  <si>
    <t>景顺长城智能生活</t>
  </si>
  <si>
    <t>005917.OF</t>
  </si>
  <si>
    <t>广发汇誉3个月定开</t>
  </si>
  <si>
    <t>005920.OF</t>
  </si>
  <si>
    <t>富国颐利纯债</t>
  </si>
  <si>
    <t>张明凯,张洋</t>
  </si>
  <si>
    <t>005921.OF</t>
  </si>
  <si>
    <t>农银汇理金鑫3个月</t>
  </si>
  <si>
    <t>005925.OF</t>
  </si>
  <si>
    <t>建信福泽裕泰A</t>
  </si>
  <si>
    <t>005927.OF</t>
  </si>
  <si>
    <t>创金合信新能源汽车A</t>
  </si>
  <si>
    <t>005931.OF</t>
  </si>
  <si>
    <t>中融恒裕纯债A</t>
  </si>
  <si>
    <t>哈默</t>
  </si>
  <si>
    <t>005933.OF</t>
  </si>
  <si>
    <t>前海联合先进制造A</t>
  </si>
  <si>
    <t>张永任</t>
  </si>
  <si>
    <t>005936.OF</t>
  </si>
  <si>
    <t>申万菱信安泰惠利A</t>
  </si>
  <si>
    <t>唐俊杰,叶瑜珍</t>
  </si>
  <si>
    <t>005937.OF</t>
  </si>
  <si>
    <t>工银瑞信精选金融地产A</t>
  </si>
  <si>
    <t>005939.OF</t>
  </si>
  <si>
    <t>工银瑞信新能源汽车A</t>
  </si>
  <si>
    <t>闫思倩</t>
  </si>
  <si>
    <t>005943.OF</t>
  </si>
  <si>
    <t>工银瑞信聚福A</t>
  </si>
  <si>
    <t>005945.OF</t>
  </si>
  <si>
    <t>工银瑞信可转债优选A</t>
  </si>
  <si>
    <t>周颖辉</t>
  </si>
  <si>
    <t>005947.OF</t>
  </si>
  <si>
    <t>德邦民裕进取量化精选A</t>
  </si>
  <si>
    <t>王本昌</t>
  </si>
  <si>
    <t>005949.OF</t>
  </si>
  <si>
    <t>鑫元行业轮动A</t>
  </si>
  <si>
    <t>陈令朝,赵慧</t>
  </si>
  <si>
    <t>005951.OF</t>
  </si>
  <si>
    <t>民生加银恒益纯债A</t>
  </si>
  <si>
    <t>005953.OF</t>
  </si>
  <si>
    <t>人保转型新动力A</t>
  </si>
  <si>
    <t>张丽华</t>
  </si>
  <si>
    <t>005955.OF</t>
  </si>
  <si>
    <t>易方达鑫转添利A</t>
  </si>
  <si>
    <t>005957.OF</t>
  </si>
  <si>
    <t>华夏聚丰稳健目标A</t>
  </si>
  <si>
    <t>郑铮,周桓</t>
  </si>
  <si>
    <t>005960.OF</t>
  </si>
  <si>
    <t>博时量化价值A</t>
  </si>
  <si>
    <t>005962.OF</t>
  </si>
  <si>
    <t>宝盈人工智能A</t>
  </si>
  <si>
    <t>005964.OF</t>
  </si>
  <si>
    <t>中欧安财定开</t>
  </si>
  <si>
    <t>005965.OF</t>
  </si>
  <si>
    <t>安信中证500指数增强A</t>
  </si>
  <si>
    <t>005967.OF</t>
  </si>
  <si>
    <t>鹏华创新驱动</t>
  </si>
  <si>
    <t>聂毅翔</t>
  </si>
  <si>
    <t>005968.OF</t>
  </si>
  <si>
    <t>创金合信工业周期精选A</t>
  </si>
  <si>
    <t>005970.OF</t>
  </si>
  <si>
    <t>国泰消费优选</t>
  </si>
  <si>
    <t>彭凌志,李海</t>
  </si>
  <si>
    <t>005971.OF</t>
  </si>
  <si>
    <t>平安惠锦纯债</t>
  </si>
  <si>
    <t>005972.OF</t>
  </si>
  <si>
    <t>交银裕如纯债A</t>
  </si>
  <si>
    <t>005974.OF</t>
  </si>
  <si>
    <t>东方红配置精选A</t>
  </si>
  <si>
    <t>孔令超,徐觅</t>
  </si>
  <si>
    <t>005976.OF</t>
  </si>
  <si>
    <t>长信稳进资产配置</t>
  </si>
  <si>
    <t>杨帆</t>
  </si>
  <si>
    <t>005977.OF</t>
  </si>
  <si>
    <t>中信保诚至兴A</t>
  </si>
  <si>
    <t>闾志刚,孙浩中</t>
  </si>
  <si>
    <t>005979.OF</t>
  </si>
  <si>
    <t>南方合顺多资产A</t>
  </si>
  <si>
    <t>夏莹莹</t>
  </si>
  <si>
    <t>005983.OF</t>
  </si>
  <si>
    <t>上投摩根核心精选</t>
  </si>
  <si>
    <t>005984.OF</t>
  </si>
  <si>
    <t>兴业聚华A</t>
  </si>
  <si>
    <t>005988.OF</t>
  </si>
  <si>
    <t>兴业纯债6个月定开A</t>
  </si>
  <si>
    <t>005992.OF</t>
  </si>
  <si>
    <t>光大超短债A</t>
  </si>
  <si>
    <t>005994.OF</t>
  </si>
  <si>
    <t>国投瑞银中证500量化增强A</t>
  </si>
  <si>
    <t>殷瑞飞</t>
  </si>
  <si>
    <t>005995.OF</t>
  </si>
  <si>
    <t>国投瑞银顺泓定开</t>
  </si>
  <si>
    <t>005996.OF</t>
  </si>
  <si>
    <t>国投瑞银顺昌纯债</t>
  </si>
  <si>
    <t>王侃</t>
  </si>
  <si>
    <t>006002.OF</t>
  </si>
  <si>
    <t>工银瑞信医药健康A</t>
  </si>
  <si>
    <t>谭冬寒</t>
  </si>
  <si>
    <t>006004.OF</t>
  </si>
  <si>
    <t>工银瑞信添祥一年定开</t>
  </si>
  <si>
    <t>006005.OF</t>
  </si>
  <si>
    <t>诺安鼎利A</t>
  </si>
  <si>
    <t>006007.OF</t>
  </si>
  <si>
    <t>诺安积极配置A</t>
  </si>
  <si>
    <t>罗春蕾</t>
  </si>
  <si>
    <t>006009.OF</t>
  </si>
  <si>
    <t>国融融银A</t>
  </si>
  <si>
    <t>冯赟</t>
  </si>
  <si>
    <t>006011.OF</t>
  </si>
  <si>
    <t>中信保诚稳鸿A</t>
  </si>
  <si>
    <t>006013.OF</t>
  </si>
  <si>
    <t>易方达鑫转招利A</t>
  </si>
  <si>
    <t>韩阅川,杨康</t>
  </si>
  <si>
    <t>006016.OF</t>
  </si>
  <si>
    <t>平安惠安纯债</t>
  </si>
  <si>
    <t>006019.OF</t>
  </si>
  <si>
    <t>广发景智纯债</t>
  </si>
  <si>
    <t>006020.OF</t>
  </si>
  <si>
    <t>广发沪深300指数增强A</t>
  </si>
  <si>
    <t>006022.OF</t>
  </si>
  <si>
    <t>富国大盘价值</t>
  </si>
  <si>
    <t>徐幼华</t>
  </si>
  <si>
    <t>006023.OF</t>
  </si>
  <si>
    <t>宝盈聚丰两年定开A</t>
  </si>
  <si>
    <t>006025.OF</t>
  </si>
  <si>
    <t>诺安优化配置</t>
  </si>
  <si>
    <t>006026.OF</t>
  </si>
  <si>
    <t>东吴鼎泰</t>
  </si>
  <si>
    <t>陈晨,黄婧丽</t>
  </si>
  <si>
    <t>006027.OF</t>
  </si>
  <si>
    <t>国投瑞银顺祥定期开放</t>
  </si>
  <si>
    <t>006029.OF</t>
  </si>
  <si>
    <t>鹏华尊享6个月</t>
  </si>
  <si>
    <t>邓明明,祝松</t>
  </si>
  <si>
    <t>006030.OF</t>
  </si>
  <si>
    <t>南方昌元可转债A</t>
  </si>
  <si>
    <t>006032.OF</t>
  </si>
  <si>
    <t>创金合信汇泽纯债三个月</t>
  </si>
  <si>
    <t>006034.OF</t>
  </si>
  <si>
    <t>富国MSCI中国A股国际通增强</t>
  </si>
  <si>
    <t>徐幼华,方旻</t>
  </si>
  <si>
    <t>006035.OF</t>
  </si>
  <si>
    <t>中融恒惠纯债A</t>
  </si>
  <si>
    <t>006037.OF</t>
  </si>
  <si>
    <t>国泰瑞和纯债</t>
  </si>
  <si>
    <t>006039.OF</t>
  </si>
  <si>
    <t>国富估值优势</t>
  </si>
  <si>
    <t>006040.OF</t>
  </si>
  <si>
    <t>安信永瑞定开</t>
  </si>
  <si>
    <t>肖芳芳,王涛</t>
  </si>
  <si>
    <t>006042.OF</t>
  </si>
  <si>
    <t>上投摩根尚睿</t>
  </si>
  <si>
    <t>刘凌云,杜习杰</t>
  </si>
  <si>
    <t>006043.OF</t>
  </si>
  <si>
    <t>永赢惠益A</t>
  </si>
  <si>
    <t>江凌,吴玮,杨野</t>
  </si>
  <si>
    <t>006045.OF</t>
  </si>
  <si>
    <t>长城久瑞三个月定开债</t>
  </si>
  <si>
    <t>006048.OF</t>
  </si>
  <si>
    <t>长城中证500指数增强A</t>
  </si>
  <si>
    <t>006049.OF</t>
  </si>
  <si>
    <t>恒越研究精选A</t>
  </si>
  <si>
    <t>高楠</t>
  </si>
  <si>
    <t>006051.OF</t>
  </si>
  <si>
    <t>鹏扬核心价值A</t>
  </si>
  <si>
    <t>006053.OF</t>
  </si>
  <si>
    <t>中航瑞景3个月A</t>
  </si>
  <si>
    <t>茅勇峰</t>
  </si>
  <si>
    <t>006055.OF</t>
  </si>
  <si>
    <t>鹏扬淳合</t>
  </si>
  <si>
    <t>王华</t>
  </si>
  <si>
    <t>006058.OF</t>
  </si>
  <si>
    <t>民生加银新兴成长</t>
  </si>
  <si>
    <t>006059.OF</t>
  </si>
  <si>
    <t>鹏扬泓利A</t>
  </si>
  <si>
    <t>006061.OF</t>
  </si>
  <si>
    <t>红土创新增强收益A</t>
  </si>
  <si>
    <t>陈若劲,杨一</t>
  </si>
  <si>
    <t>006063.OF</t>
  </si>
  <si>
    <t>景顺长城MSCI中国A股增强</t>
  </si>
  <si>
    <t>006066.OF</t>
  </si>
  <si>
    <t>中加颐睿纯债A</t>
  </si>
  <si>
    <t>006068.OF</t>
  </si>
  <si>
    <t>中加颐信纯债A</t>
  </si>
  <si>
    <t>006070.OF</t>
  </si>
  <si>
    <t>银河沃丰</t>
  </si>
  <si>
    <t>006071.OF</t>
  </si>
  <si>
    <t>银河睿嘉A</t>
  </si>
  <si>
    <t>蒋磊</t>
  </si>
  <si>
    <t>006072.OF</t>
  </si>
  <si>
    <t>民生加银创新成长</t>
  </si>
  <si>
    <t>孙伟,王晓岩</t>
  </si>
  <si>
    <t>006073.OF</t>
  </si>
  <si>
    <t>人保鑫瑞中短债A</t>
  </si>
  <si>
    <t>006076.OF</t>
  </si>
  <si>
    <t>创金合信恒利超短债A</t>
  </si>
  <si>
    <t>王一兵,郑振源,谢创</t>
  </si>
  <si>
    <t>006081.OF</t>
  </si>
  <si>
    <t>海富通电子信息传媒产业A</t>
  </si>
  <si>
    <t>范庭芳</t>
  </si>
  <si>
    <t>006082.OF</t>
  </si>
  <si>
    <t>鑫元全利A</t>
  </si>
  <si>
    <t>006084.OF</t>
  </si>
  <si>
    <t>融通研究优选</t>
  </si>
  <si>
    <t>006086.OF</t>
  </si>
  <si>
    <t>银河睿丰定开</t>
  </si>
  <si>
    <t>006088.OF</t>
  </si>
  <si>
    <t>永赢润益A</t>
  </si>
  <si>
    <t>006090.OF</t>
  </si>
  <si>
    <t>前海开源鼎康A</t>
  </si>
  <si>
    <t>李炳智,刘诣博</t>
  </si>
  <si>
    <t>006092.OF</t>
  </si>
  <si>
    <t>永赢荣益A</t>
  </si>
  <si>
    <t>006094.OF</t>
  </si>
  <si>
    <t>永赢泰益A</t>
  </si>
  <si>
    <t>006096.OF</t>
  </si>
  <si>
    <t>中金浙金6个月定开</t>
  </si>
  <si>
    <t>006097.OF</t>
  </si>
  <si>
    <t>平安高等级债A</t>
  </si>
  <si>
    <t>006098.OF</t>
  </si>
  <si>
    <t>华宝中证全指证券ETF联接A</t>
  </si>
  <si>
    <t>丰晨成</t>
  </si>
  <si>
    <t>006099.OF</t>
  </si>
  <si>
    <t>泰达宏利泽利3个月</t>
  </si>
  <si>
    <t>006100.OF</t>
  </si>
  <si>
    <t>平安优势产业A</t>
  </si>
  <si>
    <t>006102.OF</t>
  </si>
  <si>
    <t>浙商丰利增强</t>
  </si>
  <si>
    <t>贾腾,周锦程,陈亚芳</t>
  </si>
  <si>
    <t>006103.OF</t>
  </si>
  <si>
    <t>凯石淳行业精选A</t>
  </si>
  <si>
    <t>周德生</t>
  </si>
  <si>
    <t>006105.OF</t>
  </si>
  <si>
    <t>泰达宏利印度</t>
  </si>
  <si>
    <t>006106.OF</t>
  </si>
  <si>
    <t>景顺长城量化港股通</t>
  </si>
  <si>
    <t>黎海威,周春泉</t>
  </si>
  <si>
    <t>006107.OF</t>
  </si>
  <si>
    <t>招商添利6个月定开A</t>
  </si>
  <si>
    <t>刘万锋,康晶</t>
  </si>
  <si>
    <t>006109.OF</t>
  </si>
  <si>
    <t>富荣价值精选A</t>
  </si>
  <si>
    <t>王丹,郎骋成</t>
  </si>
  <si>
    <t>006111.OF</t>
  </si>
  <si>
    <t>泰康弘实3个月定开</t>
  </si>
  <si>
    <t>桂跃强,陈怡</t>
  </si>
  <si>
    <t>006112.OF</t>
  </si>
  <si>
    <t>易方达恒惠定期开放</t>
  </si>
  <si>
    <t>006113.OF</t>
  </si>
  <si>
    <t>汇添富创新医药</t>
  </si>
  <si>
    <t>郑磊</t>
  </si>
  <si>
    <t>006114.OF</t>
  </si>
  <si>
    <t>人保鑫利回报A</t>
  </si>
  <si>
    <t>006116.OF</t>
  </si>
  <si>
    <t>国泰丰祺纯债</t>
  </si>
  <si>
    <t>006119.OF</t>
  </si>
  <si>
    <t>银华中证央企结构调整ETF联接</t>
  </si>
  <si>
    <t>周大鹏</t>
  </si>
  <si>
    <t>006120.OF</t>
  </si>
  <si>
    <t>中融聚明3个月定开</t>
  </si>
  <si>
    <t>王玥,哈默,石霄蒙</t>
  </si>
  <si>
    <t>006121.OF</t>
  </si>
  <si>
    <t>华安双核驱动</t>
  </si>
  <si>
    <t>006122.OF</t>
  </si>
  <si>
    <t>华安低碳生活</t>
  </si>
  <si>
    <t>006123.OF</t>
  </si>
  <si>
    <t>中融高股息精选A</t>
  </si>
  <si>
    <t>柯海东,冯琪,骆尖</t>
  </si>
  <si>
    <t>006128.OF</t>
  </si>
  <si>
    <t>银河和美生活</t>
  </si>
  <si>
    <t>楼华锋,郑巍山</t>
  </si>
  <si>
    <t>006129.OF</t>
  </si>
  <si>
    <t>华安中证500低波动ETF联接A</t>
  </si>
  <si>
    <t>006132.OF</t>
  </si>
  <si>
    <t>万家智造优势A</t>
  </si>
  <si>
    <t>006134.OF</t>
  </si>
  <si>
    <t>富国金融债</t>
  </si>
  <si>
    <t>张明凯,朱征星</t>
  </si>
  <si>
    <t>006135.OF</t>
  </si>
  <si>
    <t>长江乐鑫纯债定开</t>
  </si>
  <si>
    <t>006136.OF</t>
  </si>
  <si>
    <t>广发估值优势</t>
  </si>
  <si>
    <t>006137.OF</t>
  </si>
  <si>
    <t>广发汇立定期开放</t>
  </si>
  <si>
    <t>006138.OF</t>
  </si>
  <si>
    <t>国联安价值优选</t>
  </si>
  <si>
    <t>006140.OF</t>
  </si>
  <si>
    <t>广发集嘉A</t>
  </si>
  <si>
    <t>李晓博,毛深静,曾刚</t>
  </si>
  <si>
    <t>006142.OF</t>
  </si>
  <si>
    <t>鑫元淳利定期开放</t>
  </si>
  <si>
    <t>006143.OF</t>
  </si>
  <si>
    <t>恒生前海中证质量成长低波动A</t>
  </si>
  <si>
    <t>006145.OF</t>
  </si>
  <si>
    <t>前海开源鼎欣A</t>
  </si>
  <si>
    <t>刘静,史延</t>
  </si>
  <si>
    <t>006147.OF</t>
  </si>
  <si>
    <t>宝盈融源可转债A</t>
  </si>
  <si>
    <t>邓栋</t>
  </si>
  <si>
    <t>006149.OF</t>
  </si>
  <si>
    <t>南方赢元</t>
  </si>
  <si>
    <t>006150.OF</t>
  </si>
  <si>
    <t>招商添利两年定期开放</t>
  </si>
  <si>
    <t>006151.OF</t>
  </si>
  <si>
    <t>南方交元</t>
  </si>
  <si>
    <t>李慧鹏</t>
  </si>
  <si>
    <t>006152.OF</t>
  </si>
  <si>
    <t>国联安增鑫纯债A</t>
  </si>
  <si>
    <t>张蕙显</t>
  </si>
  <si>
    <t>006154.OF</t>
  </si>
  <si>
    <t>华安制造先锋</t>
  </si>
  <si>
    <t>蒋璆</t>
  </si>
  <si>
    <t>006157.OF</t>
  </si>
  <si>
    <t>财通量化核心优选</t>
  </si>
  <si>
    <t>006158.OF</t>
  </si>
  <si>
    <t>博时荣享回报A</t>
  </si>
  <si>
    <t>006160.OF</t>
  </si>
  <si>
    <t>博道启航A</t>
  </si>
  <si>
    <t>杨梦</t>
  </si>
  <si>
    <t>006163.OF</t>
  </si>
  <si>
    <t>融通增辉定期开放</t>
  </si>
  <si>
    <t>006164.OF</t>
  </si>
  <si>
    <t>融通通捷</t>
  </si>
  <si>
    <t>006165.OF</t>
  </si>
  <si>
    <t>建信中证1000指数增强A</t>
  </si>
  <si>
    <t>006167.OF</t>
  </si>
  <si>
    <t>德邦乐享生活A</t>
  </si>
  <si>
    <t>黎莹,房建威</t>
  </si>
  <si>
    <t>006169.OF</t>
  </si>
  <si>
    <t>工银瑞信瑞福纯债A</t>
  </si>
  <si>
    <t>006171.OF</t>
  </si>
  <si>
    <t>鹏扬淳利定期开放</t>
  </si>
  <si>
    <t>006172.OF</t>
  </si>
  <si>
    <t>万家鑫悦纯债A</t>
  </si>
  <si>
    <t>006174.OF</t>
  </si>
  <si>
    <t>长信稳裕三个月</t>
  </si>
  <si>
    <t>006177.OF</t>
  </si>
  <si>
    <t>中信保诚稳达A</t>
  </si>
  <si>
    <t>006179.OF</t>
  </si>
  <si>
    <t>富国品质生活</t>
  </si>
  <si>
    <t>王园园,刘莉莉</t>
  </si>
  <si>
    <t>006180.OF</t>
  </si>
  <si>
    <t>中加颐合纯债</t>
  </si>
  <si>
    <t>闫沛贤,魏泰源</t>
  </si>
  <si>
    <t>006181.OF</t>
  </si>
  <si>
    <t>格林伯锐A</t>
  </si>
  <si>
    <t>宋绍峰</t>
  </si>
  <si>
    <t>006183.OF</t>
  </si>
  <si>
    <t>南方泽元</t>
  </si>
  <si>
    <t>006184.OF</t>
  </si>
  <si>
    <t>格林泓鑫A</t>
  </si>
  <si>
    <t>张晓圆</t>
  </si>
  <si>
    <t>006186.OF</t>
  </si>
  <si>
    <t>永赢盈益A</t>
  </si>
  <si>
    <t>江凌</t>
  </si>
  <si>
    <t>006188.OF</t>
  </si>
  <si>
    <t>华泰保兴尊颐定开</t>
  </si>
  <si>
    <t>006189.OF</t>
  </si>
  <si>
    <t>国金量化添利定期开放</t>
  </si>
  <si>
    <t>尹海峰,宫雪,马芳</t>
  </si>
  <si>
    <t>006191.OF</t>
  </si>
  <si>
    <t>华夏鼎通A</t>
  </si>
  <si>
    <t>006193.OF</t>
  </si>
  <si>
    <t>鑫元核心资产A</t>
  </si>
  <si>
    <t>丁玥,林启姜</t>
  </si>
  <si>
    <t>006195.OF</t>
  </si>
  <si>
    <t>国金量化多因子</t>
  </si>
  <si>
    <t>006196.OF</t>
  </si>
  <si>
    <t>华夏央企结构调整ETF联接A</t>
  </si>
  <si>
    <t>006198.OF</t>
  </si>
  <si>
    <t>长盛龙头双核驱动</t>
  </si>
  <si>
    <t>006199.OF</t>
  </si>
  <si>
    <t>长盛同锦研究精选</t>
  </si>
  <si>
    <t>006201.OF</t>
  </si>
  <si>
    <t>景顺长城量化先锋</t>
  </si>
  <si>
    <t>006202.OF</t>
  </si>
  <si>
    <t>交银核心资产</t>
  </si>
  <si>
    <t>陈俊华</t>
  </si>
  <si>
    <t>006203.OF</t>
  </si>
  <si>
    <t>前海联合泳祺纯债A</t>
  </si>
  <si>
    <t>006205.OF</t>
  </si>
  <si>
    <t>汇添富沪港深优势精选</t>
  </si>
  <si>
    <t>006206.OF</t>
  </si>
  <si>
    <t>融通增悦</t>
  </si>
  <si>
    <t>006207.OF</t>
  </si>
  <si>
    <t>泰康裕泰A</t>
  </si>
  <si>
    <t>任翀,陈怡</t>
  </si>
  <si>
    <t>006209.OF</t>
  </si>
  <si>
    <t>中信保诚新蓝筹</t>
  </si>
  <si>
    <t>006210.OF</t>
  </si>
  <si>
    <t>东方臻宝纯债A</t>
  </si>
  <si>
    <t>006212.OF</t>
  </si>
  <si>
    <t>东方臻选纯债A</t>
  </si>
  <si>
    <t>车日楠</t>
  </si>
  <si>
    <t>006214.OF</t>
  </si>
  <si>
    <t>平安中证500ETF联接A</t>
  </si>
  <si>
    <t>006216.OF</t>
  </si>
  <si>
    <t>前海开源价值成长A</t>
  </si>
  <si>
    <t>006218.OF</t>
  </si>
  <si>
    <t>富国生物医药科技A</t>
  </si>
  <si>
    <t>曾新杰</t>
  </si>
  <si>
    <t>006219.OF</t>
  </si>
  <si>
    <t>海富通鼎丰定开</t>
  </si>
  <si>
    <t>刘田</t>
  </si>
  <si>
    <t>006220.OF</t>
  </si>
  <si>
    <t>工银上证50ETF联接A</t>
  </si>
  <si>
    <t>006222.OF</t>
  </si>
  <si>
    <t>平安惠兴</t>
  </si>
  <si>
    <t>006223.OF</t>
  </si>
  <si>
    <t>交银创新成长</t>
  </si>
  <si>
    <t>周中</t>
  </si>
  <si>
    <t>006224.OF</t>
  </si>
  <si>
    <t>中银中债3-5年期农发行</t>
  </si>
  <si>
    <t>006225.OF</t>
  </si>
  <si>
    <t>人保量化基本面A</t>
  </si>
  <si>
    <t>彬彬,石晓冉</t>
  </si>
  <si>
    <t>006227.OF</t>
  </si>
  <si>
    <t>华宝科技先锋A</t>
  </si>
  <si>
    <t>徐林明</t>
  </si>
  <si>
    <t>006228.OF</t>
  </si>
  <si>
    <t>中欧医疗创新A</t>
  </si>
  <si>
    <t>006230.OF</t>
  </si>
  <si>
    <t>鹏华研究驱动</t>
  </si>
  <si>
    <t>聂毅翔,包兵华</t>
  </si>
  <si>
    <t>006231.OF</t>
  </si>
  <si>
    <t>国融融君A</t>
  </si>
  <si>
    <t>006233.OF</t>
  </si>
  <si>
    <t>万家汽车新趋势A</t>
  </si>
  <si>
    <t>006235.OF</t>
  </si>
  <si>
    <t>东方城镇消费主题</t>
  </si>
  <si>
    <t>006237.OF</t>
  </si>
  <si>
    <t>永赢嘉益</t>
  </si>
  <si>
    <t>006240.OF</t>
  </si>
  <si>
    <t>中融医疗健康精选A</t>
  </si>
  <si>
    <t>冯琪</t>
  </si>
  <si>
    <t>006242.OF</t>
  </si>
  <si>
    <t>宝盈盈润纯债</t>
  </si>
  <si>
    <t>杨献忠</t>
  </si>
  <si>
    <t>006243.OF</t>
  </si>
  <si>
    <t>中银双息回报</t>
  </si>
  <si>
    <t>李建,刘腾</t>
  </si>
  <si>
    <t>006245.OF</t>
  </si>
  <si>
    <t>嘉实养老2030三年</t>
  </si>
  <si>
    <t>郑科</t>
  </si>
  <si>
    <t>006246.OF</t>
  </si>
  <si>
    <t>华夏中小板ETF联接A</t>
  </si>
  <si>
    <t>006248.OF</t>
  </si>
  <si>
    <t>华夏创业板ETF联接A</t>
  </si>
  <si>
    <t>006250.OF</t>
  </si>
  <si>
    <t>上投摩根动力精选</t>
  </si>
  <si>
    <t>006251.OF</t>
  </si>
  <si>
    <t>银华兴盛</t>
  </si>
  <si>
    <t>薄官辉,王浩</t>
  </si>
  <si>
    <t>006252.OF</t>
  </si>
  <si>
    <t>永赢消费主题A</t>
  </si>
  <si>
    <t>常远</t>
  </si>
  <si>
    <t>006254.OF</t>
  </si>
  <si>
    <t>长城久悦</t>
  </si>
  <si>
    <t>张棪,张勇</t>
  </si>
  <si>
    <t>006255.OF</t>
  </si>
  <si>
    <t>中邮中证价值回报量化策略A</t>
  </si>
  <si>
    <t>姚婷</t>
  </si>
  <si>
    <t>006257.OF</t>
  </si>
  <si>
    <t>信达澳银先进智造</t>
  </si>
  <si>
    <t>006259.OF</t>
  </si>
  <si>
    <t>汇添富红利增长A</t>
  </si>
  <si>
    <t>劳杰男,黄耀锋</t>
  </si>
  <si>
    <t>006264.OF</t>
  </si>
  <si>
    <t>平安惠轩</t>
  </si>
  <si>
    <t>006265.OF</t>
  </si>
  <si>
    <t>红土创新新科技</t>
  </si>
  <si>
    <t>朱然</t>
  </si>
  <si>
    <t>006266.OF</t>
  </si>
  <si>
    <t>永赢智能领先A</t>
  </si>
  <si>
    <t>于航</t>
  </si>
  <si>
    <t>006267.OF</t>
  </si>
  <si>
    <t>诺德量化核心A</t>
  </si>
  <si>
    <t>006270.OF</t>
  </si>
  <si>
    <t>汇安核心成长A</t>
  </si>
  <si>
    <t>006274.OF</t>
  </si>
  <si>
    <t>圆信永丰医药健康</t>
  </si>
  <si>
    <t>006275.OF</t>
  </si>
  <si>
    <t>永赢聚益A</t>
  </si>
  <si>
    <t>章成,谢越</t>
  </si>
  <si>
    <t>006277.OF</t>
  </si>
  <si>
    <t>中金瑞和A</t>
  </si>
  <si>
    <t>006279.OF</t>
  </si>
  <si>
    <t>中金瑞祥A</t>
  </si>
  <si>
    <t>006281.OF</t>
  </si>
  <si>
    <t>万家人工智能</t>
  </si>
  <si>
    <t>耿嘉洲</t>
  </si>
  <si>
    <t>006282.OF</t>
  </si>
  <si>
    <t>上投摩根欧洲动力策略</t>
  </si>
  <si>
    <t>006284.OF</t>
  </si>
  <si>
    <t>浙商兴永纯债定开</t>
  </si>
  <si>
    <t>周锦程,赵柳燕</t>
  </si>
  <si>
    <t>006286.OF</t>
  </si>
  <si>
    <t>华泰柏瑞MSCI中国A股国际通ETF联接A</t>
  </si>
  <si>
    <t>006287.OF</t>
  </si>
  <si>
    <t>永赢盛益A</t>
  </si>
  <si>
    <t>006289.OF</t>
  </si>
  <si>
    <t>华夏养老2040三年</t>
  </si>
  <si>
    <t>许利明</t>
  </si>
  <si>
    <t>006290.OF</t>
  </si>
  <si>
    <t>南方养老2035三年A</t>
  </si>
  <si>
    <t>黄俊,鲁炳良</t>
  </si>
  <si>
    <t>006292.OF</t>
  </si>
  <si>
    <t>易方达汇诚养老三年(FOF)</t>
  </si>
  <si>
    <t>汪玲</t>
  </si>
  <si>
    <t>006294.OF</t>
  </si>
  <si>
    <t>万家稳健养老(FOF)</t>
  </si>
  <si>
    <t>徐朝贞</t>
  </si>
  <si>
    <t>006295.OF</t>
  </si>
  <si>
    <t>工银养老2035三年</t>
  </si>
  <si>
    <t>蒋华安</t>
  </si>
  <si>
    <t>006296.OF</t>
  </si>
  <si>
    <t>鹏华养老2035三年</t>
  </si>
  <si>
    <t>006297.OF</t>
  </si>
  <si>
    <t>富国鑫旺稳健养老一年</t>
  </si>
  <si>
    <t>张子炎</t>
  </si>
  <si>
    <t>006298.OF</t>
  </si>
  <si>
    <t>广发稳健养老目标一年</t>
  </si>
  <si>
    <t>陆靖昶,金亚</t>
  </si>
  <si>
    <t>006299.OF</t>
  </si>
  <si>
    <t>恒越核心精选A</t>
  </si>
  <si>
    <t>高楠,叶佳</t>
  </si>
  <si>
    <t>006300.OF</t>
  </si>
  <si>
    <t>华宝宝丰高等级A</t>
  </si>
  <si>
    <t>王慧,林昊</t>
  </si>
  <si>
    <t>006302.OF</t>
  </si>
  <si>
    <t>银华行业轮动</t>
  </si>
  <si>
    <t>006303.OF</t>
  </si>
  <si>
    <t>中银安康稳健养老一年</t>
  </si>
  <si>
    <t>石婧</t>
  </si>
  <si>
    <t>006304.OF</t>
  </si>
  <si>
    <t>中加颐鑫纯债</t>
  </si>
  <si>
    <t>闫沛贤,于跃</t>
  </si>
  <si>
    <t>006305.OF</t>
  </si>
  <si>
    <t>银华养老2035三年</t>
  </si>
  <si>
    <t>肖侃宁,熊侃</t>
  </si>
  <si>
    <t>006306.OF</t>
  </si>
  <si>
    <t>泰达宏利泰和养老(FOF)</t>
  </si>
  <si>
    <t>006307.OF</t>
  </si>
  <si>
    <t>嘉实养老2040五年</t>
  </si>
  <si>
    <t>006308.OF</t>
  </si>
  <si>
    <t>汇添富全球消费人民币A</t>
  </si>
  <si>
    <t>郑慧莲</t>
  </si>
  <si>
    <t>006314.OF</t>
  </si>
  <si>
    <t>中融策略优选A</t>
  </si>
  <si>
    <t>006316.OF</t>
  </si>
  <si>
    <t>平安惠诚纯债</t>
  </si>
  <si>
    <t>006319.OF</t>
  </si>
  <si>
    <t>易方达安瑞短债A</t>
  </si>
  <si>
    <t>王晓晨,石大怿</t>
  </si>
  <si>
    <t>006321.OF</t>
  </si>
  <si>
    <t>中欧预见养老2035三年A</t>
  </si>
  <si>
    <t>桑磊</t>
  </si>
  <si>
    <t>006323.OF</t>
  </si>
  <si>
    <t>合煦智远嘉选A</t>
  </si>
  <si>
    <t>朱伟东</t>
  </si>
  <si>
    <t>006325.OF</t>
  </si>
  <si>
    <t>招商添荣3个月定开A</t>
  </si>
  <si>
    <t>006327.OF</t>
  </si>
  <si>
    <t>易方达中证海外互联ETF联接A人民币</t>
  </si>
  <si>
    <t>余海燕,范冰</t>
  </si>
  <si>
    <t>006332.OF</t>
  </si>
  <si>
    <t>招商金鸿A</t>
  </si>
  <si>
    <t>006336.OF</t>
  </si>
  <si>
    <t>泓德量化精选</t>
  </si>
  <si>
    <t>006337.OF</t>
  </si>
  <si>
    <t>华安安浦A</t>
  </si>
  <si>
    <t>006339.OF</t>
  </si>
  <si>
    <t>银华MSCI中国A股ETF联接A</t>
  </si>
  <si>
    <t>006341.OF</t>
  </si>
  <si>
    <t>中金MSCI中国A股质量A</t>
  </si>
  <si>
    <t>耿帅军,刘重晋</t>
  </si>
  <si>
    <t>006343.OF</t>
  </si>
  <si>
    <t>中金MSCI中国A股低波动A</t>
  </si>
  <si>
    <t>006345.OF</t>
  </si>
  <si>
    <t>景顺长城集英成长两年</t>
  </si>
  <si>
    <t>刘彦春</t>
  </si>
  <si>
    <t>006346.OF</t>
  </si>
  <si>
    <t>安信量化优选A</t>
  </si>
  <si>
    <t>施荣盛</t>
  </si>
  <si>
    <t>006348.OF</t>
  </si>
  <si>
    <t>银华盛利</t>
  </si>
  <si>
    <t>向伊达</t>
  </si>
  <si>
    <t>006349.OF</t>
  </si>
  <si>
    <t>中金MSCI中国A股价值A</t>
  </si>
  <si>
    <t>006351.OF</t>
  </si>
  <si>
    <t>中金MSCI中国A股红利A</t>
  </si>
  <si>
    <t>006353.OF</t>
  </si>
  <si>
    <t>东方红核心优选一年A</t>
  </si>
  <si>
    <t>徐觅,王佳骏</t>
  </si>
  <si>
    <t>006354.OF</t>
  </si>
  <si>
    <t>国泰民裕进取</t>
  </si>
  <si>
    <t>006358.OF</t>
  </si>
  <si>
    <t>前海联合泳盛纯债A</t>
  </si>
  <si>
    <t>006360.OF</t>
  </si>
  <si>
    <t>财通资管鸿益中短债A</t>
  </si>
  <si>
    <t>李杰</t>
  </si>
  <si>
    <t>006362.OF</t>
  </si>
  <si>
    <t>凯石涵行业精选A</t>
  </si>
  <si>
    <t>006364.OF</t>
  </si>
  <si>
    <t>招商丰韵A</t>
  </si>
  <si>
    <t>付斌</t>
  </si>
  <si>
    <t>006366.OF</t>
  </si>
  <si>
    <t>兴业安保优选</t>
  </si>
  <si>
    <t>刘方旭,廖欢欢</t>
  </si>
  <si>
    <t>006367.OF</t>
  </si>
  <si>
    <t>交银裕祥纯债A</t>
  </si>
  <si>
    <t>006369.OF</t>
  </si>
  <si>
    <t>弘毅远方国企转型</t>
  </si>
  <si>
    <t>周鹏</t>
  </si>
  <si>
    <t>006371.OF</t>
  </si>
  <si>
    <t>长安鑫盈A</t>
  </si>
  <si>
    <t>林忠晶,徐小勇</t>
  </si>
  <si>
    <t>006373.OF</t>
  </si>
  <si>
    <t>国富全球科技互联人民币</t>
  </si>
  <si>
    <t>徐成,狄星华</t>
  </si>
  <si>
    <t>006377.OF</t>
  </si>
  <si>
    <t>广发趋势动力</t>
  </si>
  <si>
    <t>蒋科</t>
  </si>
  <si>
    <t>006378.OF</t>
  </si>
  <si>
    <t>广发汇宏6个月定开</t>
  </si>
  <si>
    <t>006383.OF</t>
  </si>
  <si>
    <t>招商添盈纯债A</t>
  </si>
  <si>
    <t>006385.OF</t>
  </si>
  <si>
    <t>华泰保兴研究智选A</t>
  </si>
  <si>
    <t>006387.OF</t>
  </si>
  <si>
    <t>宝盈安泰短债A</t>
  </si>
  <si>
    <t>高宇,邓栋,李宇昂</t>
  </si>
  <si>
    <t>006389.OF</t>
  </si>
  <si>
    <t>金鹰添祥中短债A</t>
  </si>
  <si>
    <t>龙悦芳</t>
  </si>
  <si>
    <t>006392.OF</t>
  </si>
  <si>
    <t>中信保诚创新成长</t>
  </si>
  <si>
    <t>006393.OF</t>
  </si>
  <si>
    <t>招商添德3个月定开A</t>
  </si>
  <si>
    <t>滕越</t>
  </si>
  <si>
    <t>006398.OF</t>
  </si>
  <si>
    <t>宝盈祥颐定开A</t>
  </si>
  <si>
    <t>邓栋,李宇昂</t>
  </si>
  <si>
    <t>006401.OF</t>
  </si>
  <si>
    <t>先锋量化优选A</t>
  </si>
  <si>
    <t>006404.OF</t>
  </si>
  <si>
    <t>浦银安盛盛融定开</t>
  </si>
  <si>
    <t>006405.OF</t>
  </si>
  <si>
    <t>华富恒盛纯债A</t>
  </si>
  <si>
    <t>006408.OF</t>
  </si>
  <si>
    <t>汇添富消费升级</t>
  </si>
  <si>
    <t>胡昕炜,郑慧莲</t>
  </si>
  <si>
    <t>006409.OF</t>
  </si>
  <si>
    <t>富国中债-1-3年国开债A</t>
  </si>
  <si>
    <t>武磊,吴旅忠</t>
  </si>
  <si>
    <t>006411.OF</t>
  </si>
  <si>
    <t>中加颐智纯债</t>
  </si>
  <si>
    <t>006412.OF</t>
  </si>
  <si>
    <t>平安合锦定开</t>
  </si>
  <si>
    <t>006415.OF</t>
  </si>
  <si>
    <t>银华中短期金融债</t>
  </si>
  <si>
    <t>006416.OF</t>
  </si>
  <si>
    <t>方正富邦丰利A</t>
  </si>
  <si>
    <t>006419.OF</t>
  </si>
  <si>
    <t>人保优势产业A</t>
  </si>
  <si>
    <t>彬彬</t>
  </si>
  <si>
    <t>006421.OF</t>
  </si>
  <si>
    <t>中银弘享</t>
  </si>
  <si>
    <t>006422.OF</t>
  </si>
  <si>
    <t>嘉合磐稳纯债A</t>
  </si>
  <si>
    <t>006424.OF</t>
  </si>
  <si>
    <t>嘉合锦程价值精选A</t>
  </si>
  <si>
    <t>李国林</t>
  </si>
  <si>
    <t>006427.OF</t>
  </si>
  <si>
    <t>招商添悦纯债A</t>
  </si>
  <si>
    <t>006429.OF</t>
  </si>
  <si>
    <t>诺安恒鑫</t>
  </si>
  <si>
    <t>006430.OF</t>
  </si>
  <si>
    <t>凯石澜龙头经济定开</t>
  </si>
  <si>
    <t>梁福涛</t>
  </si>
  <si>
    <t>006431.OF</t>
  </si>
  <si>
    <t>汇安鼎利纯债A</t>
  </si>
  <si>
    <t>006434.OF</t>
  </si>
  <si>
    <t>鹏华3个月中短债A</t>
  </si>
  <si>
    <t>006435.OF</t>
  </si>
  <si>
    <t>景顺长城创新成长</t>
  </si>
  <si>
    <t>006436.OF</t>
  </si>
  <si>
    <t>浦银安盛中短债A</t>
  </si>
  <si>
    <t>006438.OF</t>
  </si>
  <si>
    <t>博时中证央企结构调整ETF联接A</t>
  </si>
  <si>
    <t>赵云阳</t>
  </si>
  <si>
    <t>006440.OF</t>
  </si>
  <si>
    <t>中信建投中证500增强A</t>
  </si>
  <si>
    <t>006443.OF</t>
  </si>
  <si>
    <t>永赢裕益A</t>
  </si>
  <si>
    <t>006445.OF</t>
  </si>
  <si>
    <t>华夏全球聚享A人民币</t>
  </si>
  <si>
    <t>郑鹏</t>
  </si>
  <si>
    <t>006449.OF</t>
  </si>
  <si>
    <t>浙商汇金量化精选灵活</t>
  </si>
  <si>
    <t>006450.OF</t>
  </si>
  <si>
    <t>嘉实致盈</t>
  </si>
  <si>
    <t>006451.OF</t>
  </si>
  <si>
    <t>华富5年恒定久期国开债A</t>
  </si>
  <si>
    <t>张娅,郜哲</t>
  </si>
  <si>
    <t>006453.OF</t>
  </si>
  <si>
    <t>中加瑞利纯债A</t>
  </si>
  <si>
    <t>006457.OF</t>
  </si>
  <si>
    <t>平安估值优势A</t>
  </si>
  <si>
    <t>张晓泉,毛时超</t>
  </si>
  <si>
    <t>006459.OF</t>
  </si>
  <si>
    <t>人保鑫裕增强A</t>
  </si>
  <si>
    <t>006461.OF</t>
  </si>
  <si>
    <t>人保福泽纯债一年定开</t>
  </si>
  <si>
    <t>高喆,田阳</t>
  </si>
  <si>
    <t>006464.OF</t>
  </si>
  <si>
    <t>浦银安盛普益纯债A</t>
  </si>
  <si>
    <t>006466.OF</t>
  </si>
  <si>
    <t>浦银安盛双债增强A</t>
  </si>
  <si>
    <t>李羿</t>
  </si>
  <si>
    <t>006468.OF</t>
  </si>
  <si>
    <t>嘉实稳联纯债</t>
  </si>
  <si>
    <t>006473.OF</t>
  </si>
  <si>
    <t>招商中债1-5年进出口行A</t>
  </si>
  <si>
    <t>周欣宇,向霈</t>
  </si>
  <si>
    <t>006475.OF</t>
  </si>
  <si>
    <t>国泰嘉睿纯债</t>
  </si>
  <si>
    <t>006477.OF</t>
  </si>
  <si>
    <t>中邮沪港深精选</t>
  </si>
  <si>
    <t>陈鸿平,武志骁</t>
  </si>
  <si>
    <t>006478.OF</t>
  </si>
  <si>
    <t>长盛多因子策略优选</t>
  </si>
  <si>
    <t>冯雨生</t>
  </si>
  <si>
    <t>006481.OF</t>
  </si>
  <si>
    <t>海富通中高等级短融券A</t>
  </si>
  <si>
    <t>陈轶平,陆丛凡</t>
  </si>
  <si>
    <t>006482.OF</t>
  </si>
  <si>
    <t>广发可转债A</t>
  </si>
  <si>
    <t>吴敌</t>
  </si>
  <si>
    <t>006484.OF</t>
  </si>
  <si>
    <t>广发1-3年国开债A</t>
  </si>
  <si>
    <t>006486.OF</t>
  </si>
  <si>
    <t>广发中证1000A</t>
  </si>
  <si>
    <t>006488.OF</t>
  </si>
  <si>
    <t>富荣富开1-3年国开债纯债A</t>
  </si>
  <si>
    <t>006489.OF</t>
  </si>
  <si>
    <t>招商添裕纯债A</t>
  </si>
  <si>
    <t>006491.OF</t>
  </si>
  <si>
    <t>南方1-3年国开债A</t>
  </si>
  <si>
    <t>夏晨曦,董浩,朱佳</t>
  </si>
  <si>
    <t>006493.OF</t>
  </si>
  <si>
    <t>南方中债3-5年农发行A</t>
  </si>
  <si>
    <t>朱佳</t>
  </si>
  <si>
    <t>006495.OF</t>
  </si>
  <si>
    <t>国联安增富一年定开纯债</t>
  </si>
  <si>
    <t>李德清</t>
  </si>
  <si>
    <t>006496.OF</t>
  </si>
  <si>
    <t>银华安盈短债A</t>
  </si>
  <si>
    <t>006498.OF</t>
  </si>
  <si>
    <t>中科沃土沃盛纯债A</t>
  </si>
  <si>
    <t>田钊</t>
  </si>
  <si>
    <t>006500.OF</t>
  </si>
  <si>
    <t>建信润利增强A</t>
  </si>
  <si>
    <t>006502.OF</t>
  </si>
  <si>
    <t>财通集成电路产业A</t>
  </si>
  <si>
    <t>006504.OF</t>
  </si>
  <si>
    <t>广发汇承定期开放</t>
  </si>
  <si>
    <t>006505.OF</t>
  </si>
  <si>
    <t>永赢祥益A</t>
  </si>
  <si>
    <t>牟琼屿</t>
  </si>
  <si>
    <t>006507.OF</t>
  </si>
  <si>
    <t>前海开源裕泽定开</t>
  </si>
  <si>
    <t>006508.OF</t>
  </si>
  <si>
    <t>国联安增裕一年定开纯债</t>
  </si>
  <si>
    <t>006509.OF</t>
  </si>
  <si>
    <t>国联安增盈纯债A</t>
  </si>
  <si>
    <t>006511.OF</t>
  </si>
  <si>
    <t>博道卓远A</t>
  </si>
  <si>
    <t>袁争光</t>
  </si>
  <si>
    <t>006513.OF</t>
  </si>
  <si>
    <t>鹏扬淳享A</t>
  </si>
  <si>
    <t>王华,焦翠</t>
  </si>
  <si>
    <t>006516.OF</t>
  </si>
  <si>
    <t>浙商汇金短债A</t>
  </si>
  <si>
    <t>006517.OF</t>
  </si>
  <si>
    <t>南方吉元短债A</t>
  </si>
  <si>
    <t>006519.OF</t>
  </si>
  <si>
    <t>汇安短债A</t>
  </si>
  <si>
    <t>006522.OF</t>
  </si>
  <si>
    <t>财通新兴蓝筹A</t>
  </si>
  <si>
    <t>006524.OF</t>
  </si>
  <si>
    <t>前海开源MSCI中国A股A</t>
  </si>
  <si>
    <t>梁溥森</t>
  </si>
  <si>
    <t>006526.OF</t>
  </si>
  <si>
    <t>鹏华优选回报</t>
  </si>
  <si>
    <t>006527.OF</t>
  </si>
  <si>
    <t>富国优质发展A</t>
  </si>
  <si>
    <t>006529.OF</t>
  </si>
  <si>
    <t>中欧匠心两年A</t>
  </si>
  <si>
    <t>006533.OF</t>
  </si>
  <si>
    <t>易方达科融</t>
  </si>
  <si>
    <t>刘健维</t>
  </si>
  <si>
    <t>006534.OF</t>
  </si>
  <si>
    <t>农银汇理永盛定期开放</t>
  </si>
  <si>
    <t>姚臻,魏刚</t>
  </si>
  <si>
    <t>006535.OF</t>
  </si>
  <si>
    <t>恒生前海恒锦裕利A</t>
  </si>
  <si>
    <t>李维康</t>
  </si>
  <si>
    <t>006537.OF</t>
  </si>
  <si>
    <t>恒生前海港股通精选</t>
  </si>
  <si>
    <t>江俊晨</t>
  </si>
  <si>
    <t>006538.OF</t>
  </si>
  <si>
    <t>东海核心价值</t>
  </si>
  <si>
    <t>006542.OF</t>
  </si>
  <si>
    <t>财通资管鸿利中短债A</t>
  </si>
  <si>
    <t>李杰,邹舟</t>
  </si>
  <si>
    <t>006544.OF</t>
  </si>
  <si>
    <t>平安惠聚纯债</t>
  </si>
  <si>
    <t>006545.OF</t>
  </si>
  <si>
    <t>兴银中短债A</t>
  </si>
  <si>
    <t>006547.OF</t>
  </si>
  <si>
    <t>红塔红土盛弘A</t>
  </si>
  <si>
    <t>006549.OF</t>
  </si>
  <si>
    <t>国金惠盈纯债A</t>
  </si>
  <si>
    <t>于涛</t>
  </si>
  <si>
    <t>006551.OF</t>
  </si>
  <si>
    <t>中庚价值领航</t>
  </si>
  <si>
    <t>丘栋荣</t>
  </si>
  <si>
    <t>006552.OF</t>
  </si>
  <si>
    <t>广发汇兴3个月定开</t>
  </si>
  <si>
    <t>006555.OF</t>
  </si>
  <si>
    <t>浦银安盛全球智能科技</t>
  </si>
  <si>
    <t>IKEDA KAE</t>
  </si>
  <si>
    <t>006557.OF</t>
  </si>
  <si>
    <t>海富通研究精选A</t>
  </si>
  <si>
    <t>王金祥</t>
  </si>
  <si>
    <t>006558.OF</t>
  </si>
  <si>
    <t>永赢通益A</t>
  </si>
  <si>
    <t>006560.OF</t>
  </si>
  <si>
    <t>华夏中证四川国改ETF联接A</t>
  </si>
  <si>
    <t>赵宗庭</t>
  </si>
  <si>
    <t>006563.OF</t>
  </si>
  <si>
    <t>安信优享纯债</t>
  </si>
  <si>
    <t>006564.OF</t>
  </si>
  <si>
    <t>圆信永丰精选回报</t>
  </si>
  <si>
    <t>邹维</t>
  </si>
  <si>
    <t>006565.OF</t>
  </si>
  <si>
    <t>光大尊泰三年定开债</t>
  </si>
  <si>
    <t>006567.OF</t>
  </si>
  <si>
    <t>中泰星元价值优选</t>
  </si>
  <si>
    <t>姜诚</t>
  </si>
  <si>
    <t>006568.OF</t>
  </si>
  <si>
    <t>国联安行业领先</t>
  </si>
  <si>
    <t>006570.OF</t>
  </si>
  <si>
    <t>中金金元A</t>
  </si>
  <si>
    <t>董珊珊,闫雯雯</t>
  </si>
  <si>
    <t>006573.OF</t>
  </si>
  <si>
    <t>人保行业轮动A</t>
  </si>
  <si>
    <t>006575.OF</t>
  </si>
  <si>
    <t>华安养老2030三年</t>
  </si>
  <si>
    <t>何移直,杨志远</t>
  </si>
  <si>
    <t>006576.OF</t>
  </si>
  <si>
    <t>永赢诚益A</t>
  </si>
  <si>
    <t>006578.OF</t>
  </si>
  <si>
    <t>泰康中证港股通非银指数A</t>
  </si>
  <si>
    <t>刘伟,黄成扬</t>
  </si>
  <si>
    <t>006580.OF</t>
  </si>
  <si>
    <t>兴全安泰平衡养老(FOF)</t>
  </si>
  <si>
    <t>林国怀</t>
  </si>
  <si>
    <t>006581.OF</t>
  </si>
  <si>
    <t>建信优享稳健养老一年</t>
  </si>
  <si>
    <t>梁珉</t>
  </si>
  <si>
    <t>006582.OF</t>
  </si>
  <si>
    <t>博时富永纯债3个月</t>
  </si>
  <si>
    <t>006583.OF</t>
  </si>
  <si>
    <t>中信保诚景泰A</t>
  </si>
  <si>
    <t>杨立春</t>
  </si>
  <si>
    <t>006588.OF</t>
  </si>
  <si>
    <t>中加聚利纯债定开A</t>
  </si>
  <si>
    <t>006591.OF</t>
  </si>
  <si>
    <t>广发景明中短债A</t>
  </si>
  <si>
    <t>006593.OF</t>
  </si>
  <si>
    <t>博道中证500指数增强A</t>
  </si>
  <si>
    <t>006595.OF</t>
  </si>
  <si>
    <t>广发港股通优质增长</t>
  </si>
  <si>
    <t>006596.OF</t>
  </si>
  <si>
    <t>国泰聚禾纯债</t>
  </si>
  <si>
    <t>006597.OF</t>
  </si>
  <si>
    <t>国泰利享中短债A</t>
  </si>
  <si>
    <t>006599.OF</t>
  </si>
  <si>
    <t>国寿安保安丰纯债</t>
  </si>
  <si>
    <t>006600.OF</t>
  </si>
  <si>
    <t>人保沪深300</t>
  </si>
  <si>
    <t>006601.OF</t>
  </si>
  <si>
    <t>国融融泰A</t>
  </si>
  <si>
    <t>梁国桓,冯赟</t>
  </si>
  <si>
    <t>006603.OF</t>
  </si>
  <si>
    <t>嘉实互融精选</t>
  </si>
  <si>
    <t>蒋一茜,冯正彦</t>
  </si>
  <si>
    <t>006604.OF</t>
  </si>
  <si>
    <t>嘉实消费精选A</t>
  </si>
  <si>
    <t>常蓁,吴越</t>
  </si>
  <si>
    <t>006606.OF</t>
  </si>
  <si>
    <t>泓德裕丰中短债A</t>
  </si>
  <si>
    <t>李倩,毛静平,赵端端</t>
  </si>
  <si>
    <t>006608.OF</t>
  </si>
  <si>
    <t>泓德研究优选</t>
  </si>
  <si>
    <t>006609.OF</t>
  </si>
  <si>
    <t>申万菱信安泰瑞利中短债A</t>
  </si>
  <si>
    <t>叶瑜珍</t>
  </si>
  <si>
    <t>006610.OF</t>
  </si>
  <si>
    <t>银华远见</t>
  </si>
  <si>
    <t>006611.OF</t>
  </si>
  <si>
    <t>人保中证500</t>
  </si>
  <si>
    <t>006612.OF</t>
  </si>
  <si>
    <t>银华信用精选一年</t>
  </si>
  <si>
    <t>刘小平</t>
  </si>
  <si>
    <t>006613.OF</t>
  </si>
  <si>
    <t>富荣富金专项金融债纯债</t>
  </si>
  <si>
    <t>006615.OF</t>
  </si>
  <si>
    <t>工银战略新兴产业A</t>
  </si>
  <si>
    <t>杜洋,夏雨</t>
  </si>
  <si>
    <t>006617.OF</t>
  </si>
  <si>
    <t>工银瑞信瑞泽定开</t>
  </si>
  <si>
    <t>006618.OF</t>
  </si>
  <si>
    <t>长江可转债A</t>
  </si>
  <si>
    <t>006620.OF</t>
  </si>
  <si>
    <t>华夏养老2045三年A</t>
  </si>
  <si>
    <t>006622.OF</t>
  </si>
  <si>
    <t>华夏养老2035三年A</t>
  </si>
  <si>
    <t>006624.OF</t>
  </si>
  <si>
    <t>中泰玉衡价值优选</t>
  </si>
  <si>
    <t>姜诚,田瑀</t>
  </si>
  <si>
    <t>006625.OF</t>
  </si>
  <si>
    <t>汇安嘉鑫纯债</t>
  </si>
  <si>
    <t>006626.OF</t>
  </si>
  <si>
    <t>山西证券超短债A</t>
  </si>
  <si>
    <t>华志贵,刘凌云</t>
  </si>
  <si>
    <t>006629.OF</t>
  </si>
  <si>
    <t>招商鑫悦中短债A</t>
  </si>
  <si>
    <t>刘万锋,郭敏</t>
  </si>
  <si>
    <t>006631.OF</t>
  </si>
  <si>
    <t>鑫元臻利A</t>
  </si>
  <si>
    <t>006633.OF</t>
  </si>
  <si>
    <t>博时中债1-3政策金融债A</t>
  </si>
  <si>
    <t>006635.OF</t>
  </si>
  <si>
    <t>永赢伟益</t>
  </si>
  <si>
    <t>006636.OF</t>
  </si>
  <si>
    <t>华富恒欣纯债A</t>
  </si>
  <si>
    <t>姚姣姣,陶祺</t>
  </si>
  <si>
    <t>006638.OF</t>
  </si>
  <si>
    <t>人保鑫盛纯债A</t>
  </si>
  <si>
    <t>006640.OF</t>
  </si>
  <si>
    <t>中金新元六个月A</t>
  </si>
  <si>
    <t>006642.OF</t>
  </si>
  <si>
    <t>华泰保兴吉年利</t>
  </si>
  <si>
    <t>006644.OF</t>
  </si>
  <si>
    <t>弘毅远方消费升级</t>
  </si>
  <si>
    <t>006645.OF</t>
  </si>
  <si>
    <t>银华安丰中短期金融债</t>
  </si>
  <si>
    <t>006646.OF</t>
  </si>
  <si>
    <t>汇添富短债A</t>
  </si>
  <si>
    <t>006648.OF</t>
  </si>
  <si>
    <t>汇安多因子A</t>
  </si>
  <si>
    <t>戴杰,陈欣</t>
  </si>
  <si>
    <t>006650.OF</t>
  </si>
  <si>
    <t>招商安庆</t>
  </si>
  <si>
    <t>尹晓红,姚爽</t>
  </si>
  <si>
    <t>006652.OF</t>
  </si>
  <si>
    <t>富国金融地产行业A</t>
  </si>
  <si>
    <t>006653.OF</t>
  </si>
  <si>
    <t>南方畅利定期开放</t>
  </si>
  <si>
    <t>006654.OF</t>
  </si>
  <si>
    <t>华泰紫金季季享定开A</t>
  </si>
  <si>
    <t>李博良,陈晨,刘振超</t>
  </si>
  <si>
    <t>006656.OF</t>
  </si>
  <si>
    <t>方正富邦中证500ETF联接A</t>
  </si>
  <si>
    <t>吴昊,张超梁</t>
  </si>
  <si>
    <t>006658.OF</t>
  </si>
  <si>
    <t>财通中证香港红利A</t>
  </si>
  <si>
    <t>006660.OF</t>
  </si>
  <si>
    <t>永赢昌益A</t>
  </si>
  <si>
    <t>006662.OF</t>
  </si>
  <si>
    <t>易方达安悦超短债A</t>
  </si>
  <si>
    <t>刘朝阳,梁莹</t>
  </si>
  <si>
    <t>006665.OF</t>
  </si>
  <si>
    <t>华夏鼎康A</t>
  </si>
  <si>
    <t>006667.OF</t>
  </si>
  <si>
    <t>南华瑞元定期开放</t>
  </si>
  <si>
    <t>王明德,曹进前,孙海龙</t>
  </si>
  <si>
    <t>006668.OF</t>
  </si>
  <si>
    <t>华夏中短债A</t>
  </si>
  <si>
    <t>006670.OF</t>
  </si>
  <si>
    <t>广发景秀纯债</t>
  </si>
  <si>
    <t>006671.OF</t>
  </si>
  <si>
    <t>广发消费升级</t>
  </si>
  <si>
    <t>006672.OF</t>
  </si>
  <si>
    <t>广发招财短债A</t>
  </si>
  <si>
    <t>006675.OF</t>
  </si>
  <si>
    <t>宝盈品牌消费A</t>
  </si>
  <si>
    <t>006677.OF</t>
  </si>
  <si>
    <t>中银稳汇短债A</t>
  </si>
  <si>
    <t>006681.OF</t>
  </si>
  <si>
    <t>景顺长城景泰聚利纯债</t>
  </si>
  <si>
    <t>006682.OF</t>
  </si>
  <si>
    <t>景顺长城中证500指数增强</t>
  </si>
  <si>
    <t>006686.OF</t>
  </si>
  <si>
    <t>人保安惠三个月定开</t>
  </si>
  <si>
    <t>006687.OF</t>
  </si>
  <si>
    <t>方正富邦深证100ETF联接A</t>
  </si>
  <si>
    <t>006689.OF</t>
  </si>
  <si>
    <t>方正富邦信泓A</t>
  </si>
  <si>
    <t>闻晨雨,李朝昱</t>
  </si>
  <si>
    <t>006692.OF</t>
  </si>
  <si>
    <t>金信消费升级A</t>
  </si>
  <si>
    <t>006696.OF</t>
  </si>
  <si>
    <t>汇添富3年研究优选</t>
  </si>
  <si>
    <t>劳杰男</t>
  </si>
  <si>
    <t>006698.OF</t>
  </si>
  <si>
    <t>红土创新沪深300指数增强A</t>
  </si>
  <si>
    <t>储荞,庞世恩</t>
  </si>
  <si>
    <t>006700.OF</t>
  </si>
  <si>
    <t>红土创新稳健A</t>
  </si>
  <si>
    <t>006702.OF</t>
  </si>
  <si>
    <t>国富恒嘉短债A</t>
  </si>
  <si>
    <t>006704.OF</t>
  </si>
  <si>
    <t>易方达MSCI中国A股国际通ETF联接A</t>
  </si>
  <si>
    <t>范冰,宋钊贤</t>
  </si>
  <si>
    <t>006706.OF</t>
  </si>
  <si>
    <t>中融聚汇3个月定开</t>
  </si>
  <si>
    <t>王玥,朱柏蓉</t>
  </si>
  <si>
    <t>006707.OF</t>
  </si>
  <si>
    <t>永赢宏益A</t>
  </si>
  <si>
    <t>006712.OF</t>
  </si>
  <si>
    <t>前海开源MSCI中国A股消费A</t>
  </si>
  <si>
    <t>006714.OF</t>
  </si>
  <si>
    <t>博时富源纯债</t>
  </si>
  <si>
    <t>006715.OF</t>
  </si>
  <si>
    <t>东方永泰纯债1年定开A</t>
  </si>
  <si>
    <t>006718.OF</t>
  </si>
  <si>
    <t>国融融盛龙头严选A</t>
  </si>
  <si>
    <t>冯赟,汪华春</t>
  </si>
  <si>
    <t>006720.OF</t>
  </si>
  <si>
    <t>平安核心优势A</t>
  </si>
  <si>
    <t>006722.OF</t>
  </si>
  <si>
    <t>天弘穗利一年定开A</t>
  </si>
  <si>
    <t>贺剑</t>
  </si>
  <si>
    <t>006725.OF</t>
  </si>
  <si>
    <t>国泰丰盈纯债</t>
  </si>
  <si>
    <t>006727.OF</t>
  </si>
  <si>
    <t>博时中债3-5进出口行A</t>
  </si>
  <si>
    <t>张鹿,过钧</t>
  </si>
  <si>
    <t>006729.OF</t>
  </si>
  <si>
    <t>万家中证500指数增强A</t>
  </si>
  <si>
    <t>006731.OF</t>
  </si>
  <si>
    <t>方正富邦富利纯债A</t>
  </si>
  <si>
    <t>006734.OF</t>
  </si>
  <si>
    <t>国金惠鑫短债A</t>
  </si>
  <si>
    <t>006736.OF</t>
  </si>
  <si>
    <t>国投瑞银先进制造</t>
  </si>
  <si>
    <t>006737.OF</t>
  </si>
  <si>
    <t>诺安恒惠</t>
  </si>
  <si>
    <t>006738.OF</t>
  </si>
  <si>
    <t>工银瑞信添慧A</t>
  </si>
  <si>
    <t>006740.OF</t>
  </si>
  <si>
    <t>工银瑞信尊利中短债A</t>
  </si>
  <si>
    <t>张略钊</t>
  </si>
  <si>
    <t>006742.OF</t>
  </si>
  <si>
    <t>南方臻元</t>
  </si>
  <si>
    <t>006743.OF</t>
  </si>
  <si>
    <t>中融央视财经50ETF联接A</t>
  </si>
  <si>
    <t>赵菲,陈薪羽</t>
  </si>
  <si>
    <t>006745.OF</t>
  </si>
  <si>
    <t>交银中债1-3年农发债A</t>
  </si>
  <si>
    <t>006747.OF</t>
  </si>
  <si>
    <t>东海祥利纯债</t>
  </si>
  <si>
    <t>006748.OF</t>
  </si>
  <si>
    <t>富国中证价值ETF联接A</t>
  </si>
  <si>
    <t>曹璐迪</t>
  </si>
  <si>
    <t>006749.OF</t>
  </si>
  <si>
    <t>东兴核心成长A</t>
  </si>
  <si>
    <t>006750.OF</t>
  </si>
  <si>
    <t>富国德利纯债定开</t>
  </si>
  <si>
    <t>黄纪亮,张明凯</t>
  </si>
  <si>
    <t>006751.OF</t>
  </si>
  <si>
    <t>富国互联科技A</t>
  </si>
  <si>
    <t>许炎</t>
  </si>
  <si>
    <t>006752.OF</t>
  </si>
  <si>
    <t>天弘港股通精选A</t>
  </si>
  <si>
    <t>刘国江</t>
  </si>
  <si>
    <t>006754.OF</t>
  </si>
  <si>
    <t>鑫元悦利定期开放</t>
  </si>
  <si>
    <t>006756.OF</t>
  </si>
  <si>
    <t>国泰中证生物医药ETF联接A</t>
  </si>
  <si>
    <t>梁杏,黄岳</t>
  </si>
  <si>
    <t>006758.OF</t>
  </si>
  <si>
    <t>农银汇理金禄</t>
  </si>
  <si>
    <t>周宇,郭振宇</t>
  </si>
  <si>
    <t>006759.OF</t>
  </si>
  <si>
    <t>银河乐活优萃</t>
  </si>
  <si>
    <t>杨琪</t>
  </si>
  <si>
    <t>006761.OF</t>
  </si>
  <si>
    <t>银河家盈</t>
  </si>
  <si>
    <t>006762.OF</t>
  </si>
  <si>
    <t>国泰聚享纯债</t>
  </si>
  <si>
    <t>006763.OF</t>
  </si>
  <si>
    <t>汇添富养老2030三年</t>
  </si>
  <si>
    <t>蔡健林</t>
  </si>
  <si>
    <t>006764.OF</t>
  </si>
  <si>
    <t>景顺长城景泰鑫利纯债</t>
  </si>
  <si>
    <t>006767.OF</t>
  </si>
  <si>
    <t>银河嘉裕纯债</t>
  </si>
  <si>
    <t>张沛</t>
  </si>
  <si>
    <t>006768.OF</t>
  </si>
  <si>
    <t>华安沪港深优选</t>
  </si>
  <si>
    <t>006769.OF</t>
  </si>
  <si>
    <t>长城研究精选</t>
  </si>
  <si>
    <t>006771.OF</t>
  </si>
  <si>
    <t>永赢合益</t>
  </si>
  <si>
    <t>006772.OF</t>
  </si>
  <si>
    <t>汇添富丰润中短债</t>
  </si>
  <si>
    <t>006773.OF</t>
  </si>
  <si>
    <t>国寿安保尊荣中短债A</t>
  </si>
  <si>
    <t>黄力,阚磊</t>
  </si>
  <si>
    <t>006775.OF</t>
  </si>
  <si>
    <t>前海开源优质成长</t>
  </si>
  <si>
    <t>006776.OF</t>
  </si>
  <si>
    <t>华夏鼎略A</t>
  </si>
  <si>
    <t>006778.OF</t>
  </si>
  <si>
    <t>广发中国企业精明A</t>
  </si>
  <si>
    <t>006780.OF</t>
  </si>
  <si>
    <t>广发稳健策略</t>
  </si>
  <si>
    <t>李琛</t>
  </si>
  <si>
    <t>006781.OF</t>
  </si>
  <si>
    <t>汇丰晋信港股通精选</t>
  </si>
  <si>
    <t>许廷全</t>
  </si>
  <si>
    <t>006782.OF</t>
  </si>
  <si>
    <t>国泰信利三个月定开</t>
  </si>
  <si>
    <t>006783.OF</t>
  </si>
  <si>
    <t>红土创新中证500指数增强A</t>
  </si>
  <si>
    <t>006785.OF</t>
  </si>
  <si>
    <t>东方量化多策略</t>
  </si>
  <si>
    <t>006786.OF</t>
  </si>
  <si>
    <t>泰康中证港股通大消费主题A</t>
  </si>
  <si>
    <t>006788.OF</t>
  </si>
  <si>
    <t>金鹰添鑫定期开放</t>
  </si>
  <si>
    <t>006789.OF</t>
  </si>
  <si>
    <t>中信保诚景丰A</t>
  </si>
  <si>
    <t>006791.OF</t>
  </si>
  <si>
    <t>建信睿兴纯债</t>
  </si>
  <si>
    <t>006793.OF</t>
  </si>
  <si>
    <t>交银稳鑫短债A</t>
  </si>
  <si>
    <t>006795.OF</t>
  </si>
  <si>
    <t>国泰裕祥三个月定开</t>
  </si>
  <si>
    <t>006796.OF</t>
  </si>
  <si>
    <t>富国消费升级</t>
  </si>
  <si>
    <t>汪孟海,张慕禹</t>
  </si>
  <si>
    <t>006797.OF</t>
  </si>
  <si>
    <t>嘉实中短债A</t>
  </si>
  <si>
    <t>李金灿,李曈</t>
  </si>
  <si>
    <t>006799.OF</t>
  </si>
  <si>
    <t>财通资管鸿运中短债A</t>
  </si>
  <si>
    <t>宫志芳,周庆</t>
  </si>
  <si>
    <t>006801.OF</t>
  </si>
  <si>
    <t>前海联合科技先锋A</t>
  </si>
  <si>
    <t>王静,林材,张磊</t>
  </si>
  <si>
    <t>006803.OF</t>
  </si>
  <si>
    <t>嘉实互通精选</t>
  </si>
  <si>
    <t>陈叶雁南,冯正彦</t>
  </si>
  <si>
    <t>006804.OF</t>
  </si>
  <si>
    <t>富国短债A</t>
  </si>
  <si>
    <t>006806.OF</t>
  </si>
  <si>
    <t>西部利得添盈短债A</t>
  </si>
  <si>
    <t>刘心峰</t>
  </si>
  <si>
    <t>006809.OF</t>
  </si>
  <si>
    <t>泰康港股通中证香港银行A</t>
  </si>
  <si>
    <t>006811.OF</t>
  </si>
  <si>
    <t>大成景盈</t>
  </si>
  <si>
    <t>汪伟</t>
  </si>
  <si>
    <t>006812.OF</t>
  </si>
  <si>
    <t>大成惠福纯债</t>
  </si>
  <si>
    <t>张俊杰,冯佳</t>
  </si>
  <si>
    <t>006813.OF</t>
  </si>
  <si>
    <t>博时汇悦回报</t>
  </si>
  <si>
    <t>吴渭,肖瑞瑾,郭晓林</t>
  </si>
  <si>
    <t>006816.OF</t>
  </si>
  <si>
    <t>泰康中证港股通地产A</t>
  </si>
  <si>
    <t>006818.OF</t>
  </si>
  <si>
    <t>安信盈利驱动A</t>
  </si>
  <si>
    <t>袁玮,陈卫国</t>
  </si>
  <si>
    <t>006822.OF</t>
  </si>
  <si>
    <t>凯石湛A</t>
  </si>
  <si>
    <t>006824.OF</t>
  </si>
  <si>
    <t>创金合信鑫日享短债A</t>
  </si>
  <si>
    <t>006826.OF</t>
  </si>
  <si>
    <t>华宝宝裕纯债A</t>
  </si>
  <si>
    <t>王慧</t>
  </si>
  <si>
    <t>006827.OF</t>
  </si>
  <si>
    <t>中加瑞鑫纯债</t>
  </si>
  <si>
    <t>006828.OF</t>
  </si>
  <si>
    <t>银河久泰纯债</t>
  </si>
  <si>
    <t>006829.OF</t>
  </si>
  <si>
    <t>鹏扬利沣短债A</t>
  </si>
  <si>
    <t>006832.OF</t>
  </si>
  <si>
    <t>鹏扬添利增强A</t>
  </si>
  <si>
    <t>006834.OF</t>
  </si>
  <si>
    <t>工银瑞信尊享短债A</t>
  </si>
  <si>
    <t>006836.OF</t>
  </si>
  <si>
    <t>永赢惠泽一年定期开放</t>
  </si>
  <si>
    <t>李永兴,牟琼屿,万纯</t>
  </si>
  <si>
    <t>006838.OF</t>
  </si>
  <si>
    <t>鑫元荣利三个月定开</t>
  </si>
  <si>
    <t>006839.OF</t>
  </si>
  <si>
    <t>安信聚利增强A</t>
  </si>
  <si>
    <t>006841.OF</t>
  </si>
  <si>
    <t>嘉实致享纯债</t>
  </si>
  <si>
    <t>006842.OF</t>
  </si>
  <si>
    <t>南方国利六个月</t>
  </si>
  <si>
    <t>006846.OF</t>
  </si>
  <si>
    <t>中银福建国有企业债A</t>
  </si>
  <si>
    <t>006848.OF</t>
  </si>
  <si>
    <t>博时中债5-10年农发行A</t>
  </si>
  <si>
    <t>006850.OF</t>
  </si>
  <si>
    <t>永赢颐利</t>
  </si>
  <si>
    <t>006852.OF</t>
  </si>
  <si>
    <t>永赢迅利中高等级短债A</t>
  </si>
  <si>
    <t>卢绮婷</t>
  </si>
  <si>
    <t>006853.OF</t>
  </si>
  <si>
    <t>中银汇享</t>
  </si>
  <si>
    <t>006854.OF</t>
  </si>
  <si>
    <t>人保鑫泽纯债A</t>
  </si>
  <si>
    <t>006856.OF</t>
  </si>
  <si>
    <t>银河丰泰3个月定开</t>
  </si>
  <si>
    <t>006857.OF</t>
  </si>
  <si>
    <t>蜂巢卓睿灵活A</t>
  </si>
  <si>
    <t>廖新昌,伍舟宏</t>
  </si>
  <si>
    <t>006859.OF</t>
  </si>
  <si>
    <t>易方达汇诚养老2033三年</t>
  </si>
  <si>
    <t>006860.OF</t>
  </si>
  <si>
    <t>易方达汇诚养老2038三年</t>
  </si>
  <si>
    <t>006861.OF</t>
  </si>
  <si>
    <t>招商和悦稳健养老一年A</t>
  </si>
  <si>
    <t>章鸽武</t>
  </si>
  <si>
    <t>006863.OF</t>
  </si>
  <si>
    <t>国联安智能制造</t>
  </si>
  <si>
    <t>刘斌</t>
  </si>
  <si>
    <t>006864.OF</t>
  </si>
  <si>
    <t>国联安核心资产策略</t>
  </si>
  <si>
    <t>魏东</t>
  </si>
  <si>
    <t>006868.OF</t>
  </si>
  <si>
    <t>华夏科技成长</t>
  </si>
  <si>
    <t>006869.OF</t>
  </si>
  <si>
    <t>广发政策性金融债</t>
  </si>
  <si>
    <t>006870.OF</t>
  </si>
  <si>
    <t>广发景和中短债A</t>
  </si>
  <si>
    <t>006872.OF</t>
  </si>
  <si>
    <t>长信颐天平衡养老(FOF)A</t>
  </si>
  <si>
    <t>006874.OF</t>
  </si>
  <si>
    <t>创金合信恒兴中短债A</t>
  </si>
  <si>
    <t>006876.OF</t>
  </si>
  <si>
    <t>国投瑞银稳健养老一年</t>
  </si>
  <si>
    <t>吴翰</t>
  </si>
  <si>
    <t>006877.OF</t>
  </si>
  <si>
    <t>天治量化核心精选A</t>
  </si>
  <si>
    <t>TIANHUAN,武建刚</t>
  </si>
  <si>
    <t>006879.OF</t>
  </si>
  <si>
    <t>华安智能生活</t>
  </si>
  <si>
    <t>006880.OF</t>
  </si>
  <si>
    <t>交银安享稳健养老一年</t>
  </si>
  <si>
    <t>杨喆</t>
  </si>
  <si>
    <t>006881.OF</t>
  </si>
  <si>
    <t>华宝大健康</t>
  </si>
  <si>
    <t>006882.OF</t>
  </si>
  <si>
    <t>华泰保兴健康消费A</t>
  </si>
  <si>
    <t>孙静佳,赵旭照,尚烁徽</t>
  </si>
  <si>
    <t>006884.OF</t>
  </si>
  <si>
    <t>汇添富AAA级信用纯债A</t>
  </si>
  <si>
    <t>006886.OF</t>
  </si>
  <si>
    <t>工银养老2050五年</t>
  </si>
  <si>
    <t>黄惠宇</t>
  </si>
  <si>
    <t>006887.OF</t>
  </si>
  <si>
    <t>诺德新生活A</t>
  </si>
  <si>
    <t>潘永昌</t>
  </si>
  <si>
    <t>006889.OF</t>
  </si>
  <si>
    <t>平安惠鸿纯债</t>
  </si>
  <si>
    <t>006890.OF</t>
  </si>
  <si>
    <t>上投摩根领先优选</t>
  </si>
  <si>
    <t>王丽军</t>
  </si>
  <si>
    <t>006891.OF</t>
  </si>
  <si>
    <t>华夏养老2050五年</t>
  </si>
  <si>
    <t>许利明,郑铮</t>
  </si>
  <si>
    <t>006893.OF</t>
  </si>
  <si>
    <t>汇添富丰利短债A</t>
  </si>
  <si>
    <t>006894.OF</t>
  </si>
  <si>
    <t>兴业养老2035A</t>
  </si>
  <si>
    <t>王晓辉</t>
  </si>
  <si>
    <t>006896.OF</t>
  </si>
  <si>
    <t>新华聚利A</t>
  </si>
  <si>
    <t>姚秋,姚海明</t>
  </si>
  <si>
    <t>006898.OF</t>
  </si>
  <si>
    <t>天弘弘丰增强回报A</t>
  </si>
  <si>
    <t>王昌俊,杜广</t>
  </si>
  <si>
    <t>006901.OF</t>
  </si>
  <si>
    <t>上银慧祥利A</t>
  </si>
  <si>
    <t>006902.OF</t>
  </si>
  <si>
    <t>长盛安鑫中短债A</t>
  </si>
  <si>
    <t>006904.OF</t>
  </si>
  <si>
    <t>泰康产业升级A</t>
  </si>
  <si>
    <t>006907.OF</t>
  </si>
  <si>
    <t>银华安鑫短债A</t>
  </si>
  <si>
    <t>006909.OF</t>
  </si>
  <si>
    <t>华夏战略新兴成指ETF联接A</t>
  </si>
  <si>
    <t>006911.OF</t>
  </si>
  <si>
    <t>长江量化匠心甄选A</t>
  </si>
  <si>
    <t>曹紫建,秦昌贵</t>
  </si>
  <si>
    <t>006913.OF</t>
  </si>
  <si>
    <t>南方华元A</t>
  </si>
  <si>
    <t>006915.OF</t>
  </si>
  <si>
    <t>南方亨元A</t>
  </si>
  <si>
    <t>006918.OF</t>
  </si>
  <si>
    <t>国联安安享稳健养老一年</t>
  </si>
  <si>
    <t>代望涛,沈丹</t>
  </si>
  <si>
    <t>006919.OF</t>
  </si>
  <si>
    <t>国寿安保泰和纯债</t>
  </si>
  <si>
    <t>006921.OF</t>
  </si>
  <si>
    <t>南方智诚</t>
  </si>
  <si>
    <t>006923.OF</t>
  </si>
  <si>
    <t>前海开源沪港深非周期A</t>
  </si>
  <si>
    <t>崔宸龙,王霞</t>
  </si>
  <si>
    <t>006925.OF</t>
  </si>
  <si>
    <t>永赢中债-1-3政策金融债</t>
  </si>
  <si>
    <t>江凌,杨野</t>
  </si>
  <si>
    <t>006926.OF</t>
  </si>
  <si>
    <t>长城量化精选</t>
  </si>
  <si>
    <t>006927.OF</t>
  </si>
  <si>
    <t>浙商汇金聚鑫定期开放</t>
  </si>
  <si>
    <t>006929.OF</t>
  </si>
  <si>
    <t>博时富融纯债</t>
  </si>
  <si>
    <t>006930.OF</t>
  </si>
  <si>
    <t>泰康中证港股通TMT主题A</t>
  </si>
  <si>
    <t>006932.OF</t>
  </si>
  <si>
    <t>平安0-3年期政策性金融债A</t>
  </si>
  <si>
    <t>006934.OF</t>
  </si>
  <si>
    <t>平安3-5年期政策性金融债A</t>
  </si>
  <si>
    <t>006936.OF</t>
  </si>
  <si>
    <t>华安安盛3个月定开</t>
  </si>
  <si>
    <t>006941.OF</t>
  </si>
  <si>
    <t>国泰惠盈纯债</t>
  </si>
  <si>
    <t>006942.OF</t>
  </si>
  <si>
    <t>华泰柏瑞量化明选A</t>
  </si>
  <si>
    <t>006944.OF</t>
  </si>
  <si>
    <t>永赢悦利</t>
  </si>
  <si>
    <t>牟琼屿,吴玮</t>
  </si>
  <si>
    <t>006945.OF</t>
  </si>
  <si>
    <t>银河臻选多策略A</t>
  </si>
  <si>
    <t>张沛,郑巍山</t>
  </si>
  <si>
    <t>006946.OF</t>
  </si>
  <si>
    <t>宝盈聚享纯债定期开放</t>
  </si>
  <si>
    <t>006947.OF</t>
  </si>
  <si>
    <t>华宝中短债A</t>
  </si>
  <si>
    <t>高文庆</t>
  </si>
  <si>
    <t>006949.OF</t>
  </si>
  <si>
    <t>前海开源乾利3个月定开</t>
  </si>
  <si>
    <t>006952.OF</t>
  </si>
  <si>
    <t>中银景元回报</t>
  </si>
  <si>
    <t>006953.OF</t>
  </si>
  <si>
    <t>华安安业A</t>
  </si>
  <si>
    <t>006955.OF</t>
  </si>
  <si>
    <t>国泰惠富纯债</t>
  </si>
  <si>
    <t>006956.OF</t>
  </si>
  <si>
    <t>鹏华永润一年定开</t>
  </si>
  <si>
    <t>006958.OF</t>
  </si>
  <si>
    <t>鹏华永融一年定开</t>
  </si>
  <si>
    <t>006959.OF</t>
  </si>
  <si>
    <t>浦银安盛中债3-5年农发债A</t>
  </si>
  <si>
    <t>006961.OF</t>
  </si>
  <si>
    <t>南方7-10年国开债A</t>
  </si>
  <si>
    <t>006963.OF</t>
  </si>
  <si>
    <t>中加颐瑾六个月定开A</t>
  </si>
  <si>
    <t>006965.OF</t>
  </si>
  <si>
    <t>财通安瑞短债A</t>
  </si>
  <si>
    <t>罗晓倩,杨烨超</t>
  </si>
  <si>
    <t>006967.OF</t>
  </si>
  <si>
    <t>财通行业龙头精选A</t>
  </si>
  <si>
    <t>006969.OF</t>
  </si>
  <si>
    <t>圆信永丰高端制造</t>
  </si>
  <si>
    <t>006970.OF</t>
  </si>
  <si>
    <t>广发景利</t>
  </si>
  <si>
    <t>006972.OF</t>
  </si>
  <si>
    <t>金鹰民安回报一年定开A</t>
  </si>
  <si>
    <t>006973.OF</t>
  </si>
  <si>
    <t>太平睿盈A</t>
  </si>
  <si>
    <t>吴超,陈晓</t>
  </si>
  <si>
    <t>006974.OF</t>
  </si>
  <si>
    <t>金鹰鑫日享A</t>
  </si>
  <si>
    <t>龙悦芳,林暐</t>
  </si>
  <si>
    <t>006976.OF</t>
  </si>
  <si>
    <t>鹏华核心优势</t>
  </si>
  <si>
    <t>谢书英</t>
  </si>
  <si>
    <t>006977.OF</t>
  </si>
  <si>
    <t>农银汇理海棠三年定开</t>
  </si>
  <si>
    <t>006978.OF</t>
  </si>
  <si>
    <t>泰康安欣纯债A</t>
  </si>
  <si>
    <t>006980.OF</t>
  </si>
  <si>
    <t>国寿安保泰恒纯债</t>
  </si>
  <si>
    <t>006981.OF</t>
  </si>
  <si>
    <t>中金新医药A</t>
  </si>
  <si>
    <t>丁天宇</t>
  </si>
  <si>
    <t>006982.OF</t>
  </si>
  <si>
    <t>嘉实新添元定开A</t>
  </si>
  <si>
    <t>006984.OF</t>
  </si>
  <si>
    <t>兴全恒瑞三个月定开</t>
  </si>
  <si>
    <t>张睿,季伟杰</t>
  </si>
  <si>
    <t>006985.OF</t>
  </si>
  <si>
    <t>兴全恒裕</t>
  </si>
  <si>
    <t>006986.OF</t>
  </si>
  <si>
    <t>平安季添盈三个月A</t>
  </si>
  <si>
    <t>006989.OF</t>
  </si>
  <si>
    <t>建信中短债纯债A</t>
  </si>
  <si>
    <t>006991.OF</t>
  </si>
  <si>
    <t>民生加银康宁稳健养老一年</t>
  </si>
  <si>
    <t>于善辉</t>
  </si>
  <si>
    <t>006992.OF</t>
  </si>
  <si>
    <t>嘉合锦创优势精选</t>
  </si>
  <si>
    <t>骆海涛,杨彦喆</t>
  </si>
  <si>
    <t>006993.OF</t>
  </si>
  <si>
    <t>鑫元承利三个月定开</t>
  </si>
  <si>
    <t>006994.OF</t>
  </si>
  <si>
    <t>国泰瑞安三个月定开</t>
  </si>
  <si>
    <t>006995.OF</t>
  </si>
  <si>
    <t>南方惠利6个月定开A</t>
  </si>
  <si>
    <t>006997.OF</t>
  </si>
  <si>
    <t>平安惠添纯债</t>
  </si>
  <si>
    <t>006998.OF</t>
  </si>
  <si>
    <t>广发景兴中短债A</t>
  </si>
  <si>
    <t>007000.OF</t>
  </si>
  <si>
    <t>鹏华1-3年国开债A</t>
  </si>
  <si>
    <t>007003.OF</t>
  </si>
  <si>
    <t>泰康安业政策性金融债A</t>
  </si>
  <si>
    <t>007008.OF</t>
  </si>
  <si>
    <t>中邮纯债优选一年A</t>
  </si>
  <si>
    <t>闫宜乘</t>
  </si>
  <si>
    <t>007010.OF</t>
  </si>
  <si>
    <t>国寿安保1-3年国开债A</t>
  </si>
  <si>
    <t>007012.OF</t>
  </si>
  <si>
    <t>湘财长顺A</t>
  </si>
  <si>
    <t>车广路,徐亦达</t>
  </si>
  <si>
    <t>007014.OF</t>
  </si>
  <si>
    <t>嘉合磐泰短债A</t>
  </si>
  <si>
    <t>007016.OF</t>
  </si>
  <si>
    <t>富国睿泽回报</t>
  </si>
  <si>
    <t>007017.OF</t>
  </si>
  <si>
    <t>平安如意中短债A</t>
  </si>
  <si>
    <t>张文平,田元强</t>
  </si>
  <si>
    <t>007021.OF</t>
  </si>
  <si>
    <t>嘉实中债1-3政策金融债A</t>
  </si>
  <si>
    <t>007023.OF</t>
  </si>
  <si>
    <t>中银证券安泽A</t>
  </si>
  <si>
    <t>007025.OF</t>
  </si>
  <si>
    <t>南方鑫利3个月定开</t>
  </si>
  <si>
    <t>007026.OF</t>
  </si>
  <si>
    <t>建信中债1-3年国开行A</t>
  </si>
  <si>
    <t>刘思,闫晗</t>
  </si>
  <si>
    <t>007028.OF</t>
  </si>
  <si>
    <t>易方达中证500ETF联接A</t>
  </si>
  <si>
    <t>007032.OF</t>
  </si>
  <si>
    <t>平安可转债A</t>
  </si>
  <si>
    <t>007035.OF</t>
  </si>
  <si>
    <t>中银1-3年国开债</t>
  </si>
  <si>
    <t>田原,郑涛</t>
  </si>
  <si>
    <t>007037.OF</t>
  </si>
  <si>
    <t>海富通聚合纯债</t>
  </si>
  <si>
    <t>夏妍妍,张靖爽</t>
  </si>
  <si>
    <t>007044.OF</t>
  </si>
  <si>
    <t>博道沪深300指数增强A</t>
  </si>
  <si>
    <t>007047.OF</t>
  </si>
  <si>
    <t>长城核心优势</t>
  </si>
  <si>
    <t>杨建华</t>
  </si>
  <si>
    <t>007050.OF</t>
  </si>
  <si>
    <t>鑫元恒利三个月定开</t>
  </si>
  <si>
    <t>007051.OF</t>
  </si>
  <si>
    <t>招商中债3-5年国开行A</t>
  </si>
  <si>
    <t>007053.OF</t>
  </si>
  <si>
    <t>平安季开鑫三个月定开A</t>
  </si>
  <si>
    <t>007056.OF</t>
  </si>
  <si>
    <t>银华积极精选</t>
  </si>
  <si>
    <t>007057.OF</t>
  </si>
  <si>
    <t>中泰蓝月短债A</t>
  </si>
  <si>
    <t>商园波,张蓓蓓</t>
  </si>
  <si>
    <t>007059.OF</t>
  </si>
  <si>
    <t>汇添富养老2040五年</t>
  </si>
  <si>
    <t>蔡健林,李彪</t>
  </si>
  <si>
    <t>007060.OF</t>
  </si>
  <si>
    <t>汇添富养老2050五年</t>
  </si>
  <si>
    <t>007061.OF</t>
  </si>
  <si>
    <t>中加聚盈四个月定开A</t>
  </si>
  <si>
    <t>007063.OF</t>
  </si>
  <si>
    <t>长盛研发回报</t>
  </si>
  <si>
    <t>钱文礼,吴达</t>
  </si>
  <si>
    <t>007064.OF</t>
  </si>
  <si>
    <t>浦银安盛高等级优选短融券A</t>
  </si>
  <si>
    <t>007066.OF</t>
  </si>
  <si>
    <t>浦银安盛先进制造A</t>
  </si>
  <si>
    <t>杨岳斌</t>
  </si>
  <si>
    <t>007068.OF</t>
  </si>
  <si>
    <t>浦银安盛普丰纯债A</t>
  </si>
  <si>
    <t>007070.OF</t>
  </si>
  <si>
    <t>博时颐泽稳健养老一年A</t>
  </si>
  <si>
    <t>余军,麦静</t>
  </si>
  <si>
    <t>007074.OF</t>
  </si>
  <si>
    <t>国寿安保新蓝筹</t>
  </si>
  <si>
    <t>007076.OF</t>
  </si>
  <si>
    <t>汇添富中证医药卫生ETF联接A</t>
  </si>
  <si>
    <t>过蓓蓓</t>
  </si>
  <si>
    <t>007078.OF</t>
  </si>
  <si>
    <t>工银中债3-5年国开行A</t>
  </si>
  <si>
    <t>魏欣,陈涵</t>
  </si>
  <si>
    <t>007080.OF</t>
  </si>
  <si>
    <t>建信中债5-10年国开行A</t>
  </si>
  <si>
    <t>007082.OF</t>
  </si>
  <si>
    <t>平安高端制造A</t>
  </si>
  <si>
    <t>007084.OF</t>
  </si>
  <si>
    <t>天治转型升级</t>
  </si>
  <si>
    <t>TIANHUAN</t>
  </si>
  <si>
    <t>007086.OF</t>
  </si>
  <si>
    <t>永赢汇利六个月定开债</t>
  </si>
  <si>
    <t>007088.OF</t>
  </si>
  <si>
    <t>民生加银恒裕</t>
  </si>
  <si>
    <t>007090.OF</t>
  </si>
  <si>
    <t>海富通稳健养老一年</t>
  </si>
  <si>
    <t>007091.OF</t>
  </si>
  <si>
    <t>东兴兴福一年定开</t>
  </si>
  <si>
    <t>张琳娜</t>
  </si>
  <si>
    <t>007092.OF</t>
  </si>
  <si>
    <t>鑫元中债3-5年国开行A</t>
  </si>
  <si>
    <t>007094.OF</t>
  </si>
  <si>
    <t>建信中债3-5年国开行A</t>
  </si>
  <si>
    <t>007097.OF</t>
  </si>
  <si>
    <t>汇添富中债1-3年国开债A</t>
  </si>
  <si>
    <t>何旻</t>
  </si>
  <si>
    <t>007102.OF</t>
  </si>
  <si>
    <t>民生加银添鑫纯债A</t>
  </si>
  <si>
    <t>007104.OF</t>
  </si>
  <si>
    <t>易方达恒利3个月定开</t>
  </si>
  <si>
    <t>007105.OF</t>
  </si>
  <si>
    <t>国泰丰鑫纯债</t>
  </si>
  <si>
    <t>007107.OF</t>
  </si>
  <si>
    <t>太平MSCI香港价值增强A</t>
  </si>
  <si>
    <t>林开盛</t>
  </si>
  <si>
    <t>007109.OF</t>
  </si>
  <si>
    <t>南方沪港深核心优势</t>
  </si>
  <si>
    <t>黄亮,毕凯</t>
  </si>
  <si>
    <t>007110.OF</t>
  </si>
  <si>
    <t>国投瑞银港股通价值发现A</t>
  </si>
  <si>
    <t>汤海波,刘扬</t>
  </si>
  <si>
    <t>007113.OF</t>
  </si>
  <si>
    <t>永赢高端制造A</t>
  </si>
  <si>
    <t>007116.OF</t>
  </si>
  <si>
    <t>华宝政策性金融债</t>
  </si>
  <si>
    <t>007117.OF</t>
  </si>
  <si>
    <t>华泰紫金丰泰纯债A</t>
  </si>
  <si>
    <t>李博良</t>
  </si>
  <si>
    <t>007119.OF</t>
  </si>
  <si>
    <t>睿远成长价值A</t>
  </si>
  <si>
    <t>傅鹏博,朱璘</t>
  </si>
  <si>
    <t>007121.OF</t>
  </si>
  <si>
    <t>中加裕盈纯债</t>
  </si>
  <si>
    <t>007122.OF</t>
  </si>
  <si>
    <t>工银瑞信中债1-3年国开行A</t>
  </si>
  <si>
    <t>007124.OF</t>
  </si>
  <si>
    <t>工银瑞信中债1-3年农发债A</t>
  </si>
  <si>
    <t>007126.OF</t>
  </si>
  <si>
    <t>博道远航A</t>
  </si>
  <si>
    <t>007128.OF</t>
  </si>
  <si>
    <t>天弘增强回报A</t>
  </si>
  <si>
    <t>姜晓丽,张寓</t>
  </si>
  <si>
    <t>007130.OF</t>
  </si>
  <si>
    <t>中庚小盘价值</t>
  </si>
  <si>
    <t>007132.OF</t>
  </si>
  <si>
    <t>长城港股通价值精选多策略</t>
  </si>
  <si>
    <t>曲少杰,鲁衡军</t>
  </si>
  <si>
    <t>007133.OF</t>
  </si>
  <si>
    <t>嘉实长青竞争优势A</t>
  </si>
  <si>
    <t>007135.OF</t>
  </si>
  <si>
    <t>广发中证100ETF联接A</t>
  </si>
  <si>
    <t>007137.OF</t>
  </si>
  <si>
    <t>鹏扬元合量化大盘优选A</t>
  </si>
  <si>
    <t>施红俊</t>
  </si>
  <si>
    <t>007139.OF</t>
  </si>
  <si>
    <t>富国民裕沪港深精选</t>
  </si>
  <si>
    <t>张峰,赵年珅</t>
  </si>
  <si>
    <t>007141.OF</t>
  </si>
  <si>
    <t>嘉合稳健增长A</t>
  </si>
  <si>
    <t>李国林,季慧娟</t>
  </si>
  <si>
    <t>007143.OF</t>
  </si>
  <si>
    <t>国投瑞银沪深300量化增强A</t>
  </si>
  <si>
    <t>007145.OF</t>
  </si>
  <si>
    <t>泰康安和纯债6个月</t>
  </si>
  <si>
    <t>007146.OF</t>
  </si>
  <si>
    <t>鹏华研究智选</t>
  </si>
  <si>
    <t>包兵华</t>
  </si>
  <si>
    <t>007147.OF</t>
  </si>
  <si>
    <t>博时中债1-3年国开行A</t>
  </si>
  <si>
    <t>万志文</t>
  </si>
  <si>
    <t>007149.OF</t>
  </si>
  <si>
    <t>南方初元中短债A</t>
  </si>
  <si>
    <t>007151.OF</t>
  </si>
  <si>
    <t>前海开源沪港深聚瑞</t>
  </si>
  <si>
    <t>007152.OF</t>
  </si>
  <si>
    <t>诺德策略精选</t>
  </si>
  <si>
    <t>007153.OF</t>
  </si>
  <si>
    <t>汇添富中证银行ETF联接A</t>
  </si>
  <si>
    <t>过蓓蓓,乐无穹</t>
  </si>
  <si>
    <t>007155.OF</t>
  </si>
  <si>
    <t>银河中债央企20</t>
  </si>
  <si>
    <t>何晶</t>
  </si>
  <si>
    <t>007158.OF</t>
  </si>
  <si>
    <t>平安合盛定期开放</t>
  </si>
  <si>
    <t>007159.OF</t>
  </si>
  <si>
    <t>南方富元稳健养老一年A</t>
  </si>
  <si>
    <t>黄俊</t>
  </si>
  <si>
    <t>007161.OF</t>
  </si>
  <si>
    <t>南方恒庆一年定开A</t>
  </si>
  <si>
    <t>007163.OF</t>
  </si>
  <si>
    <t>浦银安盛环保新能源A</t>
  </si>
  <si>
    <t>007165.OF</t>
  </si>
  <si>
    <t>华夏中债1-3年政策金融债A</t>
  </si>
  <si>
    <t>007167.OF</t>
  </si>
  <si>
    <t>华安安和A</t>
  </si>
  <si>
    <t>007169.OF</t>
  </si>
  <si>
    <t>易方达中债1-3年国开行A</t>
  </si>
  <si>
    <t>杨真</t>
  </si>
  <si>
    <t>007171.OF</t>
  </si>
  <si>
    <t>易方达中债3-5年国开行A</t>
  </si>
  <si>
    <t>007173.OF</t>
  </si>
  <si>
    <t>招商添旭3个月定开A</t>
  </si>
  <si>
    <t>007175.OF</t>
  </si>
  <si>
    <t>中融聚通3个月定开债</t>
  </si>
  <si>
    <t>007177.OF</t>
  </si>
  <si>
    <t>浙商智能行业优选A</t>
  </si>
  <si>
    <t>查晓磊,向伟</t>
  </si>
  <si>
    <t>007178.OF</t>
  </si>
  <si>
    <t>浙商港股通中华预期高股息A</t>
  </si>
  <si>
    <t>查晓磊,贾腾</t>
  </si>
  <si>
    <t>007179.OF</t>
  </si>
  <si>
    <t>浙商丰顺纯债</t>
  </si>
  <si>
    <t>周锦程,刘爱民</t>
  </si>
  <si>
    <t>007180.OF</t>
  </si>
  <si>
    <t>华安中债1-3年政策金融债A</t>
  </si>
  <si>
    <t>007184.OF</t>
  </si>
  <si>
    <t>蜂巢添鑫纯债A</t>
  </si>
  <si>
    <t>廖新昌,李海涛</t>
  </si>
  <si>
    <t>007186.OF</t>
  </si>
  <si>
    <t>华夏中债3-5年政策金融债A</t>
  </si>
  <si>
    <t>007188.OF</t>
  </si>
  <si>
    <t>嘉实养老2050五年</t>
  </si>
  <si>
    <t>007189.OF</t>
  </si>
  <si>
    <t>南华价值启航纯债A</t>
  </si>
  <si>
    <t>007194.OF</t>
  </si>
  <si>
    <t>长城短债A</t>
  </si>
  <si>
    <t>邹德立</t>
  </si>
  <si>
    <t>007196.OF</t>
  </si>
  <si>
    <t>平安惠合纯债</t>
  </si>
  <si>
    <t>007197.OF</t>
  </si>
  <si>
    <t>富国中债1-5年农发行A</t>
  </si>
  <si>
    <t>007199.OF</t>
  </si>
  <si>
    <t>永赢泰利A</t>
  </si>
  <si>
    <t>江凌,徐沛琳</t>
  </si>
  <si>
    <t>007201.OF</t>
  </si>
  <si>
    <t>民生加银聚益纯债</t>
  </si>
  <si>
    <t>007202.OF</t>
  </si>
  <si>
    <t>天弘优质成长企业精选</t>
  </si>
  <si>
    <t>谷琦彬</t>
  </si>
  <si>
    <t>007203.OF</t>
  </si>
  <si>
    <t>银河新动能</t>
  </si>
  <si>
    <t>张杨</t>
  </si>
  <si>
    <t>007204.OF</t>
  </si>
  <si>
    <t>银华美元债精选A</t>
  </si>
  <si>
    <t>吴双</t>
  </si>
  <si>
    <t>007206.OF</t>
  </si>
  <si>
    <t>银华丰华三个月定开</t>
  </si>
  <si>
    <t>007207.OF</t>
  </si>
  <si>
    <t>华夏常阳三年定开</t>
  </si>
  <si>
    <t>007208.OF</t>
  </si>
  <si>
    <t>中邮中债-1-3年央企20A</t>
  </si>
  <si>
    <t>007212.OF</t>
  </si>
  <si>
    <t>山西证券裕泰3个月定开</t>
  </si>
  <si>
    <t>华志贵,刘相鹏</t>
  </si>
  <si>
    <t>007213.OF</t>
  </si>
  <si>
    <t>华安安平6个月定开</t>
  </si>
  <si>
    <t>007214.OF</t>
  </si>
  <si>
    <t>国泰惠丰纯债</t>
  </si>
  <si>
    <t>007215.OF</t>
  </si>
  <si>
    <t>国寿安保泰荣纯债</t>
  </si>
  <si>
    <t>007218.OF</t>
  </si>
  <si>
    <t>蜂巢添幂中短债A</t>
  </si>
  <si>
    <t>007220.OF</t>
  </si>
  <si>
    <t>天弘华享三个月定开</t>
  </si>
  <si>
    <t>姜晓丽,赵鼎龙</t>
  </si>
  <si>
    <t>007221.OF</t>
  </si>
  <si>
    <t>上投摩根锦程均衡养老(FOF)</t>
  </si>
  <si>
    <t>杜习杰</t>
  </si>
  <si>
    <t>007224.OF</t>
  </si>
  <si>
    <t>浙商惠泉3个月定开A</t>
  </si>
  <si>
    <t>周锦程,刘爱民,陈亚芳</t>
  </si>
  <si>
    <t>007227.OF</t>
  </si>
  <si>
    <t>海富通中短债A</t>
  </si>
  <si>
    <t>谈云飞</t>
  </si>
  <si>
    <t>007228.OF</t>
  </si>
  <si>
    <t>华安中债7-10年国开行A</t>
  </si>
  <si>
    <t>马晓璇,苏卿云</t>
  </si>
  <si>
    <t>007231.OF</t>
  </si>
  <si>
    <t>国泰民安养老2040三年</t>
  </si>
  <si>
    <t>周珞晏</t>
  </si>
  <si>
    <t>007232.OF</t>
  </si>
  <si>
    <t>万家平衡养老三年(FOF)</t>
  </si>
  <si>
    <t>007238.OF</t>
  </si>
  <si>
    <t>平安养老2035A</t>
  </si>
  <si>
    <t>张文君,高莺</t>
  </si>
  <si>
    <t>007241.OF</t>
  </si>
  <si>
    <t>中欧预见养老2050五年A</t>
  </si>
  <si>
    <t>007243.OF</t>
  </si>
  <si>
    <t>安信核心竞争力A</t>
  </si>
  <si>
    <t>张竞</t>
  </si>
  <si>
    <t>007245.OF</t>
  </si>
  <si>
    <t>安信鑫日享中短债A</t>
  </si>
  <si>
    <t>王涛,任凭</t>
  </si>
  <si>
    <t>007247.OF</t>
  </si>
  <si>
    <t>易方达汇智稳健养老一年</t>
  </si>
  <si>
    <t>杨培鸿,汪玲</t>
  </si>
  <si>
    <t>007249.OF</t>
  </si>
  <si>
    <t>广发均衡养老目标三年</t>
  </si>
  <si>
    <t>陆靖昶</t>
  </si>
  <si>
    <t>007250.OF</t>
  </si>
  <si>
    <t>广发养老2050五年</t>
  </si>
  <si>
    <t>007251.OF</t>
  </si>
  <si>
    <t>广发睿享稳健增利</t>
  </si>
  <si>
    <t>谢军,王颂</t>
  </si>
  <si>
    <t>007252.OF</t>
  </si>
  <si>
    <t>广发中债农发债总指数A</t>
  </si>
  <si>
    <t>王予柯,李伟</t>
  </si>
  <si>
    <t>007254.OF</t>
  </si>
  <si>
    <t>广发均衡价值</t>
  </si>
  <si>
    <t>王瑞冬</t>
  </si>
  <si>
    <t>007255.OF</t>
  </si>
  <si>
    <t>华宝稳健养老一年</t>
  </si>
  <si>
    <t>刘翀</t>
  </si>
  <si>
    <t>007256.OF</t>
  </si>
  <si>
    <t>广发汇阳三个月</t>
  </si>
  <si>
    <t>007257.OF</t>
  </si>
  <si>
    <t>凯石沣A</t>
  </si>
  <si>
    <t>007259.OF</t>
  </si>
  <si>
    <t>民生加银中债1-3年农发债</t>
  </si>
  <si>
    <t>007260.OF</t>
  </si>
  <si>
    <t>国投瑞银顺祺</t>
  </si>
  <si>
    <t>宋璐,李鸥</t>
  </si>
  <si>
    <t>007261.OF</t>
  </si>
  <si>
    <t>融通消费升级</t>
  </si>
  <si>
    <t>关山,彭炜</t>
  </si>
  <si>
    <t>007262.OF</t>
  </si>
  <si>
    <t>东方红聚利A</t>
  </si>
  <si>
    <t>孔令超</t>
  </si>
  <si>
    <t>007264.OF</t>
  </si>
  <si>
    <t>人保中高等级信用债A</t>
  </si>
  <si>
    <t>007266.OF</t>
  </si>
  <si>
    <t>嘉实新添益定期开放A</t>
  </si>
  <si>
    <t>007268.OF</t>
  </si>
  <si>
    <t>山西证券裕睿6个月A</t>
  </si>
  <si>
    <t>刘凌云</t>
  </si>
  <si>
    <t>007271.OF</t>
  </si>
  <si>
    <t>鹏华养老2045三年</t>
  </si>
  <si>
    <t>007272.OF</t>
  </si>
  <si>
    <t>景顺长城稳健养老目标三年</t>
  </si>
  <si>
    <t>薛显志</t>
  </si>
  <si>
    <t>007273.OF</t>
  </si>
  <si>
    <t>鹏华长乐稳健养老一年</t>
  </si>
  <si>
    <t>007274.OF</t>
  </si>
  <si>
    <t>景顺长城养老2045五年</t>
  </si>
  <si>
    <t>007275.OF</t>
  </si>
  <si>
    <t>银河沪深300指数增强A</t>
  </si>
  <si>
    <t>007277.OF</t>
  </si>
  <si>
    <t>恒生前海消费升级</t>
  </si>
  <si>
    <t>007278.OF</t>
  </si>
  <si>
    <t>国泰兴富三个月定开</t>
  </si>
  <si>
    <t>007279.OF</t>
  </si>
  <si>
    <t>永赢众利</t>
  </si>
  <si>
    <t>007280.OF</t>
  </si>
  <si>
    <t>上投摩根日本精选</t>
  </si>
  <si>
    <t>007281.OF</t>
  </si>
  <si>
    <t>嘉合消费升级</t>
  </si>
  <si>
    <t>李国林,杨彦喆</t>
  </si>
  <si>
    <t>007282.OF</t>
  </si>
  <si>
    <t>华夏鼎淳A</t>
  </si>
  <si>
    <t>007284.OF</t>
  </si>
  <si>
    <t>工银瑞信中债1-5年进出口行A</t>
  </si>
  <si>
    <t>魏欣,陈涵,刘婷</t>
  </si>
  <si>
    <t>007286.OF</t>
  </si>
  <si>
    <t>中邮纯债裕利三个月</t>
  </si>
  <si>
    <t>007287.OF</t>
  </si>
  <si>
    <t>合煦智远消费主题A</t>
  </si>
  <si>
    <t>程卉超</t>
  </si>
  <si>
    <t>007289.OF</t>
  </si>
  <si>
    <t>汇添富中债1-3年农发债A</t>
  </si>
  <si>
    <t>007291.OF</t>
  </si>
  <si>
    <t>汇丰晋信港股通双核策略</t>
  </si>
  <si>
    <t>007292.OF</t>
  </si>
  <si>
    <t>民生加银兴盈</t>
  </si>
  <si>
    <t>007295.OF</t>
  </si>
  <si>
    <t>天弘安益A</t>
  </si>
  <si>
    <t>007297.OF</t>
  </si>
  <si>
    <t>大成养老2040三年A</t>
  </si>
  <si>
    <t>尚琼</t>
  </si>
  <si>
    <t>007300.OF</t>
  </si>
  <si>
    <t>国联安中证全指半导体ETF联接A</t>
  </si>
  <si>
    <t>黄欣,章椹元</t>
  </si>
  <si>
    <t>007302.OF</t>
  </si>
  <si>
    <t>华宝宝盛纯债</t>
  </si>
  <si>
    <t>007305.OF</t>
  </si>
  <si>
    <t>国联安新科技</t>
  </si>
  <si>
    <t>张汉毅,高诗</t>
  </si>
  <si>
    <t>007306.OF</t>
  </si>
  <si>
    <t>华泰柏瑞基本面智选A</t>
  </si>
  <si>
    <t>牛勇</t>
  </si>
  <si>
    <t>007308.OF</t>
  </si>
  <si>
    <t>华宝消费升级</t>
  </si>
  <si>
    <t>007309.OF</t>
  </si>
  <si>
    <t>鹏华9-10年利率债A</t>
  </si>
  <si>
    <t>007310.OF</t>
  </si>
  <si>
    <t>银华尊尚稳健养老一年</t>
  </si>
  <si>
    <t>007311.OF</t>
  </si>
  <si>
    <t>方正富邦添利A</t>
  </si>
  <si>
    <t>王靖</t>
  </si>
  <si>
    <t>007316.OF</t>
  </si>
  <si>
    <t>交银可转债A</t>
  </si>
  <si>
    <t>007318.OF</t>
  </si>
  <si>
    <t>中银民丰回报</t>
  </si>
  <si>
    <t>007319.OF</t>
  </si>
  <si>
    <t>嘉实汇达中短债A</t>
  </si>
  <si>
    <t>007321.OF</t>
  </si>
  <si>
    <t>鹏华金利</t>
  </si>
  <si>
    <t>李振宇,祝松,邓明明</t>
  </si>
  <si>
    <t>007323.OF</t>
  </si>
  <si>
    <t>永赢久利</t>
  </si>
  <si>
    <t>007324.OF</t>
  </si>
  <si>
    <t>鑫元1-3年国开债A</t>
  </si>
  <si>
    <t>007327.OF</t>
  </si>
  <si>
    <t>前海联合泳辉纯债A</t>
  </si>
  <si>
    <t>曾婷婷,黄浩东</t>
  </si>
  <si>
    <t>007329.OF</t>
  </si>
  <si>
    <t>上投摩根瑞益纯债A</t>
  </si>
  <si>
    <t>任翔</t>
  </si>
  <si>
    <t>007331.OF</t>
  </si>
  <si>
    <t>国泰惠融纯债</t>
  </si>
  <si>
    <t>007332.OF</t>
  </si>
  <si>
    <t>嘉合磐昇纯债A</t>
  </si>
  <si>
    <t>于启明,季慧娟</t>
  </si>
  <si>
    <t>007335.OF</t>
  </si>
  <si>
    <t>中银中债1-3年期农发行</t>
  </si>
  <si>
    <t>郑涛,田原,李宪</t>
  </si>
  <si>
    <t>007336.OF</t>
  </si>
  <si>
    <t>汇安嘉盛纯债A</t>
  </si>
  <si>
    <t>007340.OF</t>
  </si>
  <si>
    <t>南方科技创新A</t>
  </si>
  <si>
    <t>茅炜,王博</t>
  </si>
  <si>
    <t>007342.OF</t>
  </si>
  <si>
    <t>国投瑞银顺臻纯债</t>
  </si>
  <si>
    <t>007343.OF</t>
  </si>
  <si>
    <t>嘉实科技创新</t>
  </si>
  <si>
    <t>王贵重,张丹华</t>
  </si>
  <si>
    <t>007345.OF</t>
  </si>
  <si>
    <t>富国科技创新</t>
  </si>
  <si>
    <t>007346.OF</t>
  </si>
  <si>
    <t>易方达科技创新</t>
  </si>
  <si>
    <t>007347.OF</t>
  </si>
  <si>
    <t>永赢昌利A</t>
  </si>
  <si>
    <t>007349.OF</t>
  </si>
  <si>
    <t>华夏科技创新A</t>
  </si>
  <si>
    <t>张帆,周克平</t>
  </si>
  <si>
    <t>007351.OF</t>
  </si>
  <si>
    <t>永赢同利A</t>
  </si>
  <si>
    <t>007353.OF</t>
  </si>
  <si>
    <t>工银科技创新3年</t>
  </si>
  <si>
    <t>袁芳,胡志利</t>
  </si>
  <si>
    <t>007354.OF</t>
  </si>
  <si>
    <t>创金合信港股通量化A</t>
  </si>
  <si>
    <t>董梁,孙悦</t>
  </si>
  <si>
    <t>007355.OF</t>
  </si>
  <si>
    <t>汇添富科技创新A</t>
  </si>
  <si>
    <t>马翔,刘江</t>
  </si>
  <si>
    <t>007358.OF</t>
  </si>
  <si>
    <t>前海联合泳益纯债A</t>
  </si>
  <si>
    <t>张雅洁,敬夏玺</t>
  </si>
  <si>
    <t>007360.OF</t>
  </si>
  <si>
    <t>易方达中短期美元债A人民币</t>
  </si>
  <si>
    <t>祁广东,周怡</t>
  </si>
  <si>
    <t>007364.OF</t>
  </si>
  <si>
    <t>易方达中债1-3年政策性金融债A</t>
  </si>
  <si>
    <t>007366.OF</t>
  </si>
  <si>
    <t>易方达中债3-5年政策性金融债A</t>
  </si>
  <si>
    <t>007368.OF</t>
  </si>
  <si>
    <t>浙商沪港深精选A</t>
  </si>
  <si>
    <t>007370.OF</t>
  </si>
  <si>
    <t>华安安嘉6个月定开</t>
  </si>
  <si>
    <t>007371.OF</t>
  </si>
  <si>
    <t>国联安增瑞政策性金融债A</t>
  </si>
  <si>
    <t>007373.OF</t>
  </si>
  <si>
    <t>永赢卓利</t>
  </si>
  <si>
    <t>江凌,牟琼屿</t>
  </si>
  <si>
    <t>007374.OF</t>
  </si>
  <si>
    <t>永赢淳利</t>
  </si>
  <si>
    <t>007375.OF</t>
  </si>
  <si>
    <t>西部利得聚利6个月定开A</t>
  </si>
  <si>
    <t>严志勇</t>
  </si>
  <si>
    <t>007377.OF</t>
  </si>
  <si>
    <t>西部利得聚享一年定开A</t>
  </si>
  <si>
    <t>007379.OF</t>
  </si>
  <si>
    <t>易方达上证50ETF联接A</t>
  </si>
  <si>
    <t>007381.OF</t>
  </si>
  <si>
    <t>国融融信消费严选A</t>
  </si>
  <si>
    <t>007385.OF</t>
  </si>
  <si>
    <t>华泰保兴安盈三个月</t>
  </si>
  <si>
    <t>周咏梅,赵旭照</t>
  </si>
  <si>
    <t>007388.OF</t>
  </si>
  <si>
    <t>上投摩根研究驱动A</t>
  </si>
  <si>
    <t>007390.OF</t>
  </si>
  <si>
    <t>上银中债1-3年农发债</t>
  </si>
  <si>
    <t>007391.OF</t>
  </si>
  <si>
    <t>申万菱信安泰丰利A</t>
  </si>
  <si>
    <t>杨翰</t>
  </si>
  <si>
    <t>007393.OF</t>
  </si>
  <si>
    <t>上银未来生活</t>
  </si>
  <si>
    <t>007394.OF</t>
  </si>
  <si>
    <t>东兴兴财短债A</t>
  </si>
  <si>
    <t>007396.OF</t>
  </si>
  <si>
    <t>广发景辉纯债</t>
  </si>
  <si>
    <t>007401.OF</t>
  </si>
  <si>
    <t>浦银安盛颐和稳健养老一年A</t>
  </si>
  <si>
    <t>王爽,陈曙亮</t>
  </si>
  <si>
    <t>007403.OF</t>
  </si>
  <si>
    <t>银河睿安</t>
  </si>
  <si>
    <t>007406.OF</t>
  </si>
  <si>
    <t>银河睿鑫纯债</t>
  </si>
  <si>
    <t>007407.OF</t>
  </si>
  <si>
    <t>农银养老2035</t>
  </si>
  <si>
    <t>杨鹏</t>
  </si>
  <si>
    <t>007408.OF</t>
  </si>
  <si>
    <t>鹏扬淳开A</t>
  </si>
  <si>
    <t>007410.OF</t>
  </si>
  <si>
    <t>浦银安盛中证高股息精选ETF联接A</t>
  </si>
  <si>
    <t>陈士俊,高钢杰</t>
  </si>
  <si>
    <t>007412.OF</t>
  </si>
  <si>
    <t>景顺长城绩优成长</t>
  </si>
  <si>
    <t>007414.OF</t>
  </si>
  <si>
    <t>长江安盈中短债六个月定开</t>
  </si>
  <si>
    <t>007415.OF</t>
  </si>
  <si>
    <t>南方致远A</t>
  </si>
  <si>
    <t>孙鲁闽</t>
  </si>
  <si>
    <t>007417.OF</t>
  </si>
  <si>
    <t>泰康信用精选A</t>
  </si>
  <si>
    <t>007419.OF</t>
  </si>
  <si>
    <t>国寿安保泰弘纯债</t>
  </si>
  <si>
    <t>007420.OF</t>
  </si>
  <si>
    <t>华安鼎信3个月定开</t>
  </si>
  <si>
    <t>007421.OF</t>
  </si>
  <si>
    <t>中金衡盈A</t>
  </si>
  <si>
    <t>陈方雷</t>
  </si>
  <si>
    <t>007423.OF</t>
  </si>
  <si>
    <t>西部利得聚禾A</t>
  </si>
  <si>
    <t>刘荟,严志勇,何奇</t>
  </si>
  <si>
    <t>007425.OF</t>
  </si>
  <si>
    <t>浙商汇金中高等级三个月A</t>
  </si>
  <si>
    <t>007426.OF</t>
  </si>
  <si>
    <t>浙商汇金聚盈中短债A</t>
  </si>
  <si>
    <t>007427.OF</t>
  </si>
  <si>
    <t>永赢凯利</t>
  </si>
  <si>
    <t>007429.OF</t>
  </si>
  <si>
    <t>鹏扬淳盈6个月A</t>
  </si>
  <si>
    <t>陈钟闻,李沁</t>
  </si>
  <si>
    <t>007431.OF</t>
  </si>
  <si>
    <t>浙商汇金中证凤凰50ETF联接</t>
  </si>
  <si>
    <t>007432.OF</t>
  </si>
  <si>
    <t>华泰保兴久盈63个月定开</t>
  </si>
  <si>
    <t>周咏梅,王海明</t>
  </si>
  <si>
    <t>007433.OF</t>
  </si>
  <si>
    <t>兴银合丰政策性金融债</t>
  </si>
  <si>
    <t>007435.OF</t>
  </si>
  <si>
    <t>华宝宝怡纯债</t>
  </si>
  <si>
    <t>陈昕,高文庆</t>
  </si>
  <si>
    <t>007437.OF</t>
  </si>
  <si>
    <t>中金新润3个月A</t>
  </si>
  <si>
    <t>董珊珊</t>
  </si>
  <si>
    <t>007439.OF</t>
  </si>
  <si>
    <t>东海科技动力A</t>
  </si>
  <si>
    <t>杨红,李昂</t>
  </si>
  <si>
    <t>007440.OF</t>
  </si>
  <si>
    <t>南方旭元A</t>
  </si>
  <si>
    <t>007445.OF</t>
  </si>
  <si>
    <t>国投瑞银顺悦3个月定开</t>
  </si>
  <si>
    <t>007447.OF</t>
  </si>
  <si>
    <t>平安惠泰</t>
  </si>
  <si>
    <t>007449.OF</t>
  </si>
  <si>
    <t>兴全多维价值A</t>
  </si>
  <si>
    <t>董理</t>
  </si>
  <si>
    <t>007451.OF</t>
  </si>
  <si>
    <t>易方达恒兴3个月定开</t>
  </si>
  <si>
    <t>007452.OF</t>
  </si>
  <si>
    <t>兴银3-5年信用债A</t>
  </si>
  <si>
    <t>007454.OF</t>
  </si>
  <si>
    <t>民生加银嘉盈</t>
  </si>
  <si>
    <t>陆欣,李文君</t>
  </si>
  <si>
    <t>007455.OF</t>
  </si>
  <si>
    <t>富国蓝筹精选人民币</t>
  </si>
  <si>
    <t>张峰,宁君</t>
  </si>
  <si>
    <t>007456.OF</t>
  </si>
  <si>
    <t>汇添富90天短债A</t>
  </si>
  <si>
    <t>007459.OF</t>
  </si>
  <si>
    <t>浙商惠睿纯债</t>
  </si>
  <si>
    <t>007460.OF</t>
  </si>
  <si>
    <t>华安成长创新</t>
  </si>
  <si>
    <t>007461.OF</t>
  </si>
  <si>
    <t>德邦锐泓A</t>
  </si>
  <si>
    <t>007464.OF</t>
  </si>
  <si>
    <t>交银创业板50指数A</t>
  </si>
  <si>
    <t>蔡铮</t>
  </si>
  <si>
    <t>007466.OF</t>
  </si>
  <si>
    <t>华泰柏瑞红利低波动ETF联接A</t>
  </si>
  <si>
    <t>007468.OF</t>
  </si>
  <si>
    <t>中信建投策略精选A</t>
  </si>
  <si>
    <t>007470.OF</t>
  </si>
  <si>
    <t>博道叁佰智航A</t>
  </si>
  <si>
    <t>007472.OF</t>
  </si>
  <si>
    <t>华夏创业板低波蓝筹ETF联接A</t>
  </si>
  <si>
    <t>007474.OF</t>
  </si>
  <si>
    <t>华夏创业板动量成长ETF联接A</t>
  </si>
  <si>
    <t>007476.OF</t>
  </si>
  <si>
    <t>中银惠兴多利A</t>
  </si>
  <si>
    <t>007478.OF</t>
  </si>
  <si>
    <t>中加恒泰三个月定开</t>
  </si>
  <si>
    <t>007480.OF</t>
  </si>
  <si>
    <t>中加优享纯债</t>
  </si>
  <si>
    <t>007481.OF</t>
  </si>
  <si>
    <t>华夏逸享健康</t>
  </si>
  <si>
    <t>007482.OF</t>
  </si>
  <si>
    <t>永赢智益纯债三个月</t>
  </si>
  <si>
    <t>007484.OF</t>
  </si>
  <si>
    <t>信达澳银核心科技</t>
  </si>
  <si>
    <t>007485.OF</t>
  </si>
  <si>
    <t>博时中债3-5年国开行A</t>
  </si>
  <si>
    <t>007488.OF</t>
  </si>
  <si>
    <t>万家民安增利12个月A</t>
  </si>
  <si>
    <t>郅元,陈奕雯</t>
  </si>
  <si>
    <t>007490.OF</t>
  </si>
  <si>
    <t>南方信息创新A</t>
  </si>
  <si>
    <t>茅炜,郑晓曦</t>
  </si>
  <si>
    <t>007492.OF</t>
  </si>
  <si>
    <t>上银政策性金融债</t>
  </si>
  <si>
    <t>陈芳菲</t>
  </si>
  <si>
    <t>007493.OF</t>
  </si>
  <si>
    <t>朱雀产业臻选A</t>
  </si>
  <si>
    <t>何之渊,梁跃军</t>
  </si>
  <si>
    <t>007496.OF</t>
  </si>
  <si>
    <t>农银汇理丰泽三年定开债</t>
  </si>
  <si>
    <t>周宇,王明君,郭振宇</t>
  </si>
  <si>
    <t>007497.OF</t>
  </si>
  <si>
    <t>中庚价值灵动灵活配置</t>
  </si>
  <si>
    <t>丘栋荣,吴承根</t>
  </si>
  <si>
    <t>007500.OF</t>
  </si>
  <si>
    <t>鹏华尊诚3个月</t>
  </si>
  <si>
    <t>王志飞</t>
  </si>
  <si>
    <t>007505.OF</t>
  </si>
  <si>
    <t>华夏中证AH经济蓝筹A</t>
  </si>
  <si>
    <t>007507.OF</t>
  </si>
  <si>
    <t>大成中债3-5年国开行A</t>
  </si>
  <si>
    <t>007510.OF</t>
  </si>
  <si>
    <t>南方泰元A</t>
  </si>
  <si>
    <t>007513.OF</t>
  </si>
  <si>
    <t>博时富丰3个月定开</t>
  </si>
  <si>
    <t>倪玉娟,郭思洁</t>
  </si>
  <si>
    <t>007515.OF</t>
  </si>
  <si>
    <t>鹏华稳利短债A</t>
  </si>
  <si>
    <t>叶朝明,刘涛</t>
  </si>
  <si>
    <t>007516.OF</t>
  </si>
  <si>
    <t>融通增润三个月定期开放</t>
  </si>
  <si>
    <t>007517.OF</t>
  </si>
  <si>
    <t>博时富淳纯债3个月定开</t>
  </si>
  <si>
    <t>007518.OF</t>
  </si>
  <si>
    <t>东方阿尔法优选A</t>
  </si>
  <si>
    <t>007520.OF</t>
  </si>
  <si>
    <t>富安达富利纯债</t>
  </si>
  <si>
    <t>李飞,张凯瑜,张帅</t>
  </si>
  <si>
    <t>007523.OF</t>
  </si>
  <si>
    <t>汇添富内需增长A</t>
  </si>
  <si>
    <t>赵鹏飞,郑慧莲</t>
  </si>
  <si>
    <t>007525.OF</t>
  </si>
  <si>
    <t>易方达年年恒夏纯债一年定开A</t>
  </si>
  <si>
    <t>007527.OF</t>
  </si>
  <si>
    <t>融通量化多策略灵活配置A</t>
  </si>
  <si>
    <t>蔡志伟,彭炜</t>
  </si>
  <si>
    <t>007529.OF</t>
  </si>
  <si>
    <t>嘉实汇鑫中短债A</t>
  </si>
  <si>
    <t>007532.OF</t>
  </si>
  <si>
    <t>国泰盛合三个月定开债</t>
  </si>
  <si>
    <t>007533.OF</t>
  </si>
  <si>
    <t>格林创新成长A</t>
  </si>
  <si>
    <t>007535.OF</t>
  </si>
  <si>
    <t>中欧盈和5年定开债</t>
  </si>
  <si>
    <t>王慧杰,洪慧梅</t>
  </si>
  <si>
    <t>007536.OF</t>
  </si>
  <si>
    <t>博时富乐纯债</t>
  </si>
  <si>
    <t>007537.OF</t>
  </si>
  <si>
    <t>景顺长城景泰盈利纯债</t>
  </si>
  <si>
    <t>彭成军</t>
  </si>
  <si>
    <t>007538.OF</t>
  </si>
  <si>
    <t>永赢沪深300A</t>
  </si>
  <si>
    <t>万纯</t>
  </si>
  <si>
    <t>007540.OF</t>
  </si>
  <si>
    <t>华泰保兴安悦</t>
  </si>
  <si>
    <t>007541.OF</t>
  </si>
  <si>
    <t>新华MSCI中国A股国际ETF联接</t>
  </si>
  <si>
    <t>邓岳,武磊</t>
  </si>
  <si>
    <t>007542.OF</t>
  </si>
  <si>
    <t>永赢开泰中高等级中短债A</t>
  </si>
  <si>
    <t>007544.OF</t>
  </si>
  <si>
    <t>鹏华尊晟3个月</t>
  </si>
  <si>
    <t>007545.OF</t>
  </si>
  <si>
    <t>太平恒安三个月定开</t>
  </si>
  <si>
    <t>吴超</t>
  </si>
  <si>
    <t>007546.OF</t>
  </si>
  <si>
    <t>融通增享纯债</t>
  </si>
  <si>
    <t>007548.OF</t>
  </si>
  <si>
    <t>易方达ESG责任投资</t>
  </si>
  <si>
    <t>007549.OF</t>
  </si>
  <si>
    <t>中泰开阳价值优选</t>
  </si>
  <si>
    <t>007551.OF</t>
  </si>
  <si>
    <t>鑫元泽利</t>
  </si>
  <si>
    <t>007554.OF</t>
  </si>
  <si>
    <t>财通恒利纯债</t>
  </si>
  <si>
    <t>林洪钧,杨烨超</t>
  </si>
  <si>
    <t>007555.OF</t>
  </si>
  <si>
    <t>中航瑞明A</t>
  </si>
  <si>
    <t>茅勇峰,杜晓安</t>
  </si>
  <si>
    <t>007557.OF</t>
  </si>
  <si>
    <t>中加优选中高等级A</t>
  </si>
  <si>
    <t>杨宇俊,魏泰源</t>
  </si>
  <si>
    <t>007559.OF</t>
  </si>
  <si>
    <t>鑫元富利三个月定开债</t>
  </si>
  <si>
    <t>007560.OF</t>
  </si>
  <si>
    <t>中融恒鑫纯债A</t>
  </si>
  <si>
    <t>王玥,哈默</t>
  </si>
  <si>
    <t>007562.OF</t>
  </si>
  <si>
    <t>景顺长城景泰纯利</t>
  </si>
  <si>
    <t>007563.OF</t>
  </si>
  <si>
    <t>兴银汇逸三个月定开债</t>
  </si>
  <si>
    <t>007564.OF</t>
  </si>
  <si>
    <t>鹏扬淳明A</t>
  </si>
  <si>
    <t>007566.OF</t>
  </si>
  <si>
    <t>中银宁享</t>
  </si>
  <si>
    <t>007567.OF</t>
  </si>
  <si>
    <t>南方恒新39个月定开债A</t>
  </si>
  <si>
    <t>007572.OF</t>
  </si>
  <si>
    <t>中加民丰纯债</t>
  </si>
  <si>
    <t>007573.OF</t>
  </si>
  <si>
    <t>农银丰盈定开债</t>
  </si>
  <si>
    <t>郭振宇,王明君</t>
  </si>
  <si>
    <t>007576.OF</t>
  </si>
  <si>
    <t>华夏鼎琪三个月定期开放</t>
  </si>
  <si>
    <t>007582.OF</t>
  </si>
  <si>
    <t>中泰青月中短债A</t>
  </si>
  <si>
    <t>007584.OF</t>
  </si>
  <si>
    <t>鹏华丰鑫</t>
  </si>
  <si>
    <t>007585.OF</t>
  </si>
  <si>
    <t>工银瑞弘3个月定开</t>
  </si>
  <si>
    <t>007586.OF</t>
  </si>
  <si>
    <t>华泰保兴多策略三个月</t>
  </si>
  <si>
    <t>007587.OF</t>
  </si>
  <si>
    <t>浙商丰裕纯债A</t>
  </si>
  <si>
    <t>刘爱民,周锦程,赵柳燕</t>
  </si>
  <si>
    <t>007589.OF</t>
  </si>
  <si>
    <t>嘉实致元42个月定开</t>
  </si>
  <si>
    <t>007590.OF</t>
  </si>
  <si>
    <t>华宝绿色领先</t>
  </si>
  <si>
    <t>007591.OF</t>
  </si>
  <si>
    <t>华夏恒益18个月定开</t>
  </si>
  <si>
    <t>007592.OF</t>
  </si>
  <si>
    <t>华夏价值精选</t>
  </si>
  <si>
    <t>郑煜</t>
  </si>
  <si>
    <t>007593.OF</t>
  </si>
  <si>
    <t>鹏扬中证500质量成长指数A</t>
  </si>
  <si>
    <t>007595.OF</t>
  </si>
  <si>
    <t>招商添泽A</t>
  </si>
  <si>
    <t>007598.OF</t>
  </si>
  <si>
    <t>广发民玉纯债</t>
  </si>
  <si>
    <t>007600.OF</t>
  </si>
  <si>
    <t>泰康润颐63个月</t>
  </si>
  <si>
    <t>007601.OF</t>
  </si>
  <si>
    <t>人保利璟纯债A</t>
  </si>
  <si>
    <t>007603.OF</t>
  </si>
  <si>
    <t>景顺长城中短债A</t>
  </si>
  <si>
    <t>袁媛,米良,彭成军</t>
  </si>
  <si>
    <t>007605.OF</t>
  </si>
  <si>
    <t>嘉实沪深300红利低波动ETF联接A</t>
  </si>
  <si>
    <t>007609.OF</t>
  </si>
  <si>
    <t>汇安嘉诚A</t>
  </si>
  <si>
    <t>007611.OF</t>
  </si>
  <si>
    <t>汇安裕和纯债A</t>
  </si>
  <si>
    <t>007613.OF</t>
  </si>
  <si>
    <t>嘉合医疗健康</t>
  </si>
  <si>
    <t>007614.OF</t>
  </si>
  <si>
    <t>德邦民裕进取量化精锐A</t>
  </si>
  <si>
    <t>007616.OF</t>
  </si>
  <si>
    <t>富国投资级信用债A</t>
  </si>
  <si>
    <t>黄纪亮,朱梦娜</t>
  </si>
  <si>
    <t>007619.OF</t>
  </si>
  <si>
    <t>中欧润逸63个月定开</t>
  </si>
  <si>
    <t>007622.OF</t>
  </si>
  <si>
    <t>中欧滚利一年滚动持有A</t>
  </si>
  <si>
    <t>黄华</t>
  </si>
  <si>
    <t>007624.OF</t>
  </si>
  <si>
    <t>华安年年丰A</t>
  </si>
  <si>
    <t>007628.OF</t>
  </si>
  <si>
    <t>南方全球精选债券A人民币</t>
  </si>
  <si>
    <t>007635.OF</t>
  </si>
  <si>
    <t>银河天盈中短债A</t>
  </si>
  <si>
    <t>韩晶,张沛</t>
  </si>
  <si>
    <t>007638.OF</t>
  </si>
  <si>
    <t>前海开源康颐平衡养老三年</t>
  </si>
  <si>
    <t>007640.OF</t>
  </si>
  <si>
    <t>泰达宏利永利</t>
  </si>
  <si>
    <t>007641.OF</t>
  </si>
  <si>
    <t>泰达宏利鑫利半年定开A</t>
  </si>
  <si>
    <t>傅浩,宋加旺</t>
  </si>
  <si>
    <t>007643.OF</t>
  </si>
  <si>
    <t>华安稳健养老一年</t>
  </si>
  <si>
    <t>007644.OF</t>
  </si>
  <si>
    <t>华宝宝润纯债</t>
  </si>
  <si>
    <t>007645.OF</t>
  </si>
  <si>
    <t>平安季享裕定开A</t>
  </si>
  <si>
    <t>007649.OF</t>
  </si>
  <si>
    <t>博时颐泽平衡养老三年</t>
  </si>
  <si>
    <t>007650.OF</t>
  </si>
  <si>
    <t>工银养老2040三年</t>
  </si>
  <si>
    <t>007651.OF</t>
  </si>
  <si>
    <t>工银养老2045三年</t>
  </si>
  <si>
    <t>007652.OF</t>
  </si>
  <si>
    <t>华夏稳健养老一年</t>
  </si>
  <si>
    <t>李铧汶</t>
  </si>
  <si>
    <t>007653.OF</t>
  </si>
  <si>
    <t>长盛稳益6个月A</t>
  </si>
  <si>
    <t>007655.OF</t>
  </si>
  <si>
    <t>南方定元中短债A</t>
  </si>
  <si>
    <t>007657.OF</t>
  </si>
  <si>
    <t>东方红中证竞争力指数A</t>
  </si>
  <si>
    <t>徐习佳,戎逸洲</t>
  </si>
  <si>
    <t>007659.OF</t>
  </si>
  <si>
    <t>博时富汇纯债3个月定开</t>
  </si>
  <si>
    <t>007660.OF</t>
  </si>
  <si>
    <t>招商和悦均衡养老三年(FOF)</t>
  </si>
  <si>
    <t>007661.OF</t>
  </si>
  <si>
    <t>南方养老2030三年</t>
  </si>
  <si>
    <t>鲁炳良</t>
  </si>
  <si>
    <t>007662.OF</t>
  </si>
  <si>
    <t>富国鑫旺均衡养老(FOF)</t>
  </si>
  <si>
    <t>007664.OF</t>
  </si>
  <si>
    <t>永赢创业板指数A</t>
  </si>
  <si>
    <t>007666.OF</t>
  </si>
  <si>
    <t>华夏鼎泓A</t>
  </si>
  <si>
    <t>007668.OF</t>
  </si>
  <si>
    <t>广发养老2035三年</t>
  </si>
  <si>
    <t>007670.OF</t>
  </si>
  <si>
    <t>嘉实商业银行精选</t>
  </si>
  <si>
    <t>007671.OF</t>
  </si>
  <si>
    <t>建信中证红利潜力指数A</t>
  </si>
  <si>
    <t>赵云煜</t>
  </si>
  <si>
    <t>007673.OF</t>
  </si>
  <si>
    <t>中加安瑞稳健养老一年</t>
  </si>
  <si>
    <t>郭智</t>
  </si>
  <si>
    <t>007674.OF</t>
  </si>
  <si>
    <t>工银产业升级A</t>
  </si>
  <si>
    <t>007676.OF</t>
  </si>
  <si>
    <t>蜂巢添汇纯债A</t>
  </si>
  <si>
    <t>廖新昌,李海涛,金之洁</t>
  </si>
  <si>
    <t>007678.OF</t>
  </si>
  <si>
    <t>泰达宏利品牌升级A</t>
  </si>
  <si>
    <t>庄腾飞</t>
  </si>
  <si>
    <t>007680.OF</t>
  </si>
  <si>
    <t>中加享利三年定开</t>
  </si>
  <si>
    <t>007681.OF</t>
  </si>
  <si>
    <t>鹏华丰登</t>
  </si>
  <si>
    <t>007682.OF</t>
  </si>
  <si>
    <t>鹏华锦利两年定开</t>
  </si>
  <si>
    <t>007683.OF</t>
  </si>
  <si>
    <t>华商转债精选A</t>
  </si>
  <si>
    <t>007685.OF</t>
  </si>
  <si>
    <t>华商电子行业量化</t>
  </si>
  <si>
    <t>艾定飞</t>
  </si>
  <si>
    <t>007688.OF</t>
  </si>
  <si>
    <t>泰达养老2040三年A</t>
  </si>
  <si>
    <t>007689.OF</t>
  </si>
  <si>
    <t>国投瑞银新能源A</t>
  </si>
  <si>
    <t>伍智勇,施成</t>
  </si>
  <si>
    <t>007691.OF</t>
  </si>
  <si>
    <t>永赢泽利一年定开</t>
  </si>
  <si>
    <t>吴玮,陶毅</t>
  </si>
  <si>
    <t>007692.OF</t>
  </si>
  <si>
    <t>永赢鼎利A</t>
  </si>
  <si>
    <t>徐翔</t>
  </si>
  <si>
    <t>007696.OF</t>
  </si>
  <si>
    <t>嘉实融享浮动净值型</t>
  </si>
  <si>
    <t>张文玥,李金灿</t>
  </si>
  <si>
    <t>007697.OF</t>
  </si>
  <si>
    <t>中金衡益增强A</t>
  </si>
  <si>
    <t>陈诗昆</t>
  </si>
  <si>
    <t>007699.OF</t>
  </si>
  <si>
    <t>建信荣禧一年定开债</t>
  </si>
  <si>
    <t>于倩倩,先轲宇</t>
  </si>
  <si>
    <t>007701.OF</t>
  </si>
  <si>
    <t>国联安6个月A</t>
  </si>
  <si>
    <t>万莉,洪阳玚</t>
  </si>
  <si>
    <t>007703.OF</t>
  </si>
  <si>
    <t>万家鑫盛纯债A</t>
  </si>
  <si>
    <t>谷丹青</t>
  </si>
  <si>
    <t>007705.OF</t>
  </si>
  <si>
    <t>长城恒康稳健养老一年</t>
  </si>
  <si>
    <t>蔡旻</t>
  </si>
  <si>
    <t>007706.OF</t>
  </si>
  <si>
    <t>南方聪元A</t>
  </si>
  <si>
    <t>007708.OF</t>
  </si>
  <si>
    <t>中银瑞福浮动净值型A</t>
  </si>
  <si>
    <t>007710.OF</t>
  </si>
  <si>
    <t>格林泓泰三个月定开A</t>
  </si>
  <si>
    <t>张晓圆,杜钧天</t>
  </si>
  <si>
    <t>007712.OF</t>
  </si>
  <si>
    <t>中银康享3个月定开</t>
  </si>
  <si>
    <t>007713.OF</t>
  </si>
  <si>
    <t>华富科技动能</t>
  </si>
  <si>
    <t>龚炜</t>
  </si>
  <si>
    <t>007714.OF</t>
  </si>
  <si>
    <t>南方贺元利率债A</t>
  </si>
  <si>
    <t>007716.OF</t>
  </si>
  <si>
    <t>嘉实致华纯债</t>
  </si>
  <si>
    <t>007718.OF</t>
  </si>
  <si>
    <t>中银创新医疗A</t>
  </si>
  <si>
    <t>007719.OF</t>
  </si>
  <si>
    <t>永赢元利A</t>
  </si>
  <si>
    <t>007721.OF</t>
  </si>
  <si>
    <t>天弘标普500A</t>
  </si>
  <si>
    <t>胡超,宋蕾</t>
  </si>
  <si>
    <t>007723.OF</t>
  </si>
  <si>
    <t>鹏华锦润86个月定开</t>
  </si>
  <si>
    <t>007725.OF</t>
  </si>
  <si>
    <t>招商瑞文A</t>
  </si>
  <si>
    <t>王垠,余芽芳</t>
  </si>
  <si>
    <t>007729.OF</t>
  </si>
  <si>
    <t>招商普盛全球配置人民币</t>
  </si>
  <si>
    <t>白海峰</t>
  </si>
  <si>
    <t>007731.OF</t>
  </si>
  <si>
    <t>民生加银持续成长A</t>
  </si>
  <si>
    <t>007733.OF</t>
  </si>
  <si>
    <t>南方智锐A</t>
  </si>
  <si>
    <t>骆帅</t>
  </si>
  <si>
    <t>007736.OF</t>
  </si>
  <si>
    <t>民生加银聚鑫三年定开</t>
  </si>
  <si>
    <t>007737.OF</t>
  </si>
  <si>
    <t>诺德中证研发创新100</t>
  </si>
  <si>
    <t>007738.OF</t>
  </si>
  <si>
    <t>淳厚稳惠债券A</t>
  </si>
  <si>
    <t>江文军</t>
  </si>
  <si>
    <t>007740.OF</t>
  </si>
  <si>
    <t>天弘信益A</t>
  </si>
  <si>
    <t>007744.OF</t>
  </si>
  <si>
    <t>长盛安逸纯债A</t>
  </si>
  <si>
    <t>王贵君</t>
  </si>
  <si>
    <t>007746.OF</t>
  </si>
  <si>
    <t>华安现金润利浮动净值型</t>
  </si>
  <si>
    <t>007747.OF</t>
  </si>
  <si>
    <t>海富通平衡养老目标三年(FOF)</t>
  </si>
  <si>
    <t>007748.OF</t>
  </si>
  <si>
    <t>天弘养老2035三年</t>
  </si>
  <si>
    <t>刘冬,张庆昌</t>
  </si>
  <si>
    <t>007750.OF</t>
  </si>
  <si>
    <t>广发优势增长</t>
  </si>
  <si>
    <t>邱璟旻</t>
  </si>
  <si>
    <t>007751.OF</t>
  </si>
  <si>
    <t>景顺长城中证沪港深红利成长A</t>
  </si>
  <si>
    <t>徐喻军,曾理</t>
  </si>
  <si>
    <t>007752.OF</t>
  </si>
  <si>
    <t>中银招利A</t>
  </si>
  <si>
    <t>007754.OF</t>
  </si>
  <si>
    <t>上银慧永利中短期A</t>
  </si>
  <si>
    <t>倪侃,楼昕宇</t>
  </si>
  <si>
    <t>007756.OF</t>
  </si>
  <si>
    <t>财通久利三个月定开</t>
  </si>
  <si>
    <t>007757.OF</t>
  </si>
  <si>
    <t>国投瑞银顺业纯债A</t>
  </si>
  <si>
    <t>007758.OF</t>
  </si>
  <si>
    <t>平安乐享一年定开A</t>
  </si>
  <si>
    <t>007761.OF</t>
  </si>
  <si>
    <t>鑫元安睿三年定开债</t>
  </si>
  <si>
    <t>007763.OF</t>
  </si>
  <si>
    <t>前海开源中债3-5年国开行A</t>
  </si>
  <si>
    <t>007765.OF</t>
  </si>
  <si>
    <t>前海开源中债1-3年国开行A</t>
  </si>
  <si>
    <t>007767.OF</t>
  </si>
  <si>
    <t>华泰保兴尊享三个月定开</t>
  </si>
  <si>
    <t>007768.OF</t>
  </si>
  <si>
    <t>信达澳银安盛纯债</t>
  </si>
  <si>
    <t>007769.OF</t>
  </si>
  <si>
    <t>东兴兴瑞一年定开</t>
  </si>
  <si>
    <t>007770.OF</t>
  </si>
  <si>
    <t>同泰开泰A</t>
  </si>
  <si>
    <t>杨喆,高春梅</t>
  </si>
  <si>
    <t>007772.OF</t>
  </si>
  <si>
    <t>浦银安盛盛煊3个月定开债</t>
  </si>
  <si>
    <t>007775.OF</t>
  </si>
  <si>
    <t>汇安量化先锋A</t>
  </si>
  <si>
    <t>007777.OF</t>
  </si>
  <si>
    <t>中邮研究精选</t>
  </si>
  <si>
    <t>007778.OF</t>
  </si>
  <si>
    <t>广发景富纯债</t>
  </si>
  <si>
    <t>007779.OF</t>
  </si>
  <si>
    <t>银华尊和养老2030三年</t>
  </si>
  <si>
    <t>007780.OF</t>
  </si>
  <si>
    <t>银华养老2040三年</t>
  </si>
  <si>
    <t>007781.OF</t>
  </si>
  <si>
    <t>天弘弘新</t>
  </si>
  <si>
    <t>007782.OF</t>
  </si>
  <si>
    <t>大成MSCI价值100ETF联接A</t>
  </si>
  <si>
    <t>张钟玉,刘淼</t>
  </si>
  <si>
    <t>007784.OF</t>
  </si>
  <si>
    <t>广发中证央企创新驱动ETF联接A</t>
  </si>
  <si>
    <t>007786.OF</t>
  </si>
  <si>
    <t>富国中证国企一带一路ETF联接A</t>
  </si>
  <si>
    <t>王保合,王乐乐</t>
  </si>
  <si>
    <t>007788.OF</t>
  </si>
  <si>
    <t>易方达中证国企一带一路ETF联接A</t>
  </si>
  <si>
    <t>杨俊,刘树荣</t>
  </si>
  <si>
    <t>007790.OF</t>
  </si>
  <si>
    <t>南方梦元短债A</t>
  </si>
  <si>
    <t>007792.OF</t>
  </si>
  <si>
    <t>嘉实中证央企创新驱动ETF联接A</t>
  </si>
  <si>
    <t>刘珈吟,金猛</t>
  </si>
  <si>
    <t>007796.OF</t>
  </si>
  <si>
    <t>博时中证央企创新驱动ETF联接A</t>
  </si>
  <si>
    <t>赵云阳,杨振建</t>
  </si>
  <si>
    <t>007802.OF</t>
  </si>
  <si>
    <t>兴全合泰A</t>
  </si>
  <si>
    <t>任相栋</t>
  </si>
  <si>
    <t>007805.OF</t>
  </si>
  <si>
    <t>华宝浮动净值型</t>
  </si>
  <si>
    <t>陈昕</t>
  </si>
  <si>
    <t>007806.OF</t>
  </si>
  <si>
    <t>建信MSCI中国A股指数增强A</t>
  </si>
  <si>
    <t>007808.OF</t>
  </si>
  <si>
    <t>北信瑞丰量化优选</t>
  </si>
  <si>
    <t>007809.OF</t>
  </si>
  <si>
    <t>富国中证央企创新驱动ETF联接A</t>
  </si>
  <si>
    <t>王乐乐</t>
  </si>
  <si>
    <t>007811.OF</t>
  </si>
  <si>
    <t>淳厚信泽A</t>
  </si>
  <si>
    <t>薛莉丽</t>
  </si>
  <si>
    <t>007813.OF</t>
  </si>
  <si>
    <t>易方达中证浙江新动能ETF联接A</t>
  </si>
  <si>
    <t>007815.OF</t>
  </si>
  <si>
    <t>嘉实新兴科技100ETF联接A</t>
  </si>
  <si>
    <t>李直,金猛,高峰</t>
  </si>
  <si>
    <t>007817.OF</t>
  </si>
  <si>
    <t>国泰中证全指通信设备ETF联接A</t>
  </si>
  <si>
    <t>007819.OF</t>
  </si>
  <si>
    <t>华泰紫金丰益中短债A</t>
  </si>
  <si>
    <t>陈晨,阮毅,杨义山</t>
  </si>
  <si>
    <t>007821.OF</t>
  </si>
  <si>
    <t>华泰紫金丰利中短债A</t>
  </si>
  <si>
    <t>007823.OF</t>
  </si>
  <si>
    <t>天弘弘择短债A</t>
  </si>
  <si>
    <t>007825.OF</t>
  </si>
  <si>
    <t>博道志远A</t>
  </si>
  <si>
    <t>007828.OF</t>
  </si>
  <si>
    <t>创金合信信用红利A</t>
  </si>
  <si>
    <t>郑振源,谢创,张贺章</t>
  </si>
  <si>
    <t>007830.OF</t>
  </si>
  <si>
    <t>建信荣瑞一年定开</t>
  </si>
  <si>
    <t>007831.OF</t>
  </si>
  <si>
    <t>博道伍佰智航A</t>
  </si>
  <si>
    <t>007833.OF</t>
  </si>
  <si>
    <t>长盛稳怡添利A</t>
  </si>
  <si>
    <t>蔡宾</t>
  </si>
  <si>
    <t>007835.OF</t>
  </si>
  <si>
    <t>国泰鑫睿</t>
  </si>
  <si>
    <t>007836.OF</t>
  </si>
  <si>
    <t>泰康润和两年定开债</t>
  </si>
  <si>
    <t>007837.OF</t>
  </si>
  <si>
    <t>国寿安保尊耀纯债A</t>
  </si>
  <si>
    <t>007839.OF</t>
  </si>
  <si>
    <t>汇添富中证长三角ETF联接A</t>
  </si>
  <si>
    <t>007842.OF</t>
  </si>
  <si>
    <t>南华中证杭州湾区ETF联接A</t>
  </si>
  <si>
    <t>莫志刚</t>
  </si>
  <si>
    <t>007846.OF</t>
  </si>
  <si>
    <t>华富中债-0-5年中高等级A</t>
  </si>
  <si>
    <t>007850.OF</t>
  </si>
  <si>
    <t>方正富邦天睿灵活配置A</t>
  </si>
  <si>
    <t>007852.OF</t>
  </si>
  <si>
    <t>工银瑞安3个月定开债</t>
  </si>
  <si>
    <t>007853.OF</t>
  </si>
  <si>
    <t>华商计算机行业量化</t>
  </si>
  <si>
    <t>007854.OF</t>
  </si>
  <si>
    <t>光大保德信景气先锋</t>
  </si>
  <si>
    <t>007856.OF</t>
  </si>
  <si>
    <t>易方达中证800ETF联接A</t>
  </si>
  <si>
    <t>林伟斌,刘树荣</t>
  </si>
  <si>
    <t>007858.OF</t>
  </si>
  <si>
    <t>鹏华浮动净值型</t>
  </si>
  <si>
    <t>007859.OF</t>
  </si>
  <si>
    <t>平安5-10年期政策性金融债A</t>
  </si>
  <si>
    <t>007867.OF</t>
  </si>
  <si>
    <t>华泰柏瑞锦泰一年定开</t>
  </si>
  <si>
    <t>007868.OF</t>
  </si>
  <si>
    <t>汇添富汇鑫货币A</t>
  </si>
  <si>
    <t>蒋文玲,徐寅喆,王骏杰</t>
  </si>
  <si>
    <t>007870.OF</t>
  </si>
  <si>
    <t>鹏华尊信3个月</t>
  </si>
  <si>
    <t>007871.OF</t>
  </si>
  <si>
    <t>国泰惠享三个月定开</t>
  </si>
  <si>
    <t>007872.OF</t>
  </si>
  <si>
    <t>金信稳健策略</t>
  </si>
  <si>
    <t>周谧,孔学兵</t>
  </si>
  <si>
    <t>007873.OF</t>
  </si>
  <si>
    <t>华宝中证科技龙头ETF联接A</t>
  </si>
  <si>
    <t>胡洁</t>
  </si>
  <si>
    <t>007875.OF</t>
  </si>
  <si>
    <t>国融融兴A</t>
  </si>
  <si>
    <t>梁国桓</t>
  </si>
  <si>
    <t>007877.OF</t>
  </si>
  <si>
    <t>惠升和风纯债A</t>
  </si>
  <si>
    <t>孙庆,卓勇</t>
  </si>
  <si>
    <t>007879.OF</t>
  </si>
  <si>
    <t>嘉实致安3个月</t>
  </si>
  <si>
    <t>007880.OF</t>
  </si>
  <si>
    <t>朱雀产业智选A</t>
  </si>
  <si>
    <t>何之渊,翟羽佳</t>
  </si>
  <si>
    <t>007884.OF</t>
  </si>
  <si>
    <t>易方达恒盛3个月定开</t>
  </si>
  <si>
    <t>007885.OF</t>
  </si>
  <si>
    <t>中融中证500ETF联接A</t>
  </si>
  <si>
    <t>007888.OF</t>
  </si>
  <si>
    <t>农银汇理金盈</t>
  </si>
  <si>
    <t>郭振宇</t>
  </si>
  <si>
    <t>007889.OF</t>
  </si>
  <si>
    <t>浦银安盛盛诺3个月定开债</t>
  </si>
  <si>
    <t>007890.OF</t>
  </si>
  <si>
    <t>银河聚星两年定开</t>
  </si>
  <si>
    <t>007893.OF</t>
  </si>
  <si>
    <t>平安估值精选A</t>
  </si>
  <si>
    <t>007895.OF</t>
  </si>
  <si>
    <t>嘉实价值成长</t>
  </si>
  <si>
    <t>洪流</t>
  </si>
  <si>
    <t>007896.OF</t>
  </si>
  <si>
    <t>易方达优选多资产三个月A</t>
  </si>
  <si>
    <t>杨培鸿,张浩然</t>
  </si>
  <si>
    <t>007898.OF</t>
  </si>
  <si>
    <t>富国智诚精选3个月</t>
  </si>
  <si>
    <t>王登元</t>
  </si>
  <si>
    <t>007901.OF</t>
  </si>
  <si>
    <t>汇添富中短债A</t>
  </si>
  <si>
    <t>007903.OF</t>
  </si>
  <si>
    <t>长城量化小盘</t>
  </si>
  <si>
    <t>007904.OF</t>
  </si>
  <si>
    <t>广发锐意进取3个月A</t>
  </si>
  <si>
    <t>007908.OF</t>
  </si>
  <si>
    <t>招商添韵3个月定开A</t>
  </si>
  <si>
    <t>007910.OF</t>
  </si>
  <si>
    <t>大成有色金属期货ETF联接A</t>
  </si>
  <si>
    <t>李绍</t>
  </si>
  <si>
    <t>007913.OF</t>
  </si>
  <si>
    <t>财通资管丰和两年定开债A</t>
  </si>
  <si>
    <t>007915.OF</t>
  </si>
  <si>
    <t>财通资管鸿福短债A</t>
  </si>
  <si>
    <t>007923.OF</t>
  </si>
  <si>
    <t>方正富邦天鑫A</t>
  </si>
  <si>
    <t>007928.OF</t>
  </si>
  <si>
    <t>中加享润两年定期开放</t>
  </si>
  <si>
    <t>007929.OF</t>
  </si>
  <si>
    <t>天治稳健双鑫</t>
  </si>
  <si>
    <t>007930.OF</t>
  </si>
  <si>
    <t>淳厚稳鑫A</t>
  </si>
  <si>
    <t>祁洁萍,江文军</t>
  </si>
  <si>
    <t>007932.OF</t>
  </si>
  <si>
    <t>鹏华中证500ETF联接A</t>
  </si>
  <si>
    <t>陈龙</t>
  </si>
  <si>
    <t>007933.OF</t>
  </si>
  <si>
    <t>嘉合永泰优选三个月A</t>
  </si>
  <si>
    <t>张亦博</t>
  </si>
  <si>
    <t>007935.OF</t>
  </si>
  <si>
    <t>平安惠澜纯债A</t>
  </si>
  <si>
    <t>007937.OF</t>
  </si>
  <si>
    <t>华夏饲料豆粕期货ETF联接A</t>
  </si>
  <si>
    <t>007941.OF</t>
  </si>
  <si>
    <t>恒生前海恒扬纯债A</t>
  </si>
  <si>
    <t>007943.OF</t>
  </si>
  <si>
    <t>富安达中证500</t>
  </si>
  <si>
    <t>纪青</t>
  </si>
  <si>
    <t>007944.OF</t>
  </si>
  <si>
    <t>永赢乾元三年定开</t>
  </si>
  <si>
    <t>007946.OF</t>
  </si>
  <si>
    <t>大成中债1-3年国开行A</t>
  </si>
  <si>
    <t>方孝成,方锐</t>
  </si>
  <si>
    <t>007948.OF</t>
  </si>
  <si>
    <t>汇添富盛安39个月定开</t>
  </si>
  <si>
    <t>007949.OF</t>
  </si>
  <si>
    <t>富国泽利纯债</t>
  </si>
  <si>
    <t>007953.OF</t>
  </si>
  <si>
    <t>平安惠文纯债</t>
  </si>
  <si>
    <t>007954.OF</t>
  </si>
  <si>
    <t>平安惠涌纯债</t>
  </si>
  <si>
    <t>007957.OF</t>
  </si>
  <si>
    <t>华宝宝惠39个月定开债</t>
  </si>
  <si>
    <t>007958.OF</t>
  </si>
  <si>
    <t>华泰柏瑞益通三个月定开债</t>
  </si>
  <si>
    <t>007959.OF</t>
  </si>
  <si>
    <t>方正富邦天恒A</t>
  </si>
  <si>
    <t>007962.OF</t>
  </si>
  <si>
    <t>博时中债3-5年政策性金融债A</t>
  </si>
  <si>
    <t>007965.OF</t>
  </si>
  <si>
    <t>民生加银品质消费A</t>
  </si>
  <si>
    <t>007967.OF</t>
  </si>
  <si>
    <t>大成惠嘉一年</t>
  </si>
  <si>
    <t>李富强,方孝成</t>
  </si>
  <si>
    <t>007968.OF</t>
  </si>
  <si>
    <t>华泰柏瑞研究精选A</t>
  </si>
  <si>
    <t>007970.OF</t>
  </si>
  <si>
    <t>国寿安保安泽39个月定开</t>
  </si>
  <si>
    <t>阚磊</t>
  </si>
  <si>
    <t>007979.OF</t>
  </si>
  <si>
    <t>万家惠享39个月定开债</t>
  </si>
  <si>
    <t>007981.OF</t>
  </si>
  <si>
    <t>红塔红土瑞祥纯债A</t>
  </si>
  <si>
    <t>007983.OF</t>
  </si>
  <si>
    <t>申万菱信中证研发创新100ETF联接A</t>
  </si>
  <si>
    <t>龚丽丽,王赟杰</t>
  </si>
  <si>
    <t>007985.OF</t>
  </si>
  <si>
    <t>博时富悦纯债</t>
  </si>
  <si>
    <t>007986.OF</t>
  </si>
  <si>
    <t>嘉实致禄3个月定开</t>
  </si>
  <si>
    <t>007987.OF</t>
  </si>
  <si>
    <t>鹏华丰庆</t>
  </si>
  <si>
    <t>007988.OF</t>
  </si>
  <si>
    <t>融通通恒63个月定开A</t>
  </si>
  <si>
    <t>007990.OF</t>
  </si>
  <si>
    <t>富国汇远三年定开债A</t>
  </si>
  <si>
    <t>朱梦娜,张波</t>
  </si>
  <si>
    <t>007992.OF</t>
  </si>
  <si>
    <t>华夏中证全指证券公司ETF联接A</t>
  </si>
  <si>
    <t>007994.OF</t>
  </si>
  <si>
    <t>华夏中证500指数增强A</t>
  </si>
  <si>
    <t>张弘弢,孙蒙</t>
  </si>
  <si>
    <t>007996.OF</t>
  </si>
  <si>
    <t>博时富顺纯债</t>
  </si>
  <si>
    <t>007997.OF</t>
  </si>
  <si>
    <t>易方达年年恒秋纯债一年定开A</t>
  </si>
  <si>
    <t>007999.OF</t>
  </si>
  <si>
    <t>国联安恒利63个月定期开放A</t>
  </si>
  <si>
    <t>陈建华,薛琳</t>
  </si>
  <si>
    <t>008002.OF</t>
  </si>
  <si>
    <t>银华稳晟39个月定开</t>
  </si>
  <si>
    <t>赵旭东</t>
  </si>
  <si>
    <t>008003.OF</t>
  </si>
  <si>
    <t>大成通嘉三年定开A</t>
  </si>
  <si>
    <t>008005.OF</t>
  </si>
  <si>
    <t>景顺长城中债3-5年政金债A</t>
  </si>
  <si>
    <t>008007.OF</t>
  </si>
  <si>
    <t>安信睿享纯债</t>
  </si>
  <si>
    <t>钟光正,潘巍</t>
  </si>
  <si>
    <t>008009.OF</t>
  </si>
  <si>
    <t>华商高端装备制造</t>
  </si>
  <si>
    <t>008010.OF</t>
  </si>
  <si>
    <t>前海联合润盈短债A</t>
  </si>
  <si>
    <t>008012.OF</t>
  </si>
  <si>
    <t>前海联合淳丰87个月定开债A</t>
  </si>
  <si>
    <t>008014.OF</t>
  </si>
  <si>
    <t>天弘鑫利三年定开债</t>
  </si>
  <si>
    <t>柴文婷,陈钢</t>
  </si>
  <si>
    <t>008015.OF</t>
  </si>
  <si>
    <t>嘉实中债3-5年国开行A</t>
  </si>
  <si>
    <t>008017.OF</t>
  </si>
  <si>
    <t>国泰惠信三年定开</t>
  </si>
  <si>
    <t>008018.OF</t>
  </si>
  <si>
    <t>华富安兴39个月定开债A</t>
  </si>
  <si>
    <t>008020.OF</t>
  </si>
  <si>
    <t>华富中证人工智能产业ETF联接A</t>
  </si>
  <si>
    <t>008025.OF</t>
  </si>
  <si>
    <t>汇添富稳健增长A</t>
  </si>
  <si>
    <t>008027.OF</t>
  </si>
  <si>
    <t>工银泰和39个月定开A</t>
  </si>
  <si>
    <t>008028.OF</t>
  </si>
  <si>
    <t>申万菱信安泰广利63个月定开</t>
  </si>
  <si>
    <t>叶瑜珍,唐俊杰</t>
  </si>
  <si>
    <t>008030.OF</t>
  </si>
  <si>
    <t>农银汇理金益</t>
  </si>
  <si>
    <t>许娅,郭振宇</t>
  </si>
  <si>
    <t>008031.OF</t>
  </si>
  <si>
    <t>创金合信汇嘉三个月定开</t>
  </si>
  <si>
    <t>008032.OF</t>
  </si>
  <si>
    <t>海富通裕昇三年定开债</t>
  </si>
  <si>
    <t>张靖爽</t>
  </si>
  <si>
    <t>008033.OF</t>
  </si>
  <si>
    <t>中加科盈A</t>
  </si>
  <si>
    <t>闫沛贤,李继民</t>
  </si>
  <si>
    <t>008035.OF</t>
  </si>
  <si>
    <t>蜂巢恒利A</t>
  </si>
  <si>
    <t>李海涛,孔宪政</t>
  </si>
  <si>
    <t>008037.OF</t>
  </si>
  <si>
    <t>兴银先锋成长A</t>
  </si>
  <si>
    <t>008039.OF</t>
  </si>
  <si>
    <t>南方创利3个月定开债</t>
  </si>
  <si>
    <t>金凌志,刘骥</t>
  </si>
  <si>
    <t>008040.OF</t>
  </si>
  <si>
    <t>鹏华0-5年利率债</t>
  </si>
  <si>
    <t>008042.OF</t>
  </si>
  <si>
    <t>兴业中证银行50金融债指数A</t>
  </si>
  <si>
    <t>008044.OF</t>
  </si>
  <si>
    <t>博远增强回报A</t>
  </si>
  <si>
    <t>钟鸣远</t>
  </si>
  <si>
    <t>008046.OF</t>
  </si>
  <si>
    <t>中融睿嘉39个月定开A</t>
  </si>
  <si>
    <t>008048.OF</t>
  </si>
  <si>
    <t>中融睿享86个月定期开放A</t>
  </si>
  <si>
    <t>008050.OF</t>
  </si>
  <si>
    <t>同泰慧择A</t>
  </si>
  <si>
    <t>沈莉</t>
  </si>
  <si>
    <t>008052.OF</t>
  </si>
  <si>
    <t>工银瑞信粤港澳大湾区创新100ETF联接A</t>
  </si>
  <si>
    <t>008054.OF</t>
  </si>
  <si>
    <t>汇添富中债7-10年国开债A</t>
  </si>
  <si>
    <t>008056.OF</t>
  </si>
  <si>
    <t>南方上证50指数A</t>
  </si>
  <si>
    <t>008058.OF</t>
  </si>
  <si>
    <t>鹏华鑫享稳健A</t>
  </si>
  <si>
    <t>008060.OF</t>
  </si>
  <si>
    <t>景顺长城价值边际</t>
  </si>
  <si>
    <t>008061.OF</t>
  </si>
  <si>
    <t>惠升惠新灵活配置A</t>
  </si>
  <si>
    <t>孙庆</t>
  </si>
  <si>
    <t>008063.OF</t>
  </si>
  <si>
    <t>汇添富大盘核心资产</t>
  </si>
  <si>
    <t>008064.OF</t>
  </si>
  <si>
    <t>建信睿信三个月定开债</t>
  </si>
  <si>
    <t>008065.OF</t>
  </si>
  <si>
    <t>汇添富中盘积极成长A</t>
  </si>
  <si>
    <t>008067.OF</t>
  </si>
  <si>
    <t>圆信永丰丰和中短债A</t>
  </si>
  <si>
    <t>008069.OF</t>
  </si>
  <si>
    <t>鹏扬富利增强A</t>
  </si>
  <si>
    <t>008072.OF</t>
  </si>
  <si>
    <t>景顺长城创业板综指</t>
  </si>
  <si>
    <t>008075.OF</t>
  </si>
  <si>
    <t>招商核心优选A</t>
  </si>
  <si>
    <t>008077.OF</t>
  </si>
  <si>
    <t>九泰天奕量化价值A</t>
  </si>
  <si>
    <t>008078.OF</t>
  </si>
  <si>
    <t>农银区间精选</t>
  </si>
  <si>
    <t>008079.OF</t>
  </si>
  <si>
    <t>诺德大类精选</t>
  </si>
  <si>
    <t>郑源</t>
  </si>
  <si>
    <t>008081.OF</t>
  </si>
  <si>
    <t>汇添富鑫远</t>
  </si>
  <si>
    <t>008082.OF</t>
  </si>
  <si>
    <t>国寿安保研究精选A</t>
  </si>
  <si>
    <t>008085.OF</t>
  </si>
  <si>
    <t>海富通先进制造A</t>
  </si>
  <si>
    <t>吕越超</t>
  </si>
  <si>
    <t>008086.OF</t>
  </si>
  <si>
    <t>华夏中证5G通信主题ETF联接A</t>
  </si>
  <si>
    <t>008088.OF</t>
  </si>
  <si>
    <t>华夏中证全指房地产ETF联接A</t>
  </si>
  <si>
    <t>008091.OF</t>
  </si>
  <si>
    <t>中信保诚红利精选A</t>
  </si>
  <si>
    <t>008093.OF</t>
  </si>
  <si>
    <t>同泰慧选A</t>
  </si>
  <si>
    <t>008095.OF</t>
  </si>
  <si>
    <t>中银亚太精选债券A人民币</t>
  </si>
  <si>
    <t>008099.OF</t>
  </si>
  <si>
    <t>广发价值领先</t>
  </si>
  <si>
    <t>008100.OF</t>
  </si>
  <si>
    <t>广发湾创100ETF联接A</t>
  </si>
  <si>
    <t>008102.OF</t>
  </si>
  <si>
    <t>中金鑫福87个月定开</t>
  </si>
  <si>
    <t>008104.OF</t>
  </si>
  <si>
    <t>中金鑫裕1年定开A</t>
  </si>
  <si>
    <t>008107.OF</t>
  </si>
  <si>
    <t>华商医药医疗行业</t>
  </si>
  <si>
    <t>008108.OF</t>
  </si>
  <si>
    <t>国联安短债A</t>
  </si>
  <si>
    <t>008110.OF</t>
  </si>
  <si>
    <t>九泰科盈价值A</t>
  </si>
  <si>
    <t>吴祖尧,张鹏程,刘开运</t>
  </si>
  <si>
    <t>008111.OF</t>
  </si>
  <si>
    <t>银华信用精选18个月</t>
  </si>
  <si>
    <t>008112.OF</t>
  </si>
  <si>
    <t>中泰中证500指数增强A</t>
  </si>
  <si>
    <t>邹巍</t>
  </si>
  <si>
    <t>008114.OF</t>
  </si>
  <si>
    <t>天弘中证红利低波动100A</t>
  </si>
  <si>
    <t>张子法,陈瑶</t>
  </si>
  <si>
    <t>008116.OF</t>
  </si>
  <si>
    <t>银华沪深股通</t>
  </si>
  <si>
    <t>008117.OF</t>
  </si>
  <si>
    <t>博时稳欣39个月定开债</t>
  </si>
  <si>
    <t>008118.OF</t>
  </si>
  <si>
    <t>嘉实民企精选一年定开债</t>
  </si>
  <si>
    <t>008119.OF</t>
  </si>
  <si>
    <t>鹏华金享</t>
  </si>
  <si>
    <t>李韵怡,张栓伟</t>
  </si>
  <si>
    <t>008120.OF</t>
  </si>
  <si>
    <t>万家自主创新A</t>
  </si>
  <si>
    <t>008122.OF</t>
  </si>
  <si>
    <t>南方皓元短债A</t>
  </si>
  <si>
    <t>008125.OF</t>
  </si>
  <si>
    <t>创金合信中债1-3年国开债A</t>
  </si>
  <si>
    <t>郑振源,吕沂洋</t>
  </si>
  <si>
    <t>008128.OF</t>
  </si>
  <si>
    <t>湘财长源A</t>
  </si>
  <si>
    <t>徐亦达</t>
  </si>
  <si>
    <t>008130.OF</t>
  </si>
  <si>
    <t>广发汇优66个月定开</t>
  </si>
  <si>
    <t>高翔,刘志辉</t>
  </si>
  <si>
    <t>008131.OF</t>
  </si>
  <si>
    <t>景顺长城竞争优势</t>
  </si>
  <si>
    <t>刘苏</t>
  </si>
  <si>
    <t>008132.OF</t>
  </si>
  <si>
    <t>鹏华价值驱动</t>
  </si>
  <si>
    <t>张华恩</t>
  </si>
  <si>
    <t>008133.OF</t>
  </si>
  <si>
    <t>华安优质生活</t>
  </si>
  <si>
    <t>008134.OF</t>
  </si>
  <si>
    <t>鹏华优选价值</t>
  </si>
  <si>
    <t>伍旋</t>
  </si>
  <si>
    <t>008135.OF</t>
  </si>
  <si>
    <t>华宸未来价值先锋</t>
  </si>
  <si>
    <t>张翼翔</t>
  </si>
  <si>
    <t>008138.OF</t>
  </si>
  <si>
    <t>富国龙头优势</t>
  </si>
  <si>
    <t>008139.OF</t>
  </si>
  <si>
    <t>鑫元一年定开中高等</t>
  </si>
  <si>
    <t>王美芹,郭卉</t>
  </si>
  <si>
    <t>008142.OF</t>
  </si>
  <si>
    <t>工银黄金ETF联接A</t>
  </si>
  <si>
    <t>008144.OF</t>
  </si>
  <si>
    <t>工银智远配置三个月持有期</t>
  </si>
  <si>
    <t>周崟</t>
  </si>
  <si>
    <t>008145.OF</t>
  </si>
  <si>
    <t>兴全优选进取三个月</t>
  </si>
  <si>
    <t>林国怀,丁凯琳</t>
  </si>
  <si>
    <t>008146.OF</t>
  </si>
  <si>
    <t>中银添瑞6个月定开债A</t>
  </si>
  <si>
    <t>008150.OF</t>
  </si>
  <si>
    <t>嘉实远见企业精选</t>
  </si>
  <si>
    <t>胡涛</t>
  </si>
  <si>
    <t>008156.OF</t>
  </si>
  <si>
    <t>中金中债1-3年政策性金融债A</t>
  </si>
  <si>
    <t>008158.OF</t>
  </si>
  <si>
    <t>招商盛鑫优选3个月持有期(FOF)A</t>
  </si>
  <si>
    <t>徐冉</t>
  </si>
  <si>
    <t>008160.OF</t>
  </si>
  <si>
    <t>前海联合淳安3年定开债券</t>
  </si>
  <si>
    <t>008161.OF</t>
  </si>
  <si>
    <t>广发汇达纯债3个月定开债</t>
  </si>
  <si>
    <t>008163.OF</t>
  </si>
  <si>
    <t>南方标普中国A股大盘红利低波50联接A</t>
  </si>
  <si>
    <t>008165.OF</t>
  </si>
  <si>
    <t>东兴鑫远三年定开</t>
  </si>
  <si>
    <t>008166.OF</t>
  </si>
  <si>
    <t>工银瑞信消费行业A</t>
  </si>
  <si>
    <t>008168.OF</t>
  </si>
  <si>
    <t>汇添富聚焦价值成长三个月持有</t>
  </si>
  <si>
    <t>袁建军</t>
  </si>
  <si>
    <t>008169.OF</t>
  </si>
  <si>
    <t>汇添富积极投资核心优势三个月持有期</t>
  </si>
  <si>
    <t>008170.OF</t>
  </si>
  <si>
    <t>博时富添纯债</t>
  </si>
  <si>
    <t>008171.OF</t>
  </si>
  <si>
    <t>长城嘉裕六个月定开债A</t>
  </si>
  <si>
    <t>徐涛国</t>
  </si>
  <si>
    <t>008174.OF</t>
  </si>
  <si>
    <t>国泰蓝筹精选A</t>
  </si>
  <si>
    <t>李恒</t>
  </si>
  <si>
    <t>008177.OF</t>
  </si>
  <si>
    <t>建信高股息主题</t>
  </si>
  <si>
    <t>008178.OF</t>
  </si>
  <si>
    <t>同泰慧盈A</t>
  </si>
  <si>
    <t>008180.OF</t>
  </si>
  <si>
    <t>同泰慧利A</t>
  </si>
  <si>
    <t>008185.OF</t>
  </si>
  <si>
    <t>诺安研究优选</t>
  </si>
  <si>
    <t>王创练,黄友文</t>
  </si>
  <si>
    <t>008186.OF</t>
  </si>
  <si>
    <t>淳厚信睿核心精选A</t>
  </si>
  <si>
    <t>薛莉丽,陈文</t>
  </si>
  <si>
    <t>008188.OF</t>
  </si>
  <si>
    <t>前海开源稳健增长三年</t>
  </si>
  <si>
    <t>008189.OF</t>
  </si>
  <si>
    <t>国泰中证钢铁ETF联接A</t>
  </si>
  <si>
    <t>徐成城</t>
  </si>
  <si>
    <t>008199.OF</t>
  </si>
  <si>
    <t>华夏粤港澳大湾区创新100ETF联接A</t>
  </si>
  <si>
    <t>008202.OF</t>
  </si>
  <si>
    <t>中银恒裕9个月A</t>
  </si>
  <si>
    <t>008204.OF</t>
  </si>
  <si>
    <t>交银稳利中短债A</t>
  </si>
  <si>
    <t>008206.OF</t>
  </si>
  <si>
    <t>国泰聚瑞纯债</t>
  </si>
  <si>
    <t>王玉,胡智磊</t>
  </si>
  <si>
    <t>008207.OF</t>
  </si>
  <si>
    <t>国泰合融纯债</t>
  </si>
  <si>
    <t>008208.OF</t>
  </si>
  <si>
    <t>博道嘉泰回报</t>
  </si>
  <si>
    <t>张迎军</t>
  </si>
  <si>
    <t>008209.OF</t>
  </si>
  <si>
    <t>南方宝泰一年A</t>
  </si>
  <si>
    <t>008211.OF</t>
  </si>
  <si>
    <t>银华永盛</t>
  </si>
  <si>
    <t>瞿灿</t>
  </si>
  <si>
    <t>008214.OF</t>
  </si>
  <si>
    <t>华安鑫福定开债A</t>
  </si>
  <si>
    <t>008216.OF</t>
  </si>
  <si>
    <t>农银彭博利率债指数</t>
  </si>
  <si>
    <t>008217.OF</t>
  </si>
  <si>
    <t>国泰聚盈三年定开</t>
  </si>
  <si>
    <t>008219.OF</t>
  </si>
  <si>
    <t>西部利得尊逸三年定开债</t>
  </si>
  <si>
    <t>008223.OF</t>
  </si>
  <si>
    <t>交银裕泰两年定期开放</t>
  </si>
  <si>
    <t>于海颖,魏玉敏</t>
  </si>
  <si>
    <t>008224.OF</t>
  </si>
  <si>
    <t>金元顺安泓丰87个月定开债A</t>
  </si>
  <si>
    <t>008226.OF</t>
  </si>
  <si>
    <t>南方远利3个月定开债</t>
  </si>
  <si>
    <t>王啸,何康</t>
  </si>
  <si>
    <t>008227.OF</t>
  </si>
  <si>
    <t>宝盈研究精选A</t>
  </si>
  <si>
    <t>008229.OF</t>
  </si>
  <si>
    <t>鑫元安硕两年定开债</t>
  </si>
  <si>
    <t>王海燕,郭卉</t>
  </si>
  <si>
    <t>008230.OF</t>
  </si>
  <si>
    <t>九泰天辰量化</t>
  </si>
  <si>
    <t>孟亚强,李响</t>
  </si>
  <si>
    <t>008231.OF</t>
  </si>
  <si>
    <t>海富通裕通30个月定开债</t>
  </si>
  <si>
    <t>008232.OF</t>
  </si>
  <si>
    <t>中银恒优12个月A</t>
  </si>
  <si>
    <t>008234.OF</t>
  </si>
  <si>
    <t>光大保德信消费主题</t>
  </si>
  <si>
    <t>魏晓雪,马鹏飞</t>
  </si>
  <si>
    <t>008236.OF</t>
  </si>
  <si>
    <t>招商深证100ETF联接A</t>
  </si>
  <si>
    <t>刘重杰</t>
  </si>
  <si>
    <t>008238.OF</t>
  </si>
  <si>
    <t>中泰沪深300指数A</t>
  </si>
  <si>
    <t>008240.OF</t>
  </si>
  <si>
    <t>西藏东财上证50A</t>
  </si>
  <si>
    <t>吴逸</t>
  </si>
  <si>
    <t>008242.OF</t>
  </si>
  <si>
    <t>英大通盈A</t>
  </si>
  <si>
    <t>易祺坤,张大铮</t>
  </si>
  <si>
    <t>008244.OF</t>
  </si>
  <si>
    <t>上银鑫卓</t>
  </si>
  <si>
    <t>卢扬</t>
  </si>
  <si>
    <t>008245.OF</t>
  </si>
  <si>
    <t>圆信永丰致优A</t>
  </si>
  <si>
    <t>008249.OF</t>
  </si>
  <si>
    <t>工银深证100ETF联接A</t>
  </si>
  <si>
    <t>008251.OF</t>
  </si>
  <si>
    <t>汇安宜创量化精选A</t>
  </si>
  <si>
    <t>戴杰,柳预才</t>
  </si>
  <si>
    <t>008253.OF</t>
  </si>
  <si>
    <t>华宝致远A</t>
  </si>
  <si>
    <t>周晶</t>
  </si>
  <si>
    <t>008255.OF</t>
  </si>
  <si>
    <t>西部利得沣泰</t>
  </si>
  <si>
    <t>唐煜</t>
  </si>
  <si>
    <t>008256.OF</t>
  </si>
  <si>
    <t>南方1-5年国开债A</t>
  </si>
  <si>
    <t>008258.OF</t>
  </si>
  <si>
    <t>中银证券中证500ETF联接A</t>
  </si>
  <si>
    <t>阳桦,张艺敏</t>
  </si>
  <si>
    <t>008260.OF</t>
  </si>
  <si>
    <t>长城价值优选</t>
  </si>
  <si>
    <t>008261.OF</t>
  </si>
  <si>
    <t>招商研究优选A</t>
  </si>
  <si>
    <t>008263.OF</t>
  </si>
  <si>
    <t>东方红品质优选两年定开</t>
  </si>
  <si>
    <t>孔令超,胡伟</t>
  </si>
  <si>
    <t>008264.OF</t>
  </si>
  <si>
    <t>南方ESG主题A</t>
  </si>
  <si>
    <t>008266.OF</t>
  </si>
  <si>
    <t>华夏鼎明A</t>
  </si>
  <si>
    <t>008268.OF</t>
  </si>
  <si>
    <t>国泰添瑞一年定开债</t>
  </si>
  <si>
    <t>008269.OF</t>
  </si>
  <si>
    <t>大成睿享A</t>
  </si>
  <si>
    <t>徐彦</t>
  </si>
  <si>
    <t>008271.OF</t>
  </si>
  <si>
    <t>大成优势企业A</t>
  </si>
  <si>
    <t>008273.OF</t>
  </si>
  <si>
    <t>广发优质生活</t>
  </si>
  <si>
    <t>008274.OF</t>
  </si>
  <si>
    <t>大成行业先锋A</t>
  </si>
  <si>
    <t>008276.OF</t>
  </si>
  <si>
    <t>财通资管价值发现</t>
  </si>
  <si>
    <t>姜永明</t>
  </si>
  <si>
    <t>008277.OF</t>
  </si>
  <si>
    <t>财通资管行业精选</t>
  </si>
  <si>
    <t>008278.OF</t>
  </si>
  <si>
    <t>国泰惠鑫一年定开债</t>
  </si>
  <si>
    <t>008279.OF</t>
  </si>
  <si>
    <t>国泰中证煤炭ETF联接A</t>
  </si>
  <si>
    <t>008281.OF</t>
  </si>
  <si>
    <t>国泰CES半导体芯片行业ETF联接A</t>
  </si>
  <si>
    <t>008283.OF</t>
  </si>
  <si>
    <t>易方达金融行业</t>
  </si>
  <si>
    <t>林高榜</t>
  </si>
  <si>
    <t>008284.OF</t>
  </si>
  <si>
    <t>易方达全球医药行业人民币</t>
  </si>
  <si>
    <t>杨桢霄</t>
  </si>
  <si>
    <t>008286.OF</t>
  </si>
  <si>
    <t>易方达研究精选</t>
  </si>
  <si>
    <t>008287.OF</t>
  </si>
  <si>
    <t>长城嘉鑫定开债A</t>
  </si>
  <si>
    <t>008289.OF</t>
  </si>
  <si>
    <t>国寿安保泰祥纯债一年定开债</t>
  </si>
  <si>
    <t>008290.OF</t>
  </si>
  <si>
    <t>华安现代生活</t>
  </si>
  <si>
    <t>饶晓鹏</t>
  </si>
  <si>
    <t>008291.OF</t>
  </si>
  <si>
    <t>民生加银沪深300ETF联接A</t>
  </si>
  <si>
    <t>何江,武杰</t>
  </si>
  <si>
    <t>008293.OF</t>
  </si>
  <si>
    <t>农银汇理创新医疗</t>
  </si>
  <si>
    <t>008294.OF</t>
  </si>
  <si>
    <t>朱雀企业优胜A</t>
  </si>
  <si>
    <t>梁跃军</t>
  </si>
  <si>
    <t>008296.OF</t>
  </si>
  <si>
    <t>广发汇利一年定开债</t>
  </si>
  <si>
    <t>008297.OF</t>
  </si>
  <si>
    <t>广发价值优势</t>
  </si>
  <si>
    <t>王明旭</t>
  </si>
  <si>
    <t>008298.OF</t>
  </si>
  <si>
    <t>华夏中证银行ETF联接A</t>
  </si>
  <si>
    <t>008300.OF</t>
  </si>
  <si>
    <t>人保量化锐进A</t>
  </si>
  <si>
    <t>石晓冉,张永超</t>
  </si>
  <si>
    <t>008302.OF</t>
  </si>
  <si>
    <t>永赢易弘</t>
  </si>
  <si>
    <t>章成,陶毅</t>
  </si>
  <si>
    <t>008303.OF</t>
  </si>
  <si>
    <t>宝盈龙头优选A</t>
  </si>
  <si>
    <t>肖肖,杨思亮</t>
  </si>
  <si>
    <t>008306.OF</t>
  </si>
  <si>
    <t>方正富邦天璇灵活配置A</t>
  </si>
  <si>
    <t>吴昊,闻晨雨</t>
  </si>
  <si>
    <t>008308.OF</t>
  </si>
  <si>
    <t>华夏见龙精选</t>
  </si>
  <si>
    <t>潘中宁</t>
  </si>
  <si>
    <t>008309.OF</t>
  </si>
  <si>
    <t>长城泰丰纯债A</t>
  </si>
  <si>
    <t>程书峰</t>
  </si>
  <si>
    <t>008311.OF</t>
  </si>
  <si>
    <t>圆信永丰优选价值A</t>
  </si>
  <si>
    <t>范妍,陈臣</t>
  </si>
  <si>
    <t>008313.OF</t>
  </si>
  <si>
    <t>光大保德信研究精选</t>
  </si>
  <si>
    <t>魏晓雪</t>
  </si>
  <si>
    <t>008314.OF</t>
  </si>
  <si>
    <t>上投摩根慧选成长A</t>
  </si>
  <si>
    <t>008316.OF</t>
  </si>
  <si>
    <t>蜂巢添跃66个月定开债</t>
  </si>
  <si>
    <t>金之洁</t>
  </si>
  <si>
    <t>008318.OF</t>
  </si>
  <si>
    <t>博道久航A</t>
  </si>
  <si>
    <t>008322.OF</t>
  </si>
  <si>
    <t>东方卓行18个月定开A</t>
  </si>
  <si>
    <t>刘长俊</t>
  </si>
  <si>
    <t>008324.OF</t>
  </si>
  <si>
    <t>宝盈祥利稳健配置A</t>
  </si>
  <si>
    <t>吕姝仪</t>
  </si>
  <si>
    <t>008326.OF</t>
  </si>
  <si>
    <t>西藏东财中证通信技术A</t>
  </si>
  <si>
    <t>008328.OF</t>
  </si>
  <si>
    <t>诺安新兴产业</t>
  </si>
  <si>
    <t>008331.OF</t>
  </si>
  <si>
    <t>万家可转债A</t>
  </si>
  <si>
    <t>008333.OF</t>
  </si>
  <si>
    <t>景顺长城弘利39个月定开</t>
  </si>
  <si>
    <t>008336.OF</t>
  </si>
  <si>
    <t>宝盈祥裕增强回报A</t>
  </si>
  <si>
    <t>邓栋,吕姝仪</t>
  </si>
  <si>
    <t>008338.OF</t>
  </si>
  <si>
    <t>嘉实安元39个月定开纯债A</t>
  </si>
  <si>
    <t>王茜</t>
  </si>
  <si>
    <t>008340.OF</t>
  </si>
  <si>
    <t>华富中债-安徽省公司信用类债券指数A</t>
  </si>
  <si>
    <t>张娅,郜哲,尤之奇</t>
  </si>
  <si>
    <t>008342.OF</t>
  </si>
  <si>
    <t>九泰科鑫策略精选A</t>
  </si>
  <si>
    <t>吴祖尧</t>
  </si>
  <si>
    <t>008344.OF</t>
  </si>
  <si>
    <t>建信睿阳一年定开</t>
  </si>
  <si>
    <t>李峰,徐华婧</t>
  </si>
  <si>
    <t>008345.OF</t>
  </si>
  <si>
    <t>南华瑞泽A</t>
  </si>
  <si>
    <t>王明德,曹进前</t>
  </si>
  <si>
    <t>008347.OF</t>
  </si>
  <si>
    <t>中信建投价值甄选A</t>
  </si>
  <si>
    <t>008349.OF</t>
  </si>
  <si>
    <t>华夏恒泰64个月定开债</t>
  </si>
  <si>
    <t>008350.OF</t>
  </si>
  <si>
    <t>富国中债1-5年国开行A</t>
  </si>
  <si>
    <t>沈博文,张洋</t>
  </si>
  <si>
    <t>008352.OF</t>
  </si>
  <si>
    <t>交银施罗德裕坤纯债</t>
  </si>
  <si>
    <t>008353.OF</t>
  </si>
  <si>
    <t>泰达宏利消费行业量化精选A</t>
  </si>
  <si>
    <t>008355.OF</t>
  </si>
  <si>
    <t>农银金祺定开债</t>
  </si>
  <si>
    <t>周宇</t>
  </si>
  <si>
    <t>008356.OF</t>
  </si>
  <si>
    <t>中加科丰价值精选</t>
  </si>
  <si>
    <t>冯汉杰,于跃</t>
  </si>
  <si>
    <t>008357.OF</t>
  </si>
  <si>
    <t>华安全球精选A</t>
  </si>
  <si>
    <t>008359.OF</t>
  </si>
  <si>
    <t>华安医疗创新</t>
  </si>
  <si>
    <t>008360.OF</t>
  </si>
  <si>
    <t>鹏扬淳选一年定开</t>
  </si>
  <si>
    <t>008361.OF</t>
  </si>
  <si>
    <t>南方招利一年定开</t>
  </si>
  <si>
    <t>008362.OF</t>
  </si>
  <si>
    <t>广发汇成一年定开债</t>
  </si>
  <si>
    <t>008363.OF</t>
  </si>
  <si>
    <t>广发民丰一年定开</t>
  </si>
  <si>
    <t>008364.OF</t>
  </si>
  <si>
    <t>广发中债3-5年政金债A</t>
  </si>
  <si>
    <t>008366.OF</t>
  </si>
  <si>
    <t>广发汇明一年定开</t>
  </si>
  <si>
    <t>008367.OF</t>
  </si>
  <si>
    <t>富国亚洲收益人民币</t>
  </si>
  <si>
    <t>沈博文</t>
  </si>
  <si>
    <t>008369.OF</t>
  </si>
  <si>
    <t>蜂巢丰鑫纯债一年定开债</t>
  </si>
  <si>
    <t>廖新昌,金之洁</t>
  </si>
  <si>
    <t>008370.OF</t>
  </si>
  <si>
    <t>国泰研究精选两年</t>
  </si>
  <si>
    <t>008371.OF</t>
  </si>
  <si>
    <t>华安汇智精选两年</t>
  </si>
  <si>
    <t>008372.OF</t>
  </si>
  <si>
    <t>富国阿尔法两年</t>
  </si>
  <si>
    <t>008373.OF</t>
  </si>
  <si>
    <t>华泰柏瑞景气回报一年A</t>
  </si>
  <si>
    <t>008375.OF</t>
  </si>
  <si>
    <t>中欧启航三年持有期A</t>
  </si>
  <si>
    <t>008378.OF</t>
  </si>
  <si>
    <t>兴全社会价值三年持有</t>
  </si>
  <si>
    <t>谢治宇</t>
  </si>
  <si>
    <t>008380.OF</t>
  </si>
  <si>
    <t>海富通中债3-5年国开A</t>
  </si>
  <si>
    <t>陆丛凡</t>
  </si>
  <si>
    <t>008381.OF</t>
  </si>
  <si>
    <t>前海开源新兴产业</t>
  </si>
  <si>
    <t>史程,刘小明</t>
  </si>
  <si>
    <t>008382.OF</t>
  </si>
  <si>
    <t>融通产业趋势</t>
  </si>
  <si>
    <t>008384.OF</t>
  </si>
  <si>
    <t>银华汇益一年持有A</t>
  </si>
  <si>
    <t>008386.OF</t>
  </si>
  <si>
    <t>前海联合泓旭定开债</t>
  </si>
  <si>
    <t>008390.OF</t>
  </si>
  <si>
    <t>国联安沪深300ETF联接A</t>
  </si>
  <si>
    <t>008394.OF</t>
  </si>
  <si>
    <t>方正富邦恒利A</t>
  </si>
  <si>
    <t>008396.OF</t>
  </si>
  <si>
    <t>博时中证500ETF联接A</t>
  </si>
  <si>
    <t>万琼</t>
  </si>
  <si>
    <t>008398.OF</t>
  </si>
  <si>
    <t>汇添富鑫福</t>
  </si>
  <si>
    <t>008399.OF</t>
  </si>
  <si>
    <t>华泰柏瑞中证科技100联接A</t>
  </si>
  <si>
    <t>008402.OF</t>
  </si>
  <si>
    <t>中泰中证可转债及可交换债A</t>
  </si>
  <si>
    <t>朱未一,张蓓蓓</t>
  </si>
  <si>
    <t>008404.OF</t>
  </si>
  <si>
    <t>华泰紫金泰盈A</t>
  </si>
  <si>
    <t>俞天甲</t>
  </si>
  <si>
    <t>008406.OF</t>
  </si>
  <si>
    <t>兴银汇裕一年定开</t>
  </si>
  <si>
    <t>008407.OF</t>
  </si>
  <si>
    <t>恒生前海恒生沪深港通细分行业龙头A</t>
  </si>
  <si>
    <t>008409.OF</t>
  </si>
  <si>
    <t>景顺长城景泰裕利纯债</t>
  </si>
  <si>
    <t>008411.OF</t>
  </si>
  <si>
    <t>博时富信纯债</t>
  </si>
  <si>
    <t>陈凯杨,陈黎</t>
  </si>
  <si>
    <t>008412.OF</t>
  </si>
  <si>
    <t>长盛竞争优势A</t>
  </si>
  <si>
    <t>008414.OF</t>
  </si>
  <si>
    <t>国泰惠泰一年定开</t>
  </si>
  <si>
    <t>008415.OF</t>
  </si>
  <si>
    <t>国泰大制造两年持有</t>
  </si>
  <si>
    <t>008416.OF</t>
  </si>
  <si>
    <t>鹏扬景瑞三年定开A</t>
  </si>
  <si>
    <t>赵世宏,李沁</t>
  </si>
  <si>
    <t>008418.OF</t>
  </si>
  <si>
    <t>惠升惠泽A</t>
  </si>
  <si>
    <t>孙庆,张一甫</t>
  </si>
  <si>
    <t>008420.OF</t>
  </si>
  <si>
    <t>广发招泰A</t>
  </si>
  <si>
    <t>008424.OF</t>
  </si>
  <si>
    <t>中融品牌优选A</t>
  </si>
  <si>
    <t>柯海东,冯琪</t>
  </si>
  <si>
    <t>008426.OF</t>
  </si>
  <si>
    <t>华安安敦A</t>
  </si>
  <si>
    <t>008428.OF</t>
  </si>
  <si>
    <t>东方红鑫裕两年定开</t>
  </si>
  <si>
    <t>陈觉平</t>
  </si>
  <si>
    <t>008429.OF</t>
  </si>
  <si>
    <t>中信保诚嘉裕五年定开债</t>
  </si>
  <si>
    <t>008433.OF</t>
  </si>
  <si>
    <t>凯石岐短债A</t>
  </si>
  <si>
    <t>高海宁,张明明</t>
  </si>
  <si>
    <t>008435.OF</t>
  </si>
  <si>
    <t>长信中证转债及可交换债50A</t>
  </si>
  <si>
    <t>倪伟</t>
  </si>
  <si>
    <t>008437.OF</t>
  </si>
  <si>
    <t>九泰行业优选A</t>
  </si>
  <si>
    <t>吴祖尧,何昕</t>
  </si>
  <si>
    <t>008441.OF</t>
  </si>
  <si>
    <t>九泰科新优享A</t>
  </si>
  <si>
    <t>008443.OF</t>
  </si>
  <si>
    <t>九泰动态策略A</t>
  </si>
  <si>
    <t>吴祖尧,林柏川</t>
  </si>
  <si>
    <t>008445.OF</t>
  </si>
  <si>
    <t>融通产业趋势先锋</t>
  </si>
  <si>
    <t>008448.OF</t>
  </si>
  <si>
    <t>德邦短债A</t>
  </si>
  <si>
    <t>丁孙楠</t>
  </si>
  <si>
    <t>008452.OF</t>
  </si>
  <si>
    <t>兴全恒鑫A</t>
  </si>
  <si>
    <t>高群山</t>
  </si>
  <si>
    <t>008454.OF</t>
  </si>
  <si>
    <t>中信保诚中债1-3年国开债A</t>
  </si>
  <si>
    <t>吴胤希,何文忠</t>
  </si>
  <si>
    <t>008456.OF</t>
  </si>
  <si>
    <t>招商瑞阳A</t>
  </si>
  <si>
    <t>008460.OF</t>
  </si>
  <si>
    <t>招商招和39个月定开债</t>
  </si>
  <si>
    <t>008461.OF</t>
  </si>
  <si>
    <t>平安盈丰积极配置三个月持有A(FOF)</t>
  </si>
  <si>
    <t>代宏坤</t>
  </si>
  <si>
    <t>008463.OF</t>
  </si>
  <si>
    <t>招商添瑞1年定开债A</t>
  </si>
  <si>
    <t>008465.OF</t>
  </si>
  <si>
    <t>蜂巢添益A</t>
  </si>
  <si>
    <t>李海涛,金之洁</t>
  </si>
  <si>
    <t>008467.OF</t>
  </si>
  <si>
    <t>博道嘉瑞A</t>
  </si>
  <si>
    <t>008469.OF</t>
  </si>
  <si>
    <t>朱雀安鑫回报A</t>
  </si>
  <si>
    <t>柳雯青</t>
  </si>
  <si>
    <t>008471.OF</t>
  </si>
  <si>
    <t>工银泰颐三年定开A</t>
  </si>
  <si>
    <t>008473.OF</t>
  </si>
  <si>
    <t>招商招阳纯债A</t>
  </si>
  <si>
    <t>008475.OF</t>
  </si>
  <si>
    <t>招商民安增益A</t>
  </si>
  <si>
    <t>侯杰,滕越</t>
  </si>
  <si>
    <t>008477.OF</t>
  </si>
  <si>
    <t>安信价值驱动三年</t>
  </si>
  <si>
    <t>008478.OF</t>
  </si>
  <si>
    <t>天弘鑫意39个月定开债</t>
  </si>
  <si>
    <t>008479.OF</t>
  </si>
  <si>
    <t>景顺长城泰申回报</t>
  </si>
  <si>
    <t>008480.OF</t>
  </si>
  <si>
    <t>永赢股息优选A</t>
  </si>
  <si>
    <t>李永兴,晏青</t>
  </si>
  <si>
    <t>008482.OF</t>
  </si>
  <si>
    <t>广发央企80A</t>
  </si>
  <si>
    <t>008484.OF</t>
  </si>
  <si>
    <t>格林泓裕一年定开债A</t>
  </si>
  <si>
    <t>008486.OF</t>
  </si>
  <si>
    <t>德邦德瑞一年定开债</t>
  </si>
  <si>
    <t>戴鹤忠,杨严</t>
  </si>
  <si>
    <t>008487.OF</t>
  </si>
  <si>
    <t>中信建投稳悦一年定开债</t>
  </si>
  <si>
    <t>008488.OF</t>
  </si>
  <si>
    <t>华商恒益稳健</t>
  </si>
  <si>
    <t>008489.OF</t>
  </si>
  <si>
    <t>华商鸿畅39个月定开A</t>
  </si>
  <si>
    <t>008491.OF</t>
  </si>
  <si>
    <t>万家家丰A</t>
  </si>
  <si>
    <t>侯慧娣</t>
  </si>
  <si>
    <t>008493.OF</t>
  </si>
  <si>
    <t>鹏华尊泰一年定开债</t>
  </si>
  <si>
    <t>008495.OF</t>
  </si>
  <si>
    <t>景顺长城景泰添利一年定开</t>
  </si>
  <si>
    <t>米良</t>
  </si>
  <si>
    <t>008496.OF</t>
  </si>
  <si>
    <t>国泰惠瑞一年定开</t>
  </si>
  <si>
    <t>008497.OF</t>
  </si>
  <si>
    <t>鹏扬浦利中短债A</t>
  </si>
  <si>
    <t>陈钟闻</t>
  </si>
  <si>
    <t>008499.OF</t>
  </si>
  <si>
    <t>鹏扬景科A</t>
  </si>
  <si>
    <t>赵世宏,王莹莹</t>
  </si>
  <si>
    <t>008501.OF</t>
  </si>
  <si>
    <t>鹏扬聚利6个月A</t>
  </si>
  <si>
    <t>李刚,李沁,张望</t>
  </si>
  <si>
    <t>008503.OF</t>
  </si>
  <si>
    <t>国寿安保泰瑞纯债一年定开债</t>
  </si>
  <si>
    <t>008505.OF</t>
  </si>
  <si>
    <t>浙商中短债A</t>
  </si>
  <si>
    <t>周锦程,刘爱民,赵柳燕</t>
  </si>
  <si>
    <t>008507.OF</t>
  </si>
  <si>
    <t>交银内核驱动</t>
  </si>
  <si>
    <t>杨浩</t>
  </si>
  <si>
    <t>008508.OF</t>
  </si>
  <si>
    <t>中融聚锦一年定开</t>
  </si>
  <si>
    <t>哈默,石霄蒙</t>
  </si>
  <si>
    <t>008509.OF</t>
  </si>
  <si>
    <t>南方得利一年定开</t>
  </si>
  <si>
    <t>008510.OF</t>
  </si>
  <si>
    <t>南方鼎利一年定开债</t>
  </si>
  <si>
    <t>008511.OF</t>
  </si>
  <si>
    <t>宝盈鸿盛A</t>
  </si>
  <si>
    <t>008513.OF</t>
  </si>
  <si>
    <t>南方宝丰A</t>
  </si>
  <si>
    <t>008515.OF</t>
  </si>
  <si>
    <t>富兰克林国海基本面优选</t>
  </si>
  <si>
    <t>008516.OF</t>
  </si>
  <si>
    <t>浦银安盛盛熙一年定开</t>
  </si>
  <si>
    <t>008517.OF</t>
  </si>
  <si>
    <t>兴业嘉华一年定开债</t>
  </si>
  <si>
    <t>唐丁祥,徐青</t>
  </si>
  <si>
    <t>008518.OF</t>
  </si>
  <si>
    <t>弘毅远方经济新动力</t>
  </si>
  <si>
    <t>焦庆,樊可</t>
  </si>
  <si>
    <t>008519.OF</t>
  </si>
  <si>
    <t>中金中证沪港深消费50A</t>
  </si>
  <si>
    <t>朱宝臣,耿帅军</t>
  </si>
  <si>
    <t>008521.OF</t>
  </si>
  <si>
    <t>富国汇优纯债63个月定开</t>
  </si>
  <si>
    <t>008522.OF</t>
  </si>
  <si>
    <t>富荣富合一年定开</t>
  </si>
  <si>
    <t>008523.OF</t>
  </si>
  <si>
    <t>安信丰泽39个月定开债</t>
  </si>
  <si>
    <t>王涛,肖芳芳</t>
  </si>
  <si>
    <t>008524.OF</t>
  </si>
  <si>
    <t>华泰柏瑞锦瑞A</t>
  </si>
  <si>
    <t>吴邦栋,何子建</t>
  </si>
  <si>
    <t>008526.OF</t>
  </si>
  <si>
    <t>华泰柏瑞行业精选A</t>
  </si>
  <si>
    <t>008528.OF</t>
  </si>
  <si>
    <t>华泰柏瑞质量成长</t>
  </si>
  <si>
    <t>008529.OF</t>
  </si>
  <si>
    <t>汇安信利A</t>
  </si>
  <si>
    <t>008531.OF</t>
  </si>
  <si>
    <t>惠升惠民A</t>
  </si>
  <si>
    <t>008533.OF</t>
  </si>
  <si>
    <t>惠升惠兴A</t>
  </si>
  <si>
    <t>008535.OF</t>
  </si>
  <si>
    <t>兴银合盛三年定开债A</t>
  </si>
  <si>
    <t>008537.OF</t>
  </si>
  <si>
    <t>兴银研究精选A</t>
  </si>
  <si>
    <t>王丝语,杨坤</t>
  </si>
  <si>
    <t>008539.OF</t>
  </si>
  <si>
    <t>工银开元利率债A</t>
  </si>
  <si>
    <t>008541.OF</t>
  </si>
  <si>
    <t>西部利得新享A</t>
  </si>
  <si>
    <t>刘荟,周帅</t>
  </si>
  <si>
    <t>008543.OF</t>
  </si>
  <si>
    <t>西部利得新瑞A</t>
  </si>
  <si>
    <t>韩丽楠,林静</t>
  </si>
  <si>
    <t>008545.OF</t>
  </si>
  <si>
    <t>泓德丰润三年持有</t>
  </si>
  <si>
    <t>008546.OF</t>
  </si>
  <si>
    <t>南方产业优势两年持有A</t>
  </si>
  <si>
    <t>008547.OF</t>
  </si>
  <si>
    <t>博道安远6个月定开</t>
  </si>
  <si>
    <t>008549.OF</t>
  </si>
  <si>
    <t>汇安中债-广西信用债A</t>
  </si>
  <si>
    <t>008551.OF</t>
  </si>
  <si>
    <t>西藏东财中证医药卫生A</t>
  </si>
  <si>
    <t>008553.OF</t>
  </si>
  <si>
    <t>万家养老2035三年</t>
  </si>
  <si>
    <t>008555.OF</t>
  </si>
  <si>
    <t>华商龙头优势</t>
  </si>
  <si>
    <t>008556.OF</t>
  </si>
  <si>
    <t>易方达裕富A</t>
  </si>
  <si>
    <t>张雅君</t>
  </si>
  <si>
    <t>008558.OF</t>
  </si>
  <si>
    <t>永赢邦利A</t>
  </si>
  <si>
    <t>吴玮,谢越</t>
  </si>
  <si>
    <t>008560.OF</t>
  </si>
  <si>
    <t>中邮淳悦39个月定开A</t>
  </si>
  <si>
    <t>008563.OF</t>
  </si>
  <si>
    <t>银河臻优稳健配置A</t>
  </si>
  <si>
    <t>何晶,陈伯祯</t>
  </si>
  <si>
    <t>008566.OF</t>
  </si>
  <si>
    <t>蜂巢添盈A</t>
  </si>
  <si>
    <t>李海涛</t>
  </si>
  <si>
    <t>008568.OF</t>
  </si>
  <si>
    <t>蜂巢丰业纯债一年定开债</t>
  </si>
  <si>
    <t>008571.OF</t>
  </si>
  <si>
    <t>金信民达纯债A</t>
  </si>
  <si>
    <t>008573.OF</t>
  </si>
  <si>
    <t>融通通远三个月定开债</t>
  </si>
  <si>
    <t>黄浩荣</t>
  </si>
  <si>
    <t>008574.OF</t>
  </si>
  <si>
    <t>中加中债-1-3年政策性金融债</t>
  </si>
  <si>
    <t>008575.OF</t>
  </si>
  <si>
    <t>财通裕惠63个月定开债</t>
  </si>
  <si>
    <t>008578.OF</t>
  </si>
  <si>
    <t>东海祥苏A</t>
  </si>
  <si>
    <t>008580.OF</t>
  </si>
  <si>
    <t>九泰久嘉纯债3个月定开A</t>
  </si>
  <si>
    <t>008582.OF</t>
  </si>
  <si>
    <t>兴银聚丰</t>
  </si>
  <si>
    <t>008585.OF</t>
  </si>
  <si>
    <t>华夏中证人工智能主题ETF联接A</t>
  </si>
  <si>
    <t>008587.OF</t>
  </si>
  <si>
    <t>淳厚中短债A</t>
  </si>
  <si>
    <t>008590.OF</t>
  </si>
  <si>
    <t>天弘中证全指证券公司A</t>
  </si>
  <si>
    <t>张子法,沙川</t>
  </si>
  <si>
    <t>008592.OF</t>
  </si>
  <si>
    <t>天弘沪深300指数增强A</t>
  </si>
  <si>
    <t>008594.OF</t>
  </si>
  <si>
    <t>平安合润1年定开债</t>
  </si>
  <si>
    <t>008595.OF</t>
  </si>
  <si>
    <t>平安惠智</t>
  </si>
  <si>
    <t>008596.OF</t>
  </si>
  <si>
    <t>平安乐顺39个月定开债A</t>
  </si>
  <si>
    <t>008600.OF</t>
  </si>
  <si>
    <t>大成景和A</t>
  </si>
  <si>
    <t>008602.OF</t>
  </si>
  <si>
    <t>方正富邦新兴成长A</t>
  </si>
  <si>
    <t>崔建波</t>
  </si>
  <si>
    <t>008606.OF</t>
  </si>
  <si>
    <t>广发汇择一年定开债A</t>
  </si>
  <si>
    <t>008608.OF</t>
  </si>
  <si>
    <t>广发汇浦三年</t>
  </si>
  <si>
    <t>008609.OF</t>
  </si>
  <si>
    <t>广发养老目标日期2040三年持有(FOF)</t>
  </si>
  <si>
    <t>008611.OF</t>
  </si>
  <si>
    <t>海富通添鑫收益A</t>
  </si>
  <si>
    <t>杜晓海,陈轶平</t>
  </si>
  <si>
    <t>008612.OF</t>
  </si>
  <si>
    <t>国投瑞银顺恒纯债</t>
  </si>
  <si>
    <t>王侃,李鸥</t>
  </si>
  <si>
    <t>008613.OF</t>
  </si>
  <si>
    <t>浙商汇金安享66个月定开A</t>
  </si>
  <si>
    <t>008615.OF</t>
  </si>
  <si>
    <t>浙商汇金聚泓两年定开A</t>
  </si>
  <si>
    <t>008617.OF</t>
  </si>
  <si>
    <t>国寿安保稳健养老一年</t>
  </si>
  <si>
    <t>张志雄</t>
  </si>
  <si>
    <t>008618.OF</t>
  </si>
  <si>
    <t>永赢医药健康A</t>
  </si>
  <si>
    <t>李永兴,陆海燕</t>
  </si>
  <si>
    <t>008620.OF</t>
  </si>
  <si>
    <t>嘉实致宁3个月定开</t>
  </si>
  <si>
    <t>刘宁,王立芹</t>
  </si>
  <si>
    <t>008621.OF</t>
  </si>
  <si>
    <t>天弘永裕稳健养老一年</t>
  </si>
  <si>
    <t>008622.OF</t>
  </si>
  <si>
    <t>鹏华股息龙头ETF联接A</t>
  </si>
  <si>
    <t>罗捷,罗英宇</t>
  </si>
  <si>
    <t>008624.OF</t>
  </si>
  <si>
    <t>汇安裕鑫12个月定开</t>
  </si>
  <si>
    <t>张昆</t>
  </si>
  <si>
    <t>008625.OF</t>
  </si>
  <si>
    <t>国富平衡养老三年</t>
  </si>
  <si>
    <t>吴弦</t>
  </si>
  <si>
    <t>008626.OF</t>
  </si>
  <si>
    <t>南方0-5年江苏城投债A</t>
  </si>
  <si>
    <t>008628.OF</t>
  </si>
  <si>
    <t>大成惠享一年定开债</t>
  </si>
  <si>
    <t>008629.OF</t>
  </si>
  <si>
    <t>大成景瑞稳健配置A</t>
  </si>
  <si>
    <t>孙丹,王磊</t>
  </si>
  <si>
    <t>008631.OF</t>
  </si>
  <si>
    <t>国泰民泽平衡养老目标三年</t>
  </si>
  <si>
    <t>徐皓</t>
  </si>
  <si>
    <t>008633.OF</t>
  </si>
  <si>
    <t>万家科技创新A</t>
  </si>
  <si>
    <t>008635.OF</t>
  </si>
  <si>
    <t>华安科技创新</t>
  </si>
  <si>
    <t>008636.OF</t>
  </si>
  <si>
    <t>前海联合泰瑞纯债A</t>
  </si>
  <si>
    <t>008637.OF</t>
  </si>
  <si>
    <t>国金惠享一年定开</t>
  </si>
  <si>
    <t>008638.OF</t>
  </si>
  <si>
    <t>广发科技创新</t>
  </si>
  <si>
    <t>刘格菘,吴远怡</t>
  </si>
  <si>
    <t>008639.OF</t>
  </si>
  <si>
    <t>中欧预见养老2025一年持有(FOF)</t>
  </si>
  <si>
    <t>008640.OF</t>
  </si>
  <si>
    <t>方正富邦科技创新A</t>
  </si>
  <si>
    <t>吴昊,李长桥</t>
  </si>
  <si>
    <t>008642.OF</t>
  </si>
  <si>
    <t>国金惠远纯债A</t>
  </si>
  <si>
    <t>008644.OF</t>
  </si>
  <si>
    <t>天弘季季兴三个月定开债A</t>
  </si>
  <si>
    <t>008646.OF</t>
  </si>
  <si>
    <t>天弘增利A</t>
  </si>
  <si>
    <t>008648.OF</t>
  </si>
  <si>
    <t>嘉实致业一年定开</t>
  </si>
  <si>
    <t>008649.OF</t>
  </si>
  <si>
    <t>华泰柏瑞锦兴39个月定开债</t>
  </si>
  <si>
    <t>008650.OF</t>
  </si>
  <si>
    <t>华泰柏瑞益商一年定开</t>
  </si>
  <si>
    <t>008651.OF</t>
  </si>
  <si>
    <t>博时富进一年定开</t>
  </si>
  <si>
    <t>008652.OF</t>
  </si>
  <si>
    <t>长城中债1-3年政策性金融债A</t>
  </si>
  <si>
    <t>008654.OF</t>
  </si>
  <si>
    <t>诺德汇盈一年定开</t>
  </si>
  <si>
    <t>赵滔滔</t>
  </si>
  <si>
    <t>008655.OF</t>
  </si>
  <si>
    <t>招商科技创新A</t>
  </si>
  <si>
    <t>付斌,张林</t>
  </si>
  <si>
    <t>008657.OF</t>
  </si>
  <si>
    <t>景顺长城科技创新</t>
  </si>
  <si>
    <t>008658.OF</t>
  </si>
  <si>
    <t>农银汇理中证国债及政策性金融债1-5年</t>
  </si>
  <si>
    <t>008659.OF</t>
  </si>
  <si>
    <t>中邮淳享66个月定开债</t>
  </si>
  <si>
    <t>008661.OF</t>
  </si>
  <si>
    <t>嘉实致融一年定开</t>
  </si>
  <si>
    <t>008662.OF</t>
  </si>
  <si>
    <t>中银澳享一年定开</t>
  </si>
  <si>
    <t>008663.OF</t>
  </si>
  <si>
    <t>中银同享一年定开</t>
  </si>
  <si>
    <t>008664.OF</t>
  </si>
  <si>
    <t>嘉实鑫和一年持有A</t>
  </si>
  <si>
    <t>008666.OF</t>
  </si>
  <si>
    <t>国泰鑫利一年A</t>
  </si>
  <si>
    <t>008668.OF</t>
  </si>
  <si>
    <t>西部利得双盈一年定开债</t>
  </si>
  <si>
    <t>008669.OF</t>
  </si>
  <si>
    <t>方正富邦禾利39个月定开A</t>
  </si>
  <si>
    <t>008671.OF</t>
  </si>
  <si>
    <t>银华科技创新</t>
  </si>
  <si>
    <t>008672.OF</t>
  </si>
  <si>
    <t>宝盈祥泽A</t>
  </si>
  <si>
    <t>008674.OF</t>
  </si>
  <si>
    <t>博时稳悦63个月定开债</t>
  </si>
  <si>
    <t>邓欣雨</t>
  </si>
  <si>
    <t>008675.OF</t>
  </si>
  <si>
    <t>华安鑫浦87个月定开债A</t>
  </si>
  <si>
    <t>008677.OF</t>
  </si>
  <si>
    <t>银华中债1-3年国开债</t>
  </si>
  <si>
    <t>008678.OF</t>
  </si>
  <si>
    <t>财通兴利纯债12个月定开</t>
  </si>
  <si>
    <t>008679.OF</t>
  </si>
  <si>
    <t>长盛中债1-3年政策性金融债A</t>
  </si>
  <si>
    <t>王赛飞</t>
  </si>
  <si>
    <t>008681.OF</t>
  </si>
  <si>
    <t>鹏华价值成长</t>
  </si>
  <si>
    <t>008684.OF</t>
  </si>
  <si>
    <t>宝盈盈旭A</t>
  </si>
  <si>
    <t>008686.OF</t>
  </si>
  <si>
    <t>大成景优A</t>
  </si>
  <si>
    <t>汪伟,张俊杰</t>
  </si>
  <si>
    <t>008688.OF</t>
  </si>
  <si>
    <t>大成景乐纯债A</t>
  </si>
  <si>
    <t>008690.OF</t>
  </si>
  <si>
    <t>平安增利六个月定开债A</t>
  </si>
  <si>
    <t>008693.OF</t>
  </si>
  <si>
    <t>民生加银聚享39个月定开债</t>
  </si>
  <si>
    <t>008694.OF</t>
  </si>
  <si>
    <t>平安元盛超短债A</t>
  </si>
  <si>
    <t>008697.OF</t>
  </si>
  <si>
    <t>交银养老2035三年</t>
  </si>
  <si>
    <t>008698.OF</t>
  </si>
  <si>
    <t>前海联合泳嘉A</t>
  </si>
  <si>
    <t>008700.OF</t>
  </si>
  <si>
    <t>泰康瑞丰纯债3个月定开</t>
  </si>
  <si>
    <t>008701.OF</t>
  </si>
  <si>
    <t>华夏黄金ETF联接A</t>
  </si>
  <si>
    <t>008704.OF</t>
  </si>
  <si>
    <t>广发高股息优享A</t>
  </si>
  <si>
    <t>008709.OF</t>
  </si>
  <si>
    <t>银河龙头</t>
  </si>
  <si>
    <t>陈伯祯,祝建辉</t>
  </si>
  <si>
    <t>008710.OF</t>
  </si>
  <si>
    <t>宝盈盈顺纯债A</t>
  </si>
  <si>
    <t>008712.OF</t>
  </si>
  <si>
    <t>景顺长城品质成长</t>
  </si>
  <si>
    <t>008713.OF</t>
  </si>
  <si>
    <t>国泰中证全指家用电器ETF联接A</t>
  </si>
  <si>
    <t>008716.OF</t>
  </si>
  <si>
    <t>鹏华优质回报两年定开</t>
  </si>
  <si>
    <t>008717.OF</t>
  </si>
  <si>
    <t>德邦锐恒39个月定开债A</t>
  </si>
  <si>
    <t>张铮烁,杨严</t>
  </si>
  <si>
    <t>008721.OF</t>
  </si>
  <si>
    <t>华商鸿益一年定开</t>
  </si>
  <si>
    <t>008722.OF</t>
  </si>
  <si>
    <t>永赢欣益一年定开债</t>
  </si>
  <si>
    <t>008723.OF</t>
  </si>
  <si>
    <t>永赢鑫享</t>
  </si>
  <si>
    <t>万纯,陶毅</t>
  </si>
  <si>
    <t>008724.OF</t>
  </si>
  <si>
    <t>泓德裕瑞三年定开</t>
  </si>
  <si>
    <t>赵端端</t>
  </si>
  <si>
    <t>008726.OF</t>
  </si>
  <si>
    <t>平安添裕A</t>
  </si>
  <si>
    <t>008728.OF</t>
  </si>
  <si>
    <t>同泰恒利纯债A</t>
  </si>
  <si>
    <t>高春梅</t>
  </si>
  <si>
    <t>008730.OF</t>
  </si>
  <si>
    <t>天弘纯享一年定开</t>
  </si>
  <si>
    <t>008731.OF</t>
  </si>
  <si>
    <t>招商添浩A</t>
  </si>
  <si>
    <t>008734.OF</t>
  </si>
  <si>
    <t>交银科锐科技创新</t>
  </si>
  <si>
    <t>杨浩,田彧龙</t>
  </si>
  <si>
    <t>008735.OF</t>
  </si>
  <si>
    <t>汇安盛鑫三年定开</t>
  </si>
  <si>
    <t>008736.OF</t>
  </si>
  <si>
    <t>南方高股息主题A</t>
  </si>
  <si>
    <t>张原,黄春逢</t>
  </si>
  <si>
    <t>008738.OF</t>
  </si>
  <si>
    <t>天弘兴享一年定开债</t>
  </si>
  <si>
    <t>008739.OF</t>
  </si>
  <si>
    <t>中欧同益一年定开债</t>
  </si>
  <si>
    <t>008740.OF</t>
  </si>
  <si>
    <t>国寿安保尊盛双债A</t>
  </si>
  <si>
    <t>吴闻</t>
  </si>
  <si>
    <t>008743.OF</t>
  </si>
  <si>
    <t>南方集利18个月定开债A</t>
  </si>
  <si>
    <t>008745.OF</t>
  </si>
  <si>
    <t>南方尊利一年定开债</t>
  </si>
  <si>
    <t>008746.OF</t>
  </si>
  <si>
    <t>财通多利</t>
  </si>
  <si>
    <t>008747.OF</t>
  </si>
  <si>
    <t>大成景泰A</t>
  </si>
  <si>
    <t>孙丹,汪伟</t>
  </si>
  <si>
    <t>008749.OF</t>
  </si>
  <si>
    <t>富国中证科技50策略ETF联接A</t>
  </si>
  <si>
    <t>008751.OF</t>
  </si>
  <si>
    <t>大成全球美元债A</t>
  </si>
  <si>
    <t>彭振中</t>
  </si>
  <si>
    <t>008753.OF</t>
  </si>
  <si>
    <t>大成兴享养老三年</t>
  </si>
  <si>
    <t>008754.OF</t>
  </si>
  <si>
    <t>泰康睿福优选配置3个月持有期(FOF)A</t>
  </si>
  <si>
    <t>潘漪</t>
  </si>
  <si>
    <t>008756.OF</t>
  </si>
  <si>
    <t>民生加银瑞夏一年定开债</t>
  </si>
  <si>
    <t>008757.OF</t>
  </si>
  <si>
    <t>九泰聚鑫A</t>
  </si>
  <si>
    <t>吴祖尧,袁多武</t>
  </si>
  <si>
    <t>008759.OF</t>
  </si>
  <si>
    <t>上投摩根瑞泰38个月定开债A</t>
  </si>
  <si>
    <t>008761.OF</t>
  </si>
  <si>
    <t>南方骏元中短期利率债</t>
  </si>
  <si>
    <t>008762.OF</t>
  </si>
  <si>
    <t>天弘恒享一年定开债</t>
  </si>
  <si>
    <t>008763.OF</t>
  </si>
  <si>
    <t>天弘越南市场A</t>
  </si>
  <si>
    <t>胡超</t>
  </si>
  <si>
    <t>008765.OF</t>
  </si>
  <si>
    <t>中加瑞享纯债A</t>
  </si>
  <si>
    <t>008766.OF</t>
  </si>
  <si>
    <t>财通资管鸿盛12个月A</t>
  </si>
  <si>
    <t>宫志芳,顾宇笛</t>
  </si>
  <si>
    <t>008768.OF</t>
  </si>
  <si>
    <t>创金合信上证超大盘量化A</t>
  </si>
  <si>
    <t>008770.OF</t>
  </si>
  <si>
    <t>东方红安鑫甄选一年持有</t>
  </si>
  <si>
    <t>008771.OF</t>
  </si>
  <si>
    <t>南方昭元A</t>
  </si>
  <si>
    <t>008773.OF</t>
  </si>
  <si>
    <t>中银景泰回报</t>
  </si>
  <si>
    <t>008774.OF</t>
  </si>
  <si>
    <t>招商鑫福中短债A</t>
  </si>
  <si>
    <t>008776.OF</t>
  </si>
  <si>
    <t>华安沪深300ETF联接A</t>
  </si>
  <si>
    <t>008778.OF</t>
  </si>
  <si>
    <t>嘉实中证500指数增强A</t>
  </si>
  <si>
    <t>008780.OF</t>
  </si>
  <si>
    <t>南方宁利一年定开债</t>
  </si>
  <si>
    <t>杜才超,刘文良</t>
  </si>
  <si>
    <t>008783.OF</t>
  </si>
  <si>
    <t>南方乐元中短期利率债A</t>
  </si>
  <si>
    <t>008785.OF</t>
  </si>
  <si>
    <t>中加博裕纯债</t>
  </si>
  <si>
    <t>008786.OF</t>
  </si>
  <si>
    <t>长城健康生活</t>
  </si>
  <si>
    <t>008787.OF</t>
  </si>
  <si>
    <t>融通中债1-3年国开债A</t>
  </si>
  <si>
    <t>008790.OF</t>
  </si>
  <si>
    <t>海富通中债1-3年国开债A</t>
  </si>
  <si>
    <t>008791.OF</t>
  </si>
  <si>
    <t>招商安华A</t>
  </si>
  <si>
    <t>008793.OF</t>
  </si>
  <si>
    <t>博道嘉元A</t>
  </si>
  <si>
    <t>008796.OF</t>
  </si>
  <si>
    <t>中融恒安纯债A</t>
  </si>
  <si>
    <t>008798.OF</t>
  </si>
  <si>
    <t>国金惠安利率债A</t>
  </si>
  <si>
    <t>008802.OF</t>
  </si>
  <si>
    <t>浦银安盛盛晖一年定开</t>
  </si>
  <si>
    <t>008803.OF</t>
  </si>
  <si>
    <t>海富通瑞弘6个月定开</t>
  </si>
  <si>
    <t>008804.OF</t>
  </si>
  <si>
    <t>招商添华A</t>
  </si>
  <si>
    <t>008806.OF</t>
  </si>
  <si>
    <t>鑫元锦利一年定开债</t>
  </si>
  <si>
    <t>008807.OF</t>
  </si>
  <si>
    <t>鹏扬淳悦一年定开债</t>
  </si>
  <si>
    <t>008809.OF</t>
  </si>
  <si>
    <t>安信民稳增长A</t>
  </si>
  <si>
    <t>张翼飞</t>
  </si>
  <si>
    <t>008811.OF</t>
  </si>
  <si>
    <t>鹏华科技创新</t>
  </si>
  <si>
    <t>梁浩,柳黎</t>
  </si>
  <si>
    <t>008813.OF</t>
  </si>
  <si>
    <t>招商中债-1-3年国开债A</t>
  </si>
  <si>
    <t>008815.OF</t>
  </si>
  <si>
    <t>红塔红土盛平中短债A</t>
  </si>
  <si>
    <t>008818.OF</t>
  </si>
  <si>
    <t>汇安恒鑫12个月定开</t>
  </si>
  <si>
    <t>008819.OF</t>
  </si>
  <si>
    <t>农银汇理策略趋势</t>
  </si>
  <si>
    <t>008820.OF</t>
  </si>
  <si>
    <t>大成景悦A</t>
  </si>
  <si>
    <t>008822.OF</t>
  </si>
  <si>
    <t>景顺长城中债1-3年国开债A</t>
  </si>
  <si>
    <t>008824.OF</t>
  </si>
  <si>
    <t>民生加银瑞鑫一年定开</t>
  </si>
  <si>
    <t>008825.OF</t>
  </si>
  <si>
    <t>民生加银瑞盈纯债一年定开</t>
  </si>
  <si>
    <t>008826.OF</t>
  </si>
  <si>
    <t>天弘成享一年定开</t>
  </si>
  <si>
    <t>008827.OF</t>
  </si>
  <si>
    <t>建信易盛郑商所能源化工期货ETF联接A</t>
  </si>
  <si>
    <t>朱金钰</t>
  </si>
  <si>
    <t>008829.OF</t>
  </si>
  <si>
    <t>博时富洋纯债一年定开债</t>
  </si>
  <si>
    <t>008831.OF</t>
  </si>
  <si>
    <t>海富通安益对冲A</t>
  </si>
  <si>
    <t>008832.OF</t>
  </si>
  <si>
    <t>海富通中证长三角领先ETF联接</t>
  </si>
  <si>
    <t>江勇</t>
  </si>
  <si>
    <t>008833.OF</t>
  </si>
  <si>
    <t>银华汇盈一年持有A</t>
  </si>
  <si>
    <t>008835.OF</t>
  </si>
  <si>
    <t>富国量化对冲策略三个月A</t>
  </si>
  <si>
    <t>方旻</t>
  </si>
  <si>
    <t>008837.OF</t>
  </si>
  <si>
    <t>融通通益</t>
  </si>
  <si>
    <t>黄浩荣,何龙</t>
  </si>
  <si>
    <t>008838.OF</t>
  </si>
  <si>
    <t>德邦量化对冲策略A</t>
  </si>
  <si>
    <t>008840.OF</t>
  </si>
  <si>
    <t>德邦大消费A</t>
  </si>
  <si>
    <t>008842.OF</t>
  </si>
  <si>
    <t>同泰远见A</t>
  </si>
  <si>
    <t>杨喆,卞亚军</t>
  </si>
  <si>
    <t>008846.OF</t>
  </si>
  <si>
    <t>大成民稳增长A</t>
  </si>
  <si>
    <t>008848.OF</t>
  </si>
  <si>
    <t>中融智选对冲策略3个月定开</t>
  </si>
  <si>
    <t>赵菲</t>
  </si>
  <si>
    <t>008850.OF</t>
  </si>
  <si>
    <t>景顺长城价值稳进三年定开</t>
  </si>
  <si>
    <t>008851.OF</t>
  </si>
  <si>
    <t>景顺长城量化对冲策略三个月</t>
  </si>
  <si>
    <t>008852.OF</t>
  </si>
  <si>
    <t>人保鑫选双债A</t>
  </si>
  <si>
    <t>高喆,朱锐</t>
  </si>
  <si>
    <t>008854.OF</t>
  </si>
  <si>
    <t>南方内需增长两年持有A</t>
  </si>
  <si>
    <t>008856.OF</t>
  </si>
  <si>
    <t>华夏安泰对冲策略3个月定开</t>
  </si>
  <si>
    <t>008857.OF</t>
  </si>
  <si>
    <t>华夏鼎航A</t>
  </si>
  <si>
    <t>008860.OF</t>
  </si>
  <si>
    <t>民生加银龙头优选</t>
  </si>
  <si>
    <t>008861.OF</t>
  </si>
  <si>
    <t>西部利得港股通新机遇A</t>
  </si>
  <si>
    <t>陶星言</t>
  </si>
  <si>
    <t>008862.OF</t>
  </si>
  <si>
    <t>中银证券汇远一年定开</t>
  </si>
  <si>
    <t>008863.OF</t>
  </si>
  <si>
    <t>中银证券汇兴一年定开</t>
  </si>
  <si>
    <t>曹张琪</t>
  </si>
  <si>
    <t>008864.OF</t>
  </si>
  <si>
    <t>鑫元中短债A</t>
  </si>
  <si>
    <t>王海燕,赵慧</t>
  </si>
  <si>
    <t>008866.OF</t>
  </si>
  <si>
    <t>博时产业新趋势A</t>
  </si>
  <si>
    <t>蔡滨,兰乔</t>
  </si>
  <si>
    <t>008868.OF</t>
  </si>
  <si>
    <t>民生加银嘉益</t>
  </si>
  <si>
    <t>008869.OF</t>
  </si>
  <si>
    <t>大成恒享A</t>
  </si>
  <si>
    <t>008871.OF</t>
  </si>
  <si>
    <t>大成睿裕六个月持有A</t>
  </si>
  <si>
    <t>008873.OF</t>
  </si>
  <si>
    <t>国寿安保尊诚纯债A</t>
  </si>
  <si>
    <t>008875.OF</t>
  </si>
  <si>
    <t>国寿安保尊恒利率债A</t>
  </si>
  <si>
    <t>黄力,卢珊</t>
  </si>
  <si>
    <t>008877.OF</t>
  </si>
  <si>
    <t>国联安增盛一年定开纯债</t>
  </si>
  <si>
    <t>陈建华</t>
  </si>
  <si>
    <t>008878.OF</t>
  </si>
  <si>
    <t>国联安新蓝筹红利一年定开</t>
  </si>
  <si>
    <t>刘斌,张汉毅</t>
  </si>
  <si>
    <t>008879.OF</t>
  </si>
  <si>
    <t>国联安中债1-3年政策性金融债</t>
  </si>
  <si>
    <t>洪阳玚</t>
  </si>
  <si>
    <t>008880.OF</t>
  </si>
  <si>
    <t>国联安增顺纯债A</t>
  </si>
  <si>
    <t>薛琳,张蕙显</t>
  </si>
  <si>
    <t>008882.OF</t>
  </si>
  <si>
    <t>国联安增祺纯债A</t>
  </si>
  <si>
    <t>薛琳</t>
  </si>
  <si>
    <t>008884.OF</t>
  </si>
  <si>
    <t>博远博锐A</t>
  </si>
  <si>
    <t>钟鸣远,谭飞</t>
  </si>
  <si>
    <t>008886.OF</t>
  </si>
  <si>
    <t>民生加银卓越配置6个月</t>
  </si>
  <si>
    <t>008887.OF</t>
  </si>
  <si>
    <t>华夏国证半导体芯片ETF联接A</t>
  </si>
  <si>
    <t>008889.OF</t>
  </si>
  <si>
    <t>银华中证5G通信主题ETF联接A</t>
  </si>
  <si>
    <t>马君,王帅</t>
  </si>
  <si>
    <t>008890.OF</t>
  </si>
  <si>
    <t>中邮价值优选</t>
  </si>
  <si>
    <t>008891.OF</t>
  </si>
  <si>
    <t>安信价值成长A</t>
  </si>
  <si>
    <t>聂世林,陈振宇</t>
  </si>
  <si>
    <t>008893.OF</t>
  </si>
  <si>
    <t>创金合信鑫利A</t>
  </si>
  <si>
    <t>王林峰,王妍,闫一帆</t>
  </si>
  <si>
    <t>008895.OF</t>
  </si>
  <si>
    <t>申万菱信量化对冲策略</t>
  </si>
  <si>
    <t>008896.OF</t>
  </si>
  <si>
    <t>兴业鼎泰一年定开债</t>
  </si>
  <si>
    <t>008897.OF</t>
  </si>
  <si>
    <t>上银可转债精选</t>
  </si>
  <si>
    <t>008898.OF</t>
  </si>
  <si>
    <t>国寿安保创精选88ETF联接A</t>
  </si>
  <si>
    <t>008900.OF</t>
  </si>
  <si>
    <t>国联安增泰一年定开</t>
  </si>
  <si>
    <t>008901.OF</t>
  </si>
  <si>
    <t>富国内需增长</t>
  </si>
  <si>
    <t>王园园</t>
  </si>
  <si>
    <t>008902.OF</t>
  </si>
  <si>
    <t>国寿安保泰吉纯债一年定开</t>
  </si>
  <si>
    <t>008903.OF</t>
  </si>
  <si>
    <t>广发科技先锋</t>
  </si>
  <si>
    <t>008904.OF</t>
  </si>
  <si>
    <t>华安安腾一年定开债</t>
  </si>
  <si>
    <t>马晓璇</t>
  </si>
  <si>
    <t>008905.OF</t>
  </si>
  <si>
    <t>嘉合锦鹏添利A</t>
  </si>
  <si>
    <t>008907.OF</t>
  </si>
  <si>
    <t>汇添富中证国企一带一路ETF联接A</t>
  </si>
  <si>
    <t>吴振翔,董瑾</t>
  </si>
  <si>
    <t>008909.OF</t>
  </si>
  <si>
    <t>创金合信鑫益A</t>
  </si>
  <si>
    <t>曹春林,王妍</t>
  </si>
  <si>
    <t>008911.OF</t>
  </si>
  <si>
    <t>平安元丰中短债A</t>
  </si>
  <si>
    <t>韩克,张恒</t>
  </si>
  <si>
    <t>008916.OF</t>
  </si>
  <si>
    <t>华夏中证浙江国资创新发展ETF联接A</t>
  </si>
  <si>
    <t>008919.OF</t>
  </si>
  <si>
    <t>永赢科技驱动A</t>
  </si>
  <si>
    <t>008921.OF</t>
  </si>
  <si>
    <t>国泰聚鑫纯债</t>
  </si>
  <si>
    <t>008925.OF</t>
  </si>
  <si>
    <t>鹏华尊达一年定开</t>
  </si>
  <si>
    <t>008926.OF</t>
  </si>
  <si>
    <t>泰康沪深300ETF联接A</t>
  </si>
  <si>
    <t>魏军</t>
  </si>
  <si>
    <t>008928.OF</t>
  </si>
  <si>
    <t>泰达宏利中证主要消费红利A</t>
  </si>
  <si>
    <t>刘欣,刘洋</t>
  </si>
  <si>
    <t>008930.OF</t>
  </si>
  <si>
    <t>中加安瑞平衡养老目标三年</t>
  </si>
  <si>
    <t>008933.OF</t>
  </si>
  <si>
    <t>天弘中债1-3年国开债</t>
  </si>
  <si>
    <t>008934.OF</t>
  </si>
  <si>
    <t>大成科技消费A</t>
  </si>
  <si>
    <t>魏庆国,邹建</t>
  </si>
  <si>
    <t>008937.OF</t>
  </si>
  <si>
    <t>诺德安盈纯债</t>
  </si>
  <si>
    <t>景辉,刘建岩</t>
  </si>
  <si>
    <t>008938.OF</t>
  </si>
  <si>
    <t>大成惠兴一年定开</t>
  </si>
  <si>
    <t>李富强,杨艳林</t>
  </si>
  <si>
    <t>008939.OF</t>
  </si>
  <si>
    <t>华泰紫金月月购3个月A</t>
  </si>
  <si>
    <t>008941.OF</t>
  </si>
  <si>
    <t>华泰紫金周周购3个月A</t>
  </si>
  <si>
    <t>陈晨,李博良</t>
  </si>
  <si>
    <t>008944.OF</t>
  </si>
  <si>
    <t>上投摩根MSCI中国A股ETF联接A</t>
  </si>
  <si>
    <t>008947.OF</t>
  </si>
  <si>
    <t>华夏鼎源A</t>
  </si>
  <si>
    <t>008949.OF</t>
  </si>
  <si>
    <t>平安匠心优选A</t>
  </si>
  <si>
    <t>黄维,李化松</t>
  </si>
  <si>
    <t>008951.OF</t>
  </si>
  <si>
    <t>鹏华尊裕一年定开债</t>
  </si>
  <si>
    <t>008952.OF</t>
  </si>
  <si>
    <t>中信建投桂企债A</t>
  </si>
  <si>
    <t>008954.OF</t>
  </si>
  <si>
    <t>安信价值回报三年A</t>
  </si>
  <si>
    <t>陈一峰,张明</t>
  </si>
  <si>
    <t>008955.OF</t>
  </si>
  <si>
    <t>交银创新领航</t>
  </si>
  <si>
    <t>郭斐</t>
  </si>
  <si>
    <t>008956.OF</t>
  </si>
  <si>
    <t>鹏华中债3-5年国开行A</t>
  </si>
  <si>
    <t>008958.OF</t>
  </si>
  <si>
    <t>嘉实回报精选</t>
  </si>
  <si>
    <t>常蓁</t>
  </si>
  <si>
    <t>008961.OF</t>
  </si>
  <si>
    <t>华商科技创新</t>
  </si>
  <si>
    <t>008962.OF</t>
  </si>
  <si>
    <t>建信科技创新A</t>
  </si>
  <si>
    <t>姚锦,黄斐玉,邵卓</t>
  </si>
  <si>
    <t>008964.OF</t>
  </si>
  <si>
    <t>华泰紫金中债1-5年国开行A</t>
  </si>
  <si>
    <t>阮毅,杨义山,陈晨</t>
  </si>
  <si>
    <t>008968.OF</t>
  </si>
  <si>
    <t>申万菱信安泰鼎利一年定开债</t>
  </si>
  <si>
    <t>008969.OF</t>
  </si>
  <si>
    <t>睿远均衡价值三年A</t>
  </si>
  <si>
    <t>赵枫</t>
  </si>
  <si>
    <t>008975.OF</t>
  </si>
  <si>
    <t>富国中证消费50ETF联接A</t>
  </si>
  <si>
    <t>008978.OF</t>
  </si>
  <si>
    <t>银华长丰</t>
  </si>
  <si>
    <t>胡银玉</t>
  </si>
  <si>
    <t>008979.OF</t>
  </si>
  <si>
    <t>万家民丰回报一年持有期</t>
  </si>
  <si>
    <t>008980.OF</t>
  </si>
  <si>
    <t>中邮科技创新精选A</t>
  </si>
  <si>
    <t>008982.OF</t>
  </si>
  <si>
    <t>华泰紫金智鑫3个月定开</t>
  </si>
  <si>
    <t>李博良,阮毅,杨义山</t>
  </si>
  <si>
    <t>008983.OF</t>
  </si>
  <si>
    <t>财通科技创新A</t>
  </si>
  <si>
    <t>008985.OF</t>
  </si>
  <si>
    <t>东方红启东三年持有</t>
  </si>
  <si>
    <t>李竞</t>
  </si>
  <si>
    <t>008986.OF</t>
  </si>
  <si>
    <t>广发上海金ETF联接A</t>
  </si>
  <si>
    <t>008988.OF</t>
  </si>
  <si>
    <t>大成科技创新A</t>
  </si>
  <si>
    <t>魏庆国,谢家乐,郭玮羚</t>
  </si>
  <si>
    <t>008990.OF</t>
  </si>
  <si>
    <t>东方红匠心甄选一年持有</t>
  </si>
  <si>
    <t>王佳骏,胡伟</t>
  </si>
  <si>
    <t>008991.OF</t>
  </si>
  <si>
    <t>申万菱信安鑫慧选A</t>
  </si>
  <si>
    <t>008993.OF</t>
  </si>
  <si>
    <t>汇添富多策略A</t>
  </si>
  <si>
    <t>008995.OF</t>
  </si>
  <si>
    <t>中银证券安沛A</t>
  </si>
  <si>
    <t>008997.OF</t>
  </si>
  <si>
    <t>同泰竞争优势A</t>
  </si>
  <si>
    <t>008999.OF</t>
  </si>
  <si>
    <t>景顺长城景颐嘉利6个月持有A</t>
  </si>
  <si>
    <t>009001.OF</t>
  </si>
  <si>
    <t>长城泰利纯债A</t>
  </si>
  <si>
    <t>009003.OF</t>
  </si>
  <si>
    <t>中银安康平衡养老三年</t>
  </si>
  <si>
    <t>009005.OF</t>
  </si>
  <si>
    <t>创金合信鑫祺A</t>
  </si>
  <si>
    <t>王林峰,闫一帆,黄弢</t>
  </si>
  <si>
    <t>009007.OF</t>
  </si>
  <si>
    <t>兴全沪港深两年持有</t>
  </si>
  <si>
    <t>林翠萍</t>
  </si>
  <si>
    <t>009008.OF</t>
  </si>
  <si>
    <t>平安科技创新A</t>
  </si>
  <si>
    <t>张俊生,李化松</t>
  </si>
  <si>
    <t>009010.OF</t>
  </si>
  <si>
    <t>华夏兴阳一年持有</t>
  </si>
  <si>
    <t>009011.OF</t>
  </si>
  <si>
    <t>华夏睿阳一年持有</t>
  </si>
  <si>
    <t>009012.OF</t>
  </si>
  <si>
    <t>平安创业板ETF联接A</t>
  </si>
  <si>
    <t>009014.OF</t>
  </si>
  <si>
    <t>泓德睿泽</t>
  </si>
  <si>
    <t>秦毅,于浩成</t>
  </si>
  <si>
    <t>009015.OF</t>
  </si>
  <si>
    <t>泓德睿享一年持有A</t>
  </si>
  <si>
    <t>009017.OF</t>
  </si>
  <si>
    <t>银华港股通精选</t>
  </si>
  <si>
    <t>李晓星,张萍,程桯</t>
  </si>
  <si>
    <t>009018.OF</t>
  </si>
  <si>
    <t>西部利得聚泰18个月定开债A</t>
  </si>
  <si>
    <t>009021.OF</t>
  </si>
  <si>
    <t>鹏华丰诚A</t>
  </si>
  <si>
    <t>009023.OF</t>
  </si>
  <si>
    <t>鹏华稳健回报</t>
  </si>
  <si>
    <t>009025.OF</t>
  </si>
  <si>
    <t>海富通科技创新A</t>
  </si>
  <si>
    <t>009026.OF</t>
  </si>
  <si>
    <t>中银高质量发展机遇</t>
  </si>
  <si>
    <t>009027.OF</t>
  </si>
  <si>
    <t>浦银安盛安远回报一年持有A</t>
  </si>
  <si>
    <t>009029.OF</t>
  </si>
  <si>
    <t>工银高质量成长A</t>
  </si>
  <si>
    <t>袁芳,李昱</t>
  </si>
  <si>
    <t>009031.OF</t>
  </si>
  <si>
    <t>工银聚和一年定开A</t>
  </si>
  <si>
    <t>009033.OF</t>
  </si>
  <si>
    <t>建信上海金ETF联接A</t>
  </si>
  <si>
    <t>009035.OF</t>
  </si>
  <si>
    <t>浦银安盛中债1-3年国开债A</t>
  </si>
  <si>
    <t>009037.OF</t>
  </si>
  <si>
    <t>浦银安盛普庆纯债A</t>
  </si>
  <si>
    <t>009039.OF</t>
  </si>
  <si>
    <t>九泰久远量化驱动A</t>
  </si>
  <si>
    <t>009041.OF</t>
  </si>
  <si>
    <t>浦银安盛普天纯债A</t>
  </si>
  <si>
    <t>009043.OF</t>
  </si>
  <si>
    <t>九泰久信量化</t>
  </si>
  <si>
    <t>009044.OF</t>
  </si>
  <si>
    <t>浦银安盛盛毅一年定开</t>
  </si>
  <si>
    <t>009045.OF</t>
  </si>
  <si>
    <t>浦银安盛盛智一年定开</t>
  </si>
  <si>
    <t>009046.OF</t>
  </si>
  <si>
    <t>西藏东财创业板A</t>
  </si>
  <si>
    <t>吴逸,姚楠燕</t>
  </si>
  <si>
    <t>009049.OF</t>
  </si>
  <si>
    <t>易方达高端制造</t>
  </si>
  <si>
    <t>009050.OF</t>
  </si>
  <si>
    <t>易方达恒裕一年定开</t>
  </si>
  <si>
    <t>009051.OF</t>
  </si>
  <si>
    <t>易方达中证红利ETF联接A</t>
  </si>
  <si>
    <t>林伟斌,宋钊贤</t>
  </si>
  <si>
    <t>009053.OF</t>
  </si>
  <si>
    <t>平安合庆1年定开</t>
  </si>
  <si>
    <t>段玮婧,张文平</t>
  </si>
  <si>
    <t>009054.OF</t>
  </si>
  <si>
    <t>圆信永丰沣泰</t>
  </si>
  <si>
    <t>林铮,范习辉</t>
  </si>
  <si>
    <t>009055.OF</t>
  </si>
  <si>
    <t>圆信永丰大湾区主题A</t>
  </si>
  <si>
    <t>胡春霞,汪萍</t>
  </si>
  <si>
    <t>009057.OF</t>
  </si>
  <si>
    <t>博时科技创新A</t>
  </si>
  <si>
    <t>曾鹏,肖瑞瑾,赵易</t>
  </si>
  <si>
    <t>009059.OF</t>
  </si>
  <si>
    <t>南方沪深300增强A</t>
  </si>
  <si>
    <t>009062.OF</t>
  </si>
  <si>
    <t>财通智慧成长A</t>
  </si>
  <si>
    <t>009064.OF</t>
  </si>
  <si>
    <t>鹏扬景沃六个月持有A</t>
  </si>
  <si>
    <t>李刚,王莹莹,赵世宏</t>
  </si>
  <si>
    <t>009067.OF</t>
  </si>
  <si>
    <t>国泰中证新能源汽车ETF联接A</t>
  </si>
  <si>
    <t>009069.OF</t>
  </si>
  <si>
    <t>大成睿鑫A</t>
  </si>
  <si>
    <t>009071.OF</t>
  </si>
  <si>
    <t>德邦安鑫A</t>
  </si>
  <si>
    <t>丁孙楠,吴昊</t>
  </si>
  <si>
    <t>009073.OF</t>
  </si>
  <si>
    <t>德邦惠利A</t>
  </si>
  <si>
    <t>009076.OF</t>
  </si>
  <si>
    <t>工银瑞信圆兴</t>
  </si>
  <si>
    <t>009077.OF</t>
  </si>
  <si>
    <t>红土创新稳进A</t>
  </si>
  <si>
    <t>陈若劲</t>
  </si>
  <si>
    <t>009079.OF</t>
  </si>
  <si>
    <t>南方粤港澳大湾区创新100ETF联接A</t>
  </si>
  <si>
    <t>009081.OF</t>
  </si>
  <si>
    <t>中信保诚嘉丰一年定开</t>
  </si>
  <si>
    <t>009082.OF</t>
  </si>
  <si>
    <t>华夏鼎佳A</t>
  </si>
  <si>
    <t>009084.OF</t>
  </si>
  <si>
    <t>申万菱信安泰鑫利纯债一年定开债</t>
  </si>
  <si>
    <t>009085.OF</t>
  </si>
  <si>
    <t>银华丰享一年</t>
  </si>
  <si>
    <t>李晓星,倪明</t>
  </si>
  <si>
    <t>009086.OF</t>
  </si>
  <si>
    <t>鹏华价值共赢两年持有期</t>
  </si>
  <si>
    <t>009087.OF</t>
  </si>
  <si>
    <t>太平中债1-3年政策性金融债A</t>
  </si>
  <si>
    <t>009091.OF</t>
  </si>
  <si>
    <t>兴银汇悦一年定开债</t>
  </si>
  <si>
    <t>009092.OF</t>
  </si>
  <si>
    <t>富国新材料新能源</t>
  </si>
  <si>
    <t>009093.OF</t>
  </si>
  <si>
    <t>华泰柏瑞鸿利中短债A</t>
  </si>
  <si>
    <t>009096.OF</t>
  </si>
  <si>
    <t>鹏华安泽A</t>
  </si>
  <si>
    <t>009098.OF</t>
  </si>
  <si>
    <t>景顺长城价值领航两年持有期</t>
  </si>
  <si>
    <t>009100.OF</t>
  </si>
  <si>
    <t>安信稳健增利A</t>
  </si>
  <si>
    <t>009102.OF</t>
  </si>
  <si>
    <t>鹏扬红利优选A</t>
  </si>
  <si>
    <t>罗成</t>
  </si>
  <si>
    <t>009105.OF</t>
  </si>
  <si>
    <t>兴业嘉荣一年定开</t>
  </si>
  <si>
    <t>009106.OF</t>
  </si>
  <si>
    <t>嘉合同顺智选A</t>
  </si>
  <si>
    <t>杨彦喆,李国林</t>
  </si>
  <si>
    <t>009108.OF</t>
  </si>
  <si>
    <t>富国红利精选人民币</t>
  </si>
  <si>
    <t>汪孟海,王菀宜</t>
  </si>
  <si>
    <t>009111.OF</t>
  </si>
  <si>
    <t>博远双债增利A</t>
  </si>
  <si>
    <t>钟鸣远,蔡宇飞</t>
  </si>
  <si>
    <t>009113.OF</t>
  </si>
  <si>
    <t>浙商汇金卓越优选3个月</t>
  </si>
  <si>
    <t>庄期瑜,宋青涛</t>
  </si>
  <si>
    <t>009114.OF</t>
  </si>
  <si>
    <t>鹏扬景泓回报A</t>
  </si>
  <si>
    <t>张望</t>
  </si>
  <si>
    <t>009116.OF</t>
  </si>
  <si>
    <t>东兴中证消费50A</t>
  </si>
  <si>
    <t>李兵伟</t>
  </si>
  <si>
    <t>009118.OF</t>
  </si>
  <si>
    <t>太平恒睿纯债</t>
  </si>
  <si>
    <t>009119.OF</t>
  </si>
  <si>
    <t>广发品质回报A</t>
  </si>
  <si>
    <t>009121.OF</t>
  </si>
  <si>
    <t>广发招享</t>
  </si>
  <si>
    <t>009122.OF</t>
  </si>
  <si>
    <t>湘财久丰3个月定开A</t>
  </si>
  <si>
    <t>虞娣,刘勇驿</t>
  </si>
  <si>
    <t>009124.OF</t>
  </si>
  <si>
    <t>华泰保兴科荣A</t>
  </si>
  <si>
    <t>赵旭照,周咏梅</t>
  </si>
  <si>
    <t>009126.OF</t>
  </si>
  <si>
    <t>嘉实基础产业优选A</t>
  </si>
  <si>
    <t>009128.OF</t>
  </si>
  <si>
    <t>明亚价值长青A</t>
  </si>
  <si>
    <t>李正清,王占海</t>
  </si>
  <si>
    <t>009130.OF</t>
  </si>
  <si>
    <t>鹏扬景恒A</t>
  </si>
  <si>
    <t>李刚,李沁,邓彬彬</t>
  </si>
  <si>
    <t>009135.OF</t>
  </si>
  <si>
    <t>广发恒隆一年持有期A</t>
  </si>
  <si>
    <t>009137.OF</t>
  </si>
  <si>
    <t>嘉实瑞和两年持有期</t>
  </si>
  <si>
    <t>009138.OF</t>
  </si>
  <si>
    <t>嘉实瑞成两年持有期A</t>
  </si>
  <si>
    <t>009140.OF</t>
  </si>
  <si>
    <t>永赢竞争力精选</t>
  </si>
  <si>
    <t>乔敏</t>
  </si>
  <si>
    <t>009141.OF</t>
  </si>
  <si>
    <t>泰达价值长青A</t>
  </si>
  <si>
    <t>009143.OF</t>
  </si>
  <si>
    <t>上投摩根锦程稳健养老目标一年(FOF)</t>
  </si>
  <si>
    <t>009144.OF</t>
  </si>
  <si>
    <t>博时荣升稳健添利A</t>
  </si>
  <si>
    <t>李汉楠,陈鹏扬</t>
  </si>
  <si>
    <t>009146.OF</t>
  </si>
  <si>
    <t>新华精选成长主题3个月持有期</t>
  </si>
  <si>
    <t>王奕蕾,李强</t>
  </si>
  <si>
    <t>009147.OF</t>
  </si>
  <si>
    <t>建信新能源</t>
  </si>
  <si>
    <t>陶灿,田元泉,张湘龙</t>
  </si>
  <si>
    <t>009148.OF</t>
  </si>
  <si>
    <t>平安合聚1年定开债</t>
  </si>
  <si>
    <t>段玮婧,苏宁</t>
  </si>
  <si>
    <t>009151.OF</t>
  </si>
  <si>
    <t>国寿安保策略优选3个月持有</t>
  </si>
  <si>
    <t>009152.OF</t>
  </si>
  <si>
    <t>南方瑞盛三年持有A</t>
  </si>
  <si>
    <t>009154.OF</t>
  </si>
  <si>
    <t>海富通富盈A</t>
  </si>
  <si>
    <t>杜晓海,夏妍妍</t>
  </si>
  <si>
    <t>009156.OF</t>
  </si>
  <si>
    <t>海富通富泽A</t>
  </si>
  <si>
    <t>杜晓海,张靖爽</t>
  </si>
  <si>
    <t>009158.OF</t>
  </si>
  <si>
    <t>中金衡利1年定开</t>
  </si>
  <si>
    <t>陈诗昆,闫雯雯,陈方雷</t>
  </si>
  <si>
    <t>009159.OF</t>
  </si>
  <si>
    <t>前海联合智选3个月持有A</t>
  </si>
  <si>
    <t>孙连玉</t>
  </si>
  <si>
    <t>009161.OF</t>
  </si>
  <si>
    <t>上投摩根锦程积极成长养老目标五年</t>
  </si>
  <si>
    <t>009162.OF</t>
  </si>
  <si>
    <t>富国医药成长30</t>
  </si>
  <si>
    <t>009164.OF</t>
  </si>
  <si>
    <t>中加聚庆六个月定开A</t>
  </si>
  <si>
    <t>冯汉杰,魏泰源</t>
  </si>
  <si>
    <t>009166.OF</t>
  </si>
  <si>
    <t>平安合享1年定开债</t>
  </si>
  <si>
    <t>009167.OF</t>
  </si>
  <si>
    <t>博时富灿一年定开</t>
  </si>
  <si>
    <t>009169.OF</t>
  </si>
  <si>
    <t>湘财长兴A</t>
  </si>
  <si>
    <t>车广路,肖超虎</t>
  </si>
  <si>
    <t>009171.OF</t>
  </si>
  <si>
    <t>永赢中债-1-5年国开债指数A</t>
  </si>
  <si>
    <t>009173.OF</t>
  </si>
  <si>
    <t>招商湖北省主题</t>
  </si>
  <si>
    <t>009174.OF</t>
  </si>
  <si>
    <t>东方红颐和稳健养老目标两年</t>
  </si>
  <si>
    <t>陈文扬</t>
  </si>
  <si>
    <t>009175.OF</t>
  </si>
  <si>
    <t>浙商中债1-5年金融债A</t>
  </si>
  <si>
    <t>009177.OF</t>
  </si>
  <si>
    <t>东方永悦18个月定开A</t>
  </si>
  <si>
    <t>009179.OF</t>
  </si>
  <si>
    <t>嘉实中证主要消费ETF联接A</t>
  </si>
  <si>
    <t>刘珈吟</t>
  </si>
  <si>
    <t>009181.OF</t>
  </si>
  <si>
    <t>浙商智多兴稳健回报一年持有A</t>
  </si>
  <si>
    <t>查晓磊,周锦程,陈亚芳</t>
  </si>
  <si>
    <t>009183.OF</t>
  </si>
  <si>
    <t>东方红颐和平衡养老目标三年</t>
  </si>
  <si>
    <t>009184.OF</t>
  </si>
  <si>
    <t>东方红颐和积极养老目标五年</t>
  </si>
  <si>
    <t>009185.OF</t>
  </si>
  <si>
    <t>农银汇理永乐3个月</t>
  </si>
  <si>
    <t>叶忻</t>
  </si>
  <si>
    <t>009186.OF</t>
  </si>
  <si>
    <t>天弘聚新三个月定开A</t>
  </si>
  <si>
    <t>陈钢,刘洋</t>
  </si>
  <si>
    <t>009188.OF</t>
  </si>
  <si>
    <t>鹏华股息精选</t>
  </si>
  <si>
    <t>009189.OF</t>
  </si>
  <si>
    <t>华宝成长策略</t>
  </si>
  <si>
    <t>光磊,汤慧</t>
  </si>
  <si>
    <t>009190.OF</t>
  </si>
  <si>
    <t>景顺长城核心优选一年</t>
  </si>
  <si>
    <t>余广</t>
  </si>
  <si>
    <t>009191.OF</t>
  </si>
  <si>
    <t>中信保诚景裕中短债A</t>
  </si>
  <si>
    <t>吴胤希,席行懿</t>
  </si>
  <si>
    <t>009194.OF</t>
  </si>
  <si>
    <t>泰达宏利中证绩优A</t>
  </si>
  <si>
    <t>009196.OF</t>
  </si>
  <si>
    <t>北信瑞丰鼎盛中短债A</t>
  </si>
  <si>
    <t>009198.OF</t>
  </si>
  <si>
    <t>前海开源黄金ETF联接</t>
  </si>
  <si>
    <t>谢屹,梁溥森</t>
  </si>
  <si>
    <t>009199.OF</t>
  </si>
  <si>
    <t>万家价值优势一年持有</t>
  </si>
  <si>
    <t>009200.OF</t>
  </si>
  <si>
    <t>华安金享</t>
  </si>
  <si>
    <t>王春</t>
  </si>
  <si>
    <t>009201.OF</t>
  </si>
  <si>
    <t>中邮优享一年定开A</t>
  </si>
  <si>
    <t>009203.OF</t>
  </si>
  <si>
    <t>鹏扬稳利A</t>
  </si>
  <si>
    <t>009205.OF</t>
  </si>
  <si>
    <t>兴银丰运稳益回报A</t>
  </si>
  <si>
    <t>袁作栋</t>
  </si>
  <si>
    <t>009207.OF</t>
  </si>
  <si>
    <t>兴银汇智一年定开</t>
  </si>
  <si>
    <t>李文程,洪木妹,陶国峰</t>
  </si>
  <si>
    <t>009209.OF</t>
  </si>
  <si>
    <t>长信稳利资产配置一年</t>
  </si>
  <si>
    <t>009210.OF</t>
  </si>
  <si>
    <t>中欧嘉和三年持有期A</t>
  </si>
  <si>
    <t>009212.OF</t>
  </si>
  <si>
    <t>易方达恒茂39个月定期</t>
  </si>
  <si>
    <t>009213.OF</t>
  </si>
  <si>
    <t>易方达如意安泰一年A</t>
  </si>
  <si>
    <t>张浩然</t>
  </si>
  <si>
    <t>009215.OF</t>
  </si>
  <si>
    <t>易方达瑞川A</t>
  </si>
  <si>
    <t>杨康,韩阅川</t>
  </si>
  <si>
    <t>009219.OF</t>
  </si>
  <si>
    <t>大成彭博巴克莱农发行债A</t>
  </si>
  <si>
    <t>009221.OF</t>
  </si>
  <si>
    <t>大成彭博巴克莱政策性银行债A</t>
  </si>
  <si>
    <t>009223.OF</t>
  </si>
  <si>
    <t>宝盈现代服务业A</t>
  </si>
  <si>
    <t>009225.OF</t>
  </si>
  <si>
    <t>天弘中证中美互联网A</t>
  </si>
  <si>
    <t>009227.OF</t>
  </si>
  <si>
    <t>平安增鑫六个月定开债A</t>
  </si>
  <si>
    <t>009230.OF</t>
  </si>
  <si>
    <t>鹏华安和A</t>
  </si>
  <si>
    <t>张栓伟,汤志彦</t>
  </si>
  <si>
    <t>009232.OF</t>
  </si>
  <si>
    <t>鹏华安惠A</t>
  </si>
  <si>
    <t>刘太阳,王石千</t>
  </si>
  <si>
    <t>009234.OF</t>
  </si>
  <si>
    <t>鹏华优质企业</t>
  </si>
  <si>
    <t>009235.OF</t>
  </si>
  <si>
    <t>景顺长城弘远66个月定开</t>
  </si>
  <si>
    <t>009236.OF</t>
  </si>
  <si>
    <t>中信建投稳泰一年定开债</t>
  </si>
  <si>
    <t>009237.OF</t>
  </si>
  <si>
    <t>兴业绿色纯债一年定开A</t>
  </si>
  <si>
    <t>009240.OF</t>
  </si>
  <si>
    <t>泰康蓝筹优势</t>
  </si>
  <si>
    <t>桂跃强</t>
  </si>
  <si>
    <t>009242.OF</t>
  </si>
  <si>
    <t>中加核心智造A</t>
  </si>
  <si>
    <t>009244.OF</t>
  </si>
  <si>
    <t>国寿安保稳丰6个月持有A</t>
  </si>
  <si>
    <t>李康,吴闻</t>
  </si>
  <si>
    <t>009246.OF</t>
  </si>
  <si>
    <t>摩根士丹利华鑫ESG量化先行</t>
  </si>
  <si>
    <t>009247.OF</t>
  </si>
  <si>
    <t>易方达磐恒九个月持有A</t>
  </si>
  <si>
    <t>009249.OF</t>
  </si>
  <si>
    <t>易方达磐泰一年持有A</t>
  </si>
  <si>
    <t>009252.OF</t>
  </si>
  <si>
    <t>蜂巢添元A</t>
  </si>
  <si>
    <t>009254.OF</t>
  </si>
  <si>
    <t>蜂巢添禧87个月定开债</t>
  </si>
  <si>
    <t>009255.OF</t>
  </si>
  <si>
    <t>中银添盛39个月定开</t>
  </si>
  <si>
    <t>白洁,陈鹄飞</t>
  </si>
  <si>
    <t>009256.OF</t>
  </si>
  <si>
    <t>民生加银鑫通</t>
  </si>
  <si>
    <t>李文君,姚航</t>
  </si>
  <si>
    <t>009259.OF</t>
  </si>
  <si>
    <t>安信中证信用主体50</t>
  </si>
  <si>
    <t>009260.OF</t>
  </si>
  <si>
    <t>民生加银聚利6个月持有A</t>
  </si>
  <si>
    <t>009262.OF</t>
  </si>
  <si>
    <t>民生加银中债1-5年政策金融债</t>
  </si>
  <si>
    <t>009263.OF</t>
  </si>
  <si>
    <t>华宝红利精选A</t>
  </si>
  <si>
    <t>张奇</t>
  </si>
  <si>
    <t>009264.OF</t>
  </si>
  <si>
    <t>泓德瑞兴三年持有</t>
  </si>
  <si>
    <t>王克玉,操昭煦</t>
  </si>
  <si>
    <t>009265.OF</t>
  </si>
  <si>
    <t>易方达消费精选</t>
  </si>
  <si>
    <t>萧楠</t>
  </si>
  <si>
    <t>009266.OF</t>
  </si>
  <si>
    <t>鹏扬景合六个月持有</t>
  </si>
  <si>
    <t>李刚,李沁,吴西燕</t>
  </si>
  <si>
    <t>009268.OF</t>
  </si>
  <si>
    <t>创金合信稳健增利6个月持有期A</t>
  </si>
  <si>
    <t>王一兵</t>
  </si>
  <si>
    <t>009271.OF</t>
  </si>
  <si>
    <t>博时信用优选A</t>
  </si>
  <si>
    <t>李汉楠,黄海峰</t>
  </si>
  <si>
    <t>009278.OF</t>
  </si>
  <si>
    <t>同泰恒兴纯债A</t>
  </si>
  <si>
    <t>009280.OF</t>
  </si>
  <si>
    <t>长信中债1-3年政金债A</t>
  </si>
  <si>
    <t>陆莹</t>
  </si>
  <si>
    <t>009282.OF</t>
  </si>
  <si>
    <t>宝盈盈辉纯债A</t>
  </si>
  <si>
    <t>邓栋,杨献忠</t>
  </si>
  <si>
    <t>009284.OF</t>
  </si>
  <si>
    <t>上银慧丰利</t>
  </si>
  <si>
    <t>009285.OF</t>
  </si>
  <si>
    <t>泰康招泰尊享一年持有A</t>
  </si>
  <si>
    <t>009287.OF</t>
  </si>
  <si>
    <t>惠升和裕纯债A</t>
  </si>
  <si>
    <t>卓勇</t>
  </si>
  <si>
    <t>009289.OF</t>
  </si>
  <si>
    <t>富国长江经济带</t>
  </si>
  <si>
    <t>009290.OF</t>
  </si>
  <si>
    <t>富国添享一年持有A</t>
  </si>
  <si>
    <t>009292.OF</t>
  </si>
  <si>
    <t>易方达年年恒春纯债一年定开债A</t>
  </si>
  <si>
    <t>009294.OF</t>
  </si>
  <si>
    <t>嘉实致益纯债</t>
  </si>
  <si>
    <t>胡永青,常逍遥</t>
  </si>
  <si>
    <t>009295.OF</t>
  </si>
  <si>
    <t>民生加银睿智一年定开债</t>
  </si>
  <si>
    <t>009296.OF</t>
  </si>
  <si>
    <t>南方誉慧一年持有A</t>
  </si>
  <si>
    <t>009298.OF</t>
  </si>
  <si>
    <t>英大安惠纯债A</t>
  </si>
  <si>
    <t>张大铮,易祺坤</t>
  </si>
  <si>
    <t>009301.OF</t>
  </si>
  <si>
    <t>恒生前海短债A</t>
  </si>
  <si>
    <t>李维康,綦鹏</t>
  </si>
  <si>
    <t>009303.OF</t>
  </si>
  <si>
    <t>恒生前海恒颐五年定开A</t>
  </si>
  <si>
    <t>009305.OF</t>
  </si>
  <si>
    <t>汇安恒利39个月定开</t>
  </si>
  <si>
    <t>仇秉则,张昆</t>
  </si>
  <si>
    <t>009306.OF</t>
  </si>
  <si>
    <t>平安惠铭纯债</t>
  </si>
  <si>
    <t>009312.OF</t>
  </si>
  <si>
    <t>前海联合价值优选A</t>
  </si>
  <si>
    <t>009315.OF</t>
  </si>
  <si>
    <t>交银施罗德中债1-3年政策性金融债A</t>
  </si>
  <si>
    <t>009317.OF</t>
  </si>
  <si>
    <t>金信核心竞争力</t>
  </si>
  <si>
    <t>009318.OF</t>
  </si>
  <si>
    <t>南方成长先锋A</t>
  </si>
  <si>
    <t>009320.OF</t>
  </si>
  <si>
    <t>中信保诚中债1-3年农发行A</t>
  </si>
  <si>
    <t>009323.OF</t>
  </si>
  <si>
    <t>博时富通一年定开</t>
  </si>
  <si>
    <t>009324.OF</t>
  </si>
  <si>
    <t>长城中债3-5年国开债A</t>
  </si>
  <si>
    <t>009327.OF</t>
  </si>
  <si>
    <t>东兴兴晟A</t>
  </si>
  <si>
    <t>李晨辉,李兵伟</t>
  </si>
  <si>
    <t>009330.OF</t>
  </si>
  <si>
    <t>鹏华成长价值A</t>
  </si>
  <si>
    <t>009332.OF</t>
  </si>
  <si>
    <t>博时恒裕6个月持有A</t>
  </si>
  <si>
    <t>王申,王衍胜</t>
  </si>
  <si>
    <t>009334.OF</t>
  </si>
  <si>
    <t>富国融享18个月</t>
  </si>
  <si>
    <t>009335.OF</t>
  </si>
  <si>
    <t>工银稳健养老</t>
  </si>
  <si>
    <t>009336.OF</t>
  </si>
  <si>
    <t>平安中证500指数增强A</t>
  </si>
  <si>
    <t>009338.OF</t>
  </si>
  <si>
    <t>万家民瑞祥和6个月持有A</t>
  </si>
  <si>
    <t>尹诚庸,周潜玮</t>
  </si>
  <si>
    <t>009340.OF</t>
  </si>
  <si>
    <t>工银养老2055五年</t>
  </si>
  <si>
    <t>009341.OF</t>
  </si>
  <si>
    <t>易方达均衡成长</t>
  </si>
  <si>
    <t>009342.OF</t>
  </si>
  <si>
    <t>易方达优质企业三年持有</t>
  </si>
  <si>
    <t>009343.OF</t>
  </si>
  <si>
    <t>泰康长江经济带A</t>
  </si>
  <si>
    <t>009345.OF</t>
  </si>
  <si>
    <t>中银顺兴回报一年持有A</t>
  </si>
  <si>
    <t>009347.OF</t>
  </si>
  <si>
    <t>中融价值成长6个月持有A</t>
  </si>
  <si>
    <t>009349.OF</t>
  </si>
  <si>
    <t>前海联合添泽A</t>
  </si>
  <si>
    <t>黄浩东</t>
  </si>
  <si>
    <t>009351.OF</t>
  </si>
  <si>
    <t>南方誉丰18个月持有A</t>
  </si>
  <si>
    <t>009353.OF</t>
  </si>
  <si>
    <t>浙商科技创新一个月滚动持有A</t>
  </si>
  <si>
    <t>009355.OF</t>
  </si>
  <si>
    <t>泰达宏利泰和稳健养老</t>
  </si>
  <si>
    <t>009356.OF</t>
  </si>
  <si>
    <t>博时季季乐三个月持有A</t>
  </si>
  <si>
    <t>李汉楠,倪玉娟</t>
  </si>
  <si>
    <t>009358.OF</t>
  </si>
  <si>
    <t>兴业稳健双利一年A</t>
  </si>
  <si>
    <t>009360.OF</t>
  </si>
  <si>
    <t>招商创新增长A</t>
  </si>
  <si>
    <t>009362.OF</t>
  </si>
  <si>
    <t>招商丰盈积极配置A</t>
  </si>
  <si>
    <t>郭锐</t>
  </si>
  <si>
    <t>009364.OF</t>
  </si>
  <si>
    <t>工银科技创新6个月A</t>
  </si>
  <si>
    <t>009366.OF</t>
  </si>
  <si>
    <t>浦银安盛科技创新一年定开A</t>
  </si>
  <si>
    <t>009368.OF</t>
  </si>
  <si>
    <t>浦银安盛价值精选A</t>
  </si>
  <si>
    <t>蒋佳良</t>
  </si>
  <si>
    <t>009370.OF</t>
  </si>
  <si>
    <t>浦银安盛睿和优选3个月持有A</t>
  </si>
  <si>
    <t>姚卫巍</t>
  </si>
  <si>
    <t>009374.OF</t>
  </si>
  <si>
    <t>浦银安盛MSCI中国A股ETF联接A</t>
  </si>
  <si>
    <t>009376.OF</t>
  </si>
  <si>
    <t>景顺长城成长领航</t>
  </si>
  <si>
    <t>009377.OF</t>
  </si>
  <si>
    <t>招商瑞恒一年持有A</t>
  </si>
  <si>
    <t>009380.OF</t>
  </si>
  <si>
    <t>富安达科技领航</t>
  </si>
  <si>
    <t>吴战峰,孙绍冰</t>
  </si>
  <si>
    <t>009381.OF</t>
  </si>
  <si>
    <t>汇安核心资产A</t>
  </si>
  <si>
    <t>朱晨歌,陈欣</t>
  </si>
  <si>
    <t>009383.OF</t>
  </si>
  <si>
    <t>人保稳进配置三个月持有</t>
  </si>
  <si>
    <t>武丹,余东发</t>
  </si>
  <si>
    <t>009384.OF</t>
  </si>
  <si>
    <t>大摩MSCI中国A股增强</t>
  </si>
  <si>
    <t>009385.OF</t>
  </si>
  <si>
    <t>天弘永裕平衡养老目标三年</t>
  </si>
  <si>
    <t>009386.OF</t>
  </si>
  <si>
    <t>创金合信泰享39个月定开</t>
  </si>
  <si>
    <t>009387.OF</t>
  </si>
  <si>
    <t>嘉实稳福A</t>
  </si>
  <si>
    <t>轩璇,董福焱</t>
  </si>
  <si>
    <t>009389.OF</t>
  </si>
  <si>
    <t>天弘智荟6个月持有A</t>
  </si>
  <si>
    <t>009391.OF</t>
  </si>
  <si>
    <t>汇添富优质成长A</t>
  </si>
  <si>
    <t>009394.OF</t>
  </si>
  <si>
    <t>银华同力精选</t>
  </si>
  <si>
    <t>009395.OF</t>
  </si>
  <si>
    <t>鑫元安鑫回报</t>
  </si>
  <si>
    <t>009396.OF</t>
  </si>
  <si>
    <t>大成安诚A</t>
  </si>
  <si>
    <t>009398.OF</t>
  </si>
  <si>
    <t>华富成长企业精选</t>
  </si>
  <si>
    <t>009399.OF</t>
  </si>
  <si>
    <t>华融雄安建设发展三年定开</t>
  </si>
  <si>
    <t>黄诺楠</t>
  </si>
  <si>
    <t>009400.OF</t>
  </si>
  <si>
    <t>华安添瑞6个月A</t>
  </si>
  <si>
    <t>009402.OF</t>
  </si>
  <si>
    <t>交银启明</t>
  </si>
  <si>
    <t>刘鹏</t>
  </si>
  <si>
    <t>009407.OF</t>
  </si>
  <si>
    <t>格林泓远A</t>
  </si>
  <si>
    <t>009409.OF</t>
  </si>
  <si>
    <t>华安添福18个月持有A</t>
  </si>
  <si>
    <t>009411.OF</t>
  </si>
  <si>
    <t>中银科技创新一年定开</t>
  </si>
  <si>
    <t>009412.OF</t>
  </si>
  <si>
    <t>易方达招易一年持有A</t>
  </si>
  <si>
    <t>009414.OF</t>
  </si>
  <si>
    <t>中银大健康A</t>
  </si>
  <si>
    <t>009415.OF</t>
  </si>
  <si>
    <t>中邮瑞享两年定开A</t>
  </si>
  <si>
    <t>陈梁</t>
  </si>
  <si>
    <t>009417.OF</t>
  </si>
  <si>
    <t>国投瑞银顺荣39个月定开A</t>
  </si>
  <si>
    <t>009419.OF</t>
  </si>
  <si>
    <t>宝盈祥明一年定开A</t>
  </si>
  <si>
    <t>邓栋,高宇</t>
  </si>
  <si>
    <t>009421.OF</t>
  </si>
  <si>
    <t>工银瑞信彭博巴克莱国开行债A</t>
  </si>
  <si>
    <t>009423.OF</t>
  </si>
  <si>
    <t>招商瑞信稳健配置A</t>
  </si>
  <si>
    <t>009426.OF</t>
  </si>
  <si>
    <t>鹏扬景惠六个月持有A</t>
  </si>
  <si>
    <t>009428.OF</t>
  </si>
  <si>
    <t>鹏扬景沣六个月持有A</t>
  </si>
  <si>
    <t>杨爱斌</t>
  </si>
  <si>
    <t>009432.OF</t>
  </si>
  <si>
    <t>德邦科技创新一年定开A</t>
  </si>
  <si>
    <t>黎莹,吴昊</t>
  </si>
  <si>
    <t>009434.OF</t>
  </si>
  <si>
    <t>淳厚稳嘉A</t>
  </si>
  <si>
    <t>009436.OF</t>
  </si>
  <si>
    <t>长城恒泰养老2040三年</t>
  </si>
  <si>
    <t>009437.OF</t>
  </si>
  <si>
    <t>信达澳银科技创新一年定开A</t>
  </si>
  <si>
    <t>009440.OF</t>
  </si>
  <si>
    <t>光大保德信裕鑫A</t>
  </si>
  <si>
    <t>周华,詹佳</t>
  </si>
  <si>
    <t>009442.OF</t>
  </si>
  <si>
    <t>中银养老目标日期2040</t>
  </si>
  <si>
    <t>邢秋羽</t>
  </si>
  <si>
    <t>009444.OF</t>
  </si>
  <si>
    <t>国泰添福一年定开</t>
  </si>
  <si>
    <t>009445.OF</t>
  </si>
  <si>
    <t>华夏上海清算所1-3年高等级国企中期A</t>
  </si>
  <si>
    <t>009447.OF</t>
  </si>
  <si>
    <t>财通资管科技创新一年定开</t>
  </si>
  <si>
    <t>009448.OF</t>
  </si>
  <si>
    <t>泰康申润一年持有A</t>
  </si>
  <si>
    <t>009450.OF</t>
  </si>
  <si>
    <t>中金新辉1年定开</t>
  </si>
  <si>
    <t>009451.OF</t>
  </si>
  <si>
    <t>中金新盛1年定开</t>
  </si>
  <si>
    <t>009452.OF</t>
  </si>
  <si>
    <t>光大保德信尊裕纯债一年定开</t>
  </si>
  <si>
    <t>周华,毕凯</t>
  </si>
  <si>
    <t>009453.OF</t>
  </si>
  <si>
    <t>平安合兴1年定开债</t>
  </si>
  <si>
    <t>009454.OF</t>
  </si>
  <si>
    <t>创金合信汇融一年定开A</t>
  </si>
  <si>
    <t>曹春林,何媛</t>
  </si>
  <si>
    <t>009457.OF</t>
  </si>
  <si>
    <t>红土创新纯债A</t>
  </si>
  <si>
    <t>009460.OF</t>
  </si>
  <si>
    <t>安信禧悦稳健养老目标一年</t>
  </si>
  <si>
    <t>占冠良</t>
  </si>
  <si>
    <t>009461.OF</t>
  </si>
  <si>
    <t>东方臻萃3个月定开债A</t>
  </si>
  <si>
    <t>009463.OF</t>
  </si>
  <si>
    <t>东方臻慧A</t>
  </si>
  <si>
    <t>009468.OF</t>
  </si>
  <si>
    <t>博时健康成长主题双周定期可赎回A</t>
  </si>
  <si>
    <t>葛晨</t>
  </si>
  <si>
    <t>009470.OF</t>
  </si>
  <si>
    <t>东方欣利A</t>
  </si>
  <si>
    <t>许文波</t>
  </si>
  <si>
    <t>009474.OF</t>
  </si>
  <si>
    <t>国泰致远优势</t>
  </si>
  <si>
    <t>009475.OF</t>
  </si>
  <si>
    <t>汇丰晋信慧盈</t>
  </si>
  <si>
    <t>严瑾,蔡若林</t>
  </si>
  <si>
    <t>009476.OF</t>
  </si>
  <si>
    <t>建信食品饮料行业</t>
  </si>
  <si>
    <t>009477.OF</t>
  </si>
  <si>
    <t>中银上海金ETF联接A</t>
  </si>
  <si>
    <t>赵建忠</t>
  </si>
  <si>
    <t>009479.OF</t>
  </si>
  <si>
    <t>中银中证100ETF联接A</t>
  </si>
  <si>
    <t>009481.OF</t>
  </si>
  <si>
    <t>国泰宏益一年A</t>
  </si>
  <si>
    <t>009483.OF</t>
  </si>
  <si>
    <t>鹏华普利A</t>
  </si>
  <si>
    <t>009486.OF</t>
  </si>
  <si>
    <t>光大保德信瑞和A</t>
  </si>
  <si>
    <t>马鹏飞</t>
  </si>
  <si>
    <t>009488.OF</t>
  </si>
  <si>
    <t>中邮价值精选A</t>
  </si>
  <si>
    <t>国晓雯,任慧峰</t>
  </si>
  <si>
    <t>009490.OF</t>
  </si>
  <si>
    <t>泰康科技创新一年定开</t>
  </si>
  <si>
    <t>金宏伟</t>
  </si>
  <si>
    <t>009491.OF</t>
  </si>
  <si>
    <t>宝盈创新驱动A</t>
  </si>
  <si>
    <t>009493.OF</t>
  </si>
  <si>
    <t>大成尊享18月定开A</t>
  </si>
  <si>
    <t>009495.OF</t>
  </si>
  <si>
    <t>大成景轩中高等级A</t>
  </si>
  <si>
    <t>方孝成,杨艳林</t>
  </si>
  <si>
    <t>009499.OF</t>
  </si>
  <si>
    <t>景顺长城安鑫回报A</t>
  </si>
  <si>
    <t>韩文强,彭成军</t>
  </si>
  <si>
    <t>009500.OF</t>
  </si>
  <si>
    <t>国寿安保高股息A</t>
  </si>
  <si>
    <t>黎晓晖,张琦</t>
  </si>
  <si>
    <t>009502.OF</t>
  </si>
  <si>
    <t>国寿安保创新医药A</t>
  </si>
  <si>
    <t>刘志军</t>
  </si>
  <si>
    <t>009504.OF</t>
  </si>
  <si>
    <t>富国上海金ETF联接A</t>
  </si>
  <si>
    <t>王乐乐,张圣贤</t>
  </si>
  <si>
    <t>009506.OF</t>
  </si>
  <si>
    <t>富荣富恒两年定开</t>
  </si>
  <si>
    <t>009507.OF</t>
  </si>
  <si>
    <t>国金鑫意医药消费A</t>
  </si>
  <si>
    <t>009509.OF</t>
  </si>
  <si>
    <t>平安惠润</t>
  </si>
  <si>
    <t>009511.OF</t>
  </si>
  <si>
    <t>信达澳银研究优选</t>
  </si>
  <si>
    <t>009513.OF</t>
  </si>
  <si>
    <t>创金合信同顺创业板A</t>
  </si>
  <si>
    <t>王林峰,董梁</t>
  </si>
  <si>
    <t>009515.OF</t>
  </si>
  <si>
    <t>中欧真益稳健一年A</t>
  </si>
  <si>
    <t>009523.OF</t>
  </si>
  <si>
    <t>宝盈聚福39个月定开A</t>
  </si>
  <si>
    <t>009525.OF</t>
  </si>
  <si>
    <t>广发聚荣一年持有A</t>
  </si>
  <si>
    <t>张芊,李晓博</t>
  </si>
  <si>
    <t>009527.OF</t>
  </si>
  <si>
    <t>浙商汇金新兴消费</t>
  </si>
  <si>
    <t>王凯,周涛</t>
  </si>
  <si>
    <t>009528.OF</t>
  </si>
  <si>
    <t>建信中债湖北省地方债</t>
  </si>
  <si>
    <t>009529.OF</t>
  </si>
  <si>
    <t>中融中债1-5年国开行A</t>
  </si>
  <si>
    <t>李倩,朱柏蓉</t>
  </si>
  <si>
    <t>009531.OF</t>
  </si>
  <si>
    <t>九泰锐和18个月定开</t>
  </si>
  <si>
    <t>刘开运</t>
  </si>
  <si>
    <t>009533.OF</t>
  </si>
  <si>
    <t>太平恒泽63个月定开</t>
  </si>
  <si>
    <t>009534.OF</t>
  </si>
  <si>
    <t>南方升元中短期利率债A</t>
  </si>
  <si>
    <t>009536.OF</t>
  </si>
  <si>
    <t>汇添富稳健增益一年持有</t>
  </si>
  <si>
    <t>赵鹏飞,叶盛</t>
  </si>
  <si>
    <t>009537.OF</t>
  </si>
  <si>
    <t>太平行业优选A</t>
  </si>
  <si>
    <t>009539.OF</t>
  </si>
  <si>
    <t>兴业睿进A</t>
  </si>
  <si>
    <t>009541.OF</t>
  </si>
  <si>
    <t>银华中债1-3年农发行</t>
  </si>
  <si>
    <t>009542.OF</t>
  </si>
  <si>
    <t>银华富利精选</t>
  </si>
  <si>
    <t>焦巍,秦锋</t>
  </si>
  <si>
    <t>009543.OF</t>
  </si>
  <si>
    <t>申万菱信安泰富利三年定开A</t>
  </si>
  <si>
    <t>009545.OF</t>
  </si>
  <si>
    <t>博时鑫荣稳健A</t>
  </si>
  <si>
    <t>009547.OF</t>
  </si>
  <si>
    <t>华安鼎利</t>
  </si>
  <si>
    <t>009548.OF</t>
  </si>
  <si>
    <t>汇添富中盘价值精选A</t>
  </si>
  <si>
    <t>009550.OF</t>
  </si>
  <si>
    <t>汇添富开放视野中国优势A</t>
  </si>
  <si>
    <t>009552.OF</t>
  </si>
  <si>
    <t>财通资管丰乾39个月定开A</t>
  </si>
  <si>
    <t>009554.OF</t>
  </si>
  <si>
    <t>建信中债1-3年农发债A</t>
  </si>
  <si>
    <t>009556.OF</t>
  </si>
  <si>
    <t>兴全合丰三年持有</t>
  </si>
  <si>
    <t>季文华</t>
  </si>
  <si>
    <t>009557.OF</t>
  </si>
  <si>
    <t>申万菱信创业板量化精选A</t>
  </si>
  <si>
    <t>009558.OF</t>
  </si>
  <si>
    <t>嘉实稳惠6个月持有A</t>
  </si>
  <si>
    <t>胡永青</t>
  </si>
  <si>
    <t>009560.OF</t>
  </si>
  <si>
    <t>上银中债1-3年国开债</t>
  </si>
  <si>
    <t>009561.OF</t>
  </si>
  <si>
    <t>博时富盛一年定开</t>
  </si>
  <si>
    <t>009564.OF</t>
  </si>
  <si>
    <t>汇安消费龙头A</t>
  </si>
  <si>
    <t>009566.OF</t>
  </si>
  <si>
    <t>汇安泓阳三年持有</t>
  </si>
  <si>
    <t>009567.OF</t>
  </si>
  <si>
    <t>山西证券裕丰一年定开</t>
  </si>
  <si>
    <t>009568.OF</t>
  </si>
  <si>
    <t>浙商智多宝稳健一年持有期A</t>
  </si>
  <si>
    <t>009570.OF</t>
  </si>
  <si>
    <t>鹏华匠心精选A</t>
  </si>
  <si>
    <t>009572.OF</t>
  </si>
  <si>
    <t>南方养老2040三年</t>
  </si>
  <si>
    <t>009573.OF</t>
  </si>
  <si>
    <t>南方养老2045三年</t>
  </si>
  <si>
    <t>009574.OF</t>
  </si>
  <si>
    <t>德邦安益6个月持有A</t>
  </si>
  <si>
    <t>丁孙楠,房建威</t>
  </si>
  <si>
    <t>009576.OF</t>
  </si>
  <si>
    <t>东方红智远三年持有期</t>
  </si>
  <si>
    <t>009577.OF</t>
  </si>
  <si>
    <t>上银聚永益一年定开债</t>
  </si>
  <si>
    <t>009578.OF</t>
  </si>
  <si>
    <t>上银聚德益一年定开债</t>
  </si>
  <si>
    <t>倪侃,许佳</t>
  </si>
  <si>
    <t>009579.OF</t>
  </si>
  <si>
    <t>东方红鑫安39个月定开</t>
  </si>
  <si>
    <t>陈觉平,丁锐</t>
  </si>
  <si>
    <t>009581.OF</t>
  </si>
  <si>
    <t>国寿安保中债3-5年政金债A</t>
  </si>
  <si>
    <t>009583.OF</t>
  </si>
  <si>
    <t>淳厚安裕87个月定开</t>
  </si>
  <si>
    <t>009584.OF</t>
  </si>
  <si>
    <t>华富63个月定开</t>
  </si>
  <si>
    <t>009585.OF</t>
  </si>
  <si>
    <t>中信建投稳丰63个月</t>
  </si>
  <si>
    <t>009587.OF</t>
  </si>
  <si>
    <t>国寿安保瑞和66个月定开</t>
  </si>
  <si>
    <t>009591.OF</t>
  </si>
  <si>
    <t>博时研究精选一年持有A</t>
  </si>
  <si>
    <t>蒋娜,许少波</t>
  </si>
  <si>
    <t>009593.OF</t>
  </si>
  <si>
    <t>国泰中债1-3年国开债A</t>
  </si>
  <si>
    <t>王玉,索峰</t>
  </si>
  <si>
    <t>009595.OF</t>
  </si>
  <si>
    <t>山西证券裕盛一年定开</t>
  </si>
  <si>
    <t>章海默</t>
  </si>
  <si>
    <t>009596.OF</t>
  </si>
  <si>
    <t>泰康创新成长A</t>
  </si>
  <si>
    <t>009598.OF</t>
  </si>
  <si>
    <t>景顺长城科技创新三年定开</t>
  </si>
  <si>
    <t>009599.OF</t>
  </si>
  <si>
    <t>嘉实致嘉</t>
  </si>
  <si>
    <t>胡永青,刘宁</t>
  </si>
  <si>
    <t>009600.OF</t>
  </si>
  <si>
    <t>嘉实安泽一年定开</t>
  </si>
  <si>
    <t>009601.OF</t>
  </si>
  <si>
    <t>招商科技动力3个月滚动持有A</t>
  </si>
  <si>
    <t>贾成东,张林</t>
  </si>
  <si>
    <t>009605.OF</t>
  </si>
  <si>
    <t>安信永顺一年定开债</t>
  </si>
  <si>
    <t>009606.OF</t>
  </si>
  <si>
    <t>长信稳健精选A</t>
  </si>
  <si>
    <t>李家春,刘婧</t>
  </si>
  <si>
    <t>009608.OF</t>
  </si>
  <si>
    <t>广发中证500指数增强A</t>
  </si>
  <si>
    <t>009611.OF</t>
  </si>
  <si>
    <t>兴全汇享一年持有A</t>
  </si>
  <si>
    <t>翟秀华,虞淼</t>
  </si>
  <si>
    <t>009613.OF</t>
  </si>
  <si>
    <t>上银中证500A</t>
  </si>
  <si>
    <t>徐静远</t>
  </si>
  <si>
    <t>009615.OF</t>
  </si>
  <si>
    <t>南方0-2年国开债A</t>
  </si>
  <si>
    <t>夏晨曦,朱佳</t>
  </si>
  <si>
    <t>009618.OF</t>
  </si>
  <si>
    <t>交银启汇</t>
  </si>
  <si>
    <t>009619.OF</t>
  </si>
  <si>
    <t>博时女性消费主题A</t>
  </si>
  <si>
    <t>009621.OF</t>
  </si>
  <si>
    <t>中欧心益稳健6个月持有期A</t>
  </si>
  <si>
    <t>009623.OF</t>
  </si>
  <si>
    <t>长城创新驱动</t>
  </si>
  <si>
    <t>009625.OF</t>
  </si>
  <si>
    <t>天弘中债3-5年金融债</t>
  </si>
  <si>
    <t>009626.OF</t>
  </si>
  <si>
    <t>浦银安盛养老2040三年持有</t>
  </si>
  <si>
    <t>王爽</t>
  </si>
  <si>
    <t>009627.OF</t>
  </si>
  <si>
    <t>天弘睿新三个月定开A</t>
  </si>
  <si>
    <t>009632.OF</t>
  </si>
  <si>
    <t>浦银安盛普嘉87个月定开A</t>
  </si>
  <si>
    <t>009634.OF</t>
  </si>
  <si>
    <t>鹏华安睿两年持有期A</t>
  </si>
  <si>
    <t>009636.OF</t>
  </si>
  <si>
    <t>华泰柏瑞景气优选</t>
  </si>
  <si>
    <t>009638.OF</t>
  </si>
  <si>
    <t>华泰紫金周周购12个月滚动持有A</t>
  </si>
  <si>
    <t>陈晨,陈利</t>
  </si>
  <si>
    <t>009640.OF</t>
  </si>
  <si>
    <t>中银证券优选行业龙头A</t>
  </si>
  <si>
    <t>张少华</t>
  </si>
  <si>
    <t>009642.OF</t>
  </si>
  <si>
    <t>富国荣利一年定开</t>
  </si>
  <si>
    <t>009643.OF</t>
  </si>
  <si>
    <t>嘉实致信一年定开</t>
  </si>
  <si>
    <t>轩璇,刘宁</t>
  </si>
  <si>
    <t>009644.OF</t>
  </si>
  <si>
    <t>东方阿尔法优势产业A</t>
  </si>
  <si>
    <t>唐雷</t>
  </si>
  <si>
    <t>009646.OF</t>
  </si>
  <si>
    <t>南方核心成长A</t>
  </si>
  <si>
    <t>009649.OF</t>
  </si>
  <si>
    <t>嘉实精选平衡A</t>
  </si>
  <si>
    <t>董福焱,徐珊</t>
  </si>
  <si>
    <t>009651.OF</t>
  </si>
  <si>
    <t>海富通成长甄选A</t>
  </si>
  <si>
    <t>009653.OF</t>
  </si>
  <si>
    <t>大成丰享回报A</t>
  </si>
  <si>
    <t>009656.OF</t>
  </si>
  <si>
    <t>华安中债1-5年国开行债A</t>
  </si>
  <si>
    <t>009658.OF</t>
  </si>
  <si>
    <t>汇丰晋信中小盘低波动策略A</t>
  </si>
  <si>
    <t>009659.OF</t>
  </si>
  <si>
    <t>民生加银新动能一年定开A</t>
  </si>
  <si>
    <t>009661.OF</t>
  </si>
  <si>
    <t>平安研究睿选A</t>
  </si>
  <si>
    <t>009664.OF</t>
  </si>
  <si>
    <t>汇添富医疗积极成长一年持有A</t>
  </si>
  <si>
    <t>009666.OF</t>
  </si>
  <si>
    <t>兴全恒祥88个月定开</t>
  </si>
  <si>
    <t>季伟杰</t>
  </si>
  <si>
    <t>009667.OF</t>
  </si>
  <si>
    <t>鹏华安庆A</t>
  </si>
  <si>
    <t>009670.OF</t>
  </si>
  <si>
    <t>东方红益丰纯债</t>
  </si>
  <si>
    <t>徐觅</t>
  </si>
  <si>
    <t>009671.OF</t>
  </si>
  <si>
    <t>平安恒泽A</t>
  </si>
  <si>
    <t>009673.OF</t>
  </si>
  <si>
    <t>嘉合慧康63个月定开A</t>
  </si>
  <si>
    <t>季慧娟</t>
  </si>
  <si>
    <t>009675.OF</t>
  </si>
  <si>
    <t>中融融慧双欣一年定开A</t>
  </si>
  <si>
    <t>哈默,钱文成,汤祺</t>
  </si>
  <si>
    <t>009679.OF</t>
  </si>
  <si>
    <t>浙商惠隆39个月定开</t>
  </si>
  <si>
    <t>009681.OF</t>
  </si>
  <si>
    <t>南方创新精选一年定期A</t>
  </si>
  <si>
    <t>罗安安,雷嘉源</t>
  </si>
  <si>
    <t>009683.OF</t>
  </si>
  <si>
    <t>汇添富创新增长一年定开A</t>
  </si>
  <si>
    <t>马翔</t>
  </si>
  <si>
    <t>009685.OF</t>
  </si>
  <si>
    <t>景顺长城景泰宝利一年定开</t>
  </si>
  <si>
    <t>毛从容,何江波</t>
  </si>
  <si>
    <t>009686.OF</t>
  </si>
  <si>
    <t>华夏磐利一年定开A</t>
  </si>
  <si>
    <t>张城源</t>
  </si>
  <si>
    <t>009688.OF</t>
  </si>
  <si>
    <t>万家鑫动力</t>
  </si>
  <si>
    <t>009689.OF</t>
  </si>
  <si>
    <t>易方达瑞锦A</t>
  </si>
  <si>
    <t>009693.OF</t>
  </si>
  <si>
    <t>富国积极成长一年</t>
  </si>
  <si>
    <t>009694.OF</t>
  </si>
  <si>
    <t>华安安利</t>
  </si>
  <si>
    <t>009695.OF</t>
  </si>
  <si>
    <t>招商成长精选一年定开A</t>
  </si>
  <si>
    <t>郭锐,万亿</t>
  </si>
  <si>
    <t>009697.OF</t>
  </si>
  <si>
    <t>华夏成长精选6个月定开A</t>
  </si>
  <si>
    <t>林晶,顾鑫峰</t>
  </si>
  <si>
    <t>009699.OF</t>
  </si>
  <si>
    <t>长信浦瑞87个月定开</t>
  </si>
  <si>
    <t>009700.OF</t>
  </si>
  <si>
    <t>长江添利A</t>
  </si>
  <si>
    <t>漆志伟,徐婕</t>
  </si>
  <si>
    <t>009702.OF</t>
  </si>
  <si>
    <t>鹏华中债1-3年农发行A</t>
  </si>
  <si>
    <t>009704.OF</t>
  </si>
  <si>
    <t>南方景气驱动A</t>
  </si>
  <si>
    <t>009707.OF</t>
  </si>
  <si>
    <t>工银新兴制造A</t>
  </si>
  <si>
    <t>009711.OF</t>
  </si>
  <si>
    <t>招商添盛78个月定开债</t>
  </si>
  <si>
    <t>009714.OF</t>
  </si>
  <si>
    <t>华安聚优精选</t>
  </si>
  <si>
    <t>009716.OF</t>
  </si>
  <si>
    <t>博时恒盛一年持有期A</t>
  </si>
  <si>
    <t>卓若伟</t>
  </si>
  <si>
    <t>009718.OF</t>
  </si>
  <si>
    <t>招商增浩一年定开A</t>
  </si>
  <si>
    <t>姚飞军,尹晓红</t>
  </si>
  <si>
    <t>009721.OF</t>
  </si>
  <si>
    <t>平安中债1-5年政策性金融债A</t>
  </si>
  <si>
    <t>009725.OF</t>
  </si>
  <si>
    <t>东方红优质甄选一年持有</t>
  </si>
  <si>
    <t>王佳骏,丁锐</t>
  </si>
  <si>
    <t>009726.OF</t>
  </si>
  <si>
    <t>招商中证500等权重指数A</t>
  </si>
  <si>
    <t>009728.OF</t>
  </si>
  <si>
    <t>中银证券安泰A</t>
  </si>
  <si>
    <t>009730.OF</t>
  </si>
  <si>
    <t>中信保诚安鑫回报A</t>
  </si>
  <si>
    <t>韩海平,陈岚</t>
  </si>
  <si>
    <t>009732.OF</t>
  </si>
  <si>
    <t>兴业稳泰66个月定开</t>
  </si>
  <si>
    <t>009733.OF</t>
  </si>
  <si>
    <t>创金合信港股通大消费精选A</t>
  </si>
  <si>
    <t>胡尧盛</t>
  </si>
  <si>
    <t>009736.OF</t>
  </si>
  <si>
    <t>汇添富稳健收益A</t>
  </si>
  <si>
    <t>赵鹏飞,徐一恒</t>
  </si>
  <si>
    <t>009738.OF</t>
  </si>
  <si>
    <t>格林泓安63个月定开</t>
  </si>
  <si>
    <t>009740.OF</t>
  </si>
  <si>
    <t>博时研究臻选三年持有期A</t>
  </si>
  <si>
    <t>009742.OF</t>
  </si>
  <si>
    <t>鹏华中债-0-3年AA+优选信用债指数A</t>
  </si>
  <si>
    <t>009745.OF</t>
  </si>
  <si>
    <t>鹏华中债1-3隐含评级AAA指数A</t>
  </si>
  <si>
    <t>009748.OF</t>
  </si>
  <si>
    <t>汇丰晋信惠安纯债63个月定开</t>
  </si>
  <si>
    <t>蔡若林</t>
  </si>
  <si>
    <t>009749.OF</t>
  </si>
  <si>
    <t>西部利得尊泰86个月定开</t>
  </si>
  <si>
    <t>009750.OF</t>
  </si>
  <si>
    <t>汇安价值蓝筹A</t>
  </si>
  <si>
    <t>009752.OF</t>
  </si>
  <si>
    <t>摩根士丹利华鑫灵动优选</t>
  </si>
  <si>
    <t>009753.OF</t>
  </si>
  <si>
    <t>中欧美益稳健两年A</t>
  </si>
  <si>
    <t>009756.OF</t>
  </si>
  <si>
    <t>华宝宝利</t>
  </si>
  <si>
    <t>009757.OF</t>
  </si>
  <si>
    <t>华宝1-3年国开债</t>
  </si>
  <si>
    <t>009759.OF</t>
  </si>
  <si>
    <t>鹏扬淳安66个月A</t>
  </si>
  <si>
    <t>009761.OF</t>
  </si>
  <si>
    <t>光大保德信尊合87个月定开</t>
  </si>
  <si>
    <t>009763.OF</t>
  </si>
  <si>
    <t>惠升和悦A</t>
  </si>
  <si>
    <t>卓勇,孙庆</t>
  </si>
  <si>
    <t>009765.OF</t>
  </si>
  <si>
    <t>惠升和煦88个月定开</t>
  </si>
  <si>
    <t>009766.OF</t>
  </si>
  <si>
    <t>安信平稳双利3个月持有A</t>
  </si>
  <si>
    <t>009768.OF</t>
  </si>
  <si>
    <t>创金合信汇悦一年定开A</t>
  </si>
  <si>
    <t>009770.OF</t>
  </si>
  <si>
    <t>英大安鑫66个月</t>
  </si>
  <si>
    <t>009772.OF</t>
  </si>
  <si>
    <t>嘉实彭博国开债1-5年A</t>
  </si>
  <si>
    <t>009774.OF</t>
  </si>
  <si>
    <t>财通资管优选回报一年持有</t>
  </si>
  <si>
    <t>009776.OF</t>
  </si>
  <si>
    <t>中欧阿尔法A</t>
  </si>
  <si>
    <t>009778.OF</t>
  </si>
  <si>
    <t>长信消费升级A</t>
  </si>
  <si>
    <t>安昀</t>
  </si>
  <si>
    <t>009780.OF</t>
  </si>
  <si>
    <t>德邦锐泽86个月定开</t>
  </si>
  <si>
    <t>杨严,丁孙楠</t>
  </si>
  <si>
    <t>009782.OF</t>
  </si>
  <si>
    <t>富国兴泉回报12个月持有A</t>
  </si>
  <si>
    <t>009784.OF</t>
  </si>
  <si>
    <t>安信尊享添利A</t>
  </si>
  <si>
    <t>王涛</t>
  </si>
  <si>
    <t>009786.OF</t>
  </si>
  <si>
    <t>华安锦源0-7年金融债3个月定开债</t>
  </si>
  <si>
    <t>林唐宇,贺涛,周舒展</t>
  </si>
  <si>
    <t>009787.OF</t>
  </si>
  <si>
    <t>鹏华聚合多资产</t>
  </si>
  <si>
    <t>009788.OF</t>
  </si>
  <si>
    <t>前海开源惠泽两年定开</t>
  </si>
  <si>
    <t>009789.OF</t>
  </si>
  <si>
    <t>富安达科技创新</t>
  </si>
  <si>
    <t>009792.OF</t>
  </si>
  <si>
    <t>工银瑞益A</t>
  </si>
  <si>
    <t>009794.OF</t>
  </si>
  <si>
    <t>太平智选一年定开</t>
  </si>
  <si>
    <t>常璐</t>
  </si>
  <si>
    <t>009795.OF</t>
  </si>
  <si>
    <t>嘉实远见精选两年持有期</t>
  </si>
  <si>
    <t>009796.OF</t>
  </si>
  <si>
    <t>大成汇享一年持有A</t>
  </si>
  <si>
    <t>009799.OF</t>
  </si>
  <si>
    <t>中银证券安汇三年定开</t>
  </si>
  <si>
    <t>曹张琪,王玉玺</t>
  </si>
  <si>
    <t>009800.OF</t>
  </si>
  <si>
    <t>长盛制造精选A</t>
  </si>
  <si>
    <t>郭堃</t>
  </si>
  <si>
    <t>009802.OF</t>
  </si>
  <si>
    <t>东海祥泰三年定开</t>
  </si>
  <si>
    <t>009804.OF</t>
  </si>
  <si>
    <t>国泰研究优势</t>
  </si>
  <si>
    <t>009805.OF</t>
  </si>
  <si>
    <t>国泰医药健康A</t>
  </si>
  <si>
    <t>009806.OF</t>
  </si>
  <si>
    <t>东方红招盈甄选一年持有A</t>
  </si>
  <si>
    <t>陈觉平,胡伟</t>
  </si>
  <si>
    <t>009808.OF</t>
  </si>
  <si>
    <t>易方达创新成长</t>
  </si>
  <si>
    <t>009809.OF</t>
  </si>
  <si>
    <t>易方达恒智63个月定开</t>
  </si>
  <si>
    <t>009810.OF</t>
  </si>
  <si>
    <t>易方达悦通一年持有A</t>
  </si>
  <si>
    <t>009812.OF</t>
  </si>
  <si>
    <t>易方达悦兴一年持有A</t>
  </si>
  <si>
    <t>009814.OF</t>
  </si>
  <si>
    <t>泰达宏利乐盈66个月A</t>
  </si>
  <si>
    <t>009816.OF</t>
  </si>
  <si>
    <t>摩根士丹利华鑫丰裕63个月定开</t>
  </si>
  <si>
    <t>009817.OF</t>
  </si>
  <si>
    <t>红塔红土稳健精选A</t>
  </si>
  <si>
    <t>009820.OF</t>
  </si>
  <si>
    <t>嘉实浦惠6个月持有A</t>
  </si>
  <si>
    <t>009822.OF</t>
  </si>
  <si>
    <t>鹏华招华一年持有A</t>
  </si>
  <si>
    <t>张丽娟,汪坤</t>
  </si>
  <si>
    <t>009826.OF</t>
  </si>
  <si>
    <t>民生加银家盈6个月持有期A</t>
  </si>
  <si>
    <t>陆欣,孙伟</t>
  </si>
  <si>
    <t>009829.OF</t>
  </si>
  <si>
    <t>长城优选增强六个月持有A</t>
  </si>
  <si>
    <t>马强,程书峰</t>
  </si>
  <si>
    <t>009833.OF</t>
  </si>
  <si>
    <t>创金合信泰博66个月</t>
  </si>
  <si>
    <t>009834.OF</t>
  </si>
  <si>
    <t>东方红鑫泰66个月定开债</t>
  </si>
  <si>
    <t>丁锐</t>
  </si>
  <si>
    <t>009836.OF</t>
  </si>
  <si>
    <t>渤海汇金汇裕87个月定开</t>
  </si>
  <si>
    <t>009837.OF</t>
  </si>
  <si>
    <t>华夏磐锐一年定开A</t>
  </si>
  <si>
    <t>009839.OF</t>
  </si>
  <si>
    <t>国金惠丰39个月定开</t>
  </si>
  <si>
    <t>尹海峰</t>
  </si>
  <si>
    <t>009840.OF</t>
  </si>
  <si>
    <t>东财量化精选A</t>
  </si>
  <si>
    <t>009842.OF</t>
  </si>
  <si>
    <t>东方红明鉴优选两年定开</t>
  </si>
  <si>
    <t>009843.OF</t>
  </si>
  <si>
    <t>中金泰顺12个月定开</t>
  </si>
  <si>
    <t>009844.OF</t>
  </si>
  <si>
    <t>华泰紫金丰安27个月定开A</t>
  </si>
  <si>
    <t>009846.OF</t>
  </si>
  <si>
    <t>国富港股通远见价值</t>
  </si>
  <si>
    <t>009847.OF</t>
  </si>
  <si>
    <t>圆信永丰研究精选A</t>
  </si>
  <si>
    <t>009849.OF</t>
  </si>
  <si>
    <t>安信稳健聚申一年持有A</t>
  </si>
  <si>
    <t>009851.OF</t>
  </si>
  <si>
    <t>上银聚远盈42个月定开</t>
  </si>
  <si>
    <t>009852.OF</t>
  </si>
  <si>
    <t>银华品质消费</t>
  </si>
  <si>
    <t>张萍</t>
  </si>
  <si>
    <t>009853.OF</t>
  </si>
  <si>
    <t>中加优势企业A</t>
  </si>
  <si>
    <t>李坤元</t>
  </si>
  <si>
    <t>009855.OF</t>
  </si>
  <si>
    <t>中加新兴成长A</t>
  </si>
  <si>
    <t>009857.OF</t>
  </si>
  <si>
    <t>博时价值臻选两年持有A</t>
  </si>
  <si>
    <t>009859.OF</t>
  </si>
  <si>
    <t>银华乐享</t>
  </si>
  <si>
    <t>009861.OF</t>
  </si>
  <si>
    <t>鹏华新兴成长A</t>
  </si>
  <si>
    <t>009863.OF</t>
  </si>
  <si>
    <t>富国创新趋势</t>
  </si>
  <si>
    <t>009864.OF</t>
  </si>
  <si>
    <t>招商景气优选A</t>
  </si>
  <si>
    <t>009866.OF</t>
  </si>
  <si>
    <t>永赢瑞宁87个月定开债</t>
  </si>
  <si>
    <t>009867.OF</t>
  </si>
  <si>
    <t>工银瑞信创新精选一年定开A</t>
  </si>
  <si>
    <t>009869.OF</t>
  </si>
  <si>
    <t>嘉实产业先锋A</t>
  </si>
  <si>
    <t>009872.OF</t>
  </si>
  <si>
    <t>中欧责任投资A</t>
  </si>
  <si>
    <t>009874.OF</t>
  </si>
  <si>
    <t>九泰久睿量化</t>
  </si>
  <si>
    <t>009875.OF</t>
  </si>
  <si>
    <t>天弘甄选食品饮料A</t>
  </si>
  <si>
    <t>009877.OF</t>
  </si>
  <si>
    <t>中银内核驱动</t>
  </si>
  <si>
    <t>009878.OF</t>
  </si>
  <si>
    <t>平安低碳经济A</t>
  </si>
  <si>
    <t>009880.OF</t>
  </si>
  <si>
    <t>安信成长动力一年持有</t>
  </si>
  <si>
    <t>009882.OF</t>
  </si>
  <si>
    <t>华润元大核心动力A</t>
  </si>
  <si>
    <t>009884.OF</t>
  </si>
  <si>
    <t>民生加银康宁平衡养老(FOF)</t>
  </si>
  <si>
    <t>009885.OF</t>
  </si>
  <si>
    <t>新华景气行业A</t>
  </si>
  <si>
    <t>栾超</t>
  </si>
  <si>
    <t>009887.OF</t>
  </si>
  <si>
    <t>广发稳健优选六个月持有A</t>
  </si>
  <si>
    <t>009889.OF</t>
  </si>
  <si>
    <t>华润元大润禧39个月定开A</t>
  </si>
  <si>
    <t>009891.OF</t>
  </si>
  <si>
    <t>融通产业趋势臻选</t>
  </si>
  <si>
    <t>009892.OF</t>
  </si>
  <si>
    <t>富国成长策略</t>
  </si>
  <si>
    <t>009893.OF</t>
  </si>
  <si>
    <t>摩根士丹利华鑫优悦安和</t>
  </si>
  <si>
    <t>009894.OF</t>
  </si>
  <si>
    <t>前海开源惠盈39个月定开</t>
  </si>
  <si>
    <t>009895.OF</t>
  </si>
  <si>
    <t>上投摩根瑞盛87个月定开</t>
  </si>
  <si>
    <t>009896.OF</t>
  </si>
  <si>
    <t>广发港股通成长精选A</t>
  </si>
  <si>
    <t>009898.OF</t>
  </si>
  <si>
    <t>民生加银医药健康</t>
  </si>
  <si>
    <t>009899.OF</t>
  </si>
  <si>
    <t>上银内需增长</t>
  </si>
  <si>
    <t>009900.OF</t>
  </si>
  <si>
    <t>易方达磐固六个月持有A</t>
  </si>
  <si>
    <t>009902.OF</t>
  </si>
  <si>
    <t>易方达悦享一年持有A</t>
  </si>
  <si>
    <t>王成</t>
  </si>
  <si>
    <t>009904.OF</t>
  </si>
  <si>
    <t>民生加银中证200A</t>
  </si>
  <si>
    <t>何江</t>
  </si>
  <si>
    <t>009906.OF</t>
  </si>
  <si>
    <t>诺德安瑞39个月定开</t>
  </si>
  <si>
    <t>009907.OF</t>
  </si>
  <si>
    <t>湘财长泽A</t>
  </si>
  <si>
    <t>车广路,刘勇驿</t>
  </si>
  <si>
    <t>009909.OF</t>
  </si>
  <si>
    <t>嘉实动力先锋A</t>
  </si>
  <si>
    <t>009913.OF</t>
  </si>
  <si>
    <t>中信保诚成长动力</t>
  </si>
  <si>
    <t>郑伟</t>
  </si>
  <si>
    <t>009914.OF</t>
  </si>
  <si>
    <t>富国成长动力</t>
  </si>
  <si>
    <t>009915.OF</t>
  </si>
  <si>
    <t>兴银合富</t>
  </si>
  <si>
    <t>009916.OF</t>
  </si>
  <si>
    <t>格林泓利A</t>
  </si>
  <si>
    <t>张晓圆,李会忠</t>
  </si>
  <si>
    <t>009918.OF</t>
  </si>
  <si>
    <t>上银核心成长A</t>
  </si>
  <si>
    <t>009920.OF</t>
  </si>
  <si>
    <t>鹏华年年红一年持有期A</t>
  </si>
  <si>
    <t>009922.OF</t>
  </si>
  <si>
    <t>华夏鼎富A</t>
  </si>
  <si>
    <t>邓思聪,吴彬</t>
  </si>
  <si>
    <t>009924.OF</t>
  </si>
  <si>
    <t>中银中债1-5年期国开行</t>
  </si>
  <si>
    <t>009925.OF</t>
  </si>
  <si>
    <t>博时恒利6个月持有A</t>
  </si>
  <si>
    <t>009927.OF</t>
  </si>
  <si>
    <t>工银瑞信聚利18个月定开A</t>
  </si>
  <si>
    <t>009929.OF</t>
  </si>
  <si>
    <t>南方创新驱动A</t>
  </si>
  <si>
    <t>009931.OF</t>
  </si>
  <si>
    <t>淳厚欣享A</t>
  </si>
  <si>
    <t>009932.OF</t>
  </si>
  <si>
    <t>永赢稳健增长一年</t>
  </si>
  <si>
    <t>常远,乔嘉麒</t>
  </si>
  <si>
    <t>009933.OF</t>
  </si>
  <si>
    <t>浦银安盛普华66个月定开A</t>
  </si>
  <si>
    <t>009935.OF</t>
  </si>
  <si>
    <t>银华长江经济带A</t>
  </si>
  <si>
    <t>瞿灿,赵旭东</t>
  </si>
  <si>
    <t>009937.OF</t>
  </si>
  <si>
    <t>东方欣益一年持有期A</t>
  </si>
  <si>
    <t>009940.OF</t>
  </si>
  <si>
    <t>格林稳健价值A</t>
  </si>
  <si>
    <t>李会忠</t>
  </si>
  <si>
    <t>009950.OF</t>
  </si>
  <si>
    <t>财通资管均衡价值一年持有</t>
  </si>
  <si>
    <t>009951.OF</t>
  </si>
  <si>
    <t>广发稳健回报A</t>
  </si>
  <si>
    <t>傅友兴</t>
  </si>
  <si>
    <t>009953.OF</t>
  </si>
  <si>
    <t>华泰柏瑞锦乾</t>
  </si>
  <si>
    <t>009954.OF</t>
  </si>
  <si>
    <t>北信瑞丰优选成长</t>
  </si>
  <si>
    <t>009956.OF</t>
  </si>
  <si>
    <t>广发恒誉A</t>
  </si>
  <si>
    <t>009958.OF</t>
  </si>
  <si>
    <t>长安鑫悦消费驱动A</t>
  </si>
  <si>
    <t>009960.OF</t>
  </si>
  <si>
    <t>银华多元机遇</t>
  </si>
  <si>
    <t>贾鹏</t>
  </si>
  <si>
    <t>009967.OF</t>
  </si>
  <si>
    <t>博时荣泰</t>
  </si>
  <si>
    <t>009968.OF</t>
  </si>
  <si>
    <t>金鹰内需成长A</t>
  </si>
  <si>
    <t>009970.OF</t>
  </si>
  <si>
    <t>财通内需增长12个月定开</t>
  </si>
  <si>
    <t>梁辰</t>
  </si>
  <si>
    <t>009971.OF</t>
  </si>
  <si>
    <t>创金合信核心价值A</t>
  </si>
  <si>
    <t>009973.OF</t>
  </si>
  <si>
    <t>创金合信核心资产A</t>
  </si>
  <si>
    <t>王妍</t>
  </si>
  <si>
    <t>009977.OF</t>
  </si>
  <si>
    <t>银华招利一年持有期A</t>
  </si>
  <si>
    <t>邹维娜,程桯</t>
  </si>
  <si>
    <t>009979.OF</t>
  </si>
  <si>
    <t>新华安享惠融88个月定开A</t>
  </si>
  <si>
    <t>王滨,马英</t>
  </si>
  <si>
    <t>009983.OF</t>
  </si>
  <si>
    <t>永赢港股通品质生活慧选</t>
  </si>
  <si>
    <t>晏青</t>
  </si>
  <si>
    <t>009986.OF</t>
  </si>
  <si>
    <t>天弘创新领航A</t>
  </si>
  <si>
    <t>009988.OF</t>
  </si>
  <si>
    <t>信达澳银蓝筹精选</t>
  </si>
  <si>
    <t>邹运</t>
  </si>
  <si>
    <t>009989.OF</t>
  </si>
  <si>
    <t>华宝研究精选</t>
  </si>
  <si>
    <t>曾豪</t>
  </si>
  <si>
    <t>009990.OF</t>
  </si>
  <si>
    <t>华泰柏瑞品质优选A</t>
  </si>
  <si>
    <t>009992.OF</t>
  </si>
  <si>
    <t>景顺长城量化成长演化</t>
  </si>
  <si>
    <t>009993.OF</t>
  </si>
  <si>
    <t>嘉实前沿创新</t>
  </si>
  <si>
    <t>009994.OF</t>
  </si>
  <si>
    <t>嘉实创新先锋A</t>
  </si>
  <si>
    <t>张丹华,颜媛</t>
  </si>
  <si>
    <t>009998.OF</t>
  </si>
  <si>
    <t>上投摩根慧见两年持有</t>
  </si>
  <si>
    <t>009999.OF</t>
  </si>
  <si>
    <t>东方中国红利</t>
  </si>
  <si>
    <t>许文波,薛子徵</t>
  </si>
  <si>
    <t>010001.OF</t>
  </si>
  <si>
    <t>创金合信研究精选A</t>
  </si>
  <si>
    <t>010003.OF</t>
  </si>
  <si>
    <t>景顺长城电子信息产业A</t>
  </si>
  <si>
    <t>010006.OF</t>
  </si>
  <si>
    <t>南方誉鼎一年持有期A</t>
  </si>
  <si>
    <t>010008.OF</t>
  </si>
  <si>
    <t>中融成长优选A</t>
  </si>
  <si>
    <t>010010.OF</t>
  </si>
  <si>
    <t>国投瑞银港股通6个月定开</t>
  </si>
  <si>
    <t>刘扬</t>
  </si>
  <si>
    <t>010011.OF</t>
  </si>
  <si>
    <t>景顺长城景颐招利6个月持有A</t>
  </si>
  <si>
    <t>万梦,董晗</t>
  </si>
  <si>
    <t>010013.OF</t>
  </si>
  <si>
    <t>易方达信息行业精选</t>
  </si>
  <si>
    <t>010014.OF</t>
  </si>
  <si>
    <t>华夏鼎清A</t>
  </si>
  <si>
    <t>010016.OF</t>
  </si>
  <si>
    <t>华夏科技前沿6个月定开A</t>
  </si>
  <si>
    <t>010018.OF</t>
  </si>
  <si>
    <t>招商瑞泽一年持有A</t>
  </si>
  <si>
    <t>马龙,王景</t>
  </si>
  <si>
    <t>010020.OF</t>
  </si>
  <si>
    <t>华夏线上经济主题精选</t>
  </si>
  <si>
    <t>010027.OF</t>
  </si>
  <si>
    <t>景顺长城核心中景一年持有</t>
  </si>
  <si>
    <t>010029.OF</t>
  </si>
  <si>
    <t>富国稳进回报12个月持有A</t>
  </si>
  <si>
    <t>易智泉,张士扬</t>
  </si>
  <si>
    <t>010033.OF</t>
  </si>
  <si>
    <t>安信成长精选A</t>
  </si>
  <si>
    <t>010036.OF</t>
  </si>
  <si>
    <t>广发恒通六个月持有A</t>
  </si>
  <si>
    <t>010041.OF</t>
  </si>
  <si>
    <t>嘉实港股优势A</t>
  </si>
  <si>
    <t>张金涛,胡宇飞</t>
  </si>
  <si>
    <t>010043.OF</t>
  </si>
  <si>
    <t>天弘安康颐和A</t>
  </si>
  <si>
    <t>贺剑,姜晓丽</t>
  </si>
  <si>
    <t>010045.OF</t>
  </si>
  <si>
    <t>汇添富稳健添盈一年</t>
  </si>
  <si>
    <t>刘江,徐一恒</t>
  </si>
  <si>
    <t>010046.OF</t>
  </si>
  <si>
    <t>博时金福安一年A</t>
  </si>
  <si>
    <t>麦静</t>
  </si>
  <si>
    <t>010049.OF</t>
  </si>
  <si>
    <t>长城成长先锋A</t>
  </si>
  <si>
    <t>010054.OF</t>
  </si>
  <si>
    <t>万家健康产业A</t>
  </si>
  <si>
    <t>高源,王霄音</t>
  </si>
  <si>
    <t>010056.OF</t>
  </si>
  <si>
    <t>平安瑞兴一年定开A</t>
  </si>
  <si>
    <t>高勇标,韩克</t>
  </si>
  <si>
    <t>010058.OF</t>
  </si>
  <si>
    <t>天弘荣创一年持有</t>
  </si>
  <si>
    <t>王昌俊,李宁</t>
  </si>
  <si>
    <t>010059.OF</t>
  </si>
  <si>
    <t>东方红鼎元3个月定开</t>
  </si>
  <si>
    <t>张锋</t>
  </si>
  <si>
    <t>010060.OF</t>
  </si>
  <si>
    <t>华泰柏瑞景利A</t>
  </si>
  <si>
    <t>010062.OF</t>
  </si>
  <si>
    <t>南方行业精选一年A</t>
  </si>
  <si>
    <t>010064.OF</t>
  </si>
  <si>
    <t>圆信永丰兴研A</t>
  </si>
  <si>
    <t>范妍,邹维</t>
  </si>
  <si>
    <t>010066.OF</t>
  </si>
  <si>
    <t>方正富邦中证500指数增强A</t>
  </si>
  <si>
    <t>010068.OF</t>
  </si>
  <si>
    <t>工银瑞信双盈A</t>
  </si>
  <si>
    <t>010070.OF</t>
  </si>
  <si>
    <t>方正富邦ESG主题投资A</t>
  </si>
  <si>
    <t>闻晨雨,吴昊</t>
  </si>
  <si>
    <t>010072.OF</t>
  </si>
  <si>
    <t>方正富邦策略精选A</t>
  </si>
  <si>
    <t>崔建波,闻晨雨</t>
  </si>
  <si>
    <t>010076.OF</t>
  </si>
  <si>
    <t>湘财长弘A</t>
  </si>
  <si>
    <t>010078.OF</t>
  </si>
  <si>
    <t>博时恒荣一年持有A</t>
  </si>
  <si>
    <t>010080.OF</t>
  </si>
  <si>
    <t>中欧优势成长</t>
  </si>
  <si>
    <t>010083.OF</t>
  </si>
  <si>
    <t>中银欣享利率债</t>
  </si>
  <si>
    <t>索丽娜,白洁</t>
  </si>
  <si>
    <t>010086.OF</t>
  </si>
  <si>
    <t>中邮纯债丰利A</t>
  </si>
  <si>
    <t>010088.OF</t>
  </si>
  <si>
    <t>工银瑞信优质成长A</t>
  </si>
  <si>
    <t>010090.OF</t>
  </si>
  <si>
    <t>中信建投医药健康A</t>
  </si>
  <si>
    <t>栾江伟,谢玮</t>
  </si>
  <si>
    <t>010094.OF</t>
  </si>
  <si>
    <t>交银产业机遇</t>
  </si>
  <si>
    <t>田彧龙</t>
  </si>
  <si>
    <t>010096.OF</t>
  </si>
  <si>
    <t>博远鑫享三个月A</t>
  </si>
  <si>
    <t>钟鸣远,余丽旋</t>
  </si>
  <si>
    <t>010099.OF</t>
  </si>
  <si>
    <t>民生加银汇智3个月定开</t>
  </si>
  <si>
    <t>010100.OF</t>
  </si>
  <si>
    <t>创金合信鼎诚3个月定开A</t>
  </si>
  <si>
    <t>黄弢,吕沂洋</t>
  </si>
  <si>
    <t>010102.OF</t>
  </si>
  <si>
    <t>西部利得鑫泓增强A</t>
  </si>
  <si>
    <t>陶星言,唐煜,王宇</t>
  </si>
  <si>
    <t>010104.OF</t>
  </si>
  <si>
    <t>景顺长城消费精选A</t>
  </si>
  <si>
    <t>刘苏,邓敬东</t>
  </si>
  <si>
    <t>010106.OF</t>
  </si>
  <si>
    <t>华夏核心科技6个月定开A</t>
  </si>
  <si>
    <t>010108.OF</t>
  </si>
  <si>
    <t>景顺长城核心招景</t>
  </si>
  <si>
    <t>010109.OF</t>
  </si>
  <si>
    <t>富国价值增长</t>
  </si>
  <si>
    <t>010110.OF</t>
  </si>
  <si>
    <t>广发医药健康A</t>
  </si>
  <si>
    <t>010112.OF</t>
  </si>
  <si>
    <t>广发研究精选A</t>
  </si>
  <si>
    <t>010114.OF</t>
  </si>
  <si>
    <t>华宝新兴成长</t>
  </si>
  <si>
    <t>010116.OF</t>
  </si>
  <si>
    <t>民生加银新兴产业A</t>
  </si>
  <si>
    <t>010118.OF</t>
  </si>
  <si>
    <t>天弘多元收益A</t>
  </si>
  <si>
    <t>杜广</t>
  </si>
  <si>
    <t>010120.OF</t>
  </si>
  <si>
    <t>九泰久福量化A</t>
  </si>
  <si>
    <t>010122.OF</t>
  </si>
  <si>
    <t>华泰柏瑞优势领航A</t>
  </si>
  <si>
    <t>010124.OF</t>
  </si>
  <si>
    <t>兴银景气优选A</t>
  </si>
  <si>
    <t>杨坤,王丝语</t>
  </si>
  <si>
    <t>010126.OF</t>
  </si>
  <si>
    <t>平安价值成长A</t>
  </si>
  <si>
    <t>010128.OF</t>
  </si>
  <si>
    <t>宝盈发展新动能A</t>
  </si>
  <si>
    <t>010130.OF</t>
  </si>
  <si>
    <t>海富通惠增一年定开A</t>
  </si>
  <si>
    <t>李志</t>
  </si>
  <si>
    <t>010132.OF</t>
  </si>
  <si>
    <t>南方创新成长A</t>
  </si>
  <si>
    <t>010135.OF</t>
  </si>
  <si>
    <t>泰达宏利高研发创新6个月A</t>
  </si>
  <si>
    <t>周琦凯,王鹏</t>
  </si>
  <si>
    <t>010137.OF</t>
  </si>
  <si>
    <t>华泰柏瑞量化创享A</t>
  </si>
  <si>
    <t>010139.OF</t>
  </si>
  <si>
    <t>宝盈盈沛A</t>
  </si>
  <si>
    <t>010141.OF</t>
  </si>
  <si>
    <t>朱雀企业优选A</t>
  </si>
  <si>
    <t>梁跃军,黄昊</t>
  </si>
  <si>
    <t>010143.OF</t>
  </si>
  <si>
    <t>交银施罗德启欣</t>
  </si>
  <si>
    <t>010145.OF</t>
  </si>
  <si>
    <t>格林中短债A</t>
  </si>
  <si>
    <t>杜钧天,高洁</t>
  </si>
  <si>
    <t>010147.OF</t>
  </si>
  <si>
    <t>博道嘉兴一年持有</t>
  </si>
  <si>
    <t>010151.OF</t>
  </si>
  <si>
    <t>东财消费精选A</t>
  </si>
  <si>
    <t>010153.OF</t>
  </si>
  <si>
    <t>中加中证500指数增强A</t>
  </si>
  <si>
    <t>钟伟</t>
  </si>
  <si>
    <t>010155.OF</t>
  </si>
  <si>
    <t>长盛核心成长A</t>
  </si>
  <si>
    <t>010157.OF</t>
  </si>
  <si>
    <t>汇安中证500增强A</t>
  </si>
  <si>
    <t>010161.OF</t>
  </si>
  <si>
    <t>广发瑞安精选A</t>
  </si>
  <si>
    <t>010165.OF</t>
  </si>
  <si>
    <t>太平丰和一年定开债</t>
  </si>
  <si>
    <t>陈晓</t>
  </si>
  <si>
    <t>010168.OF</t>
  </si>
  <si>
    <t>天弘安利短债A</t>
  </si>
  <si>
    <t>柴文婷,刘莹</t>
  </si>
  <si>
    <t>010170.OF</t>
  </si>
  <si>
    <t>中银证券鑫瑞6个月持有A</t>
  </si>
  <si>
    <t>010174.OF</t>
  </si>
  <si>
    <t>英大智享A</t>
  </si>
  <si>
    <t>010176.OF</t>
  </si>
  <si>
    <t>中加新兴消费A</t>
  </si>
  <si>
    <t>010178.OF</t>
  </si>
  <si>
    <t>大成企业能力驱动A</t>
  </si>
  <si>
    <t>010180.OF</t>
  </si>
  <si>
    <t>华夏科技龙头两年定开</t>
  </si>
  <si>
    <t>010181.OF</t>
  </si>
  <si>
    <t>兴业优势产业A</t>
  </si>
  <si>
    <t>冯烜,徐玉良</t>
  </si>
  <si>
    <t>010185.OF</t>
  </si>
  <si>
    <t>中金瑞康</t>
  </si>
  <si>
    <t>010186.OF</t>
  </si>
  <si>
    <t>嘉实核心成长A</t>
  </si>
  <si>
    <t>010188.OF</t>
  </si>
  <si>
    <t>中欧添益一年持有A</t>
  </si>
  <si>
    <t>010190.OF</t>
  </si>
  <si>
    <t>嘉实价值发现三个月定开</t>
  </si>
  <si>
    <t>010191.OF</t>
  </si>
  <si>
    <t>华夏鼎信A</t>
  </si>
  <si>
    <t>010193.OF</t>
  </si>
  <si>
    <t>农银养老2045五年</t>
  </si>
  <si>
    <t>010194.OF</t>
  </si>
  <si>
    <t>博时睿祥15个月定开A</t>
  </si>
  <si>
    <t>张锦</t>
  </si>
  <si>
    <t>010198.OF</t>
  </si>
  <si>
    <t>易方达竞争优势企业A</t>
  </si>
  <si>
    <t>010199.OF</t>
  </si>
  <si>
    <t>长信添利安心收益A</t>
  </si>
  <si>
    <t>朱垚</t>
  </si>
  <si>
    <t>010201.OF</t>
  </si>
  <si>
    <t>农银汇理智增一年定开</t>
  </si>
  <si>
    <t>张峰,许拓</t>
  </si>
  <si>
    <t>010202.OF</t>
  </si>
  <si>
    <t>天弘中证科技100指数增强A</t>
  </si>
  <si>
    <t>杨超,刘笑明</t>
  </si>
  <si>
    <t>010205.OF</t>
  </si>
  <si>
    <t>国寿安保裕安A</t>
  </si>
  <si>
    <t>010211.OF</t>
  </si>
  <si>
    <t>景顺长城顺鑫回报A</t>
  </si>
  <si>
    <t>毛从容</t>
  </si>
  <si>
    <t>010213.OF</t>
  </si>
  <si>
    <t>中欧互联网先锋A</t>
  </si>
  <si>
    <t>周应波,王颖</t>
  </si>
  <si>
    <t>010215.OF</t>
  </si>
  <si>
    <t>中欧达益稳健一年持有A</t>
  </si>
  <si>
    <t>010218.OF</t>
  </si>
  <si>
    <t>中金瑞泰</t>
  </si>
  <si>
    <t>010219.OF</t>
  </si>
  <si>
    <t>汇添富稳健添益一年持有期</t>
  </si>
  <si>
    <t>刘江,叶盛</t>
  </si>
  <si>
    <t>010220.OF</t>
  </si>
  <si>
    <t>海富通消费核心资产A</t>
  </si>
  <si>
    <t>黄峰</t>
  </si>
  <si>
    <t>010223.OF</t>
  </si>
  <si>
    <t>博时双季享六个月持有A</t>
  </si>
  <si>
    <t>张李陵</t>
  </si>
  <si>
    <t>010232.OF</t>
  </si>
  <si>
    <t>国寿安保泰安纯债</t>
  </si>
  <si>
    <t>010233.OF</t>
  </si>
  <si>
    <t>农银汇理金润一年定开债</t>
  </si>
  <si>
    <t>010237.OF</t>
  </si>
  <si>
    <t>安信创新先锋A</t>
  </si>
  <si>
    <t>谭珏娜,张天麒</t>
  </si>
  <si>
    <t>010239.OF</t>
  </si>
  <si>
    <t>平安瑞尚六个月持有A</t>
  </si>
  <si>
    <t>010242.OF</t>
  </si>
  <si>
    <t>平安稳健增长A</t>
  </si>
  <si>
    <t>010251.OF</t>
  </si>
  <si>
    <t>长江安享纯债18个月定开A</t>
  </si>
  <si>
    <t>010257.OF</t>
  </si>
  <si>
    <t>天弘多利一年定开</t>
  </si>
  <si>
    <t>杨超,李宁</t>
  </si>
  <si>
    <t>010264.OF</t>
  </si>
  <si>
    <t>鹏华成长智选A</t>
  </si>
  <si>
    <t>梁浩,包兵华</t>
  </si>
  <si>
    <t>010266.OF</t>
  </si>
  <si>
    <t>兴全安泰稳健养老一年持有</t>
  </si>
  <si>
    <t>010267.OF</t>
  </si>
  <si>
    <t>兴全安泰积极养老目标五年</t>
  </si>
  <si>
    <t>010268.OF</t>
  </si>
  <si>
    <t>太平睿安A</t>
  </si>
  <si>
    <t>010271.OF</t>
  </si>
  <si>
    <t>国富价值成长一年持有A</t>
  </si>
  <si>
    <t>徐荔蓉</t>
  </si>
  <si>
    <t>010273.OF</t>
  </si>
  <si>
    <t>嘉实价值长青A</t>
  </si>
  <si>
    <t>010275.OF</t>
  </si>
  <si>
    <t>嘉实优质精选A</t>
  </si>
  <si>
    <t>010277.OF</t>
  </si>
  <si>
    <t>嘉实民安添岁稳健养老一年持有</t>
  </si>
  <si>
    <t>010282.OF</t>
  </si>
  <si>
    <t>中信建投智享生活A</t>
  </si>
  <si>
    <t>010286.OF</t>
  </si>
  <si>
    <t>海富通成长价值A</t>
  </si>
  <si>
    <t>黄峰,范庭芳</t>
  </si>
  <si>
    <t>010289.OF</t>
  </si>
  <si>
    <t>景顺长城产业趋势</t>
  </si>
  <si>
    <t>010293.OF</t>
  </si>
  <si>
    <t>华商量化优质精选</t>
  </si>
  <si>
    <t>010296.OF</t>
  </si>
  <si>
    <t>万家互联互通中国优势量化策略A</t>
  </si>
  <si>
    <t>010298.OF</t>
  </si>
  <si>
    <t>汇添富品牌驱动六个月持有</t>
  </si>
  <si>
    <t>010299.OF</t>
  </si>
  <si>
    <t>南方产业升级A</t>
  </si>
  <si>
    <t>010301.OF</t>
  </si>
  <si>
    <t>达诚成长先锋A</t>
  </si>
  <si>
    <t>王超伟</t>
  </si>
  <si>
    <t>010303.OF</t>
  </si>
  <si>
    <t>华泰柏瑞量化创盈A</t>
  </si>
  <si>
    <t>010305.OF</t>
  </si>
  <si>
    <t>华夏创新驱动A</t>
  </si>
  <si>
    <t>010307.OF</t>
  </si>
  <si>
    <t>东财信息产业精选A</t>
  </si>
  <si>
    <t>010309.OF</t>
  </si>
  <si>
    <t>德邦锐裕利率债A</t>
  </si>
  <si>
    <t>010313.OF</t>
  </si>
  <si>
    <t>上银鑫恒</t>
  </si>
  <si>
    <t>010314.OF</t>
  </si>
  <si>
    <t>摩根士丹利华鑫内需增长</t>
  </si>
  <si>
    <t>010323.OF</t>
  </si>
  <si>
    <t>华安平衡养老目标三年持有</t>
  </si>
  <si>
    <t>010326.OF</t>
  </si>
  <si>
    <t>博时消费创新A</t>
  </si>
  <si>
    <t>王诗瑶,肖瑞瑾</t>
  </si>
  <si>
    <t>010328.OF</t>
  </si>
  <si>
    <t>博时荣华A</t>
  </si>
  <si>
    <t>吴丰树</t>
  </si>
  <si>
    <t>010330.OF</t>
  </si>
  <si>
    <t>东吴兴享成长</t>
  </si>
  <si>
    <t>陈军</t>
  </si>
  <si>
    <t>010335.OF</t>
  </si>
  <si>
    <t>华宝竞争优势</t>
  </si>
  <si>
    <t>010336.OF</t>
  </si>
  <si>
    <t>中欧悦享生活A</t>
  </si>
  <si>
    <t>010338.OF</t>
  </si>
  <si>
    <t>国投瑞银远见成长A</t>
  </si>
  <si>
    <t>010340.OF</t>
  </si>
  <si>
    <t>易方达高质量严选三年持有</t>
  </si>
  <si>
    <t>010341.OF</t>
  </si>
  <si>
    <t>招商产业精选A</t>
  </si>
  <si>
    <t>010343.OF</t>
  </si>
  <si>
    <t>华宝富时100A</t>
  </si>
  <si>
    <t>010345.OF</t>
  </si>
  <si>
    <t>华泰柏瑞成长智选A</t>
  </si>
  <si>
    <t>010348.OF</t>
  </si>
  <si>
    <t>景顺长城泰保三个月定开</t>
  </si>
  <si>
    <t>010357.OF</t>
  </si>
  <si>
    <t>南方阿尔法A</t>
  </si>
  <si>
    <t>010363.OF</t>
  </si>
  <si>
    <t>信达澳银匠心臻选两年持有</t>
  </si>
  <si>
    <t>冯明远,李淑彦</t>
  </si>
  <si>
    <t>010367.OF</t>
  </si>
  <si>
    <t>中融景瑞一年持有A</t>
  </si>
  <si>
    <t>哈默,钱文成</t>
  </si>
  <si>
    <t>010369.OF</t>
  </si>
  <si>
    <t>大成卓享一年持有A</t>
  </si>
  <si>
    <t>010371.OF</t>
  </si>
  <si>
    <t>大成成长进取A</t>
  </si>
  <si>
    <t>谢家乐</t>
  </si>
  <si>
    <t>010375.OF</t>
  </si>
  <si>
    <t>国金鑫悦经济新动能A</t>
  </si>
  <si>
    <t>010377.OF</t>
  </si>
  <si>
    <t>广发价值核心A</t>
  </si>
  <si>
    <t>010379.OF</t>
  </si>
  <si>
    <t>广发均衡优选A</t>
  </si>
  <si>
    <t>010385.OF</t>
  </si>
  <si>
    <t>华安汇嘉精选A</t>
  </si>
  <si>
    <t>010387.OF</t>
  </si>
  <si>
    <t>易方达医药生物A</t>
  </si>
  <si>
    <t>010389.OF</t>
  </si>
  <si>
    <t>易方达科益A</t>
  </si>
  <si>
    <t>010391.OF</t>
  </si>
  <si>
    <t>易方达战略新兴产业A</t>
  </si>
  <si>
    <t>010393.OF</t>
  </si>
  <si>
    <t>工银瑞信健康生活A</t>
  </si>
  <si>
    <t>010395.OF</t>
  </si>
  <si>
    <t>融通稳健添盈A</t>
  </si>
  <si>
    <t>何龙,朱浩然</t>
  </si>
  <si>
    <t>010397.OF</t>
  </si>
  <si>
    <t>中加瑞合</t>
  </si>
  <si>
    <t>010398.OF</t>
  </si>
  <si>
    <t>中加科享A</t>
  </si>
  <si>
    <t>王梁,于跃</t>
  </si>
  <si>
    <t>010401.OF</t>
  </si>
  <si>
    <t>新华安康多元收益一年持有A</t>
  </si>
  <si>
    <t>010403.OF</t>
  </si>
  <si>
    <t>华商景气优选</t>
  </si>
  <si>
    <t>010404.OF</t>
  </si>
  <si>
    <t>博道盛利6个月持有</t>
  </si>
  <si>
    <t>张建胜,高凯</t>
  </si>
  <si>
    <t>010405.OF</t>
  </si>
  <si>
    <t>惠升医药健康6个月持有</t>
  </si>
  <si>
    <t>张一甫</t>
  </si>
  <si>
    <t>010406.OF</t>
  </si>
  <si>
    <t>安信中债1-3年政金债A</t>
  </si>
  <si>
    <t>潘巍,王涛</t>
  </si>
  <si>
    <t>010408.OF</t>
  </si>
  <si>
    <t>安信浩盈6个月持有</t>
  </si>
  <si>
    <t>010409.OF</t>
  </si>
  <si>
    <t>富国消费精选30</t>
  </si>
  <si>
    <t>010410.OF</t>
  </si>
  <si>
    <t>长城品质成长A</t>
  </si>
  <si>
    <t>010413.OF</t>
  </si>
  <si>
    <t>财通资管宸瑞一年持有A</t>
  </si>
  <si>
    <t>010420.OF</t>
  </si>
  <si>
    <t>民生加银成长优选</t>
  </si>
  <si>
    <t>010423.OF</t>
  </si>
  <si>
    <t>国投瑞银价值成长一年持有A</t>
  </si>
  <si>
    <t>010427.OF</t>
  </si>
  <si>
    <t>兴银策略智选A</t>
  </si>
  <si>
    <t>杨坤,张世略</t>
  </si>
  <si>
    <t>010429.OF</t>
  </si>
  <si>
    <t>中欧睿见</t>
  </si>
  <si>
    <t>许文星</t>
  </si>
  <si>
    <t>010430.OF</t>
  </si>
  <si>
    <t>招商安阳A</t>
  </si>
  <si>
    <t>姚爽,尹晓红</t>
  </si>
  <si>
    <t>010434.OF</t>
  </si>
  <si>
    <t>红土创新医疗保健</t>
  </si>
  <si>
    <t>盖俊龙</t>
  </si>
  <si>
    <t>010435.OF</t>
  </si>
  <si>
    <t>富国双债增强A</t>
  </si>
  <si>
    <t>010439.OF</t>
  </si>
  <si>
    <t>汇添富稳健汇盈一年持有</t>
  </si>
  <si>
    <t>杨靖,李云鑫</t>
  </si>
  <si>
    <t>010440.OF</t>
  </si>
  <si>
    <t>诺德安鸿纯债</t>
  </si>
  <si>
    <t>景辉,赵滔滔</t>
  </si>
  <si>
    <t>010444.OF</t>
  </si>
  <si>
    <t>南方誉尚一年持有期A</t>
  </si>
  <si>
    <t>010446.OF</t>
  </si>
  <si>
    <t>国泰金福三个月定开</t>
  </si>
  <si>
    <t>010449.OF</t>
  </si>
  <si>
    <t>广发恒悦A</t>
  </si>
  <si>
    <t>010452.OF</t>
  </si>
  <si>
    <t>广发瑞福精选A</t>
  </si>
  <si>
    <t>010454.OF</t>
  </si>
  <si>
    <t>交银施罗德内需增长一年持有期</t>
  </si>
  <si>
    <t>010455.OF</t>
  </si>
  <si>
    <t>博时产业精选A</t>
  </si>
  <si>
    <t>010459.OF</t>
  </si>
  <si>
    <t>鑫元乾利</t>
  </si>
  <si>
    <t>010460.OF</t>
  </si>
  <si>
    <t>兴业研究精选</t>
  </si>
  <si>
    <t>邹慧</t>
  </si>
  <si>
    <t>010461.OF</t>
  </si>
  <si>
    <t>民生加银康利</t>
  </si>
  <si>
    <t>010462.OF</t>
  </si>
  <si>
    <t>中信保诚嘉润66个月定开</t>
  </si>
  <si>
    <t>何文忠,吴胤希</t>
  </si>
  <si>
    <t>010463.OF</t>
  </si>
  <si>
    <t>鹏扬淳稳66个月定开A</t>
  </si>
  <si>
    <t>010465.OF</t>
  </si>
  <si>
    <t>鹏扬景创A</t>
  </si>
  <si>
    <t>010468.OF</t>
  </si>
  <si>
    <t>国富恒博63个月定开债</t>
  </si>
  <si>
    <t>010471.OF</t>
  </si>
  <si>
    <t>易方达年年恒实纯债一年定开A</t>
  </si>
  <si>
    <t>010476.OF</t>
  </si>
  <si>
    <t>太平恒久</t>
  </si>
  <si>
    <t>010477.OF</t>
  </si>
  <si>
    <t>景顺长城景泰益利</t>
  </si>
  <si>
    <t>010478.OF</t>
  </si>
  <si>
    <t>景顺长城泰祥回报</t>
  </si>
  <si>
    <t>010479.OF</t>
  </si>
  <si>
    <t>鹏华丰颐</t>
  </si>
  <si>
    <t>010481.OF</t>
  </si>
  <si>
    <t>汇添富高质量成长精选2年持有</t>
  </si>
  <si>
    <t>010482.OF</t>
  </si>
  <si>
    <t>汇添富盛和66个月定开债</t>
  </si>
  <si>
    <t>010485.OF</t>
  </si>
  <si>
    <t>中航瑞晨87个月定开A</t>
  </si>
  <si>
    <t>010487.OF</t>
  </si>
  <si>
    <t>中银顺盈回报一年持有</t>
  </si>
  <si>
    <t>010488.OF</t>
  </si>
  <si>
    <t>鹏华优选成长A</t>
  </si>
  <si>
    <t>010490.OF</t>
  </si>
  <si>
    <t>鹏华高质量增长A</t>
  </si>
  <si>
    <t>010493.OF</t>
  </si>
  <si>
    <t>中航瑞昱一年定开债A</t>
  </si>
  <si>
    <t>010495.OF</t>
  </si>
  <si>
    <t>创金合信创新驱动A</t>
  </si>
  <si>
    <t>010497.OF</t>
  </si>
  <si>
    <t>光大保德信中债1-5年金融债</t>
  </si>
  <si>
    <t>010498.OF</t>
  </si>
  <si>
    <t>国金惠宁中短期利率债A</t>
  </si>
  <si>
    <t>010501.OF</t>
  </si>
  <si>
    <t>中泰青月安盈66个月定开债</t>
  </si>
  <si>
    <t>张蓓蓓,王瑞</t>
  </si>
  <si>
    <t>010502.OF</t>
  </si>
  <si>
    <t>财通裕泰87个月定开</t>
  </si>
  <si>
    <t>杨烨超,罗晓倩</t>
  </si>
  <si>
    <t>010507.OF</t>
  </si>
  <si>
    <t>招商添锦1年定开债</t>
  </si>
  <si>
    <t>010508.OF</t>
  </si>
  <si>
    <t>博时鑫康A</t>
  </si>
  <si>
    <t>010513.OF</t>
  </si>
  <si>
    <t>淳厚益加增强A</t>
  </si>
  <si>
    <t>祁洁萍,薛莉丽</t>
  </si>
  <si>
    <t>010515.OF</t>
  </si>
  <si>
    <t>富国天兴回报A</t>
  </si>
  <si>
    <t>周宁,黄兴</t>
  </si>
  <si>
    <t>010532.OF</t>
  </si>
  <si>
    <t>广发恒信一年持有A</t>
  </si>
  <si>
    <t>010536.OF</t>
  </si>
  <si>
    <t>泰康优势企业A</t>
  </si>
  <si>
    <t>010541.OF</t>
  </si>
  <si>
    <t>国寿安保稳和6个月持有A</t>
  </si>
  <si>
    <t>黄力,吴坚</t>
  </si>
  <si>
    <t>010547.OF</t>
  </si>
  <si>
    <t>博时恒进6个月持有A</t>
  </si>
  <si>
    <t>010549.OF</t>
  </si>
  <si>
    <t>富国均衡策略</t>
  </si>
  <si>
    <t>010550.OF</t>
  </si>
  <si>
    <t>华商双擎领航</t>
  </si>
  <si>
    <t>010551.OF</t>
  </si>
  <si>
    <t>淳厚欣颐一年持有</t>
  </si>
  <si>
    <t>薛莉丽,王晓明</t>
  </si>
  <si>
    <t>010552.OF</t>
  </si>
  <si>
    <t>浙商智选领航三年持有A</t>
  </si>
  <si>
    <t>010554.OF</t>
  </si>
  <si>
    <t>华安新兴消费A</t>
  </si>
  <si>
    <t>010557.OF</t>
  </si>
  <si>
    <t>汇添富数字生活六个月持有</t>
  </si>
  <si>
    <t>010562.OF</t>
  </si>
  <si>
    <t>永赢成长领航A</t>
  </si>
  <si>
    <t>010565.OF</t>
  </si>
  <si>
    <t>东方恒瑞短债A</t>
  </si>
  <si>
    <t>010570.OF</t>
  </si>
  <si>
    <t>新沃创新领航A</t>
  </si>
  <si>
    <t>010580.OF</t>
  </si>
  <si>
    <t>长盛稳鑫63个月定开</t>
  </si>
  <si>
    <t>010585.OF</t>
  </si>
  <si>
    <t>创金合信医药消费A</t>
  </si>
  <si>
    <t>010594.OF</t>
  </si>
  <si>
    <t>广发睿选三年持有</t>
  </si>
  <si>
    <t>010595.OF</t>
  </si>
  <si>
    <t>广发成长精选A</t>
  </si>
  <si>
    <t>010600.OF</t>
  </si>
  <si>
    <t>光大保德信安瑞一年持有A</t>
  </si>
  <si>
    <t>010602.OF</t>
  </si>
  <si>
    <t>长城均衡优选</t>
  </si>
  <si>
    <t>010608.OF</t>
  </si>
  <si>
    <t>华泰柏瑞质量领先A</t>
  </si>
  <si>
    <t>010610.OF</t>
  </si>
  <si>
    <t>上投摩根远见两年持有期</t>
  </si>
  <si>
    <t>杜猛</t>
  </si>
  <si>
    <t>010611.OF</t>
  </si>
  <si>
    <t>万家战略发展产业A</t>
  </si>
  <si>
    <t>010613.OF</t>
  </si>
  <si>
    <t>中融产业趋势一年定开A</t>
  </si>
  <si>
    <t>010615.OF</t>
  </si>
  <si>
    <t>国金自主创新A</t>
  </si>
  <si>
    <t>010617.OF</t>
  </si>
  <si>
    <t>兴业消费精选A</t>
  </si>
  <si>
    <t>冯烜,蒋丽丝</t>
  </si>
  <si>
    <t>010621.OF</t>
  </si>
  <si>
    <t>永赢泰宁63个月定开债</t>
  </si>
  <si>
    <t>吴玮</t>
  </si>
  <si>
    <t>010626.OF</t>
  </si>
  <si>
    <t>华融荣赢63个月定开债</t>
  </si>
  <si>
    <t>黄诺楠,王哲</t>
  </si>
  <si>
    <t>010627.OF</t>
  </si>
  <si>
    <t>淳厚安心87个月定开</t>
  </si>
  <si>
    <t>010631.OF</t>
  </si>
  <si>
    <t>惠升和韵66个月定开债</t>
  </si>
  <si>
    <t>010634.OF</t>
  </si>
  <si>
    <t>天弘合益A</t>
  </si>
  <si>
    <t>010636.OF</t>
  </si>
  <si>
    <t>财通安盈A</t>
  </si>
  <si>
    <t>杨烨超</t>
  </si>
  <si>
    <t>010638.OF</t>
  </si>
  <si>
    <t>银华信用精选15个月定开债</t>
  </si>
  <si>
    <t>010639.OF</t>
  </si>
  <si>
    <t>上银聚远鑫87个月定开</t>
  </si>
  <si>
    <t>010642.OF</t>
  </si>
  <si>
    <t>农银汇理秀山一年持有</t>
  </si>
  <si>
    <t>010643.OF</t>
  </si>
  <si>
    <t>平安养老2025一年持有</t>
  </si>
  <si>
    <t>高莺,张文君</t>
  </si>
  <si>
    <t>010644.OF</t>
  </si>
  <si>
    <t>富国全球健康生活人民币</t>
  </si>
  <si>
    <t>010651.OF</t>
  </si>
  <si>
    <t>平安双季增享6个月持有A</t>
  </si>
  <si>
    <t>010654.OF</t>
  </si>
  <si>
    <t>天弘医药创新A</t>
  </si>
  <si>
    <t>郭相博</t>
  </si>
  <si>
    <t>010659.OF</t>
  </si>
  <si>
    <t>民生加银质量领先A</t>
  </si>
  <si>
    <t>010662.OF</t>
  </si>
  <si>
    <t>富国均衡优选</t>
  </si>
  <si>
    <t>010663.OF</t>
  </si>
  <si>
    <t>长江均衡成长A</t>
  </si>
  <si>
    <t>徐婕</t>
  </si>
  <si>
    <t>010665.OF</t>
  </si>
  <si>
    <t>博时高端装备A</t>
  </si>
  <si>
    <t>010668.OF</t>
  </si>
  <si>
    <t>工银优选对冲A</t>
  </si>
  <si>
    <t>游凛峰,陈小鹭</t>
  </si>
  <si>
    <t>010678.OF</t>
  </si>
  <si>
    <t>中欧均衡成长A</t>
  </si>
  <si>
    <t>010680.OF</t>
  </si>
  <si>
    <t>华夏新兴成长A</t>
  </si>
  <si>
    <t>010700.OF</t>
  </si>
  <si>
    <t>东方红锦丰优选两年定开</t>
  </si>
  <si>
    <t>胡伟,高德勇</t>
  </si>
  <si>
    <t>010701.OF</t>
  </si>
  <si>
    <t>恒越内需驱动A</t>
  </si>
  <si>
    <t>010709.OF</t>
  </si>
  <si>
    <t>安信医药健康A</t>
  </si>
  <si>
    <t>池陈森</t>
  </si>
  <si>
    <t>010712.OF</t>
  </si>
  <si>
    <t>中欧瑾利A</t>
  </si>
  <si>
    <t>010717.OF</t>
  </si>
  <si>
    <t>前海开源优质企业6个月持有A</t>
  </si>
  <si>
    <t>010723.OF</t>
  </si>
  <si>
    <t>中欧价值成长A</t>
  </si>
  <si>
    <t>010725.OF</t>
  </si>
  <si>
    <t>鹏华安享一年持有A</t>
  </si>
  <si>
    <t>汪坤</t>
  </si>
  <si>
    <t>010730.OF</t>
  </si>
  <si>
    <t>银华心佳两年持有期</t>
  </si>
  <si>
    <t>李晓星</t>
  </si>
  <si>
    <t>010735.OF</t>
  </si>
  <si>
    <t>申万菱信稳健养老</t>
  </si>
  <si>
    <t>张文洁</t>
  </si>
  <si>
    <t>010736.OF</t>
  </si>
  <si>
    <t>易方达沪深300精选增强A</t>
  </si>
  <si>
    <t>张胜记</t>
  </si>
  <si>
    <t>010738.OF</t>
  </si>
  <si>
    <t>大成优选升级一年持有期A</t>
  </si>
  <si>
    <t>010742.OF</t>
  </si>
  <si>
    <t>南方宁悦一年持有A</t>
  </si>
  <si>
    <t>010744.OF</t>
  </si>
  <si>
    <t>工银瑞信灵动价值A</t>
  </si>
  <si>
    <t>010746.OF</t>
  </si>
  <si>
    <t>富安达长三角区域主题</t>
  </si>
  <si>
    <t>010755.OF</t>
  </si>
  <si>
    <t>博道睿见一年持有</t>
  </si>
  <si>
    <t>史伟</t>
  </si>
  <si>
    <t>010756.OF</t>
  </si>
  <si>
    <t>兴华永兴A</t>
  </si>
  <si>
    <t>冷文鹏</t>
  </si>
  <si>
    <t>010761.OF</t>
  </si>
  <si>
    <t>华商甄选回报</t>
  </si>
  <si>
    <t>010762.OF</t>
  </si>
  <si>
    <t>博时恒康一年持有A</t>
  </si>
  <si>
    <t>倪玉娟,陈伟</t>
  </si>
  <si>
    <t>010767.OF</t>
  </si>
  <si>
    <t>建信利率债策略纯债A</t>
  </si>
  <si>
    <t>010769.OF</t>
  </si>
  <si>
    <t>天弘中证农业主题A</t>
  </si>
  <si>
    <t>010771.OF</t>
  </si>
  <si>
    <t>天弘国证消费100指数增强A</t>
  </si>
  <si>
    <t>010775.OF</t>
  </si>
  <si>
    <t>博时恒旭一年持有A</t>
  </si>
  <si>
    <t>010779.OF</t>
  </si>
  <si>
    <t>西部利得量化优选一年持有A</t>
  </si>
  <si>
    <t>010781.OF</t>
  </si>
  <si>
    <t>兴业聚申一年持有A</t>
  </si>
  <si>
    <t>010783.OF</t>
  </si>
  <si>
    <t>德邦沪港深龙头A</t>
  </si>
  <si>
    <t>郭成东</t>
  </si>
  <si>
    <t>010787.OF</t>
  </si>
  <si>
    <t>华安优势企业A</t>
  </si>
  <si>
    <t>010797.OF</t>
  </si>
  <si>
    <t>长城优选回报六个月持有A</t>
  </si>
  <si>
    <t>010803.OF</t>
  </si>
  <si>
    <t>天弘庆享A</t>
  </si>
  <si>
    <t>010805.OF</t>
  </si>
  <si>
    <t>西藏东财中证新能源汽车A</t>
  </si>
  <si>
    <t>010808.OF</t>
  </si>
  <si>
    <t>达诚策略先锋A</t>
  </si>
  <si>
    <t>010810.OF</t>
  </si>
  <si>
    <t>湘财久盈中短债A</t>
  </si>
  <si>
    <t>刘勇驿</t>
  </si>
  <si>
    <t>010819.OF</t>
  </si>
  <si>
    <t>安信稳健回报6个月持有A</t>
  </si>
  <si>
    <t>010839.OF</t>
  </si>
  <si>
    <t>易方达瑞安A</t>
  </si>
  <si>
    <t>010845.OF</t>
  </si>
  <si>
    <t>泰达宏利波控回报12个月持有</t>
  </si>
  <si>
    <t>刘欣,傅浩</t>
  </si>
  <si>
    <t>010854.OF</t>
  </si>
  <si>
    <t>汇添富沪深300基本面增强A</t>
  </si>
  <si>
    <t>顾耀强</t>
  </si>
  <si>
    <t>010856.OF</t>
  </si>
  <si>
    <t>民生加银恒泽</t>
  </si>
  <si>
    <t>010859.OF</t>
  </si>
  <si>
    <t>富国中债0-2年国开行A</t>
  </si>
  <si>
    <t>吴旅忠</t>
  </si>
  <si>
    <t>010864.OF</t>
  </si>
  <si>
    <t>泓德卓远A</t>
  </si>
  <si>
    <t>010872.OF</t>
  </si>
  <si>
    <t>博时沪深300指数A</t>
  </si>
  <si>
    <t>桂征辉,刘钊</t>
  </si>
  <si>
    <t>010874.OF</t>
  </si>
  <si>
    <t>泰康品质生活A</t>
  </si>
  <si>
    <t>010879.OF</t>
  </si>
  <si>
    <t>南方宝升A</t>
  </si>
  <si>
    <t>010887.OF</t>
  </si>
  <si>
    <t>南方消费升级A</t>
  </si>
  <si>
    <t>010892.OF</t>
  </si>
  <si>
    <t>中银证券精选行业A</t>
  </si>
  <si>
    <t>010894.OF</t>
  </si>
  <si>
    <t>鹏华汇智优选A</t>
  </si>
  <si>
    <t>梁浩,聂毅翔</t>
  </si>
  <si>
    <t>010898.OF</t>
  </si>
  <si>
    <t>银河产业动力</t>
  </si>
  <si>
    <t>神玉飞</t>
  </si>
  <si>
    <t>010899.OF</t>
  </si>
  <si>
    <t>上银慧恒收益增强</t>
  </si>
  <si>
    <t>高永,陈芳菲</t>
  </si>
  <si>
    <t>010900.OF</t>
  </si>
  <si>
    <t>中欧生益稳健一年持有A</t>
  </si>
  <si>
    <t>010902.OF</t>
  </si>
  <si>
    <t>博时成长领航A</t>
  </si>
  <si>
    <t>010904.OF</t>
  </si>
  <si>
    <t>博时双季鑫6个月持有A</t>
  </si>
  <si>
    <t>过钧,张鹿</t>
  </si>
  <si>
    <t>010916.OF</t>
  </si>
  <si>
    <t>交银施罗德臻选回报</t>
  </si>
  <si>
    <t>010922.OF</t>
  </si>
  <si>
    <t>朱雀匠心一年持有</t>
  </si>
  <si>
    <t>010923.OF</t>
  </si>
  <si>
    <t>永赢鑫欣</t>
  </si>
  <si>
    <t>010955.OF</t>
  </si>
  <si>
    <t>天弘中证智能汽车A</t>
  </si>
  <si>
    <t>陈瑶,林心龙</t>
  </si>
  <si>
    <t>010963.OF</t>
  </si>
  <si>
    <t>信达澳银周期动力</t>
  </si>
  <si>
    <t>曾国富,李淑彦</t>
  </si>
  <si>
    <t>010966.OF</t>
  </si>
  <si>
    <t>富国成长领航</t>
  </si>
  <si>
    <t>010976.OF</t>
  </si>
  <si>
    <t>华商鸿盈87个月定开债</t>
  </si>
  <si>
    <t>010983.OF</t>
  </si>
  <si>
    <t>兴银汇泽87个月定开</t>
  </si>
  <si>
    <t>010992.OF</t>
  </si>
  <si>
    <t>西藏东财中证500A</t>
  </si>
  <si>
    <t>姚楠燕</t>
  </si>
  <si>
    <t>010994.OF</t>
  </si>
  <si>
    <t>博时创新经济A</t>
  </si>
  <si>
    <t>010999.OF</t>
  </si>
  <si>
    <t>兴华瑞丰A</t>
  </si>
  <si>
    <t>吕智卓,冷文鹏</t>
  </si>
  <si>
    <t>011006.OF</t>
  </si>
  <si>
    <t>工银瑞信圆丰三年持有</t>
  </si>
  <si>
    <t>011017.OF</t>
  </si>
  <si>
    <t>鹏扬景明一年持有</t>
  </si>
  <si>
    <t>李刚,吴西燕</t>
  </si>
  <si>
    <t>011021.OF</t>
  </si>
  <si>
    <t>汇添富互联网核心资产六个月持有A</t>
  </si>
  <si>
    <t>011044.OF</t>
  </si>
  <si>
    <t>中银顺泽回报一年持有A</t>
  </si>
  <si>
    <t>011056.OF</t>
  </si>
  <si>
    <t>博时汇兴回报一年持有</t>
  </si>
  <si>
    <t>011073.OF</t>
  </si>
  <si>
    <t>鹏华安润A</t>
  </si>
  <si>
    <t>011080.OF</t>
  </si>
  <si>
    <t>鹏华尊和一年定开债</t>
  </si>
  <si>
    <t>011083.OF</t>
  </si>
  <si>
    <t>银河聚利87个月定开债</t>
  </si>
  <si>
    <t>011084.OF</t>
  </si>
  <si>
    <t>财通资管新添益6个月持有A</t>
  </si>
  <si>
    <t>辛晨晨,顾宇笛,邹舟</t>
  </si>
  <si>
    <t>011088.OF</t>
  </si>
  <si>
    <t>景顺长城景泰恒利一年定开</t>
  </si>
  <si>
    <t>011099.OF</t>
  </si>
  <si>
    <t>富国价值创造A</t>
  </si>
  <si>
    <t>011121.OF</t>
  </si>
  <si>
    <t>广发兴诚A</t>
  </si>
  <si>
    <t>郑澄然,孙迪</t>
  </si>
  <si>
    <t>011142.OF</t>
  </si>
  <si>
    <t>创金合信新材料新能源A</t>
  </si>
  <si>
    <t>011146.OF</t>
  </si>
  <si>
    <t>创金合信气候变化A</t>
  </si>
  <si>
    <t>011149.OF</t>
  </si>
  <si>
    <t>创金合信ESG责任投资A</t>
  </si>
  <si>
    <t>李龑,王鑫</t>
  </si>
  <si>
    <t>011168.OF</t>
  </si>
  <si>
    <t>嘉实睿享安久双利18个月持有</t>
  </si>
  <si>
    <t>余红</t>
  </si>
  <si>
    <t>011174.OF</t>
  </si>
  <si>
    <t>中庚价值品质一年持有</t>
  </si>
  <si>
    <t>011177.OF</t>
  </si>
  <si>
    <t>博时汇融回报一年持有A</t>
  </si>
  <si>
    <t>011188.OF</t>
  </si>
  <si>
    <t>信达澳银星奕A</t>
  </si>
  <si>
    <t>011206.OF</t>
  </si>
  <si>
    <t>创金合信竞争优势A</t>
  </si>
  <si>
    <t>011229.OF</t>
  </si>
  <si>
    <t>创金合信数字经济主题A</t>
  </si>
  <si>
    <t>曹春林,王浩冰</t>
  </si>
  <si>
    <t>011319.OF</t>
  </si>
  <si>
    <t>国泰上证综合ETF联接A</t>
  </si>
  <si>
    <t>梁杏,谢东旭</t>
  </si>
  <si>
    <t>020001.OF</t>
  </si>
  <si>
    <t>国泰金鹰增长</t>
  </si>
  <si>
    <t>020002.OF</t>
  </si>
  <si>
    <t>国泰金龙债券A</t>
  </si>
  <si>
    <t>王玉,刘波</t>
  </si>
  <si>
    <t>020003.OF</t>
  </si>
  <si>
    <t>国泰金龙行业精选</t>
  </si>
  <si>
    <t>杨飞</t>
  </si>
  <si>
    <t>020005.OF</t>
  </si>
  <si>
    <t>国泰金马稳健回报</t>
  </si>
  <si>
    <t>020007.OF</t>
  </si>
  <si>
    <t>国泰货币A</t>
  </si>
  <si>
    <t>020009.OF</t>
  </si>
  <si>
    <t>国泰金鹏蓝筹价值</t>
  </si>
  <si>
    <t>胡松</t>
  </si>
  <si>
    <t>020010.OF</t>
  </si>
  <si>
    <t>国泰金牛创新成长</t>
  </si>
  <si>
    <t>程洲,姜英</t>
  </si>
  <si>
    <t>020011.OF</t>
  </si>
  <si>
    <t>国泰沪深300A</t>
  </si>
  <si>
    <t>020015.OF</t>
  </si>
  <si>
    <t>国泰区位优势</t>
  </si>
  <si>
    <t>020018.OF</t>
  </si>
  <si>
    <t>国泰金鹿</t>
  </si>
  <si>
    <t>李海</t>
  </si>
  <si>
    <t>020019.OF</t>
  </si>
  <si>
    <t>国泰双利债券A</t>
  </si>
  <si>
    <t>王琳,王维,陈志华</t>
  </si>
  <si>
    <t>020021.OF</t>
  </si>
  <si>
    <t>国泰上证180金融ETF联接</t>
  </si>
  <si>
    <t>020022.OF</t>
  </si>
  <si>
    <t>国泰策略价值</t>
  </si>
  <si>
    <t>020023.OF</t>
  </si>
  <si>
    <t>国泰事件驱动</t>
  </si>
  <si>
    <t>020026.OF</t>
  </si>
  <si>
    <t>国泰成长优选</t>
  </si>
  <si>
    <t>申坤</t>
  </si>
  <si>
    <t>020031.OF</t>
  </si>
  <si>
    <t>国泰现金管理A</t>
  </si>
  <si>
    <t>020033.OF</t>
  </si>
  <si>
    <t>国泰民安增利A</t>
  </si>
  <si>
    <t>王维</t>
  </si>
  <si>
    <t>040001.OF</t>
  </si>
  <si>
    <t>华安创新</t>
  </si>
  <si>
    <t>杨明,崔莹</t>
  </si>
  <si>
    <t>040002.OF</t>
  </si>
  <si>
    <t>华安MSCI中国A股指数增强</t>
  </si>
  <si>
    <t>许之彦,马韬</t>
  </si>
  <si>
    <t>040003.OF</t>
  </si>
  <si>
    <t>华安现金富利A</t>
  </si>
  <si>
    <t>040004.OF</t>
  </si>
  <si>
    <t>华安宝利配置</t>
  </si>
  <si>
    <t>040005.OF</t>
  </si>
  <si>
    <t>华安宏利</t>
  </si>
  <si>
    <t>040007.OF</t>
  </si>
  <si>
    <t>华安中小盘成长</t>
  </si>
  <si>
    <t>040008.OF</t>
  </si>
  <si>
    <t>华安策略优选</t>
  </si>
  <si>
    <t>040009.OF</t>
  </si>
  <si>
    <t>华安稳定收益A</t>
  </si>
  <si>
    <t>040011.OF</t>
  </si>
  <si>
    <t>华安核心优选</t>
  </si>
  <si>
    <t>040012.OF</t>
  </si>
  <si>
    <t>华安强化收益A</t>
  </si>
  <si>
    <t>苏玉平</t>
  </si>
  <si>
    <t>040015.OF</t>
  </si>
  <si>
    <t>华安动态灵活配置</t>
  </si>
  <si>
    <t>040016.OF</t>
  </si>
  <si>
    <t>华安行业轮动</t>
  </si>
  <si>
    <t>040018.OF</t>
  </si>
  <si>
    <t>华安香港精选</t>
  </si>
  <si>
    <t>翁启森,苏圻涵</t>
  </si>
  <si>
    <t>040019.OF</t>
  </si>
  <si>
    <t>华安稳固收益C</t>
  </si>
  <si>
    <t>郑可成,石雨欣</t>
  </si>
  <si>
    <t>040020.OF</t>
  </si>
  <si>
    <t>华安升级主题</t>
  </si>
  <si>
    <t>040021.OF</t>
  </si>
  <si>
    <t>华安大中华升级</t>
  </si>
  <si>
    <t>040022.OF</t>
  </si>
  <si>
    <t>华安可转债A</t>
  </si>
  <si>
    <t>040025.OF</t>
  </si>
  <si>
    <t>华安科技动力</t>
  </si>
  <si>
    <t>040026.OF</t>
  </si>
  <si>
    <t>华安信用四季红A</t>
  </si>
  <si>
    <t>040035.OF</t>
  </si>
  <si>
    <t>华安逆向策略</t>
  </si>
  <si>
    <t>040036.OF</t>
  </si>
  <si>
    <t>华安安心收益A</t>
  </si>
  <si>
    <t>040038.OF</t>
  </si>
  <si>
    <t>华安日日鑫A</t>
  </si>
  <si>
    <t>李邦长,苏卿云,朱才敏</t>
  </si>
  <si>
    <t>040040.OF</t>
  </si>
  <si>
    <t>华安纯债A</t>
  </si>
  <si>
    <t>苏玉平,郑如熙</t>
  </si>
  <si>
    <t>040045.OF</t>
  </si>
  <si>
    <t>华安添鑫中短债A</t>
  </si>
  <si>
    <t>马晓璇,郑如熙</t>
  </si>
  <si>
    <t>040046.OF</t>
  </si>
  <si>
    <t>华安纳斯达克100人民币</t>
  </si>
  <si>
    <t>040180.OF</t>
  </si>
  <si>
    <t>华安上证180ETF联接</t>
  </si>
  <si>
    <t>040190.OF</t>
  </si>
  <si>
    <t>华安上证龙头ETF联接</t>
  </si>
  <si>
    <t>苏卿云,刘璇子</t>
  </si>
  <si>
    <t>050001.OF</t>
  </si>
  <si>
    <t>博时价值增长</t>
  </si>
  <si>
    <t>金晟哲,李洋</t>
  </si>
  <si>
    <t>050002.OF</t>
  </si>
  <si>
    <t>博时裕富沪深300A</t>
  </si>
  <si>
    <t>050003.OF</t>
  </si>
  <si>
    <t>博时现金收益A</t>
  </si>
  <si>
    <t>050004.OF</t>
  </si>
  <si>
    <t>博时精选A</t>
  </si>
  <si>
    <t>050006.OF</t>
  </si>
  <si>
    <t>博时稳定价值B</t>
  </si>
  <si>
    <t>邓欣雨,陈凯杨</t>
  </si>
  <si>
    <t>050007.OF</t>
  </si>
  <si>
    <t>博时平衡配置</t>
  </si>
  <si>
    <t>王申,孙少锋</t>
  </si>
  <si>
    <t>050008.OF</t>
  </si>
  <si>
    <t>博时第三产业成长</t>
  </si>
  <si>
    <t>李佳</t>
  </si>
  <si>
    <t>050009.OF</t>
  </si>
  <si>
    <t>博时新兴成长</t>
  </si>
  <si>
    <t>曾鹏</t>
  </si>
  <si>
    <t>050010.OF</t>
  </si>
  <si>
    <t>博时特许价值A</t>
  </si>
  <si>
    <t>曾鹏,肖瑞瑾</t>
  </si>
  <si>
    <t>050011.OF</t>
  </si>
  <si>
    <t>博时信用债券A</t>
  </si>
  <si>
    <t>050012.OF</t>
  </si>
  <si>
    <t>博时策略灵活配置</t>
  </si>
  <si>
    <t>孙少锋</t>
  </si>
  <si>
    <t>050013.OF</t>
  </si>
  <si>
    <t>博时超大盘ETF联接</t>
  </si>
  <si>
    <t>尹浩</t>
  </si>
  <si>
    <t>050014.OF</t>
  </si>
  <si>
    <t>博时创业成长A</t>
  </si>
  <si>
    <t>林博鸿</t>
  </si>
  <si>
    <t>050015.OF</t>
  </si>
  <si>
    <t>博时大中华人民币</t>
  </si>
  <si>
    <t>牟星海,杨涛</t>
  </si>
  <si>
    <t>050016.OF</t>
  </si>
  <si>
    <t>博时宏观回报AB</t>
  </si>
  <si>
    <t>050018.OF</t>
  </si>
  <si>
    <t>博时行业轮动</t>
  </si>
  <si>
    <t>陈雷</t>
  </si>
  <si>
    <t>050019.OF</t>
  </si>
  <si>
    <t>博时转债增强A</t>
  </si>
  <si>
    <t>050020.OF</t>
  </si>
  <si>
    <t>博时抗通胀增强回报</t>
  </si>
  <si>
    <t>050021.OF</t>
  </si>
  <si>
    <t>博时创业板ETF联接A</t>
  </si>
  <si>
    <t>050022.OF</t>
  </si>
  <si>
    <t>博时回报灵活配置</t>
  </si>
  <si>
    <t>肖瑞瑾</t>
  </si>
  <si>
    <t>050023.OF</t>
  </si>
  <si>
    <t>博时天颐A</t>
  </si>
  <si>
    <t>王衍胜,王申</t>
  </si>
  <si>
    <t>050024.OF</t>
  </si>
  <si>
    <t>博时自然资源ETF联接</t>
  </si>
  <si>
    <t>万琼,王祥</t>
  </si>
  <si>
    <t>050025.OF</t>
  </si>
  <si>
    <t>博时标普500ETF联接A</t>
  </si>
  <si>
    <t>万琼,汪洋</t>
  </si>
  <si>
    <t>050026.OF</t>
  </si>
  <si>
    <t>博时医疗保健行业A</t>
  </si>
  <si>
    <t>050027.OF</t>
  </si>
  <si>
    <t>博时信用债纯债A</t>
  </si>
  <si>
    <t>陈凯杨,张李陵</t>
  </si>
  <si>
    <t>050028.OF</t>
  </si>
  <si>
    <t>博时安心收益A</t>
  </si>
  <si>
    <t>050030.OF</t>
  </si>
  <si>
    <t>博时亚洲票息人民币</t>
  </si>
  <si>
    <t>何凯</t>
  </si>
  <si>
    <t>050201.OF</t>
  </si>
  <si>
    <t>博时价值增长2号</t>
  </si>
  <si>
    <t>070001.OF</t>
  </si>
  <si>
    <t>嘉实成长收益A</t>
  </si>
  <si>
    <t>070002.OF</t>
  </si>
  <si>
    <t>嘉实增长</t>
  </si>
  <si>
    <t>070003.OF</t>
  </si>
  <si>
    <t>嘉实稳健</t>
  </si>
  <si>
    <t>070005.OF</t>
  </si>
  <si>
    <t>嘉实债券</t>
  </si>
  <si>
    <t>070006.OF</t>
  </si>
  <si>
    <t>嘉实服务增值行业</t>
  </si>
  <si>
    <t>070008.OF</t>
  </si>
  <si>
    <t>嘉实货币A</t>
  </si>
  <si>
    <t>李金灿,张文玥,徐珊</t>
  </si>
  <si>
    <t>070009.OF</t>
  </si>
  <si>
    <t>嘉实超短债</t>
  </si>
  <si>
    <t>070010.OF</t>
  </si>
  <si>
    <t>嘉实主题精选</t>
  </si>
  <si>
    <t>070011.OF</t>
  </si>
  <si>
    <t>嘉实策略增长</t>
  </si>
  <si>
    <t>洪流,董福焱</t>
  </si>
  <si>
    <t>070012.OF</t>
  </si>
  <si>
    <t>嘉实海外中国股票</t>
  </si>
  <si>
    <t>蒋一茜,陈叶雁南</t>
  </si>
  <si>
    <t>070013.OF</t>
  </si>
  <si>
    <t>嘉实研究精选A</t>
  </si>
  <si>
    <t>070015.OF</t>
  </si>
  <si>
    <t>嘉实多元收益A</t>
  </si>
  <si>
    <t>王茜,洪流</t>
  </si>
  <si>
    <t>070017.OF</t>
  </si>
  <si>
    <t>嘉实量化阿尔法</t>
  </si>
  <si>
    <t>070018.OF</t>
  </si>
  <si>
    <t>嘉实回报灵活配置</t>
  </si>
  <si>
    <t>070019.OF</t>
  </si>
  <si>
    <t>嘉实价值优势</t>
  </si>
  <si>
    <t>070020.OF</t>
  </si>
  <si>
    <t>嘉实稳固收益C</t>
  </si>
  <si>
    <t>070021.OF</t>
  </si>
  <si>
    <t>嘉实主题新动力</t>
  </si>
  <si>
    <t>070022.OF</t>
  </si>
  <si>
    <t>嘉实领先成长</t>
  </si>
  <si>
    <t>归凯,王子建</t>
  </si>
  <si>
    <t>070023.OF</t>
  </si>
  <si>
    <t>嘉实深证基本面120ETF联接A</t>
  </si>
  <si>
    <t>070025.OF</t>
  </si>
  <si>
    <t>嘉实信用A</t>
  </si>
  <si>
    <t>070027.OF</t>
  </si>
  <si>
    <t>嘉实周期优选</t>
  </si>
  <si>
    <t>070028.OF</t>
  </si>
  <si>
    <t>嘉实安心货币A</t>
  </si>
  <si>
    <t>070030.OF</t>
  </si>
  <si>
    <t>嘉实中创400ETF联接A</t>
  </si>
  <si>
    <t>070031.OF</t>
  </si>
  <si>
    <t>嘉实全球房地产</t>
  </si>
  <si>
    <t>冯正彦</t>
  </si>
  <si>
    <t>070032.OF</t>
  </si>
  <si>
    <t>嘉实优化红利</t>
  </si>
  <si>
    <t>070037.OF</t>
  </si>
  <si>
    <t>嘉实纯债A</t>
  </si>
  <si>
    <t>070099.OF</t>
  </si>
  <si>
    <t>嘉实优质企业</t>
  </si>
  <si>
    <t>080001.OF</t>
  </si>
  <si>
    <t>长盛成长价值</t>
  </si>
  <si>
    <t>付海宁</t>
  </si>
  <si>
    <t>080002.OF</t>
  </si>
  <si>
    <t>长盛创新先锋</t>
  </si>
  <si>
    <t>080003.OF</t>
  </si>
  <si>
    <t>长盛积极配置</t>
  </si>
  <si>
    <t>冯雨生,王赛飞</t>
  </si>
  <si>
    <t>080005.OF</t>
  </si>
  <si>
    <t>长盛量化红利策略</t>
  </si>
  <si>
    <t>080006.OF</t>
  </si>
  <si>
    <t>长盛环球景气行业</t>
  </si>
  <si>
    <t>080007.OF</t>
  </si>
  <si>
    <t>长盛同鑫行业配置A</t>
  </si>
  <si>
    <t>陈亘斯</t>
  </si>
  <si>
    <t>080008.OF</t>
  </si>
  <si>
    <t>长盛战略新兴产业A</t>
  </si>
  <si>
    <t>杨衡,孟棋</t>
  </si>
  <si>
    <t>080011.OF</t>
  </si>
  <si>
    <t>长盛货币A</t>
  </si>
  <si>
    <t>080012.OF</t>
  </si>
  <si>
    <t>长盛电子信息产业A</t>
  </si>
  <si>
    <t>钱文礼</t>
  </si>
  <si>
    <t>080015.OF</t>
  </si>
  <si>
    <t>长盛中小盘精选</t>
  </si>
  <si>
    <t>090001.OF</t>
  </si>
  <si>
    <t>大成价值增长</t>
  </si>
  <si>
    <t>杨挺,李林益</t>
  </si>
  <si>
    <t>090002.OF</t>
  </si>
  <si>
    <t>大成债券AB</t>
  </si>
  <si>
    <t>090003.OF</t>
  </si>
  <si>
    <t>大成蓝筹稳健</t>
  </si>
  <si>
    <t>侯春燕</t>
  </si>
  <si>
    <t>090004.OF</t>
  </si>
  <si>
    <t>大成精选增值</t>
  </si>
  <si>
    <t>090005.OF</t>
  </si>
  <si>
    <t>大成货币A</t>
  </si>
  <si>
    <t>090006.OF</t>
  </si>
  <si>
    <t>大成财富管理2020</t>
  </si>
  <si>
    <t>090007.OF</t>
  </si>
  <si>
    <t>大成策略回报</t>
  </si>
  <si>
    <t>090009.OF</t>
  </si>
  <si>
    <t>大成行业轮动</t>
  </si>
  <si>
    <t>王磊,郭玮羚</t>
  </si>
  <si>
    <t>090010.OF</t>
  </si>
  <si>
    <t>大成中证红利A</t>
  </si>
  <si>
    <t>090011.OF</t>
  </si>
  <si>
    <t>大成核心双动力</t>
  </si>
  <si>
    <t>张钟玉,苏秉毅</t>
  </si>
  <si>
    <t>090012.OF</t>
  </si>
  <si>
    <t>大成深证成长40ETF联接</t>
  </si>
  <si>
    <t>090013.OF</t>
  </si>
  <si>
    <t>大成竞争优势</t>
  </si>
  <si>
    <t>090015.OF</t>
  </si>
  <si>
    <t>大成内需增长A</t>
  </si>
  <si>
    <t>张烨</t>
  </si>
  <si>
    <t>090016.OF</t>
  </si>
  <si>
    <t>大成消费主题</t>
  </si>
  <si>
    <t>齐炜中</t>
  </si>
  <si>
    <t>090017.OF</t>
  </si>
  <si>
    <t>大成可转债增强</t>
  </si>
  <si>
    <t>090018.OF</t>
  </si>
  <si>
    <t>大成新锐产业</t>
  </si>
  <si>
    <t>090019.OF</t>
  </si>
  <si>
    <t>大成景恒A</t>
  </si>
  <si>
    <t>苏秉毅</t>
  </si>
  <si>
    <t>090020.OF</t>
  </si>
  <si>
    <t>大成健康产业</t>
  </si>
  <si>
    <t>090021.OF</t>
  </si>
  <si>
    <t>大成月添利理财A</t>
  </si>
  <si>
    <t>090022.OF</t>
  </si>
  <si>
    <t>大成现金增利A</t>
  </si>
  <si>
    <t>090023.OF</t>
  </si>
  <si>
    <t>大成安汇金融C</t>
  </si>
  <si>
    <t>096001.OF</t>
  </si>
  <si>
    <t>大成标普500等权重</t>
  </si>
  <si>
    <t>100016.OF</t>
  </si>
  <si>
    <t>富国天源沪港深</t>
  </si>
  <si>
    <t>100018.OF</t>
  </si>
  <si>
    <t>富国天利增长债券</t>
  </si>
  <si>
    <t>100020.OF</t>
  </si>
  <si>
    <t>富国天益价值A</t>
  </si>
  <si>
    <t>唐颐恒</t>
  </si>
  <si>
    <t>100022.OF</t>
  </si>
  <si>
    <t>富国天瑞强势精选</t>
  </si>
  <si>
    <t>100025.OF</t>
  </si>
  <si>
    <t>富国天时货币A</t>
  </si>
  <si>
    <t>100026.OF</t>
  </si>
  <si>
    <t>富国天合稳健优选</t>
  </si>
  <si>
    <t>100029.OF</t>
  </si>
  <si>
    <t>富国天成红利</t>
  </si>
  <si>
    <t>侯梧</t>
  </si>
  <si>
    <t>100032.OF</t>
  </si>
  <si>
    <t>富国中证红利指数增强A</t>
  </si>
  <si>
    <t>100035.OF</t>
  </si>
  <si>
    <t>富国优化增强A</t>
  </si>
  <si>
    <t>100038.OF</t>
  </si>
  <si>
    <t>富国沪深300增强</t>
  </si>
  <si>
    <t>李笑薇,方旻</t>
  </si>
  <si>
    <t>100039.OF</t>
  </si>
  <si>
    <t>富国通胀通缩主题</t>
  </si>
  <si>
    <t>100050.OF</t>
  </si>
  <si>
    <t>富国全球债券人民币</t>
  </si>
  <si>
    <t>100051.OF</t>
  </si>
  <si>
    <t>富国可转债A</t>
  </si>
  <si>
    <t>100053.OF</t>
  </si>
  <si>
    <t>富国上证综指ETF联接</t>
  </si>
  <si>
    <t>王保合,方旻</t>
  </si>
  <si>
    <t>100055.OF</t>
  </si>
  <si>
    <t>富国全球科技互联网</t>
  </si>
  <si>
    <t>100056.OF</t>
  </si>
  <si>
    <t>富国低碳环保</t>
  </si>
  <si>
    <t>100058.OF</t>
  </si>
  <si>
    <t>富国产业债A</t>
  </si>
  <si>
    <t>100060.OF</t>
  </si>
  <si>
    <t>富国高新技术产业</t>
  </si>
  <si>
    <t>100061.OF</t>
  </si>
  <si>
    <t>富国中国中小盘人民币</t>
  </si>
  <si>
    <t>100066.OF</t>
  </si>
  <si>
    <t>富国纯债AB</t>
  </si>
  <si>
    <t>朱梦娜,张洋</t>
  </si>
  <si>
    <t>100072.OF</t>
  </si>
  <si>
    <t>富国强回报A</t>
  </si>
  <si>
    <t>110001.OF</t>
  </si>
  <si>
    <t>易方达平稳增长</t>
  </si>
  <si>
    <t>110002.OF</t>
  </si>
  <si>
    <t>易方达策略成长</t>
  </si>
  <si>
    <t>蔡荣成</t>
  </si>
  <si>
    <t>110003.OF</t>
  </si>
  <si>
    <t>易方达上证50指数A</t>
  </si>
  <si>
    <t>110005.OF</t>
  </si>
  <si>
    <t>易方达积极成长</t>
  </si>
  <si>
    <t>110006.OF</t>
  </si>
  <si>
    <t>易方达货币A</t>
  </si>
  <si>
    <t>110007.OF</t>
  </si>
  <si>
    <t>易方达稳健收益A</t>
  </si>
  <si>
    <t>110009.OF</t>
  </si>
  <si>
    <t>易方达价值精选</t>
  </si>
  <si>
    <t>葛秋石</t>
  </si>
  <si>
    <t>110010.OF</t>
  </si>
  <si>
    <t>易方达价值成长</t>
  </si>
  <si>
    <t>林高榜,武阳</t>
  </si>
  <si>
    <t>110011.OF</t>
  </si>
  <si>
    <t>易方达中小盘</t>
  </si>
  <si>
    <t>110012.OF</t>
  </si>
  <si>
    <t>易方达科汇</t>
  </si>
  <si>
    <t>110013.OF</t>
  </si>
  <si>
    <t>易方达科翔</t>
  </si>
  <si>
    <t>110015.OF</t>
  </si>
  <si>
    <t>易方达行业领先</t>
  </si>
  <si>
    <t>110017.OF</t>
  </si>
  <si>
    <t>易方达增强回报A</t>
  </si>
  <si>
    <t>110019.OF</t>
  </si>
  <si>
    <t>易方达深证100ETF联接A</t>
  </si>
  <si>
    <t>成曦,刘树荣</t>
  </si>
  <si>
    <t>110020.OF</t>
  </si>
  <si>
    <t>易方达沪深300ETF联接A</t>
  </si>
  <si>
    <t>110021.OF</t>
  </si>
  <si>
    <t>易方达上证中盘ETF联接A</t>
  </si>
  <si>
    <t>刘树荣</t>
  </si>
  <si>
    <t>110022.OF</t>
  </si>
  <si>
    <t>易方达消费行业</t>
  </si>
  <si>
    <t>110023.OF</t>
  </si>
  <si>
    <t>易方达医疗保健</t>
  </si>
  <si>
    <t>110025.OF</t>
  </si>
  <si>
    <t>易方达资源行业</t>
  </si>
  <si>
    <t>兰传杰</t>
  </si>
  <si>
    <t>110026.OF</t>
  </si>
  <si>
    <t>易方达创业板ETF联接A</t>
  </si>
  <si>
    <t>110027.OF</t>
  </si>
  <si>
    <t>易方达安心回报A</t>
  </si>
  <si>
    <t>110029.OF</t>
  </si>
  <si>
    <t>易方达科讯</t>
  </si>
  <si>
    <t>陈皓,刘健维</t>
  </si>
  <si>
    <t>110030.OF</t>
  </si>
  <si>
    <t>易方达沪深300量化增强</t>
  </si>
  <si>
    <t>110031.OF</t>
  </si>
  <si>
    <t>易方达恒生H股ETF联接A人民币</t>
  </si>
  <si>
    <t>余海燕,成曦</t>
  </si>
  <si>
    <t>110035.OF</t>
  </si>
  <si>
    <t>易方达双债增强A</t>
  </si>
  <si>
    <t>王晓晨,胡文伯</t>
  </si>
  <si>
    <t>110037.OF</t>
  </si>
  <si>
    <t>易方达纯债A</t>
  </si>
  <si>
    <t>110051.OF</t>
  </si>
  <si>
    <t>易方达安和中短债A</t>
  </si>
  <si>
    <t>110053.OF</t>
  </si>
  <si>
    <t>易方达安源中短债A</t>
  </si>
  <si>
    <t>112002.OF</t>
  </si>
  <si>
    <t>易方达策略2号</t>
  </si>
  <si>
    <t>118001.OF</t>
  </si>
  <si>
    <t>易方达亚洲精选</t>
  </si>
  <si>
    <t>118002.OF</t>
  </si>
  <si>
    <t>易方达标普消费品人民币A</t>
  </si>
  <si>
    <t>121001.OF</t>
  </si>
  <si>
    <t>国投瑞银融华债券</t>
  </si>
  <si>
    <t>颜文浩,汤海波</t>
  </si>
  <si>
    <t>121002.OF</t>
  </si>
  <si>
    <t>国投瑞银景气行业</t>
  </si>
  <si>
    <t>伍智勇</t>
  </si>
  <si>
    <t>121003.OF</t>
  </si>
  <si>
    <t>国投瑞银核心企业</t>
  </si>
  <si>
    <t>121005.OF</t>
  </si>
  <si>
    <t>国投瑞银创新动力</t>
  </si>
  <si>
    <t>121006.OF</t>
  </si>
  <si>
    <t>国投瑞银稳健增长</t>
  </si>
  <si>
    <t>121008.OF</t>
  </si>
  <si>
    <t>国投瑞银成长优选</t>
  </si>
  <si>
    <t>121009.OF</t>
  </si>
  <si>
    <t>国投瑞银稳定增利</t>
  </si>
  <si>
    <t>蔡玮菁</t>
  </si>
  <si>
    <t>121010.OF</t>
  </si>
  <si>
    <t>国投瑞银瑞源</t>
  </si>
  <si>
    <t>121011.OF</t>
  </si>
  <si>
    <t>国投瑞银货币A</t>
  </si>
  <si>
    <t>李达夫,颜文浩</t>
  </si>
  <si>
    <t>121012.OF</t>
  </si>
  <si>
    <t>国投瑞银优化增强AB</t>
  </si>
  <si>
    <t>蔡玮菁,吴潇</t>
  </si>
  <si>
    <t>150005.OF</t>
  </si>
  <si>
    <t>银河银富货币A</t>
  </si>
  <si>
    <t>150103.OF</t>
  </si>
  <si>
    <t>银河银泰理财分红</t>
  </si>
  <si>
    <t>150968.OF</t>
  </si>
  <si>
    <t>银河研究精选</t>
  </si>
  <si>
    <t>150988.OF</t>
  </si>
  <si>
    <t>银河钱包货币A</t>
  </si>
  <si>
    <t>151001.OF</t>
  </si>
  <si>
    <t>银河稳健</t>
  </si>
  <si>
    <t>钱睿南</t>
  </si>
  <si>
    <t>151002.OF</t>
  </si>
  <si>
    <t>银河收益</t>
  </si>
  <si>
    <t>韩晶</t>
  </si>
  <si>
    <t>159001.OF</t>
  </si>
  <si>
    <t>易方达保证金A</t>
  </si>
  <si>
    <t>159003.OF</t>
  </si>
  <si>
    <t>招商保证金快线A</t>
  </si>
  <si>
    <t>159005.OF</t>
  </si>
  <si>
    <t>汇添富收益快钱A</t>
  </si>
  <si>
    <t>温开强</t>
  </si>
  <si>
    <t>159801.OF</t>
  </si>
  <si>
    <t>广发国证半导体芯片ETF</t>
  </si>
  <si>
    <t>159803.OF</t>
  </si>
  <si>
    <t>易方达中证浙江新动能ETF</t>
  </si>
  <si>
    <t>159804.OF</t>
  </si>
  <si>
    <t>国寿安保国证创业板中盘精选88ETF</t>
  </si>
  <si>
    <t>159805.OF</t>
  </si>
  <si>
    <t>鹏华中证传媒ETF</t>
  </si>
  <si>
    <t>张羽翔</t>
  </si>
  <si>
    <t>159806.OF</t>
  </si>
  <si>
    <t>国泰中证新能源汽车ETF</t>
  </si>
  <si>
    <t>159807.OF</t>
  </si>
  <si>
    <t>易方达中证科技50ETF</t>
  </si>
  <si>
    <t>张湛</t>
  </si>
  <si>
    <t>159808.OF</t>
  </si>
  <si>
    <t>融通创业板ETF</t>
  </si>
  <si>
    <t>何天翔,蔡志伟</t>
  </si>
  <si>
    <t>159809.OF</t>
  </si>
  <si>
    <t>博时恒生沪深港通大湾区综合ETF</t>
  </si>
  <si>
    <t>159810.OF</t>
  </si>
  <si>
    <t>浦银安盛创业板ETF</t>
  </si>
  <si>
    <t>159811.OF</t>
  </si>
  <si>
    <t>博时中证5G产业50ETF</t>
  </si>
  <si>
    <t>159812.OF</t>
  </si>
  <si>
    <t>前海开源黄金ETF</t>
  </si>
  <si>
    <t>159813.OF</t>
  </si>
  <si>
    <t>鹏华国证半导体芯片ETF</t>
  </si>
  <si>
    <t>159814.OF</t>
  </si>
  <si>
    <t>西部利得创业板大盘ETF</t>
  </si>
  <si>
    <t>盛丰衍,麻旭东</t>
  </si>
  <si>
    <t>159815.OF</t>
  </si>
  <si>
    <t>招商中证浙江100ETF</t>
  </si>
  <si>
    <t>159816.OF</t>
  </si>
  <si>
    <t>鹏华中证0-4年期地方政府债ETF</t>
  </si>
  <si>
    <t>159819.OF</t>
  </si>
  <si>
    <t>易方达中证人工智能ETF</t>
  </si>
  <si>
    <t>159820.OF</t>
  </si>
  <si>
    <t>天弘中证500ETF</t>
  </si>
  <si>
    <t>159821.OF</t>
  </si>
  <si>
    <t>中银证券创业板ETF</t>
  </si>
  <si>
    <t>阳桦,张艺敏,计伟</t>
  </si>
  <si>
    <t>159822.OF</t>
  </si>
  <si>
    <t>银华工银南方东英标普中国新经济行业ETF</t>
  </si>
  <si>
    <t>159823.OF</t>
  </si>
  <si>
    <t>嘉实恒生中国企业ETF</t>
  </si>
  <si>
    <t>高峰</t>
  </si>
  <si>
    <t>159824.OF</t>
  </si>
  <si>
    <t>博时新能源汽车ETF</t>
  </si>
  <si>
    <t>159825.OF</t>
  </si>
  <si>
    <t>富国中证农业主题ETF</t>
  </si>
  <si>
    <t>张圣贤</t>
  </si>
  <si>
    <t>159827.OF</t>
  </si>
  <si>
    <t>银华中证农业主题ETF</t>
  </si>
  <si>
    <t>159828.OF</t>
  </si>
  <si>
    <t>国泰中证医疗ETF</t>
  </si>
  <si>
    <t>159837.OF</t>
  </si>
  <si>
    <t>易方达中证生物科技主题ETF</t>
  </si>
  <si>
    <t>159843.OF</t>
  </si>
  <si>
    <t>招商国证食品饮料ETF</t>
  </si>
  <si>
    <t>159856.OF</t>
  </si>
  <si>
    <t>工银瑞信中证沪港深互联网ETF</t>
  </si>
  <si>
    <t>159901.OF</t>
  </si>
  <si>
    <t>易方达深证100ETF</t>
  </si>
  <si>
    <t>159902.OF</t>
  </si>
  <si>
    <t>华夏中小板ETF</t>
  </si>
  <si>
    <t>159903.OF</t>
  </si>
  <si>
    <t>南方深成ETF</t>
  </si>
  <si>
    <t>159905.OF</t>
  </si>
  <si>
    <t>工银瑞信深证红利ETF</t>
  </si>
  <si>
    <t>159906.OF</t>
  </si>
  <si>
    <t>大成深证成长40ETF</t>
  </si>
  <si>
    <t>159907.OF</t>
  </si>
  <si>
    <t>广发中小板300ETF</t>
  </si>
  <si>
    <t>159908.OF</t>
  </si>
  <si>
    <t>博时创业板ETF</t>
  </si>
  <si>
    <t>159909.OF</t>
  </si>
  <si>
    <t>招商深证TMT50ETF</t>
  </si>
  <si>
    <t>苏燕青</t>
  </si>
  <si>
    <t>159910.OF</t>
  </si>
  <si>
    <t>嘉实深证基本面120ETF</t>
  </si>
  <si>
    <t>159912.OF</t>
  </si>
  <si>
    <t>汇添富深证300ETF</t>
  </si>
  <si>
    <t>赖中立,过蓓蓓</t>
  </si>
  <si>
    <t>159913.OF</t>
  </si>
  <si>
    <t>交银深证300价值ETF</t>
  </si>
  <si>
    <t>159915.OF</t>
  </si>
  <si>
    <t>易方达创业板ETF</t>
  </si>
  <si>
    <t>159916.OF</t>
  </si>
  <si>
    <t>建信深证基本面60ETF</t>
  </si>
  <si>
    <t>159918.OF</t>
  </si>
  <si>
    <t>嘉实中创400ETF</t>
  </si>
  <si>
    <t>159919.OF</t>
  </si>
  <si>
    <t>嘉实沪深300ETF</t>
  </si>
  <si>
    <t>159920.OF</t>
  </si>
  <si>
    <t>华夏恒生ETF</t>
  </si>
  <si>
    <t>159922.OF</t>
  </si>
  <si>
    <t>嘉实中证500ETF</t>
  </si>
  <si>
    <t>159923.OF</t>
  </si>
  <si>
    <t>大成中证100ETF</t>
  </si>
  <si>
    <t>159925.OF</t>
  </si>
  <si>
    <t>南方沪深300ETF</t>
  </si>
  <si>
    <t>159926.OF</t>
  </si>
  <si>
    <t>嘉实中证中期国债ETF</t>
  </si>
  <si>
    <t>159928.OF</t>
  </si>
  <si>
    <t>汇添富中证主要消费ETF</t>
  </si>
  <si>
    <t>159929.OF</t>
  </si>
  <si>
    <t>汇添富中证医药卫生ETF</t>
  </si>
  <si>
    <t>159930.OF</t>
  </si>
  <si>
    <t>汇添富中证能源ETF</t>
  </si>
  <si>
    <t>159931.OF</t>
  </si>
  <si>
    <t>汇添富中证金融地产ETF</t>
  </si>
  <si>
    <t>159932.OF</t>
  </si>
  <si>
    <t>大成中证500深市ETF</t>
  </si>
  <si>
    <t>159933.OF</t>
  </si>
  <si>
    <t>国投瑞银沪深300金融地产ETF</t>
  </si>
  <si>
    <t>殷瑞飞,赵建</t>
  </si>
  <si>
    <t>159934.OF</t>
  </si>
  <si>
    <t>易方达黄金ETF</t>
  </si>
  <si>
    <t>159935.OF</t>
  </si>
  <si>
    <t>景顺长城中证500ETF</t>
  </si>
  <si>
    <t>159936.OF</t>
  </si>
  <si>
    <t>广发中证全指可选消费ETF</t>
  </si>
  <si>
    <t>159937.OF</t>
  </si>
  <si>
    <t>博时黄金ETF</t>
  </si>
  <si>
    <t>159938.OF</t>
  </si>
  <si>
    <t>广发中证全指医药卫生ETF</t>
  </si>
  <si>
    <t>159939.OF</t>
  </si>
  <si>
    <t>广发中证全指信息技术ETF</t>
  </si>
  <si>
    <t>159940.OF</t>
  </si>
  <si>
    <t>广发中证全指金融地产ETF</t>
  </si>
  <si>
    <t>159941.OF</t>
  </si>
  <si>
    <t>广发纳斯达克100ETF</t>
  </si>
  <si>
    <t>159943.OF</t>
  </si>
  <si>
    <t>大成深证成份ETF</t>
  </si>
  <si>
    <t>159944.OF</t>
  </si>
  <si>
    <t>广发中证全指原材料ETF</t>
  </si>
  <si>
    <t>159945.OF</t>
  </si>
  <si>
    <t>广发中证全指能源ETF</t>
  </si>
  <si>
    <t>159948.OF</t>
  </si>
  <si>
    <t>南方创业板ETF</t>
  </si>
  <si>
    <t>159949.OF</t>
  </si>
  <si>
    <t>华安创业板50ETF</t>
  </si>
  <si>
    <t>159951.OF</t>
  </si>
  <si>
    <t>嘉实中关村A股ETF</t>
  </si>
  <si>
    <t>159952.OF</t>
  </si>
  <si>
    <t>广发创业板ETF</t>
  </si>
  <si>
    <t>159954.OF</t>
  </si>
  <si>
    <t>南方恒生中国企业ETF</t>
  </si>
  <si>
    <t>159955.OF</t>
  </si>
  <si>
    <t>嘉实创业板ETF</t>
  </si>
  <si>
    <t>高峰,李直</t>
  </si>
  <si>
    <t>159956.OF</t>
  </si>
  <si>
    <t>建信创业板ETF</t>
  </si>
  <si>
    <t>159957.OF</t>
  </si>
  <si>
    <t>华夏创业板ETF</t>
  </si>
  <si>
    <t>159958.OF</t>
  </si>
  <si>
    <t>工银瑞信创业板ETF</t>
  </si>
  <si>
    <t>赵栩,邓皓友</t>
  </si>
  <si>
    <t>159959.OF</t>
  </si>
  <si>
    <t>银华央企结构调整ETF</t>
  </si>
  <si>
    <t>159960.OF</t>
  </si>
  <si>
    <t>平安港股通恒生中国企业ETF</t>
  </si>
  <si>
    <t>钱晶</t>
  </si>
  <si>
    <t>159961.OF</t>
  </si>
  <si>
    <t>方正富邦深证100ETF</t>
  </si>
  <si>
    <t>159962.OF</t>
  </si>
  <si>
    <t>华夏中证四川国改ETF</t>
  </si>
  <si>
    <t>159963.OF</t>
  </si>
  <si>
    <t>富国恒生中国企业ETF</t>
  </si>
  <si>
    <t>王保合,曹璐迪</t>
  </si>
  <si>
    <t>159964.OF</t>
  </si>
  <si>
    <t>平安创业板ETF</t>
  </si>
  <si>
    <t>159965.OF</t>
  </si>
  <si>
    <t>中融央视财经50ETF</t>
  </si>
  <si>
    <t>159966.OF</t>
  </si>
  <si>
    <t>华夏创业板低波蓝筹ETF</t>
  </si>
  <si>
    <t>159967.OF</t>
  </si>
  <si>
    <t>华夏创业板动量成长ETF</t>
  </si>
  <si>
    <t>159968.OF</t>
  </si>
  <si>
    <t>博时中证500ETF</t>
  </si>
  <si>
    <t>159969.OF</t>
  </si>
  <si>
    <t>银华深证100ETF</t>
  </si>
  <si>
    <t>张凯,王帅</t>
  </si>
  <si>
    <t>159970.OF</t>
  </si>
  <si>
    <t>工银瑞信深证100ETF</t>
  </si>
  <si>
    <t>159971.OF</t>
  </si>
  <si>
    <t>富国创业板ETF</t>
  </si>
  <si>
    <t>159972.OF</t>
  </si>
  <si>
    <t>鹏华中证5年期地方政府债ETF</t>
  </si>
  <si>
    <t>159973.OF</t>
  </si>
  <si>
    <t>弘毅远方国证民企领先100ETF</t>
  </si>
  <si>
    <t>戴家伟</t>
  </si>
  <si>
    <t>159974.OF</t>
  </si>
  <si>
    <t>富国中证央企创新驱动ETF</t>
  </si>
  <si>
    <t>159975.OF</t>
  </si>
  <si>
    <t>招商深证100ETF</t>
  </si>
  <si>
    <t>159976.OF</t>
  </si>
  <si>
    <t>工银瑞信粤港澳大湾区创新100ETF</t>
  </si>
  <si>
    <t>159977.OF</t>
  </si>
  <si>
    <t>天弘创业板ETF</t>
  </si>
  <si>
    <t>159978.OF</t>
  </si>
  <si>
    <t>建信沪港深粤港澳大湾区ETF</t>
  </si>
  <si>
    <t>159979.OF</t>
  </si>
  <si>
    <t>广发粤港澳大湾区创新100ETF</t>
  </si>
  <si>
    <t>159980.OF</t>
  </si>
  <si>
    <t>大成有色金属期货ETF</t>
  </si>
  <si>
    <t>159981.OF</t>
  </si>
  <si>
    <t>建信易盛郑商所能源化工期货ETF</t>
  </si>
  <si>
    <t>159982.OF</t>
  </si>
  <si>
    <t>鹏华中证500ETF</t>
  </si>
  <si>
    <t>159983.OF</t>
  </si>
  <si>
    <t>华夏粤港澳大湾区创新100ETF</t>
  </si>
  <si>
    <t>159984.OF</t>
  </si>
  <si>
    <t>南方粤港澳大湾区创新100ETF</t>
  </si>
  <si>
    <t>159985.OF</t>
  </si>
  <si>
    <t>华夏饲料豆粕期货ETF</t>
  </si>
  <si>
    <t>159986.OF</t>
  </si>
  <si>
    <t>弘毅远方国证消费100ETF</t>
  </si>
  <si>
    <t>159987.OF</t>
  </si>
  <si>
    <t>银华中证研发创新100ETF</t>
  </si>
  <si>
    <t>159988.OF</t>
  </si>
  <si>
    <t>平安中债-0-5年广东省地方政府债ETF</t>
  </si>
  <si>
    <t>159990.OF</t>
  </si>
  <si>
    <t>银华巨潮小盘价值ETF</t>
  </si>
  <si>
    <t>159991.OF</t>
  </si>
  <si>
    <t>招商创业板大盘ETF</t>
  </si>
  <si>
    <t>159992.OF</t>
  </si>
  <si>
    <t>银华中证创新药产业ETF</t>
  </si>
  <si>
    <t>159993.OF</t>
  </si>
  <si>
    <t>鹏华国证证券龙头ETF</t>
  </si>
  <si>
    <t>159994.OF</t>
  </si>
  <si>
    <t>银华中证5G通信主题ETF</t>
  </si>
  <si>
    <t>159995.OF</t>
  </si>
  <si>
    <t>华夏国证半导体芯片ETF</t>
  </si>
  <si>
    <t>159996.OF</t>
  </si>
  <si>
    <t>国泰中证全指家电ETF</t>
  </si>
  <si>
    <t>159997.OF</t>
  </si>
  <si>
    <t>天弘中证电子ETF</t>
  </si>
  <si>
    <t>159998.OF</t>
  </si>
  <si>
    <t>天弘中证计算机主题ETF</t>
  </si>
  <si>
    <t>159999.OF</t>
  </si>
  <si>
    <t>永赢中证500ETF</t>
  </si>
  <si>
    <t>160105.OF</t>
  </si>
  <si>
    <t>南方积极配置</t>
  </si>
  <si>
    <t>160106.OF</t>
  </si>
  <si>
    <t>南方高增长</t>
  </si>
  <si>
    <t>张原</t>
  </si>
  <si>
    <t>160119.OF</t>
  </si>
  <si>
    <t>南方中证500ETF联接A</t>
  </si>
  <si>
    <t>160123.OF</t>
  </si>
  <si>
    <t>南方中债10年期国债A</t>
  </si>
  <si>
    <t>董浩</t>
  </si>
  <si>
    <t>160125.OF</t>
  </si>
  <si>
    <t>南方香港优选</t>
  </si>
  <si>
    <t>160127.OF</t>
  </si>
  <si>
    <t>南方新兴消费A</t>
  </si>
  <si>
    <t>茅炜,郑诗韵</t>
  </si>
  <si>
    <t>160128.OF</t>
  </si>
  <si>
    <t>南方金利A</t>
  </si>
  <si>
    <t>160131.OF</t>
  </si>
  <si>
    <t>南方聚利1年A</t>
  </si>
  <si>
    <t>160133.OF</t>
  </si>
  <si>
    <t>南方天元新产业</t>
  </si>
  <si>
    <t>160135.OF</t>
  </si>
  <si>
    <t>南方中证高铁产业</t>
  </si>
  <si>
    <t>160136.OF</t>
  </si>
  <si>
    <t>南方国企改革A</t>
  </si>
  <si>
    <t>160137.OF</t>
  </si>
  <si>
    <t>南方中证互联网</t>
  </si>
  <si>
    <t>龚涛</t>
  </si>
  <si>
    <t>160140.OF</t>
  </si>
  <si>
    <t>南方道琼斯美国精选A</t>
  </si>
  <si>
    <t>黄亮</t>
  </si>
  <si>
    <t>160142.OF</t>
  </si>
  <si>
    <t>南方3年战略配售</t>
  </si>
  <si>
    <t>李璇,茅炜</t>
  </si>
  <si>
    <t>160143.OF</t>
  </si>
  <si>
    <t>南方创业板2年定开</t>
  </si>
  <si>
    <t>160211.OF</t>
  </si>
  <si>
    <t>国泰中小盘成长</t>
  </si>
  <si>
    <t>160212.OF</t>
  </si>
  <si>
    <t>国泰估值优势</t>
  </si>
  <si>
    <t>160213.OF</t>
  </si>
  <si>
    <t>国泰纳斯达克100</t>
  </si>
  <si>
    <t>160215.OF</t>
  </si>
  <si>
    <t>国泰价值经典</t>
  </si>
  <si>
    <t>160216.OF</t>
  </si>
  <si>
    <t>国泰大宗商品</t>
  </si>
  <si>
    <t>160217.OF</t>
  </si>
  <si>
    <t>国泰信用互利A</t>
  </si>
  <si>
    <t>160218.OF</t>
  </si>
  <si>
    <t>国泰国证房地产</t>
  </si>
  <si>
    <t>160219.OF</t>
  </si>
  <si>
    <t>国泰国证医药卫生</t>
  </si>
  <si>
    <t>160220.OF</t>
  </si>
  <si>
    <t>国泰民益A</t>
  </si>
  <si>
    <t>160221.OF</t>
  </si>
  <si>
    <t>国泰国证有色金属行业</t>
  </si>
  <si>
    <t>160222.OF</t>
  </si>
  <si>
    <t>国泰国证食品饮料</t>
  </si>
  <si>
    <t>160223.OF</t>
  </si>
  <si>
    <t>国泰创业板</t>
  </si>
  <si>
    <t>160224.OF</t>
  </si>
  <si>
    <t>国泰中证计算机主题ETF联接A</t>
  </si>
  <si>
    <t>160225.OF</t>
  </si>
  <si>
    <t>国泰国证新能源汽车</t>
  </si>
  <si>
    <t>160311.OF</t>
  </si>
  <si>
    <t>华夏蓝筹核心</t>
  </si>
  <si>
    <t>罗皓亮,马生华</t>
  </si>
  <si>
    <t>160314.OF</t>
  </si>
  <si>
    <t>华夏行业精选</t>
  </si>
  <si>
    <t>160322.OF</t>
  </si>
  <si>
    <t>华夏港股通精选</t>
  </si>
  <si>
    <t>李湘杰,黄芳</t>
  </si>
  <si>
    <t>160323.OF</t>
  </si>
  <si>
    <t>华夏磐泰</t>
  </si>
  <si>
    <t>160324.OF</t>
  </si>
  <si>
    <t>华夏磐晟灵活(LOF)</t>
  </si>
  <si>
    <t>160325.OF</t>
  </si>
  <si>
    <t>华夏创业板两年定开</t>
  </si>
  <si>
    <t>160415.OF</t>
  </si>
  <si>
    <t>华安量化多因子</t>
  </si>
  <si>
    <t>马丁</t>
  </si>
  <si>
    <t>160416.OF</t>
  </si>
  <si>
    <t>华安标普全球石油</t>
  </si>
  <si>
    <t>160418.OF</t>
  </si>
  <si>
    <t>华安中证银行</t>
  </si>
  <si>
    <t>160419.OF</t>
  </si>
  <si>
    <t>华安中证全指证券</t>
  </si>
  <si>
    <t>160420.OF</t>
  </si>
  <si>
    <t>华安创业板50</t>
  </si>
  <si>
    <t>刘璇子</t>
  </si>
  <si>
    <t>160421.OF</t>
  </si>
  <si>
    <t>华安智增精选</t>
  </si>
  <si>
    <t>160422.OF</t>
  </si>
  <si>
    <t>华安创业板50ETF联接A</t>
  </si>
  <si>
    <t>160425.OF</t>
  </si>
  <si>
    <t>华安创业板两年定开</t>
  </si>
  <si>
    <t>160505.OF</t>
  </si>
  <si>
    <t>博时主题行业</t>
  </si>
  <si>
    <t>160512.OF</t>
  </si>
  <si>
    <t>博时卓越品牌</t>
  </si>
  <si>
    <t>王增财</t>
  </si>
  <si>
    <t>160513.OF</t>
  </si>
  <si>
    <t>博时稳健回报A</t>
  </si>
  <si>
    <t>160515.OF</t>
  </si>
  <si>
    <t>博时安丰18个月A</t>
  </si>
  <si>
    <t>160516.OF</t>
  </si>
  <si>
    <t>博时中证全指证券公司</t>
  </si>
  <si>
    <t>160517.OF</t>
  </si>
  <si>
    <t>博时中证银行</t>
  </si>
  <si>
    <t>160518.OF</t>
  </si>
  <si>
    <t>博时睿远事件驱动</t>
  </si>
  <si>
    <t>陈伟</t>
  </si>
  <si>
    <t>160519.OF</t>
  </si>
  <si>
    <t>博时睿利事件驱动</t>
  </si>
  <si>
    <t>金晟哲,陈曦</t>
  </si>
  <si>
    <t>160520.OF</t>
  </si>
  <si>
    <t>博时弘盈A</t>
  </si>
  <si>
    <t>160522.OF</t>
  </si>
  <si>
    <t>博时睿益事件驱动</t>
  </si>
  <si>
    <t>160524.OF</t>
  </si>
  <si>
    <t>博时弘泰</t>
  </si>
  <si>
    <t>160529.OF</t>
  </si>
  <si>
    <t>博时创业板两年定开</t>
  </si>
  <si>
    <t>肖瑞瑾,郭晓林</t>
  </si>
  <si>
    <t>160602.OF</t>
  </si>
  <si>
    <t>鹏华普天债券A</t>
  </si>
  <si>
    <t>160603.OF</t>
  </si>
  <si>
    <t>鹏华普天收益</t>
  </si>
  <si>
    <t>160605.OF</t>
  </si>
  <si>
    <t>鹏华中国50</t>
  </si>
  <si>
    <t>160606.OF</t>
  </si>
  <si>
    <t>鹏华货币A</t>
  </si>
  <si>
    <t>开放申购|暂停实时赎回</t>
  </si>
  <si>
    <t>160607.OF</t>
  </si>
  <si>
    <t>鹏华价值优势</t>
  </si>
  <si>
    <t>160610.OF</t>
  </si>
  <si>
    <t>鹏华动力增长</t>
  </si>
  <si>
    <t>160611.OF</t>
  </si>
  <si>
    <t>鹏华优质治理</t>
  </si>
  <si>
    <t>160612.OF</t>
  </si>
  <si>
    <t>鹏华丰收</t>
  </si>
  <si>
    <t>160613.OF</t>
  </si>
  <si>
    <t>鹏华盛世创新</t>
  </si>
  <si>
    <t>160615.OF</t>
  </si>
  <si>
    <t>鹏华沪深300A</t>
  </si>
  <si>
    <t>160616.OF</t>
  </si>
  <si>
    <t>鹏华中证500A</t>
  </si>
  <si>
    <t>160617.OF</t>
  </si>
  <si>
    <t>鹏华丰润</t>
  </si>
  <si>
    <t>160618.OF</t>
  </si>
  <si>
    <t>鹏华丰泽</t>
  </si>
  <si>
    <t>160620.OF</t>
  </si>
  <si>
    <t>鹏华中证A股资源产业</t>
  </si>
  <si>
    <t>闫冬</t>
  </si>
  <si>
    <t>160621.OF</t>
  </si>
  <si>
    <t>鹏华丰和A</t>
  </si>
  <si>
    <t>160622.OF</t>
  </si>
  <si>
    <t>鹏华丰利</t>
  </si>
  <si>
    <t>160624.OF</t>
  </si>
  <si>
    <t>鹏华消费领先</t>
  </si>
  <si>
    <t>160625.OF</t>
  </si>
  <si>
    <t>鹏华中证800证券保险</t>
  </si>
  <si>
    <t>160626.OF</t>
  </si>
  <si>
    <t>鹏华中证信息技术</t>
  </si>
  <si>
    <t>罗英宇</t>
  </si>
  <si>
    <t>160627.OF</t>
  </si>
  <si>
    <t>鹏华策略优选</t>
  </si>
  <si>
    <t>160628.OF</t>
  </si>
  <si>
    <t>鹏华中证800地产</t>
  </si>
  <si>
    <t>160629.OF</t>
  </si>
  <si>
    <t>鹏华中证传媒</t>
  </si>
  <si>
    <t>160630.OF</t>
  </si>
  <si>
    <t>鹏华中证国防</t>
  </si>
  <si>
    <t>160631.OF</t>
  </si>
  <si>
    <t>鹏华中证银行</t>
  </si>
  <si>
    <t>160632.OF</t>
  </si>
  <si>
    <t>鹏华中证酒</t>
  </si>
  <si>
    <t>闫冬,张羽翔</t>
  </si>
  <si>
    <t>160633.OF</t>
  </si>
  <si>
    <t>鹏华中证证券</t>
  </si>
  <si>
    <t>160634.OF</t>
  </si>
  <si>
    <t>鹏华中证环保产业</t>
  </si>
  <si>
    <t>160635.OF</t>
  </si>
  <si>
    <t>鹏华中证医药卫生A</t>
  </si>
  <si>
    <t>160636.OF</t>
  </si>
  <si>
    <t>鹏华中证移动互联网</t>
  </si>
  <si>
    <t>160637.OF</t>
  </si>
  <si>
    <t>鹏华创业板</t>
  </si>
  <si>
    <t>160638.OF</t>
  </si>
  <si>
    <t>鹏华中证一带一路</t>
  </si>
  <si>
    <t>160639.OF</t>
  </si>
  <si>
    <t>鹏华中证高铁产业</t>
  </si>
  <si>
    <t>160642.OF</t>
  </si>
  <si>
    <t>鹏华增瑞(LOF)</t>
  </si>
  <si>
    <t>160643.OF</t>
  </si>
  <si>
    <t>鹏华中证空天军工A</t>
  </si>
  <si>
    <t>160644.OF</t>
  </si>
  <si>
    <t>鹏华香港美国互联网人民币</t>
  </si>
  <si>
    <t>尤柏年,顾柔刚</t>
  </si>
  <si>
    <t>160645.OF</t>
  </si>
  <si>
    <t>鹏华精选回报三年定期开放</t>
  </si>
  <si>
    <t>160706.OF</t>
  </si>
  <si>
    <t>嘉实沪深300ETF联接(LOF)A</t>
  </si>
  <si>
    <t>160716.OF</t>
  </si>
  <si>
    <t>嘉实基本面50指数(LOF)A</t>
  </si>
  <si>
    <t>160717.OF</t>
  </si>
  <si>
    <t>嘉实H股指数(QDII-LOF)</t>
  </si>
  <si>
    <t>何如,高峰</t>
  </si>
  <si>
    <t>160718.OF</t>
  </si>
  <si>
    <t>嘉实多利收益</t>
  </si>
  <si>
    <t>王汉博,罗伟卿</t>
  </si>
  <si>
    <t>160719.OF</t>
  </si>
  <si>
    <t>嘉实黄金(QDII-FOF-LOF)</t>
  </si>
  <si>
    <t>陈正宪,高峰</t>
  </si>
  <si>
    <t>160722.OF</t>
  </si>
  <si>
    <t>嘉实惠泽</t>
  </si>
  <si>
    <t>方晗,王汉博</t>
  </si>
  <si>
    <t>160723.OF</t>
  </si>
  <si>
    <t>嘉实原油</t>
  </si>
  <si>
    <t>蒋一茜,刘志刚</t>
  </si>
  <si>
    <t>160726.OF</t>
  </si>
  <si>
    <t>嘉实瑞享</t>
  </si>
  <si>
    <t>160805.OF</t>
  </si>
  <si>
    <t>长盛同智</t>
  </si>
  <si>
    <t>朱律,孟棋</t>
  </si>
  <si>
    <t>160806.OF</t>
  </si>
  <si>
    <t>长盛同庆中证800</t>
  </si>
  <si>
    <t>160807.OF</t>
  </si>
  <si>
    <t>长盛沪深300</t>
  </si>
  <si>
    <t>160812.OF</t>
  </si>
  <si>
    <t>长盛同益成长回报</t>
  </si>
  <si>
    <t>160813.OF</t>
  </si>
  <si>
    <t>长盛同盛成长优选</t>
  </si>
  <si>
    <t>160814.OF</t>
  </si>
  <si>
    <t>长盛中证金融地产</t>
  </si>
  <si>
    <t>160910.OF</t>
  </si>
  <si>
    <t>大成创新成长</t>
  </si>
  <si>
    <t>刘旭,侯春燕</t>
  </si>
  <si>
    <t>160916.OF</t>
  </si>
  <si>
    <t>大成优选</t>
  </si>
  <si>
    <t>160918.OF</t>
  </si>
  <si>
    <t>大成中小盘A</t>
  </si>
  <si>
    <t>160919.OF</t>
  </si>
  <si>
    <t>大成产业升级</t>
  </si>
  <si>
    <t>160921.OF</t>
  </si>
  <si>
    <t>大成多策略</t>
  </si>
  <si>
    <t>160922.OF</t>
  </si>
  <si>
    <t>大成恒生综合A</t>
  </si>
  <si>
    <t>160923.OF</t>
  </si>
  <si>
    <t>大成海外中国机会</t>
  </si>
  <si>
    <t>160924.OF</t>
  </si>
  <si>
    <t>大成恒生指数</t>
  </si>
  <si>
    <t>160925.OF</t>
  </si>
  <si>
    <t>大成中华沪深港300A</t>
  </si>
  <si>
    <t>160926.OF</t>
  </si>
  <si>
    <t>大成创业板两年定开A</t>
  </si>
  <si>
    <t>徐彦,谢家乐,邹建</t>
  </si>
  <si>
    <t>161005.OF</t>
  </si>
  <si>
    <t>富国天惠精选成长A</t>
  </si>
  <si>
    <t>朱少醒</t>
  </si>
  <si>
    <t>161010.OF</t>
  </si>
  <si>
    <t>富国天丰强化收益</t>
  </si>
  <si>
    <t>161014.OF</t>
  </si>
  <si>
    <t>富国汇利回报两年定开</t>
  </si>
  <si>
    <t>161015.OF</t>
  </si>
  <si>
    <t>富国天盈C</t>
  </si>
  <si>
    <t>161017.OF</t>
  </si>
  <si>
    <t>富国中证500指数增强</t>
  </si>
  <si>
    <t>方旻,李笑薇,徐幼华</t>
  </si>
  <si>
    <t>161019.OF</t>
  </si>
  <si>
    <t>富国新天锋</t>
  </si>
  <si>
    <t>161022.OF</t>
  </si>
  <si>
    <t>富国创业板指数</t>
  </si>
  <si>
    <t>王保合</t>
  </si>
  <si>
    <t>161024.OF</t>
  </si>
  <si>
    <t>富国中证军工</t>
  </si>
  <si>
    <t>王保合,张圣贤</t>
  </si>
  <si>
    <t>161025.OF</t>
  </si>
  <si>
    <t>富国中证移动互联网</t>
  </si>
  <si>
    <t>王保合,牛志冬</t>
  </si>
  <si>
    <t>161026.OF</t>
  </si>
  <si>
    <t>富国国企改革</t>
  </si>
  <si>
    <t>161027.OF</t>
  </si>
  <si>
    <t>富国中证全指证券公司</t>
  </si>
  <si>
    <t>161028.OF</t>
  </si>
  <si>
    <t>富国中证新能源汽车</t>
  </si>
  <si>
    <t>牛志冬,张圣贤</t>
  </si>
  <si>
    <t>161029.OF</t>
  </si>
  <si>
    <t>富国中证银行</t>
  </si>
  <si>
    <t>161030.OF</t>
  </si>
  <si>
    <t>富国中证体育产业</t>
  </si>
  <si>
    <t>161031.OF</t>
  </si>
  <si>
    <t>富国中证工业4.0</t>
  </si>
  <si>
    <t>161032.OF</t>
  </si>
  <si>
    <t>富国中证煤炭</t>
  </si>
  <si>
    <t>161033.OF</t>
  </si>
  <si>
    <t>富国中证智能汽车</t>
  </si>
  <si>
    <t>161035.OF</t>
  </si>
  <si>
    <t>富国中证医药主题指数增强</t>
  </si>
  <si>
    <t>牛志冬,蔡卡尔</t>
  </si>
  <si>
    <t>161036.OF</t>
  </si>
  <si>
    <t>富国中证娱乐主题指数增强</t>
  </si>
  <si>
    <t>牛志冬</t>
  </si>
  <si>
    <t>161037.OF</t>
  </si>
  <si>
    <t>富国中证高端制造指数增强</t>
  </si>
  <si>
    <t>161038.OF</t>
  </si>
  <si>
    <t>富国新兴成长量化精选</t>
  </si>
  <si>
    <t>161039.OF</t>
  </si>
  <si>
    <t>富国中证1000指数增强</t>
  </si>
  <si>
    <t>161040.OF</t>
  </si>
  <si>
    <t>富国创业板两年定开</t>
  </si>
  <si>
    <t>161115.OF</t>
  </si>
  <si>
    <t>易方达岁丰添利</t>
  </si>
  <si>
    <t>161116.OF</t>
  </si>
  <si>
    <t>易方达黄金主题A人民币</t>
  </si>
  <si>
    <t>161117.OF</t>
  </si>
  <si>
    <t>易方达永旭添利</t>
  </si>
  <si>
    <t>161118.OF</t>
  </si>
  <si>
    <t>易方达中小板</t>
  </si>
  <si>
    <t>161119.OF</t>
  </si>
  <si>
    <t>易方达中债新综合A</t>
  </si>
  <si>
    <t>王晓晨,杨真</t>
  </si>
  <si>
    <t>161121.OF</t>
  </si>
  <si>
    <t>易方达中证银行A</t>
  </si>
  <si>
    <t>161122.OF</t>
  </si>
  <si>
    <t>易方达中证万得生物科技A</t>
  </si>
  <si>
    <t>161123.OF</t>
  </si>
  <si>
    <t>易方达并购重组</t>
  </si>
  <si>
    <t>161124.OF</t>
  </si>
  <si>
    <t>易方达香港恒生综合小型股A</t>
  </si>
  <si>
    <t>161125.OF</t>
  </si>
  <si>
    <t>易方达标普500人民币</t>
  </si>
  <si>
    <t>范冰,刘树荣</t>
  </si>
  <si>
    <t>161126.OF</t>
  </si>
  <si>
    <t>易方达标普医疗保健人民币</t>
  </si>
  <si>
    <t>范冰</t>
  </si>
  <si>
    <t>161127.OF</t>
  </si>
  <si>
    <t>易方达标普生物科技人民币</t>
  </si>
  <si>
    <t>161128.OF</t>
  </si>
  <si>
    <t>易方达标普信息科技人民币</t>
  </si>
  <si>
    <t>161129.OF</t>
  </si>
  <si>
    <t>易方达原油A人民币</t>
  </si>
  <si>
    <t>161130.OF</t>
  </si>
  <si>
    <t>易方达纳斯达克100人民币</t>
  </si>
  <si>
    <t>161131.OF</t>
  </si>
  <si>
    <t>易方达3年战略配售</t>
  </si>
  <si>
    <t>胡剑,纪玲云,付浩</t>
  </si>
  <si>
    <t>161132.OF</t>
  </si>
  <si>
    <t>易方达科顺</t>
  </si>
  <si>
    <t>161211.OF</t>
  </si>
  <si>
    <t>国投瑞银沪深300金融地产ETF联接</t>
  </si>
  <si>
    <t>赵建</t>
  </si>
  <si>
    <t>161213.OF</t>
  </si>
  <si>
    <t>国投瑞银中证下游</t>
  </si>
  <si>
    <t>161216.OF</t>
  </si>
  <si>
    <t>国投瑞银双债增利A</t>
  </si>
  <si>
    <t>李达夫,宋璐</t>
  </si>
  <si>
    <t>161217.OF</t>
  </si>
  <si>
    <t>国投瑞银中证上游</t>
  </si>
  <si>
    <t>161219.OF</t>
  </si>
  <si>
    <t>国投瑞银新兴产业</t>
  </si>
  <si>
    <t>161222.OF</t>
  </si>
  <si>
    <t>国投瑞银瑞利</t>
  </si>
  <si>
    <t>161224.OF</t>
  </si>
  <si>
    <t>国投瑞银新丝路</t>
  </si>
  <si>
    <t>161225.OF</t>
  </si>
  <si>
    <t>国投瑞银瑞盈</t>
  </si>
  <si>
    <t>161226.OF</t>
  </si>
  <si>
    <t>国投瑞银白银期货</t>
  </si>
  <si>
    <t>赵建,邹立虎</t>
  </si>
  <si>
    <t>161227.OF</t>
  </si>
  <si>
    <t>国投瑞银瑞福深证100</t>
  </si>
  <si>
    <t>161229.OF</t>
  </si>
  <si>
    <t>国投瑞银中国价值发现</t>
  </si>
  <si>
    <t>161232.OF</t>
  </si>
  <si>
    <t>国投瑞银瑞盛</t>
  </si>
  <si>
    <t>161233.OF</t>
  </si>
  <si>
    <t>国投瑞银瑞泰多策略</t>
  </si>
  <si>
    <t>161505.OF</t>
  </si>
  <si>
    <t>银河通利</t>
  </si>
  <si>
    <t>161601.OF</t>
  </si>
  <si>
    <t>融通新蓝筹</t>
  </si>
  <si>
    <t>161603.OF</t>
  </si>
  <si>
    <t>融通债券AB</t>
  </si>
  <si>
    <t>161604.OF</t>
  </si>
  <si>
    <t>融通深证100AB</t>
  </si>
  <si>
    <t>161605.OF</t>
  </si>
  <si>
    <t>融通蓝筹成长</t>
  </si>
  <si>
    <t>余志勇,林清源</t>
  </si>
  <si>
    <t>161606.OF</t>
  </si>
  <si>
    <t>融通行业景气A</t>
  </si>
  <si>
    <t>161607.OF</t>
  </si>
  <si>
    <t>融通巨潮100AB</t>
  </si>
  <si>
    <t>蔡志伟</t>
  </si>
  <si>
    <t>161608.OF</t>
  </si>
  <si>
    <t>融通易支付货币A</t>
  </si>
  <si>
    <t>黄浩荣,王超,刘明</t>
  </si>
  <si>
    <t>161609.OF</t>
  </si>
  <si>
    <t>融通动力先锋</t>
  </si>
  <si>
    <t>朱丹</t>
  </si>
  <si>
    <t>161610.OF</t>
  </si>
  <si>
    <t>融通领先成长A</t>
  </si>
  <si>
    <t>邹曦,何龙</t>
  </si>
  <si>
    <t>161611.OF</t>
  </si>
  <si>
    <t>融通内需驱动</t>
  </si>
  <si>
    <t>范琨</t>
  </si>
  <si>
    <t>161612.OF</t>
  </si>
  <si>
    <t>融通深证成指AB</t>
  </si>
  <si>
    <t>161613.OF</t>
  </si>
  <si>
    <t>融通创业板指数增强AB</t>
  </si>
  <si>
    <t>161614.OF</t>
  </si>
  <si>
    <t>融通四季添利A</t>
  </si>
  <si>
    <t>161616.OF</t>
  </si>
  <si>
    <t>融通医疗保健行业A</t>
  </si>
  <si>
    <t>蒋秀蕾</t>
  </si>
  <si>
    <t>161618.OF</t>
  </si>
  <si>
    <t>融通岁岁添利A</t>
  </si>
  <si>
    <t>161620.OF</t>
  </si>
  <si>
    <t>融通核心价值</t>
  </si>
  <si>
    <t>张婷</t>
  </si>
  <si>
    <t>161622.OF</t>
  </si>
  <si>
    <t>融通汇财宝A</t>
  </si>
  <si>
    <t>161624.OF</t>
  </si>
  <si>
    <t>融通可转债A</t>
  </si>
  <si>
    <t>161626.OF</t>
  </si>
  <si>
    <t>融通通福A</t>
  </si>
  <si>
    <t>161628.OF</t>
  </si>
  <si>
    <t>融通中证云计算与大数据</t>
  </si>
  <si>
    <t>161629.OF</t>
  </si>
  <si>
    <t>融通中证精准医疗</t>
  </si>
  <si>
    <t>161631.OF</t>
  </si>
  <si>
    <t>融通中证人工智能主题A</t>
  </si>
  <si>
    <t>161706.OF</t>
  </si>
  <si>
    <t>招商优质成长</t>
  </si>
  <si>
    <t>161713.OF</t>
  </si>
  <si>
    <t>招商信用添利A</t>
  </si>
  <si>
    <t>161715.OF</t>
  </si>
  <si>
    <t>招商中证大宗商品</t>
  </si>
  <si>
    <t>侯昊</t>
  </si>
  <si>
    <t>161716.OF</t>
  </si>
  <si>
    <t>招商双债增强C</t>
  </si>
  <si>
    <t>161718.OF</t>
  </si>
  <si>
    <t>招商沪深300高贝塔</t>
  </si>
  <si>
    <t>161719.OF</t>
  </si>
  <si>
    <t>招商可转债</t>
  </si>
  <si>
    <t>161720.OF</t>
  </si>
  <si>
    <t>招商中证证券公司</t>
  </si>
  <si>
    <t>161721.OF</t>
  </si>
  <si>
    <t>招商沪深300地产</t>
  </si>
  <si>
    <t>161722.OF</t>
  </si>
  <si>
    <t>招商丰泰</t>
  </si>
  <si>
    <t>张西林,姚飞军</t>
  </si>
  <si>
    <t>161723.OF</t>
  </si>
  <si>
    <t>招商中证银行指数</t>
  </si>
  <si>
    <t>161724.OF</t>
  </si>
  <si>
    <t>招商中证煤炭</t>
  </si>
  <si>
    <t>161725.OF</t>
  </si>
  <si>
    <t>招商中证白酒</t>
  </si>
  <si>
    <t>161726.OF</t>
  </si>
  <si>
    <t>招商国证生物医药</t>
  </si>
  <si>
    <t>161727.OF</t>
  </si>
  <si>
    <t>招商增荣</t>
  </si>
  <si>
    <t>姚飞军</t>
  </si>
  <si>
    <t>161728.OF</t>
  </si>
  <si>
    <t>招商3年战略配售</t>
  </si>
  <si>
    <t>姚飞军,尹晓红,马龙,吴亮谷</t>
  </si>
  <si>
    <t>161810.OF</t>
  </si>
  <si>
    <t>银华内需精选</t>
  </si>
  <si>
    <t>161811.OF</t>
  </si>
  <si>
    <t>银华沪深300</t>
  </si>
  <si>
    <t>张凯</t>
  </si>
  <si>
    <t>161812.OF</t>
  </si>
  <si>
    <t>银华深证100</t>
  </si>
  <si>
    <t>周毅,张凯</t>
  </si>
  <si>
    <t>161815.OF</t>
  </si>
  <si>
    <t>银华抗通胀主题</t>
  </si>
  <si>
    <t>161816.OF</t>
  </si>
  <si>
    <t>银华中证等权重90</t>
  </si>
  <si>
    <t>161818.OF</t>
  </si>
  <si>
    <t>银华消费主题</t>
  </si>
  <si>
    <t>161820.OF</t>
  </si>
  <si>
    <t>银华纯债信用主题</t>
  </si>
  <si>
    <t>161823.OF</t>
  </si>
  <si>
    <t>银华永兴A</t>
  </si>
  <si>
    <t>161831.OF</t>
  </si>
  <si>
    <t>银华恒生H股</t>
  </si>
  <si>
    <t>乐育涛,李宜璇</t>
  </si>
  <si>
    <t>161834.OF</t>
  </si>
  <si>
    <t>银华鑫锐灵活配置</t>
  </si>
  <si>
    <t>王海峰</t>
  </si>
  <si>
    <t>161837.OF</t>
  </si>
  <si>
    <t>银华大盘精选两年定开</t>
  </si>
  <si>
    <t>161838.OF</t>
  </si>
  <si>
    <t>银华创业板两年定开</t>
  </si>
  <si>
    <t>刘辉,王利刚</t>
  </si>
  <si>
    <t>161902.OF</t>
  </si>
  <si>
    <t>万家增强收益</t>
  </si>
  <si>
    <t>161903.OF</t>
  </si>
  <si>
    <t>万家行业优选</t>
  </si>
  <si>
    <t>161907.OF</t>
  </si>
  <si>
    <t>万家中证红利</t>
  </si>
  <si>
    <t>161908.OF</t>
  </si>
  <si>
    <t>万家添利</t>
  </si>
  <si>
    <t>161910.OF</t>
  </si>
  <si>
    <t>万家新机遇价值驱动A</t>
  </si>
  <si>
    <t>161911.OF</t>
  </si>
  <si>
    <t>万家强化收益</t>
  </si>
  <si>
    <t>161912.OF</t>
  </si>
  <si>
    <t>万家社会责任定开A</t>
  </si>
  <si>
    <t>161914.OF</t>
  </si>
  <si>
    <t>万家创业板2年定开A</t>
  </si>
  <si>
    <t>162006.OF</t>
  </si>
  <si>
    <t>长城久富</t>
  </si>
  <si>
    <t>162102.OF</t>
  </si>
  <si>
    <t>金鹰中小盘精选</t>
  </si>
  <si>
    <t>陈颖</t>
  </si>
  <si>
    <t>162105.OF</t>
  </si>
  <si>
    <t>金鹰持久增利C</t>
  </si>
  <si>
    <t>162107.OF</t>
  </si>
  <si>
    <t>金鹰量化精选</t>
  </si>
  <si>
    <t>乔春,杨刚</t>
  </si>
  <si>
    <t>162108.OF</t>
  </si>
  <si>
    <t>金鹰元盛C</t>
  </si>
  <si>
    <t>162201.OF</t>
  </si>
  <si>
    <t>泰达宏利成长</t>
  </si>
  <si>
    <t>162202.OF</t>
  </si>
  <si>
    <t>泰达宏利周期</t>
  </si>
  <si>
    <t>张勋</t>
  </si>
  <si>
    <t>162203.OF</t>
  </si>
  <si>
    <t>泰达宏利稳定</t>
  </si>
  <si>
    <t>162204.OF</t>
  </si>
  <si>
    <t>泰达宏利行业精选</t>
  </si>
  <si>
    <t>162205.OF</t>
  </si>
  <si>
    <t>泰达宏利风险预算</t>
  </si>
  <si>
    <t>刘欣,宁霄</t>
  </si>
  <si>
    <t>162206.OF</t>
  </si>
  <si>
    <t>泰达宏利货币A</t>
  </si>
  <si>
    <t>162207.OF</t>
  </si>
  <si>
    <t>泰达宏利效率优选</t>
  </si>
  <si>
    <t>吴华,宁霄</t>
  </si>
  <si>
    <t>162208.OF</t>
  </si>
  <si>
    <t>泰达宏利首选企业</t>
  </si>
  <si>
    <t>162209.OF</t>
  </si>
  <si>
    <t>泰达宏利市值优选</t>
  </si>
  <si>
    <t>162210.OF</t>
  </si>
  <si>
    <t>泰达宏利集利A</t>
  </si>
  <si>
    <t>162211.OF</t>
  </si>
  <si>
    <t>泰达宏利品质生活</t>
  </si>
  <si>
    <t>162212.OF</t>
  </si>
  <si>
    <t>泰达宏利红利先锋</t>
  </si>
  <si>
    <t>162213.OF</t>
  </si>
  <si>
    <t>泰达宏利沪深300指数增强A</t>
  </si>
  <si>
    <t>162214.OF</t>
  </si>
  <si>
    <t>泰达宏利领先中小盘</t>
  </si>
  <si>
    <t>162215.OF</t>
  </si>
  <si>
    <t>泰达宏利聚利</t>
  </si>
  <si>
    <t>杜磊,李祥源</t>
  </si>
  <si>
    <t>162216.OF</t>
  </si>
  <si>
    <t>泰达宏利中证500</t>
  </si>
  <si>
    <t>刘洋,刘欣</t>
  </si>
  <si>
    <t>162307.OF</t>
  </si>
  <si>
    <t>海富通中证100A</t>
  </si>
  <si>
    <t>162411.OF</t>
  </si>
  <si>
    <t>华宝标普油气A人民币</t>
  </si>
  <si>
    <t>162412.OF</t>
  </si>
  <si>
    <t>华宝中证医疗</t>
  </si>
  <si>
    <t>162413.OF</t>
  </si>
  <si>
    <t>华宝中证1000</t>
  </si>
  <si>
    <t>162414.OF</t>
  </si>
  <si>
    <t>华宝新机遇A</t>
  </si>
  <si>
    <t>162415.OF</t>
  </si>
  <si>
    <t>华宝标普美国品质人民币A</t>
  </si>
  <si>
    <t>162416.OF</t>
  </si>
  <si>
    <t>华宝港股通恒生香港35</t>
  </si>
  <si>
    <t>162509.OF</t>
  </si>
  <si>
    <t>国联安中证100</t>
  </si>
  <si>
    <t>162510.OF</t>
  </si>
  <si>
    <t>国联安双力中小板</t>
  </si>
  <si>
    <t>162511.OF</t>
  </si>
  <si>
    <t>国联安双佳信用</t>
  </si>
  <si>
    <t>162605.OF</t>
  </si>
  <si>
    <t>景顺长城鼎益</t>
  </si>
  <si>
    <t>162607.OF</t>
  </si>
  <si>
    <t>景顺长城资源垄断</t>
  </si>
  <si>
    <t>162703.OF</t>
  </si>
  <si>
    <t>广发小盘成长A</t>
  </si>
  <si>
    <t>162711.OF</t>
  </si>
  <si>
    <t>广发中证500ETF联接A</t>
  </si>
  <si>
    <t>162712.OF</t>
  </si>
  <si>
    <t>广发聚利A</t>
  </si>
  <si>
    <t>162714.OF</t>
  </si>
  <si>
    <t>广发深证100A</t>
  </si>
  <si>
    <t>162715.OF</t>
  </si>
  <si>
    <t>广发聚源A</t>
  </si>
  <si>
    <t>162717.OF</t>
  </si>
  <si>
    <t>广发再融资主题</t>
  </si>
  <si>
    <t>162719.OF</t>
  </si>
  <si>
    <t>广发道琼斯美国石油A人民币</t>
  </si>
  <si>
    <t>162720.OF</t>
  </si>
  <si>
    <t>广发创业板两年定开</t>
  </si>
  <si>
    <t>162907.OF</t>
  </si>
  <si>
    <t>泰信基本面400</t>
  </si>
  <si>
    <t>张彦</t>
  </si>
  <si>
    <t>163001.OF</t>
  </si>
  <si>
    <t>长信医疗保健行业</t>
  </si>
  <si>
    <t>163003.OF</t>
  </si>
  <si>
    <t>长信利鑫C</t>
  </si>
  <si>
    <t>163005.OF</t>
  </si>
  <si>
    <t>长信利众C</t>
  </si>
  <si>
    <t>倪伟,刘婧</t>
  </si>
  <si>
    <t>163109.OF</t>
  </si>
  <si>
    <t>申万菱信深证成指</t>
  </si>
  <si>
    <t>王赟杰</t>
  </si>
  <si>
    <t>163110.OF</t>
  </si>
  <si>
    <t>申万菱信量化小盘</t>
  </si>
  <si>
    <t>163111.OF</t>
  </si>
  <si>
    <t>申万菱信中小板A</t>
  </si>
  <si>
    <t>163113.OF</t>
  </si>
  <si>
    <t>申万菱信中证申万证券</t>
  </si>
  <si>
    <t>163114.OF</t>
  </si>
  <si>
    <t>申万菱信中证环保产业A</t>
  </si>
  <si>
    <t>163115.OF</t>
  </si>
  <si>
    <t>申万菱信中证军工</t>
  </si>
  <si>
    <t>龚丽丽</t>
  </si>
  <si>
    <t>163116.OF</t>
  </si>
  <si>
    <t>申万菱信电子行业A</t>
  </si>
  <si>
    <t>163118.OF</t>
  </si>
  <si>
    <t>申万菱信医药生物</t>
  </si>
  <si>
    <t>163208.OF</t>
  </si>
  <si>
    <t>诺安油气能源</t>
  </si>
  <si>
    <t>163209.OF</t>
  </si>
  <si>
    <t>诺安创业板指数增强A</t>
  </si>
  <si>
    <t>梅律吾</t>
  </si>
  <si>
    <t>163210.OF</t>
  </si>
  <si>
    <t>诺安纯债A</t>
  </si>
  <si>
    <t>163302.OF</t>
  </si>
  <si>
    <t>大摩资源优选</t>
  </si>
  <si>
    <t>徐达</t>
  </si>
  <si>
    <t>163402.OF</t>
  </si>
  <si>
    <t>兴全趋势投资</t>
  </si>
  <si>
    <t>董承非,童兰</t>
  </si>
  <si>
    <t>163406.OF</t>
  </si>
  <si>
    <t>兴全合润</t>
  </si>
  <si>
    <t>163407.OF</t>
  </si>
  <si>
    <t>兴全沪深300指数增强A</t>
  </si>
  <si>
    <t>申庆</t>
  </si>
  <si>
    <t>163409.OF</t>
  </si>
  <si>
    <t>兴全绿色投资</t>
  </si>
  <si>
    <t>邹欣</t>
  </si>
  <si>
    <t>163411.OF</t>
  </si>
  <si>
    <t>兴全精选</t>
  </si>
  <si>
    <t>陈宇</t>
  </si>
  <si>
    <t>163412.OF</t>
  </si>
  <si>
    <t>兴全轻资产</t>
  </si>
  <si>
    <t>163415.OF</t>
  </si>
  <si>
    <t>兴全商业模式优选</t>
  </si>
  <si>
    <t>乔迁</t>
  </si>
  <si>
    <t>163417.OF</t>
  </si>
  <si>
    <t>兴全合宜A</t>
  </si>
  <si>
    <t>谢治宇,杨世进</t>
  </si>
  <si>
    <t>163503.OF</t>
  </si>
  <si>
    <t>天治核心成长</t>
  </si>
  <si>
    <t>许家涵</t>
  </si>
  <si>
    <t>163801.OF</t>
  </si>
  <si>
    <t>中银中国精选</t>
  </si>
  <si>
    <t>163802.OF</t>
  </si>
  <si>
    <t>中银货币A</t>
  </si>
  <si>
    <t>方抗,蔡静</t>
  </si>
  <si>
    <t>163803.OF</t>
  </si>
  <si>
    <t>中银持续增长A</t>
  </si>
  <si>
    <t>163804.OF</t>
  </si>
  <si>
    <t>中银收益A</t>
  </si>
  <si>
    <t>黄珺</t>
  </si>
  <si>
    <t>163805.OF</t>
  </si>
  <si>
    <t>中银动态策略</t>
  </si>
  <si>
    <t>163806.OF</t>
  </si>
  <si>
    <t>中银稳健增利</t>
  </si>
  <si>
    <t>奚鹏洲,方抗</t>
  </si>
  <si>
    <t>163807.OF</t>
  </si>
  <si>
    <t>中银行业优选</t>
  </si>
  <si>
    <t>163808.OF</t>
  </si>
  <si>
    <t>中银中证100指数增强</t>
  </si>
  <si>
    <t>163809.OF</t>
  </si>
  <si>
    <t>中银蓝筹精选</t>
  </si>
  <si>
    <t>163810.OF</t>
  </si>
  <si>
    <t>中银价值精选</t>
  </si>
  <si>
    <t>163811.OF</t>
  </si>
  <si>
    <t>中银稳健双利A</t>
  </si>
  <si>
    <t>奚鹏洲</t>
  </si>
  <si>
    <t>163813.OF</t>
  </si>
  <si>
    <t>中银全球策略</t>
  </si>
  <si>
    <t>夏宜冰</t>
  </si>
  <si>
    <t>163816.OF</t>
  </si>
  <si>
    <t>中银转债增强A</t>
  </si>
  <si>
    <t>163818.OF</t>
  </si>
  <si>
    <t>中银中小盘成长</t>
  </si>
  <si>
    <t>王伟,王伟然</t>
  </si>
  <si>
    <t>163819.OF</t>
  </si>
  <si>
    <t>中银信用增利A</t>
  </si>
  <si>
    <t>奚鹏洲,周毅</t>
  </si>
  <si>
    <t>163821.OF</t>
  </si>
  <si>
    <t>中银沪深300等权重</t>
  </si>
  <si>
    <t>163822.OF</t>
  </si>
  <si>
    <t>中银主题策略</t>
  </si>
  <si>
    <t>163823.OF</t>
  </si>
  <si>
    <t>中银稳健策略灵活</t>
  </si>
  <si>
    <t>163825.OF</t>
  </si>
  <si>
    <t>中银互利定期开放</t>
  </si>
  <si>
    <t>163827.OF</t>
  </si>
  <si>
    <t>中银产业债A</t>
  </si>
  <si>
    <t>白洁,范锐</t>
  </si>
  <si>
    <t>163907.OF</t>
  </si>
  <si>
    <t>中海惠裕纯债</t>
  </si>
  <si>
    <t>164105.OF</t>
  </si>
  <si>
    <t>华富强化回报</t>
  </si>
  <si>
    <t>164205.OF</t>
  </si>
  <si>
    <t>天弘文化新兴产业</t>
  </si>
  <si>
    <t>田俊维</t>
  </si>
  <si>
    <t>164206.OF</t>
  </si>
  <si>
    <t>天弘添利C</t>
  </si>
  <si>
    <t>164208.OF</t>
  </si>
  <si>
    <t>天弘丰利</t>
  </si>
  <si>
    <t>姜晓丽,杜广</t>
  </si>
  <si>
    <t>164210.OF</t>
  </si>
  <si>
    <t>天弘同利C</t>
  </si>
  <si>
    <t>刘洋,赵鼎龙</t>
  </si>
  <si>
    <t>164304.OF</t>
  </si>
  <si>
    <t>新华中证环保产业</t>
  </si>
  <si>
    <t>164401.OF</t>
  </si>
  <si>
    <t>前海开源中证健康</t>
  </si>
  <si>
    <t>164402.OF</t>
  </si>
  <si>
    <t>前海开源中航军工</t>
  </si>
  <si>
    <t>164403.OF</t>
  </si>
  <si>
    <t>前海开源沪港深农业主题精选</t>
  </si>
  <si>
    <t>石峰,吴国清</t>
  </si>
  <si>
    <t>164508.OF</t>
  </si>
  <si>
    <t>国富中证100指数增强</t>
  </si>
  <si>
    <t>张志强</t>
  </si>
  <si>
    <t>164509.OF</t>
  </si>
  <si>
    <t>国富恒利A</t>
  </si>
  <si>
    <t>刘怡敏</t>
  </si>
  <si>
    <t>164606.OF</t>
  </si>
  <si>
    <t>华泰柏瑞信用增利</t>
  </si>
  <si>
    <t>王烨斌</t>
  </si>
  <si>
    <t>164701.OF</t>
  </si>
  <si>
    <t>汇添富黄金及贵金属</t>
  </si>
  <si>
    <t>赖中立</t>
  </si>
  <si>
    <t>164702.OF</t>
  </si>
  <si>
    <t>汇添富季季红</t>
  </si>
  <si>
    <t>陆文磊,徐光</t>
  </si>
  <si>
    <t>164703.OF</t>
  </si>
  <si>
    <t>汇添富纯债</t>
  </si>
  <si>
    <t>164705.OF</t>
  </si>
  <si>
    <t>汇添富恒生指数A</t>
  </si>
  <si>
    <t>164808.OF</t>
  </si>
  <si>
    <t>工银瑞信四季收益</t>
  </si>
  <si>
    <t>164809.OF</t>
  </si>
  <si>
    <t>工银瑞信中证500ETF联接A</t>
  </si>
  <si>
    <t>164810.OF</t>
  </si>
  <si>
    <t>工银瑞信纯债</t>
  </si>
  <si>
    <t>164811.OF</t>
  </si>
  <si>
    <t>工银瑞信中证京津冀A</t>
  </si>
  <si>
    <t>164814.OF</t>
  </si>
  <si>
    <t>工银瑞信双债增强</t>
  </si>
  <si>
    <t>164818.OF</t>
  </si>
  <si>
    <t>工银瑞信中证传媒A</t>
  </si>
  <si>
    <t>164824.OF</t>
  </si>
  <si>
    <t>工银瑞信印度市场人民币</t>
  </si>
  <si>
    <t>164902.OF</t>
  </si>
  <si>
    <t>交银信用添利</t>
  </si>
  <si>
    <t>唐赟</t>
  </si>
  <si>
    <t>164905.OF</t>
  </si>
  <si>
    <t>交银国证新能源</t>
  </si>
  <si>
    <t>164906.OF</t>
  </si>
  <si>
    <t>交银中证海外中国互联网</t>
  </si>
  <si>
    <t>164908.OF</t>
  </si>
  <si>
    <t>交银中证环境治理</t>
  </si>
  <si>
    <t>165309.OF</t>
  </si>
  <si>
    <t>建信沪深300</t>
  </si>
  <si>
    <t>165310.OF</t>
  </si>
  <si>
    <t>建信沪深300增强A</t>
  </si>
  <si>
    <t>165311.OF</t>
  </si>
  <si>
    <t>建信信用增强A</t>
  </si>
  <si>
    <t>165312.OF</t>
  </si>
  <si>
    <t>建信央视财经50</t>
  </si>
  <si>
    <t>165313.OF</t>
  </si>
  <si>
    <t>建信优势动力</t>
  </si>
  <si>
    <t>165317.OF</t>
  </si>
  <si>
    <t>建信丰裕多策略(LOF)</t>
  </si>
  <si>
    <t>165508.OF</t>
  </si>
  <si>
    <t>信诚深度价值</t>
  </si>
  <si>
    <t>夏明月</t>
  </si>
  <si>
    <t>165509.OF</t>
  </si>
  <si>
    <t>信诚增强收益</t>
  </si>
  <si>
    <t>165510.OF</t>
  </si>
  <si>
    <t>信诚金砖四国</t>
  </si>
  <si>
    <t>顾凡丁</t>
  </si>
  <si>
    <t>165511.OF</t>
  </si>
  <si>
    <t>中信保诚中证500</t>
  </si>
  <si>
    <t>黄稚</t>
  </si>
  <si>
    <t>165512.OF</t>
  </si>
  <si>
    <t>信诚新机遇</t>
  </si>
  <si>
    <t>165513.OF</t>
  </si>
  <si>
    <t>信诚全球商品主题</t>
  </si>
  <si>
    <t>165515.OF</t>
  </si>
  <si>
    <t>中信保诚沪深300</t>
  </si>
  <si>
    <t>HAN YILING</t>
  </si>
  <si>
    <t>165516.OF</t>
  </si>
  <si>
    <t>信诚周期轮动</t>
  </si>
  <si>
    <t>吴昊,张弘</t>
  </si>
  <si>
    <t>165517.OF</t>
  </si>
  <si>
    <t>信诚双盈</t>
  </si>
  <si>
    <t>杨立春,韩海平</t>
  </si>
  <si>
    <t>165519.OF</t>
  </si>
  <si>
    <t>中信保诚中证800医药</t>
  </si>
  <si>
    <t>165520.OF</t>
  </si>
  <si>
    <t>中信保诚中证800有色</t>
  </si>
  <si>
    <t>165521.OF</t>
  </si>
  <si>
    <t>中信保诚中证800金融</t>
  </si>
  <si>
    <t>165522.OF</t>
  </si>
  <si>
    <t>中信保诚中证TMT产业主题</t>
  </si>
  <si>
    <t>165523.OF</t>
  </si>
  <si>
    <t>中信保诚中证信息安全</t>
  </si>
  <si>
    <t>165524.OF</t>
  </si>
  <si>
    <t>中信保诚中证智能家居</t>
  </si>
  <si>
    <t>165525.OF</t>
  </si>
  <si>
    <t>信诚中证基建工程</t>
  </si>
  <si>
    <t>165526.OF</t>
  </si>
  <si>
    <t>信诚新旺回报A</t>
  </si>
  <si>
    <t>165528.OF</t>
  </si>
  <si>
    <t>信诚鼎利</t>
  </si>
  <si>
    <t>165530.OF</t>
  </si>
  <si>
    <t>中信保诚惠泽18个月</t>
  </si>
  <si>
    <t>165531.OF</t>
  </si>
  <si>
    <t>信诚多策略</t>
  </si>
  <si>
    <t>江峰</t>
  </si>
  <si>
    <t>165806.OF</t>
  </si>
  <si>
    <t>东吴沪深300A</t>
  </si>
  <si>
    <t>165809.OF</t>
  </si>
  <si>
    <t>东吴中证可转换债</t>
  </si>
  <si>
    <t>王文华</t>
  </si>
  <si>
    <t>166001.OF</t>
  </si>
  <si>
    <t>中欧新趋势A</t>
  </si>
  <si>
    <t>166002.OF</t>
  </si>
  <si>
    <t>中欧新蓝筹A</t>
  </si>
  <si>
    <t>166005.OF</t>
  </si>
  <si>
    <t>中欧价值发现A</t>
  </si>
  <si>
    <t>曹名长,蓝小康,沈悦</t>
  </si>
  <si>
    <t>166006.OF</t>
  </si>
  <si>
    <t>中欧行业成长A</t>
  </si>
  <si>
    <t>166007.OF</t>
  </si>
  <si>
    <t>中欧互通精选A</t>
  </si>
  <si>
    <t>166008.OF</t>
  </si>
  <si>
    <t>中欧增强回报A</t>
  </si>
  <si>
    <t>166009.OF</t>
  </si>
  <si>
    <t>中欧新动力A</t>
  </si>
  <si>
    <t>166010.OF</t>
  </si>
  <si>
    <t>中欧鼎利A</t>
  </si>
  <si>
    <t>洪慧梅,邵洁</t>
  </si>
  <si>
    <t>166011.OF</t>
  </si>
  <si>
    <t>中欧盛世成长A</t>
  </si>
  <si>
    <t>166012.OF</t>
  </si>
  <si>
    <t>中欧信用增利C</t>
  </si>
  <si>
    <t>166014.OF</t>
  </si>
  <si>
    <t>中欧货币A</t>
  </si>
  <si>
    <t>166016.OF</t>
  </si>
  <si>
    <t>中欧纯债C</t>
  </si>
  <si>
    <t>166019.OF</t>
  </si>
  <si>
    <t>中欧价值智选回报A</t>
  </si>
  <si>
    <t>袁维德</t>
  </si>
  <si>
    <t>166020.OF</t>
  </si>
  <si>
    <t>中欧成长优选回报A</t>
  </si>
  <si>
    <t>袁维德,曹名长,沈悦</t>
  </si>
  <si>
    <t>166023.OF</t>
  </si>
  <si>
    <t>中欧瑞丰A</t>
  </si>
  <si>
    <t>166024.OF</t>
  </si>
  <si>
    <t>中欧恒利三年定开</t>
  </si>
  <si>
    <t>曹名长,沈悦</t>
  </si>
  <si>
    <t>166025.OF</t>
  </si>
  <si>
    <t>中欧远见两年定开A</t>
  </si>
  <si>
    <t>周应波,成雨轩</t>
  </si>
  <si>
    <t>166027.OF</t>
  </si>
  <si>
    <t>中欧创业板两年定开A</t>
  </si>
  <si>
    <t>166105.OF</t>
  </si>
  <si>
    <t>信达澳银鑫安</t>
  </si>
  <si>
    <t>166107.OF</t>
  </si>
  <si>
    <t>信达澳银量化多因子A</t>
  </si>
  <si>
    <t>166109.OF</t>
  </si>
  <si>
    <t>信达澳银量化先锋A</t>
  </si>
  <si>
    <t>166301.OF</t>
  </si>
  <si>
    <t>华商新趋势优选</t>
  </si>
  <si>
    <t>166401.OF</t>
  </si>
  <si>
    <t>浦银安盛稳健增利C</t>
  </si>
  <si>
    <t>166402.OF</t>
  </si>
  <si>
    <t>浦银安盛沪港深基本面100</t>
  </si>
  <si>
    <t>166801.OF</t>
  </si>
  <si>
    <t>浙商聚潮新思维</t>
  </si>
  <si>
    <t>陈鹏辉</t>
  </si>
  <si>
    <t>166802.OF</t>
  </si>
  <si>
    <t>浙商沪深300指数增强</t>
  </si>
  <si>
    <t>166803.OF</t>
  </si>
  <si>
    <t>浙商惠民A</t>
  </si>
  <si>
    <t>166902.OF</t>
  </si>
  <si>
    <t>民生加银平稳增利A</t>
  </si>
  <si>
    <t>166904.OF</t>
  </si>
  <si>
    <t>民生加银平稳添利A</t>
  </si>
  <si>
    <t>167001.OF</t>
  </si>
  <si>
    <t>平安鼎泰</t>
  </si>
  <si>
    <t>张俊生</t>
  </si>
  <si>
    <t>167002.OF</t>
  </si>
  <si>
    <t>平安鼎越</t>
  </si>
  <si>
    <t>167003.OF</t>
  </si>
  <si>
    <t>平安鼎弘A</t>
  </si>
  <si>
    <t>167301.OF</t>
  </si>
  <si>
    <t>方正富邦中证保险</t>
  </si>
  <si>
    <t>167302.OF</t>
  </si>
  <si>
    <t>方正富邦恒生沪深港通大湾区综指</t>
  </si>
  <si>
    <t>167501.OF</t>
  </si>
  <si>
    <t>安信宝利</t>
  </si>
  <si>
    <t>167503.OF</t>
  </si>
  <si>
    <t>安信中证一带一路</t>
  </si>
  <si>
    <t>167504.OF</t>
  </si>
  <si>
    <t>安信中短利率债A</t>
  </si>
  <si>
    <t>167506.OF</t>
  </si>
  <si>
    <t>安信深圳科技指数(LOF)A</t>
  </si>
  <si>
    <t>徐黄玮,施荣盛</t>
  </si>
  <si>
    <t>167508.OF</t>
  </si>
  <si>
    <t>安信价值发现两年定开</t>
  </si>
  <si>
    <t>167601.OF</t>
  </si>
  <si>
    <t>国金沪深300指数增强</t>
  </si>
  <si>
    <t>167702.OF</t>
  </si>
  <si>
    <t>德邦量化优选A</t>
  </si>
  <si>
    <t>167705.OF</t>
  </si>
  <si>
    <t>德邦量化新锐A</t>
  </si>
  <si>
    <t>王本昌,吴志鹏</t>
  </si>
  <si>
    <t>168001.OF</t>
  </si>
  <si>
    <t>国寿安保养老指数增强</t>
  </si>
  <si>
    <t>168002.OF</t>
  </si>
  <si>
    <t>国寿安保策略精选</t>
  </si>
  <si>
    <t>168101.OF</t>
  </si>
  <si>
    <t>九泰锐智事件驱动</t>
  </si>
  <si>
    <t>168102.OF</t>
  </si>
  <si>
    <t>九泰锐富事件驱动</t>
  </si>
  <si>
    <t>刘开运,刘心任</t>
  </si>
  <si>
    <t>168103.OF</t>
  </si>
  <si>
    <t>九泰锐益定增</t>
  </si>
  <si>
    <t>168104.OF</t>
  </si>
  <si>
    <t>九泰锐丰(LOF)A</t>
  </si>
  <si>
    <t>168105.OF</t>
  </si>
  <si>
    <t>九泰泰富定增</t>
  </si>
  <si>
    <t>徐占杰</t>
  </si>
  <si>
    <t>168106.OF</t>
  </si>
  <si>
    <t>九泰盈华量化A</t>
  </si>
  <si>
    <t>张鹏程</t>
  </si>
  <si>
    <t>168108.OF</t>
  </si>
  <si>
    <t>九泰锐诚</t>
  </si>
  <si>
    <t>刘开运,林柏川</t>
  </si>
  <si>
    <t>168203.OF</t>
  </si>
  <si>
    <t>中融国证钢铁</t>
  </si>
  <si>
    <t>168204.OF</t>
  </si>
  <si>
    <t>中融中证煤炭</t>
  </si>
  <si>
    <t>168205.OF</t>
  </si>
  <si>
    <t>中融中证银行</t>
  </si>
  <si>
    <t>168207.OF</t>
  </si>
  <si>
    <t>中融创业板两年定开</t>
  </si>
  <si>
    <t>168301.OF</t>
  </si>
  <si>
    <t>东海祥龙</t>
  </si>
  <si>
    <t>168401.OF</t>
  </si>
  <si>
    <t>红土创新转型精选</t>
  </si>
  <si>
    <t>朱然,盖俊龙</t>
  </si>
  <si>
    <t>168501.OF</t>
  </si>
  <si>
    <t>北信瑞丰产业升级</t>
  </si>
  <si>
    <t>168601.OF</t>
  </si>
  <si>
    <t>汇安裕阳三年定期开放</t>
  </si>
  <si>
    <t>168701.OF</t>
  </si>
  <si>
    <t>合煦智远国证香蜜湖金融科技指数A</t>
  </si>
  <si>
    <t>潘天奇</t>
  </si>
  <si>
    <t>169101.OF</t>
  </si>
  <si>
    <t>东方红睿丰</t>
  </si>
  <si>
    <t>169102.OF</t>
  </si>
  <si>
    <t>东方红睿阳三年定开</t>
  </si>
  <si>
    <t>秦绪文</t>
  </si>
  <si>
    <t>169103.OF</t>
  </si>
  <si>
    <t>东方红睿轩三年定开</t>
  </si>
  <si>
    <t>169104.OF</t>
  </si>
  <si>
    <t>东方红睿满沪港深</t>
  </si>
  <si>
    <t>169105.OF</t>
  </si>
  <si>
    <t>东方红睿华沪港深</t>
  </si>
  <si>
    <t>李响,周杨,张伟锋</t>
  </si>
  <si>
    <t>169106.OF</t>
  </si>
  <si>
    <t>东方红创新优选</t>
  </si>
  <si>
    <t>饶刚,孔令超,陈觉平</t>
  </si>
  <si>
    <t>169107.OF</t>
  </si>
  <si>
    <t>东方红恒阳五年定开</t>
  </si>
  <si>
    <t>钱思佳</t>
  </si>
  <si>
    <t>169108.OF</t>
  </si>
  <si>
    <t>东方红均衡优选两年定开债</t>
  </si>
  <si>
    <t>王佳骏,陈觉平</t>
  </si>
  <si>
    <t>169201.OF</t>
  </si>
  <si>
    <t>浙商汇金鼎盈事件驱动</t>
  </si>
  <si>
    <t>180001.OF</t>
  </si>
  <si>
    <t>银华优势企业</t>
  </si>
  <si>
    <t>180003.OF</t>
  </si>
  <si>
    <t>银华道琼斯88精选A</t>
  </si>
  <si>
    <t>180008.OF</t>
  </si>
  <si>
    <t>银华货币A</t>
  </si>
  <si>
    <t>李晓彬</t>
  </si>
  <si>
    <t>180010.OF</t>
  </si>
  <si>
    <t>银华优质增长</t>
  </si>
  <si>
    <t>180012.OF</t>
  </si>
  <si>
    <t>银华富裕主题</t>
  </si>
  <si>
    <t>焦巍</t>
  </si>
  <si>
    <t>180013.OF</t>
  </si>
  <si>
    <t>银华领先策略</t>
  </si>
  <si>
    <t>180015.OF</t>
  </si>
  <si>
    <t>银华增强收益</t>
  </si>
  <si>
    <t>贾鹏,冯帆</t>
  </si>
  <si>
    <t>180018.OF</t>
  </si>
  <si>
    <t>银华和谐主题</t>
  </si>
  <si>
    <t>180020.OF</t>
  </si>
  <si>
    <t>银华成长先锋</t>
  </si>
  <si>
    <t>180025.OF</t>
  </si>
  <si>
    <t>银华信用双利A</t>
  </si>
  <si>
    <t>贾鹏,孙慧</t>
  </si>
  <si>
    <t>180028.OF</t>
  </si>
  <si>
    <t>银华永祥</t>
  </si>
  <si>
    <t>贾鹏,孙慧,郭思捷</t>
  </si>
  <si>
    <t>180031.OF</t>
  </si>
  <si>
    <t>银华中小盘精选</t>
  </si>
  <si>
    <t>李晓星,张萍,杜宇</t>
  </si>
  <si>
    <t>183001.OF</t>
  </si>
  <si>
    <t>银华全球核心优选</t>
  </si>
  <si>
    <t>200001.OF</t>
  </si>
  <si>
    <t>长城久恒</t>
  </si>
  <si>
    <t>储雯玉</t>
  </si>
  <si>
    <t>200002.OF</t>
  </si>
  <si>
    <t>长城久泰沪深300A</t>
  </si>
  <si>
    <t>杨建华,雷俊</t>
  </si>
  <si>
    <t>200003.OF</t>
  </si>
  <si>
    <t>长城货币A</t>
  </si>
  <si>
    <t>200006.OF</t>
  </si>
  <si>
    <t>长城消费增值</t>
  </si>
  <si>
    <t>龙宇飞</t>
  </si>
  <si>
    <t>200007.OF</t>
  </si>
  <si>
    <t>长城安心回报</t>
  </si>
  <si>
    <t>200008.OF</t>
  </si>
  <si>
    <t>长城品牌优选</t>
  </si>
  <si>
    <t>200009.OF</t>
  </si>
  <si>
    <t>长城稳健增利A</t>
  </si>
  <si>
    <t>200010.OF</t>
  </si>
  <si>
    <t>长城双动力</t>
  </si>
  <si>
    <t>200011.OF</t>
  </si>
  <si>
    <t>长城景气行业龙头</t>
  </si>
  <si>
    <t>200012.OF</t>
  </si>
  <si>
    <t>长城中小盘成长</t>
  </si>
  <si>
    <t>200013.OF</t>
  </si>
  <si>
    <t>长城积极增利A</t>
  </si>
  <si>
    <t>魏建,张勇</t>
  </si>
  <si>
    <t>200015.OF</t>
  </si>
  <si>
    <t>长城优化升级</t>
  </si>
  <si>
    <t>周诗博</t>
  </si>
  <si>
    <t>200016.OF</t>
  </si>
  <si>
    <t>长城稳健成长灵活配置</t>
  </si>
  <si>
    <t>张捷</t>
  </si>
  <si>
    <t>202001.OF</t>
  </si>
  <si>
    <t>南方稳健成长</t>
  </si>
  <si>
    <t>202002.OF</t>
  </si>
  <si>
    <t>南方稳健成长2号</t>
  </si>
  <si>
    <t>202003.OF</t>
  </si>
  <si>
    <t>南方绩优成长A</t>
  </si>
  <si>
    <t>史博,骆帅</t>
  </si>
  <si>
    <t>202005.OF</t>
  </si>
  <si>
    <t>南方成份精选A</t>
  </si>
  <si>
    <t>黄春逢,张原</t>
  </si>
  <si>
    <t>202007.OF</t>
  </si>
  <si>
    <t>南方隆元产业主题</t>
  </si>
  <si>
    <t>202009.OF</t>
  </si>
  <si>
    <t>南方盛元红利</t>
  </si>
  <si>
    <t>202011.OF</t>
  </si>
  <si>
    <t>南方优选价值A</t>
  </si>
  <si>
    <t>202015.OF</t>
  </si>
  <si>
    <t>南方沪深300ETF联接A</t>
  </si>
  <si>
    <t>202017.OF</t>
  </si>
  <si>
    <t>南方深成ETF联接A</t>
  </si>
  <si>
    <t>202019.OF</t>
  </si>
  <si>
    <t>南方策略优化</t>
  </si>
  <si>
    <t>罗文杰,朱恒红</t>
  </si>
  <si>
    <t>202021.OF</t>
  </si>
  <si>
    <t>南方小康产业ETF联接A</t>
  </si>
  <si>
    <t>崔蕾,龚涛</t>
  </si>
  <si>
    <t>202023.OF</t>
  </si>
  <si>
    <t>南方优选成长A</t>
  </si>
  <si>
    <t>202025.OF</t>
  </si>
  <si>
    <t>南方上证380ETF联接A</t>
  </si>
  <si>
    <t>202027.OF</t>
  </si>
  <si>
    <t>南方高端装备A</t>
  </si>
  <si>
    <t>茅炜,张磊</t>
  </si>
  <si>
    <t>202101.OF</t>
  </si>
  <si>
    <t>南方宝元债券A</t>
  </si>
  <si>
    <t>202102.OF</t>
  </si>
  <si>
    <t>南方多利增强C</t>
  </si>
  <si>
    <t>202105.OF</t>
  </si>
  <si>
    <t>南方广利回报AB</t>
  </si>
  <si>
    <t>202108.OF</t>
  </si>
  <si>
    <t>南方润元纯债AB</t>
  </si>
  <si>
    <t>202211.OF</t>
  </si>
  <si>
    <t>南方中证100A</t>
  </si>
  <si>
    <t>202212.OF</t>
  </si>
  <si>
    <t>南方平衡配置</t>
  </si>
  <si>
    <t>202213.OF</t>
  </si>
  <si>
    <t>南方核心竞争</t>
  </si>
  <si>
    <t>202301.OF</t>
  </si>
  <si>
    <t>南方现金增利A</t>
  </si>
  <si>
    <t>申俊华</t>
  </si>
  <si>
    <t>202305.OF</t>
  </si>
  <si>
    <t>南方理财60天A</t>
  </si>
  <si>
    <t>202307.OF</t>
  </si>
  <si>
    <t>南方收益宝A</t>
  </si>
  <si>
    <t>202801.OF</t>
  </si>
  <si>
    <t>南方全球精选</t>
  </si>
  <si>
    <t>206001.OF</t>
  </si>
  <si>
    <t>鹏华弘泰A</t>
  </si>
  <si>
    <t>206002.OF</t>
  </si>
  <si>
    <t>鹏华精选成长</t>
  </si>
  <si>
    <t>206003.OF</t>
  </si>
  <si>
    <t>鹏华信用增利A</t>
  </si>
  <si>
    <t>206006.OF</t>
  </si>
  <si>
    <t>鹏华全球中短债人民币A</t>
  </si>
  <si>
    <t>206007.OF</t>
  </si>
  <si>
    <t>鹏华消费优选</t>
  </si>
  <si>
    <t>206008.OF</t>
  </si>
  <si>
    <t>鹏华丰盛稳固收益</t>
  </si>
  <si>
    <t>206009.OF</t>
  </si>
  <si>
    <t>鹏华新兴产业</t>
  </si>
  <si>
    <t>梁浩</t>
  </si>
  <si>
    <t>206011.OF</t>
  </si>
  <si>
    <t>鹏华美国房地产人民币</t>
  </si>
  <si>
    <t>朱庆恒</t>
  </si>
  <si>
    <t>206012.OF</t>
  </si>
  <si>
    <t>鹏华价值精选</t>
  </si>
  <si>
    <t>206013.OF</t>
  </si>
  <si>
    <t>鹏华宏观</t>
  </si>
  <si>
    <t>206015.OF</t>
  </si>
  <si>
    <t>鹏华纯债</t>
  </si>
  <si>
    <t>206018.OF</t>
  </si>
  <si>
    <t>鹏华产业债</t>
  </si>
  <si>
    <t>210001.OF</t>
  </si>
  <si>
    <t>金鹰成份股优选</t>
  </si>
  <si>
    <t>210002.OF</t>
  </si>
  <si>
    <t>金鹰红利价值</t>
  </si>
  <si>
    <t>210003.OF</t>
  </si>
  <si>
    <t>金鹰行业优势</t>
  </si>
  <si>
    <t>210004.OF</t>
  </si>
  <si>
    <t>金鹰稳健成长</t>
  </si>
  <si>
    <t>210005.OF</t>
  </si>
  <si>
    <t>金鹰主题优势</t>
  </si>
  <si>
    <t>210006.OF</t>
  </si>
  <si>
    <t>金鹰元禧A</t>
  </si>
  <si>
    <t>戴骏,杨晓斌</t>
  </si>
  <si>
    <t>210007.OF</t>
  </si>
  <si>
    <t>金鹰技术领先A</t>
  </si>
  <si>
    <t>陈颖,杨刚</t>
  </si>
  <si>
    <t>210008.OF</t>
  </si>
  <si>
    <t>金鹰策略配置</t>
  </si>
  <si>
    <t>210009.OF</t>
  </si>
  <si>
    <t>金鹰核心资源</t>
  </si>
  <si>
    <t>210010.OF</t>
  </si>
  <si>
    <t>金鹰灵活配置A</t>
  </si>
  <si>
    <t>210012.OF</t>
  </si>
  <si>
    <t>金鹰货币A</t>
  </si>
  <si>
    <t>210014.OF</t>
  </si>
  <si>
    <t>金鹰元丰</t>
  </si>
  <si>
    <t>213001.OF</t>
  </si>
  <si>
    <t>宝盈鸿利收益A</t>
  </si>
  <si>
    <t>213002.OF</t>
  </si>
  <si>
    <t>宝盈泛沿海增长</t>
  </si>
  <si>
    <t>213003.OF</t>
  </si>
  <si>
    <t>宝盈策略增长</t>
  </si>
  <si>
    <t>蔡丹,朱建明</t>
  </si>
  <si>
    <t>213006.OF</t>
  </si>
  <si>
    <t>宝盈核心优势A</t>
  </si>
  <si>
    <t>213007.OF</t>
  </si>
  <si>
    <t>宝盈增强收益AB</t>
  </si>
  <si>
    <t>高宇,邓栋,张仲维</t>
  </si>
  <si>
    <t>213008.OF</t>
  </si>
  <si>
    <t>宝盈资源优选</t>
  </si>
  <si>
    <t>213009.OF</t>
  </si>
  <si>
    <t>宝盈货币A</t>
  </si>
  <si>
    <t>杨献忠,吕姝仪</t>
  </si>
  <si>
    <t>213010.OF</t>
  </si>
  <si>
    <t>宝盈中证100指数增强A</t>
  </si>
  <si>
    <t>蔡丹</t>
  </si>
  <si>
    <t>217001.OF</t>
  </si>
  <si>
    <t>招商安泰</t>
  </si>
  <si>
    <t>潘明曦</t>
  </si>
  <si>
    <t>217002.OF</t>
  </si>
  <si>
    <t>招商安泰平衡</t>
  </si>
  <si>
    <t>217003.OF</t>
  </si>
  <si>
    <t>招商安泰债券A</t>
  </si>
  <si>
    <t>217004.OF</t>
  </si>
  <si>
    <t>招商现金增值A</t>
  </si>
  <si>
    <t>217005.OF</t>
  </si>
  <si>
    <t>招商先锋</t>
  </si>
  <si>
    <t>217008.OF</t>
  </si>
  <si>
    <t>招商安本增利</t>
  </si>
  <si>
    <t>217009.OF</t>
  </si>
  <si>
    <t>招商核心价值</t>
  </si>
  <si>
    <t>217010.OF</t>
  </si>
  <si>
    <t>招商大盘蓝筹</t>
  </si>
  <si>
    <t>217011.OF</t>
  </si>
  <si>
    <t>招商安心收益C</t>
  </si>
  <si>
    <t>217012.OF</t>
  </si>
  <si>
    <t>招商行业领先A</t>
  </si>
  <si>
    <t>217013.OF</t>
  </si>
  <si>
    <t>招商中小盘精选</t>
  </si>
  <si>
    <t>韩冰</t>
  </si>
  <si>
    <t>217016.OF</t>
  </si>
  <si>
    <t>招商深证100A</t>
  </si>
  <si>
    <t>217017.OF</t>
  </si>
  <si>
    <t>招商上证消费80ETF联接A</t>
  </si>
  <si>
    <t>217018.OF</t>
  </si>
  <si>
    <t>招商安瑞进取</t>
  </si>
  <si>
    <t>217019.OF</t>
  </si>
  <si>
    <t>招商深证TMT50ETF联接A</t>
  </si>
  <si>
    <t>217020.OF</t>
  </si>
  <si>
    <t>招商安达</t>
  </si>
  <si>
    <t>217021.OF</t>
  </si>
  <si>
    <t>招商优势企业</t>
  </si>
  <si>
    <t>217022.OF</t>
  </si>
  <si>
    <t>招商产业A</t>
  </si>
  <si>
    <t>217023.OF</t>
  </si>
  <si>
    <t>招商信用增强A</t>
  </si>
  <si>
    <t>217024.OF</t>
  </si>
  <si>
    <t>招商安盈</t>
  </si>
  <si>
    <t>217025.OF</t>
  </si>
  <si>
    <t>招商理财7天A</t>
  </si>
  <si>
    <t>黄晓婷,许强,徐一</t>
  </si>
  <si>
    <t>217027.OF</t>
  </si>
  <si>
    <t>招商央视财经50A</t>
  </si>
  <si>
    <t>229002.OF</t>
  </si>
  <si>
    <t>泰达宏利逆向策略</t>
  </si>
  <si>
    <t>233001.OF</t>
  </si>
  <si>
    <t>大摩基础行业</t>
  </si>
  <si>
    <t>233005.OF</t>
  </si>
  <si>
    <t>大摩强收益债券</t>
  </si>
  <si>
    <t>233006.OF</t>
  </si>
  <si>
    <t>大摩领先优势</t>
  </si>
  <si>
    <t>233007.OF</t>
  </si>
  <si>
    <t>大摩卓越成长</t>
  </si>
  <si>
    <t>233008.OF</t>
  </si>
  <si>
    <t>大摩消费领航</t>
  </si>
  <si>
    <t>233009.OF</t>
  </si>
  <si>
    <t>大摩多因子策略</t>
  </si>
  <si>
    <t>233010.OF</t>
  </si>
  <si>
    <t>大摩深证300指数增强</t>
  </si>
  <si>
    <t>233011.OF</t>
  </si>
  <si>
    <t>大摩主题优选</t>
  </si>
  <si>
    <t>缪东航</t>
  </si>
  <si>
    <t>233012.OF</t>
  </si>
  <si>
    <t>大摩多元收益A</t>
  </si>
  <si>
    <t>233015.OF</t>
  </si>
  <si>
    <t>大摩华鑫量化配置A</t>
  </si>
  <si>
    <t>陈健夫</t>
  </si>
  <si>
    <t>240001.OF</t>
  </si>
  <si>
    <t>华宝宝康消费品</t>
  </si>
  <si>
    <t>240002.OF</t>
  </si>
  <si>
    <t>华宝宝康灵活</t>
  </si>
  <si>
    <t>240003.OF</t>
  </si>
  <si>
    <t>华宝宝康债券A</t>
  </si>
  <si>
    <t>240004.OF</t>
  </si>
  <si>
    <t>华宝动力组合</t>
  </si>
  <si>
    <t>刘自强</t>
  </si>
  <si>
    <t>240005.OF</t>
  </si>
  <si>
    <t>华宝多策略</t>
  </si>
  <si>
    <t>240006.OF</t>
  </si>
  <si>
    <t>华宝现金宝A</t>
  </si>
  <si>
    <t>240008.OF</t>
  </si>
  <si>
    <t>华宝收益增长</t>
  </si>
  <si>
    <t>毛文博</t>
  </si>
  <si>
    <t>240009.OF</t>
  </si>
  <si>
    <t>华宝先进成长</t>
  </si>
  <si>
    <t>240010.OF</t>
  </si>
  <si>
    <t>华宝行业精选</t>
  </si>
  <si>
    <t>闫旭</t>
  </si>
  <si>
    <t>240011.OF</t>
  </si>
  <si>
    <t>华宝大盘精选</t>
  </si>
  <si>
    <t>詹杰</t>
  </si>
  <si>
    <t>240012.OF</t>
  </si>
  <si>
    <t>华宝增强收益A</t>
  </si>
  <si>
    <t>240014.OF</t>
  </si>
  <si>
    <t>华宝中证100A</t>
  </si>
  <si>
    <t>240016.OF</t>
  </si>
  <si>
    <t>华宝上证180价值ETF联接</t>
  </si>
  <si>
    <t>240017.OF</t>
  </si>
  <si>
    <t>华宝新兴产业</t>
  </si>
  <si>
    <t>易镜明</t>
  </si>
  <si>
    <t>240018.OF</t>
  </si>
  <si>
    <t>华宝可转债A</t>
  </si>
  <si>
    <t>240019.OF</t>
  </si>
  <si>
    <t>华宝中证银行ETF联接A</t>
  </si>
  <si>
    <t>240020.OF</t>
  </si>
  <si>
    <t>华宝医药生物</t>
  </si>
  <si>
    <t>240022.OF</t>
  </si>
  <si>
    <t>华宝资源优选A</t>
  </si>
  <si>
    <t>蔡目荣,丁靖斐</t>
  </si>
  <si>
    <t>241001.OF</t>
  </si>
  <si>
    <t>华宝海外中国成长</t>
  </si>
  <si>
    <t>253010.OF</t>
  </si>
  <si>
    <t>国联安安心成长</t>
  </si>
  <si>
    <t>杨子江,薛琳</t>
  </si>
  <si>
    <t>253020.OF</t>
  </si>
  <si>
    <t>国联安增利债券A</t>
  </si>
  <si>
    <t>253030.OF</t>
  </si>
  <si>
    <t>国联安信心增益</t>
  </si>
  <si>
    <t>253050.OF</t>
  </si>
  <si>
    <t>国联安货币A</t>
  </si>
  <si>
    <t>253060.OF</t>
  </si>
  <si>
    <t>国联安信心增长A</t>
  </si>
  <si>
    <t>王欢</t>
  </si>
  <si>
    <t>255010.OF</t>
  </si>
  <si>
    <t>国联安稳健</t>
  </si>
  <si>
    <t>257010.OF</t>
  </si>
  <si>
    <t>国联安小盘精选</t>
  </si>
  <si>
    <t>257020.OF</t>
  </si>
  <si>
    <t>国联安精选</t>
  </si>
  <si>
    <t>257030.OF</t>
  </si>
  <si>
    <t>国联安优势</t>
  </si>
  <si>
    <t>257040.OF</t>
  </si>
  <si>
    <t>国联安红利</t>
  </si>
  <si>
    <t>徐俊</t>
  </si>
  <si>
    <t>257050.OF</t>
  </si>
  <si>
    <t>国联安主题驱动</t>
  </si>
  <si>
    <t>张汉毅</t>
  </si>
  <si>
    <t>257060.OF</t>
  </si>
  <si>
    <t>国联安上证商品ETF联接</t>
  </si>
  <si>
    <t>257070.OF</t>
  </si>
  <si>
    <t>国联安优选行业</t>
  </si>
  <si>
    <t>260101.OF</t>
  </si>
  <si>
    <t>景顺长城优选</t>
  </si>
  <si>
    <t>260102.OF</t>
  </si>
  <si>
    <t>景顺长城货币A</t>
  </si>
  <si>
    <t>260103.OF</t>
  </si>
  <si>
    <t>景顺长城动力平衡</t>
  </si>
  <si>
    <t>260104.OF</t>
  </si>
  <si>
    <t>景顺长城内需增长</t>
  </si>
  <si>
    <t>260108.OF</t>
  </si>
  <si>
    <t>景顺长城新兴成长</t>
  </si>
  <si>
    <t>260109.OF</t>
  </si>
  <si>
    <t>景顺长城内需增长贰号</t>
  </si>
  <si>
    <t>260110.OF</t>
  </si>
  <si>
    <t>景顺长城精选蓝筹</t>
  </si>
  <si>
    <t>260111.OF</t>
  </si>
  <si>
    <t>景顺长城公司治理</t>
  </si>
  <si>
    <t>260112.OF</t>
  </si>
  <si>
    <t>景顺长城能源基建</t>
  </si>
  <si>
    <t>260115.OF</t>
  </si>
  <si>
    <t>景顺长城中小盘</t>
  </si>
  <si>
    <t>260116.OF</t>
  </si>
  <si>
    <t>景顺长城核心竞争力A</t>
  </si>
  <si>
    <t>260117.OF</t>
  </si>
  <si>
    <t>景顺长城支柱产业</t>
  </si>
  <si>
    <t>261001.OF</t>
  </si>
  <si>
    <t>景顺长城稳定收益A</t>
  </si>
  <si>
    <t>261002.OF</t>
  </si>
  <si>
    <t>景顺长城优信增利A</t>
  </si>
  <si>
    <t>262001.OF</t>
  </si>
  <si>
    <t>景顺长城大中华人民币</t>
  </si>
  <si>
    <t>周寒颖</t>
  </si>
  <si>
    <t>270001.OF</t>
  </si>
  <si>
    <t>广发聚富</t>
  </si>
  <si>
    <t>270002.OF</t>
  </si>
  <si>
    <t>广发稳健增长A</t>
  </si>
  <si>
    <t>270004.OF</t>
  </si>
  <si>
    <t>广发货币A</t>
  </si>
  <si>
    <t>温秀娟</t>
  </si>
  <si>
    <t>270005.OF</t>
  </si>
  <si>
    <t>广发聚丰A</t>
  </si>
  <si>
    <t>270006.OF</t>
  </si>
  <si>
    <t>广发策略优选</t>
  </si>
  <si>
    <t>罗洋</t>
  </si>
  <si>
    <t>270007.OF</t>
  </si>
  <si>
    <t>广发大盘成长</t>
  </si>
  <si>
    <t>270008.OF</t>
  </si>
  <si>
    <t>广发核心精选</t>
  </si>
  <si>
    <t>270009.OF</t>
  </si>
  <si>
    <t>广发增强债券</t>
  </si>
  <si>
    <t>270010.OF</t>
  </si>
  <si>
    <t>广发沪深300ETF联接A</t>
  </si>
  <si>
    <t>270021.OF</t>
  </si>
  <si>
    <t>广发聚瑞A</t>
  </si>
  <si>
    <t>270022.OF</t>
  </si>
  <si>
    <t>广发内需增长A</t>
  </si>
  <si>
    <t>270023.OF</t>
  </si>
  <si>
    <t>广发全球精选人民币</t>
  </si>
  <si>
    <t>270025.OF</t>
  </si>
  <si>
    <t>广发行业领先A</t>
  </si>
  <si>
    <t>270026.OF</t>
  </si>
  <si>
    <t>广发中小板300ETF联接A</t>
  </si>
  <si>
    <t>270028.OF</t>
  </si>
  <si>
    <t>广发制造业精选A</t>
  </si>
  <si>
    <t>270029.OF</t>
  </si>
  <si>
    <t>广发聚财信用A</t>
  </si>
  <si>
    <t>270041.OF</t>
  </si>
  <si>
    <t>广发消费品精选A</t>
  </si>
  <si>
    <t>270042.OF</t>
  </si>
  <si>
    <t>广发纳斯达克100指数A人民币(QDII)</t>
  </si>
  <si>
    <t>270043.OF</t>
  </si>
  <si>
    <t>广发理财年年红</t>
  </si>
  <si>
    <t>270044.OF</t>
  </si>
  <si>
    <t>广发双债添利A</t>
  </si>
  <si>
    <t>270046.OF</t>
  </si>
  <si>
    <t>广发景荣</t>
  </si>
  <si>
    <t>曾雪兰</t>
  </si>
  <si>
    <t>270048.OF</t>
  </si>
  <si>
    <t>广发纯债A</t>
  </si>
  <si>
    <t>张芊,宋倩倩</t>
  </si>
  <si>
    <t>270050.OF</t>
  </si>
  <si>
    <t>广发新经济A</t>
  </si>
  <si>
    <t>288001.OF</t>
  </si>
  <si>
    <t>华夏经典配置</t>
  </si>
  <si>
    <t>佟巍</t>
  </si>
  <si>
    <t>288002.OF</t>
  </si>
  <si>
    <t>华夏收入</t>
  </si>
  <si>
    <t>288101.OF</t>
  </si>
  <si>
    <t>华夏货币A</t>
  </si>
  <si>
    <t>288102.OF</t>
  </si>
  <si>
    <t>华夏稳定双利债券C</t>
  </si>
  <si>
    <t>290001.OF</t>
  </si>
  <si>
    <t>泰信天天收益A</t>
  </si>
  <si>
    <t>何俊春,于瑞,李俊江</t>
  </si>
  <si>
    <t>290002.OF</t>
  </si>
  <si>
    <t>泰信先行策略</t>
  </si>
  <si>
    <t>王博强</t>
  </si>
  <si>
    <t>290003.OF</t>
  </si>
  <si>
    <t>泰信双息双利</t>
  </si>
  <si>
    <t>钱鑫,郑宇光</t>
  </si>
  <si>
    <t>290004.OF</t>
  </si>
  <si>
    <t>泰信优质生活</t>
  </si>
  <si>
    <t>290005.OF</t>
  </si>
  <si>
    <t>泰信优势增长</t>
  </si>
  <si>
    <t>朱志权</t>
  </si>
  <si>
    <t>290006.OF</t>
  </si>
  <si>
    <t>泰信蓝筹精选</t>
  </si>
  <si>
    <t>董山青,徐慕浩</t>
  </si>
  <si>
    <t>290007.OF</t>
  </si>
  <si>
    <t>泰信增强收益A</t>
  </si>
  <si>
    <t>郑宇光,镇嘉</t>
  </si>
  <si>
    <t>290008.OF</t>
  </si>
  <si>
    <t>泰信发展主题</t>
  </si>
  <si>
    <t>290009.OF</t>
  </si>
  <si>
    <t>泰信周期回报</t>
  </si>
  <si>
    <t>郑宇光</t>
  </si>
  <si>
    <t>290010.OF</t>
  </si>
  <si>
    <t>泰信中证200</t>
  </si>
  <si>
    <t>290011.OF</t>
  </si>
  <si>
    <t>泰信中小盘精选</t>
  </si>
  <si>
    <t>董季周</t>
  </si>
  <si>
    <t>290012.OF</t>
  </si>
  <si>
    <t>泰信行业精选A</t>
  </si>
  <si>
    <t>董山青</t>
  </si>
  <si>
    <t>290014.OF</t>
  </si>
  <si>
    <t>泰信现代服务业</t>
  </si>
  <si>
    <t>王博强,黄潜轶</t>
  </si>
  <si>
    <t>310308.OF</t>
  </si>
  <si>
    <t>申万菱信盛利精选</t>
  </si>
  <si>
    <t>孙琳</t>
  </si>
  <si>
    <t>310318.OF</t>
  </si>
  <si>
    <t>申万菱信沪深300指数增强A</t>
  </si>
  <si>
    <t>310328.OF</t>
  </si>
  <si>
    <t>申万菱信新动力</t>
  </si>
  <si>
    <t>周小波</t>
  </si>
  <si>
    <t>310338.OF</t>
  </si>
  <si>
    <t>申万菱信货币A</t>
  </si>
  <si>
    <t>310358.OF</t>
  </si>
  <si>
    <t>申万菱信新经济</t>
  </si>
  <si>
    <t>林博程,付娟</t>
  </si>
  <si>
    <t>310368.OF</t>
  </si>
  <si>
    <t>申万菱信竞争优势</t>
  </si>
  <si>
    <t>廖明兵</t>
  </si>
  <si>
    <t>310388.OF</t>
  </si>
  <si>
    <t>申万菱信消费增长</t>
  </si>
  <si>
    <t>杨扬,孙琳</t>
  </si>
  <si>
    <t>310398.OF</t>
  </si>
  <si>
    <t>申万菱信沪深300价值A</t>
  </si>
  <si>
    <t>310508.OF</t>
  </si>
  <si>
    <t>申万菱信稳益宝</t>
  </si>
  <si>
    <t>310518.OF</t>
  </si>
  <si>
    <t>申万菱信可转债</t>
  </si>
  <si>
    <t>320001.OF</t>
  </si>
  <si>
    <t>诺安平衡</t>
  </si>
  <si>
    <t>320002.OF</t>
  </si>
  <si>
    <t>诺安货币A</t>
  </si>
  <si>
    <t>320003.OF</t>
  </si>
  <si>
    <t>诺安先锋</t>
  </si>
  <si>
    <t>杨谷,张堃</t>
  </si>
  <si>
    <t>320004.OF</t>
  </si>
  <si>
    <t>诺安优化收益</t>
  </si>
  <si>
    <t>320005.OF</t>
  </si>
  <si>
    <t>诺安价值增长</t>
  </si>
  <si>
    <t>320006.OF</t>
  </si>
  <si>
    <t>诺安灵活配置</t>
  </si>
  <si>
    <t>张强</t>
  </si>
  <si>
    <t>320007.OF</t>
  </si>
  <si>
    <t>诺安成长</t>
  </si>
  <si>
    <t>320008.OF</t>
  </si>
  <si>
    <t>诺安增利A</t>
  </si>
  <si>
    <t>裴禹翔,张立</t>
  </si>
  <si>
    <t>320010.OF</t>
  </si>
  <si>
    <t>诺安中证100A</t>
  </si>
  <si>
    <t>320011.OF</t>
  </si>
  <si>
    <t>诺安中小盘精选</t>
  </si>
  <si>
    <t>320012.OF</t>
  </si>
  <si>
    <t>诺安主题精选</t>
  </si>
  <si>
    <t>320013.OF</t>
  </si>
  <si>
    <t>诺安全球黄金</t>
  </si>
  <si>
    <t>320014.OF</t>
  </si>
  <si>
    <t>诺安沪深300指数增强A</t>
  </si>
  <si>
    <t>梅律吾,宋德舜</t>
  </si>
  <si>
    <t>320015.OF</t>
  </si>
  <si>
    <t>诺安行业轮动</t>
  </si>
  <si>
    <t>320016.OF</t>
  </si>
  <si>
    <t>诺安多策略</t>
  </si>
  <si>
    <t>320017.OF</t>
  </si>
  <si>
    <t>诺安全球收益不动产</t>
  </si>
  <si>
    <t>320018.OF</t>
  </si>
  <si>
    <t>诺安新动力</t>
  </si>
  <si>
    <t>曲泉儒</t>
  </si>
  <si>
    <t>320020.OF</t>
  </si>
  <si>
    <t>诺安策略精选</t>
  </si>
  <si>
    <t>320021.OF</t>
  </si>
  <si>
    <t>诺安双利</t>
  </si>
  <si>
    <t>裴禹翔,杨琨,夏荣尧</t>
  </si>
  <si>
    <t>320022.OF</t>
  </si>
  <si>
    <t>诺安研究精选</t>
  </si>
  <si>
    <t>340001.OF</t>
  </si>
  <si>
    <t>兴全可转债</t>
  </si>
  <si>
    <t>虞淼</t>
  </si>
  <si>
    <t>340005.OF</t>
  </si>
  <si>
    <t>兴全货币A</t>
  </si>
  <si>
    <t>谢芝兰,邓娟</t>
  </si>
  <si>
    <t>340006.OF</t>
  </si>
  <si>
    <t>兴全全球视野</t>
  </si>
  <si>
    <t>王品</t>
  </si>
  <si>
    <t>340007.OF</t>
  </si>
  <si>
    <t>兴全社会责任</t>
  </si>
  <si>
    <t>340008.OF</t>
  </si>
  <si>
    <t>兴全有机增长</t>
  </si>
  <si>
    <t>季侃乐,乔迁,钱鑫</t>
  </si>
  <si>
    <t>340009.OF</t>
  </si>
  <si>
    <t>兴全磐稳增利债券A</t>
  </si>
  <si>
    <t>张睿</t>
  </si>
  <si>
    <t>350001.OF</t>
  </si>
  <si>
    <t>天治财富增长</t>
  </si>
  <si>
    <t>350002.OF</t>
  </si>
  <si>
    <t>天治低碳经济</t>
  </si>
  <si>
    <t>350004.OF</t>
  </si>
  <si>
    <t>天治天得利货币A</t>
  </si>
  <si>
    <t>350005.OF</t>
  </si>
  <si>
    <t>天治中国制造2025</t>
  </si>
  <si>
    <t>尹维国</t>
  </si>
  <si>
    <t>350006.OF</t>
  </si>
  <si>
    <t>天治稳健双盈</t>
  </si>
  <si>
    <t>350007.OF</t>
  </si>
  <si>
    <t>天治趋势精选</t>
  </si>
  <si>
    <t>350008.OF</t>
  </si>
  <si>
    <t>天治新消费</t>
  </si>
  <si>
    <t>350009.OF</t>
  </si>
  <si>
    <t>天治研究驱动A</t>
  </si>
  <si>
    <t>360001.OF</t>
  </si>
  <si>
    <t>光大核心</t>
  </si>
  <si>
    <t>360003.OF</t>
  </si>
  <si>
    <t>光大货币A</t>
  </si>
  <si>
    <t>360005.OF</t>
  </si>
  <si>
    <t>光大红利</t>
  </si>
  <si>
    <t>徐晓杰</t>
  </si>
  <si>
    <t>360006.OF</t>
  </si>
  <si>
    <t>光大新增长</t>
  </si>
  <si>
    <t>360007.OF</t>
  </si>
  <si>
    <t>光大优势</t>
  </si>
  <si>
    <t>360008.OF</t>
  </si>
  <si>
    <t>光大增利A</t>
  </si>
  <si>
    <t>360010.OF</t>
  </si>
  <si>
    <t>光大精选</t>
  </si>
  <si>
    <t>戴奇雷</t>
  </si>
  <si>
    <t>360011.OF</t>
  </si>
  <si>
    <t>光大动态优选</t>
  </si>
  <si>
    <t>360012.OF</t>
  </si>
  <si>
    <t>光大中小盘</t>
  </si>
  <si>
    <t>360013.OF</t>
  </si>
  <si>
    <t>光大添益A</t>
  </si>
  <si>
    <t>360016.OF</t>
  </si>
  <si>
    <t>光大行业轮动</t>
  </si>
  <si>
    <t>360019.OF</t>
  </si>
  <si>
    <t>光大添天盈五年定开债</t>
  </si>
  <si>
    <t>370010.OF</t>
  </si>
  <si>
    <t>上投摩根货币A</t>
  </si>
  <si>
    <t>孟晨波,鞠婷,忻佳华</t>
  </si>
  <si>
    <t>370021.OF</t>
  </si>
  <si>
    <t>上投摩根分红添利A</t>
  </si>
  <si>
    <t>370023.OF</t>
  </si>
  <si>
    <t>上投摩根中证消费</t>
  </si>
  <si>
    <t>370024.OF</t>
  </si>
  <si>
    <t>上投摩根核心优选</t>
  </si>
  <si>
    <t>孙芳</t>
  </si>
  <si>
    <t>370027.OF</t>
  </si>
  <si>
    <t>上投摩根智选30</t>
  </si>
  <si>
    <t>371020.OF</t>
  </si>
  <si>
    <t>上投摩根纯债A</t>
  </si>
  <si>
    <t>372010.OF</t>
  </si>
  <si>
    <t>上投摩根强化回报A</t>
  </si>
  <si>
    <t>373010.OF</t>
  </si>
  <si>
    <t>上投摩根双息平衡A</t>
  </si>
  <si>
    <t>孙芳,李博</t>
  </si>
  <si>
    <t>373020.OF</t>
  </si>
  <si>
    <t>上投摩根双核平衡</t>
  </si>
  <si>
    <t>375010.OF</t>
  </si>
  <si>
    <t>上投摩根中国优势</t>
  </si>
  <si>
    <t>376510.OF</t>
  </si>
  <si>
    <t>上投摩根大盘蓝筹</t>
  </si>
  <si>
    <t>377010.OF</t>
  </si>
  <si>
    <t>上投摩根阿尔法</t>
  </si>
  <si>
    <t>377016.OF</t>
  </si>
  <si>
    <t>上投摩根亚太优势</t>
  </si>
  <si>
    <t>张军,张淑婉</t>
  </si>
  <si>
    <t>377020.OF</t>
  </si>
  <si>
    <t>上投摩根内需动力</t>
  </si>
  <si>
    <t>377150.OF</t>
  </si>
  <si>
    <t>上投摩根健康品质生活</t>
  </si>
  <si>
    <t>377240.OF</t>
  </si>
  <si>
    <t>上投摩根新兴动力A</t>
  </si>
  <si>
    <t>377530.OF</t>
  </si>
  <si>
    <t>上投摩根行业轮动A</t>
  </si>
  <si>
    <t>378006.OF</t>
  </si>
  <si>
    <t>上投摩根新兴市场</t>
  </si>
  <si>
    <t>378010.OF</t>
  </si>
  <si>
    <t>上投摩根成长先锋</t>
  </si>
  <si>
    <t>倪权生</t>
  </si>
  <si>
    <t>378546.OF</t>
  </si>
  <si>
    <t>上投摩根全球天然资源</t>
  </si>
  <si>
    <t>379010.OF</t>
  </si>
  <si>
    <t>上投摩根中小盘</t>
  </si>
  <si>
    <t>380005.OF</t>
  </si>
  <si>
    <t>中银纯债A</t>
  </si>
  <si>
    <t>380009.OF</t>
  </si>
  <si>
    <t>中银稳健添利A</t>
  </si>
  <si>
    <t>380010.OF</t>
  </si>
  <si>
    <t>中银聚享A</t>
  </si>
  <si>
    <t>392001.OF</t>
  </si>
  <si>
    <t>中海货币A</t>
  </si>
  <si>
    <t>王萍莉</t>
  </si>
  <si>
    <t>393001.OF</t>
  </si>
  <si>
    <t>中海优势精选</t>
  </si>
  <si>
    <t>395001.OF</t>
  </si>
  <si>
    <t>中海稳健收益</t>
  </si>
  <si>
    <t>395011.OF</t>
  </si>
  <si>
    <t>中海增强收益A</t>
  </si>
  <si>
    <t>398001.OF</t>
  </si>
  <si>
    <t>中海优质成长</t>
  </si>
  <si>
    <t>398011.OF</t>
  </si>
  <si>
    <t>中海分红增利</t>
  </si>
  <si>
    <t>398021.OF</t>
  </si>
  <si>
    <t>中海能源策略</t>
  </si>
  <si>
    <t>姚晨曦</t>
  </si>
  <si>
    <t>398031.OF</t>
  </si>
  <si>
    <t>中海蓝筹配置</t>
  </si>
  <si>
    <t>398041.OF</t>
  </si>
  <si>
    <t>中海量化策略</t>
  </si>
  <si>
    <t>398051.OF</t>
  </si>
  <si>
    <t>中海环保新能源</t>
  </si>
  <si>
    <t>398061.OF</t>
  </si>
  <si>
    <t>中海消费主题精选</t>
  </si>
  <si>
    <t>399001.OF</t>
  </si>
  <si>
    <t>中海上证50指数增强</t>
  </si>
  <si>
    <t>399011.OF</t>
  </si>
  <si>
    <t>中海医疗保健</t>
  </si>
  <si>
    <t>400001.OF</t>
  </si>
  <si>
    <t>东方龙</t>
  </si>
  <si>
    <t>400003.OF</t>
  </si>
  <si>
    <t>东方精选</t>
  </si>
  <si>
    <t>400005.OF</t>
  </si>
  <si>
    <t>东方金账簿货币A</t>
  </si>
  <si>
    <t>400007.OF</t>
  </si>
  <si>
    <t>东方策略成长</t>
  </si>
  <si>
    <t>400009.OF</t>
  </si>
  <si>
    <t>东方稳健回报A</t>
  </si>
  <si>
    <t>400011.OF</t>
  </si>
  <si>
    <t>东方核心动力</t>
  </si>
  <si>
    <t>400013.OF</t>
  </si>
  <si>
    <t>东方成长收益A</t>
  </si>
  <si>
    <t>400015.OF</t>
  </si>
  <si>
    <t>东方新能源汽车主题</t>
  </si>
  <si>
    <t>400016.OF</t>
  </si>
  <si>
    <t>东方强化收益</t>
  </si>
  <si>
    <t>400020.OF</t>
  </si>
  <si>
    <t>东方成长回报</t>
  </si>
  <si>
    <t>400023.OF</t>
  </si>
  <si>
    <t>东方多策略A</t>
  </si>
  <si>
    <t>车日楠,杨贵宾</t>
  </si>
  <si>
    <t>400025.OF</t>
  </si>
  <si>
    <t>东方新兴成长</t>
  </si>
  <si>
    <t>400027.OF</t>
  </si>
  <si>
    <t>东方双债添利A</t>
  </si>
  <si>
    <t>杨贵宾</t>
  </si>
  <si>
    <t>400030.OF</t>
  </si>
  <si>
    <t>东方添益</t>
  </si>
  <si>
    <t>400032.OF</t>
  </si>
  <si>
    <t>东方主题精选</t>
  </si>
  <si>
    <t>410001.OF</t>
  </si>
  <si>
    <t>华富竞争力优选</t>
  </si>
  <si>
    <t>410002.OF</t>
  </si>
  <si>
    <t>华富货币A</t>
  </si>
  <si>
    <t>410003.OF</t>
  </si>
  <si>
    <t>华富成长趋势</t>
  </si>
  <si>
    <t>410004.OF</t>
  </si>
  <si>
    <t>华富收益增强A</t>
  </si>
  <si>
    <t>410006.OF</t>
  </si>
  <si>
    <t>华富策略精选</t>
  </si>
  <si>
    <t>410007.OF</t>
  </si>
  <si>
    <t>华富价值增长</t>
  </si>
  <si>
    <t>410008.OF</t>
  </si>
  <si>
    <t>华富中证100</t>
  </si>
  <si>
    <t>郜哲</t>
  </si>
  <si>
    <t>410009.OF</t>
  </si>
  <si>
    <t>华富量子生命力</t>
  </si>
  <si>
    <t>郦彬</t>
  </si>
  <si>
    <t>410010.OF</t>
  </si>
  <si>
    <t>华富中小板指数增强</t>
  </si>
  <si>
    <t>420001.OF</t>
  </si>
  <si>
    <t>天弘精选</t>
  </si>
  <si>
    <t>谷琦彬,赵鼎龙,周楷宁,于洋</t>
  </si>
  <si>
    <t>420002.OF</t>
  </si>
  <si>
    <t>天弘永利债券A</t>
  </si>
  <si>
    <t>420003.OF</t>
  </si>
  <si>
    <t>天弘永定成长</t>
  </si>
  <si>
    <t>田俊维,于洋,刘国江</t>
  </si>
  <si>
    <t>420005.OF</t>
  </si>
  <si>
    <t>天弘周期策略</t>
  </si>
  <si>
    <t>420006.OF</t>
  </si>
  <si>
    <t>天弘现金A</t>
  </si>
  <si>
    <t>王登峰,李晨,刘莹</t>
  </si>
  <si>
    <t>420008.OF</t>
  </si>
  <si>
    <t>天弘债券型发起式A</t>
  </si>
  <si>
    <t>420009.OF</t>
  </si>
  <si>
    <t>天弘安康颐养A</t>
  </si>
  <si>
    <t>姜晓丽,田俊维</t>
  </si>
  <si>
    <t>450001.OF</t>
  </si>
  <si>
    <t>国富中国收益</t>
  </si>
  <si>
    <t>450002.OF</t>
  </si>
  <si>
    <t>国富弹性市值</t>
  </si>
  <si>
    <t>450003.OF</t>
  </si>
  <si>
    <t>国富潜力组合A人民币</t>
  </si>
  <si>
    <t>450004.OF</t>
  </si>
  <si>
    <t>国富深化价值</t>
  </si>
  <si>
    <t>刘晓</t>
  </si>
  <si>
    <t>450005.OF</t>
  </si>
  <si>
    <t>国富强化收益A</t>
  </si>
  <si>
    <t>450007.OF</t>
  </si>
  <si>
    <t>国富成长动力</t>
  </si>
  <si>
    <t>杜飞</t>
  </si>
  <si>
    <t>450008.OF</t>
  </si>
  <si>
    <t>国富沪深300指数增强</t>
  </si>
  <si>
    <t>450009.OF</t>
  </si>
  <si>
    <t>国富中小盘</t>
  </si>
  <si>
    <t>450010.OF</t>
  </si>
  <si>
    <t>国富策略回报</t>
  </si>
  <si>
    <t>450011.OF</t>
  </si>
  <si>
    <t>国富研究精选</t>
  </si>
  <si>
    <t>450018.OF</t>
  </si>
  <si>
    <t>国富恒久信用A</t>
  </si>
  <si>
    <t>457001.OF</t>
  </si>
  <si>
    <t>国富亚洲机会</t>
  </si>
  <si>
    <t>460001.OF</t>
  </si>
  <si>
    <t>华泰柏瑞盛世中国</t>
  </si>
  <si>
    <t>460002.OF</t>
  </si>
  <si>
    <t>华泰柏瑞积极成长A</t>
  </si>
  <si>
    <t>陆从珍</t>
  </si>
  <si>
    <t>460005.OF</t>
  </si>
  <si>
    <t>华泰柏瑞价值增长A</t>
  </si>
  <si>
    <t>460006.OF</t>
  </si>
  <si>
    <t>华泰柏瑞货币A</t>
  </si>
  <si>
    <t>460007.OF</t>
  </si>
  <si>
    <t>华泰柏瑞行业领先</t>
  </si>
  <si>
    <t>460008.OF</t>
  </si>
  <si>
    <t>华泰柏瑞稳健收益A</t>
  </si>
  <si>
    <t>董元星,罗远航</t>
  </si>
  <si>
    <t>460009.OF</t>
  </si>
  <si>
    <t>华泰柏瑞量化先行A</t>
  </si>
  <si>
    <t>460010.OF</t>
  </si>
  <si>
    <t>华泰柏瑞亚洲企业</t>
  </si>
  <si>
    <t>460220.OF</t>
  </si>
  <si>
    <t>华泰柏瑞上证中小盘ETF联接</t>
  </si>
  <si>
    <t>李茜</t>
  </si>
  <si>
    <t>460300.OF</t>
  </si>
  <si>
    <t>华泰柏瑞沪深300ETF联接A</t>
  </si>
  <si>
    <t>470006.OF</t>
  </si>
  <si>
    <t>汇添富医药保健A</t>
  </si>
  <si>
    <t>470007.OF</t>
  </si>
  <si>
    <t>汇添富上证综指</t>
  </si>
  <si>
    <t>470008.OF</t>
  </si>
  <si>
    <t>汇添富策略回报</t>
  </si>
  <si>
    <t>470009.OF</t>
  </si>
  <si>
    <t>汇添富民营活力A</t>
  </si>
  <si>
    <t>470010.OF</t>
  </si>
  <si>
    <t>汇添富多元收益A</t>
  </si>
  <si>
    <t>470014.OF</t>
  </si>
  <si>
    <t>汇添富理财14天A</t>
  </si>
  <si>
    <t>470018.OF</t>
  </si>
  <si>
    <t>汇添富双利A</t>
  </si>
  <si>
    <t>吴江宏</t>
  </si>
  <si>
    <t>470021.OF</t>
  </si>
  <si>
    <t>汇添富优选回报A</t>
  </si>
  <si>
    <t>470028.OF</t>
  </si>
  <si>
    <t>汇添富社会责任</t>
  </si>
  <si>
    <t>470030.OF</t>
  </si>
  <si>
    <t>汇添富鑫禧</t>
  </si>
  <si>
    <t>470058.OF</t>
  </si>
  <si>
    <t>汇添富可转债A</t>
  </si>
  <si>
    <t>470060.OF</t>
  </si>
  <si>
    <t>汇添富理财60天A</t>
  </si>
  <si>
    <t>470068.OF</t>
  </si>
  <si>
    <t>汇添富深证300ETF联接</t>
  </si>
  <si>
    <t>470088.OF</t>
  </si>
  <si>
    <t>汇添富6月红添利A</t>
  </si>
  <si>
    <t>470098.OF</t>
  </si>
  <si>
    <t>汇添富逆向投资</t>
  </si>
  <si>
    <t>470888.OF</t>
  </si>
  <si>
    <t>汇添富香港优势精选</t>
  </si>
  <si>
    <t>472007.OF</t>
  </si>
  <si>
    <t>汇添富利率债</t>
  </si>
  <si>
    <t>481001.OF</t>
  </si>
  <si>
    <t>工银瑞信核心价值A</t>
  </si>
  <si>
    <t>481004.OF</t>
  </si>
  <si>
    <t>工银瑞信稳健成长A</t>
  </si>
  <si>
    <t>481006.OF</t>
  </si>
  <si>
    <t>工银瑞信红利</t>
  </si>
  <si>
    <t>林念</t>
  </si>
  <si>
    <t>481008.OF</t>
  </si>
  <si>
    <t>工银瑞信大盘蓝筹</t>
  </si>
  <si>
    <t>481009.OF</t>
  </si>
  <si>
    <t>工银瑞信沪深300A</t>
  </si>
  <si>
    <t>481010.OF</t>
  </si>
  <si>
    <t>工银瑞信中小盘成长</t>
  </si>
  <si>
    <t>481012.OF</t>
  </si>
  <si>
    <t>工银瑞信深证红利ETF联接A</t>
  </si>
  <si>
    <t>481013.OF</t>
  </si>
  <si>
    <t>工银瑞信消费服务</t>
  </si>
  <si>
    <t>481015.OF</t>
  </si>
  <si>
    <t>工银瑞信主题策略</t>
  </si>
  <si>
    <t>481017.OF</t>
  </si>
  <si>
    <t>工银瑞信量化策略</t>
  </si>
  <si>
    <t>482002.OF</t>
  </si>
  <si>
    <t>工银瑞信货币</t>
  </si>
  <si>
    <t>王朔,谷衡</t>
  </si>
  <si>
    <t>483003.OF</t>
  </si>
  <si>
    <t>工银瑞信精选平衡</t>
  </si>
  <si>
    <t>485105.OF</t>
  </si>
  <si>
    <t>工银瑞信增强收益A</t>
  </si>
  <si>
    <t>杜海涛,张略钊</t>
  </si>
  <si>
    <t>485107.OF</t>
  </si>
  <si>
    <t>工银瑞信信用添利A</t>
  </si>
  <si>
    <t>谷衡</t>
  </si>
  <si>
    <t>485111.OF</t>
  </si>
  <si>
    <t>工银瑞信双利A</t>
  </si>
  <si>
    <t>欧阳凯,魏欣</t>
  </si>
  <si>
    <t>485114.OF</t>
  </si>
  <si>
    <t>工银瑞信添颐A</t>
  </si>
  <si>
    <t>杜海涛,景晓达</t>
  </si>
  <si>
    <t>485118.OF</t>
  </si>
  <si>
    <t>工银瑞信7天理财A</t>
  </si>
  <si>
    <t>魏欣</t>
  </si>
  <si>
    <t>485119.OF</t>
  </si>
  <si>
    <t>工银瑞信信用纯债A</t>
  </si>
  <si>
    <t>485120.OF</t>
  </si>
  <si>
    <t>工银瑞信14天理财A</t>
  </si>
  <si>
    <t>485122.OF</t>
  </si>
  <si>
    <t>工银瑞信尊益中短债C</t>
  </si>
  <si>
    <t>486001.OF</t>
  </si>
  <si>
    <t>工银瑞信全球配置</t>
  </si>
  <si>
    <t>游凛峰,孔令兵</t>
  </si>
  <si>
    <t>486002.OF</t>
  </si>
  <si>
    <t>工银瑞信全球精选</t>
  </si>
  <si>
    <t>游凛峰,林念</t>
  </si>
  <si>
    <t>487016.OF</t>
  </si>
  <si>
    <t>工银瑞信灵活配置A</t>
  </si>
  <si>
    <t>487021.OF</t>
  </si>
  <si>
    <t>工银瑞信优质精选</t>
  </si>
  <si>
    <t>胡志利</t>
  </si>
  <si>
    <t>501000.OF</t>
  </si>
  <si>
    <t>国金鑫新</t>
  </si>
  <si>
    <t>501001.OF</t>
  </si>
  <si>
    <t>财通多策略精选</t>
  </si>
  <si>
    <t>501002.OF</t>
  </si>
  <si>
    <t>长信价值优选</t>
  </si>
  <si>
    <t>501005.OF</t>
  </si>
  <si>
    <t>汇添富中证精准医疗A</t>
  </si>
  <si>
    <t>501007.OF</t>
  </si>
  <si>
    <t>汇添富中证互联网医疗A</t>
  </si>
  <si>
    <t>501009.OF</t>
  </si>
  <si>
    <t>汇添富中证生物科技A</t>
  </si>
  <si>
    <t>501011.OF</t>
  </si>
  <si>
    <t>汇添富中证中药A</t>
  </si>
  <si>
    <t>501015.OF</t>
  </si>
  <si>
    <t>财通多策略升级</t>
  </si>
  <si>
    <t>谈洁颖</t>
  </si>
  <si>
    <t>501016.OF</t>
  </si>
  <si>
    <t>国泰中证申万证券行业</t>
  </si>
  <si>
    <t>501017.OF</t>
  </si>
  <si>
    <t>国泰融丰外延增长</t>
  </si>
  <si>
    <t>501018.OF</t>
  </si>
  <si>
    <t>南方原油A</t>
  </si>
  <si>
    <t>501019.OF</t>
  </si>
  <si>
    <t>国泰国证航天军工</t>
  </si>
  <si>
    <t>501021.OF</t>
  </si>
  <si>
    <t>华宝香港上市中国中小盘A</t>
  </si>
  <si>
    <t>501022.OF</t>
  </si>
  <si>
    <t>银华鑫盛灵活</t>
  </si>
  <si>
    <t>501023.OF</t>
  </si>
  <si>
    <t>鹏华香港中小企业指数</t>
  </si>
  <si>
    <t>尤柏年,张羽翔</t>
  </si>
  <si>
    <t>501025.OF</t>
  </si>
  <si>
    <t>鹏华港股通中证香港A</t>
  </si>
  <si>
    <t>聂毅翔,张羽翔</t>
  </si>
  <si>
    <t>501026.OF</t>
  </si>
  <si>
    <t>财通多策略福享</t>
  </si>
  <si>
    <t>501027.OF</t>
  </si>
  <si>
    <t>国泰融信</t>
  </si>
  <si>
    <t>501028.OF</t>
  </si>
  <si>
    <t>财通多策略福瑞</t>
  </si>
  <si>
    <t>501029.OF</t>
  </si>
  <si>
    <t>华宝标普中国A股红利机会A</t>
  </si>
  <si>
    <t>501030.OF</t>
  </si>
  <si>
    <t>汇添富中证环境治理A</t>
  </si>
  <si>
    <t>501032.OF</t>
  </si>
  <si>
    <t>财通福盛多策略</t>
  </si>
  <si>
    <t>501036.OF</t>
  </si>
  <si>
    <t>汇添富中证500A</t>
  </si>
  <si>
    <t>501038.OF</t>
  </si>
  <si>
    <t>银华明择多策略</t>
  </si>
  <si>
    <t>501039.OF</t>
  </si>
  <si>
    <t>汇添富睿丰(LOF)A</t>
  </si>
  <si>
    <t>501041.OF</t>
  </si>
  <si>
    <t>汇添富弘安A</t>
  </si>
  <si>
    <t>赵鹏程,胡奕</t>
  </si>
  <si>
    <t>501043.OF</t>
  </si>
  <si>
    <t>汇添富沪深300A</t>
  </si>
  <si>
    <t>501046.OF</t>
  </si>
  <si>
    <t>财通多策略福鑫</t>
  </si>
  <si>
    <t>金梓才,梁辰</t>
  </si>
  <si>
    <t>501047.OF</t>
  </si>
  <si>
    <t>汇添富中证全指证券公司A</t>
  </si>
  <si>
    <t>501049.OF</t>
  </si>
  <si>
    <t>东方红睿玺三年A</t>
  </si>
  <si>
    <t>王延飞,张伟锋</t>
  </si>
  <si>
    <t>501050.OF</t>
  </si>
  <si>
    <t>华夏沪港通上证50AHA</t>
  </si>
  <si>
    <t>501051.OF</t>
  </si>
  <si>
    <t>圆信永丰汇利</t>
  </si>
  <si>
    <t>李明阳,邹维</t>
  </si>
  <si>
    <t>501053.OF</t>
  </si>
  <si>
    <t>东方红目标优选定开</t>
  </si>
  <si>
    <t>饶刚,徐觅,孔令超</t>
  </si>
  <si>
    <t>501054.OF</t>
  </si>
  <si>
    <t>东方红睿泽三年定开</t>
  </si>
  <si>
    <t>501055.OF</t>
  </si>
  <si>
    <t>财通多策略福佑</t>
  </si>
  <si>
    <t>501057.OF</t>
  </si>
  <si>
    <t>汇添富中证新能源汽车产业A</t>
  </si>
  <si>
    <t>501059.OF</t>
  </si>
  <si>
    <t>西部利得国企红利指数增强A</t>
  </si>
  <si>
    <t>501060.OF</t>
  </si>
  <si>
    <t>中金中证优选300A</t>
  </si>
  <si>
    <t>501062.OF</t>
  </si>
  <si>
    <t>南方瑞合三年</t>
  </si>
  <si>
    <t>史博</t>
  </si>
  <si>
    <t>501063.OF</t>
  </si>
  <si>
    <t>汇添富悦享定期开放</t>
  </si>
  <si>
    <t>501065.OF</t>
  </si>
  <si>
    <t>汇添富经典成长</t>
  </si>
  <si>
    <t>雷鸣</t>
  </si>
  <si>
    <t>501066.OF</t>
  </si>
  <si>
    <t>东方红恒元五年定开</t>
  </si>
  <si>
    <t>501067.OF</t>
  </si>
  <si>
    <t>招商富时A-H50A</t>
  </si>
  <si>
    <t>501069.OF</t>
  </si>
  <si>
    <t>华宝标普中国A股质量</t>
  </si>
  <si>
    <t>501070.OF</t>
  </si>
  <si>
    <t>广发睿阳三年定开</t>
  </si>
  <si>
    <t>501072.OF</t>
  </si>
  <si>
    <t>国金标普中国A股低波红利</t>
  </si>
  <si>
    <t>501086.OF</t>
  </si>
  <si>
    <t>华宝MSCI中国A股国际通ESG</t>
  </si>
  <si>
    <t>501087.OF</t>
  </si>
  <si>
    <t>交银施罗德瑞丰三年</t>
  </si>
  <si>
    <t>王崇</t>
  </si>
  <si>
    <t>501088.OF</t>
  </si>
  <si>
    <t>嘉实瑞虹三年定开</t>
  </si>
  <si>
    <t>501089.OF</t>
  </si>
  <si>
    <t>方正富邦消费红利</t>
  </si>
  <si>
    <t>501090.OF</t>
  </si>
  <si>
    <t>华宝中证消费龙头A</t>
  </si>
  <si>
    <t>501091.OF</t>
  </si>
  <si>
    <t>嘉实瑞熙三年</t>
  </si>
  <si>
    <t>501092.OF</t>
  </si>
  <si>
    <t>交银施罗德瑞思三年</t>
  </si>
  <si>
    <t>沈楠</t>
  </si>
  <si>
    <t>501093.OF</t>
  </si>
  <si>
    <t>华夏翔阳两年定开</t>
  </si>
  <si>
    <t>501100.OF</t>
  </si>
  <si>
    <t>博时安康18个月定开</t>
  </si>
  <si>
    <t>501105.OF</t>
  </si>
  <si>
    <t>建信中证政策性金融债8-10年</t>
  </si>
  <si>
    <t>501186.OF</t>
  </si>
  <si>
    <t>华夏3年战略配售</t>
  </si>
  <si>
    <t>501188.OF</t>
  </si>
  <si>
    <t>汇添富3年战略配售</t>
  </si>
  <si>
    <t>刘伟林,何旻,刘江,杨瑨</t>
  </si>
  <si>
    <t>501189.OF</t>
  </si>
  <si>
    <t>嘉实3年战略配售</t>
  </si>
  <si>
    <t>刘宁,王鑫晨,谭丽</t>
  </si>
  <si>
    <t>501300.OF</t>
  </si>
  <si>
    <t>海富通美元收益人民币</t>
  </si>
  <si>
    <t>501301.OF</t>
  </si>
  <si>
    <t>华宝港股通恒生中国A</t>
  </si>
  <si>
    <t>501302.OF</t>
  </si>
  <si>
    <t>南方恒生ETF联接A</t>
  </si>
  <si>
    <t>501303.OF</t>
  </si>
  <si>
    <t>广发港股通恒生A</t>
  </si>
  <si>
    <t>501305.OF</t>
  </si>
  <si>
    <t>汇添富中证港股通高股息A</t>
  </si>
  <si>
    <t>501307.OF</t>
  </si>
  <si>
    <t>银河中证沪港深高股息A</t>
  </si>
  <si>
    <t>楼华锋,陈伯祯</t>
  </si>
  <si>
    <t>501309.OF</t>
  </si>
  <si>
    <t>国泰恒生港股通</t>
  </si>
  <si>
    <t>吴向军,朱丹</t>
  </si>
  <si>
    <t>501310.OF</t>
  </si>
  <si>
    <t>华宝沪港深中国增强价值A</t>
  </si>
  <si>
    <t>501311.OF</t>
  </si>
  <si>
    <t>嘉实港股通新经济A</t>
  </si>
  <si>
    <t>陈正宪,刘珈吟</t>
  </si>
  <si>
    <t>502000.OF</t>
  </si>
  <si>
    <t>西部利得中证500A</t>
  </si>
  <si>
    <t>502003.OF</t>
  </si>
  <si>
    <t>易方达军工</t>
  </si>
  <si>
    <t>502006.OF</t>
  </si>
  <si>
    <t>易方达中证国有企业改革</t>
  </si>
  <si>
    <t>502010.OF</t>
  </si>
  <si>
    <t>易方达证券公司</t>
  </si>
  <si>
    <t>502013.OF</t>
  </si>
  <si>
    <t>长盛中证申万一带一路</t>
  </si>
  <si>
    <t>502020.OF</t>
  </si>
  <si>
    <t>国金上证50指数</t>
  </si>
  <si>
    <t>502023.OF</t>
  </si>
  <si>
    <t>鹏华国证钢铁行业</t>
  </si>
  <si>
    <t>502040.OF</t>
  </si>
  <si>
    <t>长盛上证50</t>
  </si>
  <si>
    <t>502048.OF</t>
  </si>
  <si>
    <t>易方达上证50</t>
  </si>
  <si>
    <t>502053.OF</t>
  </si>
  <si>
    <t>长盛中证全指证券</t>
  </si>
  <si>
    <t>502056.OF</t>
  </si>
  <si>
    <t>广发中证医疗A</t>
  </si>
  <si>
    <t>506000.OF</t>
  </si>
  <si>
    <t>南方科创板3年定开</t>
  </si>
  <si>
    <t>506001.OF</t>
  </si>
  <si>
    <t>万家科创板2年定开</t>
  </si>
  <si>
    <t>506002.OF</t>
  </si>
  <si>
    <t>易方达科创板两年定开</t>
  </si>
  <si>
    <t>506003.OF</t>
  </si>
  <si>
    <t>富国科创板两年定开</t>
  </si>
  <si>
    <t>506005.OF</t>
  </si>
  <si>
    <t>博时科创板三年定开</t>
  </si>
  <si>
    <t>506006.OF</t>
  </si>
  <si>
    <t>汇添富科创板2年定开</t>
  </si>
  <si>
    <t>510010.OF</t>
  </si>
  <si>
    <t>交银180治理ETF</t>
  </si>
  <si>
    <t>510020.OF</t>
  </si>
  <si>
    <t>博时超大盘ETF</t>
  </si>
  <si>
    <t>510030.OF</t>
  </si>
  <si>
    <t>华宝上证180价值ETF</t>
  </si>
  <si>
    <t>510050.OF</t>
  </si>
  <si>
    <t>华夏上证50ETF</t>
  </si>
  <si>
    <t>张弘弢,徐猛</t>
  </si>
  <si>
    <t>510060.OF</t>
  </si>
  <si>
    <t>工银上证央企50ETF</t>
  </si>
  <si>
    <t>510080.OF</t>
  </si>
  <si>
    <t>长盛全债指数增强</t>
  </si>
  <si>
    <t>增强指数型债券基金</t>
  </si>
  <si>
    <t>510081.OF</t>
  </si>
  <si>
    <t>长盛动态精选</t>
  </si>
  <si>
    <t>510090.OF</t>
  </si>
  <si>
    <t>建信上证社会责任ETF</t>
  </si>
  <si>
    <t>510100.OF</t>
  </si>
  <si>
    <t>易方达上证50ETF</t>
  </si>
  <si>
    <t>510110.OF</t>
  </si>
  <si>
    <t>海富通上证周期ETF</t>
  </si>
  <si>
    <t>江勇,纪君凯</t>
  </si>
  <si>
    <t>510120.OF</t>
  </si>
  <si>
    <t>海富通上证非周期ETF</t>
  </si>
  <si>
    <t>510130.OF</t>
  </si>
  <si>
    <t>易方达上证中盘ETF</t>
  </si>
  <si>
    <t>510150.OF</t>
  </si>
  <si>
    <t>招商上证消费80ETF</t>
  </si>
  <si>
    <t>510160.OF</t>
  </si>
  <si>
    <t>南方小康产业ETF</t>
  </si>
  <si>
    <t>510170.OF</t>
  </si>
  <si>
    <t>国联安上证商品ETF</t>
  </si>
  <si>
    <t>510180.OF</t>
  </si>
  <si>
    <t>华安上证180ETF</t>
  </si>
  <si>
    <t>510190.OF</t>
  </si>
  <si>
    <t>华安上证龙头ETF</t>
  </si>
  <si>
    <t>510200.OF</t>
  </si>
  <si>
    <t>汇安上证证券ETF</t>
  </si>
  <si>
    <t>510210.OF</t>
  </si>
  <si>
    <t>富国上证综指ETF</t>
  </si>
  <si>
    <t>510220.OF</t>
  </si>
  <si>
    <t>华泰柏瑞上证中小盘ETF</t>
  </si>
  <si>
    <t>510230.OF</t>
  </si>
  <si>
    <t>国泰上证180金融ETF</t>
  </si>
  <si>
    <t>510270.OF</t>
  </si>
  <si>
    <t>中银上证国企ETF</t>
  </si>
  <si>
    <t>510290.OF</t>
  </si>
  <si>
    <t>南方上证380ETF</t>
  </si>
  <si>
    <t>510300.OF</t>
  </si>
  <si>
    <t>华泰柏瑞沪深300ETF</t>
  </si>
  <si>
    <t>510310.OF</t>
  </si>
  <si>
    <t>易方达沪深300ETF</t>
  </si>
  <si>
    <t>510330.OF</t>
  </si>
  <si>
    <t>华夏沪深300ETF</t>
  </si>
  <si>
    <t>510350.OF</t>
  </si>
  <si>
    <t>工银沪深300ETF</t>
  </si>
  <si>
    <t>510360.OF</t>
  </si>
  <si>
    <t>广发沪深300ETF</t>
  </si>
  <si>
    <t>510370.OF</t>
  </si>
  <si>
    <t>兴业沪深300ETF</t>
  </si>
  <si>
    <t>那赛男,朱小明</t>
  </si>
  <si>
    <t>510380.OF</t>
  </si>
  <si>
    <t>国寿安保沪深300ETF</t>
  </si>
  <si>
    <t>510390.OF</t>
  </si>
  <si>
    <t>平安沪深300ETF</t>
  </si>
  <si>
    <t>510410.OF</t>
  </si>
  <si>
    <t>博时自然资源ETF</t>
  </si>
  <si>
    <t>510440.OF</t>
  </si>
  <si>
    <t>大成中证500沪市ETF</t>
  </si>
  <si>
    <t>510500.OF</t>
  </si>
  <si>
    <t>南方中证500ETF</t>
  </si>
  <si>
    <t>510510.OF</t>
  </si>
  <si>
    <t>广发中证500ETF</t>
  </si>
  <si>
    <t>510530.OF</t>
  </si>
  <si>
    <t>工银瑞信中证500ETF</t>
  </si>
  <si>
    <t>赵栩,刘伟琳</t>
  </si>
  <si>
    <t>510550.OF</t>
  </si>
  <si>
    <t>方正富邦中证500ETF</t>
  </si>
  <si>
    <t>510560.OF</t>
  </si>
  <si>
    <t>国寿安保中证500ETF</t>
  </si>
  <si>
    <t>510570.OF</t>
  </si>
  <si>
    <t>兴业中证500ETF</t>
  </si>
  <si>
    <t>那赛男</t>
  </si>
  <si>
    <t>510580.OF</t>
  </si>
  <si>
    <t>易方达中证500ETF</t>
  </si>
  <si>
    <t>510590.OF</t>
  </si>
  <si>
    <t>平安中证500ETF</t>
  </si>
  <si>
    <t>510600.OF</t>
  </si>
  <si>
    <t>申万菱信上证50ETF</t>
  </si>
  <si>
    <t>510630.OF</t>
  </si>
  <si>
    <t>华夏上证主要消费ETF</t>
  </si>
  <si>
    <t>510650.OF</t>
  </si>
  <si>
    <t>华夏上证金融地产ETF</t>
  </si>
  <si>
    <t>徐猛,李俊</t>
  </si>
  <si>
    <t>510660.OF</t>
  </si>
  <si>
    <t>华夏上证医药卫生ETF</t>
  </si>
  <si>
    <t>510680.OF</t>
  </si>
  <si>
    <t>万家上证50ETF</t>
  </si>
  <si>
    <t>510690.OF</t>
  </si>
  <si>
    <t>兴业上证180金融ETF</t>
  </si>
  <si>
    <t>510710.OF</t>
  </si>
  <si>
    <t>博时上证50ETF</t>
  </si>
  <si>
    <t>510760.OF</t>
  </si>
  <si>
    <t>国泰上证综指ETF</t>
  </si>
  <si>
    <t>510800.OF</t>
  </si>
  <si>
    <t>建信上证50ETF</t>
  </si>
  <si>
    <t>510810.OF</t>
  </si>
  <si>
    <t>汇添富中证上海国企ETF</t>
  </si>
  <si>
    <t>510850.OF</t>
  </si>
  <si>
    <t>工银上证50ETF</t>
  </si>
  <si>
    <t>510860.OF</t>
  </si>
  <si>
    <t>兴业上证50ETF</t>
  </si>
  <si>
    <t>510880.OF</t>
  </si>
  <si>
    <t>华泰柏瑞红利ETF</t>
  </si>
  <si>
    <t>柳军,李茜</t>
  </si>
  <si>
    <t>510890.OF</t>
  </si>
  <si>
    <t>兴业上证红利低波动ETF</t>
  </si>
  <si>
    <t>510900.OF</t>
  </si>
  <si>
    <t>易方达恒生H股ETF</t>
  </si>
  <si>
    <t>511000.OF</t>
  </si>
  <si>
    <t>招商中债-0-3年长三角ETF</t>
  </si>
  <si>
    <t>511010.OF</t>
  </si>
  <si>
    <t>国泰上证5年期国债ETF</t>
  </si>
  <si>
    <t>王玉</t>
  </si>
  <si>
    <t>511020.OF</t>
  </si>
  <si>
    <t>平安5-10年期国债活跃券ETF</t>
  </si>
  <si>
    <t>511030.OF</t>
  </si>
  <si>
    <t>平安中债-中高等级公司债利差因子ETF</t>
  </si>
  <si>
    <t>511050.OF</t>
  </si>
  <si>
    <t>兴业上证1-5年期地方政府债ETF</t>
  </si>
  <si>
    <t>511060.OF</t>
  </si>
  <si>
    <t>海富通上证5年期地方政府债ETF</t>
  </si>
  <si>
    <t>511180.OF</t>
  </si>
  <si>
    <t>海富通上证投资级可转债ETF</t>
  </si>
  <si>
    <t>511220.OF</t>
  </si>
  <si>
    <t>海富通上证城投债ETF</t>
  </si>
  <si>
    <t>511260.OF</t>
  </si>
  <si>
    <t>国泰上证10年期国债ETF</t>
  </si>
  <si>
    <t>511270.OF</t>
  </si>
  <si>
    <t>海富通上证10年期地方政府债ETF</t>
  </si>
  <si>
    <t>511280.OF</t>
  </si>
  <si>
    <t>华夏3-5年中高级可质押信用债ETF</t>
  </si>
  <si>
    <t>511310.OF</t>
  </si>
  <si>
    <t>富国中证10年期国债ETF</t>
  </si>
  <si>
    <t>511360.OF</t>
  </si>
  <si>
    <t>海富通中证短融ETF</t>
  </si>
  <si>
    <t>511380.OF</t>
  </si>
  <si>
    <t>博时中证可转债及可交换债券ETF</t>
  </si>
  <si>
    <t>511620.OF</t>
  </si>
  <si>
    <t>国泰瞬利</t>
  </si>
  <si>
    <t>511650.OF</t>
  </si>
  <si>
    <t>华夏快线</t>
  </si>
  <si>
    <t>511670.OF</t>
  </si>
  <si>
    <t>华泰紫金天天金A</t>
  </si>
  <si>
    <t>陈利</t>
  </si>
  <si>
    <t>511830.OF</t>
  </si>
  <si>
    <t>华泰柏瑞交易货币A</t>
  </si>
  <si>
    <t>511860.OF</t>
  </si>
  <si>
    <t>博时保证金</t>
  </si>
  <si>
    <t>511880.OF</t>
  </si>
  <si>
    <t>银华交易货币A</t>
  </si>
  <si>
    <t>王树丽</t>
  </si>
  <si>
    <t>511930.OF</t>
  </si>
  <si>
    <t>中融日日盈A</t>
  </si>
  <si>
    <t>511950.OF</t>
  </si>
  <si>
    <t>广发添利A</t>
  </si>
  <si>
    <t>511990.OF</t>
  </si>
  <si>
    <t>华宝现金添益A</t>
  </si>
  <si>
    <t>512000.OF</t>
  </si>
  <si>
    <t>华宝中证全指证券ETF</t>
  </si>
  <si>
    <t>512010.OF</t>
  </si>
  <si>
    <t>易方达沪深300医药卫生ETF</t>
  </si>
  <si>
    <t>512040.OF</t>
  </si>
  <si>
    <t>富国中证价值ETF</t>
  </si>
  <si>
    <t>512070.OF</t>
  </si>
  <si>
    <t>易方达沪深300非银ETF</t>
  </si>
  <si>
    <t>512090.OF</t>
  </si>
  <si>
    <t>易方达MSCI中国A股国际通ETF</t>
  </si>
  <si>
    <t>512100.OF</t>
  </si>
  <si>
    <t>南方中证1000ETF</t>
  </si>
  <si>
    <t>512120.OF</t>
  </si>
  <si>
    <t>华安中证细分医药ETF</t>
  </si>
  <si>
    <t>512150.OF</t>
  </si>
  <si>
    <t>汇安富时中国A50ETF</t>
  </si>
  <si>
    <t>512160.OF</t>
  </si>
  <si>
    <t>南方MSCI国际通ETF</t>
  </si>
  <si>
    <t>512170.OF</t>
  </si>
  <si>
    <t>华宝中证医疗ETF</t>
  </si>
  <si>
    <t>512180.OF</t>
  </si>
  <si>
    <t>建信MSCI中国A股国际通ETF</t>
  </si>
  <si>
    <t>512190.OF</t>
  </si>
  <si>
    <t>浙商汇金中证凤凰50ETF</t>
  </si>
  <si>
    <t>512200.OF</t>
  </si>
  <si>
    <t>南方中证全指房地产ETF</t>
  </si>
  <si>
    <t>512220.OF</t>
  </si>
  <si>
    <t>景顺长城中证科技传媒通信150ETF</t>
  </si>
  <si>
    <t>512260.OF</t>
  </si>
  <si>
    <t>华安中证500行业中性低波动ETF</t>
  </si>
  <si>
    <t>512270.OF</t>
  </si>
  <si>
    <t>华安沪深300行业中性低波动ETF</t>
  </si>
  <si>
    <t>512280.OF</t>
  </si>
  <si>
    <t>景顺长城MSCI中国A股国际通ETF</t>
  </si>
  <si>
    <t>512290.OF</t>
  </si>
  <si>
    <t>国泰中证生物医药ETF</t>
  </si>
  <si>
    <t>512320.OF</t>
  </si>
  <si>
    <t>工银MSCI中国A股ETF</t>
  </si>
  <si>
    <t>邓皓友</t>
  </si>
  <si>
    <t>512330.OF</t>
  </si>
  <si>
    <t>南方中证500信息技术ETF</t>
  </si>
  <si>
    <t>512350.OF</t>
  </si>
  <si>
    <t>兴业中证福建50ETF</t>
  </si>
  <si>
    <t>512360.OF</t>
  </si>
  <si>
    <t>平安MSCI中国A股国际ETF</t>
  </si>
  <si>
    <t>512380.OF</t>
  </si>
  <si>
    <t>银华MSCI中国A股ETF</t>
  </si>
  <si>
    <t>512390.OF</t>
  </si>
  <si>
    <t>平安MSCI中国A股低波动ETF</t>
  </si>
  <si>
    <t>512400.OF</t>
  </si>
  <si>
    <t>南方中证申万有色金属ETF</t>
  </si>
  <si>
    <t>512480.OF</t>
  </si>
  <si>
    <t>国联安中证全指半导体ETF</t>
  </si>
  <si>
    <t>512500.OF</t>
  </si>
  <si>
    <t>华夏中证500ETF</t>
  </si>
  <si>
    <t>512510.OF</t>
  </si>
  <si>
    <t>华泰柏瑞中证500ETF</t>
  </si>
  <si>
    <t>512520.OF</t>
  </si>
  <si>
    <t>华泰柏瑞MSCI中国A股国际通ETF</t>
  </si>
  <si>
    <t>512530.OF</t>
  </si>
  <si>
    <t>建信沪深300红利ETF</t>
  </si>
  <si>
    <t>512550.OF</t>
  </si>
  <si>
    <t>嘉实富时中国A50ETF</t>
  </si>
  <si>
    <t>512560.OF</t>
  </si>
  <si>
    <t>易方达中证军工ETF</t>
  </si>
  <si>
    <t>余海燕,张湛</t>
  </si>
  <si>
    <t>512570.OF</t>
  </si>
  <si>
    <t>易方达中证全指证券公司ETF</t>
  </si>
  <si>
    <t>512580.OF</t>
  </si>
  <si>
    <t>广发中证环保产业ETF</t>
  </si>
  <si>
    <t>512590.OF</t>
  </si>
  <si>
    <t>浦银安盛中证高股息ETF</t>
  </si>
  <si>
    <t>512600.OF</t>
  </si>
  <si>
    <t>嘉实中证主要消费ETF</t>
  </si>
  <si>
    <t>512610.OF</t>
  </si>
  <si>
    <t>嘉实中证医药卫生ETF</t>
  </si>
  <si>
    <t>512640.OF</t>
  </si>
  <si>
    <t>嘉实中证金融地产ETF</t>
  </si>
  <si>
    <t>512650.OF</t>
  </si>
  <si>
    <t>汇添富中证长三角一体化发展ETF</t>
  </si>
  <si>
    <t>吴振翔,乐无穹</t>
  </si>
  <si>
    <t>512660.OF</t>
  </si>
  <si>
    <t>国泰中证军工ETF</t>
  </si>
  <si>
    <t>512670.OF</t>
  </si>
  <si>
    <t>鹏华中证国防ETF</t>
  </si>
  <si>
    <t>512680.OF</t>
  </si>
  <si>
    <t>广发中证军工ETF</t>
  </si>
  <si>
    <t>512690.OF</t>
  </si>
  <si>
    <t>鹏华中证酒ETF</t>
  </si>
  <si>
    <t>512700.OF</t>
  </si>
  <si>
    <t>南方中证银行ETF</t>
  </si>
  <si>
    <t>512710.OF</t>
  </si>
  <si>
    <t>富国中证军工龙头ETF</t>
  </si>
  <si>
    <t>王乐乐,牛志冬</t>
  </si>
  <si>
    <t>512720.OF</t>
  </si>
  <si>
    <t>国泰中证计算机ETF</t>
  </si>
  <si>
    <t>512730.OF</t>
  </si>
  <si>
    <t>鹏华中证银行ETF</t>
  </si>
  <si>
    <t>512750.OF</t>
  </si>
  <si>
    <t>嘉实中证锐联基本面50ETF</t>
  </si>
  <si>
    <t>陈正宪,何如</t>
  </si>
  <si>
    <t>512760.OF</t>
  </si>
  <si>
    <t>国泰CES半导体芯片ETF</t>
  </si>
  <si>
    <t>512770.OF</t>
  </si>
  <si>
    <t>华夏战略新兴成指ETF</t>
  </si>
  <si>
    <t>512780.OF</t>
  </si>
  <si>
    <t>广发中证京津冀ETF</t>
  </si>
  <si>
    <t>512800.OF</t>
  </si>
  <si>
    <t>华宝中证银行ETF</t>
  </si>
  <si>
    <t>512810.OF</t>
  </si>
  <si>
    <t>华宝中证军工ETF</t>
  </si>
  <si>
    <t>512820.OF</t>
  </si>
  <si>
    <t>汇添富中证银行ETF</t>
  </si>
  <si>
    <t>512860.OF</t>
  </si>
  <si>
    <t>华安MSCI中国A股国际ETF</t>
  </si>
  <si>
    <t>512870.OF</t>
  </si>
  <si>
    <t>南华中证杭州湾区ETF</t>
  </si>
  <si>
    <t>512880.OF</t>
  </si>
  <si>
    <t>国泰中证全指证券公司ETF</t>
  </si>
  <si>
    <t>512890.OF</t>
  </si>
  <si>
    <t>华泰柏瑞红利低波动ETF</t>
  </si>
  <si>
    <t>512900.OF</t>
  </si>
  <si>
    <t>南方中证全指证券公司ETF</t>
  </si>
  <si>
    <t>512910.OF</t>
  </si>
  <si>
    <t>广发中证100ETF</t>
  </si>
  <si>
    <t>512920.OF</t>
  </si>
  <si>
    <t>新华MSCI中国A股国际ETF</t>
  </si>
  <si>
    <t>512930.OF</t>
  </si>
  <si>
    <t>平安中证人工智能ETF</t>
  </si>
  <si>
    <t>512950.OF</t>
  </si>
  <si>
    <t>华夏央企结构调整ETF</t>
  </si>
  <si>
    <t>512960.OF</t>
  </si>
  <si>
    <t>博时央企结构调整ETF</t>
  </si>
  <si>
    <t>512970.OF</t>
  </si>
  <si>
    <t>平安粤港澳大湾区ETF</t>
  </si>
  <si>
    <t>成钧,刘洁倩</t>
  </si>
  <si>
    <t>512980.OF</t>
  </si>
  <si>
    <t>广发中证传媒ETF</t>
  </si>
  <si>
    <t>512990.OF</t>
  </si>
  <si>
    <t>华夏MSCI中国A股国际通ETF</t>
  </si>
  <si>
    <t>513000.OF</t>
  </si>
  <si>
    <t>易方达日兴资管日经225ETF</t>
  </si>
  <si>
    <t>513030.OF</t>
  </si>
  <si>
    <t>华安德国30(DAX)ETF</t>
  </si>
  <si>
    <t>513050.OF</t>
  </si>
  <si>
    <t>易方达中证海外互联ETF</t>
  </si>
  <si>
    <t>513080.OF</t>
  </si>
  <si>
    <t>华安法国CAC40ETF</t>
  </si>
  <si>
    <t>513090.OF</t>
  </si>
  <si>
    <t>易方达中证香港证券投资主题ETF</t>
  </si>
  <si>
    <t>范冰,成曦</t>
  </si>
  <si>
    <t>513100.OF</t>
  </si>
  <si>
    <t>国泰纳斯达克100ETF</t>
  </si>
  <si>
    <t>吴向军,徐成城</t>
  </si>
  <si>
    <t>513300.OF</t>
  </si>
  <si>
    <t>华夏纳斯达克100ETF</t>
  </si>
  <si>
    <t>513500.OF</t>
  </si>
  <si>
    <t>博时标普500ETF</t>
  </si>
  <si>
    <t>513520.OF</t>
  </si>
  <si>
    <t>华夏野村日经225ETF</t>
  </si>
  <si>
    <t>513550.OF</t>
  </si>
  <si>
    <t>华泰柏瑞中证港股通50ETF</t>
  </si>
  <si>
    <t>李茜,何琦</t>
  </si>
  <si>
    <t>513600.OF</t>
  </si>
  <si>
    <t>南方恒生ETF</t>
  </si>
  <si>
    <t>513660.OF</t>
  </si>
  <si>
    <t>华夏沪港通恒生ETF</t>
  </si>
  <si>
    <t>513680.OF</t>
  </si>
  <si>
    <t>建信港股通恒生中国企业ETF</t>
  </si>
  <si>
    <t>薛玲,李博涵,龚佳佳</t>
  </si>
  <si>
    <t>513800.OF</t>
  </si>
  <si>
    <t>南方东证指数ETF</t>
  </si>
  <si>
    <t>513880.OF</t>
  </si>
  <si>
    <t>华安三菱日联日经225ETF</t>
  </si>
  <si>
    <t>513900.OF</t>
  </si>
  <si>
    <t>华安CES港股通精选100ETF</t>
  </si>
  <si>
    <t>513990.OF</t>
  </si>
  <si>
    <t>招商上证港股通ETF</t>
  </si>
  <si>
    <t>515000.OF</t>
  </si>
  <si>
    <t>华宝中证科技龙头ETF</t>
  </si>
  <si>
    <t>515010.OF</t>
  </si>
  <si>
    <t>华夏中证全指证券公司ETF</t>
  </si>
  <si>
    <t>515020.OF</t>
  </si>
  <si>
    <t>华夏中证银行ETF</t>
  </si>
  <si>
    <t>515030.OF</t>
  </si>
  <si>
    <t>华夏中证新能源汽车ETF</t>
  </si>
  <si>
    <t>515050.OF</t>
  </si>
  <si>
    <t>华夏中证5G通信主题ETF</t>
  </si>
  <si>
    <t>515060.OF</t>
  </si>
  <si>
    <t>华夏中证全指房地产ETF</t>
  </si>
  <si>
    <t>515070.OF</t>
  </si>
  <si>
    <t>华夏中证人工智能ETF</t>
  </si>
  <si>
    <t>515080.OF</t>
  </si>
  <si>
    <t>招商中证红利ETF</t>
  </si>
  <si>
    <t>王平,刘重杰</t>
  </si>
  <si>
    <t>515090.OF</t>
  </si>
  <si>
    <t>博时可持续发展100ETF</t>
  </si>
  <si>
    <t>515100.OF</t>
  </si>
  <si>
    <t>景顺长城中证红利低波动100ETF</t>
  </si>
  <si>
    <t>515110.OF</t>
  </si>
  <si>
    <t>易方达中证国企一带一路ETF</t>
  </si>
  <si>
    <t>515120.OF</t>
  </si>
  <si>
    <t>广发中证创新药产业ETF</t>
  </si>
  <si>
    <t>515130.OF</t>
  </si>
  <si>
    <t>博时沪深300ETF</t>
  </si>
  <si>
    <t>515150.OF</t>
  </si>
  <si>
    <t>富国中证国企一带一路ETF</t>
  </si>
  <si>
    <t>515160.OF</t>
  </si>
  <si>
    <t>招商MSCI中国A股国际通ETF</t>
  </si>
  <si>
    <t>515170.OF</t>
  </si>
  <si>
    <t>华夏中证细分食品饮料产业主题ETF</t>
  </si>
  <si>
    <t>515180.OF</t>
  </si>
  <si>
    <t>易方达中证红利ETF</t>
  </si>
  <si>
    <t>515190.OF</t>
  </si>
  <si>
    <t>中银证券中证500ETF</t>
  </si>
  <si>
    <t>515200.OF</t>
  </si>
  <si>
    <t>申万菱信中证研发创新100ETF</t>
  </si>
  <si>
    <t>515210.OF</t>
  </si>
  <si>
    <t>国泰中证钢铁ETF</t>
  </si>
  <si>
    <t>515220.OF</t>
  </si>
  <si>
    <t>国泰中证煤炭ETF</t>
  </si>
  <si>
    <t>515250.OF</t>
  </si>
  <si>
    <t>富国中证智能汽车主题ETF</t>
  </si>
  <si>
    <t>515260.OF</t>
  </si>
  <si>
    <t>华宝中证电子50ETF</t>
  </si>
  <si>
    <t>蒋俊阳</t>
  </si>
  <si>
    <t>515280.OF</t>
  </si>
  <si>
    <t>富国中证银行ETF</t>
  </si>
  <si>
    <t>515290.OF</t>
  </si>
  <si>
    <t>天弘中证银行ETF</t>
  </si>
  <si>
    <t>515300.OF</t>
  </si>
  <si>
    <t>嘉实沪深300红利低波动ETF</t>
  </si>
  <si>
    <t>515310.OF</t>
  </si>
  <si>
    <t>汇添富沪深300ETF</t>
  </si>
  <si>
    <t>515320.OF</t>
  </si>
  <si>
    <t>华安中证电子50ETF</t>
  </si>
  <si>
    <t>515330.OF</t>
  </si>
  <si>
    <t>天弘沪深300ETF</t>
  </si>
  <si>
    <t>张子法,杨超,陈瑶</t>
  </si>
  <si>
    <t>515350.OF</t>
  </si>
  <si>
    <t>民生加银沪深300ETF</t>
  </si>
  <si>
    <t>515360.OF</t>
  </si>
  <si>
    <t>方正富邦沪深300ETF</t>
  </si>
  <si>
    <t>515380.OF</t>
  </si>
  <si>
    <t>泰康沪深300ETF</t>
  </si>
  <si>
    <t>515390.OF</t>
  </si>
  <si>
    <t>华安沪深300ETF</t>
  </si>
  <si>
    <t>515400.OF</t>
  </si>
  <si>
    <t>富国中证大数据产业ETF</t>
  </si>
  <si>
    <t>蔡卡尔</t>
  </si>
  <si>
    <t>515450.OF</t>
  </si>
  <si>
    <t>南方标普中国A股大盘红利低波50ETF</t>
  </si>
  <si>
    <t>515500.OF</t>
  </si>
  <si>
    <t>海富通中证长三角领先ETF</t>
  </si>
  <si>
    <t>515510.OF</t>
  </si>
  <si>
    <t>嘉实中证500成长估值ETF</t>
  </si>
  <si>
    <t>515520.OF</t>
  </si>
  <si>
    <t>大成MSCI中国A股质优价值100ETF</t>
  </si>
  <si>
    <t>515530.OF</t>
  </si>
  <si>
    <t>泰康中证500ETF</t>
  </si>
  <si>
    <t>515550.OF</t>
  </si>
  <si>
    <t>中融中证500ETF</t>
  </si>
  <si>
    <t>515560.OF</t>
  </si>
  <si>
    <t>建信中证全指证券公司ETF</t>
  </si>
  <si>
    <t>515570.OF</t>
  </si>
  <si>
    <t>山西证券中证红利潜力ETF</t>
  </si>
  <si>
    <t>章海默,刘俊清</t>
  </si>
  <si>
    <t>515580.OF</t>
  </si>
  <si>
    <t>华泰柏瑞中证科技100ETF</t>
  </si>
  <si>
    <t>515590.OF</t>
  </si>
  <si>
    <t>前海开源中证500等权ETF</t>
  </si>
  <si>
    <t>515600.OF</t>
  </si>
  <si>
    <t>广发中证央企创新驱动ETF</t>
  </si>
  <si>
    <t>515610.OF</t>
  </si>
  <si>
    <t>中银中证800ETF</t>
  </si>
  <si>
    <t>515620.OF</t>
  </si>
  <si>
    <t>建信中证800ETF</t>
  </si>
  <si>
    <t>515630.OF</t>
  </si>
  <si>
    <t>鹏华中证800证券保险ETF</t>
  </si>
  <si>
    <t>515650.OF</t>
  </si>
  <si>
    <t>富国中证消费50ETF</t>
  </si>
  <si>
    <t>515660.OF</t>
  </si>
  <si>
    <t>国联安沪深300ETF</t>
  </si>
  <si>
    <t>515670.OF</t>
  </si>
  <si>
    <t>中银中证100ETF</t>
  </si>
  <si>
    <t>515680.OF</t>
  </si>
  <si>
    <t>嘉实中证央企创新驱动ETF</t>
  </si>
  <si>
    <t>515690.OF</t>
  </si>
  <si>
    <t>鹏华中证高股息龙头ETF</t>
  </si>
  <si>
    <t>515700.OF</t>
  </si>
  <si>
    <t>平安中证新能源汽车产业ETF</t>
  </si>
  <si>
    <t>515710.OF</t>
  </si>
  <si>
    <t>华宝中证细分食品饮料产业主题ETF</t>
  </si>
  <si>
    <t>515750.OF</t>
  </si>
  <si>
    <t>富国中证科技50策略ETF</t>
  </si>
  <si>
    <t>515760.OF</t>
  </si>
  <si>
    <t>华夏中证浙江国资创新发展ETF</t>
  </si>
  <si>
    <t>515770.OF</t>
  </si>
  <si>
    <t>上投摩根MSCI中国A股ETF</t>
  </si>
  <si>
    <t>515780.OF</t>
  </si>
  <si>
    <t>浦银安盛MSCI中国A股ETF</t>
  </si>
  <si>
    <t>515790.OF</t>
  </si>
  <si>
    <t>华泰柏瑞中证光伏产业ETF</t>
  </si>
  <si>
    <t>李茜,李沐阳</t>
  </si>
  <si>
    <t>515800.OF</t>
  </si>
  <si>
    <t>汇添富中证800ETF</t>
  </si>
  <si>
    <t>515810.OF</t>
  </si>
  <si>
    <t>易方达中证800ETF</t>
  </si>
  <si>
    <t>515820.OF</t>
  </si>
  <si>
    <t>富国中证800ETF</t>
  </si>
  <si>
    <t>515830.OF</t>
  </si>
  <si>
    <t>工银中证800ETF</t>
  </si>
  <si>
    <t>刘伟琳,赵栩</t>
  </si>
  <si>
    <t>515850.OF</t>
  </si>
  <si>
    <t>富国中证全指证券公司ETF</t>
  </si>
  <si>
    <t>515860.OF</t>
  </si>
  <si>
    <t>嘉实中证新兴科技100策略ETF</t>
  </si>
  <si>
    <t>515870.OF</t>
  </si>
  <si>
    <t>嘉实先进制造100ETF</t>
  </si>
  <si>
    <t>515880.OF</t>
  </si>
  <si>
    <t>国泰中证全指通信设备ETF</t>
  </si>
  <si>
    <t>515890.OF</t>
  </si>
  <si>
    <t>博时中证红利ETF</t>
  </si>
  <si>
    <t>515900.OF</t>
  </si>
  <si>
    <t>博时央企创新驱动ETF</t>
  </si>
  <si>
    <t>515910.OF</t>
  </si>
  <si>
    <t>中金质量ETF</t>
  </si>
  <si>
    <t>耿帅军</t>
  </si>
  <si>
    <t>515920.OF</t>
  </si>
  <si>
    <t>博时智能消费ETF</t>
  </si>
  <si>
    <t>515930.OF</t>
  </si>
  <si>
    <t>永赢沪深300ETF</t>
  </si>
  <si>
    <t>515950.OF</t>
  </si>
  <si>
    <t>富国中证医药50ETF</t>
  </si>
  <si>
    <t>515960.OF</t>
  </si>
  <si>
    <t>嘉实中证医药健康100策略ETF</t>
  </si>
  <si>
    <t>515980.OF</t>
  </si>
  <si>
    <t>华富中证人工智能产业ETF</t>
  </si>
  <si>
    <t>515990.OF</t>
  </si>
  <si>
    <t>汇添富中证国企一带一路ETF</t>
  </si>
  <si>
    <t>516050.OF</t>
  </si>
  <si>
    <t>工银瑞信中证科技龙头ETF</t>
  </si>
  <si>
    <t>516160.OF</t>
  </si>
  <si>
    <t>南方中证新能源ETF</t>
  </si>
  <si>
    <t>516880.OF</t>
  </si>
  <si>
    <t>银华光伏50ETF</t>
  </si>
  <si>
    <t>李宜璇,王帅</t>
  </si>
  <si>
    <t>517050.OF</t>
  </si>
  <si>
    <t>华泰柏瑞中证沪港深互联网ETF</t>
  </si>
  <si>
    <t>517200.OF</t>
  </si>
  <si>
    <t>嘉实中证沪港深互联网ETF</t>
  </si>
  <si>
    <t>518600.OF</t>
  </si>
  <si>
    <t>广发上海金ETF</t>
  </si>
  <si>
    <t>518660.OF</t>
  </si>
  <si>
    <t>工银黄金ETF</t>
  </si>
  <si>
    <t>518680.OF</t>
  </si>
  <si>
    <t>富国上海金ETF</t>
  </si>
  <si>
    <t>张圣贤,王乐乐</t>
  </si>
  <si>
    <t>518800.OF</t>
  </si>
  <si>
    <t>国泰黄金ETF</t>
  </si>
  <si>
    <t>518850.OF</t>
  </si>
  <si>
    <t>华夏黄金ETF</t>
  </si>
  <si>
    <t>518860.OF</t>
  </si>
  <si>
    <t>建信上海金ETF</t>
  </si>
  <si>
    <t>518880.OF</t>
  </si>
  <si>
    <t>华安黄金ETF</t>
  </si>
  <si>
    <t>518890.OF</t>
  </si>
  <si>
    <t>中银上海金ETF</t>
  </si>
  <si>
    <t>519001.OF</t>
  </si>
  <si>
    <t>银华核心价值优选</t>
  </si>
  <si>
    <t>519002.OF</t>
  </si>
  <si>
    <t>华安安信消费服务</t>
  </si>
  <si>
    <t>519003.OF</t>
  </si>
  <si>
    <t>海富通收益增长</t>
  </si>
  <si>
    <t>周雪军</t>
  </si>
  <si>
    <t>519005.OF</t>
  </si>
  <si>
    <t>海富通股票</t>
  </si>
  <si>
    <t>519007.OF</t>
  </si>
  <si>
    <t>海富通强化回报</t>
  </si>
  <si>
    <t>谈云飞,陶敏</t>
  </si>
  <si>
    <t>519008.OF</t>
  </si>
  <si>
    <t>汇添富优势精选</t>
  </si>
  <si>
    <t>519011.OF</t>
  </si>
  <si>
    <t>海富通精选</t>
  </si>
  <si>
    <t>王智慧,黄峰</t>
  </si>
  <si>
    <t>519013.OF</t>
  </si>
  <si>
    <t>海富通风格优势</t>
  </si>
  <si>
    <t>陆怡雯</t>
  </si>
  <si>
    <t>519015.OF</t>
  </si>
  <si>
    <t>海富通精选2号</t>
  </si>
  <si>
    <t>519017.OF</t>
  </si>
  <si>
    <t>大成积极成长</t>
  </si>
  <si>
    <t>519018.OF</t>
  </si>
  <si>
    <t>汇添富均衡增长</t>
  </si>
  <si>
    <t>519019.OF</t>
  </si>
  <si>
    <t>大成景阳领先</t>
  </si>
  <si>
    <t>徐彦,齐炜中</t>
  </si>
  <si>
    <t>519020.OF</t>
  </si>
  <si>
    <t>国泰金泰A</t>
  </si>
  <si>
    <t>519021.OF</t>
  </si>
  <si>
    <t>国泰金鼎价值精选</t>
  </si>
  <si>
    <t>519023.OF</t>
  </si>
  <si>
    <t>海富通稳健添利C</t>
  </si>
  <si>
    <t>谈云飞,何谦</t>
  </si>
  <si>
    <t>519025.OF</t>
  </si>
  <si>
    <t>海富通领先成长</t>
  </si>
  <si>
    <t>519026.OF</t>
  </si>
  <si>
    <t>海富通中小盘</t>
  </si>
  <si>
    <t>519027.OF</t>
  </si>
  <si>
    <t>海富通上证周期ETF联接</t>
  </si>
  <si>
    <t>519029.OF</t>
  </si>
  <si>
    <t>华夏平稳增长</t>
  </si>
  <si>
    <t>彭海伟</t>
  </si>
  <si>
    <t>519030.OF</t>
  </si>
  <si>
    <t>海富通稳固收益</t>
  </si>
  <si>
    <t>陈轶平,江勇</t>
  </si>
  <si>
    <t>519032.OF</t>
  </si>
  <si>
    <t>海富通上证非周期ETF联接</t>
  </si>
  <si>
    <t>519033.OF</t>
  </si>
  <si>
    <t>海富通国策导向</t>
  </si>
  <si>
    <t>519034.OF</t>
  </si>
  <si>
    <t>海富通中证500增强A</t>
  </si>
  <si>
    <t>杜晓海,纪君凯</t>
  </si>
  <si>
    <t>519035.OF</t>
  </si>
  <si>
    <t>富国天博创新主题</t>
  </si>
  <si>
    <t>519039.OF</t>
  </si>
  <si>
    <t>长盛同德</t>
  </si>
  <si>
    <t>朱律,郭堃</t>
  </si>
  <si>
    <t>519050.OF</t>
  </si>
  <si>
    <t>海富通安颐收益A</t>
  </si>
  <si>
    <t>519051.OF</t>
  </si>
  <si>
    <t>海富通一年定期开放A</t>
  </si>
  <si>
    <t>夏妍妍</t>
  </si>
  <si>
    <t>519056.OF</t>
  </si>
  <si>
    <t>海富通内需热点</t>
  </si>
  <si>
    <t>519059.OF</t>
  </si>
  <si>
    <t>海富通可转债优选</t>
  </si>
  <si>
    <t>519061.OF</t>
  </si>
  <si>
    <t>海富通纯债A</t>
  </si>
  <si>
    <t>519062.OF</t>
  </si>
  <si>
    <t>海富通阿尔法对冲A</t>
  </si>
  <si>
    <t>杜晓海,朱斌全</t>
  </si>
  <si>
    <t>519066.OF</t>
  </si>
  <si>
    <t>汇添富蓝筹稳健</t>
  </si>
  <si>
    <t>519068.OF</t>
  </si>
  <si>
    <t>汇添富成长焦点</t>
  </si>
  <si>
    <t>519069.OF</t>
  </si>
  <si>
    <t>汇添富价值精选A</t>
  </si>
  <si>
    <t>519078.OF</t>
  </si>
  <si>
    <t>汇添富增强收益A</t>
  </si>
  <si>
    <t>519087.OF</t>
  </si>
  <si>
    <t>新华优选分红</t>
  </si>
  <si>
    <t>519089.OF</t>
  </si>
  <si>
    <t>新华优选成长</t>
  </si>
  <si>
    <t>519091.OF</t>
  </si>
  <si>
    <t>新华泛资源优势</t>
  </si>
  <si>
    <t>519093.OF</t>
  </si>
  <si>
    <t>新华钻石品质企业</t>
  </si>
  <si>
    <t>519095.OF</t>
  </si>
  <si>
    <t>新华行业周期轮换</t>
  </si>
  <si>
    <t>519097.OF</t>
  </si>
  <si>
    <t>新华中小市值优选</t>
  </si>
  <si>
    <t>519099.OF</t>
  </si>
  <si>
    <t>新华灵活主题</t>
  </si>
  <si>
    <t>519100.OF</t>
  </si>
  <si>
    <t>长盛中证100</t>
  </si>
  <si>
    <t>519110.OF</t>
  </si>
  <si>
    <t>浦银安盛价值成长A</t>
  </si>
  <si>
    <t>吴勇</t>
  </si>
  <si>
    <t>519111.OF</t>
  </si>
  <si>
    <t>浦银安盛优化收益A</t>
  </si>
  <si>
    <t>519113.OF</t>
  </si>
  <si>
    <t>浦银安盛精致生活</t>
  </si>
  <si>
    <t>519115.OF</t>
  </si>
  <si>
    <t>浦银安盛红利精选</t>
  </si>
  <si>
    <t>陈蔚丰</t>
  </si>
  <si>
    <t>519116.OF</t>
  </si>
  <si>
    <t>浦银安盛沪深300指数增强</t>
  </si>
  <si>
    <t>519117.OF</t>
  </si>
  <si>
    <t>浦银安盛基本面400</t>
  </si>
  <si>
    <t>519118.OF</t>
  </si>
  <si>
    <t>浦银安盛幸福回报A</t>
  </si>
  <si>
    <t>519120.OF</t>
  </si>
  <si>
    <t>浦银安盛战略新兴产业</t>
  </si>
  <si>
    <t>519121.OF</t>
  </si>
  <si>
    <t>浦银安盛6个月A</t>
  </si>
  <si>
    <t>519125.OF</t>
  </si>
  <si>
    <t>浦银安盛消费升级A</t>
  </si>
  <si>
    <t>杨富麟</t>
  </si>
  <si>
    <t>519126.OF</t>
  </si>
  <si>
    <t>浦银安盛新经济结构</t>
  </si>
  <si>
    <t>519127.OF</t>
  </si>
  <si>
    <t>浦银安盛盛世精选A</t>
  </si>
  <si>
    <t>519128.OF</t>
  </si>
  <si>
    <t>浦银安盛月月盈A</t>
  </si>
  <si>
    <t>519130.OF</t>
  </si>
  <si>
    <t>海富通新内需A</t>
  </si>
  <si>
    <t>张靖爽,朱斌全</t>
  </si>
  <si>
    <t>519133.OF</t>
  </si>
  <si>
    <t>海富通改革驱动</t>
  </si>
  <si>
    <t>519134.OF</t>
  </si>
  <si>
    <t>海富通富祥</t>
  </si>
  <si>
    <t>朱斌全,夏妍妍</t>
  </si>
  <si>
    <t>519136.OF</t>
  </si>
  <si>
    <t>海富通瑞丰</t>
  </si>
  <si>
    <t>519137.OF</t>
  </si>
  <si>
    <t>海富通瑞福</t>
  </si>
  <si>
    <t>519138.OF</t>
  </si>
  <si>
    <t>海富通瑞祥一年定开</t>
  </si>
  <si>
    <t>519139.OF</t>
  </si>
  <si>
    <t>海富通沪港深</t>
  </si>
  <si>
    <t>王智慧,高峥,周雪军</t>
  </si>
  <si>
    <t>519150.OF</t>
  </si>
  <si>
    <t>新华优选消费</t>
  </si>
  <si>
    <t>519152.OF</t>
  </si>
  <si>
    <t>新华纯债添利A</t>
  </si>
  <si>
    <t>于泽雨,曹巍浩,王滨</t>
  </si>
  <si>
    <t>519156.OF</t>
  </si>
  <si>
    <t>新华行业轮换配置A</t>
  </si>
  <si>
    <t>赵强,申峰旗</t>
  </si>
  <si>
    <t>519158.OF</t>
  </si>
  <si>
    <t>新华趋势领航</t>
  </si>
  <si>
    <t>519160.OF</t>
  </si>
  <si>
    <t>新华安享惠金A</t>
  </si>
  <si>
    <t>于泽雨,马英,曹巍浩</t>
  </si>
  <si>
    <t>519162.OF</t>
  </si>
  <si>
    <t>新华增怡A</t>
  </si>
  <si>
    <t>于泽雨,王丹</t>
  </si>
  <si>
    <t>519165.OF</t>
  </si>
  <si>
    <t>新华鑫利</t>
  </si>
  <si>
    <t>王滨</t>
  </si>
  <si>
    <t>519170.OF</t>
  </si>
  <si>
    <t>浦银安盛增长动力</t>
  </si>
  <si>
    <t>519171.OF</t>
  </si>
  <si>
    <t>浦银安盛医疗健康</t>
  </si>
  <si>
    <t>陈蔚丰,胡攸乔</t>
  </si>
  <si>
    <t>519172.OF</t>
  </si>
  <si>
    <t>浦银安盛睿智精选A</t>
  </si>
  <si>
    <t>秦闻</t>
  </si>
  <si>
    <t>519175.OF</t>
  </si>
  <si>
    <t>浦银安盛经济带崛起A</t>
  </si>
  <si>
    <t>519180.OF</t>
  </si>
  <si>
    <t>万家上证180</t>
  </si>
  <si>
    <t>519181.OF</t>
  </si>
  <si>
    <t>万家和谐增长</t>
  </si>
  <si>
    <t>519183.OF</t>
  </si>
  <si>
    <t>万家双引擎</t>
  </si>
  <si>
    <t>叶勇</t>
  </si>
  <si>
    <t>519185.OF</t>
  </si>
  <si>
    <t>万家精选</t>
  </si>
  <si>
    <t>519186.OF</t>
  </si>
  <si>
    <t>万家稳健增利A</t>
  </si>
  <si>
    <t>519188.OF</t>
  </si>
  <si>
    <t>万家信用恒利A</t>
  </si>
  <si>
    <t>519190.OF</t>
  </si>
  <si>
    <t>万家双利</t>
  </si>
  <si>
    <t>519191.OF</t>
  </si>
  <si>
    <t>万家新利</t>
  </si>
  <si>
    <t>519193.OF</t>
  </si>
  <si>
    <t>万家消费成长</t>
  </si>
  <si>
    <t>519195.OF</t>
  </si>
  <si>
    <t>万家品质生活</t>
  </si>
  <si>
    <t>519196.OF</t>
  </si>
  <si>
    <t>万家新兴蓝筹</t>
  </si>
  <si>
    <t>519197.OF</t>
  </si>
  <si>
    <t>万家颐达</t>
  </si>
  <si>
    <t>519198.OF</t>
  </si>
  <si>
    <t>万家颐和</t>
  </si>
  <si>
    <t>章恒</t>
  </si>
  <si>
    <t>519199.OF</t>
  </si>
  <si>
    <t>万家家享中短债A</t>
  </si>
  <si>
    <t>519206.OF</t>
  </si>
  <si>
    <t>万家年年恒荣定开A</t>
  </si>
  <si>
    <t>519208.OF</t>
  </si>
  <si>
    <t>万家3-5年政策性金融债A</t>
  </si>
  <si>
    <t>519212.OF</t>
  </si>
  <si>
    <t>万家宏观择时多策略</t>
  </si>
  <si>
    <t>519220.OF</t>
  </si>
  <si>
    <t>海富通聚利纯债</t>
  </si>
  <si>
    <t>谈云飞,刘田</t>
  </si>
  <si>
    <t>519222.OF</t>
  </si>
  <si>
    <t>海富通欣益A</t>
  </si>
  <si>
    <t>夏妍妍,朱斌全</t>
  </si>
  <si>
    <t>519224.OF</t>
  </si>
  <si>
    <t>海富通欣荣A</t>
  </si>
  <si>
    <t>519225.OF</t>
  </si>
  <si>
    <t>海富通集利</t>
  </si>
  <si>
    <t>519226.OF</t>
  </si>
  <si>
    <t>海富通瑞利</t>
  </si>
  <si>
    <t>519229.OF</t>
  </si>
  <si>
    <t>海富通欣享A</t>
  </si>
  <si>
    <t>谈云飞,朱斌全</t>
  </si>
  <si>
    <t>519300.OF</t>
  </si>
  <si>
    <t>大成沪深300A</t>
  </si>
  <si>
    <t>519320.OF</t>
  </si>
  <si>
    <t>浦银安盛幸福聚利A</t>
  </si>
  <si>
    <t>519322.OF</t>
  </si>
  <si>
    <t>浦银安盛盛元定开A</t>
  </si>
  <si>
    <t>519324.OF</t>
  </si>
  <si>
    <t>浦银安盛盛鑫A</t>
  </si>
  <si>
    <t>519326.OF</t>
  </si>
  <si>
    <t>浦银安盛幸福聚益A</t>
  </si>
  <si>
    <t>519328.OF</t>
  </si>
  <si>
    <t>浦银安盛盛泰A</t>
  </si>
  <si>
    <t>519330.OF</t>
  </si>
  <si>
    <t>浦银安盛盛跃纯债A</t>
  </si>
  <si>
    <t>519332.OF</t>
  </si>
  <si>
    <t>浦银安盛盛达纯债A</t>
  </si>
  <si>
    <t>519334.OF</t>
  </si>
  <si>
    <t>浦银安盛盛勤3个月定开A</t>
  </si>
  <si>
    <t>519505.OF</t>
  </si>
  <si>
    <t>海富通货币A</t>
  </si>
  <si>
    <t>519508.OF</t>
  </si>
  <si>
    <t>万家货币A</t>
  </si>
  <si>
    <t>519509.OF</t>
  </si>
  <si>
    <t>浦银安盛货币A</t>
  </si>
  <si>
    <t>519511.OF</t>
  </si>
  <si>
    <t>万家日日薪A</t>
  </si>
  <si>
    <t>519518.OF</t>
  </si>
  <si>
    <t>汇添富货币A</t>
  </si>
  <si>
    <t>519519.OF</t>
  </si>
  <si>
    <t>华泰柏瑞增利A</t>
  </si>
  <si>
    <t>519566.OF</t>
  </si>
  <si>
    <t>浦银安盛日日盈A</t>
  </si>
  <si>
    <t>519588.OF</t>
  </si>
  <si>
    <t>交银货币A</t>
  </si>
  <si>
    <t>519601.OF</t>
  </si>
  <si>
    <t>海富通海外精选</t>
  </si>
  <si>
    <t>高峥,陶意非</t>
  </si>
  <si>
    <t>519602.OF</t>
  </si>
  <si>
    <t>海富通大中华精选</t>
  </si>
  <si>
    <t>519606.OF</t>
  </si>
  <si>
    <t>国泰金鑫</t>
  </si>
  <si>
    <t>519610.OF</t>
  </si>
  <si>
    <t>银河旺利A</t>
  </si>
  <si>
    <t>蒋磊,卢轶乔</t>
  </si>
  <si>
    <t>519613.OF</t>
  </si>
  <si>
    <t>银河君尚A</t>
  </si>
  <si>
    <t>罗博,刘铭,卢轶乔</t>
  </si>
  <si>
    <t>519616.OF</t>
  </si>
  <si>
    <t>银河君信A</t>
  </si>
  <si>
    <t>519619.OF</t>
  </si>
  <si>
    <t>银河君荣A</t>
  </si>
  <si>
    <t>519622.OF</t>
  </si>
  <si>
    <t>银河君怡纯债</t>
  </si>
  <si>
    <t>519623.OF</t>
  </si>
  <si>
    <t>银河君耀A</t>
  </si>
  <si>
    <t>刘铭,杨琪</t>
  </si>
  <si>
    <t>519625.OF</t>
  </si>
  <si>
    <t>银河君盛A</t>
  </si>
  <si>
    <t>刘铭,卢轶乔</t>
  </si>
  <si>
    <t>519627.OF</t>
  </si>
  <si>
    <t>银河君润A</t>
  </si>
  <si>
    <t>刘铭,余科苗</t>
  </si>
  <si>
    <t>519629.OF</t>
  </si>
  <si>
    <t>银河睿利A</t>
  </si>
  <si>
    <t>卢轶乔,何晶</t>
  </si>
  <si>
    <t>519632.OF</t>
  </si>
  <si>
    <t>银河君辉3个月</t>
  </si>
  <si>
    <t>519640.OF</t>
  </si>
  <si>
    <t>银河鸿利A</t>
  </si>
  <si>
    <t>蒋磊,余科苗</t>
  </si>
  <si>
    <t>519642.OF</t>
  </si>
  <si>
    <t>银河大国智造主题</t>
  </si>
  <si>
    <t>519644.OF</t>
  </si>
  <si>
    <t>银河智联主题</t>
  </si>
  <si>
    <t>519651.OF</t>
  </si>
  <si>
    <t>银河转型增长</t>
  </si>
  <si>
    <t>杨琪,陈伯祯</t>
  </si>
  <si>
    <t>519652.OF</t>
  </si>
  <si>
    <t>银河鑫利A</t>
  </si>
  <si>
    <t>卢轶乔,刘铭,陈伯祯</t>
  </si>
  <si>
    <t>519654.OF</t>
  </si>
  <si>
    <t>银河丰利</t>
  </si>
  <si>
    <t>519655.OF</t>
  </si>
  <si>
    <t>银河现代服务主题</t>
  </si>
  <si>
    <t>519656.OF</t>
  </si>
  <si>
    <t>银河灵活配置A</t>
  </si>
  <si>
    <t>石磊</t>
  </si>
  <si>
    <t>519660.OF</t>
  </si>
  <si>
    <t>银河增利A</t>
  </si>
  <si>
    <t>519662.OF</t>
  </si>
  <si>
    <t>银河久益回报6个月定开A</t>
  </si>
  <si>
    <t>519664.OF</t>
  </si>
  <si>
    <t>银河美丽优萃A</t>
  </si>
  <si>
    <t>519666.OF</t>
  </si>
  <si>
    <t>银河银信添利B</t>
  </si>
  <si>
    <t>519668.OF</t>
  </si>
  <si>
    <t>银河竞争优势成长</t>
  </si>
  <si>
    <t>祝建辉</t>
  </si>
  <si>
    <t>519669.OF</t>
  </si>
  <si>
    <t>银河领先债券</t>
  </si>
  <si>
    <t>韩晶,蒋磊</t>
  </si>
  <si>
    <t>519670.OF</t>
  </si>
  <si>
    <t>银河行业优选</t>
  </si>
  <si>
    <t>王海华</t>
  </si>
  <si>
    <t>519671.OF</t>
  </si>
  <si>
    <t>银河沪深300价值</t>
  </si>
  <si>
    <t>罗博</t>
  </si>
  <si>
    <t>519672.OF</t>
  </si>
  <si>
    <t>银河蓝筹精选</t>
  </si>
  <si>
    <t>519673.OF</t>
  </si>
  <si>
    <t>银河康乐</t>
  </si>
  <si>
    <t>余科苗</t>
  </si>
  <si>
    <t>519674.OF</t>
  </si>
  <si>
    <t>银河创新成长</t>
  </si>
  <si>
    <t>郑巍山</t>
  </si>
  <si>
    <t>519675.OF</t>
  </si>
  <si>
    <t>银河泰利A</t>
  </si>
  <si>
    <t>519676.OF</t>
  </si>
  <si>
    <t>银河强化收益</t>
  </si>
  <si>
    <t>张沛,祝建辉</t>
  </si>
  <si>
    <t>519677.OF</t>
  </si>
  <si>
    <t>银河定投宝</t>
  </si>
  <si>
    <t>罗博,楼华锋</t>
  </si>
  <si>
    <t>519678.OF</t>
  </si>
  <si>
    <t>银河消费驱动</t>
  </si>
  <si>
    <t>519679.OF</t>
  </si>
  <si>
    <t>银河主题策略</t>
  </si>
  <si>
    <t>519680.OF</t>
  </si>
  <si>
    <t>交银增利债券A</t>
  </si>
  <si>
    <t>519683.OF</t>
  </si>
  <si>
    <t>交银双利AB</t>
  </si>
  <si>
    <t>519686.OF</t>
  </si>
  <si>
    <t>交银180治理ETF联接</t>
  </si>
  <si>
    <t>519688.OF</t>
  </si>
  <si>
    <t>交银精选</t>
  </si>
  <si>
    <t>519690.OF</t>
  </si>
  <si>
    <t>交银稳健配置A</t>
  </si>
  <si>
    <t>陈孜铎</t>
  </si>
  <si>
    <t>519692.OF</t>
  </si>
  <si>
    <t>交银成长A</t>
  </si>
  <si>
    <t>王少成</t>
  </si>
  <si>
    <t>519694.OF</t>
  </si>
  <si>
    <t>交银蓝筹</t>
  </si>
  <si>
    <t>519696.OF</t>
  </si>
  <si>
    <t>交银环球精选</t>
  </si>
  <si>
    <t>陈俊华,周中,陈舒薇</t>
  </si>
  <si>
    <t>519697.OF</t>
  </si>
  <si>
    <t>交银优势行业</t>
  </si>
  <si>
    <t>519698.OF</t>
  </si>
  <si>
    <t>交银先锋</t>
  </si>
  <si>
    <t>封晴</t>
  </si>
  <si>
    <t>519700.OF</t>
  </si>
  <si>
    <t>交银主题优选</t>
  </si>
  <si>
    <t>519702.OF</t>
  </si>
  <si>
    <t>交银趋势优先</t>
  </si>
  <si>
    <t>杨金金</t>
  </si>
  <si>
    <t>519704.OF</t>
  </si>
  <si>
    <t>交银先进制造</t>
  </si>
  <si>
    <t>519706.OF</t>
  </si>
  <si>
    <t>交银深证300价值ETF联接</t>
  </si>
  <si>
    <t>519710.OF</t>
  </si>
  <si>
    <t>交银策略回报</t>
  </si>
  <si>
    <t>519712.OF</t>
  </si>
  <si>
    <t>交银阿尔法</t>
  </si>
  <si>
    <t>519714.OF</t>
  </si>
  <si>
    <t>交银消费新驱动</t>
  </si>
  <si>
    <t>519717.OF</t>
  </si>
  <si>
    <t>交银中高等级信用债</t>
  </si>
  <si>
    <t>519718.OF</t>
  </si>
  <si>
    <t>交银纯债AB</t>
  </si>
  <si>
    <t>519722.OF</t>
  </si>
  <si>
    <t>交银裕惠纯债</t>
  </si>
  <si>
    <t>连端清</t>
  </si>
  <si>
    <t>519723.OF</t>
  </si>
  <si>
    <t>交银双轮动AB</t>
  </si>
  <si>
    <t>519726.OF</t>
  </si>
  <si>
    <t>交银稳固收益</t>
  </si>
  <si>
    <t>519727.OF</t>
  </si>
  <si>
    <t>交银成长30</t>
  </si>
  <si>
    <t>519729.OF</t>
  </si>
  <si>
    <t>交银增强收益</t>
  </si>
  <si>
    <t>519730.OF</t>
  </si>
  <si>
    <t>交银定期支付月月丰A</t>
  </si>
  <si>
    <t>519732.OF</t>
  </si>
  <si>
    <t>交银定期支付双息平衡</t>
  </si>
  <si>
    <t>519733.OF</t>
  </si>
  <si>
    <t>交银强化回报AB</t>
  </si>
  <si>
    <t>519736.OF</t>
  </si>
  <si>
    <t>交银新成长</t>
  </si>
  <si>
    <t>519738.OF</t>
  </si>
  <si>
    <t>交银周期回报A</t>
  </si>
  <si>
    <t>519740.OF</t>
  </si>
  <si>
    <t>交银丰盈收益A</t>
  </si>
  <si>
    <t>519743.OF</t>
  </si>
  <si>
    <t>交银丰润收益A</t>
  </si>
  <si>
    <t>519748.OF</t>
  </si>
  <si>
    <t>交银丰享收益C</t>
  </si>
  <si>
    <t>519752.OF</t>
  </si>
  <si>
    <t>交银新回报A</t>
  </si>
  <si>
    <t>519753.OF</t>
  </si>
  <si>
    <t>交银安心收益</t>
  </si>
  <si>
    <t>519755.OF</t>
  </si>
  <si>
    <t>交银多策略回报A</t>
  </si>
  <si>
    <t>519756.OF</t>
  </si>
  <si>
    <t>交银国企改革</t>
  </si>
  <si>
    <t>519762.OF</t>
  </si>
  <si>
    <t>交银裕通纯债A</t>
  </si>
  <si>
    <t>519766.OF</t>
  </si>
  <si>
    <t>交银荣鑫</t>
  </si>
  <si>
    <t>唐赟,王艺伟</t>
  </si>
  <si>
    <t>519767.OF</t>
  </si>
  <si>
    <t>交银科技创新</t>
  </si>
  <si>
    <t>芮晨</t>
  </si>
  <si>
    <t>519768.OF</t>
  </si>
  <si>
    <t>交银优选回报A</t>
  </si>
  <si>
    <t>519770.OF</t>
  </si>
  <si>
    <t>交银优择回报A</t>
  </si>
  <si>
    <t>519772.OF</t>
  </si>
  <si>
    <t>交银新生活力</t>
  </si>
  <si>
    <t>519773.OF</t>
  </si>
  <si>
    <t>交银数据产业</t>
  </si>
  <si>
    <t>519776.OF</t>
  </si>
  <si>
    <t>交银裕盈纯债A</t>
  </si>
  <si>
    <t>519778.OF</t>
  </si>
  <si>
    <t>交银经济新动力</t>
  </si>
  <si>
    <t>519779.OF</t>
  </si>
  <si>
    <t>交银沪港深价值精选</t>
  </si>
  <si>
    <t>519782.OF</t>
  </si>
  <si>
    <t>交银裕隆纯债A</t>
  </si>
  <si>
    <t>519784.OF</t>
  </si>
  <si>
    <t>交银境尚收益A</t>
  </si>
  <si>
    <t>519786.OF</t>
  </si>
  <si>
    <t>交银裕利纯债A</t>
  </si>
  <si>
    <t>519800.OF</t>
  </si>
  <si>
    <t>华夏保证金A</t>
  </si>
  <si>
    <t>周飞,张雪韬</t>
  </si>
  <si>
    <t>519808.OF</t>
  </si>
  <si>
    <t>嘉实保证金理财A</t>
  </si>
  <si>
    <t>李金灿,徐珊</t>
  </si>
  <si>
    <t>519858.OF</t>
  </si>
  <si>
    <t>广发现金宝A</t>
  </si>
  <si>
    <t>温秀娟,曾雪兰</t>
  </si>
  <si>
    <t>519878.OF</t>
  </si>
  <si>
    <t>国寿安保场内申赎A</t>
  </si>
  <si>
    <t>519888.OF</t>
  </si>
  <si>
    <t>汇添富收益快线货币A</t>
  </si>
  <si>
    <t>519898.OF</t>
  </si>
  <si>
    <t>大成现金宝A</t>
  </si>
  <si>
    <t>519908.OF</t>
  </si>
  <si>
    <t>华夏兴华A</t>
  </si>
  <si>
    <t>阳琨</t>
  </si>
  <si>
    <t>519909.OF</t>
  </si>
  <si>
    <t>华安安顺</t>
  </si>
  <si>
    <t>王斌,高钥群</t>
  </si>
  <si>
    <t>519915.OF</t>
  </si>
  <si>
    <t>富国消费主题A</t>
  </si>
  <si>
    <t>519918.OF</t>
  </si>
  <si>
    <t>华夏兴和</t>
  </si>
  <si>
    <t>李彦</t>
  </si>
  <si>
    <t>519929.OF</t>
  </si>
  <si>
    <t>长信电子信息行业量化</t>
  </si>
  <si>
    <t>519933.OF</t>
  </si>
  <si>
    <t>长信利发</t>
  </si>
  <si>
    <t>519935.OF</t>
  </si>
  <si>
    <t>长信创新驱动</t>
  </si>
  <si>
    <t>沈佳</t>
  </si>
  <si>
    <t>519937.OF</t>
  </si>
  <si>
    <t>长信先锐A</t>
  </si>
  <si>
    <t>519941.OF</t>
  </si>
  <si>
    <t>长信富全纯债一年A</t>
  </si>
  <si>
    <t>519943.OF</t>
  </si>
  <si>
    <t>长信利率债A</t>
  </si>
  <si>
    <t>段博卿</t>
  </si>
  <si>
    <t>519945.OF</t>
  </si>
  <si>
    <t>长信富安纯债半年A</t>
  </si>
  <si>
    <t>519947.OF</t>
  </si>
  <si>
    <t>长信利保A</t>
  </si>
  <si>
    <t>519949.OF</t>
  </si>
  <si>
    <t>长信利信A</t>
  </si>
  <si>
    <t>黄韵</t>
  </si>
  <si>
    <t>519951.OF</t>
  </si>
  <si>
    <t>长信利泰A</t>
  </si>
  <si>
    <t>黄韵,朱昊</t>
  </si>
  <si>
    <t>519953.OF</t>
  </si>
  <si>
    <t>长信富海纯债一年C</t>
  </si>
  <si>
    <t>519955.OF</t>
  </si>
  <si>
    <t>长信富民纯债一年C</t>
  </si>
  <si>
    <t>519957.OF</t>
  </si>
  <si>
    <t>长信睿进A</t>
  </si>
  <si>
    <t>519959.OF</t>
  </si>
  <si>
    <t>长信多利</t>
  </si>
  <si>
    <t>519961.OF</t>
  </si>
  <si>
    <t>长信利广A</t>
  </si>
  <si>
    <t>李家春,吴晖</t>
  </si>
  <si>
    <t>519963.OF</t>
  </si>
  <si>
    <t>长信利盈A</t>
  </si>
  <si>
    <t>519965.OF</t>
  </si>
  <si>
    <t>长信量化多策略A</t>
  </si>
  <si>
    <t>519967.OF</t>
  </si>
  <si>
    <t>长信利富</t>
  </si>
  <si>
    <t>519969.OF</t>
  </si>
  <si>
    <t>长信新利</t>
  </si>
  <si>
    <t>519971.OF</t>
  </si>
  <si>
    <t>长信改革红利</t>
  </si>
  <si>
    <t>519973.OF</t>
  </si>
  <si>
    <t>长信纯债一年A</t>
  </si>
  <si>
    <t>冯彬,刘婧</t>
  </si>
  <si>
    <t>519975.OF</t>
  </si>
  <si>
    <t>长信量化中小盘</t>
  </si>
  <si>
    <t>519977.OF</t>
  </si>
  <si>
    <t>长信可转债A</t>
  </si>
  <si>
    <t>李家春,吴晖,倪伟</t>
  </si>
  <si>
    <t>519979.OF</t>
  </si>
  <si>
    <t>长信内需成长A</t>
  </si>
  <si>
    <t>519981.OF</t>
  </si>
  <si>
    <t>长信标普100等权重指数增强</t>
  </si>
  <si>
    <t>519983.OF</t>
  </si>
  <si>
    <t>长信量化先锋A</t>
  </si>
  <si>
    <t>519985.OF</t>
  </si>
  <si>
    <t>长信纯债壹号A</t>
  </si>
  <si>
    <t>519987.OF</t>
  </si>
  <si>
    <t>长信恒利优势</t>
  </si>
  <si>
    <t>刘亮</t>
  </si>
  <si>
    <t>519989.OF</t>
  </si>
  <si>
    <t>长信利丰C</t>
  </si>
  <si>
    <t>519991.OF</t>
  </si>
  <si>
    <t>长信双利优选A</t>
  </si>
  <si>
    <t>祝昱丰</t>
  </si>
  <si>
    <t>519993.OF</t>
  </si>
  <si>
    <t>长信增利策略</t>
  </si>
  <si>
    <t>519994.OF</t>
  </si>
  <si>
    <t>长信金利趋势</t>
  </si>
  <si>
    <t>高远</t>
  </si>
  <si>
    <t>519996.OF</t>
  </si>
  <si>
    <t>长信银利精选</t>
  </si>
  <si>
    <t>许望伟</t>
  </si>
  <si>
    <t>519999.OF</t>
  </si>
  <si>
    <t>长信利息收益A</t>
  </si>
  <si>
    <t>530001.OF</t>
  </si>
  <si>
    <t>建信恒久价值</t>
  </si>
  <si>
    <t>530002.OF</t>
  </si>
  <si>
    <t>建信货币A</t>
  </si>
  <si>
    <t>于倩倩,陈建良,先轲宇,吴沛文</t>
  </si>
  <si>
    <t>530003.OF</t>
  </si>
  <si>
    <t>建信优选成长A</t>
  </si>
  <si>
    <t>姚锦</t>
  </si>
  <si>
    <t>530005.OF</t>
  </si>
  <si>
    <t>建信优化配置</t>
  </si>
  <si>
    <t>530006.OF</t>
  </si>
  <si>
    <t>建信核心精选</t>
  </si>
  <si>
    <t>530008.OF</t>
  </si>
  <si>
    <t>建信稳定增利C</t>
  </si>
  <si>
    <t>530009.OF</t>
  </si>
  <si>
    <t>建信收益增强A</t>
  </si>
  <si>
    <t>彭紫云,吴尚伟</t>
  </si>
  <si>
    <t>530010.OF</t>
  </si>
  <si>
    <t>建信上证社会责任ETF联接</t>
  </si>
  <si>
    <t>530011.OF</t>
  </si>
  <si>
    <t>建信内生动力</t>
  </si>
  <si>
    <t>530012.OF</t>
  </si>
  <si>
    <t>建信积极配置</t>
  </si>
  <si>
    <t>530014.OF</t>
  </si>
  <si>
    <t>建信利率债</t>
  </si>
  <si>
    <t>530015.OF</t>
  </si>
  <si>
    <t>建信深证基本面60ETF联接A</t>
  </si>
  <si>
    <t>530016.OF</t>
  </si>
  <si>
    <t>建信恒稳价值</t>
  </si>
  <si>
    <t>530017.OF</t>
  </si>
  <si>
    <t>建信双息红利A</t>
  </si>
  <si>
    <t>530018.OF</t>
  </si>
  <si>
    <t>建信深证100指数增强</t>
  </si>
  <si>
    <t>530019.OF</t>
  </si>
  <si>
    <t>建信社会责任</t>
  </si>
  <si>
    <t>530020.OF</t>
  </si>
  <si>
    <t>建信转债增强A</t>
  </si>
  <si>
    <t>李峰,牛兴华</t>
  </si>
  <si>
    <t>530021.OF</t>
  </si>
  <si>
    <t>建信纯债A</t>
  </si>
  <si>
    <t>黎颖芳,彭紫云</t>
  </si>
  <si>
    <t>530029.OF</t>
  </si>
  <si>
    <t>建信荣元一年定开</t>
  </si>
  <si>
    <t>530030.OF</t>
  </si>
  <si>
    <t>建信周盈安心理财A</t>
  </si>
  <si>
    <t>先轲宇</t>
  </si>
  <si>
    <t>531028.OF</t>
  </si>
  <si>
    <t>建信短债A</t>
  </si>
  <si>
    <t>陈建良,刘思,吴沛文</t>
  </si>
  <si>
    <t>539001.OF</t>
  </si>
  <si>
    <t>建信全球机遇</t>
  </si>
  <si>
    <t>李博涵</t>
  </si>
  <si>
    <t>539002.OF</t>
  </si>
  <si>
    <t>建信新兴市场优选</t>
  </si>
  <si>
    <t>李博涵,程星烨</t>
  </si>
  <si>
    <t>539003.OF</t>
  </si>
  <si>
    <t>建信富时100指数人民币A</t>
  </si>
  <si>
    <t>李博涵,朱金钰</t>
  </si>
  <si>
    <t>540001.OF</t>
  </si>
  <si>
    <t>汇丰晋信2016</t>
  </si>
  <si>
    <t>540002.OF</t>
  </si>
  <si>
    <t>汇丰晋信龙腾</t>
  </si>
  <si>
    <t>严瑾</t>
  </si>
  <si>
    <t>540003.OF</t>
  </si>
  <si>
    <t>汇丰晋信动态策略A</t>
  </si>
  <si>
    <t>540004.OF</t>
  </si>
  <si>
    <t>汇丰晋信2026</t>
  </si>
  <si>
    <t>540005.OF</t>
  </si>
  <si>
    <t>汇丰晋信平稳增利中短债A</t>
  </si>
  <si>
    <t>蔡若林,傅煜清</t>
  </si>
  <si>
    <t>540006.OF</t>
  </si>
  <si>
    <t>汇丰晋信大盘A</t>
  </si>
  <si>
    <t>严瑾,黄立华</t>
  </si>
  <si>
    <t>540007.OF</t>
  </si>
  <si>
    <t>汇丰晋信中小盘</t>
  </si>
  <si>
    <t>刘哲华</t>
  </si>
  <si>
    <t>540008.OF</t>
  </si>
  <si>
    <t>汇丰晋信低碳先锋</t>
  </si>
  <si>
    <t>540009.OF</t>
  </si>
  <si>
    <t>汇丰晋信消费红利</t>
  </si>
  <si>
    <t>540010.OF</t>
  </si>
  <si>
    <t>汇丰晋信科技先锋</t>
  </si>
  <si>
    <t>540011.OF</t>
  </si>
  <si>
    <t>汇丰晋信货币A</t>
  </si>
  <si>
    <t>李媛媛,傅煜清</t>
  </si>
  <si>
    <t>540012.OF</t>
  </si>
  <si>
    <t>汇丰晋信恒生A股A</t>
  </si>
  <si>
    <t>550001.OF</t>
  </si>
  <si>
    <t>信诚四季红</t>
  </si>
  <si>
    <t>吴昊,夏明月</t>
  </si>
  <si>
    <t>550002.OF</t>
  </si>
  <si>
    <t>中信保诚精萃成长</t>
  </si>
  <si>
    <t>550003.OF</t>
  </si>
  <si>
    <t>中信保诚盛世蓝筹</t>
  </si>
  <si>
    <t>550004.OF</t>
  </si>
  <si>
    <t>信诚三得益债券A</t>
  </si>
  <si>
    <t>宋海娟,韩海平</t>
  </si>
  <si>
    <t>550008.OF</t>
  </si>
  <si>
    <t>信诚优胜精选</t>
  </si>
  <si>
    <t>550009.OF</t>
  </si>
  <si>
    <t>信诚中小盘</t>
  </si>
  <si>
    <t>550010.OF</t>
  </si>
  <si>
    <t>信诚货币A</t>
  </si>
  <si>
    <t>550012.OF</t>
  </si>
  <si>
    <t>中信保诚景华A</t>
  </si>
  <si>
    <t>550015.OF</t>
  </si>
  <si>
    <t>信诚至远A</t>
  </si>
  <si>
    <t>王睿,刘锐</t>
  </si>
  <si>
    <t>550018.OF</t>
  </si>
  <si>
    <t>信诚优质纯债A</t>
  </si>
  <si>
    <t>560002.OF</t>
  </si>
  <si>
    <t>益民红利成长</t>
  </si>
  <si>
    <t>560003.OF</t>
  </si>
  <si>
    <t>益民创新优势</t>
  </si>
  <si>
    <t>560006.OF</t>
  </si>
  <si>
    <t>益民核心增长</t>
  </si>
  <si>
    <t>牛永涛</t>
  </si>
  <si>
    <t>570001.OF</t>
  </si>
  <si>
    <t>诺德价值优势</t>
  </si>
  <si>
    <t>罗世锋</t>
  </si>
  <si>
    <t>570005.OF</t>
  </si>
  <si>
    <t>诺德成长优势</t>
  </si>
  <si>
    <t>570006.OF</t>
  </si>
  <si>
    <t>诺德中小盘</t>
  </si>
  <si>
    <t>顾钰,应颖</t>
  </si>
  <si>
    <t>570007.OF</t>
  </si>
  <si>
    <t>诺德优选30</t>
  </si>
  <si>
    <t>杨霞辉</t>
  </si>
  <si>
    <t>570008.OF</t>
  </si>
  <si>
    <t>诺德周期策略</t>
  </si>
  <si>
    <t>571002.OF</t>
  </si>
  <si>
    <t>诺德主题灵活配置</t>
  </si>
  <si>
    <t>朱红</t>
  </si>
  <si>
    <t>573003.OF</t>
  </si>
  <si>
    <t>诺德增强收益</t>
  </si>
  <si>
    <t>景辉,郝旭东,刘建岩</t>
  </si>
  <si>
    <t>580001.OF</t>
  </si>
  <si>
    <t>东吴嘉禾优势</t>
  </si>
  <si>
    <t>彭敢,胡启聪</t>
  </si>
  <si>
    <t>580002.OF</t>
  </si>
  <si>
    <t>东吴价值成长A</t>
  </si>
  <si>
    <t>刘元海,赵梅玲</t>
  </si>
  <si>
    <t>580003.OF</t>
  </si>
  <si>
    <t>东吴行业轮动A</t>
  </si>
  <si>
    <t>邬炜</t>
  </si>
  <si>
    <t>580005.OF</t>
  </si>
  <si>
    <t>东吴进取策略A</t>
  </si>
  <si>
    <t>580006.OF</t>
  </si>
  <si>
    <t>东吴新经济</t>
  </si>
  <si>
    <t>刘元海,徐嶒</t>
  </si>
  <si>
    <t>580007.OF</t>
  </si>
  <si>
    <t>东吴安享量化</t>
  </si>
  <si>
    <t>580008.OF</t>
  </si>
  <si>
    <t>东吴新产业精选</t>
  </si>
  <si>
    <t>580009.OF</t>
  </si>
  <si>
    <t>东吴多策略</t>
  </si>
  <si>
    <t>582003.OF</t>
  </si>
  <si>
    <t>东吴配置优化</t>
  </si>
  <si>
    <t>赵梅玲,周健</t>
  </si>
  <si>
    <t>583001.OF</t>
  </si>
  <si>
    <t>东吴货币A</t>
  </si>
  <si>
    <t>邵笛,王文华</t>
  </si>
  <si>
    <t>585001.OF</t>
  </si>
  <si>
    <t>东吴中证新兴产业</t>
  </si>
  <si>
    <t>588000.OF</t>
  </si>
  <si>
    <t>华夏上证科创板50ETF</t>
  </si>
  <si>
    <t>张弘弢,荣膺</t>
  </si>
  <si>
    <t>588050.OF</t>
  </si>
  <si>
    <t>工银上证科创板50ETF</t>
  </si>
  <si>
    <t>588080.OF</t>
  </si>
  <si>
    <t>易方达上证科创板50ETF</t>
  </si>
  <si>
    <t>林伟斌,成曦</t>
  </si>
  <si>
    <t>588090.OF</t>
  </si>
  <si>
    <t>华泰柏瑞上证科创板50ETF</t>
  </si>
  <si>
    <t>590001.OF</t>
  </si>
  <si>
    <t>中邮核心优选</t>
  </si>
  <si>
    <t>590002.OF</t>
  </si>
  <si>
    <t>中邮核心成长</t>
  </si>
  <si>
    <t>590003.OF</t>
  </si>
  <si>
    <t>中邮核心优势</t>
  </si>
  <si>
    <t>张腾,周楠</t>
  </si>
  <si>
    <t>590005.OF</t>
  </si>
  <si>
    <t>中邮核心主题</t>
  </si>
  <si>
    <t>590006.OF</t>
  </si>
  <si>
    <t>中邮中小盘灵活配置</t>
  </si>
  <si>
    <t>590007.OF</t>
  </si>
  <si>
    <t>中邮中证500指数增强A</t>
  </si>
  <si>
    <t>590008.OF</t>
  </si>
  <si>
    <t>中邮战略新兴产业</t>
  </si>
  <si>
    <t>590009.OF</t>
  </si>
  <si>
    <t>中邮稳定收益A</t>
  </si>
  <si>
    <t>610001.OF</t>
  </si>
  <si>
    <t>信达澳银领先增长</t>
  </si>
  <si>
    <t>610002.OF</t>
  </si>
  <si>
    <t>信达澳银精华</t>
  </si>
  <si>
    <t>610003.OF</t>
  </si>
  <si>
    <t>信达澳银稳定A</t>
  </si>
  <si>
    <t>610004.OF</t>
  </si>
  <si>
    <t>信达澳银中小盘</t>
  </si>
  <si>
    <t>曾国富</t>
  </si>
  <si>
    <t>610005.OF</t>
  </si>
  <si>
    <t>信达澳银红利回报</t>
  </si>
  <si>
    <t>610006.OF</t>
  </si>
  <si>
    <t>信达澳银产业升级</t>
  </si>
  <si>
    <t>610007.OF</t>
  </si>
  <si>
    <t>信达澳银消费优选</t>
  </si>
  <si>
    <t>610008.OF</t>
  </si>
  <si>
    <t>信达澳银信用债A</t>
  </si>
  <si>
    <t>620001.OF</t>
  </si>
  <si>
    <t>金元顺安宝石动力</t>
  </si>
  <si>
    <t>闵杭,孔祥鹏</t>
  </si>
  <si>
    <t>620002.OF</t>
  </si>
  <si>
    <t>金元顺安成长动力</t>
  </si>
  <si>
    <t>贾丽杰</t>
  </si>
  <si>
    <t>620003.OF</t>
  </si>
  <si>
    <t>金元顺安丰利</t>
  </si>
  <si>
    <t>620004.OF</t>
  </si>
  <si>
    <t>金元顺安价值增长</t>
  </si>
  <si>
    <t>620006.OF</t>
  </si>
  <si>
    <t>金元顺安消费主题</t>
  </si>
  <si>
    <t>闵杭</t>
  </si>
  <si>
    <t>620007.OF</t>
  </si>
  <si>
    <t>金元顺安优质精选A</t>
  </si>
  <si>
    <t>620009.OF</t>
  </si>
  <si>
    <t>金元顺安丰祥</t>
  </si>
  <si>
    <t>620010.OF</t>
  </si>
  <si>
    <t>金元顺安金元宝A</t>
  </si>
  <si>
    <t>630001.OF</t>
  </si>
  <si>
    <t>华商领先企业</t>
  </si>
  <si>
    <t>630002.OF</t>
  </si>
  <si>
    <t>华商盛世成长</t>
  </si>
  <si>
    <t>630003.OF</t>
  </si>
  <si>
    <t>华商收益增强A</t>
  </si>
  <si>
    <t>630005.OF</t>
  </si>
  <si>
    <t>华商动态阿尔法</t>
  </si>
  <si>
    <t>630006.OF</t>
  </si>
  <si>
    <t>华商产业升级</t>
  </si>
  <si>
    <t>彭欣杨</t>
  </si>
  <si>
    <t>630007.OF</t>
  </si>
  <si>
    <t>华商稳健双利A</t>
  </si>
  <si>
    <t>630008.OF</t>
  </si>
  <si>
    <t>华商策略精选</t>
  </si>
  <si>
    <t>周海栋,王毅文</t>
  </si>
  <si>
    <t>630009.OF</t>
  </si>
  <si>
    <t>华商稳定增利A</t>
  </si>
  <si>
    <t>630010.OF</t>
  </si>
  <si>
    <t>华商价值精选</t>
  </si>
  <si>
    <t>630011.OF</t>
  </si>
  <si>
    <t>华商主题精选</t>
  </si>
  <si>
    <t>630012.OF</t>
  </si>
  <si>
    <t>华商现金增利A</t>
  </si>
  <si>
    <t>630015.OF</t>
  </si>
  <si>
    <t>华商大盘量化精选</t>
  </si>
  <si>
    <t>王东旋</t>
  </si>
  <si>
    <t>630016.OF</t>
  </si>
  <si>
    <t>华商价值共享灵活配置</t>
  </si>
  <si>
    <t>650001.OF</t>
  </si>
  <si>
    <t>英大纯债A</t>
  </si>
  <si>
    <t>660001.OF</t>
  </si>
  <si>
    <t>农银汇理行业成长A</t>
  </si>
  <si>
    <t>赵伟,陈富权</t>
  </si>
  <si>
    <t>660002.OF</t>
  </si>
  <si>
    <t>农银汇理恒久增利A</t>
  </si>
  <si>
    <t>660003.OF</t>
  </si>
  <si>
    <t>农银汇理平衡双利</t>
  </si>
  <si>
    <t>陈富权</t>
  </si>
  <si>
    <t>660004.OF</t>
  </si>
  <si>
    <t>农银汇理策略价值</t>
  </si>
  <si>
    <t>660005.OF</t>
  </si>
  <si>
    <t>农银汇理中小盘</t>
  </si>
  <si>
    <t>赵伟,徐文卉</t>
  </si>
  <si>
    <t>660006.OF</t>
  </si>
  <si>
    <t>农银汇理大盘蓝筹</t>
  </si>
  <si>
    <t>宋永安</t>
  </si>
  <si>
    <t>660007.OF</t>
  </si>
  <si>
    <t>农银汇理货币A</t>
  </si>
  <si>
    <t>黄晓鹏</t>
  </si>
  <si>
    <t>660008.OF</t>
  </si>
  <si>
    <t>农银汇理沪深300A</t>
  </si>
  <si>
    <t>660009.OF</t>
  </si>
  <si>
    <t>农银汇理增强收益A</t>
  </si>
  <si>
    <t>史向明,周宇</t>
  </si>
  <si>
    <t>660010.OF</t>
  </si>
  <si>
    <t>农银汇理策略精选</t>
  </si>
  <si>
    <t>660011.OF</t>
  </si>
  <si>
    <t>农银汇理中证500</t>
  </si>
  <si>
    <t>660012.OF</t>
  </si>
  <si>
    <t>农银汇理消费主题A</t>
  </si>
  <si>
    <t>660015.OF</t>
  </si>
  <si>
    <t>农银汇理行业轮动</t>
  </si>
  <si>
    <t>660016.OF</t>
  </si>
  <si>
    <t>农银汇理金聚高等级债</t>
  </si>
  <si>
    <t>671010.OF</t>
  </si>
  <si>
    <t>西部利得策略优选A</t>
  </si>
  <si>
    <t>何奇</t>
  </si>
  <si>
    <t>671030.OF</t>
  </si>
  <si>
    <t>西部利得事件驱动</t>
  </si>
  <si>
    <t>童国林,张昌平</t>
  </si>
  <si>
    <t>673010.OF</t>
  </si>
  <si>
    <t>西部利得新动向</t>
  </si>
  <si>
    <t>刘荟</t>
  </si>
  <si>
    <t>673020.OF</t>
  </si>
  <si>
    <t>西部利得成长精选</t>
  </si>
  <si>
    <t>陈保国</t>
  </si>
  <si>
    <t>673030.OF</t>
  </si>
  <si>
    <t>西部利得多策略优选</t>
  </si>
  <si>
    <t>韩丽楠</t>
  </si>
  <si>
    <t>673040.OF</t>
  </si>
  <si>
    <t>西部利得行业主题优选A</t>
  </si>
  <si>
    <t>673050.OF</t>
  </si>
  <si>
    <t>西部利得新盈</t>
  </si>
  <si>
    <t>673060.OF</t>
  </si>
  <si>
    <t>西部利得景瑞A</t>
  </si>
  <si>
    <t>673071.OF</t>
  </si>
  <si>
    <t>西部利得新动力A</t>
  </si>
  <si>
    <t>673081.OF</t>
  </si>
  <si>
    <t>西部利得祥运A</t>
  </si>
  <si>
    <t>林静,周帅</t>
  </si>
  <si>
    <t>673090.OF</t>
  </si>
  <si>
    <t>西部利得个股精选</t>
  </si>
  <si>
    <t>673100.OF</t>
  </si>
  <si>
    <t>西部利得沪深300指数增强A</t>
  </si>
  <si>
    <t>673110.OF</t>
  </si>
  <si>
    <t>西部利得新润</t>
  </si>
  <si>
    <t>张翔,张英</t>
  </si>
  <si>
    <t>673120.OF</t>
  </si>
  <si>
    <t>西部利得新富</t>
  </si>
  <si>
    <t>林静,韩丽楠</t>
  </si>
  <si>
    <t>673141.OF</t>
  </si>
  <si>
    <t>西部利得景程A</t>
  </si>
  <si>
    <t>刘荟,唐煜</t>
  </si>
  <si>
    <t>675011.OF</t>
  </si>
  <si>
    <t>西部利得稳健双利A</t>
  </si>
  <si>
    <t>675031.OF</t>
  </si>
  <si>
    <t>西部利得天添鑫货币A</t>
  </si>
  <si>
    <t>675041.OF</t>
  </si>
  <si>
    <t>西部利得合享A</t>
  </si>
  <si>
    <t>刘心峰,严志勇</t>
  </si>
  <si>
    <t>675051.OF</t>
  </si>
  <si>
    <t>西部利得合赢A</t>
  </si>
  <si>
    <t>唐煜,周帅</t>
  </si>
  <si>
    <t>675061.OF</t>
  </si>
  <si>
    <t>西部利得天添富货币A</t>
  </si>
  <si>
    <t>675071.OF</t>
  </si>
  <si>
    <t>西部利得天添金货币A</t>
  </si>
  <si>
    <t>675081.OF</t>
  </si>
  <si>
    <t>西部利得祥盈A</t>
  </si>
  <si>
    <t>童国林,张英</t>
  </si>
  <si>
    <t>675091.OF</t>
  </si>
  <si>
    <t>西部利得祥逸A</t>
  </si>
  <si>
    <t>675100.OF</t>
  </si>
  <si>
    <t>西部利得得尊A</t>
  </si>
  <si>
    <t>675111.OF</t>
  </si>
  <si>
    <t>西部利得汇享A</t>
  </si>
  <si>
    <t>675121.OF</t>
  </si>
  <si>
    <t>西部利得汇逸A</t>
  </si>
  <si>
    <t>周帅</t>
  </si>
  <si>
    <t>675161.OF</t>
  </si>
  <si>
    <t>西部利得汇盈A</t>
  </si>
  <si>
    <t>686868.OF</t>
  </si>
  <si>
    <t>浙商聚盈纯债A</t>
  </si>
  <si>
    <t>688888.OF</t>
  </si>
  <si>
    <t>浙商聚潮产业成长</t>
  </si>
  <si>
    <t>690001.OF</t>
  </si>
  <si>
    <t>民生加银品牌蓝筹</t>
  </si>
  <si>
    <t>690002.OF</t>
  </si>
  <si>
    <t>民生加银增强收益A</t>
  </si>
  <si>
    <t>690003.OF</t>
  </si>
  <si>
    <t>民生加银精选</t>
  </si>
  <si>
    <t>郑爱刚,吴鹏飞</t>
  </si>
  <si>
    <t>690004.OF</t>
  </si>
  <si>
    <t>民生加银稳健成长</t>
  </si>
  <si>
    <t>690005.OF</t>
  </si>
  <si>
    <t>民生加银内需增长</t>
  </si>
  <si>
    <t>690006.OF</t>
  </si>
  <si>
    <t>民生加银信用双利A</t>
  </si>
  <si>
    <t>690007.OF</t>
  </si>
  <si>
    <t>民生加银景气行业A</t>
  </si>
  <si>
    <t>690008.OF</t>
  </si>
  <si>
    <t>民生加银中证内地资源</t>
  </si>
  <si>
    <t>690009.OF</t>
  </si>
  <si>
    <t>民生加银红利回报</t>
  </si>
  <si>
    <t>690010.OF</t>
  </si>
  <si>
    <t>民生加银现金增利A</t>
  </si>
  <si>
    <t>690011.OF</t>
  </si>
  <si>
    <t>民生加银积极成长</t>
  </si>
  <si>
    <t>金耀</t>
  </si>
  <si>
    <t>690012.OF</t>
  </si>
  <si>
    <t>民生加银丰鑫</t>
  </si>
  <si>
    <t>700001.OF</t>
  </si>
  <si>
    <t>平安行业先锋</t>
  </si>
  <si>
    <t>700002.OF</t>
  </si>
  <si>
    <t>平安深证300指数增强</t>
  </si>
  <si>
    <t>700003.OF</t>
  </si>
  <si>
    <t>平安策略先锋</t>
  </si>
  <si>
    <t>700004.OF</t>
  </si>
  <si>
    <t>平安灵活配置</t>
  </si>
  <si>
    <t>700005.OF</t>
  </si>
  <si>
    <t>平安添利A</t>
  </si>
  <si>
    <t>710001.OF</t>
  </si>
  <si>
    <t>富安达优势成长</t>
  </si>
  <si>
    <t>710002.OF</t>
  </si>
  <si>
    <t>富安达策略精选</t>
  </si>
  <si>
    <t>李守峰,朱义</t>
  </si>
  <si>
    <t>710301.OF</t>
  </si>
  <si>
    <t>富安达增强收益A</t>
  </si>
  <si>
    <t>李飞</t>
  </si>
  <si>
    <t>710501.OF</t>
  </si>
  <si>
    <t>富安达现金通货币A</t>
  </si>
  <si>
    <t>张凯瑜</t>
  </si>
  <si>
    <t>720001.OF</t>
  </si>
  <si>
    <t>财通价值动量</t>
  </si>
  <si>
    <t>720002.OF</t>
  </si>
  <si>
    <t>财通可转债A</t>
  </si>
  <si>
    <t>720003.OF</t>
  </si>
  <si>
    <t>财通收益增强A</t>
  </si>
  <si>
    <t>730001.OF</t>
  </si>
  <si>
    <t>方正富邦创新动力A</t>
  </si>
  <si>
    <t>730002.OF</t>
  </si>
  <si>
    <t>方正富邦红利精选A</t>
  </si>
  <si>
    <t>730003.OF</t>
  </si>
  <si>
    <t>方正富邦货币A</t>
  </si>
  <si>
    <t>740001.OF</t>
  </si>
  <si>
    <t>长安宏观策略</t>
  </si>
  <si>
    <t>740101.OF</t>
  </si>
  <si>
    <t>长安300非周期</t>
  </si>
  <si>
    <t>740601.OF</t>
  </si>
  <si>
    <t>长安货币A</t>
  </si>
  <si>
    <t>750001.OF</t>
  </si>
  <si>
    <t>安信灵活配置</t>
  </si>
  <si>
    <t>750002.OF</t>
  </si>
  <si>
    <t>安信目标收益A</t>
  </si>
  <si>
    <t>750005.OF</t>
  </si>
  <si>
    <t>安信平稳增长A</t>
  </si>
  <si>
    <t>750006.OF</t>
  </si>
  <si>
    <t>安信现金管理货币A</t>
  </si>
  <si>
    <t>762001.OF</t>
  </si>
  <si>
    <t>国金国鑫灵活配置A</t>
  </si>
  <si>
    <t>770001.OF</t>
  </si>
  <si>
    <t>德邦优化</t>
  </si>
  <si>
    <t>房建威,汪晖</t>
  </si>
  <si>
    <t>850003.OF</t>
  </si>
  <si>
    <t>海通海升六个月持有A</t>
  </si>
  <si>
    <t>黄世旺</t>
  </si>
  <si>
    <t>850588.OF</t>
  </si>
  <si>
    <t>海通核心优势A</t>
  </si>
  <si>
    <t>李天舒</t>
  </si>
  <si>
    <t>860001.OF</t>
  </si>
  <si>
    <t>光大阳光A</t>
  </si>
  <si>
    <t>孟巍</t>
  </si>
  <si>
    <t>860005.OF</t>
  </si>
  <si>
    <t>光大阳光添利A</t>
  </si>
  <si>
    <t>张丁</t>
  </si>
  <si>
    <t>860006.OF</t>
  </si>
  <si>
    <t>光大阳光优选一年持有A</t>
  </si>
  <si>
    <t>应超</t>
  </si>
  <si>
    <t>860007.OF</t>
  </si>
  <si>
    <t>光大阳光价值30个月持有A</t>
  </si>
  <si>
    <t>王海涛</t>
  </si>
  <si>
    <t>860010.OF</t>
  </si>
  <si>
    <t>光大阳光对冲策略6个月A</t>
  </si>
  <si>
    <t>李聚华,李禄俊</t>
  </si>
  <si>
    <t>860012.OF</t>
  </si>
  <si>
    <t>光大阳光稳债收益12个月持有A</t>
  </si>
  <si>
    <t>张丁,许燕,樊亚筠</t>
  </si>
  <si>
    <t>860016.OF</t>
  </si>
  <si>
    <t>光大阳光启明星创新驱动A</t>
  </si>
  <si>
    <t>860018.OF</t>
  </si>
  <si>
    <t>光大阳光智造A</t>
  </si>
  <si>
    <t>王海涛,应超</t>
  </si>
  <si>
    <t>860035.OF</t>
  </si>
  <si>
    <t>光大阳光稳债A</t>
  </si>
  <si>
    <t>车飞</t>
  </si>
  <si>
    <t>862001.OF</t>
  </si>
  <si>
    <t>光大阳光香港精选人民币A</t>
  </si>
  <si>
    <t>870008.OF</t>
  </si>
  <si>
    <t>广发资管乾利一年持有A</t>
  </si>
  <si>
    <t>冯国生,黄静,刘淑生</t>
  </si>
  <si>
    <t>870017.OF</t>
  </si>
  <si>
    <t>广发资管消费精选</t>
  </si>
  <si>
    <t>林鲁东</t>
  </si>
  <si>
    <t>871003.OF</t>
  </si>
  <si>
    <t>广发资管价值增长</t>
  </si>
  <si>
    <t>872015.OF</t>
  </si>
  <si>
    <t>广发资管昭利中短债A</t>
  </si>
  <si>
    <t>黄静</t>
  </si>
  <si>
    <t>873013.OF</t>
  </si>
  <si>
    <t>广发资管全球精选一年持有A人民币</t>
  </si>
  <si>
    <t>尹菁华</t>
  </si>
  <si>
    <t>880007.OF</t>
  </si>
  <si>
    <t>招商资管智远成长A</t>
  </si>
  <si>
    <t>倪文昊</t>
  </si>
  <si>
    <t>900011.OF</t>
  </si>
  <si>
    <t>中信证券红利价值一年持有A</t>
  </si>
  <si>
    <t>刘琦</t>
  </si>
  <si>
    <t>900029.OF</t>
  </si>
  <si>
    <t>中信证券量化优选A</t>
  </si>
  <si>
    <t>罗昊</t>
  </si>
  <si>
    <t>910007.OF</t>
  </si>
  <si>
    <t>东方红启元三年持有A</t>
  </si>
  <si>
    <t>910017.OF</t>
  </si>
  <si>
    <t>东方红多元策略A</t>
  </si>
  <si>
    <t>高义</t>
  </si>
  <si>
    <t>910022.OF</t>
  </si>
  <si>
    <t>东方红启航三年持有A</t>
  </si>
  <si>
    <t>920008.OF</t>
  </si>
  <si>
    <t>中金进取回报A</t>
  </si>
  <si>
    <t>952009.OF</t>
  </si>
  <si>
    <t>国君资管君得鑫两年持有A</t>
  </si>
  <si>
    <t>张骏,周晨</t>
  </si>
  <si>
    <t>952035.OF</t>
  </si>
  <si>
    <t>国君资管君得诚</t>
  </si>
  <si>
    <t>周晨,杜浩然</t>
  </si>
  <si>
    <t>970006.OF</t>
  </si>
  <si>
    <t>华安证券汇赢增利一年持有A</t>
  </si>
  <si>
    <t>汪志健</t>
  </si>
  <si>
    <t>970009.OF</t>
  </si>
  <si>
    <t>方正证券金立方一年持有A</t>
  </si>
  <si>
    <t>王晨宇,廖帅,李道滢,孔典熠</t>
  </si>
  <si>
    <t>970016.OF</t>
  </si>
  <si>
    <t>中信建投价值增长A</t>
  </si>
  <si>
    <t>荆树光</t>
  </si>
  <si>
    <t>970018.OF</t>
  </si>
  <si>
    <t>方正证券金港湾A</t>
  </si>
  <si>
    <t>宫健</t>
  </si>
  <si>
    <t>数据来源：Wind</t>
  </si>
</sst>
</file>

<file path=xl/styles.xml><?xml version="1.0" encoding="utf-8"?>
<styleSheet xmlns="http://schemas.openxmlformats.org/spreadsheetml/2006/main">
  <numFmts count="6"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yyyy\-mm\-dd"/>
    <numFmt numFmtId="177" formatCode="###,###,###,###,###,##0.0000"/>
  </numFmts>
  <fonts count="21">
    <font>
      <sz val="11"/>
      <color theme="1"/>
      <name val="宋体"/>
      <charset val="134"/>
      <scheme val="minor"/>
    </font>
    <font>
      <sz val="11"/>
      <color indexed="10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5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79998168889431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8" fillId="13" borderId="0" applyNumberFormat="0" applyBorder="0" applyAlignment="0" applyProtection="0">
      <alignment vertical="center"/>
    </xf>
    <xf numFmtId="0" fontId="4" fillId="2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9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0" fillId="15" borderId="6" applyNumberFormat="0" applyFont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3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2" fillId="0" borderId="5" applyNumberFormat="0" applyFill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16" fillId="3" borderId="7" applyNumberFormat="0" applyAlignment="0" applyProtection="0">
      <alignment vertical="center"/>
    </xf>
    <xf numFmtId="0" fontId="5" fillId="3" borderId="2" applyNumberFormat="0" applyAlignment="0" applyProtection="0">
      <alignment vertical="center"/>
    </xf>
    <xf numFmtId="0" fontId="10" fillId="14" borderId="3" applyNumberFormat="0" applyAlignment="0" applyProtection="0">
      <alignment vertical="center"/>
    </xf>
    <xf numFmtId="0" fontId="8" fillId="8" borderId="0" applyNumberFormat="0" applyBorder="0" applyAlignment="0" applyProtection="0">
      <alignment vertical="center"/>
    </xf>
    <xf numFmtId="0" fontId="7" fillId="25" borderId="0" applyNumberFormat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8" fillId="24" borderId="0" applyNumberFormat="0" applyBorder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8" fillId="32" borderId="0" applyNumberFormat="0" applyBorder="0" applyAlignment="0" applyProtection="0">
      <alignment vertical="center"/>
    </xf>
    <xf numFmtId="0" fontId="8" fillId="31" borderId="0" applyNumberFormat="0" applyBorder="0" applyAlignment="0" applyProtection="0">
      <alignment vertical="center"/>
    </xf>
    <xf numFmtId="0" fontId="7" fillId="1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8" fillId="17" borderId="0" applyNumberFormat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7" fillId="2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177" fontId="0" fillId="0" borderId="0" xfId="0" applyNumberFormat="1">
      <alignment vertical="center"/>
    </xf>
    <xf numFmtId="177" fontId="0" fillId="0" borderId="0" xfId="0" applyNumberFormat="1" applyAlignment="1">
      <alignment vertical="center" wrapText="1"/>
    </xf>
    <xf numFmtId="177" fontId="0" fillId="0" borderId="0" xfId="0" applyNumberFormat="1" applyAlignment="1">
      <alignment horizontal="right" vertical="center"/>
    </xf>
    <xf numFmtId="176" fontId="0" fillId="0" borderId="0" xfId="0" applyNumberFormat="1" applyAlignment="1">
      <alignment horizontal="right" vertical="center"/>
    </xf>
    <xf numFmtId="0" fontId="0" fillId="0" borderId="0" xfId="0" applyNumberFormat="1" applyAlignment="1">
      <alignment horizontal="right" vertical="center"/>
    </xf>
    <xf numFmtId="0" fontId="1" fillId="0" borderId="0" xfId="0" applyFo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Q7433"/>
  <sheetViews>
    <sheetView tabSelected="1" workbookViewId="0">
      <pane xSplit="2" ySplit="1" topLeftCell="C2" activePane="bottomRight" state="frozen"/>
      <selection/>
      <selection pane="topRight"/>
      <selection pane="bottomLeft"/>
      <selection pane="bottomRight" activeCell="AH5" sqref="AH5"/>
    </sheetView>
  </sheetViews>
  <sheetFormatPr defaultColWidth="8.88888888888889" defaultRowHeight="14.4"/>
  <cols>
    <col min="1" max="1" width="16.4444444444444" customWidth="1"/>
    <col min="2" max="2" width="42.2222222222222" customWidth="1"/>
    <col min="3" max="3" width="8.77777777777778" customWidth="1"/>
    <col min="4" max="4" width="11.8888888888889" customWidth="1"/>
    <col min="5" max="5" width="13" customWidth="1"/>
    <col min="6" max="6" width="31" customWidth="1"/>
    <col min="7" max="7" width="8.77777777777778" customWidth="1"/>
    <col min="8" max="8" width="25.4444444444444" customWidth="1"/>
    <col min="9" max="10" width="9.66666666666667" customWidth="1"/>
    <col min="11" max="11" width="8.77777777777778" customWidth="1"/>
    <col min="12" max="12" width="13" customWidth="1"/>
    <col min="13" max="23" width="9.66666666666667" customWidth="1"/>
    <col min="24" max="24" width="13" customWidth="1"/>
    <col min="25" max="26" width="9.66666666666667" customWidth="1"/>
    <col min="27" max="27" width="11.8888888888889" customWidth="1"/>
    <col min="28" max="30" width="9.66666666666667" customWidth="1"/>
    <col min="31" max="32" width="8.77777777777778" customWidth="1"/>
    <col min="33" max="38" width="9.66666666666667" customWidth="1"/>
    <col min="39" max="39" width="13" customWidth="1"/>
    <col min="40" max="40" width="44.5555555555556" customWidth="1"/>
  </cols>
  <sheetData>
    <row r="1" ht="288" spans="1:43">
      <c r="A1" s="1" t="s">
        <v>0</v>
      </c>
      <c r="B1" s="1" t="s">
        <v>1</v>
      </c>
      <c r="C1" s="2" t="s">
        <v>2</v>
      </c>
      <c r="D1" s="1" t="s">
        <v>3</v>
      </c>
      <c r="E1" s="2" t="s">
        <v>4</v>
      </c>
      <c r="F1" s="1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1"/>
      <c r="AP1" s="1"/>
      <c r="AQ1" s="1"/>
    </row>
    <row r="2" spans="1:43">
      <c r="A2" s="1" t="s">
        <v>40</v>
      </c>
      <c r="B2" s="1" t="s">
        <v>41</v>
      </c>
      <c r="C2" s="3">
        <f>WSS(A2:A7431,"f_info_existingyear","WssConvert=0","cols=1;rows=7429")</f>
        <v>19.1616438356164</v>
      </c>
      <c r="D2" s="4">
        <f>WSS(A2:A7431,"f_info_setupdate","WssConvert=0","cols=1;rows=7429")</f>
        <v>37243</v>
      </c>
      <c r="E2" s="3">
        <f>WSS(A2:A7431,"f_netasset_total","tradeDate={S_cal_date(now(),0,D,0)}","WssConvert=0","WssDivide=8","cols=1;rows=7429")</f>
        <v>48.101648276</v>
      </c>
      <c r="F2" s="5" t="str">
        <f>WSS(A2:A7431,"f_info_fundmanager","WssConvert=0","cols=1;rows=7429")</f>
        <v>董阳阳</v>
      </c>
      <c r="G2" s="5">
        <f>WSS(A2:A7431,"f_info_manager_onthepostdays","order=1","WssConvert=0","cols=1;rows=7429")</f>
        <v>2227</v>
      </c>
      <c r="H2" s="5" t="str">
        <f>WSS(A2:A7431,"f_info_investtype","WssConvert=0","cols=1;rows=7429")</f>
        <v>偏股混合型基金</v>
      </c>
      <c r="I2" s="3">
        <f>WSS(A2:A7431,"f_return_ytd","annualized=0","tradeDate={S_cal_date(now(),0,D,0)}","WssConvert=0","cols=1;rows=7429")</f>
        <v>10.2281089036056</v>
      </c>
      <c r="J2" s="3">
        <f>WSS(A2:A7431,"f_nav_periodreturnrankingper","startDate={S_cal_date(now(),0,Y,1)}","endDate={S_cal_date(now(),0,D,0)}","fundType=3","WssConvert=0","cols=1;rows=7429")</f>
        <v>50.6957047791894</v>
      </c>
      <c r="K2" s="3">
        <f>WSS(A2:A7431,"f_return_1w","annualized=0","tradeDate={S_cal_date(now(),0,D,0)}","WssConvert=0","cols=1;rows=7429")</f>
        <v>3.88349514563107</v>
      </c>
      <c r="L2" s="3">
        <f>WSS(A2:A7431,"f_nav_periodreturnrankingper","startDate={S_cal_date(enddate,-1,W,0)}","endDate={S_cal_date(now(),0,D,0)}","fundType=3","WssConvert=0","cols=1;rows=7429")</f>
        <v>22.3728813559322</v>
      </c>
      <c r="M2" s="3">
        <f>WSS(A2:A7431,"f_return_1m","annualized=0","tradeDate={S_cal_date(now(),0,D,0)}","WssConvert=0","cols=1;rows=7429")</f>
        <v>9.18367346938774</v>
      </c>
      <c r="N2" s="3">
        <f>WSS(A2:A7431,"f_nav_periodreturnrankingper","startDate={S_cal_date(enddate,-1,M,0)}","endDate={S_cal_date(now(),0,D,0)}","fundType=3","WssConvert=0","cols=1;rows=7429")</f>
        <v>16.3973668461999</v>
      </c>
      <c r="O2" s="3">
        <f>WSS(A2:A7431,"f_return_3m","annualized=0","tradeDate={S_cal_date(now(),0,D,0)}","WssConvert=0","cols=1;rows=7429")</f>
        <v>8.88759763809144</v>
      </c>
      <c r="P2" s="3">
        <f>WSS(A2:A7431,"f_nav_periodreturnrankingper","startDate={S_cal_date(enddate,-3,M,0)}","endDate={S_cal_date(now(),0,D,0)}","fundType=3","WssConvert=0","cols=1;rows=7429")</f>
        <v>84.0397350993377</v>
      </c>
      <c r="Q2" s="3">
        <f>WSS(A2:A7431,"f_return_6m","annualized=0","tradeDate={S_cal_date(now(),0,D,0)}","WssConvert=0","cols=1;rows=7429")</f>
        <v>6.72030846066889</v>
      </c>
      <c r="R2" s="3">
        <f>WSS(A2:A7431,"f_nav_periodreturnrankingper","startDate={S_cal_date(enddate,-6,M,0)}","endDate={S_cal_date(now(),0,D,0)}","fundType=3","WssConvert=0","cols=1;rows=7429")</f>
        <v>89.2530487804878</v>
      </c>
      <c r="S2" s="3">
        <f>WSS(A2:A7431,"f_return_1y","annualized=0","tradeDate={S_cal_date(now(),0,D,0)}","WssConvert=0","cols=1;rows=7429")</f>
        <v>39.3292916014288</v>
      </c>
      <c r="T2" s="3">
        <f>WSS(A2:A7431,"f_nav_periodreturnrankingper","startDate={S_cal_date(enddate,-1,Y,0)}","endDate={S_cal_date(now(),0,D,0)}","fundType=3","WssConvert=0","cols=1;rows=7429")</f>
        <v>85.64453125</v>
      </c>
      <c r="U2" s="3">
        <f>WSS(A2:A7431,"f_return_2y","annualized=0","tradeDate={S_cal_date(now(),0,D,0)}","WssConvert=0","cols=1;rows=7429")</f>
        <v>70.9352788619607</v>
      </c>
      <c r="V2" s="3">
        <f>WSS(A2:A7431,"f_nav_periodreturnrankingper","startDate={S_cal_date(enddate,-2,Y,0)}","endDate={S_cal_date(now(),0,D,0)}","fundType=3","WssConvert=0","cols=1;rows=7429")</f>
        <v>89.9728997289973</v>
      </c>
      <c r="W2" s="3">
        <f>WSS(A2:A7431,"f_return_3y","annualized=0","tradeDate={S_cal_date(now(),0,D,0)}","WssConvert=0","cols=1;rows=7429")</f>
        <v>55.5739822911917</v>
      </c>
      <c r="X2" s="3">
        <f>WSS(A2:A7431,"f_nav_periodreturnrankingper","startDate={S_cal_date(enddate,-3,Y,0)}","endDate={S_cal_date(now(),0,D,0)}","fundType=3","WssConvert=0","cols=1;rows=7429")</f>
        <v>87.3121869782972</v>
      </c>
      <c r="Y2" s="3">
        <f>WSS(A2:A7431,"f_return_5y","annualized=0","tradeDate={S_cal_date(now(),0,D,0)}","WssConvert=0","cols=1;rows=7429")</f>
        <v>64.6687062496649</v>
      </c>
      <c r="Z2" s="3">
        <f>WSS(A2:A7431,"f_nav_periodreturnrankingper","startDate={S_cal_date(enddate,-5,Y,0)}","endDate={S_cal_date(now(),0,D,0)}","fundType=3","WssConvert=0","cols=1;rows=7429")</f>
        <v>87.3180873180873</v>
      </c>
      <c r="AA2" s="3">
        <f>WSS(A2:A7431,"f_risk_sharpe","startDate={S_cal_date(enddate,-1,Y,0)}","endDate=s_trade_date(windcode,now(),0)","period=2","returnType=1","riskFreeRate=1","WssConvert=0","cols=1;rows=7429")</f>
        <v>0.211021237078011</v>
      </c>
      <c r="AB2" s="3">
        <f>WSS(A2:A7431,"f_risk_sortino","startDate={S_cal_date(enddate,-3,Y,0)}","endDate=s_trade_date(windcode,now(),0)","period=2","returnType=1","riskFreeRate=1","WssConvert=0","cols=1;rows=7429")</f>
        <v>0.167446182440876</v>
      </c>
      <c r="AC2" s="3">
        <f>WSS(A2:A7431,"f_risk_maxdownside","startDate={S_cal_date(enddate,-3,Y,0)}","endDate={S_cal_date(now(),0,D,0)}","WssConvert=0","cols=1;rows=7429")</f>
        <v>-22.7233304423244</v>
      </c>
      <c r="AD2" s="3">
        <f>WSS(A2:A7431,"f_risk_calmar","startDate={S_cal_date(enddate,-3,Y,0)}","endDate={S_cal_date(now(),0,D,0)}","WssConvert=0","cols=1;rows=7429")</f>
        <v>0.697125487992314</v>
      </c>
      <c r="AE2" s="5">
        <f>WSS(A2:A7431,"f_absolute_longestcondownmonth","startDate={S_cal_date(enddate,-3,Y,0)}","endDate=s_trade_date(windcode,now(),0)","WssConvert=0","cols=1;rows=7429")</f>
        <v>3</v>
      </c>
      <c r="AF2" s="3">
        <f>WSS(A2:A7431,"f_absolute_avgmonthlyreturn","startDate={S_cal_date(enddate,-3,Y,0)}","endDate=s_trade_date(windcode,now(),0)","WssConvert=0","cols=1;rows=7429")</f>
        <v>0.954198947825303</v>
      </c>
      <c r="AG2" s="3">
        <f>WSS(A2:A7431,"f_risk_returnyearly","startDate=20200101","endDate=s_trade_date(windcode,now(),0)","period=2","returnType=1","WssConvert=0","cols=1;rows=7429")</f>
        <v>33.6052227900532</v>
      </c>
      <c r="AH2" s="3">
        <f>WSS(A2:A7431,"f_risk_returnyearly","startDate=20190101","endDate=s_trade_date(windcode,now(),0)","period=2","returnType=1","WssConvert=0","cols=1;rows=7429")</f>
        <v>32.0224395994904</v>
      </c>
      <c r="AI2" s="3">
        <f>WSS(A2:A7431,"f_risk_returnyearly","startDate=20180101","endDate=s_trade_date(windcode,now(),0)","period=2","returnType=1","WssConvert=0","cols=1;rows=7429")</f>
        <v>13.3761789850857</v>
      </c>
      <c r="AJ2" s="3">
        <f>WSS(A2:A7431,"f_risk_returnyearly","startDate=20170101","endDate=s_trade_date(windcode,now(),0)","period=2","returnType=1","WssConvert=0","cols=1;rows=7429")</f>
        <v>14.5104357124114</v>
      </c>
      <c r="AK2" s="3">
        <f>WSS(A2:A7431,"f_risk_returnyearly","startDate=20150101","endDate=s_trade_date(windcode,now(),0)","period=2","returnType=1","WssConvert=0","cols=1;rows=7429")</f>
        <v>10.488695558429</v>
      </c>
      <c r="AL2" s="3">
        <f>WSS(A2:A7431,"f_risk_returnyearly","startDate=20130101","endDate=s_trade_date(windcode,now(),0)","period=2","returnType=1","WssConvert=0","cols=1;rows=7429")</f>
        <v>12.0187896718691</v>
      </c>
      <c r="AM2" s="3" t="str">
        <f>WSS(A2:A7431,"f_pchredm_largepchmaxamt","tradeDate=s_trade_date(windcode,now(),0)","WssConvert=0","WssDivide=4","cols=1;rows=7429")</f>
        <v/>
      </c>
      <c r="AN2" s="5" t="str">
        <f>WSS(A2:A7431,"f_dq_status","tradeDate={S_cal_date(now(),0,D,0)}","WssConvert=0","cols=1;rows=7429")</f>
        <v>开放申购|开放赎回</v>
      </c>
      <c r="AO2" s="1"/>
      <c r="AP2" s="1"/>
      <c r="AQ2" s="1"/>
    </row>
    <row r="3" spans="1:43">
      <c r="A3" s="1" t="s">
        <v>42</v>
      </c>
      <c r="B3" s="1" t="s">
        <v>43</v>
      </c>
      <c r="C3" s="3">
        <v>7.9013698630137</v>
      </c>
      <c r="D3" s="4">
        <v>41353</v>
      </c>
      <c r="E3" s="3">
        <v>2.2559572633</v>
      </c>
      <c r="F3" s="5" t="s">
        <v>44</v>
      </c>
      <c r="G3" s="5">
        <v>883</v>
      </c>
      <c r="H3" s="5" t="s">
        <v>45</v>
      </c>
      <c r="I3" s="3">
        <v>-4.3991416309013</v>
      </c>
      <c r="J3" s="3">
        <v>98.4076433121019</v>
      </c>
      <c r="K3" s="3">
        <v>0.112359550561786</v>
      </c>
      <c r="L3" s="3">
        <v>72.8260869565217</v>
      </c>
      <c r="M3" s="3">
        <v>-5.91341077085534</v>
      </c>
      <c r="N3" s="3">
        <v>99.0476190476191</v>
      </c>
      <c r="O3" s="3">
        <v>-5.61440677966102</v>
      </c>
      <c r="P3" s="3">
        <v>98.0132450331126</v>
      </c>
      <c r="Q3" s="3">
        <v>-5.81395348837209</v>
      </c>
      <c r="R3" s="3">
        <v>96.4041095890411</v>
      </c>
      <c r="S3" s="3">
        <v>12.7848101265823</v>
      </c>
      <c r="T3" s="3">
        <v>25.0470809792844</v>
      </c>
      <c r="U3" s="3">
        <v>31.6100443131462</v>
      </c>
      <c r="V3" s="3">
        <v>18.0467091295117</v>
      </c>
      <c r="W3" s="3">
        <v>23.9221140472879</v>
      </c>
      <c r="X3" s="3">
        <v>40.9952606635071</v>
      </c>
      <c r="Y3" s="3">
        <v>-3.15217391304349</v>
      </c>
      <c r="Z3" s="3">
        <v>98.7341772151899</v>
      </c>
      <c r="AA3" s="3">
        <v>0.0621185561735199</v>
      </c>
      <c r="AB3" s="3">
        <v>0.0741967303190505</v>
      </c>
      <c r="AC3" s="3">
        <v>-18.091697645601</v>
      </c>
      <c r="AD3" s="3">
        <v>0.408873142874648</v>
      </c>
      <c r="AE3" s="5">
        <v>4</v>
      </c>
      <c r="AF3" s="3">
        <v>0.672030009347842</v>
      </c>
      <c r="AG3" s="3">
        <v>7.77833713873881</v>
      </c>
      <c r="AH3" s="3">
        <v>18.2863809349076</v>
      </c>
      <c r="AI3" s="3">
        <v>5.91838622959977</v>
      </c>
      <c r="AJ3" s="3">
        <v>3.13695189326155</v>
      </c>
      <c r="AK3" s="3">
        <v>-2.90632029307304</v>
      </c>
      <c r="AL3" s="3"/>
      <c r="AM3" s="3"/>
      <c r="AN3" s="5" t="s">
        <v>46</v>
      </c>
      <c r="AO3" s="1"/>
      <c r="AP3" s="1"/>
      <c r="AQ3" s="1"/>
    </row>
    <row r="4" spans="1:43">
      <c r="A4" s="1" t="s">
        <v>47</v>
      </c>
      <c r="B4" s="1" t="s">
        <v>48</v>
      </c>
      <c r="C4" s="3">
        <v>7.93424657534247</v>
      </c>
      <c r="D4" s="4">
        <v>41341</v>
      </c>
      <c r="E4" s="3">
        <v>0.4619606561</v>
      </c>
      <c r="F4" s="5" t="s">
        <v>49</v>
      </c>
      <c r="G4" s="5">
        <v>2897</v>
      </c>
      <c r="H4" s="5" t="s">
        <v>50</v>
      </c>
      <c r="I4" s="3">
        <v>0.494071146245056</v>
      </c>
      <c r="J4" s="3">
        <v>4.73425636444841</v>
      </c>
      <c r="K4" s="3">
        <v>0</v>
      </c>
      <c r="L4" s="3">
        <v>43.3820274457725</v>
      </c>
      <c r="M4" s="3">
        <v>0.0984251968503809</v>
      </c>
      <c r="N4" s="3">
        <v>20.3472840605521</v>
      </c>
      <c r="O4" s="3">
        <v>1.19402985074627</v>
      </c>
      <c r="P4" s="3">
        <v>4.88807674737323</v>
      </c>
      <c r="Q4" s="3">
        <v>1.04472054618827</v>
      </c>
      <c r="R4" s="3">
        <v>58.9570255915017</v>
      </c>
      <c r="S4" s="3">
        <v>2.30303522525574</v>
      </c>
      <c r="T4" s="3">
        <v>30.5649717514124</v>
      </c>
      <c r="U4" s="3">
        <v>9.19479695853522</v>
      </c>
      <c r="V4" s="3">
        <v>9.59752321981424</v>
      </c>
      <c r="W4" s="3">
        <v>18.5267088508536</v>
      </c>
      <c r="X4" s="3">
        <v>8.41423948220065</v>
      </c>
      <c r="Y4" s="3">
        <v>23.9952132748937</v>
      </c>
      <c r="Z4" s="3">
        <v>11.437908496732</v>
      </c>
      <c r="AA4" s="3">
        <v>0.0428274419057285</v>
      </c>
      <c r="AB4" s="3">
        <v>0.488648987414748</v>
      </c>
      <c r="AC4" s="3">
        <v>-2.59883924438026</v>
      </c>
      <c r="AD4" s="3">
        <v>2.23878552287505</v>
      </c>
      <c r="AE4" s="5">
        <v>5</v>
      </c>
      <c r="AF4" s="3">
        <v>0.474831982395529</v>
      </c>
      <c r="AG4" s="3">
        <v>3.09570853927361</v>
      </c>
      <c r="AH4" s="3">
        <v>4.49670904081758</v>
      </c>
      <c r="AI4" s="3">
        <v>5.89170632820926</v>
      </c>
      <c r="AJ4" s="3">
        <v>5.15766446327977</v>
      </c>
      <c r="AK4" s="3">
        <v>5.27056896175293</v>
      </c>
      <c r="AL4" s="3"/>
      <c r="AM4" s="3"/>
      <c r="AN4" s="5" t="s">
        <v>51</v>
      </c>
      <c r="AO4" s="1"/>
      <c r="AP4" s="1"/>
      <c r="AQ4" s="1"/>
    </row>
    <row r="5" spans="1:43">
      <c r="A5" s="1" t="s">
        <v>52</v>
      </c>
      <c r="B5" s="1" t="s">
        <v>53</v>
      </c>
      <c r="C5" s="3">
        <v>1.9013698630137</v>
      </c>
      <c r="D5" s="4">
        <v>43543</v>
      </c>
      <c r="E5" s="3">
        <v>11.014849436</v>
      </c>
      <c r="F5" s="5" t="s">
        <v>54</v>
      </c>
      <c r="G5" s="5">
        <v>695</v>
      </c>
      <c r="H5" s="5" t="s">
        <v>55</v>
      </c>
      <c r="I5" s="3">
        <v>10.8555611474585</v>
      </c>
      <c r="J5" s="3">
        <v>46.0375075620085</v>
      </c>
      <c r="K5" s="3">
        <v>1.97213091986484</v>
      </c>
      <c r="L5" s="3">
        <v>62.0338983050847</v>
      </c>
      <c r="M5" s="3">
        <v>7.41210318427856</v>
      </c>
      <c r="N5" s="3">
        <v>29.6828246558947</v>
      </c>
      <c r="O5" s="3">
        <v>17.2584508916689</v>
      </c>
      <c r="P5" s="3">
        <v>56.953642384106</v>
      </c>
      <c r="Q5" s="3">
        <v>21.3568063315809</v>
      </c>
      <c r="R5" s="3">
        <v>56.4786585365854</v>
      </c>
      <c r="S5" s="3">
        <v>78.7323122905923</v>
      </c>
      <c r="T5" s="3">
        <v>30.56640625</v>
      </c>
      <c r="U5" s="3"/>
      <c r="V5" s="3"/>
      <c r="W5" s="3"/>
      <c r="X5" s="3"/>
      <c r="Y5" s="3"/>
      <c r="Z5" s="3"/>
      <c r="AA5" s="3">
        <v>0.330417439482981</v>
      </c>
      <c r="AB5" s="3">
        <v>0.536258715158551</v>
      </c>
      <c r="AC5" s="3">
        <v>-14.6274921301154</v>
      </c>
      <c r="AD5" s="3"/>
      <c r="AE5" s="5">
        <v>1</v>
      </c>
      <c r="AF5" s="3">
        <v>3.79164325885861</v>
      </c>
      <c r="AG5" s="3">
        <v>76.7205959740212</v>
      </c>
      <c r="AH5" s="3"/>
      <c r="AI5" s="3"/>
      <c r="AJ5" s="3"/>
      <c r="AK5" s="3"/>
      <c r="AL5" s="3"/>
      <c r="AM5" s="3">
        <v>20</v>
      </c>
      <c r="AN5" s="5" t="s">
        <v>56</v>
      </c>
      <c r="AO5" s="1"/>
      <c r="AP5" s="1"/>
      <c r="AQ5" s="1"/>
    </row>
    <row r="6" spans="1:43">
      <c r="A6" s="1" t="s">
        <v>57</v>
      </c>
      <c r="B6" s="1" t="s">
        <v>58</v>
      </c>
      <c r="C6" s="3">
        <v>7.8958904109589</v>
      </c>
      <c r="D6" s="4">
        <v>41355</v>
      </c>
      <c r="E6" s="3">
        <v>16.8197113114</v>
      </c>
      <c r="F6" s="5" t="s">
        <v>59</v>
      </c>
      <c r="G6" s="5">
        <v>1864</v>
      </c>
      <c r="H6" s="5" t="s">
        <v>60</v>
      </c>
      <c r="I6" s="3">
        <v>1.42981186685962</v>
      </c>
      <c r="J6" s="3">
        <v>74.8015873015873</v>
      </c>
      <c r="K6" s="3">
        <v>0.880879728251477</v>
      </c>
      <c r="L6" s="3">
        <v>73.1543624161074</v>
      </c>
      <c r="M6" s="3">
        <v>-1.35119918928049</v>
      </c>
      <c r="N6" s="3">
        <v>70.326409495549</v>
      </c>
      <c r="O6" s="3">
        <v>1.20133995610488</v>
      </c>
      <c r="P6" s="3">
        <v>77.8904665314402</v>
      </c>
      <c r="Q6" s="3">
        <v>-3.71469392240906</v>
      </c>
      <c r="R6" s="3">
        <v>82.7225130890052</v>
      </c>
      <c r="S6" s="3">
        <v>21.1421460176991</v>
      </c>
      <c r="T6" s="3">
        <v>74.8792270531401</v>
      </c>
      <c r="U6" s="3">
        <v>50.53264604811</v>
      </c>
      <c r="V6" s="3">
        <v>68.5908319185059</v>
      </c>
      <c r="W6" s="3">
        <v>19.9070923457433</v>
      </c>
      <c r="X6" s="3">
        <v>81.1363636363636</v>
      </c>
      <c r="Y6" s="3">
        <v>21.1131790677799</v>
      </c>
      <c r="Z6" s="3">
        <v>88.673139158576</v>
      </c>
      <c r="AA6" s="3">
        <v>0.112061367692665</v>
      </c>
      <c r="AB6" s="3">
        <v>0.0542479627698145</v>
      </c>
      <c r="AC6" s="3">
        <v>-33.6649392485549</v>
      </c>
      <c r="AD6" s="3">
        <v>0.184961109311864</v>
      </c>
      <c r="AE6" s="5">
        <v>7</v>
      </c>
      <c r="AF6" s="3">
        <v>0.421475037785989</v>
      </c>
      <c r="AG6" s="3">
        <v>18.2015722799809</v>
      </c>
      <c r="AH6" s="3">
        <v>23.8646588164237</v>
      </c>
      <c r="AI6" s="3">
        <v>3.76080593157875</v>
      </c>
      <c r="AJ6" s="3">
        <v>3.32558102394853</v>
      </c>
      <c r="AK6" s="3">
        <v>6.97188440201828</v>
      </c>
      <c r="AL6" s="3"/>
      <c r="AM6" s="3"/>
      <c r="AN6" s="5" t="s">
        <v>46</v>
      </c>
      <c r="AO6" s="1"/>
      <c r="AP6" s="1"/>
      <c r="AQ6" s="1"/>
    </row>
    <row r="7" spans="1:43">
      <c r="A7" s="1" t="s">
        <v>61</v>
      </c>
      <c r="B7" s="1" t="s">
        <v>62</v>
      </c>
      <c r="C7" s="3">
        <v>7.94520547945205</v>
      </c>
      <c r="D7" s="4">
        <v>41337</v>
      </c>
      <c r="E7" s="3">
        <v>243.2651512952</v>
      </c>
      <c r="F7" s="5" t="s">
        <v>63</v>
      </c>
      <c r="G7" s="5">
        <v>2901</v>
      </c>
      <c r="H7" s="5" t="s">
        <v>64</v>
      </c>
      <c r="I7" s="3">
        <v>0.27328956329978</v>
      </c>
      <c r="J7" s="3">
        <v>44.3148688046647</v>
      </c>
      <c r="K7" s="3">
        <v>0.0397511495530382</v>
      </c>
      <c r="L7" s="3">
        <v>59.4752186588921</v>
      </c>
      <c r="M7" s="3">
        <v>0.203096220639735</v>
      </c>
      <c r="N7" s="3">
        <v>46.9387755102041</v>
      </c>
      <c r="O7" s="3">
        <v>0.607529804980673</v>
      </c>
      <c r="P7" s="3">
        <v>52.7777777777778</v>
      </c>
      <c r="Q7" s="3">
        <v>1.11213581269126</v>
      </c>
      <c r="R7" s="3">
        <v>57.8402366863905</v>
      </c>
      <c r="S7" s="3">
        <v>2.07374207197203</v>
      </c>
      <c r="T7" s="3">
        <v>48.7256371814093</v>
      </c>
      <c r="U7" s="3">
        <v>4.65580741984936</v>
      </c>
      <c r="V7" s="3">
        <v>47.8395061728395</v>
      </c>
      <c r="W7" s="3">
        <v>8.40510776596112</v>
      </c>
      <c r="X7" s="3">
        <v>43.8271604938272</v>
      </c>
      <c r="Y7" s="3">
        <v>15.886641395761</v>
      </c>
      <c r="Z7" s="3">
        <v>37.34335839599</v>
      </c>
      <c r="AA7" s="3">
        <v>-0.0464739698180389</v>
      </c>
      <c r="AB7" s="3">
        <v>2.4777006897492</v>
      </c>
      <c r="AC7" s="3">
        <v>0</v>
      </c>
      <c r="AD7" s="3"/>
      <c r="AE7" s="5"/>
      <c r="AF7" s="3">
        <v>0.222986788005655</v>
      </c>
      <c r="AG7" s="3">
        <v>1.5121261676619</v>
      </c>
      <c r="AH7" s="3">
        <v>1.63845918968162</v>
      </c>
      <c r="AI7" s="3">
        <v>1.99121410591645</v>
      </c>
      <c r="AJ7" s="3">
        <v>2.21269089813836</v>
      </c>
      <c r="AK7" s="3">
        <v>2.28628980323864</v>
      </c>
      <c r="AL7" s="3"/>
      <c r="AM7" s="3"/>
      <c r="AN7" s="5" t="s">
        <v>46</v>
      </c>
      <c r="AO7" s="1"/>
      <c r="AP7" s="1"/>
      <c r="AQ7" s="1"/>
    </row>
    <row r="8" spans="1:43">
      <c r="A8" s="1" t="s">
        <v>65</v>
      </c>
      <c r="B8" s="1" t="s">
        <v>66</v>
      </c>
      <c r="C8" s="3">
        <v>16.5123287671233</v>
      </c>
      <c r="D8" s="4">
        <v>38210</v>
      </c>
      <c r="E8" s="3">
        <v>71.3817758851</v>
      </c>
      <c r="F8" s="5" t="s">
        <v>67</v>
      </c>
      <c r="G8" s="5">
        <v>1381</v>
      </c>
      <c r="H8" s="5" t="s">
        <v>55</v>
      </c>
      <c r="I8" s="3">
        <v>10.6002749350848</v>
      </c>
      <c r="J8" s="3">
        <v>48.0943738656987</v>
      </c>
      <c r="K8" s="3">
        <v>5.48730151022191</v>
      </c>
      <c r="L8" s="3">
        <v>3.61581920903955</v>
      </c>
      <c r="M8" s="3">
        <v>6.1367078712073</v>
      </c>
      <c r="N8" s="3">
        <v>40.6343506882107</v>
      </c>
      <c r="O8" s="3">
        <v>15.5024870694444</v>
      </c>
      <c r="P8" s="3">
        <v>64.2384105960265</v>
      </c>
      <c r="Q8" s="3">
        <v>26.2331273920446</v>
      </c>
      <c r="R8" s="3">
        <v>42.3780487804878</v>
      </c>
      <c r="S8" s="3">
        <v>74.5628038343336</v>
      </c>
      <c r="T8" s="3">
        <v>35.64453125</v>
      </c>
      <c r="U8" s="3">
        <v>116.252986519262</v>
      </c>
      <c r="V8" s="3">
        <v>66.6666666666667</v>
      </c>
      <c r="W8" s="3">
        <v>97.6757534777823</v>
      </c>
      <c r="X8" s="3">
        <v>58.0968280467446</v>
      </c>
      <c r="Y8" s="3">
        <v>187.153185503146</v>
      </c>
      <c r="Z8" s="3">
        <v>26.8191268191268</v>
      </c>
      <c r="AA8" s="3">
        <v>0.337324363738936</v>
      </c>
      <c r="AB8" s="3">
        <v>0.218683617084818</v>
      </c>
      <c r="AC8" s="3">
        <v>-26.6089283199549</v>
      </c>
      <c r="AD8" s="3">
        <v>0.956452533452793</v>
      </c>
      <c r="AE8" s="5">
        <v>4</v>
      </c>
      <c r="AF8" s="3">
        <v>1.758939720136</v>
      </c>
      <c r="AG8" s="3">
        <v>50.6249062284772</v>
      </c>
      <c r="AH8" s="3">
        <v>50.4467909901798</v>
      </c>
      <c r="AI8" s="3">
        <v>23.3913065186854</v>
      </c>
      <c r="AJ8" s="3">
        <v>26.541433873173</v>
      </c>
      <c r="AK8" s="3">
        <v>21.743116381961</v>
      </c>
      <c r="AL8" s="3">
        <v>19.4673358163739</v>
      </c>
      <c r="AM8" s="3"/>
      <c r="AN8" s="5" t="s">
        <v>46</v>
      </c>
      <c r="AO8" s="1"/>
      <c r="AP8" s="1"/>
      <c r="AQ8" s="1"/>
    </row>
    <row r="9" spans="1:43">
      <c r="A9" s="1" t="s">
        <v>68</v>
      </c>
      <c r="B9" s="1" t="s">
        <v>69</v>
      </c>
      <c r="C9" s="3">
        <v>7.9041095890411</v>
      </c>
      <c r="D9" s="4">
        <v>41352</v>
      </c>
      <c r="E9" s="3">
        <v>6.4428959893</v>
      </c>
      <c r="F9" s="5" t="s">
        <v>70</v>
      </c>
      <c r="G9" s="5">
        <v>1150</v>
      </c>
      <c r="H9" s="5" t="s">
        <v>71</v>
      </c>
      <c r="I9" s="3">
        <v>3.82049727107337</v>
      </c>
      <c r="J9" s="3">
        <v>1.88679245283019</v>
      </c>
      <c r="K9" s="3">
        <v>1.06257378984652</v>
      </c>
      <c r="L9" s="3">
        <v>5.0314465408805</v>
      </c>
      <c r="M9" s="3">
        <v>0.646678424456196</v>
      </c>
      <c r="N9" s="3">
        <v>5.66037735849057</v>
      </c>
      <c r="O9" s="3">
        <v>8.08080808080807</v>
      </c>
      <c r="P9" s="3">
        <v>0.632911392405063</v>
      </c>
      <c r="Q9" s="3">
        <v>10.8090614886731</v>
      </c>
      <c r="R9" s="3">
        <v>0.641025641025641</v>
      </c>
      <c r="S9" s="3">
        <v>30.2891933028919</v>
      </c>
      <c r="T9" s="3">
        <v>0.671140939597315</v>
      </c>
      <c r="U9" s="3">
        <v>48.3535528596187</v>
      </c>
      <c r="V9" s="3">
        <v>1.43884892086331</v>
      </c>
      <c r="W9" s="3">
        <v>48.4822202948829</v>
      </c>
      <c r="X9" s="3">
        <v>1.43884892086331</v>
      </c>
      <c r="Y9" s="3">
        <v>48.74022589053</v>
      </c>
      <c r="Z9" s="3">
        <v>1.58730158730159</v>
      </c>
      <c r="AA9" s="3">
        <v>0.242039063422674</v>
      </c>
      <c r="AB9" s="3">
        <v>0.249565789238316</v>
      </c>
      <c r="AC9" s="3">
        <v>-10.5594956658786</v>
      </c>
      <c r="AD9" s="3">
        <v>1.33118266129146</v>
      </c>
      <c r="AE9" s="5">
        <v>2</v>
      </c>
      <c r="AF9" s="3">
        <v>1.10277832894971</v>
      </c>
      <c r="AG9" s="3">
        <v>26.5359787065374</v>
      </c>
      <c r="AH9" s="3">
        <v>22.5476752277956</v>
      </c>
      <c r="AI9" s="3">
        <v>13.4302962582432</v>
      </c>
      <c r="AJ9" s="3">
        <v>10.1151315095019</v>
      </c>
      <c r="AK9" s="3">
        <v>8.32818671168729</v>
      </c>
      <c r="AL9" s="3"/>
      <c r="AM9" s="3"/>
      <c r="AN9" s="5" t="s">
        <v>46</v>
      </c>
      <c r="AO9" s="1"/>
      <c r="AP9" s="1"/>
      <c r="AQ9" s="1"/>
    </row>
    <row r="10" spans="1:43">
      <c r="A10" s="1" t="s">
        <v>72</v>
      </c>
      <c r="B10" s="1" t="s">
        <v>73</v>
      </c>
      <c r="C10" s="3">
        <v>7.93424657534247</v>
      </c>
      <c r="D10" s="4">
        <v>41341</v>
      </c>
      <c r="E10" s="3">
        <v>41.4887805477</v>
      </c>
      <c r="F10" s="5" t="s">
        <v>74</v>
      </c>
      <c r="G10" s="5">
        <v>1252</v>
      </c>
      <c r="H10" s="5" t="s">
        <v>50</v>
      </c>
      <c r="I10" s="3">
        <v>0</v>
      </c>
      <c r="J10" s="3">
        <v>68.0214381420277</v>
      </c>
      <c r="K10" s="3">
        <v>0</v>
      </c>
      <c r="L10" s="3">
        <v>43.3820274457725</v>
      </c>
      <c r="M10" s="3">
        <v>-0.165837479270319</v>
      </c>
      <c r="N10" s="3">
        <v>66.4292074799644</v>
      </c>
      <c r="O10" s="3">
        <v>0.613791572769084</v>
      </c>
      <c r="P10" s="3">
        <v>58.063042485153</v>
      </c>
      <c r="Q10" s="3">
        <v>1.01689169926254</v>
      </c>
      <c r="R10" s="3">
        <v>61.2747464992757</v>
      </c>
      <c r="S10" s="3">
        <v>1.9976382206146</v>
      </c>
      <c r="T10" s="3">
        <v>44.2937853107345</v>
      </c>
      <c r="U10" s="3">
        <v>6.96142460672504</v>
      </c>
      <c r="V10" s="3">
        <v>31.1145510835913</v>
      </c>
      <c r="W10" s="3">
        <v>15.1396606305927</v>
      </c>
      <c r="X10" s="3">
        <v>28.6947141316073</v>
      </c>
      <c r="Y10" s="3">
        <v>17.7519042400128</v>
      </c>
      <c r="Z10" s="3">
        <v>53.921568627451</v>
      </c>
      <c r="AA10" s="3">
        <v>0.0467592642247685</v>
      </c>
      <c r="AB10" s="3">
        <v>0.620446458679855</v>
      </c>
      <c r="AC10" s="3">
        <v>-1.66666666666666</v>
      </c>
      <c r="AD10" s="3">
        <v>2.88142252492774</v>
      </c>
      <c r="AE10" s="5">
        <v>3</v>
      </c>
      <c r="AF10" s="3">
        <v>0.389831448335568</v>
      </c>
      <c r="AG10" s="3">
        <v>2.6417240799417</v>
      </c>
      <c r="AH10" s="3">
        <v>3.50993449985428</v>
      </c>
      <c r="AI10" s="3">
        <v>4.88834793201256</v>
      </c>
      <c r="AJ10" s="3">
        <v>3.92723310676275</v>
      </c>
      <c r="AK10" s="3">
        <v>4.67638535764023</v>
      </c>
      <c r="AL10" s="3"/>
      <c r="AM10" s="3"/>
      <c r="AN10" s="5" t="s">
        <v>46</v>
      </c>
      <c r="AO10" s="1"/>
      <c r="AP10" s="1"/>
      <c r="AQ10" s="1"/>
    </row>
    <row r="11" spans="1:43">
      <c r="A11" s="1" t="s">
        <v>75</v>
      </c>
      <c r="B11" s="1" t="s">
        <v>76</v>
      </c>
      <c r="C11" s="3">
        <v>7.88219178082192</v>
      </c>
      <c r="D11" s="4">
        <v>41360</v>
      </c>
      <c r="E11" s="3">
        <v>10.3282615437</v>
      </c>
      <c r="F11" s="5" t="s">
        <v>77</v>
      </c>
      <c r="G11" s="5">
        <v>1737</v>
      </c>
      <c r="H11" s="5" t="s">
        <v>55</v>
      </c>
      <c r="I11" s="3">
        <v>12.266301869585</v>
      </c>
      <c r="J11" s="3">
        <v>36.3581367211131</v>
      </c>
      <c r="K11" s="3">
        <v>3.35852225020992</v>
      </c>
      <c r="L11" s="3">
        <v>33.5593220338983</v>
      </c>
      <c r="M11" s="3">
        <v>7.04347826086958</v>
      </c>
      <c r="N11" s="3">
        <v>32.7348892878516</v>
      </c>
      <c r="O11" s="3">
        <v>21.0335733945046</v>
      </c>
      <c r="P11" s="3">
        <v>39.8675496688742</v>
      </c>
      <c r="Q11" s="3">
        <v>29.1298073472276</v>
      </c>
      <c r="R11" s="3">
        <v>34.2987804878049</v>
      </c>
      <c r="S11" s="3">
        <v>82.4787441984602</v>
      </c>
      <c r="T11" s="3">
        <v>24.90234375</v>
      </c>
      <c r="U11" s="3">
        <v>185.013498577465</v>
      </c>
      <c r="V11" s="3">
        <v>21.4092140921409</v>
      </c>
      <c r="W11" s="3">
        <v>144.021381052547</v>
      </c>
      <c r="X11" s="3">
        <v>25.7095158597663</v>
      </c>
      <c r="Y11" s="3">
        <v>167.375127857108</v>
      </c>
      <c r="Z11" s="3">
        <v>37.4220374220374</v>
      </c>
      <c r="AA11" s="3">
        <v>0.302968238681414</v>
      </c>
      <c r="AB11" s="3">
        <v>0.315167298239533</v>
      </c>
      <c r="AC11" s="3">
        <v>-26.8488505420149</v>
      </c>
      <c r="AD11" s="3">
        <v>1.28710441055043</v>
      </c>
      <c r="AE11" s="5">
        <v>2</v>
      </c>
      <c r="AF11" s="3">
        <v>2.4852693693453</v>
      </c>
      <c r="AG11" s="3">
        <v>83.3100109310841</v>
      </c>
      <c r="AH11" s="3">
        <v>72.7172509143623</v>
      </c>
      <c r="AI11" s="3">
        <v>33.4684822398846</v>
      </c>
      <c r="AJ11" s="3">
        <v>30.8716110431173</v>
      </c>
      <c r="AK11" s="3">
        <v>24.6960260878781</v>
      </c>
      <c r="AL11" s="3"/>
      <c r="AM11" s="3"/>
      <c r="AN11" s="5" t="s">
        <v>46</v>
      </c>
      <c r="AO11" s="1"/>
      <c r="AP11" s="1"/>
      <c r="AQ11" s="1"/>
    </row>
    <row r="12" spans="1:43">
      <c r="A12" s="1" t="s">
        <v>78</v>
      </c>
      <c r="B12" s="1" t="s">
        <v>79</v>
      </c>
      <c r="C12" s="3">
        <v>7.9041095890411</v>
      </c>
      <c r="D12" s="4">
        <v>41352</v>
      </c>
      <c r="E12" s="3">
        <v>17.8432307142</v>
      </c>
      <c r="F12" s="5" t="s">
        <v>80</v>
      </c>
      <c r="G12" s="5">
        <v>1871</v>
      </c>
      <c r="H12" s="5" t="s">
        <v>55</v>
      </c>
      <c r="I12" s="3">
        <v>10.1976856316297</v>
      </c>
      <c r="J12" s="3">
        <v>51.1191772534785</v>
      </c>
      <c r="K12" s="3">
        <v>2.35109717868337</v>
      </c>
      <c r="L12" s="3">
        <v>55.3107344632768</v>
      </c>
      <c r="M12" s="3">
        <v>6.42607683352735</v>
      </c>
      <c r="N12" s="3">
        <v>38.5397965290245</v>
      </c>
      <c r="O12" s="3">
        <v>17.0250896057348</v>
      </c>
      <c r="P12" s="3">
        <v>57.9470198675497</v>
      </c>
      <c r="Q12" s="3">
        <v>24.3471164309031</v>
      </c>
      <c r="R12" s="3">
        <v>47.6371951219512</v>
      </c>
      <c r="S12" s="3">
        <v>64.8395239812477</v>
      </c>
      <c r="T12" s="3">
        <v>50.87890625</v>
      </c>
      <c r="U12" s="3">
        <v>179.40097799511</v>
      </c>
      <c r="V12" s="3">
        <v>24.7967479674797</v>
      </c>
      <c r="W12" s="3">
        <v>134.396227144204</v>
      </c>
      <c r="X12" s="3">
        <v>32.5542570951586</v>
      </c>
      <c r="Y12" s="3">
        <v>239.282942701228</v>
      </c>
      <c r="Z12" s="3">
        <v>11.4345114345114</v>
      </c>
      <c r="AA12" s="3">
        <v>0.315377065737286</v>
      </c>
      <c r="AB12" s="3">
        <v>0.299506883902946</v>
      </c>
      <c r="AC12" s="3">
        <v>-32.5551699834162</v>
      </c>
      <c r="AD12" s="3">
        <v>1.00652468627914</v>
      </c>
      <c r="AE12" s="5">
        <v>5</v>
      </c>
      <c r="AF12" s="3">
        <v>2.23636754875099</v>
      </c>
      <c r="AG12" s="3">
        <v>65.3163545087244</v>
      </c>
      <c r="AH12" s="3">
        <v>70.4684030157608</v>
      </c>
      <c r="AI12" s="3">
        <v>31.8253941401243</v>
      </c>
      <c r="AJ12" s="3">
        <v>33.3438547587625</v>
      </c>
      <c r="AK12" s="3">
        <v>30.5762450853112</v>
      </c>
      <c r="AL12" s="3"/>
      <c r="AM12" s="3"/>
      <c r="AN12" s="5" t="s">
        <v>46</v>
      </c>
      <c r="AO12" s="1"/>
      <c r="AP12" s="1"/>
      <c r="AQ12" s="1"/>
    </row>
    <row r="13" spans="1:43">
      <c r="A13" s="1" t="s">
        <v>81</v>
      </c>
      <c r="B13" s="1" t="s">
        <v>82</v>
      </c>
      <c r="C13" s="3">
        <v>14.2246575342466</v>
      </c>
      <c r="D13" s="4">
        <v>39045</v>
      </c>
      <c r="E13" s="3">
        <v>80.9665034498</v>
      </c>
      <c r="F13" s="5" t="s">
        <v>83</v>
      </c>
      <c r="G13" s="5">
        <v>2834</v>
      </c>
      <c r="H13" s="5" t="s">
        <v>55</v>
      </c>
      <c r="I13" s="3">
        <v>7.13367609254498</v>
      </c>
      <c r="J13" s="3">
        <v>70.5989110707804</v>
      </c>
      <c r="K13" s="3">
        <v>2.58461538461539</v>
      </c>
      <c r="L13" s="3">
        <v>50.3389830508475</v>
      </c>
      <c r="M13" s="3">
        <v>0.482218203737187</v>
      </c>
      <c r="N13" s="3">
        <v>85.2184320766008</v>
      </c>
      <c r="O13" s="3">
        <v>18.9015691868759</v>
      </c>
      <c r="P13" s="3">
        <v>51.523178807947</v>
      </c>
      <c r="Q13" s="3">
        <v>28.8253477588872</v>
      </c>
      <c r="R13" s="3">
        <v>34.7560975609756</v>
      </c>
      <c r="S13" s="3">
        <v>61.1406476558724</v>
      </c>
      <c r="T13" s="3">
        <v>57.03125</v>
      </c>
      <c r="U13" s="3">
        <v>143.535427319211</v>
      </c>
      <c r="V13" s="3">
        <v>49.1869918699187</v>
      </c>
      <c r="W13" s="3">
        <v>109.685534591195</v>
      </c>
      <c r="X13" s="3">
        <v>50.9181969949916</v>
      </c>
      <c r="Y13" s="3">
        <v>120.941020543406</v>
      </c>
      <c r="Z13" s="3">
        <v>60.2910602910603</v>
      </c>
      <c r="AA13" s="3">
        <v>0.231791527067064</v>
      </c>
      <c r="AB13" s="3">
        <v>0.230142798520892</v>
      </c>
      <c r="AC13" s="3">
        <v>-28.3389450056117</v>
      </c>
      <c r="AD13" s="3">
        <v>0.985794734331734</v>
      </c>
      <c r="AE13" s="5">
        <v>5</v>
      </c>
      <c r="AF13" s="3">
        <v>1.98256093671582</v>
      </c>
      <c r="AG13" s="3">
        <v>62.6979887949578</v>
      </c>
      <c r="AH13" s="3">
        <v>58.3925154799427</v>
      </c>
      <c r="AI13" s="3">
        <v>24.0602431101159</v>
      </c>
      <c r="AJ13" s="3">
        <v>21.7113784280008</v>
      </c>
      <c r="AK13" s="3">
        <v>19.1834379715377</v>
      </c>
      <c r="AL13" s="3">
        <v>17.9597752637241</v>
      </c>
      <c r="AM13" s="3"/>
      <c r="AN13" s="5" t="s">
        <v>46</v>
      </c>
      <c r="AO13" s="1"/>
      <c r="AP13" s="1"/>
      <c r="AQ13" s="1"/>
    </row>
    <row r="14" spans="1:43">
      <c r="A14" s="1" t="s">
        <v>84</v>
      </c>
      <c r="B14" s="1" t="s">
        <v>85</v>
      </c>
      <c r="C14" s="3">
        <v>7.88493150684932</v>
      </c>
      <c r="D14" s="4">
        <v>41359</v>
      </c>
      <c r="E14" s="3">
        <v>33.6738058482</v>
      </c>
      <c r="F14" s="5" t="s">
        <v>86</v>
      </c>
      <c r="G14" s="5">
        <v>2256</v>
      </c>
      <c r="H14" s="5" t="s">
        <v>50</v>
      </c>
      <c r="I14" s="3">
        <v>0.261324041811848</v>
      </c>
      <c r="J14" s="3">
        <v>26.3957123715945</v>
      </c>
      <c r="K14" s="3">
        <v>0</v>
      </c>
      <c r="L14" s="3">
        <v>43.3820274457725</v>
      </c>
      <c r="M14" s="3">
        <v>0</v>
      </c>
      <c r="N14" s="3">
        <v>34.1495992876224</v>
      </c>
      <c r="O14" s="3">
        <v>0.788091068301229</v>
      </c>
      <c r="P14" s="3">
        <v>32.3892188213796</v>
      </c>
      <c r="Q14" s="3">
        <v>2.54475764458453</v>
      </c>
      <c r="R14" s="3">
        <v>2.12457749879285</v>
      </c>
      <c r="S14" s="3">
        <v>6.08078377025987</v>
      </c>
      <c r="T14" s="3">
        <v>1.12994350282486</v>
      </c>
      <c r="U14" s="3">
        <v>11.5771974371127</v>
      </c>
      <c r="V14" s="3">
        <v>2.78637770897833</v>
      </c>
      <c r="W14" s="3">
        <v>19.4144127838969</v>
      </c>
      <c r="X14" s="3">
        <v>5.8252427184466</v>
      </c>
      <c r="Y14" s="3">
        <v>26.4306848440439</v>
      </c>
      <c r="Z14" s="3">
        <v>4.2483660130719</v>
      </c>
      <c r="AA14" s="3">
        <v>0.311817850646194</v>
      </c>
      <c r="AB14" s="3">
        <v>0.84466110399217</v>
      </c>
      <c r="AC14" s="3">
        <v>-0.768377528316731</v>
      </c>
      <c r="AD14" s="3">
        <v>7.9144435329975</v>
      </c>
      <c r="AE14" s="5">
        <v>2</v>
      </c>
      <c r="AF14" s="3">
        <v>0.493804494599517</v>
      </c>
      <c r="AG14" s="3">
        <v>5.90715880758086</v>
      </c>
      <c r="AH14" s="3">
        <v>5.98893510732721</v>
      </c>
      <c r="AI14" s="3">
        <v>6.16618591885671</v>
      </c>
      <c r="AJ14" s="3">
        <v>5.1300615051818</v>
      </c>
      <c r="AK14" s="3">
        <v>6.02542888911495</v>
      </c>
      <c r="AL14" s="3"/>
      <c r="AM14" s="3"/>
      <c r="AN14" s="5" t="s">
        <v>46</v>
      </c>
      <c r="AO14" s="1"/>
      <c r="AP14" s="1"/>
      <c r="AQ14" s="1"/>
    </row>
    <row r="15" spans="1:43">
      <c r="A15" s="1" t="s">
        <v>87</v>
      </c>
      <c r="B15" s="1" t="s">
        <v>88</v>
      </c>
      <c r="C15" s="3">
        <v>7.80547945205479</v>
      </c>
      <c r="D15" s="4">
        <v>41388</v>
      </c>
      <c r="E15" s="3">
        <v>0.5082821106</v>
      </c>
      <c r="F15" s="5" t="s">
        <v>89</v>
      </c>
      <c r="G15" s="5">
        <v>2276</v>
      </c>
      <c r="H15" s="5" t="s">
        <v>45</v>
      </c>
      <c r="I15" s="3">
        <v>0.0173325244821944</v>
      </c>
      <c r="J15" s="3">
        <v>73.4076433121019</v>
      </c>
      <c r="K15" s="3">
        <v>-0.17299541562148</v>
      </c>
      <c r="L15" s="3">
        <v>94.0993788819876</v>
      </c>
      <c r="M15" s="3">
        <v>-1.36740449534227</v>
      </c>
      <c r="N15" s="3">
        <v>83.4920634920635</v>
      </c>
      <c r="O15" s="3">
        <v>0.971128608923881</v>
      </c>
      <c r="P15" s="3">
        <v>65.3973509933775</v>
      </c>
      <c r="Q15" s="3">
        <v>1.7007402185407</v>
      </c>
      <c r="R15" s="3">
        <v>59.2465753424658</v>
      </c>
      <c r="S15" s="3">
        <v>6.9403261675315</v>
      </c>
      <c r="T15" s="3">
        <v>57.8154425612053</v>
      </c>
      <c r="U15" s="3">
        <v>15.1684487302129</v>
      </c>
      <c r="V15" s="3">
        <v>60.5095541401274</v>
      </c>
      <c r="W15" s="3">
        <v>15.9627138938695</v>
      </c>
      <c r="X15" s="3">
        <v>70.3791469194313</v>
      </c>
      <c r="Y15" s="3">
        <v>20.8072235423522</v>
      </c>
      <c r="Z15" s="3">
        <v>65.4008438818565</v>
      </c>
      <c r="AA15" s="3">
        <v>0.0739489067156867</v>
      </c>
      <c r="AB15" s="3">
        <v>0.109692588982194</v>
      </c>
      <c r="AC15" s="3">
        <v>-6.56439529075989</v>
      </c>
      <c r="AD15" s="3">
        <v>0.769460547225687</v>
      </c>
      <c r="AE15" s="5">
        <v>2</v>
      </c>
      <c r="AF15" s="3">
        <v>0.441275562330488</v>
      </c>
      <c r="AG15" s="3">
        <v>5.59745104904017</v>
      </c>
      <c r="AH15" s="3">
        <v>7.24934831116315</v>
      </c>
      <c r="AI15" s="3">
        <v>4.99784584855787</v>
      </c>
      <c r="AJ15" s="3">
        <v>4.34547301010595</v>
      </c>
      <c r="AK15" s="3">
        <v>5.25994290298744</v>
      </c>
      <c r="AL15" s="3"/>
      <c r="AM15" s="3"/>
      <c r="AN15" s="5" t="s">
        <v>46</v>
      </c>
      <c r="AO15" s="1"/>
      <c r="AP15" s="1"/>
      <c r="AQ15" s="1"/>
    </row>
    <row r="16" spans="1:43">
      <c r="A16" s="1" t="s">
        <v>90</v>
      </c>
      <c r="B16" s="1" t="s">
        <v>91</v>
      </c>
      <c r="C16" s="3">
        <v>7.83835616438356</v>
      </c>
      <c r="D16" s="4">
        <v>41376</v>
      </c>
      <c r="E16" s="3">
        <v>7.1061465452</v>
      </c>
      <c r="F16" s="5" t="s">
        <v>92</v>
      </c>
      <c r="G16" s="5">
        <v>2862</v>
      </c>
      <c r="H16" s="5" t="s">
        <v>93</v>
      </c>
      <c r="I16" s="3">
        <v>8.27020202020202</v>
      </c>
      <c r="J16" s="3">
        <v>37.75</v>
      </c>
      <c r="K16" s="3">
        <v>0.439238653001465</v>
      </c>
      <c r="L16" s="3">
        <v>86.7195242814668</v>
      </c>
      <c r="M16" s="3">
        <v>3.62537764350453</v>
      </c>
      <c r="N16" s="3">
        <v>37.874251497006</v>
      </c>
      <c r="O16" s="3">
        <v>14.6007350484464</v>
      </c>
      <c r="P16" s="3">
        <v>39.5372233400402</v>
      </c>
      <c r="Q16" s="3">
        <v>13.6137793971514</v>
      </c>
      <c r="R16" s="3">
        <v>49.7936016511868</v>
      </c>
      <c r="S16" s="3">
        <v>46.3935125906957</v>
      </c>
      <c r="T16" s="3">
        <v>45.8443620963473</v>
      </c>
      <c r="U16" s="3">
        <v>131.443994601889</v>
      </c>
      <c r="V16" s="3">
        <v>27.6854928017719</v>
      </c>
      <c r="W16" s="3">
        <v>115.047021943574</v>
      </c>
      <c r="X16" s="3">
        <v>23.0337078651685</v>
      </c>
      <c r="Y16" s="3">
        <v>196.302739441918</v>
      </c>
      <c r="Z16" s="3">
        <v>11.2987012987013</v>
      </c>
      <c r="AA16" s="3">
        <v>0.214529763706072</v>
      </c>
      <c r="AB16" s="3">
        <v>0.34835136536068</v>
      </c>
      <c r="AC16" s="3">
        <v>-21.386031402274</v>
      </c>
      <c r="AD16" s="3">
        <v>1.35675705007364</v>
      </c>
      <c r="AE16" s="5">
        <v>8</v>
      </c>
      <c r="AF16" s="3">
        <v>1.96243816516516</v>
      </c>
      <c r="AG16" s="3">
        <v>44.705175937227</v>
      </c>
      <c r="AH16" s="3">
        <v>50.1925820293673</v>
      </c>
      <c r="AI16" s="3">
        <v>24.8411163301533</v>
      </c>
      <c r="AJ16" s="3">
        <v>26.7045113628301</v>
      </c>
      <c r="AK16" s="3">
        <v>23.5699686739587</v>
      </c>
      <c r="AL16" s="3"/>
      <c r="AM16" s="3"/>
      <c r="AN16" s="5" t="s">
        <v>46</v>
      </c>
      <c r="AO16" s="1"/>
      <c r="AP16" s="1"/>
      <c r="AQ16" s="1"/>
    </row>
    <row r="17" spans="1:43">
      <c r="A17" s="1" t="s">
        <v>94</v>
      </c>
      <c r="B17" s="1" t="s">
        <v>95</v>
      </c>
      <c r="C17" s="3">
        <v>7.82191780821918</v>
      </c>
      <c r="D17" s="4">
        <v>41382</v>
      </c>
      <c r="E17" s="3">
        <v>2.679732055</v>
      </c>
      <c r="F17" s="5" t="s">
        <v>96</v>
      </c>
      <c r="G17" s="5">
        <v>629</v>
      </c>
      <c r="H17" s="5" t="s">
        <v>93</v>
      </c>
      <c r="I17" s="3">
        <v>12.094942006457</v>
      </c>
      <c r="J17" s="3">
        <v>20.95</v>
      </c>
      <c r="K17" s="3">
        <v>4.43379936500865</v>
      </c>
      <c r="L17" s="3">
        <v>8.17641228939544</v>
      </c>
      <c r="M17" s="3">
        <v>6.6860134289291</v>
      </c>
      <c r="N17" s="3">
        <v>19.061876247505</v>
      </c>
      <c r="O17" s="3">
        <v>19.4203821656051</v>
      </c>
      <c r="P17" s="3">
        <v>25.1006036217304</v>
      </c>
      <c r="Q17" s="3">
        <v>21.1410480067196</v>
      </c>
      <c r="R17" s="3">
        <v>34.4169246646027</v>
      </c>
      <c r="S17" s="3">
        <v>57.7933007911126</v>
      </c>
      <c r="T17" s="3">
        <v>34.1979883536263</v>
      </c>
      <c r="U17" s="3">
        <v>79.3304638928742</v>
      </c>
      <c r="V17" s="3">
        <v>50.1661129568106</v>
      </c>
      <c r="W17" s="3">
        <v>85.4500494559842</v>
      </c>
      <c r="X17" s="3">
        <v>38.0774032459426</v>
      </c>
      <c r="Y17" s="3">
        <v>91.6616783821093</v>
      </c>
      <c r="Z17" s="3">
        <v>46.4935064935065</v>
      </c>
      <c r="AA17" s="3">
        <v>0.264493815109982</v>
      </c>
      <c r="AB17" s="3">
        <v>0.294265801190184</v>
      </c>
      <c r="AC17" s="3">
        <v>-14.9803800877126</v>
      </c>
      <c r="AD17" s="3">
        <v>1.52288947706318</v>
      </c>
      <c r="AE17" s="5">
        <v>1</v>
      </c>
      <c r="AF17" s="3">
        <v>1.64439320084825</v>
      </c>
      <c r="AG17" s="3">
        <v>45.7878245534119</v>
      </c>
      <c r="AH17" s="3">
        <v>32.6661438752167</v>
      </c>
      <c r="AI17" s="3">
        <v>21.7973866368613</v>
      </c>
      <c r="AJ17" s="3">
        <v>16.6236532308895</v>
      </c>
      <c r="AK17" s="3">
        <v>16.5295315364671</v>
      </c>
      <c r="AL17" s="3"/>
      <c r="AM17" s="3"/>
      <c r="AN17" s="5" t="s">
        <v>46</v>
      </c>
      <c r="AO17" s="1"/>
      <c r="AP17" s="1"/>
      <c r="AQ17" s="1"/>
    </row>
    <row r="18" spans="1:43">
      <c r="A18" s="1" t="s">
        <v>97</v>
      </c>
      <c r="B18" s="1" t="s">
        <v>98</v>
      </c>
      <c r="C18" s="3">
        <v>13.4301369863014</v>
      </c>
      <c r="D18" s="4">
        <v>39335</v>
      </c>
      <c r="E18" s="3">
        <v>49.8480691222</v>
      </c>
      <c r="F18" s="5" t="s">
        <v>99</v>
      </c>
      <c r="G18" s="5">
        <v>749</v>
      </c>
      <c r="H18" s="5" t="s">
        <v>55</v>
      </c>
      <c r="I18" s="3">
        <v>4.7180667433832</v>
      </c>
      <c r="J18" s="3">
        <v>80.2782819116757</v>
      </c>
      <c r="K18" s="3">
        <v>0.970873786407771</v>
      </c>
      <c r="L18" s="3">
        <v>78.135593220339</v>
      </c>
      <c r="M18" s="3">
        <v>1.08303249097473</v>
      </c>
      <c r="N18" s="3">
        <v>81.9269898264512</v>
      </c>
      <c r="O18" s="3">
        <v>11.8279569892473</v>
      </c>
      <c r="P18" s="3">
        <v>76.5562913907285</v>
      </c>
      <c r="Q18" s="3">
        <v>10.5710814094775</v>
      </c>
      <c r="R18" s="3">
        <v>84.9085365853659</v>
      </c>
      <c r="S18" s="3">
        <v>52.1739130434783</v>
      </c>
      <c r="T18" s="3">
        <v>71.09375</v>
      </c>
      <c r="U18" s="3">
        <v>185.266457680251</v>
      </c>
      <c r="V18" s="3">
        <v>21.2737127371274</v>
      </c>
      <c r="W18" s="3">
        <v>138.375900458415</v>
      </c>
      <c r="X18" s="3">
        <v>29.2153589315526</v>
      </c>
      <c r="Y18" s="3">
        <v>110.283073367995</v>
      </c>
      <c r="Z18" s="3">
        <v>67.3596673596674</v>
      </c>
      <c r="AA18" s="3">
        <v>0.187495823861211</v>
      </c>
      <c r="AB18" s="3">
        <v>0.242315882279448</v>
      </c>
      <c r="AC18" s="3">
        <v>-33.7450870297586</v>
      </c>
      <c r="AD18" s="3">
        <v>0.993134115732296</v>
      </c>
      <c r="AE18" s="5">
        <v>8</v>
      </c>
      <c r="AF18" s="3">
        <v>2.43214543948252</v>
      </c>
      <c r="AG18" s="3">
        <v>60.3365719177935</v>
      </c>
      <c r="AH18" s="3">
        <v>72.9325217220608</v>
      </c>
      <c r="AI18" s="3">
        <v>31.3339210868423</v>
      </c>
      <c r="AJ18" s="3">
        <v>20.9933399780515</v>
      </c>
      <c r="AK18" s="3">
        <v>17.5208933567504</v>
      </c>
      <c r="AL18" s="3">
        <v>19.6982251910337</v>
      </c>
      <c r="AM18" s="3"/>
      <c r="AN18" s="5" t="s">
        <v>46</v>
      </c>
      <c r="AO18" s="1"/>
      <c r="AP18" s="1"/>
      <c r="AQ18" s="1"/>
    </row>
    <row r="19" spans="1:43">
      <c r="A19" s="1" t="s">
        <v>100</v>
      </c>
      <c r="B19" s="1" t="s">
        <v>101</v>
      </c>
      <c r="C19" s="3">
        <v>7.80547945205479</v>
      </c>
      <c r="D19" s="4">
        <v>41388</v>
      </c>
      <c r="E19" s="3">
        <v>49.8123797556</v>
      </c>
      <c r="F19" s="5" t="s">
        <v>102</v>
      </c>
      <c r="G19" s="5">
        <v>2850</v>
      </c>
      <c r="H19" s="5" t="s">
        <v>50</v>
      </c>
      <c r="I19" s="3">
        <v>0.180995475113118</v>
      </c>
      <c r="J19" s="3">
        <v>39.9732023224654</v>
      </c>
      <c r="K19" s="3">
        <v>0</v>
      </c>
      <c r="L19" s="3">
        <v>43.3820274457725</v>
      </c>
      <c r="M19" s="3">
        <v>0</v>
      </c>
      <c r="N19" s="3">
        <v>34.1495992876224</v>
      </c>
      <c r="O19" s="3">
        <v>0.362647325475966</v>
      </c>
      <c r="P19" s="3">
        <v>75.513933302878</v>
      </c>
      <c r="Q19" s="3">
        <v>1.00364963503649</v>
      </c>
      <c r="R19" s="3">
        <v>62.8198937711251</v>
      </c>
      <c r="S19" s="3">
        <v>1.80438804753868</v>
      </c>
      <c r="T19" s="3">
        <v>54.4632768361582</v>
      </c>
      <c r="U19" s="3">
        <v>6.51583027999999</v>
      </c>
      <c r="V19" s="3">
        <v>42.4148606811146</v>
      </c>
      <c r="W19" s="3">
        <v>15.8713705705076</v>
      </c>
      <c r="X19" s="3">
        <v>22.5458468176915</v>
      </c>
      <c r="Y19" s="3">
        <v>21.1426881870261</v>
      </c>
      <c r="Z19" s="3">
        <v>26.4705882352941</v>
      </c>
      <c r="AA19" s="3">
        <v>0.0299916644461788</v>
      </c>
      <c r="AB19" s="3">
        <v>0.528536503671119</v>
      </c>
      <c r="AC19" s="3">
        <v>-2.39813903549284</v>
      </c>
      <c r="AD19" s="3">
        <v>2.09475072868089</v>
      </c>
      <c r="AE19" s="5">
        <v>3</v>
      </c>
      <c r="AF19" s="3">
        <v>0.411802359095522</v>
      </c>
      <c r="AG19" s="3">
        <v>2.63456092213332</v>
      </c>
      <c r="AH19" s="3">
        <v>3.43492905641387</v>
      </c>
      <c r="AI19" s="3">
        <v>5.15768647427839</v>
      </c>
      <c r="AJ19" s="3">
        <v>4.11489106570171</v>
      </c>
      <c r="AK19" s="3">
        <v>5.3653559568225</v>
      </c>
      <c r="AL19" s="3"/>
      <c r="AM19" s="3"/>
      <c r="AN19" s="5" t="s">
        <v>46</v>
      </c>
      <c r="AO19" s="1"/>
      <c r="AP19" s="1"/>
      <c r="AQ19" s="1"/>
    </row>
    <row r="20" spans="1:43">
      <c r="A20" s="1" t="s">
        <v>103</v>
      </c>
      <c r="B20" s="1" t="s">
        <v>104</v>
      </c>
      <c r="C20" s="3">
        <v>0.805479452054795</v>
      </c>
      <c r="D20" s="4">
        <v>43943</v>
      </c>
      <c r="E20" s="3">
        <v>1.0461024947</v>
      </c>
      <c r="F20" s="5" t="s">
        <v>105</v>
      </c>
      <c r="G20" s="5">
        <v>52</v>
      </c>
      <c r="H20" s="5" t="s">
        <v>50</v>
      </c>
      <c r="I20" s="3">
        <v>-0.0197374913648813</v>
      </c>
      <c r="J20" s="3">
        <v>72.0410897722197</v>
      </c>
      <c r="K20" s="3">
        <v>-0.0591891092039204</v>
      </c>
      <c r="L20" s="3">
        <v>83.0898627711377</v>
      </c>
      <c r="M20" s="3">
        <v>-0.0591891092039204</v>
      </c>
      <c r="N20" s="3">
        <v>47.0169189670525</v>
      </c>
      <c r="O20" s="3">
        <v>1.16836428999399</v>
      </c>
      <c r="P20" s="3">
        <v>5.207857469164</v>
      </c>
      <c r="Q20" s="3">
        <v>1.7475143115396</v>
      </c>
      <c r="R20" s="3">
        <v>5.89087397392564</v>
      </c>
      <c r="S20" s="3"/>
      <c r="T20" s="3"/>
      <c r="U20" s="3"/>
      <c r="V20" s="3"/>
      <c r="W20" s="3"/>
      <c r="X20" s="3"/>
      <c r="Y20" s="3"/>
      <c r="Z20" s="3"/>
      <c r="AA20" s="3">
        <v>-0.0294388010947344</v>
      </c>
      <c r="AB20" s="3">
        <v>-0.0367248649130513</v>
      </c>
      <c r="AC20" s="3">
        <v>-2.1525994398336</v>
      </c>
      <c r="AD20" s="3"/>
      <c r="AE20" s="5">
        <v>3</v>
      </c>
      <c r="AF20" s="3">
        <v>0.0970784796602281</v>
      </c>
      <c r="AG20" s="3"/>
      <c r="AH20" s="3"/>
      <c r="AI20" s="3"/>
      <c r="AJ20" s="3"/>
      <c r="AK20" s="3"/>
      <c r="AL20" s="3"/>
      <c r="AM20" s="3"/>
      <c r="AN20" s="5" t="s">
        <v>46</v>
      </c>
      <c r="AO20" s="1"/>
      <c r="AP20" s="1"/>
      <c r="AQ20" s="1"/>
    </row>
    <row r="21" spans="1:43">
      <c r="A21" s="1" t="s">
        <v>106</v>
      </c>
      <c r="B21" s="1" t="s">
        <v>107</v>
      </c>
      <c r="C21" s="3">
        <v>7.88493150684932</v>
      </c>
      <c r="D21" s="4">
        <v>41359</v>
      </c>
      <c r="E21" s="3">
        <v>3.1206483134</v>
      </c>
      <c r="F21" s="5" t="s">
        <v>108</v>
      </c>
      <c r="G21" s="5">
        <v>1423</v>
      </c>
      <c r="H21" s="5" t="s">
        <v>55</v>
      </c>
      <c r="I21" s="3">
        <v>6.04073282993893</v>
      </c>
      <c r="J21" s="3">
        <v>74.7126436781609</v>
      </c>
      <c r="K21" s="3">
        <v>3.56387354565754</v>
      </c>
      <c r="L21" s="3">
        <v>29.0395480225989</v>
      </c>
      <c r="M21" s="3">
        <v>2.05564723935262</v>
      </c>
      <c r="N21" s="3">
        <v>76.4213046080191</v>
      </c>
      <c r="O21" s="3">
        <v>13.9822150363783</v>
      </c>
      <c r="P21" s="3">
        <v>70.1324503311258</v>
      </c>
      <c r="Q21" s="3">
        <v>14.0301501035197</v>
      </c>
      <c r="R21" s="3">
        <v>76.905487804878</v>
      </c>
      <c r="S21" s="3">
        <v>38.1068056262979</v>
      </c>
      <c r="T21" s="3">
        <v>86.62109375</v>
      </c>
      <c r="U21" s="3">
        <v>131.065224516552</v>
      </c>
      <c r="V21" s="3">
        <v>56.3685636856369</v>
      </c>
      <c r="W21" s="3">
        <v>87.9044725198572</v>
      </c>
      <c r="X21" s="3">
        <v>65.6093489148581</v>
      </c>
      <c r="Y21" s="3">
        <v>93.039430449069</v>
      </c>
      <c r="Z21" s="3">
        <v>76.9230769230769</v>
      </c>
      <c r="AA21" s="3">
        <v>0.142620825090905</v>
      </c>
      <c r="AB21" s="3">
        <v>0.206916821349251</v>
      </c>
      <c r="AC21" s="3">
        <v>-26.7496736620143</v>
      </c>
      <c r="AD21" s="3">
        <v>0.872979432460575</v>
      </c>
      <c r="AE21" s="5">
        <v>7</v>
      </c>
      <c r="AF21" s="3">
        <v>1.69973413701403</v>
      </c>
      <c r="AG21" s="3">
        <v>51.9926786553032</v>
      </c>
      <c r="AH21" s="3">
        <v>52.2521796719904</v>
      </c>
      <c r="AI21" s="3">
        <v>21.6079378811173</v>
      </c>
      <c r="AJ21" s="3">
        <v>18.7741301581694</v>
      </c>
      <c r="AK21" s="3">
        <v>20.3859767879885</v>
      </c>
      <c r="AL21" s="3"/>
      <c r="AM21" s="3"/>
      <c r="AN21" s="5" t="s">
        <v>46</v>
      </c>
      <c r="AO21" s="1"/>
      <c r="AP21" s="1"/>
      <c r="AQ21" s="1"/>
    </row>
    <row r="22" spans="1:43">
      <c r="A22" s="1" t="s">
        <v>109</v>
      </c>
      <c r="B22" s="1" t="s">
        <v>110</v>
      </c>
      <c r="C22" s="3">
        <v>13.3506849315068</v>
      </c>
      <c r="D22" s="4">
        <v>39364</v>
      </c>
      <c r="E22" s="3">
        <v>35.8920308055</v>
      </c>
      <c r="F22" s="5" t="s">
        <v>111</v>
      </c>
      <c r="G22" s="5">
        <v>1723</v>
      </c>
      <c r="H22" s="5" t="s">
        <v>112</v>
      </c>
      <c r="I22" s="3">
        <v>12.8388017118402</v>
      </c>
      <c r="J22" s="3">
        <v>27.7777777777778</v>
      </c>
      <c r="K22" s="3">
        <v>-0.315059861373654</v>
      </c>
      <c r="L22" s="3">
        <v>83.7837837837838</v>
      </c>
      <c r="M22" s="3">
        <v>4.76821192052981</v>
      </c>
      <c r="N22" s="3">
        <v>61.1111111111111</v>
      </c>
      <c r="O22" s="3">
        <v>26.56</v>
      </c>
      <c r="P22" s="3">
        <v>25</v>
      </c>
      <c r="Q22" s="3">
        <v>25.7551669316375</v>
      </c>
      <c r="R22" s="3">
        <v>36.1111111111111</v>
      </c>
      <c r="S22" s="3">
        <v>45.0045829514207</v>
      </c>
      <c r="T22" s="3">
        <v>41.6666666666667</v>
      </c>
      <c r="U22" s="3">
        <v>69.3790149892934</v>
      </c>
      <c r="V22" s="3">
        <v>45.1612903225806</v>
      </c>
      <c r="W22" s="3">
        <v>62.2564102564103</v>
      </c>
      <c r="X22" s="3">
        <v>61.5384615384615</v>
      </c>
      <c r="Y22" s="3">
        <v>131.964809384164</v>
      </c>
      <c r="Z22" s="3">
        <v>56.5217391304348</v>
      </c>
      <c r="AA22" s="3">
        <v>0.185633142953055</v>
      </c>
      <c r="AB22" s="3">
        <v>0.159269345087343</v>
      </c>
      <c r="AC22" s="3">
        <v>-26.3345195729537</v>
      </c>
      <c r="AD22" s="3">
        <v>0.66351700513014</v>
      </c>
      <c r="AE22" s="5">
        <v>3</v>
      </c>
      <c r="AF22" s="3">
        <v>1.15638711920704</v>
      </c>
      <c r="AG22" s="3">
        <v>48.4122419906691</v>
      </c>
      <c r="AH22" s="3">
        <v>34.6149056308146</v>
      </c>
      <c r="AI22" s="3">
        <v>17.1017419643336</v>
      </c>
      <c r="AJ22" s="3">
        <v>22.0317712372333</v>
      </c>
      <c r="AK22" s="3">
        <v>13.7318199745648</v>
      </c>
      <c r="AL22" s="3">
        <v>10.0410496460162</v>
      </c>
      <c r="AM22" s="3"/>
      <c r="AN22" s="5" t="s">
        <v>46</v>
      </c>
      <c r="AO22" s="1"/>
      <c r="AP22" s="1"/>
      <c r="AQ22" s="1"/>
    </row>
    <row r="23" spans="1:43">
      <c r="A23" s="1" t="s">
        <v>113</v>
      </c>
      <c r="B23" s="1" t="s">
        <v>114</v>
      </c>
      <c r="C23" s="3">
        <v>7.8958904109589</v>
      </c>
      <c r="D23" s="4">
        <v>41355</v>
      </c>
      <c r="E23" s="3">
        <v>2.6656421386</v>
      </c>
      <c r="F23" s="5" t="s">
        <v>115</v>
      </c>
      <c r="G23" s="5">
        <v>1757</v>
      </c>
      <c r="H23" s="5" t="s">
        <v>116</v>
      </c>
      <c r="I23" s="3">
        <v>8.52958532267581</v>
      </c>
      <c r="J23" s="3">
        <v>50.4672897196262</v>
      </c>
      <c r="K23" s="3">
        <v>2.99343277503436</v>
      </c>
      <c r="L23" s="3">
        <v>50</v>
      </c>
      <c r="M23" s="3">
        <v>2.8259212198221</v>
      </c>
      <c r="N23" s="3">
        <v>65.4205607476635</v>
      </c>
      <c r="O23" s="3">
        <v>14.1704288939052</v>
      </c>
      <c r="P23" s="3">
        <v>51.5</v>
      </c>
      <c r="Q23" s="3">
        <v>24.2385163350528</v>
      </c>
      <c r="R23" s="3">
        <v>29.1005291005291</v>
      </c>
      <c r="S23" s="3">
        <v>55.8748747977502</v>
      </c>
      <c r="T23" s="3">
        <v>44.7852760736196</v>
      </c>
      <c r="U23" s="3">
        <v>82.5360781449512</v>
      </c>
      <c r="V23" s="3">
        <v>72.2689075630252</v>
      </c>
      <c r="W23" s="3">
        <v>64.7179526475139</v>
      </c>
      <c r="X23" s="3">
        <v>60.4395604395604</v>
      </c>
      <c r="Y23" s="3">
        <v>121.551533767514</v>
      </c>
      <c r="Z23" s="3">
        <v>60.4651162790698</v>
      </c>
      <c r="AA23" s="3">
        <v>0.282952615050733</v>
      </c>
      <c r="AB23" s="3">
        <v>0.174605585935975</v>
      </c>
      <c r="AC23" s="3">
        <v>-20.8658346333853</v>
      </c>
      <c r="AD23" s="3">
        <v>0.865692342933901</v>
      </c>
      <c r="AE23" s="5">
        <v>3</v>
      </c>
      <c r="AF23" s="3">
        <v>1.31069747050953</v>
      </c>
      <c r="AG23" s="3">
        <v>39.5250078304375</v>
      </c>
      <c r="AH23" s="3">
        <v>37.3303242847216</v>
      </c>
      <c r="AI23" s="3">
        <v>17.4870063832543</v>
      </c>
      <c r="AJ23" s="3">
        <v>18.510194293674</v>
      </c>
      <c r="AK23" s="3">
        <v>13.7706078286765</v>
      </c>
      <c r="AL23" s="3"/>
      <c r="AM23" s="3"/>
      <c r="AN23" s="5" t="s">
        <v>46</v>
      </c>
      <c r="AO23" s="1"/>
      <c r="AP23" s="1"/>
      <c r="AQ23" s="1"/>
    </row>
    <row r="24" spans="1:43">
      <c r="A24" s="1" t="s">
        <v>117</v>
      </c>
      <c r="B24" s="1" t="s">
        <v>118</v>
      </c>
      <c r="C24" s="3">
        <v>7.66575342465753</v>
      </c>
      <c r="D24" s="4">
        <v>41439</v>
      </c>
      <c r="E24" s="3">
        <v>10.467694878</v>
      </c>
      <c r="F24" s="5" t="s">
        <v>119</v>
      </c>
      <c r="G24" s="5">
        <v>2799</v>
      </c>
      <c r="H24" s="5" t="s">
        <v>112</v>
      </c>
      <c r="I24" s="3">
        <v>5.32223026792179</v>
      </c>
      <c r="J24" s="3">
        <v>80.5555555555556</v>
      </c>
      <c r="K24" s="3">
        <v>2.46565692145121</v>
      </c>
      <c r="L24" s="3">
        <v>10.8108108108108</v>
      </c>
      <c r="M24" s="3">
        <v>3.81870092790863</v>
      </c>
      <c r="N24" s="3">
        <v>75</v>
      </c>
      <c r="O24" s="3">
        <v>13.810641627543</v>
      </c>
      <c r="P24" s="3">
        <v>61.1111111111111</v>
      </c>
      <c r="Q24" s="3">
        <v>13.544106167057</v>
      </c>
      <c r="R24" s="3">
        <v>77.7777777777778</v>
      </c>
      <c r="S24" s="3">
        <v>24.9033920137398</v>
      </c>
      <c r="T24" s="3">
        <v>66.6666666666667</v>
      </c>
      <c r="U24" s="3">
        <v>66.0388127853881</v>
      </c>
      <c r="V24" s="3">
        <v>51.6129032258064</v>
      </c>
      <c r="W24" s="3">
        <v>80.7955251709136</v>
      </c>
      <c r="X24" s="3">
        <v>30.7692307692308</v>
      </c>
      <c r="Y24" s="3">
        <v>149.058219178082</v>
      </c>
      <c r="Z24" s="3">
        <v>52.1739130434783</v>
      </c>
      <c r="AA24" s="3">
        <v>0.123350619366499</v>
      </c>
      <c r="AB24" s="3">
        <v>0.194040344890493</v>
      </c>
      <c r="AC24" s="3">
        <v>-28.6375105130362</v>
      </c>
      <c r="AD24" s="3">
        <v>0.760511187065621</v>
      </c>
      <c r="AE24" s="5">
        <v>3</v>
      </c>
      <c r="AF24" s="3">
        <v>1.50415238105645</v>
      </c>
      <c r="AG24" s="3">
        <v>34.4033455032087</v>
      </c>
      <c r="AH24" s="3">
        <v>33.0621828953917</v>
      </c>
      <c r="AI24" s="3">
        <v>22.6421546919261</v>
      </c>
      <c r="AJ24" s="3">
        <v>21.1703425399437</v>
      </c>
      <c r="AK24" s="3">
        <v>17.4852882529281</v>
      </c>
      <c r="AL24" s="3"/>
      <c r="AM24" s="3"/>
      <c r="AN24" s="5" t="s">
        <v>46</v>
      </c>
      <c r="AO24" s="1"/>
      <c r="AP24" s="1"/>
      <c r="AQ24" s="1"/>
    </row>
    <row r="25" spans="1:43">
      <c r="A25" s="1" t="s">
        <v>120</v>
      </c>
      <c r="B25" s="1" t="s">
        <v>121</v>
      </c>
      <c r="C25" s="3">
        <v>7.87671232876712</v>
      </c>
      <c r="D25" s="4">
        <v>41362</v>
      </c>
      <c r="E25" s="3">
        <v>124.4881704607</v>
      </c>
      <c r="F25" s="5" t="s">
        <v>122</v>
      </c>
      <c r="G25" s="5">
        <v>2876</v>
      </c>
      <c r="H25" s="5" t="s">
        <v>45</v>
      </c>
      <c r="I25" s="3">
        <v>2.46010638297872</v>
      </c>
      <c r="J25" s="3">
        <v>22.2929936305732</v>
      </c>
      <c r="K25" s="3">
        <v>0.784826684107263</v>
      </c>
      <c r="L25" s="3">
        <v>27.1739130434783</v>
      </c>
      <c r="M25" s="3">
        <v>0.916830386378526</v>
      </c>
      <c r="N25" s="3">
        <v>23.968253968254</v>
      </c>
      <c r="O25" s="3">
        <v>4.74509536815623</v>
      </c>
      <c r="P25" s="3">
        <v>18.5430463576159</v>
      </c>
      <c r="Q25" s="3">
        <v>7.13186511938374</v>
      </c>
      <c r="R25" s="3">
        <v>13.1849315068493</v>
      </c>
      <c r="S25" s="3">
        <v>11.9418672267846</v>
      </c>
      <c r="T25" s="3">
        <v>28.6252354048964</v>
      </c>
      <c r="U25" s="3">
        <v>21.4424685043346</v>
      </c>
      <c r="V25" s="3">
        <v>36.7303609341826</v>
      </c>
      <c r="W25" s="3">
        <v>28.3576792694021</v>
      </c>
      <c r="X25" s="3">
        <v>26.5402843601896</v>
      </c>
      <c r="Y25" s="3">
        <v>38.0118598752801</v>
      </c>
      <c r="Z25" s="3">
        <v>21.9409282700422</v>
      </c>
      <c r="AA25" s="3">
        <v>0.307092425304188</v>
      </c>
      <c r="AB25" s="3">
        <v>0.488428096611416</v>
      </c>
      <c r="AC25" s="3">
        <v>-2.74064171122995</v>
      </c>
      <c r="AD25" s="3">
        <v>3.16030293781225</v>
      </c>
      <c r="AE25" s="5">
        <v>1</v>
      </c>
      <c r="AF25" s="3">
        <v>0.646305180616292</v>
      </c>
      <c r="AG25" s="3">
        <v>10.570962833099</v>
      </c>
      <c r="AH25" s="3">
        <v>10.536897798558</v>
      </c>
      <c r="AI25" s="3">
        <v>8.31789676363357</v>
      </c>
      <c r="AJ25" s="3">
        <v>7.64722018378563</v>
      </c>
      <c r="AK25" s="3">
        <v>7.67695851430872</v>
      </c>
      <c r="AL25" s="3"/>
      <c r="AM25" s="3"/>
      <c r="AN25" s="5" t="s">
        <v>46</v>
      </c>
      <c r="AO25" s="1"/>
      <c r="AP25" s="1"/>
      <c r="AQ25" s="1"/>
    </row>
    <row r="26" spans="1:43">
      <c r="A26" s="1" t="s">
        <v>123</v>
      </c>
      <c r="B26" s="1" t="s">
        <v>124</v>
      </c>
      <c r="C26" s="3">
        <v>7.91780821917808</v>
      </c>
      <c r="D26" s="4">
        <v>41347</v>
      </c>
      <c r="E26" s="3">
        <v>9.3571180877</v>
      </c>
      <c r="F26" s="5" t="s">
        <v>74</v>
      </c>
      <c r="G26" s="5">
        <v>2037</v>
      </c>
      <c r="H26" s="5" t="s">
        <v>71</v>
      </c>
      <c r="I26" s="3">
        <v>1.80296200901482</v>
      </c>
      <c r="J26" s="3">
        <v>6.28930817610063</v>
      </c>
      <c r="K26" s="3">
        <v>1.21638924455827</v>
      </c>
      <c r="L26" s="3">
        <v>1.88679245283019</v>
      </c>
      <c r="M26" s="3">
        <v>0.700636942675167</v>
      </c>
      <c r="N26" s="3">
        <v>5.0314465408805</v>
      </c>
      <c r="O26" s="3">
        <v>3.43888431113395</v>
      </c>
      <c r="P26" s="3">
        <v>4.43037974683544</v>
      </c>
      <c r="Q26" s="3">
        <v>6.27553738854387</v>
      </c>
      <c r="R26" s="3">
        <v>2.56410256410256</v>
      </c>
      <c r="S26" s="3">
        <v>21.2809626093426</v>
      </c>
      <c r="T26" s="3">
        <v>1.34228187919463</v>
      </c>
      <c r="U26" s="3">
        <v>38.2904918051758</v>
      </c>
      <c r="V26" s="3">
        <v>2.15827338129496</v>
      </c>
      <c r="W26" s="3">
        <v>43.2846454215278</v>
      </c>
      <c r="X26" s="3">
        <v>2.87769784172662</v>
      </c>
      <c r="Y26" s="3">
        <v>47.7081705749568</v>
      </c>
      <c r="Z26" s="3">
        <v>2.38095238095238</v>
      </c>
      <c r="AA26" s="3">
        <v>0.215526682289525</v>
      </c>
      <c r="AB26" s="3">
        <v>0.296062275210749</v>
      </c>
      <c r="AC26" s="3">
        <v>-5.4287962234461</v>
      </c>
      <c r="AD26" s="3">
        <v>2.34165750390363</v>
      </c>
      <c r="AE26" s="5">
        <v>3</v>
      </c>
      <c r="AF26" s="3">
        <v>0.953721048173713</v>
      </c>
      <c r="AG26" s="3">
        <v>21.1836548141632</v>
      </c>
      <c r="AH26" s="3">
        <v>16.6929436255812</v>
      </c>
      <c r="AI26" s="3">
        <v>11.972165491781</v>
      </c>
      <c r="AJ26" s="3">
        <v>9.46015324308882</v>
      </c>
      <c r="AK26" s="3">
        <v>8.69543099015264</v>
      </c>
      <c r="AL26" s="3"/>
      <c r="AM26" s="3"/>
      <c r="AN26" s="5" t="s">
        <v>46</v>
      </c>
      <c r="AO26" s="1"/>
      <c r="AP26" s="1"/>
      <c r="AQ26" s="1"/>
    </row>
    <row r="27" spans="1:43">
      <c r="A27" s="1" t="s">
        <v>125</v>
      </c>
      <c r="B27" s="1" t="s">
        <v>126</v>
      </c>
      <c r="C27" s="3">
        <v>7.9041095890411</v>
      </c>
      <c r="D27" s="4">
        <v>41352</v>
      </c>
      <c r="E27" s="3">
        <v>0.2276128065</v>
      </c>
      <c r="F27" s="5" t="s">
        <v>127</v>
      </c>
      <c r="G27" s="5">
        <v>2886</v>
      </c>
      <c r="H27" s="5" t="s">
        <v>112</v>
      </c>
      <c r="I27" s="3">
        <v>5.43209876543208</v>
      </c>
      <c r="J27" s="3">
        <v>62.1052631578947</v>
      </c>
      <c r="K27" s="3">
        <v>3.55699272433305</v>
      </c>
      <c r="L27" s="3">
        <v>12.3711340206186</v>
      </c>
      <c r="M27" s="3">
        <v>-0.388802488335934</v>
      </c>
      <c r="N27" s="3">
        <v>86.3157894736842</v>
      </c>
      <c r="O27" s="3">
        <v>16.986301369863</v>
      </c>
      <c r="P27" s="3">
        <v>29.7872340425532</v>
      </c>
      <c r="Q27" s="3">
        <v>13.0626654898499</v>
      </c>
      <c r="R27" s="3">
        <v>60.6741573033708</v>
      </c>
      <c r="S27" s="3">
        <v>14.4772117962466</v>
      </c>
      <c r="T27" s="3">
        <v>50.6172839506173</v>
      </c>
      <c r="U27" s="3">
        <v>17.5229357798165</v>
      </c>
      <c r="V27" s="3">
        <v>66.1764705882353</v>
      </c>
      <c r="W27" s="3">
        <v>24.1279069767442</v>
      </c>
      <c r="X27" s="3">
        <v>60</v>
      </c>
      <c r="Y27" s="3">
        <v>92.3423423423423</v>
      </c>
      <c r="Z27" s="3">
        <v>38.2352941176471</v>
      </c>
      <c r="AA27" s="3">
        <v>0.0629797137256322</v>
      </c>
      <c r="AB27" s="3">
        <v>0.0626054129709651</v>
      </c>
      <c r="AC27" s="3">
        <v>-38.618925831202</v>
      </c>
      <c r="AD27" s="3">
        <v>0.193079379817164</v>
      </c>
      <c r="AE27" s="5">
        <v>4</v>
      </c>
      <c r="AF27" s="3">
        <v>0.563135892289386</v>
      </c>
      <c r="AG27" s="3">
        <v>13.1191551166336</v>
      </c>
      <c r="AH27" s="3">
        <v>13.9671689847025</v>
      </c>
      <c r="AI27" s="3">
        <v>7.33225328586697</v>
      </c>
      <c r="AJ27" s="3">
        <v>8.3726465692632</v>
      </c>
      <c r="AK27" s="3">
        <v>8.65278435209234</v>
      </c>
      <c r="AL27" s="3"/>
      <c r="AM27" s="3">
        <v>50</v>
      </c>
      <c r="AN27" s="5" t="s">
        <v>56</v>
      </c>
      <c r="AO27" s="1"/>
      <c r="AP27" s="1"/>
      <c r="AQ27" s="1"/>
    </row>
    <row r="28" spans="1:43">
      <c r="A28" s="1" t="s">
        <v>128</v>
      </c>
      <c r="B28" s="1" t="s">
        <v>129</v>
      </c>
      <c r="C28" s="3">
        <v>11.5972602739726</v>
      </c>
      <c r="D28" s="4">
        <v>40004</v>
      </c>
      <c r="E28" s="3">
        <v>123.8060360252</v>
      </c>
      <c r="F28" s="5" t="s">
        <v>130</v>
      </c>
      <c r="G28" s="5">
        <v>4234</v>
      </c>
      <c r="H28" s="5" t="s">
        <v>60</v>
      </c>
      <c r="I28" s="3">
        <v>8.59611972757969</v>
      </c>
      <c r="J28" s="3">
        <v>35.1190476190476</v>
      </c>
      <c r="K28" s="3">
        <v>3.45673627392181</v>
      </c>
      <c r="L28" s="3">
        <v>27.6126558005753</v>
      </c>
      <c r="M28" s="3">
        <v>3.25968654767088</v>
      </c>
      <c r="N28" s="3">
        <v>41.4441147378833</v>
      </c>
      <c r="O28" s="3">
        <v>13.957119692511</v>
      </c>
      <c r="P28" s="3">
        <v>39.553752535497</v>
      </c>
      <c r="Q28" s="3">
        <v>19.3546358032457</v>
      </c>
      <c r="R28" s="3">
        <v>36.2303664921466</v>
      </c>
      <c r="S28" s="3">
        <v>44.6265243902439</v>
      </c>
      <c r="T28" s="3">
        <v>42.8743961352657</v>
      </c>
      <c r="U28" s="3">
        <v>75.531914893617</v>
      </c>
      <c r="V28" s="3">
        <v>46.6893039049236</v>
      </c>
      <c r="W28" s="3">
        <v>52.6548672566371</v>
      </c>
      <c r="X28" s="3">
        <v>45.2272727272727</v>
      </c>
      <c r="Y28" s="3">
        <v>104.251883745963</v>
      </c>
      <c r="Z28" s="3">
        <v>32.3624595469256</v>
      </c>
      <c r="AA28" s="3">
        <v>0.231363892580424</v>
      </c>
      <c r="AB28" s="3">
        <v>0.14436848566281</v>
      </c>
      <c r="AC28" s="3">
        <v>-25.3383458646617</v>
      </c>
      <c r="AD28" s="3">
        <v>0.596456861381882</v>
      </c>
      <c r="AE28" s="5">
        <v>3</v>
      </c>
      <c r="AF28" s="3">
        <v>1.05172656526883</v>
      </c>
      <c r="AG28" s="3">
        <v>32.6384905133359</v>
      </c>
      <c r="AH28" s="3">
        <v>35.7876199542038</v>
      </c>
      <c r="AI28" s="3">
        <v>14.1350120898179</v>
      </c>
      <c r="AJ28" s="3">
        <v>16.3777314158717</v>
      </c>
      <c r="AK28" s="3">
        <v>12.1685911767822</v>
      </c>
      <c r="AL28" s="3">
        <v>14.5671062339719</v>
      </c>
      <c r="AM28" s="3"/>
      <c r="AN28" s="5" t="s">
        <v>46</v>
      </c>
      <c r="AO28" s="1"/>
      <c r="AP28" s="1"/>
      <c r="AQ28" s="1"/>
    </row>
    <row r="29" spans="1:43">
      <c r="A29" s="1" t="s">
        <v>131</v>
      </c>
      <c r="B29" s="1" t="s">
        <v>132</v>
      </c>
      <c r="C29" s="3">
        <v>7.78082191780822</v>
      </c>
      <c r="D29" s="4">
        <v>41397</v>
      </c>
      <c r="E29" s="3">
        <v>11.0622972508</v>
      </c>
      <c r="F29" s="5" t="s">
        <v>133</v>
      </c>
      <c r="G29" s="5">
        <v>776</v>
      </c>
      <c r="H29" s="5" t="s">
        <v>50</v>
      </c>
      <c r="I29" s="3">
        <v>0.0754719997331343</v>
      </c>
      <c r="J29" s="3">
        <v>58.9548905761501</v>
      </c>
      <c r="K29" s="3">
        <v>-0.0591774336719472</v>
      </c>
      <c r="L29" s="3">
        <v>83.0013280212483</v>
      </c>
      <c r="M29" s="3">
        <v>-0.0795936163811128</v>
      </c>
      <c r="N29" s="3">
        <v>50.8459483526269</v>
      </c>
      <c r="O29" s="3">
        <v>-0.176265836179522</v>
      </c>
      <c r="P29" s="3">
        <v>91.411603471905</v>
      </c>
      <c r="Q29" s="3">
        <v>0.83569793278676</v>
      </c>
      <c r="R29" s="3">
        <v>75.1327860936746</v>
      </c>
      <c r="S29" s="3">
        <v>1.70804765929925</v>
      </c>
      <c r="T29" s="3">
        <v>58.7570621468927</v>
      </c>
      <c r="U29" s="3">
        <v>8.50546250962617</v>
      </c>
      <c r="V29" s="3">
        <v>14.5510835913313</v>
      </c>
      <c r="W29" s="3">
        <v>20.4254346660068</v>
      </c>
      <c r="X29" s="3">
        <v>3.77562028047465</v>
      </c>
      <c r="Y29" s="3">
        <v>15.7756022645862</v>
      </c>
      <c r="Z29" s="3">
        <v>71.2418300653595</v>
      </c>
      <c r="AA29" s="3">
        <v>0.0247838688642253</v>
      </c>
      <c r="AB29" s="3">
        <v>0.928560191224025</v>
      </c>
      <c r="AC29" s="3">
        <v>-1.4241426080217</v>
      </c>
      <c r="AD29" s="3">
        <v>4.47937834016473</v>
      </c>
      <c r="AE29" s="5">
        <v>2</v>
      </c>
      <c r="AF29" s="3">
        <v>0.521891206894844</v>
      </c>
      <c r="AG29" s="3">
        <v>2.085043472499</v>
      </c>
      <c r="AH29" s="3">
        <v>4.49370426165627</v>
      </c>
      <c r="AI29" s="3">
        <v>6.41014864187304</v>
      </c>
      <c r="AJ29" s="3">
        <v>4.35272488462999</v>
      </c>
      <c r="AK29" s="3">
        <v>3.51356922341037</v>
      </c>
      <c r="AL29" s="3"/>
      <c r="AM29" s="3"/>
      <c r="AN29" s="5" t="s">
        <v>134</v>
      </c>
      <c r="AO29" s="1"/>
      <c r="AP29" s="1"/>
      <c r="AQ29" s="1"/>
    </row>
    <row r="30" spans="1:43">
      <c r="A30" s="1" t="s">
        <v>135</v>
      </c>
      <c r="B30" s="1" t="s">
        <v>136</v>
      </c>
      <c r="C30" s="3">
        <v>7.92054794520548</v>
      </c>
      <c r="D30" s="4">
        <v>41346</v>
      </c>
      <c r="E30" s="3">
        <v>5.1019669435</v>
      </c>
      <c r="F30" s="5" t="s">
        <v>137</v>
      </c>
      <c r="G30" s="5">
        <v>855</v>
      </c>
      <c r="H30" s="5" t="s">
        <v>45</v>
      </c>
      <c r="I30" s="3">
        <v>2.32540638169777</v>
      </c>
      <c r="J30" s="3">
        <v>23.7261146496815</v>
      </c>
      <c r="K30" s="3">
        <v>0.882920314586726</v>
      </c>
      <c r="L30" s="3">
        <v>23.9130434782609</v>
      </c>
      <c r="M30" s="3">
        <v>-0.30063059099575</v>
      </c>
      <c r="N30" s="3">
        <v>60.4761904761905</v>
      </c>
      <c r="O30" s="3">
        <v>3.76221001221</v>
      </c>
      <c r="P30" s="3">
        <v>28.3112582781457</v>
      </c>
      <c r="Q30" s="3">
        <v>3.17171257303284</v>
      </c>
      <c r="R30" s="3">
        <v>43.8356164383562</v>
      </c>
      <c r="S30" s="3">
        <v>9.31821836308087</v>
      </c>
      <c r="T30" s="3">
        <v>43.1261770244821</v>
      </c>
      <c r="U30" s="3">
        <v>19.776250880902</v>
      </c>
      <c r="V30" s="3">
        <v>42.8874734607219</v>
      </c>
      <c r="W30" s="3">
        <v>27.8708365721025</v>
      </c>
      <c r="X30" s="3">
        <v>28.6729857819905</v>
      </c>
      <c r="Y30" s="3">
        <v>35.467090055144</v>
      </c>
      <c r="Z30" s="3">
        <v>27.8481012658228</v>
      </c>
      <c r="AA30" s="3">
        <v>0.109829205869706</v>
      </c>
      <c r="AB30" s="3">
        <v>0.268388447292172</v>
      </c>
      <c r="AC30" s="3">
        <v>-5.48296780214653</v>
      </c>
      <c r="AD30" s="3">
        <v>1.55462442070266</v>
      </c>
      <c r="AE30" s="5">
        <v>3</v>
      </c>
      <c r="AF30" s="3">
        <v>0.640529162704043</v>
      </c>
      <c r="AG30" s="3">
        <v>8.81329479388722</v>
      </c>
      <c r="AH30" s="3">
        <v>9.35334165118751</v>
      </c>
      <c r="AI30" s="3">
        <v>7.64854685835528</v>
      </c>
      <c r="AJ30" s="3">
        <v>6.15910918483313</v>
      </c>
      <c r="AK30" s="3">
        <v>6.66085486248598</v>
      </c>
      <c r="AL30" s="3"/>
      <c r="AM30" s="3"/>
      <c r="AN30" s="5" t="s">
        <v>46</v>
      </c>
      <c r="AO30" s="1"/>
      <c r="AP30" s="1"/>
      <c r="AQ30" s="1"/>
    </row>
    <row r="31" spans="1:43">
      <c r="A31" s="1" t="s">
        <v>138</v>
      </c>
      <c r="B31" s="1" t="s">
        <v>139</v>
      </c>
      <c r="C31" s="3">
        <v>7.66575342465753</v>
      </c>
      <c r="D31" s="4">
        <v>41439</v>
      </c>
      <c r="E31" s="3">
        <v>0.8722097066</v>
      </c>
      <c r="F31" s="5" t="s">
        <v>140</v>
      </c>
      <c r="G31" s="5">
        <v>2799</v>
      </c>
      <c r="H31" s="5" t="s">
        <v>55</v>
      </c>
      <c r="I31" s="3">
        <v>5.40623091020159</v>
      </c>
      <c r="J31" s="3">
        <v>77.0114942528736</v>
      </c>
      <c r="K31" s="3">
        <v>2.58620689655173</v>
      </c>
      <c r="L31" s="3">
        <v>50.2824858757062</v>
      </c>
      <c r="M31" s="3">
        <v>1.02459016393443</v>
      </c>
      <c r="N31" s="3">
        <v>82.1663674446439</v>
      </c>
      <c r="O31" s="3">
        <v>12.48370273794</v>
      </c>
      <c r="P31" s="3">
        <v>75.0993377483444</v>
      </c>
      <c r="Q31" s="3">
        <v>16.1170928667564</v>
      </c>
      <c r="R31" s="3">
        <v>71.6463414634146</v>
      </c>
      <c r="S31" s="3">
        <v>55.8717253839205</v>
      </c>
      <c r="T31" s="3">
        <v>65.234375</v>
      </c>
      <c r="U31" s="3">
        <v>122.215067611075</v>
      </c>
      <c r="V31" s="3">
        <v>62.3306233062331</v>
      </c>
      <c r="W31" s="3">
        <v>92.6856504745952</v>
      </c>
      <c r="X31" s="3">
        <v>61.6026711185309</v>
      </c>
      <c r="Y31" s="3">
        <v>149.169675090253</v>
      </c>
      <c r="Z31" s="3">
        <v>46.7775467775468</v>
      </c>
      <c r="AA31" s="3">
        <v>0.285472485548052</v>
      </c>
      <c r="AB31" s="3">
        <v>0.276206795102966</v>
      </c>
      <c r="AC31" s="3">
        <v>-25.0259067357513</v>
      </c>
      <c r="AD31" s="3">
        <v>0.974489522480821</v>
      </c>
      <c r="AE31" s="5">
        <v>5</v>
      </c>
      <c r="AF31" s="3">
        <v>1.73976584235675</v>
      </c>
      <c r="AG31" s="3">
        <v>51.3368593326815</v>
      </c>
      <c r="AH31" s="3">
        <v>52.2901240922539</v>
      </c>
      <c r="AI31" s="3">
        <v>21.2207406031192</v>
      </c>
      <c r="AJ31" s="3">
        <v>21.0098826537914</v>
      </c>
      <c r="AK31" s="3">
        <v>20.832726703041</v>
      </c>
      <c r="AL31" s="3"/>
      <c r="AM31" s="3"/>
      <c r="AN31" s="5" t="s">
        <v>46</v>
      </c>
      <c r="AO31" s="1"/>
      <c r="AP31" s="1"/>
      <c r="AQ31" s="1"/>
    </row>
    <row r="32" spans="1:43">
      <c r="A32" s="1" t="s">
        <v>141</v>
      </c>
      <c r="B32" s="1" t="s">
        <v>142</v>
      </c>
      <c r="C32" s="3">
        <v>7.8027397260274</v>
      </c>
      <c r="D32" s="4">
        <v>41389</v>
      </c>
      <c r="E32" s="3">
        <v>0.6510150789</v>
      </c>
      <c r="F32" s="5" t="s">
        <v>143</v>
      </c>
      <c r="G32" s="5">
        <v>2026</v>
      </c>
      <c r="H32" s="5" t="s">
        <v>55</v>
      </c>
      <c r="I32" s="3">
        <v>14.5066889632107</v>
      </c>
      <c r="J32" s="3">
        <v>21.3551119177253</v>
      </c>
      <c r="K32" s="3">
        <v>4.6218487394958</v>
      </c>
      <c r="L32" s="3">
        <v>10.225988700565</v>
      </c>
      <c r="M32" s="3">
        <v>7.62278978388998</v>
      </c>
      <c r="N32" s="3">
        <v>28.0071813285458</v>
      </c>
      <c r="O32" s="3">
        <v>27.0997679814385</v>
      </c>
      <c r="P32" s="3">
        <v>15.6953642384106</v>
      </c>
      <c r="Q32" s="3">
        <v>28.4709193245778</v>
      </c>
      <c r="R32" s="3">
        <v>35.8993902439024</v>
      </c>
      <c r="S32" s="3">
        <v>77.7417261518494</v>
      </c>
      <c r="T32" s="3">
        <v>31.54296875</v>
      </c>
      <c r="U32" s="3">
        <v>122.682926829268</v>
      </c>
      <c r="V32" s="3">
        <v>62.059620596206</v>
      </c>
      <c r="W32" s="3">
        <v>87.4743326488706</v>
      </c>
      <c r="X32" s="3">
        <v>65.7762938230384</v>
      </c>
      <c r="Y32" s="3">
        <v>91.0041841004184</v>
      </c>
      <c r="Z32" s="3">
        <v>78.1704781704782</v>
      </c>
      <c r="AA32" s="3">
        <v>0.36067285029873</v>
      </c>
      <c r="AB32" s="3">
        <v>0.243790800176166</v>
      </c>
      <c r="AC32" s="3">
        <v>-27.7987421383648</v>
      </c>
      <c r="AD32" s="3">
        <v>0.836652653347414</v>
      </c>
      <c r="AE32" s="5">
        <v>3</v>
      </c>
      <c r="AF32" s="3">
        <v>1.54738618560883</v>
      </c>
      <c r="AG32" s="3">
        <v>68.6159776130148</v>
      </c>
      <c r="AH32" s="3">
        <v>51.6682794033987</v>
      </c>
      <c r="AI32" s="3">
        <v>20.9533960126444</v>
      </c>
      <c r="AJ32" s="3">
        <v>21.7215049693669</v>
      </c>
      <c r="AK32" s="3">
        <v>15.462158059989</v>
      </c>
      <c r="AL32" s="3"/>
      <c r="AM32" s="3"/>
      <c r="AN32" s="5" t="s">
        <v>46</v>
      </c>
      <c r="AO32" s="1"/>
      <c r="AP32" s="1"/>
      <c r="AQ32" s="1"/>
    </row>
    <row r="33" spans="1:43">
      <c r="A33" s="1" t="s">
        <v>144</v>
      </c>
      <c r="B33" s="1" t="s">
        <v>145</v>
      </c>
      <c r="C33" s="3">
        <v>7.80821917808219</v>
      </c>
      <c r="D33" s="4">
        <v>41387</v>
      </c>
      <c r="E33" s="3">
        <v>6.9284709122</v>
      </c>
      <c r="F33" s="5" t="s">
        <v>146</v>
      </c>
      <c r="G33" s="5">
        <v>587</v>
      </c>
      <c r="H33" s="5" t="s">
        <v>93</v>
      </c>
      <c r="I33" s="3">
        <v>3.89968209113388</v>
      </c>
      <c r="J33" s="3">
        <v>59.9</v>
      </c>
      <c r="K33" s="3">
        <v>1.22513593502648</v>
      </c>
      <c r="L33" s="3">
        <v>60.7036669970268</v>
      </c>
      <c r="M33" s="3">
        <v>2.00443889582466</v>
      </c>
      <c r="N33" s="3">
        <v>54.0419161676647</v>
      </c>
      <c r="O33" s="3">
        <v>6.4721639035691</v>
      </c>
      <c r="P33" s="3">
        <v>63.5814889336016</v>
      </c>
      <c r="Q33" s="3">
        <v>11.1556193787318</v>
      </c>
      <c r="R33" s="3">
        <v>56.0371517027864</v>
      </c>
      <c r="S33" s="3">
        <v>23.7754586769904</v>
      </c>
      <c r="T33" s="3">
        <v>70.1429327686607</v>
      </c>
      <c r="U33" s="3">
        <v>41.427060294259</v>
      </c>
      <c r="V33" s="3">
        <v>72.2591362126246</v>
      </c>
      <c r="W33" s="3">
        <v>46.0186656076251</v>
      </c>
      <c r="X33" s="3">
        <v>62.6716604244694</v>
      </c>
      <c r="Y33" s="3">
        <v>47.7700330188679</v>
      </c>
      <c r="Z33" s="3">
        <v>76.2337662337662</v>
      </c>
      <c r="AA33" s="3">
        <v>0.265373398505975</v>
      </c>
      <c r="AB33" s="3">
        <v>0.356182306266452</v>
      </c>
      <c r="AC33" s="3">
        <v>-10.3555484693878</v>
      </c>
      <c r="AD33" s="3">
        <v>1.29625741272938</v>
      </c>
      <c r="AE33" s="5">
        <v>3</v>
      </c>
      <c r="AF33" s="3">
        <v>1.03323655879764</v>
      </c>
      <c r="AG33" s="3">
        <v>17.6771614965324</v>
      </c>
      <c r="AH33" s="3">
        <v>18.3413533899016</v>
      </c>
      <c r="AI33" s="3">
        <v>13.2806241859677</v>
      </c>
      <c r="AJ33" s="3">
        <v>10.1677555478693</v>
      </c>
      <c r="AK33" s="3">
        <v>8.26167644094255</v>
      </c>
      <c r="AL33" s="3"/>
      <c r="AM33" s="3">
        <v>10</v>
      </c>
      <c r="AN33" s="5" t="s">
        <v>56</v>
      </c>
      <c r="AO33" s="1"/>
      <c r="AP33" s="1"/>
      <c r="AQ33" s="1"/>
    </row>
    <row r="34" spans="1:43">
      <c r="A34" s="1" t="s">
        <v>147</v>
      </c>
      <c r="B34" s="1" t="s">
        <v>148</v>
      </c>
      <c r="C34" s="3">
        <v>7.47945205479452</v>
      </c>
      <c r="D34" s="4">
        <v>41507</v>
      </c>
      <c r="E34" s="3">
        <v>13.5327606652</v>
      </c>
      <c r="F34" s="5" t="s">
        <v>149</v>
      </c>
      <c r="G34" s="5">
        <v>1637</v>
      </c>
      <c r="H34" s="5" t="s">
        <v>60</v>
      </c>
      <c r="I34" s="3">
        <v>7.63668560466318</v>
      </c>
      <c r="J34" s="3">
        <v>46.031746031746</v>
      </c>
      <c r="K34" s="3">
        <v>2.5518453427065</v>
      </c>
      <c r="L34" s="3">
        <v>44.7746883988495</v>
      </c>
      <c r="M34" s="3">
        <v>4.49108230069482</v>
      </c>
      <c r="N34" s="3">
        <v>22.4530168150346</v>
      </c>
      <c r="O34" s="3">
        <v>6.57510227936879</v>
      </c>
      <c r="P34" s="3">
        <v>59.4320486815416</v>
      </c>
      <c r="Q34" s="3">
        <v>-3.09552278464196</v>
      </c>
      <c r="R34" s="3">
        <v>80.2094240837696</v>
      </c>
      <c r="S34" s="3">
        <v>37.1181502020867</v>
      </c>
      <c r="T34" s="3">
        <v>50.4830917874396</v>
      </c>
      <c r="U34" s="3">
        <v>97.9913137893594</v>
      </c>
      <c r="V34" s="3">
        <v>25.4668930390492</v>
      </c>
      <c r="W34" s="3">
        <v>63.6343241727426</v>
      </c>
      <c r="X34" s="3">
        <v>33.6363636363636</v>
      </c>
      <c r="Y34" s="3">
        <v>61.0832147913669</v>
      </c>
      <c r="Z34" s="3">
        <v>61.1650485436893</v>
      </c>
      <c r="AA34" s="3">
        <v>0.15808184071865</v>
      </c>
      <c r="AB34" s="3">
        <v>0.15171051702123</v>
      </c>
      <c r="AC34" s="3">
        <v>-37.0484581497797</v>
      </c>
      <c r="AD34" s="3">
        <v>0.480570474915107</v>
      </c>
      <c r="AE34" s="5">
        <v>5</v>
      </c>
      <c r="AF34" s="3">
        <v>1.30970137502118</v>
      </c>
      <c r="AG34" s="3">
        <v>48.2808863950954</v>
      </c>
      <c r="AH34" s="3">
        <v>41.4544591470337</v>
      </c>
      <c r="AI34" s="3">
        <v>15.2031862219879</v>
      </c>
      <c r="AJ34" s="3">
        <v>11.6976981526112</v>
      </c>
      <c r="AK34" s="3">
        <v>14.7712171874713</v>
      </c>
      <c r="AL34" s="3"/>
      <c r="AM34" s="3"/>
      <c r="AN34" s="5" t="s">
        <v>46</v>
      </c>
      <c r="AO34" s="1"/>
      <c r="AP34" s="1"/>
      <c r="AQ34" s="1"/>
    </row>
    <row r="35" spans="1:43">
      <c r="A35" s="1" t="s">
        <v>150</v>
      </c>
      <c r="B35" s="1" t="s">
        <v>151</v>
      </c>
      <c r="C35" s="3">
        <v>11.1753424657534</v>
      </c>
      <c r="D35" s="4">
        <v>40158</v>
      </c>
      <c r="E35" s="3">
        <v>10.8309065827</v>
      </c>
      <c r="F35" s="5" t="s">
        <v>152</v>
      </c>
      <c r="G35" s="5">
        <v>269</v>
      </c>
      <c r="H35" s="5" t="s">
        <v>55</v>
      </c>
      <c r="I35" s="3">
        <v>-2.45231607629427</v>
      </c>
      <c r="J35" s="3">
        <v>97.3986690865094</v>
      </c>
      <c r="K35" s="3">
        <v>-1.91780821917807</v>
      </c>
      <c r="L35" s="3">
        <v>98.6440677966102</v>
      </c>
      <c r="M35" s="3">
        <v>-4.02144772117962</v>
      </c>
      <c r="N35" s="3">
        <v>96.3494913225613</v>
      </c>
      <c r="O35" s="3">
        <v>4.06976744186047</v>
      </c>
      <c r="P35" s="3">
        <v>92.4503311258278</v>
      </c>
      <c r="Q35" s="3">
        <v>0.750469043151971</v>
      </c>
      <c r="R35" s="3">
        <v>94.6646341463415</v>
      </c>
      <c r="S35" s="3">
        <v>31.1355311355312</v>
      </c>
      <c r="T35" s="3">
        <v>91.796875</v>
      </c>
      <c r="U35" s="3">
        <v>96.7032967032967</v>
      </c>
      <c r="V35" s="3">
        <v>76.9647696476965</v>
      </c>
      <c r="W35" s="3">
        <v>44.5491251682369</v>
      </c>
      <c r="X35" s="3">
        <v>92.3205342237062</v>
      </c>
      <c r="Y35" s="3">
        <v>15.8576051779935</v>
      </c>
      <c r="Z35" s="3">
        <v>98.5446985446985</v>
      </c>
      <c r="AA35" s="3">
        <v>0.142301189652566</v>
      </c>
      <c r="AB35" s="3">
        <v>0.109183758663362</v>
      </c>
      <c r="AC35" s="3">
        <v>-37.2455089820359</v>
      </c>
      <c r="AD35" s="3">
        <v>0.350172891891997</v>
      </c>
      <c r="AE35" s="5">
        <v>7</v>
      </c>
      <c r="AF35" s="3">
        <v>1.15574632000512</v>
      </c>
      <c r="AG35" s="3">
        <v>39.8005669403115</v>
      </c>
      <c r="AH35" s="3">
        <v>42.3563060312395</v>
      </c>
      <c r="AI35" s="3">
        <v>9.35940673723355</v>
      </c>
      <c r="AJ35" s="3">
        <v>2.79020535454473</v>
      </c>
      <c r="AK35" s="3">
        <v>7.13606267222118</v>
      </c>
      <c r="AL35" s="3">
        <v>8.22046195241573</v>
      </c>
      <c r="AM35" s="3"/>
      <c r="AN35" s="5" t="s">
        <v>46</v>
      </c>
      <c r="AO35" s="1"/>
      <c r="AP35" s="1"/>
      <c r="AQ35" s="1"/>
    </row>
    <row r="36" spans="1:43">
      <c r="A36" s="1" t="s">
        <v>153</v>
      </c>
      <c r="B36" s="1" t="s">
        <v>154</v>
      </c>
      <c r="C36" s="3">
        <v>7.76164383561644</v>
      </c>
      <c r="D36" s="4">
        <v>41404</v>
      </c>
      <c r="E36" s="3">
        <v>5.4109461275</v>
      </c>
      <c r="F36" s="5" t="s">
        <v>155</v>
      </c>
      <c r="G36" s="5">
        <v>631</v>
      </c>
      <c r="H36" s="5" t="s">
        <v>93</v>
      </c>
      <c r="I36" s="3">
        <v>13.0155820348304</v>
      </c>
      <c r="J36" s="3">
        <v>16.1</v>
      </c>
      <c r="K36" s="3">
        <v>4.09455466441536</v>
      </c>
      <c r="L36" s="3">
        <v>11.9425173439049</v>
      </c>
      <c r="M36" s="3">
        <v>3.7878787878788</v>
      </c>
      <c r="N36" s="3">
        <v>36.8263473053892</v>
      </c>
      <c r="O36" s="3">
        <v>17.4845164363983</v>
      </c>
      <c r="P36" s="3">
        <v>31.2374245472837</v>
      </c>
      <c r="Q36" s="3">
        <v>24.4197780020182</v>
      </c>
      <c r="R36" s="3">
        <v>28.5861713106295</v>
      </c>
      <c r="S36" s="3">
        <v>39.7959183673469</v>
      </c>
      <c r="T36" s="3">
        <v>52.6204340921122</v>
      </c>
      <c r="U36" s="3">
        <v>108.983050847458</v>
      </c>
      <c r="V36" s="3">
        <v>38.0952380952381</v>
      </c>
      <c r="W36" s="3">
        <v>51.9408502772643</v>
      </c>
      <c r="X36" s="3">
        <v>57.6154806491885</v>
      </c>
      <c r="Y36" s="3">
        <v>31.0308182784272</v>
      </c>
      <c r="Z36" s="3">
        <v>91.1688311688312</v>
      </c>
      <c r="AA36" s="3">
        <v>0.134825590894163</v>
      </c>
      <c r="AB36" s="3">
        <v>0.115655034923516</v>
      </c>
      <c r="AC36" s="3">
        <v>-41.1857292759706</v>
      </c>
      <c r="AD36" s="3">
        <v>0.362596542294786</v>
      </c>
      <c r="AE36" s="5">
        <v>3</v>
      </c>
      <c r="AF36" s="3">
        <v>0.960941858871302</v>
      </c>
      <c r="AG36" s="3">
        <v>54.8803250380434</v>
      </c>
      <c r="AH36" s="3">
        <v>45.6707001063453</v>
      </c>
      <c r="AI36" s="3">
        <v>12.3047550545113</v>
      </c>
      <c r="AJ36" s="3">
        <v>10.6269948946316</v>
      </c>
      <c r="AK36" s="3">
        <v>19.9633655311851</v>
      </c>
      <c r="AL36" s="3"/>
      <c r="AM36" s="3"/>
      <c r="AN36" s="5" t="s">
        <v>46</v>
      </c>
      <c r="AO36" s="1"/>
      <c r="AP36" s="1"/>
      <c r="AQ36" s="1"/>
    </row>
    <row r="37" spans="1:43">
      <c r="A37" s="1" t="s">
        <v>156</v>
      </c>
      <c r="B37" s="1" t="s">
        <v>157</v>
      </c>
      <c r="C37" s="3">
        <v>7.63561643835616</v>
      </c>
      <c r="D37" s="4">
        <v>41450</v>
      </c>
      <c r="E37" s="3">
        <v>30.4030711581</v>
      </c>
      <c r="F37" s="5" t="s">
        <v>158</v>
      </c>
      <c r="G37" s="5">
        <v>2788</v>
      </c>
      <c r="H37" s="5" t="s">
        <v>50</v>
      </c>
      <c r="I37" s="3">
        <v>0.288184368885996</v>
      </c>
      <c r="J37" s="3">
        <v>20.4108977221974</v>
      </c>
      <c r="K37" s="3">
        <v>0</v>
      </c>
      <c r="L37" s="3">
        <v>43.3820274457725</v>
      </c>
      <c r="M37" s="3">
        <v>-6.89556344974537e-8</v>
      </c>
      <c r="N37" s="3">
        <v>37.53339269813</v>
      </c>
      <c r="O37" s="3">
        <v>0.0958772080635937</v>
      </c>
      <c r="P37" s="3">
        <v>85.2900867976245</v>
      </c>
      <c r="Q37" s="3">
        <v>0.944310810226487</v>
      </c>
      <c r="R37" s="3">
        <v>68.0347658136166</v>
      </c>
      <c r="S37" s="3">
        <v>1.30285849293906</v>
      </c>
      <c r="T37" s="3">
        <v>73.4463276836158</v>
      </c>
      <c r="U37" s="3">
        <v>6.74899351328545</v>
      </c>
      <c r="V37" s="3">
        <v>35.9133126934984</v>
      </c>
      <c r="W37" s="3">
        <v>17.9693219388124</v>
      </c>
      <c r="X37" s="3">
        <v>11.1111111111111</v>
      </c>
      <c r="Y37" s="3">
        <v>27.7663264019998</v>
      </c>
      <c r="Z37" s="3">
        <v>2.2875816993464</v>
      </c>
      <c r="AA37" s="3">
        <v>-0.00785050089868007</v>
      </c>
      <c r="AB37" s="3">
        <v>0.410739900992868</v>
      </c>
      <c r="AC37" s="3">
        <v>-3.07557804678769</v>
      </c>
      <c r="AD37" s="3">
        <v>1.83783697460008</v>
      </c>
      <c r="AE37" s="5">
        <v>3</v>
      </c>
      <c r="AF37" s="3">
        <v>0.467694731622836</v>
      </c>
      <c r="AG37" s="3">
        <v>2.23011433490148</v>
      </c>
      <c r="AH37" s="3">
        <v>3.87198190784135</v>
      </c>
      <c r="AI37" s="3">
        <v>5.79467083927077</v>
      </c>
      <c r="AJ37" s="3">
        <v>5.06142156552991</v>
      </c>
      <c r="AK37" s="3">
        <v>5.8731522751047</v>
      </c>
      <c r="AL37" s="3"/>
      <c r="AM37" s="3"/>
      <c r="AN37" s="5" t="s">
        <v>51</v>
      </c>
      <c r="AO37" s="1"/>
      <c r="AP37" s="1"/>
      <c r="AQ37" s="1"/>
    </row>
    <row r="38" spans="1:43">
      <c r="A38" s="1" t="s">
        <v>159</v>
      </c>
      <c r="B38" s="1" t="s">
        <v>160</v>
      </c>
      <c r="C38" s="3">
        <v>7.76986301369863</v>
      </c>
      <c r="D38" s="4">
        <v>41401</v>
      </c>
      <c r="E38" s="3">
        <v>14.8568537197</v>
      </c>
      <c r="F38" s="5" t="s">
        <v>161</v>
      </c>
      <c r="G38" s="5">
        <v>2837</v>
      </c>
      <c r="H38" s="5" t="s">
        <v>93</v>
      </c>
      <c r="I38" s="3">
        <v>6.25336927223718</v>
      </c>
      <c r="J38" s="3">
        <v>47.65</v>
      </c>
      <c r="K38" s="3">
        <v>1.75529168817758</v>
      </c>
      <c r="L38" s="3">
        <v>48.1665014866204</v>
      </c>
      <c r="M38" s="3">
        <v>4.06546990496303</v>
      </c>
      <c r="N38" s="3">
        <v>35.2794411177645</v>
      </c>
      <c r="O38" s="3">
        <v>8.77483443708609</v>
      </c>
      <c r="P38" s="3">
        <v>54.2756539235412</v>
      </c>
      <c r="Q38" s="3">
        <v>12.1798520204895</v>
      </c>
      <c r="R38" s="3">
        <v>52.7863777089783</v>
      </c>
      <c r="S38" s="3">
        <v>21.3669950738916</v>
      </c>
      <c r="T38" s="3">
        <v>74.8014822657491</v>
      </c>
      <c r="U38" s="3">
        <v>35.7438016528926</v>
      </c>
      <c r="V38" s="3">
        <v>77.6854928017719</v>
      </c>
      <c r="W38" s="3">
        <v>37.8321678321678</v>
      </c>
      <c r="X38" s="3">
        <v>72.0973782771536</v>
      </c>
      <c r="Y38" s="3">
        <v>56.1946247863707</v>
      </c>
      <c r="Z38" s="3">
        <v>66.1038961038961</v>
      </c>
      <c r="AA38" s="3">
        <v>0.433799371667318</v>
      </c>
      <c r="AB38" s="3">
        <v>0.357105536126786</v>
      </c>
      <c r="AC38" s="3">
        <v>-6.30508474576273</v>
      </c>
      <c r="AD38" s="3">
        <v>1.78693512145399</v>
      </c>
      <c r="AE38" s="5">
        <v>2</v>
      </c>
      <c r="AF38" s="3">
        <v>0.768612072361982</v>
      </c>
      <c r="AG38" s="3">
        <v>17.2429706833047</v>
      </c>
      <c r="AH38" s="3">
        <v>16.7556461931402</v>
      </c>
      <c r="AI38" s="3">
        <v>10.188870883167</v>
      </c>
      <c r="AJ38" s="3">
        <v>10.0972271673809</v>
      </c>
      <c r="AK38" s="3">
        <v>8.98902558209851</v>
      </c>
      <c r="AL38" s="3"/>
      <c r="AM38" s="3"/>
      <c r="AN38" s="5" t="s">
        <v>46</v>
      </c>
      <c r="AO38" s="1"/>
      <c r="AP38" s="1"/>
      <c r="AQ38" s="1"/>
    </row>
    <row r="39" spans="1:43">
      <c r="A39" s="1" t="s">
        <v>162</v>
      </c>
      <c r="B39" s="1" t="s">
        <v>163</v>
      </c>
      <c r="C39" s="3">
        <v>7.78082191780822</v>
      </c>
      <c r="D39" s="4">
        <v>41397</v>
      </c>
      <c r="E39" s="3">
        <v>0.5092371315</v>
      </c>
      <c r="F39" s="5" t="s">
        <v>164</v>
      </c>
      <c r="G39" s="5">
        <v>258</v>
      </c>
      <c r="H39" s="5" t="s">
        <v>55</v>
      </c>
      <c r="I39" s="3">
        <v>22.7782201261714</v>
      </c>
      <c r="J39" s="3">
        <v>0.604960677555959</v>
      </c>
      <c r="K39" s="3">
        <v>4.0809968847352</v>
      </c>
      <c r="L39" s="3">
        <v>18.6440677966102</v>
      </c>
      <c r="M39" s="3">
        <v>17.3859577209112</v>
      </c>
      <c r="N39" s="3">
        <v>0.239377618192699</v>
      </c>
      <c r="O39" s="3">
        <v>30.6098514464425</v>
      </c>
      <c r="P39" s="3">
        <v>7.48344370860927</v>
      </c>
      <c r="Q39" s="3">
        <v>34.9808093731062</v>
      </c>
      <c r="R39" s="3">
        <v>19.1310975609756</v>
      </c>
      <c r="S39" s="3">
        <v>68.9079878665318</v>
      </c>
      <c r="T39" s="3">
        <v>44.3359375</v>
      </c>
      <c r="U39" s="3">
        <v>83.5714285714286</v>
      </c>
      <c r="V39" s="3">
        <v>84.4173441734417</v>
      </c>
      <c r="W39" s="3">
        <v>92.75</v>
      </c>
      <c r="X39" s="3">
        <v>61.4357262103506</v>
      </c>
      <c r="Y39" s="3">
        <v>104.273371566787</v>
      </c>
      <c r="Z39" s="3">
        <v>69.8544698544699</v>
      </c>
      <c r="AA39" s="3">
        <v>0.384364264338397</v>
      </c>
      <c r="AB39" s="3">
        <v>0.509576133837077</v>
      </c>
      <c r="AC39" s="3">
        <v>-10.7732613528104</v>
      </c>
      <c r="AD39" s="3">
        <v>2.26498765638355</v>
      </c>
      <c r="AE39" s="5">
        <v>1</v>
      </c>
      <c r="AF39" s="3">
        <v>1.60792472472202</v>
      </c>
      <c r="AG39" s="3">
        <v>51.7415210664305</v>
      </c>
      <c r="AH39" s="3">
        <v>31.9708962206139</v>
      </c>
      <c r="AI39" s="3">
        <v>22.0393690711103</v>
      </c>
      <c r="AJ39" s="3">
        <v>17.302746602004</v>
      </c>
      <c r="AK39" s="3">
        <v>15.4207067208626</v>
      </c>
      <c r="AL39" s="3"/>
      <c r="AM39" s="3"/>
      <c r="AN39" s="5" t="s">
        <v>46</v>
      </c>
      <c r="AO39" s="1"/>
      <c r="AP39" s="1"/>
      <c r="AQ39" s="1"/>
    </row>
    <row r="40" spans="1:43">
      <c r="A40" s="1" t="s">
        <v>165</v>
      </c>
      <c r="B40" s="1" t="s">
        <v>166</v>
      </c>
      <c r="C40" s="3">
        <v>7.82191780821918</v>
      </c>
      <c r="D40" s="4">
        <v>41382</v>
      </c>
      <c r="E40" s="3">
        <v>0.5358851438</v>
      </c>
      <c r="F40" s="5" t="s">
        <v>167</v>
      </c>
      <c r="G40" s="5">
        <v>1051</v>
      </c>
      <c r="H40" s="5" t="s">
        <v>45</v>
      </c>
      <c r="I40" s="3">
        <v>3.79746835443038</v>
      </c>
      <c r="J40" s="3">
        <v>7.64331210191083</v>
      </c>
      <c r="K40" s="3">
        <v>1.12107623318386</v>
      </c>
      <c r="L40" s="3">
        <v>13.5093167701863</v>
      </c>
      <c r="M40" s="3">
        <v>0.557413600891852</v>
      </c>
      <c r="N40" s="3">
        <v>30.6349206349206</v>
      </c>
      <c r="O40" s="3">
        <v>6.87203791469195</v>
      </c>
      <c r="P40" s="3">
        <v>7.78145695364238</v>
      </c>
      <c r="Q40" s="3">
        <v>4.15704387990762</v>
      </c>
      <c r="R40" s="3">
        <v>30.8219178082192</v>
      </c>
      <c r="S40" s="3">
        <v>16.0875160875161</v>
      </c>
      <c r="T40" s="3">
        <v>15.0659133709981</v>
      </c>
      <c r="U40" s="3">
        <v>45.718901453958</v>
      </c>
      <c r="V40" s="3">
        <v>6.15711252653928</v>
      </c>
      <c r="W40" s="3">
        <v>42.9477020602219</v>
      </c>
      <c r="X40" s="3">
        <v>7.81990521327014</v>
      </c>
      <c r="Y40" s="3">
        <v>32.4522760646109</v>
      </c>
      <c r="Z40" s="3">
        <v>31.6455696202532</v>
      </c>
      <c r="AA40" s="3">
        <v>0.106992881705113</v>
      </c>
      <c r="AB40" s="3">
        <v>0.184043051943571</v>
      </c>
      <c r="AC40" s="3">
        <v>-12.4711316397229</v>
      </c>
      <c r="AD40" s="3">
        <v>1.01226763987242</v>
      </c>
      <c r="AE40" s="5">
        <v>4</v>
      </c>
      <c r="AF40" s="3">
        <v>0.855533853030642</v>
      </c>
      <c r="AG40" s="3">
        <v>14.6820421064848</v>
      </c>
      <c r="AH40" s="3">
        <v>20.7095540022259</v>
      </c>
      <c r="AI40" s="3">
        <v>10.9086521087535</v>
      </c>
      <c r="AJ40" s="3">
        <v>7.33126368984793</v>
      </c>
      <c r="AK40" s="3">
        <v>-0.856688688527552</v>
      </c>
      <c r="AL40" s="3"/>
      <c r="AM40" s="3">
        <v>50</v>
      </c>
      <c r="AN40" s="5" t="s">
        <v>56</v>
      </c>
      <c r="AO40" s="1"/>
      <c r="AP40" s="1"/>
      <c r="AQ40" s="1"/>
    </row>
    <row r="41" spans="1:43">
      <c r="A41" s="1" t="s">
        <v>168</v>
      </c>
      <c r="B41" s="1" t="s">
        <v>169</v>
      </c>
      <c r="C41" s="3">
        <v>7.75068493150685</v>
      </c>
      <c r="D41" s="4">
        <v>41408</v>
      </c>
      <c r="E41" s="3">
        <v>1.498816652</v>
      </c>
      <c r="F41" s="5" t="s">
        <v>170</v>
      </c>
      <c r="G41" s="5">
        <v>1661</v>
      </c>
      <c r="H41" s="5" t="s">
        <v>50</v>
      </c>
      <c r="I41" s="3">
        <v>0.725868558790243</v>
      </c>
      <c r="J41" s="3">
        <v>2.50111656989728</v>
      </c>
      <c r="K41" s="3">
        <v>0.0904159132007155</v>
      </c>
      <c r="L41" s="3">
        <v>4.07259849490925</v>
      </c>
      <c r="M41" s="3">
        <v>0.0912321232263067</v>
      </c>
      <c r="N41" s="3">
        <v>21.4603739982191</v>
      </c>
      <c r="O41" s="3">
        <v>2.2079871262046</v>
      </c>
      <c r="P41" s="3">
        <v>1.55322064869804</v>
      </c>
      <c r="Q41" s="3">
        <v>3.05533755675859</v>
      </c>
      <c r="R41" s="3">
        <v>1.49686141960406</v>
      </c>
      <c r="S41" s="3">
        <v>5.49084571721281</v>
      </c>
      <c r="T41" s="3">
        <v>1.41242937853107</v>
      </c>
      <c r="U41" s="3">
        <v>12.6882580912451</v>
      </c>
      <c r="V41" s="3">
        <v>2.08978328173375</v>
      </c>
      <c r="W41" s="3">
        <v>19.5577441750006</v>
      </c>
      <c r="X41" s="3">
        <v>5.28586839266451</v>
      </c>
      <c r="Y41" s="3">
        <v>24.8708758201854</v>
      </c>
      <c r="Z41" s="3">
        <v>7.84313725490196</v>
      </c>
      <c r="AA41" s="3">
        <v>0.194280045995087</v>
      </c>
      <c r="AB41" s="3">
        <v>0.525763282530462</v>
      </c>
      <c r="AC41" s="3">
        <v>-1.51685618423842</v>
      </c>
      <c r="AD41" s="3">
        <v>4.03705301684845</v>
      </c>
      <c r="AE41" s="5">
        <v>2</v>
      </c>
      <c r="AF41" s="3">
        <v>0.486708926155943</v>
      </c>
      <c r="AG41" s="3">
        <v>6.0245088576337</v>
      </c>
      <c r="AH41" s="3">
        <v>6.11163105417136</v>
      </c>
      <c r="AI41" s="3">
        <v>6.15970357163065</v>
      </c>
      <c r="AJ41" s="3">
        <v>5.07610524923356</v>
      </c>
      <c r="AK41" s="3">
        <v>5.4155109599104</v>
      </c>
      <c r="AL41" s="3"/>
      <c r="AM41" s="3"/>
      <c r="AN41" s="5" t="s">
        <v>46</v>
      </c>
      <c r="AO41" s="1"/>
      <c r="AP41" s="1"/>
      <c r="AQ41" s="1"/>
    </row>
    <row r="42" spans="1:43">
      <c r="A42" s="1" t="s">
        <v>171</v>
      </c>
      <c r="B42" s="1" t="s">
        <v>172</v>
      </c>
      <c r="C42" s="3">
        <v>8.47945205479452</v>
      </c>
      <c r="D42" s="4">
        <v>41142</v>
      </c>
      <c r="E42" s="3">
        <v>26.3651524785</v>
      </c>
      <c r="F42" s="5" t="s">
        <v>173</v>
      </c>
      <c r="G42" s="5">
        <v>1879</v>
      </c>
      <c r="H42" s="5" t="s">
        <v>112</v>
      </c>
      <c r="I42" s="3">
        <v>6.45603454184085</v>
      </c>
      <c r="J42" s="3">
        <v>45.2631578947368</v>
      </c>
      <c r="K42" s="3">
        <v>0.361827227498858</v>
      </c>
      <c r="L42" s="3">
        <v>76.2886597938144</v>
      </c>
      <c r="M42" s="3">
        <v>4.93852182137549</v>
      </c>
      <c r="N42" s="3">
        <v>42.1052631578947</v>
      </c>
      <c r="O42" s="3">
        <v>8.78974646309006</v>
      </c>
      <c r="P42" s="3">
        <v>65.9574468085106</v>
      </c>
      <c r="Q42" s="3">
        <v>11.6197183098592</v>
      </c>
      <c r="R42" s="3">
        <v>65.1685393258427</v>
      </c>
      <c r="S42" s="3">
        <v>1.93594959968499</v>
      </c>
      <c r="T42" s="3">
        <v>83.9506172839506</v>
      </c>
      <c r="U42" s="3">
        <v>5.5589534488617</v>
      </c>
      <c r="V42" s="3">
        <v>77.9411764705882</v>
      </c>
      <c r="W42" s="3">
        <v>5.93330150719498</v>
      </c>
      <c r="X42" s="3">
        <v>78.1818181818182</v>
      </c>
      <c r="Y42" s="3">
        <v>61.8020833333333</v>
      </c>
      <c r="Z42" s="3">
        <v>64.7058823529412</v>
      </c>
      <c r="AA42" s="3">
        <v>0.00954416205250438</v>
      </c>
      <c r="AB42" s="3">
        <v>0.0214445917758202</v>
      </c>
      <c r="AC42" s="3">
        <v>-22.1785513756317</v>
      </c>
      <c r="AD42" s="3">
        <v>0.0873060301772301</v>
      </c>
      <c r="AE42" s="5">
        <v>3</v>
      </c>
      <c r="AF42" s="3">
        <v>0.0258887766238884</v>
      </c>
      <c r="AG42" s="3">
        <v>-0.344654394775434</v>
      </c>
      <c r="AH42" s="3">
        <v>6.87663724133156</v>
      </c>
      <c r="AI42" s="3">
        <v>1.84696085412586</v>
      </c>
      <c r="AJ42" s="3">
        <v>8.08493643427308</v>
      </c>
      <c r="AK42" s="3">
        <v>7.82026381343204</v>
      </c>
      <c r="AL42" s="3">
        <v>6.30081090731502</v>
      </c>
      <c r="AM42" s="3"/>
      <c r="AN42" s="5" t="s">
        <v>46</v>
      </c>
      <c r="AO42" s="1"/>
      <c r="AP42" s="1"/>
      <c r="AQ42" s="1"/>
    </row>
    <row r="43" spans="1:43">
      <c r="A43" s="1" t="s">
        <v>174</v>
      </c>
      <c r="B43" s="1" t="s">
        <v>175</v>
      </c>
      <c r="C43" s="3">
        <v>7.75068493150685</v>
      </c>
      <c r="D43" s="4">
        <v>41408</v>
      </c>
      <c r="E43" s="3">
        <v>6.4758419619</v>
      </c>
      <c r="F43" s="5" t="s">
        <v>176</v>
      </c>
      <c r="G43" s="5">
        <v>2830</v>
      </c>
      <c r="H43" s="5" t="s">
        <v>93</v>
      </c>
      <c r="I43" s="3">
        <v>2.01533942558747</v>
      </c>
      <c r="J43" s="3">
        <v>80.8</v>
      </c>
      <c r="K43" s="3">
        <v>0.595381768444781</v>
      </c>
      <c r="L43" s="3">
        <v>82.8543111992071</v>
      </c>
      <c r="M43" s="3">
        <v>0.708819975835677</v>
      </c>
      <c r="N43" s="3">
        <v>77.6447105788423</v>
      </c>
      <c r="O43" s="3">
        <v>3.48452243006125</v>
      </c>
      <c r="P43" s="3">
        <v>83.7525150905433</v>
      </c>
      <c r="Q43" s="3">
        <v>5.27955540586056</v>
      </c>
      <c r="R43" s="3">
        <v>83.6945304437564</v>
      </c>
      <c r="S43" s="3">
        <v>12.5686504006482</v>
      </c>
      <c r="T43" s="3">
        <v>92.006352567496</v>
      </c>
      <c r="U43" s="3">
        <v>17.1790065604499</v>
      </c>
      <c r="V43" s="3">
        <v>94.905869324474</v>
      </c>
      <c r="W43" s="3">
        <v>20.6853281853282</v>
      </c>
      <c r="X43" s="3">
        <v>92.8214731585518</v>
      </c>
      <c r="Y43" s="3">
        <v>30.1575632582938</v>
      </c>
      <c r="Z43" s="3">
        <v>91.5584415584416</v>
      </c>
      <c r="AA43" s="3">
        <v>0.267557727700484</v>
      </c>
      <c r="AB43" s="3">
        <v>0.339429938523769</v>
      </c>
      <c r="AC43" s="3">
        <v>-2.85918513223731</v>
      </c>
      <c r="AD43" s="3">
        <v>2.25784812772427</v>
      </c>
      <c r="AE43" s="5">
        <v>1</v>
      </c>
      <c r="AF43" s="3">
        <v>0.493648021083384</v>
      </c>
      <c r="AG43" s="3">
        <v>11.1154162695536</v>
      </c>
      <c r="AH43" s="3">
        <v>7.81741216089602</v>
      </c>
      <c r="AI43" s="3">
        <v>6.09462082805889</v>
      </c>
      <c r="AJ43" s="3">
        <v>5.34794958589833</v>
      </c>
      <c r="AK43" s="3">
        <v>9.6042981463456</v>
      </c>
      <c r="AL43" s="3"/>
      <c r="AM43" s="3"/>
      <c r="AN43" s="5" t="s">
        <v>46</v>
      </c>
      <c r="AO43" s="1"/>
      <c r="AP43" s="1"/>
      <c r="AQ43" s="1"/>
    </row>
    <row r="44" spans="1:43">
      <c r="A44" s="1" t="s">
        <v>177</v>
      </c>
      <c r="B44" s="1" t="s">
        <v>178</v>
      </c>
      <c r="C44" s="3">
        <v>7.74794520547945</v>
      </c>
      <c r="D44" s="4">
        <v>41409</v>
      </c>
      <c r="E44" s="3">
        <v>4.2581985295</v>
      </c>
      <c r="F44" s="5" t="s">
        <v>179</v>
      </c>
      <c r="G44" s="5">
        <v>1749</v>
      </c>
      <c r="H44" s="5" t="s">
        <v>93</v>
      </c>
      <c r="I44" s="3">
        <v>15.4253363723256</v>
      </c>
      <c r="J44" s="3">
        <v>7.55</v>
      </c>
      <c r="K44" s="3">
        <v>1.90847127555989</v>
      </c>
      <c r="L44" s="3">
        <v>45.7383548067393</v>
      </c>
      <c r="M44" s="3">
        <v>8.65863787375415</v>
      </c>
      <c r="N44" s="3">
        <v>9.68063872255489</v>
      </c>
      <c r="O44" s="3">
        <v>30.390365448505</v>
      </c>
      <c r="P44" s="3">
        <v>3.37022132796781</v>
      </c>
      <c r="Q44" s="3">
        <v>33.4324933067018</v>
      </c>
      <c r="R44" s="3">
        <v>12.4355005159959</v>
      </c>
      <c r="S44" s="3">
        <v>79.9312320916905</v>
      </c>
      <c r="T44" s="3">
        <v>14.9814716781366</v>
      </c>
      <c r="U44" s="3">
        <v>239.437837837838</v>
      </c>
      <c r="V44" s="3">
        <v>2.54706533776301</v>
      </c>
      <c r="W44" s="3">
        <v>149.586645468998</v>
      </c>
      <c r="X44" s="3">
        <v>11.2359550561798</v>
      </c>
      <c r="Y44" s="3">
        <v>188.31955922865</v>
      </c>
      <c r="Z44" s="3">
        <v>13.2467532467532</v>
      </c>
      <c r="AA44" s="3">
        <v>0.298585440816835</v>
      </c>
      <c r="AB44" s="3">
        <v>0.246073519981427</v>
      </c>
      <c r="AC44" s="3">
        <v>-44.1920830629461</v>
      </c>
      <c r="AD44" s="3">
        <v>0.804910276566088</v>
      </c>
      <c r="AE44" s="5">
        <v>5</v>
      </c>
      <c r="AF44" s="3">
        <v>2.36350435483879</v>
      </c>
      <c r="AG44" s="3">
        <v>101.403455747056</v>
      </c>
      <c r="AH44" s="3">
        <v>88.3128917839465</v>
      </c>
      <c r="AI44" s="3">
        <v>34.7395177429346</v>
      </c>
      <c r="AJ44" s="3">
        <v>35.1757788803555</v>
      </c>
      <c r="AK44" s="3">
        <v>27.1577748571219</v>
      </c>
      <c r="AL44" s="3"/>
      <c r="AM44" s="3"/>
      <c r="AN44" s="5" t="s">
        <v>46</v>
      </c>
      <c r="AO44" s="1"/>
      <c r="AP44" s="1"/>
      <c r="AQ44" s="1"/>
    </row>
    <row r="45" spans="1:43">
      <c r="A45" s="1" t="s">
        <v>180</v>
      </c>
      <c r="B45" s="1" t="s">
        <v>181</v>
      </c>
      <c r="C45" s="3">
        <v>7.72876712328767</v>
      </c>
      <c r="D45" s="4">
        <v>41416</v>
      </c>
      <c r="E45" s="3">
        <v>2.0837518917</v>
      </c>
      <c r="F45" s="5" t="s">
        <v>122</v>
      </c>
      <c r="G45" s="5">
        <v>2822</v>
      </c>
      <c r="H45" s="5" t="s">
        <v>50</v>
      </c>
      <c r="I45" s="3">
        <v>0</v>
      </c>
      <c r="J45" s="3">
        <v>68.0214381420277</v>
      </c>
      <c r="K45" s="3">
        <v>-0.0644329896907289</v>
      </c>
      <c r="L45" s="3">
        <v>84.108012394865</v>
      </c>
      <c r="M45" s="3">
        <v>-0.257234726688103</v>
      </c>
      <c r="N45" s="3">
        <v>80.2315227070347</v>
      </c>
      <c r="O45" s="3">
        <v>0.77972709551657</v>
      </c>
      <c r="P45" s="3">
        <v>34.2165372316126</v>
      </c>
      <c r="Q45" s="3">
        <v>1.37254901960784</v>
      </c>
      <c r="R45" s="3">
        <v>20.4732013520039</v>
      </c>
      <c r="S45" s="3">
        <v>3.26231691078561</v>
      </c>
      <c r="T45" s="3">
        <v>9.09604519774011</v>
      </c>
      <c r="U45" s="3">
        <v>7.78318276580958</v>
      </c>
      <c r="V45" s="3">
        <v>19.2724458204334</v>
      </c>
      <c r="W45" s="3">
        <v>18.6687069625096</v>
      </c>
      <c r="X45" s="3">
        <v>7.76699029126214</v>
      </c>
      <c r="Y45" s="3">
        <v>22.029897718332</v>
      </c>
      <c r="Z45" s="3">
        <v>19.9346405228758</v>
      </c>
      <c r="AA45" s="3">
        <v>0.1484082950091</v>
      </c>
      <c r="AB45" s="3">
        <v>0.806259609891576</v>
      </c>
      <c r="AC45" s="3">
        <v>-1.23296560674886</v>
      </c>
      <c r="AD45" s="3">
        <v>4.75309889621756</v>
      </c>
      <c r="AE45" s="5">
        <v>2</v>
      </c>
      <c r="AF45" s="3">
        <v>0.486951714630274</v>
      </c>
      <c r="AG45" s="3">
        <v>3.62523963408869</v>
      </c>
      <c r="AH45" s="3">
        <v>4.11800046408746</v>
      </c>
      <c r="AI45" s="3">
        <v>6.02666534816407</v>
      </c>
      <c r="AJ45" s="3">
        <v>4.77470078394802</v>
      </c>
      <c r="AK45" s="3">
        <v>5.43432532917885</v>
      </c>
      <c r="AL45" s="3"/>
      <c r="AM45" s="3"/>
      <c r="AN45" s="5" t="s">
        <v>51</v>
      </c>
      <c r="AO45" s="1"/>
      <c r="AP45" s="1"/>
      <c r="AQ45" s="1"/>
    </row>
    <row r="46" spans="1:43">
      <c r="A46" s="1" t="s">
        <v>182</v>
      </c>
      <c r="B46" s="1" t="s">
        <v>183</v>
      </c>
      <c r="C46" s="3">
        <v>7.63835616438356</v>
      </c>
      <c r="D46" s="4">
        <v>41449</v>
      </c>
      <c r="E46" s="3">
        <v>6.8216526257</v>
      </c>
      <c r="F46" s="5" t="s">
        <v>184</v>
      </c>
      <c r="G46" s="5">
        <v>492</v>
      </c>
      <c r="H46" s="5" t="s">
        <v>50</v>
      </c>
      <c r="I46" s="3">
        <v>0.436363636363637</v>
      </c>
      <c r="J46" s="3">
        <v>6.4761054041983</v>
      </c>
      <c r="K46" s="3">
        <v>0</v>
      </c>
      <c r="L46" s="3">
        <v>43.3820274457725</v>
      </c>
      <c r="M46" s="3">
        <v>-0.0723589001447098</v>
      </c>
      <c r="N46" s="3">
        <v>49.4211932324132</v>
      </c>
      <c r="O46" s="3">
        <v>0.729394602479942</v>
      </c>
      <c r="P46" s="3">
        <v>42.439470077661</v>
      </c>
      <c r="Q46" s="3">
        <v>0.217706821480415</v>
      </c>
      <c r="R46" s="3">
        <v>89.1839690970546</v>
      </c>
      <c r="S46" s="3">
        <v>1.17216117216117</v>
      </c>
      <c r="T46" s="3">
        <v>77.7401129943503</v>
      </c>
      <c r="U46" s="3">
        <v>6.47648419429453</v>
      </c>
      <c r="V46" s="3">
        <v>43.1888544891641</v>
      </c>
      <c r="W46" s="3">
        <v>15.5648535564853</v>
      </c>
      <c r="X46" s="3">
        <v>24.9190938511327</v>
      </c>
      <c r="Y46" s="3">
        <v>17.4319727891157</v>
      </c>
      <c r="Z46" s="3">
        <v>56.2091503267974</v>
      </c>
      <c r="AA46" s="3">
        <v>-0.0204136379778745</v>
      </c>
      <c r="AB46" s="3">
        <v>0.465613388726956</v>
      </c>
      <c r="AC46" s="3">
        <v>-2.57510729613733</v>
      </c>
      <c r="AD46" s="3">
        <v>1.91486531810541</v>
      </c>
      <c r="AE46" s="5">
        <v>3</v>
      </c>
      <c r="AF46" s="3">
        <v>0.406166803549861</v>
      </c>
      <c r="AG46" s="3">
        <v>1.8058685028141</v>
      </c>
      <c r="AH46" s="3">
        <v>3.35224174525148</v>
      </c>
      <c r="AI46" s="3">
        <v>5.10484215031501</v>
      </c>
      <c r="AJ46" s="3">
        <v>3.49981068899776</v>
      </c>
      <c r="AK46" s="3">
        <v>3.95480356619484</v>
      </c>
      <c r="AL46" s="3"/>
      <c r="AM46" s="3"/>
      <c r="AN46" s="5" t="s">
        <v>51</v>
      </c>
      <c r="AO46" s="1"/>
      <c r="AP46" s="1"/>
      <c r="AQ46" s="1"/>
    </row>
    <row r="47" spans="1:43">
      <c r="A47" s="1" t="s">
        <v>185</v>
      </c>
      <c r="B47" s="1" t="s">
        <v>186</v>
      </c>
      <c r="C47" s="3">
        <v>7.69315068493151</v>
      </c>
      <c r="D47" s="4">
        <v>41429</v>
      </c>
      <c r="E47" s="3">
        <v>1.1236205865</v>
      </c>
      <c r="F47" s="5" t="s">
        <v>187</v>
      </c>
      <c r="G47" s="5">
        <v>2352</v>
      </c>
      <c r="H47" s="5" t="s">
        <v>45</v>
      </c>
      <c r="I47" s="3">
        <v>1.14170584284754</v>
      </c>
      <c r="J47" s="3">
        <v>47.6114649681529</v>
      </c>
      <c r="K47" s="3">
        <v>2.17096336499322</v>
      </c>
      <c r="L47" s="3">
        <v>3.57142857142857</v>
      </c>
      <c r="M47" s="3">
        <v>-1.31061598951507</v>
      </c>
      <c r="N47" s="3">
        <v>82.2222222222222</v>
      </c>
      <c r="O47" s="3">
        <v>-0.0663570006635627</v>
      </c>
      <c r="P47" s="3">
        <v>80.2980132450331</v>
      </c>
      <c r="Q47" s="3">
        <v>1.82555780933062</v>
      </c>
      <c r="R47" s="3">
        <v>57.5342465753425</v>
      </c>
      <c r="S47" s="3">
        <v>10.3296703296703</v>
      </c>
      <c r="T47" s="3">
        <v>35.969868173258</v>
      </c>
      <c r="U47" s="3">
        <v>33.0388692579505</v>
      </c>
      <c r="V47" s="3">
        <v>15.9235668789809</v>
      </c>
      <c r="W47" s="3">
        <v>37.5342465753425</v>
      </c>
      <c r="X47" s="3">
        <v>12.085308056872</v>
      </c>
      <c r="Y47" s="3">
        <v>18.3962264150943</v>
      </c>
      <c r="Z47" s="3">
        <v>72.9957805907173</v>
      </c>
      <c r="AA47" s="3">
        <v>0.0638152738566133</v>
      </c>
      <c r="AB47" s="3">
        <v>0.154028261628942</v>
      </c>
      <c r="AC47" s="3">
        <v>-11.2350597609562</v>
      </c>
      <c r="AD47" s="3">
        <v>0.99569553535003</v>
      </c>
      <c r="AE47" s="5">
        <v>4</v>
      </c>
      <c r="AF47" s="3">
        <v>0.793859560620369</v>
      </c>
      <c r="AG47" s="3">
        <v>5.76463495552124</v>
      </c>
      <c r="AH47" s="3">
        <v>17.8434607339019</v>
      </c>
      <c r="AI47" s="3">
        <v>10.8686485276584</v>
      </c>
      <c r="AJ47" s="3">
        <v>7.28078824309135</v>
      </c>
      <c r="AK47" s="3">
        <v>4.55802633335853</v>
      </c>
      <c r="AL47" s="3"/>
      <c r="AM47" s="3"/>
      <c r="AN47" s="5" t="s">
        <v>46</v>
      </c>
      <c r="AO47" s="1"/>
      <c r="AP47" s="1"/>
      <c r="AQ47" s="1"/>
    </row>
    <row r="48" spans="1:43">
      <c r="A48" s="1" t="s">
        <v>188</v>
      </c>
      <c r="B48" s="1" t="s">
        <v>189</v>
      </c>
      <c r="C48" s="3">
        <v>7.71232876712329</v>
      </c>
      <c r="D48" s="4">
        <v>41422</v>
      </c>
      <c r="E48" s="3">
        <v>5.5270802237</v>
      </c>
      <c r="F48" s="5" t="s">
        <v>190</v>
      </c>
      <c r="G48" s="5">
        <v>1280</v>
      </c>
      <c r="H48" s="5" t="s">
        <v>191</v>
      </c>
      <c r="I48" s="3">
        <v>12.2105263157895</v>
      </c>
      <c r="J48" s="3">
        <v>34.3580470162749</v>
      </c>
      <c r="K48" s="3">
        <v>2.50000000000002</v>
      </c>
      <c r="L48" s="3">
        <v>51.3698630136986</v>
      </c>
      <c r="M48" s="3">
        <v>6.49350649350651</v>
      </c>
      <c r="N48" s="3">
        <v>39.6396396396396</v>
      </c>
      <c r="O48" s="3">
        <v>19.5737521031969</v>
      </c>
      <c r="P48" s="3">
        <v>44.7619047619048</v>
      </c>
      <c r="Q48" s="3">
        <v>24.3148688046647</v>
      </c>
      <c r="R48" s="3">
        <v>43.3962264150943</v>
      </c>
      <c r="S48" s="3">
        <v>69.340746624305</v>
      </c>
      <c r="T48" s="3">
        <v>45.5882352941176</v>
      </c>
      <c r="U48" s="3">
        <v>129.329260303413</v>
      </c>
      <c r="V48" s="3">
        <v>61.8768328445748</v>
      </c>
      <c r="W48" s="3">
        <v>108.090054027177</v>
      </c>
      <c r="X48" s="3">
        <v>55.4770318021201</v>
      </c>
      <c r="Y48" s="3">
        <v>176.345642625</v>
      </c>
      <c r="Z48" s="3">
        <v>46.2025316455696</v>
      </c>
      <c r="AA48" s="3">
        <v>0.334262911836104</v>
      </c>
      <c r="AB48" s="3">
        <v>0.266325971608316</v>
      </c>
      <c r="AC48" s="3">
        <v>-24.8284678108563</v>
      </c>
      <c r="AD48" s="3">
        <v>1.11209692438807</v>
      </c>
      <c r="AE48" s="5">
        <v>3</v>
      </c>
      <c r="AF48" s="3">
        <v>1.90132008213133</v>
      </c>
      <c r="AG48" s="3">
        <v>61.8759797274545</v>
      </c>
      <c r="AH48" s="3">
        <v>55.536058186605</v>
      </c>
      <c r="AI48" s="3">
        <v>25.0028237441924</v>
      </c>
      <c r="AJ48" s="3">
        <v>25.420327058529</v>
      </c>
      <c r="AK48" s="3">
        <v>22.2741255315412</v>
      </c>
      <c r="AL48" s="3"/>
      <c r="AM48" s="3"/>
      <c r="AN48" s="5" t="s">
        <v>46</v>
      </c>
      <c r="AO48" s="1"/>
      <c r="AP48" s="1"/>
      <c r="AQ48" s="1"/>
    </row>
    <row r="49" spans="1:43">
      <c r="A49" s="1" t="s">
        <v>192</v>
      </c>
      <c r="B49" s="1" t="s">
        <v>193</v>
      </c>
      <c r="C49" s="3">
        <v>7.78082191780822</v>
      </c>
      <c r="D49" s="4">
        <v>41397</v>
      </c>
      <c r="E49" s="3">
        <v>176.9582025861</v>
      </c>
      <c r="F49" s="5" t="s">
        <v>194</v>
      </c>
      <c r="G49" s="5">
        <v>1770</v>
      </c>
      <c r="H49" s="5" t="s">
        <v>55</v>
      </c>
      <c r="I49" s="3">
        <v>14.6596858638743</v>
      </c>
      <c r="J49" s="3">
        <v>20.3871748336358</v>
      </c>
      <c r="K49" s="3">
        <v>4.43264332935948</v>
      </c>
      <c r="L49" s="3">
        <v>13.2768361581921</v>
      </c>
      <c r="M49" s="3">
        <v>8.23317982702458</v>
      </c>
      <c r="N49" s="3">
        <v>22.8605625374028</v>
      </c>
      <c r="O49" s="3">
        <v>29.2555331991952</v>
      </c>
      <c r="P49" s="3">
        <v>10.3973509933775</v>
      </c>
      <c r="Q49" s="3">
        <v>35.0525578135949</v>
      </c>
      <c r="R49" s="3">
        <v>18.9024390243902</v>
      </c>
      <c r="S49" s="3">
        <v>111.315789473684</v>
      </c>
      <c r="T49" s="3">
        <v>5.56640625</v>
      </c>
      <c r="U49" s="3">
        <v>224.553721791849</v>
      </c>
      <c r="V49" s="3">
        <v>8.67208672086721</v>
      </c>
      <c r="W49" s="3">
        <v>193.422655298417</v>
      </c>
      <c r="X49" s="3">
        <v>5.84307178631052</v>
      </c>
      <c r="Y49" s="3">
        <v>376.322293623332</v>
      </c>
      <c r="Z49" s="3">
        <v>1.03950103950104</v>
      </c>
      <c r="AA49" s="3">
        <v>0.424841065089351</v>
      </c>
      <c r="AB49" s="3">
        <v>0.379648099811388</v>
      </c>
      <c r="AC49" s="3">
        <v>-26.1503928170595</v>
      </c>
      <c r="AD49" s="3">
        <v>1.6469931052554</v>
      </c>
      <c r="AE49" s="5">
        <v>3</v>
      </c>
      <c r="AF49" s="3">
        <v>2.94311411441517</v>
      </c>
      <c r="AG49" s="3">
        <v>95.5889294736115</v>
      </c>
      <c r="AH49" s="3">
        <v>86.2456996705098</v>
      </c>
      <c r="AI49" s="3">
        <v>43.5542919163606</v>
      </c>
      <c r="AJ49" s="3">
        <v>45.8402169183633</v>
      </c>
      <c r="AK49" s="3">
        <v>43.609953925225</v>
      </c>
      <c r="AL49" s="3"/>
      <c r="AM49" s="3"/>
      <c r="AN49" s="5" t="s">
        <v>46</v>
      </c>
      <c r="AO49" s="1"/>
      <c r="AP49" s="1"/>
      <c r="AQ49" s="1"/>
    </row>
    <row r="50" spans="1:43">
      <c r="A50" s="1" t="s">
        <v>195</v>
      </c>
      <c r="B50" s="1" t="s">
        <v>196</v>
      </c>
      <c r="C50" s="3">
        <v>7.80821917808219</v>
      </c>
      <c r="D50" s="4">
        <v>41387</v>
      </c>
      <c r="E50" s="3">
        <v>81.4646871179</v>
      </c>
      <c r="F50" s="5" t="s">
        <v>197</v>
      </c>
      <c r="G50" s="5">
        <v>1352</v>
      </c>
      <c r="H50" s="5" t="s">
        <v>198</v>
      </c>
      <c r="I50" s="3">
        <v>0.318420633657062</v>
      </c>
      <c r="J50" s="3">
        <v>22.7513227513227</v>
      </c>
      <c r="K50" s="3">
        <v>0.0396919901563908</v>
      </c>
      <c r="L50" s="3">
        <v>28.1914893617021</v>
      </c>
      <c r="M50" s="3">
        <v>0.206743002544525</v>
      </c>
      <c r="N50" s="3">
        <v>14.0583554376658</v>
      </c>
      <c r="O50" s="3">
        <v>0.438351797242383</v>
      </c>
      <c r="P50" s="3">
        <v>76.4367816091954</v>
      </c>
      <c r="Q50" s="3">
        <v>1.19811462656413</v>
      </c>
      <c r="R50" s="3">
        <v>50.5952380952381</v>
      </c>
      <c r="S50" s="3">
        <v>2.50420884019569</v>
      </c>
      <c r="T50" s="3">
        <v>33.3333333333333</v>
      </c>
      <c r="U50" s="3">
        <v>6.17534488877177</v>
      </c>
      <c r="V50" s="3">
        <v>44.8818897637795</v>
      </c>
      <c r="W50" s="3">
        <v>12.5663017814642</v>
      </c>
      <c r="X50" s="3">
        <v>20</v>
      </c>
      <c r="Y50" s="3">
        <v>17.5007150102408</v>
      </c>
      <c r="Z50" s="3">
        <v>30.7692307692308</v>
      </c>
      <c r="AA50" s="3">
        <v>0.194722341977524</v>
      </c>
      <c r="AB50" s="3">
        <v>0.881075667550235</v>
      </c>
      <c r="AC50" s="3">
        <v>-0.672268907563019</v>
      </c>
      <c r="AD50" s="3">
        <v>5.97548949140439</v>
      </c>
      <c r="AE50" s="5">
        <v>2</v>
      </c>
      <c r="AF50" s="3">
        <v>0.330348115958728</v>
      </c>
      <c r="AG50" s="3">
        <v>2.77482128037563</v>
      </c>
      <c r="AH50" s="3">
        <v>3.16107047348584</v>
      </c>
      <c r="AI50" s="3">
        <v>4.14943677610906</v>
      </c>
      <c r="AJ50" s="3">
        <v>3.62900510797937</v>
      </c>
      <c r="AK50" s="3">
        <v>3.86654676042186</v>
      </c>
      <c r="AL50" s="3"/>
      <c r="AM50" s="3">
        <v>2000</v>
      </c>
      <c r="AN50" s="5" t="s">
        <v>56</v>
      </c>
      <c r="AO50" s="1"/>
      <c r="AP50" s="1"/>
      <c r="AQ50" s="1"/>
    </row>
    <row r="51" spans="1:43">
      <c r="A51" s="1" t="s">
        <v>199</v>
      </c>
      <c r="B51" s="1" t="s">
        <v>200</v>
      </c>
      <c r="C51" s="3">
        <v>7.55890410958904</v>
      </c>
      <c r="D51" s="4">
        <v>41478</v>
      </c>
      <c r="E51" s="3">
        <v>10.7478814582</v>
      </c>
      <c r="F51" s="5" t="s">
        <v>201</v>
      </c>
      <c r="G51" s="5">
        <v>1239</v>
      </c>
      <c r="H51" s="5" t="s">
        <v>50</v>
      </c>
      <c r="I51" s="3">
        <v>0.481695568400757</v>
      </c>
      <c r="J51" s="3">
        <v>5.22554711924966</v>
      </c>
      <c r="K51" s="3">
        <v>-0.0957854406130457</v>
      </c>
      <c r="L51" s="3">
        <v>91.5006640106242</v>
      </c>
      <c r="M51" s="3">
        <v>0.0959692898272431</v>
      </c>
      <c r="N51" s="3">
        <v>20.9706144256456</v>
      </c>
      <c r="O51" s="3">
        <v>1.06589147286821</v>
      </c>
      <c r="P51" s="3">
        <v>6.71539515760621</v>
      </c>
      <c r="Q51" s="3">
        <v>1.65692010829824</v>
      </c>
      <c r="R51" s="3">
        <v>8.30516658619025</v>
      </c>
      <c r="S51" s="3">
        <v>2.54726791133848</v>
      </c>
      <c r="T51" s="3">
        <v>21.9209039548023</v>
      </c>
      <c r="U51" s="3">
        <v>8.74515085459265</v>
      </c>
      <c r="V51" s="3">
        <v>12.6934984520124</v>
      </c>
      <c r="W51" s="3">
        <v>14.0010153152317</v>
      </c>
      <c r="X51" s="3">
        <v>45.091693635383</v>
      </c>
      <c r="Y51" s="3">
        <v>17.3962224932179</v>
      </c>
      <c r="Z51" s="3">
        <v>56.5359477124183</v>
      </c>
      <c r="AA51" s="3">
        <v>0.0870685369990627</v>
      </c>
      <c r="AB51" s="3">
        <v>0.388998776430057</v>
      </c>
      <c r="AC51" s="3">
        <v>-1.96136095974083</v>
      </c>
      <c r="AD51" s="3">
        <v>2.2720877635891</v>
      </c>
      <c r="AE51" s="5">
        <v>3</v>
      </c>
      <c r="AF51" s="3">
        <v>0.367849189267304</v>
      </c>
      <c r="AG51" s="3">
        <v>4.13915799334093</v>
      </c>
      <c r="AH51" s="3">
        <v>4.62465421670872</v>
      </c>
      <c r="AI51" s="3">
        <v>4.64434755474206</v>
      </c>
      <c r="AJ51" s="3">
        <v>3.44881982040668</v>
      </c>
      <c r="AK51" s="3">
        <v>4.29688771675958</v>
      </c>
      <c r="AL51" s="3"/>
      <c r="AM51" s="3"/>
      <c r="AN51" s="5" t="s">
        <v>51</v>
      </c>
      <c r="AO51" s="1"/>
      <c r="AP51" s="1"/>
      <c r="AQ51" s="1"/>
    </row>
    <row r="52" spans="1:43">
      <c r="A52" s="1" t="s">
        <v>202</v>
      </c>
      <c r="B52" s="1" t="s">
        <v>203</v>
      </c>
      <c r="C52" s="3">
        <v>7.76164383561644</v>
      </c>
      <c r="D52" s="4">
        <v>41404</v>
      </c>
      <c r="E52" s="3">
        <v>0.0432379989</v>
      </c>
      <c r="F52" s="5" t="s">
        <v>204</v>
      </c>
      <c r="G52" s="5">
        <v>68</v>
      </c>
      <c r="H52" s="5" t="s">
        <v>205</v>
      </c>
      <c r="I52" s="3">
        <v>-0.260768785010638</v>
      </c>
      <c r="J52" s="3">
        <v>70.4119850187266</v>
      </c>
      <c r="K52" s="3">
        <v>0.0678294573643336</v>
      </c>
      <c r="L52" s="3">
        <v>4.81481481481481</v>
      </c>
      <c r="M52" s="3">
        <v>-0.453055716213625</v>
      </c>
      <c r="N52" s="3">
        <v>88.8059701492537</v>
      </c>
      <c r="O52" s="3">
        <v>0.0775268921407028</v>
      </c>
      <c r="P52" s="3">
        <v>92.6070038910506</v>
      </c>
      <c r="Q52" s="3">
        <v>-0.768713366003652</v>
      </c>
      <c r="R52" s="3">
        <v>96.4601769911504</v>
      </c>
      <c r="S52" s="3">
        <v>-3.35953584128767</v>
      </c>
      <c r="T52" s="3">
        <v>99.3589743589744</v>
      </c>
      <c r="U52" s="3">
        <v>-3.52204783258596</v>
      </c>
      <c r="V52" s="3">
        <v>98.1481481481482</v>
      </c>
      <c r="W52" s="3">
        <v>-1.03497843794922</v>
      </c>
      <c r="X52" s="3">
        <v>96</v>
      </c>
      <c r="Y52" s="3">
        <v>-5.534211489206</v>
      </c>
      <c r="Z52" s="3">
        <v>90</v>
      </c>
      <c r="AA52" s="3">
        <v>-0.204239507009954</v>
      </c>
      <c r="AB52" s="3">
        <v>-0.130110719889965</v>
      </c>
      <c r="AC52" s="3">
        <v>-5.98955948346919</v>
      </c>
      <c r="AD52" s="3">
        <v>-0.0576936984007601</v>
      </c>
      <c r="AE52" s="5">
        <v>7</v>
      </c>
      <c r="AF52" s="3">
        <v>-0.03957062524297</v>
      </c>
      <c r="AG52" s="3">
        <v>-2.24049738330613</v>
      </c>
      <c r="AH52" s="3">
        <v>-1.75571051248505</v>
      </c>
      <c r="AI52" s="3">
        <v>-0.386858582423477</v>
      </c>
      <c r="AJ52" s="3">
        <v>-1.48548733420603</v>
      </c>
      <c r="AK52" s="3">
        <v>-0.259889416168368</v>
      </c>
      <c r="AL52" s="3"/>
      <c r="AM52" s="3"/>
      <c r="AN52" s="5" t="s">
        <v>206</v>
      </c>
      <c r="AO52" s="1"/>
      <c r="AP52" s="1"/>
      <c r="AQ52" s="1"/>
    </row>
    <row r="53" spans="1:43">
      <c r="A53" s="1" t="s">
        <v>207</v>
      </c>
      <c r="B53" s="1" t="s">
        <v>208</v>
      </c>
      <c r="C53" s="3">
        <v>0.550684931506849</v>
      </c>
      <c r="D53" s="4">
        <v>44036</v>
      </c>
      <c r="E53" s="3">
        <v>25.7032554087</v>
      </c>
      <c r="F53" s="5" t="s">
        <v>209</v>
      </c>
      <c r="G53" s="5">
        <v>202</v>
      </c>
      <c r="H53" s="5" t="s">
        <v>198</v>
      </c>
      <c r="I53" s="3">
        <v>0.217219589257502</v>
      </c>
      <c r="J53" s="3">
        <v>46.5608465608466</v>
      </c>
      <c r="K53" s="3">
        <v>0.0197083169097337</v>
      </c>
      <c r="L53" s="3">
        <v>58.5106382978723</v>
      </c>
      <c r="M53" s="3">
        <v>0.0197083169097337</v>
      </c>
      <c r="N53" s="3">
        <v>63.1299734748011</v>
      </c>
      <c r="O53" s="3">
        <v>0.714427465767005</v>
      </c>
      <c r="P53" s="3">
        <v>38.2183908045977</v>
      </c>
      <c r="Q53" s="3">
        <v>1.35809866187336</v>
      </c>
      <c r="R53" s="3">
        <v>32.4404761904762</v>
      </c>
      <c r="S53" s="3"/>
      <c r="T53" s="3"/>
      <c r="U53" s="3"/>
      <c r="V53" s="3"/>
      <c r="W53" s="3"/>
      <c r="X53" s="3"/>
      <c r="Y53" s="3"/>
      <c r="Z53" s="3"/>
      <c r="AA53" s="3">
        <v>0.330359494049866</v>
      </c>
      <c r="AB53" s="3">
        <v>0.489727241773876</v>
      </c>
      <c r="AC53" s="3">
        <v>-0.206652233812241</v>
      </c>
      <c r="AD53" s="3"/>
      <c r="AE53" s="5"/>
      <c r="AF53" s="3">
        <v>0.222037159943629</v>
      </c>
      <c r="AG53" s="3"/>
      <c r="AH53" s="3"/>
      <c r="AI53" s="3"/>
      <c r="AJ53" s="3"/>
      <c r="AK53" s="3"/>
      <c r="AL53" s="3"/>
      <c r="AM53" s="3"/>
      <c r="AN53" s="5" t="s">
        <v>46</v>
      </c>
      <c r="AO53" s="1"/>
      <c r="AP53" s="1"/>
      <c r="AQ53" s="1"/>
    </row>
    <row r="54" spans="1:43">
      <c r="A54" s="1" t="s">
        <v>210</v>
      </c>
      <c r="B54" s="1" t="s">
        <v>211</v>
      </c>
      <c r="C54" s="3">
        <v>7.8</v>
      </c>
      <c r="D54" s="4">
        <v>41390</v>
      </c>
      <c r="E54" s="3">
        <v>0.6175568531</v>
      </c>
      <c r="F54" s="5" t="s">
        <v>212</v>
      </c>
      <c r="G54" s="5">
        <v>2848</v>
      </c>
      <c r="H54" s="5" t="s">
        <v>213</v>
      </c>
      <c r="I54" s="3">
        <v>-1.6974972796518</v>
      </c>
      <c r="J54" s="3">
        <v>83.1168831168831</v>
      </c>
      <c r="K54" s="3">
        <v>-0.557716298524991</v>
      </c>
      <c r="L54" s="3">
        <v>75.3246753246753</v>
      </c>
      <c r="M54" s="3">
        <v>-0.491995887795559</v>
      </c>
      <c r="N54" s="3">
        <v>80.5194805194805</v>
      </c>
      <c r="O54" s="3">
        <v>-1.20297462817148</v>
      </c>
      <c r="P54" s="3">
        <v>78.3783783783784</v>
      </c>
      <c r="Q54" s="3">
        <v>-5.71905656439157</v>
      </c>
      <c r="R54" s="3">
        <v>82.4324324324324</v>
      </c>
      <c r="S54" s="3">
        <v>-9.10249530453448</v>
      </c>
      <c r="T54" s="3">
        <v>96.875</v>
      </c>
      <c r="U54" s="3">
        <v>0.229289940828393</v>
      </c>
      <c r="V54" s="3">
        <v>97.9591836734694</v>
      </c>
      <c r="W54" s="3">
        <v>6.95343330702447</v>
      </c>
      <c r="X54" s="3">
        <v>79.5918367346939</v>
      </c>
      <c r="Y54" s="3">
        <v>15.7216054654142</v>
      </c>
      <c r="Z54" s="3">
        <v>94.1176470588235</v>
      </c>
      <c r="AA54" s="3">
        <v>-0.11979464317363</v>
      </c>
      <c r="AB54" s="3">
        <v>0.0280590709287999</v>
      </c>
      <c r="AC54" s="3">
        <v>-14.9210999400759</v>
      </c>
      <c r="AD54" s="3">
        <v>0.151590339478775</v>
      </c>
      <c r="AE54" s="5">
        <v>4</v>
      </c>
      <c r="AF54" s="3">
        <v>0.232168467269011</v>
      </c>
      <c r="AG54" s="3">
        <v>-7.21635896321329</v>
      </c>
      <c r="AH54" s="3">
        <v>0.554432161992979</v>
      </c>
      <c r="AI54" s="3">
        <v>1.38665473749886</v>
      </c>
      <c r="AJ54" s="3">
        <v>0.504130493559085</v>
      </c>
      <c r="AK54" s="3">
        <v>5.06152063264707</v>
      </c>
      <c r="AL54" s="3"/>
      <c r="AM54" s="3"/>
      <c r="AN54" s="5" t="s">
        <v>46</v>
      </c>
      <c r="AO54" s="1"/>
      <c r="AP54" s="1"/>
      <c r="AQ54" s="1"/>
    </row>
    <row r="55" spans="1:43">
      <c r="A55" s="1" t="s">
        <v>214</v>
      </c>
      <c r="B55" s="1" t="s">
        <v>215</v>
      </c>
      <c r="C55" s="3">
        <v>7.48219178082192</v>
      </c>
      <c r="D55" s="4">
        <v>41506</v>
      </c>
      <c r="E55" s="3">
        <v>1.2073499262</v>
      </c>
      <c r="F55" s="5" t="s">
        <v>216</v>
      </c>
      <c r="G55" s="5">
        <v>86</v>
      </c>
      <c r="H55" s="5" t="s">
        <v>50</v>
      </c>
      <c r="I55" s="3">
        <v>-0.371155885471887</v>
      </c>
      <c r="J55" s="3">
        <v>93.6578829834748</v>
      </c>
      <c r="K55" s="3">
        <v>-0.0797660196756273</v>
      </c>
      <c r="L55" s="3">
        <v>87.8264718902169</v>
      </c>
      <c r="M55" s="3">
        <v>-0.371155885471887</v>
      </c>
      <c r="N55" s="3">
        <v>89.6260017809439</v>
      </c>
      <c r="O55" s="3">
        <v>-0.432747505078168</v>
      </c>
      <c r="P55" s="3">
        <v>93.2846048423938</v>
      </c>
      <c r="Q55" s="3">
        <v>0.0621283393982462</v>
      </c>
      <c r="R55" s="3">
        <v>90.6808305166586</v>
      </c>
      <c r="S55" s="3">
        <v>0.409690060562879</v>
      </c>
      <c r="T55" s="3">
        <v>91.5254237288136</v>
      </c>
      <c r="U55" s="3">
        <v>5.49265462711706</v>
      </c>
      <c r="V55" s="3">
        <v>70.5882352941177</v>
      </c>
      <c r="W55" s="3">
        <v>7.37142857142857</v>
      </c>
      <c r="X55" s="3">
        <v>94.1747572815534</v>
      </c>
      <c r="Y55" s="3">
        <v>8.40384615384614</v>
      </c>
      <c r="Z55" s="3">
        <v>97.3856209150327</v>
      </c>
      <c r="AA55" s="3">
        <v>-0.0931211923285458</v>
      </c>
      <c r="AB55" s="3">
        <v>0.114038926990223</v>
      </c>
      <c r="AC55" s="3">
        <v>-2.06378986866791</v>
      </c>
      <c r="AD55" s="3">
        <v>1.16034034200503</v>
      </c>
      <c r="AE55" s="5">
        <v>3</v>
      </c>
      <c r="AF55" s="3">
        <v>0.191286670205447</v>
      </c>
      <c r="AG55" s="3">
        <v>1.19957101748329</v>
      </c>
      <c r="AH55" s="3">
        <v>2.92512022601106</v>
      </c>
      <c r="AI55" s="3">
        <v>1.35775974801209</v>
      </c>
      <c r="AJ55" s="3">
        <v>1.07417316403036</v>
      </c>
      <c r="AK55" s="3">
        <v>1.48183982850638</v>
      </c>
      <c r="AL55" s="3"/>
      <c r="AM55" s="3"/>
      <c r="AN55" s="5" t="s">
        <v>46</v>
      </c>
      <c r="AO55" s="1"/>
      <c r="AP55" s="1"/>
      <c r="AQ55" s="1"/>
    </row>
    <row r="56" spans="1:43">
      <c r="A56" s="1" t="s">
        <v>217</v>
      </c>
      <c r="B56" s="1" t="s">
        <v>218</v>
      </c>
      <c r="C56" s="3">
        <v>7.75068493150685</v>
      </c>
      <c r="D56" s="4">
        <v>41408</v>
      </c>
      <c r="E56" s="3">
        <v>0.5598762445</v>
      </c>
      <c r="F56" s="5" t="s">
        <v>219</v>
      </c>
      <c r="G56" s="5">
        <v>1028</v>
      </c>
      <c r="H56" s="5" t="s">
        <v>50</v>
      </c>
      <c r="I56" s="3">
        <v>-0.0723065798987737</v>
      </c>
      <c r="J56" s="3">
        <v>76.507369361322</v>
      </c>
      <c r="K56" s="3">
        <v>-0.0723065798987737</v>
      </c>
      <c r="L56" s="3">
        <v>86.0557768924303</v>
      </c>
      <c r="M56" s="3">
        <v>-0.216606498194955</v>
      </c>
      <c r="N56" s="3">
        <v>75.3339269813001</v>
      </c>
      <c r="O56" s="3">
        <v>0</v>
      </c>
      <c r="P56" s="3">
        <v>87.756966651439</v>
      </c>
      <c r="Q56" s="3">
        <v>0.655498907501815</v>
      </c>
      <c r="R56" s="3">
        <v>82.0859488169966</v>
      </c>
      <c r="S56" s="3">
        <v>2.37037037037035</v>
      </c>
      <c r="T56" s="3">
        <v>27.7401129943503</v>
      </c>
      <c r="U56" s="3">
        <v>7.71628994544038</v>
      </c>
      <c r="V56" s="3">
        <v>19.8916408668731</v>
      </c>
      <c r="W56" s="3">
        <v>14.4987572493786</v>
      </c>
      <c r="X56" s="3">
        <v>38.1877022653722</v>
      </c>
      <c r="Y56" s="3">
        <v>17.0194750211685</v>
      </c>
      <c r="Z56" s="3">
        <v>59.1503267973856</v>
      </c>
      <c r="AA56" s="3">
        <v>0.11636904788008</v>
      </c>
      <c r="AB56" s="3">
        <v>0.63936194160561</v>
      </c>
      <c r="AC56" s="3">
        <v>-0.901577761081896</v>
      </c>
      <c r="AD56" s="3">
        <v>5.11093966871314</v>
      </c>
      <c r="AE56" s="5">
        <v>1</v>
      </c>
      <c r="AF56" s="3">
        <v>0.383229715942732</v>
      </c>
      <c r="AG56" s="3">
        <v>3.28199160127625</v>
      </c>
      <c r="AH56" s="3">
        <v>3.85820231039016</v>
      </c>
      <c r="AI56" s="3">
        <v>4.78234048049477</v>
      </c>
      <c r="AJ56" s="3">
        <v>3.9269968874841</v>
      </c>
      <c r="AK56" s="3">
        <v>3.96742502820098</v>
      </c>
      <c r="AL56" s="3"/>
      <c r="AM56" s="3"/>
      <c r="AN56" s="5" t="s">
        <v>51</v>
      </c>
      <c r="AO56" s="1"/>
      <c r="AP56" s="1"/>
      <c r="AQ56" s="1"/>
    </row>
    <row r="57" spans="1:43">
      <c r="A57" s="1" t="s">
        <v>220</v>
      </c>
      <c r="B57" s="1" t="s">
        <v>221</v>
      </c>
      <c r="C57" s="3">
        <v>7.73150684931507</v>
      </c>
      <c r="D57" s="4">
        <v>41415</v>
      </c>
      <c r="E57" s="3">
        <v>15.2397646876</v>
      </c>
      <c r="F57" s="5" t="s">
        <v>222</v>
      </c>
      <c r="G57" s="5">
        <v>701</v>
      </c>
      <c r="H57" s="5" t="s">
        <v>45</v>
      </c>
      <c r="I57" s="3">
        <v>-1.06907894736841</v>
      </c>
      <c r="J57" s="3">
        <v>89.6496815286624</v>
      </c>
      <c r="K57" s="3">
        <v>-0.0830564784053041</v>
      </c>
      <c r="L57" s="3">
        <v>91.4596273291926</v>
      </c>
      <c r="M57" s="3">
        <v>-1.06907894736841</v>
      </c>
      <c r="N57" s="3">
        <v>79.5238095238095</v>
      </c>
      <c r="O57" s="3">
        <v>-1.39344262295081</v>
      </c>
      <c r="P57" s="3">
        <v>89.0728476821192</v>
      </c>
      <c r="Q57" s="3">
        <v>-0.906095551894559</v>
      </c>
      <c r="R57" s="3">
        <v>84.7602739726027</v>
      </c>
      <c r="S57" s="3">
        <v>2.78792082932957</v>
      </c>
      <c r="T57" s="3">
        <v>82.4858757062147</v>
      </c>
      <c r="U57" s="3">
        <v>12.3802062132194</v>
      </c>
      <c r="V57" s="3">
        <v>73.6730360934182</v>
      </c>
      <c r="W57" s="3">
        <v>18.2209484033194</v>
      </c>
      <c r="X57" s="3">
        <v>62.085308056872</v>
      </c>
      <c r="Y57" s="3">
        <v>24.6676449537728</v>
      </c>
      <c r="Z57" s="3">
        <v>54.8523206751055</v>
      </c>
      <c r="AA57" s="3">
        <v>0.052303052533232</v>
      </c>
      <c r="AB57" s="3">
        <v>0.371817346900528</v>
      </c>
      <c r="AC57" s="3">
        <v>-1.96238757154538</v>
      </c>
      <c r="AD57" s="3">
        <v>2.91855651986656</v>
      </c>
      <c r="AE57" s="5">
        <v>2</v>
      </c>
      <c r="AF57" s="3">
        <v>0.45652962672352</v>
      </c>
      <c r="AG57" s="3">
        <v>2.4802811342171</v>
      </c>
      <c r="AH57" s="3">
        <v>6.1971804504902</v>
      </c>
      <c r="AI57" s="3">
        <v>5.52980117757009</v>
      </c>
      <c r="AJ57" s="3">
        <v>4.96837620384645</v>
      </c>
      <c r="AK57" s="3">
        <v>5.81353254856891</v>
      </c>
      <c r="AL57" s="3"/>
      <c r="AM57" s="3"/>
      <c r="AN57" s="5" t="s">
        <v>46</v>
      </c>
      <c r="AO57" s="1"/>
      <c r="AP57" s="1"/>
      <c r="AQ57" s="1"/>
    </row>
    <row r="58" spans="1:43">
      <c r="A58" s="1" t="s">
        <v>223</v>
      </c>
      <c r="B58" s="1" t="s">
        <v>224</v>
      </c>
      <c r="C58" s="3">
        <v>7.73424657534247</v>
      </c>
      <c r="D58" s="4">
        <v>41414</v>
      </c>
      <c r="E58" s="3">
        <v>7.0050075876</v>
      </c>
      <c r="F58" s="5" t="s">
        <v>225</v>
      </c>
      <c r="G58" s="5">
        <v>1001</v>
      </c>
      <c r="H58" s="5" t="s">
        <v>226</v>
      </c>
      <c r="I58" s="3">
        <v>3.38677354709419</v>
      </c>
      <c r="J58" s="3">
        <v>24.75106685633</v>
      </c>
      <c r="K58" s="3">
        <v>0.696161353285633</v>
      </c>
      <c r="L58" s="3">
        <v>38.3597883597884</v>
      </c>
      <c r="M58" s="3">
        <v>1.52847021779062</v>
      </c>
      <c r="N58" s="3">
        <v>25.8110014104372</v>
      </c>
      <c r="O58" s="3">
        <v>5.75333105568843</v>
      </c>
      <c r="P58" s="3">
        <v>25.7861635220126</v>
      </c>
      <c r="Q58" s="3">
        <v>10.2821718683198</v>
      </c>
      <c r="R58" s="3">
        <v>18.0656934306569</v>
      </c>
      <c r="S58" s="3">
        <v>25.2083164792493</v>
      </c>
      <c r="T58" s="3">
        <v>13.2978723404255</v>
      </c>
      <c r="U58" s="3">
        <v>38.6082751209027</v>
      </c>
      <c r="V58" s="3">
        <v>20.4861111111111</v>
      </c>
      <c r="W58" s="3">
        <v>46.5486222895559</v>
      </c>
      <c r="X58" s="3">
        <v>12.1338912133891</v>
      </c>
      <c r="Y58" s="3">
        <v>50.5105513955072</v>
      </c>
      <c r="Z58" s="3">
        <v>26.6666666666667</v>
      </c>
      <c r="AA58" s="3">
        <v>0.369845100720794</v>
      </c>
      <c r="AB58" s="3">
        <v>0.333140251030638</v>
      </c>
      <c r="AC58" s="3">
        <v>-7.41634491634492</v>
      </c>
      <c r="AD58" s="3">
        <v>1.82842892669499</v>
      </c>
      <c r="AE58" s="5">
        <v>3</v>
      </c>
      <c r="AF58" s="3">
        <v>1.04287780197522</v>
      </c>
      <c r="AG58" s="3">
        <v>21.3411886801134</v>
      </c>
      <c r="AH58" s="3">
        <v>19.1012789283887</v>
      </c>
      <c r="AI58" s="3">
        <v>13.4656569354975</v>
      </c>
      <c r="AJ58" s="3">
        <v>10.2634687096194</v>
      </c>
      <c r="AK58" s="3">
        <v>9.42462672606357</v>
      </c>
      <c r="AL58" s="3"/>
      <c r="AM58" s="3">
        <v>100</v>
      </c>
      <c r="AN58" s="5" t="s">
        <v>56</v>
      </c>
      <c r="AO58" s="1"/>
      <c r="AP58" s="1"/>
      <c r="AQ58" s="1"/>
    </row>
    <row r="59" spans="1:43">
      <c r="A59" s="1" t="s">
        <v>227</v>
      </c>
      <c r="B59" s="1" t="s">
        <v>228</v>
      </c>
      <c r="C59" s="3">
        <v>7.53972602739726</v>
      </c>
      <c r="D59" s="4">
        <v>41485</v>
      </c>
      <c r="E59" s="3">
        <v>19.5927397234</v>
      </c>
      <c r="F59" s="5" t="s">
        <v>229</v>
      </c>
      <c r="G59" s="5">
        <v>2161</v>
      </c>
      <c r="H59" s="5" t="s">
        <v>50</v>
      </c>
      <c r="I59" s="3">
        <v>0.484966052376354</v>
      </c>
      <c r="J59" s="3">
        <v>5.13622152746762</v>
      </c>
      <c r="K59" s="3">
        <v>0</v>
      </c>
      <c r="L59" s="3">
        <v>43.3820274457725</v>
      </c>
      <c r="M59" s="3">
        <v>0.0966183574879359</v>
      </c>
      <c r="N59" s="3">
        <v>20.7479964381122</v>
      </c>
      <c r="O59" s="3">
        <v>0.290416263310755</v>
      </c>
      <c r="P59" s="3">
        <v>78.6203746002741</v>
      </c>
      <c r="Q59" s="3">
        <v>0.974658869395707</v>
      </c>
      <c r="R59" s="3">
        <v>65.4273297923708</v>
      </c>
      <c r="S59" s="3">
        <v>2.24503376718154</v>
      </c>
      <c r="T59" s="3">
        <v>32.9378531073446</v>
      </c>
      <c r="U59" s="3">
        <v>6.75781654764357</v>
      </c>
      <c r="V59" s="3">
        <v>35.7585139318885</v>
      </c>
      <c r="W59" s="3">
        <v>14.8871060363549</v>
      </c>
      <c r="X59" s="3">
        <v>33.0097087378641</v>
      </c>
      <c r="Y59" s="3">
        <v>21.8943219530781</v>
      </c>
      <c r="Z59" s="3">
        <v>21.5686274509804</v>
      </c>
      <c r="AA59" s="3">
        <v>0.0522858089498204</v>
      </c>
      <c r="AB59" s="3">
        <v>0.470888142712142</v>
      </c>
      <c r="AC59" s="3">
        <v>-2.07351555136665</v>
      </c>
      <c r="AD59" s="3">
        <v>2.27913787319159</v>
      </c>
      <c r="AE59" s="5">
        <v>3</v>
      </c>
      <c r="AF59" s="3">
        <v>0.390698528527302</v>
      </c>
      <c r="AG59" s="3">
        <v>2.84334980935226</v>
      </c>
      <c r="AH59" s="3">
        <v>3.62433195234271</v>
      </c>
      <c r="AI59" s="3">
        <v>4.91849988080775</v>
      </c>
      <c r="AJ59" s="3">
        <v>4.5316974200448</v>
      </c>
      <c r="AK59" s="3">
        <v>5.06124589800729</v>
      </c>
      <c r="AL59" s="3"/>
      <c r="AM59" s="3"/>
      <c r="AN59" s="5" t="s">
        <v>51</v>
      </c>
      <c r="AO59" s="1"/>
      <c r="AP59" s="1"/>
      <c r="AQ59" s="1"/>
    </row>
    <row r="60" spans="1:43">
      <c r="A60" s="1" t="s">
        <v>230</v>
      </c>
      <c r="B60" s="1" t="s">
        <v>231</v>
      </c>
      <c r="C60" s="3">
        <v>7.69315068493151</v>
      </c>
      <c r="D60" s="4">
        <v>41429</v>
      </c>
      <c r="E60" s="3">
        <v>10.190913084</v>
      </c>
      <c r="F60" s="5" t="s">
        <v>232</v>
      </c>
      <c r="G60" s="5">
        <v>94</v>
      </c>
      <c r="H60" s="5" t="s">
        <v>50</v>
      </c>
      <c r="I60" s="3">
        <v>0.0853970964987154</v>
      </c>
      <c r="J60" s="3">
        <v>57.2130415364002</v>
      </c>
      <c r="K60" s="3">
        <v>-0.08525149190112</v>
      </c>
      <c r="L60" s="3">
        <v>88.8446215139442</v>
      </c>
      <c r="M60" s="3">
        <v>-0.170357751277676</v>
      </c>
      <c r="N60" s="3">
        <v>67.8094390026714</v>
      </c>
      <c r="O60" s="3">
        <v>0.428449014567264</v>
      </c>
      <c r="P60" s="3">
        <v>71.9963453631795</v>
      </c>
      <c r="Q60" s="3">
        <v>0.6872852233677</v>
      </c>
      <c r="R60" s="3">
        <v>81.2168034765814</v>
      </c>
      <c r="S60" s="3">
        <v>1.29645635263612</v>
      </c>
      <c r="T60" s="3">
        <v>73.6723163841808</v>
      </c>
      <c r="U60" s="3">
        <v>5.12102741455819</v>
      </c>
      <c r="V60" s="3">
        <v>77.4767801857585</v>
      </c>
      <c r="W60" s="3">
        <v>12.6639977435352</v>
      </c>
      <c r="X60" s="3">
        <v>62.7831715210356</v>
      </c>
      <c r="Y60" s="3">
        <v>15.7469983858757</v>
      </c>
      <c r="Z60" s="3">
        <v>71.8954248366013</v>
      </c>
      <c r="AA60" s="3">
        <v>-0.00759027134641959</v>
      </c>
      <c r="AB60" s="3">
        <v>0.411987198606405</v>
      </c>
      <c r="AC60" s="3">
        <v>-2.1978021978022</v>
      </c>
      <c r="AD60" s="3">
        <v>1.84145975285293</v>
      </c>
      <c r="AE60" s="5">
        <v>2</v>
      </c>
      <c r="AF60" s="3">
        <v>0.335042068245194</v>
      </c>
      <c r="AG60" s="3">
        <v>2.04406573361564</v>
      </c>
      <c r="AH60" s="3">
        <v>2.73645160274418</v>
      </c>
      <c r="AI60" s="3">
        <v>4.30420218288807</v>
      </c>
      <c r="AJ60" s="3">
        <v>3.59620648934356</v>
      </c>
      <c r="AK60" s="3">
        <v>4.2172117191303</v>
      </c>
      <c r="AL60" s="3"/>
      <c r="AM60" s="3"/>
      <c r="AN60" s="5" t="s">
        <v>51</v>
      </c>
      <c r="AO60" s="1"/>
      <c r="AP60" s="1"/>
      <c r="AQ60" s="1"/>
    </row>
    <row r="61" spans="1:43">
      <c r="A61" s="1" t="s">
        <v>233</v>
      </c>
      <c r="B61" s="1" t="s">
        <v>234</v>
      </c>
      <c r="C61" s="3">
        <v>7.73150684931507</v>
      </c>
      <c r="D61" s="4">
        <v>41415</v>
      </c>
      <c r="E61" s="3">
        <v>21.3746561446</v>
      </c>
      <c r="F61" s="5" t="s">
        <v>235</v>
      </c>
      <c r="G61" s="5">
        <v>464</v>
      </c>
      <c r="H61" s="5" t="s">
        <v>50</v>
      </c>
      <c r="I61" s="3">
        <v>-1.42260246717072</v>
      </c>
      <c r="J61" s="3">
        <v>98.3921393479232</v>
      </c>
      <c r="K61" s="3">
        <v>-0.761141712568863</v>
      </c>
      <c r="L61" s="3">
        <v>99.203187250996</v>
      </c>
      <c r="M61" s="3">
        <v>-1.64764267990075</v>
      </c>
      <c r="N61" s="3">
        <v>98.4416740872663</v>
      </c>
      <c r="O61" s="3">
        <v>-1.63649256371403</v>
      </c>
      <c r="P61" s="3">
        <v>97.3503883051622</v>
      </c>
      <c r="Q61" s="3">
        <v>-0.725053466115073</v>
      </c>
      <c r="R61" s="3">
        <v>95.8474167069049</v>
      </c>
      <c r="S61" s="3">
        <v>1.6192360784736</v>
      </c>
      <c r="T61" s="3">
        <v>62.9943502824859</v>
      </c>
      <c r="U61" s="3">
        <v>6.30965501128091</v>
      </c>
      <c r="V61" s="3">
        <v>48.1424148606811</v>
      </c>
      <c r="W61" s="3">
        <v>13.5693842902832</v>
      </c>
      <c r="X61" s="3">
        <v>50.4854368932039</v>
      </c>
      <c r="Y61" s="3">
        <v>17.905334354355</v>
      </c>
      <c r="Z61" s="3">
        <v>52.9411764705882</v>
      </c>
      <c r="AA61" s="3">
        <v>0.0161024754499027</v>
      </c>
      <c r="AB61" s="3">
        <v>0.429773058610659</v>
      </c>
      <c r="AC61" s="3">
        <v>-1.7256768818804</v>
      </c>
      <c r="AD61" s="3">
        <v>2.50604676629969</v>
      </c>
      <c r="AE61" s="5">
        <v>2</v>
      </c>
      <c r="AF61" s="3">
        <v>0.378644399114662</v>
      </c>
      <c r="AG61" s="3">
        <v>2.50430794441132</v>
      </c>
      <c r="AH61" s="3">
        <v>3.3562857994343</v>
      </c>
      <c r="AI61" s="3">
        <v>4.53261114422527</v>
      </c>
      <c r="AJ61" s="3">
        <v>3.91703190697892</v>
      </c>
      <c r="AK61" s="3">
        <v>4.36438537412964</v>
      </c>
      <c r="AL61" s="3"/>
      <c r="AM61" s="3"/>
      <c r="AN61" s="5" t="s">
        <v>51</v>
      </c>
      <c r="AO61" s="1"/>
      <c r="AP61" s="1"/>
      <c r="AQ61" s="1"/>
    </row>
    <row r="62" spans="1:43">
      <c r="A62" s="1" t="s">
        <v>236</v>
      </c>
      <c r="B62" s="1" t="s">
        <v>237</v>
      </c>
      <c r="C62" s="3">
        <v>7.71232876712329</v>
      </c>
      <c r="D62" s="4">
        <v>41422</v>
      </c>
      <c r="E62" s="3">
        <v>8.7563499661</v>
      </c>
      <c r="F62" s="5" t="s">
        <v>238</v>
      </c>
      <c r="G62" s="5">
        <v>2191</v>
      </c>
      <c r="H62" s="5" t="s">
        <v>55</v>
      </c>
      <c r="I62" s="3">
        <v>13.3371008759537</v>
      </c>
      <c r="J62" s="3">
        <v>28.6751361161525</v>
      </c>
      <c r="K62" s="3">
        <v>4.58930899608866</v>
      </c>
      <c r="L62" s="3">
        <v>10.9604519774011</v>
      </c>
      <c r="M62" s="3">
        <v>7.64895330112722</v>
      </c>
      <c r="N62" s="3">
        <v>27.8276481149013</v>
      </c>
      <c r="O62" s="3">
        <v>25.5792110206637</v>
      </c>
      <c r="P62" s="3">
        <v>19.8675496688742</v>
      </c>
      <c r="Q62" s="3">
        <v>37.1751025991792</v>
      </c>
      <c r="R62" s="3">
        <v>14.0243902439024</v>
      </c>
      <c r="S62" s="3">
        <v>98.0740740740741</v>
      </c>
      <c r="T62" s="3">
        <v>10.25390625</v>
      </c>
      <c r="U62" s="3">
        <v>207.35632183908</v>
      </c>
      <c r="V62" s="3">
        <v>12.6016260162602</v>
      </c>
      <c r="W62" s="3">
        <v>171.380243572395</v>
      </c>
      <c r="X62" s="3">
        <v>12.3539232053422</v>
      </c>
      <c r="Y62" s="3">
        <v>198.4375</v>
      </c>
      <c r="Z62" s="3">
        <v>23.4927234927235</v>
      </c>
      <c r="AA62" s="3">
        <v>0.407634912756187</v>
      </c>
      <c r="AB62" s="3">
        <v>0.331950080610425</v>
      </c>
      <c r="AC62" s="3">
        <v>-28.4735202492212</v>
      </c>
      <c r="AD62" s="3">
        <v>1.38373964017139</v>
      </c>
      <c r="AE62" s="5">
        <v>3</v>
      </c>
      <c r="AF62" s="3">
        <v>2.67838601029486</v>
      </c>
      <c r="AG62" s="3">
        <v>92.6324455737701</v>
      </c>
      <c r="AH62" s="3">
        <v>80.5234664951164</v>
      </c>
      <c r="AI62" s="3">
        <v>33.9842269123683</v>
      </c>
      <c r="AJ62" s="3">
        <v>29.0250381099605</v>
      </c>
      <c r="AK62" s="3">
        <v>30.5213614868351</v>
      </c>
      <c r="AL62" s="3"/>
      <c r="AM62" s="3"/>
      <c r="AN62" s="5" t="s">
        <v>46</v>
      </c>
      <c r="AO62" s="1"/>
      <c r="AP62" s="1"/>
      <c r="AQ62" s="1"/>
    </row>
    <row r="63" spans="1:43">
      <c r="A63" s="1" t="s">
        <v>239</v>
      </c>
      <c r="B63" s="1" t="s">
        <v>240</v>
      </c>
      <c r="C63" s="3">
        <v>7.69041095890411</v>
      </c>
      <c r="D63" s="4">
        <v>41430</v>
      </c>
      <c r="E63" s="3">
        <v>155.5235535709</v>
      </c>
      <c r="F63" s="5" t="s">
        <v>241</v>
      </c>
      <c r="G63" s="5">
        <v>2771</v>
      </c>
      <c r="H63" s="5" t="s">
        <v>45</v>
      </c>
      <c r="I63" s="3">
        <v>2.57495810631101</v>
      </c>
      <c r="J63" s="3">
        <v>20.7006369426752</v>
      </c>
      <c r="K63" s="3">
        <v>0.847457627118632</v>
      </c>
      <c r="L63" s="3">
        <v>25.1552795031056</v>
      </c>
      <c r="M63" s="3">
        <v>1.4550003106737</v>
      </c>
      <c r="N63" s="3">
        <v>12.3809523809524</v>
      </c>
      <c r="O63" s="3">
        <v>4.13014863791626</v>
      </c>
      <c r="P63" s="3">
        <v>24.3377483443709</v>
      </c>
      <c r="Q63" s="3">
        <v>5.3119818574988</v>
      </c>
      <c r="R63" s="3">
        <v>20.3767123287671</v>
      </c>
      <c r="S63" s="3">
        <v>17.082587426128</v>
      </c>
      <c r="T63" s="3">
        <v>12.9943502824859</v>
      </c>
      <c r="U63" s="3">
        <v>48.2048982352971</v>
      </c>
      <c r="V63" s="3">
        <v>5.09554140127389</v>
      </c>
      <c r="W63" s="3">
        <v>51.7246074385102</v>
      </c>
      <c r="X63" s="3">
        <v>4.02843601895735</v>
      </c>
      <c r="Y63" s="3">
        <v>51.7366668136389</v>
      </c>
      <c r="Z63" s="3">
        <v>6.32911392405063</v>
      </c>
      <c r="AA63" s="3">
        <v>0.271933615041163</v>
      </c>
      <c r="AB63" s="3">
        <v>0.317921948419787</v>
      </c>
      <c r="AC63" s="3">
        <v>-11.1284046692607</v>
      </c>
      <c r="AD63" s="3">
        <v>1.33706063541865</v>
      </c>
      <c r="AE63" s="5">
        <v>3</v>
      </c>
      <c r="AF63" s="3">
        <v>1.0544071564022</v>
      </c>
      <c r="AG63" s="3">
        <v>16.8094551957845</v>
      </c>
      <c r="AH63" s="3">
        <v>23.348398544741</v>
      </c>
      <c r="AI63" s="3">
        <v>13.5818443567894</v>
      </c>
      <c r="AJ63" s="3">
        <v>10.8014223306559</v>
      </c>
      <c r="AK63" s="3">
        <v>11.3367242831603</v>
      </c>
      <c r="AL63" s="3"/>
      <c r="AM63" s="3">
        <v>300</v>
      </c>
      <c r="AN63" s="5" t="s">
        <v>56</v>
      </c>
      <c r="AO63" s="1"/>
      <c r="AP63" s="1"/>
      <c r="AQ63" s="1"/>
    </row>
    <row r="64" spans="1:43">
      <c r="A64" s="1" t="s">
        <v>242</v>
      </c>
      <c r="B64" s="1" t="s">
        <v>243</v>
      </c>
      <c r="C64" s="3">
        <v>7.68493150684932</v>
      </c>
      <c r="D64" s="4">
        <v>41432</v>
      </c>
      <c r="E64" s="3">
        <v>0.6562969694</v>
      </c>
      <c r="F64" s="5" t="s">
        <v>244</v>
      </c>
      <c r="G64" s="5">
        <v>1849</v>
      </c>
      <c r="H64" s="5" t="s">
        <v>55</v>
      </c>
      <c r="I64" s="3">
        <v>16.9097359085534</v>
      </c>
      <c r="J64" s="3">
        <v>9.67937084089534</v>
      </c>
      <c r="K64" s="3">
        <v>2.3464458247067</v>
      </c>
      <c r="L64" s="3">
        <v>55.4237288135593</v>
      </c>
      <c r="M64" s="3">
        <v>7.61973875181424</v>
      </c>
      <c r="N64" s="3">
        <v>28.067025733094</v>
      </c>
      <c r="O64" s="3">
        <v>29.2374727668845</v>
      </c>
      <c r="P64" s="3">
        <v>10.4635761589404</v>
      </c>
      <c r="Q64" s="3">
        <v>42.7333974975939</v>
      </c>
      <c r="R64" s="3">
        <v>8.30792682926829</v>
      </c>
      <c r="S64" s="3">
        <v>89.7632757517595</v>
      </c>
      <c r="T64" s="3">
        <v>17.3828125</v>
      </c>
      <c r="U64" s="3">
        <v>169.636363636364</v>
      </c>
      <c r="V64" s="3">
        <v>30.3523035230352</v>
      </c>
      <c r="W64" s="3">
        <v>118.088235294118</v>
      </c>
      <c r="X64" s="3">
        <v>46.0767946577629</v>
      </c>
      <c r="Y64" s="3">
        <v>150.718512256974</v>
      </c>
      <c r="Z64" s="3">
        <v>45.5301455301455</v>
      </c>
      <c r="AA64" s="3">
        <v>0.34938149634607</v>
      </c>
      <c r="AB64" s="3">
        <v>0.312397235671419</v>
      </c>
      <c r="AC64" s="3">
        <v>-26.1292564280751</v>
      </c>
      <c r="AD64" s="3">
        <v>1.1335906751159</v>
      </c>
      <c r="AE64" s="5">
        <v>3</v>
      </c>
      <c r="AF64" s="3">
        <v>2.14630854761213</v>
      </c>
      <c r="AG64" s="3">
        <v>84.0250619743743</v>
      </c>
      <c r="AH64" s="3">
        <v>63.8912789832225</v>
      </c>
      <c r="AI64" s="3">
        <v>29.2081877301221</v>
      </c>
      <c r="AJ64" s="3">
        <v>25.1930326827523</v>
      </c>
      <c r="AK64" s="3">
        <v>21.3925095105421</v>
      </c>
      <c r="AL64" s="3"/>
      <c r="AM64" s="3"/>
      <c r="AN64" s="5" t="s">
        <v>46</v>
      </c>
      <c r="AO64" s="1"/>
      <c r="AP64" s="1"/>
      <c r="AQ64" s="1"/>
    </row>
    <row r="65" spans="1:43">
      <c r="A65" s="1" t="s">
        <v>245</v>
      </c>
      <c r="B65" s="1" t="s">
        <v>246</v>
      </c>
      <c r="C65" s="3">
        <v>7.5013698630137</v>
      </c>
      <c r="D65" s="4">
        <v>41499</v>
      </c>
      <c r="E65" s="3">
        <v>17.6185111972</v>
      </c>
      <c r="F65" s="5" t="s">
        <v>70</v>
      </c>
      <c r="G65" s="5">
        <v>1620</v>
      </c>
      <c r="H65" s="5" t="s">
        <v>226</v>
      </c>
      <c r="I65" s="3">
        <v>3.3698399326032</v>
      </c>
      <c r="J65" s="3">
        <v>25.4623044096728</v>
      </c>
      <c r="K65" s="3">
        <v>1.19587628865981</v>
      </c>
      <c r="L65" s="3">
        <v>17.5925925925926</v>
      </c>
      <c r="M65" s="3">
        <v>0.327064595257564</v>
      </c>
      <c r="N65" s="3">
        <v>64.1748942172073</v>
      </c>
      <c r="O65" s="3">
        <v>7.7733860342556</v>
      </c>
      <c r="P65" s="3">
        <v>12.4213836477987</v>
      </c>
      <c r="Q65" s="3">
        <v>12.3626373626374</v>
      </c>
      <c r="R65" s="3">
        <v>8.57664233576642</v>
      </c>
      <c r="S65" s="3">
        <v>29.7726070861978</v>
      </c>
      <c r="T65" s="3">
        <v>7.71276595744681</v>
      </c>
      <c r="U65" s="3">
        <v>58.6296056884292</v>
      </c>
      <c r="V65" s="3">
        <v>5.90277777777778</v>
      </c>
      <c r="W65" s="3">
        <v>57.9150579150579</v>
      </c>
      <c r="X65" s="3">
        <v>3.76569037656904</v>
      </c>
      <c r="Y65" s="3">
        <v>70.5350938151494</v>
      </c>
      <c r="Z65" s="3">
        <v>8.88888888888889</v>
      </c>
      <c r="AA65" s="3">
        <v>0.273293008646623</v>
      </c>
      <c r="AB65" s="3">
        <v>0.322704937112689</v>
      </c>
      <c r="AC65" s="3">
        <v>-8.16430020283976</v>
      </c>
      <c r="AD65" s="3">
        <v>2.01096522079336</v>
      </c>
      <c r="AE65" s="5">
        <v>3</v>
      </c>
      <c r="AF65" s="3">
        <v>1.18457255768776</v>
      </c>
      <c r="AG65" s="3">
        <v>27.5370245815631</v>
      </c>
      <c r="AH65" s="3">
        <v>25.8842325318146</v>
      </c>
      <c r="AI65" s="3">
        <v>15.0505486279128</v>
      </c>
      <c r="AJ65" s="3">
        <v>13.1131756579504</v>
      </c>
      <c r="AK65" s="3">
        <v>12.2973050284424</v>
      </c>
      <c r="AL65" s="3"/>
      <c r="AM65" s="3"/>
      <c r="AN65" s="5" t="s">
        <v>46</v>
      </c>
      <c r="AO65" s="1"/>
      <c r="AP65" s="1"/>
      <c r="AQ65" s="1"/>
    </row>
    <row r="66" spans="1:43">
      <c r="A66" s="1" t="s">
        <v>247</v>
      </c>
      <c r="B66" s="1" t="s">
        <v>248</v>
      </c>
      <c r="C66" s="3">
        <v>7.66575342465753</v>
      </c>
      <c r="D66" s="4">
        <v>41439</v>
      </c>
      <c r="E66" s="3">
        <v>4.3313340217</v>
      </c>
      <c r="F66" s="5" t="s">
        <v>249</v>
      </c>
      <c r="G66" s="5">
        <v>252</v>
      </c>
      <c r="H66" s="5" t="s">
        <v>50</v>
      </c>
      <c r="I66" s="3">
        <v>0.0814332247557126</v>
      </c>
      <c r="J66" s="3">
        <v>57.5256811076373</v>
      </c>
      <c r="K66" s="3">
        <v>-0.0813008130081141</v>
      </c>
      <c r="L66" s="3">
        <v>88.0920761398849</v>
      </c>
      <c r="M66" s="3">
        <v>-0.162469536961816</v>
      </c>
      <c r="N66" s="3">
        <v>65.9839715048976</v>
      </c>
      <c r="O66" s="3">
        <v>0.244698205546501</v>
      </c>
      <c r="P66" s="3">
        <v>80.8588396528095</v>
      </c>
      <c r="Q66" s="3">
        <v>0.820344544708773</v>
      </c>
      <c r="R66" s="3">
        <v>75.9536455818445</v>
      </c>
      <c r="S66" s="3">
        <v>1.2355848434926</v>
      </c>
      <c r="T66" s="3">
        <v>76.045197740113</v>
      </c>
      <c r="U66" s="3">
        <v>9.73214285714285</v>
      </c>
      <c r="V66" s="3">
        <v>7.19814241486068</v>
      </c>
      <c r="W66" s="3">
        <v>12.4428179322964</v>
      </c>
      <c r="X66" s="3">
        <v>65.2642934196332</v>
      </c>
      <c r="Y66" s="3">
        <v>15.893947904781</v>
      </c>
      <c r="Z66" s="3">
        <v>70.2614379084967</v>
      </c>
      <c r="AA66" s="3">
        <v>0.0090795982365133</v>
      </c>
      <c r="AB66" s="3">
        <v>0.161168610157204</v>
      </c>
      <c r="AC66" s="3">
        <v>-4.08525754884545</v>
      </c>
      <c r="AD66" s="3">
        <v>0.974028200687037</v>
      </c>
      <c r="AE66" s="5">
        <v>3</v>
      </c>
      <c r="AF66" s="3">
        <v>0.299802124970612</v>
      </c>
      <c r="AG66" s="3">
        <v>3.18061234624218</v>
      </c>
      <c r="AH66" s="3">
        <v>5.18656042955161</v>
      </c>
      <c r="AI66" s="3">
        <v>4.00759634387204</v>
      </c>
      <c r="AJ66" s="3">
        <v>3.47524647086828</v>
      </c>
      <c r="AK66" s="3">
        <v>4.14449337464529</v>
      </c>
      <c r="AL66" s="3"/>
      <c r="AM66" s="3"/>
      <c r="AN66" s="5" t="s">
        <v>46</v>
      </c>
      <c r="AO66" s="1"/>
      <c r="AP66" s="1"/>
      <c r="AQ66" s="1"/>
    </row>
    <row r="67" spans="1:43">
      <c r="A67" s="1" t="s">
        <v>250</v>
      </c>
      <c r="B67" s="1" t="s">
        <v>251</v>
      </c>
      <c r="C67" s="3">
        <v>7.63013698630137</v>
      </c>
      <c r="D67" s="4">
        <v>41452</v>
      </c>
      <c r="E67" s="3">
        <v>10.1477008675</v>
      </c>
      <c r="F67" s="5" t="s">
        <v>252</v>
      </c>
      <c r="G67" s="5">
        <v>365</v>
      </c>
      <c r="H67" s="5" t="s">
        <v>55</v>
      </c>
      <c r="I67" s="3">
        <v>1.29066953482118</v>
      </c>
      <c r="J67" s="3">
        <v>90.9860859044162</v>
      </c>
      <c r="K67" s="3">
        <v>-0.0530644733351259</v>
      </c>
      <c r="L67" s="3">
        <v>90.5084745762712</v>
      </c>
      <c r="M67" s="3">
        <v>-4.60876171182579</v>
      </c>
      <c r="N67" s="3">
        <v>96.7684021543986</v>
      </c>
      <c r="O67" s="3">
        <v>13.7722742373905</v>
      </c>
      <c r="P67" s="3">
        <v>70.7284768211921</v>
      </c>
      <c r="Q67" s="3">
        <v>16.4811379097093</v>
      </c>
      <c r="R67" s="3">
        <v>70.1219512195122</v>
      </c>
      <c r="S67" s="3">
        <v>63.4273318872017</v>
      </c>
      <c r="T67" s="3">
        <v>53.515625</v>
      </c>
      <c r="U67" s="3">
        <v>166.973777462792</v>
      </c>
      <c r="V67" s="3">
        <v>32.1138211382114</v>
      </c>
      <c r="W67" s="3">
        <v>130.821078431373</v>
      </c>
      <c r="X67" s="3">
        <v>34.8914858096828</v>
      </c>
      <c r="Y67" s="3">
        <v>117.243367935409</v>
      </c>
      <c r="Z67" s="3">
        <v>62.1621621621622</v>
      </c>
      <c r="AA67" s="3">
        <v>0.214660806174765</v>
      </c>
      <c r="AB67" s="3">
        <v>0.258035629053694</v>
      </c>
      <c r="AC67" s="3">
        <v>-26.6190998902305</v>
      </c>
      <c r="AD67" s="3">
        <v>1.20553807452739</v>
      </c>
      <c r="AE67" s="5">
        <v>7</v>
      </c>
      <c r="AF67" s="3">
        <v>2.46904676432381</v>
      </c>
      <c r="AG67" s="3">
        <v>76.9373601085523</v>
      </c>
      <c r="AH67" s="3">
        <v>65.0110153420143</v>
      </c>
      <c r="AI67" s="3">
        <v>29.8255333085993</v>
      </c>
      <c r="AJ67" s="3">
        <v>23.7144665804712</v>
      </c>
      <c r="AK67" s="3">
        <v>28.5794723389959</v>
      </c>
      <c r="AL67" s="3"/>
      <c r="AM67" s="3"/>
      <c r="AN67" s="5" t="s">
        <v>46</v>
      </c>
      <c r="AO67" s="1"/>
      <c r="AP67" s="1"/>
      <c r="AQ67" s="1"/>
    </row>
    <row r="68" spans="1:43">
      <c r="A68" s="1" t="s">
        <v>253</v>
      </c>
      <c r="B68" s="1" t="s">
        <v>254</v>
      </c>
      <c r="C68" s="3">
        <v>7.81917808219178</v>
      </c>
      <c r="D68" s="4">
        <v>41383</v>
      </c>
      <c r="E68" s="3">
        <v>3.9533897533</v>
      </c>
      <c r="F68" s="5" t="s">
        <v>255</v>
      </c>
      <c r="G68" s="5">
        <v>1163</v>
      </c>
      <c r="H68" s="5" t="s">
        <v>93</v>
      </c>
      <c r="I68" s="3">
        <v>9.96189638748443</v>
      </c>
      <c r="J68" s="3">
        <v>30.9</v>
      </c>
      <c r="K68" s="3">
        <v>2.07114678275064</v>
      </c>
      <c r="L68" s="3">
        <v>43.1615460852329</v>
      </c>
      <c r="M68" s="3">
        <v>3.88715818622361</v>
      </c>
      <c r="N68" s="3">
        <v>36.377245508982</v>
      </c>
      <c r="O68" s="3">
        <v>20.8106911403615</v>
      </c>
      <c r="P68" s="3">
        <v>21.579476861167</v>
      </c>
      <c r="Q68" s="3">
        <v>29.2326903203582</v>
      </c>
      <c r="R68" s="3">
        <v>19.5046439628483</v>
      </c>
      <c r="S68" s="3">
        <v>90.4861640010155</v>
      </c>
      <c r="T68" s="3">
        <v>8.36421386977237</v>
      </c>
      <c r="U68" s="3">
        <v>190.261121856867</v>
      </c>
      <c r="V68" s="3">
        <v>8.52713178294574</v>
      </c>
      <c r="W68" s="3">
        <v>194.823182711198</v>
      </c>
      <c r="X68" s="3">
        <v>3.43320848938826</v>
      </c>
      <c r="Y68" s="3">
        <v>202.15582129588</v>
      </c>
      <c r="Z68" s="3">
        <v>10.2597402597403</v>
      </c>
      <c r="AA68" s="3">
        <v>0.296630143363812</v>
      </c>
      <c r="AB68" s="3">
        <v>0.510052212313286</v>
      </c>
      <c r="AC68" s="3">
        <v>-21.4777470591424</v>
      </c>
      <c r="AD68" s="3">
        <v>2.01587101782614</v>
      </c>
      <c r="AE68" s="5">
        <v>2</v>
      </c>
      <c r="AF68" s="3">
        <v>3.09123783582182</v>
      </c>
      <c r="AG68" s="3">
        <v>98.6767394219103</v>
      </c>
      <c r="AH68" s="3">
        <v>68.4694461242849</v>
      </c>
      <c r="AI68" s="3">
        <v>42.414601623416</v>
      </c>
      <c r="AJ68" s="3">
        <v>31.2057195231954</v>
      </c>
      <c r="AK68" s="3">
        <v>23.7745974798586</v>
      </c>
      <c r="AL68" s="3"/>
      <c r="AM68" s="3"/>
      <c r="AN68" s="5" t="s">
        <v>46</v>
      </c>
      <c r="AO68" s="1"/>
      <c r="AP68" s="1"/>
      <c r="AQ68" s="1"/>
    </row>
    <row r="69" spans="1:43">
      <c r="A69" s="1" t="s">
        <v>256</v>
      </c>
      <c r="B69" s="1" t="s">
        <v>257</v>
      </c>
      <c r="C69" s="3">
        <v>7.63561643835616</v>
      </c>
      <c r="D69" s="4">
        <v>41450</v>
      </c>
      <c r="E69" s="3">
        <v>21.0205829614</v>
      </c>
      <c r="F69" s="5" t="s">
        <v>258</v>
      </c>
      <c r="G69" s="5">
        <v>1974</v>
      </c>
      <c r="H69" s="5" t="s">
        <v>55</v>
      </c>
      <c r="I69" s="3">
        <v>12.6824056702106</v>
      </c>
      <c r="J69" s="3">
        <v>32.9703569267998</v>
      </c>
      <c r="K69" s="3">
        <v>4.57293480363706</v>
      </c>
      <c r="L69" s="3">
        <v>11.0734463276836</v>
      </c>
      <c r="M69" s="3">
        <v>5.24484034267914</v>
      </c>
      <c r="N69" s="3">
        <v>49.2519449431478</v>
      </c>
      <c r="O69" s="3">
        <v>19.8896559372314</v>
      </c>
      <c r="P69" s="3">
        <v>45.8940397350993</v>
      </c>
      <c r="Q69" s="3">
        <v>30.2303869899112</v>
      </c>
      <c r="R69" s="3">
        <v>31.25</v>
      </c>
      <c r="S69" s="3">
        <v>68.2999922160816</v>
      </c>
      <c r="T69" s="3">
        <v>45.3125</v>
      </c>
      <c r="U69" s="3">
        <v>151.420133299461</v>
      </c>
      <c r="V69" s="3">
        <v>44.3089430894309</v>
      </c>
      <c r="W69" s="3">
        <v>127.97214939808</v>
      </c>
      <c r="X69" s="3">
        <v>36.5609348914858</v>
      </c>
      <c r="Y69" s="3">
        <v>239.181415896816</v>
      </c>
      <c r="Z69" s="3">
        <v>11.6424116424116</v>
      </c>
      <c r="AA69" s="3">
        <v>0.307520710110224</v>
      </c>
      <c r="AB69" s="3">
        <v>0.297396642466516</v>
      </c>
      <c r="AC69" s="3">
        <v>-22.6711281860619</v>
      </c>
      <c r="AD69" s="3">
        <v>1.39144528874521</v>
      </c>
      <c r="AE69" s="5">
        <v>5</v>
      </c>
      <c r="AF69" s="3">
        <v>2.17064043529026</v>
      </c>
      <c r="AG69" s="3">
        <v>74.8714232322756</v>
      </c>
      <c r="AH69" s="3">
        <v>61.1853446539725</v>
      </c>
      <c r="AI69" s="3">
        <v>30.5532294388995</v>
      </c>
      <c r="AJ69" s="3">
        <v>29.8024058885384</v>
      </c>
      <c r="AK69" s="3">
        <v>28.6016540235133</v>
      </c>
      <c r="AL69" s="3"/>
      <c r="AM69" s="3"/>
      <c r="AN69" s="5" t="s">
        <v>46</v>
      </c>
      <c r="AO69" s="1"/>
      <c r="AP69" s="1"/>
      <c r="AQ69" s="1"/>
    </row>
    <row r="70" spans="1:43">
      <c r="A70" s="1" t="s">
        <v>259</v>
      </c>
      <c r="B70" s="1" t="s">
        <v>260</v>
      </c>
      <c r="C70" s="3">
        <v>7.72328767123288</v>
      </c>
      <c r="D70" s="4">
        <v>41418</v>
      </c>
      <c r="E70" s="3">
        <v>69.4320262416</v>
      </c>
      <c r="F70" s="5" t="s">
        <v>261</v>
      </c>
      <c r="G70" s="5">
        <v>287</v>
      </c>
      <c r="H70" s="5" t="s">
        <v>198</v>
      </c>
      <c r="I70" s="3">
        <v>0.160358613932638</v>
      </c>
      <c r="J70" s="3">
        <v>64.021164021164</v>
      </c>
      <c r="K70" s="3">
        <v>0.0324096580781045</v>
      </c>
      <c r="L70" s="3">
        <v>42.2872340425532</v>
      </c>
      <c r="M70" s="3">
        <v>0.0353632362067989</v>
      </c>
      <c r="N70" s="3">
        <v>61.2732095490716</v>
      </c>
      <c r="O70" s="3">
        <v>0.710906325198844</v>
      </c>
      <c r="P70" s="3">
        <v>39.0804597701149</v>
      </c>
      <c r="Q70" s="3">
        <v>1.16370027223595</v>
      </c>
      <c r="R70" s="3">
        <v>55.3571428571429</v>
      </c>
      <c r="S70" s="3">
        <v>2.35861069843636</v>
      </c>
      <c r="T70" s="3">
        <v>39.922480620155</v>
      </c>
      <c r="U70" s="3">
        <v>5.77759934444598</v>
      </c>
      <c r="V70" s="3">
        <v>57.4803149606299</v>
      </c>
      <c r="W70" s="3">
        <v>10.1797004156008</v>
      </c>
      <c r="X70" s="3">
        <v>62.8571428571429</v>
      </c>
      <c r="Y70" s="3">
        <v>18.0057572690681</v>
      </c>
      <c r="Z70" s="3">
        <v>23.0769230769231</v>
      </c>
      <c r="AA70" s="3">
        <v>0.208885795667697</v>
      </c>
      <c r="AB70" s="3">
        <v>1.07388345565751</v>
      </c>
      <c r="AC70" s="3">
        <v>-0.283755024828559</v>
      </c>
      <c r="AD70" s="3">
        <v>11.5526016329482</v>
      </c>
      <c r="AE70" s="5">
        <v>2</v>
      </c>
      <c r="AF70" s="3">
        <v>0.263441043887598</v>
      </c>
      <c r="AG70" s="3">
        <v>2.76108707125902</v>
      </c>
      <c r="AH70" s="3">
        <v>2.83870025595256</v>
      </c>
      <c r="AI70" s="3">
        <v>3.45643891058973</v>
      </c>
      <c r="AJ70" s="3">
        <v>3.83672957160501</v>
      </c>
      <c r="AK70" s="3">
        <v>3.97852177332294</v>
      </c>
      <c r="AL70" s="3"/>
      <c r="AM70" s="3"/>
      <c r="AN70" s="5" t="s">
        <v>46</v>
      </c>
      <c r="AO70" s="1"/>
      <c r="AP70" s="1"/>
      <c r="AQ70" s="1"/>
    </row>
    <row r="71" spans="1:43">
      <c r="A71" s="1" t="s">
        <v>262</v>
      </c>
      <c r="B71" s="1" t="s">
        <v>263</v>
      </c>
      <c r="C71" s="3">
        <v>7.69315068493151</v>
      </c>
      <c r="D71" s="4">
        <v>41429</v>
      </c>
      <c r="E71" s="3">
        <v>0.5191772372</v>
      </c>
      <c r="F71" s="5" t="s">
        <v>264</v>
      </c>
      <c r="G71" s="5">
        <v>1375</v>
      </c>
      <c r="H71" s="5" t="s">
        <v>71</v>
      </c>
      <c r="I71" s="3">
        <v>0.165189968463726</v>
      </c>
      <c r="J71" s="3">
        <v>41.5094339622642</v>
      </c>
      <c r="K71" s="3">
        <v>0.308293856680944</v>
      </c>
      <c r="L71" s="3">
        <v>21.3836477987421</v>
      </c>
      <c r="M71" s="3">
        <v>-0.194523417626817</v>
      </c>
      <c r="N71" s="3">
        <v>40.8805031446541</v>
      </c>
      <c r="O71" s="3">
        <v>0.330926594464512</v>
      </c>
      <c r="P71" s="3">
        <v>48.1012658227848</v>
      </c>
      <c r="Q71" s="3">
        <v>0.588146584225603</v>
      </c>
      <c r="R71" s="3">
        <v>47.4358974358974</v>
      </c>
      <c r="S71" s="3">
        <v>1.69233114804086</v>
      </c>
      <c r="T71" s="3">
        <v>65.1006711409396</v>
      </c>
      <c r="U71" s="3">
        <v>6.83966041967003</v>
      </c>
      <c r="V71" s="3">
        <v>63.3093525179856</v>
      </c>
      <c r="W71" s="3">
        <v>17.636684303351</v>
      </c>
      <c r="X71" s="3">
        <v>38.1294964028777</v>
      </c>
      <c r="Y71" s="3">
        <v>20.0437039772727</v>
      </c>
      <c r="Z71" s="3">
        <v>43.6507936507937</v>
      </c>
      <c r="AA71" s="3">
        <v>-0.0152241813901616</v>
      </c>
      <c r="AB71" s="3">
        <v>0.383591118521728</v>
      </c>
      <c r="AC71" s="3">
        <v>-1.73323879303554</v>
      </c>
      <c r="AD71" s="3">
        <v>3.20394175342692</v>
      </c>
      <c r="AE71" s="5">
        <v>2</v>
      </c>
      <c r="AF71" s="3">
        <v>0.445383748471986</v>
      </c>
      <c r="AG71" s="3">
        <v>2.27934487027468</v>
      </c>
      <c r="AH71" s="3">
        <v>3.11381025520305</v>
      </c>
      <c r="AI71" s="3">
        <v>5.46282909699969</v>
      </c>
      <c r="AJ71" s="3">
        <v>4.52919577818354</v>
      </c>
      <c r="AK71" s="3">
        <v>5.30037236923355</v>
      </c>
      <c r="AL71" s="3"/>
      <c r="AM71" s="3"/>
      <c r="AN71" s="5" t="s">
        <v>46</v>
      </c>
      <c r="AO71" s="1"/>
      <c r="AP71" s="1"/>
      <c r="AQ71" s="1"/>
    </row>
    <row r="72" spans="1:43">
      <c r="A72" s="1" t="s">
        <v>265</v>
      </c>
      <c r="B72" s="1" t="s">
        <v>266</v>
      </c>
      <c r="C72" s="3">
        <v>0.550684931506849</v>
      </c>
      <c r="D72" s="4">
        <v>44036</v>
      </c>
      <c r="E72" s="3">
        <v>75.4923695761</v>
      </c>
      <c r="F72" s="5" t="s">
        <v>267</v>
      </c>
      <c r="G72" s="5">
        <v>175</v>
      </c>
      <c r="H72" s="5" t="s">
        <v>50</v>
      </c>
      <c r="I72" s="3">
        <v>0.117721837400953</v>
      </c>
      <c r="J72" s="3">
        <v>51.004912907548</v>
      </c>
      <c r="K72" s="3">
        <v>-0.019962072063081</v>
      </c>
      <c r="L72" s="3">
        <v>67.020805666224</v>
      </c>
      <c r="M72" s="3">
        <v>-0.130094305760918</v>
      </c>
      <c r="N72" s="3">
        <v>61.3089937666964</v>
      </c>
      <c r="O72" s="3">
        <v>0.80680487639145</v>
      </c>
      <c r="P72" s="3">
        <v>29.1000456829603</v>
      </c>
      <c r="Q72" s="3">
        <v>1.30056071794917</v>
      </c>
      <c r="R72" s="3">
        <v>26.8952197006277</v>
      </c>
      <c r="S72" s="3"/>
      <c r="T72" s="3"/>
      <c r="U72" s="3"/>
      <c r="V72" s="3"/>
      <c r="W72" s="3"/>
      <c r="X72" s="3"/>
      <c r="Y72" s="3"/>
      <c r="Z72" s="3"/>
      <c r="AA72" s="3">
        <v>0.054952070682549</v>
      </c>
      <c r="AB72" s="3">
        <v>0.0683994423795147</v>
      </c>
      <c r="AC72" s="3">
        <v>-0.559888022395515</v>
      </c>
      <c r="AD72" s="3"/>
      <c r="AE72" s="5">
        <v>1</v>
      </c>
      <c r="AF72" s="3">
        <v>0.21931970067215</v>
      </c>
      <c r="AG72" s="3"/>
      <c r="AH72" s="3"/>
      <c r="AI72" s="3"/>
      <c r="AJ72" s="3"/>
      <c r="AK72" s="3"/>
      <c r="AL72" s="3"/>
      <c r="AM72" s="3"/>
      <c r="AN72" s="5" t="s">
        <v>46</v>
      </c>
      <c r="AO72" s="1"/>
      <c r="AP72" s="1"/>
      <c r="AQ72" s="1"/>
    </row>
    <row r="73" spans="1:43">
      <c r="A73" s="1" t="s">
        <v>268</v>
      </c>
      <c r="B73" s="1" t="s">
        <v>269</v>
      </c>
      <c r="C73" s="3">
        <v>7.68493150684932</v>
      </c>
      <c r="D73" s="4">
        <v>41432</v>
      </c>
      <c r="E73" s="3">
        <v>32.1055804828</v>
      </c>
      <c r="F73" s="5" t="s">
        <v>270</v>
      </c>
      <c r="G73" s="5">
        <v>2411</v>
      </c>
      <c r="H73" s="5" t="s">
        <v>93</v>
      </c>
      <c r="I73" s="3">
        <v>11.6358520900322</v>
      </c>
      <c r="J73" s="3">
        <v>23.2</v>
      </c>
      <c r="K73" s="3">
        <v>2.26435935198821</v>
      </c>
      <c r="L73" s="3">
        <v>39.7423191278494</v>
      </c>
      <c r="M73" s="3">
        <v>7.09465972623866</v>
      </c>
      <c r="N73" s="3">
        <v>16.1676646706587</v>
      </c>
      <c r="O73" s="3">
        <v>20.0561919170089</v>
      </c>
      <c r="P73" s="3">
        <v>22.9879275653924</v>
      </c>
      <c r="Q73" s="3">
        <v>29.911131898971</v>
      </c>
      <c r="R73" s="3">
        <v>17.750257997936</v>
      </c>
      <c r="S73" s="3">
        <v>68.1804420224039</v>
      </c>
      <c r="T73" s="3">
        <v>24.5103229221811</v>
      </c>
      <c r="U73" s="3">
        <v>184.434203789042</v>
      </c>
      <c r="V73" s="3">
        <v>10.188261351052</v>
      </c>
      <c r="W73" s="3">
        <v>162.028301886792</v>
      </c>
      <c r="X73" s="3">
        <v>8.5518102372035</v>
      </c>
      <c r="Y73" s="3">
        <v>202.58830341281</v>
      </c>
      <c r="Z73" s="3">
        <v>10.1298701298701</v>
      </c>
      <c r="AA73" s="3">
        <v>0.276796359811836</v>
      </c>
      <c r="AB73" s="3">
        <v>0.411696881930295</v>
      </c>
      <c r="AC73" s="3">
        <v>-22.0041753653445</v>
      </c>
      <c r="AD73" s="3">
        <v>1.71707637944922</v>
      </c>
      <c r="AE73" s="5">
        <v>7</v>
      </c>
      <c r="AF73" s="3">
        <v>2.55335565171465</v>
      </c>
      <c r="AG73" s="3">
        <v>88.6025443077139</v>
      </c>
      <c r="AH73" s="3">
        <v>68.5405809318271</v>
      </c>
      <c r="AI73" s="3">
        <v>35.8005175850429</v>
      </c>
      <c r="AJ73" s="3">
        <v>29.8034185195185</v>
      </c>
      <c r="AK73" s="3">
        <v>35.4821797451318</v>
      </c>
      <c r="AL73" s="3"/>
      <c r="AM73" s="3"/>
      <c r="AN73" s="5" t="s">
        <v>46</v>
      </c>
      <c r="AO73" s="1"/>
      <c r="AP73" s="1"/>
      <c r="AQ73" s="1"/>
    </row>
    <row r="74" spans="1:43">
      <c r="A74" s="1" t="s">
        <v>271</v>
      </c>
      <c r="B74" s="1" t="s">
        <v>272</v>
      </c>
      <c r="C74" s="3">
        <v>7.53424657534247</v>
      </c>
      <c r="D74" s="4">
        <v>41487</v>
      </c>
      <c r="E74" s="3">
        <v>16.3857675065</v>
      </c>
      <c r="F74" s="5" t="s">
        <v>273</v>
      </c>
      <c r="G74" s="5">
        <v>1283</v>
      </c>
      <c r="H74" s="5" t="s">
        <v>50</v>
      </c>
      <c r="I74" s="3">
        <v>0.0524750743396772</v>
      </c>
      <c r="J74" s="3">
        <v>61.8133095131755</v>
      </c>
      <c r="K74" s="3">
        <v>0</v>
      </c>
      <c r="L74" s="3">
        <v>43.3820274457725</v>
      </c>
      <c r="M74" s="3">
        <v>-0.113507377979584</v>
      </c>
      <c r="N74" s="3">
        <v>58.2813891362422</v>
      </c>
      <c r="O74" s="3">
        <v>1.26551663714929</v>
      </c>
      <c r="P74" s="3">
        <v>4.11146642302421</v>
      </c>
      <c r="Q74" s="3">
        <v>1.25685998501754</v>
      </c>
      <c r="R74" s="3">
        <v>32.1100917431193</v>
      </c>
      <c r="S74" s="3">
        <v>1.06678738095011</v>
      </c>
      <c r="T74" s="3">
        <v>80.1129943502825</v>
      </c>
      <c r="U74" s="3">
        <v>7.07394000831956</v>
      </c>
      <c r="V74" s="3">
        <v>28.6377708978328</v>
      </c>
      <c r="W74" s="3">
        <v>18.4336119942069</v>
      </c>
      <c r="X74" s="3">
        <v>8.95361380798274</v>
      </c>
      <c r="Y74" s="3">
        <v>25.2058301871626</v>
      </c>
      <c r="Z74" s="3">
        <v>7.18954248366013</v>
      </c>
      <c r="AA74" s="3">
        <v>-0.0133093106824718</v>
      </c>
      <c r="AB74" s="3">
        <v>0.366490171185068</v>
      </c>
      <c r="AC74" s="3">
        <v>-4.32517366854119</v>
      </c>
      <c r="AD74" s="3">
        <v>1.33880911727502</v>
      </c>
      <c r="AE74" s="5">
        <v>5</v>
      </c>
      <c r="AF74" s="3">
        <v>0.478840604443356</v>
      </c>
      <c r="AG74" s="3">
        <v>2.85025540878445</v>
      </c>
      <c r="AH74" s="3">
        <v>3.85622377483494</v>
      </c>
      <c r="AI74" s="3">
        <v>5.99277794341182</v>
      </c>
      <c r="AJ74" s="3">
        <v>5.05354264147806</v>
      </c>
      <c r="AK74" s="3">
        <v>5.75536968652586</v>
      </c>
      <c r="AL74" s="3"/>
      <c r="AM74" s="3"/>
      <c r="AN74" s="5" t="s">
        <v>51</v>
      </c>
      <c r="AO74" s="1"/>
      <c r="AP74" s="1"/>
      <c r="AQ74" s="1"/>
    </row>
    <row r="75" spans="1:43">
      <c r="A75" s="1" t="s">
        <v>274</v>
      </c>
      <c r="B75" s="1" t="s">
        <v>275</v>
      </c>
      <c r="C75" s="3">
        <v>7.38356164383562</v>
      </c>
      <c r="D75" s="4">
        <v>41542</v>
      </c>
      <c r="E75" s="3">
        <v>1.7459068145</v>
      </c>
      <c r="F75" s="5" t="s">
        <v>276</v>
      </c>
      <c r="G75" s="5">
        <v>633</v>
      </c>
      <c r="H75" s="5" t="s">
        <v>50</v>
      </c>
      <c r="I75" s="3">
        <v>0.347474467000386</v>
      </c>
      <c r="J75" s="3">
        <v>11.79097811523</v>
      </c>
      <c r="K75" s="3">
        <v>0.0299071499302678</v>
      </c>
      <c r="L75" s="3">
        <v>24.7454625940682</v>
      </c>
      <c r="M75" s="3">
        <v>0.119231595882786</v>
      </c>
      <c r="N75" s="3">
        <v>17.8984861976848</v>
      </c>
      <c r="O75" s="3">
        <v>0.897515437269958</v>
      </c>
      <c r="P75" s="3">
        <v>15.9433531292828</v>
      </c>
      <c r="Q75" s="3">
        <v>1.49155638123246</v>
      </c>
      <c r="R75" s="3">
        <v>14.5823273780782</v>
      </c>
      <c r="S75" s="3">
        <v>2.54191554565852</v>
      </c>
      <c r="T75" s="3">
        <v>22.090395480226</v>
      </c>
      <c r="U75" s="3">
        <v>6.30782522012528</v>
      </c>
      <c r="V75" s="3">
        <v>48.2198142414861</v>
      </c>
      <c r="W75" s="3">
        <v>12.0818177834563</v>
      </c>
      <c r="X75" s="3">
        <v>69.1477885652643</v>
      </c>
      <c r="Y75" s="3">
        <v>18.0196501499493</v>
      </c>
      <c r="Z75" s="3">
        <v>51.9607843137255</v>
      </c>
      <c r="AA75" s="3">
        <v>0.173689492204313</v>
      </c>
      <c r="AB75" s="3">
        <v>0.965585236639551</v>
      </c>
      <c r="AC75" s="3">
        <v>-0.534768272014656</v>
      </c>
      <c r="AD75" s="3">
        <v>7.23297202669175</v>
      </c>
      <c r="AE75" s="5">
        <v>2</v>
      </c>
      <c r="AF75" s="3">
        <v>0.314767393950649</v>
      </c>
      <c r="AG75" s="3">
        <v>2.75667939123041</v>
      </c>
      <c r="AH75" s="3">
        <v>3.13242155878994</v>
      </c>
      <c r="AI75" s="3">
        <v>3.99941039236447</v>
      </c>
      <c r="AJ75" s="3">
        <v>3.7044575804323</v>
      </c>
      <c r="AK75" s="3">
        <v>4.12779039349382</v>
      </c>
      <c r="AL75" s="3"/>
      <c r="AM75" s="3">
        <v>500</v>
      </c>
      <c r="AN75" s="5" t="s">
        <v>56</v>
      </c>
      <c r="AO75" s="1"/>
      <c r="AP75" s="1"/>
      <c r="AQ75" s="1"/>
    </row>
    <row r="76" spans="1:43">
      <c r="A76" s="1" t="s">
        <v>277</v>
      </c>
      <c r="B76" s="1" t="s">
        <v>278</v>
      </c>
      <c r="C76" s="3">
        <v>7.70684931506849</v>
      </c>
      <c r="D76" s="4">
        <v>41424</v>
      </c>
      <c r="E76" s="3">
        <v>0.4518477864</v>
      </c>
      <c r="F76" s="5" t="s">
        <v>279</v>
      </c>
      <c r="G76" s="5">
        <v>2158</v>
      </c>
      <c r="H76" s="5" t="s">
        <v>45</v>
      </c>
      <c r="I76" s="3">
        <v>3.1842367808447</v>
      </c>
      <c r="J76" s="3">
        <v>12.7388535031847</v>
      </c>
      <c r="K76" s="3">
        <v>1.17388114453414</v>
      </c>
      <c r="L76" s="3">
        <v>12.4223602484472</v>
      </c>
      <c r="M76" s="3">
        <v>1.70449889371468</v>
      </c>
      <c r="N76" s="3">
        <v>8.57142857142857</v>
      </c>
      <c r="O76" s="3">
        <v>4.92011159015978</v>
      </c>
      <c r="P76" s="3">
        <v>16.5562913907285</v>
      </c>
      <c r="Q76" s="3">
        <v>5.67049808429119</v>
      </c>
      <c r="R76" s="3">
        <v>18.1506849315068</v>
      </c>
      <c r="S76" s="3">
        <v>10.8223948566837</v>
      </c>
      <c r="T76" s="3">
        <v>32.9566854990584</v>
      </c>
      <c r="U76" s="3">
        <v>19.9130434782609</v>
      </c>
      <c r="V76" s="3">
        <v>42.0382165605096</v>
      </c>
      <c r="W76" s="3">
        <v>22.6383399209486</v>
      </c>
      <c r="X76" s="3">
        <v>45.0236966824645</v>
      </c>
      <c r="Y76" s="3">
        <v>26.2477519708029</v>
      </c>
      <c r="Z76" s="3">
        <v>49.789029535865</v>
      </c>
      <c r="AA76" s="3">
        <v>0.229164275534097</v>
      </c>
      <c r="AB76" s="3">
        <v>0.321982109486853</v>
      </c>
      <c r="AC76" s="3">
        <v>-3.35523434077968</v>
      </c>
      <c r="AD76" s="3">
        <v>2.09396318622333</v>
      </c>
      <c r="AE76" s="5">
        <v>1</v>
      </c>
      <c r="AF76" s="3">
        <v>0.492807258419333</v>
      </c>
      <c r="AG76" s="3">
        <v>9.10688379848139</v>
      </c>
      <c r="AH76" s="3">
        <v>8.82006088143508</v>
      </c>
      <c r="AI76" s="3">
        <v>6.34563610046499</v>
      </c>
      <c r="AJ76" s="3">
        <v>5.34198006193722</v>
      </c>
      <c r="AK76" s="3">
        <v>4.67317606512669</v>
      </c>
      <c r="AL76" s="3"/>
      <c r="AM76" s="3"/>
      <c r="AN76" s="5" t="s">
        <v>280</v>
      </c>
      <c r="AO76" s="1"/>
      <c r="AP76" s="1"/>
      <c r="AQ76" s="1"/>
    </row>
    <row r="77" spans="1:43">
      <c r="A77" s="1" t="s">
        <v>281</v>
      </c>
      <c r="B77" s="1" t="s">
        <v>282</v>
      </c>
      <c r="C77" s="3">
        <v>7.71506849315069</v>
      </c>
      <c r="D77" s="4">
        <v>41421</v>
      </c>
      <c r="E77" s="3">
        <v>2.6109052888</v>
      </c>
      <c r="F77" s="5" t="s">
        <v>283</v>
      </c>
      <c r="G77" s="5">
        <v>1051</v>
      </c>
      <c r="H77" s="5" t="s">
        <v>45</v>
      </c>
      <c r="I77" s="3">
        <v>3.40358456418939</v>
      </c>
      <c r="J77" s="3">
        <v>10.3503184713376</v>
      </c>
      <c r="K77" s="3">
        <v>0.888585099111415</v>
      </c>
      <c r="L77" s="3">
        <v>23.1366459627329</v>
      </c>
      <c r="M77" s="3">
        <v>1.8867924528302</v>
      </c>
      <c r="N77" s="3">
        <v>7.14285714285714</v>
      </c>
      <c r="O77" s="3">
        <v>5.00355703106475</v>
      </c>
      <c r="P77" s="3">
        <v>16.2251655629139</v>
      </c>
      <c r="Q77" s="3">
        <v>6.18068461123436</v>
      </c>
      <c r="R77" s="3">
        <v>15.5821917808219</v>
      </c>
      <c r="S77" s="3">
        <v>15.9921414538311</v>
      </c>
      <c r="T77" s="3">
        <v>15.6308851224105</v>
      </c>
      <c r="U77" s="3">
        <v>29.9009900990099</v>
      </c>
      <c r="V77" s="3">
        <v>21.656050955414</v>
      </c>
      <c r="W77" s="3">
        <v>36.8038927936974</v>
      </c>
      <c r="X77" s="3">
        <v>13.5071090047393</v>
      </c>
      <c r="Y77" s="3">
        <v>42.723609991942</v>
      </c>
      <c r="Z77" s="3">
        <v>12.6582278481013</v>
      </c>
      <c r="AA77" s="3">
        <v>0.288415253077583</v>
      </c>
      <c r="AB77" s="3">
        <v>0.539447324070356</v>
      </c>
      <c r="AC77" s="3">
        <v>-3.35990888382687</v>
      </c>
      <c r="AD77" s="3">
        <v>3.27089092161752</v>
      </c>
      <c r="AE77" s="5">
        <v>2</v>
      </c>
      <c r="AF77" s="3">
        <v>0.82572775238933</v>
      </c>
      <c r="AG77" s="3">
        <v>15.9465654329524</v>
      </c>
      <c r="AH77" s="3">
        <v>13.7988411525572</v>
      </c>
      <c r="AI77" s="3">
        <v>9.85281760782244</v>
      </c>
      <c r="AJ77" s="3">
        <v>8.05890863651209</v>
      </c>
      <c r="AK77" s="3">
        <v>8.45222799734053</v>
      </c>
      <c r="AL77" s="3"/>
      <c r="AM77" s="3"/>
      <c r="AN77" s="5" t="s">
        <v>46</v>
      </c>
      <c r="AO77" s="1"/>
      <c r="AP77" s="1"/>
      <c r="AQ77" s="1"/>
    </row>
    <row r="78" spans="1:43">
      <c r="A78" s="1" t="s">
        <v>284</v>
      </c>
      <c r="B78" s="1" t="s">
        <v>285</v>
      </c>
      <c r="C78" s="3">
        <v>7.47397260273973</v>
      </c>
      <c r="D78" s="4">
        <v>41509</v>
      </c>
      <c r="E78" s="3">
        <v>80.5201804987</v>
      </c>
      <c r="F78" s="5" t="s">
        <v>286</v>
      </c>
      <c r="G78" s="5">
        <v>1055</v>
      </c>
      <c r="H78" s="5" t="s">
        <v>50</v>
      </c>
      <c r="I78" s="3">
        <v>0.360521469202673</v>
      </c>
      <c r="J78" s="3">
        <v>10.4510942384993</v>
      </c>
      <c r="K78" s="3">
        <v>0</v>
      </c>
      <c r="L78" s="3">
        <v>43.3820274457725</v>
      </c>
      <c r="M78" s="3">
        <v>-0.000487600830428628</v>
      </c>
      <c r="N78" s="3">
        <v>37.7114870881567</v>
      </c>
      <c r="O78" s="3">
        <v>-0.0903344223930091</v>
      </c>
      <c r="P78" s="3">
        <v>90.4522613065327</v>
      </c>
      <c r="Q78" s="3">
        <v>0.631278285802631</v>
      </c>
      <c r="R78" s="3">
        <v>82.810236600676</v>
      </c>
      <c r="S78" s="3">
        <v>1.03996806100916</v>
      </c>
      <c r="T78" s="3">
        <v>80.7909604519774</v>
      </c>
      <c r="U78" s="3">
        <v>6.78036836054005</v>
      </c>
      <c r="V78" s="3">
        <v>35.2941176470588</v>
      </c>
      <c r="W78" s="3">
        <v>16.2699092933577</v>
      </c>
      <c r="X78" s="3">
        <v>20.0647249190939</v>
      </c>
      <c r="Y78" s="3">
        <v>19.1483862696742</v>
      </c>
      <c r="Z78" s="3">
        <v>40.8496732026144</v>
      </c>
      <c r="AA78" s="3">
        <v>-0.0217081756176586</v>
      </c>
      <c r="AB78" s="3">
        <v>0.44571436643002</v>
      </c>
      <c r="AC78" s="3">
        <v>-2.82186928138798</v>
      </c>
      <c r="AD78" s="3">
        <v>1.82274761266954</v>
      </c>
      <c r="AE78" s="5">
        <v>4</v>
      </c>
      <c r="AF78" s="3">
        <v>0.413690931883892</v>
      </c>
      <c r="AG78" s="3">
        <v>2.15365588301157</v>
      </c>
      <c r="AH78" s="3">
        <v>3.5427975807937</v>
      </c>
      <c r="AI78" s="3">
        <v>5.26276404374364</v>
      </c>
      <c r="AJ78" s="3">
        <v>4.55280205911881</v>
      </c>
      <c r="AK78" s="3">
        <v>4.56385910666366</v>
      </c>
      <c r="AL78" s="3"/>
      <c r="AM78" s="3">
        <v>2000</v>
      </c>
      <c r="AN78" s="5" t="s">
        <v>56</v>
      </c>
      <c r="AO78" s="1"/>
      <c r="AP78" s="1"/>
      <c r="AQ78" s="1"/>
    </row>
    <row r="79" spans="1:43">
      <c r="A79" s="1" t="s">
        <v>287</v>
      </c>
      <c r="B79" s="1" t="s">
        <v>288</v>
      </c>
      <c r="C79" s="3">
        <v>7.66575342465753</v>
      </c>
      <c r="D79" s="4">
        <v>41439</v>
      </c>
      <c r="E79" s="3">
        <v>2.1010699334</v>
      </c>
      <c r="F79" s="5" t="s">
        <v>289</v>
      </c>
      <c r="G79" s="5">
        <v>2799</v>
      </c>
      <c r="H79" s="5" t="s">
        <v>50</v>
      </c>
      <c r="I79" s="3">
        <v>0.254256876492779</v>
      </c>
      <c r="J79" s="3">
        <v>27.5569450647611</v>
      </c>
      <c r="K79" s="3">
        <v>-0.0230503265463152</v>
      </c>
      <c r="L79" s="3">
        <v>67.419212040726</v>
      </c>
      <c r="M79" s="3">
        <v>-0.245323520392537</v>
      </c>
      <c r="N79" s="3">
        <v>79.0739091718611</v>
      </c>
      <c r="O79" s="3">
        <v>0.782278677097043</v>
      </c>
      <c r="P79" s="3">
        <v>33.6683417085427</v>
      </c>
      <c r="Q79" s="3">
        <v>0.696486611979557</v>
      </c>
      <c r="R79" s="3">
        <v>80.6856591018831</v>
      </c>
      <c r="S79" s="3">
        <v>3.73086734693877</v>
      </c>
      <c r="T79" s="3">
        <v>5.31073446327684</v>
      </c>
      <c r="U79" s="3">
        <v>8.79598662207357</v>
      </c>
      <c r="V79" s="3">
        <v>12.3065015479876</v>
      </c>
      <c r="W79" s="3">
        <v>15.5595026642984</v>
      </c>
      <c r="X79" s="3">
        <v>25.1348435814455</v>
      </c>
      <c r="Y79" s="3">
        <v>19.8300548327402</v>
      </c>
      <c r="Z79" s="3">
        <v>34.9673202614379</v>
      </c>
      <c r="AA79" s="3">
        <v>0.0756219727509136</v>
      </c>
      <c r="AB79" s="3">
        <v>0.300429727169026</v>
      </c>
      <c r="AC79" s="3">
        <v>-1.9437259973352</v>
      </c>
      <c r="AD79" s="3">
        <v>2.53604009970771</v>
      </c>
      <c r="AE79" s="5">
        <v>1</v>
      </c>
      <c r="AF79" s="3">
        <v>0.399304460027441</v>
      </c>
      <c r="AG79" s="3">
        <v>4.03179522066988</v>
      </c>
      <c r="AH79" s="3">
        <v>4.38649935703499</v>
      </c>
      <c r="AI79" s="3">
        <v>5.13209758999724</v>
      </c>
      <c r="AJ79" s="3">
        <v>4.3558630429732</v>
      </c>
      <c r="AK79" s="3">
        <v>5.36240018267484</v>
      </c>
      <c r="AL79" s="3"/>
      <c r="AM79" s="3"/>
      <c r="AN79" s="5" t="s">
        <v>46</v>
      </c>
      <c r="AO79" s="1"/>
      <c r="AP79" s="1"/>
      <c r="AQ79" s="1"/>
    </row>
    <row r="80" spans="1:43">
      <c r="A80" s="1" t="s">
        <v>290</v>
      </c>
      <c r="B80" s="1" t="s">
        <v>291</v>
      </c>
      <c r="C80" s="3">
        <v>7.55890410958904</v>
      </c>
      <c r="D80" s="4">
        <v>41478</v>
      </c>
      <c r="E80" s="3">
        <v>43.2200733097</v>
      </c>
      <c r="F80" s="5" t="s">
        <v>292</v>
      </c>
      <c r="G80" s="5">
        <v>157</v>
      </c>
      <c r="H80" s="5" t="s">
        <v>50</v>
      </c>
      <c r="I80" s="3">
        <v>-0.104632098038719</v>
      </c>
      <c r="J80" s="3">
        <v>80.437695399732</v>
      </c>
      <c r="K80" s="3">
        <v>-0.0189035916824155</v>
      </c>
      <c r="L80" s="3">
        <v>62.6826029216467</v>
      </c>
      <c r="M80" s="3">
        <v>-0.254596996371561</v>
      </c>
      <c r="N80" s="3">
        <v>79.919857524488</v>
      </c>
      <c r="O80" s="3">
        <v>0.852528717642715</v>
      </c>
      <c r="P80" s="3">
        <v>21.88213796254</v>
      </c>
      <c r="Q80" s="3">
        <v>1.23678347419689</v>
      </c>
      <c r="R80" s="3">
        <v>35.0072428778368</v>
      </c>
      <c r="S80" s="3">
        <v>1.69468018693152</v>
      </c>
      <c r="T80" s="3">
        <v>59.5480225988701</v>
      </c>
      <c r="U80" s="3">
        <v>5.86844007363631</v>
      </c>
      <c r="V80" s="3">
        <v>59.2879256965944</v>
      </c>
      <c r="W80" s="3">
        <v>12.3011746209827</v>
      </c>
      <c r="X80" s="3">
        <v>66.5587918015103</v>
      </c>
      <c r="Y80" s="3">
        <v>18.0471957959954</v>
      </c>
      <c r="Z80" s="3">
        <v>51.3071895424837</v>
      </c>
      <c r="AA80" s="3">
        <v>0.0210098213744264</v>
      </c>
      <c r="AB80" s="3">
        <v>0.335969169870442</v>
      </c>
      <c r="AC80" s="3">
        <v>-2.62128995581074</v>
      </c>
      <c r="AD80" s="3">
        <v>1.50138169704936</v>
      </c>
      <c r="AE80" s="5">
        <v>4</v>
      </c>
      <c r="AF80" s="3">
        <v>0.325331243861001</v>
      </c>
      <c r="AG80" s="3">
        <v>2.58942016862587</v>
      </c>
      <c r="AH80" s="3">
        <v>3.03383886849855</v>
      </c>
      <c r="AI80" s="3">
        <v>4.0794524034423</v>
      </c>
      <c r="AJ80" s="3">
        <v>3.59749766029187</v>
      </c>
      <c r="AK80" s="3">
        <v>4.64971277616202</v>
      </c>
      <c r="AL80" s="3"/>
      <c r="AM80" s="3"/>
      <c r="AN80" s="5" t="s">
        <v>46</v>
      </c>
      <c r="AO80" s="1"/>
      <c r="AP80" s="1"/>
      <c r="AQ80" s="1"/>
    </row>
    <row r="81" spans="1:43">
      <c r="A81" s="1" t="s">
        <v>293</v>
      </c>
      <c r="B81" s="1" t="s">
        <v>294</v>
      </c>
      <c r="C81" s="3">
        <v>7.37808219178082</v>
      </c>
      <c r="D81" s="4">
        <v>41544</v>
      </c>
      <c r="E81" s="3">
        <v>3.0350144983</v>
      </c>
      <c r="F81" s="5" t="s">
        <v>295</v>
      </c>
      <c r="G81" s="5">
        <v>1132</v>
      </c>
      <c r="H81" s="5" t="s">
        <v>93</v>
      </c>
      <c r="I81" s="3">
        <v>12.6009693053312</v>
      </c>
      <c r="J81" s="3">
        <v>18.75</v>
      </c>
      <c r="K81" s="3">
        <v>4.53693288338958</v>
      </c>
      <c r="L81" s="3">
        <v>7.33399405351834</v>
      </c>
      <c r="M81" s="3">
        <v>5.76631259484065</v>
      </c>
      <c r="N81" s="3">
        <v>24.8502994011976</v>
      </c>
      <c r="O81" s="3">
        <v>15.8149182748554</v>
      </c>
      <c r="P81" s="3">
        <v>36.0160965794769</v>
      </c>
      <c r="Q81" s="3">
        <v>19.1624389957665</v>
      </c>
      <c r="R81" s="3">
        <v>39.1124871001032</v>
      </c>
      <c r="S81" s="3">
        <v>64.1778957624194</v>
      </c>
      <c r="T81" s="3">
        <v>28.0571731074643</v>
      </c>
      <c r="U81" s="3">
        <v>117.406264808519</v>
      </c>
      <c r="V81" s="3">
        <v>34.4961240310078</v>
      </c>
      <c r="W81" s="3">
        <v>115.148943071922</v>
      </c>
      <c r="X81" s="3">
        <v>22.8464419475655</v>
      </c>
      <c r="Y81" s="3">
        <v>157.088909655448</v>
      </c>
      <c r="Z81" s="3">
        <v>22.4675324675325</v>
      </c>
      <c r="AA81" s="3">
        <v>0.281368421576984</v>
      </c>
      <c r="AB81" s="3">
        <v>0.368967672660913</v>
      </c>
      <c r="AC81" s="3">
        <v>-15.0868486352357</v>
      </c>
      <c r="AD81" s="3">
        <v>1.92458951797449</v>
      </c>
      <c r="AE81" s="5">
        <v>3</v>
      </c>
      <c r="AF81" s="3">
        <v>1.93676797050979</v>
      </c>
      <c r="AG81" s="3">
        <v>59.3370970475413</v>
      </c>
      <c r="AH81" s="3">
        <v>45.8823588720698</v>
      </c>
      <c r="AI81" s="3">
        <v>25.9596355686547</v>
      </c>
      <c r="AJ81" s="3">
        <v>21.4703158513824</v>
      </c>
      <c r="AK81" s="3">
        <v>25.5532437105771</v>
      </c>
      <c r="AL81" s="3"/>
      <c r="AM81" s="3"/>
      <c r="AN81" s="5" t="s">
        <v>46</v>
      </c>
      <c r="AO81" s="1"/>
      <c r="AP81" s="1"/>
      <c r="AQ81" s="1"/>
    </row>
    <row r="82" spans="1:43">
      <c r="A82" s="1" t="s">
        <v>296</v>
      </c>
      <c r="B82" s="1" t="s">
        <v>297</v>
      </c>
      <c r="C82" s="3">
        <v>3.40547945205479</v>
      </c>
      <c r="D82" s="4">
        <v>42994</v>
      </c>
      <c r="E82" s="3">
        <v>1.0044477009</v>
      </c>
      <c r="F82" s="5" t="s">
        <v>298</v>
      </c>
      <c r="G82" s="5">
        <v>1244</v>
      </c>
      <c r="H82" s="5" t="s">
        <v>55</v>
      </c>
      <c r="I82" s="3">
        <v>-6.78401788208997</v>
      </c>
      <c r="J82" s="3">
        <v>99.4555353901996</v>
      </c>
      <c r="K82" s="3">
        <v>2.62073208243617</v>
      </c>
      <c r="L82" s="3">
        <v>49.2090395480226</v>
      </c>
      <c r="M82" s="3">
        <v>-10.4135338345865</v>
      </c>
      <c r="N82" s="3">
        <v>99.7007779772591</v>
      </c>
      <c r="O82" s="3">
        <v>-2.22157092614302</v>
      </c>
      <c r="P82" s="3">
        <v>97.8807947019867</v>
      </c>
      <c r="Q82" s="3">
        <v>-11.8666455328367</v>
      </c>
      <c r="R82" s="3">
        <v>99.390243902439</v>
      </c>
      <c r="S82" s="3">
        <v>8.57866990024546</v>
      </c>
      <c r="T82" s="3">
        <v>99.12109375</v>
      </c>
      <c r="U82" s="3">
        <v>86.8117472707093</v>
      </c>
      <c r="V82" s="3">
        <v>83.1978319783198</v>
      </c>
      <c r="W82" s="3">
        <v>72.4171982855287</v>
      </c>
      <c r="X82" s="3">
        <v>76.7946577629382</v>
      </c>
      <c r="Y82" s="3"/>
      <c r="Z82" s="3"/>
      <c r="AA82" s="3">
        <v>0.0228382544872781</v>
      </c>
      <c r="AB82" s="3">
        <v>0.173900574601464</v>
      </c>
      <c r="AC82" s="3">
        <v>-27.1162790697674</v>
      </c>
      <c r="AD82" s="3">
        <v>0.73283036183409</v>
      </c>
      <c r="AE82" s="5">
        <v>7</v>
      </c>
      <c r="AF82" s="3">
        <v>1.69889070847563</v>
      </c>
      <c r="AG82" s="3">
        <v>20.0770650988034</v>
      </c>
      <c r="AH82" s="3">
        <v>37.4518112314132</v>
      </c>
      <c r="AI82" s="3">
        <v>18.9676440067984</v>
      </c>
      <c r="AJ82" s="3"/>
      <c r="AK82" s="3"/>
      <c r="AL82" s="3"/>
      <c r="AM82" s="3"/>
      <c r="AN82" s="5" t="s">
        <v>46</v>
      </c>
      <c r="AO82" s="1"/>
      <c r="AP82" s="1"/>
      <c r="AQ82" s="1"/>
    </row>
    <row r="83" spans="1:43">
      <c r="A83" s="1" t="s">
        <v>299</v>
      </c>
      <c r="B83" s="1" t="s">
        <v>300</v>
      </c>
      <c r="C83" s="3">
        <v>7.42191780821918</v>
      </c>
      <c r="D83" s="4">
        <v>41528</v>
      </c>
      <c r="E83" s="3">
        <v>5.6235071352</v>
      </c>
      <c r="F83" s="5" t="s">
        <v>301</v>
      </c>
      <c r="G83" s="5">
        <v>1661</v>
      </c>
      <c r="H83" s="5" t="s">
        <v>93</v>
      </c>
      <c r="I83" s="3">
        <v>12.635609444799</v>
      </c>
      <c r="J83" s="3">
        <v>18.35</v>
      </c>
      <c r="K83" s="3">
        <v>4.28360413589366</v>
      </c>
      <c r="L83" s="3">
        <v>9.56392467789891</v>
      </c>
      <c r="M83" s="3">
        <v>6.54995472381527</v>
      </c>
      <c r="N83" s="3">
        <v>20.4590818363273</v>
      </c>
      <c r="O83" s="3">
        <v>23.340321453529</v>
      </c>
      <c r="P83" s="3">
        <v>15.0905432595573</v>
      </c>
      <c r="Q83" s="3">
        <v>43.4376269809021</v>
      </c>
      <c r="R83" s="3">
        <v>4.3859649122807</v>
      </c>
      <c r="S83" s="3">
        <v>109.619952494062</v>
      </c>
      <c r="T83" s="3">
        <v>2.48808893594494</v>
      </c>
      <c r="U83" s="3">
        <v>229.291044776119</v>
      </c>
      <c r="V83" s="3">
        <v>3.32225913621262</v>
      </c>
      <c r="W83" s="3">
        <v>171.121351766513</v>
      </c>
      <c r="X83" s="3">
        <v>6.30461922596754</v>
      </c>
      <c r="Y83" s="3">
        <v>225.313725490196</v>
      </c>
      <c r="Z83" s="3">
        <v>6.62337662337662</v>
      </c>
      <c r="AA83" s="3">
        <v>0.444890709290984</v>
      </c>
      <c r="AB83" s="3">
        <v>0.34268152098432</v>
      </c>
      <c r="AC83" s="3">
        <v>-30.0853485064011</v>
      </c>
      <c r="AD83" s="3">
        <v>1.30813432487902</v>
      </c>
      <c r="AE83" s="5">
        <v>3</v>
      </c>
      <c r="AF83" s="3">
        <v>2.71407780472744</v>
      </c>
      <c r="AG83" s="3">
        <v>94.7234703708233</v>
      </c>
      <c r="AH83" s="3">
        <v>86.0334429771926</v>
      </c>
      <c r="AI83" s="3">
        <v>37.9890657884106</v>
      </c>
      <c r="AJ83" s="3">
        <v>37.9956051447413</v>
      </c>
      <c r="AK83" s="3">
        <v>27.8578479504272</v>
      </c>
      <c r="AL83" s="3"/>
      <c r="AM83" s="3"/>
      <c r="AN83" s="5" t="s">
        <v>46</v>
      </c>
      <c r="AO83" s="1"/>
      <c r="AP83" s="1"/>
      <c r="AQ83" s="1"/>
    </row>
    <row r="84" spans="1:43">
      <c r="A84" s="1" t="s">
        <v>302</v>
      </c>
      <c r="B84" s="1" t="s">
        <v>303</v>
      </c>
      <c r="C84" s="3">
        <v>7.47397260273973</v>
      </c>
      <c r="D84" s="4">
        <v>41509</v>
      </c>
      <c r="E84" s="3">
        <v>209.9304152341</v>
      </c>
      <c r="F84" s="5" t="s">
        <v>304</v>
      </c>
      <c r="G84" s="5">
        <v>2590</v>
      </c>
      <c r="H84" s="5" t="s">
        <v>45</v>
      </c>
      <c r="I84" s="3">
        <v>2.90697674418605</v>
      </c>
      <c r="J84" s="3">
        <v>15.4458598726115</v>
      </c>
      <c r="K84" s="3">
        <v>0.615821885362383</v>
      </c>
      <c r="L84" s="3">
        <v>38.3540372670807</v>
      </c>
      <c r="M84" s="3">
        <v>0.902612826603332</v>
      </c>
      <c r="N84" s="3">
        <v>24.4444444444444</v>
      </c>
      <c r="O84" s="3">
        <v>5.9351620947631</v>
      </c>
      <c r="P84" s="3">
        <v>10.9271523178808</v>
      </c>
      <c r="Q84" s="3">
        <v>8.14663951120164</v>
      </c>
      <c r="R84" s="3">
        <v>8.39041095890411</v>
      </c>
      <c r="S84" s="3">
        <v>14.3164693218515</v>
      </c>
      <c r="T84" s="3">
        <v>19.3973634651601</v>
      </c>
      <c r="U84" s="3">
        <v>26.053412462908</v>
      </c>
      <c r="V84" s="3">
        <v>25.9023354564756</v>
      </c>
      <c r="W84" s="3">
        <v>34.8571428571429</v>
      </c>
      <c r="X84" s="3">
        <v>15.1658767772512</v>
      </c>
      <c r="Y84" s="3">
        <v>50.3184713375796</v>
      </c>
      <c r="Z84" s="3">
        <v>7.17299578059072</v>
      </c>
      <c r="AA84" s="3">
        <v>0.269692411854545</v>
      </c>
      <c r="AB84" s="3">
        <v>0.431672370295378</v>
      </c>
      <c r="AC84" s="3">
        <v>-4.10742496050553</v>
      </c>
      <c r="AD84" s="3">
        <v>2.54706298189394</v>
      </c>
      <c r="AE84" s="5">
        <v>2</v>
      </c>
      <c r="AF84" s="3">
        <v>0.789484370423997</v>
      </c>
      <c r="AG84" s="3">
        <v>13.7298286352424</v>
      </c>
      <c r="AH84" s="3">
        <v>12.9420697235679</v>
      </c>
      <c r="AI84" s="3">
        <v>10.2095437257337</v>
      </c>
      <c r="AJ84" s="3">
        <v>9.86421058436662</v>
      </c>
      <c r="AK84" s="3">
        <v>10.4143989884058</v>
      </c>
      <c r="AL84" s="3"/>
      <c r="AM84" s="3"/>
      <c r="AN84" s="5" t="s">
        <v>46</v>
      </c>
      <c r="AO84" s="1"/>
      <c r="AP84" s="1"/>
      <c r="AQ84" s="1"/>
    </row>
    <row r="85" spans="1:43">
      <c r="A85" s="1" t="s">
        <v>305</v>
      </c>
      <c r="B85" s="1" t="s">
        <v>306</v>
      </c>
      <c r="C85" s="3">
        <v>7.53150684931507</v>
      </c>
      <c r="D85" s="4">
        <v>41488</v>
      </c>
      <c r="E85" s="3">
        <v>18.3979108416</v>
      </c>
      <c r="F85" s="5" t="s">
        <v>307</v>
      </c>
      <c r="G85" s="5">
        <v>2750</v>
      </c>
      <c r="H85" s="5" t="s">
        <v>55</v>
      </c>
      <c r="I85" s="3">
        <v>9.12990196078433</v>
      </c>
      <c r="J85" s="3">
        <v>59.4676346037508</v>
      </c>
      <c r="K85" s="3">
        <v>3.12680949623625</v>
      </c>
      <c r="L85" s="3">
        <v>38.2485875706215</v>
      </c>
      <c r="M85" s="3">
        <v>4.88810365135454</v>
      </c>
      <c r="N85" s="3">
        <v>52.9024536205865</v>
      </c>
      <c r="O85" s="3">
        <v>12.224322621298</v>
      </c>
      <c r="P85" s="3">
        <v>75.5629139072848</v>
      </c>
      <c r="Q85" s="3">
        <v>13.904156520151</v>
      </c>
      <c r="R85" s="3">
        <v>77.515243902439</v>
      </c>
      <c r="S85" s="3">
        <v>42.1164521571483</v>
      </c>
      <c r="T85" s="3">
        <v>83.7890625</v>
      </c>
      <c r="U85" s="3">
        <v>72.5522308096845</v>
      </c>
      <c r="V85" s="3">
        <v>89.0243902439024</v>
      </c>
      <c r="W85" s="3">
        <v>48.7152328768714</v>
      </c>
      <c r="X85" s="3">
        <v>91.1519198664441</v>
      </c>
      <c r="Y85" s="3">
        <v>112.541059381517</v>
      </c>
      <c r="Z85" s="3">
        <v>66.5280665280665</v>
      </c>
      <c r="AA85" s="3">
        <v>0.238044965386609</v>
      </c>
      <c r="AB85" s="3">
        <v>0.139820969792377</v>
      </c>
      <c r="AC85" s="3">
        <v>-25.9096511127913</v>
      </c>
      <c r="AD85" s="3">
        <v>0.544821712344489</v>
      </c>
      <c r="AE85" s="5">
        <v>4</v>
      </c>
      <c r="AF85" s="3">
        <v>0.962098968134997</v>
      </c>
      <c r="AG85" s="3">
        <v>31.6265514970754</v>
      </c>
      <c r="AH85" s="3">
        <v>34.6070796141736</v>
      </c>
      <c r="AI85" s="3">
        <v>13.3652822408916</v>
      </c>
      <c r="AJ85" s="3">
        <v>15.6780379756808</v>
      </c>
      <c r="AK85" s="3">
        <v>15.7337361468564</v>
      </c>
      <c r="AL85" s="3"/>
      <c r="AM85" s="3"/>
      <c r="AN85" s="5" t="s">
        <v>46</v>
      </c>
      <c r="AO85" s="1"/>
      <c r="AP85" s="1"/>
      <c r="AQ85" s="1"/>
    </row>
    <row r="86" spans="1:43">
      <c r="A86" s="1" t="s">
        <v>308</v>
      </c>
      <c r="B86" s="1" t="s">
        <v>309</v>
      </c>
      <c r="C86" s="3">
        <v>7.63561643835616</v>
      </c>
      <c r="D86" s="4">
        <v>41450</v>
      </c>
      <c r="E86" s="3">
        <v>28.327045841</v>
      </c>
      <c r="F86" s="5" t="s">
        <v>310</v>
      </c>
      <c r="G86" s="5">
        <v>2788</v>
      </c>
      <c r="H86" s="5" t="s">
        <v>55</v>
      </c>
      <c r="I86" s="3">
        <v>18.6188811188811</v>
      </c>
      <c r="J86" s="3">
        <v>4.83968542044767</v>
      </c>
      <c r="K86" s="3">
        <v>1.85138854140604</v>
      </c>
      <c r="L86" s="3">
        <v>65.2542372881356</v>
      </c>
      <c r="M86" s="3">
        <v>13.5564853556485</v>
      </c>
      <c r="N86" s="3">
        <v>2.51346499102334</v>
      </c>
      <c r="O86" s="3">
        <v>23.9269406392694</v>
      </c>
      <c r="P86" s="3">
        <v>25.7615894039735</v>
      </c>
      <c r="Q86" s="3">
        <v>25.5706354102406</v>
      </c>
      <c r="R86" s="3">
        <v>44.0548780487805</v>
      </c>
      <c r="S86" s="3">
        <v>74.2722602739726</v>
      </c>
      <c r="T86" s="3">
        <v>36.5234375</v>
      </c>
      <c r="U86" s="3">
        <v>120.946116531326</v>
      </c>
      <c r="V86" s="3">
        <v>63.6856368563686</v>
      </c>
      <c r="W86" s="3">
        <v>92.35858517463</v>
      </c>
      <c r="X86" s="3">
        <v>62.1035058430718</v>
      </c>
      <c r="Y86" s="3">
        <v>150.373172227848</v>
      </c>
      <c r="Z86" s="3">
        <v>46.1538461538462</v>
      </c>
      <c r="AA86" s="3">
        <v>0.286205238413654</v>
      </c>
      <c r="AB86" s="3">
        <v>0.209491334544611</v>
      </c>
      <c r="AC86" s="3">
        <v>-31.8215339233038</v>
      </c>
      <c r="AD86" s="3">
        <v>0.764174155420998</v>
      </c>
      <c r="AE86" s="5">
        <v>3</v>
      </c>
      <c r="AF86" s="3">
        <v>1.6910939705051</v>
      </c>
      <c r="AG86" s="3">
        <v>64.6802862701576</v>
      </c>
      <c r="AH86" s="3">
        <v>55.1583321659231</v>
      </c>
      <c r="AI86" s="3">
        <v>24.0552934254419</v>
      </c>
      <c r="AJ86" s="3">
        <v>26.8349390319431</v>
      </c>
      <c r="AK86" s="3">
        <v>26.2564615082082</v>
      </c>
      <c r="AL86" s="3"/>
      <c r="AM86" s="3"/>
      <c r="AN86" s="5" t="s">
        <v>46</v>
      </c>
      <c r="AO86" s="1"/>
      <c r="AP86" s="1"/>
      <c r="AQ86" s="1"/>
    </row>
    <row r="87" spans="1:43">
      <c r="A87" s="1" t="s">
        <v>311</v>
      </c>
      <c r="B87" s="1" t="s">
        <v>312</v>
      </c>
      <c r="C87" s="3">
        <v>7.63013698630137</v>
      </c>
      <c r="D87" s="4">
        <v>41452</v>
      </c>
      <c r="E87" s="3">
        <v>32.0402323312</v>
      </c>
      <c r="F87" s="5" t="s">
        <v>313</v>
      </c>
      <c r="G87" s="5">
        <v>867</v>
      </c>
      <c r="H87" s="5" t="s">
        <v>50</v>
      </c>
      <c r="I87" s="3">
        <v>-2.21099178774478</v>
      </c>
      <c r="J87" s="3">
        <v>99.1067440821795</v>
      </c>
      <c r="K87" s="3">
        <v>-1.14942528735633</v>
      </c>
      <c r="L87" s="3">
        <v>99.3802567507747</v>
      </c>
      <c r="M87" s="3">
        <v>-2.33438485804416</v>
      </c>
      <c r="N87" s="3">
        <v>99.3321460373998</v>
      </c>
      <c r="O87" s="3">
        <v>-2.88582183186951</v>
      </c>
      <c r="P87" s="3">
        <v>98.446779351302</v>
      </c>
      <c r="Q87" s="3">
        <v>-2.0253164556962</v>
      </c>
      <c r="R87" s="3">
        <v>98.020280057943</v>
      </c>
      <c r="S87" s="3">
        <v>-1.52671755725191</v>
      </c>
      <c r="T87" s="3">
        <v>97.7401129943503</v>
      </c>
      <c r="U87" s="3">
        <v>6.46492434662999</v>
      </c>
      <c r="V87" s="3">
        <v>43.421052631579</v>
      </c>
      <c r="W87" s="3">
        <v>10.5714285714286</v>
      </c>
      <c r="X87" s="3">
        <v>82.5242718446602</v>
      </c>
      <c r="Y87" s="3">
        <v>16.5684916299559</v>
      </c>
      <c r="Z87" s="3">
        <v>64.3790849673203</v>
      </c>
      <c r="AA87" s="3">
        <v>-0.146680942591636</v>
      </c>
      <c r="AB87" s="3">
        <v>0.164556819434451</v>
      </c>
      <c r="AC87" s="3">
        <v>-5.34834623504575</v>
      </c>
      <c r="AD87" s="3">
        <v>0.635736295596659</v>
      </c>
      <c r="AE87" s="5">
        <v>3</v>
      </c>
      <c r="AF87" s="3">
        <v>0.303092720126639</v>
      </c>
      <c r="AG87" s="3">
        <v>0.389448215053712</v>
      </c>
      <c r="AH87" s="3">
        <v>3.63278520579984</v>
      </c>
      <c r="AI87" s="3">
        <v>3.54038087682569</v>
      </c>
      <c r="AJ87" s="3">
        <v>3.07598476221198</v>
      </c>
      <c r="AK87" s="3">
        <v>3.98480403118118</v>
      </c>
      <c r="AL87" s="3"/>
      <c r="AM87" s="3"/>
      <c r="AN87" s="5" t="s">
        <v>46</v>
      </c>
      <c r="AO87" s="1"/>
      <c r="AP87" s="1"/>
      <c r="AQ87" s="1"/>
    </row>
    <row r="88" spans="1:43">
      <c r="A88" s="1" t="s">
        <v>314</v>
      </c>
      <c r="B88" s="1" t="s">
        <v>315</v>
      </c>
      <c r="C88" s="3">
        <v>6.13150684931507</v>
      </c>
      <c r="D88" s="4">
        <v>41999</v>
      </c>
      <c r="E88" s="3">
        <v>22.5756044523</v>
      </c>
      <c r="F88" s="5" t="s">
        <v>316</v>
      </c>
      <c r="G88" s="5">
        <v>883</v>
      </c>
      <c r="H88" s="5" t="s">
        <v>116</v>
      </c>
      <c r="I88" s="3">
        <v>11.322482197355</v>
      </c>
      <c r="J88" s="3">
        <v>17.7570093457944</v>
      </c>
      <c r="K88" s="3">
        <v>3.88759671524185</v>
      </c>
      <c r="L88" s="3">
        <v>18.348623853211</v>
      </c>
      <c r="M88" s="3">
        <v>6.13452305901751</v>
      </c>
      <c r="N88" s="3">
        <v>13.5514018691589</v>
      </c>
      <c r="O88" s="3">
        <v>16.9186388161761</v>
      </c>
      <c r="P88" s="3">
        <v>34.5</v>
      </c>
      <c r="Q88" s="3">
        <v>21.2587955011358</v>
      </c>
      <c r="R88" s="3">
        <v>42.3280423280423</v>
      </c>
      <c r="S88" s="3">
        <v>52.632680103215</v>
      </c>
      <c r="T88" s="3">
        <v>47.239263803681</v>
      </c>
      <c r="U88" s="3">
        <v>92.7432848965214</v>
      </c>
      <c r="V88" s="3">
        <v>53.781512605042</v>
      </c>
      <c r="W88" s="3">
        <v>69.3438563912102</v>
      </c>
      <c r="X88" s="3">
        <v>51.6483516483517</v>
      </c>
      <c r="Y88" s="3">
        <v>139.636483083324</v>
      </c>
      <c r="Z88" s="3">
        <v>39.5348837209302</v>
      </c>
      <c r="AA88" s="3">
        <v>0.267490639258297</v>
      </c>
      <c r="AB88" s="3">
        <v>0.182163949834086</v>
      </c>
      <c r="AC88" s="3">
        <v>-24.7264612726749</v>
      </c>
      <c r="AD88" s="3">
        <v>0.774733674020426</v>
      </c>
      <c r="AE88" s="5">
        <v>3</v>
      </c>
      <c r="AF88" s="3">
        <v>1.30949926557704</v>
      </c>
      <c r="AG88" s="3">
        <v>40.7814613919143</v>
      </c>
      <c r="AH88" s="3">
        <v>42.0429775915948</v>
      </c>
      <c r="AI88" s="3">
        <v>17.9916840883696</v>
      </c>
      <c r="AJ88" s="3">
        <v>20.9962021245382</v>
      </c>
      <c r="AK88" s="3">
        <v>16.0341935375599</v>
      </c>
      <c r="AL88" s="3"/>
      <c r="AM88" s="3"/>
      <c r="AN88" s="5" t="s">
        <v>46</v>
      </c>
      <c r="AO88" s="1"/>
      <c r="AP88" s="1"/>
      <c r="AQ88" s="1"/>
    </row>
    <row r="89" spans="1:43">
      <c r="A89" s="1" t="s">
        <v>317</v>
      </c>
      <c r="B89" s="1" t="s">
        <v>318</v>
      </c>
      <c r="C89" s="3">
        <v>7.51232876712329</v>
      </c>
      <c r="D89" s="4">
        <v>41495</v>
      </c>
      <c r="E89" s="3">
        <v>0.983831578</v>
      </c>
      <c r="F89" s="5" t="s">
        <v>319</v>
      </c>
      <c r="G89" s="5">
        <v>920</v>
      </c>
      <c r="H89" s="5" t="s">
        <v>320</v>
      </c>
      <c r="I89" s="3">
        <v>2.81827016520896</v>
      </c>
      <c r="J89" s="3">
        <v>44.4444444444444</v>
      </c>
      <c r="K89" s="3">
        <v>1.53550863723609</v>
      </c>
      <c r="L89" s="3">
        <v>33.3333333333333</v>
      </c>
      <c r="M89" s="3">
        <v>6.1183550651956</v>
      </c>
      <c r="N89" s="3">
        <v>55.5555555555556</v>
      </c>
      <c r="O89" s="3">
        <v>4.03146509341201</v>
      </c>
      <c r="P89" s="3">
        <v>88.8888888888889</v>
      </c>
      <c r="Q89" s="3">
        <v>1.63304514889531</v>
      </c>
      <c r="R89" s="3">
        <v>66.6666666666667</v>
      </c>
      <c r="S89" s="3">
        <v>-15.9092226429665</v>
      </c>
      <c r="T89" s="3">
        <v>66.6666666666667</v>
      </c>
      <c r="U89" s="3">
        <v>-0.373667321628894</v>
      </c>
      <c r="V89" s="3">
        <v>33.3333333333333</v>
      </c>
      <c r="W89" s="3">
        <v>21.0080455671207</v>
      </c>
      <c r="X89" s="3">
        <v>40</v>
      </c>
      <c r="Y89" s="3">
        <v>20.9083988663522</v>
      </c>
      <c r="Z89" s="3">
        <v>60</v>
      </c>
      <c r="AA89" s="3">
        <v>-0.0206254454177712</v>
      </c>
      <c r="AB89" s="3">
        <v>0.0620059571801935</v>
      </c>
      <c r="AC89" s="3">
        <v>-41.3713405238829</v>
      </c>
      <c r="AD89" s="3">
        <v>0.158327895276108</v>
      </c>
      <c r="AE89" s="5">
        <v>3</v>
      </c>
      <c r="AF89" s="3">
        <v>0.616368396983547</v>
      </c>
      <c r="AG89" s="3">
        <v>-2.41892990788478</v>
      </c>
      <c r="AH89" s="3">
        <v>9.66951339724176</v>
      </c>
      <c r="AI89" s="3">
        <v>6.13164575378773</v>
      </c>
      <c r="AJ89" s="3">
        <v>3.9270526036518</v>
      </c>
      <c r="AK89" s="3">
        <v>6.26031209233449</v>
      </c>
      <c r="AL89" s="3"/>
      <c r="AM89" s="3"/>
      <c r="AN89" s="5" t="s">
        <v>46</v>
      </c>
      <c r="AO89" s="1"/>
      <c r="AP89" s="1"/>
      <c r="AQ89" s="1"/>
    </row>
    <row r="90" spans="1:43">
      <c r="A90" s="1" t="s">
        <v>321</v>
      </c>
      <c r="B90" s="1" t="s">
        <v>322</v>
      </c>
      <c r="C90" s="3">
        <v>7.53972602739726</v>
      </c>
      <c r="D90" s="4">
        <v>41485</v>
      </c>
      <c r="E90" s="3">
        <v>0.0500799011</v>
      </c>
      <c r="F90" s="5" t="s">
        <v>323</v>
      </c>
      <c r="G90" s="5">
        <v>2505</v>
      </c>
      <c r="H90" s="5" t="s">
        <v>45</v>
      </c>
      <c r="I90" s="3">
        <v>-2.92207792207793</v>
      </c>
      <c r="J90" s="3">
        <v>95.3821656050955</v>
      </c>
      <c r="K90" s="3">
        <v>-0.416319733555382</v>
      </c>
      <c r="L90" s="3">
        <v>96.7391304347826</v>
      </c>
      <c r="M90" s="3">
        <v>-3.07941653160455</v>
      </c>
      <c r="N90" s="3">
        <v>93.968253968254</v>
      </c>
      <c r="O90" s="3">
        <v>-2.92207792207793</v>
      </c>
      <c r="P90" s="3">
        <v>93.5430463576159</v>
      </c>
      <c r="Q90" s="3">
        <v>-2.92207792207793</v>
      </c>
      <c r="R90" s="3">
        <v>92.9794520547945</v>
      </c>
      <c r="S90" s="3">
        <v>-2.36734693877552</v>
      </c>
      <c r="T90" s="3">
        <v>97.7401129943503</v>
      </c>
      <c r="U90" s="3">
        <v>3.19240724762725</v>
      </c>
      <c r="V90" s="3">
        <v>97.4522292993631</v>
      </c>
      <c r="W90" s="3">
        <v>8.20608760899806</v>
      </c>
      <c r="X90" s="3">
        <v>92.4170616113744</v>
      </c>
      <c r="Y90" s="3">
        <v>16.6908823015855</v>
      </c>
      <c r="Z90" s="3">
        <v>78.0590717299578</v>
      </c>
      <c r="AA90" s="3">
        <v>-0.102977200386391</v>
      </c>
      <c r="AB90" s="3">
        <v>0.0391290328011019</v>
      </c>
      <c r="AC90" s="3">
        <v>-5.57768924302788</v>
      </c>
      <c r="AD90" s="3">
        <v>0.476694721693296</v>
      </c>
      <c r="AE90" s="5">
        <v>2</v>
      </c>
      <c r="AF90" s="3">
        <v>0.2623302026717</v>
      </c>
      <c r="AG90" s="3">
        <v>-0.527674510927867</v>
      </c>
      <c r="AH90" s="3">
        <v>1.9492638267264</v>
      </c>
      <c r="AI90" s="3">
        <v>2.4070759941581</v>
      </c>
      <c r="AJ90" s="3">
        <v>3.00759019917465</v>
      </c>
      <c r="AK90" s="3">
        <v>3.57667123554646</v>
      </c>
      <c r="AL90" s="3"/>
      <c r="AM90" s="3"/>
      <c r="AN90" s="5" t="s">
        <v>46</v>
      </c>
      <c r="AO90" s="1"/>
      <c r="AP90" s="1"/>
      <c r="AQ90" s="1"/>
    </row>
    <row r="91" spans="1:43">
      <c r="A91" s="1" t="s">
        <v>324</v>
      </c>
      <c r="B91" s="1" t="s">
        <v>325</v>
      </c>
      <c r="C91" s="3">
        <v>7.53972602739726</v>
      </c>
      <c r="D91" s="4">
        <v>41485</v>
      </c>
      <c r="E91" s="3">
        <v>13.5595269111</v>
      </c>
      <c r="F91" s="5" t="s">
        <v>235</v>
      </c>
      <c r="G91" s="5">
        <v>464</v>
      </c>
      <c r="H91" s="5" t="s">
        <v>50</v>
      </c>
      <c r="I91" s="3">
        <v>-0.398803589232284</v>
      </c>
      <c r="J91" s="3">
        <v>94.193836534167</v>
      </c>
      <c r="K91" s="3">
        <v>-0.299401197604792</v>
      </c>
      <c r="L91" s="3">
        <v>97.1226206285967</v>
      </c>
      <c r="M91" s="3">
        <v>-0.794438927507426</v>
      </c>
      <c r="N91" s="3">
        <v>96.0373998219056</v>
      </c>
      <c r="O91" s="3">
        <v>-0.672517458358335</v>
      </c>
      <c r="P91" s="3">
        <v>94.3809958885336</v>
      </c>
      <c r="Q91" s="3">
        <v>0.433145748703263</v>
      </c>
      <c r="R91" s="3">
        <v>86.8179623370353</v>
      </c>
      <c r="S91" s="3">
        <v>3.49704945945897</v>
      </c>
      <c r="T91" s="3">
        <v>6.77966101694915</v>
      </c>
      <c r="U91" s="3">
        <v>9.66495404880095</v>
      </c>
      <c r="V91" s="3">
        <v>7.43034055727554</v>
      </c>
      <c r="W91" s="3">
        <v>13.2099759104079</v>
      </c>
      <c r="X91" s="3">
        <v>56.4185544768069</v>
      </c>
      <c r="Y91" s="3">
        <v>17.6662876359402</v>
      </c>
      <c r="Z91" s="3">
        <v>54.5751633986928</v>
      </c>
      <c r="AA91" s="3">
        <v>0.123819771846072</v>
      </c>
      <c r="AB91" s="3">
        <v>0.302921944033017</v>
      </c>
      <c r="AC91" s="3">
        <v>-1.16731025308503</v>
      </c>
      <c r="AD91" s="3">
        <v>3.61057463800125</v>
      </c>
      <c r="AE91" s="5">
        <v>1</v>
      </c>
      <c r="AF91" s="3">
        <v>0.347251804738249</v>
      </c>
      <c r="AG91" s="3">
        <v>4.52589366624925</v>
      </c>
      <c r="AH91" s="3">
        <v>4.47660394307199</v>
      </c>
      <c r="AI91" s="3">
        <v>4.28517151338983</v>
      </c>
      <c r="AJ91" s="3">
        <v>3.23453810467365</v>
      </c>
      <c r="AK91" s="3">
        <v>4.13286881446888</v>
      </c>
      <c r="AL91" s="3"/>
      <c r="AM91" s="3"/>
      <c r="AN91" s="5" t="s">
        <v>51</v>
      </c>
      <c r="AO91" s="1"/>
      <c r="AP91" s="1"/>
      <c r="AQ91" s="1"/>
    </row>
    <row r="92" spans="1:43">
      <c r="A92" s="1" t="s">
        <v>326</v>
      </c>
      <c r="B92" s="1" t="s">
        <v>327</v>
      </c>
      <c r="C92" s="3">
        <v>7.28493150684931</v>
      </c>
      <c r="D92" s="4">
        <v>41578</v>
      </c>
      <c r="E92" s="3">
        <v>0.6956511712</v>
      </c>
      <c r="F92" s="5" t="s">
        <v>328</v>
      </c>
      <c r="G92" s="5">
        <v>898</v>
      </c>
      <c r="H92" s="5" t="s">
        <v>45</v>
      </c>
      <c r="I92" s="3">
        <v>0.993788819875753</v>
      </c>
      <c r="J92" s="3">
        <v>51.2738853503185</v>
      </c>
      <c r="K92" s="3">
        <v>0.55658627087197</v>
      </c>
      <c r="L92" s="3">
        <v>43.4782608695652</v>
      </c>
      <c r="M92" s="3">
        <v>-0.853658536585375</v>
      </c>
      <c r="N92" s="3">
        <v>75.0793650793651</v>
      </c>
      <c r="O92" s="3">
        <v>1.43480973175296</v>
      </c>
      <c r="P92" s="3">
        <v>57.2847682119205</v>
      </c>
      <c r="Q92" s="3">
        <v>1.43480973175296</v>
      </c>
      <c r="R92" s="3">
        <v>64.3835616438356</v>
      </c>
      <c r="S92" s="3">
        <v>6.62295081967213</v>
      </c>
      <c r="T92" s="3">
        <v>60.6403013182674</v>
      </c>
      <c r="U92" s="3">
        <v>9.5687331536388</v>
      </c>
      <c r="V92" s="3">
        <v>82.5902335456476</v>
      </c>
      <c r="W92" s="3">
        <v>8.07059195399514</v>
      </c>
      <c r="X92" s="3">
        <v>92.6540284360189</v>
      </c>
      <c r="Y92" s="3">
        <v>11.1660136413449</v>
      </c>
      <c r="Z92" s="3">
        <v>92.4050632911392</v>
      </c>
      <c r="AA92" s="3">
        <v>0.0698670582956468</v>
      </c>
      <c r="AB92" s="3">
        <v>0.0274742773923318</v>
      </c>
      <c r="AC92" s="3">
        <v>-7.75193798449613</v>
      </c>
      <c r="AD92" s="3">
        <v>0.337472444079897</v>
      </c>
      <c r="AE92" s="5">
        <v>4</v>
      </c>
      <c r="AF92" s="3">
        <v>0.192441825948102</v>
      </c>
      <c r="AG92" s="3">
        <v>6.26461072987416</v>
      </c>
      <c r="AH92" s="3">
        <v>4.3224899127184</v>
      </c>
      <c r="AI92" s="3">
        <v>2.02837188431895</v>
      </c>
      <c r="AJ92" s="3">
        <v>1.96083614073832</v>
      </c>
      <c r="AK92" s="3">
        <v>3.50117519905344</v>
      </c>
      <c r="AL92" s="3"/>
      <c r="AM92" s="3"/>
      <c r="AN92" s="5" t="s">
        <v>46</v>
      </c>
      <c r="AO92" s="1"/>
      <c r="AP92" s="1"/>
      <c r="AQ92" s="1"/>
    </row>
    <row r="93" spans="1:43">
      <c r="A93" s="1" t="s">
        <v>329</v>
      </c>
      <c r="B93" s="1" t="s">
        <v>330</v>
      </c>
      <c r="C93" s="3">
        <v>7.24931506849315</v>
      </c>
      <c r="D93" s="4">
        <v>41591</v>
      </c>
      <c r="E93" s="3">
        <v>27.3029435723</v>
      </c>
      <c r="F93" s="5" t="s">
        <v>331</v>
      </c>
      <c r="G93" s="5">
        <v>1428</v>
      </c>
      <c r="H93" s="5" t="s">
        <v>50</v>
      </c>
      <c r="I93" s="3">
        <v>-0.125120307988432</v>
      </c>
      <c r="J93" s="3">
        <v>82.7154979901742</v>
      </c>
      <c r="K93" s="3">
        <v>-0.0577867668303825</v>
      </c>
      <c r="L93" s="3">
        <v>82.115980522355</v>
      </c>
      <c r="M93" s="3">
        <v>-0.269101393560781</v>
      </c>
      <c r="N93" s="3">
        <v>82.1905609973286</v>
      </c>
      <c r="O93" s="3">
        <v>-0.211558803731119</v>
      </c>
      <c r="P93" s="3">
        <v>91.6857012334399</v>
      </c>
      <c r="Q93" s="3">
        <v>0.02891844997109</v>
      </c>
      <c r="R93" s="3">
        <v>91.2602607436021</v>
      </c>
      <c r="S93" s="3">
        <v>0.517765688507849</v>
      </c>
      <c r="T93" s="3">
        <v>90.3954802259887</v>
      </c>
      <c r="U93" s="3">
        <v>5.6219731913849</v>
      </c>
      <c r="V93" s="3">
        <v>66.71826625387</v>
      </c>
      <c r="W93" s="3">
        <v>16.9645473390456</v>
      </c>
      <c r="X93" s="3">
        <v>15.7497303128371</v>
      </c>
      <c r="Y93" s="3">
        <v>21.5272379656892</v>
      </c>
      <c r="Z93" s="3">
        <v>24.1830065359477</v>
      </c>
      <c r="AA93" s="3">
        <v>-0.0562935544774363</v>
      </c>
      <c r="AB93" s="3">
        <v>0.485011091465586</v>
      </c>
      <c r="AC93" s="3">
        <v>-2.80461495169309</v>
      </c>
      <c r="AD93" s="3">
        <v>1.90833573274475</v>
      </c>
      <c r="AE93" s="5">
        <v>3</v>
      </c>
      <c r="AF93" s="3">
        <v>0.441071514055684</v>
      </c>
      <c r="AG93" s="3">
        <v>2.03226878059082</v>
      </c>
      <c r="AH93" s="3">
        <v>2.9365595763263</v>
      </c>
      <c r="AI93" s="3">
        <v>5.55404987364461</v>
      </c>
      <c r="AJ93" s="3">
        <v>4.94869776923026</v>
      </c>
      <c r="AK93" s="3">
        <v>4.83184581561507</v>
      </c>
      <c r="AL93" s="3"/>
      <c r="AM93" s="3"/>
      <c r="AN93" s="5" t="s">
        <v>46</v>
      </c>
      <c r="AO93" s="1"/>
      <c r="AP93" s="1"/>
      <c r="AQ93" s="1"/>
    </row>
    <row r="94" spans="1:43">
      <c r="A94" s="1" t="s">
        <v>332</v>
      </c>
      <c r="B94" s="1" t="s">
        <v>333</v>
      </c>
      <c r="C94" s="3">
        <v>7.44657534246575</v>
      </c>
      <c r="D94" s="4">
        <v>41519</v>
      </c>
      <c r="E94" s="3">
        <v>10.4560934079</v>
      </c>
      <c r="F94" s="5" t="s">
        <v>334</v>
      </c>
      <c r="G94" s="5">
        <v>696</v>
      </c>
      <c r="H94" s="5" t="s">
        <v>50</v>
      </c>
      <c r="I94" s="3">
        <v>-0.0789265982636286</v>
      </c>
      <c r="J94" s="3">
        <v>77.4899508709245</v>
      </c>
      <c r="K94" s="3">
        <v>-0.0493437284121274</v>
      </c>
      <c r="L94" s="3">
        <v>80.3010181496237</v>
      </c>
      <c r="M94" s="3">
        <v>-0.3247711839386</v>
      </c>
      <c r="N94" s="3">
        <v>86.5983971504898</v>
      </c>
      <c r="O94" s="3">
        <v>0.114975495672965</v>
      </c>
      <c r="P94" s="3">
        <v>84.6048423937871</v>
      </c>
      <c r="Q94" s="3">
        <v>0.373551209525823</v>
      </c>
      <c r="R94" s="3">
        <v>87.6871076774505</v>
      </c>
      <c r="S94" s="3">
        <v>1.55553846636493</v>
      </c>
      <c r="T94" s="3">
        <v>65.9322033898305</v>
      </c>
      <c r="U94" s="3">
        <v>6.10742220416691</v>
      </c>
      <c r="V94" s="3">
        <v>52.8637770897833</v>
      </c>
      <c r="W94" s="3">
        <v>17.1922634718331</v>
      </c>
      <c r="X94" s="3">
        <v>14.0237324703344</v>
      </c>
      <c r="Y94" s="3">
        <v>21.6832708350047</v>
      </c>
      <c r="Z94" s="3">
        <v>22.8758169934641</v>
      </c>
      <c r="AA94" s="3">
        <v>0.0146044164022902</v>
      </c>
      <c r="AB94" s="3">
        <v>0.4660843082681</v>
      </c>
      <c r="AC94" s="3">
        <v>-2.3489500669085</v>
      </c>
      <c r="AD94" s="3">
        <v>2.30756177600441</v>
      </c>
      <c r="AE94" s="5">
        <v>4</v>
      </c>
      <c r="AF94" s="3">
        <v>0.442189209348255</v>
      </c>
      <c r="AG94" s="3">
        <v>3.19575473415232</v>
      </c>
      <c r="AH94" s="3">
        <v>3.11205440431885</v>
      </c>
      <c r="AI94" s="3">
        <v>5.51863689044665</v>
      </c>
      <c r="AJ94" s="3">
        <v>4.97091036153285</v>
      </c>
      <c r="AK94" s="3">
        <v>4.95308144301256</v>
      </c>
      <c r="AL94" s="3"/>
      <c r="AM94" s="3"/>
      <c r="AN94" s="5" t="s">
        <v>46</v>
      </c>
      <c r="AO94" s="1"/>
      <c r="AP94" s="1"/>
      <c r="AQ94" s="1"/>
    </row>
    <row r="95" spans="1:43">
      <c r="A95" s="1" t="s">
        <v>335</v>
      </c>
      <c r="B95" s="1" t="s">
        <v>336</v>
      </c>
      <c r="C95" s="3">
        <v>5.08219178082192</v>
      </c>
      <c r="D95" s="4">
        <v>42382</v>
      </c>
      <c r="E95" s="3">
        <v>35.163850066</v>
      </c>
      <c r="F95" s="5" t="s">
        <v>337</v>
      </c>
      <c r="G95" s="5">
        <v>723</v>
      </c>
      <c r="H95" s="5" t="s">
        <v>45</v>
      </c>
      <c r="I95" s="3">
        <v>2.97120921305182</v>
      </c>
      <c r="J95" s="3">
        <v>14.968152866242</v>
      </c>
      <c r="K95" s="3">
        <v>0.864856734601777</v>
      </c>
      <c r="L95" s="3">
        <v>24.5341614906832</v>
      </c>
      <c r="M95" s="3">
        <v>1.24556503359251</v>
      </c>
      <c r="N95" s="3">
        <v>15.5555555555556</v>
      </c>
      <c r="O95" s="3">
        <v>5.44025157232704</v>
      </c>
      <c r="P95" s="3">
        <v>13.5761589403974</v>
      </c>
      <c r="Q95" s="3">
        <v>7.86552999839151</v>
      </c>
      <c r="R95" s="3">
        <v>9.07534246575342</v>
      </c>
      <c r="S95" s="3">
        <v>17.5872347887077</v>
      </c>
      <c r="T95" s="3">
        <v>11.2994350282486</v>
      </c>
      <c r="U95" s="3">
        <v>34.1106580906305</v>
      </c>
      <c r="V95" s="3">
        <v>14.8619957537155</v>
      </c>
      <c r="W95" s="3">
        <v>36.8908395515419</v>
      </c>
      <c r="X95" s="3">
        <v>13.2701421800948</v>
      </c>
      <c r="Y95" s="3">
        <v>46.6728535412588</v>
      </c>
      <c r="Z95" s="3">
        <v>9.70464135021097</v>
      </c>
      <c r="AA95" s="3">
        <v>0.234337318176236</v>
      </c>
      <c r="AB95" s="3">
        <v>0.362904736944955</v>
      </c>
      <c r="AC95" s="3">
        <v>-6.69384981311586</v>
      </c>
      <c r="AD95" s="3">
        <v>1.64529552064599</v>
      </c>
      <c r="AE95" s="5">
        <v>3</v>
      </c>
      <c r="AF95" s="3">
        <v>0.853542914480192</v>
      </c>
      <c r="AG95" s="3">
        <v>18.20237148634</v>
      </c>
      <c r="AH95" s="3">
        <v>14.8853353976002</v>
      </c>
      <c r="AI95" s="3">
        <v>10.1598904519756</v>
      </c>
      <c r="AJ95" s="3">
        <v>9.32977008941991</v>
      </c>
      <c r="AK95" s="3"/>
      <c r="AL95" s="3"/>
      <c r="AM95" s="3"/>
      <c r="AN95" s="5" t="s">
        <v>46</v>
      </c>
      <c r="AO95" s="1"/>
      <c r="AP95" s="1"/>
      <c r="AQ95" s="1"/>
    </row>
    <row r="96" spans="1:43">
      <c r="A96" s="1" t="s">
        <v>338</v>
      </c>
      <c r="B96" s="1" t="s">
        <v>339</v>
      </c>
      <c r="C96" s="3">
        <v>5.57534246575342</v>
      </c>
      <c r="D96" s="4">
        <v>42202</v>
      </c>
      <c r="E96" s="3">
        <v>79.8516878496</v>
      </c>
      <c r="F96" s="5" t="s">
        <v>340</v>
      </c>
      <c r="G96" s="5">
        <v>2036</v>
      </c>
      <c r="H96" s="5" t="s">
        <v>93</v>
      </c>
      <c r="I96" s="3">
        <v>2.78583865351131</v>
      </c>
      <c r="J96" s="3">
        <v>72.3</v>
      </c>
      <c r="K96" s="3">
        <v>1.25786163522012</v>
      </c>
      <c r="L96" s="3">
        <v>59.9603567888999</v>
      </c>
      <c r="M96" s="3">
        <v>1.60642570281123</v>
      </c>
      <c r="N96" s="3">
        <v>61.5269461077844</v>
      </c>
      <c r="O96" s="3">
        <v>4.23778693349027</v>
      </c>
      <c r="P96" s="3">
        <v>79.5271629778672</v>
      </c>
      <c r="Q96" s="3">
        <v>6.36636636636635</v>
      </c>
      <c r="R96" s="3">
        <v>79.5665634674923</v>
      </c>
      <c r="S96" s="3">
        <v>20.9699453551913</v>
      </c>
      <c r="T96" s="3">
        <v>75.489677077819</v>
      </c>
      <c r="U96" s="3">
        <v>36.0215053763441</v>
      </c>
      <c r="V96" s="3">
        <v>77.1317829457364</v>
      </c>
      <c r="W96" s="3">
        <v>38.0253375674872</v>
      </c>
      <c r="X96" s="3">
        <v>71.6604244694132</v>
      </c>
      <c r="Y96" s="3">
        <v>59.0687835881001</v>
      </c>
      <c r="Z96" s="3">
        <v>64.025974025974</v>
      </c>
      <c r="AA96" s="3">
        <v>0.446772317916828</v>
      </c>
      <c r="AB96" s="3">
        <v>0.476206342506174</v>
      </c>
      <c r="AC96" s="3">
        <v>-3.75246872942726</v>
      </c>
      <c r="AD96" s="3">
        <v>3.01631772625458</v>
      </c>
      <c r="AE96" s="5">
        <v>3</v>
      </c>
      <c r="AF96" s="3">
        <v>0.850569325999337</v>
      </c>
      <c r="AG96" s="3">
        <v>18.9088713617478</v>
      </c>
      <c r="AH96" s="3">
        <v>16.4628114297304</v>
      </c>
      <c r="AI96" s="3">
        <v>11.1464050601478</v>
      </c>
      <c r="AJ96" s="3">
        <v>11.4756900646894</v>
      </c>
      <c r="AK96" s="3"/>
      <c r="AL96" s="3"/>
      <c r="AM96" s="3"/>
      <c r="AN96" s="5" t="s">
        <v>46</v>
      </c>
      <c r="AO96" s="1"/>
      <c r="AP96" s="1"/>
      <c r="AQ96" s="1"/>
    </row>
    <row r="97" spans="1:43">
      <c r="A97" s="1" t="s">
        <v>341</v>
      </c>
      <c r="B97" s="1" t="s">
        <v>342</v>
      </c>
      <c r="C97" s="3">
        <v>7.63561643835616</v>
      </c>
      <c r="D97" s="4">
        <v>41450</v>
      </c>
      <c r="E97" s="3">
        <v>118.3480960112</v>
      </c>
      <c r="F97" s="5" t="s">
        <v>343</v>
      </c>
      <c r="G97" s="5">
        <v>2427</v>
      </c>
      <c r="H97" s="5" t="s">
        <v>50</v>
      </c>
      <c r="I97" s="3">
        <v>0.42103377228343</v>
      </c>
      <c r="J97" s="3">
        <v>7.0567217507816</v>
      </c>
      <c r="K97" s="3">
        <v>-0.0445831475702241</v>
      </c>
      <c r="L97" s="3">
        <v>78.0433820274458</v>
      </c>
      <c r="M97" s="3">
        <v>0.125044658806718</v>
      </c>
      <c r="N97" s="3">
        <v>17.4977738201247</v>
      </c>
      <c r="O97" s="3">
        <v>0.565174486408896</v>
      </c>
      <c r="P97" s="3">
        <v>62.9054362722704</v>
      </c>
      <c r="Q97" s="3">
        <v>1.39290882778583</v>
      </c>
      <c r="R97" s="3">
        <v>18.8797682279092</v>
      </c>
      <c r="S97" s="3">
        <v>2.2810218978102</v>
      </c>
      <c r="T97" s="3">
        <v>32.0338983050847</v>
      </c>
      <c r="U97" s="3">
        <v>8.20403086115965</v>
      </c>
      <c r="V97" s="3">
        <v>16.4860681114551</v>
      </c>
      <c r="W97" s="3">
        <v>17.1319032458955</v>
      </c>
      <c r="X97" s="3">
        <v>14.7788565264293</v>
      </c>
      <c r="Y97" s="3">
        <v>22.7634674279351</v>
      </c>
      <c r="Z97" s="3">
        <v>17.3202614379085</v>
      </c>
      <c r="AA97" s="3">
        <v>0.0690806473190431</v>
      </c>
      <c r="AB97" s="3">
        <v>0.645846463689012</v>
      </c>
      <c r="AC97" s="3">
        <v>-1.8720888570405</v>
      </c>
      <c r="AD97" s="3">
        <v>2.88569542945597</v>
      </c>
      <c r="AE97" s="5">
        <v>3</v>
      </c>
      <c r="AF97" s="3">
        <v>0.43863718053348</v>
      </c>
      <c r="AG97" s="3">
        <v>3.18080693822544</v>
      </c>
      <c r="AH97" s="3">
        <v>4.24107375611984</v>
      </c>
      <c r="AI97" s="3">
        <v>5.51915895491839</v>
      </c>
      <c r="AJ97" s="3">
        <v>4.56446729262643</v>
      </c>
      <c r="AK97" s="3">
        <v>4.96850924721866</v>
      </c>
      <c r="AL97" s="3"/>
      <c r="AM97" s="3">
        <v>100</v>
      </c>
      <c r="AN97" s="5" t="s">
        <v>56</v>
      </c>
      <c r="AO97" s="1"/>
      <c r="AP97" s="1"/>
      <c r="AQ97" s="1"/>
    </row>
    <row r="98" spans="1:43">
      <c r="A98" s="1" t="s">
        <v>344</v>
      </c>
      <c r="B98" s="1" t="s">
        <v>345</v>
      </c>
      <c r="C98" s="3">
        <v>7.51780821917808</v>
      </c>
      <c r="D98" s="4">
        <v>41493</v>
      </c>
      <c r="E98" s="3">
        <v>17.0728031859</v>
      </c>
      <c r="F98" s="5" t="s">
        <v>346</v>
      </c>
      <c r="G98" s="5">
        <v>2745</v>
      </c>
      <c r="H98" s="5" t="s">
        <v>50</v>
      </c>
      <c r="I98" s="3">
        <v>0.2785515537336</v>
      </c>
      <c r="J98" s="3">
        <v>22.3313979455114</v>
      </c>
      <c r="K98" s="3">
        <v>0.093283582089548</v>
      </c>
      <c r="L98" s="3">
        <v>3.80699424524126</v>
      </c>
      <c r="M98" s="3">
        <v>2.16398876066215e-8</v>
      </c>
      <c r="N98" s="3">
        <v>34.1050756901158</v>
      </c>
      <c r="O98" s="3">
        <v>0.65237653622656</v>
      </c>
      <c r="P98" s="3">
        <v>54.7281863864778</v>
      </c>
      <c r="Q98" s="3">
        <v>1.12122852763983</v>
      </c>
      <c r="R98" s="3">
        <v>50.7001448575567</v>
      </c>
      <c r="S98" s="3">
        <v>2.14405091726719</v>
      </c>
      <c r="T98" s="3">
        <v>37.7966101694915</v>
      </c>
      <c r="U98" s="3">
        <v>6.58989549272081</v>
      </c>
      <c r="V98" s="3">
        <v>40.015479876161</v>
      </c>
      <c r="W98" s="3">
        <v>14.381514510093</v>
      </c>
      <c r="X98" s="3">
        <v>39.3743257820928</v>
      </c>
      <c r="Y98" s="3">
        <v>19.3851854265017</v>
      </c>
      <c r="Z98" s="3">
        <v>37.9084967320261</v>
      </c>
      <c r="AA98" s="3">
        <v>0.0475121715219754</v>
      </c>
      <c r="AB98" s="3">
        <v>0.445237469783963</v>
      </c>
      <c r="AC98" s="3">
        <v>-2.18186998738374</v>
      </c>
      <c r="AD98" s="3">
        <v>2.09556826530184</v>
      </c>
      <c r="AE98" s="5">
        <v>3</v>
      </c>
      <c r="AF98" s="3">
        <v>0.369511901737304</v>
      </c>
      <c r="AG98" s="3">
        <v>2.71559994906163</v>
      </c>
      <c r="AH98" s="3">
        <v>3.44994292519996</v>
      </c>
      <c r="AI98" s="3">
        <v>4.79035847692293</v>
      </c>
      <c r="AJ98" s="3">
        <v>3.88642444617975</v>
      </c>
      <c r="AK98" s="3">
        <v>5.16201873760813</v>
      </c>
      <c r="AL98" s="3"/>
      <c r="AM98" s="3">
        <v>100</v>
      </c>
      <c r="AN98" s="5" t="s">
        <v>56</v>
      </c>
      <c r="AO98" s="1"/>
      <c r="AP98" s="1"/>
      <c r="AQ98" s="1"/>
    </row>
    <row r="99" spans="1:43">
      <c r="A99" s="1" t="s">
        <v>347</v>
      </c>
      <c r="B99" s="1" t="s">
        <v>348</v>
      </c>
      <c r="C99" s="3">
        <v>7.63287671232877</v>
      </c>
      <c r="D99" s="4">
        <v>41451</v>
      </c>
      <c r="E99" s="3">
        <v>12.0049506688</v>
      </c>
      <c r="F99" s="5" t="s">
        <v>328</v>
      </c>
      <c r="G99" s="5">
        <v>2005</v>
      </c>
      <c r="H99" s="5" t="s">
        <v>93</v>
      </c>
      <c r="I99" s="3">
        <v>1.93905817174515</v>
      </c>
      <c r="J99" s="3">
        <v>81.3</v>
      </c>
      <c r="K99" s="3">
        <v>0.546448087431688</v>
      </c>
      <c r="L99" s="3">
        <v>84.2913776015857</v>
      </c>
      <c r="M99" s="3">
        <v>0.89102124742973</v>
      </c>
      <c r="N99" s="3">
        <v>74.9001996007984</v>
      </c>
      <c r="O99" s="3">
        <v>3.73502466525721</v>
      </c>
      <c r="P99" s="3">
        <v>82.3943661971831</v>
      </c>
      <c r="Q99" s="3">
        <v>6.2049062049062</v>
      </c>
      <c r="R99" s="3">
        <v>80.3921568627451</v>
      </c>
      <c r="S99" s="3">
        <v>24.6401354784081</v>
      </c>
      <c r="T99" s="3">
        <v>68.8194812069878</v>
      </c>
      <c r="U99" s="3">
        <v>37.8277153558052</v>
      </c>
      <c r="V99" s="3">
        <v>74.9169435215947</v>
      </c>
      <c r="W99" s="3">
        <v>44.4553483807655</v>
      </c>
      <c r="X99" s="3">
        <v>64.4194756554307</v>
      </c>
      <c r="Y99" s="3">
        <v>49.0016666666666</v>
      </c>
      <c r="Z99" s="3">
        <v>74.2857142857143</v>
      </c>
      <c r="AA99" s="3">
        <v>0.406076872393647</v>
      </c>
      <c r="AB99" s="3">
        <v>0.629577416220915</v>
      </c>
      <c r="AC99" s="3">
        <v>-5.40098199672668</v>
      </c>
      <c r="AD99" s="3">
        <v>2.41029526283469</v>
      </c>
      <c r="AE99" s="5">
        <v>1</v>
      </c>
      <c r="AF99" s="3">
        <v>1.02696919930254</v>
      </c>
      <c r="AG99" s="3">
        <v>21.2497935279494</v>
      </c>
      <c r="AH99" s="3">
        <v>17.1942301432367</v>
      </c>
      <c r="AI99" s="3">
        <v>12.8741923845755</v>
      </c>
      <c r="AJ99" s="3">
        <v>10.1508591027866</v>
      </c>
      <c r="AK99" s="3">
        <v>9.14460513174322</v>
      </c>
      <c r="AL99" s="3"/>
      <c r="AM99" s="3">
        <v>500</v>
      </c>
      <c r="AN99" s="5" t="s">
        <v>56</v>
      </c>
      <c r="AO99" s="1"/>
      <c r="AP99" s="1"/>
      <c r="AQ99" s="1"/>
    </row>
    <row r="100" spans="1:43">
      <c r="A100" s="1" t="s">
        <v>349</v>
      </c>
      <c r="B100" s="1" t="s">
        <v>350</v>
      </c>
      <c r="C100" s="3">
        <v>7.63013698630137</v>
      </c>
      <c r="D100" s="4">
        <v>41452</v>
      </c>
      <c r="E100" s="3">
        <v>3.006487633</v>
      </c>
      <c r="F100" s="5" t="s">
        <v>222</v>
      </c>
      <c r="G100" s="5">
        <v>633</v>
      </c>
      <c r="H100" s="5" t="s">
        <v>50</v>
      </c>
      <c r="I100" s="3">
        <v>0.367647058823541</v>
      </c>
      <c r="J100" s="3">
        <v>9.87047789191603</v>
      </c>
      <c r="K100" s="3">
        <v>-0.0914913083257006</v>
      </c>
      <c r="L100" s="3">
        <v>90.6595838866755</v>
      </c>
      <c r="M100" s="3">
        <v>0.0916590284143055</v>
      </c>
      <c r="N100" s="3">
        <v>21.4158504007124</v>
      </c>
      <c r="O100" s="3">
        <v>0.83857446534911</v>
      </c>
      <c r="P100" s="3">
        <v>23.9835541343079</v>
      </c>
      <c r="Q100" s="3">
        <v>1.75279544871583</v>
      </c>
      <c r="R100" s="3">
        <v>5.84258812168035</v>
      </c>
      <c r="S100" s="3">
        <v>2.68374508685597</v>
      </c>
      <c r="T100" s="3">
        <v>19.0395480225989</v>
      </c>
      <c r="U100" s="3">
        <v>7.55938104024656</v>
      </c>
      <c r="V100" s="3">
        <v>21.5170278637771</v>
      </c>
      <c r="W100" s="3">
        <v>15.0814280254877</v>
      </c>
      <c r="X100" s="3">
        <v>29.5577130528587</v>
      </c>
      <c r="Y100" s="3">
        <v>21.9122688280163</v>
      </c>
      <c r="Z100" s="3">
        <v>21.2418300653595</v>
      </c>
      <c r="AA100" s="3">
        <v>0.0841116029004628</v>
      </c>
      <c r="AB100" s="3">
        <v>0.405121305430335</v>
      </c>
      <c r="AC100" s="3">
        <v>-2.75800711743773</v>
      </c>
      <c r="AD100" s="3">
        <v>1.73485120022966</v>
      </c>
      <c r="AE100" s="5">
        <v>3</v>
      </c>
      <c r="AF100" s="3">
        <v>0.395290206274146</v>
      </c>
      <c r="AG100" s="3">
        <v>3.85002207454646</v>
      </c>
      <c r="AH100" s="3">
        <v>3.96433957838633</v>
      </c>
      <c r="AI100" s="3">
        <v>4.96343295201902</v>
      </c>
      <c r="AJ100" s="3">
        <v>4.4775633938414</v>
      </c>
      <c r="AK100" s="3">
        <v>4.68726290940638</v>
      </c>
      <c r="AL100" s="3"/>
      <c r="AM100" s="3"/>
      <c r="AN100" s="5" t="s">
        <v>51</v>
      </c>
      <c r="AO100" s="1"/>
      <c r="AP100" s="1"/>
      <c r="AQ100" s="1"/>
    </row>
    <row r="101" spans="1:43">
      <c r="A101" s="1" t="s">
        <v>351</v>
      </c>
      <c r="B101" s="1" t="s">
        <v>352</v>
      </c>
      <c r="C101" s="3">
        <v>7.70958904109589</v>
      </c>
      <c r="D101" s="4">
        <v>41423</v>
      </c>
      <c r="E101" s="3">
        <v>11908.1631797666</v>
      </c>
      <c r="F101" s="5" t="s">
        <v>353</v>
      </c>
      <c r="G101" s="5">
        <v>2815</v>
      </c>
      <c r="H101" s="5" t="s">
        <v>64</v>
      </c>
      <c r="I101" s="3">
        <v>0.245399033938305</v>
      </c>
      <c r="J101" s="3">
        <v>78.2798833819242</v>
      </c>
      <c r="K101" s="3">
        <v>0.0364801635486555</v>
      </c>
      <c r="L101" s="3">
        <v>79.8833819241982</v>
      </c>
      <c r="M101" s="3">
        <v>0.182995142994469</v>
      </c>
      <c r="N101" s="3">
        <v>76.530612244898</v>
      </c>
      <c r="O101" s="3">
        <v>0.541096268860009</v>
      </c>
      <c r="P101" s="3">
        <v>84.7953216374269</v>
      </c>
      <c r="Q101" s="3">
        <v>0.958629450613847</v>
      </c>
      <c r="R101" s="3">
        <v>91.2721893491124</v>
      </c>
      <c r="S101" s="3">
        <v>1.8266608632531</v>
      </c>
      <c r="T101" s="3">
        <v>83.9580209895052</v>
      </c>
      <c r="U101" s="3">
        <v>4.20671471860967</v>
      </c>
      <c r="V101" s="3">
        <v>80.5555555555556</v>
      </c>
      <c r="W101" s="3">
        <v>7.64069243090184</v>
      </c>
      <c r="X101" s="3">
        <v>77.1604938271605</v>
      </c>
      <c r="Y101" s="3">
        <v>14.8704476252702</v>
      </c>
      <c r="Z101" s="3">
        <v>64.9122807017544</v>
      </c>
      <c r="AA101" s="3">
        <v>-0.580279643066315</v>
      </c>
      <c r="AB101" s="3">
        <v>1.21882648331016</v>
      </c>
      <c r="AC101" s="3">
        <v>0</v>
      </c>
      <c r="AD101" s="3"/>
      <c r="AE101" s="5"/>
      <c r="AF101" s="3">
        <v>0.203072050838646</v>
      </c>
      <c r="AG101" s="3">
        <v>1.34279427316837</v>
      </c>
      <c r="AH101" s="3">
        <v>1.4926150528507</v>
      </c>
      <c r="AI101" s="3">
        <v>1.83040671133778</v>
      </c>
      <c r="AJ101" s="3">
        <v>2.08504203398334</v>
      </c>
      <c r="AK101" s="3">
        <v>2.13174311679796</v>
      </c>
      <c r="AL101" s="3"/>
      <c r="AM101" s="3"/>
      <c r="AN101" s="5" t="s">
        <v>46</v>
      </c>
      <c r="AO101" s="1"/>
      <c r="AP101" s="1"/>
      <c r="AQ101" s="1"/>
    </row>
    <row r="102" spans="1:43">
      <c r="A102" s="1" t="s">
        <v>354</v>
      </c>
      <c r="B102" s="1" t="s">
        <v>355</v>
      </c>
      <c r="C102" s="3">
        <v>6.07397260273973</v>
      </c>
      <c r="D102" s="4">
        <v>42020</v>
      </c>
      <c r="E102" s="3">
        <v>2.0868771904</v>
      </c>
      <c r="F102" s="5" t="s">
        <v>356</v>
      </c>
      <c r="G102" s="5">
        <v>892</v>
      </c>
      <c r="H102" s="5" t="s">
        <v>55</v>
      </c>
      <c r="I102" s="3">
        <v>7.91374548544721</v>
      </c>
      <c r="J102" s="3">
        <v>66.4246823956443</v>
      </c>
      <c r="K102" s="3">
        <v>3.00111527932678</v>
      </c>
      <c r="L102" s="3">
        <v>41.1299435028249</v>
      </c>
      <c r="M102" s="3">
        <v>3.29960852102293</v>
      </c>
      <c r="N102" s="3">
        <v>67.1454219030521</v>
      </c>
      <c r="O102" s="3">
        <v>13.5845259391771</v>
      </c>
      <c r="P102" s="3">
        <v>71.8543046357616</v>
      </c>
      <c r="Q102" s="3">
        <v>19.8136572709046</v>
      </c>
      <c r="R102" s="3">
        <v>61.9664634146341</v>
      </c>
      <c r="S102" s="3">
        <v>55.2177234530176</v>
      </c>
      <c r="T102" s="3">
        <v>66.2109375</v>
      </c>
      <c r="U102" s="3">
        <v>84.7426804873613</v>
      </c>
      <c r="V102" s="3">
        <v>83.8753387533875</v>
      </c>
      <c r="W102" s="3">
        <v>56.0522273425499</v>
      </c>
      <c r="X102" s="3">
        <v>87.1452420701169</v>
      </c>
      <c r="Y102" s="3">
        <v>75.4576856649396</v>
      </c>
      <c r="Z102" s="3">
        <v>83.5758835758836</v>
      </c>
      <c r="AA102" s="3">
        <v>0.265363298706588</v>
      </c>
      <c r="AB102" s="3">
        <v>0.163209313015376</v>
      </c>
      <c r="AC102" s="3">
        <v>-27.3357142857143</v>
      </c>
      <c r="AD102" s="3">
        <v>0.583828759535054</v>
      </c>
      <c r="AE102" s="5">
        <v>4</v>
      </c>
      <c r="AF102" s="3">
        <v>1.11233540861793</v>
      </c>
      <c r="AG102" s="3">
        <v>45.5424051686544</v>
      </c>
      <c r="AH102" s="3">
        <v>39.2605460066045</v>
      </c>
      <c r="AI102" s="3">
        <v>13.9971810686539</v>
      </c>
      <c r="AJ102" s="3">
        <v>11.559638175672</v>
      </c>
      <c r="AK102" s="3"/>
      <c r="AL102" s="3"/>
      <c r="AM102" s="3"/>
      <c r="AN102" s="5" t="s">
        <v>46</v>
      </c>
      <c r="AO102" s="1"/>
      <c r="AP102" s="1"/>
      <c r="AQ102" s="1"/>
    </row>
    <row r="103" spans="1:43">
      <c r="A103" s="1" t="s">
        <v>357</v>
      </c>
      <c r="B103" s="1" t="s">
        <v>358</v>
      </c>
      <c r="C103" s="3">
        <v>7.63287671232877</v>
      </c>
      <c r="D103" s="4">
        <v>41451</v>
      </c>
      <c r="E103" s="3">
        <v>2.9732419394</v>
      </c>
      <c r="F103" s="5" t="s">
        <v>359</v>
      </c>
      <c r="G103" s="5">
        <v>1519</v>
      </c>
      <c r="H103" s="5" t="s">
        <v>50</v>
      </c>
      <c r="I103" s="3">
        <v>0.351185250219488</v>
      </c>
      <c r="J103" s="3">
        <v>11.1656989727557</v>
      </c>
      <c r="K103" s="3">
        <v>0</v>
      </c>
      <c r="L103" s="3">
        <v>43.3820274457725</v>
      </c>
      <c r="M103" s="3">
        <v>0.0875656742556983</v>
      </c>
      <c r="N103" s="3">
        <v>22.3953695458593</v>
      </c>
      <c r="O103" s="3">
        <v>0.263157894736847</v>
      </c>
      <c r="P103" s="3">
        <v>80.0365463682047</v>
      </c>
      <c r="Q103" s="3">
        <v>1.1504424778761</v>
      </c>
      <c r="R103" s="3">
        <v>46.4992757122163</v>
      </c>
      <c r="S103" s="3">
        <v>3.15884476534294</v>
      </c>
      <c r="T103" s="3">
        <v>10.0564971751412</v>
      </c>
      <c r="U103" s="3">
        <v>9.37799043062201</v>
      </c>
      <c r="V103" s="3">
        <v>8.90092879256966</v>
      </c>
      <c r="W103" s="3">
        <v>18.3436057957186</v>
      </c>
      <c r="X103" s="3">
        <v>9.49298813376483</v>
      </c>
      <c r="Y103" s="3">
        <v>18.3686609874508</v>
      </c>
      <c r="Z103" s="3">
        <v>48.0392156862745</v>
      </c>
      <c r="AA103" s="3">
        <v>0.1427959919085</v>
      </c>
      <c r="AB103" s="3">
        <v>0.671198537503265</v>
      </c>
      <c r="AC103" s="3">
        <v>-1.23131046613897</v>
      </c>
      <c r="AD103" s="3">
        <v>4.68104908477713</v>
      </c>
      <c r="AE103" s="5">
        <v>2</v>
      </c>
      <c r="AF103" s="3">
        <v>0.477980368426998</v>
      </c>
      <c r="AG103" s="3">
        <v>4.17848488091057</v>
      </c>
      <c r="AH103" s="3">
        <v>4.96858977691821</v>
      </c>
      <c r="AI103" s="3">
        <v>5.83315381774794</v>
      </c>
      <c r="AJ103" s="3">
        <v>4.08261946763369</v>
      </c>
      <c r="AK103" s="3">
        <v>5.31708494743575</v>
      </c>
      <c r="AL103" s="3"/>
      <c r="AM103" s="3"/>
      <c r="AN103" s="5" t="s">
        <v>51</v>
      </c>
      <c r="AO103" s="1"/>
      <c r="AP103" s="1"/>
      <c r="AQ103" s="1"/>
    </row>
    <row r="104" spans="1:43">
      <c r="A104" s="1" t="s">
        <v>360</v>
      </c>
      <c r="B104" s="1" t="s">
        <v>361</v>
      </c>
      <c r="C104" s="3">
        <v>7.27123287671233</v>
      </c>
      <c r="D104" s="4">
        <v>41583</v>
      </c>
      <c r="E104" s="3">
        <v>0.7578577377</v>
      </c>
      <c r="F104" s="5" t="s">
        <v>362</v>
      </c>
      <c r="G104" s="5">
        <v>1261</v>
      </c>
      <c r="H104" s="5" t="s">
        <v>50</v>
      </c>
      <c r="I104" s="3">
        <v>0.0991080277502534</v>
      </c>
      <c r="J104" s="3">
        <v>53.9973202322465</v>
      </c>
      <c r="K104" s="3">
        <v>-0.0989119683481603</v>
      </c>
      <c r="L104" s="3">
        <v>92.0318725099602</v>
      </c>
      <c r="M104" s="3">
        <v>-0.197628458498035</v>
      </c>
      <c r="N104" s="3">
        <v>72.1727515583259</v>
      </c>
      <c r="O104" s="3">
        <v>0</v>
      </c>
      <c r="P104" s="3">
        <v>87.756966651439</v>
      </c>
      <c r="Q104" s="3">
        <v>0.697906281156539</v>
      </c>
      <c r="R104" s="3">
        <v>80.6373732496379</v>
      </c>
      <c r="S104" s="3">
        <v>2.26879534939389</v>
      </c>
      <c r="T104" s="3">
        <v>32.3728813559322</v>
      </c>
      <c r="U104" s="3">
        <v>6.95080603798782</v>
      </c>
      <c r="V104" s="3">
        <v>31.4241486068111</v>
      </c>
      <c r="W104" s="3">
        <v>16.0144336683258</v>
      </c>
      <c r="X104" s="3">
        <v>21.3592233009709</v>
      </c>
      <c r="Y104" s="3">
        <v>20.9449296325965</v>
      </c>
      <c r="Z104" s="3">
        <v>27.7777777777778</v>
      </c>
      <c r="AA104" s="3">
        <v>0.0629341465507273</v>
      </c>
      <c r="AB104" s="3">
        <v>0.538800685784003</v>
      </c>
      <c r="AC104" s="3">
        <v>-1.57790927021696</v>
      </c>
      <c r="AD104" s="3">
        <v>3.21097683247877</v>
      </c>
      <c r="AE104" s="5">
        <v>3</v>
      </c>
      <c r="AF104" s="3">
        <v>0.423701142903857</v>
      </c>
      <c r="AG104" s="3">
        <v>2.85832262085441</v>
      </c>
      <c r="AH104" s="3">
        <v>3.47842911543239</v>
      </c>
      <c r="AI104" s="3">
        <v>5.21803254560227</v>
      </c>
      <c r="AJ104" s="3">
        <v>4.43672242733879</v>
      </c>
      <c r="AK104" s="3">
        <v>4.57613684301978</v>
      </c>
      <c r="AL104" s="3"/>
      <c r="AM104" s="3"/>
      <c r="AN104" s="5" t="s">
        <v>51</v>
      </c>
      <c r="AO104" s="1"/>
      <c r="AP104" s="1"/>
      <c r="AQ104" s="1"/>
    </row>
    <row r="105" spans="1:43">
      <c r="A105" s="1" t="s">
        <v>363</v>
      </c>
      <c r="B105" s="1" t="s">
        <v>364</v>
      </c>
      <c r="C105" s="3">
        <v>7.55616438356164</v>
      </c>
      <c r="D105" s="4">
        <v>41479</v>
      </c>
      <c r="E105" s="3">
        <v>25.3167787062</v>
      </c>
      <c r="F105" s="5" t="s">
        <v>365</v>
      </c>
      <c r="G105" s="5">
        <v>1847</v>
      </c>
      <c r="H105" s="5" t="s">
        <v>64</v>
      </c>
      <c r="I105" s="3">
        <v>0.248991433303288</v>
      </c>
      <c r="J105" s="3">
        <v>73.9067055393586</v>
      </c>
      <c r="K105" s="3">
        <v>0.0361601020724026</v>
      </c>
      <c r="L105" s="3">
        <v>82.0699708454811</v>
      </c>
      <c r="M105" s="3">
        <v>0.187067235969987</v>
      </c>
      <c r="N105" s="3">
        <v>72.1574344023324</v>
      </c>
      <c r="O105" s="3">
        <v>0.592478999149771</v>
      </c>
      <c r="P105" s="3">
        <v>63.1578947368421</v>
      </c>
      <c r="Q105" s="3">
        <v>1.10686747940487</v>
      </c>
      <c r="R105" s="3">
        <v>59.4674556213018</v>
      </c>
      <c r="S105" s="3">
        <v>1.99267253113974</v>
      </c>
      <c r="T105" s="3">
        <v>63.568215892054</v>
      </c>
      <c r="U105" s="3">
        <v>4.19157121758431</v>
      </c>
      <c r="V105" s="3">
        <v>81.7901234567901</v>
      </c>
      <c r="W105" s="3">
        <v>7.41904919021122</v>
      </c>
      <c r="X105" s="3">
        <v>83.641975308642</v>
      </c>
      <c r="Y105" s="3">
        <v>14.0656804537499</v>
      </c>
      <c r="Z105" s="3">
        <v>85.2130325814536</v>
      </c>
      <c r="AA105" s="3">
        <v>-0.01357873141788</v>
      </c>
      <c r="AB105" s="3">
        <v>1.26549404736687</v>
      </c>
      <c r="AC105" s="3">
        <v>0</v>
      </c>
      <c r="AD105" s="3"/>
      <c r="AE105" s="5"/>
      <c r="AF105" s="3">
        <v>0.197667907938522</v>
      </c>
      <c r="AG105" s="3">
        <v>1.50661749261749</v>
      </c>
      <c r="AH105" s="3">
        <v>1.55682056626443</v>
      </c>
      <c r="AI105" s="3">
        <v>1.85297097271713</v>
      </c>
      <c r="AJ105" s="3">
        <v>2.03802090267131</v>
      </c>
      <c r="AK105" s="3">
        <v>2.10460940199286</v>
      </c>
      <c r="AL105" s="3"/>
      <c r="AM105" s="3">
        <v>1000</v>
      </c>
      <c r="AN105" s="5" t="s">
        <v>56</v>
      </c>
      <c r="AO105" s="1"/>
      <c r="AP105" s="1"/>
      <c r="AQ105" s="1"/>
    </row>
    <row r="106" spans="1:43">
      <c r="A106" s="1" t="s">
        <v>366</v>
      </c>
      <c r="B106" s="1" t="s">
        <v>367</v>
      </c>
      <c r="C106" s="3">
        <v>7.42465753424658</v>
      </c>
      <c r="D106" s="4">
        <v>41527</v>
      </c>
      <c r="E106" s="3">
        <v>34.9943010512</v>
      </c>
      <c r="F106" s="5" t="s">
        <v>368</v>
      </c>
      <c r="G106" s="5">
        <v>2711</v>
      </c>
      <c r="H106" s="5" t="s">
        <v>50</v>
      </c>
      <c r="I106" s="3">
        <v>0.265563898157954</v>
      </c>
      <c r="J106" s="3">
        <v>25.6811076373381</v>
      </c>
      <c r="K106" s="3">
        <v>0</v>
      </c>
      <c r="L106" s="3">
        <v>43.3820274457725</v>
      </c>
      <c r="M106" s="3">
        <v>-0.000392504754948548</v>
      </c>
      <c r="N106" s="3">
        <v>37.6224398931434</v>
      </c>
      <c r="O106" s="3">
        <v>0.176754718443002</v>
      </c>
      <c r="P106" s="3">
        <v>82.82320694381</v>
      </c>
      <c r="Q106" s="3">
        <v>0.890231298434688</v>
      </c>
      <c r="R106" s="3">
        <v>72.0907774022211</v>
      </c>
      <c r="S106" s="3">
        <v>1.32031120580148</v>
      </c>
      <c r="T106" s="3">
        <v>73.1073446327684</v>
      </c>
      <c r="U106" s="3">
        <v>6.34149306282852</v>
      </c>
      <c r="V106" s="3">
        <v>47.5232198142415</v>
      </c>
      <c r="W106" s="3">
        <v>14.0914428304213</v>
      </c>
      <c r="X106" s="3">
        <v>43.9050701186624</v>
      </c>
      <c r="Y106" s="3">
        <v>17.6028941867311</v>
      </c>
      <c r="Z106" s="3">
        <v>55.2287581699346</v>
      </c>
      <c r="AA106" s="3">
        <v>-0.00391586655206699</v>
      </c>
      <c r="AB106" s="3">
        <v>0.360418971737868</v>
      </c>
      <c r="AC106" s="3">
        <v>-2.84909407400845</v>
      </c>
      <c r="AD106" s="3">
        <v>1.57381445656876</v>
      </c>
      <c r="AE106" s="5">
        <v>4</v>
      </c>
      <c r="AF106" s="3">
        <v>0.363411786351204</v>
      </c>
      <c r="AG106" s="3">
        <v>2.25080685268859</v>
      </c>
      <c r="AH106" s="3">
        <v>3.45509478955568</v>
      </c>
      <c r="AI106" s="3">
        <v>4.71332441306977</v>
      </c>
      <c r="AJ106" s="3">
        <v>3.99600204111228</v>
      </c>
      <c r="AK106" s="3">
        <v>5.13778384213022</v>
      </c>
      <c r="AL106" s="3"/>
      <c r="AM106" s="3"/>
      <c r="AN106" s="5" t="s">
        <v>46</v>
      </c>
      <c r="AO106" s="1"/>
      <c r="AP106" s="1"/>
      <c r="AQ106" s="1"/>
    </row>
    <row r="107" spans="1:43">
      <c r="A107" s="1" t="s">
        <v>369</v>
      </c>
      <c r="B107" s="1" t="s">
        <v>370</v>
      </c>
      <c r="C107" s="3">
        <v>7.55342465753425</v>
      </c>
      <c r="D107" s="4">
        <v>41480</v>
      </c>
      <c r="E107" s="3">
        <v>0.2880963112</v>
      </c>
      <c r="F107" s="5" t="s">
        <v>371</v>
      </c>
      <c r="G107" s="5">
        <v>1716</v>
      </c>
      <c r="H107" s="5" t="s">
        <v>71</v>
      </c>
      <c r="I107" s="3">
        <v>1.48090413094311</v>
      </c>
      <c r="J107" s="3">
        <v>8.17610062893082</v>
      </c>
      <c r="K107" s="3">
        <v>1.32295719844358</v>
      </c>
      <c r="L107" s="3">
        <v>0.628930817610063</v>
      </c>
      <c r="M107" s="3">
        <v>-1.43830431491294</v>
      </c>
      <c r="N107" s="3">
        <v>83.0188679245283</v>
      </c>
      <c r="O107" s="3">
        <v>0.30816640986132</v>
      </c>
      <c r="P107" s="3">
        <v>50</v>
      </c>
      <c r="Q107" s="3">
        <v>-0.762195121951217</v>
      </c>
      <c r="R107" s="3">
        <v>73.0769230769231</v>
      </c>
      <c r="S107" s="3">
        <v>5.08474576271185</v>
      </c>
      <c r="T107" s="3">
        <v>24.1610738255034</v>
      </c>
      <c r="U107" s="3">
        <v>11.663807890223</v>
      </c>
      <c r="V107" s="3">
        <v>28.0575539568345</v>
      </c>
      <c r="W107" s="3">
        <v>8.31946755407654</v>
      </c>
      <c r="X107" s="3">
        <v>89.9280575539568</v>
      </c>
      <c r="Y107" s="3">
        <v>4.32692307692307</v>
      </c>
      <c r="Z107" s="3">
        <v>92.0634920634921</v>
      </c>
      <c r="AA107" s="3">
        <v>-0.0107181433180325</v>
      </c>
      <c r="AB107" s="3">
        <v>0.00190631130952826</v>
      </c>
      <c r="AC107" s="3">
        <v>-9.42028985507247</v>
      </c>
      <c r="AD107" s="3">
        <v>0.286045653753392</v>
      </c>
      <c r="AE107" s="5">
        <v>4</v>
      </c>
      <c r="AF107" s="3">
        <v>0.11144828019194</v>
      </c>
      <c r="AG107" s="3">
        <v>2.13653738345629</v>
      </c>
      <c r="AH107" s="3">
        <v>5.17685911178469</v>
      </c>
      <c r="AI107" s="3">
        <v>1.29441580370226</v>
      </c>
      <c r="AJ107" s="3">
        <v>0.320108528579066</v>
      </c>
      <c r="AK107" s="3">
        <v>1.74089337058267</v>
      </c>
      <c r="AL107" s="3"/>
      <c r="AM107" s="3">
        <v>1000</v>
      </c>
      <c r="AN107" s="5" t="s">
        <v>56</v>
      </c>
      <c r="AO107" s="1"/>
      <c r="AP107" s="1"/>
      <c r="AQ107" s="1"/>
    </row>
    <row r="108" spans="1:43">
      <c r="A108" s="1" t="s">
        <v>372</v>
      </c>
      <c r="B108" s="1" t="s">
        <v>373</v>
      </c>
      <c r="C108" s="3">
        <v>7.57534246575342</v>
      </c>
      <c r="D108" s="4">
        <v>41472</v>
      </c>
      <c r="E108" s="3">
        <v>1.7109904368</v>
      </c>
      <c r="F108" s="5" t="s">
        <v>374</v>
      </c>
      <c r="G108" s="5">
        <v>533</v>
      </c>
      <c r="H108" s="5" t="s">
        <v>55</v>
      </c>
      <c r="I108" s="3">
        <v>10.5426892499136</v>
      </c>
      <c r="J108" s="3">
        <v>48.6388384754991</v>
      </c>
      <c r="K108" s="3">
        <v>-2.97330097087378</v>
      </c>
      <c r="L108" s="3">
        <v>99.4350282485876</v>
      </c>
      <c r="M108" s="3">
        <v>3.42820181112548</v>
      </c>
      <c r="N108" s="3">
        <v>66.6068222621185</v>
      </c>
      <c r="O108" s="3">
        <v>39.3464052287582</v>
      </c>
      <c r="P108" s="3">
        <v>0.264900662251656</v>
      </c>
      <c r="Q108" s="3">
        <v>56.15234375</v>
      </c>
      <c r="R108" s="3">
        <v>0.990853658536585</v>
      </c>
      <c r="S108" s="3">
        <v>97.0425138632163</v>
      </c>
      <c r="T108" s="3">
        <v>11.1328125</v>
      </c>
      <c r="U108" s="3">
        <v>208.092485549133</v>
      </c>
      <c r="V108" s="3">
        <v>11.9241192411924</v>
      </c>
      <c r="W108" s="3">
        <v>142.456406368461</v>
      </c>
      <c r="X108" s="3">
        <v>26.7111853088481</v>
      </c>
      <c r="Y108" s="3">
        <v>85.7142857142857</v>
      </c>
      <c r="Z108" s="3">
        <v>80.4573804573805</v>
      </c>
      <c r="AA108" s="3">
        <v>0.290666458169196</v>
      </c>
      <c r="AB108" s="3">
        <v>0.264025766710245</v>
      </c>
      <c r="AC108" s="3">
        <v>-32.2930800542741</v>
      </c>
      <c r="AD108" s="3">
        <v>1.06120354915766</v>
      </c>
      <c r="AE108" s="5">
        <v>5</v>
      </c>
      <c r="AF108" s="3">
        <v>2.74170028104017</v>
      </c>
      <c r="AG108" s="3">
        <v>108.895483995471</v>
      </c>
      <c r="AH108" s="3">
        <v>77.3347136539799</v>
      </c>
      <c r="AI108" s="3">
        <v>32.5184090810441</v>
      </c>
      <c r="AJ108" s="3">
        <v>20.0361283778937</v>
      </c>
      <c r="AK108" s="3">
        <v>19.1523000351209</v>
      </c>
      <c r="AL108" s="3"/>
      <c r="AM108" s="3"/>
      <c r="AN108" s="5" t="s">
        <v>46</v>
      </c>
      <c r="AO108" s="1"/>
      <c r="AP108" s="1"/>
      <c r="AQ108" s="1"/>
    </row>
    <row r="109" spans="1:43">
      <c r="A109" s="1" t="s">
        <v>375</v>
      </c>
      <c r="B109" s="1" t="s">
        <v>376</v>
      </c>
      <c r="C109" s="3">
        <v>7.43835616438356</v>
      </c>
      <c r="D109" s="4">
        <v>41522</v>
      </c>
      <c r="E109" s="3">
        <v>38.2359827095</v>
      </c>
      <c r="F109" s="5" t="s">
        <v>377</v>
      </c>
      <c r="G109" s="5">
        <v>1078</v>
      </c>
      <c r="H109" s="5" t="s">
        <v>64</v>
      </c>
      <c r="I109" s="3">
        <v>0.224645422260603</v>
      </c>
      <c r="J109" s="3">
        <v>90.3790087463557</v>
      </c>
      <c r="K109" s="3">
        <v>0.0337084128031478</v>
      </c>
      <c r="L109" s="3">
        <v>88.9212827988338</v>
      </c>
      <c r="M109" s="3">
        <v>0.165761144183967</v>
      </c>
      <c r="N109" s="3">
        <v>90.8163265306122</v>
      </c>
      <c r="O109" s="3">
        <v>0.600207729122999</v>
      </c>
      <c r="P109" s="3">
        <v>57.8947368421053</v>
      </c>
      <c r="Q109" s="3">
        <v>1.06119040800013</v>
      </c>
      <c r="R109" s="3">
        <v>75</v>
      </c>
      <c r="S109" s="3">
        <v>1.87510735408826</v>
      </c>
      <c r="T109" s="3">
        <v>79.6101949025487</v>
      </c>
      <c r="U109" s="3">
        <v>4.13375865887805</v>
      </c>
      <c r="V109" s="3">
        <v>85.3395061728395</v>
      </c>
      <c r="W109" s="3">
        <v>7.49312262460957</v>
      </c>
      <c r="X109" s="3">
        <v>82.4074074074074</v>
      </c>
      <c r="Y109" s="3">
        <v>14.3454952343978</v>
      </c>
      <c r="Z109" s="3">
        <v>80.2005012531328</v>
      </c>
      <c r="AA109" s="3">
        <v>-0.146748677427236</v>
      </c>
      <c r="AB109" s="3">
        <v>1.02171855800954</v>
      </c>
      <c r="AC109" s="3">
        <v>0</v>
      </c>
      <c r="AD109" s="3"/>
      <c r="AE109" s="5"/>
      <c r="AF109" s="3">
        <v>0.199391336918946</v>
      </c>
      <c r="AG109" s="3">
        <v>1.40735204885896</v>
      </c>
      <c r="AH109" s="3">
        <v>1.48319374367907</v>
      </c>
      <c r="AI109" s="3">
        <v>1.82203968959074</v>
      </c>
      <c r="AJ109" s="3">
        <v>2.03919866915323</v>
      </c>
      <c r="AK109" s="3">
        <v>2.10002314303874</v>
      </c>
      <c r="AL109" s="3"/>
      <c r="AM109" s="3">
        <v>100</v>
      </c>
      <c r="AN109" s="5" t="s">
        <v>56</v>
      </c>
      <c r="AO109" s="1"/>
      <c r="AP109" s="1"/>
      <c r="AQ109" s="1"/>
    </row>
    <row r="110" spans="1:43">
      <c r="A110" s="1" t="s">
        <v>378</v>
      </c>
      <c r="B110" s="1" t="s">
        <v>379</v>
      </c>
      <c r="C110" s="3">
        <v>7.57534246575342</v>
      </c>
      <c r="D110" s="4">
        <v>41472</v>
      </c>
      <c r="E110" s="3">
        <v>0.6846818909</v>
      </c>
      <c r="F110" s="5" t="s">
        <v>380</v>
      </c>
      <c r="G110" s="5">
        <v>2766</v>
      </c>
      <c r="H110" s="5" t="s">
        <v>50</v>
      </c>
      <c r="I110" s="3">
        <v>-0.663349917081271</v>
      </c>
      <c r="J110" s="3">
        <v>96.6502903081733</v>
      </c>
      <c r="K110" s="3">
        <v>-0.415627597672496</v>
      </c>
      <c r="L110" s="3">
        <v>97.8308986277114</v>
      </c>
      <c r="M110" s="3">
        <v>-0.663349917081271</v>
      </c>
      <c r="N110" s="3">
        <v>95.013357079252</v>
      </c>
      <c r="O110" s="3">
        <v>0</v>
      </c>
      <c r="P110" s="3">
        <v>87.756966651439</v>
      </c>
      <c r="Q110" s="3">
        <v>0.167224080267553</v>
      </c>
      <c r="R110" s="3">
        <v>89.6185417672622</v>
      </c>
      <c r="S110" s="3">
        <v>2.0442930153322</v>
      </c>
      <c r="T110" s="3">
        <v>42.0338983050847</v>
      </c>
      <c r="U110" s="3">
        <v>6.39431616341031</v>
      </c>
      <c r="V110" s="3">
        <v>46.0526315789474</v>
      </c>
      <c r="W110" s="3">
        <v>12.8060263653484</v>
      </c>
      <c r="X110" s="3">
        <v>60.7335490830636</v>
      </c>
      <c r="Y110" s="3">
        <v>16.1727262217682</v>
      </c>
      <c r="Z110" s="3">
        <v>68.6274509803922</v>
      </c>
      <c r="AA110" s="3">
        <v>0.0398299965534848</v>
      </c>
      <c r="AB110" s="3">
        <v>0.42654413476516</v>
      </c>
      <c r="AC110" s="3">
        <v>-1.65152766308837</v>
      </c>
      <c r="AD110" s="3">
        <v>2.47697225866424</v>
      </c>
      <c r="AE110" s="5">
        <v>2</v>
      </c>
      <c r="AF110" s="3">
        <v>0.352770406800842</v>
      </c>
      <c r="AG110" s="3">
        <v>3.06667095230051</v>
      </c>
      <c r="AH110" s="3">
        <v>3.21492794769613</v>
      </c>
      <c r="AI110" s="3">
        <v>4.30162959000113</v>
      </c>
      <c r="AJ110" s="3">
        <v>3.50941398385196</v>
      </c>
      <c r="AK110" s="3">
        <v>4.13261973908678</v>
      </c>
      <c r="AL110" s="3"/>
      <c r="AM110" s="3"/>
      <c r="AN110" s="5" t="s">
        <v>51</v>
      </c>
      <c r="AO110" s="1"/>
      <c r="AP110" s="1"/>
      <c r="AQ110" s="1"/>
    </row>
    <row r="111" spans="1:43">
      <c r="A111" s="1" t="s">
        <v>381</v>
      </c>
      <c r="B111" s="1" t="s">
        <v>382</v>
      </c>
      <c r="C111" s="3">
        <v>7.17260273972603</v>
      </c>
      <c r="D111" s="4">
        <v>41619</v>
      </c>
      <c r="E111" s="3">
        <v>1.4711838732</v>
      </c>
      <c r="F111" s="5" t="s">
        <v>383</v>
      </c>
      <c r="G111" s="5">
        <v>2186</v>
      </c>
      <c r="H111" s="5" t="s">
        <v>93</v>
      </c>
      <c r="I111" s="3">
        <v>3.66705471478462</v>
      </c>
      <c r="J111" s="3">
        <v>62.3</v>
      </c>
      <c r="K111" s="3">
        <v>1.19318181818181</v>
      </c>
      <c r="L111" s="3">
        <v>61.6451932606541</v>
      </c>
      <c r="M111" s="3">
        <v>1.25071063104036</v>
      </c>
      <c r="N111" s="3">
        <v>68.6127744510978</v>
      </c>
      <c r="O111" s="3">
        <v>5.50947867298577</v>
      </c>
      <c r="P111" s="3">
        <v>69.6680080482897</v>
      </c>
      <c r="Q111" s="3">
        <v>12.0830711139081</v>
      </c>
      <c r="R111" s="3">
        <v>53.0959752321981</v>
      </c>
      <c r="S111" s="3">
        <v>28.7519722395882</v>
      </c>
      <c r="T111" s="3">
        <v>63.790365272631</v>
      </c>
      <c r="U111" s="3">
        <v>44.1047481215153</v>
      </c>
      <c r="V111" s="3">
        <v>70.3211517165006</v>
      </c>
      <c r="W111" s="3">
        <v>37.89503599316</v>
      </c>
      <c r="X111" s="3">
        <v>71.9725343320849</v>
      </c>
      <c r="Y111" s="3">
        <v>51.4669741712998</v>
      </c>
      <c r="Z111" s="3">
        <v>72.3376623376623</v>
      </c>
      <c r="AA111" s="3">
        <v>0.277311404290349</v>
      </c>
      <c r="AB111" s="3">
        <v>0.249467991129238</v>
      </c>
      <c r="AC111" s="3">
        <v>-7.84708249496982</v>
      </c>
      <c r="AD111" s="3">
        <v>1.43794346671248</v>
      </c>
      <c r="AE111" s="5">
        <v>2</v>
      </c>
      <c r="AF111" s="3">
        <v>0.899678808962126</v>
      </c>
      <c r="AG111" s="3">
        <v>24.7088022466617</v>
      </c>
      <c r="AH111" s="3">
        <v>18.9875027842239</v>
      </c>
      <c r="AI111" s="3">
        <v>9.87043371057186</v>
      </c>
      <c r="AJ111" s="3">
        <v>10.8961546890175</v>
      </c>
      <c r="AK111" s="3">
        <v>10.8056487337375</v>
      </c>
      <c r="AL111" s="3"/>
      <c r="AM111" s="3">
        <v>20</v>
      </c>
      <c r="AN111" s="5" t="s">
        <v>56</v>
      </c>
      <c r="AO111" s="1"/>
      <c r="AP111" s="1"/>
      <c r="AQ111" s="1"/>
    </row>
    <row r="112" spans="1:43">
      <c r="A112" s="1" t="s">
        <v>384</v>
      </c>
      <c r="B112" s="1" t="s">
        <v>385</v>
      </c>
      <c r="C112" s="3">
        <v>7.42191780821918</v>
      </c>
      <c r="D112" s="4">
        <v>41528</v>
      </c>
      <c r="E112" s="3">
        <v>118.6617695078</v>
      </c>
      <c r="F112" s="5" t="s">
        <v>386</v>
      </c>
      <c r="G112" s="5">
        <v>2205</v>
      </c>
      <c r="H112" s="5" t="s">
        <v>93</v>
      </c>
      <c r="I112" s="3">
        <v>1.65670154459394</v>
      </c>
      <c r="J112" s="3">
        <v>83.85</v>
      </c>
      <c r="K112" s="3">
        <v>0.46162368437252</v>
      </c>
      <c r="L112" s="3">
        <v>85.9762140733399</v>
      </c>
      <c r="M112" s="3">
        <v>0.983728268267048</v>
      </c>
      <c r="N112" s="3">
        <v>73.6027944111776</v>
      </c>
      <c r="O112" s="3">
        <v>2.49293563579279</v>
      </c>
      <c r="P112" s="3">
        <v>88.2796780684105</v>
      </c>
      <c r="Q112" s="3">
        <v>2.62826961770626</v>
      </c>
      <c r="R112" s="3">
        <v>90.3508771929825</v>
      </c>
      <c r="S112" s="3">
        <v>9.61871516295326</v>
      </c>
      <c r="T112" s="3">
        <v>94.494441503441</v>
      </c>
      <c r="U112" s="3">
        <v>19.5842040955008</v>
      </c>
      <c r="V112" s="3">
        <v>93.7984496124031</v>
      </c>
      <c r="W112" s="3">
        <v>27.572050583302</v>
      </c>
      <c r="X112" s="3">
        <v>85.7053682896379</v>
      </c>
      <c r="Y112" s="3">
        <v>51.826591825054</v>
      </c>
      <c r="Z112" s="3">
        <v>71.6883116883117</v>
      </c>
      <c r="AA112" s="3">
        <v>0.291878792922361</v>
      </c>
      <c r="AB112" s="3">
        <v>0.369680267335092</v>
      </c>
      <c r="AC112" s="3">
        <v>-3.92731535756154</v>
      </c>
      <c r="AD112" s="3">
        <v>2.14892785036134</v>
      </c>
      <c r="AE112" s="5">
        <v>1</v>
      </c>
      <c r="AF112" s="3">
        <v>0.559216130648822</v>
      </c>
      <c r="AG112" s="3">
        <v>7.65466100794878</v>
      </c>
      <c r="AH112" s="3">
        <v>9.41237256978382</v>
      </c>
      <c r="AI112" s="3">
        <v>7.22901353104537</v>
      </c>
      <c r="AJ112" s="3">
        <v>8.87096148267674</v>
      </c>
      <c r="AK112" s="3">
        <v>11.7620196835325</v>
      </c>
      <c r="AL112" s="3"/>
      <c r="AM112" s="3"/>
      <c r="AN112" s="5" t="s">
        <v>46</v>
      </c>
      <c r="AO112" s="1"/>
      <c r="AP112" s="1"/>
      <c r="AQ112" s="1"/>
    </row>
    <row r="113" spans="1:43">
      <c r="A113" s="1" t="s">
        <v>387</v>
      </c>
      <c r="B113" s="1" t="s">
        <v>388</v>
      </c>
      <c r="C113" s="3">
        <v>7.47671232876712</v>
      </c>
      <c r="D113" s="4">
        <v>41508</v>
      </c>
      <c r="E113" s="3">
        <v>59.9645876669</v>
      </c>
      <c r="F113" s="5" t="s">
        <v>389</v>
      </c>
      <c r="G113" s="5">
        <v>2730</v>
      </c>
      <c r="H113" s="5" t="s">
        <v>390</v>
      </c>
      <c r="I113" s="3">
        <v>-2.07761109937319</v>
      </c>
      <c r="J113" s="3">
        <v>61.9047619047619</v>
      </c>
      <c r="K113" s="3">
        <v>0.0503705835792002</v>
      </c>
      <c r="L113" s="3">
        <v>85.7142857142857</v>
      </c>
      <c r="M113" s="3">
        <v>-3.42432451205111</v>
      </c>
      <c r="N113" s="3">
        <v>83.3333333333333</v>
      </c>
      <c r="O113" s="3">
        <v>-3.76522702104097</v>
      </c>
      <c r="P113" s="3">
        <v>88.0952380952381</v>
      </c>
      <c r="Q113" s="3">
        <v>-13.8003719776813</v>
      </c>
      <c r="R113" s="3">
        <v>84.6153846153846</v>
      </c>
      <c r="S113" s="3">
        <v>7.7411855869818</v>
      </c>
      <c r="T113" s="3">
        <v>72.7272727272727</v>
      </c>
      <c r="U113" s="3">
        <v>31.5669947009841</v>
      </c>
      <c r="V113" s="3">
        <v>40</v>
      </c>
      <c r="W113" s="3">
        <v>39.3465624373622</v>
      </c>
      <c r="X113" s="3">
        <v>40</v>
      </c>
      <c r="Y113" s="3">
        <v>52.1225382932166</v>
      </c>
      <c r="Z113" s="3">
        <v>77.7777777777778</v>
      </c>
      <c r="AA113" s="3">
        <v>0.0483622062778355</v>
      </c>
      <c r="AB113" s="3">
        <v>0.172701625240229</v>
      </c>
      <c r="AC113" s="3">
        <v>-17.1356598672893</v>
      </c>
      <c r="AD113" s="3">
        <v>0.681155979248573</v>
      </c>
      <c r="AE113" s="5">
        <v>4</v>
      </c>
      <c r="AF113" s="3">
        <v>1.02055296811523</v>
      </c>
      <c r="AG113" s="3">
        <v>8.73419158488558</v>
      </c>
      <c r="AH113" s="3">
        <v>14.536577822018</v>
      </c>
      <c r="AI113" s="3">
        <v>11.2669650984289</v>
      </c>
      <c r="AJ113" s="3">
        <v>9.25329558788654</v>
      </c>
      <c r="AK113" s="3">
        <v>8.08802522769843</v>
      </c>
      <c r="AL113" s="3"/>
      <c r="AM113" s="3"/>
      <c r="AN113" s="5" t="s">
        <v>46</v>
      </c>
      <c r="AO113" s="1"/>
      <c r="AP113" s="1"/>
      <c r="AQ113" s="1"/>
    </row>
    <row r="114" spans="1:43">
      <c r="A114" s="1" t="s">
        <v>391</v>
      </c>
      <c r="B114" s="1" t="s">
        <v>392</v>
      </c>
      <c r="C114" s="3">
        <v>4.83287671232877</v>
      </c>
      <c r="D114" s="4">
        <v>42473</v>
      </c>
      <c r="E114" s="3">
        <v>3.1791553768</v>
      </c>
      <c r="F114" s="5" t="s">
        <v>393</v>
      </c>
      <c r="G114" s="5">
        <v>1765</v>
      </c>
      <c r="H114" s="5" t="s">
        <v>390</v>
      </c>
      <c r="I114" s="3">
        <v>-2.02702702702702</v>
      </c>
      <c r="J114" s="3">
        <v>54.7619047619048</v>
      </c>
      <c r="K114" s="3">
        <v>0.0563300943529175</v>
      </c>
      <c r="L114" s="3">
        <v>78.5714285714286</v>
      </c>
      <c r="M114" s="3">
        <v>-3.44499558333899</v>
      </c>
      <c r="N114" s="3">
        <v>88.0952380952381</v>
      </c>
      <c r="O114" s="3">
        <v>-3.70018975332068</v>
      </c>
      <c r="P114" s="3">
        <v>80.9523809523809</v>
      </c>
      <c r="Q114" s="3">
        <v>-13.8004246284501</v>
      </c>
      <c r="R114" s="3">
        <v>87.1794871794872</v>
      </c>
      <c r="S114" s="3">
        <v>7.3830575077458</v>
      </c>
      <c r="T114" s="3">
        <v>81.8181818181818</v>
      </c>
      <c r="U114" s="3">
        <v>30.919476690621</v>
      </c>
      <c r="V114" s="3">
        <v>73.3333333333333</v>
      </c>
      <c r="W114" s="3">
        <v>38.3641674780915</v>
      </c>
      <c r="X114" s="3">
        <v>66.6666666666667</v>
      </c>
      <c r="Y114" s="3"/>
      <c r="Z114" s="3"/>
      <c r="AA114" s="3">
        <v>0.0454813964563409</v>
      </c>
      <c r="AB114" s="3">
        <v>0.167811805688822</v>
      </c>
      <c r="AC114" s="3">
        <v>-17.1105633379426</v>
      </c>
      <c r="AD114" s="3">
        <v>0.666809563265281</v>
      </c>
      <c r="AE114" s="5">
        <v>4</v>
      </c>
      <c r="AF114" s="3">
        <v>0.999736407876862</v>
      </c>
      <c r="AG114" s="3">
        <v>8.41211814331901</v>
      </c>
      <c r="AH114" s="3">
        <v>14.2312760767318</v>
      </c>
      <c r="AI114" s="3">
        <v>10.9845921323586</v>
      </c>
      <c r="AJ114" s="3">
        <v>9.06135798867782</v>
      </c>
      <c r="AK114" s="3"/>
      <c r="AL114" s="3"/>
      <c r="AM114" s="3"/>
      <c r="AN114" s="5" t="s">
        <v>46</v>
      </c>
      <c r="AO114" s="1"/>
      <c r="AP114" s="1"/>
      <c r="AQ114" s="1"/>
    </row>
    <row r="115" spans="1:43">
      <c r="A115" s="1" t="s">
        <v>394</v>
      </c>
      <c r="B115" s="1" t="s">
        <v>395</v>
      </c>
      <c r="C115" s="3">
        <v>7.54246575342466</v>
      </c>
      <c r="D115" s="4">
        <v>41484</v>
      </c>
      <c r="E115" s="3">
        <v>5.6052520567</v>
      </c>
      <c r="F115" s="5" t="s">
        <v>396</v>
      </c>
      <c r="G115" s="5">
        <v>1434</v>
      </c>
      <c r="H115" s="5" t="s">
        <v>93</v>
      </c>
      <c r="I115" s="3">
        <v>-1.96642685851319</v>
      </c>
      <c r="J115" s="3">
        <v>96.95</v>
      </c>
      <c r="K115" s="3">
        <v>-0.438382854359467</v>
      </c>
      <c r="L115" s="3">
        <v>97.1754212091179</v>
      </c>
      <c r="M115" s="3">
        <v>0.392927308447931</v>
      </c>
      <c r="N115" s="3">
        <v>81.3373253493014</v>
      </c>
      <c r="O115" s="3">
        <v>-6.66666666666666</v>
      </c>
      <c r="P115" s="3">
        <v>99.3963782696177</v>
      </c>
      <c r="Q115" s="3">
        <v>-8.50492390331244</v>
      </c>
      <c r="R115" s="3">
        <v>97.9876160990712</v>
      </c>
      <c r="S115" s="3">
        <v>21.8116805721097</v>
      </c>
      <c r="T115" s="3">
        <v>73.9544732662785</v>
      </c>
      <c r="U115" s="3">
        <v>94.296577946768</v>
      </c>
      <c r="V115" s="3">
        <v>43.1893687707641</v>
      </c>
      <c r="W115" s="3">
        <v>80.4060017652251</v>
      </c>
      <c r="X115" s="3">
        <v>40.1997503121099</v>
      </c>
      <c r="Y115" s="3">
        <v>83.0381090767362</v>
      </c>
      <c r="Z115" s="3">
        <v>49.8701298701299</v>
      </c>
      <c r="AA115" s="3">
        <v>0.0932411166173799</v>
      </c>
      <c r="AB115" s="3">
        <v>0.170933691087361</v>
      </c>
      <c r="AC115" s="3">
        <v>-31.9654427645788</v>
      </c>
      <c r="AD115" s="3">
        <v>0.678601147384487</v>
      </c>
      <c r="AE115" s="5">
        <v>6</v>
      </c>
      <c r="AF115" s="3">
        <v>1.65277464053088</v>
      </c>
      <c r="AG115" s="3">
        <v>26.0778729191762</v>
      </c>
      <c r="AH115" s="3">
        <v>40.1206555235268</v>
      </c>
      <c r="AI115" s="3">
        <v>20.7920327810976</v>
      </c>
      <c r="AJ115" s="3">
        <v>17.9659030705833</v>
      </c>
      <c r="AK115" s="3">
        <v>16.63689754829</v>
      </c>
      <c r="AL115" s="3"/>
      <c r="AM115" s="3"/>
      <c r="AN115" s="5" t="s">
        <v>46</v>
      </c>
      <c r="AO115" s="1"/>
      <c r="AP115" s="1"/>
      <c r="AQ115" s="1"/>
    </row>
    <row r="116" spans="1:43">
      <c r="A116" s="1" t="s">
        <v>397</v>
      </c>
      <c r="B116" s="1" t="s">
        <v>398</v>
      </c>
      <c r="C116" s="3">
        <v>7.51780821917808</v>
      </c>
      <c r="D116" s="4">
        <v>41493</v>
      </c>
      <c r="E116" s="3">
        <v>19.9685601969</v>
      </c>
      <c r="F116" s="5" t="s">
        <v>399</v>
      </c>
      <c r="G116" s="5">
        <v>304</v>
      </c>
      <c r="H116" s="5" t="s">
        <v>55</v>
      </c>
      <c r="I116" s="3">
        <v>18.3777190485871</v>
      </c>
      <c r="J116" s="3">
        <v>5.62613430127042</v>
      </c>
      <c r="K116" s="3">
        <v>5.29837251356239</v>
      </c>
      <c r="L116" s="3">
        <v>5.02824858757062</v>
      </c>
      <c r="M116" s="3">
        <v>13.5530421216849</v>
      </c>
      <c r="N116" s="3">
        <v>2.69299820466786</v>
      </c>
      <c r="O116" s="3">
        <v>27.1397379912664</v>
      </c>
      <c r="P116" s="3">
        <v>15.5629139072848</v>
      </c>
      <c r="Q116" s="3">
        <v>19.3726937269373</v>
      </c>
      <c r="R116" s="3">
        <v>62.9573170731707</v>
      </c>
      <c r="S116" s="3">
        <v>90.7929226736566</v>
      </c>
      <c r="T116" s="3">
        <v>16.6015625</v>
      </c>
      <c r="U116" s="3">
        <v>234.270952927669</v>
      </c>
      <c r="V116" s="3">
        <v>5.01355013550136</v>
      </c>
      <c r="W116" s="3">
        <v>273.030108904548</v>
      </c>
      <c r="X116" s="3">
        <v>0.667779632721202</v>
      </c>
      <c r="Y116" s="3">
        <v>198.615384615385</v>
      </c>
      <c r="Z116" s="3">
        <v>22.8690228690229</v>
      </c>
      <c r="AA116" s="3">
        <v>0.285635098172497</v>
      </c>
      <c r="AB116" s="3">
        <v>0.392513210208773</v>
      </c>
      <c r="AC116" s="3">
        <v>-28.9748045178106</v>
      </c>
      <c r="AD116" s="3">
        <v>1.89699561376177</v>
      </c>
      <c r="AE116" s="5">
        <v>3</v>
      </c>
      <c r="AF116" s="3">
        <v>3.6169714286283</v>
      </c>
      <c r="AG116" s="3">
        <v>109.42342742558</v>
      </c>
      <c r="AH116" s="3">
        <v>86.8914344107762</v>
      </c>
      <c r="AI116" s="3">
        <v>51.4844413385362</v>
      </c>
      <c r="AJ116" s="3">
        <v>37.0118342631103</v>
      </c>
      <c r="AK116" s="3">
        <v>31.6925083736568</v>
      </c>
      <c r="AL116" s="3"/>
      <c r="AM116" s="3"/>
      <c r="AN116" s="5" t="s">
        <v>46</v>
      </c>
      <c r="AO116" s="1"/>
      <c r="AP116" s="1"/>
      <c r="AQ116" s="1"/>
    </row>
    <row r="117" spans="1:43">
      <c r="A117" s="1" t="s">
        <v>400</v>
      </c>
      <c r="B117" s="1" t="s">
        <v>401</v>
      </c>
      <c r="C117" s="3">
        <v>7.43561643835616</v>
      </c>
      <c r="D117" s="4">
        <v>41523</v>
      </c>
      <c r="E117" s="3">
        <v>6.2624292975</v>
      </c>
      <c r="F117" s="5" t="s">
        <v>313</v>
      </c>
      <c r="G117" s="5">
        <v>867</v>
      </c>
      <c r="H117" s="5" t="s">
        <v>50</v>
      </c>
      <c r="I117" s="3">
        <v>-1.7570664629488</v>
      </c>
      <c r="J117" s="3">
        <v>98.7047789191603</v>
      </c>
      <c r="K117" s="3">
        <v>-0.541376643464803</v>
      </c>
      <c r="L117" s="3">
        <v>98.4506418769367</v>
      </c>
      <c r="M117" s="3">
        <v>-2.05635948210205</v>
      </c>
      <c r="N117" s="3">
        <v>99.0650044523597</v>
      </c>
      <c r="O117" s="3">
        <v>-1.36208074667485</v>
      </c>
      <c r="P117" s="3">
        <v>96.8935587026039</v>
      </c>
      <c r="Q117" s="3">
        <v>-0.122727733144518</v>
      </c>
      <c r="R117" s="3">
        <v>92.901979719942</v>
      </c>
      <c r="S117" s="3">
        <v>2.84166619258408</v>
      </c>
      <c r="T117" s="3">
        <v>15.5932203389831</v>
      </c>
      <c r="U117" s="3">
        <v>10.6748152146236</v>
      </c>
      <c r="V117" s="3">
        <v>3.79256965944272</v>
      </c>
      <c r="W117" s="3">
        <v>12.3307974871617</v>
      </c>
      <c r="X117" s="3">
        <v>66.3430420711974</v>
      </c>
      <c r="Y117" s="3">
        <v>17.7672579330544</v>
      </c>
      <c r="Z117" s="3">
        <v>53.5947712418301</v>
      </c>
      <c r="AA117" s="3">
        <v>0.0583075667373988</v>
      </c>
      <c r="AB117" s="3">
        <v>0.171419883426088</v>
      </c>
      <c r="AC117" s="3">
        <v>-5.09868421052632</v>
      </c>
      <c r="AD117" s="3">
        <v>0.773665883535481</v>
      </c>
      <c r="AE117" s="5">
        <v>4</v>
      </c>
      <c r="AF117" s="3">
        <v>0.335525567516914</v>
      </c>
      <c r="AG117" s="3">
        <v>3.62723160469345</v>
      </c>
      <c r="AH117" s="3">
        <v>5.359693669887</v>
      </c>
      <c r="AI117" s="3">
        <v>3.82046009898849</v>
      </c>
      <c r="AJ117" s="3">
        <v>3.0800230204709</v>
      </c>
      <c r="AK117" s="3">
        <v>4.27560982714836</v>
      </c>
      <c r="AL117" s="3"/>
      <c r="AM117" s="3"/>
      <c r="AN117" s="5" t="s">
        <v>51</v>
      </c>
      <c r="AO117" s="1"/>
      <c r="AP117" s="1"/>
      <c r="AQ117" s="1"/>
    </row>
    <row r="118" spans="1:43">
      <c r="A118" s="1" t="s">
        <v>402</v>
      </c>
      <c r="B118" s="1" t="s">
        <v>403</v>
      </c>
      <c r="C118" s="3">
        <v>7.4986301369863</v>
      </c>
      <c r="D118" s="4">
        <v>41495</v>
      </c>
      <c r="E118" s="3"/>
      <c r="F118" s="5"/>
      <c r="G118" s="5"/>
      <c r="H118" s="5" t="s">
        <v>50</v>
      </c>
      <c r="I118" s="3">
        <v>-0.421399102386717</v>
      </c>
      <c r="J118" s="3"/>
      <c r="K118" s="3">
        <v>0</v>
      </c>
      <c r="L118" s="3"/>
      <c r="M118" s="3">
        <v>-0.331282721483889</v>
      </c>
      <c r="N118" s="3"/>
      <c r="O118" s="3">
        <v>0.578933874666937</v>
      </c>
      <c r="P118" s="3"/>
      <c r="Q118" s="3">
        <v>0.762975839670908</v>
      </c>
      <c r="R118" s="3"/>
      <c r="S118" s="3">
        <v>-0.477291271765008</v>
      </c>
      <c r="T118" s="3"/>
      <c r="U118" s="3">
        <v>3.9419125730071</v>
      </c>
      <c r="V118" s="3"/>
      <c r="W118" s="3">
        <v>4.02401518957345</v>
      </c>
      <c r="X118" s="3"/>
      <c r="Y118" s="3">
        <v>6.98164356620632</v>
      </c>
      <c r="Z118" s="3"/>
      <c r="AA118" s="3">
        <v>-0.0770659974137204</v>
      </c>
      <c r="AB118" s="3">
        <v>-0.00534953124083687</v>
      </c>
      <c r="AC118" s="3">
        <v>-4.9703634670701</v>
      </c>
      <c r="AD118" s="3">
        <v>0.265837499401447</v>
      </c>
      <c r="AE118" s="5">
        <v>4</v>
      </c>
      <c r="AF118" s="3">
        <v>0.151380343142081</v>
      </c>
      <c r="AG118" s="3">
        <v>0.866498818659411</v>
      </c>
      <c r="AH118" s="3">
        <v>2.21372073912354</v>
      </c>
      <c r="AI118" s="3">
        <v>1.55164853924654</v>
      </c>
      <c r="AJ118" s="3">
        <v>1.76137853745049</v>
      </c>
      <c r="AK118" s="3">
        <v>2.36634995711058</v>
      </c>
      <c r="AL118" s="3"/>
      <c r="AM118" s="3"/>
      <c r="AN118" s="5" t="s">
        <v>51</v>
      </c>
      <c r="AO118" s="1"/>
      <c r="AP118" s="1"/>
      <c r="AQ118" s="1"/>
    </row>
    <row r="119" spans="1:43">
      <c r="A119" s="1" t="s">
        <v>404</v>
      </c>
      <c r="B119" s="1" t="s">
        <v>405</v>
      </c>
      <c r="C119" s="3">
        <v>7.24657534246575</v>
      </c>
      <c r="D119" s="4">
        <v>41592</v>
      </c>
      <c r="E119" s="3">
        <v>29.890582942</v>
      </c>
      <c r="F119" s="5" t="s">
        <v>406</v>
      </c>
      <c r="G119" s="5">
        <v>979</v>
      </c>
      <c r="H119" s="5" t="s">
        <v>50</v>
      </c>
      <c r="I119" s="3">
        <v>0.0961536476577826</v>
      </c>
      <c r="J119" s="3">
        <v>54.979901741849</v>
      </c>
      <c r="K119" s="3">
        <v>0.0961538461538367</v>
      </c>
      <c r="L119" s="3">
        <v>3.62992474546259</v>
      </c>
      <c r="M119" s="3">
        <v>0.0961536476577826</v>
      </c>
      <c r="N119" s="3">
        <v>20.9260908281389</v>
      </c>
      <c r="O119" s="3">
        <v>0.576922877473633</v>
      </c>
      <c r="P119" s="3">
        <v>61.8547281863865</v>
      </c>
      <c r="Q119" s="3">
        <v>1.25221583271263</v>
      </c>
      <c r="R119" s="3">
        <v>32.6412361178175</v>
      </c>
      <c r="S119" s="3">
        <v>6.60265411301733</v>
      </c>
      <c r="T119" s="3">
        <v>0.734463276836158</v>
      </c>
      <c r="U119" s="3">
        <v>14.6627944689768</v>
      </c>
      <c r="V119" s="3">
        <v>1.23839009287926</v>
      </c>
      <c r="W119" s="3">
        <v>22.9681252739576</v>
      </c>
      <c r="X119" s="3">
        <v>1.07874865156419</v>
      </c>
      <c r="Y119" s="3">
        <v>29.4596075845134</v>
      </c>
      <c r="Z119" s="3">
        <v>1.63398692810458</v>
      </c>
      <c r="AA119" s="3">
        <v>0.251007498191304</v>
      </c>
      <c r="AB119" s="3">
        <v>0.624957588364944</v>
      </c>
      <c r="AC119" s="3">
        <v>-1.41796320065008</v>
      </c>
      <c r="AD119" s="3">
        <v>5.02228153337656</v>
      </c>
      <c r="AE119" s="5">
        <v>1</v>
      </c>
      <c r="AF119" s="3">
        <v>0.584677078049713</v>
      </c>
      <c r="AG119" s="3">
        <v>7.40863740188209</v>
      </c>
      <c r="AH119" s="3">
        <v>7.22525730477503</v>
      </c>
      <c r="AI119" s="3">
        <v>7.21472417776281</v>
      </c>
      <c r="AJ119" s="3">
        <v>6.16842106297917</v>
      </c>
      <c r="AK119" s="3">
        <v>5.45334674509812</v>
      </c>
      <c r="AL119" s="3"/>
      <c r="AM119" s="3"/>
      <c r="AN119" s="5" t="s">
        <v>51</v>
      </c>
      <c r="AO119" s="1"/>
      <c r="AP119" s="1"/>
      <c r="AQ119" s="1"/>
    </row>
    <row r="120" spans="1:43">
      <c r="A120" s="1" t="s">
        <v>407</v>
      </c>
      <c r="B120" s="1" t="s">
        <v>408</v>
      </c>
      <c r="C120" s="3">
        <v>7.47945205479452</v>
      </c>
      <c r="D120" s="4">
        <v>41507</v>
      </c>
      <c r="E120" s="3">
        <v>1.8283574898</v>
      </c>
      <c r="F120" s="5" t="s">
        <v>409</v>
      </c>
      <c r="G120" s="5">
        <v>1780</v>
      </c>
      <c r="H120" s="5" t="s">
        <v>50</v>
      </c>
      <c r="I120" s="3">
        <v>-0.0125758010346067</v>
      </c>
      <c r="J120" s="3">
        <v>71.5497990174185</v>
      </c>
      <c r="K120" s="3">
        <v>0</v>
      </c>
      <c r="L120" s="3">
        <v>43.3820274457725</v>
      </c>
      <c r="M120" s="3">
        <v>-0.0125758010346067</v>
      </c>
      <c r="N120" s="3">
        <v>39.4033837934105</v>
      </c>
      <c r="O120" s="3">
        <v>0.18367037011154</v>
      </c>
      <c r="P120" s="3">
        <v>82.3206943809959</v>
      </c>
      <c r="Q120" s="3">
        <v>0.578482864180948</v>
      </c>
      <c r="R120" s="3">
        <v>84.1622404635442</v>
      </c>
      <c r="S120" s="3">
        <v>1.68043835372873</v>
      </c>
      <c r="T120" s="3">
        <v>60.4519774011299</v>
      </c>
      <c r="U120" s="3">
        <v>5.32250231842458</v>
      </c>
      <c r="V120" s="3">
        <v>73.6842105263158</v>
      </c>
      <c r="W120" s="3">
        <v>13.2433411594684</v>
      </c>
      <c r="X120" s="3">
        <v>56.0949298813376</v>
      </c>
      <c r="Y120" s="3">
        <v>16.8970901711044</v>
      </c>
      <c r="Z120" s="3">
        <v>60.7843137254902</v>
      </c>
      <c r="AA120" s="3">
        <v>0.014734584006581</v>
      </c>
      <c r="AB120" s="3">
        <v>0.334866154700389</v>
      </c>
      <c r="AC120" s="3">
        <v>-1.94363459669582</v>
      </c>
      <c r="AD120" s="3">
        <v>2.1737003350338</v>
      </c>
      <c r="AE120" s="5">
        <v>3</v>
      </c>
      <c r="AF120" s="3">
        <v>0.351644238672466</v>
      </c>
      <c r="AG120" s="3">
        <v>2.03899085594164</v>
      </c>
      <c r="AH120" s="3">
        <v>2.5708273473162</v>
      </c>
      <c r="AI120" s="3">
        <v>4.4508550880789</v>
      </c>
      <c r="AJ120" s="3">
        <v>4.01633408661732</v>
      </c>
      <c r="AK120" s="3">
        <v>3.91798312847977</v>
      </c>
      <c r="AL120" s="3"/>
      <c r="AM120" s="3"/>
      <c r="AN120" s="5" t="s">
        <v>51</v>
      </c>
      <c r="AO120" s="1"/>
      <c r="AP120" s="1"/>
      <c r="AQ120" s="1"/>
    </row>
    <row r="121" spans="1:43">
      <c r="A121" s="1" t="s">
        <v>410</v>
      </c>
      <c r="B121" s="1" t="s">
        <v>411</v>
      </c>
      <c r="C121" s="3">
        <v>7.4986301369863</v>
      </c>
      <c r="D121" s="4">
        <v>41500</v>
      </c>
      <c r="E121" s="3">
        <v>9.4303062661</v>
      </c>
      <c r="F121" s="5" t="s">
        <v>328</v>
      </c>
      <c r="G121" s="5">
        <v>617</v>
      </c>
      <c r="H121" s="5" t="s">
        <v>45</v>
      </c>
      <c r="I121" s="3">
        <v>1.64492342597845</v>
      </c>
      <c r="J121" s="3">
        <v>37.2611464968153</v>
      </c>
      <c r="K121" s="3">
        <v>0.674157303370787</v>
      </c>
      <c r="L121" s="3">
        <v>34.7826086956522</v>
      </c>
      <c r="M121" s="3">
        <v>-0.22271714922049</v>
      </c>
      <c r="N121" s="3">
        <v>58.0952380952381</v>
      </c>
      <c r="O121" s="3">
        <v>3.58381502890174</v>
      </c>
      <c r="P121" s="3">
        <v>30.1324503311258</v>
      </c>
      <c r="Q121" s="3">
        <v>4.73407364114553</v>
      </c>
      <c r="R121" s="3">
        <v>26.027397260274</v>
      </c>
      <c r="S121" s="3">
        <v>9.40170940170941</v>
      </c>
      <c r="T121" s="3">
        <v>42.5612052730697</v>
      </c>
      <c r="U121" s="3">
        <v>19.0697674418605</v>
      </c>
      <c r="V121" s="3">
        <v>45.6475583864119</v>
      </c>
      <c r="W121" s="3">
        <v>22.1540558963872</v>
      </c>
      <c r="X121" s="3">
        <v>47.39336492891</v>
      </c>
      <c r="Y121" s="3">
        <v>28</v>
      </c>
      <c r="Z121" s="3">
        <v>43.4599156118143</v>
      </c>
      <c r="AA121" s="3">
        <v>0.181428015230045</v>
      </c>
      <c r="AB121" s="3">
        <v>0.215264458083114</v>
      </c>
      <c r="AC121" s="3">
        <v>-5.297580117724</v>
      </c>
      <c r="AD121" s="3">
        <v>1.2996369962546</v>
      </c>
      <c r="AE121" s="5">
        <v>2</v>
      </c>
      <c r="AF121" s="3">
        <v>0.471949381994758</v>
      </c>
      <c r="AG121" s="3">
        <v>9.03579029507775</v>
      </c>
      <c r="AH121" s="3">
        <v>8.89912243718398</v>
      </c>
      <c r="AI121" s="3">
        <v>5.70602484884559</v>
      </c>
      <c r="AJ121" s="3">
        <v>5.48496897531168</v>
      </c>
      <c r="AK121" s="3">
        <v>5.93183689939163</v>
      </c>
      <c r="AL121" s="3"/>
      <c r="AM121" s="3"/>
      <c r="AN121" s="5" t="s">
        <v>46</v>
      </c>
      <c r="AO121" s="1"/>
      <c r="AP121" s="1"/>
      <c r="AQ121" s="1"/>
    </row>
    <row r="122" spans="1:43">
      <c r="A122" s="1" t="s">
        <v>412</v>
      </c>
      <c r="B122" s="1" t="s">
        <v>413</v>
      </c>
      <c r="C122" s="3">
        <v>6.02465753424658</v>
      </c>
      <c r="D122" s="4">
        <v>42038</v>
      </c>
      <c r="E122" s="3">
        <v>0.7518571536</v>
      </c>
      <c r="F122" s="5" t="s">
        <v>414</v>
      </c>
      <c r="G122" s="5">
        <v>2186</v>
      </c>
      <c r="H122" s="5" t="s">
        <v>50</v>
      </c>
      <c r="I122" s="3">
        <v>0.485702875209148</v>
      </c>
      <c r="J122" s="3">
        <v>5.00223313979455</v>
      </c>
      <c r="K122" s="3">
        <v>0</v>
      </c>
      <c r="L122" s="3">
        <v>43.3820274457725</v>
      </c>
      <c r="M122" s="3">
        <v>-0.0990829805146638</v>
      </c>
      <c r="N122" s="3">
        <v>55.6544968833482</v>
      </c>
      <c r="O122" s="3">
        <v>1.37583213296198</v>
      </c>
      <c r="P122" s="3">
        <v>3.1521242576519</v>
      </c>
      <c r="Q122" s="3">
        <v>1.77359486163936</v>
      </c>
      <c r="R122" s="3">
        <v>5.64944471269918</v>
      </c>
      <c r="S122" s="3">
        <v>7.61453283326847</v>
      </c>
      <c r="T122" s="3">
        <v>0.564971751412429</v>
      </c>
      <c r="U122" s="3">
        <v>17.3899544504995</v>
      </c>
      <c r="V122" s="3">
        <v>0.541795665634675</v>
      </c>
      <c r="W122" s="3">
        <v>26.3380986962415</v>
      </c>
      <c r="X122" s="3">
        <v>0.323624595469256</v>
      </c>
      <c r="Y122" s="3">
        <v>23.5568809812049</v>
      </c>
      <c r="Z122" s="3">
        <v>14.7058823529412</v>
      </c>
      <c r="AA122" s="3">
        <v>0.244430824733463</v>
      </c>
      <c r="AB122" s="3">
        <v>0.75497269060387</v>
      </c>
      <c r="AC122" s="3">
        <v>-2.25140712945592</v>
      </c>
      <c r="AD122" s="3">
        <v>3.59303835983292</v>
      </c>
      <c r="AE122" s="5">
        <v>1</v>
      </c>
      <c r="AF122" s="3">
        <v>0.667997084707034</v>
      </c>
      <c r="AG122" s="3">
        <v>8.79901261580569</v>
      </c>
      <c r="AH122" s="3">
        <v>8.65205123418085</v>
      </c>
      <c r="AI122" s="3">
        <v>8.22049741084481</v>
      </c>
      <c r="AJ122" s="3">
        <v>5.84537456845733</v>
      </c>
      <c r="AK122" s="3"/>
      <c r="AL122" s="3"/>
      <c r="AM122" s="3"/>
      <c r="AN122" s="5" t="s">
        <v>51</v>
      </c>
      <c r="AO122" s="1"/>
      <c r="AP122" s="1"/>
      <c r="AQ122" s="1"/>
    </row>
    <row r="123" spans="1:43">
      <c r="A123" s="1" t="s">
        <v>415</v>
      </c>
      <c r="B123" s="1" t="s">
        <v>416</v>
      </c>
      <c r="C123" s="3">
        <v>7.51780821917808</v>
      </c>
      <c r="D123" s="4">
        <v>41493</v>
      </c>
      <c r="E123" s="3">
        <v>2.3170368222</v>
      </c>
      <c r="F123" s="5" t="s">
        <v>417</v>
      </c>
      <c r="G123" s="5">
        <v>2301</v>
      </c>
      <c r="H123" s="5" t="s">
        <v>93</v>
      </c>
      <c r="I123" s="3">
        <v>14.5411764705882</v>
      </c>
      <c r="J123" s="3">
        <v>10.65</v>
      </c>
      <c r="K123" s="3">
        <v>4.10607356715141</v>
      </c>
      <c r="L123" s="3">
        <v>11.8434093161546</v>
      </c>
      <c r="M123" s="3">
        <v>6.80122860903906</v>
      </c>
      <c r="N123" s="3">
        <v>18.2634730538922</v>
      </c>
      <c r="O123" s="3">
        <v>19.6656833824976</v>
      </c>
      <c r="P123" s="3">
        <v>24.1448692152917</v>
      </c>
      <c r="Q123" s="3">
        <v>20.0789343857918</v>
      </c>
      <c r="R123" s="3">
        <v>36.7389060887513</v>
      </c>
      <c r="S123" s="3">
        <v>74.3553008595989</v>
      </c>
      <c r="T123" s="3">
        <v>18.1577554261514</v>
      </c>
      <c r="U123" s="3">
        <v>160.320855614973</v>
      </c>
      <c r="V123" s="3">
        <v>16.3898117386489</v>
      </c>
      <c r="W123" s="3">
        <v>135.396518375242</v>
      </c>
      <c r="X123" s="3">
        <v>15.792759051186</v>
      </c>
      <c r="Y123" s="3">
        <v>169.511382278703</v>
      </c>
      <c r="Z123" s="3">
        <v>19.4805194805195</v>
      </c>
      <c r="AA123" s="3">
        <v>0.253060022376168</v>
      </c>
      <c r="AB123" s="3">
        <v>0.270741499136394</v>
      </c>
      <c r="AC123" s="3">
        <v>-23.2843137254902</v>
      </c>
      <c r="AD123" s="3">
        <v>1.41536630327078</v>
      </c>
      <c r="AE123" s="5">
        <v>2</v>
      </c>
      <c r="AF123" s="3">
        <v>2.35404748661626</v>
      </c>
      <c r="AG123" s="3">
        <v>67.1814191767589</v>
      </c>
      <c r="AH123" s="3">
        <v>60.5055499691176</v>
      </c>
      <c r="AI123" s="3">
        <v>28.6842266058779</v>
      </c>
      <c r="AJ123" s="3">
        <v>23.4804376652921</v>
      </c>
      <c r="AK123" s="3">
        <v>24.1572154339987</v>
      </c>
      <c r="AL123" s="3"/>
      <c r="AM123" s="3"/>
      <c r="AN123" s="5" t="s">
        <v>46</v>
      </c>
      <c r="AO123" s="1"/>
      <c r="AP123" s="1"/>
      <c r="AQ123" s="1"/>
    </row>
    <row r="124" spans="1:43">
      <c r="A124" s="1" t="s">
        <v>418</v>
      </c>
      <c r="B124" s="1" t="s">
        <v>419</v>
      </c>
      <c r="C124" s="3">
        <v>7.56986301369863</v>
      </c>
      <c r="D124" s="4">
        <v>41474</v>
      </c>
      <c r="E124" s="3">
        <v>1.8501878812</v>
      </c>
      <c r="F124" s="5" t="s">
        <v>420</v>
      </c>
      <c r="G124" s="5">
        <v>1349</v>
      </c>
      <c r="H124" s="5" t="s">
        <v>50</v>
      </c>
      <c r="I124" s="3">
        <v>-1.37852313635965</v>
      </c>
      <c r="J124" s="3">
        <v>98.3028137561411</v>
      </c>
      <c r="K124" s="3">
        <v>-0.0800640512409985</v>
      </c>
      <c r="L124" s="3">
        <v>87.9592740150509</v>
      </c>
      <c r="M124" s="3">
        <v>-1.05708245243129</v>
      </c>
      <c r="N124" s="3">
        <v>97.1504897595726</v>
      </c>
      <c r="O124" s="3">
        <v>-5.15916575192096</v>
      </c>
      <c r="P124" s="3">
        <v>99.4518044769301</v>
      </c>
      <c r="Q124" s="3">
        <v>-5.14314669369141</v>
      </c>
      <c r="R124" s="3">
        <v>99.4688556253018</v>
      </c>
      <c r="S124" s="3">
        <v>-2.92973813844958</v>
      </c>
      <c r="T124" s="3">
        <v>99.2090395480226</v>
      </c>
      <c r="U124" s="3">
        <v>3.02233836691684</v>
      </c>
      <c r="V124" s="3">
        <v>94.3498452012384</v>
      </c>
      <c r="W124" s="3">
        <v>13.0964784655268</v>
      </c>
      <c r="X124" s="3">
        <v>57.7130528586839</v>
      </c>
      <c r="Y124" s="3">
        <v>16.9303085564436</v>
      </c>
      <c r="Z124" s="3">
        <v>60.4575163398693</v>
      </c>
      <c r="AA124" s="3">
        <v>-0.190760255012903</v>
      </c>
      <c r="AB124" s="3">
        <v>0.199049681504622</v>
      </c>
      <c r="AC124" s="3">
        <v>-6.5302713987474</v>
      </c>
      <c r="AD124" s="3">
        <v>0.640078485193961</v>
      </c>
      <c r="AE124" s="5">
        <v>3</v>
      </c>
      <c r="AF124" s="3">
        <v>0.353727491482642</v>
      </c>
      <c r="AG124" s="3">
        <v>-1.4762647790685</v>
      </c>
      <c r="AH124" s="3">
        <v>1.69818769846004</v>
      </c>
      <c r="AI124" s="3">
        <v>4.34489701000265</v>
      </c>
      <c r="AJ124" s="3">
        <v>3.56172020842149</v>
      </c>
      <c r="AK124" s="3">
        <v>4.94341162551268</v>
      </c>
      <c r="AL124" s="3"/>
      <c r="AM124" s="3"/>
      <c r="AN124" s="5" t="s">
        <v>51</v>
      </c>
      <c r="AO124" s="1"/>
      <c r="AP124" s="1"/>
      <c r="AQ124" s="1"/>
    </row>
    <row r="125" spans="1:43">
      <c r="A125" s="1" t="s">
        <v>421</v>
      </c>
      <c r="B125" s="1" t="s">
        <v>422</v>
      </c>
      <c r="C125" s="3">
        <v>7.55342465753425</v>
      </c>
      <c r="D125" s="4">
        <v>41480</v>
      </c>
      <c r="E125" s="3">
        <v>1.6397740648</v>
      </c>
      <c r="F125" s="5" t="s">
        <v>423</v>
      </c>
      <c r="G125" s="5">
        <v>274</v>
      </c>
      <c r="H125" s="5" t="s">
        <v>50</v>
      </c>
      <c r="I125" s="3">
        <v>0.197324593291283</v>
      </c>
      <c r="J125" s="3">
        <v>36.5341670388566</v>
      </c>
      <c r="K125" s="3">
        <v>0</v>
      </c>
      <c r="L125" s="3">
        <v>43.3820274457725</v>
      </c>
      <c r="M125" s="3">
        <v>0.00010688674465533</v>
      </c>
      <c r="N125" s="3">
        <v>33.8824577025824</v>
      </c>
      <c r="O125" s="3">
        <v>-0.0933210691517914</v>
      </c>
      <c r="P125" s="3">
        <v>90.5893101873001</v>
      </c>
      <c r="Q125" s="3">
        <v>1.57388216025328</v>
      </c>
      <c r="R125" s="3">
        <v>10.8643167551907</v>
      </c>
      <c r="S125" s="3">
        <v>4.04874519345608</v>
      </c>
      <c r="T125" s="3">
        <v>4.06779661016949</v>
      </c>
      <c r="U125" s="3">
        <v>11.9184947530217</v>
      </c>
      <c r="V125" s="3">
        <v>2.63157894736842</v>
      </c>
      <c r="W125" s="3">
        <v>22.7268597481136</v>
      </c>
      <c r="X125" s="3">
        <v>1.40237324703344</v>
      </c>
      <c r="Y125" s="3">
        <v>25.4699008230119</v>
      </c>
      <c r="Z125" s="3">
        <v>6.20915032679739</v>
      </c>
      <c r="AA125" s="3">
        <v>0.172908358028007</v>
      </c>
      <c r="AB125" s="3">
        <v>0.716869508661482</v>
      </c>
      <c r="AC125" s="3">
        <v>-1.63714020644892</v>
      </c>
      <c r="AD125" s="3">
        <v>4.30716579323418</v>
      </c>
      <c r="AE125" s="5">
        <v>2</v>
      </c>
      <c r="AF125" s="3">
        <v>0.576752292629535</v>
      </c>
      <c r="AG125" s="3">
        <v>5.40327895032977</v>
      </c>
      <c r="AH125" s="3">
        <v>6.08130760014998</v>
      </c>
      <c r="AI125" s="3">
        <v>7.08063011383797</v>
      </c>
      <c r="AJ125" s="3">
        <v>4.77131808551359</v>
      </c>
      <c r="AK125" s="3">
        <v>6.22005894928084</v>
      </c>
      <c r="AL125" s="3"/>
      <c r="AM125" s="3"/>
      <c r="AN125" s="5" t="s">
        <v>51</v>
      </c>
      <c r="AO125" s="1"/>
      <c r="AP125" s="1"/>
      <c r="AQ125" s="1"/>
    </row>
    <row r="126" spans="1:43">
      <c r="A126" s="1" t="s">
        <v>424</v>
      </c>
      <c r="B126" s="1" t="s">
        <v>425</v>
      </c>
      <c r="C126" s="3">
        <v>5.89041095890411</v>
      </c>
      <c r="D126" s="4">
        <v>42087</v>
      </c>
      <c r="E126" s="3">
        <v>50.9477529225</v>
      </c>
      <c r="F126" s="5" t="s">
        <v>426</v>
      </c>
      <c r="G126" s="5">
        <v>2151</v>
      </c>
      <c r="H126" s="5" t="s">
        <v>60</v>
      </c>
      <c r="I126" s="3">
        <v>11.4848404801738</v>
      </c>
      <c r="J126" s="3">
        <v>15.6746031746032</v>
      </c>
      <c r="K126" s="3">
        <v>5.4613099369742</v>
      </c>
      <c r="L126" s="3">
        <v>1.91754554170662</v>
      </c>
      <c r="M126" s="3">
        <v>3.13611556110673</v>
      </c>
      <c r="N126" s="3">
        <v>43.026706231454</v>
      </c>
      <c r="O126" s="3">
        <v>22.5092726979519</v>
      </c>
      <c r="P126" s="3">
        <v>7.09939148073022</v>
      </c>
      <c r="Q126" s="3">
        <v>31.6968310103322</v>
      </c>
      <c r="R126" s="3">
        <v>5.6544502617801</v>
      </c>
      <c r="S126" s="3">
        <v>94.649994875474</v>
      </c>
      <c r="T126" s="3">
        <v>2.53623188405797</v>
      </c>
      <c r="U126" s="3">
        <v>180.076684854741</v>
      </c>
      <c r="V126" s="3">
        <v>4.24448217317487</v>
      </c>
      <c r="W126" s="3">
        <v>158.41213688006</v>
      </c>
      <c r="X126" s="3">
        <v>3.18181818181818</v>
      </c>
      <c r="Y126" s="3">
        <v>363.558701488894</v>
      </c>
      <c r="Z126" s="3">
        <v>2.9126213592233</v>
      </c>
      <c r="AA126" s="3">
        <v>0.371991925740354</v>
      </c>
      <c r="AB126" s="3">
        <v>0.309619124072307</v>
      </c>
      <c r="AC126" s="3">
        <v>-31.6779170684667</v>
      </c>
      <c r="AD126" s="3">
        <v>1.17265405811983</v>
      </c>
      <c r="AE126" s="5">
        <v>3</v>
      </c>
      <c r="AF126" s="3">
        <v>2.66717090658237</v>
      </c>
      <c r="AG126" s="3">
        <v>79.5311828875423</v>
      </c>
      <c r="AH126" s="3">
        <v>74.2329944880355</v>
      </c>
      <c r="AI126" s="3">
        <v>35.7934661536495</v>
      </c>
      <c r="AJ126" s="3">
        <v>41.1445801243229</v>
      </c>
      <c r="AK126" s="3"/>
      <c r="AL126" s="3"/>
      <c r="AM126" s="3"/>
      <c r="AN126" s="5" t="s">
        <v>46</v>
      </c>
      <c r="AO126" s="1"/>
      <c r="AP126" s="1"/>
      <c r="AQ126" s="1"/>
    </row>
    <row r="127" spans="1:43">
      <c r="A127" s="1" t="s">
        <v>427</v>
      </c>
      <c r="B127" s="1" t="s">
        <v>428</v>
      </c>
      <c r="C127" s="3">
        <v>7.46575342465753</v>
      </c>
      <c r="D127" s="4">
        <v>41512</v>
      </c>
      <c r="E127" s="3">
        <v>103.1240403144</v>
      </c>
      <c r="F127" s="5" t="s">
        <v>429</v>
      </c>
      <c r="G127" s="5">
        <v>2726</v>
      </c>
      <c r="H127" s="5" t="s">
        <v>55</v>
      </c>
      <c r="I127" s="3">
        <v>7.44520030234317</v>
      </c>
      <c r="J127" s="3">
        <v>68.9050211736237</v>
      </c>
      <c r="K127" s="3">
        <v>3.0072463768116</v>
      </c>
      <c r="L127" s="3">
        <v>40.9604519774011</v>
      </c>
      <c r="M127" s="3">
        <v>5.45252225519288</v>
      </c>
      <c r="N127" s="3">
        <v>47.2172351885099</v>
      </c>
      <c r="O127" s="3">
        <v>10.708722741433</v>
      </c>
      <c r="P127" s="3">
        <v>79.0066225165563</v>
      </c>
      <c r="Q127" s="3">
        <v>16.4686603850881</v>
      </c>
      <c r="R127" s="3">
        <v>70.1981707317073</v>
      </c>
      <c r="S127" s="3">
        <v>35.7688634192932</v>
      </c>
      <c r="T127" s="3">
        <v>88.0859375</v>
      </c>
      <c r="U127" s="3">
        <v>58.3827866889687</v>
      </c>
      <c r="V127" s="3">
        <v>94.0379403794038</v>
      </c>
      <c r="W127" s="3">
        <v>51.0577232087425</v>
      </c>
      <c r="X127" s="3">
        <v>89.983305509182</v>
      </c>
      <c r="Y127" s="3">
        <v>122.15040928544</v>
      </c>
      <c r="Z127" s="3">
        <v>59.4594594594595</v>
      </c>
      <c r="AA127" s="3">
        <v>0.184355424642872</v>
      </c>
      <c r="AB127" s="3">
        <v>0.143509909570282</v>
      </c>
      <c r="AC127" s="3">
        <v>-19.8830409356725</v>
      </c>
      <c r="AD127" s="3">
        <v>0.739881777806892</v>
      </c>
      <c r="AE127" s="5">
        <v>4</v>
      </c>
      <c r="AF127" s="3">
        <v>1.05714012951131</v>
      </c>
      <c r="AG127" s="3">
        <v>21.7359425855281</v>
      </c>
      <c r="AH127" s="3">
        <v>31.7697892316449</v>
      </c>
      <c r="AI127" s="3">
        <v>16.1567146901363</v>
      </c>
      <c r="AJ127" s="3">
        <v>18.89151276187</v>
      </c>
      <c r="AK127" s="3">
        <v>16.1819121802598</v>
      </c>
      <c r="AL127" s="3"/>
      <c r="AM127" s="3"/>
      <c r="AN127" s="5" t="s">
        <v>46</v>
      </c>
      <c r="AO127" s="1"/>
      <c r="AP127" s="1"/>
      <c r="AQ127" s="1"/>
    </row>
    <row r="128" spans="1:43">
      <c r="A128" s="1" t="s">
        <v>430</v>
      </c>
      <c r="B128" s="1" t="s">
        <v>431</v>
      </c>
      <c r="C128" s="3">
        <v>7.46575342465753</v>
      </c>
      <c r="D128" s="4">
        <v>41512</v>
      </c>
      <c r="E128" s="3">
        <v>1.4118611214</v>
      </c>
      <c r="F128" s="5" t="s">
        <v>432</v>
      </c>
      <c r="G128" s="5">
        <v>728</v>
      </c>
      <c r="H128" s="5" t="s">
        <v>50</v>
      </c>
      <c r="I128" s="3">
        <v>0.0866551126516507</v>
      </c>
      <c r="J128" s="3">
        <v>56.900401965163</v>
      </c>
      <c r="K128" s="3">
        <v>0</v>
      </c>
      <c r="L128" s="3">
        <v>43.3820274457725</v>
      </c>
      <c r="M128" s="3">
        <v>-0.086505190311407</v>
      </c>
      <c r="N128" s="3">
        <v>51.7809439002671</v>
      </c>
      <c r="O128" s="3">
        <v>0.609756097560989</v>
      </c>
      <c r="P128" s="3">
        <v>58.5198720877113</v>
      </c>
      <c r="Q128" s="3">
        <v>0.873362445414842</v>
      </c>
      <c r="R128" s="3">
        <v>73.2496378561082</v>
      </c>
      <c r="S128" s="3">
        <v>1.29793083366605</v>
      </c>
      <c r="T128" s="3">
        <v>73.5593220338983</v>
      </c>
      <c r="U128" s="3">
        <v>4.26746049475262</v>
      </c>
      <c r="V128" s="3">
        <v>88.4674922600619</v>
      </c>
      <c r="W128" s="3">
        <v>8.0752076923077</v>
      </c>
      <c r="X128" s="3">
        <v>92.4487594390507</v>
      </c>
      <c r="Y128" s="3">
        <v>11.5419344827586</v>
      </c>
      <c r="Z128" s="3">
        <v>91.8300653594771</v>
      </c>
      <c r="AA128" s="3">
        <v>-0.0217210019894242</v>
      </c>
      <c r="AB128" s="3">
        <v>0.165115056531905</v>
      </c>
      <c r="AC128" s="3">
        <v>-1.70940170940171</v>
      </c>
      <c r="AD128" s="3">
        <v>1.53125136341597</v>
      </c>
      <c r="AE128" s="5">
        <v>4</v>
      </c>
      <c r="AF128" s="3">
        <v>0.231591283288853</v>
      </c>
      <c r="AG128" s="3">
        <v>1.67042120911165</v>
      </c>
      <c r="AH128" s="3">
        <v>2.28107157182098</v>
      </c>
      <c r="AI128" s="3">
        <v>2.76798891835524</v>
      </c>
      <c r="AJ128" s="3">
        <v>2.53227942053702</v>
      </c>
      <c r="AK128" s="3">
        <v>3.90554353404147</v>
      </c>
      <c r="AL128" s="3"/>
      <c r="AM128" s="3">
        <v>100</v>
      </c>
      <c r="AN128" s="5" t="s">
        <v>56</v>
      </c>
      <c r="AO128" s="1"/>
      <c r="AP128" s="1"/>
      <c r="AQ128" s="1"/>
    </row>
    <row r="129" spans="1:43">
      <c r="A129" s="1" t="s">
        <v>433</v>
      </c>
      <c r="B129" s="1" t="s">
        <v>434</v>
      </c>
      <c r="C129" s="3">
        <v>7.43561643835616</v>
      </c>
      <c r="D129" s="4">
        <v>41523</v>
      </c>
      <c r="E129" s="3">
        <v>2.1400365509</v>
      </c>
      <c r="F129" s="5" t="s">
        <v>435</v>
      </c>
      <c r="G129" s="5">
        <v>1254</v>
      </c>
      <c r="H129" s="5" t="s">
        <v>50</v>
      </c>
      <c r="I129" s="3">
        <v>0.150199537247346</v>
      </c>
      <c r="J129" s="3">
        <v>45.2434122376061</v>
      </c>
      <c r="K129" s="3">
        <v>-0.00924727205474279</v>
      </c>
      <c r="L129" s="3">
        <v>56.9721115537849</v>
      </c>
      <c r="M129" s="3">
        <v>-0.011275166413566</v>
      </c>
      <c r="N129" s="3">
        <v>39.3588601959038</v>
      </c>
      <c r="O129" s="3">
        <v>0.456634633023676</v>
      </c>
      <c r="P129" s="3">
        <v>70.7629054362723</v>
      </c>
      <c r="Q129" s="3">
        <v>1.30251407533655</v>
      </c>
      <c r="R129" s="3">
        <v>26.5572187349107</v>
      </c>
      <c r="S129" s="3">
        <v>5.02666685615826</v>
      </c>
      <c r="T129" s="3">
        <v>1.75141242937853</v>
      </c>
      <c r="U129" s="3">
        <v>7.55525902057923</v>
      </c>
      <c r="V129" s="3">
        <v>21.594427244582</v>
      </c>
      <c r="W129" s="3">
        <v>11.8124051472553</v>
      </c>
      <c r="X129" s="3">
        <v>71.8446601941748</v>
      </c>
      <c r="Y129" s="3">
        <v>19.0778093301276</v>
      </c>
      <c r="Z129" s="3">
        <v>42.483660130719</v>
      </c>
      <c r="AA129" s="3">
        <v>0.0912471855991352</v>
      </c>
      <c r="AB129" s="3">
        <v>0.153283134487972</v>
      </c>
      <c r="AC129" s="3">
        <v>-4.75158241567675</v>
      </c>
      <c r="AD129" s="3">
        <v>0.796540116442317</v>
      </c>
      <c r="AE129" s="5">
        <v>2</v>
      </c>
      <c r="AF129" s="3">
        <v>0.310507245310789</v>
      </c>
      <c r="AG129" s="3">
        <v>5.38559411561985</v>
      </c>
      <c r="AH129" s="3">
        <v>3.8717036768205</v>
      </c>
      <c r="AI129" s="3">
        <v>4.07085360755308</v>
      </c>
      <c r="AJ129" s="3">
        <v>3.30616168367841</v>
      </c>
      <c r="AK129" s="3">
        <v>4.8559719060955</v>
      </c>
      <c r="AL129" s="3"/>
      <c r="AM129" s="3"/>
      <c r="AN129" s="5" t="s">
        <v>51</v>
      </c>
      <c r="AO129" s="1"/>
      <c r="AP129" s="1"/>
      <c r="AQ129" s="1"/>
    </row>
    <row r="130" spans="1:43">
      <c r="A130" s="1" t="s">
        <v>436</v>
      </c>
      <c r="B130" s="1" t="s">
        <v>437</v>
      </c>
      <c r="C130" s="3">
        <v>7.4027397260274</v>
      </c>
      <c r="D130" s="4">
        <v>41535</v>
      </c>
      <c r="E130" s="3">
        <v>0.1987191235</v>
      </c>
      <c r="F130" s="5" t="s">
        <v>438</v>
      </c>
      <c r="G130" s="5">
        <v>2297</v>
      </c>
      <c r="H130" s="5" t="s">
        <v>226</v>
      </c>
      <c r="I130" s="3">
        <v>3.57570092333056</v>
      </c>
      <c r="J130" s="3">
        <v>21.0526315789474</v>
      </c>
      <c r="K130" s="3">
        <v>1.04156712852364</v>
      </c>
      <c r="L130" s="3">
        <v>22.4867724867725</v>
      </c>
      <c r="M130" s="3">
        <v>1.98117511576512</v>
      </c>
      <c r="N130" s="3">
        <v>17.9125528913963</v>
      </c>
      <c r="O130" s="3">
        <v>4.31617062368091</v>
      </c>
      <c r="P130" s="3">
        <v>47.1698113207547</v>
      </c>
      <c r="Q130" s="3">
        <v>4.20937212165866</v>
      </c>
      <c r="R130" s="3">
        <v>71.8978102189781</v>
      </c>
      <c r="S130" s="3">
        <v>8.58859548117957</v>
      </c>
      <c r="T130" s="3">
        <v>78.9893617021277</v>
      </c>
      <c r="U130" s="3">
        <v>18.6872213932224</v>
      </c>
      <c r="V130" s="3">
        <v>76.0416666666667</v>
      </c>
      <c r="W130" s="3">
        <v>14.2692865928711</v>
      </c>
      <c r="X130" s="3">
        <v>87.8661087866109</v>
      </c>
      <c r="Y130" s="3">
        <v>22.9502905520904</v>
      </c>
      <c r="Z130" s="3">
        <v>84.4444444444444</v>
      </c>
      <c r="AA130" s="3">
        <v>0.12300372059029</v>
      </c>
      <c r="AB130" s="3">
        <v>0.096494783502949</v>
      </c>
      <c r="AC130" s="3">
        <v>-7.21343873517787</v>
      </c>
      <c r="AD130" s="3">
        <v>0.629118472692947</v>
      </c>
      <c r="AE130" s="5">
        <v>5</v>
      </c>
      <c r="AF130" s="3">
        <v>0.300764933182882</v>
      </c>
      <c r="AG130" s="3">
        <v>7.13771118936199</v>
      </c>
      <c r="AH130" s="3">
        <v>8.72617856487208</v>
      </c>
      <c r="AI130" s="3">
        <v>3.53647053818857</v>
      </c>
      <c r="AJ130" s="3">
        <v>4.04153033354371</v>
      </c>
      <c r="AK130" s="3">
        <v>4.48193155724954</v>
      </c>
      <c r="AL130" s="3"/>
      <c r="AM130" s="3"/>
      <c r="AN130" s="5" t="s">
        <v>46</v>
      </c>
      <c r="AO130" s="1"/>
      <c r="AP130" s="1"/>
      <c r="AQ130" s="1"/>
    </row>
    <row r="131" spans="1:43">
      <c r="A131" s="1" t="s">
        <v>439</v>
      </c>
      <c r="B131" s="1" t="s">
        <v>440</v>
      </c>
      <c r="C131" s="3">
        <v>7.47945205479452</v>
      </c>
      <c r="D131" s="4">
        <v>41507</v>
      </c>
      <c r="E131" s="3">
        <v>4.5242626147</v>
      </c>
      <c r="F131" s="5" t="s">
        <v>441</v>
      </c>
      <c r="G131" s="5">
        <v>377</v>
      </c>
      <c r="H131" s="5" t="s">
        <v>93</v>
      </c>
      <c r="I131" s="3">
        <v>7.04354189535309</v>
      </c>
      <c r="J131" s="3">
        <v>43.25</v>
      </c>
      <c r="K131" s="3">
        <v>2.2276579016336</v>
      </c>
      <c r="L131" s="3">
        <v>40.4360753221011</v>
      </c>
      <c r="M131" s="3">
        <v>1.25684123996798</v>
      </c>
      <c r="N131" s="3">
        <v>68.562874251497</v>
      </c>
      <c r="O131" s="3">
        <v>15.2083487164341</v>
      </c>
      <c r="P131" s="3">
        <v>37.8269617706237</v>
      </c>
      <c r="Q131" s="3">
        <v>24.2217563228152</v>
      </c>
      <c r="R131" s="3">
        <v>28.9473684210526</v>
      </c>
      <c r="S131" s="3">
        <v>60.4992456453161</v>
      </c>
      <c r="T131" s="3">
        <v>31.3393329804129</v>
      </c>
      <c r="U131" s="3">
        <v>145.41498453311</v>
      </c>
      <c r="V131" s="3">
        <v>21.9822812846069</v>
      </c>
      <c r="W131" s="3">
        <v>108.796502810242</v>
      </c>
      <c r="X131" s="3">
        <v>26.0299625468165</v>
      </c>
      <c r="Y131" s="3">
        <v>180.892942870859</v>
      </c>
      <c r="Z131" s="3">
        <v>15.7142857142857</v>
      </c>
      <c r="AA131" s="3">
        <v>0.301330147623834</v>
      </c>
      <c r="AB131" s="3">
        <v>0.283753175008362</v>
      </c>
      <c r="AC131" s="3">
        <v>-26.2985237834882</v>
      </c>
      <c r="AD131" s="3">
        <v>1.05540702861892</v>
      </c>
      <c r="AE131" s="5">
        <v>5</v>
      </c>
      <c r="AF131" s="3">
        <v>2.02058663258612</v>
      </c>
      <c r="AG131" s="3">
        <v>69.9697970873616</v>
      </c>
      <c r="AH131" s="3">
        <v>59.3821614055021</v>
      </c>
      <c r="AI131" s="3">
        <v>26.319488719053</v>
      </c>
      <c r="AJ131" s="3">
        <v>25.7867227263949</v>
      </c>
      <c r="AK131" s="3">
        <v>27.6738189597816</v>
      </c>
      <c r="AL131" s="3"/>
      <c r="AM131" s="3"/>
      <c r="AN131" s="5" t="s">
        <v>46</v>
      </c>
      <c r="AO131" s="1"/>
      <c r="AP131" s="1"/>
      <c r="AQ131" s="1"/>
    </row>
    <row r="132" spans="1:43">
      <c r="A132" s="1" t="s">
        <v>442</v>
      </c>
      <c r="B132" s="1" t="s">
        <v>443</v>
      </c>
      <c r="C132" s="3">
        <v>7.25479452054795</v>
      </c>
      <c r="D132" s="4">
        <v>41589</v>
      </c>
      <c r="E132" s="3">
        <v>35.3120215269</v>
      </c>
      <c r="F132" s="5" t="s">
        <v>444</v>
      </c>
      <c r="G132" s="5">
        <v>1297</v>
      </c>
      <c r="H132" s="5" t="s">
        <v>55</v>
      </c>
      <c r="I132" s="3">
        <v>11.0572483841182</v>
      </c>
      <c r="J132" s="3">
        <v>44.3436176648518</v>
      </c>
      <c r="K132" s="3">
        <v>3.57373519913887</v>
      </c>
      <c r="L132" s="3">
        <v>28.8135593220339</v>
      </c>
      <c r="M132" s="3">
        <v>5.08955875928353</v>
      </c>
      <c r="N132" s="3">
        <v>50.9874326750449</v>
      </c>
      <c r="O132" s="3">
        <v>22.0756153260594</v>
      </c>
      <c r="P132" s="3">
        <v>34.0397350993377</v>
      </c>
      <c r="Q132" s="3">
        <v>54.099935938501</v>
      </c>
      <c r="R132" s="3">
        <v>1.52439024390244</v>
      </c>
      <c r="S132" s="3">
        <v>128.65969581749</v>
      </c>
      <c r="T132" s="3">
        <v>1.171875</v>
      </c>
      <c r="U132" s="3">
        <v>273.524844720497</v>
      </c>
      <c r="V132" s="3">
        <v>0.948509485094851</v>
      </c>
      <c r="W132" s="3">
        <v>248.37074583635</v>
      </c>
      <c r="X132" s="3">
        <v>1.3355592654424</v>
      </c>
      <c r="Y132" s="3">
        <v>202.644883824317</v>
      </c>
      <c r="Z132" s="3">
        <v>19.95841995842</v>
      </c>
      <c r="AA132" s="3">
        <v>0.456189815014443</v>
      </c>
      <c r="AB132" s="3">
        <v>0.454726077292199</v>
      </c>
      <c r="AC132" s="3">
        <v>-27.0444301352222</v>
      </c>
      <c r="AD132" s="3">
        <v>1.90348082087765</v>
      </c>
      <c r="AE132" s="5">
        <v>5</v>
      </c>
      <c r="AF132" s="3">
        <v>3.43056740932075</v>
      </c>
      <c r="AG132" s="3">
        <v>124.012161040288</v>
      </c>
      <c r="AH132" s="3">
        <v>96.9224319039586</v>
      </c>
      <c r="AI132" s="3">
        <v>48.7091694080278</v>
      </c>
      <c r="AJ132" s="3">
        <v>33.1073222960777</v>
      </c>
      <c r="AK132" s="3">
        <v>29.2371757937574</v>
      </c>
      <c r="AL132" s="3"/>
      <c r="AM132" s="3"/>
      <c r="AN132" s="5" t="s">
        <v>46</v>
      </c>
      <c r="AO132" s="1"/>
      <c r="AP132" s="1"/>
      <c r="AQ132" s="1"/>
    </row>
    <row r="133" spans="1:43">
      <c r="A133" s="1" t="s">
        <v>445</v>
      </c>
      <c r="B133" s="1" t="s">
        <v>446</v>
      </c>
      <c r="C133" s="3">
        <v>7.58082191780822</v>
      </c>
      <c r="D133" s="4">
        <v>41470</v>
      </c>
      <c r="E133" s="3">
        <v>3.4389901554</v>
      </c>
      <c r="F133" s="5" t="s">
        <v>447</v>
      </c>
      <c r="G133" s="5">
        <v>2046</v>
      </c>
      <c r="H133" s="5" t="s">
        <v>93</v>
      </c>
      <c r="I133" s="3">
        <v>-2.98071303331385</v>
      </c>
      <c r="J133" s="3">
        <v>97.9</v>
      </c>
      <c r="K133" s="3">
        <v>1.40500916310324</v>
      </c>
      <c r="L133" s="3">
        <v>55.3518334985134</v>
      </c>
      <c r="M133" s="3">
        <v>-9.38864628820962</v>
      </c>
      <c r="N133" s="3">
        <v>99.4011976047904</v>
      </c>
      <c r="O133" s="3">
        <v>14.2463867859601</v>
      </c>
      <c r="P133" s="3">
        <v>40.3923541247485</v>
      </c>
      <c r="Q133" s="3">
        <v>11.1855324849297</v>
      </c>
      <c r="R133" s="3">
        <v>55.9855521155831</v>
      </c>
      <c r="S133" s="3">
        <v>47.4245115452931</v>
      </c>
      <c r="T133" s="3">
        <v>44.8914769719428</v>
      </c>
      <c r="U133" s="3">
        <v>87.1476888387824</v>
      </c>
      <c r="V133" s="3">
        <v>46.0686600221484</v>
      </c>
      <c r="W133" s="3">
        <v>68.5279187817259</v>
      </c>
      <c r="X133" s="3">
        <v>45.8801498127341</v>
      </c>
      <c r="Y133" s="3">
        <v>66.4994984954865</v>
      </c>
      <c r="Z133" s="3">
        <v>57.9220779220779</v>
      </c>
      <c r="AA133" s="3">
        <v>0.191930360226499</v>
      </c>
      <c r="AB133" s="3">
        <v>0.156339872013857</v>
      </c>
      <c r="AC133" s="3">
        <v>-28.093023255814</v>
      </c>
      <c r="AD133" s="3">
        <v>0.675081804950918</v>
      </c>
      <c r="AE133" s="5">
        <v>3</v>
      </c>
      <c r="AF133" s="3">
        <v>1.47558195393185</v>
      </c>
      <c r="AG133" s="3">
        <v>41.7799874686556</v>
      </c>
      <c r="AH133" s="3">
        <v>38.4699853408373</v>
      </c>
      <c r="AI133" s="3">
        <v>16.9893027507119</v>
      </c>
      <c r="AJ133" s="3">
        <v>15.4150084469878</v>
      </c>
      <c r="AK133" s="3">
        <v>10.3512666794635</v>
      </c>
      <c r="AL133" s="3"/>
      <c r="AM133" s="3"/>
      <c r="AN133" s="5" t="s">
        <v>46</v>
      </c>
      <c r="AO133" s="1"/>
      <c r="AP133" s="1"/>
      <c r="AQ133" s="1"/>
    </row>
    <row r="134" spans="1:43">
      <c r="A134" s="1" t="s">
        <v>448</v>
      </c>
      <c r="B134" s="1" t="s">
        <v>449</v>
      </c>
      <c r="C134" s="3">
        <v>6.42465753424658</v>
      </c>
      <c r="D134" s="4">
        <v>41892</v>
      </c>
      <c r="E134" s="3">
        <v>13.1017371971</v>
      </c>
      <c r="F134" s="5" t="s">
        <v>450</v>
      </c>
      <c r="G134" s="5">
        <v>348</v>
      </c>
      <c r="H134" s="5" t="s">
        <v>50</v>
      </c>
      <c r="I134" s="3">
        <v>0.493096646942787</v>
      </c>
      <c r="J134" s="3">
        <v>4.77891916033944</v>
      </c>
      <c r="K134" s="3">
        <v>0</v>
      </c>
      <c r="L134" s="3">
        <v>43.3820274457725</v>
      </c>
      <c r="M134" s="3">
        <v>0.0982318271119617</v>
      </c>
      <c r="N134" s="3">
        <v>20.4363312555654</v>
      </c>
      <c r="O134" s="3">
        <v>0.493096646942787</v>
      </c>
      <c r="P134" s="3">
        <v>67.9305619004111</v>
      </c>
      <c r="Q134" s="3">
        <v>1.39303482587065</v>
      </c>
      <c r="R134" s="3">
        <v>18.8314823756639</v>
      </c>
      <c r="S134" s="3">
        <v>2.85395075699905</v>
      </c>
      <c r="T134" s="3">
        <v>15.3107344632768</v>
      </c>
      <c r="U134" s="3">
        <v>9.12922925985014</v>
      </c>
      <c r="V134" s="3">
        <v>10.1393188854489</v>
      </c>
      <c r="W134" s="3">
        <v>17.4831140578425</v>
      </c>
      <c r="X134" s="3">
        <v>13.0528586839266</v>
      </c>
      <c r="Y134" s="3">
        <v>21.4214777585895</v>
      </c>
      <c r="Z134" s="3">
        <v>25.1633986928105</v>
      </c>
      <c r="AA134" s="3">
        <v>0.114080498673692</v>
      </c>
      <c r="AB134" s="3">
        <v>0.710344091197323</v>
      </c>
      <c r="AC134" s="3">
        <v>-1.38339920948616</v>
      </c>
      <c r="AD134" s="3">
        <v>3.98101137715061</v>
      </c>
      <c r="AE134" s="5">
        <v>3</v>
      </c>
      <c r="AF134" s="3">
        <v>0.45128429711792</v>
      </c>
      <c r="AG134" s="3">
        <v>3.60709523358427</v>
      </c>
      <c r="AH134" s="3">
        <v>4.76699511324838</v>
      </c>
      <c r="AI134" s="3">
        <v>5.66991918177864</v>
      </c>
      <c r="AJ134" s="3">
        <v>4.86910741800766</v>
      </c>
      <c r="AK134" s="3">
        <v>4.82167262425828</v>
      </c>
      <c r="AL134" s="3"/>
      <c r="AM134" s="3"/>
      <c r="AN134" s="5" t="s">
        <v>51</v>
      </c>
      <c r="AO134" s="1"/>
      <c r="AP134" s="1"/>
      <c r="AQ134" s="1"/>
    </row>
    <row r="135" spans="1:43">
      <c r="A135" s="1" t="s">
        <v>451</v>
      </c>
      <c r="B135" s="1" t="s">
        <v>452</v>
      </c>
      <c r="C135" s="3">
        <v>7.47945205479452</v>
      </c>
      <c r="D135" s="4">
        <v>41507</v>
      </c>
      <c r="E135" s="3">
        <v>6.2814981708</v>
      </c>
      <c r="F135" s="5" t="s">
        <v>453</v>
      </c>
      <c r="G135" s="5">
        <v>2731</v>
      </c>
      <c r="H135" s="5" t="s">
        <v>50</v>
      </c>
      <c r="I135" s="3">
        <v>0.181937165495538</v>
      </c>
      <c r="J135" s="3">
        <v>39.8392139347923</v>
      </c>
      <c r="K135" s="3">
        <v>0.186219739292372</v>
      </c>
      <c r="L135" s="3">
        <v>1.50509074811864</v>
      </c>
      <c r="M135" s="3">
        <v>-0.369523039085167</v>
      </c>
      <c r="N135" s="3">
        <v>89.4033837934105</v>
      </c>
      <c r="O135" s="3">
        <v>0.0896035828545445</v>
      </c>
      <c r="P135" s="3">
        <v>85.7469164001827</v>
      </c>
      <c r="Q135" s="3">
        <v>-0.541904614361557</v>
      </c>
      <c r="R135" s="3">
        <v>95.4128440366973</v>
      </c>
      <c r="S135" s="3">
        <v>1.06486859387553</v>
      </c>
      <c r="T135" s="3">
        <v>80.1694915254237</v>
      </c>
      <c r="U135" s="3">
        <v>6.29845200034171</v>
      </c>
      <c r="V135" s="3">
        <v>48.6068111455108</v>
      </c>
      <c r="W135" s="3">
        <v>14.5737453766745</v>
      </c>
      <c r="X135" s="3">
        <v>37.0010787486516</v>
      </c>
      <c r="Y135" s="3">
        <v>19.6907287437996</v>
      </c>
      <c r="Z135" s="3">
        <v>35.9477124183007</v>
      </c>
      <c r="AA135" s="3">
        <v>-0.0138127873620804</v>
      </c>
      <c r="AB135" s="3">
        <v>0.26520582176659</v>
      </c>
      <c r="AC135" s="3">
        <v>-3.27230282579334</v>
      </c>
      <c r="AD135" s="3">
        <v>1.41511955436736</v>
      </c>
      <c r="AE135" s="5">
        <v>2</v>
      </c>
      <c r="AF135" s="3">
        <v>0.381704453196739</v>
      </c>
      <c r="AG135" s="3">
        <v>2.24634320249872</v>
      </c>
      <c r="AH135" s="3">
        <v>3.60204892903551</v>
      </c>
      <c r="AI135" s="3">
        <v>4.84840437192227</v>
      </c>
      <c r="AJ135" s="3">
        <v>4.20512699956885</v>
      </c>
      <c r="AK135" s="3">
        <v>5.90812282014526</v>
      </c>
      <c r="AL135" s="3"/>
      <c r="AM135" s="3"/>
      <c r="AN135" s="5" t="s">
        <v>51</v>
      </c>
      <c r="AO135" s="1"/>
      <c r="AP135" s="1"/>
      <c r="AQ135" s="1"/>
    </row>
    <row r="136" spans="1:43">
      <c r="A136" s="1" t="s">
        <v>454</v>
      </c>
      <c r="B136" s="1" t="s">
        <v>455</v>
      </c>
      <c r="C136" s="3">
        <v>7.44383561643836</v>
      </c>
      <c r="D136" s="4">
        <v>41520</v>
      </c>
      <c r="E136" s="3">
        <v>0.5896152767</v>
      </c>
      <c r="F136" s="5" t="s">
        <v>456</v>
      </c>
      <c r="G136" s="5">
        <v>1028</v>
      </c>
      <c r="H136" s="5" t="s">
        <v>93</v>
      </c>
      <c r="I136" s="3">
        <v>1.08570924176891</v>
      </c>
      <c r="J136" s="3">
        <v>88.15</v>
      </c>
      <c r="K136" s="3">
        <v>0.297775442284112</v>
      </c>
      <c r="L136" s="3">
        <v>88.8999008919723</v>
      </c>
      <c r="M136" s="3">
        <v>-0.408731194016868</v>
      </c>
      <c r="N136" s="3">
        <v>88.0738522954092</v>
      </c>
      <c r="O136" s="3">
        <v>2.6808930332646</v>
      </c>
      <c r="P136" s="3">
        <v>87.7263581488934</v>
      </c>
      <c r="Q136" s="3">
        <v>3.72248890499048</v>
      </c>
      <c r="R136" s="3">
        <v>88.0804953560371</v>
      </c>
      <c r="S136" s="3">
        <v>6.93808945746569</v>
      </c>
      <c r="T136" s="3">
        <v>96.4531498147168</v>
      </c>
      <c r="U136" s="3">
        <v>8.24196597353496</v>
      </c>
      <c r="V136" s="3">
        <v>98.7264673311185</v>
      </c>
      <c r="W136" s="3">
        <v>11.5092502434275</v>
      </c>
      <c r="X136" s="3">
        <v>97.3782771535581</v>
      </c>
      <c r="Y136" s="3">
        <v>17.5558574731183</v>
      </c>
      <c r="Z136" s="3">
        <v>97.1428571428571</v>
      </c>
      <c r="AA136" s="3">
        <v>0.114639206452442</v>
      </c>
      <c r="AB136" s="3">
        <v>0.115420757744225</v>
      </c>
      <c r="AC136" s="3">
        <v>-3.57460430375245</v>
      </c>
      <c r="AD136" s="3">
        <v>1.0325941717967</v>
      </c>
      <c r="AE136" s="5">
        <v>3</v>
      </c>
      <c r="AF136" s="3">
        <v>0.26628465315973</v>
      </c>
      <c r="AG136" s="3">
        <v>5.84479538271137</v>
      </c>
      <c r="AH136" s="3">
        <v>3.31714663127844</v>
      </c>
      <c r="AI136" s="3">
        <v>3.12829841060627</v>
      </c>
      <c r="AJ136" s="3">
        <v>3.06454502156541</v>
      </c>
      <c r="AK136" s="3">
        <v>6.25707580345776</v>
      </c>
      <c r="AL136" s="3"/>
      <c r="AM136" s="3"/>
      <c r="AN136" s="5" t="s">
        <v>46</v>
      </c>
      <c r="AO136" s="1"/>
      <c r="AP136" s="1"/>
      <c r="AQ136" s="1"/>
    </row>
    <row r="137" spans="1:43">
      <c r="A137" s="1" t="s">
        <v>457</v>
      </c>
      <c r="B137" s="1" t="s">
        <v>458</v>
      </c>
      <c r="C137" s="3">
        <v>7.27123287671233</v>
      </c>
      <c r="D137" s="4">
        <v>41583</v>
      </c>
      <c r="E137" s="3">
        <v>2.5350114537</v>
      </c>
      <c r="F137" s="5" t="s">
        <v>459</v>
      </c>
      <c r="G137" s="5">
        <v>328</v>
      </c>
      <c r="H137" s="5" t="s">
        <v>50</v>
      </c>
      <c r="I137" s="3">
        <v>0.291545189504381</v>
      </c>
      <c r="J137" s="3">
        <v>19.8302813756141</v>
      </c>
      <c r="K137" s="3">
        <v>0</v>
      </c>
      <c r="L137" s="3">
        <v>43.3820274457725</v>
      </c>
      <c r="M137" s="3">
        <v>0</v>
      </c>
      <c r="N137" s="3">
        <v>34.1495992876224</v>
      </c>
      <c r="O137" s="3">
        <v>0.122548807473765</v>
      </c>
      <c r="P137" s="3">
        <v>84.376427592508</v>
      </c>
      <c r="Q137" s="3">
        <v>0.876058111763314</v>
      </c>
      <c r="R137" s="3">
        <v>72.8633510381458</v>
      </c>
      <c r="S137" s="3">
        <v>1.83404536828528</v>
      </c>
      <c r="T137" s="3">
        <v>53.5028248587571</v>
      </c>
      <c r="U137" s="3">
        <v>6.43534753897828</v>
      </c>
      <c r="V137" s="3">
        <v>44.7368421052632</v>
      </c>
      <c r="W137" s="3">
        <v>14.485958305679</v>
      </c>
      <c r="X137" s="3">
        <v>38.2955771305286</v>
      </c>
      <c r="Y137" s="3">
        <v>20.558034461822</v>
      </c>
      <c r="Z137" s="3">
        <v>29.7385620915033</v>
      </c>
      <c r="AA137" s="3">
        <v>0.0358067709474348</v>
      </c>
      <c r="AB137" s="3">
        <v>0.6560696945781</v>
      </c>
      <c r="AC137" s="3">
        <v>-1.21495327102805</v>
      </c>
      <c r="AD137" s="3">
        <v>3.78946157085331</v>
      </c>
      <c r="AE137" s="5">
        <v>2</v>
      </c>
      <c r="AF137" s="3">
        <v>0.382566925907449</v>
      </c>
      <c r="AG137" s="3">
        <v>2.53225265573116</v>
      </c>
      <c r="AH137" s="3">
        <v>3.74454934196415</v>
      </c>
      <c r="AI137" s="3">
        <v>4.68469268348539</v>
      </c>
      <c r="AJ137" s="3">
        <v>4.09507157061315</v>
      </c>
      <c r="AK137" s="3">
        <v>5.19444218497673</v>
      </c>
      <c r="AL137" s="3"/>
      <c r="AM137" s="3"/>
      <c r="AN137" s="5" t="s">
        <v>51</v>
      </c>
      <c r="AO137" s="1"/>
      <c r="AP137" s="1"/>
      <c r="AQ137" s="1"/>
    </row>
    <row r="138" spans="1:43">
      <c r="A138" s="1" t="s">
        <v>460</v>
      </c>
      <c r="B138" s="1" t="s">
        <v>461</v>
      </c>
      <c r="C138" s="3">
        <v>7.42191780821918</v>
      </c>
      <c r="D138" s="4">
        <v>41528</v>
      </c>
      <c r="E138" s="3">
        <v>2.9226861374</v>
      </c>
      <c r="F138" s="5" t="s">
        <v>462</v>
      </c>
      <c r="G138" s="5">
        <v>210</v>
      </c>
      <c r="H138" s="5" t="s">
        <v>93</v>
      </c>
      <c r="I138" s="3">
        <v>5.71174080053443</v>
      </c>
      <c r="J138" s="3">
        <v>50</v>
      </c>
      <c r="K138" s="3">
        <v>2.36105870303488</v>
      </c>
      <c r="L138" s="3">
        <v>38.0574826560951</v>
      </c>
      <c r="M138" s="3">
        <v>2.46047590784007</v>
      </c>
      <c r="N138" s="3">
        <v>48.4031936127745</v>
      </c>
      <c r="O138" s="3">
        <v>10.5618631732169</v>
      </c>
      <c r="P138" s="3">
        <v>48.7927565392354</v>
      </c>
      <c r="Q138" s="3">
        <v>18.2967854472963</v>
      </c>
      <c r="R138" s="3">
        <v>40.7120743034056</v>
      </c>
      <c r="S138" s="3">
        <v>41.2346597248048</v>
      </c>
      <c r="T138" s="3">
        <v>50.6617257808364</v>
      </c>
      <c r="U138" s="3">
        <v>77.1361940298507</v>
      </c>
      <c r="V138" s="3">
        <v>51.1074197120709</v>
      </c>
      <c r="W138" s="3">
        <v>36.9069935111752</v>
      </c>
      <c r="X138" s="3">
        <v>73.4082397003745</v>
      </c>
      <c r="Y138" s="3">
        <v>62.5744301797753</v>
      </c>
      <c r="Z138" s="3">
        <v>60.2597402597403</v>
      </c>
      <c r="AA138" s="3">
        <v>0.284706115213649</v>
      </c>
      <c r="AB138" s="3">
        <v>0.128184849622724</v>
      </c>
      <c r="AC138" s="3">
        <v>-28.958051420839</v>
      </c>
      <c r="AD138" s="3">
        <v>0.380471723500181</v>
      </c>
      <c r="AE138" s="5">
        <v>8</v>
      </c>
      <c r="AF138" s="3">
        <v>0.797437767249861</v>
      </c>
      <c r="AG138" s="3">
        <v>33.8358238007946</v>
      </c>
      <c r="AH138" s="3">
        <v>32.6731495260312</v>
      </c>
      <c r="AI138" s="3">
        <v>9.01555751132439</v>
      </c>
      <c r="AJ138" s="3">
        <v>13.4100205878419</v>
      </c>
      <c r="AK138" s="3">
        <v>16.8461453184249</v>
      </c>
      <c r="AL138" s="3"/>
      <c r="AM138" s="3"/>
      <c r="AN138" s="5" t="s">
        <v>46</v>
      </c>
      <c r="AO138" s="1"/>
      <c r="AP138" s="1"/>
      <c r="AQ138" s="1"/>
    </row>
    <row r="139" spans="1:43">
      <c r="A139" s="1" t="s">
        <v>463</v>
      </c>
      <c r="B139" s="1" t="s">
        <v>464</v>
      </c>
      <c r="C139" s="3">
        <v>7.20821917808219</v>
      </c>
      <c r="D139" s="4">
        <v>41606</v>
      </c>
      <c r="E139" s="3">
        <v>1.0099345427</v>
      </c>
      <c r="F139" s="5" t="s">
        <v>465</v>
      </c>
      <c r="G139" s="5">
        <v>190</v>
      </c>
      <c r="H139" s="5" t="s">
        <v>213</v>
      </c>
      <c r="I139" s="3">
        <v>-2.94334069168506</v>
      </c>
      <c r="J139" s="3">
        <v>94.8051948051948</v>
      </c>
      <c r="K139" s="3">
        <v>-0.677710843373493</v>
      </c>
      <c r="L139" s="3">
        <v>81.8181818181818</v>
      </c>
      <c r="M139" s="3">
        <v>-0.752445447705037</v>
      </c>
      <c r="N139" s="3">
        <v>88.3116883116883</v>
      </c>
      <c r="O139" s="3">
        <v>-2.5129342202513</v>
      </c>
      <c r="P139" s="3">
        <v>94.5945945945946</v>
      </c>
      <c r="Q139" s="3">
        <v>-4.97118155619595</v>
      </c>
      <c r="R139" s="3">
        <v>79.7297297297297</v>
      </c>
      <c r="S139" s="3">
        <v>-3.44070278184481</v>
      </c>
      <c r="T139" s="3">
        <v>68.75</v>
      </c>
      <c r="U139" s="3">
        <v>5.26735833998405</v>
      </c>
      <c r="V139" s="3">
        <v>61.2244897959184</v>
      </c>
      <c r="W139" s="3">
        <v>13.7068965517242</v>
      </c>
      <c r="X139" s="3">
        <v>28.5714285714286</v>
      </c>
      <c r="Y139" s="3">
        <v>21.0091534482759</v>
      </c>
      <c r="Z139" s="3">
        <v>82.3529411764706</v>
      </c>
      <c r="AA139" s="3">
        <v>-0.0523715645186232</v>
      </c>
      <c r="AB139" s="3">
        <v>0.0769559338142348</v>
      </c>
      <c r="AC139" s="3">
        <v>-12.9008746355685</v>
      </c>
      <c r="AD139" s="3">
        <v>0.338476229661661</v>
      </c>
      <c r="AE139" s="5">
        <v>4</v>
      </c>
      <c r="AF139" s="3">
        <v>0.39783859876856</v>
      </c>
      <c r="AG139" s="3">
        <v>-1.76790941259167</v>
      </c>
      <c r="AH139" s="3">
        <v>4.42546814746447</v>
      </c>
      <c r="AI139" s="3">
        <v>3.43754119643236</v>
      </c>
      <c r="AJ139" s="3">
        <v>2.08906613807469</v>
      </c>
      <c r="AK139" s="3">
        <v>6.27146579795494</v>
      </c>
      <c r="AL139" s="3"/>
      <c r="AM139" s="3"/>
      <c r="AN139" s="5" t="s">
        <v>46</v>
      </c>
      <c r="AO139" s="1"/>
      <c r="AP139" s="1"/>
      <c r="AQ139" s="1"/>
    </row>
    <row r="140" spans="1:43">
      <c r="A140" s="1" t="s">
        <v>466</v>
      </c>
      <c r="B140" s="1" t="s">
        <v>467</v>
      </c>
      <c r="C140" s="3">
        <v>7.30958904109589</v>
      </c>
      <c r="D140" s="4">
        <v>41569</v>
      </c>
      <c r="E140" s="3">
        <v>4.0124951489</v>
      </c>
      <c r="F140" s="5" t="s">
        <v>468</v>
      </c>
      <c r="G140" s="5">
        <v>2669</v>
      </c>
      <c r="H140" s="5" t="s">
        <v>50</v>
      </c>
      <c r="I140" s="3">
        <v>0.199391258318046</v>
      </c>
      <c r="J140" s="3">
        <v>35.9535506922733</v>
      </c>
      <c r="K140" s="3">
        <v>0.100200400801604</v>
      </c>
      <c r="L140" s="3">
        <v>2.56750774679061</v>
      </c>
      <c r="M140" s="3">
        <v>0</v>
      </c>
      <c r="N140" s="3">
        <v>34.1495992876224</v>
      </c>
      <c r="O140" s="3">
        <v>0.099987100323667</v>
      </c>
      <c r="P140" s="3">
        <v>85.0616719963454</v>
      </c>
      <c r="Q140" s="3">
        <v>1.79702123364457</v>
      </c>
      <c r="R140" s="3">
        <v>5.26315789473684</v>
      </c>
      <c r="S140" s="3">
        <v>4.72152284610561</v>
      </c>
      <c r="T140" s="3">
        <v>2.54237288135593</v>
      </c>
      <c r="U140" s="3">
        <v>10.256137105342</v>
      </c>
      <c r="V140" s="3">
        <v>5.26315789473684</v>
      </c>
      <c r="W140" s="3">
        <v>21.0644116853142</v>
      </c>
      <c r="X140" s="3">
        <v>2.9126213592233</v>
      </c>
      <c r="Y140" s="3">
        <v>30.6725849849165</v>
      </c>
      <c r="Z140" s="3">
        <v>0.65359477124183</v>
      </c>
      <c r="AA140" s="3">
        <v>0.216748306797893</v>
      </c>
      <c r="AB140" s="3">
        <v>0.684107425729392</v>
      </c>
      <c r="AC140" s="3">
        <v>-1.27817288647412</v>
      </c>
      <c r="AD140" s="3">
        <v>5.13760578031423</v>
      </c>
      <c r="AE140" s="5">
        <v>1</v>
      </c>
      <c r="AF140" s="3">
        <v>0.537923432174476</v>
      </c>
      <c r="AG140" s="3">
        <v>5.86508629986593</v>
      </c>
      <c r="AH140" s="3">
        <v>5.34106406206438</v>
      </c>
      <c r="AI140" s="3">
        <v>6.70195104144697</v>
      </c>
      <c r="AJ140" s="3">
        <v>5.08424194525574</v>
      </c>
      <c r="AK140" s="3">
        <v>7.16696310630898</v>
      </c>
      <c r="AL140" s="3"/>
      <c r="AM140" s="3"/>
      <c r="AN140" s="5" t="s">
        <v>51</v>
      </c>
      <c r="AO140" s="1"/>
      <c r="AP140" s="1"/>
      <c r="AQ140" s="1"/>
    </row>
    <row r="141" spans="1:43">
      <c r="A141" s="1" t="s">
        <v>469</v>
      </c>
      <c r="B141" s="1" t="s">
        <v>470</v>
      </c>
      <c r="C141" s="3">
        <v>7.40547945205479</v>
      </c>
      <c r="D141" s="4">
        <v>41534</v>
      </c>
      <c r="E141" s="3">
        <v>2.5310862261</v>
      </c>
      <c r="F141" s="5" t="s">
        <v>471</v>
      </c>
      <c r="G141" s="5">
        <v>706</v>
      </c>
      <c r="H141" s="5" t="s">
        <v>93</v>
      </c>
      <c r="I141" s="3">
        <v>10.7102622310177</v>
      </c>
      <c r="J141" s="3">
        <v>26.6</v>
      </c>
      <c r="K141" s="3">
        <v>3.51377018043685</v>
      </c>
      <c r="L141" s="3">
        <v>19.5242814667988</v>
      </c>
      <c r="M141" s="3">
        <v>4.55426353679516</v>
      </c>
      <c r="N141" s="3">
        <v>31.936127744511</v>
      </c>
      <c r="O141" s="3">
        <v>16.5607453047374</v>
      </c>
      <c r="P141" s="3">
        <v>33.8531187122736</v>
      </c>
      <c r="Q141" s="3">
        <v>30.3088681084761</v>
      </c>
      <c r="R141" s="3">
        <v>16.9762641898865</v>
      </c>
      <c r="S141" s="3">
        <v>71.3545857113329</v>
      </c>
      <c r="T141" s="3">
        <v>21.0164107993647</v>
      </c>
      <c r="U141" s="3">
        <v>106.586373043922</v>
      </c>
      <c r="V141" s="3">
        <v>38.7596899224806</v>
      </c>
      <c r="W141" s="3">
        <v>118.760828002522</v>
      </c>
      <c r="X141" s="3">
        <v>21.2234706616729</v>
      </c>
      <c r="Y141" s="3">
        <v>108.383930219265</v>
      </c>
      <c r="Z141" s="3">
        <v>38.8311688311688</v>
      </c>
      <c r="AA141" s="3">
        <v>0.394644573414877</v>
      </c>
      <c r="AB141" s="3">
        <v>0.323335758810602</v>
      </c>
      <c r="AC141" s="3">
        <v>-22.6591760299626</v>
      </c>
      <c r="AD141" s="3">
        <v>1.31305537208387</v>
      </c>
      <c r="AE141" s="5">
        <v>3</v>
      </c>
      <c r="AF141" s="3">
        <v>1.90133851837814</v>
      </c>
      <c r="AG141" s="3">
        <v>59.5102313835582</v>
      </c>
      <c r="AH141" s="3">
        <v>43.025030685825</v>
      </c>
      <c r="AI141" s="3">
        <v>25.4770484756392</v>
      </c>
      <c r="AJ141" s="3">
        <v>19.5057421971886</v>
      </c>
      <c r="AK141" s="3">
        <v>22.6594815897328</v>
      </c>
      <c r="AL141" s="3"/>
      <c r="AM141" s="3"/>
      <c r="AN141" s="5" t="s">
        <v>46</v>
      </c>
      <c r="AO141" s="1"/>
      <c r="AP141" s="1"/>
      <c r="AQ141" s="1"/>
    </row>
    <row r="142" spans="1:43">
      <c r="A142" s="1" t="s">
        <v>472</v>
      </c>
      <c r="B142" s="1" t="s">
        <v>473</v>
      </c>
      <c r="C142" s="3">
        <v>7.4027397260274</v>
      </c>
      <c r="D142" s="4">
        <v>41535</v>
      </c>
      <c r="E142" s="3">
        <v>35.9987651547</v>
      </c>
      <c r="F142" s="5" t="s">
        <v>346</v>
      </c>
      <c r="G142" s="5">
        <v>2703</v>
      </c>
      <c r="H142" s="5" t="s">
        <v>50</v>
      </c>
      <c r="I142" s="3">
        <v>0.190476080388867</v>
      </c>
      <c r="J142" s="3">
        <v>37.8740509155873</v>
      </c>
      <c r="K142" s="3">
        <v>0</v>
      </c>
      <c r="L142" s="3">
        <v>43.3820274457725</v>
      </c>
      <c r="M142" s="3">
        <v>-1.0987802976909e-7</v>
      </c>
      <c r="N142" s="3">
        <v>37.5779162956367</v>
      </c>
      <c r="O142" s="3">
        <v>0.669856348716096</v>
      </c>
      <c r="P142" s="3">
        <v>51.9415258108725</v>
      </c>
      <c r="Q142" s="3">
        <v>1.24786810803215</v>
      </c>
      <c r="R142" s="3">
        <v>33.558667310478</v>
      </c>
      <c r="S142" s="3">
        <v>2.00714642784329</v>
      </c>
      <c r="T142" s="3">
        <v>43.954802259887</v>
      </c>
      <c r="U142" s="3">
        <v>6.34549065848104</v>
      </c>
      <c r="V142" s="3">
        <v>47.3684210526316</v>
      </c>
      <c r="W142" s="3">
        <v>14.1204223027803</v>
      </c>
      <c r="X142" s="3">
        <v>43.4735706580367</v>
      </c>
      <c r="Y142" s="3">
        <v>25.413382296608</v>
      </c>
      <c r="Z142" s="3">
        <v>6.5359477124183</v>
      </c>
      <c r="AA142" s="3">
        <v>0.035317383519558</v>
      </c>
      <c r="AB142" s="3">
        <v>0.50906331958437</v>
      </c>
      <c r="AC142" s="3">
        <v>-2.05273383866671</v>
      </c>
      <c r="AD142" s="3">
        <v>2.18867875760628</v>
      </c>
      <c r="AE142" s="5">
        <v>3</v>
      </c>
      <c r="AF142" s="3">
        <v>0.368074449586526</v>
      </c>
      <c r="AG142" s="3">
        <v>2.50851084410395</v>
      </c>
      <c r="AH142" s="3">
        <v>3.28739029177401</v>
      </c>
      <c r="AI142" s="3">
        <v>4.63670000655714</v>
      </c>
      <c r="AJ142" s="3">
        <v>4.95575715945393</v>
      </c>
      <c r="AK142" s="3">
        <v>5.57268221584843</v>
      </c>
      <c r="AL142" s="3"/>
      <c r="AM142" s="3">
        <v>100</v>
      </c>
      <c r="AN142" s="5" t="s">
        <v>56</v>
      </c>
      <c r="AO142" s="1"/>
      <c r="AP142" s="1"/>
      <c r="AQ142" s="1"/>
    </row>
    <row r="143" spans="1:43">
      <c r="A143" s="1" t="s">
        <v>474</v>
      </c>
      <c r="B143" s="1" t="s">
        <v>475</v>
      </c>
      <c r="C143" s="3">
        <v>7.38630136986301</v>
      </c>
      <c r="D143" s="4">
        <v>41541</v>
      </c>
      <c r="E143" s="3">
        <v>5.4704442522</v>
      </c>
      <c r="F143" s="5" t="s">
        <v>476</v>
      </c>
      <c r="G143" s="5">
        <v>2697</v>
      </c>
      <c r="H143" s="5" t="s">
        <v>50</v>
      </c>
      <c r="I143" s="3">
        <v>-0.00956754688097964</v>
      </c>
      <c r="J143" s="3">
        <v>70.7458686913801</v>
      </c>
      <c r="K143" s="3">
        <v>0</v>
      </c>
      <c r="L143" s="3">
        <v>43.3820274457725</v>
      </c>
      <c r="M143" s="3">
        <v>-0.152861373841596</v>
      </c>
      <c r="N143" s="3">
        <v>64.3811219946572</v>
      </c>
      <c r="O143" s="3">
        <v>0.585761656075273</v>
      </c>
      <c r="P143" s="3">
        <v>60.8497030607583</v>
      </c>
      <c r="Q143" s="3">
        <v>1.07980078994428</v>
      </c>
      <c r="R143" s="3">
        <v>55.3355866731048</v>
      </c>
      <c r="S143" s="3">
        <v>2.06563058527049</v>
      </c>
      <c r="T143" s="3">
        <v>41.2429378531073</v>
      </c>
      <c r="U143" s="3">
        <v>5.63792765575496</v>
      </c>
      <c r="V143" s="3">
        <v>66.0990712074303</v>
      </c>
      <c r="W143" s="3">
        <v>13.2903716259614</v>
      </c>
      <c r="X143" s="3">
        <v>55.8791801510248</v>
      </c>
      <c r="Y143" s="3">
        <v>16.5413178911691</v>
      </c>
      <c r="Z143" s="3">
        <v>65.0326797385621</v>
      </c>
      <c r="AA143" s="3">
        <v>0.0608829524267667</v>
      </c>
      <c r="AB143" s="3">
        <v>0.41375676220587</v>
      </c>
      <c r="AC143" s="3">
        <v>-2.02536623734144</v>
      </c>
      <c r="AD143" s="3">
        <v>2.0930926706506</v>
      </c>
      <c r="AE143" s="5">
        <v>3</v>
      </c>
      <c r="AF143" s="3">
        <v>0.322587010394786</v>
      </c>
      <c r="AG143" s="3">
        <v>2.56376033734069</v>
      </c>
      <c r="AH143" s="3">
        <v>3.07169765764228</v>
      </c>
      <c r="AI143" s="3">
        <v>3.8417314264765</v>
      </c>
      <c r="AJ143" s="3">
        <v>3.10061681365048</v>
      </c>
      <c r="AK143" s="3">
        <v>4.92794519444144</v>
      </c>
      <c r="AL143" s="3"/>
      <c r="AM143" s="3"/>
      <c r="AN143" s="5" t="s">
        <v>51</v>
      </c>
      <c r="AO143" s="1"/>
      <c r="AP143" s="1"/>
      <c r="AQ143" s="1"/>
    </row>
    <row r="144" spans="1:43">
      <c r="A144" s="1" t="s">
        <v>477</v>
      </c>
      <c r="B144" s="1" t="s">
        <v>478</v>
      </c>
      <c r="C144" s="3">
        <v>7.30958904109589</v>
      </c>
      <c r="D144" s="4">
        <v>41569</v>
      </c>
      <c r="E144" s="3">
        <v>26.8481867446</v>
      </c>
      <c r="F144" s="5" t="s">
        <v>479</v>
      </c>
      <c r="G144" s="5">
        <v>2357</v>
      </c>
      <c r="H144" s="5" t="s">
        <v>213</v>
      </c>
      <c r="I144" s="3">
        <v>-1.07659434582513</v>
      </c>
      <c r="J144" s="3">
        <v>76.6233766233766</v>
      </c>
      <c r="K144" s="3">
        <v>-0.725773195876281</v>
      </c>
      <c r="L144" s="3">
        <v>83.1168831168831</v>
      </c>
      <c r="M144" s="3">
        <v>-0.454846179292105</v>
      </c>
      <c r="N144" s="3">
        <v>79.2207792207792</v>
      </c>
      <c r="O144" s="3">
        <v>1.91347049360764</v>
      </c>
      <c r="P144" s="3">
        <v>27.027027027027</v>
      </c>
      <c r="Q144" s="3">
        <v>-0.39718659495242</v>
      </c>
      <c r="R144" s="3">
        <v>51.3513513513513</v>
      </c>
      <c r="S144" s="3">
        <v>0.108117099135062</v>
      </c>
      <c r="T144" s="3">
        <v>43.75</v>
      </c>
      <c r="U144" s="3">
        <v>12.8751331982011</v>
      </c>
      <c r="V144" s="3">
        <v>16.3265306122449</v>
      </c>
      <c r="W144" s="3">
        <v>16.4424133511631</v>
      </c>
      <c r="X144" s="3">
        <v>18.3673469387755</v>
      </c>
      <c r="Y144" s="3">
        <v>30.2252783122751</v>
      </c>
      <c r="Z144" s="3">
        <v>29.4117647058824</v>
      </c>
      <c r="AA144" s="3">
        <v>-0.00824596609843507</v>
      </c>
      <c r="AB144" s="3">
        <v>0.12058736511816</v>
      </c>
      <c r="AC144" s="3">
        <v>-11.002566437619</v>
      </c>
      <c r="AD144" s="3">
        <v>0.472201995768384</v>
      </c>
      <c r="AE144" s="5">
        <v>3</v>
      </c>
      <c r="AF144" s="3">
        <v>0.452188551638414</v>
      </c>
      <c r="AG144" s="3">
        <v>1.6191598762872</v>
      </c>
      <c r="AH144" s="3">
        <v>8.09460191993547</v>
      </c>
      <c r="AI144" s="3">
        <v>3.99339734274313</v>
      </c>
      <c r="AJ144" s="3">
        <v>3.43705315675609</v>
      </c>
      <c r="AK144" s="3">
        <v>7.12395208901642</v>
      </c>
      <c r="AL144" s="3"/>
      <c r="AM144" s="3"/>
      <c r="AN144" s="5" t="s">
        <v>46</v>
      </c>
      <c r="AO144" s="1"/>
      <c r="AP144" s="1"/>
      <c r="AQ144" s="1"/>
    </row>
    <row r="145" spans="1:43">
      <c r="A145" s="1" t="s">
        <v>480</v>
      </c>
      <c r="B145" s="1" t="s">
        <v>481</v>
      </c>
      <c r="C145" s="3">
        <v>7.20821917808219</v>
      </c>
      <c r="D145" s="4">
        <v>41606</v>
      </c>
      <c r="E145" s="3">
        <v>34.3678297411</v>
      </c>
      <c r="F145" s="5" t="s">
        <v>482</v>
      </c>
      <c r="G145" s="5">
        <v>1081</v>
      </c>
      <c r="H145" s="5" t="s">
        <v>55</v>
      </c>
      <c r="I145" s="3">
        <v>15.0831873905429</v>
      </c>
      <c r="J145" s="3">
        <v>17.664851784634</v>
      </c>
      <c r="K145" s="3">
        <v>5.56224899598393</v>
      </c>
      <c r="L145" s="3">
        <v>3.27683615819209</v>
      </c>
      <c r="M145" s="3">
        <v>10.464383273797</v>
      </c>
      <c r="N145" s="3">
        <v>9.87432675044883</v>
      </c>
      <c r="O145" s="3">
        <v>24.8693586698337</v>
      </c>
      <c r="P145" s="3">
        <v>22.3841059602649</v>
      </c>
      <c r="Q145" s="3">
        <v>26.6136801541426</v>
      </c>
      <c r="R145" s="3">
        <v>41.234756097561</v>
      </c>
      <c r="S145" s="3">
        <v>114.047231270358</v>
      </c>
      <c r="T145" s="3">
        <v>4.1015625</v>
      </c>
      <c r="U145" s="3">
        <v>245.469992261055</v>
      </c>
      <c r="V145" s="3">
        <v>3.65853658536585</v>
      </c>
      <c r="W145" s="3">
        <v>236.506058886352</v>
      </c>
      <c r="X145" s="3">
        <v>1.83639398998331</v>
      </c>
      <c r="Y145" s="3">
        <v>350.310538523611</v>
      </c>
      <c r="Z145" s="3">
        <v>1.24740124740125</v>
      </c>
      <c r="AA145" s="3">
        <v>0.434418813657001</v>
      </c>
      <c r="AB145" s="3">
        <v>0.442934808510821</v>
      </c>
      <c r="AC145" s="3">
        <v>-23.2309746328438</v>
      </c>
      <c r="AD145" s="3">
        <v>2.14119897873439</v>
      </c>
      <c r="AE145" s="5">
        <v>3</v>
      </c>
      <c r="AF145" s="3">
        <v>3.18521957313443</v>
      </c>
      <c r="AG145" s="3">
        <v>99.0274789498542</v>
      </c>
      <c r="AH145" s="3">
        <v>88.6647140965841</v>
      </c>
      <c r="AI145" s="3">
        <v>46.5515453711053</v>
      </c>
      <c r="AJ145" s="3">
        <v>42.5077136337026</v>
      </c>
      <c r="AK145" s="3">
        <v>37.8103718316564</v>
      </c>
      <c r="AL145" s="3"/>
      <c r="AM145" s="3"/>
      <c r="AN145" s="5" t="s">
        <v>46</v>
      </c>
      <c r="AO145" s="1"/>
      <c r="AP145" s="1"/>
      <c r="AQ145" s="1"/>
    </row>
    <row r="146" spans="1:43">
      <c r="A146" s="1" t="s">
        <v>483</v>
      </c>
      <c r="B146" s="1" t="s">
        <v>484</v>
      </c>
      <c r="C146" s="3">
        <v>7.42465753424658</v>
      </c>
      <c r="D146" s="4">
        <v>41527</v>
      </c>
      <c r="E146" s="3">
        <v>5.8293800761</v>
      </c>
      <c r="F146" s="5" t="s">
        <v>476</v>
      </c>
      <c r="G146" s="5">
        <v>2711</v>
      </c>
      <c r="H146" s="5" t="s">
        <v>50</v>
      </c>
      <c r="I146" s="3">
        <v>2.2583559168925</v>
      </c>
      <c r="J146" s="3">
        <v>0.312639571237159</v>
      </c>
      <c r="K146" s="3">
        <v>-0.0882612533098054</v>
      </c>
      <c r="L146" s="3">
        <v>89.7742363877822</v>
      </c>
      <c r="M146" s="3">
        <v>0.532859680284199</v>
      </c>
      <c r="N146" s="3">
        <v>1.42475512021371</v>
      </c>
      <c r="O146" s="3">
        <v>1.98198198198196</v>
      </c>
      <c r="P146" s="3">
        <v>1.64458656920968</v>
      </c>
      <c r="Q146" s="3">
        <v>2.44343891402714</v>
      </c>
      <c r="R146" s="3">
        <v>2.26943505552873</v>
      </c>
      <c r="S146" s="3">
        <v>4.07539027201063</v>
      </c>
      <c r="T146" s="3">
        <v>3.84180790960452</v>
      </c>
      <c r="U146" s="3">
        <v>10.5911698742007</v>
      </c>
      <c r="V146" s="3">
        <v>4.17956656346749</v>
      </c>
      <c r="W146" s="3">
        <v>18.2548505584572</v>
      </c>
      <c r="X146" s="3">
        <v>9.92448759439051</v>
      </c>
      <c r="Y146" s="3">
        <v>20.8551015498711</v>
      </c>
      <c r="Z146" s="3">
        <v>28.7581699346405</v>
      </c>
      <c r="AA146" s="3">
        <v>0.0780915872582228</v>
      </c>
      <c r="AB146" s="3">
        <v>0.261744412098731</v>
      </c>
      <c r="AC146" s="3">
        <v>-5.92033495644231</v>
      </c>
      <c r="AD146" s="3">
        <v>0.969104983008376</v>
      </c>
      <c r="AE146" s="5">
        <v>2</v>
      </c>
      <c r="AF146" s="3">
        <v>0.446741876220413</v>
      </c>
      <c r="AG146" s="3">
        <v>5.14468353654807</v>
      </c>
      <c r="AH146" s="3">
        <v>5.29216057833393</v>
      </c>
      <c r="AI146" s="3">
        <v>5.35708460893614</v>
      </c>
      <c r="AJ146" s="3">
        <v>3.86244804276508</v>
      </c>
      <c r="AK146" s="3">
        <v>5.18428079628832</v>
      </c>
      <c r="AL146" s="3"/>
      <c r="AM146" s="3"/>
      <c r="AN146" s="5" t="s">
        <v>134</v>
      </c>
      <c r="AO146" s="1"/>
      <c r="AP146" s="1"/>
      <c r="AQ146" s="1"/>
    </row>
    <row r="147" spans="1:43">
      <c r="A147" s="1" t="s">
        <v>485</v>
      </c>
      <c r="B147" s="1" t="s">
        <v>486</v>
      </c>
      <c r="C147" s="3">
        <v>6.02465753424658</v>
      </c>
      <c r="D147" s="4">
        <v>42038</v>
      </c>
      <c r="E147" s="3">
        <v>18.1797350424</v>
      </c>
      <c r="F147" s="5" t="s">
        <v>283</v>
      </c>
      <c r="G147" s="5">
        <v>944</v>
      </c>
      <c r="H147" s="5" t="s">
        <v>45</v>
      </c>
      <c r="I147" s="3">
        <v>5.49927641099855</v>
      </c>
      <c r="J147" s="3">
        <v>2.07006369426752</v>
      </c>
      <c r="K147" s="3">
        <v>1.74459176552686</v>
      </c>
      <c r="L147" s="3">
        <v>6.98757763975155</v>
      </c>
      <c r="M147" s="3">
        <v>1.95804195804196</v>
      </c>
      <c r="N147" s="3">
        <v>6.34920634920635</v>
      </c>
      <c r="O147" s="3">
        <v>12.6665431413768</v>
      </c>
      <c r="P147" s="3">
        <v>1.49006622516556</v>
      </c>
      <c r="Q147" s="3">
        <v>11.1851715003652</v>
      </c>
      <c r="R147" s="3">
        <v>4.28082191780822</v>
      </c>
      <c r="S147" s="3">
        <v>39.3887360659341</v>
      </c>
      <c r="T147" s="3">
        <v>0.753295668549906</v>
      </c>
      <c r="U147" s="3">
        <v>82.0723681626794</v>
      </c>
      <c r="V147" s="3">
        <v>0.424628450106157</v>
      </c>
      <c r="W147" s="3">
        <v>77.6108515565928</v>
      </c>
      <c r="X147" s="3">
        <v>0.23696682464455</v>
      </c>
      <c r="Y147" s="3">
        <v>70.6418159013453</v>
      </c>
      <c r="Z147" s="3">
        <v>1.26582278481013</v>
      </c>
      <c r="AA147" s="3">
        <v>0.206840764121163</v>
      </c>
      <c r="AB147" s="3">
        <v>0.257687914812433</v>
      </c>
      <c r="AC147" s="3">
        <v>-14.4273127753304</v>
      </c>
      <c r="AD147" s="3">
        <v>1.45981287452169</v>
      </c>
      <c r="AE147" s="5">
        <v>4</v>
      </c>
      <c r="AF147" s="3">
        <v>1.5173931476436</v>
      </c>
      <c r="AG147" s="3">
        <v>39.0100241200305</v>
      </c>
      <c r="AH147" s="3">
        <v>36.8781568847428</v>
      </c>
      <c r="AI147" s="3">
        <v>20.6126366078412</v>
      </c>
      <c r="AJ147" s="3">
        <v>16.0073699760892</v>
      </c>
      <c r="AK147" s="3"/>
      <c r="AL147" s="3"/>
      <c r="AM147" s="3"/>
      <c r="AN147" s="5" t="s">
        <v>46</v>
      </c>
      <c r="AO147" s="1"/>
      <c r="AP147" s="1"/>
      <c r="AQ147" s="1"/>
    </row>
    <row r="148" spans="1:43">
      <c r="A148" s="1" t="s">
        <v>487</v>
      </c>
      <c r="B148" s="1" t="s">
        <v>488</v>
      </c>
      <c r="C148" s="3">
        <v>6.80821917808219</v>
      </c>
      <c r="D148" s="4">
        <v>41752</v>
      </c>
      <c r="E148" s="3">
        <v>0.045456605</v>
      </c>
      <c r="F148" s="5" t="s">
        <v>489</v>
      </c>
      <c r="G148" s="5">
        <v>170</v>
      </c>
      <c r="H148" s="5" t="s">
        <v>50</v>
      </c>
      <c r="I148" s="3">
        <v>-0.348735832606792</v>
      </c>
      <c r="J148" s="3">
        <v>93.0326038410005</v>
      </c>
      <c r="K148" s="3">
        <v>-0.174672489082974</v>
      </c>
      <c r="L148" s="3">
        <v>95.3961930057548</v>
      </c>
      <c r="M148" s="3">
        <v>-0.435540069686404</v>
      </c>
      <c r="N148" s="3">
        <v>91.8076580587712</v>
      </c>
      <c r="O148" s="3">
        <v>2.97297297297297</v>
      </c>
      <c r="P148" s="3">
        <v>0.913659205116491</v>
      </c>
      <c r="Q148" s="3">
        <v>2.05357142857142</v>
      </c>
      <c r="R148" s="3">
        <v>3.38000965717045</v>
      </c>
      <c r="S148" s="3">
        <v>2.88028802880288</v>
      </c>
      <c r="T148" s="3">
        <v>14.6892655367232</v>
      </c>
      <c r="U148" s="3">
        <v>6.82242990654205</v>
      </c>
      <c r="V148" s="3">
        <v>34.5201238390093</v>
      </c>
      <c r="W148" s="3">
        <v>13.7313432835821</v>
      </c>
      <c r="X148" s="3">
        <v>48.1121898597627</v>
      </c>
      <c r="Y148" s="3">
        <v>12.8331688055281</v>
      </c>
      <c r="Z148" s="3">
        <v>87.5816993464052</v>
      </c>
      <c r="AA148" s="3">
        <v>0.062969830202118</v>
      </c>
      <c r="AB148" s="3">
        <v>0.413890923171527</v>
      </c>
      <c r="AC148" s="3">
        <v>-3.51493848857643</v>
      </c>
      <c r="AD148" s="3">
        <v>1.2444328060877</v>
      </c>
      <c r="AE148" s="5">
        <v>7</v>
      </c>
      <c r="AF148" s="3">
        <v>0.357886112002141</v>
      </c>
      <c r="AG148" s="3">
        <v>3.42367680446214</v>
      </c>
      <c r="AH148" s="3">
        <v>3.48687047488234</v>
      </c>
      <c r="AI148" s="3">
        <v>4.40250138415998</v>
      </c>
      <c r="AJ148" s="3">
        <v>3.73368520743853</v>
      </c>
      <c r="AK148" s="3">
        <v>3.56065324308796</v>
      </c>
      <c r="AL148" s="3"/>
      <c r="AM148" s="3"/>
      <c r="AN148" s="5" t="s">
        <v>46</v>
      </c>
      <c r="AO148" s="1"/>
      <c r="AP148" s="1"/>
      <c r="AQ148" s="1"/>
    </row>
    <row r="149" spans="1:43">
      <c r="A149" s="1" t="s">
        <v>490</v>
      </c>
      <c r="B149" s="1" t="s">
        <v>491</v>
      </c>
      <c r="C149" s="3">
        <v>7.40821917808219</v>
      </c>
      <c r="D149" s="4">
        <v>41533</v>
      </c>
      <c r="E149" s="3">
        <v>70.4735790346</v>
      </c>
      <c r="F149" s="5" t="s">
        <v>492</v>
      </c>
      <c r="G149" s="5">
        <v>280</v>
      </c>
      <c r="H149" s="5" t="s">
        <v>64</v>
      </c>
      <c r="I149" s="3">
        <v>0.230497178435417</v>
      </c>
      <c r="J149" s="3">
        <v>87.4635568513119</v>
      </c>
      <c r="K149" s="3">
        <v>0.0337036742789373</v>
      </c>
      <c r="L149" s="3">
        <v>89.067055393586</v>
      </c>
      <c r="M149" s="3">
        <v>0.170621445037223</v>
      </c>
      <c r="N149" s="3">
        <v>87.6093294460641</v>
      </c>
      <c r="O149" s="3">
        <v>0.551226429581735</v>
      </c>
      <c r="P149" s="3">
        <v>82.6023391812866</v>
      </c>
      <c r="Q149" s="3">
        <v>1.005485509494</v>
      </c>
      <c r="R149" s="3">
        <v>86.6863905325444</v>
      </c>
      <c r="S149" s="3">
        <v>1.84760704059565</v>
      </c>
      <c r="T149" s="3">
        <v>81.8590704647676</v>
      </c>
      <c r="U149" s="3">
        <v>4.12832484532865</v>
      </c>
      <c r="V149" s="3">
        <v>85.8024691358025</v>
      </c>
      <c r="W149" s="3">
        <v>7.31690384787056</v>
      </c>
      <c r="X149" s="3">
        <v>86.1111111111111</v>
      </c>
      <c r="Y149" s="3">
        <v>14.0863289643272</v>
      </c>
      <c r="Z149" s="3">
        <v>84.4611528822055</v>
      </c>
      <c r="AA149" s="3">
        <v>-0.490763154977776</v>
      </c>
      <c r="AB149" s="3">
        <v>1.14001500859786</v>
      </c>
      <c r="AC149" s="3">
        <v>0</v>
      </c>
      <c r="AD149" s="3"/>
      <c r="AE149" s="5"/>
      <c r="AF149" s="3">
        <v>0.194941170571552</v>
      </c>
      <c r="AG149" s="3">
        <v>1.36567701112442</v>
      </c>
      <c r="AH149" s="3">
        <v>1.48418694198496</v>
      </c>
      <c r="AI149" s="3">
        <v>1.80418196198102</v>
      </c>
      <c r="AJ149" s="3">
        <v>2.02189843909844</v>
      </c>
      <c r="AK149" s="3">
        <v>2.12718501435543</v>
      </c>
      <c r="AL149" s="3"/>
      <c r="AM149" s="3">
        <v>200</v>
      </c>
      <c r="AN149" s="5" t="s">
        <v>56</v>
      </c>
      <c r="AO149" s="1"/>
      <c r="AP149" s="1"/>
      <c r="AQ149" s="1"/>
    </row>
    <row r="150" spans="1:43">
      <c r="A150" s="1" t="s">
        <v>493</v>
      </c>
      <c r="B150" s="1" t="s">
        <v>494</v>
      </c>
      <c r="C150" s="3">
        <v>7.18904109589041</v>
      </c>
      <c r="D150" s="4">
        <v>41613</v>
      </c>
      <c r="E150" s="3">
        <v>41.596525713</v>
      </c>
      <c r="F150" s="5" t="s">
        <v>495</v>
      </c>
      <c r="G150" s="5">
        <v>119</v>
      </c>
      <c r="H150" s="5" t="s">
        <v>50</v>
      </c>
      <c r="I150" s="3">
        <v>0.190839694656486</v>
      </c>
      <c r="J150" s="3">
        <v>37.7400625279142</v>
      </c>
      <c r="K150" s="3">
        <v>0</v>
      </c>
      <c r="L150" s="3">
        <v>43.3820274457725</v>
      </c>
      <c r="M150" s="3">
        <v>-0.0951474785918087</v>
      </c>
      <c r="N150" s="3">
        <v>54.3633125556545</v>
      </c>
      <c r="O150" s="3">
        <v>0.95693774424018</v>
      </c>
      <c r="P150" s="3">
        <v>10.9182275011421</v>
      </c>
      <c r="Q150" s="3">
        <v>1.53715003012663</v>
      </c>
      <c r="R150" s="3">
        <v>12.554321583776</v>
      </c>
      <c r="S150" s="3">
        <v>2.67022989509971</v>
      </c>
      <c r="T150" s="3">
        <v>19.3785310734463</v>
      </c>
      <c r="U150" s="3">
        <v>7.32873818590799</v>
      </c>
      <c r="V150" s="3">
        <v>24.6130030959752</v>
      </c>
      <c r="W150" s="3">
        <v>16.6739042316731</v>
      </c>
      <c r="X150" s="3">
        <v>16.9363538295577</v>
      </c>
      <c r="Y150" s="3">
        <v>20.1519194596876</v>
      </c>
      <c r="Z150" s="3">
        <v>32.0261437908497</v>
      </c>
      <c r="AA150" s="3">
        <v>0.117832965855741</v>
      </c>
      <c r="AB150" s="3">
        <v>0.705992495604442</v>
      </c>
      <c r="AC150" s="3">
        <v>-1.75777269431979</v>
      </c>
      <c r="AD150" s="3">
        <v>2.99525141797777</v>
      </c>
      <c r="AE150" s="5">
        <v>3</v>
      </c>
      <c r="AF150" s="3">
        <v>0.434503904024282</v>
      </c>
      <c r="AG150" s="3">
        <v>3.94682031846358</v>
      </c>
      <c r="AH150" s="3">
        <v>3.65660507439072</v>
      </c>
      <c r="AI150" s="3">
        <v>5.43297694989806</v>
      </c>
      <c r="AJ150" s="3">
        <v>4.41532796473638</v>
      </c>
      <c r="AK150" s="3">
        <v>4.7604470564242</v>
      </c>
      <c r="AL150" s="3"/>
      <c r="AM150" s="3"/>
      <c r="AN150" s="5" t="s">
        <v>46</v>
      </c>
      <c r="AO150" s="1"/>
      <c r="AP150" s="1"/>
      <c r="AQ150" s="1"/>
    </row>
    <row r="151" spans="1:43">
      <c r="A151" s="1" t="s">
        <v>496</v>
      </c>
      <c r="B151" s="1" t="s">
        <v>497</v>
      </c>
      <c r="C151" s="3">
        <v>7.42191780821918</v>
      </c>
      <c r="D151" s="4">
        <v>41528</v>
      </c>
      <c r="E151" s="3">
        <v>21.0799870483</v>
      </c>
      <c r="F151" s="5" t="s">
        <v>498</v>
      </c>
      <c r="G151" s="5">
        <v>454</v>
      </c>
      <c r="H151" s="5" t="s">
        <v>45</v>
      </c>
      <c r="I151" s="3">
        <v>-0.0157257430413551</v>
      </c>
      <c r="J151" s="3">
        <v>74.6815286624204</v>
      </c>
      <c r="K151" s="3">
        <v>-0.00786348981678681</v>
      </c>
      <c r="L151" s="3">
        <v>84.6273291925466</v>
      </c>
      <c r="M151" s="3">
        <v>-0.258843830888693</v>
      </c>
      <c r="N151" s="3">
        <v>58.8888888888889</v>
      </c>
      <c r="O151" s="3">
        <v>0.672947510094225</v>
      </c>
      <c r="P151" s="3">
        <v>70.364238410596</v>
      </c>
      <c r="Q151" s="3">
        <v>1.11323155216285</v>
      </c>
      <c r="R151" s="3">
        <v>69.0068493150685</v>
      </c>
      <c r="S151" s="3">
        <v>1.24203821656051</v>
      </c>
      <c r="T151" s="3">
        <v>88.7005649717514</v>
      </c>
      <c r="U151" s="3">
        <v>5.0909090909091</v>
      </c>
      <c r="V151" s="3">
        <v>94.47983014862</v>
      </c>
      <c r="W151" s="3">
        <v>8.77673224978613</v>
      </c>
      <c r="X151" s="3">
        <v>90.7582938388626</v>
      </c>
      <c r="Y151" s="3">
        <v>11.7244430055955</v>
      </c>
      <c r="Z151" s="3">
        <v>90.7172995780591</v>
      </c>
      <c r="AA151" s="3">
        <v>-0.00904226124855249</v>
      </c>
      <c r="AB151" s="3">
        <v>0.12006573521966</v>
      </c>
      <c r="AC151" s="3">
        <v>-3.95545314900154</v>
      </c>
      <c r="AD151" s="3">
        <v>0.71766073632345</v>
      </c>
      <c r="AE151" s="5">
        <v>4</v>
      </c>
      <c r="AF151" s="3">
        <v>0.190889664070991</v>
      </c>
      <c r="AG151" s="3">
        <v>2.13988059213361</v>
      </c>
      <c r="AH151" s="3">
        <v>2.74145675101114</v>
      </c>
      <c r="AI151" s="3">
        <v>2.61172009410922</v>
      </c>
      <c r="AJ151" s="3">
        <v>2.62205050183304</v>
      </c>
      <c r="AK151" s="3">
        <v>3.73160607328014</v>
      </c>
      <c r="AL151" s="3"/>
      <c r="AM151" s="3">
        <v>1</v>
      </c>
      <c r="AN151" s="5" t="s">
        <v>56</v>
      </c>
      <c r="AO151" s="1"/>
      <c r="AP151" s="1"/>
      <c r="AQ151" s="1"/>
    </row>
    <row r="152" spans="1:43">
      <c r="A152" s="1" t="s">
        <v>499</v>
      </c>
      <c r="B152" s="1" t="s">
        <v>500</v>
      </c>
      <c r="C152" s="3">
        <v>4.71506849315069</v>
      </c>
      <c r="D152" s="4">
        <v>42516</v>
      </c>
      <c r="E152" s="3">
        <v>29.3088439999</v>
      </c>
      <c r="F152" s="5" t="s">
        <v>501</v>
      </c>
      <c r="G152" s="5">
        <v>1419</v>
      </c>
      <c r="H152" s="5" t="s">
        <v>390</v>
      </c>
      <c r="I152" s="3">
        <v>-2.00029524653085</v>
      </c>
      <c r="J152" s="3">
        <v>52.3809523809524</v>
      </c>
      <c r="K152" s="3">
        <v>0.0452113631226099</v>
      </c>
      <c r="L152" s="3">
        <v>92.8571428571429</v>
      </c>
      <c r="M152" s="3">
        <v>-3.40487449981811</v>
      </c>
      <c r="N152" s="3">
        <v>78.5714285714286</v>
      </c>
      <c r="O152" s="3">
        <v>-3.74102805771042</v>
      </c>
      <c r="P152" s="3">
        <v>85.7142857142857</v>
      </c>
      <c r="Q152" s="3">
        <v>-13.6567600962476</v>
      </c>
      <c r="R152" s="3">
        <v>69.2307692307692</v>
      </c>
      <c r="S152" s="3">
        <v>8.30410310792072</v>
      </c>
      <c r="T152" s="3">
        <v>31.8181818181818</v>
      </c>
      <c r="U152" s="3">
        <v>30.9756338167111</v>
      </c>
      <c r="V152" s="3">
        <v>66.6666666666667</v>
      </c>
      <c r="W152" s="3">
        <v>37.9715265509716</v>
      </c>
      <c r="X152" s="3">
        <v>80</v>
      </c>
      <c r="Y152" s="3"/>
      <c r="Z152" s="3"/>
      <c r="AA152" s="3">
        <v>0.0528242487531175</v>
      </c>
      <c r="AB152" s="3">
        <v>0.170457059831948</v>
      </c>
      <c r="AC152" s="3">
        <v>-16.8805209878135</v>
      </c>
      <c r="AD152" s="3">
        <v>0.669659194664529</v>
      </c>
      <c r="AE152" s="5">
        <v>4</v>
      </c>
      <c r="AF152" s="3">
        <v>0.988671120616</v>
      </c>
      <c r="AG152" s="3">
        <v>9.1451929907149</v>
      </c>
      <c r="AH152" s="3">
        <v>14.1532013591029</v>
      </c>
      <c r="AI152" s="3">
        <v>10.8806230701844</v>
      </c>
      <c r="AJ152" s="3">
        <v>8.91603910687335</v>
      </c>
      <c r="AK152" s="3"/>
      <c r="AL152" s="3"/>
      <c r="AM152" s="3"/>
      <c r="AN152" s="5" t="s">
        <v>46</v>
      </c>
      <c r="AO152" s="1"/>
      <c r="AP152" s="1"/>
      <c r="AQ152" s="1"/>
    </row>
    <row r="153" spans="1:43">
      <c r="A153" s="1" t="s">
        <v>502</v>
      </c>
      <c r="B153" s="1" t="s">
        <v>503</v>
      </c>
      <c r="C153" s="3">
        <v>7.38630136986301</v>
      </c>
      <c r="D153" s="4">
        <v>41541</v>
      </c>
      <c r="E153" s="3">
        <v>1.6808533329</v>
      </c>
      <c r="F153" s="5" t="s">
        <v>504</v>
      </c>
      <c r="G153" s="5">
        <v>2092</v>
      </c>
      <c r="H153" s="5" t="s">
        <v>55</v>
      </c>
      <c r="I153" s="3">
        <v>9.40082644628099</v>
      </c>
      <c r="J153" s="3">
        <v>56.8663036902601</v>
      </c>
      <c r="K153" s="3">
        <v>-0.0377572210685252</v>
      </c>
      <c r="L153" s="3">
        <v>90.225988700565</v>
      </c>
      <c r="M153" s="3">
        <v>4.95540138751239</v>
      </c>
      <c r="N153" s="3">
        <v>52.3638539796529</v>
      </c>
      <c r="O153" s="3">
        <v>21.5564738292011</v>
      </c>
      <c r="P153" s="3">
        <v>37.0860927152318</v>
      </c>
      <c r="Q153" s="3">
        <v>34.2205323193916</v>
      </c>
      <c r="R153" s="3">
        <v>21.265243902439</v>
      </c>
      <c r="S153" s="3">
        <v>54.8698449839134</v>
      </c>
      <c r="T153" s="3">
        <v>66.9921875</v>
      </c>
      <c r="U153" s="3">
        <v>154.078694817658</v>
      </c>
      <c r="V153" s="3">
        <v>42.0054200542005</v>
      </c>
      <c r="W153" s="3">
        <v>130.017376194613</v>
      </c>
      <c r="X153" s="3">
        <v>35.7262103505843</v>
      </c>
      <c r="Y153" s="3">
        <v>192.218543046358</v>
      </c>
      <c r="Z153" s="3">
        <v>25.5717255717256</v>
      </c>
      <c r="AA153" s="3">
        <v>0.215094008001004</v>
      </c>
      <c r="AB153" s="3">
        <v>0.299726500812263</v>
      </c>
      <c r="AC153" s="3">
        <v>-24.2874347651546</v>
      </c>
      <c r="AD153" s="3">
        <v>1.31496514420591</v>
      </c>
      <c r="AE153" s="5">
        <v>3</v>
      </c>
      <c r="AF153" s="3">
        <v>2.3182589031026</v>
      </c>
      <c r="AG153" s="3">
        <v>64.9640823073473</v>
      </c>
      <c r="AH153" s="3">
        <v>61.8208285415609</v>
      </c>
      <c r="AI153" s="3">
        <v>28.8046509929682</v>
      </c>
      <c r="AJ153" s="3">
        <v>25.3002251619149</v>
      </c>
      <c r="AK153" s="3">
        <v>29.8365074777088</v>
      </c>
      <c r="AL153" s="3"/>
      <c r="AM153" s="3"/>
      <c r="AN153" s="5" t="s">
        <v>46</v>
      </c>
      <c r="AO153" s="1"/>
      <c r="AP153" s="1"/>
      <c r="AQ153" s="1"/>
    </row>
    <row r="154" spans="1:43">
      <c r="A154" s="1" t="s">
        <v>505</v>
      </c>
      <c r="B154" s="1" t="s">
        <v>506</v>
      </c>
      <c r="C154" s="3">
        <v>7.29041095890411</v>
      </c>
      <c r="D154" s="4">
        <v>41576</v>
      </c>
      <c r="E154" s="3">
        <v>3.2137162625</v>
      </c>
      <c r="F154" s="5" t="s">
        <v>507</v>
      </c>
      <c r="G154" s="5">
        <v>1097</v>
      </c>
      <c r="H154" s="5" t="s">
        <v>191</v>
      </c>
      <c r="I154" s="3">
        <v>5.44959128065396</v>
      </c>
      <c r="J154" s="3">
        <v>79.746835443038</v>
      </c>
      <c r="K154" s="3">
        <v>0.316820276497699</v>
      </c>
      <c r="L154" s="3">
        <v>84.9315068493151</v>
      </c>
      <c r="M154" s="3">
        <v>4.43778110944528</v>
      </c>
      <c r="N154" s="3">
        <v>60</v>
      </c>
      <c r="O154" s="3">
        <v>6.35114503816795</v>
      </c>
      <c r="P154" s="3">
        <v>85.7142857142857</v>
      </c>
      <c r="Q154" s="3">
        <v>17.4704890387858</v>
      </c>
      <c r="R154" s="3">
        <v>64.1509433962264</v>
      </c>
      <c r="S154" s="3">
        <v>53.9787798408488</v>
      </c>
      <c r="T154" s="3">
        <v>65.9313725490196</v>
      </c>
      <c r="U154" s="3">
        <v>123.126201153107</v>
      </c>
      <c r="V154" s="3">
        <v>65.1026392961877</v>
      </c>
      <c r="W154" s="3">
        <v>107.074910820452</v>
      </c>
      <c r="X154" s="3">
        <v>56.5371024734982</v>
      </c>
      <c r="Y154" s="3">
        <v>159.538002980626</v>
      </c>
      <c r="Z154" s="3">
        <v>52.5316455696203</v>
      </c>
      <c r="AA154" s="3">
        <v>0.246857149932004</v>
      </c>
      <c r="AB154" s="3">
        <v>0.240194974643411</v>
      </c>
      <c r="AC154" s="3">
        <v>-25.5776464266523</v>
      </c>
      <c r="AD154" s="3">
        <v>1.07141171662032</v>
      </c>
      <c r="AE154" s="5">
        <v>3</v>
      </c>
      <c r="AF154" s="3">
        <v>2.04864113660887</v>
      </c>
      <c r="AG154" s="3">
        <v>56.9182461708241</v>
      </c>
      <c r="AH154" s="3">
        <v>55.3349051359119</v>
      </c>
      <c r="AI154" s="3">
        <v>24.4511686571022</v>
      </c>
      <c r="AJ154" s="3">
        <v>19.737865642354</v>
      </c>
      <c r="AK154" s="3">
        <v>28.9179321177868</v>
      </c>
      <c r="AL154" s="3"/>
      <c r="AM154" s="3"/>
      <c r="AN154" s="5" t="s">
        <v>46</v>
      </c>
      <c r="AO154" s="1"/>
      <c r="AP154" s="1"/>
      <c r="AQ154" s="1"/>
    </row>
    <row r="155" spans="1:43">
      <c r="A155" s="1" t="s">
        <v>508</v>
      </c>
      <c r="B155" s="1" t="s">
        <v>509</v>
      </c>
      <c r="C155" s="3">
        <v>7.26301369863014</v>
      </c>
      <c r="D155" s="4">
        <v>41586</v>
      </c>
      <c r="E155" s="3">
        <v>3.9046450869</v>
      </c>
      <c r="F155" s="5" t="s">
        <v>510</v>
      </c>
      <c r="G155" s="5">
        <v>1143</v>
      </c>
      <c r="H155" s="5" t="s">
        <v>50</v>
      </c>
      <c r="I155" s="3">
        <v>0.342172797262605</v>
      </c>
      <c r="J155" s="3">
        <v>12.3269316659223</v>
      </c>
      <c r="K155" s="3">
        <v>-0.508905852417304</v>
      </c>
      <c r="L155" s="3">
        <v>98.2293050022134</v>
      </c>
      <c r="M155" s="3">
        <v>0</v>
      </c>
      <c r="N155" s="3">
        <v>34.1495992876224</v>
      </c>
      <c r="O155" s="3">
        <v>0.686695278969945</v>
      </c>
      <c r="P155" s="3">
        <v>49.1091822750114</v>
      </c>
      <c r="Q155" s="3">
        <v>1.38288677614519</v>
      </c>
      <c r="R155" s="3">
        <v>19.7971994205698</v>
      </c>
      <c r="S155" s="3">
        <v>2.17770034843206</v>
      </c>
      <c r="T155" s="3">
        <v>35.9322033898305</v>
      </c>
      <c r="U155" s="3">
        <v>9.42164179104477</v>
      </c>
      <c r="V155" s="3">
        <v>8.74613003095975</v>
      </c>
      <c r="W155" s="3">
        <v>17.9238134809423</v>
      </c>
      <c r="X155" s="3">
        <v>11.3268608414239</v>
      </c>
      <c r="Y155" s="3">
        <v>24.6329951536066</v>
      </c>
      <c r="Z155" s="3">
        <v>8.49673202614379</v>
      </c>
      <c r="AA155" s="3">
        <v>0.0459719456906384</v>
      </c>
      <c r="AB155" s="3">
        <v>0.430156312878792</v>
      </c>
      <c r="AC155" s="3">
        <v>-3.7037037037037</v>
      </c>
      <c r="AD155" s="3">
        <v>1.52248906842065</v>
      </c>
      <c r="AE155" s="5">
        <v>3</v>
      </c>
      <c r="AF155" s="3">
        <v>0.493601829675675</v>
      </c>
      <c r="AG155" s="3">
        <v>2.6444252757629</v>
      </c>
      <c r="AH155" s="3">
        <v>5.11624974465195</v>
      </c>
      <c r="AI155" s="3">
        <v>5.83768859260609</v>
      </c>
      <c r="AJ155" s="3">
        <v>5.16433656270188</v>
      </c>
      <c r="AK155" s="3">
        <v>6.05641769890448</v>
      </c>
      <c r="AL155" s="3"/>
      <c r="AM155" s="3"/>
      <c r="AN155" s="5" t="s">
        <v>51</v>
      </c>
      <c r="AO155" s="1"/>
      <c r="AP155" s="1"/>
      <c r="AQ155" s="1"/>
    </row>
    <row r="156" spans="1:43">
      <c r="A156" s="1" t="s">
        <v>511</v>
      </c>
      <c r="B156" s="1" t="s">
        <v>512</v>
      </c>
      <c r="C156" s="3">
        <v>7.29041095890411</v>
      </c>
      <c r="D156" s="4">
        <v>41576</v>
      </c>
      <c r="E156" s="3">
        <v>67.4853004887</v>
      </c>
      <c r="F156" s="5" t="s">
        <v>513</v>
      </c>
      <c r="G156" s="5">
        <v>2662</v>
      </c>
      <c r="H156" s="5" t="s">
        <v>116</v>
      </c>
      <c r="I156" s="3">
        <v>11.1548087236325</v>
      </c>
      <c r="J156" s="3">
        <v>19.1588785046729</v>
      </c>
      <c r="K156" s="3">
        <v>3.80634390651085</v>
      </c>
      <c r="L156" s="3">
        <v>20.1834862385321</v>
      </c>
      <c r="M156" s="3">
        <v>5.96455351056578</v>
      </c>
      <c r="N156" s="3">
        <v>16.8224299065421</v>
      </c>
      <c r="O156" s="3">
        <v>17.0116672939405</v>
      </c>
      <c r="P156" s="3">
        <v>33</v>
      </c>
      <c r="Q156" s="3">
        <v>18.1679969593311</v>
      </c>
      <c r="R156" s="3">
        <v>50.2645502645503</v>
      </c>
      <c r="S156" s="3">
        <v>46.7894239848914</v>
      </c>
      <c r="T156" s="3">
        <v>56.441717791411</v>
      </c>
      <c r="U156" s="3">
        <v>79.8149219201851</v>
      </c>
      <c r="V156" s="3">
        <v>76.4705882352941</v>
      </c>
      <c r="W156" s="3">
        <v>52.5515210991168</v>
      </c>
      <c r="X156" s="3">
        <v>80.2197802197802</v>
      </c>
      <c r="Y156" s="3">
        <v>142.76356062417</v>
      </c>
      <c r="Z156" s="3">
        <v>37.2093023255814</v>
      </c>
      <c r="AA156" s="3">
        <v>0.234191569008134</v>
      </c>
      <c r="AB156" s="3">
        <v>0.142880482569402</v>
      </c>
      <c r="AC156" s="3">
        <v>-26.8930702156953</v>
      </c>
      <c r="AD156" s="3">
        <v>0.561010502207956</v>
      </c>
      <c r="AE156" s="5">
        <v>3</v>
      </c>
      <c r="AF156" s="3">
        <v>1.0456257169546</v>
      </c>
      <c r="AG156" s="3">
        <v>36.3004704383014</v>
      </c>
      <c r="AH156" s="3">
        <v>37.4137037404573</v>
      </c>
      <c r="AI156" s="3">
        <v>14.5763963885955</v>
      </c>
      <c r="AJ156" s="3">
        <v>19.2655681353691</v>
      </c>
      <c r="AK156" s="3">
        <v>17.4181951267377</v>
      </c>
      <c r="AL156" s="3"/>
      <c r="AM156" s="3"/>
      <c r="AN156" s="5" t="s">
        <v>46</v>
      </c>
      <c r="AO156" s="1"/>
      <c r="AP156" s="1"/>
      <c r="AQ156" s="1"/>
    </row>
    <row r="157" spans="1:43">
      <c r="A157" s="1" t="s">
        <v>514</v>
      </c>
      <c r="B157" s="1" t="s">
        <v>515</v>
      </c>
      <c r="C157" s="3">
        <v>7.37808219178082</v>
      </c>
      <c r="D157" s="4">
        <v>41544</v>
      </c>
      <c r="E157" s="3">
        <v>9.107690049</v>
      </c>
      <c r="F157" s="5" t="s">
        <v>516</v>
      </c>
      <c r="G157" s="5">
        <v>1144</v>
      </c>
      <c r="H157" s="5" t="s">
        <v>116</v>
      </c>
      <c r="I157" s="3">
        <v>9.85401459854015</v>
      </c>
      <c r="J157" s="3">
        <v>35.981308411215</v>
      </c>
      <c r="K157" s="3">
        <v>3.87783880065312</v>
      </c>
      <c r="L157" s="3">
        <v>18.8073394495413</v>
      </c>
      <c r="M157" s="3">
        <v>4.48268139743208</v>
      </c>
      <c r="N157" s="3">
        <v>38.785046728972</v>
      </c>
      <c r="O157" s="3">
        <v>17.7116185189858</v>
      </c>
      <c r="P157" s="3">
        <v>23.5</v>
      </c>
      <c r="Q157" s="3">
        <v>24.1264632848528</v>
      </c>
      <c r="R157" s="3">
        <v>29.6296296296296</v>
      </c>
      <c r="S157" s="3">
        <v>64.2685288422041</v>
      </c>
      <c r="T157" s="3">
        <v>16.5644171779141</v>
      </c>
      <c r="U157" s="3">
        <v>113.150079951268</v>
      </c>
      <c r="V157" s="3">
        <v>26.890756302521</v>
      </c>
      <c r="W157" s="3">
        <v>90.1310874142498</v>
      </c>
      <c r="X157" s="3">
        <v>20.8791208791209</v>
      </c>
      <c r="Y157" s="3">
        <v>173.582373820225</v>
      </c>
      <c r="Z157" s="3">
        <v>11.6279069767442</v>
      </c>
      <c r="AA157" s="3">
        <v>0.302943156441473</v>
      </c>
      <c r="AB157" s="3">
        <v>0.228739361219252</v>
      </c>
      <c r="AC157" s="3">
        <v>-24.0194853859605</v>
      </c>
      <c r="AD157" s="3">
        <v>0.992375336701815</v>
      </c>
      <c r="AE157" s="5">
        <v>3</v>
      </c>
      <c r="AF157" s="3">
        <v>1.6341446882473</v>
      </c>
      <c r="AG157" s="3">
        <v>54.0185163497198</v>
      </c>
      <c r="AH157" s="3">
        <v>48.5853385625576</v>
      </c>
      <c r="AI157" s="3">
        <v>21.8856411408602</v>
      </c>
      <c r="AJ157" s="3">
        <v>24.0742394381986</v>
      </c>
      <c r="AK157" s="3">
        <v>18.0651559387325</v>
      </c>
      <c r="AL157" s="3"/>
      <c r="AM157" s="3"/>
      <c r="AN157" s="5" t="s">
        <v>46</v>
      </c>
      <c r="AO157" s="1"/>
      <c r="AP157" s="1"/>
      <c r="AQ157" s="1"/>
    </row>
    <row r="158" spans="1:43">
      <c r="A158" s="1" t="s">
        <v>517</v>
      </c>
      <c r="B158" s="1" t="s">
        <v>518</v>
      </c>
      <c r="C158" s="3">
        <v>7.26849315068493</v>
      </c>
      <c r="D158" s="4">
        <v>41584</v>
      </c>
      <c r="E158" s="3">
        <v>8.0892310406</v>
      </c>
      <c r="F158" s="5" t="s">
        <v>519</v>
      </c>
      <c r="G158" s="5">
        <v>1294</v>
      </c>
      <c r="H158" s="5" t="s">
        <v>93</v>
      </c>
      <c r="I158" s="3">
        <v>2.39852398523986</v>
      </c>
      <c r="J158" s="3">
        <v>75.55</v>
      </c>
      <c r="K158" s="3">
        <v>0.604229607250759</v>
      </c>
      <c r="L158" s="3">
        <v>82.4578790882061</v>
      </c>
      <c r="M158" s="3">
        <v>2.14723926380369</v>
      </c>
      <c r="N158" s="3">
        <v>52.5449101796407</v>
      </c>
      <c r="O158" s="3">
        <v>3.15985130111525</v>
      </c>
      <c r="P158" s="3">
        <v>85.7645875251509</v>
      </c>
      <c r="Q158" s="3">
        <v>7.55813953488372</v>
      </c>
      <c r="R158" s="3">
        <v>72.6006191950464</v>
      </c>
      <c r="S158" s="3">
        <v>16.0278745644599</v>
      </c>
      <c r="T158" s="3">
        <v>84.8067760719958</v>
      </c>
      <c r="U158" s="3">
        <v>30.8123253789813</v>
      </c>
      <c r="V158" s="3">
        <v>83.0564784053156</v>
      </c>
      <c r="W158" s="3">
        <v>29.1662783534871</v>
      </c>
      <c r="X158" s="3">
        <v>84.207240948814</v>
      </c>
      <c r="Y158" s="3">
        <v>39.6359550107991</v>
      </c>
      <c r="Z158" s="3">
        <v>84.5454545454545</v>
      </c>
      <c r="AA158" s="3">
        <v>0.450176412346185</v>
      </c>
      <c r="AB158" s="3">
        <v>0.213651886435648</v>
      </c>
      <c r="AC158" s="3">
        <v>-10.6232294617564</v>
      </c>
      <c r="AD158" s="3">
        <v>0.836707743508944</v>
      </c>
      <c r="AE158" s="5">
        <v>3</v>
      </c>
      <c r="AF158" s="3">
        <v>0.652948299400196</v>
      </c>
      <c r="AG158" s="3">
        <v>13.5876221169179</v>
      </c>
      <c r="AH158" s="3">
        <v>15.5085526068805</v>
      </c>
      <c r="AI158" s="3">
        <v>7.73964782475778</v>
      </c>
      <c r="AJ158" s="3">
        <v>7.91756467484244</v>
      </c>
      <c r="AK158" s="3">
        <v>7.75081535153819</v>
      </c>
      <c r="AL158" s="3"/>
      <c r="AM158" s="3">
        <v>10</v>
      </c>
      <c r="AN158" s="5" t="s">
        <v>56</v>
      </c>
      <c r="AO158" s="1"/>
      <c r="AP158" s="1"/>
      <c r="AQ158" s="1"/>
    </row>
    <row r="159" spans="1:43">
      <c r="A159" s="1" t="s">
        <v>520</v>
      </c>
      <c r="B159" s="1" t="s">
        <v>521</v>
      </c>
      <c r="C159" s="3">
        <v>1.3013698630137</v>
      </c>
      <c r="D159" s="4">
        <v>43762</v>
      </c>
      <c r="E159" s="3">
        <v>0.0599552489</v>
      </c>
      <c r="F159" s="5" t="s">
        <v>522</v>
      </c>
      <c r="G159" s="5">
        <v>476</v>
      </c>
      <c r="H159" s="5" t="s">
        <v>50</v>
      </c>
      <c r="I159" s="3">
        <v>-0.414888572783325</v>
      </c>
      <c r="J159" s="3">
        <v>94.4171505136221</v>
      </c>
      <c r="K159" s="3">
        <v>-0.0119019281123502</v>
      </c>
      <c r="L159" s="3">
        <v>61.7972554227534</v>
      </c>
      <c r="M159" s="3">
        <v>-0.532796590101843</v>
      </c>
      <c r="N159" s="3">
        <v>93.9447907390917</v>
      </c>
      <c r="O159" s="3">
        <v>-1.60459123916609</v>
      </c>
      <c r="P159" s="3">
        <v>97.3047053449064</v>
      </c>
      <c r="Q159" s="3">
        <v>-1.33881385789784</v>
      </c>
      <c r="R159" s="3">
        <v>97.2959922742636</v>
      </c>
      <c r="S159" s="3">
        <v>-0.572883085579813</v>
      </c>
      <c r="T159" s="3">
        <v>95.8757062146893</v>
      </c>
      <c r="U159" s="3"/>
      <c r="V159" s="3"/>
      <c r="W159" s="3"/>
      <c r="X159" s="3"/>
      <c r="Y159" s="3"/>
      <c r="Z159" s="3"/>
      <c r="AA159" s="3">
        <v>-0.133002846293655</v>
      </c>
      <c r="AB159" s="3">
        <v>-0.115805423459933</v>
      </c>
      <c r="AC159" s="3">
        <v>-2.2470627415711</v>
      </c>
      <c r="AD159" s="3"/>
      <c r="AE159" s="5">
        <v>2</v>
      </c>
      <c r="AF159" s="3">
        <v>0.0193345224937739</v>
      </c>
      <c r="AG159" s="3">
        <v>-0.21702069719387</v>
      </c>
      <c r="AH159" s="3"/>
      <c r="AI159" s="3"/>
      <c r="AJ159" s="3"/>
      <c r="AK159" s="3"/>
      <c r="AL159" s="3"/>
      <c r="AM159" s="3"/>
      <c r="AN159" s="5" t="s">
        <v>51</v>
      </c>
      <c r="AO159" s="1"/>
      <c r="AP159" s="1"/>
      <c r="AQ159" s="1"/>
    </row>
    <row r="160" spans="1:43">
      <c r="A160" s="1" t="s">
        <v>523</v>
      </c>
      <c r="B160" s="1" t="s">
        <v>524</v>
      </c>
      <c r="C160" s="3">
        <v>6.52054794520548</v>
      </c>
      <c r="D160" s="4">
        <v>41857</v>
      </c>
      <c r="E160" s="3">
        <v>0.0818007886</v>
      </c>
      <c r="F160" s="5" t="s">
        <v>525</v>
      </c>
      <c r="G160" s="5">
        <v>386</v>
      </c>
      <c r="H160" s="5" t="s">
        <v>50</v>
      </c>
      <c r="I160" s="3">
        <v>1.94183365845009</v>
      </c>
      <c r="J160" s="3">
        <v>0.535953550692273</v>
      </c>
      <c r="K160" s="3">
        <v>0.0173988690735076</v>
      </c>
      <c r="L160" s="3">
        <v>36.8747233289066</v>
      </c>
      <c r="M160" s="3">
        <v>1.31300669721536</v>
      </c>
      <c r="N160" s="3">
        <v>0.578806767586821</v>
      </c>
      <c r="O160" s="3">
        <v>4.70856102003641</v>
      </c>
      <c r="P160" s="3">
        <v>0.365463682046597</v>
      </c>
      <c r="Q160" s="3">
        <v>4.61328480436761</v>
      </c>
      <c r="R160" s="3">
        <v>0.531144374698213</v>
      </c>
      <c r="S160" s="3">
        <v>6.51287752455069</v>
      </c>
      <c r="T160" s="3">
        <v>0.790960451977401</v>
      </c>
      <c r="U160" s="3">
        <v>11.2965453661803</v>
      </c>
      <c r="V160" s="3">
        <v>3.01857585139319</v>
      </c>
      <c r="W160" s="3">
        <v>19.0472467939379</v>
      </c>
      <c r="X160" s="3">
        <v>6.79611650485437</v>
      </c>
      <c r="Y160" s="3">
        <v>25.2715444689509</v>
      </c>
      <c r="Z160" s="3">
        <v>6.86274509803922</v>
      </c>
      <c r="AA160" s="3">
        <v>0.26810057983186</v>
      </c>
      <c r="AB160" s="3">
        <v>0.707617727868666</v>
      </c>
      <c r="AC160" s="3">
        <v>-1.93350198771234</v>
      </c>
      <c r="AD160" s="3">
        <v>3.08902905396709</v>
      </c>
      <c r="AE160" s="5">
        <v>1</v>
      </c>
      <c r="AF160" s="3">
        <v>0.489219414571081</v>
      </c>
      <c r="AG160" s="3">
        <v>6.3051702161802</v>
      </c>
      <c r="AH160" s="3">
        <v>5.57111392003233</v>
      </c>
      <c r="AI160" s="3">
        <v>6.07944776078653</v>
      </c>
      <c r="AJ160" s="3">
        <v>5.1312112264065</v>
      </c>
      <c r="AK160" s="3">
        <v>5.6969712655107</v>
      </c>
      <c r="AL160" s="3"/>
      <c r="AM160" s="3"/>
      <c r="AN160" s="5" t="s">
        <v>46</v>
      </c>
      <c r="AO160" s="1"/>
      <c r="AP160" s="1"/>
      <c r="AQ160" s="1"/>
    </row>
    <row r="161" spans="1:43">
      <c r="A161" s="1" t="s">
        <v>526</v>
      </c>
      <c r="B161" s="1" t="s">
        <v>527</v>
      </c>
      <c r="C161" s="3">
        <v>0.619178082191781</v>
      </c>
      <c r="D161" s="4">
        <v>44011</v>
      </c>
      <c r="E161" s="3">
        <v>1.1060095262</v>
      </c>
      <c r="F161" s="5" t="s">
        <v>528</v>
      </c>
      <c r="G161" s="5">
        <v>227</v>
      </c>
      <c r="H161" s="5" t="s">
        <v>198</v>
      </c>
      <c r="I161" s="3">
        <v>0.197687061381833</v>
      </c>
      <c r="J161" s="3">
        <v>52.9100529100529</v>
      </c>
      <c r="K161" s="3">
        <v>0.0592241634587065</v>
      </c>
      <c r="L161" s="3">
        <v>7.71276595744681</v>
      </c>
      <c r="M161" s="3">
        <v>0.0493485984997972</v>
      </c>
      <c r="N161" s="3">
        <v>56.2334217506631</v>
      </c>
      <c r="O161" s="3">
        <v>0.78544442235037</v>
      </c>
      <c r="P161" s="3">
        <v>29.0229885057471</v>
      </c>
      <c r="Q161" s="3">
        <v>1.24850179784258</v>
      </c>
      <c r="R161" s="3">
        <v>43.75</v>
      </c>
      <c r="S161" s="3"/>
      <c r="T161" s="3"/>
      <c r="U161" s="3"/>
      <c r="V161" s="3"/>
      <c r="W161" s="3"/>
      <c r="X161" s="3"/>
      <c r="Y161" s="3"/>
      <c r="Z161" s="3"/>
      <c r="AA161" s="3">
        <v>0.227969541172883</v>
      </c>
      <c r="AB161" s="3">
        <v>0.355873077119325</v>
      </c>
      <c r="AC161" s="3">
        <v>-0.177549812586311</v>
      </c>
      <c r="AD161" s="3"/>
      <c r="AE161" s="5"/>
      <c r="AF161" s="3">
        <v>0.176379791273248</v>
      </c>
      <c r="AG161" s="3"/>
      <c r="AH161" s="3"/>
      <c r="AI161" s="3"/>
      <c r="AJ161" s="3"/>
      <c r="AK161" s="3"/>
      <c r="AL161" s="3"/>
      <c r="AM161" s="3"/>
      <c r="AN161" s="5" t="s">
        <v>46</v>
      </c>
      <c r="AO161" s="1"/>
      <c r="AP161" s="1"/>
      <c r="AQ161" s="1"/>
    </row>
    <row r="162" spans="1:43">
      <c r="A162" s="1" t="s">
        <v>529</v>
      </c>
      <c r="B162" s="1" t="s">
        <v>530</v>
      </c>
      <c r="C162" s="3">
        <v>7.29041095890411</v>
      </c>
      <c r="D162" s="4">
        <v>41576</v>
      </c>
      <c r="E162" s="3">
        <v>1.9433090053</v>
      </c>
      <c r="F162" s="5" t="s">
        <v>531</v>
      </c>
      <c r="G162" s="5">
        <v>804</v>
      </c>
      <c r="H162" s="5" t="s">
        <v>64</v>
      </c>
      <c r="I162" s="3">
        <v>0.193824571274953</v>
      </c>
      <c r="J162" s="3">
        <v>96.6472303206997</v>
      </c>
      <c r="K162" s="3">
        <v>0.0269534058657304</v>
      </c>
      <c r="L162" s="3">
        <v>96.7930029154519</v>
      </c>
      <c r="M162" s="3">
        <v>0.14932214687287</v>
      </c>
      <c r="N162" s="3">
        <v>95.0437317784257</v>
      </c>
      <c r="O162" s="3">
        <v>0.420001362626878</v>
      </c>
      <c r="P162" s="3">
        <v>96.3450292397661</v>
      </c>
      <c r="Q162" s="3">
        <v>0.839721486396182</v>
      </c>
      <c r="R162" s="3">
        <v>96.1538461538462</v>
      </c>
      <c r="S162" s="3">
        <v>1.65860591068373</v>
      </c>
      <c r="T162" s="3">
        <v>92.8035982008996</v>
      </c>
      <c r="U162" s="3">
        <v>3.80395221906455</v>
      </c>
      <c r="V162" s="3">
        <v>92.9012345679012</v>
      </c>
      <c r="W162" s="3">
        <v>7.03681522092601</v>
      </c>
      <c r="X162" s="3">
        <v>91.0493827160494</v>
      </c>
      <c r="Y162" s="3">
        <v>13.7203113691255</v>
      </c>
      <c r="Z162" s="3">
        <v>88.7218045112782</v>
      </c>
      <c r="AA162" s="3">
        <v>-0.631541398220058</v>
      </c>
      <c r="AB162" s="3">
        <v>0.585462555557548</v>
      </c>
      <c r="AC162" s="3">
        <v>0</v>
      </c>
      <c r="AD162" s="3"/>
      <c r="AE162" s="5"/>
      <c r="AF162" s="3">
        <v>0.186985552744332</v>
      </c>
      <c r="AG162" s="3">
        <v>1.25041553927239</v>
      </c>
      <c r="AH162" s="3">
        <v>1.36748871357866</v>
      </c>
      <c r="AI162" s="3">
        <v>1.71959676322619</v>
      </c>
      <c r="AJ162" s="3">
        <v>1.90504481711531</v>
      </c>
      <c r="AK162" s="3">
        <v>2.06426440679341</v>
      </c>
      <c r="AL162" s="3"/>
      <c r="AM162" s="3"/>
      <c r="AN162" s="5" t="s">
        <v>46</v>
      </c>
      <c r="AO162" s="1"/>
      <c r="AP162" s="1"/>
      <c r="AQ162" s="1"/>
    </row>
    <row r="163" spans="1:43">
      <c r="A163" s="1" t="s">
        <v>532</v>
      </c>
      <c r="B163" s="1" t="s">
        <v>533</v>
      </c>
      <c r="C163" s="3">
        <v>5.29315068493151</v>
      </c>
      <c r="D163" s="4">
        <v>42305</v>
      </c>
      <c r="E163" s="3">
        <v>2.2579237242</v>
      </c>
      <c r="F163" s="5" t="s">
        <v>534</v>
      </c>
      <c r="G163" s="5">
        <v>1933</v>
      </c>
      <c r="H163" s="5" t="s">
        <v>191</v>
      </c>
      <c r="I163" s="3">
        <v>7.42583083587176</v>
      </c>
      <c r="J163" s="3">
        <v>71.24773960217</v>
      </c>
      <c r="K163" s="3">
        <v>1.2693516815944</v>
      </c>
      <c r="L163" s="3">
        <v>72.0890410958904</v>
      </c>
      <c r="M163" s="3">
        <v>4.98014494909239</v>
      </c>
      <c r="N163" s="3">
        <v>54.954954954955</v>
      </c>
      <c r="O163" s="3">
        <v>6.71994499040722</v>
      </c>
      <c r="P163" s="3">
        <v>84.5714285714286</v>
      </c>
      <c r="Q163" s="3">
        <v>11.9540592936029</v>
      </c>
      <c r="R163" s="3">
        <v>74.6331236897275</v>
      </c>
      <c r="S163" s="3">
        <v>51.8605583889036</v>
      </c>
      <c r="T163" s="3">
        <v>67.8921568627451</v>
      </c>
      <c r="U163" s="3">
        <v>87.2121559927994</v>
      </c>
      <c r="V163" s="3">
        <v>84.7507331378299</v>
      </c>
      <c r="W163" s="3">
        <v>92.79567643469</v>
      </c>
      <c r="X163" s="3">
        <v>64.3109540636042</v>
      </c>
      <c r="Y163" s="3">
        <v>101.062222685315</v>
      </c>
      <c r="Z163" s="3">
        <v>79.746835443038</v>
      </c>
      <c r="AA163" s="3">
        <v>0.264126122425303</v>
      </c>
      <c r="AB163" s="3">
        <v>0.307302265924982</v>
      </c>
      <c r="AC163" s="3">
        <v>-13.8806985711046</v>
      </c>
      <c r="AD163" s="3">
        <v>1.75863712671548</v>
      </c>
      <c r="AE163" s="5">
        <v>3</v>
      </c>
      <c r="AF163" s="3">
        <v>1.86541342248586</v>
      </c>
      <c r="AG163" s="3">
        <v>45.0922554992102</v>
      </c>
      <c r="AH163" s="3">
        <v>37.3676565564041</v>
      </c>
      <c r="AI163" s="3">
        <v>23.8986213035783</v>
      </c>
      <c r="AJ163" s="3">
        <v>18.163291305946</v>
      </c>
      <c r="AK163" s="3"/>
      <c r="AL163" s="3"/>
      <c r="AM163" s="3"/>
      <c r="AN163" s="5" t="s">
        <v>46</v>
      </c>
      <c r="AO163" s="1"/>
      <c r="AP163" s="1"/>
      <c r="AQ163" s="1"/>
    </row>
    <row r="164" spans="1:43">
      <c r="A164" s="1" t="s">
        <v>535</v>
      </c>
      <c r="B164" s="1" t="s">
        <v>536</v>
      </c>
      <c r="C164" s="3">
        <v>5.70958904109589</v>
      </c>
      <c r="D164" s="4">
        <v>42153</v>
      </c>
      <c r="E164" s="3">
        <v>1.7281086787</v>
      </c>
      <c r="F164" s="5" t="s">
        <v>534</v>
      </c>
      <c r="G164" s="5">
        <v>748</v>
      </c>
      <c r="H164" s="5" t="s">
        <v>55</v>
      </c>
      <c r="I164" s="3">
        <v>7.1907121879589</v>
      </c>
      <c r="J164" s="3">
        <v>70.1149425287356</v>
      </c>
      <c r="K164" s="3">
        <v>1.29661751951431</v>
      </c>
      <c r="L164" s="3">
        <v>73.8983050847458</v>
      </c>
      <c r="M164" s="3">
        <v>4.66908634673119</v>
      </c>
      <c r="N164" s="3">
        <v>55.1166965888689</v>
      </c>
      <c r="O164" s="3">
        <v>6.25454876273654</v>
      </c>
      <c r="P164" s="3">
        <v>89.8013245033112</v>
      </c>
      <c r="Q164" s="3">
        <v>12.0980900278338</v>
      </c>
      <c r="R164" s="3">
        <v>82.0121951219512</v>
      </c>
      <c r="S164" s="3">
        <v>51.4556182325099</v>
      </c>
      <c r="T164" s="3">
        <v>71.97265625</v>
      </c>
      <c r="U164" s="3">
        <v>111.873015873016</v>
      </c>
      <c r="V164" s="3">
        <v>68.8346883468835</v>
      </c>
      <c r="W164" s="3">
        <v>112.354545454545</v>
      </c>
      <c r="X164" s="3">
        <v>49.4156928213689</v>
      </c>
      <c r="Y164" s="3">
        <v>132.196819085487</v>
      </c>
      <c r="Z164" s="3">
        <v>54.4698544698545</v>
      </c>
      <c r="AA164" s="3">
        <v>0.25816825270677</v>
      </c>
      <c r="AB164" s="3">
        <v>0.338967801884916</v>
      </c>
      <c r="AC164" s="3">
        <v>-14.7254861540576</v>
      </c>
      <c r="AD164" s="3">
        <v>1.93378517400806</v>
      </c>
      <c r="AE164" s="5">
        <v>2</v>
      </c>
      <c r="AF164" s="3">
        <v>2.1667124882821</v>
      </c>
      <c r="AG164" s="3">
        <v>44.7393457438726</v>
      </c>
      <c r="AH164" s="3">
        <v>47.9117877668035</v>
      </c>
      <c r="AI164" s="3">
        <v>28.3569079442766</v>
      </c>
      <c r="AJ164" s="3">
        <v>22.3666897033828</v>
      </c>
      <c r="AK164" s="3"/>
      <c r="AL164" s="3"/>
      <c r="AM164" s="3"/>
      <c r="AN164" s="5" t="s">
        <v>46</v>
      </c>
      <c r="AO164" s="1"/>
      <c r="AP164" s="1"/>
      <c r="AQ164" s="1"/>
    </row>
    <row r="165" spans="1:43">
      <c r="A165" s="1" t="s">
        <v>537</v>
      </c>
      <c r="B165" s="1" t="s">
        <v>538</v>
      </c>
      <c r="C165" s="3">
        <v>7.21643835616438</v>
      </c>
      <c r="D165" s="4">
        <v>41603</v>
      </c>
      <c r="E165" s="3">
        <v>5.9555696867</v>
      </c>
      <c r="F165" s="5" t="s">
        <v>539</v>
      </c>
      <c r="G165" s="5">
        <v>1077</v>
      </c>
      <c r="H165" s="5" t="s">
        <v>93</v>
      </c>
      <c r="I165" s="3">
        <v>13.8391874469356</v>
      </c>
      <c r="J165" s="3">
        <v>13.4</v>
      </c>
      <c r="K165" s="3">
        <v>2.32623872918963</v>
      </c>
      <c r="L165" s="3">
        <v>38.6521308225966</v>
      </c>
      <c r="M165" s="3">
        <v>6.16422287390029</v>
      </c>
      <c r="N165" s="3">
        <v>22.7045908183633</v>
      </c>
      <c r="O165" s="3">
        <v>27.5167312433956</v>
      </c>
      <c r="P165" s="3">
        <v>7.04225352112676</v>
      </c>
      <c r="Q165" s="3">
        <v>36.611320754717</v>
      </c>
      <c r="R165" s="3">
        <v>8.87512899896801</v>
      </c>
      <c r="S165" s="3">
        <v>89.3410041841004</v>
      </c>
      <c r="T165" s="3">
        <v>8.99947061937533</v>
      </c>
      <c r="U165" s="3">
        <v>226.144144144144</v>
      </c>
      <c r="V165" s="3">
        <v>3.59911406423034</v>
      </c>
      <c r="W165" s="3">
        <v>131.17496807152</v>
      </c>
      <c r="X165" s="3">
        <v>17.665418227216</v>
      </c>
      <c r="Y165" s="3">
        <v>167.173431734317</v>
      </c>
      <c r="Z165" s="3">
        <v>20</v>
      </c>
      <c r="AA165" s="3">
        <v>0.32666042106933</v>
      </c>
      <c r="AB165" s="3">
        <v>0.244374074197498</v>
      </c>
      <c r="AC165" s="3">
        <v>-43.2152588555858</v>
      </c>
      <c r="AD165" s="3">
        <v>0.744128063474672</v>
      </c>
      <c r="AE165" s="5">
        <v>5</v>
      </c>
      <c r="AF165" s="3">
        <v>2.10969297313769</v>
      </c>
      <c r="AG165" s="3">
        <v>100.952125019541</v>
      </c>
      <c r="AH165" s="3">
        <v>83.9162556339637</v>
      </c>
      <c r="AI165" s="3">
        <v>30.5491354328461</v>
      </c>
      <c r="AJ165" s="3">
        <v>30.5157568324714</v>
      </c>
      <c r="AK165" s="3">
        <v>30.6846316440235</v>
      </c>
      <c r="AL165" s="3"/>
      <c r="AM165" s="3"/>
      <c r="AN165" s="5" t="s">
        <v>46</v>
      </c>
      <c r="AO165" s="1"/>
      <c r="AP165" s="1"/>
      <c r="AQ165" s="1"/>
    </row>
    <row r="166" spans="1:43">
      <c r="A166" s="1" t="s">
        <v>540</v>
      </c>
      <c r="B166" s="1" t="s">
        <v>541</v>
      </c>
      <c r="C166" s="3">
        <v>4.46849315068493</v>
      </c>
      <c r="D166" s="4">
        <v>42606</v>
      </c>
      <c r="E166" s="3">
        <v>4.4332587686</v>
      </c>
      <c r="F166" s="5" t="s">
        <v>542</v>
      </c>
      <c r="G166" s="5">
        <v>184</v>
      </c>
      <c r="H166" s="5" t="s">
        <v>50</v>
      </c>
      <c r="I166" s="3">
        <v>0.448028673835104</v>
      </c>
      <c r="J166" s="3">
        <v>6.02947744528807</v>
      </c>
      <c r="K166" s="3">
        <v>0.0892857142856872</v>
      </c>
      <c r="L166" s="3">
        <v>4.16113324479858</v>
      </c>
      <c r="M166" s="3">
        <v>0.0892857142856872</v>
      </c>
      <c r="N166" s="3">
        <v>21.9056099732858</v>
      </c>
      <c r="O166" s="3">
        <v>0.268336314847918</v>
      </c>
      <c r="P166" s="3">
        <v>79.7624486066697</v>
      </c>
      <c r="Q166" s="3">
        <v>0.268336314847918</v>
      </c>
      <c r="R166" s="3">
        <v>88.7493964268469</v>
      </c>
      <c r="S166" s="3">
        <v>3.17699349381625</v>
      </c>
      <c r="T166" s="3">
        <v>9.88700564971751</v>
      </c>
      <c r="U166" s="3">
        <v>9.77101187499998</v>
      </c>
      <c r="V166" s="3">
        <v>6.88854489164087</v>
      </c>
      <c r="W166" s="3">
        <v>18.3347078368794</v>
      </c>
      <c r="X166" s="3">
        <v>9.60086299892125</v>
      </c>
      <c r="Y166" s="3"/>
      <c r="Z166" s="3"/>
      <c r="AA166" s="3">
        <v>0.120895833379908</v>
      </c>
      <c r="AB166" s="3">
        <v>0.749484009340739</v>
      </c>
      <c r="AC166" s="3">
        <v>-1.03806260380622</v>
      </c>
      <c r="AD166" s="3">
        <v>5.54993385773485</v>
      </c>
      <c r="AE166" s="5">
        <v>2</v>
      </c>
      <c r="AF166" s="3">
        <v>0.474925494642778</v>
      </c>
      <c r="AG166" s="3">
        <v>3.82687254861698</v>
      </c>
      <c r="AH166" s="3">
        <v>4.99813401966331</v>
      </c>
      <c r="AI166" s="3">
        <v>5.90065737001815</v>
      </c>
      <c r="AJ166" s="3">
        <v>4.35908979083375</v>
      </c>
      <c r="AK166" s="3"/>
      <c r="AL166" s="3"/>
      <c r="AM166" s="3"/>
      <c r="AN166" s="5" t="s">
        <v>51</v>
      </c>
      <c r="AO166" s="1"/>
      <c r="AP166" s="1"/>
      <c r="AQ166" s="1"/>
    </row>
    <row r="167" spans="1:43">
      <c r="A167" s="1" t="s">
        <v>543</v>
      </c>
      <c r="B167" s="1" t="s">
        <v>544</v>
      </c>
      <c r="C167" s="3">
        <v>7.41917808219178</v>
      </c>
      <c r="D167" s="4">
        <v>41529</v>
      </c>
      <c r="E167" s="3">
        <v>648.5281326378</v>
      </c>
      <c r="F167" s="5" t="s">
        <v>545</v>
      </c>
      <c r="G167" s="5">
        <v>2165</v>
      </c>
      <c r="H167" s="5" t="s">
        <v>64</v>
      </c>
      <c r="I167" s="3">
        <v>0.285969332479193</v>
      </c>
      <c r="J167" s="3">
        <v>26.8221574344023</v>
      </c>
      <c r="K167" s="3">
        <v>0.0393890292365323</v>
      </c>
      <c r="L167" s="3">
        <v>62.6822157434402</v>
      </c>
      <c r="M167" s="3">
        <v>0.216063705375315</v>
      </c>
      <c r="N167" s="3">
        <v>23.0320699708455</v>
      </c>
      <c r="O167" s="3">
        <v>0.627685476936063</v>
      </c>
      <c r="P167" s="3">
        <v>41.812865497076</v>
      </c>
      <c r="Q167" s="3">
        <v>1.14438678394591</v>
      </c>
      <c r="R167" s="3">
        <v>47.6331360946746</v>
      </c>
      <c r="S167" s="3">
        <v>2.14108962644271</v>
      </c>
      <c r="T167" s="3">
        <v>35.6821589205397</v>
      </c>
      <c r="U167" s="3">
        <v>4.81942316782552</v>
      </c>
      <c r="V167" s="3">
        <v>33.179012345679</v>
      </c>
      <c r="W167" s="3">
        <v>8.87696521456267</v>
      </c>
      <c r="X167" s="3">
        <v>19.7530864197531</v>
      </c>
      <c r="Y167" s="3">
        <v>16.5145400699112</v>
      </c>
      <c r="Z167" s="3">
        <v>18.546365914787</v>
      </c>
      <c r="AA167" s="3">
        <v>0.127484468278758</v>
      </c>
      <c r="AB167" s="3">
        <v>3.35219347311099</v>
      </c>
      <c r="AC167" s="3">
        <v>0</v>
      </c>
      <c r="AD167" s="3"/>
      <c r="AE167" s="5"/>
      <c r="AF167" s="3">
        <v>0.235103206263419</v>
      </c>
      <c r="AG167" s="3">
        <v>1.59795257545798</v>
      </c>
      <c r="AH167" s="3">
        <v>1.72089662189732</v>
      </c>
      <c r="AI167" s="3">
        <v>2.12055191396938</v>
      </c>
      <c r="AJ167" s="3">
        <v>2.31561197408336</v>
      </c>
      <c r="AK167" s="3">
        <v>2.35319965881298</v>
      </c>
      <c r="AL167" s="3"/>
      <c r="AM167" s="3"/>
      <c r="AN167" s="5" t="s">
        <v>46</v>
      </c>
      <c r="AO167" s="1"/>
      <c r="AP167" s="1"/>
      <c r="AQ167" s="1"/>
    </row>
    <row r="168" spans="1:43">
      <c r="A168" s="1" t="s">
        <v>546</v>
      </c>
      <c r="B168" s="1" t="s">
        <v>547</v>
      </c>
      <c r="C168" s="3">
        <v>7.31232876712329</v>
      </c>
      <c r="D168" s="4">
        <v>41568</v>
      </c>
      <c r="E168" s="3">
        <v>170.2348344678</v>
      </c>
      <c r="F168" s="5" t="s">
        <v>548</v>
      </c>
      <c r="G168" s="5">
        <v>104</v>
      </c>
      <c r="H168" s="5" t="s">
        <v>64</v>
      </c>
      <c r="I168" s="3">
        <v>0.200956285239658</v>
      </c>
      <c r="J168" s="3">
        <v>95.33527696793</v>
      </c>
      <c r="K168" s="3">
        <v>0.0318908245311549</v>
      </c>
      <c r="L168" s="3">
        <v>92.1282798833819</v>
      </c>
      <c r="M168" s="3">
        <v>0.143284101984049</v>
      </c>
      <c r="N168" s="3">
        <v>96.064139941691</v>
      </c>
      <c r="O168" s="3">
        <v>0.520836171466125</v>
      </c>
      <c r="P168" s="3">
        <v>89.6198830409357</v>
      </c>
      <c r="Q168" s="3">
        <v>0.979769930917383</v>
      </c>
      <c r="R168" s="3">
        <v>90.2366863905325</v>
      </c>
      <c r="S168" s="3">
        <v>1.82332628100723</v>
      </c>
      <c r="T168" s="3">
        <v>84.407796101949</v>
      </c>
      <c r="U168" s="3">
        <v>4.29856983074565</v>
      </c>
      <c r="V168" s="3">
        <v>76.5432098765432</v>
      </c>
      <c r="W168" s="3">
        <v>7.86704070653614</v>
      </c>
      <c r="X168" s="3">
        <v>68.9814814814815</v>
      </c>
      <c r="Y168" s="3">
        <v>15.2693023043248</v>
      </c>
      <c r="Z168" s="3">
        <v>56.6416040100251</v>
      </c>
      <c r="AA168" s="3">
        <v>-0.247906519043001</v>
      </c>
      <c r="AB168" s="3">
        <v>1.42938028123477</v>
      </c>
      <c r="AC168" s="3">
        <v>0</v>
      </c>
      <c r="AD168" s="3"/>
      <c r="AE168" s="5"/>
      <c r="AF168" s="3">
        <v>0.209039116909724</v>
      </c>
      <c r="AG168" s="3">
        <v>1.39225986490521</v>
      </c>
      <c r="AH168" s="3">
        <v>1.55366394301584</v>
      </c>
      <c r="AI168" s="3">
        <v>1.93279916394302</v>
      </c>
      <c r="AJ168" s="3">
        <v>2.13165764986658</v>
      </c>
      <c r="AK168" s="3">
        <v>2.26985059633027</v>
      </c>
      <c r="AL168" s="3"/>
      <c r="AM168" s="3"/>
      <c r="AN168" s="5" t="s">
        <v>46</v>
      </c>
      <c r="AO168" s="1"/>
      <c r="AP168" s="1"/>
      <c r="AQ168" s="1"/>
    </row>
    <row r="169" spans="1:43">
      <c r="A169" s="1" t="s">
        <v>549</v>
      </c>
      <c r="B169" s="1" t="s">
        <v>550</v>
      </c>
      <c r="C169" s="3">
        <v>6.04109589041096</v>
      </c>
      <c r="D169" s="4">
        <v>42032</v>
      </c>
      <c r="E169" s="3">
        <v>2.9050279094</v>
      </c>
      <c r="F169" s="5" t="s">
        <v>435</v>
      </c>
      <c r="G169" s="5">
        <v>1254</v>
      </c>
      <c r="H169" s="5" t="s">
        <v>45</v>
      </c>
      <c r="I169" s="3">
        <v>1.34103874935172</v>
      </c>
      <c r="J169" s="3">
        <v>44.2675159235669</v>
      </c>
      <c r="K169" s="3">
        <v>0.46272493573265</v>
      </c>
      <c r="L169" s="3">
        <v>50.1552795031056</v>
      </c>
      <c r="M169" s="3">
        <v>-0.393242062336144</v>
      </c>
      <c r="N169" s="3">
        <v>64.2857142857143</v>
      </c>
      <c r="O169" s="3">
        <v>2.42623932903999</v>
      </c>
      <c r="P169" s="3">
        <v>44.0397350993377</v>
      </c>
      <c r="Q169" s="3">
        <v>-0.639256138311791</v>
      </c>
      <c r="R169" s="3">
        <v>83.2191780821918</v>
      </c>
      <c r="S169" s="3">
        <v>9.81053307642902</v>
      </c>
      <c r="T169" s="3">
        <v>40.30131826742</v>
      </c>
      <c r="U169" s="3">
        <v>19.2814162379</v>
      </c>
      <c r="V169" s="3">
        <v>44.3736730360934</v>
      </c>
      <c r="W169" s="3">
        <v>24.9132420091324</v>
      </c>
      <c r="X169" s="3">
        <v>38.8625592417062</v>
      </c>
      <c r="Y169" s="3">
        <v>29.850365722274</v>
      </c>
      <c r="Z169" s="3">
        <v>39.662447257384</v>
      </c>
      <c r="AA169" s="3">
        <v>0.105215072510949</v>
      </c>
      <c r="AB169" s="3">
        <v>0.186761017492805</v>
      </c>
      <c r="AC169" s="3">
        <v>-6.25933565687459</v>
      </c>
      <c r="AD169" s="3">
        <v>1.22732651995991</v>
      </c>
      <c r="AE169" s="5">
        <v>2</v>
      </c>
      <c r="AF169" s="3">
        <v>0.61134064007524</v>
      </c>
      <c r="AG169" s="3">
        <v>14.1104054088698</v>
      </c>
      <c r="AH169" s="3">
        <v>9.27795364947173</v>
      </c>
      <c r="AI169" s="3">
        <v>7.72843360963289</v>
      </c>
      <c r="AJ169" s="3">
        <v>6.09181733758517</v>
      </c>
      <c r="AK169" s="3"/>
      <c r="AL169" s="3"/>
      <c r="AM169" s="3"/>
      <c r="AN169" s="5" t="s">
        <v>46</v>
      </c>
      <c r="AO169" s="1"/>
      <c r="AP169" s="1"/>
      <c r="AQ169" s="1"/>
    </row>
    <row r="170" spans="1:43">
      <c r="A170" s="1" t="s">
        <v>551</v>
      </c>
      <c r="B170" s="1" t="s">
        <v>552</v>
      </c>
      <c r="C170" s="3">
        <v>7.27123287671233</v>
      </c>
      <c r="D170" s="4">
        <v>41583</v>
      </c>
      <c r="E170" s="3">
        <v>27.4286724971</v>
      </c>
      <c r="F170" s="5" t="s">
        <v>553</v>
      </c>
      <c r="G170" s="5">
        <v>1423</v>
      </c>
      <c r="H170" s="5" t="s">
        <v>93</v>
      </c>
      <c r="I170" s="3">
        <v>9.2866096245027</v>
      </c>
      <c r="J170" s="3">
        <v>33.2</v>
      </c>
      <c r="K170" s="3">
        <v>1.37761937261444</v>
      </c>
      <c r="L170" s="3">
        <v>56.4915758176412</v>
      </c>
      <c r="M170" s="3">
        <v>2.60437986082686</v>
      </c>
      <c r="N170" s="3">
        <v>46.7564870259481</v>
      </c>
      <c r="O170" s="3">
        <v>30.9883075315174</v>
      </c>
      <c r="P170" s="3">
        <v>3.16901408450704</v>
      </c>
      <c r="Q170" s="3">
        <v>48.9047300809386</v>
      </c>
      <c r="R170" s="3">
        <v>2.1155830753354</v>
      </c>
      <c r="S170" s="3">
        <v>135.709667940053</v>
      </c>
      <c r="T170" s="3">
        <v>0.158814187400741</v>
      </c>
      <c r="U170" s="3">
        <v>305.931174089069</v>
      </c>
      <c r="V170" s="3">
        <v>0.276854928017719</v>
      </c>
      <c r="W170" s="3">
        <v>215.150086437215</v>
      </c>
      <c r="X170" s="3">
        <v>1.99750312109863</v>
      </c>
      <c r="Y170" s="3">
        <v>182.098895688261</v>
      </c>
      <c r="Z170" s="3">
        <v>15.0649350649351</v>
      </c>
      <c r="AA170" s="3">
        <v>0.357293619979799</v>
      </c>
      <c r="AB170" s="3">
        <v>0.351718290142896</v>
      </c>
      <c r="AC170" s="3">
        <v>-31.799379524302</v>
      </c>
      <c r="AD170" s="3">
        <v>1.46263102932667</v>
      </c>
      <c r="AE170" s="5">
        <v>4</v>
      </c>
      <c r="AF170" s="3">
        <v>3.42793247494253</v>
      </c>
      <c r="AG170" s="3">
        <v>149.978014131012</v>
      </c>
      <c r="AH170" s="3">
        <v>102.269500966469</v>
      </c>
      <c r="AI170" s="3">
        <v>41.5983246535754</v>
      </c>
      <c r="AJ170" s="3">
        <v>31.4109524563826</v>
      </c>
      <c r="AK170" s="3">
        <v>28.4315137350768</v>
      </c>
      <c r="AL170" s="3"/>
      <c r="AM170" s="3">
        <v>500</v>
      </c>
      <c r="AN170" s="5" t="s">
        <v>56</v>
      </c>
      <c r="AO170" s="1"/>
      <c r="AP170" s="1"/>
      <c r="AQ170" s="1"/>
    </row>
    <row r="171" spans="1:43">
      <c r="A171" s="1" t="s">
        <v>554</v>
      </c>
      <c r="B171" s="1" t="s">
        <v>555</v>
      </c>
      <c r="C171" s="3">
        <v>7.4027397260274</v>
      </c>
      <c r="D171" s="4">
        <v>41535</v>
      </c>
      <c r="E171" s="3">
        <v>44.3499149622</v>
      </c>
      <c r="F171" s="5" t="s">
        <v>283</v>
      </c>
      <c r="G171" s="5">
        <v>568</v>
      </c>
      <c r="H171" s="5" t="s">
        <v>45</v>
      </c>
      <c r="I171" s="3">
        <v>3.25842696629213</v>
      </c>
      <c r="J171" s="3">
        <v>11.4649681528662</v>
      </c>
      <c r="K171" s="3">
        <v>0.886066023680692</v>
      </c>
      <c r="L171" s="3">
        <v>23.4472049689441</v>
      </c>
      <c r="M171" s="3">
        <v>1.86856690419636</v>
      </c>
      <c r="N171" s="3">
        <v>7.46031746031746</v>
      </c>
      <c r="O171" s="3">
        <v>4.89635471325341</v>
      </c>
      <c r="P171" s="3">
        <v>16.887417218543</v>
      </c>
      <c r="Q171" s="3">
        <v>5.66552296905507</v>
      </c>
      <c r="R171" s="3">
        <v>18.3219178082192</v>
      </c>
      <c r="S171" s="3">
        <v>14.0668285507141</v>
      </c>
      <c r="T171" s="3">
        <v>20.3389830508475</v>
      </c>
      <c r="U171" s="3">
        <v>23.738605156587</v>
      </c>
      <c r="V171" s="3">
        <v>29.723991507431</v>
      </c>
      <c r="W171" s="3">
        <v>31.9963506689584</v>
      </c>
      <c r="X171" s="3">
        <v>19.4312796208531</v>
      </c>
      <c r="Y171" s="3">
        <v>40.3660124804229</v>
      </c>
      <c r="Z171" s="3">
        <v>16.4556962025316</v>
      </c>
      <c r="AA171" s="3">
        <v>0.284365411431878</v>
      </c>
      <c r="AB171" s="3">
        <v>0.447974237597267</v>
      </c>
      <c r="AC171" s="3">
        <v>-3.77072636983418</v>
      </c>
      <c r="AD171" s="3">
        <v>2.56624709203775</v>
      </c>
      <c r="AE171" s="5">
        <v>2</v>
      </c>
      <c r="AF171" s="3">
        <v>0.731206208060843</v>
      </c>
      <c r="AG171" s="3">
        <v>13.9868690252429</v>
      </c>
      <c r="AH171" s="3">
        <v>11.3661769826862</v>
      </c>
      <c r="AI171" s="3">
        <v>8.90483461326625</v>
      </c>
      <c r="AJ171" s="3">
        <v>8.32045737632128</v>
      </c>
      <c r="AK171" s="3">
        <v>7.11486893443973</v>
      </c>
      <c r="AL171" s="3"/>
      <c r="AM171" s="3"/>
      <c r="AN171" s="5" t="s">
        <v>46</v>
      </c>
      <c r="AO171" s="1"/>
      <c r="AP171" s="1"/>
      <c r="AQ171" s="1"/>
    </row>
    <row r="172" spans="1:43">
      <c r="A172" s="1" t="s">
        <v>556</v>
      </c>
      <c r="B172" s="1" t="s">
        <v>557</v>
      </c>
      <c r="C172" s="3">
        <v>6.95616438356164</v>
      </c>
      <c r="D172" s="4">
        <v>41698</v>
      </c>
      <c r="E172" s="3">
        <v>8.6718611705</v>
      </c>
      <c r="F172" s="5" t="s">
        <v>558</v>
      </c>
      <c r="G172" s="5">
        <v>1835</v>
      </c>
      <c r="H172" s="5" t="s">
        <v>55</v>
      </c>
      <c r="I172" s="3">
        <v>16.6113798080575</v>
      </c>
      <c r="J172" s="3">
        <v>11.3127646702964</v>
      </c>
      <c r="K172" s="3">
        <v>5.17769048054084</v>
      </c>
      <c r="L172" s="3">
        <v>5.59322033898305</v>
      </c>
      <c r="M172" s="3">
        <v>13.127963249564</v>
      </c>
      <c r="N172" s="3">
        <v>3.65050867743866</v>
      </c>
      <c r="O172" s="3">
        <v>25.7330857860536</v>
      </c>
      <c r="P172" s="3">
        <v>19.3377483443709</v>
      </c>
      <c r="Q172" s="3">
        <v>15.7060301507538</v>
      </c>
      <c r="R172" s="3">
        <v>72.9420731707317</v>
      </c>
      <c r="S172" s="3">
        <v>75.8074368175918</v>
      </c>
      <c r="T172" s="3">
        <v>33.984375</v>
      </c>
      <c r="U172" s="3">
        <v>235.330954634821</v>
      </c>
      <c r="V172" s="3">
        <v>4.74254742547426</v>
      </c>
      <c r="W172" s="3">
        <v>225.218926553672</v>
      </c>
      <c r="X172" s="3">
        <v>2.83806343906511</v>
      </c>
      <c r="Y172" s="3">
        <v>279.958745874587</v>
      </c>
      <c r="Z172" s="3">
        <v>4.57380457380457</v>
      </c>
      <c r="AA172" s="3">
        <v>0.266177632162432</v>
      </c>
      <c r="AB172" s="3">
        <v>0.400503066039812</v>
      </c>
      <c r="AC172" s="3">
        <v>-22.8669558929863</v>
      </c>
      <c r="AD172" s="3">
        <v>2.10136886721349</v>
      </c>
      <c r="AE172" s="5">
        <v>3</v>
      </c>
      <c r="AF172" s="3">
        <v>3.22326351061694</v>
      </c>
      <c r="AG172" s="3">
        <v>91.7420776329682</v>
      </c>
      <c r="AH172" s="3">
        <v>85.5182954627761</v>
      </c>
      <c r="AI172" s="3">
        <v>44.9884825950248</v>
      </c>
      <c r="AJ172" s="3">
        <v>35.8829179782033</v>
      </c>
      <c r="AK172" s="3">
        <v>31.2343407325185</v>
      </c>
      <c r="AL172" s="3"/>
      <c r="AM172" s="3">
        <v>18</v>
      </c>
      <c r="AN172" s="5" t="s">
        <v>56</v>
      </c>
      <c r="AO172" s="1"/>
      <c r="AP172" s="1"/>
      <c r="AQ172" s="1"/>
    </row>
    <row r="173" spans="1:43">
      <c r="A173" s="1" t="s">
        <v>559</v>
      </c>
      <c r="B173" s="1" t="s">
        <v>560</v>
      </c>
      <c r="C173" s="3">
        <v>5.21369863013699</v>
      </c>
      <c r="D173" s="4">
        <v>42334</v>
      </c>
      <c r="E173" s="3">
        <v>5.7212281076</v>
      </c>
      <c r="F173" s="5" t="s">
        <v>561</v>
      </c>
      <c r="G173" s="5">
        <v>1904</v>
      </c>
      <c r="H173" s="5" t="s">
        <v>213</v>
      </c>
      <c r="I173" s="3">
        <v>-0.765110941086458</v>
      </c>
      <c r="J173" s="3">
        <v>67.5324675324675</v>
      </c>
      <c r="K173" s="3">
        <v>0.309358081979892</v>
      </c>
      <c r="L173" s="3">
        <v>7.79220779220779</v>
      </c>
      <c r="M173" s="3">
        <v>0.620636152055858</v>
      </c>
      <c r="N173" s="3">
        <v>12.987012987013</v>
      </c>
      <c r="O173" s="3">
        <v>2.1259842519685</v>
      </c>
      <c r="P173" s="3">
        <v>22.972972972973</v>
      </c>
      <c r="Q173" s="3">
        <v>-2.48120300751881</v>
      </c>
      <c r="R173" s="3">
        <v>66.2162162162162</v>
      </c>
      <c r="S173" s="3">
        <v>-7.7524893314367</v>
      </c>
      <c r="T173" s="3">
        <v>92.1875</v>
      </c>
      <c r="U173" s="3">
        <v>6.66118421052631</v>
      </c>
      <c r="V173" s="3">
        <v>53.0612244897959</v>
      </c>
      <c r="W173" s="3">
        <v>14.4748455428067</v>
      </c>
      <c r="X173" s="3">
        <v>22.4489795918367</v>
      </c>
      <c r="Y173" s="3">
        <v>28.1620553359684</v>
      </c>
      <c r="Z173" s="3">
        <v>35.2941176470588</v>
      </c>
      <c r="AA173" s="3">
        <v>-0.0799520586584996</v>
      </c>
      <c r="AB173" s="3">
        <v>0.0620757259991444</v>
      </c>
      <c r="AC173" s="3">
        <v>-21.218487394958</v>
      </c>
      <c r="AD173" s="3">
        <v>0.216822254458201</v>
      </c>
      <c r="AE173" s="5">
        <v>3</v>
      </c>
      <c r="AF173" s="3">
        <v>0.425972644718442</v>
      </c>
      <c r="AG173" s="3">
        <v>-3.93888816502622</v>
      </c>
      <c r="AH173" s="3">
        <v>4.32470834259164</v>
      </c>
      <c r="AI173" s="3">
        <v>3.60357022341662</v>
      </c>
      <c r="AJ173" s="3">
        <v>3.43193764613461</v>
      </c>
      <c r="AK173" s="3"/>
      <c r="AL173" s="3"/>
      <c r="AM173" s="3">
        <v>1000</v>
      </c>
      <c r="AN173" s="5" t="s">
        <v>56</v>
      </c>
      <c r="AO173" s="1"/>
      <c r="AP173" s="1"/>
      <c r="AQ173" s="1"/>
    </row>
    <row r="174" spans="1:43">
      <c r="A174" s="1" t="s">
        <v>562</v>
      </c>
      <c r="B174" s="1" t="s">
        <v>563</v>
      </c>
      <c r="C174" s="3">
        <v>7.3013698630137</v>
      </c>
      <c r="D174" s="4">
        <v>41572</v>
      </c>
      <c r="E174" s="3">
        <v>1160.6510512156</v>
      </c>
      <c r="F174" s="5" t="s">
        <v>564</v>
      </c>
      <c r="G174" s="5">
        <v>2666</v>
      </c>
      <c r="H174" s="5" t="s">
        <v>64</v>
      </c>
      <c r="I174" s="3">
        <v>0.283373648399527</v>
      </c>
      <c r="J174" s="3">
        <v>31.0495626822157</v>
      </c>
      <c r="K174" s="3">
        <v>0.0396581139419684</v>
      </c>
      <c r="L174" s="3">
        <v>60.2040816326531</v>
      </c>
      <c r="M174" s="3">
        <v>0.213036731629157</v>
      </c>
      <c r="N174" s="3">
        <v>29.0087463556851</v>
      </c>
      <c r="O174" s="3">
        <v>0.60975105264217</v>
      </c>
      <c r="P174" s="3">
        <v>50.4385964912281</v>
      </c>
      <c r="Q174" s="3">
        <v>1.08378468317628</v>
      </c>
      <c r="R174" s="3">
        <v>67.0118343195266</v>
      </c>
      <c r="S174" s="3">
        <v>2.08638903713525</v>
      </c>
      <c r="T174" s="3">
        <v>46.0269865067466</v>
      </c>
      <c r="U174" s="3">
        <v>4.71444511684979</v>
      </c>
      <c r="V174" s="3">
        <v>41.820987654321</v>
      </c>
      <c r="W174" s="3">
        <v>8.64910750843888</v>
      </c>
      <c r="X174" s="3">
        <v>30.4012345679012</v>
      </c>
      <c r="Y174" s="3">
        <v>16.2706597157377</v>
      </c>
      <c r="Z174" s="3">
        <v>23.3082706766917</v>
      </c>
      <c r="AA174" s="3">
        <v>0.0606250862807081</v>
      </c>
      <c r="AB174" s="3">
        <v>2.93976031123413</v>
      </c>
      <c r="AC174" s="3">
        <v>0</v>
      </c>
      <c r="AD174" s="3"/>
      <c r="AE174" s="5"/>
      <c r="AF174" s="3">
        <v>0.229027152413518</v>
      </c>
      <c r="AG174" s="3">
        <v>1.55275950360563</v>
      </c>
      <c r="AH174" s="3">
        <v>1.70011961406873</v>
      </c>
      <c r="AI174" s="3">
        <v>2.09180873414538</v>
      </c>
      <c r="AJ174" s="3">
        <v>2.28016834328464</v>
      </c>
      <c r="AK174" s="3">
        <v>2.37428226299685</v>
      </c>
      <c r="AL174" s="3"/>
      <c r="AM174" s="3">
        <v>2000</v>
      </c>
      <c r="AN174" s="5" t="s">
        <v>56</v>
      </c>
      <c r="AO174" s="1"/>
      <c r="AP174" s="1"/>
      <c r="AQ174" s="1"/>
    </row>
    <row r="175" spans="1:43">
      <c r="A175" s="1" t="s">
        <v>565</v>
      </c>
      <c r="B175" s="1" t="s">
        <v>566</v>
      </c>
      <c r="C175" s="3">
        <v>7.23287671232877</v>
      </c>
      <c r="D175" s="4">
        <v>41597</v>
      </c>
      <c r="E175" s="3">
        <v>7.8792648138</v>
      </c>
      <c r="F175" s="5" t="s">
        <v>133</v>
      </c>
      <c r="G175" s="5">
        <v>1721</v>
      </c>
      <c r="H175" s="5" t="s">
        <v>50</v>
      </c>
      <c r="I175" s="3">
        <v>0.178677784395464</v>
      </c>
      <c r="J175" s="3">
        <v>40.4198302813756</v>
      </c>
      <c r="K175" s="3">
        <v>0.0594883997620391</v>
      </c>
      <c r="L175" s="3">
        <v>9.60602036299247</v>
      </c>
      <c r="M175" s="3">
        <v>0</v>
      </c>
      <c r="N175" s="3">
        <v>34.1495992876224</v>
      </c>
      <c r="O175" s="3">
        <v>-0.296384113811513</v>
      </c>
      <c r="P175" s="3">
        <v>92.4166285975331</v>
      </c>
      <c r="Q175" s="3">
        <v>1.14251352976547</v>
      </c>
      <c r="R175" s="3">
        <v>47.7547078705939</v>
      </c>
      <c r="S175" s="3">
        <v>4.92825951341234</v>
      </c>
      <c r="T175" s="3">
        <v>2.03389830508475</v>
      </c>
      <c r="U175" s="3">
        <v>16.8055555555556</v>
      </c>
      <c r="V175" s="3">
        <v>0.773993808049536</v>
      </c>
      <c r="W175" s="3">
        <v>36.525974025974</v>
      </c>
      <c r="X175" s="3">
        <v>0.107874865156419</v>
      </c>
      <c r="Y175" s="3">
        <v>48.0633802816901</v>
      </c>
      <c r="Z175" s="3">
        <v>0.326797385620915</v>
      </c>
      <c r="AA175" s="3">
        <v>0.273963814437807</v>
      </c>
      <c r="AB175" s="3">
        <v>1.97019128434935</v>
      </c>
      <c r="AC175" s="3">
        <v>-0.707547169811332</v>
      </c>
      <c r="AD175" s="3">
        <v>15.4262824374246</v>
      </c>
      <c r="AE175" s="5">
        <v>1</v>
      </c>
      <c r="AF175" s="3">
        <v>0.883285044356786</v>
      </c>
      <c r="AG175" s="3">
        <v>5.63972742494039</v>
      </c>
      <c r="AH175" s="3">
        <v>8.17425804327128</v>
      </c>
      <c r="AI175" s="3">
        <v>11.1011231766927</v>
      </c>
      <c r="AJ175" s="3">
        <v>9.56921340664865</v>
      </c>
      <c r="AK175" s="3">
        <v>8.47330713418253</v>
      </c>
      <c r="AL175" s="3"/>
      <c r="AM175" s="3"/>
      <c r="AN175" s="5" t="s">
        <v>51</v>
      </c>
      <c r="AO175" s="1"/>
      <c r="AP175" s="1"/>
      <c r="AQ175" s="1"/>
    </row>
    <row r="176" spans="1:43">
      <c r="A176" s="1" t="s">
        <v>567</v>
      </c>
      <c r="B176" s="1" t="s">
        <v>568</v>
      </c>
      <c r="C176" s="3">
        <v>7.27123287671233</v>
      </c>
      <c r="D176" s="4">
        <v>41583</v>
      </c>
      <c r="E176" s="3">
        <v>0.5350490319</v>
      </c>
      <c r="F176" s="5" t="s">
        <v>219</v>
      </c>
      <c r="G176" s="5">
        <v>1028</v>
      </c>
      <c r="H176" s="5" t="s">
        <v>50</v>
      </c>
      <c r="I176" s="3">
        <v>0.177147918511953</v>
      </c>
      <c r="J176" s="3">
        <v>40.8217954443948</v>
      </c>
      <c r="K176" s="3">
        <v>0.0884955752212518</v>
      </c>
      <c r="L176" s="3">
        <v>4.38247011952191</v>
      </c>
      <c r="M176" s="3">
        <v>0.0884955752212518</v>
      </c>
      <c r="N176" s="3">
        <v>22.2617987533393</v>
      </c>
      <c r="O176" s="3">
        <v>0.177147918511953</v>
      </c>
      <c r="P176" s="3">
        <v>82.7775239835541</v>
      </c>
      <c r="Q176" s="3">
        <v>0.543263532200711</v>
      </c>
      <c r="R176" s="3">
        <v>84.9348140994689</v>
      </c>
      <c r="S176" s="3">
        <v>2.66691924916572</v>
      </c>
      <c r="T176" s="3">
        <v>19.5480225988701</v>
      </c>
      <c r="U176" s="3">
        <v>8.98111772786137</v>
      </c>
      <c r="V176" s="3">
        <v>10.9133126934985</v>
      </c>
      <c r="W176" s="3">
        <v>17.0520440907378</v>
      </c>
      <c r="X176" s="3">
        <v>14.9946062567422</v>
      </c>
      <c r="Y176" s="3">
        <v>24.5121970523867</v>
      </c>
      <c r="Z176" s="3">
        <v>9.15032679738562</v>
      </c>
      <c r="AA176" s="3">
        <v>0.0990085188425746</v>
      </c>
      <c r="AB176" s="3">
        <v>0.564748759320849</v>
      </c>
      <c r="AC176" s="3">
        <v>-2.53222836095764</v>
      </c>
      <c r="AD176" s="3">
        <v>2.12396423662644</v>
      </c>
      <c r="AE176" s="5">
        <v>2</v>
      </c>
      <c r="AF176" s="3">
        <v>0.447840567430214</v>
      </c>
      <c r="AG176" s="3">
        <v>3.32556896262353</v>
      </c>
      <c r="AH176" s="3">
        <v>4.49858931548917</v>
      </c>
      <c r="AI176" s="3">
        <v>5.52379067965494</v>
      </c>
      <c r="AJ176" s="3">
        <v>4.99426217841907</v>
      </c>
      <c r="AK176" s="3">
        <v>5.06088948570085</v>
      </c>
      <c r="AL176" s="3"/>
      <c r="AM176" s="3"/>
      <c r="AN176" s="5" t="s">
        <v>51</v>
      </c>
      <c r="AO176" s="1"/>
      <c r="AP176" s="1"/>
      <c r="AQ176" s="1"/>
    </row>
    <row r="177" spans="1:43">
      <c r="A177" s="1" t="s">
        <v>569</v>
      </c>
      <c r="B177" s="1" t="s">
        <v>570</v>
      </c>
      <c r="C177" s="3">
        <v>7.23013698630137</v>
      </c>
      <c r="D177" s="4">
        <v>41598</v>
      </c>
      <c r="E177" s="3">
        <v>1.0417453885</v>
      </c>
      <c r="F177" s="5" t="s">
        <v>571</v>
      </c>
      <c r="G177" s="5">
        <v>517</v>
      </c>
      <c r="H177" s="5" t="s">
        <v>71</v>
      </c>
      <c r="I177" s="3">
        <v>-0.0213106718172558</v>
      </c>
      <c r="J177" s="3">
        <v>54.7169811320755</v>
      </c>
      <c r="K177" s="3">
        <v>0</v>
      </c>
      <c r="L177" s="3">
        <v>51.5723270440252</v>
      </c>
      <c r="M177" s="3">
        <v>-0.317397609610473</v>
      </c>
      <c r="N177" s="3">
        <v>45.9119496855346</v>
      </c>
      <c r="O177" s="3">
        <v>0.576171535323286</v>
      </c>
      <c r="P177" s="3">
        <v>32.2784810126582</v>
      </c>
      <c r="Q177" s="3">
        <v>0.847374824762076</v>
      </c>
      <c r="R177" s="3">
        <v>41.025641025641</v>
      </c>
      <c r="S177" s="3">
        <v>0.89678931444482</v>
      </c>
      <c r="T177" s="3">
        <v>73.8255033557047</v>
      </c>
      <c r="U177" s="3">
        <v>5.27896823837677</v>
      </c>
      <c r="V177" s="3">
        <v>76.2589928057554</v>
      </c>
      <c r="W177" s="3">
        <v>12.9854360580831</v>
      </c>
      <c r="X177" s="3">
        <v>64.7482014388489</v>
      </c>
      <c r="Y177" s="3">
        <v>19.5202871509568</v>
      </c>
      <c r="Z177" s="3">
        <v>46.031746031746</v>
      </c>
      <c r="AA177" s="3">
        <v>-0.039317834151573</v>
      </c>
      <c r="AB177" s="3">
        <v>0.284916415030858</v>
      </c>
      <c r="AC177" s="3">
        <v>-2.80735721200387</v>
      </c>
      <c r="AD177" s="3">
        <v>1.47677726747118</v>
      </c>
      <c r="AE177" s="5">
        <v>4</v>
      </c>
      <c r="AF177" s="3">
        <v>0.343394817635721</v>
      </c>
      <c r="AG177" s="3">
        <v>2.07031719258353</v>
      </c>
      <c r="AH177" s="3">
        <v>2.69751796169522</v>
      </c>
      <c r="AI177" s="3">
        <v>4.22749725452014</v>
      </c>
      <c r="AJ177" s="3">
        <v>3.74841397790717</v>
      </c>
      <c r="AK177" s="3">
        <v>4.7430974446371</v>
      </c>
      <c r="AL177" s="3"/>
      <c r="AM177" s="3"/>
      <c r="AN177" s="5" t="s">
        <v>51</v>
      </c>
      <c r="AO177" s="1"/>
      <c r="AP177" s="1"/>
      <c r="AQ177" s="1"/>
    </row>
    <row r="178" spans="1:43">
      <c r="A178" s="1" t="s">
        <v>572</v>
      </c>
      <c r="B178" s="1" t="s">
        <v>573</v>
      </c>
      <c r="C178" s="3">
        <v>7.25205479452055</v>
      </c>
      <c r="D178" s="4">
        <v>41590</v>
      </c>
      <c r="E178" s="3">
        <v>0.4606728049</v>
      </c>
      <c r="F178" s="5" t="s">
        <v>574</v>
      </c>
      <c r="G178" s="5">
        <v>982</v>
      </c>
      <c r="H178" s="5" t="s">
        <v>55</v>
      </c>
      <c r="I178" s="3">
        <v>-0.372902423865753</v>
      </c>
      <c r="J178" s="3">
        <v>95.1603145795523</v>
      </c>
      <c r="K178" s="3">
        <v>1.77777777777778</v>
      </c>
      <c r="L178" s="3">
        <v>66.3841807909605</v>
      </c>
      <c r="M178" s="3">
        <v>-10.5967651979922</v>
      </c>
      <c r="N178" s="3">
        <v>99.7606223818073</v>
      </c>
      <c r="O178" s="3">
        <v>6.44090305444887</v>
      </c>
      <c r="P178" s="3">
        <v>89.6026490066225</v>
      </c>
      <c r="Q178" s="3">
        <v>-7.92647903503733</v>
      </c>
      <c r="R178" s="3">
        <v>98.094512195122</v>
      </c>
      <c r="S178" s="3">
        <v>4.15854450942171</v>
      </c>
      <c r="T178" s="3">
        <v>99.51171875</v>
      </c>
      <c r="U178" s="3">
        <v>69.4503171247357</v>
      </c>
      <c r="V178" s="3">
        <v>90.650406504065</v>
      </c>
      <c r="W178" s="3">
        <v>35.2742616033755</v>
      </c>
      <c r="X178" s="3">
        <v>95.6594323873122</v>
      </c>
      <c r="Y178" s="3">
        <v>46.1257976298997</v>
      </c>
      <c r="Z178" s="3">
        <v>93.5550935550936</v>
      </c>
      <c r="AA178" s="3">
        <v>0.0145062717530489</v>
      </c>
      <c r="AB178" s="3">
        <v>0.0786721295978066</v>
      </c>
      <c r="AC178" s="3">
        <v>-31.0928961748634</v>
      </c>
      <c r="AD178" s="3">
        <v>0.340123769110967</v>
      </c>
      <c r="AE178" s="5">
        <v>8</v>
      </c>
      <c r="AF178" s="3">
        <v>0.93589949998971</v>
      </c>
      <c r="AG178" s="3">
        <v>15.6962915582197</v>
      </c>
      <c r="AH178" s="3">
        <v>33.8525927405806</v>
      </c>
      <c r="AI178" s="3">
        <v>10.3452183645298</v>
      </c>
      <c r="AJ178" s="3">
        <v>7.65345819103769</v>
      </c>
      <c r="AK178" s="3">
        <v>14.1511122298796</v>
      </c>
      <c r="AL178" s="3"/>
      <c r="AM178" s="3"/>
      <c r="AN178" s="5" t="s">
        <v>46</v>
      </c>
      <c r="AO178" s="1"/>
      <c r="AP178" s="1"/>
      <c r="AQ178" s="1"/>
    </row>
    <row r="179" spans="1:43">
      <c r="A179" s="1" t="s">
        <v>575</v>
      </c>
      <c r="B179" s="1" t="s">
        <v>576</v>
      </c>
      <c r="C179" s="3">
        <v>7.25205479452055</v>
      </c>
      <c r="D179" s="4">
        <v>41590</v>
      </c>
      <c r="E179" s="3">
        <v>29.2922509802</v>
      </c>
      <c r="F179" s="5" t="s">
        <v>577</v>
      </c>
      <c r="G179" s="5">
        <v>1525</v>
      </c>
      <c r="H179" s="5" t="s">
        <v>50</v>
      </c>
      <c r="I179" s="3">
        <v>0.678589418086606</v>
      </c>
      <c r="J179" s="3">
        <v>2.9477445288075</v>
      </c>
      <c r="K179" s="3">
        <v>-0.0318445983599992</v>
      </c>
      <c r="L179" s="3">
        <v>73.2625055334219</v>
      </c>
      <c r="M179" s="3">
        <v>0.290755229290508</v>
      </c>
      <c r="N179" s="3">
        <v>3.65093499554764</v>
      </c>
      <c r="O179" s="3">
        <v>0.543695343361871</v>
      </c>
      <c r="P179" s="3">
        <v>65.0068524440384</v>
      </c>
      <c r="Q179" s="3">
        <v>1.25256750148002</v>
      </c>
      <c r="R179" s="3">
        <v>32.5929502655722</v>
      </c>
      <c r="S179" s="3">
        <v>2.58815299101173</v>
      </c>
      <c r="T179" s="3">
        <v>21.1299435028249</v>
      </c>
      <c r="U179" s="3">
        <v>8.85695837609418</v>
      </c>
      <c r="V179" s="3">
        <v>11.687306501548</v>
      </c>
      <c r="W179" s="3">
        <v>19.624116690971</v>
      </c>
      <c r="X179" s="3">
        <v>4.96224379719525</v>
      </c>
      <c r="Y179" s="3">
        <v>19.8416150849546</v>
      </c>
      <c r="Z179" s="3">
        <v>34.640522875817</v>
      </c>
      <c r="AA179" s="3">
        <v>0.0819528461732104</v>
      </c>
      <c r="AB179" s="3">
        <v>0.55056840349504</v>
      </c>
      <c r="AC179" s="3">
        <v>-2.29954614220877</v>
      </c>
      <c r="AD179" s="3">
        <v>2.67149568193261</v>
      </c>
      <c r="AE179" s="5">
        <v>3</v>
      </c>
      <c r="AF179" s="3">
        <v>0.505766030486527</v>
      </c>
      <c r="AG179" s="3">
        <v>4.67846644612024</v>
      </c>
      <c r="AH179" s="3">
        <v>4.43333671700485</v>
      </c>
      <c r="AI179" s="3">
        <v>6.57167070378719</v>
      </c>
      <c r="AJ179" s="3">
        <v>4.77741520611292</v>
      </c>
      <c r="AK179" s="3">
        <v>4.978091920508</v>
      </c>
      <c r="AL179" s="3"/>
      <c r="AM179" s="3"/>
      <c r="AN179" s="5" t="s">
        <v>46</v>
      </c>
      <c r="AO179" s="1"/>
      <c r="AP179" s="1"/>
      <c r="AQ179" s="1"/>
    </row>
    <row r="180" spans="1:43">
      <c r="A180" s="1" t="s">
        <v>578</v>
      </c>
      <c r="B180" s="1" t="s">
        <v>579</v>
      </c>
      <c r="C180" s="3">
        <v>7.3041095890411</v>
      </c>
      <c r="D180" s="4">
        <v>41571</v>
      </c>
      <c r="E180" s="3">
        <v>2178.091896247</v>
      </c>
      <c r="F180" s="5" t="s">
        <v>63</v>
      </c>
      <c r="G180" s="5">
        <v>2667</v>
      </c>
      <c r="H180" s="5" t="s">
        <v>64</v>
      </c>
      <c r="I180" s="3">
        <v>0.271769479600803</v>
      </c>
      <c r="J180" s="3">
        <v>47.8134110787172</v>
      </c>
      <c r="K180" s="3">
        <v>0.0411826023744735</v>
      </c>
      <c r="L180" s="3">
        <v>48.9795918367347</v>
      </c>
      <c r="M180" s="3">
        <v>0.202220540481449</v>
      </c>
      <c r="N180" s="3">
        <v>48.5422740524781</v>
      </c>
      <c r="O180" s="3">
        <v>0.616941356188591</v>
      </c>
      <c r="P180" s="3">
        <v>47.2222222222222</v>
      </c>
      <c r="Q180" s="3">
        <v>1.14926235562376</v>
      </c>
      <c r="R180" s="3">
        <v>44.9704142011834</v>
      </c>
      <c r="S180" s="3">
        <v>2.11962464055892</v>
      </c>
      <c r="T180" s="3">
        <v>40.6296851574213</v>
      </c>
      <c r="U180" s="3">
        <v>4.74279100339537</v>
      </c>
      <c r="V180" s="3">
        <v>39.9691358024691</v>
      </c>
      <c r="W180" s="3">
        <v>8.71866101610071</v>
      </c>
      <c r="X180" s="3">
        <v>28.2407407407407</v>
      </c>
      <c r="Y180" s="3">
        <v>16.7948518633751</v>
      </c>
      <c r="Z180" s="3">
        <v>10.2756892230576</v>
      </c>
      <c r="AA180" s="3">
        <v>0.0472662716124372</v>
      </c>
      <c r="AB180" s="3">
        <v>3.05577074694541</v>
      </c>
      <c r="AC180" s="3">
        <v>0</v>
      </c>
      <c r="AD180" s="3"/>
      <c r="AE180" s="5"/>
      <c r="AF180" s="3">
        <v>0.230881098821657</v>
      </c>
      <c r="AG180" s="3">
        <v>1.53894603959475</v>
      </c>
      <c r="AH180" s="3">
        <v>1.67046817438803</v>
      </c>
      <c r="AI180" s="3">
        <v>2.06472743892763</v>
      </c>
      <c r="AJ180" s="3">
        <v>2.30455380327068</v>
      </c>
      <c r="AK180" s="3">
        <v>2.40004366264284</v>
      </c>
      <c r="AL180" s="3"/>
      <c r="AM180" s="3"/>
      <c r="AN180" s="5" t="s">
        <v>46</v>
      </c>
      <c r="AO180" s="1"/>
      <c r="AP180" s="1"/>
      <c r="AQ180" s="1"/>
    </row>
    <row r="181" spans="1:43">
      <c r="A181" s="1" t="s">
        <v>580</v>
      </c>
      <c r="B181" s="1" t="s">
        <v>581</v>
      </c>
      <c r="C181" s="3">
        <v>7.15616438356164</v>
      </c>
      <c r="D181" s="4">
        <v>41625</v>
      </c>
      <c r="E181" s="3">
        <v>79.2542689532</v>
      </c>
      <c r="F181" s="5" t="s">
        <v>582</v>
      </c>
      <c r="G181" s="5">
        <v>2613</v>
      </c>
      <c r="H181" s="5" t="s">
        <v>93</v>
      </c>
      <c r="I181" s="3">
        <v>-2.45398773006135</v>
      </c>
      <c r="J181" s="3">
        <v>97.55</v>
      </c>
      <c r="K181" s="3">
        <v>-1.81397143959862</v>
      </c>
      <c r="L181" s="3">
        <v>99.6531219028741</v>
      </c>
      <c r="M181" s="3">
        <v>-2.75229357798166</v>
      </c>
      <c r="N181" s="3">
        <v>94.3612774451098</v>
      </c>
      <c r="O181" s="3">
        <v>-1.50987224157958</v>
      </c>
      <c r="P181" s="3">
        <v>97.2334004024145</v>
      </c>
      <c r="Q181" s="3">
        <v>-4.68340202322968</v>
      </c>
      <c r="R181" s="3">
        <v>97.0072239422085</v>
      </c>
      <c r="S181" s="3">
        <v>42.2818791946309</v>
      </c>
      <c r="T181" s="3">
        <v>49.4970884065643</v>
      </c>
      <c r="U181" s="3">
        <v>144.850818094321</v>
      </c>
      <c r="V181" s="3">
        <v>22.2591362126246</v>
      </c>
      <c r="W181" s="3">
        <v>108.866995073892</v>
      </c>
      <c r="X181" s="3">
        <v>25.9675405742822</v>
      </c>
      <c r="Y181" s="3">
        <v>192.854568421053</v>
      </c>
      <c r="Z181" s="3">
        <v>12.0779220779221</v>
      </c>
      <c r="AA181" s="3">
        <v>0.190768429503834</v>
      </c>
      <c r="AB181" s="3">
        <v>0.252455138700304</v>
      </c>
      <c r="AC181" s="3">
        <v>-28.4528301886793</v>
      </c>
      <c r="AD181" s="3">
        <v>0.976001196465122</v>
      </c>
      <c r="AE181" s="5">
        <v>4</v>
      </c>
      <c r="AF181" s="3">
        <v>2.13534027814045</v>
      </c>
      <c r="AG181" s="3">
        <v>55.3231830763254</v>
      </c>
      <c r="AH181" s="3">
        <v>62.2070477062758</v>
      </c>
      <c r="AI181" s="3">
        <v>26.3731747105386</v>
      </c>
      <c r="AJ181" s="3">
        <v>23.3060527306428</v>
      </c>
      <c r="AK181" s="3">
        <v>23.49524223777</v>
      </c>
      <c r="AL181" s="3"/>
      <c r="AM181" s="3"/>
      <c r="AN181" s="5" t="s">
        <v>46</v>
      </c>
      <c r="AO181" s="1"/>
      <c r="AP181" s="1"/>
      <c r="AQ181" s="1"/>
    </row>
    <row r="182" spans="1:43">
      <c r="A182" s="1" t="s">
        <v>583</v>
      </c>
      <c r="B182" s="1" t="s">
        <v>584</v>
      </c>
      <c r="C182" s="3">
        <v>6.07397260273973</v>
      </c>
      <c r="D182" s="4">
        <v>42020</v>
      </c>
      <c r="E182" s="3">
        <v>47.3952787671</v>
      </c>
      <c r="F182" s="5" t="s">
        <v>585</v>
      </c>
      <c r="G182" s="5">
        <v>748</v>
      </c>
      <c r="H182" s="5" t="s">
        <v>64</v>
      </c>
      <c r="I182" s="3">
        <v>0.218708078219789</v>
      </c>
      <c r="J182" s="3">
        <v>92.7113702623907</v>
      </c>
      <c r="K182" s="3">
        <v>0.0311147435567123</v>
      </c>
      <c r="L182" s="3">
        <v>93.002915451895</v>
      </c>
      <c r="M182" s="3">
        <v>0.158708493689738</v>
      </c>
      <c r="N182" s="3">
        <v>93.002915451895</v>
      </c>
      <c r="O182" s="3">
        <v>0.523832941502269</v>
      </c>
      <c r="P182" s="3">
        <v>89.1812865497076</v>
      </c>
      <c r="Q182" s="3">
        <v>0.985607356655188</v>
      </c>
      <c r="R182" s="3">
        <v>89.4970414201183</v>
      </c>
      <c r="S182" s="3">
        <v>1.9211954136228</v>
      </c>
      <c r="T182" s="3">
        <v>73.4632683658171</v>
      </c>
      <c r="U182" s="3">
        <v>4.39207267688976</v>
      </c>
      <c r="V182" s="3">
        <v>70.5246913580247</v>
      </c>
      <c r="W182" s="3">
        <v>7.62958132402302</v>
      </c>
      <c r="X182" s="3">
        <v>77.7777777777778</v>
      </c>
      <c r="Y182" s="3">
        <v>14.3239912260346</v>
      </c>
      <c r="Z182" s="3">
        <v>81.203007518797</v>
      </c>
      <c r="AA182" s="3">
        <v>-0.373382150578283</v>
      </c>
      <c r="AB182" s="3">
        <v>1.40221514443319</v>
      </c>
      <c r="AC182" s="3">
        <v>0</v>
      </c>
      <c r="AD182" s="3"/>
      <c r="AE182" s="5"/>
      <c r="AF182" s="3">
        <v>0.203579206049431</v>
      </c>
      <c r="AG182" s="3">
        <v>1.40575697745033</v>
      </c>
      <c r="AH182" s="3">
        <v>1.56037303064611</v>
      </c>
      <c r="AI182" s="3">
        <v>1.80470327437099</v>
      </c>
      <c r="AJ182" s="3">
        <v>1.97824283019612</v>
      </c>
      <c r="AK182" s="3"/>
      <c r="AL182" s="3"/>
      <c r="AM182" s="3">
        <v>1000</v>
      </c>
      <c r="AN182" s="5" t="s">
        <v>56</v>
      </c>
      <c r="AO182" s="1"/>
      <c r="AP182" s="1"/>
      <c r="AQ182" s="1"/>
    </row>
    <row r="183" spans="1:43">
      <c r="A183" s="1" t="s">
        <v>586</v>
      </c>
      <c r="B183" s="1" t="s">
        <v>587</v>
      </c>
      <c r="C183" s="3">
        <v>6.78904109589041</v>
      </c>
      <c r="D183" s="4">
        <v>41759</v>
      </c>
      <c r="E183" s="3">
        <v>8.1569622437</v>
      </c>
      <c r="F183" s="5" t="s">
        <v>588</v>
      </c>
      <c r="G183" s="5">
        <v>1280</v>
      </c>
      <c r="H183" s="5" t="s">
        <v>226</v>
      </c>
      <c r="I183" s="3">
        <v>3.01369863013698</v>
      </c>
      <c r="J183" s="3">
        <v>31.0099573257468</v>
      </c>
      <c r="K183" s="3">
        <v>0.750267952840289</v>
      </c>
      <c r="L183" s="3">
        <v>35.8465608465608</v>
      </c>
      <c r="M183" s="3">
        <v>1.29310344827585</v>
      </c>
      <c r="N183" s="3">
        <v>31.5937940761636</v>
      </c>
      <c r="O183" s="3">
        <v>4.32852386237513</v>
      </c>
      <c r="P183" s="3">
        <v>46.8553459119497</v>
      </c>
      <c r="Q183" s="3">
        <v>8.23258491652273</v>
      </c>
      <c r="R183" s="3">
        <v>32.6642335766423</v>
      </c>
      <c r="S183" s="3">
        <v>20.978120978121</v>
      </c>
      <c r="T183" s="3">
        <v>23.6702127659574</v>
      </c>
      <c r="U183" s="3">
        <v>34.2857142857143</v>
      </c>
      <c r="V183" s="3">
        <v>29.5138888888889</v>
      </c>
      <c r="W183" s="3">
        <v>34.0941512125535</v>
      </c>
      <c r="X183" s="3">
        <v>35.9832635983264</v>
      </c>
      <c r="Y183" s="3">
        <v>54.7325102880658</v>
      </c>
      <c r="Z183" s="3">
        <v>22.2222222222222</v>
      </c>
      <c r="AA183" s="3">
        <v>0.361342597642103</v>
      </c>
      <c r="AB183" s="3">
        <v>0.36812510208951</v>
      </c>
      <c r="AC183" s="3">
        <v>-4.25798371947402</v>
      </c>
      <c r="AD183" s="3">
        <v>2.40807243746609</v>
      </c>
      <c r="AE183" s="5">
        <v>2</v>
      </c>
      <c r="AF183" s="3">
        <v>0.772526269047245</v>
      </c>
      <c r="AG183" s="3">
        <v>18.8034965575319</v>
      </c>
      <c r="AH183" s="3">
        <v>15.8297220995325</v>
      </c>
      <c r="AI183" s="3">
        <v>9.78482165459336</v>
      </c>
      <c r="AJ183" s="3">
        <v>9.80375027577258</v>
      </c>
      <c r="AK183" s="3">
        <v>9.75522740661516</v>
      </c>
      <c r="AL183" s="3"/>
      <c r="AM183" s="3">
        <v>5</v>
      </c>
      <c r="AN183" s="5" t="s">
        <v>56</v>
      </c>
      <c r="AO183" s="1"/>
      <c r="AP183" s="1"/>
      <c r="AQ183" s="1"/>
    </row>
    <row r="184" spans="1:43">
      <c r="A184" s="1" t="s">
        <v>589</v>
      </c>
      <c r="B184" s="1" t="s">
        <v>590</v>
      </c>
      <c r="C184" s="3">
        <v>7.26849315068493</v>
      </c>
      <c r="D184" s="4">
        <v>41584</v>
      </c>
      <c r="E184" s="3">
        <v>4.6141243295</v>
      </c>
      <c r="F184" s="5" t="s">
        <v>591</v>
      </c>
      <c r="G184" s="5">
        <v>2654</v>
      </c>
      <c r="H184" s="5" t="s">
        <v>60</v>
      </c>
      <c r="I184" s="3">
        <v>8.72805355563974</v>
      </c>
      <c r="J184" s="3">
        <v>33.531746031746</v>
      </c>
      <c r="K184" s="3">
        <v>3.25882682234394</v>
      </c>
      <c r="L184" s="3">
        <v>35.953978906999</v>
      </c>
      <c r="M184" s="3">
        <v>2.78208955223879</v>
      </c>
      <c r="N184" s="3">
        <v>46.7853610286845</v>
      </c>
      <c r="O184" s="3">
        <v>13.0945081895419</v>
      </c>
      <c r="P184" s="3">
        <v>41.8864097363083</v>
      </c>
      <c r="Q184" s="3">
        <v>21.4446952595937</v>
      </c>
      <c r="R184" s="3">
        <v>26.282722513089</v>
      </c>
      <c r="S184" s="3">
        <v>60.0595016734846</v>
      </c>
      <c r="T184" s="3">
        <v>16.7874396135266</v>
      </c>
      <c r="U184" s="3">
        <v>102.763819095477</v>
      </c>
      <c r="V184" s="3">
        <v>22.9202037351443</v>
      </c>
      <c r="W184" s="3">
        <v>70.1634159198735</v>
      </c>
      <c r="X184" s="3">
        <v>26.5909090909091</v>
      </c>
      <c r="Y184" s="3">
        <v>127.60444209413</v>
      </c>
      <c r="Z184" s="3">
        <v>17.7993527508091</v>
      </c>
      <c r="AA184" s="3">
        <v>0.297187489790416</v>
      </c>
      <c r="AB184" s="3">
        <v>0.191567319148701</v>
      </c>
      <c r="AC184" s="3">
        <v>-27.2060183757785</v>
      </c>
      <c r="AD184" s="3">
        <v>0.711165681348574</v>
      </c>
      <c r="AE184" s="5">
        <v>3</v>
      </c>
      <c r="AF184" s="3">
        <v>1.39439135534011</v>
      </c>
      <c r="AG184" s="3">
        <v>48.9298002429385</v>
      </c>
      <c r="AH184" s="3">
        <v>44.6767226798291</v>
      </c>
      <c r="AI184" s="3">
        <v>17.103673153132</v>
      </c>
      <c r="AJ184" s="3">
        <v>18.8864303029854</v>
      </c>
      <c r="AK184" s="3">
        <v>13.8634612945822</v>
      </c>
      <c r="AL184" s="3"/>
      <c r="AM184" s="3"/>
      <c r="AN184" s="5" t="s">
        <v>46</v>
      </c>
      <c r="AO184" s="1"/>
      <c r="AP184" s="1"/>
      <c r="AQ184" s="1"/>
    </row>
    <row r="185" spans="1:43">
      <c r="A185" s="1" t="s">
        <v>592</v>
      </c>
      <c r="B185" s="1" t="s">
        <v>593</v>
      </c>
      <c r="C185" s="3">
        <v>7.17534246575342</v>
      </c>
      <c r="D185" s="4">
        <v>41618</v>
      </c>
      <c r="E185" s="3">
        <v>1.7541828199</v>
      </c>
      <c r="F185" s="5" t="s">
        <v>319</v>
      </c>
      <c r="G185" s="5">
        <v>920</v>
      </c>
      <c r="H185" s="5" t="s">
        <v>112</v>
      </c>
      <c r="I185" s="3">
        <v>0</v>
      </c>
      <c r="J185" s="3">
        <v>96.8421052631579</v>
      </c>
      <c r="K185" s="3">
        <v>0.691244239631342</v>
      </c>
      <c r="L185" s="3">
        <v>70.1030927835051</v>
      </c>
      <c r="M185" s="3">
        <v>-1.41003948110546</v>
      </c>
      <c r="N185" s="3">
        <v>88.4210526315789</v>
      </c>
      <c r="O185" s="3">
        <v>1.39211136890951</v>
      </c>
      <c r="P185" s="3">
        <v>97.8723404255319</v>
      </c>
      <c r="Q185" s="3">
        <v>-0.455580865603641</v>
      </c>
      <c r="R185" s="3">
        <v>100</v>
      </c>
      <c r="S185" s="3">
        <v>0.633275762809442</v>
      </c>
      <c r="T185" s="3">
        <v>90.1234567901235</v>
      </c>
      <c r="U185" s="3">
        <v>22.3233030090973</v>
      </c>
      <c r="V185" s="3">
        <v>63.2352941176471</v>
      </c>
      <c r="W185" s="3">
        <v>41.4239482200647</v>
      </c>
      <c r="X185" s="3">
        <v>54.5454545454545</v>
      </c>
      <c r="Y185" s="3">
        <v>63.1678006779661</v>
      </c>
      <c r="Z185" s="3">
        <v>61.7647058823529</v>
      </c>
      <c r="AA185" s="3">
        <v>0.0119737602837241</v>
      </c>
      <c r="AB185" s="3">
        <v>0.129077776606872</v>
      </c>
      <c r="AC185" s="3">
        <v>-24.0549828178694</v>
      </c>
      <c r="AD185" s="3">
        <v>0.508137984628722</v>
      </c>
      <c r="AE185" s="5">
        <v>2</v>
      </c>
      <c r="AF185" s="3">
        <v>0.993018582875493</v>
      </c>
      <c r="AG185" s="3">
        <v>5.42080447337094</v>
      </c>
      <c r="AH185" s="3">
        <v>13.2489841860377</v>
      </c>
      <c r="AI185" s="3">
        <v>11.9305881450638</v>
      </c>
      <c r="AJ185" s="3">
        <v>11.9589758426878</v>
      </c>
      <c r="AK185" s="3">
        <v>10.0905867930736</v>
      </c>
      <c r="AL185" s="3"/>
      <c r="AM185" s="3"/>
      <c r="AN185" s="5" t="s">
        <v>46</v>
      </c>
      <c r="AO185" s="1"/>
      <c r="AP185" s="1"/>
      <c r="AQ185" s="1"/>
    </row>
    <row r="186" spans="1:43">
      <c r="A186" s="1" t="s">
        <v>594</v>
      </c>
      <c r="B186" s="1" t="s">
        <v>595</v>
      </c>
      <c r="C186" s="3">
        <v>7.32054794520548</v>
      </c>
      <c r="D186" s="4">
        <v>41565</v>
      </c>
      <c r="E186" s="3">
        <v>128.9227853746</v>
      </c>
      <c r="F186" s="5" t="s">
        <v>209</v>
      </c>
      <c r="G186" s="5">
        <v>549</v>
      </c>
      <c r="H186" s="5" t="s">
        <v>64</v>
      </c>
      <c r="I186" s="3">
        <v>0.269854561577935</v>
      </c>
      <c r="J186" s="3">
        <v>50.1457725947522</v>
      </c>
      <c r="K186" s="3">
        <v>0.0422957869172122</v>
      </c>
      <c r="L186" s="3">
        <v>39.5043731778426</v>
      </c>
      <c r="M186" s="3">
        <v>0.198290922991856</v>
      </c>
      <c r="N186" s="3">
        <v>55.3935860058309</v>
      </c>
      <c r="O186" s="3">
        <v>0.648081358533727</v>
      </c>
      <c r="P186" s="3">
        <v>30.1169590643275</v>
      </c>
      <c r="Q186" s="3">
        <v>1.17030657188442</v>
      </c>
      <c r="R186" s="3">
        <v>38.0177514792899</v>
      </c>
      <c r="S186" s="3">
        <v>2.17773581715502</v>
      </c>
      <c r="T186" s="3">
        <v>30.8845577211394</v>
      </c>
      <c r="U186" s="3">
        <v>4.9810373133722</v>
      </c>
      <c r="V186" s="3">
        <v>22.5308641975309</v>
      </c>
      <c r="W186" s="3">
        <v>9.11746287067517</v>
      </c>
      <c r="X186" s="3">
        <v>11.4197530864198</v>
      </c>
      <c r="Y186" s="3">
        <v>16.6999607252188</v>
      </c>
      <c r="Z186" s="3">
        <v>13.0325814536341</v>
      </c>
      <c r="AA186" s="3">
        <v>0.198658375449753</v>
      </c>
      <c r="AB186" s="3">
        <v>3.63649518812756</v>
      </c>
      <c r="AC186" s="3">
        <v>0</v>
      </c>
      <c r="AD186" s="3"/>
      <c r="AE186" s="5"/>
      <c r="AF186" s="3">
        <v>0.241317768403844</v>
      </c>
      <c r="AG186" s="3">
        <v>1.60245166190158</v>
      </c>
      <c r="AH186" s="3">
        <v>1.78530930572642</v>
      </c>
      <c r="AI186" s="3">
        <v>2.17524086300029</v>
      </c>
      <c r="AJ186" s="3">
        <v>2.35768445414453</v>
      </c>
      <c r="AK186" s="3">
        <v>2.37273216131944</v>
      </c>
      <c r="AL186" s="3"/>
      <c r="AM186" s="3">
        <v>3000</v>
      </c>
      <c r="AN186" s="5" t="s">
        <v>56</v>
      </c>
      <c r="AO186" s="1"/>
      <c r="AP186" s="1"/>
      <c r="AQ186" s="1"/>
    </row>
    <row r="187" spans="1:43">
      <c r="A187" s="1" t="s">
        <v>596</v>
      </c>
      <c r="B187" s="1" t="s">
        <v>597</v>
      </c>
      <c r="C187" s="3">
        <v>7.26575342465753</v>
      </c>
      <c r="D187" s="4">
        <v>41585</v>
      </c>
      <c r="E187" s="3">
        <v>2.0691685233</v>
      </c>
      <c r="F187" s="5" t="s">
        <v>598</v>
      </c>
      <c r="G187" s="5">
        <v>2653</v>
      </c>
      <c r="H187" s="5" t="s">
        <v>50</v>
      </c>
      <c r="I187" s="3">
        <v>0.378071833648397</v>
      </c>
      <c r="J187" s="3">
        <v>9.11121036176865</v>
      </c>
      <c r="K187" s="3">
        <v>0</v>
      </c>
      <c r="L187" s="3">
        <v>43.3820274457725</v>
      </c>
      <c r="M187" s="3">
        <v>0</v>
      </c>
      <c r="N187" s="3">
        <v>34.1495992876224</v>
      </c>
      <c r="O187" s="3">
        <v>1.8216682646213</v>
      </c>
      <c r="P187" s="3">
        <v>2.01005025125628</v>
      </c>
      <c r="Q187" s="3">
        <v>3.50877192982456</v>
      </c>
      <c r="R187" s="3">
        <v>1.15886045388701</v>
      </c>
      <c r="S187" s="3">
        <v>4.11764705882353</v>
      </c>
      <c r="T187" s="3">
        <v>3.67231638418079</v>
      </c>
      <c r="U187" s="3">
        <v>8.66963228457909</v>
      </c>
      <c r="V187" s="3">
        <v>13.312693498452</v>
      </c>
      <c r="W187" s="3">
        <v>17.6823259441755</v>
      </c>
      <c r="X187" s="3">
        <v>12.2977346278317</v>
      </c>
      <c r="Y187" s="3">
        <v>21.552425333044</v>
      </c>
      <c r="Z187" s="3">
        <v>23.8562091503268</v>
      </c>
      <c r="AA187" s="3">
        <v>0.204727869643412</v>
      </c>
      <c r="AB187" s="3">
        <v>0.669356149082479</v>
      </c>
      <c r="AC187" s="3">
        <v>-1.91754554170662</v>
      </c>
      <c r="AD187" s="3">
        <v>2.90309695135339</v>
      </c>
      <c r="AE187" s="5">
        <v>3</v>
      </c>
      <c r="AF187" s="3">
        <v>0.459055393289375</v>
      </c>
      <c r="AG187" s="3">
        <v>4.80090263755961</v>
      </c>
      <c r="AH187" s="3">
        <v>4.48522305853538</v>
      </c>
      <c r="AI187" s="3">
        <v>5.70261267165006</v>
      </c>
      <c r="AJ187" s="3">
        <v>4.54672478451636</v>
      </c>
      <c r="AK187" s="3">
        <v>5.18890931650937</v>
      </c>
      <c r="AL187" s="3"/>
      <c r="AM187" s="3"/>
      <c r="AN187" s="5" t="s">
        <v>51</v>
      </c>
      <c r="AO187" s="1"/>
      <c r="AP187" s="1"/>
      <c r="AQ187" s="1"/>
    </row>
    <row r="188" spans="1:43">
      <c r="A188" s="1" t="s">
        <v>599</v>
      </c>
      <c r="B188" s="1" t="s">
        <v>600</v>
      </c>
      <c r="C188" s="3">
        <v>6.20821917808219</v>
      </c>
      <c r="D188" s="4">
        <v>41971</v>
      </c>
      <c r="E188" s="3">
        <v>0.9134075603</v>
      </c>
      <c r="F188" s="5" t="s">
        <v>601</v>
      </c>
      <c r="G188" s="5">
        <v>1219</v>
      </c>
      <c r="H188" s="5" t="s">
        <v>60</v>
      </c>
      <c r="I188" s="3">
        <v>10.752688172043</v>
      </c>
      <c r="J188" s="3">
        <v>17.9563492063492</v>
      </c>
      <c r="K188" s="3">
        <v>4.66512702078522</v>
      </c>
      <c r="L188" s="3">
        <v>4.31447746883989</v>
      </c>
      <c r="M188" s="3">
        <v>6.535025858016</v>
      </c>
      <c r="N188" s="3">
        <v>9.09990108803165</v>
      </c>
      <c r="O188" s="3">
        <v>15.7303370786517</v>
      </c>
      <c r="P188" s="3">
        <v>26.6734279918864</v>
      </c>
      <c r="Q188" s="3">
        <v>3.51758793969849</v>
      </c>
      <c r="R188" s="3">
        <v>66.8062827225131</v>
      </c>
      <c r="S188" s="3">
        <v>53.211629479378</v>
      </c>
      <c r="T188" s="3">
        <v>27.0531400966184</v>
      </c>
      <c r="U188" s="3">
        <v>110.98696461825</v>
      </c>
      <c r="V188" s="3">
        <v>18.1663837011885</v>
      </c>
      <c r="W188" s="3">
        <v>76.4797507788162</v>
      </c>
      <c r="X188" s="3">
        <v>21.5909090909091</v>
      </c>
      <c r="Y188" s="3">
        <v>113.370998116761</v>
      </c>
      <c r="Z188" s="3">
        <v>25.5663430420712</v>
      </c>
      <c r="AA188" s="3">
        <v>0.210372919228046</v>
      </c>
      <c r="AB188" s="3">
        <v>0.16680236374299</v>
      </c>
      <c r="AC188" s="3">
        <v>-38.6391251518834</v>
      </c>
      <c r="AD188" s="3">
        <v>0.538420807118334</v>
      </c>
      <c r="AE188" s="5">
        <v>5</v>
      </c>
      <c r="AF188" s="3">
        <v>1.48853076510471</v>
      </c>
      <c r="AG188" s="3">
        <v>57.492072097446</v>
      </c>
      <c r="AH188" s="3">
        <v>47.3341287048772</v>
      </c>
      <c r="AI188" s="3">
        <v>19.0391072586309</v>
      </c>
      <c r="AJ188" s="3">
        <v>19.1483863833774</v>
      </c>
      <c r="AK188" s="3">
        <v>17.572509128465</v>
      </c>
      <c r="AL188" s="3"/>
      <c r="AM188" s="3"/>
      <c r="AN188" s="5" t="s">
        <v>46</v>
      </c>
      <c r="AO188" s="1"/>
      <c r="AP188" s="1"/>
      <c r="AQ188" s="1"/>
    </row>
    <row r="189" spans="1:43">
      <c r="A189" s="1" t="s">
        <v>602</v>
      </c>
      <c r="B189" s="1" t="s">
        <v>603</v>
      </c>
      <c r="C189" s="3">
        <v>7.17260273972603</v>
      </c>
      <c r="D189" s="4">
        <v>41619</v>
      </c>
      <c r="E189" s="3">
        <v>0.178842952</v>
      </c>
      <c r="F189" s="5" t="s">
        <v>604</v>
      </c>
      <c r="G189" s="5">
        <v>1721</v>
      </c>
      <c r="H189" s="5" t="s">
        <v>45</v>
      </c>
      <c r="I189" s="3">
        <v>0.625774255552816</v>
      </c>
      <c r="J189" s="3">
        <v>58.4394904458599</v>
      </c>
      <c r="K189" s="3">
        <v>0.18315018315019</v>
      </c>
      <c r="L189" s="3">
        <v>68.3229813664596</v>
      </c>
      <c r="M189" s="3">
        <v>-0.184272227720873</v>
      </c>
      <c r="N189" s="3">
        <v>56.5079365079365</v>
      </c>
      <c r="O189" s="3">
        <v>0.535120404872135</v>
      </c>
      <c r="P189" s="3">
        <v>73.841059602649</v>
      </c>
      <c r="Q189" s="3">
        <v>0.364023907038376</v>
      </c>
      <c r="R189" s="3">
        <v>76.027397260274</v>
      </c>
      <c r="S189" s="3">
        <v>4.76765453584131</v>
      </c>
      <c r="T189" s="3">
        <v>71.5630885122411</v>
      </c>
      <c r="U189" s="3">
        <v>14.8394706805159</v>
      </c>
      <c r="V189" s="3">
        <v>63.2696390658174</v>
      </c>
      <c r="W189" s="3">
        <v>17.0434605218591</v>
      </c>
      <c r="X189" s="3">
        <v>65.8767772511848</v>
      </c>
      <c r="Y189" s="3">
        <v>17.4349849482143</v>
      </c>
      <c r="Z189" s="3">
        <v>75.1054852320675</v>
      </c>
      <c r="AA189" s="3">
        <v>0.0466784054356972</v>
      </c>
      <c r="AB189" s="3">
        <v>0.158591911325118</v>
      </c>
      <c r="AC189" s="3">
        <v>-3.77906976744185</v>
      </c>
      <c r="AD189" s="3">
        <v>1.42251707444202</v>
      </c>
      <c r="AE189" s="5">
        <v>2</v>
      </c>
      <c r="AF189" s="3">
        <v>0.334684967438991</v>
      </c>
      <c r="AG189" s="3">
        <v>3.23571790994244</v>
      </c>
      <c r="AH189" s="3">
        <v>6.5130031517239</v>
      </c>
      <c r="AI189" s="3">
        <v>4.20455083073359</v>
      </c>
      <c r="AJ189" s="3">
        <v>2.68852490972291</v>
      </c>
      <c r="AK189" s="3">
        <v>5.29689662997654</v>
      </c>
      <c r="AL189" s="3"/>
      <c r="AM189" s="3"/>
      <c r="AN189" s="5" t="s">
        <v>46</v>
      </c>
      <c r="AO189" s="1"/>
      <c r="AP189" s="1"/>
      <c r="AQ189" s="1"/>
    </row>
    <row r="190" spans="1:43">
      <c r="A190" s="1" t="s">
        <v>605</v>
      </c>
      <c r="B190" s="1" t="s">
        <v>606</v>
      </c>
      <c r="C190" s="3">
        <v>7.19452054794521</v>
      </c>
      <c r="D190" s="4">
        <v>41611</v>
      </c>
      <c r="E190" s="3">
        <v>1179.9031832542</v>
      </c>
      <c r="F190" s="5" t="s">
        <v>607</v>
      </c>
      <c r="G190" s="5">
        <v>693</v>
      </c>
      <c r="H190" s="5" t="s">
        <v>64</v>
      </c>
      <c r="I190" s="3">
        <v>0.237407505675998</v>
      </c>
      <c r="J190" s="3">
        <v>84.6938775510204</v>
      </c>
      <c r="K190" s="3">
        <v>0.0359080087418223</v>
      </c>
      <c r="L190" s="3">
        <v>82.6530612244898</v>
      </c>
      <c r="M190" s="3">
        <v>0.174553830245823</v>
      </c>
      <c r="N190" s="3">
        <v>85.5685131195335</v>
      </c>
      <c r="O190" s="3">
        <v>0.571536380039494</v>
      </c>
      <c r="P190" s="3">
        <v>75.7309941520468</v>
      </c>
      <c r="Q190" s="3">
        <v>1.05114440226851</v>
      </c>
      <c r="R190" s="3">
        <v>78.2544378698225</v>
      </c>
      <c r="S190" s="3">
        <v>1.97742732130801</v>
      </c>
      <c r="T190" s="3">
        <v>65.0674662668666</v>
      </c>
      <c r="U190" s="3">
        <v>4.52954133028652</v>
      </c>
      <c r="V190" s="3">
        <v>59.7222222222222</v>
      </c>
      <c r="W190" s="3">
        <v>8.23402449406643</v>
      </c>
      <c r="X190" s="3">
        <v>51.3888888888889</v>
      </c>
      <c r="Y190" s="3">
        <v>15.3898906916427</v>
      </c>
      <c r="Z190" s="3">
        <v>50.6265664160401</v>
      </c>
      <c r="AA190" s="3">
        <v>-0.0622833551768953</v>
      </c>
      <c r="AB190" s="3">
        <v>2.43697385447508</v>
      </c>
      <c r="AC190" s="3">
        <v>0</v>
      </c>
      <c r="AD190" s="3"/>
      <c r="AE190" s="5"/>
      <c r="AF190" s="3">
        <v>0.218794737977725</v>
      </c>
      <c r="AG190" s="3">
        <v>1.50998507563533</v>
      </c>
      <c r="AH190" s="3">
        <v>1.64715098712931</v>
      </c>
      <c r="AI190" s="3">
        <v>1.9958838606851</v>
      </c>
      <c r="AJ190" s="3">
        <v>2.1894238516778</v>
      </c>
      <c r="AK190" s="3">
        <v>2.24726028388444</v>
      </c>
      <c r="AL190" s="3"/>
      <c r="AM190" s="3">
        <v>5000</v>
      </c>
      <c r="AN190" s="5" t="s">
        <v>56</v>
      </c>
      <c r="AO190" s="1"/>
      <c r="AP190" s="1"/>
      <c r="AQ190" s="1"/>
    </row>
    <row r="191" spans="1:43">
      <c r="A191" s="1" t="s">
        <v>608</v>
      </c>
      <c r="B191" s="1" t="s">
        <v>609</v>
      </c>
      <c r="C191" s="3">
        <v>7.21369863013699</v>
      </c>
      <c r="D191" s="4">
        <v>41604</v>
      </c>
      <c r="E191" s="3">
        <v>1128.3463142397</v>
      </c>
      <c r="F191" s="5" t="s">
        <v>610</v>
      </c>
      <c r="G191" s="5">
        <v>988</v>
      </c>
      <c r="H191" s="5" t="s">
        <v>64</v>
      </c>
      <c r="I191" s="3">
        <v>0.261420069585112</v>
      </c>
      <c r="J191" s="3">
        <v>60.932944606414</v>
      </c>
      <c r="K191" s="3">
        <v>0.0381896548347182</v>
      </c>
      <c r="L191" s="3">
        <v>71.7201166180758</v>
      </c>
      <c r="M191" s="3">
        <v>0.19972063369113</v>
      </c>
      <c r="N191" s="3">
        <v>52.332361516035</v>
      </c>
      <c r="O191" s="3">
        <v>0.573304354740314</v>
      </c>
      <c r="P191" s="3">
        <v>75.2923976608187</v>
      </c>
      <c r="Q191" s="3">
        <v>1.09168251651473</v>
      </c>
      <c r="R191" s="3">
        <v>64.0532544378698</v>
      </c>
      <c r="S191" s="3">
        <v>2.01467877422378</v>
      </c>
      <c r="T191" s="3">
        <v>59.3703148425787</v>
      </c>
      <c r="U191" s="3">
        <v>4.49762858604242</v>
      </c>
      <c r="V191" s="3">
        <v>63.1172839506173</v>
      </c>
      <c r="W191" s="3">
        <v>7.84166835947473</v>
      </c>
      <c r="X191" s="3">
        <v>70.0617283950617</v>
      </c>
      <c r="Y191" s="3">
        <v>14.6963309721453</v>
      </c>
      <c r="Z191" s="3">
        <v>70.9273182957394</v>
      </c>
      <c r="AA191" s="3">
        <v>-0.130809646141407</v>
      </c>
      <c r="AB191" s="3">
        <v>1.96855362358192</v>
      </c>
      <c r="AC191" s="3">
        <v>0</v>
      </c>
      <c r="AD191" s="3"/>
      <c r="AE191" s="5"/>
      <c r="AF191" s="3">
        <v>0.209329319212381</v>
      </c>
      <c r="AG191" s="3">
        <v>1.4785235158751</v>
      </c>
      <c r="AH191" s="3">
        <v>1.60599802939299</v>
      </c>
      <c r="AI191" s="3">
        <v>1.89933181845805</v>
      </c>
      <c r="AJ191" s="3">
        <v>2.10089397941093</v>
      </c>
      <c r="AK191" s="3">
        <v>2.16247864580981</v>
      </c>
      <c r="AL191" s="3"/>
      <c r="AM191" s="3">
        <v>100</v>
      </c>
      <c r="AN191" s="5" t="s">
        <v>56</v>
      </c>
      <c r="AO191" s="1"/>
      <c r="AP191" s="1"/>
      <c r="AQ191" s="1"/>
    </row>
    <row r="192" spans="1:43">
      <c r="A192" s="1" t="s">
        <v>611</v>
      </c>
      <c r="B192" s="1" t="s">
        <v>612</v>
      </c>
      <c r="C192" s="3">
        <v>7.24931506849315</v>
      </c>
      <c r="D192" s="4">
        <v>41591</v>
      </c>
      <c r="E192" s="3">
        <v>11.0864232325</v>
      </c>
      <c r="F192" s="5" t="s">
        <v>613</v>
      </c>
      <c r="G192" s="5">
        <v>2583</v>
      </c>
      <c r="H192" s="5" t="s">
        <v>45</v>
      </c>
      <c r="I192" s="3">
        <v>1.40127388535032</v>
      </c>
      <c r="J192" s="3">
        <v>42.9936305732484</v>
      </c>
      <c r="K192" s="3">
        <v>0.188797986154831</v>
      </c>
      <c r="L192" s="3">
        <v>68.0124223602485</v>
      </c>
      <c r="M192" s="3">
        <v>0.315059861373668</v>
      </c>
      <c r="N192" s="3">
        <v>39.8412698412698</v>
      </c>
      <c r="O192" s="3">
        <v>4.32503276539974</v>
      </c>
      <c r="P192" s="3">
        <v>21.8543046357616</v>
      </c>
      <c r="Q192" s="3">
        <v>4.32503276539974</v>
      </c>
      <c r="R192" s="3">
        <v>29.2808219178082</v>
      </c>
      <c r="S192" s="3">
        <v>8.22569680489464</v>
      </c>
      <c r="T192" s="3">
        <v>48.5875706214689</v>
      </c>
      <c r="U192" s="3">
        <v>16.1011555853018</v>
      </c>
      <c r="V192" s="3">
        <v>55.6263269639066</v>
      </c>
      <c r="W192" s="3">
        <v>21.024734002736</v>
      </c>
      <c r="X192" s="3">
        <v>51.6587677725119</v>
      </c>
      <c r="Y192" s="3">
        <v>30.2931966951399</v>
      </c>
      <c r="Z192" s="3">
        <v>36.7088607594937</v>
      </c>
      <c r="AA192" s="3">
        <v>0.182153089099576</v>
      </c>
      <c r="AB192" s="3">
        <v>0.312026655425685</v>
      </c>
      <c r="AC192" s="3">
        <v>-3.35795836131631</v>
      </c>
      <c r="AD192" s="3">
        <v>1.95211660994681</v>
      </c>
      <c r="AE192" s="5">
        <v>2</v>
      </c>
      <c r="AF192" s="3">
        <v>0.51295473838728</v>
      </c>
      <c r="AG192" s="3">
        <v>8.64036657017844</v>
      </c>
      <c r="AH192" s="3">
        <v>7.70708175524999</v>
      </c>
      <c r="AI192" s="3">
        <v>6.04553055441959</v>
      </c>
      <c r="AJ192" s="3">
        <v>5.77277816929891</v>
      </c>
      <c r="AK192" s="3">
        <v>7.31948240804889</v>
      </c>
      <c r="AL192" s="3"/>
      <c r="AM192" s="3"/>
      <c r="AN192" s="5" t="s">
        <v>46</v>
      </c>
      <c r="AO192" s="1"/>
      <c r="AP192" s="1"/>
      <c r="AQ192" s="1"/>
    </row>
    <row r="193" spans="1:43">
      <c r="A193" s="1" t="s">
        <v>614</v>
      </c>
      <c r="B193" s="1" t="s">
        <v>615</v>
      </c>
      <c r="C193" s="3">
        <v>7.30958904109589</v>
      </c>
      <c r="D193" s="4">
        <v>41569</v>
      </c>
      <c r="E193" s="3">
        <v>384.5202219669</v>
      </c>
      <c r="F193" s="5" t="s">
        <v>616</v>
      </c>
      <c r="G193" s="5">
        <v>2669</v>
      </c>
      <c r="H193" s="5" t="s">
        <v>64</v>
      </c>
      <c r="I193" s="3">
        <v>0.286807698498124</v>
      </c>
      <c r="J193" s="3">
        <v>25.9475218658892</v>
      </c>
      <c r="K193" s="3">
        <v>0.0410415481078764</v>
      </c>
      <c r="L193" s="3">
        <v>50.4373177842566</v>
      </c>
      <c r="M193" s="3">
        <v>0.214168960085935</v>
      </c>
      <c r="N193" s="3">
        <v>26.8221574344023</v>
      </c>
      <c r="O193" s="3">
        <v>0.64702118363128</v>
      </c>
      <c r="P193" s="3">
        <v>30.8479532163743</v>
      </c>
      <c r="Q193" s="3">
        <v>1.15412254869733</v>
      </c>
      <c r="R193" s="3">
        <v>43.7869822485207</v>
      </c>
      <c r="S193" s="3">
        <v>2.07227640376788</v>
      </c>
      <c r="T193" s="3">
        <v>49.0254872563718</v>
      </c>
      <c r="U193" s="3">
        <v>4.59352997060585</v>
      </c>
      <c r="V193" s="3">
        <v>53.2407407407407</v>
      </c>
      <c r="W193" s="3">
        <v>8.32063913613919</v>
      </c>
      <c r="X193" s="3">
        <v>47.3765432098765</v>
      </c>
      <c r="Y193" s="3">
        <v>15.4306618683124</v>
      </c>
      <c r="Z193" s="3">
        <v>49.6240601503759</v>
      </c>
      <c r="AA193" s="3">
        <v>-0.0514191918473659</v>
      </c>
      <c r="AB193" s="3">
        <v>2.3025435017427</v>
      </c>
      <c r="AC193" s="3">
        <v>0</v>
      </c>
      <c r="AD193" s="3"/>
      <c r="AE193" s="5"/>
      <c r="AF193" s="3">
        <v>0.220491350151671</v>
      </c>
      <c r="AG193" s="3">
        <v>1.50420770055333</v>
      </c>
      <c r="AH193" s="3">
        <v>1.621184751794</v>
      </c>
      <c r="AI193" s="3">
        <v>1.9968815107356</v>
      </c>
      <c r="AJ193" s="3">
        <v>2.16120934879667</v>
      </c>
      <c r="AK193" s="3">
        <v>2.27102292762043</v>
      </c>
      <c r="AL193" s="3"/>
      <c r="AM193" s="3">
        <v>500</v>
      </c>
      <c r="AN193" s="5" t="s">
        <v>56</v>
      </c>
      <c r="AO193" s="1"/>
      <c r="AP193" s="1"/>
      <c r="AQ193" s="1"/>
    </row>
    <row r="194" spans="1:43">
      <c r="A194" s="1" t="s">
        <v>617</v>
      </c>
      <c r="B194" s="1" t="s">
        <v>618</v>
      </c>
      <c r="C194" s="3">
        <v>7.17260273972603</v>
      </c>
      <c r="D194" s="4">
        <v>41619</v>
      </c>
      <c r="E194" s="3">
        <v>22.262484175</v>
      </c>
      <c r="F194" s="5" t="s">
        <v>619</v>
      </c>
      <c r="G194" s="5">
        <v>1651</v>
      </c>
      <c r="H194" s="5" t="s">
        <v>93</v>
      </c>
      <c r="I194" s="3">
        <v>4.42073170731709</v>
      </c>
      <c r="J194" s="3">
        <v>56.05</v>
      </c>
      <c r="K194" s="3">
        <v>2.08643815201193</v>
      </c>
      <c r="L194" s="3">
        <v>42.9633300297324</v>
      </c>
      <c r="M194" s="3">
        <v>-2.07290922087204</v>
      </c>
      <c r="N194" s="3">
        <v>92.6147704590818</v>
      </c>
      <c r="O194" s="3">
        <v>18.3434960378799</v>
      </c>
      <c r="P194" s="3">
        <v>28.6217303822938</v>
      </c>
      <c r="Q194" s="3">
        <v>23.9159351968862</v>
      </c>
      <c r="R194" s="3">
        <v>29.6697626418989</v>
      </c>
      <c r="S194" s="3">
        <v>47.2390791437168</v>
      </c>
      <c r="T194" s="3">
        <v>45.1032292218105</v>
      </c>
      <c r="U194" s="3">
        <v>156.157349034004</v>
      </c>
      <c r="V194" s="3">
        <v>18.1063122923588</v>
      </c>
      <c r="W194" s="3">
        <v>144.352148626397</v>
      </c>
      <c r="X194" s="3">
        <v>13.1710362047441</v>
      </c>
      <c r="Y194" s="3">
        <v>160.497072168768</v>
      </c>
      <c r="Z194" s="3">
        <v>21.4285714285714</v>
      </c>
      <c r="AA194" s="3">
        <v>0.175459286005827</v>
      </c>
      <c r="AB194" s="3">
        <v>0.284428605209241</v>
      </c>
      <c r="AC194" s="3">
        <v>-25.073103700649</v>
      </c>
      <c r="AD194" s="3">
        <v>1.38067998813833</v>
      </c>
      <c r="AE194" s="5">
        <v>5</v>
      </c>
      <c r="AF194" s="3">
        <v>2.43415198623573</v>
      </c>
      <c r="AG194" s="3">
        <v>52.5718671992077</v>
      </c>
      <c r="AH194" s="3">
        <v>61.8259338505909</v>
      </c>
      <c r="AI194" s="3">
        <v>31.3449575155721</v>
      </c>
      <c r="AJ194" s="3">
        <v>26.6542809273021</v>
      </c>
      <c r="AK194" s="3">
        <v>30.0057036253315</v>
      </c>
      <c r="AL194" s="3"/>
      <c r="AM194" s="3"/>
      <c r="AN194" s="5" t="s">
        <v>46</v>
      </c>
      <c r="AO194" s="1"/>
      <c r="AP194" s="1"/>
      <c r="AQ194" s="1"/>
    </row>
    <row r="195" spans="1:43">
      <c r="A195" s="1" t="s">
        <v>620</v>
      </c>
      <c r="B195" s="1" t="s">
        <v>621</v>
      </c>
      <c r="C195" s="3">
        <v>6.28767123287671</v>
      </c>
      <c r="D195" s="4">
        <v>41942</v>
      </c>
      <c r="E195" s="3">
        <v>6.8201057494</v>
      </c>
      <c r="F195" s="5" t="s">
        <v>622</v>
      </c>
      <c r="G195" s="5">
        <v>1252</v>
      </c>
      <c r="H195" s="5" t="s">
        <v>198</v>
      </c>
      <c r="I195" s="3">
        <v>0.056137724550883</v>
      </c>
      <c r="J195" s="3">
        <v>83.5978835978836</v>
      </c>
      <c r="K195" s="3">
        <v>0.056137724550883</v>
      </c>
      <c r="L195" s="3">
        <v>14.0957446808511</v>
      </c>
      <c r="M195" s="3">
        <v>-0.0560747663551618</v>
      </c>
      <c r="N195" s="3">
        <v>77.1883289124668</v>
      </c>
      <c r="O195" s="3">
        <v>0.516965880251893</v>
      </c>
      <c r="P195" s="3">
        <v>67.2413793103448</v>
      </c>
      <c r="Q195" s="3">
        <v>0.96299093655589</v>
      </c>
      <c r="R195" s="3">
        <v>75.2976190476191</v>
      </c>
      <c r="S195" s="3">
        <v>2.01278260040063</v>
      </c>
      <c r="T195" s="3">
        <v>59.6899224806201</v>
      </c>
      <c r="U195" s="3">
        <v>5.46569565373768</v>
      </c>
      <c r="V195" s="3">
        <v>70.8661417322835</v>
      </c>
      <c r="W195" s="3">
        <v>10.4842905615032</v>
      </c>
      <c r="X195" s="3">
        <v>54.2857142857143</v>
      </c>
      <c r="Y195" s="3">
        <v>14.6892112298763</v>
      </c>
      <c r="Z195" s="3">
        <v>76.9230769230769</v>
      </c>
      <c r="AA195" s="3">
        <v>0.109333261741313</v>
      </c>
      <c r="AB195" s="3">
        <v>0.8678692061525</v>
      </c>
      <c r="AC195" s="3">
        <v>-0.451892299002078</v>
      </c>
      <c r="AD195" s="3">
        <v>7.46420782606134</v>
      </c>
      <c r="AE195" s="5">
        <v>2</v>
      </c>
      <c r="AF195" s="3">
        <v>0.272865554290565</v>
      </c>
      <c r="AG195" s="3">
        <v>2.33980881050382</v>
      </c>
      <c r="AH195" s="3">
        <v>2.76011920386425</v>
      </c>
      <c r="AI195" s="3">
        <v>3.48648710356234</v>
      </c>
      <c r="AJ195" s="3">
        <v>3.17661165075769</v>
      </c>
      <c r="AK195" s="3">
        <v>3.22982739698663</v>
      </c>
      <c r="AL195" s="3"/>
      <c r="AM195" s="3"/>
      <c r="AN195" s="5" t="s">
        <v>46</v>
      </c>
      <c r="AO195" s="1"/>
      <c r="AP195" s="1"/>
      <c r="AQ195" s="1"/>
    </row>
    <row r="196" spans="1:43">
      <c r="A196" s="1" t="s">
        <v>623</v>
      </c>
      <c r="B196" s="1" t="s">
        <v>624</v>
      </c>
      <c r="C196" s="3">
        <v>7.22465753424658</v>
      </c>
      <c r="D196" s="4">
        <v>41600</v>
      </c>
      <c r="E196" s="3">
        <v>2.2285230913</v>
      </c>
      <c r="F196" s="5" t="s">
        <v>625</v>
      </c>
      <c r="G196" s="5">
        <v>2638</v>
      </c>
      <c r="H196" s="5" t="s">
        <v>50</v>
      </c>
      <c r="I196" s="3">
        <v>0.0775795190069908</v>
      </c>
      <c r="J196" s="3">
        <v>58.6869138008039</v>
      </c>
      <c r="K196" s="3">
        <v>-0.0774593338497204</v>
      </c>
      <c r="L196" s="3">
        <v>87.1181938911023</v>
      </c>
      <c r="M196" s="3">
        <v>-0.154798761609907</v>
      </c>
      <c r="N196" s="3">
        <v>64.7818343722173</v>
      </c>
      <c r="O196" s="3">
        <v>0.15527950310559</v>
      </c>
      <c r="P196" s="3">
        <v>83.6455002284148</v>
      </c>
      <c r="Q196" s="3">
        <v>0.781250000000001</v>
      </c>
      <c r="R196" s="3">
        <v>77.691936262675</v>
      </c>
      <c r="S196" s="3">
        <v>1.1764705882353</v>
      </c>
      <c r="T196" s="3">
        <v>77.683615819209</v>
      </c>
      <c r="U196" s="3">
        <v>5.13447432762836</v>
      </c>
      <c r="V196" s="3">
        <v>77.1671826625387</v>
      </c>
      <c r="W196" s="3">
        <v>11.0154905335628</v>
      </c>
      <c r="X196" s="3">
        <v>79.1801510248112</v>
      </c>
      <c r="Y196" s="3">
        <v>13.1578947368421</v>
      </c>
      <c r="Z196" s="3">
        <v>86.2745098039216</v>
      </c>
      <c r="AA196" s="3">
        <v>-0.0223825929125136</v>
      </c>
      <c r="AB196" s="3">
        <v>0.369524462184278</v>
      </c>
      <c r="AC196" s="3">
        <v>-1.85185185185185</v>
      </c>
      <c r="AD196" s="3">
        <v>1.91058548744944</v>
      </c>
      <c r="AE196" s="5">
        <v>3</v>
      </c>
      <c r="AF196" s="3">
        <v>0.296923946210052</v>
      </c>
      <c r="AG196" s="3">
        <v>1.77401807802255</v>
      </c>
      <c r="AH196" s="3">
        <v>2.72284562937073</v>
      </c>
      <c r="AI196" s="3">
        <v>3.66946834909927</v>
      </c>
      <c r="AJ196" s="3">
        <v>3.01165498041871</v>
      </c>
      <c r="AK196" s="3">
        <v>3.3962223233299</v>
      </c>
      <c r="AL196" s="3"/>
      <c r="AM196" s="3"/>
      <c r="AN196" s="5" t="s">
        <v>46</v>
      </c>
      <c r="AO196" s="1"/>
      <c r="AP196" s="1"/>
      <c r="AQ196" s="1"/>
    </row>
    <row r="197" spans="1:43">
      <c r="A197" s="1" t="s">
        <v>626</v>
      </c>
      <c r="B197" s="1" t="s">
        <v>627</v>
      </c>
      <c r="C197" s="3">
        <v>7.16712328767123</v>
      </c>
      <c r="D197" s="4">
        <v>41621</v>
      </c>
      <c r="E197" s="3">
        <v>1402.9687453441</v>
      </c>
      <c r="F197" s="5" t="s">
        <v>628</v>
      </c>
      <c r="G197" s="5">
        <v>351</v>
      </c>
      <c r="H197" s="5" t="s">
        <v>64</v>
      </c>
      <c r="I197" s="3">
        <v>0.28320429288801</v>
      </c>
      <c r="J197" s="3">
        <v>31.3411078717201</v>
      </c>
      <c r="K197" s="3">
        <v>0.041127587106813</v>
      </c>
      <c r="L197" s="3">
        <v>49.7084548104956</v>
      </c>
      <c r="M197" s="3">
        <v>0.214148416537668</v>
      </c>
      <c r="N197" s="3">
        <v>26.9679300291545</v>
      </c>
      <c r="O197" s="3">
        <v>0.615319598844891</v>
      </c>
      <c r="P197" s="3">
        <v>48.0994152046784</v>
      </c>
      <c r="Q197" s="3">
        <v>1.13697058247429</v>
      </c>
      <c r="R197" s="3">
        <v>50.4437869822485</v>
      </c>
      <c r="S197" s="3">
        <v>2.11457105632556</v>
      </c>
      <c r="T197" s="3">
        <v>41.8290854572714</v>
      </c>
      <c r="U197" s="3">
        <v>4.70603954619971</v>
      </c>
      <c r="V197" s="3">
        <v>43.2098765432099</v>
      </c>
      <c r="W197" s="3">
        <v>8.67438575487572</v>
      </c>
      <c r="X197" s="3">
        <v>29.1666666666667</v>
      </c>
      <c r="Y197" s="3">
        <v>16.5238345659669</v>
      </c>
      <c r="Z197" s="3">
        <v>18.2957393483709</v>
      </c>
      <c r="AA197" s="3">
        <v>0.0547220376448667</v>
      </c>
      <c r="AB197" s="3">
        <v>3.1156365759655</v>
      </c>
      <c r="AC197" s="3">
        <v>0</v>
      </c>
      <c r="AD197" s="3"/>
      <c r="AE197" s="5"/>
      <c r="AF197" s="3">
        <v>0.229027312873729</v>
      </c>
      <c r="AG197" s="3">
        <v>1.56520564751161</v>
      </c>
      <c r="AH197" s="3">
        <v>1.67407995270985</v>
      </c>
      <c r="AI197" s="3">
        <v>2.07242688513181</v>
      </c>
      <c r="AJ197" s="3">
        <v>2.30333851622981</v>
      </c>
      <c r="AK197" s="3">
        <v>2.39248791759266</v>
      </c>
      <c r="AL197" s="3"/>
      <c r="AM197" s="3"/>
      <c r="AN197" s="5" t="s">
        <v>46</v>
      </c>
      <c r="AO197" s="1"/>
      <c r="AP197" s="1"/>
      <c r="AQ197" s="1"/>
    </row>
    <row r="198" spans="1:43">
      <c r="A198" s="1" t="s">
        <v>629</v>
      </c>
      <c r="B198" s="1" t="s">
        <v>630</v>
      </c>
      <c r="C198" s="3">
        <v>6.51780821917808</v>
      </c>
      <c r="D198" s="4">
        <v>41858</v>
      </c>
      <c r="E198" s="3">
        <v>3.3772531952</v>
      </c>
      <c r="F198" s="5" t="s">
        <v>631</v>
      </c>
      <c r="G198" s="5">
        <v>617</v>
      </c>
      <c r="H198" s="5" t="s">
        <v>93</v>
      </c>
      <c r="I198" s="3">
        <v>1.2646793134598</v>
      </c>
      <c r="J198" s="3">
        <v>86.6</v>
      </c>
      <c r="K198" s="3">
        <v>0.0892857142857028</v>
      </c>
      <c r="L198" s="3">
        <v>92.5173439048563</v>
      </c>
      <c r="M198" s="3">
        <v>0.990990990990984</v>
      </c>
      <c r="N198" s="3">
        <v>73.3532934131736</v>
      </c>
      <c r="O198" s="3">
        <v>1.86917382349818</v>
      </c>
      <c r="P198" s="3">
        <v>90.79476861167</v>
      </c>
      <c r="Q198" s="3">
        <v>-0.923187702813913</v>
      </c>
      <c r="R198" s="3">
        <v>95.4592363261094</v>
      </c>
      <c r="S198" s="3">
        <v>15.6677259931198</v>
      </c>
      <c r="T198" s="3">
        <v>85.4949708840657</v>
      </c>
      <c r="U198" s="3">
        <v>41.8338589033963</v>
      </c>
      <c r="V198" s="3">
        <v>71.8715393133998</v>
      </c>
      <c r="W198" s="3">
        <v>23.620613119037</v>
      </c>
      <c r="X198" s="3">
        <v>90.5118601747815</v>
      </c>
      <c r="Y198" s="3">
        <v>17.7758832028939</v>
      </c>
      <c r="Z198" s="3">
        <v>96.8831168831169</v>
      </c>
      <c r="AA198" s="3">
        <v>0.13496147870356</v>
      </c>
      <c r="AB198" s="3">
        <v>0.126494547890469</v>
      </c>
      <c r="AC198" s="3">
        <v>-17.4038461538462</v>
      </c>
      <c r="AD198" s="3">
        <v>0.420033517682812</v>
      </c>
      <c r="AE198" s="5">
        <v>5</v>
      </c>
      <c r="AF198" s="3">
        <v>0.536005087190899</v>
      </c>
      <c r="AG198" s="3">
        <v>15.6652648039407</v>
      </c>
      <c r="AH198" s="3">
        <v>19.491933165067</v>
      </c>
      <c r="AI198" s="3">
        <v>6.74904588561813</v>
      </c>
      <c r="AJ198" s="3">
        <v>4.33151164323449</v>
      </c>
      <c r="AK198" s="3">
        <v>5.38271999291906</v>
      </c>
      <c r="AL198" s="3"/>
      <c r="AM198" s="3"/>
      <c r="AN198" s="5" t="s">
        <v>46</v>
      </c>
      <c r="AO198" s="1"/>
      <c r="AP198" s="1"/>
      <c r="AQ198" s="1"/>
    </row>
    <row r="199" spans="1:43">
      <c r="A199" s="1" t="s">
        <v>632</v>
      </c>
      <c r="B199" s="1" t="s">
        <v>633</v>
      </c>
      <c r="C199" s="3">
        <v>6.74520547945205</v>
      </c>
      <c r="D199" s="4">
        <v>41775</v>
      </c>
      <c r="E199" s="3">
        <v>45.3767708239</v>
      </c>
      <c r="F199" s="5" t="s">
        <v>634</v>
      </c>
      <c r="G199" s="5">
        <v>1213</v>
      </c>
      <c r="H199" s="5" t="s">
        <v>50</v>
      </c>
      <c r="I199" s="3">
        <v>0.18240250152002</v>
      </c>
      <c r="J199" s="3">
        <v>39.7498883430103</v>
      </c>
      <c r="K199" s="3">
        <v>-0.0866250866251111</v>
      </c>
      <c r="L199" s="3">
        <v>89.1987605135016</v>
      </c>
      <c r="M199" s="3">
        <v>-0.164459447762489</v>
      </c>
      <c r="N199" s="3">
        <v>66.2511130899377</v>
      </c>
      <c r="O199" s="3">
        <v>0.989405481131257</v>
      </c>
      <c r="P199" s="3">
        <v>9.31932389218821</v>
      </c>
      <c r="Q199" s="3">
        <v>1.34434583955715</v>
      </c>
      <c r="R199" s="3">
        <v>22.4529212940608</v>
      </c>
      <c r="S199" s="3">
        <v>1.53141887978877</v>
      </c>
      <c r="T199" s="3">
        <v>67.0621468926554</v>
      </c>
      <c r="U199" s="3">
        <v>6.57826685140449</v>
      </c>
      <c r="V199" s="3">
        <v>40.4798761609907</v>
      </c>
      <c r="W199" s="3">
        <v>15.4826097177796</v>
      </c>
      <c r="X199" s="3">
        <v>25.782092772384</v>
      </c>
      <c r="Y199" s="3">
        <v>12.9873896548413</v>
      </c>
      <c r="Z199" s="3">
        <v>86.9281045751634</v>
      </c>
      <c r="AA199" s="3">
        <v>0.00598199332444682</v>
      </c>
      <c r="AB199" s="3">
        <v>0.399237840525525</v>
      </c>
      <c r="AC199" s="3">
        <v>-3.26462369543744</v>
      </c>
      <c r="AD199" s="3">
        <v>1.50281673251556</v>
      </c>
      <c r="AE199" s="5">
        <v>4</v>
      </c>
      <c r="AF199" s="3">
        <v>0.40200688952106</v>
      </c>
      <c r="AG199" s="3">
        <v>2.51626851342548</v>
      </c>
      <c r="AH199" s="3">
        <v>3.50557651969143</v>
      </c>
      <c r="AI199" s="3">
        <v>5.06508377680055</v>
      </c>
      <c r="AJ199" s="3">
        <v>2.70758617724418</v>
      </c>
      <c r="AK199" s="3">
        <v>4.19227568156362</v>
      </c>
      <c r="AL199" s="3"/>
      <c r="AM199" s="3">
        <v>1000</v>
      </c>
      <c r="AN199" s="5" t="s">
        <v>56</v>
      </c>
      <c r="AO199" s="1"/>
      <c r="AP199" s="1"/>
      <c r="AQ199" s="1"/>
    </row>
    <row r="200" spans="1:43">
      <c r="A200" s="1" t="s">
        <v>635</v>
      </c>
      <c r="B200" s="1" t="s">
        <v>636</v>
      </c>
      <c r="C200" s="3">
        <v>7.20821917808219</v>
      </c>
      <c r="D200" s="4">
        <v>41606</v>
      </c>
      <c r="E200" s="3">
        <v>78.0240752565</v>
      </c>
      <c r="F200" s="5" t="s">
        <v>637</v>
      </c>
      <c r="G200" s="5">
        <v>792</v>
      </c>
      <c r="H200" s="5" t="s">
        <v>93</v>
      </c>
      <c r="I200" s="3">
        <v>3.45938977223894</v>
      </c>
      <c r="J200" s="3">
        <v>64.1</v>
      </c>
      <c r="K200" s="3">
        <v>2.09923664122138</v>
      </c>
      <c r="L200" s="3">
        <v>42.6164519326065</v>
      </c>
      <c r="M200" s="3">
        <v>-0.742115027829305</v>
      </c>
      <c r="N200" s="3">
        <v>89.2714570858283</v>
      </c>
      <c r="O200" s="3">
        <v>9.75609756097563</v>
      </c>
      <c r="P200" s="3">
        <v>51.2575452716298</v>
      </c>
      <c r="Q200" s="3">
        <v>12.4737210932025</v>
      </c>
      <c r="R200" s="3">
        <v>52.1671826625387</v>
      </c>
      <c r="S200" s="3">
        <v>39.6866840731071</v>
      </c>
      <c r="T200" s="3">
        <v>52.9380624669137</v>
      </c>
      <c r="U200" s="3">
        <v>195.761670761671</v>
      </c>
      <c r="V200" s="3">
        <v>7.64119601328904</v>
      </c>
      <c r="W200" s="3">
        <v>133.17191283293</v>
      </c>
      <c r="X200" s="3">
        <v>16.8539325842697</v>
      </c>
      <c r="Y200" s="3">
        <v>126.908576814326</v>
      </c>
      <c r="Z200" s="3">
        <v>31.1688311688312</v>
      </c>
      <c r="AA200" s="3">
        <v>0.161957220512061</v>
      </c>
      <c r="AB200" s="3">
        <v>0.22891164499422</v>
      </c>
      <c r="AC200" s="3">
        <v>-42.7747886241353</v>
      </c>
      <c r="AD200" s="3">
        <v>0.760645259652973</v>
      </c>
      <c r="AE200" s="5">
        <v>7</v>
      </c>
      <c r="AF200" s="3">
        <v>2.17284091605777</v>
      </c>
      <c r="AG200" s="3">
        <v>54.306989841513</v>
      </c>
      <c r="AH200" s="3">
        <v>77.5341642066404</v>
      </c>
      <c r="AI200" s="3">
        <v>31.069342002414</v>
      </c>
      <c r="AJ200" s="3">
        <v>27.7266111065316</v>
      </c>
      <c r="AK200" s="3">
        <v>32.8948394087936</v>
      </c>
      <c r="AL200" s="3"/>
      <c r="AM200" s="3"/>
      <c r="AN200" s="5" t="s">
        <v>46</v>
      </c>
      <c r="AO200" s="1"/>
      <c r="AP200" s="1"/>
      <c r="AQ200" s="1"/>
    </row>
    <row r="201" spans="1:43">
      <c r="A201" s="1" t="s">
        <v>638</v>
      </c>
      <c r="B201" s="1" t="s">
        <v>639</v>
      </c>
      <c r="C201" s="3">
        <v>7.19452054794521</v>
      </c>
      <c r="D201" s="4">
        <v>41611</v>
      </c>
      <c r="E201" s="3">
        <v>6.3723613917</v>
      </c>
      <c r="F201" s="5" t="s">
        <v>313</v>
      </c>
      <c r="G201" s="5">
        <v>218</v>
      </c>
      <c r="H201" s="5" t="s">
        <v>45</v>
      </c>
      <c r="I201" s="3">
        <v>2.7823240589198</v>
      </c>
      <c r="J201" s="3">
        <v>18.312101910828</v>
      </c>
      <c r="K201" s="3">
        <v>1.20870265914584</v>
      </c>
      <c r="L201" s="3">
        <v>11.8012422360248</v>
      </c>
      <c r="M201" s="3">
        <v>1.70040485829959</v>
      </c>
      <c r="N201" s="3">
        <v>8.73015873015873</v>
      </c>
      <c r="O201" s="3">
        <v>4.2323651452282</v>
      </c>
      <c r="P201" s="3">
        <v>23.1788079470199</v>
      </c>
      <c r="Q201" s="3">
        <v>6.08108108108109</v>
      </c>
      <c r="R201" s="3">
        <v>16.0958904109589</v>
      </c>
      <c r="S201" s="3">
        <v>9.98248686514886</v>
      </c>
      <c r="T201" s="3">
        <v>38.6064030131827</v>
      </c>
      <c r="U201" s="3">
        <v>22.4961118106929</v>
      </c>
      <c r="V201" s="3">
        <v>33.7579617834395</v>
      </c>
      <c r="W201" s="3">
        <v>27.1093984151086</v>
      </c>
      <c r="X201" s="3">
        <v>30.8056872037915</v>
      </c>
      <c r="Y201" s="3">
        <v>39.4043630091135</v>
      </c>
      <c r="Z201" s="3">
        <v>19.4092827004219</v>
      </c>
      <c r="AA201" s="3">
        <v>0.171910800004107</v>
      </c>
      <c r="AB201" s="3">
        <v>0.296462436317638</v>
      </c>
      <c r="AC201" s="3">
        <v>-4.20875420875422</v>
      </c>
      <c r="AD201" s="3">
        <v>1.97410172913233</v>
      </c>
      <c r="AE201" s="5">
        <v>2</v>
      </c>
      <c r="AF201" s="3">
        <v>0.587383222855821</v>
      </c>
      <c r="AG201" s="3">
        <v>10.0892458139648</v>
      </c>
      <c r="AH201" s="3">
        <v>10.230847588702</v>
      </c>
      <c r="AI201" s="3">
        <v>7.55288860200249</v>
      </c>
      <c r="AJ201" s="3">
        <v>6.8983787732565</v>
      </c>
      <c r="AK201" s="3">
        <v>7.33802174635783</v>
      </c>
      <c r="AL201" s="3"/>
      <c r="AM201" s="3"/>
      <c r="AN201" s="5" t="s">
        <v>46</v>
      </c>
      <c r="AO201" s="1"/>
      <c r="AP201" s="1"/>
      <c r="AQ201" s="1"/>
    </row>
    <row r="202" spans="1:43">
      <c r="A202" s="1" t="s">
        <v>640</v>
      </c>
      <c r="B202" s="1" t="s">
        <v>641</v>
      </c>
      <c r="C202" s="3">
        <v>7.16986301369863</v>
      </c>
      <c r="D202" s="4">
        <v>41620</v>
      </c>
      <c r="E202" s="3">
        <v>13.4875815768</v>
      </c>
      <c r="F202" s="5" t="s">
        <v>642</v>
      </c>
      <c r="G202" s="5">
        <v>1413</v>
      </c>
      <c r="H202" s="5" t="s">
        <v>93</v>
      </c>
      <c r="I202" s="3">
        <v>13.2309941520468</v>
      </c>
      <c r="J202" s="3">
        <v>15.4</v>
      </c>
      <c r="K202" s="3">
        <v>3.30110036678893</v>
      </c>
      <c r="L202" s="3">
        <v>23.191278493558</v>
      </c>
      <c r="M202" s="3">
        <v>8.24598183088748</v>
      </c>
      <c r="N202" s="3">
        <v>10.5788423153693</v>
      </c>
      <c r="O202" s="3">
        <v>21.4425715405723</v>
      </c>
      <c r="P202" s="3">
        <v>19.5171026156942</v>
      </c>
      <c r="Q202" s="3">
        <v>35.1657940663176</v>
      </c>
      <c r="R202" s="3">
        <v>10.2167182662539</v>
      </c>
      <c r="S202" s="3">
        <v>94.5310830520944</v>
      </c>
      <c r="T202" s="3">
        <v>6.1937533086289</v>
      </c>
      <c r="U202" s="3">
        <v>213.87724791888</v>
      </c>
      <c r="V202" s="3">
        <v>4.87264673311185</v>
      </c>
      <c r="W202" s="3">
        <v>165.854677940939</v>
      </c>
      <c r="X202" s="3">
        <v>7.67790262172285</v>
      </c>
      <c r="Y202" s="3">
        <v>231.145146444314</v>
      </c>
      <c r="Z202" s="3">
        <v>6.1038961038961</v>
      </c>
      <c r="AA202" s="3">
        <v>0.420999928803647</v>
      </c>
      <c r="AB202" s="3">
        <v>0.341675534556743</v>
      </c>
      <c r="AC202" s="3">
        <v>-31.3366960907944</v>
      </c>
      <c r="AD202" s="3">
        <v>1.22696625091436</v>
      </c>
      <c r="AE202" s="5">
        <v>5</v>
      </c>
      <c r="AF202" s="3">
        <v>2.66666263193494</v>
      </c>
      <c r="AG202" s="3">
        <v>85.3674904660555</v>
      </c>
      <c r="AH202" s="3">
        <v>83.8807186649826</v>
      </c>
      <c r="AI202" s="3">
        <v>37.2659437027187</v>
      </c>
      <c r="AJ202" s="3">
        <v>33.084992000327</v>
      </c>
      <c r="AK202" s="3">
        <v>38.0254726273996</v>
      </c>
      <c r="AL202" s="3"/>
      <c r="AM202" s="3"/>
      <c r="AN202" s="5" t="s">
        <v>46</v>
      </c>
      <c r="AO202" s="1"/>
      <c r="AP202" s="1"/>
      <c r="AQ202" s="1"/>
    </row>
    <row r="203" spans="1:43">
      <c r="A203" s="1" t="s">
        <v>643</v>
      </c>
      <c r="B203" s="1" t="s">
        <v>644</v>
      </c>
      <c r="C203" s="3">
        <v>6.93698630136986</v>
      </c>
      <c r="D203" s="4">
        <v>41705</v>
      </c>
      <c r="E203" s="3">
        <v>11.4670765044</v>
      </c>
      <c r="F203" s="5" t="s">
        <v>645</v>
      </c>
      <c r="G203" s="5">
        <v>568</v>
      </c>
      <c r="H203" s="5" t="s">
        <v>191</v>
      </c>
      <c r="I203" s="3">
        <v>8.7311105780763</v>
      </c>
      <c r="J203" s="3">
        <v>61.6636528028933</v>
      </c>
      <c r="K203" s="3">
        <v>1.81940700808626</v>
      </c>
      <c r="L203" s="3">
        <v>63.1849315068493</v>
      </c>
      <c r="M203" s="3">
        <v>0.822953736654803</v>
      </c>
      <c r="N203" s="3">
        <v>83.7837837837838</v>
      </c>
      <c r="O203" s="3">
        <v>22.5466342254664</v>
      </c>
      <c r="P203" s="3">
        <v>34.2857142857143</v>
      </c>
      <c r="Q203" s="3">
        <v>49.9503804168045</v>
      </c>
      <c r="R203" s="3">
        <v>6.49895178197065</v>
      </c>
      <c r="S203" s="3">
        <v>106.891830214514</v>
      </c>
      <c r="T203" s="3">
        <v>10.0490196078431</v>
      </c>
      <c r="U203" s="3">
        <v>214.791666666667</v>
      </c>
      <c r="V203" s="3">
        <v>15.2492668621701</v>
      </c>
      <c r="W203" s="3">
        <v>186.355022109918</v>
      </c>
      <c r="X203" s="3">
        <v>15.547703180212</v>
      </c>
      <c r="Y203" s="3">
        <v>248.960739030023</v>
      </c>
      <c r="Z203" s="3">
        <v>18.9873417721519</v>
      </c>
      <c r="AA203" s="3">
        <v>0.334333768926155</v>
      </c>
      <c r="AB203" s="3">
        <v>0.359472981277775</v>
      </c>
      <c r="AC203" s="3">
        <v>-24.0506329113924</v>
      </c>
      <c r="AD203" s="3">
        <v>1.74272221273675</v>
      </c>
      <c r="AE203" s="5">
        <v>3</v>
      </c>
      <c r="AF203" s="3">
        <v>2.97226345167295</v>
      </c>
      <c r="AG203" s="3">
        <v>116.151227115934</v>
      </c>
      <c r="AH203" s="3">
        <v>77.4071521544677</v>
      </c>
      <c r="AI203" s="3">
        <v>37.7858575074639</v>
      </c>
      <c r="AJ203" s="3">
        <v>32.9182335664376</v>
      </c>
      <c r="AK203" s="3">
        <v>30.7141241229265</v>
      </c>
      <c r="AL203" s="3"/>
      <c r="AM203" s="3"/>
      <c r="AN203" s="5" t="s">
        <v>46</v>
      </c>
      <c r="AO203" s="1"/>
      <c r="AP203" s="1"/>
      <c r="AQ203" s="1"/>
    </row>
    <row r="204" spans="1:43">
      <c r="A204" s="1" t="s">
        <v>646</v>
      </c>
      <c r="B204" s="1" t="s">
        <v>647</v>
      </c>
      <c r="C204" s="3">
        <v>7.16712328767123</v>
      </c>
      <c r="D204" s="4">
        <v>41621</v>
      </c>
      <c r="E204" s="3">
        <v>1.1213715477</v>
      </c>
      <c r="F204" s="5" t="s">
        <v>648</v>
      </c>
      <c r="G204" s="5">
        <v>1444</v>
      </c>
      <c r="H204" s="5" t="s">
        <v>93</v>
      </c>
      <c r="I204" s="3">
        <v>18.6305732484076</v>
      </c>
      <c r="J204" s="3">
        <v>2.15</v>
      </c>
      <c r="K204" s="3">
        <v>4.39656682431249</v>
      </c>
      <c r="L204" s="3">
        <v>8.47373637264618</v>
      </c>
      <c r="M204" s="3">
        <v>10.0646352723915</v>
      </c>
      <c r="N204" s="3">
        <v>5.58882235528942</v>
      </c>
      <c r="O204" s="3">
        <v>31.1908430552498</v>
      </c>
      <c r="P204" s="3">
        <v>2.96780684104628</v>
      </c>
      <c r="Q204" s="3">
        <v>44.344877694357</v>
      </c>
      <c r="R204" s="3">
        <v>4.02476780185759</v>
      </c>
      <c r="S204" s="3">
        <v>83.7237977805179</v>
      </c>
      <c r="T204" s="3">
        <v>12.281630492324</v>
      </c>
      <c r="U204" s="3">
        <v>134.553325462416</v>
      </c>
      <c r="V204" s="3">
        <v>26.6334440753045</v>
      </c>
      <c r="W204" s="3">
        <v>117.359591539023</v>
      </c>
      <c r="X204" s="3">
        <v>21.8476903870162</v>
      </c>
      <c r="Y204" s="3">
        <v>174.654377880184</v>
      </c>
      <c r="Z204" s="3">
        <v>17.9220779220779</v>
      </c>
      <c r="AA204" s="3">
        <v>0.335775396683425</v>
      </c>
      <c r="AB204" s="3">
        <v>0.279657463568365</v>
      </c>
      <c r="AC204" s="3">
        <v>-20.652539522368</v>
      </c>
      <c r="AD204" s="3">
        <v>1.42721567745865</v>
      </c>
      <c r="AE204" s="5">
        <v>3</v>
      </c>
      <c r="AF204" s="3">
        <v>1.99966607765678</v>
      </c>
      <c r="AG204" s="3">
        <v>76.030703074303</v>
      </c>
      <c r="AH204" s="3">
        <v>54.3907701388922</v>
      </c>
      <c r="AI204" s="3">
        <v>26.6567416447262</v>
      </c>
      <c r="AJ204" s="3">
        <v>23.5515649236196</v>
      </c>
      <c r="AK204" s="3">
        <v>32.8575099222237</v>
      </c>
      <c r="AL204" s="3"/>
      <c r="AM204" s="3"/>
      <c r="AN204" s="5" t="s">
        <v>46</v>
      </c>
      <c r="AO204" s="1"/>
      <c r="AP204" s="1"/>
      <c r="AQ204" s="1"/>
    </row>
    <row r="205" spans="1:43">
      <c r="A205" s="1" t="s">
        <v>649</v>
      </c>
      <c r="B205" s="1" t="s">
        <v>650</v>
      </c>
      <c r="C205" s="3">
        <v>7.11232876712329</v>
      </c>
      <c r="D205" s="4">
        <v>41641</v>
      </c>
      <c r="E205" s="3">
        <v>0.4561661764</v>
      </c>
      <c r="F205" s="5" t="s">
        <v>651</v>
      </c>
      <c r="G205" s="5">
        <v>1164</v>
      </c>
      <c r="H205" s="5" t="s">
        <v>191</v>
      </c>
      <c r="I205" s="3">
        <v>11.8711136235161</v>
      </c>
      <c r="J205" s="3">
        <v>36.3471971066908</v>
      </c>
      <c r="K205" s="3">
        <v>3.3420365535248</v>
      </c>
      <c r="L205" s="3">
        <v>32.5342465753425</v>
      </c>
      <c r="M205" s="3">
        <v>6.45508337816032</v>
      </c>
      <c r="N205" s="3">
        <v>39.8198198198198</v>
      </c>
      <c r="O205" s="3">
        <v>19.0018039687312</v>
      </c>
      <c r="P205" s="3">
        <v>47.0476190476191</v>
      </c>
      <c r="Q205" s="3">
        <v>21.9346888478127</v>
      </c>
      <c r="R205" s="3">
        <v>50.314465408805</v>
      </c>
      <c r="S205" s="3">
        <v>58.193445243805</v>
      </c>
      <c r="T205" s="3">
        <v>59.5588235294118</v>
      </c>
      <c r="U205" s="3">
        <v>102.558853633572</v>
      </c>
      <c r="V205" s="3">
        <v>75.9530791788856</v>
      </c>
      <c r="W205" s="3">
        <v>72.9895104895105</v>
      </c>
      <c r="X205" s="3">
        <v>80.565371024735</v>
      </c>
      <c r="Y205" s="3">
        <v>98.4954864593782</v>
      </c>
      <c r="Z205" s="3">
        <v>80.379746835443</v>
      </c>
      <c r="AA205" s="3">
        <v>0.287510962616386</v>
      </c>
      <c r="AB205" s="3">
        <v>0.201175030727032</v>
      </c>
      <c r="AC205" s="3">
        <v>-26.3029315960912</v>
      </c>
      <c r="AD205" s="3">
        <v>0.760518885579489</v>
      </c>
      <c r="AE205" s="5">
        <v>3</v>
      </c>
      <c r="AF205" s="3">
        <v>1.38616889388094</v>
      </c>
      <c r="AG205" s="3">
        <v>46.7515203977363</v>
      </c>
      <c r="AH205" s="3">
        <v>45.4786578417709</v>
      </c>
      <c r="AI205" s="3">
        <v>19.7196508078429</v>
      </c>
      <c r="AJ205" s="3">
        <v>18.9456255406142</v>
      </c>
      <c r="AK205" s="3">
        <v>18.8321636559853</v>
      </c>
      <c r="AL205" s="3"/>
      <c r="AM205" s="3"/>
      <c r="AN205" s="5" t="s">
        <v>46</v>
      </c>
      <c r="AO205" s="1"/>
      <c r="AP205" s="1"/>
      <c r="AQ205" s="1"/>
    </row>
    <row r="206" spans="1:43">
      <c r="A206" s="1" t="s">
        <v>652</v>
      </c>
      <c r="B206" s="1" t="s">
        <v>653</v>
      </c>
      <c r="C206" s="3">
        <v>7.18630136986301</v>
      </c>
      <c r="D206" s="4">
        <v>41614</v>
      </c>
      <c r="E206" s="3">
        <v>2.2381009882</v>
      </c>
      <c r="F206" s="5" t="s">
        <v>654</v>
      </c>
      <c r="G206" s="5">
        <v>273</v>
      </c>
      <c r="H206" s="5" t="s">
        <v>655</v>
      </c>
      <c r="I206" s="3">
        <v>2.97176820208022</v>
      </c>
      <c r="J206" s="3">
        <v>35.1351351351351</v>
      </c>
      <c r="K206" s="3">
        <v>0.507614213197962</v>
      </c>
      <c r="L206" s="3">
        <v>51.3513513513513</v>
      </c>
      <c r="M206" s="3">
        <v>2.36336779911372</v>
      </c>
      <c r="N206" s="3">
        <v>43.2432432432432</v>
      </c>
      <c r="O206" s="3">
        <v>4.05405405405404</v>
      </c>
      <c r="P206" s="3">
        <v>25.7142857142857</v>
      </c>
      <c r="Q206" s="3">
        <v>3.43283582089551</v>
      </c>
      <c r="R206" s="3">
        <v>31.4285714285714</v>
      </c>
      <c r="S206" s="3">
        <v>11.9547657512116</v>
      </c>
      <c r="T206" s="3">
        <v>22.7272727272727</v>
      </c>
      <c r="U206" s="3">
        <v>18.7660668380463</v>
      </c>
      <c r="V206" s="3">
        <v>55.5555555555556</v>
      </c>
      <c r="W206" s="3">
        <v>15.1162790697674</v>
      </c>
      <c r="X206" s="3">
        <v>72.2222222222222</v>
      </c>
      <c r="Y206" s="3">
        <v>19.5858498705781</v>
      </c>
      <c r="Z206" s="3">
        <v>60</v>
      </c>
      <c r="AA206" s="3">
        <v>0.339953952952596</v>
      </c>
      <c r="AB206" s="3">
        <v>0.2613488534833</v>
      </c>
      <c r="AC206" s="3">
        <v>-5.19801980198019</v>
      </c>
      <c r="AD206" s="3">
        <v>0.922522305306646</v>
      </c>
      <c r="AE206" s="5">
        <v>6</v>
      </c>
      <c r="AF206" s="3">
        <v>0.378803195843351</v>
      </c>
      <c r="AG206" s="3">
        <v>11.902348083263</v>
      </c>
      <c r="AH206" s="3">
        <v>8.53213426526385</v>
      </c>
      <c r="AI206" s="3">
        <v>4.85622678606952</v>
      </c>
      <c r="AJ206" s="3">
        <v>4.33771730246562</v>
      </c>
      <c r="AK206" s="3">
        <v>5.86950153038359</v>
      </c>
      <c r="AL206" s="3"/>
      <c r="AM206" s="3"/>
      <c r="AN206" s="5" t="s">
        <v>51</v>
      </c>
      <c r="AO206" s="1"/>
      <c r="AP206" s="1"/>
      <c r="AQ206" s="1"/>
    </row>
    <row r="207" spans="1:43">
      <c r="A207" s="1" t="s">
        <v>656</v>
      </c>
      <c r="B207" s="1" t="s">
        <v>657</v>
      </c>
      <c r="C207" s="3">
        <v>6.44657534246575</v>
      </c>
      <c r="D207" s="4">
        <v>41884</v>
      </c>
      <c r="E207" s="3">
        <v>3.3045665732</v>
      </c>
      <c r="F207" s="5" t="s">
        <v>158</v>
      </c>
      <c r="G207" s="5">
        <v>2354</v>
      </c>
      <c r="H207" s="5" t="s">
        <v>50</v>
      </c>
      <c r="I207" s="3">
        <v>0.438917337234818</v>
      </c>
      <c r="J207" s="3">
        <v>6.29745422063421</v>
      </c>
      <c r="K207" s="3">
        <v>0</v>
      </c>
      <c r="L207" s="3">
        <v>43.3820274457725</v>
      </c>
      <c r="M207" s="3">
        <v>0.0728862973760804</v>
      </c>
      <c r="N207" s="3">
        <v>24.3544078361532</v>
      </c>
      <c r="O207" s="3">
        <v>0.881704628949296</v>
      </c>
      <c r="P207" s="3">
        <v>17.5879396984925</v>
      </c>
      <c r="Q207" s="3">
        <v>2.00594353640415</v>
      </c>
      <c r="R207" s="3">
        <v>3.6697247706422</v>
      </c>
      <c r="S207" s="3">
        <v>2.92353823088454</v>
      </c>
      <c r="T207" s="3">
        <v>13.6158192090395</v>
      </c>
      <c r="U207" s="3">
        <v>9.31528662420383</v>
      </c>
      <c r="V207" s="3">
        <v>9.36532507739938</v>
      </c>
      <c r="W207" s="3">
        <v>20.1224846894138</v>
      </c>
      <c r="X207" s="3">
        <v>3.99137001078749</v>
      </c>
      <c r="Y207" s="3">
        <v>29.2114703098107</v>
      </c>
      <c r="Z207" s="3">
        <v>1.96078431372549</v>
      </c>
      <c r="AA207" s="3">
        <v>0.0875785085987524</v>
      </c>
      <c r="AB207" s="3">
        <v>0.609051316034738</v>
      </c>
      <c r="AC207" s="3">
        <v>-2.26939970717425</v>
      </c>
      <c r="AD207" s="3">
        <v>2.77172702396964</v>
      </c>
      <c r="AE207" s="5">
        <v>3</v>
      </c>
      <c r="AF207" s="3">
        <v>0.516956664722677</v>
      </c>
      <c r="AG207" s="3">
        <v>3.68550569414616</v>
      </c>
      <c r="AH207" s="3">
        <v>4.94207531701278</v>
      </c>
      <c r="AI207" s="3">
        <v>6.36757164864619</v>
      </c>
      <c r="AJ207" s="3">
        <v>5.50728674030274</v>
      </c>
      <c r="AK207" s="3">
        <v>6.55174005003605</v>
      </c>
      <c r="AL207" s="3"/>
      <c r="AM207" s="3"/>
      <c r="AN207" s="5" t="s">
        <v>51</v>
      </c>
      <c r="AO207" s="1"/>
      <c r="AP207" s="1"/>
      <c r="AQ207" s="1"/>
    </row>
    <row r="208" spans="1:43">
      <c r="A208" s="1" t="s">
        <v>658</v>
      </c>
      <c r="B208" s="1" t="s">
        <v>659</v>
      </c>
      <c r="C208" s="3">
        <v>6.94520547945205</v>
      </c>
      <c r="D208" s="4">
        <v>41702</v>
      </c>
      <c r="E208" s="3">
        <v>4.0677986575</v>
      </c>
      <c r="F208" s="5" t="s">
        <v>660</v>
      </c>
      <c r="G208" s="5">
        <v>2536</v>
      </c>
      <c r="H208" s="5" t="s">
        <v>93</v>
      </c>
      <c r="I208" s="3">
        <v>1.82180110742437</v>
      </c>
      <c r="J208" s="3">
        <v>82.55</v>
      </c>
      <c r="K208" s="3">
        <v>1.06157112526539</v>
      </c>
      <c r="L208" s="3">
        <v>66.9970267591675</v>
      </c>
      <c r="M208" s="3">
        <v>-0.171895053279046</v>
      </c>
      <c r="N208" s="3">
        <v>86.7265469061876</v>
      </c>
      <c r="O208" s="3">
        <v>4.48227468102854</v>
      </c>
      <c r="P208" s="3">
        <v>77.364185110664</v>
      </c>
      <c r="Q208" s="3">
        <v>4.37532590008707</v>
      </c>
      <c r="R208" s="3">
        <v>85.8617131062951</v>
      </c>
      <c r="S208" s="3">
        <v>38.3557258433057</v>
      </c>
      <c r="T208" s="3">
        <v>54.5262043409211</v>
      </c>
      <c r="U208" s="3">
        <v>112.047143117268</v>
      </c>
      <c r="V208" s="3">
        <v>36.7109634551495</v>
      </c>
      <c r="W208" s="3">
        <v>52.2833400843764</v>
      </c>
      <c r="X208" s="3">
        <v>57.4282147315855</v>
      </c>
      <c r="Y208" s="3">
        <v>56.0852062240354</v>
      </c>
      <c r="Z208" s="3">
        <v>66.3636363636364</v>
      </c>
      <c r="AA208" s="3">
        <v>0.198634545180052</v>
      </c>
      <c r="AB208" s="3">
        <v>0.129840001801823</v>
      </c>
      <c r="AC208" s="3">
        <v>-42.0561672448514</v>
      </c>
      <c r="AD208" s="3">
        <v>0.357139968646609</v>
      </c>
      <c r="AE208" s="5">
        <v>5</v>
      </c>
      <c r="AF208" s="3">
        <v>1.15639022307541</v>
      </c>
      <c r="AG208" s="3">
        <v>45.9273220494302</v>
      </c>
      <c r="AH208" s="3">
        <v>49.32391886639</v>
      </c>
      <c r="AI208" s="3">
        <v>15.2975886441788</v>
      </c>
      <c r="AJ208" s="3">
        <v>13.0628708593474</v>
      </c>
      <c r="AK208" s="3">
        <v>11.9828051035516</v>
      </c>
      <c r="AL208" s="3"/>
      <c r="AM208" s="3">
        <v>10</v>
      </c>
      <c r="AN208" s="5" t="s">
        <v>56</v>
      </c>
      <c r="AO208" s="1"/>
      <c r="AP208" s="1"/>
      <c r="AQ208" s="1"/>
    </row>
    <row r="209" spans="1:43">
      <c r="A209" s="1" t="s">
        <v>661</v>
      </c>
      <c r="B209" s="1" t="s">
        <v>662</v>
      </c>
      <c r="C209" s="3">
        <v>7.16712328767123</v>
      </c>
      <c r="D209" s="4">
        <v>41621</v>
      </c>
      <c r="E209" s="3">
        <v>4.062995175</v>
      </c>
      <c r="F209" s="5" t="s">
        <v>663</v>
      </c>
      <c r="G209" s="5">
        <v>266</v>
      </c>
      <c r="H209" s="5" t="s">
        <v>191</v>
      </c>
      <c r="I209" s="3">
        <v>11.3996043521266</v>
      </c>
      <c r="J209" s="3">
        <v>39.2405063291139</v>
      </c>
      <c r="K209" s="3">
        <v>2.45622015010233</v>
      </c>
      <c r="L209" s="3">
        <v>52.7397260273973</v>
      </c>
      <c r="M209" s="3">
        <v>6.60198769522006</v>
      </c>
      <c r="N209" s="3">
        <v>38.1981981981982</v>
      </c>
      <c r="O209" s="3">
        <v>19.3061440677966</v>
      </c>
      <c r="P209" s="3">
        <v>46.0952380952381</v>
      </c>
      <c r="Q209" s="3">
        <v>23.9339752407153</v>
      </c>
      <c r="R209" s="3">
        <v>44.2348008385744</v>
      </c>
      <c r="S209" s="3">
        <v>69.3609022556391</v>
      </c>
      <c r="T209" s="3">
        <v>45.343137254902</v>
      </c>
      <c r="U209" s="3">
        <v>212.630117973629</v>
      </c>
      <c r="V209" s="3">
        <v>16.1290322580645</v>
      </c>
      <c r="W209" s="3">
        <v>178.947368421053</v>
      </c>
      <c r="X209" s="3">
        <v>17.6678445229682</v>
      </c>
      <c r="Y209" s="3">
        <v>267.455138662316</v>
      </c>
      <c r="Z209" s="3">
        <v>10.126582278481</v>
      </c>
      <c r="AA209" s="3">
        <v>0.275154156087228</v>
      </c>
      <c r="AB209" s="3">
        <v>0.322931421376271</v>
      </c>
      <c r="AC209" s="3">
        <v>-28.9831430125068</v>
      </c>
      <c r="AD209" s="3">
        <v>1.40362266948022</v>
      </c>
      <c r="AE209" s="5">
        <v>3</v>
      </c>
      <c r="AF209" s="3">
        <v>2.74389272470433</v>
      </c>
      <c r="AG209" s="3">
        <v>81.0297172008396</v>
      </c>
      <c r="AH209" s="3">
        <v>79.2783327841128</v>
      </c>
      <c r="AI209" s="3">
        <v>37.9563837437283</v>
      </c>
      <c r="AJ209" s="3">
        <v>33.5562950773153</v>
      </c>
      <c r="AK209" s="3">
        <v>28.8859635271457</v>
      </c>
      <c r="AL209" s="3"/>
      <c r="AM209" s="3"/>
      <c r="AN209" s="5" t="s">
        <v>46</v>
      </c>
      <c r="AO209" s="1"/>
      <c r="AP209" s="1"/>
      <c r="AQ209" s="1"/>
    </row>
    <row r="210" spans="1:43">
      <c r="A210" s="1" t="s">
        <v>664</v>
      </c>
      <c r="B210" s="1" t="s">
        <v>665</v>
      </c>
      <c r="C210" s="3">
        <v>6.21643835616438</v>
      </c>
      <c r="D210" s="4">
        <v>41968</v>
      </c>
      <c r="E210" s="3">
        <v>11.1130303347</v>
      </c>
      <c r="F210" s="5" t="s">
        <v>666</v>
      </c>
      <c r="G210" s="5">
        <v>1494</v>
      </c>
      <c r="H210" s="5" t="s">
        <v>50</v>
      </c>
      <c r="I210" s="3">
        <v>0.289296046287363</v>
      </c>
      <c r="J210" s="3">
        <v>20.1875837427423</v>
      </c>
      <c r="K210" s="3">
        <v>0</v>
      </c>
      <c r="L210" s="3">
        <v>43.3820274457725</v>
      </c>
      <c r="M210" s="3">
        <v>0.0962463907603505</v>
      </c>
      <c r="N210" s="3">
        <v>20.8815672306322</v>
      </c>
      <c r="O210" s="3">
        <v>0.289148167809636</v>
      </c>
      <c r="P210" s="3">
        <v>78.7574234810416</v>
      </c>
      <c r="Q210" s="3">
        <v>1.0532559633739</v>
      </c>
      <c r="R210" s="3">
        <v>58.0878802510864</v>
      </c>
      <c r="S210" s="3">
        <v>0.827532963311029</v>
      </c>
      <c r="T210" s="3">
        <v>85.4802259887006</v>
      </c>
      <c r="U210" s="3">
        <v>5.92348232652052</v>
      </c>
      <c r="V210" s="3">
        <v>57.7399380804954</v>
      </c>
      <c r="W210" s="3">
        <v>13.6755894505494</v>
      </c>
      <c r="X210" s="3">
        <v>48.5436893203884</v>
      </c>
      <c r="Y210" s="3">
        <v>21.9204191477788</v>
      </c>
      <c r="Z210" s="3">
        <v>20.5882352941176</v>
      </c>
      <c r="AA210" s="3">
        <v>-0.0442637357078622</v>
      </c>
      <c r="AB210" s="3">
        <v>0.379560484458304</v>
      </c>
      <c r="AC210" s="3">
        <v>-2.68998793707898</v>
      </c>
      <c r="AD210" s="3">
        <v>1.61973868090278</v>
      </c>
      <c r="AE210" s="5">
        <v>3</v>
      </c>
      <c r="AF210" s="3">
        <v>0.355540959817632</v>
      </c>
      <c r="AG210" s="3">
        <v>1.74699128000153</v>
      </c>
      <c r="AH210" s="3">
        <v>3.08708143275556</v>
      </c>
      <c r="AI210" s="3">
        <v>4.53242916721204</v>
      </c>
      <c r="AJ210" s="3">
        <v>4.28482898700155</v>
      </c>
      <c r="AK210" s="3">
        <v>4.99881714572987</v>
      </c>
      <c r="AL210" s="3"/>
      <c r="AM210" s="3">
        <v>3000</v>
      </c>
      <c r="AN210" s="5" t="s">
        <v>56</v>
      </c>
      <c r="AO210" s="1"/>
      <c r="AP210" s="1"/>
      <c r="AQ210" s="1"/>
    </row>
    <row r="211" spans="1:43">
      <c r="A211" s="1" t="s">
        <v>667</v>
      </c>
      <c r="B211" s="1" t="s">
        <v>668</v>
      </c>
      <c r="C211" s="3">
        <v>6.17260273972603</v>
      </c>
      <c r="D211" s="4">
        <v>41984</v>
      </c>
      <c r="E211" s="3">
        <v>0.6696596981</v>
      </c>
      <c r="F211" s="5" t="s">
        <v>331</v>
      </c>
      <c r="G211" s="5">
        <v>717</v>
      </c>
      <c r="H211" s="5" t="s">
        <v>71</v>
      </c>
      <c r="I211" s="3">
        <v>0.0984542679925038</v>
      </c>
      <c r="J211" s="3">
        <v>44.6540880503145</v>
      </c>
      <c r="K211" s="3">
        <v>0</v>
      </c>
      <c r="L211" s="3">
        <v>51.5723270440252</v>
      </c>
      <c r="M211" s="3">
        <v>0.0196753566158466</v>
      </c>
      <c r="N211" s="3">
        <v>26.4150943396226</v>
      </c>
      <c r="O211" s="3">
        <v>0.375160430447239</v>
      </c>
      <c r="P211" s="3">
        <v>46.2025316455696</v>
      </c>
      <c r="Q211" s="3">
        <v>0.623515439429921</v>
      </c>
      <c r="R211" s="3">
        <v>46.7948717948718</v>
      </c>
      <c r="S211" s="3">
        <v>1.16662306983725</v>
      </c>
      <c r="T211" s="3">
        <v>72.4832214765101</v>
      </c>
      <c r="U211" s="3">
        <v>5.90000719569075</v>
      </c>
      <c r="V211" s="3">
        <v>71.9424460431655</v>
      </c>
      <c r="W211" s="3">
        <v>12.8106737318632</v>
      </c>
      <c r="X211" s="3">
        <v>65.4676258992806</v>
      </c>
      <c r="Y211" s="3">
        <v>18.7987284512796</v>
      </c>
      <c r="Z211" s="3">
        <v>49.2063492063492</v>
      </c>
      <c r="AA211" s="3">
        <v>-0.01291273975261</v>
      </c>
      <c r="AB211" s="3">
        <v>0.365030734297751</v>
      </c>
      <c r="AC211" s="3">
        <v>-2.85686616308347</v>
      </c>
      <c r="AD211" s="3">
        <v>1.43241397591322</v>
      </c>
      <c r="AE211" s="5">
        <v>4</v>
      </c>
      <c r="AF211" s="3">
        <v>0.332248373055468</v>
      </c>
      <c r="AG211" s="3">
        <v>2.17617171272726</v>
      </c>
      <c r="AH211" s="3">
        <v>2.77272455916107</v>
      </c>
      <c r="AI211" s="3">
        <v>4.21460588540683</v>
      </c>
      <c r="AJ211" s="3">
        <v>3.88367172627404</v>
      </c>
      <c r="AK211" s="3">
        <v>3.96370886040771</v>
      </c>
      <c r="AL211" s="3"/>
      <c r="AM211" s="3"/>
      <c r="AN211" s="5" t="s">
        <v>46</v>
      </c>
      <c r="AO211" s="1"/>
      <c r="AP211" s="1"/>
      <c r="AQ211" s="1"/>
    </row>
    <row r="212" spans="1:43">
      <c r="A212" s="1" t="s">
        <v>669</v>
      </c>
      <c r="B212" s="1" t="s">
        <v>670</v>
      </c>
      <c r="C212" s="3">
        <v>7.15068493150685</v>
      </c>
      <c r="D212" s="4">
        <v>41627</v>
      </c>
      <c r="E212" s="3">
        <v>1.0784224904</v>
      </c>
      <c r="F212" s="5" t="s">
        <v>671</v>
      </c>
      <c r="G212" s="5">
        <v>2240</v>
      </c>
      <c r="H212" s="5" t="s">
        <v>93</v>
      </c>
      <c r="I212" s="3">
        <v>1.44927536231885</v>
      </c>
      <c r="J212" s="3">
        <v>85.5</v>
      </c>
      <c r="K212" s="3">
        <v>0.864553314121049</v>
      </c>
      <c r="L212" s="3">
        <v>72.8939544103072</v>
      </c>
      <c r="M212" s="3">
        <v>-2.55220417633409</v>
      </c>
      <c r="N212" s="3">
        <v>94.0119760479042</v>
      </c>
      <c r="O212" s="3">
        <v>7.19754977029096</v>
      </c>
      <c r="P212" s="3">
        <v>59.6579476861167</v>
      </c>
      <c r="Q212" s="3">
        <v>3.39734121122599</v>
      </c>
      <c r="R212" s="3">
        <v>88.90608875129</v>
      </c>
      <c r="S212" s="3">
        <v>24.9256395002974</v>
      </c>
      <c r="T212" s="3">
        <v>68.2901005823187</v>
      </c>
      <c r="U212" s="3">
        <v>63.2970451010886</v>
      </c>
      <c r="V212" s="3">
        <v>58.1395348837209</v>
      </c>
      <c r="W212" s="3">
        <v>53.6210680321873</v>
      </c>
      <c r="X212" s="3">
        <v>55.9300873907615</v>
      </c>
      <c r="Y212" s="3">
        <v>93.0147058823529</v>
      </c>
      <c r="Z212" s="3">
        <v>45.7142857142857</v>
      </c>
      <c r="AA212" s="3">
        <v>0.132945505388125</v>
      </c>
      <c r="AB212" s="3">
        <v>0.148155455073812</v>
      </c>
      <c r="AC212" s="3">
        <v>-24.3351063829787</v>
      </c>
      <c r="AD212" s="3">
        <v>0.630987173262951</v>
      </c>
      <c r="AE212" s="5">
        <v>3</v>
      </c>
      <c r="AF212" s="3">
        <v>1.18582719809481</v>
      </c>
      <c r="AG212" s="3">
        <v>19.1461920792121</v>
      </c>
      <c r="AH212" s="3">
        <v>30.9448906377445</v>
      </c>
      <c r="AI212" s="3">
        <v>13.6659299779274</v>
      </c>
      <c r="AJ212" s="3">
        <v>18.8700576790126</v>
      </c>
      <c r="AK212" s="3">
        <v>13.554197290892</v>
      </c>
      <c r="AL212" s="3"/>
      <c r="AM212" s="3"/>
      <c r="AN212" s="5" t="s">
        <v>46</v>
      </c>
      <c r="AO212" s="1"/>
      <c r="AP212" s="1"/>
      <c r="AQ212" s="1"/>
    </row>
    <row r="213" spans="1:43">
      <c r="A213" s="1" t="s">
        <v>672</v>
      </c>
      <c r="B213" s="1" t="s">
        <v>673</v>
      </c>
      <c r="C213" s="3">
        <v>7.17808219178082</v>
      </c>
      <c r="D213" s="4">
        <v>41617</v>
      </c>
      <c r="E213" s="3">
        <v>83.3586869578</v>
      </c>
      <c r="F213" s="5" t="s">
        <v>674</v>
      </c>
      <c r="G213" s="5">
        <v>965</v>
      </c>
      <c r="H213" s="5" t="s">
        <v>64</v>
      </c>
      <c r="I213" s="3">
        <v>0.258946064024872</v>
      </c>
      <c r="J213" s="3">
        <v>63.8483965014577</v>
      </c>
      <c r="K213" s="3">
        <v>0.039330050022932</v>
      </c>
      <c r="L213" s="3">
        <v>62.8279883381924</v>
      </c>
      <c r="M213" s="3">
        <v>0.195032921657335</v>
      </c>
      <c r="N213" s="3">
        <v>60.2040816326531</v>
      </c>
      <c r="O213" s="3">
        <v>0.589053870506423</v>
      </c>
      <c r="P213" s="3">
        <v>65.6432748538012</v>
      </c>
      <c r="Q213" s="3">
        <v>1.06002902463652</v>
      </c>
      <c r="R213" s="3">
        <v>75.4437869822485</v>
      </c>
      <c r="S213" s="3">
        <v>1.90073964752369</v>
      </c>
      <c r="T213" s="3">
        <v>76.0119940029985</v>
      </c>
      <c r="U213" s="3">
        <v>4.21428352648496</v>
      </c>
      <c r="V213" s="3">
        <v>79.9382716049383</v>
      </c>
      <c r="W213" s="3">
        <v>7.41390172743644</v>
      </c>
      <c r="X213" s="3">
        <v>83.7962962962963</v>
      </c>
      <c r="Y213" s="3">
        <v>14.0577538511541</v>
      </c>
      <c r="Z213" s="3">
        <v>85.4636591478697</v>
      </c>
      <c r="AA213" s="3">
        <v>-0.256562538159373</v>
      </c>
      <c r="AB213" s="3">
        <v>1.38852356560149</v>
      </c>
      <c r="AC213" s="3">
        <v>0</v>
      </c>
      <c r="AD213" s="3"/>
      <c r="AE213" s="5"/>
      <c r="AF213" s="3">
        <v>0.197158289060353</v>
      </c>
      <c r="AG213" s="3">
        <v>1.42287310039169</v>
      </c>
      <c r="AH213" s="3">
        <v>1.54414575885824</v>
      </c>
      <c r="AI213" s="3">
        <v>1.8670490668121</v>
      </c>
      <c r="AJ213" s="3">
        <v>2.0469184455203</v>
      </c>
      <c r="AK213" s="3">
        <v>2.1838481059306</v>
      </c>
      <c r="AL213" s="3"/>
      <c r="AM213" s="3">
        <v>500</v>
      </c>
      <c r="AN213" s="5" t="s">
        <v>56</v>
      </c>
      <c r="AO213" s="1"/>
      <c r="AP213" s="1"/>
      <c r="AQ213" s="1"/>
    </row>
    <row r="214" spans="1:43">
      <c r="A214" s="1" t="s">
        <v>675</v>
      </c>
      <c r="B214" s="1" t="s">
        <v>676</v>
      </c>
      <c r="C214" s="3">
        <v>7.04109589041096</v>
      </c>
      <c r="D214" s="4">
        <v>41667</v>
      </c>
      <c r="E214" s="3">
        <v>5.7558854977</v>
      </c>
      <c r="F214" s="5" t="s">
        <v>677</v>
      </c>
      <c r="G214" s="5">
        <v>817</v>
      </c>
      <c r="H214" s="5" t="s">
        <v>93</v>
      </c>
      <c r="I214" s="3">
        <v>11.4513165952235</v>
      </c>
      <c r="J214" s="3">
        <v>23.8</v>
      </c>
      <c r="K214" s="3">
        <v>2.33342704526286</v>
      </c>
      <c r="L214" s="3">
        <v>38.5034687809713</v>
      </c>
      <c r="M214" s="3">
        <v>4.29799426934098</v>
      </c>
      <c r="N214" s="3">
        <v>33.7824351297405</v>
      </c>
      <c r="O214" s="3">
        <v>21.6171065820247</v>
      </c>
      <c r="P214" s="3">
        <v>18.9637826961771</v>
      </c>
      <c r="Q214" s="3">
        <v>25.5172413793104</v>
      </c>
      <c r="R214" s="3">
        <v>26.7801857585139</v>
      </c>
      <c r="S214" s="3">
        <v>92.1858500527983</v>
      </c>
      <c r="T214" s="3">
        <v>7.46426680783483</v>
      </c>
      <c r="U214" s="3">
        <v>213.522825150732</v>
      </c>
      <c r="V214" s="3">
        <v>4.98338870431894</v>
      </c>
      <c r="W214" s="3">
        <v>164.150943396226</v>
      </c>
      <c r="X214" s="3">
        <v>7.99001248439451</v>
      </c>
      <c r="Y214" s="3">
        <v>237.975858867224</v>
      </c>
      <c r="Z214" s="3">
        <v>5.19480519480519</v>
      </c>
      <c r="AA214" s="3">
        <v>0.309090358572033</v>
      </c>
      <c r="AB214" s="3">
        <v>0.288018654243791</v>
      </c>
      <c r="AC214" s="3">
        <v>-37.4531835205993</v>
      </c>
      <c r="AD214" s="3">
        <v>1.01869105774745</v>
      </c>
      <c r="AE214" s="5">
        <v>3</v>
      </c>
      <c r="AF214" s="3">
        <v>2.88550755362031</v>
      </c>
      <c r="AG214" s="3">
        <v>96.392061788599</v>
      </c>
      <c r="AH214" s="3">
        <v>82.9134192029257</v>
      </c>
      <c r="AI214" s="3">
        <v>37.4260031499193</v>
      </c>
      <c r="AJ214" s="3">
        <v>39.5599254094661</v>
      </c>
      <c r="AK214" s="3">
        <v>25.9460685555414</v>
      </c>
      <c r="AL214" s="3"/>
      <c r="AM214" s="3"/>
      <c r="AN214" s="5" t="s">
        <v>46</v>
      </c>
      <c r="AO214" s="1"/>
      <c r="AP214" s="1"/>
      <c r="AQ214" s="1"/>
    </row>
    <row r="215" spans="1:43">
      <c r="A215" s="1" t="s">
        <v>678</v>
      </c>
      <c r="B215" s="1" t="s">
        <v>679</v>
      </c>
      <c r="C215" s="3">
        <v>7.04109589041096</v>
      </c>
      <c r="D215" s="4">
        <v>41667</v>
      </c>
      <c r="E215" s="3">
        <v>0.8526987725</v>
      </c>
      <c r="F215" s="5" t="s">
        <v>680</v>
      </c>
      <c r="G215" s="5">
        <v>1077</v>
      </c>
      <c r="H215" s="5" t="s">
        <v>55</v>
      </c>
      <c r="I215" s="3">
        <v>-2.08796090626387</v>
      </c>
      <c r="J215" s="3">
        <v>97.0961887477314</v>
      </c>
      <c r="K215" s="3">
        <v>1.33333333333335</v>
      </c>
      <c r="L215" s="3">
        <v>73.2768361581921</v>
      </c>
      <c r="M215" s="3">
        <v>-2.95024218405987</v>
      </c>
      <c r="N215" s="3">
        <v>94.853381208857</v>
      </c>
      <c r="O215" s="3">
        <v>-4.17391304347825</v>
      </c>
      <c r="P215" s="3">
        <v>98.6754966887417</v>
      </c>
      <c r="Q215" s="3">
        <v>-6.25265844321564</v>
      </c>
      <c r="R215" s="3">
        <v>97.9420731707317</v>
      </c>
      <c r="S215" s="3">
        <v>9.10891089108912</v>
      </c>
      <c r="T215" s="3">
        <v>98.92578125</v>
      </c>
      <c r="U215" s="3">
        <v>62.178072111847</v>
      </c>
      <c r="V215" s="3">
        <v>92.9539295392954</v>
      </c>
      <c r="W215" s="3">
        <v>51.0623714873201</v>
      </c>
      <c r="X215" s="3">
        <v>89.8163606010017</v>
      </c>
      <c r="Y215" s="3">
        <v>62.6568265682657</v>
      </c>
      <c r="Z215" s="3">
        <v>88.7733887733888</v>
      </c>
      <c r="AA215" s="3">
        <v>0.0374034340118906</v>
      </c>
      <c r="AB215" s="3">
        <v>0.138329703853136</v>
      </c>
      <c r="AC215" s="3">
        <v>-21.5698022768125</v>
      </c>
      <c r="AD215" s="3">
        <v>0.682077375676889</v>
      </c>
      <c r="AE215" s="5">
        <v>5</v>
      </c>
      <c r="AF215" s="3">
        <v>1.17890411089114</v>
      </c>
      <c r="AG215" s="3">
        <v>17.2441675019632</v>
      </c>
      <c r="AH215" s="3">
        <v>28.5131183854071</v>
      </c>
      <c r="AI215" s="3">
        <v>14.9445159114365</v>
      </c>
      <c r="AJ215" s="3">
        <v>9.63384933925373</v>
      </c>
      <c r="AK215" s="3">
        <v>12.2744233693382</v>
      </c>
      <c r="AL215" s="3"/>
      <c r="AM215" s="3"/>
      <c r="AN215" s="5" t="s">
        <v>46</v>
      </c>
      <c r="AO215" s="1"/>
      <c r="AP215" s="1"/>
      <c r="AQ215" s="1"/>
    </row>
    <row r="216" spans="1:43">
      <c r="A216" s="1" t="s">
        <v>681</v>
      </c>
      <c r="B216" s="1" t="s">
        <v>682</v>
      </c>
      <c r="C216" s="3">
        <v>7.11780821917808</v>
      </c>
      <c r="D216" s="4">
        <v>41639</v>
      </c>
      <c r="E216" s="3">
        <v>0.152744853</v>
      </c>
      <c r="F216" s="5" t="s">
        <v>683</v>
      </c>
      <c r="G216" s="5">
        <v>405</v>
      </c>
      <c r="H216" s="5" t="s">
        <v>93</v>
      </c>
      <c r="I216" s="3">
        <v>14.5958986731001</v>
      </c>
      <c r="J216" s="3">
        <v>10.3</v>
      </c>
      <c r="K216" s="3">
        <v>5.43840177580465</v>
      </c>
      <c r="L216" s="3">
        <v>2.03171456888008</v>
      </c>
      <c r="M216" s="3">
        <v>5.90858416945373</v>
      </c>
      <c r="N216" s="3">
        <v>24.4510978043912</v>
      </c>
      <c r="O216" s="3">
        <v>18.8242651657286</v>
      </c>
      <c r="P216" s="3">
        <v>26.8611670020121</v>
      </c>
      <c r="Q216" s="3">
        <v>18.5277604491578</v>
      </c>
      <c r="R216" s="3">
        <v>40.3508771929825</v>
      </c>
      <c r="S216" s="3">
        <v>48.4375</v>
      </c>
      <c r="T216" s="3">
        <v>43.8856537850715</v>
      </c>
      <c r="U216" s="3">
        <v>84.1085271317829</v>
      </c>
      <c r="V216" s="3">
        <v>47.6190476190476</v>
      </c>
      <c r="W216" s="3">
        <v>61.0169491525424</v>
      </c>
      <c r="X216" s="3">
        <v>50.749063670412</v>
      </c>
      <c r="Y216" s="3">
        <v>69.9463327370304</v>
      </c>
      <c r="Z216" s="3">
        <v>56.2337662337662</v>
      </c>
      <c r="AA216" s="3">
        <v>0.208455523178354</v>
      </c>
      <c r="AB216" s="3">
        <v>0.146456306237297</v>
      </c>
      <c r="AC216" s="3">
        <v>-28.1177381874516</v>
      </c>
      <c r="AD216" s="3">
        <v>0.610790950283762</v>
      </c>
      <c r="AE216" s="5">
        <v>3</v>
      </c>
      <c r="AF216" s="3">
        <v>1.08481360083592</v>
      </c>
      <c r="AG216" s="3">
        <v>32.4117375016138</v>
      </c>
      <c r="AH216" s="3">
        <v>36.5275386414402</v>
      </c>
      <c r="AI216" s="3">
        <v>14.2217828810995</v>
      </c>
      <c r="AJ216" s="3">
        <v>13.225286928973</v>
      </c>
      <c r="AK216" s="3">
        <v>11.2434910641923</v>
      </c>
      <c r="AL216" s="3"/>
      <c r="AM216" s="3"/>
      <c r="AN216" s="5" t="s">
        <v>46</v>
      </c>
      <c r="AO216" s="1"/>
      <c r="AP216" s="1"/>
      <c r="AQ216" s="1"/>
    </row>
    <row r="217" spans="1:43">
      <c r="A217" s="1" t="s">
        <v>684</v>
      </c>
      <c r="B217" s="1" t="s">
        <v>685</v>
      </c>
      <c r="C217" s="3">
        <v>7.19452054794521</v>
      </c>
      <c r="D217" s="4">
        <v>41611</v>
      </c>
      <c r="E217" s="3">
        <v>107.4268750881</v>
      </c>
      <c r="F217" s="5" t="s">
        <v>686</v>
      </c>
      <c r="G217" s="5">
        <v>1309</v>
      </c>
      <c r="H217" s="5" t="s">
        <v>64</v>
      </c>
      <c r="I217" s="3">
        <v>0.23831556199555</v>
      </c>
      <c r="J217" s="3">
        <v>84.402332361516</v>
      </c>
      <c r="K217" s="3">
        <v>0.0357879914730735</v>
      </c>
      <c r="L217" s="3">
        <v>83.3819241982507</v>
      </c>
      <c r="M217" s="3">
        <v>0.18153961990722</v>
      </c>
      <c r="N217" s="3">
        <v>78.134110787172</v>
      </c>
      <c r="O217" s="3">
        <v>0.549678330140955</v>
      </c>
      <c r="P217" s="3">
        <v>83.6257309941521</v>
      </c>
      <c r="Q217" s="3">
        <v>1.04239926439985</v>
      </c>
      <c r="R217" s="3">
        <v>80.4733727810651</v>
      </c>
      <c r="S217" s="3">
        <v>1.86743585797738</v>
      </c>
      <c r="T217" s="3">
        <v>80.8095952023988</v>
      </c>
      <c r="U217" s="3">
        <v>4.20175422990064</v>
      </c>
      <c r="V217" s="3">
        <v>81.0185185185185</v>
      </c>
      <c r="W217" s="3">
        <v>7.58984068330691</v>
      </c>
      <c r="X217" s="3">
        <v>78.7037037037037</v>
      </c>
      <c r="Y217" s="3">
        <v>14.6696420407299</v>
      </c>
      <c r="Z217" s="3">
        <v>71.4285714285714</v>
      </c>
      <c r="AA217" s="3">
        <v>-0.386153637402247</v>
      </c>
      <c r="AB217" s="3">
        <v>1.49565098733236</v>
      </c>
      <c r="AC217" s="3">
        <v>0</v>
      </c>
      <c r="AD217" s="3"/>
      <c r="AE217" s="5"/>
      <c r="AF217" s="3">
        <v>0.201653552296847</v>
      </c>
      <c r="AG217" s="3">
        <v>1.39317780146802</v>
      </c>
      <c r="AH217" s="3">
        <v>1.52690499478894</v>
      </c>
      <c r="AI217" s="3">
        <v>1.86458353902679</v>
      </c>
      <c r="AJ217" s="3">
        <v>2.10213977590705</v>
      </c>
      <c r="AK217" s="3">
        <v>2.14485261727844</v>
      </c>
      <c r="AL217" s="3"/>
      <c r="AM217" s="3"/>
      <c r="AN217" s="5" t="s">
        <v>46</v>
      </c>
      <c r="AO217" s="1"/>
      <c r="AP217" s="1"/>
      <c r="AQ217" s="1"/>
    </row>
    <row r="218" spans="1:43">
      <c r="A218" s="1" t="s">
        <v>687</v>
      </c>
      <c r="B218" s="1" t="s">
        <v>688</v>
      </c>
      <c r="C218" s="3">
        <v>7.17534246575342</v>
      </c>
      <c r="D218" s="4">
        <v>41618</v>
      </c>
      <c r="E218" s="3">
        <v>0.137916418</v>
      </c>
      <c r="F218" s="5" t="s">
        <v>689</v>
      </c>
      <c r="G218" s="5">
        <v>555</v>
      </c>
      <c r="H218" s="5" t="s">
        <v>45</v>
      </c>
      <c r="I218" s="3">
        <v>2.14861235452104</v>
      </c>
      <c r="J218" s="3">
        <v>27.5477707006369</v>
      </c>
      <c r="K218" s="3">
        <v>0</v>
      </c>
      <c r="L218" s="3">
        <v>81.3664596273292</v>
      </c>
      <c r="M218" s="3">
        <v>0.706090026478376</v>
      </c>
      <c r="N218" s="3">
        <v>27.7777777777778</v>
      </c>
      <c r="O218" s="3">
        <v>2.79483450998104</v>
      </c>
      <c r="P218" s="3">
        <v>38.7417218543046</v>
      </c>
      <c r="Q218" s="3">
        <v>3.90885995234923</v>
      </c>
      <c r="R218" s="3">
        <v>34.0753424657534</v>
      </c>
      <c r="S218" s="3">
        <v>8.03261031606192</v>
      </c>
      <c r="T218" s="3">
        <v>49.1525423728814</v>
      </c>
      <c r="U218" s="3">
        <v>15.1347541423956</v>
      </c>
      <c r="V218" s="3">
        <v>61.5711252653928</v>
      </c>
      <c r="W218" s="3">
        <v>16.4284030653439</v>
      </c>
      <c r="X218" s="3">
        <v>68.4834123222749</v>
      </c>
      <c r="Y218" s="3">
        <v>18.2507915712861</v>
      </c>
      <c r="Z218" s="3">
        <v>73.4177215189873</v>
      </c>
      <c r="AA218" s="3">
        <v>0.174032105755462</v>
      </c>
      <c r="AB218" s="3">
        <v>0.145184662374904</v>
      </c>
      <c r="AC218" s="3">
        <v>-5.9322033898305</v>
      </c>
      <c r="AD218" s="3">
        <v>0.87509176500127</v>
      </c>
      <c r="AE218" s="5">
        <v>3</v>
      </c>
      <c r="AF218" s="3">
        <v>0.39811124782155</v>
      </c>
      <c r="AG218" s="3">
        <v>8.75354817065119</v>
      </c>
      <c r="AH218" s="3">
        <v>7.62370583937573</v>
      </c>
      <c r="AI218" s="3">
        <v>4.12813475900824</v>
      </c>
      <c r="AJ218" s="3">
        <v>3.96982406077337</v>
      </c>
      <c r="AK218" s="3">
        <v>5.38951237410112</v>
      </c>
      <c r="AL218" s="3"/>
      <c r="AM218" s="3"/>
      <c r="AN218" s="5" t="s">
        <v>206</v>
      </c>
      <c r="AO218" s="1"/>
      <c r="AP218" s="1"/>
      <c r="AQ218" s="1"/>
    </row>
    <row r="219" spans="1:43">
      <c r="A219" s="1" t="s">
        <v>690</v>
      </c>
      <c r="B219" s="1" t="s">
        <v>691</v>
      </c>
      <c r="C219" s="3">
        <v>7.15616438356164</v>
      </c>
      <c r="D219" s="4">
        <v>41625</v>
      </c>
      <c r="E219" s="3">
        <v>29.8185436855</v>
      </c>
      <c r="F219" s="5" t="s">
        <v>692</v>
      </c>
      <c r="G219" s="5">
        <v>2613</v>
      </c>
      <c r="H219" s="5" t="s">
        <v>226</v>
      </c>
      <c r="I219" s="3">
        <v>1.41190914671576</v>
      </c>
      <c r="J219" s="3">
        <v>65.2916073968706</v>
      </c>
      <c r="K219" s="3">
        <v>0.486618004866183</v>
      </c>
      <c r="L219" s="3">
        <v>54.4973544973545</v>
      </c>
      <c r="M219" s="3">
        <v>0.731707317073155</v>
      </c>
      <c r="N219" s="3">
        <v>51.3399153737659</v>
      </c>
      <c r="O219" s="3">
        <v>1.68395809316965</v>
      </c>
      <c r="P219" s="3">
        <v>83.9622641509434</v>
      </c>
      <c r="Q219" s="3">
        <v>3.51940860026657</v>
      </c>
      <c r="R219" s="3">
        <v>77.1897810218978</v>
      </c>
      <c r="S219" s="3">
        <v>5.87646590378034</v>
      </c>
      <c r="T219" s="3">
        <v>86.968085106383</v>
      </c>
      <c r="U219" s="3">
        <v>15.5631898841058</v>
      </c>
      <c r="V219" s="3">
        <v>83.3333333333333</v>
      </c>
      <c r="W219" s="3">
        <v>25.5327967878379</v>
      </c>
      <c r="X219" s="3">
        <v>66.9456066945607</v>
      </c>
      <c r="Y219" s="3">
        <v>41.364963172147</v>
      </c>
      <c r="Z219" s="3">
        <v>53.3333333333333</v>
      </c>
      <c r="AA219" s="3">
        <v>0.19208982464649</v>
      </c>
      <c r="AB219" s="3">
        <v>0.551229553386008</v>
      </c>
      <c r="AC219" s="3">
        <v>-1.93661971830985</v>
      </c>
      <c r="AD219" s="3">
        <v>4.05844322829629</v>
      </c>
      <c r="AE219" s="5">
        <v>2</v>
      </c>
      <c r="AF219" s="3">
        <v>0.617060336092544</v>
      </c>
      <c r="AG219" s="3">
        <v>5.81321521841172</v>
      </c>
      <c r="AH219" s="3">
        <v>8.12952020329829</v>
      </c>
      <c r="AI219" s="3">
        <v>7.63125386463703</v>
      </c>
      <c r="AJ219" s="3">
        <v>7.04367029600645</v>
      </c>
      <c r="AK219" s="3">
        <v>10.2317344219948</v>
      </c>
      <c r="AL219" s="3"/>
      <c r="AM219" s="3"/>
      <c r="AN219" s="5" t="s">
        <v>51</v>
      </c>
      <c r="AO219" s="1"/>
      <c r="AP219" s="1"/>
      <c r="AQ219" s="1"/>
    </row>
    <row r="220" spans="1:43">
      <c r="A220" s="1" t="s">
        <v>693</v>
      </c>
      <c r="B220" s="1" t="s">
        <v>694</v>
      </c>
      <c r="C220" s="3">
        <v>7.15890410958904</v>
      </c>
      <c r="D220" s="4">
        <v>41624</v>
      </c>
      <c r="E220" s="3">
        <v>0.8490398107</v>
      </c>
      <c r="F220" s="5" t="s">
        <v>179</v>
      </c>
      <c r="G220" s="5">
        <v>1627</v>
      </c>
      <c r="H220" s="5" t="s">
        <v>64</v>
      </c>
      <c r="I220" s="3">
        <v>0.193112037184164</v>
      </c>
      <c r="J220" s="3">
        <v>96.7930029154519</v>
      </c>
      <c r="K220" s="3">
        <v>0.0237331918349489</v>
      </c>
      <c r="L220" s="3">
        <v>97.5218658892128</v>
      </c>
      <c r="M220" s="3">
        <v>0.151448176306525</v>
      </c>
      <c r="N220" s="3">
        <v>94.7521865889213</v>
      </c>
      <c r="O220" s="3">
        <v>0.454086105118895</v>
      </c>
      <c r="P220" s="3">
        <v>95.906432748538</v>
      </c>
      <c r="Q220" s="3">
        <v>0.916365231437812</v>
      </c>
      <c r="R220" s="3">
        <v>94.2307692307692</v>
      </c>
      <c r="S220" s="3">
        <v>1.74495472244921</v>
      </c>
      <c r="T220" s="3">
        <v>89.5052473763118</v>
      </c>
      <c r="U220" s="3">
        <v>4.13139808501763</v>
      </c>
      <c r="V220" s="3">
        <v>85.4938271604938</v>
      </c>
      <c r="W220" s="3">
        <v>5.96778288663152</v>
      </c>
      <c r="X220" s="3">
        <v>97.5308641975309</v>
      </c>
      <c r="Y220" s="3">
        <v>12.7494982569452</v>
      </c>
      <c r="Z220" s="3">
        <v>94.7368421052632</v>
      </c>
      <c r="AA220" s="3">
        <v>-0.593011131949385</v>
      </c>
      <c r="AB220" s="3">
        <v>-0.106625500804014</v>
      </c>
      <c r="AC220" s="3">
        <v>0</v>
      </c>
      <c r="AD220" s="3"/>
      <c r="AE220" s="5"/>
      <c r="AF220" s="3">
        <v>0.160560074219603</v>
      </c>
      <c r="AG220" s="3">
        <v>1.28618199278143</v>
      </c>
      <c r="AH220" s="3">
        <v>1.53195553496686</v>
      </c>
      <c r="AI220" s="3">
        <v>1.49566466143596</v>
      </c>
      <c r="AJ220" s="3">
        <v>1.75402001053699</v>
      </c>
      <c r="AK220" s="3">
        <v>1.99319854347975</v>
      </c>
      <c r="AL220" s="3"/>
      <c r="AM220" s="3"/>
      <c r="AN220" s="5" t="s">
        <v>46</v>
      </c>
      <c r="AO220" s="1"/>
      <c r="AP220" s="1"/>
      <c r="AQ220" s="1"/>
    </row>
    <row r="221" spans="1:43">
      <c r="A221" s="1" t="s">
        <v>695</v>
      </c>
      <c r="B221" s="1" t="s">
        <v>696</v>
      </c>
      <c r="C221" s="3">
        <v>7.05479452054795</v>
      </c>
      <c r="D221" s="4">
        <v>41662</v>
      </c>
      <c r="E221" s="3">
        <v>27.3605283843</v>
      </c>
      <c r="F221" s="5" t="s">
        <v>697</v>
      </c>
      <c r="G221" s="5">
        <v>930</v>
      </c>
      <c r="H221" s="5" t="s">
        <v>93</v>
      </c>
      <c r="I221" s="3">
        <v>26.6741699493529</v>
      </c>
      <c r="J221" s="3">
        <v>0.05</v>
      </c>
      <c r="K221" s="3">
        <v>5.35923238942195</v>
      </c>
      <c r="L221" s="3">
        <v>2.22993062438057</v>
      </c>
      <c r="M221" s="3">
        <v>18.6297760210804</v>
      </c>
      <c r="N221" s="3">
        <v>0.0499001996007984</v>
      </c>
      <c r="O221" s="3">
        <v>30.7960488088321</v>
      </c>
      <c r="P221" s="3">
        <v>3.26961770623742</v>
      </c>
      <c r="Q221" s="3">
        <v>19.47983014862</v>
      </c>
      <c r="R221" s="3">
        <v>38.390092879257</v>
      </c>
      <c r="S221" s="3">
        <v>97.0240700218818</v>
      </c>
      <c r="T221" s="3">
        <v>5.3996823716252</v>
      </c>
      <c r="U221" s="3">
        <v>219.971570717839</v>
      </c>
      <c r="V221" s="3">
        <v>4.15282392026578</v>
      </c>
      <c r="W221" s="3">
        <v>207.513661202186</v>
      </c>
      <c r="X221" s="3">
        <v>2.68414481897628</v>
      </c>
      <c r="Y221" s="3">
        <v>250.350194552529</v>
      </c>
      <c r="Z221" s="3">
        <v>4.15584415584416</v>
      </c>
      <c r="AA221" s="3">
        <v>0.285330320900786</v>
      </c>
      <c r="AB221" s="3">
        <v>0.391077871558731</v>
      </c>
      <c r="AC221" s="3">
        <v>-21.8195641155601</v>
      </c>
      <c r="AD221" s="3">
        <v>2.07702891263405</v>
      </c>
      <c r="AE221" s="5">
        <v>3</v>
      </c>
      <c r="AF221" s="3">
        <v>3.13163587180067</v>
      </c>
      <c r="AG221" s="3">
        <v>115.103637767545</v>
      </c>
      <c r="AH221" s="3">
        <v>80.6438311053472</v>
      </c>
      <c r="AI221" s="3">
        <v>44.6226733271749</v>
      </c>
      <c r="AJ221" s="3">
        <v>35.4057622837028</v>
      </c>
      <c r="AK221" s="3">
        <v>33.2747247995124</v>
      </c>
      <c r="AL221" s="3"/>
      <c r="AM221" s="3"/>
      <c r="AN221" s="5" t="s">
        <v>46</v>
      </c>
      <c r="AO221" s="1"/>
      <c r="AP221" s="1"/>
      <c r="AQ221" s="1"/>
    </row>
    <row r="222" spans="1:43">
      <c r="A222" s="1" t="s">
        <v>698</v>
      </c>
      <c r="B222" s="1" t="s">
        <v>699</v>
      </c>
      <c r="C222" s="3">
        <v>7.00547945205479</v>
      </c>
      <c r="D222" s="4">
        <v>41680</v>
      </c>
      <c r="E222" s="3">
        <v>16.4861065391</v>
      </c>
      <c r="F222" s="5" t="s">
        <v>700</v>
      </c>
      <c r="G222" s="5">
        <v>2234</v>
      </c>
      <c r="H222" s="5" t="s">
        <v>191</v>
      </c>
      <c r="I222" s="3">
        <v>13.5397596115577</v>
      </c>
      <c r="J222" s="3">
        <v>28.0289330922242</v>
      </c>
      <c r="K222" s="3">
        <v>2.54861785110895</v>
      </c>
      <c r="L222" s="3">
        <v>49.8287671232877</v>
      </c>
      <c r="M222" s="3">
        <v>11.2072662066815</v>
      </c>
      <c r="N222" s="3">
        <v>10.6306306306306</v>
      </c>
      <c r="O222" s="3">
        <v>8.40965228956868</v>
      </c>
      <c r="P222" s="3">
        <v>80.1904761904762</v>
      </c>
      <c r="Q222" s="3">
        <v>19.3490356858972</v>
      </c>
      <c r="R222" s="3">
        <v>58.2809224318658</v>
      </c>
      <c r="S222" s="3">
        <v>60.9024252679075</v>
      </c>
      <c r="T222" s="3">
        <v>57.1078431372549</v>
      </c>
      <c r="U222" s="3">
        <v>116.121212121212</v>
      </c>
      <c r="V222" s="3">
        <v>69.208211143695</v>
      </c>
      <c r="W222" s="3">
        <v>49.5178197064989</v>
      </c>
      <c r="X222" s="3">
        <v>93.6395759717314</v>
      </c>
      <c r="Y222" s="3">
        <v>137.176135235378</v>
      </c>
      <c r="Z222" s="3">
        <v>58.8607594936709</v>
      </c>
      <c r="AA222" s="3">
        <v>0.318380416520367</v>
      </c>
      <c r="AB222" s="3">
        <v>0.118707315689433</v>
      </c>
      <c r="AC222" s="3">
        <v>-47.3899228325011</v>
      </c>
      <c r="AD222" s="3">
        <v>0.302188417854974</v>
      </c>
      <c r="AE222" s="5">
        <v>5</v>
      </c>
      <c r="AF222" s="3">
        <v>0.911915737354745</v>
      </c>
      <c r="AG222" s="3">
        <v>52.3755380969122</v>
      </c>
      <c r="AH222" s="3">
        <v>54.6114926564233</v>
      </c>
      <c r="AI222" s="3">
        <v>11.5582387036683</v>
      </c>
      <c r="AJ222" s="3">
        <v>18.58482683167</v>
      </c>
      <c r="AK222" s="3">
        <v>21.0837906122583</v>
      </c>
      <c r="AL222" s="3"/>
      <c r="AM222" s="3"/>
      <c r="AN222" s="5" t="s">
        <v>46</v>
      </c>
      <c r="AO222" s="1"/>
      <c r="AP222" s="1"/>
      <c r="AQ222" s="1"/>
    </row>
    <row r="223" spans="1:43">
      <c r="A223" s="1" t="s">
        <v>701</v>
      </c>
      <c r="B223" s="1" t="s">
        <v>702</v>
      </c>
      <c r="C223" s="3">
        <v>6.94246575342466</v>
      </c>
      <c r="D223" s="4">
        <v>41703</v>
      </c>
      <c r="E223" s="3">
        <v>0.4516990047</v>
      </c>
      <c r="F223" s="5" t="s">
        <v>703</v>
      </c>
      <c r="G223" s="5">
        <v>444</v>
      </c>
      <c r="H223" s="5" t="s">
        <v>93</v>
      </c>
      <c r="I223" s="3">
        <v>0.612918434700624</v>
      </c>
      <c r="J223" s="3">
        <v>90.85</v>
      </c>
      <c r="K223" s="3">
        <v>-1.2418048592364</v>
      </c>
      <c r="L223" s="3">
        <v>99.1080277502478</v>
      </c>
      <c r="M223" s="3">
        <v>-3.09543631272231</v>
      </c>
      <c r="N223" s="3">
        <v>95.1097804391218</v>
      </c>
      <c r="O223" s="3">
        <v>0.462926637897213</v>
      </c>
      <c r="P223" s="3">
        <v>94.4164989939638</v>
      </c>
      <c r="Q223" s="3">
        <v>0.384163073304583</v>
      </c>
      <c r="R223" s="3">
        <v>93.2404540763674</v>
      </c>
      <c r="S223" s="3">
        <v>25.9864213322838</v>
      </c>
      <c r="T223" s="3">
        <v>66.6490206458444</v>
      </c>
      <c r="U223" s="3">
        <v>59.1745400298359</v>
      </c>
      <c r="V223" s="3">
        <v>60.1328903654485</v>
      </c>
      <c r="W223" s="3">
        <v>40.6569262880369</v>
      </c>
      <c r="X223" s="3">
        <v>68.227215980025</v>
      </c>
      <c r="Y223" s="3">
        <v>99.6880848409233</v>
      </c>
      <c r="Z223" s="3">
        <v>42.3376623376623</v>
      </c>
      <c r="AA223" s="3">
        <v>0.110804207131443</v>
      </c>
      <c r="AB223" s="3">
        <v>0.107853740965582</v>
      </c>
      <c r="AC223" s="3">
        <v>-22.8033690340023</v>
      </c>
      <c r="AD223" s="3">
        <v>0.527131295766952</v>
      </c>
      <c r="AE223" s="5">
        <v>4</v>
      </c>
      <c r="AF223" s="3">
        <v>1.03290601787319</v>
      </c>
      <c r="AG223" s="3">
        <v>29.6629149363728</v>
      </c>
      <c r="AH223" s="3">
        <v>30.9917544618296</v>
      </c>
      <c r="AI223" s="3">
        <v>12.9820009049059</v>
      </c>
      <c r="AJ223" s="3">
        <v>14.4282671571061</v>
      </c>
      <c r="AK223" s="3">
        <v>12.8513079141701</v>
      </c>
      <c r="AL223" s="3"/>
      <c r="AM223" s="3"/>
      <c r="AN223" s="5" t="s">
        <v>46</v>
      </c>
      <c r="AO223" s="1"/>
      <c r="AP223" s="1"/>
      <c r="AQ223" s="1"/>
    </row>
    <row r="224" spans="1:43">
      <c r="A224" s="1" t="s">
        <v>704</v>
      </c>
      <c r="B224" s="1" t="s">
        <v>705</v>
      </c>
      <c r="C224" s="3">
        <v>5.84383561643836</v>
      </c>
      <c r="D224" s="4">
        <v>42104</v>
      </c>
      <c r="E224" s="3">
        <v>5.6579666047</v>
      </c>
      <c r="F224" s="5" t="s">
        <v>706</v>
      </c>
      <c r="G224" s="5">
        <v>2088</v>
      </c>
      <c r="H224" s="5" t="s">
        <v>93</v>
      </c>
      <c r="I224" s="3">
        <v>10.0156108783173</v>
      </c>
      <c r="J224" s="3">
        <v>30.4</v>
      </c>
      <c r="K224" s="3">
        <v>2.8773385578733</v>
      </c>
      <c r="L224" s="3">
        <v>30.2279484638256</v>
      </c>
      <c r="M224" s="3">
        <v>2.60143289529136</v>
      </c>
      <c r="N224" s="3">
        <v>46.8562874251497</v>
      </c>
      <c r="O224" s="3">
        <v>17.1068742347385</v>
      </c>
      <c r="P224" s="3">
        <v>32.2937625754527</v>
      </c>
      <c r="Q224" s="3">
        <v>20.0627661959202</v>
      </c>
      <c r="R224" s="3">
        <v>36.7905056759546</v>
      </c>
      <c r="S224" s="3">
        <v>88.3527922351948</v>
      </c>
      <c r="T224" s="3">
        <v>9.68766543144521</v>
      </c>
      <c r="U224" s="3">
        <v>213.289658399626</v>
      </c>
      <c r="V224" s="3">
        <v>5.09413067552602</v>
      </c>
      <c r="W224" s="3">
        <v>96.507191077194</v>
      </c>
      <c r="X224" s="3">
        <v>32.7715355805243</v>
      </c>
      <c r="Y224" s="3">
        <v>194.188728990443</v>
      </c>
      <c r="Z224" s="3">
        <v>11.8181818181818</v>
      </c>
      <c r="AA224" s="3">
        <v>0.3047590140323</v>
      </c>
      <c r="AB224" s="3">
        <v>0.201683411587865</v>
      </c>
      <c r="AC224" s="3">
        <v>-44.2341030441717</v>
      </c>
      <c r="AD224" s="3">
        <v>0.569762638979101</v>
      </c>
      <c r="AE224" s="5">
        <v>4</v>
      </c>
      <c r="AF224" s="3">
        <v>1.92654937877833</v>
      </c>
      <c r="AG224" s="3">
        <v>93.645340129221</v>
      </c>
      <c r="AH224" s="3">
        <v>78.0026554533075</v>
      </c>
      <c r="AI224" s="3">
        <v>24.0889372842691</v>
      </c>
      <c r="AJ224" s="3">
        <v>29.901375831041</v>
      </c>
      <c r="AK224" s="3"/>
      <c r="AL224" s="3"/>
      <c r="AM224" s="3"/>
      <c r="AN224" s="5" t="s">
        <v>46</v>
      </c>
      <c r="AO224" s="1"/>
      <c r="AP224" s="1"/>
      <c r="AQ224" s="1"/>
    </row>
    <row r="225" spans="1:43">
      <c r="A225" s="1" t="s">
        <v>707</v>
      </c>
      <c r="B225" s="1" t="s">
        <v>708</v>
      </c>
      <c r="C225" s="3">
        <v>7.04109589041096</v>
      </c>
      <c r="D225" s="4">
        <v>41667</v>
      </c>
      <c r="E225" s="3">
        <v>2.1938039384</v>
      </c>
      <c r="F225" s="5" t="s">
        <v>709</v>
      </c>
      <c r="G225" s="5">
        <v>338</v>
      </c>
      <c r="H225" s="5" t="s">
        <v>45</v>
      </c>
      <c r="I225" s="3">
        <v>-0.784929356357932</v>
      </c>
      <c r="J225" s="3">
        <v>86.6242038216561</v>
      </c>
      <c r="K225" s="3">
        <v>-0.784929356357932</v>
      </c>
      <c r="L225" s="3">
        <v>98.4472049689441</v>
      </c>
      <c r="M225" s="3">
        <v>-1.09546165884194</v>
      </c>
      <c r="N225" s="3">
        <v>79.8412698412698</v>
      </c>
      <c r="O225" s="3">
        <v>-2.46913580246914</v>
      </c>
      <c r="P225" s="3">
        <v>92.0529801324503</v>
      </c>
      <c r="Q225" s="3">
        <v>-12.4653739612188</v>
      </c>
      <c r="R225" s="3">
        <v>99.486301369863</v>
      </c>
      <c r="S225" s="3">
        <v>-25.9953161592506</v>
      </c>
      <c r="T225" s="3">
        <v>99.8116760828625</v>
      </c>
      <c r="U225" s="3">
        <v>-26.9364161849711</v>
      </c>
      <c r="V225" s="3">
        <v>99.7876857749469</v>
      </c>
      <c r="W225" s="3">
        <v>-49.1961414790997</v>
      </c>
      <c r="X225" s="3">
        <v>99.7630331753555</v>
      </c>
      <c r="Y225" s="3">
        <v>-45.9642102897015</v>
      </c>
      <c r="Z225" s="3">
        <v>99.57805907173</v>
      </c>
      <c r="AA225" s="3">
        <v>-0.274709944256665</v>
      </c>
      <c r="AB225" s="3">
        <v>-0.230098102698288</v>
      </c>
      <c r="AC225" s="3">
        <v>-50.5098039215686</v>
      </c>
      <c r="AD225" s="3">
        <v>-0.399407863091368</v>
      </c>
      <c r="AE225" s="5">
        <v>3</v>
      </c>
      <c r="AF225" s="3">
        <v>-1.78688474910373</v>
      </c>
      <c r="AG225" s="3">
        <v>-23.6724219736744</v>
      </c>
      <c r="AH225" s="3">
        <v>-13.4016800142101</v>
      </c>
      <c r="AI225" s="3">
        <v>-19.7985622458657</v>
      </c>
      <c r="AJ225" s="3">
        <v>-14.6395869065635</v>
      </c>
      <c r="AK225" s="3">
        <v>-4.95927241532246</v>
      </c>
      <c r="AL225" s="3"/>
      <c r="AM225" s="3"/>
      <c r="AN225" s="5" t="s">
        <v>206</v>
      </c>
      <c r="AO225" s="1"/>
      <c r="AP225" s="1"/>
      <c r="AQ225" s="1"/>
    </row>
    <row r="226" spans="1:43">
      <c r="A226" s="1" t="s">
        <v>710</v>
      </c>
      <c r="B226" s="1" t="s">
        <v>711</v>
      </c>
      <c r="C226" s="3">
        <v>7.15342465753425</v>
      </c>
      <c r="D226" s="4">
        <v>41626</v>
      </c>
      <c r="E226" s="3">
        <v>159.3692073199</v>
      </c>
      <c r="F226" s="5" t="s">
        <v>712</v>
      </c>
      <c r="G226" s="5">
        <v>705</v>
      </c>
      <c r="H226" s="5" t="s">
        <v>64</v>
      </c>
      <c r="I226" s="3">
        <v>0.265033387614314</v>
      </c>
      <c r="J226" s="3">
        <v>57.2886297376093</v>
      </c>
      <c r="K226" s="3">
        <v>0.0396281277733159</v>
      </c>
      <c r="L226" s="3">
        <v>60.3498542274053</v>
      </c>
      <c r="M226" s="3">
        <v>0.195009988084585</v>
      </c>
      <c r="N226" s="3">
        <v>60.3498542274053</v>
      </c>
      <c r="O226" s="3">
        <v>0.615470041021477</v>
      </c>
      <c r="P226" s="3">
        <v>47.953216374269</v>
      </c>
      <c r="Q226" s="3">
        <v>1.12171066838325</v>
      </c>
      <c r="R226" s="3">
        <v>55.0295857988166</v>
      </c>
      <c r="S226" s="3">
        <v>2.1026390414484</v>
      </c>
      <c r="T226" s="3">
        <v>43.7781109445277</v>
      </c>
      <c r="U226" s="3">
        <v>4.68932882400671</v>
      </c>
      <c r="V226" s="3">
        <v>45.0617283950617</v>
      </c>
      <c r="W226" s="3">
        <v>8.52853131749018</v>
      </c>
      <c r="X226" s="3">
        <v>37.5</v>
      </c>
      <c r="Y226" s="3">
        <v>16.1635760720552</v>
      </c>
      <c r="Z226" s="3">
        <v>26.0651629072682</v>
      </c>
      <c r="AA226" s="3">
        <v>0.0701105397348015</v>
      </c>
      <c r="AB226" s="3">
        <v>2.82408988827131</v>
      </c>
      <c r="AC226" s="3">
        <v>0</v>
      </c>
      <c r="AD226" s="3"/>
      <c r="AE226" s="5"/>
      <c r="AF226" s="3">
        <v>0.226299489288637</v>
      </c>
      <c r="AG226" s="3">
        <v>1.54589252512727</v>
      </c>
      <c r="AH226" s="3">
        <v>1.68124174547779</v>
      </c>
      <c r="AI226" s="3">
        <v>2.04828200070479</v>
      </c>
      <c r="AJ226" s="3">
        <v>2.25032158956922</v>
      </c>
      <c r="AK226" s="3">
        <v>2.39009345365611</v>
      </c>
      <c r="AL226" s="3"/>
      <c r="AM226" s="3">
        <v>200</v>
      </c>
      <c r="AN226" s="5" t="s">
        <v>56</v>
      </c>
      <c r="AO226" s="1"/>
      <c r="AP226" s="1"/>
      <c r="AQ226" s="1"/>
    </row>
    <row r="227" spans="1:43">
      <c r="A227" s="1" t="s">
        <v>713</v>
      </c>
      <c r="B227" s="1" t="s">
        <v>714</v>
      </c>
      <c r="C227" s="3">
        <v>6.9013698630137</v>
      </c>
      <c r="D227" s="4">
        <v>41718</v>
      </c>
      <c r="E227" s="3">
        <v>5.4983626002</v>
      </c>
      <c r="F227" s="5" t="s">
        <v>323</v>
      </c>
      <c r="G227" s="5">
        <v>2438</v>
      </c>
      <c r="H227" s="5" t="s">
        <v>50</v>
      </c>
      <c r="I227" s="3">
        <v>0</v>
      </c>
      <c r="J227" s="3">
        <v>68.0214381420277</v>
      </c>
      <c r="K227" s="3">
        <v>-0.0992063492063549</v>
      </c>
      <c r="L227" s="3">
        <v>92.2974767596282</v>
      </c>
      <c r="M227" s="3">
        <v>-0.198216055500491</v>
      </c>
      <c r="N227" s="3">
        <v>72.3953695458593</v>
      </c>
      <c r="O227" s="3">
        <v>0.699999999999991</v>
      </c>
      <c r="P227" s="3">
        <v>46.6423024211969</v>
      </c>
      <c r="Q227" s="3">
        <v>1.07562043902153</v>
      </c>
      <c r="R227" s="3">
        <v>55.7701593433124</v>
      </c>
      <c r="S227" s="3">
        <v>2.26708158368583</v>
      </c>
      <c r="T227" s="3">
        <v>32.4293785310734</v>
      </c>
      <c r="U227" s="3">
        <v>6.57358856286565</v>
      </c>
      <c r="V227" s="3">
        <v>40.8668730650155</v>
      </c>
      <c r="W227" s="3">
        <v>12.3121030160843</v>
      </c>
      <c r="X227" s="3">
        <v>66.4509169363538</v>
      </c>
      <c r="Y227" s="3">
        <v>19.5533007205943</v>
      </c>
      <c r="Z227" s="3">
        <v>36.9281045751634</v>
      </c>
      <c r="AA227" s="3">
        <v>0.0551804333066577</v>
      </c>
      <c r="AB227" s="3">
        <v>0.340084728377158</v>
      </c>
      <c r="AC227" s="3">
        <v>-2.19675262655205</v>
      </c>
      <c r="AD227" s="3">
        <v>1.79306577139199</v>
      </c>
      <c r="AE227" s="5">
        <v>4</v>
      </c>
      <c r="AF227" s="3">
        <v>0.336526060767095</v>
      </c>
      <c r="AG227" s="3">
        <v>3.16736820209753</v>
      </c>
      <c r="AH227" s="3">
        <v>3.40968775959165</v>
      </c>
      <c r="AI227" s="3">
        <v>4.06336768907118</v>
      </c>
      <c r="AJ227" s="3">
        <v>3.72179715649754</v>
      </c>
      <c r="AK227" s="3">
        <v>4.79267767377631</v>
      </c>
      <c r="AL227" s="3"/>
      <c r="AM227" s="3"/>
      <c r="AN227" s="5" t="s">
        <v>51</v>
      </c>
      <c r="AO227" s="1"/>
      <c r="AP227" s="1"/>
      <c r="AQ227" s="1"/>
    </row>
    <row r="228" spans="1:43">
      <c r="A228" s="1" t="s">
        <v>715</v>
      </c>
      <c r="B228" s="1" t="s">
        <v>716</v>
      </c>
      <c r="C228" s="3">
        <v>6.24657534246575</v>
      </c>
      <c r="D228" s="4">
        <v>41957</v>
      </c>
      <c r="E228" s="3">
        <v>0.1575631631</v>
      </c>
      <c r="F228" s="5" t="s">
        <v>717</v>
      </c>
      <c r="G228" s="5">
        <v>1479</v>
      </c>
      <c r="H228" s="5" t="s">
        <v>45</v>
      </c>
      <c r="I228" s="3">
        <v>1.85810810810811</v>
      </c>
      <c r="J228" s="3">
        <v>31.8471337579618</v>
      </c>
      <c r="K228" s="3">
        <v>1.00502512562814</v>
      </c>
      <c r="L228" s="3">
        <v>17.5465838509317</v>
      </c>
      <c r="M228" s="3">
        <v>-0.08285004142503</v>
      </c>
      <c r="N228" s="3">
        <v>51.1111111111111</v>
      </c>
      <c r="O228" s="3">
        <v>4.41558441558441</v>
      </c>
      <c r="P228" s="3">
        <v>21.0264900662252</v>
      </c>
      <c r="Q228" s="3">
        <v>4.14507772020726</v>
      </c>
      <c r="R228" s="3">
        <v>31.3356164383562</v>
      </c>
      <c r="S228" s="3">
        <v>11.460258780037</v>
      </c>
      <c r="T228" s="3">
        <v>30.6967984934087</v>
      </c>
      <c r="U228" s="3">
        <v>14.2045454545454</v>
      </c>
      <c r="V228" s="3">
        <v>66.0297239915074</v>
      </c>
      <c r="W228" s="3">
        <v>12.7102803738318</v>
      </c>
      <c r="X228" s="3">
        <v>83.4123222748815</v>
      </c>
      <c r="Y228" s="3">
        <v>18.7007874015748</v>
      </c>
      <c r="Z228" s="3">
        <v>71.7299578059072</v>
      </c>
      <c r="AA228" s="3">
        <v>0.180413590062272</v>
      </c>
      <c r="AB228" s="3">
        <v>0.0889696450352921</v>
      </c>
      <c r="AC228" s="3">
        <v>-6.65451230628988</v>
      </c>
      <c r="AD228" s="3">
        <v>0.610320303846463</v>
      </c>
      <c r="AE228" s="5">
        <v>2</v>
      </c>
      <c r="AF228" s="3">
        <v>0.291334986142839</v>
      </c>
      <c r="AG228" s="3">
        <v>9.97575653481744</v>
      </c>
      <c r="AH228" s="3">
        <v>5.82203662835388</v>
      </c>
      <c r="AI228" s="3">
        <v>3.35972130513693</v>
      </c>
      <c r="AJ228" s="3">
        <v>3.66030670199433</v>
      </c>
      <c r="AK228" s="3">
        <v>3.26689320774629</v>
      </c>
      <c r="AL228" s="3"/>
      <c r="AM228" s="3"/>
      <c r="AN228" s="5" t="s">
        <v>46</v>
      </c>
      <c r="AO228" s="1"/>
      <c r="AP228" s="1"/>
      <c r="AQ228" s="1"/>
    </row>
    <row r="229" spans="1:43">
      <c r="A229" s="1" t="s">
        <v>718</v>
      </c>
      <c r="B229" s="1" t="s">
        <v>719</v>
      </c>
      <c r="C229" s="3">
        <v>6.55342465753425</v>
      </c>
      <c r="D229" s="4">
        <v>41845</v>
      </c>
      <c r="E229" s="3">
        <v>7.0523067552</v>
      </c>
      <c r="F229" s="5" t="s">
        <v>720</v>
      </c>
      <c r="G229" s="5">
        <v>1645</v>
      </c>
      <c r="H229" s="5" t="s">
        <v>50</v>
      </c>
      <c r="I229" s="3">
        <v>0.278293135435982</v>
      </c>
      <c r="J229" s="3">
        <v>22.6440375167486</v>
      </c>
      <c r="K229" s="3">
        <v>-0.0924214417745045</v>
      </c>
      <c r="L229" s="3">
        <v>90.8366533864542</v>
      </c>
      <c r="M229" s="3">
        <v>0</v>
      </c>
      <c r="N229" s="3">
        <v>34.1495992876224</v>
      </c>
      <c r="O229" s="3">
        <v>0.0950994643597166</v>
      </c>
      <c r="P229" s="3">
        <v>85.3357697578803</v>
      </c>
      <c r="Q229" s="3">
        <v>0.913315536275469</v>
      </c>
      <c r="R229" s="3">
        <v>70.2076291646548</v>
      </c>
      <c r="S229" s="3">
        <v>2.02530799397547</v>
      </c>
      <c r="T229" s="3">
        <v>42.8813559322034</v>
      </c>
      <c r="U229" s="3">
        <v>6.89784634135686</v>
      </c>
      <c r="V229" s="3">
        <v>32.5077399380805</v>
      </c>
      <c r="W229" s="3">
        <v>14.9103163969474</v>
      </c>
      <c r="X229" s="3">
        <v>32.7939590075512</v>
      </c>
      <c r="Y229" s="3">
        <v>20.9137550278187</v>
      </c>
      <c r="Z229" s="3">
        <v>28.1045751633987</v>
      </c>
      <c r="AA229" s="3">
        <v>0.0514729003078699</v>
      </c>
      <c r="AB229" s="3">
        <v>0.433543147321316</v>
      </c>
      <c r="AC229" s="3">
        <v>-1.62162162162162</v>
      </c>
      <c r="AD229" s="3">
        <v>2.91860131194649</v>
      </c>
      <c r="AE229" s="5">
        <v>3</v>
      </c>
      <c r="AF229" s="3">
        <v>0.38790768505422</v>
      </c>
      <c r="AG229" s="3">
        <v>2.77756392116562</v>
      </c>
      <c r="AH229" s="3">
        <v>3.64288690440206</v>
      </c>
      <c r="AI229" s="3">
        <v>4.90858449812976</v>
      </c>
      <c r="AJ229" s="3">
        <v>4.36389162461919</v>
      </c>
      <c r="AK229" s="3">
        <v>4.70702321335603</v>
      </c>
      <c r="AL229" s="3"/>
      <c r="AM229" s="3"/>
      <c r="AN229" s="5" t="s">
        <v>51</v>
      </c>
      <c r="AO229" s="1"/>
      <c r="AP229" s="1"/>
      <c r="AQ229" s="1"/>
    </row>
    <row r="230" spans="1:43">
      <c r="A230" s="1" t="s">
        <v>721</v>
      </c>
      <c r="B230" s="1" t="s">
        <v>722</v>
      </c>
      <c r="C230" s="3">
        <v>7.04109589041096</v>
      </c>
      <c r="D230" s="4">
        <v>41667</v>
      </c>
      <c r="E230" s="3">
        <v>8.4423413329</v>
      </c>
      <c r="F230" s="5" t="s">
        <v>723</v>
      </c>
      <c r="G230" s="5">
        <v>785</v>
      </c>
      <c r="H230" s="5" t="s">
        <v>191</v>
      </c>
      <c r="I230" s="3">
        <v>10.8164111065064</v>
      </c>
      <c r="J230" s="3">
        <v>43.7613019891501</v>
      </c>
      <c r="K230" s="3">
        <v>4.29017160686426</v>
      </c>
      <c r="L230" s="3">
        <v>13.8698630136986</v>
      </c>
      <c r="M230" s="3">
        <v>4.86274509803922</v>
      </c>
      <c r="N230" s="3">
        <v>55.6756756756757</v>
      </c>
      <c r="O230" s="3">
        <v>17.693661971831</v>
      </c>
      <c r="P230" s="3">
        <v>52.7619047619048</v>
      </c>
      <c r="Q230" s="3">
        <v>23.7390097177233</v>
      </c>
      <c r="R230" s="3">
        <v>45.4926624737945</v>
      </c>
      <c r="S230" s="3">
        <v>81.6576086956522</v>
      </c>
      <c r="T230" s="3">
        <v>31.6176470588235</v>
      </c>
      <c r="U230" s="3">
        <v>161.1328125</v>
      </c>
      <c r="V230" s="3">
        <v>43.108504398827</v>
      </c>
      <c r="W230" s="3">
        <v>79.7043010752688</v>
      </c>
      <c r="X230" s="3">
        <v>77.3851590106007</v>
      </c>
      <c r="Y230" s="3">
        <v>51.9488984587489</v>
      </c>
      <c r="Z230" s="3">
        <v>95.5696202531646</v>
      </c>
      <c r="AA230" s="3">
        <v>0.375291526300835</v>
      </c>
      <c r="AB230" s="3">
        <v>0.181307976631806</v>
      </c>
      <c r="AC230" s="3">
        <v>-40.8214063472309</v>
      </c>
      <c r="AD230" s="3">
        <v>0.527519625134052</v>
      </c>
      <c r="AE230" s="5">
        <v>8</v>
      </c>
      <c r="AF230" s="3">
        <v>1.4716050062427</v>
      </c>
      <c r="AG230" s="3">
        <v>67.5192628473925</v>
      </c>
      <c r="AH230" s="3">
        <v>64.3972736890028</v>
      </c>
      <c r="AI230" s="3">
        <v>16.419658853551</v>
      </c>
      <c r="AJ230" s="3">
        <v>8.76439514036411</v>
      </c>
      <c r="AK230" s="3">
        <v>20.2639699051386</v>
      </c>
      <c r="AL230" s="3"/>
      <c r="AM230" s="3"/>
      <c r="AN230" s="5" t="s">
        <v>46</v>
      </c>
      <c r="AO230" s="1"/>
      <c r="AP230" s="1"/>
      <c r="AQ230" s="1"/>
    </row>
    <row r="231" spans="1:43">
      <c r="A231" s="1" t="s">
        <v>724</v>
      </c>
      <c r="B231" s="1" t="s">
        <v>725</v>
      </c>
      <c r="C231" s="3">
        <v>7.04383561643836</v>
      </c>
      <c r="D231" s="4">
        <v>41666</v>
      </c>
      <c r="E231" s="3">
        <v>838.3932276906</v>
      </c>
      <c r="F231" s="5" t="s">
        <v>726</v>
      </c>
      <c r="G231" s="5">
        <v>2572</v>
      </c>
      <c r="H231" s="5" t="s">
        <v>64</v>
      </c>
      <c r="I231" s="3">
        <v>0.277787570855064</v>
      </c>
      <c r="J231" s="3">
        <v>38.4839650145773</v>
      </c>
      <c r="K231" s="3">
        <v>0.0426831385507154</v>
      </c>
      <c r="L231" s="3">
        <v>36.2973760932945</v>
      </c>
      <c r="M231" s="3">
        <v>0.211041870356931</v>
      </c>
      <c r="N231" s="3">
        <v>33.0903790087464</v>
      </c>
      <c r="O231" s="3">
        <v>0.604025144327952</v>
      </c>
      <c r="P231" s="3">
        <v>54.9707602339181</v>
      </c>
      <c r="Q231" s="3">
        <v>1.08409038161571</v>
      </c>
      <c r="R231" s="3">
        <v>66.7159763313609</v>
      </c>
      <c r="S231" s="3">
        <v>1.96733523711465</v>
      </c>
      <c r="T231" s="3">
        <v>66.8665667166417</v>
      </c>
      <c r="U231" s="3">
        <v>4.36711828682195</v>
      </c>
      <c r="V231" s="3">
        <v>72.3765432098765</v>
      </c>
      <c r="W231" s="3">
        <v>7.99812603515536</v>
      </c>
      <c r="X231" s="3">
        <v>62.8086419753086</v>
      </c>
      <c r="Y231" s="3">
        <v>15.381176017934</v>
      </c>
      <c r="Z231" s="3">
        <v>51.3784461152882</v>
      </c>
      <c r="AA231" s="3">
        <v>-0.223601771571091</v>
      </c>
      <c r="AB231" s="3">
        <v>1.77924948284305</v>
      </c>
      <c r="AC231" s="3">
        <v>0</v>
      </c>
      <c r="AD231" s="3"/>
      <c r="AE231" s="5"/>
      <c r="AF231" s="3">
        <v>0.21188438643007</v>
      </c>
      <c r="AG231" s="3">
        <v>1.43420682506143</v>
      </c>
      <c r="AH231" s="3">
        <v>1.55251521911044</v>
      </c>
      <c r="AI231" s="3">
        <v>1.92182681881297</v>
      </c>
      <c r="AJ231" s="3">
        <v>2.16481533735098</v>
      </c>
      <c r="AK231" s="3">
        <v>2.21149910185021</v>
      </c>
      <c r="AL231" s="3"/>
      <c r="AM231" s="3">
        <v>1000</v>
      </c>
      <c r="AN231" s="5" t="s">
        <v>56</v>
      </c>
      <c r="AO231" s="1"/>
      <c r="AP231" s="1"/>
      <c r="AQ231" s="1"/>
    </row>
    <row r="232" spans="1:43">
      <c r="A232" s="1" t="s">
        <v>727</v>
      </c>
      <c r="B232" s="1" t="s">
        <v>728</v>
      </c>
      <c r="C232" s="3">
        <v>6.53698630136986</v>
      </c>
      <c r="D232" s="4">
        <v>41851</v>
      </c>
      <c r="E232" s="3">
        <v>9.0078520193</v>
      </c>
      <c r="F232" s="5" t="s">
        <v>238</v>
      </c>
      <c r="G232" s="5">
        <v>401</v>
      </c>
      <c r="H232" s="5" t="s">
        <v>93</v>
      </c>
      <c r="I232" s="3">
        <v>13.8720057204147</v>
      </c>
      <c r="J232" s="3">
        <v>13.2</v>
      </c>
      <c r="K232" s="3">
        <v>4.94233937397034</v>
      </c>
      <c r="L232" s="3">
        <v>4.26164519326065</v>
      </c>
      <c r="M232" s="3">
        <v>8.00271278399458</v>
      </c>
      <c r="N232" s="3">
        <v>11.3273453093812</v>
      </c>
      <c r="O232" s="3">
        <v>26.2886597938144</v>
      </c>
      <c r="P232" s="3">
        <v>9.20523138832998</v>
      </c>
      <c r="Q232" s="3">
        <v>37.9385015158077</v>
      </c>
      <c r="R232" s="3">
        <v>7.53353973168215</v>
      </c>
      <c r="S232" s="3">
        <v>98.4423676012461</v>
      </c>
      <c r="T232" s="3">
        <v>4.81736368448915</v>
      </c>
      <c r="U232" s="3">
        <v>136.802973977695</v>
      </c>
      <c r="V232" s="3">
        <v>25.359911406423</v>
      </c>
      <c r="W232" s="3">
        <v>87.1327849588719</v>
      </c>
      <c r="X232" s="3">
        <v>37.2659176029963</v>
      </c>
      <c r="Y232" s="3">
        <v>115.493910690122</v>
      </c>
      <c r="Z232" s="3">
        <v>35.8441558441558</v>
      </c>
      <c r="AA232" s="3">
        <v>0.407634460815779</v>
      </c>
      <c r="AB232" s="3">
        <v>0.208414685841786</v>
      </c>
      <c r="AC232" s="3">
        <v>-36.7379679144385</v>
      </c>
      <c r="AD232" s="3">
        <v>0.631040086313814</v>
      </c>
      <c r="AE232" s="5">
        <v>5</v>
      </c>
      <c r="AF232" s="3">
        <v>1.53729946834803</v>
      </c>
      <c r="AG232" s="3">
        <v>88.3501915056886</v>
      </c>
      <c r="AH232" s="3">
        <v>59.1498513777701</v>
      </c>
      <c r="AI232" s="3">
        <v>19.9128747016993</v>
      </c>
      <c r="AJ232" s="3">
        <v>19.2333286648338</v>
      </c>
      <c r="AK232" s="3">
        <v>22.739566359522</v>
      </c>
      <c r="AL232" s="3"/>
      <c r="AM232" s="3"/>
      <c r="AN232" s="5" t="s">
        <v>46</v>
      </c>
      <c r="AO232" s="1"/>
      <c r="AP232" s="1"/>
      <c r="AQ232" s="1"/>
    </row>
    <row r="233" spans="1:43">
      <c r="A233" s="1" t="s">
        <v>729</v>
      </c>
      <c r="B233" s="1" t="s">
        <v>730</v>
      </c>
      <c r="C233" s="3">
        <v>7.04383561643836</v>
      </c>
      <c r="D233" s="4">
        <v>41666</v>
      </c>
      <c r="E233" s="3">
        <v>47.9499827718</v>
      </c>
      <c r="F233" s="5" t="s">
        <v>731</v>
      </c>
      <c r="G233" s="5">
        <v>2572</v>
      </c>
      <c r="H233" s="5" t="s">
        <v>116</v>
      </c>
      <c r="I233" s="3">
        <v>5.44622425629292</v>
      </c>
      <c r="J233" s="3">
        <v>70.5607476635514</v>
      </c>
      <c r="K233" s="3">
        <v>0.824155787324053</v>
      </c>
      <c r="L233" s="3">
        <v>80.7339449541284</v>
      </c>
      <c r="M233" s="3">
        <v>2.51010344444034</v>
      </c>
      <c r="N233" s="3">
        <v>67.7570093457944</v>
      </c>
      <c r="O233" s="3">
        <v>4.61631602845468</v>
      </c>
      <c r="P233" s="3">
        <v>86</v>
      </c>
      <c r="Q233" s="3">
        <v>-1.14769923844255</v>
      </c>
      <c r="R233" s="3">
        <v>93.6507936507936</v>
      </c>
      <c r="S233" s="3">
        <v>34.599094493939</v>
      </c>
      <c r="T233" s="3">
        <v>83.4355828220859</v>
      </c>
      <c r="U233" s="3">
        <v>65.8249865051281</v>
      </c>
      <c r="V233" s="3">
        <v>90.7563025210084</v>
      </c>
      <c r="W233" s="3">
        <v>29.196261682243</v>
      </c>
      <c r="X233" s="3">
        <v>94.5054945054945</v>
      </c>
      <c r="Y233" s="3">
        <v>56.9393199750241</v>
      </c>
      <c r="Z233" s="3">
        <v>95.3488372093023</v>
      </c>
      <c r="AA233" s="3">
        <v>0.163855519115213</v>
      </c>
      <c r="AB233" s="3">
        <v>0.0759917744255146</v>
      </c>
      <c r="AC233" s="3">
        <v>-35.6368118323747</v>
      </c>
      <c r="AD233" s="3">
        <v>0.24965610847948</v>
      </c>
      <c r="AE233" s="5">
        <v>7</v>
      </c>
      <c r="AF233" s="3">
        <v>0.617247715452147</v>
      </c>
      <c r="AG233" s="3">
        <v>28.230108334063</v>
      </c>
      <c r="AH233" s="3">
        <v>30.278385138222</v>
      </c>
      <c r="AI233" s="3">
        <v>6.97858950358377</v>
      </c>
      <c r="AJ233" s="3">
        <v>6.31825377595379</v>
      </c>
      <c r="AK233" s="3">
        <v>16.2866940591475</v>
      </c>
      <c r="AL233" s="3"/>
      <c r="AM233" s="3"/>
      <c r="AN233" s="5" t="s">
        <v>46</v>
      </c>
      <c r="AO233" s="1"/>
      <c r="AP233" s="1"/>
      <c r="AQ233" s="1"/>
    </row>
    <row r="234" spans="1:43">
      <c r="A234" s="1" t="s">
        <v>732</v>
      </c>
      <c r="B234" s="1" t="s">
        <v>733</v>
      </c>
      <c r="C234" s="3">
        <v>7.04109589041096</v>
      </c>
      <c r="D234" s="4">
        <v>41667</v>
      </c>
      <c r="E234" s="3">
        <v>15.2562835245</v>
      </c>
      <c r="F234" s="5" t="s">
        <v>734</v>
      </c>
      <c r="G234" s="5">
        <v>1977</v>
      </c>
      <c r="H234" s="5" t="s">
        <v>93</v>
      </c>
      <c r="I234" s="3">
        <v>6.29707743296174</v>
      </c>
      <c r="J234" s="3">
        <v>47.35</v>
      </c>
      <c r="K234" s="3">
        <v>1.37931034482758</v>
      </c>
      <c r="L234" s="3">
        <v>56.4420218037661</v>
      </c>
      <c r="M234" s="3">
        <v>2.5283347863993</v>
      </c>
      <c r="N234" s="3">
        <v>47.6047904191617</v>
      </c>
      <c r="O234" s="3">
        <v>5.0312593033641</v>
      </c>
      <c r="P234" s="3">
        <v>73.692152917505</v>
      </c>
      <c r="Q234" s="3">
        <v>15.8620689655172</v>
      </c>
      <c r="R234" s="3">
        <v>45.7172342621259</v>
      </c>
      <c r="S234" s="3">
        <v>41.8006430868167</v>
      </c>
      <c r="T234" s="3">
        <v>50.0794070937004</v>
      </c>
      <c r="U234" s="3">
        <v>67.680608365019</v>
      </c>
      <c r="V234" s="3">
        <v>56.1461794019934</v>
      </c>
      <c r="W234" s="3">
        <v>47.4916387959866</v>
      </c>
      <c r="X234" s="3">
        <v>61.4856429463171</v>
      </c>
      <c r="Y234" s="3">
        <v>116.309012875536</v>
      </c>
      <c r="Z234" s="3">
        <v>35.0649350649351</v>
      </c>
      <c r="AA234" s="3">
        <v>0.217307207143658</v>
      </c>
      <c r="AB234" s="3">
        <v>0.127553825655756</v>
      </c>
      <c r="AC234" s="3">
        <v>-25.674135966578</v>
      </c>
      <c r="AD234" s="3">
        <v>0.537617934497009</v>
      </c>
      <c r="AE234" s="5">
        <v>3</v>
      </c>
      <c r="AF234" s="3">
        <v>1.02930387350421</v>
      </c>
      <c r="AG234" s="3">
        <v>34.5272271419068</v>
      </c>
      <c r="AH234" s="3">
        <v>32.6428987979937</v>
      </c>
      <c r="AI234" s="3">
        <v>12.1994314342778</v>
      </c>
      <c r="AJ234" s="3">
        <v>15.8225306537396</v>
      </c>
      <c r="AK234" s="3">
        <v>19.3399158251406</v>
      </c>
      <c r="AL234" s="3"/>
      <c r="AM234" s="3"/>
      <c r="AN234" s="5" t="s">
        <v>46</v>
      </c>
      <c r="AO234" s="1"/>
      <c r="AP234" s="1"/>
      <c r="AQ234" s="1"/>
    </row>
    <row r="235" spans="1:43">
      <c r="A235" s="1" t="s">
        <v>735</v>
      </c>
      <c r="B235" s="1" t="s">
        <v>736</v>
      </c>
      <c r="C235" s="3">
        <v>7.12054794520548</v>
      </c>
      <c r="D235" s="4">
        <v>41638</v>
      </c>
      <c r="E235" s="3">
        <v>22.4418267604</v>
      </c>
      <c r="F235" s="5" t="s">
        <v>737</v>
      </c>
      <c r="G235" s="5">
        <v>1807</v>
      </c>
      <c r="H235" s="5" t="s">
        <v>64</v>
      </c>
      <c r="I235" s="3">
        <v>0.235556107702768</v>
      </c>
      <c r="J235" s="3">
        <v>85.4227405247813</v>
      </c>
      <c r="K235" s="3">
        <v>0.0385138140555735</v>
      </c>
      <c r="L235" s="3">
        <v>70.1166180758018</v>
      </c>
      <c r="M235" s="3">
        <v>0.193079828376014</v>
      </c>
      <c r="N235" s="3">
        <v>63.1195335276968</v>
      </c>
      <c r="O235" s="3">
        <v>0.570681027597436</v>
      </c>
      <c r="P235" s="3">
        <v>76.3157894736842</v>
      </c>
      <c r="Q235" s="3">
        <v>1.05833993257424</v>
      </c>
      <c r="R235" s="3">
        <v>75.7396449704142</v>
      </c>
      <c r="S235" s="3">
        <v>1.80124234834887</v>
      </c>
      <c r="T235" s="3">
        <v>85.9070464767616</v>
      </c>
      <c r="U235" s="3">
        <v>4.07744849282141</v>
      </c>
      <c r="V235" s="3">
        <v>87.8086419753086</v>
      </c>
      <c r="W235" s="3">
        <v>7.39046987377132</v>
      </c>
      <c r="X235" s="3">
        <v>84.7222222222222</v>
      </c>
      <c r="Y235" s="3">
        <v>14.379859888484</v>
      </c>
      <c r="Z235" s="3">
        <v>78.6967418546366</v>
      </c>
      <c r="AA235" s="3">
        <v>-0.174168564507083</v>
      </c>
      <c r="AB235" s="3">
        <v>1.16736490219302</v>
      </c>
      <c r="AC235" s="3">
        <v>0</v>
      </c>
      <c r="AD235" s="3"/>
      <c r="AE235" s="5"/>
      <c r="AF235" s="3">
        <v>0.196388246784415</v>
      </c>
      <c r="AG235" s="3">
        <v>1.41917505507734</v>
      </c>
      <c r="AH235" s="3">
        <v>1.52682279957408</v>
      </c>
      <c r="AI235" s="3">
        <v>1.8501557230435</v>
      </c>
      <c r="AJ235" s="3">
        <v>2.06057970815623</v>
      </c>
      <c r="AK235" s="3">
        <v>2.15762799202268</v>
      </c>
      <c r="AL235" s="3"/>
      <c r="AM235" s="3">
        <v>1000</v>
      </c>
      <c r="AN235" s="5" t="s">
        <v>56</v>
      </c>
      <c r="AO235" s="1"/>
      <c r="AP235" s="1"/>
      <c r="AQ235" s="1"/>
    </row>
    <row r="236" spans="1:43">
      <c r="A236" s="1" t="s">
        <v>738</v>
      </c>
      <c r="B236" s="1" t="s">
        <v>739</v>
      </c>
      <c r="C236" s="3">
        <v>1.89315068493151</v>
      </c>
      <c r="D236" s="4">
        <v>43546</v>
      </c>
      <c r="E236" s="3">
        <v>0.9642826901</v>
      </c>
      <c r="F236" s="5" t="s">
        <v>712</v>
      </c>
      <c r="G236" s="5">
        <v>692</v>
      </c>
      <c r="H236" s="5" t="s">
        <v>198</v>
      </c>
      <c r="I236" s="3">
        <v>-0.398089171974523</v>
      </c>
      <c r="J236" s="3">
        <v>98.4126984126984</v>
      </c>
      <c r="K236" s="3">
        <v>0.0399840063974366</v>
      </c>
      <c r="L236" s="3">
        <v>26.3297872340426</v>
      </c>
      <c r="M236" s="3">
        <v>-0.398089171974523</v>
      </c>
      <c r="N236" s="3">
        <v>98.6737400530504</v>
      </c>
      <c r="O236" s="3">
        <v>-0.398089171974523</v>
      </c>
      <c r="P236" s="3">
        <v>95.4022988505747</v>
      </c>
      <c r="Q236" s="3">
        <v>-0.398089171974523</v>
      </c>
      <c r="R236" s="3">
        <v>95.5357142857143</v>
      </c>
      <c r="S236" s="3">
        <v>-0.0299670362601328</v>
      </c>
      <c r="T236" s="3">
        <v>94.5736434108527</v>
      </c>
      <c r="U236" s="3"/>
      <c r="V236" s="3"/>
      <c r="W236" s="3"/>
      <c r="X236" s="3"/>
      <c r="Y236" s="3"/>
      <c r="Z236" s="3"/>
      <c r="AA236" s="3">
        <v>-0.188506438756081</v>
      </c>
      <c r="AB236" s="3">
        <v>-0.203570190647778</v>
      </c>
      <c r="AC236" s="3">
        <v>-0.467754777070056</v>
      </c>
      <c r="AD236" s="3"/>
      <c r="AE236" s="5">
        <v>1</v>
      </c>
      <c r="AF236" s="3">
        <v>0.000403329047356198</v>
      </c>
      <c r="AG236" s="3">
        <v>0.0453647092483189</v>
      </c>
      <c r="AH236" s="3"/>
      <c r="AI236" s="3"/>
      <c r="AJ236" s="3"/>
      <c r="AK236" s="3"/>
      <c r="AL236" s="3"/>
      <c r="AM236" s="3"/>
      <c r="AN236" s="5" t="s">
        <v>51</v>
      </c>
      <c r="AO236" s="1"/>
      <c r="AP236" s="1"/>
      <c r="AQ236" s="1"/>
    </row>
    <row r="237" spans="1:43">
      <c r="A237" s="1" t="s">
        <v>740</v>
      </c>
      <c r="B237" s="1" t="s">
        <v>741</v>
      </c>
      <c r="C237" s="3">
        <v>6.5041095890411</v>
      </c>
      <c r="D237" s="4">
        <v>41863</v>
      </c>
      <c r="E237" s="3">
        <v>10.1009169501</v>
      </c>
      <c r="F237" s="5" t="s">
        <v>742</v>
      </c>
      <c r="G237" s="5">
        <v>838</v>
      </c>
      <c r="H237" s="5" t="s">
        <v>50</v>
      </c>
      <c r="I237" s="3">
        <v>-1.73913043478261</v>
      </c>
      <c r="J237" s="3">
        <v>98.6601161232693</v>
      </c>
      <c r="K237" s="3">
        <v>-0.348871014633203</v>
      </c>
      <c r="L237" s="3">
        <v>97.3882248782647</v>
      </c>
      <c r="M237" s="3">
        <v>-1.71095392850316</v>
      </c>
      <c r="N237" s="3">
        <v>98.5307212822796</v>
      </c>
      <c r="O237" s="3">
        <v>-2.00945899601975</v>
      </c>
      <c r="P237" s="3">
        <v>97.7615349474646</v>
      </c>
      <c r="Q237" s="3">
        <v>-1.2102775679984</v>
      </c>
      <c r="R237" s="3">
        <v>97.0062771607919</v>
      </c>
      <c r="S237" s="3">
        <v>-0.490934928930431</v>
      </c>
      <c r="T237" s="3">
        <v>95.6497175141243</v>
      </c>
      <c r="U237" s="3">
        <v>4.49809617015089</v>
      </c>
      <c r="V237" s="3">
        <v>86.3777089783282</v>
      </c>
      <c r="W237" s="3">
        <v>9.23001598538245</v>
      </c>
      <c r="X237" s="3">
        <v>89.428263214671</v>
      </c>
      <c r="Y237" s="3">
        <v>13.1298319928387</v>
      </c>
      <c r="Z237" s="3">
        <v>86.6013071895425</v>
      </c>
      <c r="AA237" s="3">
        <v>-0.134002810817814</v>
      </c>
      <c r="AB237" s="3">
        <v>0.191703189219002</v>
      </c>
      <c r="AC237" s="3">
        <v>-2.2162090596003</v>
      </c>
      <c r="AD237" s="3">
        <v>1.34511751450382</v>
      </c>
      <c r="AE237" s="5">
        <v>3</v>
      </c>
      <c r="AF237" s="3">
        <v>0.262846834161236</v>
      </c>
      <c r="AG237" s="3">
        <v>0.736636102867672</v>
      </c>
      <c r="AH237" s="3">
        <v>2.25865441682995</v>
      </c>
      <c r="AI237" s="3">
        <v>3.25238646440644</v>
      </c>
      <c r="AJ237" s="3">
        <v>2.86388562059778</v>
      </c>
      <c r="AK237" s="3">
        <v>3.68038589507249</v>
      </c>
      <c r="AL237" s="3"/>
      <c r="AM237" s="3"/>
      <c r="AN237" s="5" t="s">
        <v>46</v>
      </c>
      <c r="AO237" s="1"/>
      <c r="AP237" s="1"/>
      <c r="AQ237" s="1"/>
    </row>
    <row r="238" spans="1:43">
      <c r="A238" s="1" t="s">
        <v>743</v>
      </c>
      <c r="B238" s="1" t="s">
        <v>744</v>
      </c>
      <c r="C238" s="3">
        <v>7.06027397260274</v>
      </c>
      <c r="D238" s="4">
        <v>41660</v>
      </c>
      <c r="E238" s="3">
        <v>1395.1981732314</v>
      </c>
      <c r="F238" s="5" t="s">
        <v>745</v>
      </c>
      <c r="G238" s="5">
        <v>2393</v>
      </c>
      <c r="H238" s="5" t="s">
        <v>64</v>
      </c>
      <c r="I238" s="3">
        <v>0.269992090398709</v>
      </c>
      <c r="J238" s="3">
        <v>49.8542274052478</v>
      </c>
      <c r="K238" s="3">
        <v>0.0397451567147014</v>
      </c>
      <c r="L238" s="3">
        <v>59.6209912536443</v>
      </c>
      <c r="M238" s="3">
        <v>0.202667557796002</v>
      </c>
      <c r="N238" s="3">
        <v>47.667638483965</v>
      </c>
      <c r="O238" s="3">
        <v>0.607005226965674</v>
      </c>
      <c r="P238" s="3">
        <v>53.3625730994152</v>
      </c>
      <c r="Q238" s="3">
        <v>1.15058227603873</v>
      </c>
      <c r="R238" s="3">
        <v>44.8224852071006</v>
      </c>
      <c r="S238" s="3">
        <v>2.12892832407354</v>
      </c>
      <c r="T238" s="3">
        <v>38.2308845577211</v>
      </c>
      <c r="U238" s="3">
        <v>4.79486228687137</v>
      </c>
      <c r="V238" s="3">
        <v>35.9567901234568</v>
      </c>
      <c r="W238" s="3">
        <v>8.81728393243057</v>
      </c>
      <c r="X238" s="3">
        <v>21.9135802469136</v>
      </c>
      <c r="Y238" s="3">
        <v>16.8589599786465</v>
      </c>
      <c r="Z238" s="3">
        <v>8.7719298245614</v>
      </c>
      <c r="AA238" s="3">
        <v>0.209316221181561</v>
      </c>
      <c r="AB238" s="3">
        <v>3.8155344592696</v>
      </c>
      <c r="AC238" s="3">
        <v>0</v>
      </c>
      <c r="AD238" s="3"/>
      <c r="AE238" s="5"/>
      <c r="AF238" s="3">
        <v>0.23353480897821</v>
      </c>
      <c r="AG238" s="3">
        <v>1.59111229422495</v>
      </c>
      <c r="AH238" s="3">
        <v>1.74912155883085</v>
      </c>
      <c r="AI238" s="3">
        <v>2.14541173567975</v>
      </c>
      <c r="AJ238" s="3">
        <v>2.3805362652114</v>
      </c>
      <c r="AK238" s="3">
        <v>2.51820323164833</v>
      </c>
      <c r="AL238" s="3"/>
      <c r="AM238" s="3">
        <v>1000</v>
      </c>
      <c r="AN238" s="5" t="s">
        <v>56</v>
      </c>
      <c r="AO238" s="1"/>
      <c r="AP238" s="1"/>
      <c r="AQ238" s="1"/>
    </row>
    <row r="239" spans="1:43">
      <c r="A239" s="1" t="s">
        <v>746</v>
      </c>
      <c r="B239" s="1" t="s">
        <v>747</v>
      </c>
      <c r="C239" s="3">
        <v>6.76986301369863</v>
      </c>
      <c r="D239" s="4">
        <v>41766</v>
      </c>
      <c r="E239" s="3">
        <v>0.2163782406</v>
      </c>
      <c r="F239" s="5" t="s">
        <v>748</v>
      </c>
      <c r="G239" s="5">
        <v>212</v>
      </c>
      <c r="H239" s="5" t="s">
        <v>93</v>
      </c>
      <c r="I239" s="3">
        <v>10.412973540805</v>
      </c>
      <c r="J239" s="3">
        <v>28.15</v>
      </c>
      <c r="K239" s="3">
        <v>1.80398329196683</v>
      </c>
      <c r="L239" s="3">
        <v>47.2745292368682</v>
      </c>
      <c r="M239" s="3">
        <v>1.81014650684103</v>
      </c>
      <c r="N239" s="3">
        <v>56.686626746507</v>
      </c>
      <c r="O239" s="3">
        <v>24.5795984887769</v>
      </c>
      <c r="P239" s="3">
        <v>12.4245472837022</v>
      </c>
      <c r="Q239" s="3">
        <v>35.0980077120823</v>
      </c>
      <c r="R239" s="3">
        <v>10.3715170278638</v>
      </c>
      <c r="S239" s="3">
        <v>24.1198612443723</v>
      </c>
      <c r="T239" s="3">
        <v>69.8253043938592</v>
      </c>
      <c r="U239" s="3">
        <v>62.5459114633675</v>
      </c>
      <c r="V239" s="3">
        <v>58.5271317829457</v>
      </c>
      <c r="W239" s="3">
        <v>44.2033956439719</v>
      </c>
      <c r="X239" s="3">
        <v>64.7315855181024</v>
      </c>
      <c r="Y239" s="3">
        <v>74.6957432020016</v>
      </c>
      <c r="Z239" s="3">
        <v>53.2467532467532</v>
      </c>
      <c r="AA239" s="3">
        <v>0.106700394557381</v>
      </c>
      <c r="AB239" s="3">
        <v>0.116979709557161</v>
      </c>
      <c r="AC239" s="3">
        <v>-23.5842726784756</v>
      </c>
      <c r="AD239" s="3">
        <v>0.549193781984421</v>
      </c>
      <c r="AE239" s="5">
        <v>3</v>
      </c>
      <c r="AF239" s="3">
        <v>0.998521413049041</v>
      </c>
      <c r="AG239" s="3">
        <v>26.2428247041504</v>
      </c>
      <c r="AH239" s="3">
        <v>28.5245636995675</v>
      </c>
      <c r="AI239" s="3">
        <v>14.2518031171396</v>
      </c>
      <c r="AJ239" s="3">
        <v>16.6563921920329</v>
      </c>
      <c r="AK239" s="3">
        <v>12.3372772858033</v>
      </c>
      <c r="AL239" s="3"/>
      <c r="AM239" s="3"/>
      <c r="AN239" s="5" t="s">
        <v>46</v>
      </c>
      <c r="AO239" s="1"/>
      <c r="AP239" s="1"/>
      <c r="AQ239" s="1"/>
    </row>
    <row r="240" spans="1:43">
      <c r="A240" s="1" t="s">
        <v>749</v>
      </c>
      <c r="B240" s="1" t="s">
        <v>750</v>
      </c>
      <c r="C240" s="3">
        <v>5.06575342465753</v>
      </c>
      <c r="D240" s="4">
        <v>42388</v>
      </c>
      <c r="E240" s="3">
        <v>2.0921243841</v>
      </c>
      <c r="F240" s="5" t="s">
        <v>751</v>
      </c>
      <c r="G240" s="5">
        <v>881</v>
      </c>
      <c r="H240" s="5" t="s">
        <v>50</v>
      </c>
      <c r="I240" s="3">
        <v>0.250162142129158</v>
      </c>
      <c r="J240" s="3">
        <v>28.0482358195623</v>
      </c>
      <c r="K240" s="3">
        <v>0.0277341222150192</v>
      </c>
      <c r="L240" s="3">
        <v>29.7919433377601</v>
      </c>
      <c r="M240" s="3">
        <v>0.00924299842868605</v>
      </c>
      <c r="N240" s="3">
        <v>33.793410507569</v>
      </c>
      <c r="O240" s="3">
        <v>-1.17818978902184</v>
      </c>
      <c r="P240" s="3">
        <v>96.4367291000457</v>
      </c>
      <c r="Q240" s="3">
        <v>-0.258112094395277</v>
      </c>
      <c r="R240" s="3">
        <v>94.2056977305649</v>
      </c>
      <c r="S240" s="3">
        <v>-0.349972370602332</v>
      </c>
      <c r="T240" s="3">
        <v>95.1977401129944</v>
      </c>
      <c r="U240" s="3">
        <v>3.11636328981227</v>
      </c>
      <c r="V240" s="3">
        <v>94.0402476780186</v>
      </c>
      <c r="W240" s="3">
        <v>10.6924189447619</v>
      </c>
      <c r="X240" s="3">
        <v>81.445523193096</v>
      </c>
      <c r="Y240" s="3">
        <v>16.4599598116233</v>
      </c>
      <c r="Z240" s="3">
        <v>65.6862745098039</v>
      </c>
      <c r="AA240" s="3">
        <v>-0.103655593132075</v>
      </c>
      <c r="AB240" s="3">
        <v>0.150031289565833</v>
      </c>
      <c r="AC240" s="3">
        <v>-2.68407689517593</v>
      </c>
      <c r="AD240" s="3">
        <v>1.28080152364713</v>
      </c>
      <c r="AE240" s="5">
        <v>3</v>
      </c>
      <c r="AF240" s="3">
        <v>0.277424916239019</v>
      </c>
      <c r="AG240" s="3">
        <v>0.818407015011124</v>
      </c>
      <c r="AH240" s="3">
        <v>1.79039991989351</v>
      </c>
      <c r="AI240" s="3">
        <v>3.64557993537009</v>
      </c>
      <c r="AJ240" s="3">
        <v>3.07103370096455</v>
      </c>
      <c r="AK240" s="3"/>
      <c r="AL240" s="3"/>
      <c r="AM240" s="3">
        <v>1</v>
      </c>
      <c r="AN240" s="5" t="s">
        <v>56</v>
      </c>
      <c r="AO240" s="1"/>
      <c r="AP240" s="1"/>
      <c r="AQ240" s="1"/>
    </row>
    <row r="241" spans="1:43">
      <c r="A241" s="1" t="s">
        <v>752</v>
      </c>
      <c r="B241" s="1" t="s">
        <v>753</v>
      </c>
      <c r="C241" s="3">
        <v>3.22191780821918</v>
      </c>
      <c r="D241" s="4">
        <v>43061</v>
      </c>
      <c r="E241" s="3">
        <v>2.6118207504</v>
      </c>
      <c r="F241" s="5" t="s">
        <v>754</v>
      </c>
      <c r="G241" s="5">
        <v>1177</v>
      </c>
      <c r="H241" s="5" t="s">
        <v>71</v>
      </c>
      <c r="I241" s="3">
        <v>0.467639356528261</v>
      </c>
      <c r="J241" s="3">
        <v>26.4150943396226</v>
      </c>
      <c r="K241" s="3">
        <v>-0.185839063371109</v>
      </c>
      <c r="L241" s="3">
        <v>86.1635220125786</v>
      </c>
      <c r="M241" s="3">
        <v>-1.06833671025972</v>
      </c>
      <c r="N241" s="3">
        <v>74.8427672955975</v>
      </c>
      <c r="O241" s="3">
        <v>0.56188521432571</v>
      </c>
      <c r="P241" s="3">
        <v>34.1772151898734</v>
      </c>
      <c r="Q241" s="3">
        <v>-0.606145532079634</v>
      </c>
      <c r="R241" s="3">
        <v>71.1538461538462</v>
      </c>
      <c r="S241" s="3">
        <v>5.78829552989657</v>
      </c>
      <c r="T241" s="3">
        <v>22.1476510067114</v>
      </c>
      <c r="U241" s="3">
        <v>13.6853702798012</v>
      </c>
      <c r="V241" s="3">
        <v>17.9856115107914</v>
      </c>
      <c r="W241" s="3">
        <v>24.1785411792695</v>
      </c>
      <c r="X241" s="3">
        <v>12.2302158273381</v>
      </c>
      <c r="Y241" s="3"/>
      <c r="Z241" s="3"/>
      <c r="AA241" s="3">
        <v>0.0882322822767844</v>
      </c>
      <c r="AB241" s="3">
        <v>0.29004948558661</v>
      </c>
      <c r="AC241" s="3">
        <v>-3.35559921414538</v>
      </c>
      <c r="AD241" s="3">
        <v>2.22645803463362</v>
      </c>
      <c r="AE241" s="5">
        <v>1</v>
      </c>
      <c r="AF241" s="3">
        <v>0.627522334045406</v>
      </c>
      <c r="AG241" s="3">
        <v>6.09779483041923</v>
      </c>
      <c r="AH241" s="3">
        <v>7.2493481850801</v>
      </c>
      <c r="AI241" s="3">
        <v>7.78393094412251</v>
      </c>
      <c r="AJ241" s="3"/>
      <c r="AK241" s="3"/>
      <c r="AL241" s="3"/>
      <c r="AM241" s="3"/>
      <c r="AN241" s="5" t="s">
        <v>51</v>
      </c>
      <c r="AO241" s="1"/>
      <c r="AP241" s="1"/>
      <c r="AQ241" s="1"/>
    </row>
    <row r="242" spans="1:43">
      <c r="A242" s="1" t="s">
        <v>755</v>
      </c>
      <c r="B242" s="1" t="s">
        <v>756</v>
      </c>
      <c r="C242" s="3">
        <v>7.04383561643836</v>
      </c>
      <c r="D242" s="4">
        <v>41666</v>
      </c>
      <c r="E242" s="3">
        <v>5.5783095539</v>
      </c>
      <c r="F242" s="5" t="s">
        <v>757</v>
      </c>
      <c r="G242" s="5">
        <v>1723</v>
      </c>
      <c r="H242" s="5" t="s">
        <v>198</v>
      </c>
      <c r="I242" s="3">
        <v>0.159010600706719</v>
      </c>
      <c r="J242" s="3">
        <v>65.3439153439153</v>
      </c>
      <c r="K242" s="3">
        <v>0.00882067566375801</v>
      </c>
      <c r="L242" s="3">
        <v>71.8085106382979</v>
      </c>
      <c r="M242" s="3">
        <v>-0.0617011899515356</v>
      </c>
      <c r="N242" s="3">
        <v>79.0450928381963</v>
      </c>
      <c r="O242" s="3">
        <v>0.871886120996434</v>
      </c>
      <c r="P242" s="3">
        <v>15.8045977011494</v>
      </c>
      <c r="Q242" s="3">
        <v>1.41323792486582</v>
      </c>
      <c r="R242" s="3">
        <v>27.3809523809524</v>
      </c>
      <c r="S242" s="3">
        <v>2.31005233712326</v>
      </c>
      <c r="T242" s="3">
        <v>43.0232558139535</v>
      </c>
      <c r="U242" s="3">
        <v>6.45009858229275</v>
      </c>
      <c r="V242" s="3">
        <v>33.0708661417323</v>
      </c>
      <c r="W242" s="3">
        <v>9.70488630865989</v>
      </c>
      <c r="X242" s="3">
        <v>68.5714285714286</v>
      </c>
      <c r="Y242" s="3">
        <v>14.7433524959475</v>
      </c>
      <c r="Z242" s="3">
        <v>69.2307692307692</v>
      </c>
      <c r="AA242" s="3">
        <v>0.0911490280250258</v>
      </c>
      <c r="AB242" s="3">
        <v>0.228999140689033</v>
      </c>
      <c r="AC242" s="3">
        <v>-1.29135639551325</v>
      </c>
      <c r="AD242" s="3">
        <v>2.42365971094012</v>
      </c>
      <c r="AE242" s="5">
        <v>3</v>
      </c>
      <c r="AF242" s="3">
        <v>0.24537215235435</v>
      </c>
      <c r="AG242" s="3">
        <v>2.61460724733136</v>
      </c>
      <c r="AH242" s="3">
        <v>3.1799749749482</v>
      </c>
      <c r="AI242" s="3">
        <v>3.19218474592329</v>
      </c>
      <c r="AJ242" s="3">
        <v>2.75942347213856</v>
      </c>
      <c r="AK242" s="3">
        <v>3.62593103688635</v>
      </c>
      <c r="AL242" s="3"/>
      <c r="AM242" s="3"/>
      <c r="AN242" s="5" t="s">
        <v>46</v>
      </c>
      <c r="AO242" s="1"/>
      <c r="AP242" s="1"/>
      <c r="AQ242" s="1"/>
    </row>
    <row r="243" spans="1:43">
      <c r="A243" s="1" t="s">
        <v>758</v>
      </c>
      <c r="B243" s="1" t="s">
        <v>759</v>
      </c>
      <c r="C243" s="3">
        <v>7.06301369863014</v>
      </c>
      <c r="D243" s="4">
        <v>41659</v>
      </c>
      <c r="E243" s="3">
        <v>196.1118627673</v>
      </c>
      <c r="F243" s="5" t="s">
        <v>760</v>
      </c>
      <c r="G243" s="5">
        <v>1052</v>
      </c>
      <c r="H243" s="5" t="s">
        <v>64</v>
      </c>
      <c r="I243" s="3">
        <v>0.257420110382006</v>
      </c>
      <c r="J243" s="3">
        <v>65.597667638484</v>
      </c>
      <c r="K243" s="3">
        <v>0.04095455752971</v>
      </c>
      <c r="L243" s="3">
        <v>50.7288629737609</v>
      </c>
      <c r="M243" s="3">
        <v>0.191407256271736</v>
      </c>
      <c r="N243" s="3">
        <v>66.6180758017493</v>
      </c>
      <c r="O243" s="3">
        <v>0.603978059478951</v>
      </c>
      <c r="P243" s="3">
        <v>55.1169590643275</v>
      </c>
      <c r="Q243" s="3">
        <v>1.08652275475344</v>
      </c>
      <c r="R243" s="3">
        <v>65.5325443786982</v>
      </c>
      <c r="S243" s="3">
        <v>2.017507783904</v>
      </c>
      <c r="T243" s="3">
        <v>58.0209895052474</v>
      </c>
      <c r="U243" s="3">
        <v>4.48355415982831</v>
      </c>
      <c r="V243" s="3">
        <v>64.1975308641975</v>
      </c>
      <c r="W243" s="3">
        <v>7.64738352408505</v>
      </c>
      <c r="X243" s="3">
        <v>76.8518518518518</v>
      </c>
      <c r="Y243" s="3">
        <v>14.4389474899467</v>
      </c>
      <c r="Z243" s="3">
        <v>77.1929824561403</v>
      </c>
      <c r="AA243" s="3">
        <v>-0.0509578324647978</v>
      </c>
      <c r="AB243" s="3">
        <v>1.48225456120643</v>
      </c>
      <c r="AC243" s="3">
        <v>0</v>
      </c>
      <c r="AD243" s="3"/>
      <c r="AE243" s="5"/>
      <c r="AF243" s="3">
        <v>0.203456735074341</v>
      </c>
      <c r="AG243" s="3">
        <v>1.49936060531684</v>
      </c>
      <c r="AH243" s="3">
        <v>1.61060817235643</v>
      </c>
      <c r="AI243" s="3">
        <v>1.84058076134221</v>
      </c>
      <c r="AJ243" s="3">
        <v>2.03891695761054</v>
      </c>
      <c r="AK243" s="3">
        <v>2.13181937148854</v>
      </c>
      <c r="AL243" s="3"/>
      <c r="AM243" s="3">
        <v>500</v>
      </c>
      <c r="AN243" s="5" t="s">
        <v>56</v>
      </c>
      <c r="AO243" s="1"/>
      <c r="AP243" s="1"/>
      <c r="AQ243" s="1"/>
    </row>
    <row r="244" spans="1:43">
      <c r="A244" s="1" t="s">
        <v>761</v>
      </c>
      <c r="B244" s="1" t="s">
        <v>762</v>
      </c>
      <c r="C244" s="3">
        <v>6.94246575342466</v>
      </c>
      <c r="D244" s="4">
        <v>41703</v>
      </c>
      <c r="E244" s="3">
        <v>6.5446216621</v>
      </c>
      <c r="F244" s="5" t="s">
        <v>763</v>
      </c>
      <c r="G244" s="5">
        <v>386</v>
      </c>
      <c r="H244" s="5" t="s">
        <v>226</v>
      </c>
      <c r="I244" s="3">
        <v>3.50274725274724</v>
      </c>
      <c r="J244" s="3">
        <v>22.9018492176387</v>
      </c>
      <c r="K244" s="3">
        <v>0.937709310113842</v>
      </c>
      <c r="L244" s="3">
        <v>27.5132275132275</v>
      </c>
      <c r="M244" s="3">
        <v>1.82432432432431</v>
      </c>
      <c r="N244" s="3">
        <v>20.4513399153738</v>
      </c>
      <c r="O244" s="3">
        <v>7.03125</v>
      </c>
      <c r="P244" s="3">
        <v>16.8238993710692</v>
      </c>
      <c r="Q244" s="3">
        <v>10.8903605592347</v>
      </c>
      <c r="R244" s="3">
        <v>15.3284671532847</v>
      </c>
      <c r="S244" s="3">
        <v>17.4590802805924</v>
      </c>
      <c r="T244" s="3">
        <v>39.8936170212766</v>
      </c>
      <c r="U244" s="3">
        <v>25.4787676935887</v>
      </c>
      <c r="V244" s="3">
        <v>60.0694444444444</v>
      </c>
      <c r="W244" s="3">
        <v>27.2804054054054</v>
      </c>
      <c r="X244" s="3">
        <v>58.9958158995816</v>
      </c>
      <c r="Y244" s="3">
        <v>49.1346400670578</v>
      </c>
      <c r="Z244" s="3">
        <v>31.1111111111111</v>
      </c>
      <c r="AA244" s="3">
        <v>0.30662669539854</v>
      </c>
      <c r="AB244" s="3">
        <v>0.298159510816751</v>
      </c>
      <c r="AC244" s="3">
        <v>-4.77634571645185</v>
      </c>
      <c r="AD244" s="3">
        <v>1.74965762790742</v>
      </c>
      <c r="AE244" s="5">
        <v>3</v>
      </c>
      <c r="AF244" s="3">
        <v>0.622732381385132</v>
      </c>
      <c r="AG244" s="3">
        <v>13.3285216880764</v>
      </c>
      <c r="AH244" s="3">
        <v>12.1057504211375</v>
      </c>
      <c r="AI244" s="3">
        <v>8.33540637532288</v>
      </c>
      <c r="AJ244" s="3">
        <v>9.30240574927346</v>
      </c>
      <c r="AK244" s="3">
        <v>8.73233876500425</v>
      </c>
      <c r="AL244" s="3"/>
      <c r="AM244" s="3"/>
      <c r="AN244" s="5" t="s">
        <v>46</v>
      </c>
      <c r="AO244" s="1"/>
      <c r="AP244" s="1"/>
      <c r="AQ244" s="1"/>
    </row>
    <row r="245" spans="1:43">
      <c r="A245" s="1" t="s">
        <v>764</v>
      </c>
      <c r="B245" s="1" t="s">
        <v>765</v>
      </c>
      <c r="C245" s="3">
        <v>7.09041095890411</v>
      </c>
      <c r="D245" s="4">
        <v>41649</v>
      </c>
      <c r="E245" s="3">
        <v>333.8502685995</v>
      </c>
      <c r="F245" s="5" t="s">
        <v>766</v>
      </c>
      <c r="G245" s="5">
        <v>2449</v>
      </c>
      <c r="H245" s="5" t="s">
        <v>64</v>
      </c>
      <c r="I245" s="3">
        <v>0.281120495084379</v>
      </c>
      <c r="J245" s="3">
        <v>34.1107871720117</v>
      </c>
      <c r="K245" s="3">
        <v>0.0417958257099804</v>
      </c>
      <c r="L245" s="3">
        <v>44.4606413994169</v>
      </c>
      <c r="M245" s="3">
        <v>0.210071963506341</v>
      </c>
      <c r="N245" s="3">
        <v>34.6938775510204</v>
      </c>
      <c r="O245" s="3">
        <v>0.632889090224153</v>
      </c>
      <c r="P245" s="3">
        <v>38.8888888888889</v>
      </c>
      <c r="Q245" s="3">
        <v>1.14682484782036</v>
      </c>
      <c r="R245" s="3">
        <v>46.5976331360947</v>
      </c>
      <c r="S245" s="3">
        <v>2.12810162492156</v>
      </c>
      <c r="T245" s="3">
        <v>38.9805097451274</v>
      </c>
      <c r="U245" s="3">
        <v>4.71457702079551</v>
      </c>
      <c r="V245" s="3">
        <v>41.6666666666667</v>
      </c>
      <c r="W245" s="3">
        <v>8.42203211521809</v>
      </c>
      <c r="X245" s="3">
        <v>42.2839506172839</v>
      </c>
      <c r="Y245" s="3">
        <v>16.1771158026782</v>
      </c>
      <c r="Z245" s="3">
        <v>25.5639097744361</v>
      </c>
      <c r="AA245" s="3">
        <v>0.0966926859588697</v>
      </c>
      <c r="AB245" s="3">
        <v>2.72489570675522</v>
      </c>
      <c r="AC245" s="3">
        <v>0</v>
      </c>
      <c r="AD245" s="3"/>
      <c r="AE245" s="5"/>
      <c r="AF245" s="3">
        <v>0.223188170457827</v>
      </c>
      <c r="AG245" s="3">
        <v>1.56415105320817</v>
      </c>
      <c r="AH245" s="3">
        <v>1.67242320870926</v>
      </c>
      <c r="AI245" s="3">
        <v>2.01363390407003</v>
      </c>
      <c r="AJ245" s="3">
        <v>2.25179113738254</v>
      </c>
      <c r="AK245" s="3">
        <v>2.33540427558845</v>
      </c>
      <c r="AL245" s="3"/>
      <c r="AM245" s="3">
        <v>1000</v>
      </c>
      <c r="AN245" s="5" t="s">
        <v>56</v>
      </c>
      <c r="AO245" s="1"/>
      <c r="AP245" s="1"/>
      <c r="AQ245" s="1"/>
    </row>
    <row r="246" spans="1:43">
      <c r="A246" s="1" t="s">
        <v>767</v>
      </c>
      <c r="B246" s="1" t="s">
        <v>768</v>
      </c>
      <c r="C246" s="3">
        <v>6.98630136986301</v>
      </c>
      <c r="D246" s="4">
        <v>41687</v>
      </c>
      <c r="E246" s="3">
        <v>9.0888001223</v>
      </c>
      <c r="F246" s="5" t="s">
        <v>769</v>
      </c>
      <c r="G246" s="5">
        <v>786</v>
      </c>
      <c r="H246" s="5" t="s">
        <v>93</v>
      </c>
      <c r="I246" s="3">
        <v>3.23110624315443</v>
      </c>
      <c r="J246" s="3">
        <v>66.15</v>
      </c>
      <c r="K246" s="3">
        <v>0.586979722518671</v>
      </c>
      <c r="L246" s="3">
        <v>83.1020812685828</v>
      </c>
      <c r="M246" s="3">
        <v>1.67206040992448</v>
      </c>
      <c r="N246" s="3">
        <v>59.4810379241517</v>
      </c>
      <c r="O246" s="3">
        <v>4.54797559622851</v>
      </c>
      <c r="P246" s="3">
        <v>76.6096579476861</v>
      </c>
      <c r="Q246" s="3">
        <v>9.21205098493627</v>
      </c>
      <c r="R246" s="3">
        <v>63.1062951496388</v>
      </c>
      <c r="S246" s="3">
        <v>23.5255570117955</v>
      </c>
      <c r="T246" s="3">
        <v>70.3017469560614</v>
      </c>
      <c r="U246" s="3">
        <v>48.1918238993711</v>
      </c>
      <c r="V246" s="3">
        <v>67.8848283499446</v>
      </c>
      <c r="W246" s="3">
        <v>11.2750885478158</v>
      </c>
      <c r="X246" s="3">
        <v>97.5031210986267</v>
      </c>
      <c r="Y246" s="3">
        <v>33.9729921819474</v>
      </c>
      <c r="Z246" s="3">
        <v>88.3116883116883</v>
      </c>
      <c r="AA246" s="3">
        <v>0.397355959734143</v>
      </c>
      <c r="AB246" s="3">
        <v>0.039661868972505</v>
      </c>
      <c r="AC246" s="3">
        <v>-29.269695227142</v>
      </c>
      <c r="AD246" s="3">
        <v>0.123630111839686</v>
      </c>
      <c r="AE246" s="5">
        <v>3</v>
      </c>
      <c r="AF246" s="3">
        <v>0.279962064869142</v>
      </c>
      <c r="AG246" s="3">
        <v>22.2612643929035</v>
      </c>
      <c r="AH246" s="3">
        <v>22.0925632708194</v>
      </c>
      <c r="AI246" s="3">
        <v>3.63361073036539</v>
      </c>
      <c r="AJ246" s="3">
        <v>6.50493954663494</v>
      </c>
      <c r="AK246" s="3">
        <v>6.47467257052365</v>
      </c>
      <c r="AL246" s="3"/>
      <c r="AM246" s="3">
        <v>5</v>
      </c>
      <c r="AN246" s="5" t="s">
        <v>56</v>
      </c>
      <c r="AO246" s="1"/>
      <c r="AP246" s="1"/>
      <c r="AQ246" s="1"/>
    </row>
    <row r="247" spans="1:43">
      <c r="A247" s="1" t="s">
        <v>770</v>
      </c>
      <c r="B247" s="1" t="s">
        <v>771</v>
      </c>
      <c r="C247" s="3">
        <v>6.73698630136986</v>
      </c>
      <c r="D247" s="4">
        <v>41778</v>
      </c>
      <c r="E247" s="3">
        <v>4.8658530822</v>
      </c>
      <c r="F247" s="5" t="s">
        <v>772</v>
      </c>
      <c r="G247" s="5">
        <v>468</v>
      </c>
      <c r="H247" s="5" t="s">
        <v>116</v>
      </c>
      <c r="I247" s="3">
        <v>11.4787878787879</v>
      </c>
      <c r="J247" s="3">
        <v>16.8224299065421</v>
      </c>
      <c r="K247" s="3">
        <v>4.27437641723356</v>
      </c>
      <c r="L247" s="3">
        <v>8.25688073394496</v>
      </c>
      <c r="M247" s="3">
        <v>6.28683693516698</v>
      </c>
      <c r="N247" s="3">
        <v>10.7476635514019</v>
      </c>
      <c r="O247" s="3">
        <v>18.5669526549479</v>
      </c>
      <c r="P247" s="3">
        <v>19</v>
      </c>
      <c r="Q247" s="3">
        <v>28.5028824890363</v>
      </c>
      <c r="R247" s="3">
        <v>15.3439153439153</v>
      </c>
      <c r="S247" s="3">
        <v>65.6113538922723</v>
      </c>
      <c r="T247" s="3">
        <v>12.8834355828221</v>
      </c>
      <c r="U247" s="3">
        <v>86.3056678530121</v>
      </c>
      <c r="V247" s="3">
        <v>67.2268907563025</v>
      </c>
      <c r="W247" s="3">
        <v>57.4681306700611</v>
      </c>
      <c r="X247" s="3">
        <v>70.3296703296703</v>
      </c>
      <c r="Y247" s="3">
        <v>87.3212650732889</v>
      </c>
      <c r="Z247" s="3">
        <v>69.7674418604651</v>
      </c>
      <c r="AA247" s="3">
        <v>0.316778275860381</v>
      </c>
      <c r="AB247" s="3">
        <v>0.172995904468095</v>
      </c>
      <c r="AC247" s="3">
        <v>-22.0165611300536</v>
      </c>
      <c r="AD247" s="3">
        <v>0.740732956923601</v>
      </c>
      <c r="AE247" s="5">
        <v>6</v>
      </c>
      <c r="AF247" s="3">
        <v>1.13601610920051</v>
      </c>
      <c r="AG247" s="3">
        <v>50.9739197560715</v>
      </c>
      <c r="AH247" s="3">
        <v>37.1886133919089</v>
      </c>
      <c r="AI247" s="3">
        <v>15.8587199084285</v>
      </c>
      <c r="AJ247" s="3">
        <v>16.4816454656307</v>
      </c>
      <c r="AK247" s="3">
        <v>16.5474549769502</v>
      </c>
      <c r="AL247" s="3"/>
      <c r="AM247" s="3"/>
      <c r="AN247" s="5" t="s">
        <v>46</v>
      </c>
      <c r="AO247" s="1"/>
      <c r="AP247" s="1"/>
      <c r="AQ247" s="1"/>
    </row>
    <row r="248" spans="1:43">
      <c r="A248" s="1" t="s">
        <v>773</v>
      </c>
      <c r="B248" s="1" t="s">
        <v>774</v>
      </c>
      <c r="C248" s="3">
        <v>6.64931506849315</v>
      </c>
      <c r="D248" s="4">
        <v>41810</v>
      </c>
      <c r="E248" s="3">
        <v>17.3084972881</v>
      </c>
      <c r="F248" s="5" t="s">
        <v>775</v>
      </c>
      <c r="G248" s="5">
        <v>2428</v>
      </c>
      <c r="H248" s="5" t="s">
        <v>191</v>
      </c>
      <c r="I248" s="3">
        <v>13.073908174692</v>
      </c>
      <c r="J248" s="3">
        <v>30.5605786618445</v>
      </c>
      <c r="K248" s="3">
        <v>3.0094363682734</v>
      </c>
      <c r="L248" s="3">
        <v>38.1849315068493</v>
      </c>
      <c r="M248" s="3">
        <v>7.59190197123068</v>
      </c>
      <c r="N248" s="3">
        <v>30.2702702702703</v>
      </c>
      <c r="O248" s="3">
        <v>20.7112970711297</v>
      </c>
      <c r="P248" s="3">
        <v>40.7619047619048</v>
      </c>
      <c r="Q248" s="3">
        <v>22.0979443772672</v>
      </c>
      <c r="R248" s="3">
        <v>49.895178197065</v>
      </c>
      <c r="S248" s="3">
        <v>80.47363717605</v>
      </c>
      <c r="T248" s="3">
        <v>33.0882352941176</v>
      </c>
      <c r="U248" s="3">
        <v>211.891891891892</v>
      </c>
      <c r="V248" s="3">
        <v>16.7155425219941</v>
      </c>
      <c r="W248" s="3">
        <v>155.471220746363</v>
      </c>
      <c r="X248" s="3">
        <v>27.9151943462898</v>
      </c>
      <c r="Y248" s="3">
        <v>194.817518248175</v>
      </c>
      <c r="Z248" s="3">
        <v>37.9746835443038</v>
      </c>
      <c r="AA248" s="3">
        <v>0.329890127172199</v>
      </c>
      <c r="AB248" s="3">
        <v>0.302002103648069</v>
      </c>
      <c r="AC248" s="3">
        <v>-35.3752759381898</v>
      </c>
      <c r="AD248" s="3">
        <v>1.03535373231749</v>
      </c>
      <c r="AE248" s="5">
        <v>4</v>
      </c>
      <c r="AF248" s="3">
        <v>2.48257758753389</v>
      </c>
      <c r="AG248" s="3">
        <v>74.9114124441192</v>
      </c>
      <c r="AH248" s="3">
        <v>80.5008448113214</v>
      </c>
      <c r="AI248" s="3">
        <v>33.2880303676975</v>
      </c>
      <c r="AJ248" s="3">
        <v>32.3776976911633</v>
      </c>
      <c r="AK248" s="3">
        <v>29.812302848041</v>
      </c>
      <c r="AL248" s="3"/>
      <c r="AM248" s="3"/>
      <c r="AN248" s="5" t="s">
        <v>46</v>
      </c>
      <c r="AO248" s="1"/>
      <c r="AP248" s="1"/>
      <c r="AQ248" s="1"/>
    </row>
    <row r="249" spans="1:43">
      <c r="A249" s="1" t="s">
        <v>776</v>
      </c>
      <c r="B249" s="1" t="s">
        <v>777</v>
      </c>
      <c r="C249" s="3">
        <v>3.45205479452055</v>
      </c>
      <c r="D249" s="4">
        <v>42977</v>
      </c>
      <c r="E249" s="3">
        <v>23.0587056712</v>
      </c>
      <c r="F249" s="5" t="s">
        <v>343</v>
      </c>
      <c r="G249" s="5">
        <v>1261</v>
      </c>
      <c r="H249" s="5" t="s">
        <v>50</v>
      </c>
      <c r="I249" s="3">
        <v>0.304250559284111</v>
      </c>
      <c r="J249" s="3">
        <v>17.641804376954</v>
      </c>
      <c r="K249" s="3">
        <v>-0.0713203173754101</v>
      </c>
      <c r="L249" s="3">
        <v>85.9229747675963</v>
      </c>
      <c r="M249" s="3">
        <v>-0.0713203173754101</v>
      </c>
      <c r="N249" s="3">
        <v>49.3766696349065</v>
      </c>
      <c r="O249" s="3">
        <v>0.664571171980245</v>
      </c>
      <c r="P249" s="3">
        <v>52.9922338967565</v>
      </c>
      <c r="Q249" s="3">
        <v>1.59521435692922</v>
      </c>
      <c r="R249" s="3">
        <v>9.99517141477547</v>
      </c>
      <c r="S249" s="3">
        <v>2.77828718136804</v>
      </c>
      <c r="T249" s="3">
        <v>16.8361581920904</v>
      </c>
      <c r="U249" s="3">
        <v>9.80427769932577</v>
      </c>
      <c r="V249" s="3">
        <v>6.65634674922601</v>
      </c>
      <c r="W249" s="3">
        <v>21.2247960950631</v>
      </c>
      <c r="X249" s="3">
        <v>2.58899676375405</v>
      </c>
      <c r="Y249" s="3"/>
      <c r="Z249" s="3"/>
      <c r="AA249" s="3">
        <v>0.0967997332002269</v>
      </c>
      <c r="AB249" s="3">
        <v>0.759420053138349</v>
      </c>
      <c r="AC249" s="3">
        <v>-2.08557107053347</v>
      </c>
      <c r="AD249" s="3">
        <v>3.17117039567385</v>
      </c>
      <c r="AE249" s="5">
        <v>3</v>
      </c>
      <c r="AF249" s="3">
        <v>0.544255913458365</v>
      </c>
      <c r="AG249" s="3">
        <v>3.75604113352845</v>
      </c>
      <c r="AH249" s="3">
        <v>5.2023650423936</v>
      </c>
      <c r="AI249" s="3">
        <v>6.71974864576024</v>
      </c>
      <c r="AJ249" s="3"/>
      <c r="AK249" s="3"/>
      <c r="AL249" s="3"/>
      <c r="AM249" s="3"/>
      <c r="AN249" s="5" t="s">
        <v>51</v>
      </c>
      <c r="AO249" s="1"/>
      <c r="AP249" s="1"/>
      <c r="AQ249" s="1"/>
    </row>
    <row r="250" spans="1:43">
      <c r="A250" s="1" t="s">
        <v>778</v>
      </c>
      <c r="B250" s="1" t="s">
        <v>779</v>
      </c>
      <c r="C250" s="3">
        <v>6.77260273972603</v>
      </c>
      <c r="D250" s="4">
        <v>41765</v>
      </c>
      <c r="E250" s="3">
        <v>3.5681727545</v>
      </c>
      <c r="F250" s="5" t="s">
        <v>780</v>
      </c>
      <c r="G250" s="5">
        <v>2101</v>
      </c>
      <c r="H250" s="5" t="s">
        <v>93</v>
      </c>
      <c r="I250" s="3">
        <v>8.52459016393444</v>
      </c>
      <c r="J250" s="3">
        <v>36.6</v>
      </c>
      <c r="K250" s="3">
        <v>2.41336633663366</v>
      </c>
      <c r="L250" s="3">
        <v>37.215064420218</v>
      </c>
      <c r="M250" s="3">
        <v>5.68326947637292</v>
      </c>
      <c r="N250" s="3">
        <v>25.3493013972056</v>
      </c>
      <c r="O250" s="3">
        <v>11.5199306358438</v>
      </c>
      <c r="P250" s="3">
        <v>47.0824949698189</v>
      </c>
      <c r="Q250" s="3">
        <v>25.5589148023961</v>
      </c>
      <c r="R250" s="3">
        <v>26.5221878224974</v>
      </c>
      <c r="S250" s="3">
        <v>67.6041017275402</v>
      </c>
      <c r="T250" s="3">
        <v>25.0397035468502</v>
      </c>
      <c r="U250" s="3">
        <v>118.303471376931</v>
      </c>
      <c r="V250" s="3">
        <v>33.7763012181617</v>
      </c>
      <c r="W250" s="3">
        <v>103.102455961903</v>
      </c>
      <c r="X250" s="3">
        <v>28.9637952559301</v>
      </c>
      <c r="Y250" s="3">
        <v>151.829428319873</v>
      </c>
      <c r="Z250" s="3">
        <v>24.1558441558442</v>
      </c>
      <c r="AA250" s="3">
        <v>0.387499094495153</v>
      </c>
      <c r="AB250" s="3">
        <v>0.270490527928372</v>
      </c>
      <c r="AC250" s="3">
        <v>-23.5934664246824</v>
      </c>
      <c r="AD250" s="3">
        <v>1.12682557628039</v>
      </c>
      <c r="AE250" s="5">
        <v>3</v>
      </c>
      <c r="AF250" s="3">
        <v>1.96904583689501</v>
      </c>
      <c r="AG250" s="3">
        <v>51.1907401983985</v>
      </c>
      <c r="AH250" s="3">
        <v>55.6489009708751</v>
      </c>
      <c r="AI250" s="3">
        <v>25.3230706507525</v>
      </c>
      <c r="AJ250" s="3">
        <v>20.2125646217828</v>
      </c>
      <c r="AK250" s="3">
        <v>21.904654476641</v>
      </c>
      <c r="AL250" s="3"/>
      <c r="AM250" s="3"/>
      <c r="AN250" s="5" t="s">
        <v>46</v>
      </c>
      <c r="AO250" s="1"/>
      <c r="AP250" s="1"/>
      <c r="AQ250" s="1"/>
    </row>
    <row r="251" spans="1:43">
      <c r="A251" s="1" t="s">
        <v>781</v>
      </c>
      <c r="B251" s="1" t="s">
        <v>782</v>
      </c>
      <c r="C251" s="3">
        <v>3.12328767123288</v>
      </c>
      <c r="D251" s="4">
        <v>43097</v>
      </c>
      <c r="E251" s="3">
        <v>38.9275183809</v>
      </c>
      <c r="F251" s="5" t="s">
        <v>783</v>
      </c>
      <c r="G251" s="5">
        <v>1141</v>
      </c>
      <c r="H251" s="5" t="s">
        <v>50</v>
      </c>
      <c r="I251" s="3">
        <v>0.0301841231512218</v>
      </c>
      <c r="J251" s="3">
        <v>64.3590888789638</v>
      </c>
      <c r="K251" s="3">
        <v>-0.0502664119835181</v>
      </c>
      <c r="L251" s="3">
        <v>81.186365648517</v>
      </c>
      <c r="M251" s="3">
        <v>-0.160674834304087</v>
      </c>
      <c r="N251" s="3">
        <v>65.8504007123775</v>
      </c>
      <c r="O251" s="3">
        <v>0.688677334413603</v>
      </c>
      <c r="P251" s="3">
        <v>48.8807674737323</v>
      </c>
      <c r="Q251" s="3">
        <v>1.24236252545825</v>
      </c>
      <c r="R251" s="3">
        <v>34.2346692419121</v>
      </c>
      <c r="S251" s="3">
        <v>1.94211075515352</v>
      </c>
      <c r="T251" s="3">
        <v>47.7966101694915</v>
      </c>
      <c r="U251" s="3">
        <v>6.63190809444967</v>
      </c>
      <c r="V251" s="3">
        <v>38.390092879257</v>
      </c>
      <c r="W251" s="3">
        <v>12.65128036613</v>
      </c>
      <c r="X251" s="3">
        <v>62.9989212513484</v>
      </c>
      <c r="Y251" s="3"/>
      <c r="Z251" s="3"/>
      <c r="AA251" s="3">
        <v>0.0338404006528809</v>
      </c>
      <c r="AB251" s="3">
        <v>0.313912159948091</v>
      </c>
      <c r="AC251" s="3">
        <v>-3.09271395705553</v>
      </c>
      <c r="AD251" s="3">
        <v>1.30734896014075</v>
      </c>
      <c r="AE251" s="5">
        <v>4</v>
      </c>
      <c r="AF251" s="3">
        <v>0.336175299535763</v>
      </c>
      <c r="AG251" s="3">
        <v>3.00713507229056</v>
      </c>
      <c r="AH251" s="3">
        <v>3.50506530189834</v>
      </c>
      <c r="AI251" s="3">
        <v>4.17391832295781</v>
      </c>
      <c r="AJ251" s="3"/>
      <c r="AK251" s="3"/>
      <c r="AL251" s="3"/>
      <c r="AM251" s="3"/>
      <c r="AN251" s="5" t="s">
        <v>51</v>
      </c>
      <c r="AO251" s="1"/>
      <c r="AP251" s="1"/>
      <c r="AQ251" s="1"/>
    </row>
    <row r="252" spans="1:43">
      <c r="A252" s="1" t="s">
        <v>784</v>
      </c>
      <c r="B252" s="1" t="s">
        <v>785</v>
      </c>
      <c r="C252" s="3">
        <v>6.87123287671233</v>
      </c>
      <c r="D252" s="4">
        <v>41729</v>
      </c>
      <c r="E252" s="3">
        <v>3.6314895198</v>
      </c>
      <c r="F252" s="5" t="s">
        <v>786</v>
      </c>
      <c r="G252" s="5">
        <v>904</v>
      </c>
      <c r="H252" s="5" t="s">
        <v>55</v>
      </c>
      <c r="I252" s="3">
        <v>6.49546827794561</v>
      </c>
      <c r="J252" s="3">
        <v>73.200241984271</v>
      </c>
      <c r="K252" s="3">
        <v>0.284495021337127</v>
      </c>
      <c r="L252" s="3">
        <v>86.7796610169491</v>
      </c>
      <c r="M252" s="3">
        <v>4.5994065281899</v>
      </c>
      <c r="N252" s="3">
        <v>55.8946738479952</v>
      </c>
      <c r="O252" s="3">
        <v>4.56062291434927</v>
      </c>
      <c r="P252" s="3">
        <v>91.9867549668874</v>
      </c>
      <c r="Q252" s="3">
        <v>0.142045454545455</v>
      </c>
      <c r="R252" s="3">
        <v>94.8932926829268</v>
      </c>
      <c r="S252" s="3">
        <v>32.6434619002822</v>
      </c>
      <c r="T252" s="3">
        <v>90.4296875</v>
      </c>
      <c r="U252" s="3">
        <v>158.715596330275</v>
      </c>
      <c r="V252" s="3">
        <v>38.4823848238482</v>
      </c>
      <c r="W252" s="3">
        <v>95.6974323386537</v>
      </c>
      <c r="X252" s="3">
        <v>59.432387312187</v>
      </c>
      <c r="Y252" s="3">
        <v>116.589861751152</v>
      </c>
      <c r="Z252" s="3">
        <v>62.993762993763</v>
      </c>
      <c r="AA252" s="3">
        <v>0.111599982912481</v>
      </c>
      <c r="AB252" s="3">
        <v>0.181628566750195</v>
      </c>
      <c r="AC252" s="3">
        <v>-40.2218330414478</v>
      </c>
      <c r="AD252" s="3">
        <v>0.622324676458982</v>
      </c>
      <c r="AE252" s="5">
        <v>4</v>
      </c>
      <c r="AF252" s="3">
        <v>1.97497508531309</v>
      </c>
      <c r="AG252" s="3">
        <v>61.2947952397464</v>
      </c>
      <c r="AH252" s="3">
        <v>64.1462871252541</v>
      </c>
      <c r="AI252" s="3">
        <v>23.0534107254894</v>
      </c>
      <c r="AJ252" s="3">
        <v>21.1825174666092</v>
      </c>
      <c r="AK252" s="3">
        <v>23.5829391313972</v>
      </c>
      <c r="AL252" s="3"/>
      <c r="AM252" s="3"/>
      <c r="AN252" s="5" t="s">
        <v>46</v>
      </c>
      <c r="AO252" s="1"/>
      <c r="AP252" s="1"/>
      <c r="AQ252" s="1"/>
    </row>
    <row r="253" spans="1:43">
      <c r="A253" s="1" t="s">
        <v>787</v>
      </c>
      <c r="B253" s="1" t="s">
        <v>788</v>
      </c>
      <c r="C253" s="3">
        <v>6.96438356164384</v>
      </c>
      <c r="D253" s="4">
        <v>41695</v>
      </c>
      <c r="E253" s="3">
        <v>3.5208615302</v>
      </c>
      <c r="F253" s="5" t="s">
        <v>789</v>
      </c>
      <c r="G253" s="5">
        <v>47</v>
      </c>
      <c r="H253" s="5" t="s">
        <v>93</v>
      </c>
      <c r="I253" s="3">
        <v>5.01905972045743</v>
      </c>
      <c r="J253" s="3">
        <v>52.4</v>
      </c>
      <c r="K253" s="3">
        <v>5.15267175572519</v>
      </c>
      <c r="L253" s="3">
        <v>3.02279484638256</v>
      </c>
      <c r="M253" s="3">
        <v>7.89817232375979</v>
      </c>
      <c r="N253" s="3">
        <v>11.87624750499</v>
      </c>
      <c r="O253" s="3">
        <v>1.26260048446423</v>
      </c>
      <c r="P253" s="3">
        <v>92.7062374245473</v>
      </c>
      <c r="Q253" s="3">
        <v>-4.24708027906081</v>
      </c>
      <c r="R253" s="3">
        <v>96.8008255933953</v>
      </c>
      <c r="S253" s="3">
        <v>46.064862144592</v>
      </c>
      <c r="T253" s="3">
        <v>46.2149285336157</v>
      </c>
      <c r="U253" s="3">
        <v>129.160701432483</v>
      </c>
      <c r="V253" s="3">
        <v>28.7375415282392</v>
      </c>
      <c r="W253" s="3">
        <v>124.510955742913</v>
      </c>
      <c r="X253" s="3">
        <v>19.7877652933833</v>
      </c>
      <c r="Y253" s="3">
        <v>153.876706279358</v>
      </c>
      <c r="Z253" s="3">
        <v>23.2467532467532</v>
      </c>
      <c r="AA253" s="3">
        <v>0.216637635913348</v>
      </c>
      <c r="AB253" s="3">
        <v>0.255288055443439</v>
      </c>
      <c r="AC253" s="3">
        <v>-33.6571825121444</v>
      </c>
      <c r="AD253" s="3">
        <v>0.91741849347128</v>
      </c>
      <c r="AE253" s="5">
        <v>5</v>
      </c>
      <c r="AF253" s="3">
        <v>2.08287800247454</v>
      </c>
      <c r="AG253" s="3">
        <v>55.6548084455444</v>
      </c>
      <c r="AH253" s="3">
        <v>54.0507033481937</v>
      </c>
      <c r="AI253" s="3">
        <v>27.6492735850298</v>
      </c>
      <c r="AJ253" s="3">
        <v>18.5874323631268</v>
      </c>
      <c r="AK253" s="3">
        <v>25.0761200026505</v>
      </c>
      <c r="AL253" s="3"/>
      <c r="AM253" s="3"/>
      <c r="AN253" s="5" t="s">
        <v>46</v>
      </c>
      <c r="AO253" s="1"/>
      <c r="AP253" s="1"/>
      <c r="AQ253" s="1"/>
    </row>
    <row r="254" spans="1:43">
      <c r="A254" s="1" t="s">
        <v>790</v>
      </c>
      <c r="B254" s="1" t="s">
        <v>791</v>
      </c>
      <c r="C254" s="3">
        <v>6.91780821917808</v>
      </c>
      <c r="D254" s="4">
        <v>41712</v>
      </c>
      <c r="E254" s="3">
        <v>2.500315184</v>
      </c>
      <c r="F254" s="5" t="s">
        <v>792</v>
      </c>
      <c r="G254" s="5">
        <v>657</v>
      </c>
      <c r="H254" s="5" t="s">
        <v>191</v>
      </c>
      <c r="I254" s="3">
        <v>12.8025749663349</v>
      </c>
      <c r="J254" s="3">
        <v>31.6455696202532</v>
      </c>
      <c r="K254" s="3">
        <v>2.16253197691711</v>
      </c>
      <c r="L254" s="3">
        <v>58.7328767123288</v>
      </c>
      <c r="M254" s="3">
        <v>5.69643626515663</v>
      </c>
      <c r="N254" s="3">
        <v>46.4864864864865</v>
      </c>
      <c r="O254" s="3">
        <v>18.553676216776</v>
      </c>
      <c r="P254" s="3">
        <v>48.7619047619048</v>
      </c>
      <c r="Q254" s="3">
        <v>26.1292691883951</v>
      </c>
      <c r="R254" s="3">
        <v>38.3647798742138</v>
      </c>
      <c r="S254" s="3">
        <v>70.0247524752475</v>
      </c>
      <c r="T254" s="3">
        <v>44.3627450980392</v>
      </c>
      <c r="U254" s="3">
        <v>189.831223628692</v>
      </c>
      <c r="V254" s="3">
        <v>28.1524926686217</v>
      </c>
      <c r="W254" s="3">
        <v>129.272363150868</v>
      </c>
      <c r="X254" s="3">
        <v>45.9363957597173</v>
      </c>
      <c r="Y254" s="3">
        <v>127.486951353503</v>
      </c>
      <c r="Z254" s="3">
        <v>63.2911392405063</v>
      </c>
      <c r="AA254" s="3">
        <v>0.284735409943797</v>
      </c>
      <c r="AB254" s="3">
        <v>0.260344011918412</v>
      </c>
      <c r="AC254" s="3">
        <v>-34.6817370612731</v>
      </c>
      <c r="AD254" s="3">
        <v>0.916758877567027</v>
      </c>
      <c r="AE254" s="5">
        <v>7</v>
      </c>
      <c r="AF254" s="3">
        <v>2.27064750319412</v>
      </c>
      <c r="AG254" s="3">
        <v>90.0130928416815</v>
      </c>
      <c r="AH254" s="3">
        <v>71.8694984718634</v>
      </c>
      <c r="AI254" s="3">
        <v>30.4193690465519</v>
      </c>
      <c r="AJ254" s="3">
        <v>22.0121565211906</v>
      </c>
      <c r="AK254" s="3">
        <v>26.0798093151714</v>
      </c>
      <c r="AL254" s="3"/>
      <c r="AM254" s="3"/>
      <c r="AN254" s="5" t="s">
        <v>46</v>
      </c>
      <c r="AO254" s="1"/>
      <c r="AP254" s="1"/>
      <c r="AQ254" s="1"/>
    </row>
    <row r="255" spans="1:43">
      <c r="A255" s="1" t="s">
        <v>793</v>
      </c>
      <c r="B255" s="1" t="s">
        <v>794</v>
      </c>
      <c r="C255" s="3">
        <v>6.94520547945205</v>
      </c>
      <c r="D255" s="4">
        <v>41702</v>
      </c>
      <c r="E255" s="3">
        <v>9.2859908081</v>
      </c>
      <c r="F255" s="5" t="s">
        <v>795</v>
      </c>
      <c r="G255" s="5">
        <v>2305</v>
      </c>
      <c r="H255" s="5" t="s">
        <v>93</v>
      </c>
      <c r="I255" s="3">
        <v>2.08816705336428</v>
      </c>
      <c r="J255" s="3">
        <v>79.5</v>
      </c>
      <c r="K255" s="3">
        <v>0.30395136778116</v>
      </c>
      <c r="L255" s="3">
        <v>88.7016848364718</v>
      </c>
      <c r="M255" s="3">
        <v>0.609756097560985</v>
      </c>
      <c r="N255" s="3">
        <v>78.6926147704591</v>
      </c>
      <c r="O255" s="3">
        <v>3.64581729245289</v>
      </c>
      <c r="P255" s="3">
        <v>83.148893360161</v>
      </c>
      <c r="Q255" s="3">
        <v>5.61569393690008</v>
      </c>
      <c r="R255" s="3">
        <v>82.8689370485036</v>
      </c>
      <c r="S255" s="3">
        <v>18.4989016430052</v>
      </c>
      <c r="T255" s="3">
        <v>79.4070937003706</v>
      </c>
      <c r="U255" s="3">
        <v>34.1470733605887</v>
      </c>
      <c r="V255" s="3">
        <v>80.0664451827243</v>
      </c>
      <c r="W255" s="3">
        <v>15.6179497674419</v>
      </c>
      <c r="X255" s="3">
        <v>95.7553058676654</v>
      </c>
      <c r="Y255" s="3">
        <v>29.0809368371361</v>
      </c>
      <c r="Z255" s="3">
        <v>91.9480519480519</v>
      </c>
      <c r="AA255" s="3">
        <v>0.32367253708627</v>
      </c>
      <c r="AB255" s="3">
        <v>0.0660558262789857</v>
      </c>
      <c r="AC255" s="3">
        <v>-22.1494102228047</v>
      </c>
      <c r="AD255" s="3">
        <v>0.223347800552878</v>
      </c>
      <c r="AE255" s="5">
        <v>7</v>
      </c>
      <c r="AF255" s="3">
        <v>0.345721072171074</v>
      </c>
      <c r="AG255" s="3">
        <v>16.5189297635739</v>
      </c>
      <c r="AH255" s="3">
        <v>16.6278716767134</v>
      </c>
      <c r="AI255" s="3">
        <v>4.29751986829812</v>
      </c>
      <c r="AJ255" s="3">
        <v>6.58462065836556</v>
      </c>
      <c r="AK255" s="3">
        <v>7.07603193641306</v>
      </c>
      <c r="AL255" s="3"/>
      <c r="AM255" s="3">
        <v>5</v>
      </c>
      <c r="AN255" s="5" t="s">
        <v>56</v>
      </c>
      <c r="AO255" s="1"/>
      <c r="AP255" s="1"/>
      <c r="AQ255" s="1"/>
    </row>
    <row r="256" spans="1:43">
      <c r="A256" s="1" t="s">
        <v>796</v>
      </c>
      <c r="B256" s="1" t="s">
        <v>797</v>
      </c>
      <c r="C256" s="3">
        <v>6.96164383561644</v>
      </c>
      <c r="D256" s="4">
        <v>41696</v>
      </c>
      <c r="E256" s="3">
        <v>67.1090381598</v>
      </c>
      <c r="F256" s="5" t="s">
        <v>798</v>
      </c>
      <c r="G256" s="5">
        <v>2086</v>
      </c>
      <c r="H256" s="5" t="s">
        <v>93</v>
      </c>
      <c r="I256" s="3">
        <v>14.3286949981196</v>
      </c>
      <c r="J256" s="3">
        <v>11.7</v>
      </c>
      <c r="K256" s="3">
        <v>3.61281526925698</v>
      </c>
      <c r="L256" s="3">
        <v>17.8889990089197</v>
      </c>
      <c r="M256" s="3">
        <v>6.08968766358402</v>
      </c>
      <c r="N256" s="3">
        <v>23.3532934131737</v>
      </c>
      <c r="O256" s="3">
        <v>24.3608099815913</v>
      </c>
      <c r="P256" s="3">
        <v>13.0281690140845</v>
      </c>
      <c r="Q256" s="3">
        <v>32.7800829875519</v>
      </c>
      <c r="R256" s="3">
        <v>13.1062951496388</v>
      </c>
      <c r="S256" s="3">
        <v>90.894819466248</v>
      </c>
      <c r="T256" s="3">
        <v>8.15246161990471</v>
      </c>
      <c r="U256" s="3">
        <v>182.396655829076</v>
      </c>
      <c r="V256" s="3">
        <v>10.6312292358804</v>
      </c>
      <c r="W256" s="3">
        <v>155.140579101972</v>
      </c>
      <c r="X256" s="3">
        <v>10.1123595505618</v>
      </c>
      <c r="Y256" s="3">
        <v>295.575797007157</v>
      </c>
      <c r="Z256" s="3">
        <v>1.2987012987013</v>
      </c>
      <c r="AA256" s="3">
        <v>0.359943443622043</v>
      </c>
      <c r="AB256" s="3">
        <v>0.354768981624756</v>
      </c>
      <c r="AC256" s="3">
        <v>-20.3804347826087</v>
      </c>
      <c r="AD256" s="3">
        <v>1.79422392380637</v>
      </c>
      <c r="AE256" s="5">
        <v>3</v>
      </c>
      <c r="AF256" s="3">
        <v>2.49183344004541</v>
      </c>
      <c r="AG256" s="3">
        <v>92.0170290231684</v>
      </c>
      <c r="AH256" s="3">
        <v>68.38561967707</v>
      </c>
      <c r="AI256" s="3">
        <v>34.1388705369597</v>
      </c>
      <c r="AJ256" s="3">
        <v>33.7912921605827</v>
      </c>
      <c r="AK256" s="3">
        <v>36.2581139507627</v>
      </c>
      <c r="AL256" s="3"/>
      <c r="AM256" s="3"/>
      <c r="AN256" s="5" t="s">
        <v>46</v>
      </c>
      <c r="AO256" s="1"/>
      <c r="AP256" s="1"/>
      <c r="AQ256" s="1"/>
    </row>
    <row r="257" spans="1:43">
      <c r="A257" s="1" t="s">
        <v>799</v>
      </c>
      <c r="B257" s="1" t="s">
        <v>800</v>
      </c>
      <c r="C257" s="3">
        <v>7.04383561643836</v>
      </c>
      <c r="D257" s="4">
        <v>41666</v>
      </c>
      <c r="E257" s="3">
        <v>172.5978856371</v>
      </c>
      <c r="F257" s="5" t="s">
        <v>801</v>
      </c>
      <c r="G257" s="5">
        <v>2572</v>
      </c>
      <c r="H257" s="5" t="s">
        <v>64</v>
      </c>
      <c r="I257" s="3">
        <v>0.29043159612668</v>
      </c>
      <c r="J257" s="3">
        <v>22.5947521865889</v>
      </c>
      <c r="K257" s="3">
        <v>0.0386978275170648</v>
      </c>
      <c r="L257" s="3">
        <v>68.3673469387755</v>
      </c>
      <c r="M257" s="3">
        <v>0.212063151939432</v>
      </c>
      <c r="N257" s="3">
        <v>30.9037900874636</v>
      </c>
      <c r="O257" s="3">
        <v>0.655264783701659</v>
      </c>
      <c r="P257" s="3">
        <v>24.2690058479532</v>
      </c>
      <c r="Q257" s="3">
        <v>1.12648517747729</v>
      </c>
      <c r="R257" s="3">
        <v>53.2544378698225</v>
      </c>
      <c r="S257" s="3">
        <v>2.13951768016524</v>
      </c>
      <c r="T257" s="3">
        <v>35.9820089955022</v>
      </c>
      <c r="U257" s="3">
        <v>4.87056465284197</v>
      </c>
      <c r="V257" s="3">
        <v>30.2469135802469</v>
      </c>
      <c r="W257" s="3">
        <v>8.87647695146651</v>
      </c>
      <c r="X257" s="3">
        <v>19.9074074074074</v>
      </c>
      <c r="Y257" s="3">
        <v>15.7130206111128</v>
      </c>
      <c r="Z257" s="3">
        <v>41.6040100250627</v>
      </c>
      <c r="AA257" s="3">
        <v>0.17967187569511</v>
      </c>
      <c r="AB257" s="3">
        <v>3.40892847026683</v>
      </c>
      <c r="AC257" s="3">
        <v>0</v>
      </c>
      <c r="AD257" s="3"/>
      <c r="AE257" s="5"/>
      <c r="AF257" s="3">
        <v>0.235286381311349</v>
      </c>
      <c r="AG257" s="3">
        <v>1.60698590482984</v>
      </c>
      <c r="AH257" s="3">
        <v>1.76764564026768</v>
      </c>
      <c r="AI257" s="3">
        <v>2.13786842990467</v>
      </c>
      <c r="AJ257" s="3">
        <v>2.2280395432082</v>
      </c>
      <c r="AK257" s="3">
        <v>2.24856455067595</v>
      </c>
      <c r="AL257" s="3"/>
      <c r="AM257" s="3">
        <v>30000</v>
      </c>
      <c r="AN257" s="5" t="s">
        <v>56</v>
      </c>
      <c r="AO257" s="1"/>
      <c r="AP257" s="1"/>
      <c r="AQ257" s="1"/>
    </row>
    <row r="258" spans="1:43">
      <c r="A258" s="1" t="s">
        <v>802</v>
      </c>
      <c r="B258" s="1" t="s">
        <v>803</v>
      </c>
      <c r="C258" s="3">
        <v>6.92328767123288</v>
      </c>
      <c r="D258" s="4">
        <v>41710</v>
      </c>
      <c r="E258" s="3">
        <v>16.4214941908</v>
      </c>
      <c r="F258" s="5" t="s">
        <v>804</v>
      </c>
      <c r="G258" s="5">
        <v>2186</v>
      </c>
      <c r="H258" s="5" t="s">
        <v>93</v>
      </c>
      <c r="I258" s="3">
        <v>15.7461809635723</v>
      </c>
      <c r="J258" s="3">
        <v>6.75</v>
      </c>
      <c r="K258" s="3">
        <v>5.55079297042433</v>
      </c>
      <c r="L258" s="3">
        <v>1.63528245787909</v>
      </c>
      <c r="M258" s="3">
        <v>10.3517813130181</v>
      </c>
      <c r="N258" s="3">
        <v>4.94011976047904</v>
      </c>
      <c r="O258" s="3">
        <v>32.1438154011269</v>
      </c>
      <c r="P258" s="3">
        <v>2.41448692152917</v>
      </c>
      <c r="Q258" s="3">
        <v>51.398708884107</v>
      </c>
      <c r="R258" s="3">
        <v>1.90918472652219</v>
      </c>
      <c r="S258" s="3">
        <v>134.971374045801</v>
      </c>
      <c r="T258" s="3">
        <v>0.211752249867655</v>
      </c>
      <c r="U258" s="3">
        <v>249.786931818182</v>
      </c>
      <c r="V258" s="3">
        <v>1.82724252491694</v>
      </c>
      <c r="W258" s="3">
        <v>188.856304985337</v>
      </c>
      <c r="X258" s="3">
        <v>3.62047440699126</v>
      </c>
      <c r="Y258" s="3">
        <v>285.66953797964</v>
      </c>
      <c r="Z258" s="3">
        <v>1.81818181818182</v>
      </c>
      <c r="AA258" s="3">
        <v>0.461278739839784</v>
      </c>
      <c r="AB258" s="3">
        <v>0.353933032379827</v>
      </c>
      <c r="AC258" s="3">
        <v>-29.4719827586207</v>
      </c>
      <c r="AD258" s="3">
        <v>1.4361036849084</v>
      </c>
      <c r="AE258" s="5">
        <v>3</v>
      </c>
      <c r="AF258" s="3">
        <v>2.87588643883928</v>
      </c>
      <c r="AG258" s="3">
        <v>115.648367565927</v>
      </c>
      <c r="AH258" s="3">
        <v>90.0363653263496</v>
      </c>
      <c r="AI258" s="3">
        <v>38.5823957772176</v>
      </c>
      <c r="AJ258" s="3">
        <v>39.6917256728708</v>
      </c>
      <c r="AK258" s="3">
        <v>36.4169038661439</v>
      </c>
      <c r="AL258" s="3"/>
      <c r="AM258" s="3"/>
      <c r="AN258" s="5" t="s">
        <v>46</v>
      </c>
      <c r="AO258" s="1"/>
      <c r="AP258" s="1"/>
      <c r="AQ258" s="1"/>
    </row>
    <row r="259" spans="1:43">
      <c r="A259" s="1" t="s">
        <v>805</v>
      </c>
      <c r="B259" s="1" t="s">
        <v>806</v>
      </c>
      <c r="C259" s="3">
        <v>6.9013698630137</v>
      </c>
      <c r="D259" s="4">
        <v>41718</v>
      </c>
      <c r="E259" s="3">
        <v>0.7560884356</v>
      </c>
      <c r="F259" s="5" t="s">
        <v>807</v>
      </c>
      <c r="G259" s="5">
        <v>600</v>
      </c>
      <c r="H259" s="5" t="s">
        <v>93</v>
      </c>
      <c r="I259" s="3">
        <v>10.4233045061447</v>
      </c>
      <c r="J259" s="3">
        <v>28.05</v>
      </c>
      <c r="K259" s="3">
        <v>3.45415778251599</v>
      </c>
      <c r="L259" s="3">
        <v>20.6640237859267</v>
      </c>
      <c r="M259" s="3">
        <v>1.67644593461861</v>
      </c>
      <c r="N259" s="3">
        <v>59.2814371257485</v>
      </c>
      <c r="O259" s="3">
        <v>22.5871652349672</v>
      </c>
      <c r="P259" s="3">
        <v>16.6498993963783</v>
      </c>
      <c r="Q259" s="3">
        <v>20.1584943041109</v>
      </c>
      <c r="R259" s="3">
        <v>36.4809081527348</v>
      </c>
      <c r="S259" s="3">
        <v>56.819650937298</v>
      </c>
      <c r="T259" s="3">
        <v>35.0449973530969</v>
      </c>
      <c r="U259" s="3">
        <v>118.165467625899</v>
      </c>
      <c r="V259" s="3">
        <v>33.8316722037652</v>
      </c>
      <c r="W259" s="3">
        <v>101.327800829876</v>
      </c>
      <c r="X259" s="3">
        <v>30.0249687890137</v>
      </c>
      <c r="Y259" s="3">
        <v>107.527801539778</v>
      </c>
      <c r="Z259" s="3">
        <v>39.0909090909091</v>
      </c>
      <c r="AA259" s="3">
        <v>0.191850060314395</v>
      </c>
      <c r="AB259" s="3">
        <v>0.249034293137024</v>
      </c>
      <c r="AC259" s="3">
        <v>-22.65625</v>
      </c>
      <c r="AD259" s="3">
        <v>1.15714757359747</v>
      </c>
      <c r="AE259" s="5">
        <v>3</v>
      </c>
      <c r="AF259" s="3">
        <v>1.96938590177268</v>
      </c>
      <c r="AG259" s="3">
        <v>64.9361808880525</v>
      </c>
      <c r="AH259" s="3">
        <v>46.9161488173963</v>
      </c>
      <c r="AI259" s="3">
        <v>25.5549962874209</v>
      </c>
      <c r="AJ259" s="3">
        <v>18.963568634805</v>
      </c>
      <c r="AK259" s="3">
        <v>14.8134829680555</v>
      </c>
      <c r="AL259" s="3"/>
      <c r="AM259" s="3">
        <v>500</v>
      </c>
      <c r="AN259" s="5" t="s">
        <v>56</v>
      </c>
      <c r="AO259" s="1"/>
      <c r="AP259" s="1"/>
      <c r="AQ259" s="1"/>
    </row>
    <row r="260" spans="1:43">
      <c r="A260" s="1" t="s">
        <v>808</v>
      </c>
      <c r="B260" s="1" t="s">
        <v>809</v>
      </c>
      <c r="C260" s="3">
        <v>6.9041095890411</v>
      </c>
      <c r="D260" s="4">
        <v>41717</v>
      </c>
      <c r="E260" s="3">
        <v>0.3903857221</v>
      </c>
      <c r="F260" s="5" t="s">
        <v>810</v>
      </c>
      <c r="G260" s="5">
        <v>654</v>
      </c>
      <c r="H260" s="5" t="s">
        <v>93</v>
      </c>
      <c r="I260" s="3">
        <v>4.54128687773043</v>
      </c>
      <c r="J260" s="3">
        <v>55.25</v>
      </c>
      <c r="K260" s="3">
        <v>3.68012837657127</v>
      </c>
      <c r="L260" s="3">
        <v>16.5014866204163</v>
      </c>
      <c r="M260" s="3">
        <v>-1.40393712803297</v>
      </c>
      <c r="N260" s="3">
        <v>90.9680638722555</v>
      </c>
      <c r="O260" s="3">
        <v>14.1384995877988</v>
      </c>
      <c r="P260" s="3">
        <v>40.6941649899396</v>
      </c>
      <c r="Q260" s="3">
        <v>16.7369308600337</v>
      </c>
      <c r="R260" s="3">
        <v>43.9112487100103</v>
      </c>
      <c r="S260" s="3">
        <v>49.2147806004619</v>
      </c>
      <c r="T260" s="3">
        <v>43.0915828480678</v>
      </c>
      <c r="U260" s="3">
        <v>113.469162995595</v>
      </c>
      <c r="V260" s="3">
        <v>36.2679955703212</v>
      </c>
      <c r="W260" s="3">
        <v>47.8489702517162</v>
      </c>
      <c r="X260" s="3">
        <v>61.1735330836454</v>
      </c>
      <c r="Y260" s="3">
        <v>77.9889807162534</v>
      </c>
      <c r="Z260" s="3">
        <v>51.2987012987013</v>
      </c>
      <c r="AA260" s="3">
        <v>0.227247816515114</v>
      </c>
      <c r="AB260" s="3">
        <v>0.118333409714215</v>
      </c>
      <c r="AC260" s="3">
        <v>-41.9122462344466</v>
      </c>
      <c r="AD260" s="3">
        <v>0.331515007869727</v>
      </c>
      <c r="AE260" s="5">
        <v>7</v>
      </c>
      <c r="AF260" s="3">
        <v>0.953440505593464</v>
      </c>
      <c r="AG260" s="3">
        <v>43.3535521893029</v>
      </c>
      <c r="AH260" s="3">
        <v>41.9971768710108</v>
      </c>
      <c r="AI260" s="3">
        <v>16.3964162146146</v>
      </c>
      <c r="AJ260" s="3">
        <v>17.5763792882034</v>
      </c>
      <c r="AK260" s="3">
        <v>14.9252338874974</v>
      </c>
      <c r="AL260" s="3"/>
      <c r="AM260" s="3"/>
      <c r="AN260" s="5" t="s">
        <v>46</v>
      </c>
      <c r="AO260" s="1"/>
      <c r="AP260" s="1"/>
      <c r="AQ260" s="1"/>
    </row>
    <row r="261" spans="1:43">
      <c r="A261" s="1" t="s">
        <v>811</v>
      </c>
      <c r="B261" s="1" t="s">
        <v>812</v>
      </c>
      <c r="C261" s="3">
        <v>6.9041095890411</v>
      </c>
      <c r="D261" s="4">
        <v>41717</v>
      </c>
      <c r="E261" s="3">
        <v>4.1475391703</v>
      </c>
      <c r="F261" s="5" t="s">
        <v>813</v>
      </c>
      <c r="G261" s="5">
        <v>2086</v>
      </c>
      <c r="H261" s="5" t="s">
        <v>55</v>
      </c>
      <c r="I261" s="3">
        <v>14.8345010872191</v>
      </c>
      <c r="J261" s="3">
        <v>19.1772534785239</v>
      </c>
      <c r="K261" s="3">
        <v>6.28354203935599</v>
      </c>
      <c r="L261" s="3">
        <v>1.07344632768362</v>
      </c>
      <c r="M261" s="3">
        <v>7.85114590424325</v>
      </c>
      <c r="N261" s="3">
        <v>26.2716935966487</v>
      </c>
      <c r="O261" s="3">
        <v>29.2629861299973</v>
      </c>
      <c r="P261" s="3">
        <v>10.3311258278146</v>
      </c>
      <c r="Q261" s="3">
        <v>44.8202315661182</v>
      </c>
      <c r="R261" s="3">
        <v>6.55487804878049</v>
      </c>
      <c r="S261" s="3">
        <v>103.991416309013</v>
      </c>
      <c r="T261" s="3">
        <v>7.8125</v>
      </c>
      <c r="U261" s="3">
        <v>199.8738170347</v>
      </c>
      <c r="V261" s="3">
        <v>15.0406504065041</v>
      </c>
      <c r="W261" s="3">
        <v>178.931924882629</v>
      </c>
      <c r="X261" s="3">
        <v>9.01502504173623</v>
      </c>
      <c r="Y261" s="3">
        <v>255.497382198953</v>
      </c>
      <c r="Z261" s="3">
        <v>8.73180873180873</v>
      </c>
      <c r="AA261" s="3">
        <v>0.477251638508752</v>
      </c>
      <c r="AB261" s="3">
        <v>0.353785087075377</v>
      </c>
      <c r="AC261" s="3">
        <v>-32.1637426900585</v>
      </c>
      <c r="AD261" s="3">
        <v>1.26474102941658</v>
      </c>
      <c r="AE261" s="5">
        <v>3</v>
      </c>
      <c r="AF261" s="3">
        <v>2.7529454458612</v>
      </c>
      <c r="AG261" s="3">
        <v>87.6631543792836</v>
      </c>
      <c r="AH261" s="3">
        <v>80.0356474413623</v>
      </c>
      <c r="AI261" s="3">
        <v>38.9779288285962</v>
      </c>
      <c r="AJ261" s="3">
        <v>38.344299890578</v>
      </c>
      <c r="AK261" s="3">
        <v>28.9726572919406</v>
      </c>
      <c r="AL261" s="3"/>
      <c r="AM261" s="3"/>
      <c r="AN261" s="5" t="s">
        <v>46</v>
      </c>
      <c r="AO261" s="1"/>
      <c r="AP261" s="1"/>
      <c r="AQ261" s="1"/>
    </row>
    <row r="262" spans="1:43">
      <c r="A262" s="1" t="s">
        <v>814</v>
      </c>
      <c r="B262" s="1" t="s">
        <v>815</v>
      </c>
      <c r="C262" s="3">
        <v>6.95890410958904</v>
      </c>
      <c r="D262" s="4">
        <v>41697</v>
      </c>
      <c r="E262" s="3">
        <v>30.3132896986</v>
      </c>
      <c r="F262" s="5" t="s">
        <v>816</v>
      </c>
      <c r="G262" s="5">
        <v>902</v>
      </c>
      <c r="H262" s="5" t="s">
        <v>64</v>
      </c>
      <c r="I262" s="3">
        <v>0.284792563119442</v>
      </c>
      <c r="J262" s="3">
        <v>28.5714285714286</v>
      </c>
      <c r="K262" s="3">
        <v>0.0443126615538022</v>
      </c>
      <c r="L262" s="3">
        <v>22.5947521865889</v>
      </c>
      <c r="M262" s="3">
        <v>0.217339726069826</v>
      </c>
      <c r="N262" s="3">
        <v>20.8454810495627</v>
      </c>
      <c r="O262" s="3">
        <v>0.720368583830091</v>
      </c>
      <c r="P262" s="3">
        <v>1.75438596491228</v>
      </c>
      <c r="Q262" s="3">
        <v>1.26464966846485</v>
      </c>
      <c r="R262" s="3">
        <v>12.8698224852071</v>
      </c>
      <c r="S262" s="3">
        <v>2.25480720069157</v>
      </c>
      <c r="T262" s="3">
        <v>19.640179910045</v>
      </c>
      <c r="U262" s="3">
        <v>5.1044340963914</v>
      </c>
      <c r="V262" s="3">
        <v>13.4259259259259</v>
      </c>
      <c r="W262" s="3">
        <v>9.11141196442393</v>
      </c>
      <c r="X262" s="3">
        <v>11.7283950617284</v>
      </c>
      <c r="Y262" s="3">
        <v>16.6945178138358</v>
      </c>
      <c r="Z262" s="3">
        <v>13.2832080200501</v>
      </c>
      <c r="AA262" s="3">
        <v>0.336340939353055</v>
      </c>
      <c r="AB262" s="3">
        <v>4.27094648438652</v>
      </c>
      <c r="AC262" s="3">
        <v>0</v>
      </c>
      <c r="AD262" s="3"/>
      <c r="AE262" s="5"/>
      <c r="AF262" s="3">
        <v>0.241537305178064</v>
      </c>
      <c r="AG262" s="3">
        <v>1.70551072400806</v>
      </c>
      <c r="AH262" s="3">
        <v>1.88477349331737</v>
      </c>
      <c r="AI262" s="3">
        <v>2.22412837461299</v>
      </c>
      <c r="AJ262" s="3">
        <v>2.41310512169268</v>
      </c>
      <c r="AK262" s="3">
        <v>2.49074439484493</v>
      </c>
      <c r="AL262" s="3"/>
      <c r="AM262" s="3">
        <v>5000</v>
      </c>
      <c r="AN262" s="5" t="s">
        <v>206</v>
      </c>
      <c r="AO262" s="1"/>
      <c r="AP262" s="1"/>
      <c r="AQ262" s="1"/>
    </row>
    <row r="263" spans="1:43">
      <c r="A263" s="1" t="s">
        <v>817</v>
      </c>
      <c r="B263" s="1" t="s">
        <v>818</v>
      </c>
      <c r="C263" s="3">
        <v>6.88767123287671</v>
      </c>
      <c r="D263" s="4">
        <v>41723</v>
      </c>
      <c r="E263" s="3">
        <v>2.3018384991</v>
      </c>
      <c r="F263" s="5" t="s">
        <v>819</v>
      </c>
      <c r="G263" s="5">
        <v>1207</v>
      </c>
      <c r="H263" s="5" t="s">
        <v>93</v>
      </c>
      <c r="I263" s="3">
        <v>17.6067818715357</v>
      </c>
      <c r="J263" s="3">
        <v>3.6</v>
      </c>
      <c r="K263" s="3">
        <v>4.8546511627907</v>
      </c>
      <c r="L263" s="3">
        <v>5.30227948463826</v>
      </c>
      <c r="M263" s="3">
        <v>11.9490999379268</v>
      </c>
      <c r="N263" s="3">
        <v>2.39520958083832</v>
      </c>
      <c r="O263" s="3">
        <v>23.4851078397809</v>
      </c>
      <c r="P263" s="3">
        <v>14.989939637827</v>
      </c>
      <c r="Q263" s="3">
        <v>28.8214285714286</v>
      </c>
      <c r="R263" s="3">
        <v>20.1754385964912</v>
      </c>
      <c r="S263" s="3">
        <v>86.4082687338501</v>
      </c>
      <c r="T263" s="3">
        <v>10.8523028057173</v>
      </c>
      <c r="U263" s="3">
        <v>182.680250783699</v>
      </c>
      <c r="V263" s="3">
        <v>10.4651162790698</v>
      </c>
      <c r="W263" s="3">
        <v>149.446749654219</v>
      </c>
      <c r="X263" s="3">
        <v>11.4232209737828</v>
      </c>
      <c r="Y263" s="3">
        <v>160.24531024531</v>
      </c>
      <c r="Z263" s="3">
        <v>21.6883116883117</v>
      </c>
      <c r="AA263" s="3">
        <v>0.256970073417282</v>
      </c>
      <c r="AB263" s="3">
        <v>0.297068420563377</v>
      </c>
      <c r="AC263" s="3">
        <v>-26.835138387485</v>
      </c>
      <c r="AD263" s="3">
        <v>1.32458320749988</v>
      </c>
      <c r="AE263" s="5">
        <v>3</v>
      </c>
      <c r="AF263" s="3">
        <v>2.41003518978861</v>
      </c>
      <c r="AG263" s="3">
        <v>85.9906833893802</v>
      </c>
      <c r="AH263" s="3">
        <v>68.8272377997019</v>
      </c>
      <c r="AI263" s="3">
        <v>30.8768182457227</v>
      </c>
      <c r="AJ263" s="3">
        <v>24.6061931954385</v>
      </c>
      <c r="AK263" s="3">
        <v>20.4883480396952</v>
      </c>
      <c r="AL263" s="3"/>
      <c r="AM263" s="3"/>
      <c r="AN263" s="5" t="s">
        <v>46</v>
      </c>
      <c r="AO263" s="1"/>
      <c r="AP263" s="1"/>
      <c r="AQ263" s="1"/>
    </row>
    <row r="264" spans="1:43">
      <c r="A264" s="1" t="s">
        <v>820</v>
      </c>
      <c r="B264" s="1" t="s">
        <v>821</v>
      </c>
      <c r="C264" s="3">
        <v>6.92602739726027</v>
      </c>
      <c r="D264" s="4">
        <v>41709</v>
      </c>
      <c r="E264" s="3">
        <v>2.2031743403</v>
      </c>
      <c r="F264" s="5" t="s">
        <v>819</v>
      </c>
      <c r="G264" s="5">
        <v>1221</v>
      </c>
      <c r="H264" s="5" t="s">
        <v>93</v>
      </c>
      <c r="I264" s="3">
        <v>-6.76728422915109</v>
      </c>
      <c r="J264" s="3">
        <v>99.35</v>
      </c>
      <c r="K264" s="3">
        <v>2.54691689008043</v>
      </c>
      <c r="L264" s="3">
        <v>35.2824578790882</v>
      </c>
      <c r="M264" s="3">
        <v>-13.1666280013689</v>
      </c>
      <c r="N264" s="3">
        <v>99.8003992015968</v>
      </c>
      <c r="O264" s="3">
        <v>15.777829331508</v>
      </c>
      <c r="P264" s="3">
        <v>36.1670020120724</v>
      </c>
      <c r="Q264" s="3">
        <v>6.72524185291279</v>
      </c>
      <c r="R264" s="3">
        <v>77.3993808049536</v>
      </c>
      <c r="S264" s="3">
        <v>67.8591182540958</v>
      </c>
      <c r="T264" s="3">
        <v>24.6691371095818</v>
      </c>
      <c r="U264" s="3">
        <v>84.5852937384897</v>
      </c>
      <c r="V264" s="3">
        <v>47.1760797342193</v>
      </c>
      <c r="W264" s="3">
        <v>67.8591182540958</v>
      </c>
      <c r="X264" s="3">
        <v>46.4419475655431</v>
      </c>
      <c r="Y264" s="3">
        <v>59.2685799606416</v>
      </c>
      <c r="Z264" s="3">
        <v>63.7662337662338</v>
      </c>
      <c r="AA264" s="3">
        <v>0.195739075885401</v>
      </c>
      <c r="AB264" s="3">
        <v>0.157052221432099</v>
      </c>
      <c r="AC264" s="3">
        <v>-23.5403151065802</v>
      </c>
      <c r="AD264" s="3">
        <v>0.798961136884573</v>
      </c>
      <c r="AE264" s="5">
        <v>4</v>
      </c>
      <c r="AF264" s="3">
        <v>1.43790754065118</v>
      </c>
      <c r="AG264" s="3">
        <v>54.2027916029576</v>
      </c>
      <c r="AH264" s="3">
        <v>36.5070993751604</v>
      </c>
      <c r="AI264" s="3">
        <v>15.0988145276142</v>
      </c>
      <c r="AJ264" s="3">
        <v>10.7265235377396</v>
      </c>
      <c r="AK264" s="3">
        <v>12.6425961948934</v>
      </c>
      <c r="AL264" s="3"/>
      <c r="AM264" s="3"/>
      <c r="AN264" s="5" t="s">
        <v>46</v>
      </c>
      <c r="AO264" s="1"/>
      <c r="AP264" s="1"/>
      <c r="AQ264" s="1"/>
    </row>
    <row r="265" spans="1:43">
      <c r="A265" s="1" t="s">
        <v>822</v>
      </c>
      <c r="B265" s="1" t="s">
        <v>823</v>
      </c>
      <c r="C265" s="3">
        <v>6.88767123287671</v>
      </c>
      <c r="D265" s="4">
        <v>41723</v>
      </c>
      <c r="E265" s="3">
        <v>0.746944001</v>
      </c>
      <c r="F265" s="5" t="s">
        <v>824</v>
      </c>
      <c r="G265" s="5">
        <v>552</v>
      </c>
      <c r="H265" s="5" t="s">
        <v>45</v>
      </c>
      <c r="I265" s="3">
        <v>2.35626767200756</v>
      </c>
      <c r="J265" s="3">
        <v>23.2484076433121</v>
      </c>
      <c r="K265" s="3">
        <v>0.184501845018444</v>
      </c>
      <c r="L265" s="3">
        <v>68.167701863354</v>
      </c>
      <c r="M265" s="3">
        <v>-1.45190562613431</v>
      </c>
      <c r="N265" s="3">
        <v>84.2857142857143</v>
      </c>
      <c r="O265" s="3">
        <v>13.5983263598327</v>
      </c>
      <c r="P265" s="3">
        <v>0.827814569536424</v>
      </c>
      <c r="Q265" s="3">
        <v>13.3611691022965</v>
      </c>
      <c r="R265" s="3">
        <v>2.22602739726027</v>
      </c>
      <c r="S265" s="3">
        <v>26.4260768335274</v>
      </c>
      <c r="T265" s="3">
        <v>4.14312617702448</v>
      </c>
      <c r="U265" s="3">
        <v>39.0524967989757</v>
      </c>
      <c r="V265" s="3">
        <v>10.4033970276008</v>
      </c>
      <c r="W265" s="3">
        <v>32.4390243902439</v>
      </c>
      <c r="X265" s="3">
        <v>18.957345971564</v>
      </c>
      <c r="Y265" s="3">
        <v>44.9933244325768</v>
      </c>
      <c r="Z265" s="3">
        <v>10.5485232067511</v>
      </c>
      <c r="AA265" s="3">
        <v>0.177760973513728</v>
      </c>
      <c r="AB265" s="3">
        <v>0.130754581348352</v>
      </c>
      <c r="AC265" s="3">
        <v>-15.5709342560554</v>
      </c>
      <c r="AD265" s="3">
        <v>0.629304704547996</v>
      </c>
      <c r="AE265" s="5">
        <v>4</v>
      </c>
      <c r="AF265" s="3">
        <v>0.759623856500339</v>
      </c>
      <c r="AG265" s="3">
        <v>20.5858128017139</v>
      </c>
      <c r="AH265" s="3">
        <v>19.4457352544695</v>
      </c>
      <c r="AI265" s="3">
        <v>8.87999582470485</v>
      </c>
      <c r="AJ265" s="3">
        <v>9.36685020168604</v>
      </c>
      <c r="AK265" s="3">
        <v>1.69049996308945</v>
      </c>
      <c r="AL265" s="3"/>
      <c r="AM265" s="3"/>
      <c r="AN265" s="5" t="s">
        <v>46</v>
      </c>
      <c r="AO265" s="1"/>
      <c r="AP265" s="1"/>
      <c r="AQ265" s="1"/>
    </row>
    <row r="266" spans="1:43">
      <c r="A266" s="1" t="s">
        <v>825</v>
      </c>
      <c r="B266" s="1" t="s">
        <v>826</v>
      </c>
      <c r="C266" s="3">
        <v>6.92054794520548</v>
      </c>
      <c r="D266" s="4">
        <v>41711</v>
      </c>
      <c r="E266" s="3">
        <v>0.4609270818</v>
      </c>
      <c r="F266" s="5" t="s">
        <v>827</v>
      </c>
      <c r="G266" s="5">
        <v>2434</v>
      </c>
      <c r="H266" s="5" t="s">
        <v>93</v>
      </c>
      <c r="I266" s="3">
        <v>4.10497981157469</v>
      </c>
      <c r="J266" s="3">
        <v>58.1</v>
      </c>
      <c r="K266" s="3">
        <v>1.70940170940171</v>
      </c>
      <c r="L266" s="3">
        <v>49.2566897918731</v>
      </c>
      <c r="M266" s="3">
        <v>2.11221122112211</v>
      </c>
      <c r="N266" s="3">
        <v>52.9940119760479</v>
      </c>
      <c r="O266" s="3">
        <v>2.79069767441861</v>
      </c>
      <c r="P266" s="3">
        <v>87.5251509054326</v>
      </c>
      <c r="Q266" s="3">
        <v>-1.33928571428572</v>
      </c>
      <c r="R266" s="3">
        <v>95.8204334365325</v>
      </c>
      <c r="S266" s="3">
        <v>13.75</v>
      </c>
      <c r="T266" s="3">
        <v>89.9947061937533</v>
      </c>
      <c r="U266" s="3">
        <v>23.8590872698158</v>
      </c>
      <c r="V266" s="3">
        <v>91.3067552602436</v>
      </c>
      <c r="W266" s="3">
        <v>18.362662586075</v>
      </c>
      <c r="X266" s="3">
        <v>94.3820224719101</v>
      </c>
      <c r="Y266" s="3">
        <v>20.4828660436137</v>
      </c>
      <c r="Z266" s="3">
        <v>95.974025974026</v>
      </c>
      <c r="AA266" s="3">
        <v>0.133637007839762</v>
      </c>
      <c r="AB266" s="3">
        <v>0.109606124978701</v>
      </c>
      <c r="AC266" s="3">
        <v>-7.69230769230769</v>
      </c>
      <c r="AD266" s="3">
        <v>0.750033843217888</v>
      </c>
      <c r="AE266" s="5">
        <v>3</v>
      </c>
      <c r="AF266" s="3">
        <v>0.360708889329453</v>
      </c>
      <c r="AG266" s="3">
        <v>10.7081455182849</v>
      </c>
      <c r="AH266" s="3">
        <v>10.2561979307008</v>
      </c>
      <c r="AI266" s="3">
        <v>4.38115111194828</v>
      </c>
      <c r="AJ266" s="3">
        <v>4.09244680124123</v>
      </c>
      <c r="AK266" s="3">
        <v>4.56587772855797</v>
      </c>
      <c r="AL266" s="3"/>
      <c r="AM266" s="3"/>
      <c r="AN266" s="5" t="s">
        <v>46</v>
      </c>
      <c r="AO266" s="1"/>
      <c r="AP266" s="1"/>
      <c r="AQ266" s="1"/>
    </row>
    <row r="267" spans="1:43">
      <c r="A267" s="1" t="s">
        <v>828</v>
      </c>
      <c r="B267" s="1" t="s">
        <v>829</v>
      </c>
      <c r="C267" s="3">
        <v>6.99452054794521</v>
      </c>
      <c r="D267" s="4">
        <v>41684</v>
      </c>
      <c r="E267" s="3">
        <v>422.397302584</v>
      </c>
      <c r="F267" s="5" t="s">
        <v>830</v>
      </c>
      <c r="G267" s="5">
        <v>2554</v>
      </c>
      <c r="H267" s="5" t="s">
        <v>64</v>
      </c>
      <c r="I267" s="3">
        <v>0.267250841357035</v>
      </c>
      <c r="J267" s="3">
        <v>54.66472303207</v>
      </c>
      <c r="K267" s="3">
        <v>0.0396271143530378</v>
      </c>
      <c r="L267" s="3">
        <v>60.4956268221574</v>
      </c>
      <c r="M267" s="3">
        <v>0.198934173186707</v>
      </c>
      <c r="N267" s="3">
        <v>54.66472303207</v>
      </c>
      <c r="O267" s="3">
        <v>0.619648881660458</v>
      </c>
      <c r="P267" s="3">
        <v>45.906432748538</v>
      </c>
      <c r="Q267" s="3">
        <v>1.1311027296104</v>
      </c>
      <c r="R267" s="3">
        <v>51.3313609467456</v>
      </c>
      <c r="S267" s="3">
        <v>2.13006782021603</v>
      </c>
      <c r="T267" s="3">
        <v>37.9310344827586</v>
      </c>
      <c r="U267" s="3">
        <v>4.7527477206874</v>
      </c>
      <c r="V267" s="3">
        <v>39.1975308641975</v>
      </c>
      <c r="W267" s="3">
        <v>8.58756420864568</v>
      </c>
      <c r="X267" s="3">
        <v>34.2592592592593</v>
      </c>
      <c r="Y267" s="3">
        <v>15.9436058596131</v>
      </c>
      <c r="Z267" s="3">
        <v>33.5839598997494</v>
      </c>
      <c r="AA267" s="3">
        <v>0.146331143068206</v>
      </c>
      <c r="AB267" s="3">
        <v>3.12849075857278</v>
      </c>
      <c r="AC267" s="3">
        <v>0</v>
      </c>
      <c r="AD267" s="3"/>
      <c r="AE267" s="5"/>
      <c r="AF267" s="3">
        <v>0.22751894418592</v>
      </c>
      <c r="AG267" s="3">
        <v>1.57330301624627</v>
      </c>
      <c r="AH267" s="3">
        <v>1.70306505077709</v>
      </c>
      <c r="AI267" s="3">
        <v>2.06244779395746</v>
      </c>
      <c r="AJ267" s="3">
        <v>2.23308284218875</v>
      </c>
      <c r="AK267" s="3">
        <v>2.31425906831026</v>
      </c>
      <c r="AL267" s="3"/>
      <c r="AM267" s="3">
        <v>500</v>
      </c>
      <c r="AN267" s="5" t="s">
        <v>56</v>
      </c>
      <c r="AO267" s="1"/>
      <c r="AP267" s="1"/>
      <c r="AQ267" s="1"/>
    </row>
    <row r="268" spans="1:43">
      <c r="A268" s="1" t="s">
        <v>831</v>
      </c>
      <c r="B268" s="1" t="s">
        <v>832</v>
      </c>
      <c r="C268" s="3">
        <v>6.98630136986301</v>
      </c>
      <c r="D268" s="4">
        <v>41687</v>
      </c>
      <c r="E268" s="3">
        <v>178.0183791011</v>
      </c>
      <c r="F268" s="5" t="s">
        <v>179</v>
      </c>
      <c r="G268" s="5">
        <v>1398</v>
      </c>
      <c r="H268" s="5" t="s">
        <v>64</v>
      </c>
      <c r="I268" s="3">
        <v>0.298355666977293</v>
      </c>
      <c r="J268" s="3">
        <v>15.0145772594752</v>
      </c>
      <c r="K268" s="3">
        <v>0.0451579383430057</v>
      </c>
      <c r="L268" s="3">
        <v>16.7638483965015</v>
      </c>
      <c r="M268" s="3">
        <v>0.222855616594142</v>
      </c>
      <c r="N268" s="3">
        <v>15.3061224489796</v>
      </c>
      <c r="O268" s="3">
        <v>0.691856828409696</v>
      </c>
      <c r="P268" s="3">
        <v>8.33333333333333</v>
      </c>
      <c r="Q268" s="3">
        <v>1.25793126031983</v>
      </c>
      <c r="R268" s="3">
        <v>14.6449704142012</v>
      </c>
      <c r="S268" s="3">
        <v>2.37855423372622</v>
      </c>
      <c r="T268" s="3">
        <v>8.24587706146927</v>
      </c>
      <c r="U268" s="3">
        <v>5.29222953860467</v>
      </c>
      <c r="V268" s="3">
        <v>6.01851851851852</v>
      </c>
      <c r="W268" s="3">
        <v>9.24150511411426</v>
      </c>
      <c r="X268" s="3">
        <v>6.79012345679012</v>
      </c>
      <c r="Y268" s="3">
        <v>17.2522742610778</v>
      </c>
      <c r="Z268" s="3">
        <v>5.0125313283208</v>
      </c>
      <c r="AA268" s="3">
        <v>0.558848684733714</v>
      </c>
      <c r="AB268" s="3">
        <v>4.70653724967795</v>
      </c>
      <c r="AC268" s="3">
        <v>0</v>
      </c>
      <c r="AD268" s="3"/>
      <c r="AE268" s="5"/>
      <c r="AF268" s="3">
        <v>0.244671275304737</v>
      </c>
      <c r="AG268" s="3">
        <v>1.75909436142927</v>
      </c>
      <c r="AH268" s="3">
        <v>1.91678350717273</v>
      </c>
      <c r="AI268" s="3">
        <v>2.22274290484592</v>
      </c>
      <c r="AJ268" s="3">
        <v>2.40889445317642</v>
      </c>
      <c r="AK268" s="3">
        <v>2.59699331608672</v>
      </c>
      <c r="AL268" s="3"/>
      <c r="AM268" s="3">
        <v>10000</v>
      </c>
      <c r="AN268" s="5" t="s">
        <v>56</v>
      </c>
      <c r="AO268" s="1"/>
      <c r="AP268" s="1"/>
      <c r="AQ268" s="1"/>
    </row>
    <row r="269" spans="1:43">
      <c r="A269" s="1" t="s">
        <v>833</v>
      </c>
      <c r="B269" s="1" t="s">
        <v>834</v>
      </c>
      <c r="C269" s="3">
        <v>6.90684931506849</v>
      </c>
      <c r="D269" s="4">
        <v>41716</v>
      </c>
      <c r="E269" s="3">
        <v>11.8076645277</v>
      </c>
      <c r="F269" s="5" t="s">
        <v>835</v>
      </c>
      <c r="G269" s="5">
        <v>945</v>
      </c>
      <c r="H269" s="5" t="s">
        <v>93</v>
      </c>
      <c r="I269" s="3">
        <v>11.3778705636743</v>
      </c>
      <c r="J269" s="3">
        <v>24.25</v>
      </c>
      <c r="K269" s="3">
        <v>3.22476620445018</v>
      </c>
      <c r="L269" s="3">
        <v>24.380574826561</v>
      </c>
      <c r="M269" s="3">
        <v>2.39923224568139</v>
      </c>
      <c r="N269" s="3">
        <v>49.4510978043912</v>
      </c>
      <c r="O269" s="3">
        <v>16.1887477313975</v>
      </c>
      <c r="P269" s="3">
        <v>34.6579476861167</v>
      </c>
      <c r="Q269" s="3">
        <v>30.0162469536962</v>
      </c>
      <c r="R269" s="3">
        <v>17.4922600619195</v>
      </c>
      <c r="S269" s="3">
        <v>96.3803680981595</v>
      </c>
      <c r="T269" s="3">
        <v>5.61143462149285</v>
      </c>
      <c r="U269" s="3">
        <v>252.145214521452</v>
      </c>
      <c r="V269" s="3">
        <v>1.60575858250277</v>
      </c>
      <c r="W269" s="3">
        <v>200</v>
      </c>
      <c r="X269" s="3">
        <v>3.05867665418227</v>
      </c>
      <c r="Y269" s="3">
        <v>122.037087386003</v>
      </c>
      <c r="Z269" s="3">
        <v>33.1168831168831</v>
      </c>
      <c r="AA269" s="3">
        <v>0.294905642617089</v>
      </c>
      <c r="AB269" s="3">
        <v>0.332943032471765</v>
      </c>
      <c r="AC269" s="3">
        <v>-30.6122448979592</v>
      </c>
      <c r="AD269" s="3">
        <v>1.44153746416026</v>
      </c>
      <c r="AE269" s="5">
        <v>8</v>
      </c>
      <c r="AF269" s="3">
        <v>2.96569758663005</v>
      </c>
      <c r="AG269" s="3">
        <v>108.464179888269</v>
      </c>
      <c r="AH269" s="3">
        <v>91.565052512304</v>
      </c>
      <c r="AI269" s="3">
        <v>36.5617468782748</v>
      </c>
      <c r="AJ269" s="3">
        <v>24.437088815723</v>
      </c>
      <c r="AK269" s="3">
        <v>24.6990561616153</v>
      </c>
      <c r="AL269" s="3"/>
      <c r="AM269" s="3"/>
      <c r="AN269" s="5" t="s">
        <v>46</v>
      </c>
      <c r="AO269" s="1"/>
      <c r="AP269" s="1"/>
      <c r="AQ269" s="1"/>
    </row>
    <row r="270" spans="1:43">
      <c r="A270" s="1" t="s">
        <v>836</v>
      </c>
      <c r="B270" s="1" t="s">
        <v>837</v>
      </c>
      <c r="C270" s="3">
        <v>6.95890410958904</v>
      </c>
      <c r="D270" s="4">
        <v>41697</v>
      </c>
      <c r="E270" s="3">
        <v>113.7816874411</v>
      </c>
      <c r="F270" s="5" t="s">
        <v>838</v>
      </c>
      <c r="G270" s="5">
        <v>2101</v>
      </c>
      <c r="H270" s="5" t="s">
        <v>64</v>
      </c>
      <c r="I270" s="3">
        <v>0.274404220432497</v>
      </c>
      <c r="J270" s="3">
        <v>42.1282798833819</v>
      </c>
      <c r="K270" s="3">
        <v>0.040889513944651</v>
      </c>
      <c r="L270" s="3">
        <v>51.3119533527697</v>
      </c>
      <c r="M270" s="3">
        <v>0.206570799087924</v>
      </c>
      <c r="N270" s="3">
        <v>41.5451895043732</v>
      </c>
      <c r="O270" s="3">
        <v>0.610374768698429</v>
      </c>
      <c r="P270" s="3">
        <v>50</v>
      </c>
      <c r="Q270" s="3">
        <v>1.13969670733121</v>
      </c>
      <c r="R270" s="3">
        <v>49.4082840236686</v>
      </c>
      <c r="S270" s="3">
        <v>2.07772815765995</v>
      </c>
      <c r="T270" s="3">
        <v>47.2263868065967</v>
      </c>
      <c r="U270" s="3">
        <v>4.64995042540299</v>
      </c>
      <c r="V270" s="3">
        <v>48.6111111111111</v>
      </c>
      <c r="W270" s="3">
        <v>8.21435048382758</v>
      </c>
      <c r="X270" s="3">
        <v>51.8518518518518</v>
      </c>
      <c r="Y270" s="3">
        <v>14.6357921917924</v>
      </c>
      <c r="Z270" s="3">
        <v>72.6817042606516</v>
      </c>
      <c r="AA270" s="3">
        <v>-0.0140242194839272</v>
      </c>
      <c r="AB270" s="3">
        <v>2.35931018609908</v>
      </c>
      <c r="AC270" s="3">
        <v>0</v>
      </c>
      <c r="AD270" s="3"/>
      <c r="AE270" s="5"/>
      <c r="AF270" s="3">
        <v>0.217895394173293</v>
      </c>
      <c r="AG270" s="3">
        <v>1.5219738541814</v>
      </c>
      <c r="AH270" s="3">
        <v>1.64148997398093</v>
      </c>
      <c r="AI270" s="3">
        <v>1.96255676668451</v>
      </c>
      <c r="AJ270" s="3">
        <v>2.0479195302765</v>
      </c>
      <c r="AK270" s="3">
        <v>2.14091763583328</v>
      </c>
      <c r="AL270" s="3"/>
      <c r="AM270" s="3"/>
      <c r="AN270" s="5" t="s">
        <v>46</v>
      </c>
      <c r="AO270" s="1"/>
      <c r="AP270" s="1"/>
      <c r="AQ270" s="1"/>
    </row>
    <row r="271" spans="1:43">
      <c r="A271" s="1" t="s">
        <v>839</v>
      </c>
      <c r="B271" s="1" t="s">
        <v>840</v>
      </c>
      <c r="C271" s="3">
        <v>6.80821917808219</v>
      </c>
      <c r="D271" s="4">
        <v>41752</v>
      </c>
      <c r="E271" s="3">
        <v>4.9101160889</v>
      </c>
      <c r="F271" s="5" t="s">
        <v>841</v>
      </c>
      <c r="G271" s="5">
        <v>905</v>
      </c>
      <c r="H271" s="5" t="s">
        <v>93</v>
      </c>
      <c r="I271" s="3">
        <v>13.1764705882353</v>
      </c>
      <c r="J271" s="3">
        <v>15.65</v>
      </c>
      <c r="K271" s="3">
        <v>3.66379310344827</v>
      </c>
      <c r="L271" s="3">
        <v>16.8483647175421</v>
      </c>
      <c r="M271" s="3">
        <v>9.13216108905275</v>
      </c>
      <c r="N271" s="3">
        <v>8.33333333333333</v>
      </c>
      <c r="O271" s="3">
        <v>18.1818181818182</v>
      </c>
      <c r="P271" s="3">
        <v>29.1247484909457</v>
      </c>
      <c r="Q271" s="3">
        <v>30.7953772943576</v>
      </c>
      <c r="R271" s="3">
        <v>16.047471620227</v>
      </c>
      <c r="S271" s="3">
        <v>58.4843492586491</v>
      </c>
      <c r="T271" s="3">
        <v>33.139227104288</v>
      </c>
      <c r="U271" s="3">
        <v>89.1838741396264</v>
      </c>
      <c r="V271" s="3">
        <v>45.1273532668882</v>
      </c>
      <c r="W271" s="3">
        <v>78.8104089219331</v>
      </c>
      <c r="X271" s="3">
        <v>41.0736579275905</v>
      </c>
      <c r="Y271" s="3">
        <v>1.69133192389006</v>
      </c>
      <c r="Z271" s="3">
        <v>99.4805194805195</v>
      </c>
      <c r="AA271" s="3">
        <v>0.384607526212218</v>
      </c>
      <c r="AB271" s="3">
        <v>0.262509407299224</v>
      </c>
      <c r="AC271" s="3">
        <v>-28.0359820089955</v>
      </c>
      <c r="AD271" s="3">
        <v>0.760901201893371</v>
      </c>
      <c r="AE271" s="5">
        <v>7</v>
      </c>
      <c r="AF271" s="3">
        <v>1.3395794074586</v>
      </c>
      <c r="AG271" s="3">
        <v>52.5471921750046</v>
      </c>
      <c r="AH271" s="3">
        <v>36.3424288846248</v>
      </c>
      <c r="AI271" s="3">
        <v>17.5259159701523</v>
      </c>
      <c r="AJ271" s="3">
        <v>4.53529977032492</v>
      </c>
      <c r="AK271" s="3">
        <v>13.1179339194044</v>
      </c>
      <c r="AL271" s="3"/>
      <c r="AM271" s="3"/>
      <c r="AN271" s="5" t="s">
        <v>46</v>
      </c>
      <c r="AO271" s="1"/>
      <c r="AP271" s="1"/>
      <c r="AQ271" s="1"/>
    </row>
    <row r="272" spans="1:43">
      <c r="A272" s="1" t="s">
        <v>842</v>
      </c>
      <c r="B272" s="1" t="s">
        <v>843</v>
      </c>
      <c r="C272" s="3">
        <v>6.92054794520548</v>
      </c>
      <c r="D272" s="4">
        <v>41711</v>
      </c>
      <c r="E272" s="3">
        <v>15.9054402273</v>
      </c>
      <c r="F272" s="5" t="s">
        <v>844</v>
      </c>
      <c r="G272" s="5">
        <v>2527</v>
      </c>
      <c r="H272" s="5" t="s">
        <v>50</v>
      </c>
      <c r="I272" s="3">
        <v>-0.0859845227859072</v>
      </c>
      <c r="J272" s="3">
        <v>78.2045556051809</v>
      </c>
      <c r="K272" s="3">
        <v>-0.0859845227859072</v>
      </c>
      <c r="L272" s="3">
        <v>89.0659583886676</v>
      </c>
      <c r="M272" s="3">
        <v>-0.257510729613745</v>
      </c>
      <c r="N272" s="3">
        <v>80.3650934995548</v>
      </c>
      <c r="O272" s="3">
        <v>0.0861326442721731</v>
      </c>
      <c r="P272" s="3">
        <v>85.8839652809502</v>
      </c>
      <c r="Q272" s="3">
        <v>0.780572419774491</v>
      </c>
      <c r="R272" s="3">
        <v>77.7885079671656</v>
      </c>
      <c r="S272" s="3">
        <v>2.74093722369583</v>
      </c>
      <c r="T272" s="3">
        <v>17.5141242937853</v>
      </c>
      <c r="U272" s="3">
        <v>9.11901779330624</v>
      </c>
      <c r="V272" s="3">
        <v>10.2941176470588</v>
      </c>
      <c r="W272" s="3">
        <v>16.217871370003</v>
      </c>
      <c r="X272" s="3">
        <v>20.3883495145631</v>
      </c>
      <c r="Y272" s="3">
        <v>23.4251540406772</v>
      </c>
      <c r="Z272" s="3">
        <v>15.0326797385621</v>
      </c>
      <c r="AA272" s="3">
        <v>0.116993519723721</v>
      </c>
      <c r="AB272" s="3">
        <v>0.753655223019499</v>
      </c>
      <c r="AC272" s="3">
        <v>-1.03626943005181</v>
      </c>
      <c r="AD272" s="3">
        <v>4.9484193406579</v>
      </c>
      <c r="AE272" s="5">
        <v>2</v>
      </c>
      <c r="AF272" s="3">
        <v>0.423486375016298</v>
      </c>
      <c r="AG272" s="3">
        <v>3.31823112670866</v>
      </c>
      <c r="AH272" s="3">
        <v>4.94953257455695</v>
      </c>
      <c r="AI272" s="3">
        <v>5.15351228106204</v>
      </c>
      <c r="AJ272" s="3">
        <v>4.59777673132558</v>
      </c>
      <c r="AK272" s="3">
        <v>5.39099185759655</v>
      </c>
      <c r="AL272" s="3"/>
      <c r="AM272" s="3"/>
      <c r="AN272" s="5" t="s">
        <v>51</v>
      </c>
      <c r="AO272" s="1"/>
      <c r="AP272" s="1"/>
      <c r="AQ272" s="1"/>
    </row>
    <row r="273" spans="1:43">
      <c r="A273" s="1" t="s">
        <v>845</v>
      </c>
      <c r="B273" s="1" t="s">
        <v>846</v>
      </c>
      <c r="C273" s="3">
        <v>6.8986301369863</v>
      </c>
      <c r="D273" s="4">
        <v>41719</v>
      </c>
      <c r="E273" s="3">
        <v>1.4257028465</v>
      </c>
      <c r="F273" s="5" t="s">
        <v>847</v>
      </c>
      <c r="G273" s="5">
        <v>2519</v>
      </c>
      <c r="H273" s="5" t="s">
        <v>55</v>
      </c>
      <c r="I273" s="3">
        <v>9.74706971005551</v>
      </c>
      <c r="J273" s="3">
        <v>54.0229885057471</v>
      </c>
      <c r="K273" s="3">
        <v>0.018740629685147</v>
      </c>
      <c r="L273" s="3">
        <v>88.9265536723164</v>
      </c>
      <c r="M273" s="3">
        <v>4.85265225933202</v>
      </c>
      <c r="N273" s="3">
        <v>53.0221424296828</v>
      </c>
      <c r="O273" s="3">
        <v>17.4774378164209</v>
      </c>
      <c r="P273" s="3">
        <v>56.3576158940397</v>
      </c>
      <c r="Q273" s="3">
        <v>32.1693907875186</v>
      </c>
      <c r="R273" s="3">
        <v>26.7530487804878</v>
      </c>
      <c r="S273" s="3">
        <v>62.1202916160389</v>
      </c>
      <c r="T273" s="3">
        <v>55.6640625</v>
      </c>
      <c r="U273" s="3">
        <v>195.514950166113</v>
      </c>
      <c r="V273" s="3">
        <v>16.8021680216802</v>
      </c>
      <c r="W273" s="3">
        <v>145.605154164749</v>
      </c>
      <c r="X273" s="3">
        <v>24.7078464106845</v>
      </c>
      <c r="Y273" s="3">
        <v>207.077100115075</v>
      </c>
      <c r="Z273" s="3">
        <v>18.7110187110187</v>
      </c>
      <c r="AA273" s="3">
        <v>0.278096844669034</v>
      </c>
      <c r="AB273" s="3">
        <v>0.35277374833812</v>
      </c>
      <c r="AC273" s="3">
        <v>-25.8808177468465</v>
      </c>
      <c r="AD273" s="3">
        <v>1.34644981116308</v>
      </c>
      <c r="AE273" s="5">
        <v>3</v>
      </c>
      <c r="AF273" s="3">
        <v>2.56080459940804</v>
      </c>
      <c r="AG273" s="3">
        <v>68.8924899212976</v>
      </c>
      <c r="AH273" s="3">
        <v>73.6648545709775</v>
      </c>
      <c r="AI273" s="3">
        <v>33.2719768091178</v>
      </c>
      <c r="AJ273" s="3">
        <v>27.3456444197277</v>
      </c>
      <c r="AK273" s="3">
        <v>30.9118628327096</v>
      </c>
      <c r="AL273" s="3"/>
      <c r="AM273" s="3"/>
      <c r="AN273" s="5" t="s">
        <v>46</v>
      </c>
      <c r="AO273" s="1"/>
      <c r="AP273" s="1"/>
      <c r="AQ273" s="1"/>
    </row>
    <row r="274" spans="1:43">
      <c r="A274" s="1" t="s">
        <v>848</v>
      </c>
      <c r="B274" s="1" t="s">
        <v>849</v>
      </c>
      <c r="C274" s="3">
        <v>3.73698630136986</v>
      </c>
      <c r="D274" s="4">
        <v>42873</v>
      </c>
      <c r="E274" s="3">
        <v>50.3895023244</v>
      </c>
      <c r="F274" s="5" t="s">
        <v>850</v>
      </c>
      <c r="G274" s="5">
        <v>1365</v>
      </c>
      <c r="H274" s="5" t="s">
        <v>64</v>
      </c>
      <c r="I274" s="3">
        <v>0.25921816453967</v>
      </c>
      <c r="J274" s="3">
        <v>63.1195335276968</v>
      </c>
      <c r="K274" s="3">
        <v>0.0382336236025417</v>
      </c>
      <c r="L274" s="3">
        <v>71.1370262390671</v>
      </c>
      <c r="M274" s="3">
        <v>0.191418888624617</v>
      </c>
      <c r="N274" s="3">
        <v>66.4723032069971</v>
      </c>
      <c r="O274" s="3">
        <v>0.586504644640729</v>
      </c>
      <c r="P274" s="3">
        <v>67.8362573099415</v>
      </c>
      <c r="Q274" s="3">
        <v>1.10310871545936</v>
      </c>
      <c r="R274" s="3">
        <v>60.6508875739645</v>
      </c>
      <c r="S274" s="3">
        <v>2.0242219166842</v>
      </c>
      <c r="T274" s="3">
        <v>56.9715142428786</v>
      </c>
      <c r="U274" s="3">
        <v>4.58717440494944</v>
      </c>
      <c r="V274" s="3">
        <v>54.0123456790123</v>
      </c>
      <c r="W274" s="3">
        <v>8.00684244342572</v>
      </c>
      <c r="X274" s="3">
        <v>62.1913580246914</v>
      </c>
      <c r="Y274" s="3"/>
      <c r="Z274" s="3"/>
      <c r="AA274" s="3">
        <v>-0.128618720468971</v>
      </c>
      <c r="AB274" s="3">
        <v>2.08492518098181</v>
      </c>
      <c r="AC274" s="3">
        <v>0</v>
      </c>
      <c r="AD274" s="3"/>
      <c r="AE274" s="5"/>
      <c r="AF274" s="3">
        <v>0.212643185593408</v>
      </c>
      <c r="AG274" s="3">
        <v>1.48115576776728</v>
      </c>
      <c r="AH274" s="3">
        <v>1.63306517142614</v>
      </c>
      <c r="AI274" s="3">
        <v>1.93959278591986</v>
      </c>
      <c r="AJ274" s="3"/>
      <c r="AK274" s="3"/>
      <c r="AL274" s="3"/>
      <c r="AM274" s="3">
        <v>300</v>
      </c>
      <c r="AN274" s="5" t="s">
        <v>56</v>
      </c>
      <c r="AO274" s="1"/>
      <c r="AP274" s="1"/>
      <c r="AQ274" s="1"/>
    </row>
    <row r="275" spans="1:43">
      <c r="A275" s="1" t="s">
        <v>851</v>
      </c>
      <c r="B275" s="1" t="s">
        <v>852</v>
      </c>
      <c r="C275" s="3">
        <v>6.83287671232877</v>
      </c>
      <c r="D275" s="4">
        <v>41743</v>
      </c>
      <c r="E275" s="3">
        <v>1.4959873253</v>
      </c>
      <c r="F275" s="5" t="s">
        <v>853</v>
      </c>
      <c r="G275" s="5">
        <v>2494</v>
      </c>
      <c r="H275" s="5" t="s">
        <v>191</v>
      </c>
      <c r="I275" s="3">
        <v>5.20833333333333</v>
      </c>
      <c r="J275" s="3">
        <v>80.6509945750452</v>
      </c>
      <c r="K275" s="3">
        <v>2.17657878602085</v>
      </c>
      <c r="L275" s="3">
        <v>58.3904109589041</v>
      </c>
      <c r="M275" s="3">
        <v>1.18397085610201</v>
      </c>
      <c r="N275" s="3">
        <v>82.1621621621622</v>
      </c>
      <c r="O275" s="3">
        <v>8.70841487279845</v>
      </c>
      <c r="P275" s="3">
        <v>79.6190476190476</v>
      </c>
      <c r="Q275" s="3">
        <v>9.67423494570582</v>
      </c>
      <c r="R275" s="3">
        <v>81.7610062893082</v>
      </c>
      <c r="S275" s="3">
        <v>36.0963658636178</v>
      </c>
      <c r="T275" s="3">
        <v>85.2941176470588</v>
      </c>
      <c r="U275" s="3">
        <v>142.223837209302</v>
      </c>
      <c r="V275" s="3">
        <v>53.6656891495601</v>
      </c>
      <c r="W275" s="3">
        <v>105.233990147783</v>
      </c>
      <c r="X275" s="3">
        <v>57.5971731448763</v>
      </c>
      <c r="Y275" s="3">
        <v>120</v>
      </c>
      <c r="Z275" s="3">
        <v>68.3544303797468</v>
      </c>
      <c r="AA275" s="3">
        <v>0.147378194187973</v>
      </c>
      <c r="AB275" s="3">
        <v>0.204786474260638</v>
      </c>
      <c r="AC275" s="3">
        <v>-33.5653104925054</v>
      </c>
      <c r="AD275" s="3">
        <v>0.805182746629372</v>
      </c>
      <c r="AE275" s="5">
        <v>7</v>
      </c>
      <c r="AF275" s="3">
        <v>1.91075987809306</v>
      </c>
      <c r="AG275" s="3">
        <v>41.0040669149407</v>
      </c>
      <c r="AH275" s="3">
        <v>59.5806783994302</v>
      </c>
      <c r="AI275" s="3">
        <v>24.1852729783983</v>
      </c>
      <c r="AJ275" s="3">
        <v>20.6020286690565</v>
      </c>
      <c r="AK275" s="3">
        <v>21.3926801602663</v>
      </c>
      <c r="AL275" s="3"/>
      <c r="AM275" s="3"/>
      <c r="AN275" s="5" t="s">
        <v>46</v>
      </c>
      <c r="AO275" s="1"/>
      <c r="AP275" s="1"/>
      <c r="AQ275" s="1"/>
    </row>
    <row r="276" spans="1:43">
      <c r="A276" s="1" t="s">
        <v>854</v>
      </c>
      <c r="B276" s="1" t="s">
        <v>855</v>
      </c>
      <c r="C276" s="3">
        <v>6.9041095890411</v>
      </c>
      <c r="D276" s="4">
        <v>41717</v>
      </c>
      <c r="E276" s="3">
        <v>5.5654899873</v>
      </c>
      <c r="F276" s="5" t="s">
        <v>856</v>
      </c>
      <c r="G276" s="5">
        <v>401</v>
      </c>
      <c r="H276" s="5" t="s">
        <v>55</v>
      </c>
      <c r="I276" s="3">
        <v>13.0379343321645</v>
      </c>
      <c r="J276" s="3">
        <v>31.0344827586207</v>
      </c>
      <c r="K276" s="3">
        <v>3.80562060889929</v>
      </c>
      <c r="L276" s="3">
        <v>23.8418079096045</v>
      </c>
      <c r="M276" s="3">
        <v>7.78115501519756</v>
      </c>
      <c r="N276" s="3">
        <v>26.9898264512268</v>
      </c>
      <c r="O276" s="3">
        <v>22.1495005167068</v>
      </c>
      <c r="P276" s="3">
        <v>33.4437086092715</v>
      </c>
      <c r="Q276" s="3">
        <v>28.245931283906</v>
      </c>
      <c r="R276" s="3">
        <v>36.6615853658537</v>
      </c>
      <c r="S276" s="3">
        <v>84.1121495327103</v>
      </c>
      <c r="T276" s="3">
        <v>22.8515625</v>
      </c>
      <c r="U276" s="3">
        <v>126.292278238673</v>
      </c>
      <c r="V276" s="3">
        <v>59.8915989159892</v>
      </c>
      <c r="W276" s="3">
        <v>75.0246791707799</v>
      </c>
      <c r="X276" s="3">
        <v>75.4590984974958</v>
      </c>
      <c r="Y276" s="3">
        <v>71.5529753265602</v>
      </c>
      <c r="Z276" s="3">
        <v>85.2390852390852</v>
      </c>
      <c r="AA276" s="3">
        <v>0.387877713799659</v>
      </c>
      <c r="AB276" s="3">
        <v>0.192667267450735</v>
      </c>
      <c r="AC276" s="3">
        <v>-33.4872979214781</v>
      </c>
      <c r="AD276" s="3">
        <v>0.611329985626087</v>
      </c>
      <c r="AE276" s="5">
        <v>5</v>
      </c>
      <c r="AF276" s="3">
        <v>1.4368734758472</v>
      </c>
      <c r="AG276" s="3">
        <v>73.102611932922</v>
      </c>
      <c r="AH276" s="3">
        <v>52.7947369776861</v>
      </c>
      <c r="AI276" s="3">
        <v>16.4060232089417</v>
      </c>
      <c r="AJ276" s="3">
        <v>14.0711987059137</v>
      </c>
      <c r="AK276" s="3">
        <v>16.0179754025285</v>
      </c>
      <c r="AL276" s="3"/>
      <c r="AM276" s="3"/>
      <c r="AN276" s="5" t="s">
        <v>46</v>
      </c>
      <c r="AO276" s="1"/>
      <c r="AP276" s="1"/>
      <c r="AQ276" s="1"/>
    </row>
    <row r="277" spans="1:43">
      <c r="A277" s="1" t="s">
        <v>857</v>
      </c>
      <c r="B277" s="1" t="s">
        <v>858</v>
      </c>
      <c r="C277" s="3">
        <v>6.79178082191781</v>
      </c>
      <c r="D277" s="4">
        <v>41758</v>
      </c>
      <c r="E277" s="3">
        <v>2.249715011</v>
      </c>
      <c r="F277" s="5" t="s">
        <v>859</v>
      </c>
      <c r="G277" s="5">
        <v>1599</v>
      </c>
      <c r="H277" s="5" t="s">
        <v>55</v>
      </c>
      <c r="I277" s="3">
        <v>6.85346459674366</v>
      </c>
      <c r="J277" s="3">
        <v>71.5668481548699</v>
      </c>
      <c r="K277" s="3">
        <v>1.547319179561</v>
      </c>
      <c r="L277" s="3">
        <v>69.8305084745763</v>
      </c>
      <c r="M277" s="3">
        <v>2.88005833029531</v>
      </c>
      <c r="N277" s="3">
        <v>70.4967085577499</v>
      </c>
      <c r="O277" s="3">
        <v>8.45503458877787</v>
      </c>
      <c r="P277" s="3">
        <v>85.4304635761589</v>
      </c>
      <c r="Q277" s="3">
        <v>1.91404839292164</v>
      </c>
      <c r="R277" s="3">
        <v>93.6737804878049</v>
      </c>
      <c r="S277" s="3">
        <v>50.1063829787234</v>
      </c>
      <c r="T277" s="3">
        <v>73.92578125</v>
      </c>
      <c r="U277" s="3">
        <v>127.878921984485</v>
      </c>
      <c r="V277" s="3">
        <v>58.8075880758808</v>
      </c>
      <c r="W277" s="3">
        <v>70.879064713908</v>
      </c>
      <c r="X277" s="3">
        <v>77.6293823038397</v>
      </c>
      <c r="Y277" s="3">
        <v>106.07928021301</v>
      </c>
      <c r="Z277" s="3">
        <v>69.022869022869</v>
      </c>
      <c r="AA277" s="3">
        <v>0.234882611767556</v>
      </c>
      <c r="AB277" s="3">
        <v>0.176909599133789</v>
      </c>
      <c r="AC277" s="3">
        <v>-38.4468794664126</v>
      </c>
      <c r="AD277" s="3">
        <v>0.507577213819672</v>
      </c>
      <c r="AE277" s="5">
        <v>8</v>
      </c>
      <c r="AF277" s="3">
        <v>1.36850293514364</v>
      </c>
      <c r="AG277" s="3">
        <v>51.5558221489799</v>
      </c>
      <c r="AH277" s="3">
        <v>54.1998561247838</v>
      </c>
      <c r="AI277" s="3">
        <v>18.789221983243</v>
      </c>
      <c r="AJ277" s="3">
        <v>18.8767431901376</v>
      </c>
      <c r="AK277" s="3">
        <v>19.6189599859388</v>
      </c>
      <c r="AL277" s="3"/>
      <c r="AM277" s="3"/>
      <c r="AN277" s="5" t="s">
        <v>46</v>
      </c>
      <c r="AO277" s="1"/>
      <c r="AP277" s="1"/>
      <c r="AQ277" s="1"/>
    </row>
    <row r="278" spans="1:43">
      <c r="A278" s="1" t="s">
        <v>860</v>
      </c>
      <c r="B278" s="1" t="s">
        <v>861</v>
      </c>
      <c r="C278" s="3">
        <v>6.89041095890411</v>
      </c>
      <c r="D278" s="4">
        <v>41722</v>
      </c>
      <c r="E278" s="3">
        <v>13.3366555604</v>
      </c>
      <c r="F278" s="5" t="s">
        <v>862</v>
      </c>
      <c r="G278" s="5">
        <v>2516</v>
      </c>
      <c r="H278" s="5" t="s">
        <v>50</v>
      </c>
      <c r="I278" s="3">
        <v>0.369685767097957</v>
      </c>
      <c r="J278" s="3">
        <v>9.51317552478785</v>
      </c>
      <c r="K278" s="3">
        <v>0.0921658986175195</v>
      </c>
      <c r="L278" s="3">
        <v>3.93979637007525</v>
      </c>
      <c r="M278" s="3">
        <v>0.0921658986175195</v>
      </c>
      <c r="N278" s="3">
        <v>21.326803205699</v>
      </c>
      <c r="O278" s="3">
        <v>0.0921656174970213</v>
      </c>
      <c r="P278" s="3">
        <v>85.4728186386478</v>
      </c>
      <c r="Q278" s="3">
        <v>0.778424407363893</v>
      </c>
      <c r="R278" s="3">
        <v>77.9333655239015</v>
      </c>
      <c r="S278" s="3">
        <v>2.34899725527087</v>
      </c>
      <c r="T278" s="3">
        <v>28.6440677966102</v>
      </c>
      <c r="U278" s="3">
        <v>8.6517388141892</v>
      </c>
      <c r="V278" s="3">
        <v>13.390092879257</v>
      </c>
      <c r="W278" s="3">
        <v>16.3444167339995</v>
      </c>
      <c r="X278" s="3">
        <v>19.5253505933118</v>
      </c>
      <c r="Y278" s="3">
        <v>26.0345667435715</v>
      </c>
      <c r="Z278" s="3">
        <v>5.22875816993464</v>
      </c>
      <c r="AA278" s="3">
        <v>0.0646435524603673</v>
      </c>
      <c r="AB278" s="3">
        <v>0.269640525798331</v>
      </c>
      <c r="AC278" s="3">
        <v>-2.73224043715847</v>
      </c>
      <c r="AD278" s="3">
        <v>1.8907446279359</v>
      </c>
      <c r="AE278" s="5">
        <v>2</v>
      </c>
      <c r="AF278" s="3">
        <v>0.425913972883685</v>
      </c>
      <c r="AG278" s="3">
        <v>3.54007057722816</v>
      </c>
      <c r="AH278" s="3">
        <v>4.60995807939748</v>
      </c>
      <c r="AI278" s="3">
        <v>5.43660688425109</v>
      </c>
      <c r="AJ278" s="3">
        <v>4.78748793939356</v>
      </c>
      <c r="AK278" s="3">
        <v>6.67670875263662</v>
      </c>
      <c r="AL278" s="3"/>
      <c r="AM278" s="3"/>
      <c r="AN278" s="5" t="s">
        <v>51</v>
      </c>
      <c r="AO278" s="1"/>
      <c r="AP278" s="1"/>
      <c r="AQ278" s="1"/>
    </row>
    <row r="279" spans="1:43">
      <c r="A279" s="1" t="s">
        <v>863</v>
      </c>
      <c r="B279" s="1" t="s">
        <v>864</v>
      </c>
      <c r="C279" s="3">
        <v>6.67945205479452</v>
      </c>
      <c r="D279" s="4">
        <v>41799</v>
      </c>
      <c r="E279" s="3">
        <v>1.662507707</v>
      </c>
      <c r="F279" s="5" t="s">
        <v>865</v>
      </c>
      <c r="G279" s="5">
        <v>363</v>
      </c>
      <c r="H279" s="5" t="s">
        <v>93</v>
      </c>
      <c r="I279" s="3">
        <v>12.0617110799439</v>
      </c>
      <c r="J279" s="3">
        <v>21.1</v>
      </c>
      <c r="K279" s="3">
        <v>3.31896551724138</v>
      </c>
      <c r="L279" s="3">
        <v>22.5966303270565</v>
      </c>
      <c r="M279" s="3">
        <v>5.27009222661395</v>
      </c>
      <c r="N279" s="3">
        <v>27.8942115768463</v>
      </c>
      <c r="O279" s="3">
        <v>20.0901803607214</v>
      </c>
      <c r="P279" s="3">
        <v>22.887323943662</v>
      </c>
      <c r="Q279" s="3">
        <v>21.3056680161943</v>
      </c>
      <c r="R279" s="3">
        <v>33.952528379773</v>
      </c>
      <c r="S279" s="3">
        <v>60.656836461126</v>
      </c>
      <c r="T279" s="3">
        <v>31.0217046056114</v>
      </c>
      <c r="U279" s="3">
        <v>93.1506849315068</v>
      </c>
      <c r="V279" s="3">
        <v>43.5215946843854</v>
      </c>
      <c r="W279" s="3">
        <v>60.2272727272727</v>
      </c>
      <c r="X279" s="3">
        <v>50.9987515605493</v>
      </c>
      <c r="Y279" s="3">
        <v>97.9355904211395</v>
      </c>
      <c r="Z279" s="3">
        <v>42.987012987013</v>
      </c>
      <c r="AA279" s="3">
        <v>0.240620390864969</v>
      </c>
      <c r="AB279" s="3">
        <v>0.148509837258152</v>
      </c>
      <c r="AC279" s="3">
        <v>-27.7879341864717</v>
      </c>
      <c r="AD279" s="3">
        <v>0.611148095393892</v>
      </c>
      <c r="AE279" s="5">
        <v>7</v>
      </c>
      <c r="AF279" s="3">
        <v>1.16176694171329</v>
      </c>
      <c r="AG279" s="3">
        <v>46.1041366183862</v>
      </c>
      <c r="AH279" s="3">
        <v>38.9771040092674</v>
      </c>
      <c r="AI279" s="3">
        <v>13.434530780063</v>
      </c>
      <c r="AJ279" s="3">
        <v>14.3442973807686</v>
      </c>
      <c r="AK279" s="3">
        <v>17.7048983863044</v>
      </c>
      <c r="AL279" s="3"/>
      <c r="AM279" s="3"/>
      <c r="AN279" s="5" t="s">
        <v>46</v>
      </c>
      <c r="AO279" s="1"/>
      <c r="AP279" s="1"/>
      <c r="AQ279" s="1"/>
    </row>
    <row r="280" spans="1:43">
      <c r="A280" s="1" t="s">
        <v>866</v>
      </c>
      <c r="B280" s="1" t="s">
        <v>867</v>
      </c>
      <c r="C280" s="3">
        <v>6.92602739726027</v>
      </c>
      <c r="D280" s="4">
        <v>41709</v>
      </c>
      <c r="E280" s="3">
        <v>7.342474389</v>
      </c>
      <c r="F280" s="5" t="s">
        <v>868</v>
      </c>
      <c r="G280" s="5">
        <v>1370</v>
      </c>
      <c r="H280" s="5" t="s">
        <v>93</v>
      </c>
      <c r="I280" s="3">
        <v>1.82166804289742</v>
      </c>
      <c r="J280" s="3">
        <v>82.6</v>
      </c>
      <c r="K280" s="3">
        <v>0.990099009900986</v>
      </c>
      <c r="L280" s="3">
        <v>69.1278493557978</v>
      </c>
      <c r="M280" s="3">
        <v>0.481909252859285</v>
      </c>
      <c r="N280" s="3">
        <v>80.2395209580838</v>
      </c>
      <c r="O280" s="3">
        <v>3.83911368011101</v>
      </c>
      <c r="P280" s="3">
        <v>81.7907444668008</v>
      </c>
      <c r="Q280" s="3">
        <v>-1.226208938431</v>
      </c>
      <c r="R280" s="3">
        <v>95.7688338493292</v>
      </c>
      <c r="S280" s="3">
        <v>47.8328974627244</v>
      </c>
      <c r="T280" s="3">
        <v>44.5209105346744</v>
      </c>
      <c r="U280" s="3">
        <v>128.920057030726</v>
      </c>
      <c r="V280" s="3">
        <v>28.7929125138427</v>
      </c>
      <c r="W280" s="3">
        <v>116.242537604159</v>
      </c>
      <c r="X280" s="3">
        <v>22.5967540574282</v>
      </c>
      <c r="Y280" s="3">
        <v>137.176149007846</v>
      </c>
      <c r="Z280" s="3">
        <v>28.051948051948</v>
      </c>
      <c r="AA280" s="3">
        <v>0.254064791982235</v>
      </c>
      <c r="AB280" s="3">
        <v>0.347923890672104</v>
      </c>
      <c r="AC280" s="3">
        <v>-14.1670737664875</v>
      </c>
      <c r="AD280" s="3">
        <v>2.06491841975062</v>
      </c>
      <c r="AE280" s="5">
        <v>3</v>
      </c>
      <c r="AF280" s="3">
        <v>2.25093623183474</v>
      </c>
      <c r="AG280" s="3">
        <v>52.0404668595093</v>
      </c>
      <c r="AH280" s="3">
        <v>54.0590788721279</v>
      </c>
      <c r="AI280" s="3">
        <v>28.789023337604</v>
      </c>
      <c r="AJ280" s="3">
        <v>24.1179844187044</v>
      </c>
      <c r="AK280" s="3">
        <v>20.0126641398237</v>
      </c>
      <c r="AL280" s="3"/>
      <c r="AM280" s="3">
        <v>1</v>
      </c>
      <c r="AN280" s="5" t="s">
        <v>56</v>
      </c>
      <c r="AO280" s="1"/>
      <c r="AP280" s="1"/>
      <c r="AQ280" s="1"/>
    </row>
    <row r="281" spans="1:43">
      <c r="A281" s="1" t="s">
        <v>869</v>
      </c>
      <c r="B281" s="1" t="s">
        <v>870</v>
      </c>
      <c r="C281" s="3">
        <v>6.88767123287671</v>
      </c>
      <c r="D281" s="4">
        <v>41723</v>
      </c>
      <c r="E281" s="3">
        <v>511.6250607711</v>
      </c>
      <c r="F281" s="5" t="s">
        <v>871</v>
      </c>
      <c r="G281" s="5">
        <v>988</v>
      </c>
      <c r="H281" s="5" t="s">
        <v>64</v>
      </c>
      <c r="I281" s="3">
        <v>0.235313523495801</v>
      </c>
      <c r="J281" s="3">
        <v>85.8600583090379</v>
      </c>
      <c r="K281" s="3">
        <v>0.0378315736531597</v>
      </c>
      <c r="L281" s="3">
        <v>74.0524781341108</v>
      </c>
      <c r="M281" s="3">
        <v>0.176442881303782</v>
      </c>
      <c r="N281" s="3">
        <v>84.1107871720117</v>
      </c>
      <c r="O281" s="3">
        <v>0.537162664924243</v>
      </c>
      <c r="P281" s="3">
        <v>86.4035087719298</v>
      </c>
      <c r="Q281" s="3">
        <v>1.0518821545541</v>
      </c>
      <c r="R281" s="3">
        <v>77.9585798816568</v>
      </c>
      <c r="S281" s="3">
        <v>1.96211628803986</v>
      </c>
      <c r="T281" s="3">
        <v>67.7661169415292</v>
      </c>
      <c r="U281" s="3">
        <v>4.42021441068768</v>
      </c>
      <c r="V281" s="3">
        <v>68.8271604938272</v>
      </c>
      <c r="W281" s="3">
        <v>7.94123640645941</v>
      </c>
      <c r="X281" s="3">
        <v>66.0493827160494</v>
      </c>
      <c r="Y281" s="3">
        <v>14.7302603000705</v>
      </c>
      <c r="Z281" s="3">
        <v>69.9248120300752</v>
      </c>
      <c r="AA281" s="3">
        <v>-0.321488958905244</v>
      </c>
      <c r="AB281" s="3">
        <v>2.02876940766478</v>
      </c>
      <c r="AC281" s="3">
        <v>0</v>
      </c>
      <c r="AD281" s="3"/>
      <c r="AE281" s="5"/>
      <c r="AF281" s="3">
        <v>0.210977011082383</v>
      </c>
      <c r="AG281" s="3">
        <v>1.43162886528843</v>
      </c>
      <c r="AH281" s="3">
        <v>1.56218347269514</v>
      </c>
      <c r="AI281" s="3">
        <v>1.9023436345738</v>
      </c>
      <c r="AJ281" s="3">
        <v>2.1312914370019</v>
      </c>
      <c r="AK281" s="3">
        <v>2.16649078828266</v>
      </c>
      <c r="AL281" s="3"/>
      <c r="AM281" s="3">
        <v>1000</v>
      </c>
      <c r="AN281" s="5" t="s">
        <v>56</v>
      </c>
      <c r="AO281" s="1"/>
      <c r="AP281" s="1"/>
      <c r="AQ281" s="1"/>
    </row>
    <row r="282" spans="1:43">
      <c r="A282" s="1" t="s">
        <v>872</v>
      </c>
      <c r="B282" s="1" t="s">
        <v>873</v>
      </c>
      <c r="C282" s="3">
        <v>6.55342465753425</v>
      </c>
      <c r="D282" s="4">
        <v>41845</v>
      </c>
      <c r="E282" s="3">
        <v>15.7604752041</v>
      </c>
      <c r="F282" s="5" t="s">
        <v>874</v>
      </c>
      <c r="G282" s="5">
        <v>699</v>
      </c>
      <c r="H282" s="5" t="s">
        <v>50</v>
      </c>
      <c r="I282" s="3">
        <v>0.176991150442472</v>
      </c>
      <c r="J282" s="3">
        <v>40.9111210361769</v>
      </c>
      <c r="K282" s="3">
        <v>0.0884173297966281</v>
      </c>
      <c r="L282" s="3">
        <v>4.42673749446658</v>
      </c>
      <c r="M282" s="3">
        <v>0</v>
      </c>
      <c r="N282" s="3">
        <v>34.1495992876224</v>
      </c>
      <c r="O282" s="3">
        <v>0.883012695095737</v>
      </c>
      <c r="P282" s="3">
        <v>17.4052078574692</v>
      </c>
      <c r="Q282" s="3">
        <v>1.32860904092214</v>
      </c>
      <c r="R282" s="3">
        <v>23.9980685659102</v>
      </c>
      <c r="S282" s="3">
        <v>1.81112805306775</v>
      </c>
      <c r="T282" s="3">
        <v>54.2937853107345</v>
      </c>
      <c r="U282" s="3">
        <v>6.01110979420686</v>
      </c>
      <c r="V282" s="3">
        <v>55.1857585139319</v>
      </c>
      <c r="W282" s="3">
        <v>14.1453686032137</v>
      </c>
      <c r="X282" s="3">
        <v>43.2578209277238</v>
      </c>
      <c r="Y282" s="3">
        <v>14.0011579265338</v>
      </c>
      <c r="Z282" s="3">
        <v>82.6797385620915</v>
      </c>
      <c r="AA282" s="3">
        <v>0.0248670238642332</v>
      </c>
      <c r="AB282" s="3">
        <v>0.491448027853746</v>
      </c>
      <c r="AC282" s="3">
        <v>-2.31660619162117</v>
      </c>
      <c r="AD282" s="3">
        <v>1.94265837640625</v>
      </c>
      <c r="AE282" s="5">
        <v>3</v>
      </c>
      <c r="AF282" s="3">
        <v>0.361630165592731</v>
      </c>
      <c r="AG282" s="3">
        <v>2.52636675342563</v>
      </c>
      <c r="AH282" s="3">
        <v>2.98360966415485</v>
      </c>
      <c r="AI282" s="3">
        <v>4.70412453308893</v>
      </c>
      <c r="AJ282" s="3">
        <v>3.18800490512405</v>
      </c>
      <c r="AK282" s="3">
        <v>3.80189831216062</v>
      </c>
      <c r="AL282" s="3"/>
      <c r="AM282" s="3"/>
      <c r="AN282" s="5" t="s">
        <v>46</v>
      </c>
      <c r="AO282" s="1"/>
      <c r="AP282" s="1"/>
      <c r="AQ282" s="1"/>
    </row>
    <row r="283" spans="1:43">
      <c r="A283" s="1" t="s">
        <v>875</v>
      </c>
      <c r="B283" s="1" t="s">
        <v>876</v>
      </c>
      <c r="C283" s="3">
        <v>6.8027397260274</v>
      </c>
      <c r="D283" s="4">
        <v>41754</v>
      </c>
      <c r="E283" s="3">
        <v>50.4952217267</v>
      </c>
      <c r="F283" s="5" t="s">
        <v>201</v>
      </c>
      <c r="G283" s="5">
        <v>1154</v>
      </c>
      <c r="H283" s="5" t="s">
        <v>50</v>
      </c>
      <c r="I283" s="3">
        <v>0.331119720269746</v>
      </c>
      <c r="J283" s="3">
        <v>13.5774899508709</v>
      </c>
      <c r="K283" s="3">
        <v>-0.0629836242576866</v>
      </c>
      <c r="L283" s="3">
        <v>83.8866755201417</v>
      </c>
      <c r="M283" s="3">
        <v>-0.0189038658372605</v>
      </c>
      <c r="N283" s="3">
        <v>39.7150489759573</v>
      </c>
      <c r="O283" s="3">
        <v>0.938198652921988</v>
      </c>
      <c r="P283" s="3">
        <v>12.2887163088168</v>
      </c>
      <c r="Q283" s="3">
        <v>1.46969348014573</v>
      </c>
      <c r="R283" s="3">
        <v>15.5480444229841</v>
      </c>
      <c r="S283" s="3">
        <v>1.86631246257965</v>
      </c>
      <c r="T283" s="3">
        <v>52.0338983050847</v>
      </c>
      <c r="U283" s="3">
        <v>7.58658991053057</v>
      </c>
      <c r="V283" s="3">
        <v>21.2074303405573</v>
      </c>
      <c r="W283" s="3">
        <v>17.1832933028704</v>
      </c>
      <c r="X283" s="3">
        <v>14.2394822006472</v>
      </c>
      <c r="Y283" s="3">
        <v>20.0085702421536</v>
      </c>
      <c r="Z283" s="3">
        <v>32.3529411764706</v>
      </c>
      <c r="AA283" s="3">
        <v>0.0337773785892342</v>
      </c>
      <c r="AB283" s="3">
        <v>0.573125096475142</v>
      </c>
      <c r="AC283" s="3">
        <v>-2.30633802816902</v>
      </c>
      <c r="AD283" s="3">
        <v>2.34903229743315</v>
      </c>
      <c r="AE283" s="5">
        <v>3</v>
      </c>
      <c r="AF283" s="3">
        <v>0.444189365981634</v>
      </c>
      <c r="AG283" s="3">
        <v>3.28229877024648</v>
      </c>
      <c r="AH283" s="3">
        <v>4.13622655403525</v>
      </c>
      <c r="AI283" s="3">
        <v>5.51379589031304</v>
      </c>
      <c r="AJ283" s="3">
        <v>4.32591662045374</v>
      </c>
      <c r="AK283" s="3">
        <v>5.69460972027624</v>
      </c>
      <c r="AL283" s="3"/>
      <c r="AM283" s="3"/>
      <c r="AN283" s="5" t="s">
        <v>46</v>
      </c>
      <c r="AO283" s="1"/>
      <c r="AP283" s="1"/>
      <c r="AQ283" s="1"/>
    </row>
    <row r="284" spans="1:43">
      <c r="A284" s="1" t="s">
        <v>877</v>
      </c>
      <c r="B284" s="1" t="s">
        <v>878</v>
      </c>
      <c r="C284" s="3">
        <v>6.77260273972603</v>
      </c>
      <c r="D284" s="4">
        <v>41765</v>
      </c>
      <c r="E284" s="3">
        <v>38.4284887846</v>
      </c>
      <c r="F284" s="5" t="s">
        <v>879</v>
      </c>
      <c r="G284" s="5">
        <v>2473</v>
      </c>
      <c r="H284" s="5" t="s">
        <v>93</v>
      </c>
      <c r="I284" s="3">
        <v>10.6288258208125</v>
      </c>
      <c r="J284" s="3">
        <v>26.9</v>
      </c>
      <c r="K284" s="3">
        <v>5.80095795635976</v>
      </c>
      <c r="L284" s="3">
        <v>1.13974231912785</v>
      </c>
      <c r="M284" s="3">
        <v>5.18518518518519</v>
      </c>
      <c r="N284" s="3">
        <v>28.3433133732535</v>
      </c>
      <c r="O284" s="3">
        <v>14.9132947976879</v>
      </c>
      <c r="P284" s="3">
        <v>38.5311871227364</v>
      </c>
      <c r="Q284" s="3">
        <v>18.8284518828452</v>
      </c>
      <c r="R284" s="3">
        <v>39.8348813209494</v>
      </c>
      <c r="S284" s="3">
        <v>67.2696676482962</v>
      </c>
      <c r="T284" s="3">
        <v>25.3043938591848</v>
      </c>
      <c r="U284" s="3">
        <v>142.626407249971</v>
      </c>
      <c r="V284" s="3">
        <v>23.2558139534884</v>
      </c>
      <c r="W284" s="3">
        <v>132.246137607557</v>
      </c>
      <c r="X284" s="3">
        <v>17.3533083645443</v>
      </c>
      <c r="Y284" s="3">
        <v>233.272491982748</v>
      </c>
      <c r="Z284" s="3">
        <v>5.71428571428571</v>
      </c>
      <c r="AA284" s="3">
        <v>0.264654022165681</v>
      </c>
      <c r="AB284" s="3">
        <v>0.294565025926979</v>
      </c>
      <c r="AC284" s="3">
        <v>-18.5240963855422</v>
      </c>
      <c r="AD284" s="3">
        <v>1.7469743900764</v>
      </c>
      <c r="AE284" s="5">
        <v>2</v>
      </c>
      <c r="AF284" s="3">
        <v>2.1291905977066</v>
      </c>
      <c r="AG284" s="3">
        <v>65.1069027897697</v>
      </c>
      <c r="AH284" s="3">
        <v>55.9929627517968</v>
      </c>
      <c r="AI284" s="3">
        <v>29.5589510595124</v>
      </c>
      <c r="AJ284" s="3">
        <v>31.3166645575217</v>
      </c>
      <c r="AK284" s="3">
        <v>29.4647594836696</v>
      </c>
      <c r="AL284" s="3"/>
      <c r="AM284" s="3"/>
      <c r="AN284" s="5" t="s">
        <v>46</v>
      </c>
      <c r="AO284" s="1"/>
      <c r="AP284" s="1"/>
      <c r="AQ284" s="1"/>
    </row>
    <row r="285" spans="1:43">
      <c r="A285" s="1" t="s">
        <v>880</v>
      </c>
      <c r="B285" s="1" t="s">
        <v>881</v>
      </c>
      <c r="C285" s="3">
        <v>6.8986301369863</v>
      </c>
      <c r="D285" s="4">
        <v>41719</v>
      </c>
      <c r="E285" s="3">
        <v>2.3136858548</v>
      </c>
      <c r="F285" s="5" t="s">
        <v>882</v>
      </c>
      <c r="G285" s="5">
        <v>118</v>
      </c>
      <c r="H285" s="5" t="s">
        <v>93</v>
      </c>
      <c r="I285" s="3">
        <v>15.0357142857143</v>
      </c>
      <c r="J285" s="3">
        <v>8.7</v>
      </c>
      <c r="K285" s="3">
        <v>5.08972267536705</v>
      </c>
      <c r="L285" s="3">
        <v>3.36967294350842</v>
      </c>
      <c r="M285" s="3">
        <v>7.18801996672214</v>
      </c>
      <c r="N285" s="3">
        <v>15.5688622754491</v>
      </c>
      <c r="O285" s="3">
        <v>23.3154670750383</v>
      </c>
      <c r="P285" s="3">
        <v>15.1408450704225</v>
      </c>
      <c r="Q285" s="3">
        <v>36.9472789115646</v>
      </c>
      <c r="R285" s="3">
        <v>8.6171310629515</v>
      </c>
      <c r="S285" s="3">
        <v>74.0140464613722</v>
      </c>
      <c r="T285" s="3">
        <v>18.422445738486</v>
      </c>
      <c r="U285" s="3">
        <v>117.048517520216</v>
      </c>
      <c r="V285" s="3">
        <v>34.6622369878184</v>
      </c>
      <c r="W285" s="3">
        <v>85.1149425287356</v>
      </c>
      <c r="X285" s="3">
        <v>38.2022471910112</v>
      </c>
      <c r="Y285" s="3">
        <v>105.552010210593</v>
      </c>
      <c r="Z285" s="3">
        <v>40</v>
      </c>
      <c r="AA285" s="3">
        <v>0.353940229432232</v>
      </c>
      <c r="AB285" s="3">
        <v>0.268164297764747</v>
      </c>
      <c r="AC285" s="3">
        <v>-24.0899357601713</v>
      </c>
      <c r="AD285" s="3">
        <v>0.943945196736123</v>
      </c>
      <c r="AE285" s="5">
        <v>10</v>
      </c>
      <c r="AF285" s="3">
        <v>1.48600098350344</v>
      </c>
      <c r="AG285" s="3">
        <v>60.1199971586148</v>
      </c>
      <c r="AH285" s="3">
        <v>46.1557684345168</v>
      </c>
      <c r="AI285" s="3">
        <v>18.9939135732281</v>
      </c>
      <c r="AJ285" s="3">
        <v>18.9248943384822</v>
      </c>
      <c r="AK285" s="3">
        <v>22.9737842415238</v>
      </c>
      <c r="AL285" s="3"/>
      <c r="AM285" s="3"/>
      <c r="AN285" s="5" t="s">
        <v>46</v>
      </c>
      <c r="AO285" s="1"/>
      <c r="AP285" s="1"/>
      <c r="AQ285" s="1"/>
    </row>
    <row r="286" spans="1:43">
      <c r="A286" s="1" t="s">
        <v>883</v>
      </c>
      <c r="B286" s="1" t="s">
        <v>884</v>
      </c>
      <c r="C286" s="3">
        <v>6.96164383561644</v>
      </c>
      <c r="D286" s="4">
        <v>41696</v>
      </c>
      <c r="E286" s="3">
        <v>934.2781944798</v>
      </c>
      <c r="F286" s="5" t="s">
        <v>885</v>
      </c>
      <c r="G286" s="5">
        <v>2540</v>
      </c>
      <c r="H286" s="5" t="s">
        <v>64</v>
      </c>
      <c r="I286" s="3">
        <v>0.266681484091358</v>
      </c>
      <c r="J286" s="3">
        <v>55.5393586005831</v>
      </c>
      <c r="K286" s="3">
        <v>0.0423920459046819</v>
      </c>
      <c r="L286" s="3">
        <v>38.7755102040816</v>
      </c>
      <c r="M286" s="3">
        <v>0.197995508135807</v>
      </c>
      <c r="N286" s="3">
        <v>55.9766763848396</v>
      </c>
      <c r="O286" s="3">
        <v>0.616566192173227</v>
      </c>
      <c r="P286" s="3">
        <v>47.3684210526316</v>
      </c>
      <c r="Q286" s="3">
        <v>1.11475187457648</v>
      </c>
      <c r="R286" s="3">
        <v>55.9171597633136</v>
      </c>
      <c r="S286" s="3">
        <v>2.12186155821877</v>
      </c>
      <c r="T286" s="3">
        <v>40.47976011994</v>
      </c>
      <c r="U286" s="3">
        <v>4.76329452656495</v>
      </c>
      <c r="V286" s="3">
        <v>38.4259259259259</v>
      </c>
      <c r="W286" s="3">
        <v>8.59197944449815</v>
      </c>
      <c r="X286" s="3">
        <v>33.9506172839506</v>
      </c>
      <c r="Y286" s="3">
        <v>16.0299594440705</v>
      </c>
      <c r="Z286" s="3">
        <v>31.328320802005</v>
      </c>
      <c r="AA286" s="3">
        <v>0.152542350351507</v>
      </c>
      <c r="AB286" s="3">
        <v>3.21832151214918</v>
      </c>
      <c r="AC286" s="3">
        <v>0</v>
      </c>
      <c r="AD286" s="3"/>
      <c r="AE286" s="5"/>
      <c r="AF286" s="3">
        <v>0.227882601527858</v>
      </c>
      <c r="AG286" s="3">
        <v>1.57880021812851</v>
      </c>
      <c r="AH286" s="3">
        <v>1.72128730854744</v>
      </c>
      <c r="AI286" s="3">
        <v>2.0767235205974</v>
      </c>
      <c r="AJ286" s="3">
        <v>2.2678323764441</v>
      </c>
      <c r="AK286" s="3">
        <v>2.37093929949332</v>
      </c>
      <c r="AL286" s="3"/>
      <c r="AM286" s="3">
        <v>300</v>
      </c>
      <c r="AN286" s="5" t="s">
        <v>56</v>
      </c>
      <c r="AO286" s="1"/>
      <c r="AP286" s="1"/>
      <c r="AQ286" s="1"/>
    </row>
    <row r="287" spans="1:43">
      <c r="A287" s="1" t="s">
        <v>886</v>
      </c>
      <c r="B287" s="1" t="s">
        <v>887</v>
      </c>
      <c r="C287" s="3">
        <v>6.87123287671233</v>
      </c>
      <c r="D287" s="4">
        <v>41729</v>
      </c>
      <c r="E287" s="3">
        <v>21.2277066286</v>
      </c>
      <c r="F287" s="5" t="s">
        <v>340</v>
      </c>
      <c r="G287" s="5">
        <v>2509</v>
      </c>
      <c r="H287" s="5" t="s">
        <v>93</v>
      </c>
      <c r="I287" s="3">
        <v>2.9347028613353</v>
      </c>
      <c r="J287" s="3">
        <v>69.85</v>
      </c>
      <c r="K287" s="3">
        <v>1.15356885364096</v>
      </c>
      <c r="L287" s="3">
        <v>63.2804757185332</v>
      </c>
      <c r="M287" s="3">
        <v>1.66666666666669</v>
      </c>
      <c r="N287" s="3">
        <v>59.8303393213573</v>
      </c>
      <c r="O287" s="3">
        <v>4.23476968796435</v>
      </c>
      <c r="P287" s="3">
        <v>79.5774647887324</v>
      </c>
      <c r="Q287" s="3">
        <v>6.61094224924013</v>
      </c>
      <c r="R287" s="3">
        <v>78.1217750257998</v>
      </c>
      <c r="S287" s="3">
        <v>22.3190932868352</v>
      </c>
      <c r="T287" s="3">
        <v>72.8957120169402</v>
      </c>
      <c r="U287" s="3">
        <v>35.8180058083253</v>
      </c>
      <c r="V287" s="3">
        <v>77.5747508305648</v>
      </c>
      <c r="W287" s="3">
        <v>36.5309298053227</v>
      </c>
      <c r="X287" s="3">
        <v>74.0948813982522</v>
      </c>
      <c r="Y287" s="3">
        <v>54.0417433512683</v>
      </c>
      <c r="Z287" s="3">
        <v>68.4415584415584</v>
      </c>
      <c r="AA287" s="3">
        <v>0.562907318907511</v>
      </c>
      <c r="AB287" s="3">
        <v>0.573606587208823</v>
      </c>
      <c r="AC287" s="3">
        <v>-2.54092840021618</v>
      </c>
      <c r="AD287" s="3">
        <v>4.29613130933898</v>
      </c>
      <c r="AE287" s="5">
        <v>3</v>
      </c>
      <c r="AF287" s="3">
        <v>0.832894956196208</v>
      </c>
      <c r="AG287" s="3">
        <v>20.2565655328171</v>
      </c>
      <c r="AH287" s="3">
        <v>16.3030578046653</v>
      </c>
      <c r="AI287" s="3">
        <v>10.6228111034151</v>
      </c>
      <c r="AJ287" s="3">
        <v>10.7076297117005</v>
      </c>
      <c r="AK287" s="3">
        <v>10.377152680898</v>
      </c>
      <c r="AL287" s="3"/>
      <c r="AM287" s="3"/>
      <c r="AN287" s="5" t="s">
        <v>46</v>
      </c>
      <c r="AO287" s="1"/>
      <c r="AP287" s="1"/>
      <c r="AQ287" s="1"/>
    </row>
    <row r="288" spans="1:43">
      <c r="A288" s="1" t="s">
        <v>888</v>
      </c>
      <c r="B288" s="1" t="s">
        <v>889</v>
      </c>
      <c r="C288" s="3">
        <v>6.91780821917808</v>
      </c>
      <c r="D288" s="4">
        <v>41712</v>
      </c>
      <c r="E288" s="3">
        <v>7.6660420668</v>
      </c>
      <c r="F288" s="5" t="s">
        <v>890</v>
      </c>
      <c r="G288" s="5">
        <v>2526</v>
      </c>
      <c r="H288" s="5" t="s">
        <v>93</v>
      </c>
      <c r="I288" s="3">
        <v>2.63665594855306</v>
      </c>
      <c r="J288" s="3">
        <v>73.3</v>
      </c>
      <c r="K288" s="3">
        <v>1.07663077897404</v>
      </c>
      <c r="L288" s="3">
        <v>66.6005946481665</v>
      </c>
      <c r="M288" s="3">
        <v>1.26903553299492</v>
      </c>
      <c r="N288" s="3">
        <v>68.4131736526946</v>
      </c>
      <c r="O288" s="3">
        <v>2.24215246636771</v>
      </c>
      <c r="P288" s="3">
        <v>89.2354124748491</v>
      </c>
      <c r="Q288" s="3">
        <v>5.76540755467198</v>
      </c>
      <c r="R288" s="3">
        <v>82.1981424148607</v>
      </c>
      <c r="S288" s="3">
        <v>18.5735512630015</v>
      </c>
      <c r="T288" s="3">
        <v>79.3541556379037</v>
      </c>
      <c r="U288" s="3">
        <v>30.3921568627451</v>
      </c>
      <c r="V288" s="3">
        <v>83.8870431893688</v>
      </c>
      <c r="W288" s="3">
        <v>33.2220367278798</v>
      </c>
      <c r="X288" s="3">
        <v>78.2147315855181</v>
      </c>
      <c r="Y288" s="3">
        <v>47.5046210720887</v>
      </c>
      <c r="Z288" s="3">
        <v>76.3636363636364</v>
      </c>
      <c r="AA288" s="3">
        <v>0.355498332913746</v>
      </c>
      <c r="AB288" s="3">
        <v>0.538335401167285</v>
      </c>
      <c r="AC288" s="3">
        <v>-3.04347826086956</v>
      </c>
      <c r="AD288" s="3">
        <v>3.29045525823555</v>
      </c>
      <c r="AE288" s="5">
        <v>2</v>
      </c>
      <c r="AF288" s="3">
        <v>0.757688935519422</v>
      </c>
      <c r="AG288" s="3">
        <v>16.6397216723389</v>
      </c>
      <c r="AH288" s="3">
        <v>13.6783614226834</v>
      </c>
      <c r="AI288" s="3">
        <v>9.68034094143757</v>
      </c>
      <c r="AJ288" s="3">
        <v>8.75192170431178</v>
      </c>
      <c r="AK288" s="3">
        <v>7.94893164307491</v>
      </c>
      <c r="AL288" s="3"/>
      <c r="AM288" s="3">
        <v>20</v>
      </c>
      <c r="AN288" s="5" t="s">
        <v>56</v>
      </c>
      <c r="AO288" s="1"/>
      <c r="AP288" s="1"/>
      <c r="AQ288" s="1"/>
    </row>
    <row r="289" spans="1:43">
      <c r="A289" s="1" t="s">
        <v>891</v>
      </c>
      <c r="B289" s="1" t="s">
        <v>892</v>
      </c>
      <c r="C289" s="3">
        <v>6.84383561643836</v>
      </c>
      <c r="D289" s="4">
        <v>41739</v>
      </c>
      <c r="E289" s="3">
        <v>7.1990085663</v>
      </c>
      <c r="F289" s="5" t="s">
        <v>893</v>
      </c>
      <c r="G289" s="5">
        <v>308</v>
      </c>
      <c r="H289" s="5" t="s">
        <v>93</v>
      </c>
      <c r="I289" s="3">
        <v>13.2181749906121</v>
      </c>
      <c r="J289" s="3">
        <v>15.45</v>
      </c>
      <c r="K289" s="3">
        <v>4.9791086350975</v>
      </c>
      <c r="L289" s="3">
        <v>4.01387512388504</v>
      </c>
      <c r="M289" s="3">
        <v>6.1246040126716</v>
      </c>
      <c r="N289" s="3">
        <v>22.9041916167665</v>
      </c>
      <c r="O289" s="3">
        <v>18.5607550137633</v>
      </c>
      <c r="P289" s="3">
        <v>27.9175050301811</v>
      </c>
      <c r="Q289" s="3">
        <v>35.0201522615316</v>
      </c>
      <c r="R289" s="3">
        <v>10.577915376677</v>
      </c>
      <c r="S289" s="3">
        <v>98.7475280158207</v>
      </c>
      <c r="T289" s="3">
        <v>4.60561143462149</v>
      </c>
      <c r="U289" s="3">
        <v>165.873015873016</v>
      </c>
      <c r="V289" s="3">
        <v>14.8394241417497</v>
      </c>
      <c r="W289" s="3">
        <v>144.12955465587</v>
      </c>
      <c r="X289" s="3">
        <v>13.3583021223471</v>
      </c>
      <c r="Y289" s="3">
        <v>141.780272654371</v>
      </c>
      <c r="Z289" s="3">
        <v>26.4935064935065</v>
      </c>
      <c r="AA289" s="3">
        <v>0.42152919313386</v>
      </c>
      <c r="AB289" s="3">
        <v>0.298612901618236</v>
      </c>
      <c r="AC289" s="3">
        <v>-30.6209850107066</v>
      </c>
      <c r="AD289" s="3">
        <v>1.12919677916543</v>
      </c>
      <c r="AE289" s="5">
        <v>3</v>
      </c>
      <c r="AF289" s="3">
        <v>2.26147364769611</v>
      </c>
      <c r="AG289" s="3">
        <v>78.0043710300895</v>
      </c>
      <c r="AH289" s="3">
        <v>70.089963848275</v>
      </c>
      <c r="AI289" s="3">
        <v>30.0185447917418</v>
      </c>
      <c r="AJ289" s="3">
        <v>22.3659250331928</v>
      </c>
      <c r="AK289" s="3">
        <v>31.9037029771742</v>
      </c>
      <c r="AL289" s="3"/>
      <c r="AM289" s="3"/>
      <c r="AN289" s="5" t="s">
        <v>46</v>
      </c>
      <c r="AO289" s="1"/>
      <c r="AP289" s="1"/>
      <c r="AQ289" s="1"/>
    </row>
    <row r="290" spans="1:43">
      <c r="A290" s="1" t="s">
        <v>894</v>
      </c>
      <c r="B290" s="1" t="s">
        <v>895</v>
      </c>
      <c r="C290" s="3">
        <v>6.95890410958904</v>
      </c>
      <c r="D290" s="4">
        <v>41697</v>
      </c>
      <c r="E290" s="3">
        <v>1058.7579803862</v>
      </c>
      <c r="F290" s="5" t="s">
        <v>896</v>
      </c>
      <c r="G290" s="5">
        <v>1792</v>
      </c>
      <c r="H290" s="5" t="s">
        <v>64</v>
      </c>
      <c r="I290" s="3">
        <v>0.283734409407429</v>
      </c>
      <c r="J290" s="3">
        <v>30.1749271137026</v>
      </c>
      <c r="K290" s="3">
        <v>0.0441665760471186</v>
      </c>
      <c r="L290" s="3">
        <v>23.1778425655977</v>
      </c>
      <c r="M290" s="3">
        <v>0.214625136564685</v>
      </c>
      <c r="N290" s="3">
        <v>25.9475218658892</v>
      </c>
      <c r="O290" s="3">
        <v>0.63629992328568</v>
      </c>
      <c r="P290" s="3">
        <v>37.1345029239766</v>
      </c>
      <c r="Q290" s="3">
        <v>1.17884983085256</v>
      </c>
      <c r="R290" s="3">
        <v>35.5029585798817</v>
      </c>
      <c r="S290" s="3">
        <v>2.21672288781337</v>
      </c>
      <c r="T290" s="3">
        <v>25.4872563718141</v>
      </c>
      <c r="U290" s="3">
        <v>4.99862086453338</v>
      </c>
      <c r="V290" s="3">
        <v>20.3703703703704</v>
      </c>
      <c r="W290" s="3">
        <v>8.96959948853555</v>
      </c>
      <c r="X290" s="3">
        <v>15.4320987654321</v>
      </c>
      <c r="Y290" s="3">
        <v>16.7148493740105</v>
      </c>
      <c r="Z290" s="3">
        <v>12.531328320802</v>
      </c>
      <c r="AA290" s="3">
        <v>0.244842884912403</v>
      </c>
      <c r="AB290" s="3">
        <v>3.78463077845154</v>
      </c>
      <c r="AC290" s="3">
        <v>0</v>
      </c>
      <c r="AD290" s="3"/>
      <c r="AE290" s="5"/>
      <c r="AF290" s="3">
        <v>0.237606205967327</v>
      </c>
      <c r="AG290" s="3">
        <v>1.60710147135468</v>
      </c>
      <c r="AH290" s="3">
        <v>1.75134285558725</v>
      </c>
      <c r="AI290" s="3">
        <v>2.11523214735423</v>
      </c>
      <c r="AJ290" s="3">
        <v>2.30835606941551</v>
      </c>
      <c r="AK290" s="3">
        <v>2.39987116483289</v>
      </c>
      <c r="AL290" s="3"/>
      <c r="AM290" s="3">
        <v>5000</v>
      </c>
      <c r="AN290" s="5" t="s">
        <v>56</v>
      </c>
      <c r="AO290" s="1"/>
      <c r="AP290" s="1"/>
      <c r="AQ290" s="1"/>
    </row>
    <row r="291" spans="1:43">
      <c r="A291" s="1" t="s">
        <v>897</v>
      </c>
      <c r="B291" s="1" t="s">
        <v>898</v>
      </c>
      <c r="C291" s="3">
        <v>6.71232876712329</v>
      </c>
      <c r="D291" s="4">
        <v>41787</v>
      </c>
      <c r="E291" s="3">
        <v>2.4636468875</v>
      </c>
      <c r="F291" s="5" t="s">
        <v>899</v>
      </c>
      <c r="G291" s="5">
        <v>328</v>
      </c>
      <c r="H291" s="5" t="s">
        <v>64</v>
      </c>
      <c r="I291" s="3">
        <v>0.212968970561199</v>
      </c>
      <c r="J291" s="3">
        <v>93.5860058309038</v>
      </c>
      <c r="K291" s="3">
        <v>0.0302223422149948</v>
      </c>
      <c r="L291" s="3">
        <v>94.6064139941691</v>
      </c>
      <c r="M291" s="3">
        <v>0.158602264750236</v>
      </c>
      <c r="N291" s="3">
        <v>93.2944606413994</v>
      </c>
      <c r="O291" s="3">
        <v>0.459700787018512</v>
      </c>
      <c r="P291" s="3">
        <v>95.7602339181287</v>
      </c>
      <c r="Q291" s="3">
        <v>0.893005842958084</v>
      </c>
      <c r="R291" s="3">
        <v>94.9704142011834</v>
      </c>
      <c r="S291" s="3">
        <v>1.70217665661679</v>
      </c>
      <c r="T291" s="3">
        <v>91.4542728635682</v>
      </c>
      <c r="U291" s="3">
        <v>4.07958890318641</v>
      </c>
      <c r="V291" s="3">
        <v>87.6543209876543</v>
      </c>
      <c r="W291" s="3">
        <v>7.14999449550788</v>
      </c>
      <c r="X291" s="3">
        <v>88.5802469135803</v>
      </c>
      <c r="Y291" s="3">
        <v>14.0502808810658</v>
      </c>
      <c r="Z291" s="3">
        <v>85.7142857142857</v>
      </c>
      <c r="AA291" s="3">
        <v>-0.633437442950214</v>
      </c>
      <c r="AB291" s="3">
        <v>0.759514267108616</v>
      </c>
      <c r="AC291" s="3">
        <v>0</v>
      </c>
      <c r="AD291" s="3"/>
      <c r="AE291" s="5"/>
      <c r="AF291" s="3">
        <v>0.190249334979822</v>
      </c>
      <c r="AG291" s="3">
        <v>1.28431264878235</v>
      </c>
      <c r="AH291" s="3">
        <v>1.49784620032669</v>
      </c>
      <c r="AI291" s="3">
        <v>1.75584645752553</v>
      </c>
      <c r="AJ291" s="3">
        <v>1.98902974502055</v>
      </c>
      <c r="AK291" s="3">
        <v>2.10314297029612</v>
      </c>
      <c r="AL291" s="3"/>
      <c r="AM291" s="3"/>
      <c r="AN291" s="5" t="s">
        <v>46</v>
      </c>
      <c r="AO291" s="1"/>
      <c r="AP291" s="1"/>
      <c r="AQ291" s="1"/>
    </row>
    <row r="292" spans="1:43">
      <c r="A292" s="1" t="s">
        <v>900</v>
      </c>
      <c r="B292" s="1" t="s">
        <v>901</v>
      </c>
      <c r="C292" s="3">
        <v>6.81369863013699</v>
      </c>
      <c r="D292" s="4">
        <v>41750</v>
      </c>
      <c r="E292" s="3">
        <v>38.5681841198</v>
      </c>
      <c r="F292" s="5" t="s">
        <v>902</v>
      </c>
      <c r="G292" s="5">
        <v>2488</v>
      </c>
      <c r="H292" s="5" t="s">
        <v>191</v>
      </c>
      <c r="I292" s="3">
        <v>9.09278350515465</v>
      </c>
      <c r="J292" s="3">
        <v>58.5895117540687</v>
      </c>
      <c r="K292" s="3">
        <v>2.28107481152137</v>
      </c>
      <c r="L292" s="3">
        <v>56.3356164383562</v>
      </c>
      <c r="M292" s="3">
        <v>1.22441170843696</v>
      </c>
      <c r="N292" s="3">
        <v>81.8018018018018</v>
      </c>
      <c r="O292" s="3">
        <v>18.6322869955157</v>
      </c>
      <c r="P292" s="3">
        <v>48.3809523809524</v>
      </c>
      <c r="Q292" s="3">
        <v>21.4367684186367</v>
      </c>
      <c r="R292" s="3">
        <v>51.7819706498952</v>
      </c>
      <c r="S292" s="3">
        <v>64.0111593304402</v>
      </c>
      <c r="T292" s="3">
        <v>53.1862745098039</v>
      </c>
      <c r="U292" s="3">
        <v>121.010860484545</v>
      </c>
      <c r="V292" s="3">
        <v>67.1554252199413</v>
      </c>
      <c r="W292" s="3">
        <v>90.5979827089337</v>
      </c>
      <c r="X292" s="3">
        <v>67.1378091872791</v>
      </c>
      <c r="Y292" s="3">
        <v>227.616099071207</v>
      </c>
      <c r="Z292" s="3">
        <v>27.8481012658228</v>
      </c>
      <c r="AA292" s="3">
        <v>0.28556437085334</v>
      </c>
      <c r="AB292" s="3">
        <v>0.214065065141209</v>
      </c>
      <c r="AC292" s="3">
        <v>-28.632060071825</v>
      </c>
      <c r="AD292" s="3">
        <v>0.836036368415478</v>
      </c>
      <c r="AE292" s="5">
        <v>3</v>
      </c>
      <c r="AF292" s="3">
        <v>1.67941472611199</v>
      </c>
      <c r="AG292" s="3">
        <v>56.5602993152814</v>
      </c>
      <c r="AH292" s="3">
        <v>52.7971380388741</v>
      </c>
      <c r="AI292" s="3">
        <v>22.6955884341663</v>
      </c>
      <c r="AJ292" s="3">
        <v>26.8197307596255</v>
      </c>
      <c r="AK292" s="3">
        <v>28.4974359593106</v>
      </c>
      <c r="AL292" s="3"/>
      <c r="AM292" s="3">
        <v>2000</v>
      </c>
      <c r="AN292" s="5" t="s">
        <v>56</v>
      </c>
      <c r="AO292" s="1"/>
      <c r="AP292" s="1"/>
      <c r="AQ292" s="1"/>
    </row>
    <row r="293" spans="1:43">
      <c r="A293" s="1" t="s">
        <v>903</v>
      </c>
      <c r="B293" s="1" t="s">
        <v>904</v>
      </c>
      <c r="C293" s="3">
        <v>6.82465753424658</v>
      </c>
      <c r="D293" s="4">
        <v>41746</v>
      </c>
      <c r="E293" s="3">
        <v>0.2574568825</v>
      </c>
      <c r="F293" s="5" t="s">
        <v>905</v>
      </c>
      <c r="G293" s="5">
        <v>1101</v>
      </c>
      <c r="H293" s="5" t="s">
        <v>45</v>
      </c>
      <c r="I293" s="3">
        <v>2.24660937985298</v>
      </c>
      <c r="J293" s="3">
        <v>25</v>
      </c>
      <c r="K293" s="3">
        <v>1.20926419348227</v>
      </c>
      <c r="L293" s="3">
        <v>11.6459627329193</v>
      </c>
      <c r="M293" s="3">
        <v>0.396462336078069</v>
      </c>
      <c r="N293" s="3">
        <v>37.4603174603175</v>
      </c>
      <c r="O293" s="3">
        <v>2.54386875713841</v>
      </c>
      <c r="P293" s="3">
        <v>41.2251655629139</v>
      </c>
      <c r="Q293" s="3">
        <v>-1.3879181228158</v>
      </c>
      <c r="R293" s="3">
        <v>87.5</v>
      </c>
      <c r="S293" s="3">
        <v>0.868144214074157</v>
      </c>
      <c r="T293" s="3">
        <v>90.2071563088512</v>
      </c>
      <c r="U293" s="3">
        <v>14.5043478260869</v>
      </c>
      <c r="V293" s="3">
        <v>65.1804670912951</v>
      </c>
      <c r="W293" s="3">
        <v>7.94622363099792</v>
      </c>
      <c r="X293" s="3">
        <v>92.8909952606635</v>
      </c>
      <c r="Y293" s="3">
        <v>9.73333333333332</v>
      </c>
      <c r="Z293" s="3">
        <v>93.6708860759494</v>
      </c>
      <c r="AA293" s="3">
        <v>-0.0170830422631084</v>
      </c>
      <c r="AB293" s="3">
        <v>0.0142110643931824</v>
      </c>
      <c r="AC293" s="3">
        <v>-10.2292597629687</v>
      </c>
      <c r="AD293" s="3">
        <v>0.251900767817952</v>
      </c>
      <c r="AE293" s="5">
        <v>4</v>
      </c>
      <c r="AF293" s="3">
        <v>0.156937021923662</v>
      </c>
      <c r="AG293" s="3">
        <v>-0.0222330160664197</v>
      </c>
      <c r="AH293" s="3">
        <v>6.54934921755863</v>
      </c>
      <c r="AI293" s="3">
        <v>1.90040547630157</v>
      </c>
      <c r="AJ293" s="3">
        <v>1.49107508889359</v>
      </c>
      <c r="AK293" s="3">
        <v>-0.108374865500394</v>
      </c>
      <c r="AL293" s="3"/>
      <c r="AM293" s="3"/>
      <c r="AN293" s="5" t="s">
        <v>46</v>
      </c>
      <c r="AO293" s="1"/>
      <c r="AP293" s="1"/>
      <c r="AQ293" s="1"/>
    </row>
    <row r="294" spans="1:43">
      <c r="A294" s="1" t="s">
        <v>906</v>
      </c>
      <c r="B294" s="1" t="s">
        <v>907</v>
      </c>
      <c r="C294" s="3">
        <v>6.90958904109589</v>
      </c>
      <c r="D294" s="4">
        <v>41715</v>
      </c>
      <c r="E294" s="3">
        <v>793.0074959644</v>
      </c>
      <c r="F294" s="5" t="s">
        <v>908</v>
      </c>
      <c r="G294" s="5">
        <v>2206</v>
      </c>
      <c r="H294" s="5" t="s">
        <v>64</v>
      </c>
      <c r="I294" s="3">
        <v>0.27924366267774</v>
      </c>
      <c r="J294" s="3">
        <v>35.8600583090379</v>
      </c>
      <c r="K294" s="3">
        <v>0.0418858645505777</v>
      </c>
      <c r="L294" s="3">
        <v>43.4402332361516</v>
      </c>
      <c r="M294" s="3">
        <v>0.203604341056745</v>
      </c>
      <c r="N294" s="3">
        <v>45.7725947521866</v>
      </c>
      <c r="O294" s="3">
        <v>0.646596351368104</v>
      </c>
      <c r="P294" s="3">
        <v>31.140350877193</v>
      </c>
      <c r="Q294" s="3">
        <v>1.20434772292272</v>
      </c>
      <c r="R294" s="3">
        <v>27.9585798816568</v>
      </c>
      <c r="S294" s="3">
        <v>2.25032590747781</v>
      </c>
      <c r="T294" s="3">
        <v>20.5397301349325</v>
      </c>
      <c r="U294" s="3">
        <v>4.94142731006556</v>
      </c>
      <c r="V294" s="3">
        <v>25.7716049382716</v>
      </c>
      <c r="W294" s="3">
        <v>8.87202710887608</v>
      </c>
      <c r="X294" s="3">
        <v>20.0617283950617</v>
      </c>
      <c r="Y294" s="3">
        <v>16.3676167561755</v>
      </c>
      <c r="Z294" s="3">
        <v>21.8045112781955</v>
      </c>
      <c r="AA294" s="3">
        <v>0.417291879958203</v>
      </c>
      <c r="AB294" s="3">
        <v>4.15562743540164</v>
      </c>
      <c r="AC294" s="3">
        <v>0</v>
      </c>
      <c r="AD294" s="3"/>
      <c r="AE294" s="5"/>
      <c r="AF294" s="3">
        <v>0.235129319114217</v>
      </c>
      <c r="AG294" s="3">
        <v>1.67166922241115</v>
      </c>
      <c r="AH294" s="3">
        <v>1.78712804366281</v>
      </c>
      <c r="AI294" s="3">
        <v>2.15519258641152</v>
      </c>
      <c r="AJ294" s="3">
        <v>2.33714173398152</v>
      </c>
      <c r="AK294" s="3">
        <v>2.40320017053459</v>
      </c>
      <c r="AL294" s="3"/>
      <c r="AM294" s="3">
        <v>200</v>
      </c>
      <c r="AN294" s="5" t="s">
        <v>56</v>
      </c>
      <c r="AO294" s="1"/>
      <c r="AP294" s="1"/>
      <c r="AQ294" s="1"/>
    </row>
    <row r="295" spans="1:43">
      <c r="A295" s="1" t="s">
        <v>909</v>
      </c>
      <c r="B295" s="1" t="s">
        <v>910</v>
      </c>
      <c r="C295" s="3">
        <v>6.70958904109589</v>
      </c>
      <c r="D295" s="4">
        <v>41788</v>
      </c>
      <c r="E295" s="3">
        <v>0.3242099263</v>
      </c>
      <c r="F295" s="5" t="s">
        <v>911</v>
      </c>
      <c r="G295" s="5">
        <v>696</v>
      </c>
      <c r="H295" s="5" t="s">
        <v>50</v>
      </c>
      <c r="I295" s="3">
        <v>-0.873322301893737</v>
      </c>
      <c r="J295" s="3">
        <v>97.4095578383207</v>
      </c>
      <c r="K295" s="3">
        <v>-0.709023941068145</v>
      </c>
      <c r="L295" s="3">
        <v>99.1146525011067</v>
      </c>
      <c r="M295" s="3">
        <v>-1.2274434368416</v>
      </c>
      <c r="N295" s="3">
        <v>97.5512021371327</v>
      </c>
      <c r="O295" s="3">
        <v>-1.02027349487419</v>
      </c>
      <c r="P295" s="3">
        <v>96.0255824577433</v>
      </c>
      <c r="Q295" s="3">
        <v>-0.730268081159465</v>
      </c>
      <c r="R295" s="3">
        <v>95.9922742636408</v>
      </c>
      <c r="S295" s="3">
        <v>2.11663079750672</v>
      </c>
      <c r="T295" s="3">
        <v>38.9830508474576</v>
      </c>
      <c r="U295" s="3">
        <v>7.11582588636721</v>
      </c>
      <c r="V295" s="3">
        <v>27.7089783281734</v>
      </c>
      <c r="W295" s="3">
        <v>14.1824949552595</v>
      </c>
      <c r="X295" s="3">
        <v>42.3948220064725</v>
      </c>
      <c r="Y295" s="3">
        <v>12.0305413342765</v>
      </c>
      <c r="Z295" s="3">
        <v>90.1960784313726</v>
      </c>
      <c r="AA295" s="3">
        <v>0.0420290398503518</v>
      </c>
      <c r="AB295" s="3">
        <v>0.396241232400778</v>
      </c>
      <c r="AC295" s="3">
        <v>-1.54309715120524</v>
      </c>
      <c r="AD295" s="3">
        <v>2.92378369893635</v>
      </c>
      <c r="AE295" s="5">
        <v>2</v>
      </c>
      <c r="AF295" s="3">
        <v>0.392733613144829</v>
      </c>
      <c r="AG295" s="3">
        <v>2.28561506565204</v>
      </c>
      <c r="AH295" s="3">
        <v>3.88633179844424</v>
      </c>
      <c r="AI295" s="3">
        <v>4.61553131360966</v>
      </c>
      <c r="AJ295" s="3">
        <v>2.43396041148731</v>
      </c>
      <c r="AK295" s="3">
        <v>4.58726346064553</v>
      </c>
      <c r="AL295" s="3"/>
      <c r="AM295" s="3"/>
      <c r="AN295" s="5" t="s">
        <v>51</v>
      </c>
      <c r="AO295" s="1"/>
      <c r="AP295" s="1"/>
      <c r="AQ295" s="1"/>
    </row>
    <row r="296" spans="1:43">
      <c r="A296" s="1" t="s">
        <v>912</v>
      </c>
      <c r="B296" s="1" t="s">
        <v>913</v>
      </c>
      <c r="C296" s="3">
        <v>6.82739726027397</v>
      </c>
      <c r="D296" s="4">
        <v>41745</v>
      </c>
      <c r="E296" s="3">
        <v>6.4018123263</v>
      </c>
      <c r="F296" s="5" t="s">
        <v>914</v>
      </c>
      <c r="G296" s="5">
        <v>1304</v>
      </c>
      <c r="H296" s="5" t="s">
        <v>93</v>
      </c>
      <c r="I296" s="3">
        <v>7.78945111492283</v>
      </c>
      <c r="J296" s="3">
        <v>40.35</v>
      </c>
      <c r="K296" s="3">
        <v>2.29316729744029</v>
      </c>
      <c r="L296" s="3">
        <v>39.1476709613479</v>
      </c>
      <c r="M296" s="3">
        <v>-0.0258521258401868</v>
      </c>
      <c r="N296" s="3">
        <v>85.7285429141717</v>
      </c>
      <c r="O296" s="3">
        <v>19.8402860548272</v>
      </c>
      <c r="P296" s="3">
        <v>23.5915492957746</v>
      </c>
      <c r="Q296" s="3">
        <v>26.632241813602</v>
      </c>
      <c r="R296" s="3">
        <v>24.5098039215686</v>
      </c>
      <c r="S296" s="3">
        <v>72.6407967032967</v>
      </c>
      <c r="T296" s="3">
        <v>19.5341450502912</v>
      </c>
      <c r="U296" s="3">
        <v>170.430338891877</v>
      </c>
      <c r="V296" s="3">
        <v>13.4551495016611</v>
      </c>
      <c r="W296" s="3">
        <v>163.347302252488</v>
      </c>
      <c r="X296" s="3">
        <v>8.23970037453183</v>
      </c>
      <c r="Y296" s="3">
        <v>229.011780104712</v>
      </c>
      <c r="Z296" s="3">
        <v>6.23376623376623</v>
      </c>
      <c r="AA296" s="3">
        <v>0.31485128087614</v>
      </c>
      <c r="AB296" s="3">
        <v>0.438159903471791</v>
      </c>
      <c r="AC296" s="3">
        <v>-15.219421101774</v>
      </c>
      <c r="AD296" s="3">
        <v>2.4976792723749</v>
      </c>
      <c r="AE296" s="5">
        <v>3</v>
      </c>
      <c r="AF296" s="3">
        <v>2.68834470035298</v>
      </c>
      <c r="AG296" s="3">
        <v>71.1264480425938</v>
      </c>
      <c r="AH296" s="3">
        <v>63.5057343704606</v>
      </c>
      <c r="AI296" s="3">
        <v>36.6065414538712</v>
      </c>
      <c r="AJ296" s="3">
        <v>31.2039813066771</v>
      </c>
      <c r="AK296" s="3">
        <v>34.2532974519798</v>
      </c>
      <c r="AL296" s="3"/>
      <c r="AM296" s="3"/>
      <c r="AN296" s="5" t="s">
        <v>46</v>
      </c>
      <c r="AO296" s="1"/>
      <c r="AP296" s="1"/>
      <c r="AQ296" s="1"/>
    </row>
    <row r="297" spans="1:43">
      <c r="A297" s="1" t="s">
        <v>915</v>
      </c>
      <c r="B297" s="1" t="s">
        <v>916</v>
      </c>
      <c r="C297" s="3">
        <v>6.74520547945205</v>
      </c>
      <c r="D297" s="4">
        <v>41775</v>
      </c>
      <c r="E297" s="3">
        <v>4.4026716266</v>
      </c>
      <c r="F297" s="5" t="s">
        <v>654</v>
      </c>
      <c r="G297" s="5">
        <v>273</v>
      </c>
      <c r="H297" s="5" t="s">
        <v>655</v>
      </c>
      <c r="I297" s="3">
        <v>3.19744204636291</v>
      </c>
      <c r="J297" s="3">
        <v>29.7297297297297</v>
      </c>
      <c r="K297" s="3">
        <v>0.388802488335917</v>
      </c>
      <c r="L297" s="3">
        <v>70.2702702702703</v>
      </c>
      <c r="M297" s="3">
        <v>2.70485282418457</v>
      </c>
      <c r="N297" s="3">
        <v>18.9189189189189</v>
      </c>
      <c r="O297" s="3">
        <v>4.36540016168147</v>
      </c>
      <c r="P297" s="3">
        <v>20</v>
      </c>
      <c r="Q297" s="3">
        <v>3.9452495974235</v>
      </c>
      <c r="R297" s="3">
        <v>28.5714285714286</v>
      </c>
      <c r="S297" s="3">
        <v>11.968777103209</v>
      </c>
      <c r="T297" s="3">
        <v>18.1818181818182</v>
      </c>
      <c r="U297" s="3">
        <v>21.4487300094073</v>
      </c>
      <c r="V297" s="3">
        <v>50</v>
      </c>
      <c r="W297" s="3">
        <v>17.5774134790528</v>
      </c>
      <c r="X297" s="3">
        <v>50</v>
      </c>
      <c r="Y297" s="3">
        <v>22.4857685009488</v>
      </c>
      <c r="Z297" s="3">
        <v>46.6666666666667</v>
      </c>
      <c r="AA297" s="3">
        <v>0.364669232126922</v>
      </c>
      <c r="AB297" s="3">
        <v>0.259515276111172</v>
      </c>
      <c r="AC297" s="3">
        <v>-6.0798548094374</v>
      </c>
      <c r="AD297" s="3">
        <v>0.910465483439118</v>
      </c>
      <c r="AE297" s="5">
        <v>5</v>
      </c>
      <c r="AF297" s="3">
        <v>0.436415329598412</v>
      </c>
      <c r="AG297" s="3">
        <v>12.1550048486995</v>
      </c>
      <c r="AH297" s="3">
        <v>9.70799069903297</v>
      </c>
      <c r="AI297" s="3">
        <v>5.63592631914986</v>
      </c>
      <c r="AJ297" s="3">
        <v>4.67668441646936</v>
      </c>
      <c r="AK297" s="3">
        <v>5.05674506391665</v>
      </c>
      <c r="AL297" s="3"/>
      <c r="AM297" s="3"/>
      <c r="AN297" s="5" t="s">
        <v>46</v>
      </c>
      <c r="AO297" s="1"/>
      <c r="AP297" s="1"/>
      <c r="AQ297" s="1"/>
    </row>
    <row r="298" spans="1:43">
      <c r="A298" s="1" t="s">
        <v>917</v>
      </c>
      <c r="B298" s="1" t="s">
        <v>918</v>
      </c>
      <c r="C298" s="3">
        <v>6.78904109589041</v>
      </c>
      <c r="D298" s="4">
        <v>41759</v>
      </c>
      <c r="E298" s="3">
        <v>4.5548828324</v>
      </c>
      <c r="F298" s="5" t="s">
        <v>919</v>
      </c>
      <c r="G298" s="5">
        <v>2172</v>
      </c>
      <c r="H298" s="5" t="s">
        <v>191</v>
      </c>
      <c r="I298" s="3">
        <v>0.2089427496866</v>
      </c>
      <c r="J298" s="3">
        <v>94.7558770343581</v>
      </c>
      <c r="K298" s="3">
        <v>0.841042893187553</v>
      </c>
      <c r="L298" s="3">
        <v>77.7397260273973</v>
      </c>
      <c r="M298" s="3">
        <v>-1.27624536846438</v>
      </c>
      <c r="N298" s="3">
        <v>92.4324324324324</v>
      </c>
      <c r="O298" s="3">
        <v>3.36206896551725</v>
      </c>
      <c r="P298" s="3">
        <v>91.6190476190476</v>
      </c>
      <c r="Q298" s="3">
        <v>0.167084377610694</v>
      </c>
      <c r="R298" s="3">
        <v>93.5010482180294</v>
      </c>
      <c r="S298" s="3">
        <v>21.664129883308</v>
      </c>
      <c r="T298" s="3">
        <v>95.8333333333333</v>
      </c>
      <c r="U298" s="3">
        <v>92.1474358974359</v>
      </c>
      <c r="V298" s="3">
        <v>83.2844574780059</v>
      </c>
      <c r="W298" s="3">
        <v>84.0368380660016</v>
      </c>
      <c r="X298" s="3">
        <v>74.2049469964664</v>
      </c>
      <c r="Y298" s="3">
        <v>69.1114245416079</v>
      </c>
      <c r="Z298" s="3">
        <v>90.5063291139241</v>
      </c>
      <c r="AA298" s="3">
        <v>0.0992558667053016</v>
      </c>
      <c r="AB298" s="3">
        <v>0.177971935135744</v>
      </c>
      <c r="AC298" s="3">
        <v>-31.5085158150852</v>
      </c>
      <c r="AD298" s="3">
        <v>0.714133052361519</v>
      </c>
      <c r="AE298" s="5">
        <v>3</v>
      </c>
      <c r="AF298" s="3">
        <v>1.56193977599191</v>
      </c>
      <c r="AG298" s="3">
        <v>25.3854963488657</v>
      </c>
      <c r="AH298" s="3">
        <v>41.7703661536538</v>
      </c>
      <c r="AI298" s="3">
        <v>19.6915991040563</v>
      </c>
      <c r="AJ298" s="3">
        <v>10.8784254879983</v>
      </c>
      <c r="AK298" s="3">
        <v>21.7390368872949</v>
      </c>
      <c r="AL298" s="3"/>
      <c r="AM298" s="3"/>
      <c r="AN298" s="5" t="s">
        <v>46</v>
      </c>
      <c r="AO298" s="1"/>
      <c r="AP298" s="1"/>
      <c r="AQ298" s="1"/>
    </row>
    <row r="299" spans="1:43">
      <c r="A299" s="1" t="s">
        <v>920</v>
      </c>
      <c r="B299" s="1" t="s">
        <v>921</v>
      </c>
      <c r="C299" s="3">
        <v>6.75068493150685</v>
      </c>
      <c r="D299" s="4">
        <v>41773</v>
      </c>
      <c r="E299" s="3">
        <v>1.7250921886</v>
      </c>
      <c r="F299" s="5" t="s">
        <v>922</v>
      </c>
      <c r="G299" s="5">
        <v>1343</v>
      </c>
      <c r="H299" s="5" t="s">
        <v>93</v>
      </c>
      <c r="I299" s="3">
        <v>13.9049454078356</v>
      </c>
      <c r="J299" s="3">
        <v>13.05</v>
      </c>
      <c r="K299" s="3">
        <v>3.83489461358314</v>
      </c>
      <c r="L299" s="3">
        <v>14.816650148662</v>
      </c>
      <c r="M299" s="3">
        <v>6.99849170437406</v>
      </c>
      <c r="N299" s="3">
        <v>17.1656686626747</v>
      </c>
      <c r="O299" s="3">
        <v>21.472602739726</v>
      </c>
      <c r="P299" s="3">
        <v>19.3661971830986</v>
      </c>
      <c r="Q299" s="3">
        <v>28.4679463962333</v>
      </c>
      <c r="R299" s="3">
        <v>21.2074303405573</v>
      </c>
      <c r="S299" s="3">
        <v>72.8557504873294</v>
      </c>
      <c r="T299" s="3">
        <v>19.2694547379566</v>
      </c>
      <c r="U299" s="3">
        <v>144.958563535912</v>
      </c>
      <c r="V299" s="3">
        <v>22.1483942414175</v>
      </c>
      <c r="W299" s="3">
        <v>103.266475644699</v>
      </c>
      <c r="X299" s="3">
        <v>28.7765293383271</v>
      </c>
      <c r="Y299" s="3">
        <v>152.598466055046</v>
      </c>
      <c r="Z299" s="3">
        <v>23.7662337662338</v>
      </c>
      <c r="AA299" s="3">
        <v>0.293821612931624</v>
      </c>
      <c r="AB299" s="3">
        <v>0.243176848806216</v>
      </c>
      <c r="AC299" s="3">
        <v>-31.8996415770609</v>
      </c>
      <c r="AD299" s="3">
        <v>0.834483538294458</v>
      </c>
      <c r="AE299" s="5">
        <v>3</v>
      </c>
      <c r="AF299" s="3">
        <v>1.83820876156924</v>
      </c>
      <c r="AG299" s="3">
        <v>77.3332776117452</v>
      </c>
      <c r="AH299" s="3">
        <v>59.113973781808</v>
      </c>
      <c r="AI299" s="3">
        <v>23.1113453762937</v>
      </c>
      <c r="AJ299" s="3">
        <v>22.6528853174524</v>
      </c>
      <c r="AK299" s="3">
        <v>26.2168601087016</v>
      </c>
      <c r="AL299" s="3"/>
      <c r="AM299" s="3"/>
      <c r="AN299" s="5" t="s">
        <v>46</v>
      </c>
      <c r="AO299" s="1"/>
      <c r="AP299" s="1"/>
      <c r="AQ299" s="1"/>
    </row>
    <row r="300" spans="1:43">
      <c r="A300" s="1" t="s">
        <v>923</v>
      </c>
      <c r="B300" s="1" t="s">
        <v>924</v>
      </c>
      <c r="C300" s="3">
        <v>6.88767123287671</v>
      </c>
      <c r="D300" s="4">
        <v>41723</v>
      </c>
      <c r="E300" s="3">
        <v>1014.8583549112</v>
      </c>
      <c r="F300" s="5" t="s">
        <v>925</v>
      </c>
      <c r="G300" s="5">
        <v>2515</v>
      </c>
      <c r="H300" s="5" t="s">
        <v>64</v>
      </c>
      <c r="I300" s="3">
        <v>0.267434384048045</v>
      </c>
      <c r="J300" s="3">
        <v>54.0816326530612</v>
      </c>
      <c r="K300" s="3">
        <v>0.0404913809728537</v>
      </c>
      <c r="L300" s="3">
        <v>53.4985422740525</v>
      </c>
      <c r="M300" s="3">
        <v>0.199379061493972</v>
      </c>
      <c r="N300" s="3">
        <v>53.0612244897959</v>
      </c>
      <c r="O300" s="3">
        <v>0.592198953330064</v>
      </c>
      <c r="P300" s="3">
        <v>63.4502923976608</v>
      </c>
      <c r="Q300" s="3">
        <v>1.0905651412537</v>
      </c>
      <c r="R300" s="3">
        <v>64.2011834319527</v>
      </c>
      <c r="S300" s="3">
        <v>1.99547302390167</v>
      </c>
      <c r="T300" s="3">
        <v>62.9685157421289</v>
      </c>
      <c r="U300" s="3">
        <v>4.40874538800694</v>
      </c>
      <c r="V300" s="3">
        <v>70.2160493827161</v>
      </c>
      <c r="W300" s="3">
        <v>8.27174411219087</v>
      </c>
      <c r="X300" s="3">
        <v>50.1543209876543</v>
      </c>
      <c r="Y300" s="3">
        <v>16.0168316792728</v>
      </c>
      <c r="Z300" s="3">
        <v>32.0802005012531</v>
      </c>
      <c r="AA300" s="3">
        <v>-0.164019270347164</v>
      </c>
      <c r="AB300" s="3">
        <v>2.18940929596799</v>
      </c>
      <c r="AC300" s="3">
        <v>0</v>
      </c>
      <c r="AD300" s="3"/>
      <c r="AE300" s="5"/>
      <c r="AF300" s="3">
        <v>0.219343400745108</v>
      </c>
      <c r="AG300" s="3">
        <v>1.47016862763951</v>
      </c>
      <c r="AH300" s="3">
        <v>1.57284406354261</v>
      </c>
      <c r="AI300" s="3">
        <v>1.97763161574958</v>
      </c>
      <c r="AJ300" s="3">
        <v>2.23369378517426</v>
      </c>
      <c r="AK300" s="3">
        <v>2.28535647614569</v>
      </c>
      <c r="AL300" s="3"/>
      <c r="AM300" s="3">
        <v>500</v>
      </c>
      <c r="AN300" s="5" t="s">
        <v>56</v>
      </c>
      <c r="AO300" s="1"/>
      <c r="AP300" s="1"/>
      <c r="AQ300" s="1"/>
    </row>
    <row r="301" spans="1:43">
      <c r="A301" s="1" t="s">
        <v>926</v>
      </c>
      <c r="B301" s="1" t="s">
        <v>927</v>
      </c>
      <c r="C301" s="3">
        <v>6.79178082191781</v>
      </c>
      <c r="D301" s="4">
        <v>41758</v>
      </c>
      <c r="E301" s="3">
        <v>2.0673913126</v>
      </c>
      <c r="F301" s="5" t="s">
        <v>928</v>
      </c>
      <c r="G301" s="5">
        <v>2130</v>
      </c>
      <c r="H301" s="5" t="s">
        <v>55</v>
      </c>
      <c r="I301" s="3">
        <v>9.0909090909091</v>
      </c>
      <c r="J301" s="3">
        <v>59.8911070780399</v>
      </c>
      <c r="K301" s="3">
        <v>3.32326283987914</v>
      </c>
      <c r="L301" s="3">
        <v>34.4632768361582</v>
      </c>
      <c r="M301" s="3">
        <v>4.6831955922865</v>
      </c>
      <c r="N301" s="3">
        <v>54.8174745661281</v>
      </c>
      <c r="O301" s="3">
        <v>14.9579831932773</v>
      </c>
      <c r="P301" s="3">
        <v>66.8211920529801</v>
      </c>
      <c r="Q301" s="3">
        <v>22.6685796269727</v>
      </c>
      <c r="R301" s="3">
        <v>52.5914634146341</v>
      </c>
      <c r="S301" s="3">
        <v>59.3662628145387</v>
      </c>
      <c r="T301" s="3">
        <v>59.9609375</v>
      </c>
      <c r="U301" s="3">
        <v>162.471220260936</v>
      </c>
      <c r="V301" s="3">
        <v>35.0948509485095</v>
      </c>
      <c r="W301" s="3">
        <v>126.190476190476</v>
      </c>
      <c r="X301" s="3">
        <v>39.0651085141903</v>
      </c>
      <c r="Y301" s="3">
        <v>178.275020341741</v>
      </c>
      <c r="Z301" s="3">
        <v>31.3929313929314</v>
      </c>
      <c r="AA301" s="3">
        <v>0.301742903631746</v>
      </c>
      <c r="AB301" s="3">
        <v>0.28680427422148</v>
      </c>
      <c r="AC301" s="3">
        <v>-27.5046670815183</v>
      </c>
      <c r="AD301" s="3">
        <v>1.134450141134</v>
      </c>
      <c r="AE301" s="5">
        <v>4</v>
      </c>
      <c r="AF301" s="3">
        <v>2.26646428806214</v>
      </c>
      <c r="AG301" s="3">
        <v>61.5923960150814</v>
      </c>
      <c r="AH301" s="3">
        <v>65.1979585441244</v>
      </c>
      <c r="AI301" s="3">
        <v>30.3297997464298</v>
      </c>
      <c r="AJ301" s="3">
        <v>26.2137222358514</v>
      </c>
      <c r="AK301" s="3">
        <v>25.0283603335697</v>
      </c>
      <c r="AL301" s="3"/>
      <c r="AM301" s="3"/>
      <c r="AN301" s="5" t="s">
        <v>46</v>
      </c>
      <c r="AO301" s="1"/>
      <c r="AP301" s="1"/>
      <c r="AQ301" s="1"/>
    </row>
    <row r="302" spans="1:43">
      <c r="A302" s="1" t="s">
        <v>929</v>
      </c>
      <c r="B302" s="1" t="s">
        <v>930</v>
      </c>
      <c r="C302" s="3">
        <v>6.86849315068493</v>
      </c>
      <c r="D302" s="4">
        <v>41730</v>
      </c>
      <c r="E302" s="3">
        <v>7.8631543144</v>
      </c>
      <c r="F302" s="5" t="s">
        <v>931</v>
      </c>
      <c r="G302" s="5">
        <v>1464</v>
      </c>
      <c r="H302" s="5" t="s">
        <v>93</v>
      </c>
      <c r="I302" s="3">
        <v>0.89965397923875</v>
      </c>
      <c r="J302" s="3">
        <v>89.35</v>
      </c>
      <c r="K302" s="3">
        <v>0.413223140495868</v>
      </c>
      <c r="L302" s="3">
        <v>87.0664023785927</v>
      </c>
      <c r="M302" s="3">
        <v>0.206185567010297</v>
      </c>
      <c r="N302" s="3">
        <v>83.1836327345309</v>
      </c>
      <c r="O302" s="3">
        <v>1.60278745644598</v>
      </c>
      <c r="P302" s="3">
        <v>92.0020120724346</v>
      </c>
      <c r="Q302" s="3">
        <v>3.33097094259389</v>
      </c>
      <c r="R302" s="3">
        <v>89.0092879256966</v>
      </c>
      <c r="S302" s="3">
        <v>14.3529411764706</v>
      </c>
      <c r="T302" s="3">
        <v>88.1948120698783</v>
      </c>
      <c r="U302" s="3">
        <v>24.2278423258758</v>
      </c>
      <c r="V302" s="3">
        <v>91.0299003322259</v>
      </c>
      <c r="W302" s="3">
        <v>25.2646568937368</v>
      </c>
      <c r="X302" s="3">
        <v>88.5143570536829</v>
      </c>
      <c r="Y302" s="3">
        <v>42.4008619568</v>
      </c>
      <c r="Z302" s="3">
        <v>81.2987012987013</v>
      </c>
      <c r="AA302" s="3">
        <v>0.313989375112164</v>
      </c>
      <c r="AB302" s="3">
        <v>0.372303822408911</v>
      </c>
      <c r="AC302" s="3">
        <v>-3.92006149116064</v>
      </c>
      <c r="AD302" s="3">
        <v>1.9854152570803</v>
      </c>
      <c r="AE302" s="5">
        <v>2</v>
      </c>
      <c r="AF302" s="3">
        <v>0.622788028423406</v>
      </c>
      <c r="AG302" s="3">
        <v>12.1489913064057</v>
      </c>
      <c r="AH302" s="3">
        <v>11.4214983878809</v>
      </c>
      <c r="AI302" s="3">
        <v>8.41534277796243</v>
      </c>
      <c r="AJ302" s="3">
        <v>8.16837787988398</v>
      </c>
      <c r="AK302" s="3">
        <v>7.82963868419462</v>
      </c>
      <c r="AL302" s="3"/>
      <c r="AM302" s="3">
        <v>50</v>
      </c>
      <c r="AN302" s="5" t="s">
        <v>56</v>
      </c>
      <c r="AO302" s="1"/>
      <c r="AP302" s="1"/>
      <c r="AQ302" s="1"/>
    </row>
    <row r="303" spans="1:43">
      <c r="A303" s="1" t="s">
        <v>932</v>
      </c>
      <c r="B303" s="1" t="s">
        <v>933</v>
      </c>
      <c r="C303" s="3">
        <v>6.73424657534247</v>
      </c>
      <c r="D303" s="4">
        <v>41779</v>
      </c>
      <c r="E303" s="3">
        <v>0.7415321563</v>
      </c>
      <c r="F303" s="5" t="s">
        <v>244</v>
      </c>
      <c r="G303" s="5">
        <v>318</v>
      </c>
      <c r="H303" s="5" t="s">
        <v>55</v>
      </c>
      <c r="I303" s="3">
        <v>16.5217391304348</v>
      </c>
      <c r="J303" s="3">
        <v>11.7362371445856</v>
      </c>
      <c r="K303" s="3">
        <v>2.17864923747277</v>
      </c>
      <c r="L303" s="3">
        <v>58.5875706214689</v>
      </c>
      <c r="M303" s="3">
        <v>7.15917745620717</v>
      </c>
      <c r="N303" s="3">
        <v>31.837223219629</v>
      </c>
      <c r="O303" s="3">
        <v>26.8710550045086</v>
      </c>
      <c r="P303" s="3">
        <v>16.4238410596026</v>
      </c>
      <c r="Q303" s="3">
        <v>37.4694675134343</v>
      </c>
      <c r="R303" s="3">
        <v>13.719512195122</v>
      </c>
      <c r="S303" s="3">
        <v>62.0034542314335</v>
      </c>
      <c r="T303" s="3">
        <v>55.859375</v>
      </c>
      <c r="U303" s="3">
        <v>111.738148984199</v>
      </c>
      <c r="V303" s="3">
        <v>69.1056910569106</v>
      </c>
      <c r="W303" s="3">
        <v>86.8525896414343</v>
      </c>
      <c r="X303" s="3">
        <v>66.6110183639399</v>
      </c>
      <c r="Y303" s="3">
        <v>102.883922134102</v>
      </c>
      <c r="Z303" s="3">
        <v>70.6860706860707</v>
      </c>
      <c r="AA303" s="3">
        <v>0.269419037660561</v>
      </c>
      <c r="AB303" s="3">
        <v>0.240138648918519</v>
      </c>
      <c r="AC303" s="3">
        <v>-20.6230529595016</v>
      </c>
      <c r="AD303" s="3">
        <v>1.12115945628257</v>
      </c>
      <c r="AE303" s="5">
        <v>4</v>
      </c>
      <c r="AF303" s="3">
        <v>1.68042585371904</v>
      </c>
      <c r="AG303" s="3">
        <v>57.5054084933557</v>
      </c>
      <c r="AH303" s="3">
        <v>45.3404554308187</v>
      </c>
      <c r="AI303" s="3">
        <v>21.5155786582942</v>
      </c>
      <c r="AJ303" s="3">
        <v>19.1586679269089</v>
      </c>
      <c r="AK303" s="3">
        <v>19.0326850499254</v>
      </c>
      <c r="AL303" s="3"/>
      <c r="AM303" s="3"/>
      <c r="AN303" s="5" t="s">
        <v>46</v>
      </c>
      <c r="AO303" s="1"/>
      <c r="AP303" s="1"/>
      <c r="AQ303" s="1"/>
    </row>
    <row r="304" spans="1:43">
      <c r="A304" s="1" t="s">
        <v>934</v>
      </c>
      <c r="B304" s="1" t="s">
        <v>935</v>
      </c>
      <c r="C304" s="3">
        <v>6.75068493150685</v>
      </c>
      <c r="D304" s="4">
        <v>41773</v>
      </c>
      <c r="E304" s="3">
        <v>7.4711246196</v>
      </c>
      <c r="F304" s="5" t="s">
        <v>936</v>
      </c>
      <c r="G304" s="5">
        <v>2465</v>
      </c>
      <c r="H304" s="5" t="s">
        <v>191</v>
      </c>
      <c r="I304" s="3">
        <v>7.53646677471637</v>
      </c>
      <c r="J304" s="3">
        <v>69.9819168173599</v>
      </c>
      <c r="K304" s="3">
        <v>1.16256908709739</v>
      </c>
      <c r="L304" s="3">
        <v>73.6301369863014</v>
      </c>
      <c r="M304" s="3">
        <v>1.51080512526295</v>
      </c>
      <c r="N304" s="3">
        <v>80.1801801801802</v>
      </c>
      <c r="O304" s="3">
        <v>21.8549127640037</v>
      </c>
      <c r="P304" s="3">
        <v>36.7619047619048</v>
      </c>
      <c r="Q304" s="3">
        <v>45.9043430456295</v>
      </c>
      <c r="R304" s="3">
        <v>9.22431865828092</v>
      </c>
      <c r="S304" s="3">
        <v>94.0058479532163</v>
      </c>
      <c r="T304" s="3">
        <v>19.3627450980392</v>
      </c>
      <c r="U304" s="3">
        <v>233.62664990572</v>
      </c>
      <c r="V304" s="3">
        <v>9.09090909090909</v>
      </c>
      <c r="W304" s="3">
        <v>151.563981042654</v>
      </c>
      <c r="X304" s="3">
        <v>30.7420494699647</v>
      </c>
      <c r="Y304" s="3">
        <v>228.668730650155</v>
      </c>
      <c r="Z304" s="3">
        <v>27.2151898734177</v>
      </c>
      <c r="AA304" s="3">
        <v>0.334271786691566</v>
      </c>
      <c r="AB304" s="3">
        <v>0.302809837778425</v>
      </c>
      <c r="AC304" s="3">
        <v>-35.4474370112945</v>
      </c>
      <c r="AD304" s="3">
        <v>1.01353126005219</v>
      </c>
      <c r="AE304" s="5">
        <v>3</v>
      </c>
      <c r="AF304" s="3">
        <v>2.62483699193126</v>
      </c>
      <c r="AG304" s="3">
        <v>98.885985597918</v>
      </c>
      <c r="AH304" s="3">
        <v>84.937629236771</v>
      </c>
      <c r="AI304" s="3">
        <v>33.5985812551361</v>
      </c>
      <c r="AJ304" s="3">
        <v>32.3900578700058</v>
      </c>
      <c r="AK304" s="3">
        <v>30.6560278855915</v>
      </c>
      <c r="AL304" s="3"/>
      <c r="AM304" s="3"/>
      <c r="AN304" s="5" t="s">
        <v>46</v>
      </c>
      <c r="AO304" s="1"/>
      <c r="AP304" s="1"/>
      <c r="AQ304" s="1"/>
    </row>
    <row r="305" spans="1:43">
      <c r="A305" s="1" t="s">
        <v>937</v>
      </c>
      <c r="B305" s="1" t="s">
        <v>938</v>
      </c>
      <c r="C305" s="3">
        <v>6.70958904109589</v>
      </c>
      <c r="D305" s="4">
        <v>41788</v>
      </c>
      <c r="E305" s="3">
        <v>2.3338449461</v>
      </c>
      <c r="F305" s="5" t="s">
        <v>939</v>
      </c>
      <c r="G305" s="5">
        <v>663</v>
      </c>
      <c r="H305" s="5" t="s">
        <v>191</v>
      </c>
      <c r="I305" s="3">
        <v>32.192952446117</v>
      </c>
      <c r="J305" s="3">
        <v>0.180831826401447</v>
      </c>
      <c r="K305" s="3">
        <v>3.48152115693626</v>
      </c>
      <c r="L305" s="3">
        <v>29.4520547945205</v>
      </c>
      <c r="M305" s="3">
        <v>21.5094339622641</v>
      </c>
      <c r="N305" s="3">
        <v>0.18018018018018</v>
      </c>
      <c r="O305" s="3">
        <v>42.1110702464141</v>
      </c>
      <c r="P305" s="3">
        <v>0.571428571428571</v>
      </c>
      <c r="Q305" s="3">
        <v>55.9951554299556</v>
      </c>
      <c r="R305" s="3">
        <v>2.72536687631027</v>
      </c>
      <c r="S305" s="3">
        <v>100.414937759336</v>
      </c>
      <c r="T305" s="3">
        <v>14.4607843137255</v>
      </c>
      <c r="U305" s="3">
        <v>183.076923076923</v>
      </c>
      <c r="V305" s="3">
        <v>32.258064516129</v>
      </c>
      <c r="W305" s="3">
        <v>152.384062704115</v>
      </c>
      <c r="X305" s="3">
        <v>30.3886925795053</v>
      </c>
      <c r="Y305" s="3">
        <v>170.588235294118</v>
      </c>
      <c r="Z305" s="3">
        <v>48.7341772151899</v>
      </c>
      <c r="AA305" s="3">
        <v>0.329163102862788</v>
      </c>
      <c r="AB305" s="3">
        <v>0.280272987907166</v>
      </c>
      <c r="AC305" s="3">
        <v>-30.1939058171745</v>
      </c>
      <c r="AD305" s="3">
        <v>1.19475634423226</v>
      </c>
      <c r="AE305" s="5">
        <v>3</v>
      </c>
      <c r="AF305" s="3">
        <v>2.47438661418918</v>
      </c>
      <c r="AG305" s="3">
        <v>80.7117841177719</v>
      </c>
      <c r="AH305" s="3">
        <v>69.4882031376095</v>
      </c>
      <c r="AI305" s="3">
        <v>31.4712658916959</v>
      </c>
      <c r="AJ305" s="3">
        <v>27.4322005936428</v>
      </c>
      <c r="AK305" s="3">
        <v>24.912007122071</v>
      </c>
      <c r="AL305" s="3"/>
      <c r="AM305" s="3"/>
      <c r="AN305" s="5" t="s">
        <v>46</v>
      </c>
      <c r="AO305" s="1"/>
      <c r="AP305" s="1"/>
      <c r="AQ305" s="1"/>
    </row>
    <row r="306" spans="1:43">
      <c r="A306" s="1" t="s">
        <v>940</v>
      </c>
      <c r="B306" s="1" t="s">
        <v>941</v>
      </c>
      <c r="C306" s="3">
        <v>6.86027397260274</v>
      </c>
      <c r="D306" s="4">
        <v>41733</v>
      </c>
      <c r="E306" s="3">
        <v>72.4374917408</v>
      </c>
      <c r="F306" s="5" t="s">
        <v>942</v>
      </c>
      <c r="G306" s="5">
        <v>1799</v>
      </c>
      <c r="H306" s="5" t="s">
        <v>93</v>
      </c>
      <c r="I306" s="3">
        <v>11.0590858416945</v>
      </c>
      <c r="J306" s="3">
        <v>25.25</v>
      </c>
      <c r="K306" s="3">
        <v>3.38314653383147</v>
      </c>
      <c r="L306" s="3">
        <v>21.605550049554</v>
      </c>
      <c r="M306" s="3">
        <v>8.00086730268863</v>
      </c>
      <c r="N306" s="3">
        <v>11.4271457085828</v>
      </c>
      <c r="O306" s="3">
        <v>21.2807401996591</v>
      </c>
      <c r="P306" s="3">
        <v>20.1710261569417</v>
      </c>
      <c r="Q306" s="3">
        <v>25.2136752136752</v>
      </c>
      <c r="R306" s="3">
        <v>27.5541795665635</v>
      </c>
      <c r="S306" s="3">
        <v>70.4654346338124</v>
      </c>
      <c r="T306" s="3">
        <v>21.8634197988354</v>
      </c>
      <c r="U306" s="3">
        <v>207.728943423746</v>
      </c>
      <c r="V306" s="3">
        <v>5.48172757475083</v>
      </c>
      <c r="W306" s="3">
        <v>179.273550180559</v>
      </c>
      <c r="X306" s="3">
        <v>4.49438202247191</v>
      </c>
      <c r="Y306" s="3">
        <v>231.775712502158</v>
      </c>
      <c r="Z306" s="3">
        <v>5.97402597402597</v>
      </c>
      <c r="AA306" s="3">
        <v>0.27983277369072</v>
      </c>
      <c r="AB306" s="3">
        <v>0.347932044870927</v>
      </c>
      <c r="AC306" s="3">
        <v>-28.3374283374283</v>
      </c>
      <c r="AD306" s="3">
        <v>1.43753727874708</v>
      </c>
      <c r="AE306" s="5">
        <v>3</v>
      </c>
      <c r="AF306" s="3">
        <v>2.74174445657843</v>
      </c>
      <c r="AG306" s="3">
        <v>78.3305188696401</v>
      </c>
      <c r="AH306" s="3">
        <v>78.1484550044095</v>
      </c>
      <c r="AI306" s="3">
        <v>36.016845885263</v>
      </c>
      <c r="AJ306" s="3">
        <v>34.2665503143774</v>
      </c>
      <c r="AK306" s="3">
        <v>32.076997638447</v>
      </c>
      <c r="AL306" s="3"/>
      <c r="AM306" s="3">
        <v>100</v>
      </c>
      <c r="AN306" s="5" t="s">
        <v>56</v>
      </c>
      <c r="AO306" s="1"/>
      <c r="AP306" s="1"/>
      <c r="AQ306" s="1"/>
    </row>
    <row r="307" spans="1:43">
      <c r="A307" s="1" t="s">
        <v>943</v>
      </c>
      <c r="B307" s="1" t="s">
        <v>944</v>
      </c>
      <c r="C307" s="3">
        <v>6.71506849315069</v>
      </c>
      <c r="D307" s="4">
        <v>41786</v>
      </c>
      <c r="E307" s="3">
        <v>13.7133793362</v>
      </c>
      <c r="F307" s="5" t="s">
        <v>945</v>
      </c>
      <c r="G307" s="5">
        <v>1451</v>
      </c>
      <c r="H307" s="5" t="s">
        <v>60</v>
      </c>
      <c r="I307" s="3">
        <v>-5.9179869524697</v>
      </c>
      <c r="J307" s="3">
        <v>92.8571428571429</v>
      </c>
      <c r="K307" s="3">
        <v>2.38336713995944</v>
      </c>
      <c r="L307" s="3">
        <v>48.2262703739214</v>
      </c>
      <c r="M307" s="3">
        <v>-13.3848133848134</v>
      </c>
      <c r="N307" s="3">
        <v>98.5163204747775</v>
      </c>
      <c r="O307" s="3">
        <v>14.1322781232335</v>
      </c>
      <c r="P307" s="3">
        <v>38.0324543610548</v>
      </c>
      <c r="Q307" s="3">
        <v>1.40632847815168</v>
      </c>
      <c r="R307" s="3">
        <v>70.3664921465969</v>
      </c>
      <c r="S307" s="3">
        <v>59.3528018942384</v>
      </c>
      <c r="T307" s="3">
        <v>17.9951690821256</v>
      </c>
      <c r="U307" s="3">
        <v>94.5086705202312</v>
      </c>
      <c r="V307" s="3">
        <v>28.1833616298812</v>
      </c>
      <c r="W307" s="3">
        <v>80.107047279215</v>
      </c>
      <c r="X307" s="3">
        <v>18.8636363636364</v>
      </c>
      <c r="Y307" s="3">
        <v>30.6796116504854</v>
      </c>
      <c r="Z307" s="3">
        <v>79.2880258899676</v>
      </c>
      <c r="AA307" s="3">
        <v>0.174822833090467</v>
      </c>
      <c r="AB307" s="3">
        <v>0.160597892270787</v>
      </c>
      <c r="AC307" s="3">
        <v>-30.0071275837491</v>
      </c>
      <c r="AD307" s="3">
        <v>0.720650524737368</v>
      </c>
      <c r="AE307" s="5">
        <v>3</v>
      </c>
      <c r="AF307" s="3">
        <v>1.67120376517152</v>
      </c>
      <c r="AG307" s="3">
        <v>56.6783140856005</v>
      </c>
      <c r="AH307" s="3">
        <v>40.8061355403504</v>
      </c>
      <c r="AI307" s="3">
        <v>17.0253159985188</v>
      </c>
      <c r="AJ307" s="3">
        <v>8.24116910375836</v>
      </c>
      <c r="AK307" s="3">
        <v>10.3050416897228</v>
      </c>
      <c r="AL307" s="3"/>
      <c r="AM307" s="3"/>
      <c r="AN307" s="5" t="s">
        <v>46</v>
      </c>
      <c r="AO307" s="1"/>
      <c r="AP307" s="1"/>
      <c r="AQ307" s="1"/>
    </row>
    <row r="308" spans="1:43">
      <c r="A308" s="1" t="s">
        <v>946</v>
      </c>
      <c r="B308" s="1" t="s">
        <v>947</v>
      </c>
      <c r="C308" s="3">
        <v>6.71780821917808</v>
      </c>
      <c r="D308" s="4">
        <v>41785</v>
      </c>
      <c r="E308" s="3">
        <v>3.3718302557</v>
      </c>
      <c r="F308" s="5" t="s">
        <v>298</v>
      </c>
      <c r="G308" s="5">
        <v>2453</v>
      </c>
      <c r="H308" s="5" t="s">
        <v>93</v>
      </c>
      <c r="I308" s="3">
        <v>1.73160173160174</v>
      </c>
      <c r="J308" s="3">
        <v>83.35</v>
      </c>
      <c r="K308" s="3">
        <v>1.14777618364419</v>
      </c>
      <c r="L308" s="3">
        <v>63.6273538156591</v>
      </c>
      <c r="M308" s="3">
        <v>0.355871886120991</v>
      </c>
      <c r="N308" s="3">
        <v>81.7365269461078</v>
      </c>
      <c r="O308" s="3">
        <v>4.98883097542815</v>
      </c>
      <c r="P308" s="3">
        <v>74.0945674044266</v>
      </c>
      <c r="Q308" s="3">
        <v>6.49546827794561</v>
      </c>
      <c r="R308" s="3">
        <v>78.7409700722394</v>
      </c>
      <c r="S308" s="3">
        <v>16.4327002477291</v>
      </c>
      <c r="T308" s="3">
        <v>84.0127051349921</v>
      </c>
      <c r="U308" s="3">
        <v>31.9803678510009</v>
      </c>
      <c r="V308" s="3">
        <v>81.672203765227</v>
      </c>
      <c r="W308" s="3">
        <v>36.6802778976108</v>
      </c>
      <c r="X308" s="3">
        <v>73.7827715355805</v>
      </c>
      <c r="Y308" s="3">
        <v>57.8746487903226</v>
      </c>
      <c r="Z308" s="3">
        <v>64.6753246753247</v>
      </c>
      <c r="AA308" s="3">
        <v>0.301922608891387</v>
      </c>
      <c r="AB308" s="3">
        <v>0.519545206247597</v>
      </c>
      <c r="AC308" s="3">
        <v>-4.66237942122187</v>
      </c>
      <c r="AD308" s="3">
        <v>2.34998388161939</v>
      </c>
      <c r="AE308" s="5">
        <v>1</v>
      </c>
      <c r="AF308" s="3">
        <v>0.86529864940375</v>
      </c>
      <c r="AG308" s="3">
        <v>13.795763283382</v>
      </c>
      <c r="AH308" s="3">
        <v>14.4804808440817</v>
      </c>
      <c r="AI308" s="3">
        <v>10.7233724066839</v>
      </c>
      <c r="AJ308" s="3">
        <v>10.9542268468301</v>
      </c>
      <c r="AK308" s="3">
        <v>9.00955781328669</v>
      </c>
      <c r="AL308" s="3"/>
      <c r="AM308" s="3"/>
      <c r="AN308" s="5" t="s">
        <v>46</v>
      </c>
      <c r="AO308" s="1"/>
      <c r="AP308" s="1"/>
      <c r="AQ308" s="1"/>
    </row>
    <row r="309" spans="1:43">
      <c r="A309" s="1" t="s">
        <v>948</v>
      </c>
      <c r="B309" s="1" t="s">
        <v>949</v>
      </c>
      <c r="C309" s="3">
        <v>6.42465753424658</v>
      </c>
      <c r="D309" s="4">
        <v>41892</v>
      </c>
      <c r="E309" s="3">
        <v>1.7562717286</v>
      </c>
      <c r="F309" s="5" t="s">
        <v>574</v>
      </c>
      <c r="G309" s="5">
        <v>881</v>
      </c>
      <c r="H309" s="5" t="s">
        <v>93</v>
      </c>
      <c r="I309" s="3">
        <v>0.697134004647569</v>
      </c>
      <c r="J309" s="3">
        <v>90.6</v>
      </c>
      <c r="K309" s="3">
        <v>1.8409714061888</v>
      </c>
      <c r="L309" s="3">
        <v>46.5312190287413</v>
      </c>
      <c r="M309" s="3">
        <v>-8.89978976874562</v>
      </c>
      <c r="N309" s="3">
        <v>99.3013972055888</v>
      </c>
      <c r="O309" s="3">
        <v>15.1461470327724</v>
      </c>
      <c r="P309" s="3">
        <v>37.9778672032193</v>
      </c>
      <c r="Q309" s="3">
        <v>-1.027788351732</v>
      </c>
      <c r="R309" s="3">
        <v>95.5108359133127</v>
      </c>
      <c r="S309" s="3">
        <v>40.3130059363195</v>
      </c>
      <c r="T309" s="3">
        <v>52.0910534674431</v>
      </c>
      <c r="U309" s="3">
        <v>87.9971077368041</v>
      </c>
      <c r="V309" s="3">
        <v>45.62569213732</v>
      </c>
      <c r="W309" s="3">
        <v>69.4915254237288</v>
      </c>
      <c r="X309" s="3">
        <v>45.3183520599251</v>
      </c>
      <c r="Y309" s="3">
        <v>96.2264150943396</v>
      </c>
      <c r="Z309" s="3">
        <v>43.7662337662338</v>
      </c>
      <c r="AA309" s="3">
        <v>0.137384328055401</v>
      </c>
      <c r="AB309" s="3">
        <v>0.140535331930549</v>
      </c>
      <c r="AC309" s="3">
        <v>-19.4029850746269</v>
      </c>
      <c r="AD309" s="3">
        <v>0.989073794275805</v>
      </c>
      <c r="AE309" s="5">
        <v>3</v>
      </c>
      <c r="AF309" s="3">
        <v>1.55861793596503</v>
      </c>
      <c r="AG309" s="3">
        <v>43.0817751194614</v>
      </c>
      <c r="AH309" s="3">
        <v>39.4117846857972</v>
      </c>
      <c r="AI309" s="3">
        <v>17.2727933782424</v>
      </c>
      <c r="AJ309" s="3">
        <v>18.0137350436381</v>
      </c>
      <c r="AK309" s="3">
        <v>14.8469154027927</v>
      </c>
      <c r="AL309" s="3"/>
      <c r="AM309" s="3"/>
      <c r="AN309" s="5" t="s">
        <v>46</v>
      </c>
      <c r="AO309" s="1"/>
      <c r="AP309" s="1"/>
      <c r="AQ309" s="1"/>
    </row>
    <row r="310" spans="1:43">
      <c r="A310" s="1" t="s">
        <v>950</v>
      </c>
      <c r="B310" s="1" t="s">
        <v>951</v>
      </c>
      <c r="C310" s="3">
        <v>6.75068493150685</v>
      </c>
      <c r="D310" s="4">
        <v>41773</v>
      </c>
      <c r="E310" s="3">
        <v>132.5553455982</v>
      </c>
      <c r="F310" s="5" t="s">
        <v>952</v>
      </c>
      <c r="G310" s="5">
        <v>1791</v>
      </c>
      <c r="H310" s="5" t="s">
        <v>64</v>
      </c>
      <c r="I310" s="3">
        <v>0.263228862513509</v>
      </c>
      <c r="J310" s="3">
        <v>59.3294460641399</v>
      </c>
      <c r="K310" s="3">
        <v>0.0368802983641483</v>
      </c>
      <c r="L310" s="3">
        <v>78.4256559766764</v>
      </c>
      <c r="M310" s="3">
        <v>0.198693902752972</v>
      </c>
      <c r="N310" s="3">
        <v>54.8104956268222</v>
      </c>
      <c r="O310" s="3">
        <v>0.626373270287382</v>
      </c>
      <c r="P310" s="3">
        <v>42.2514619883041</v>
      </c>
      <c r="Q310" s="3">
        <v>1.17105433955205</v>
      </c>
      <c r="R310" s="3">
        <v>37.7218934911243</v>
      </c>
      <c r="S310" s="3">
        <v>2.16235517463362</v>
      </c>
      <c r="T310" s="3">
        <v>33.5832083958021</v>
      </c>
      <c r="U310" s="3">
        <v>4.86701165230423</v>
      </c>
      <c r="V310" s="3">
        <v>30.5555555555556</v>
      </c>
      <c r="W310" s="3">
        <v>8.8456245685259</v>
      </c>
      <c r="X310" s="3">
        <v>20.8333333333333</v>
      </c>
      <c r="Y310" s="3">
        <v>16.0957310527813</v>
      </c>
      <c r="Z310" s="3">
        <v>29.0726817042606</v>
      </c>
      <c r="AA310" s="3">
        <v>0.287897994862966</v>
      </c>
      <c r="AB310" s="3">
        <v>3.65539464185299</v>
      </c>
      <c r="AC310" s="3">
        <v>0</v>
      </c>
      <c r="AD310" s="3"/>
      <c r="AE310" s="5"/>
      <c r="AF310" s="3">
        <v>0.234417386620186</v>
      </c>
      <c r="AG310" s="3">
        <v>1.64081166320234</v>
      </c>
      <c r="AH310" s="3">
        <v>1.79695937910331</v>
      </c>
      <c r="AI310" s="3">
        <v>2.15803725960797</v>
      </c>
      <c r="AJ310" s="3">
        <v>2.31112480548843</v>
      </c>
      <c r="AK310" s="3">
        <v>2.31129016711811</v>
      </c>
      <c r="AL310" s="3"/>
      <c r="AM310" s="3">
        <v>1000</v>
      </c>
      <c r="AN310" s="5" t="s">
        <v>56</v>
      </c>
      <c r="AO310" s="1"/>
      <c r="AP310" s="1"/>
      <c r="AQ310" s="1"/>
    </row>
    <row r="311" spans="1:43">
      <c r="A311" s="1" t="s">
        <v>953</v>
      </c>
      <c r="B311" s="1" t="s">
        <v>954</v>
      </c>
      <c r="C311" s="3">
        <v>6.71232876712329</v>
      </c>
      <c r="D311" s="4">
        <v>41787</v>
      </c>
      <c r="E311" s="3">
        <v>252.2172367641</v>
      </c>
      <c r="F311" s="5" t="s">
        <v>955</v>
      </c>
      <c r="G311" s="5">
        <v>2269</v>
      </c>
      <c r="H311" s="5" t="s">
        <v>64</v>
      </c>
      <c r="I311" s="3">
        <v>0.290609581686901</v>
      </c>
      <c r="J311" s="3">
        <v>22.4489795918367</v>
      </c>
      <c r="K311" s="3">
        <v>0.0438534818864009</v>
      </c>
      <c r="L311" s="3">
        <v>25.6559766763848</v>
      </c>
      <c r="M311" s="3">
        <v>0.215981030758246</v>
      </c>
      <c r="N311" s="3">
        <v>23.1778425655977</v>
      </c>
      <c r="O311" s="3">
        <v>0.639617680831563</v>
      </c>
      <c r="P311" s="3">
        <v>35.0877192982456</v>
      </c>
      <c r="Q311" s="3">
        <v>1.17635440680487</v>
      </c>
      <c r="R311" s="3">
        <v>35.9467455621302</v>
      </c>
      <c r="S311" s="3">
        <v>2.21188581639529</v>
      </c>
      <c r="T311" s="3">
        <v>26.5367316341829</v>
      </c>
      <c r="U311" s="3">
        <v>4.8774410076077</v>
      </c>
      <c r="V311" s="3">
        <v>29.6296296296296</v>
      </c>
      <c r="W311" s="3">
        <v>8.81770241221303</v>
      </c>
      <c r="X311" s="3">
        <v>21.6049382716049</v>
      </c>
      <c r="Y311" s="3">
        <v>16.9351346273037</v>
      </c>
      <c r="Z311" s="3">
        <v>7.76942355889724</v>
      </c>
      <c r="AA311" s="3">
        <v>0.24329315874589</v>
      </c>
      <c r="AB311" s="3">
        <v>3.60302155215482</v>
      </c>
      <c r="AC311" s="3">
        <v>0</v>
      </c>
      <c r="AD311" s="3"/>
      <c r="AE311" s="5"/>
      <c r="AF311" s="3">
        <v>0.233192580408191</v>
      </c>
      <c r="AG311" s="3">
        <v>1.60921651302859</v>
      </c>
      <c r="AH311" s="3">
        <v>1.72091514339516</v>
      </c>
      <c r="AI311" s="3">
        <v>2.0940133267823</v>
      </c>
      <c r="AJ311" s="3">
        <v>2.3082016228086</v>
      </c>
      <c r="AK311" s="3">
        <v>2.44334034492562</v>
      </c>
      <c r="AL311" s="3"/>
      <c r="AM311" s="3">
        <v>1000</v>
      </c>
      <c r="AN311" s="5" t="s">
        <v>56</v>
      </c>
      <c r="AO311" s="1"/>
      <c r="AP311" s="1"/>
      <c r="AQ311" s="1"/>
    </row>
    <row r="312" spans="1:43">
      <c r="A312" s="1" t="s">
        <v>956</v>
      </c>
      <c r="B312" s="1" t="s">
        <v>957</v>
      </c>
      <c r="C312" s="3">
        <v>6.75068493150685</v>
      </c>
      <c r="D312" s="4">
        <v>41773</v>
      </c>
      <c r="E312" s="3">
        <v>23.6372810287</v>
      </c>
      <c r="F312" s="5" t="s">
        <v>252</v>
      </c>
      <c r="G312" s="5">
        <v>1213</v>
      </c>
      <c r="H312" s="5" t="s">
        <v>55</v>
      </c>
      <c r="I312" s="3">
        <v>1.12840466926072</v>
      </c>
      <c r="J312" s="3">
        <v>91.5305505142166</v>
      </c>
      <c r="K312" s="3">
        <v>-0.23032629558541</v>
      </c>
      <c r="L312" s="3">
        <v>92.4293785310735</v>
      </c>
      <c r="M312" s="3">
        <v>-4.79853479853479</v>
      </c>
      <c r="N312" s="3">
        <v>96.9479353680431</v>
      </c>
      <c r="O312" s="3">
        <v>13</v>
      </c>
      <c r="P312" s="3">
        <v>73.9072847682119</v>
      </c>
      <c r="Q312" s="3">
        <v>18.8929551692589</v>
      </c>
      <c r="R312" s="3">
        <v>64.1006097560976</v>
      </c>
      <c r="S312" s="3">
        <v>64.702154626109</v>
      </c>
      <c r="T312" s="3">
        <v>51.171875</v>
      </c>
      <c r="U312" s="3">
        <v>226.507537688442</v>
      </c>
      <c r="V312" s="3">
        <v>7.85907859078591</v>
      </c>
      <c r="W312" s="3">
        <v>191.367713004484</v>
      </c>
      <c r="X312" s="3">
        <v>6.67779632721202</v>
      </c>
      <c r="Y312" s="3">
        <v>219.287469287469</v>
      </c>
      <c r="Z312" s="3">
        <v>15.3846153846154</v>
      </c>
      <c r="AA312" s="3">
        <v>0.212751002758434</v>
      </c>
      <c r="AB312" s="3">
        <v>0.301158852914932</v>
      </c>
      <c r="AC312" s="3">
        <v>-31.6635160680529</v>
      </c>
      <c r="AD312" s="3">
        <v>1.34967180279356</v>
      </c>
      <c r="AE312" s="5">
        <v>5</v>
      </c>
      <c r="AF312" s="3">
        <v>3.09063142319513</v>
      </c>
      <c r="AG312" s="3">
        <v>83.4201184879399</v>
      </c>
      <c r="AH312" s="3">
        <v>86.201157200913</v>
      </c>
      <c r="AI312" s="3">
        <v>40.5312620638169</v>
      </c>
      <c r="AJ312" s="3">
        <v>35.1032763238823</v>
      </c>
      <c r="AK312" s="3">
        <v>28.2143220316921</v>
      </c>
      <c r="AL312" s="3"/>
      <c r="AM312" s="3"/>
      <c r="AN312" s="5" t="s">
        <v>46</v>
      </c>
      <c r="AO312" s="1"/>
      <c r="AP312" s="1"/>
      <c r="AQ312" s="1"/>
    </row>
    <row r="313" spans="1:43">
      <c r="A313" s="1" t="s">
        <v>958</v>
      </c>
      <c r="B313" s="1" t="s">
        <v>959</v>
      </c>
      <c r="C313" s="3">
        <v>6.71780821917808</v>
      </c>
      <c r="D313" s="4">
        <v>41785</v>
      </c>
      <c r="E313" s="3">
        <v>439.3376196561</v>
      </c>
      <c r="F313" s="5" t="s">
        <v>960</v>
      </c>
      <c r="G313" s="5">
        <v>910</v>
      </c>
      <c r="H313" s="5" t="s">
        <v>64</v>
      </c>
      <c r="I313" s="3">
        <v>0.305860569931691</v>
      </c>
      <c r="J313" s="3">
        <v>8.30903790087464</v>
      </c>
      <c r="K313" s="3">
        <v>0.047661829784832</v>
      </c>
      <c r="L313" s="3">
        <v>7.28862973760933</v>
      </c>
      <c r="M313" s="3">
        <v>0.229311545798155</v>
      </c>
      <c r="N313" s="3">
        <v>8.01749271137026</v>
      </c>
      <c r="O313" s="3">
        <v>0.705390481426263</v>
      </c>
      <c r="P313" s="3">
        <v>4.53216374269006</v>
      </c>
      <c r="Q313" s="3">
        <v>1.31219522210258</v>
      </c>
      <c r="R313" s="3">
        <v>4.88165680473373</v>
      </c>
      <c r="S313" s="3">
        <v>2.38766226433878</v>
      </c>
      <c r="T313" s="3">
        <v>7.19640179910045</v>
      </c>
      <c r="U313" s="3">
        <v>5.26131286646497</v>
      </c>
      <c r="V313" s="3">
        <v>7.09876543209876</v>
      </c>
      <c r="W313" s="3">
        <v>8.85707960459556</v>
      </c>
      <c r="X313" s="3">
        <v>20.2160493827161</v>
      </c>
      <c r="Y313" s="3">
        <v>16.1418083132915</v>
      </c>
      <c r="Z313" s="3">
        <v>26.5664160401003</v>
      </c>
      <c r="AA313" s="3">
        <v>0.596420717992591</v>
      </c>
      <c r="AB313" s="3">
        <v>4.22038341464015</v>
      </c>
      <c r="AC313" s="3">
        <v>0</v>
      </c>
      <c r="AD313" s="3"/>
      <c r="AE313" s="5"/>
      <c r="AF313" s="3">
        <v>0.234562948648088</v>
      </c>
      <c r="AG313" s="3">
        <v>1.758751305569</v>
      </c>
      <c r="AH313" s="3">
        <v>1.8885672816807</v>
      </c>
      <c r="AI313" s="3">
        <v>2.1177022795539</v>
      </c>
      <c r="AJ313" s="3">
        <v>2.32809462410637</v>
      </c>
      <c r="AK313" s="3">
        <v>2.1336847305516</v>
      </c>
      <c r="AL313" s="3"/>
      <c r="AM313" s="3">
        <v>2000</v>
      </c>
      <c r="AN313" s="5" t="s">
        <v>56</v>
      </c>
      <c r="AO313" s="1"/>
      <c r="AP313" s="1"/>
      <c r="AQ313" s="1"/>
    </row>
    <row r="314" spans="1:43">
      <c r="A314" s="1" t="s">
        <v>961</v>
      </c>
      <c r="B314" s="1" t="s">
        <v>962</v>
      </c>
      <c r="C314" s="3">
        <v>5.9972602739726</v>
      </c>
      <c r="D314" s="4">
        <v>42048</v>
      </c>
      <c r="E314" s="3">
        <v>20.8584828119</v>
      </c>
      <c r="F314" s="5" t="s">
        <v>963</v>
      </c>
      <c r="G314" s="5">
        <v>793</v>
      </c>
      <c r="H314" s="5" t="s">
        <v>93</v>
      </c>
      <c r="I314" s="3">
        <v>8.29850746268657</v>
      </c>
      <c r="J314" s="3">
        <v>37.55</v>
      </c>
      <c r="K314" s="3">
        <v>2.95119182746879</v>
      </c>
      <c r="L314" s="3">
        <v>29.187314172448</v>
      </c>
      <c r="M314" s="3">
        <v>2.83446712018141</v>
      </c>
      <c r="N314" s="3">
        <v>44.2115768463074</v>
      </c>
      <c r="O314" s="3">
        <v>19.5781147000659</v>
      </c>
      <c r="P314" s="3">
        <v>24.3963782696177</v>
      </c>
      <c r="Q314" s="3">
        <v>37.2163388804841</v>
      </c>
      <c r="R314" s="3">
        <v>8.25593395252838</v>
      </c>
      <c r="S314" s="3">
        <v>87.7846790890269</v>
      </c>
      <c r="T314" s="3">
        <v>10.0052938062467</v>
      </c>
      <c r="U314" s="3">
        <v>138.998682476943</v>
      </c>
      <c r="V314" s="3">
        <v>24.7508305647841</v>
      </c>
      <c r="W314" s="3">
        <v>129.911280101394</v>
      </c>
      <c r="X314" s="3">
        <v>18.1647940074906</v>
      </c>
      <c r="Y314" s="3">
        <v>97.8189749182116</v>
      </c>
      <c r="Z314" s="3">
        <v>43.1168831168831</v>
      </c>
      <c r="AA314" s="3">
        <v>0.347332340786742</v>
      </c>
      <c r="AB314" s="3">
        <v>0.262849611355511</v>
      </c>
      <c r="AC314" s="3">
        <v>-31.9630010277492</v>
      </c>
      <c r="AD314" s="3">
        <v>0.998557005110959</v>
      </c>
      <c r="AE314" s="5">
        <v>3</v>
      </c>
      <c r="AF314" s="3">
        <v>2.15321893695561</v>
      </c>
      <c r="AG314" s="3">
        <v>76.7315349638308</v>
      </c>
      <c r="AH314" s="3">
        <v>61.8452714035294</v>
      </c>
      <c r="AI314" s="3">
        <v>27.3728888601005</v>
      </c>
      <c r="AJ314" s="3">
        <v>20.4073674196605</v>
      </c>
      <c r="AK314" s="3"/>
      <c r="AL314" s="3"/>
      <c r="AM314" s="3"/>
      <c r="AN314" s="5" t="s">
        <v>46</v>
      </c>
      <c r="AO314" s="1"/>
      <c r="AP314" s="1"/>
      <c r="AQ314" s="1"/>
    </row>
    <row r="315" spans="1:43">
      <c r="A315" s="1" t="s">
        <v>964</v>
      </c>
      <c r="B315" s="1" t="s">
        <v>965</v>
      </c>
      <c r="C315" s="3">
        <v>6.8027397260274</v>
      </c>
      <c r="D315" s="4">
        <v>41754</v>
      </c>
      <c r="E315" s="3">
        <v>146.6854157689</v>
      </c>
      <c r="F315" s="5" t="s">
        <v>966</v>
      </c>
      <c r="G315" s="5">
        <v>1379</v>
      </c>
      <c r="H315" s="5" t="s">
        <v>64</v>
      </c>
      <c r="I315" s="3">
        <v>0.240767831693573</v>
      </c>
      <c r="J315" s="3">
        <v>82.5072886297376</v>
      </c>
      <c r="K315" s="3">
        <v>0.0367732051052146</v>
      </c>
      <c r="L315" s="3">
        <v>78.8629737609329</v>
      </c>
      <c r="M315" s="3">
        <v>0.176500969276547</v>
      </c>
      <c r="N315" s="3">
        <v>83.8192419825073</v>
      </c>
      <c r="O315" s="3">
        <v>0.596030240413392</v>
      </c>
      <c r="P315" s="3">
        <v>60.8187134502924</v>
      </c>
      <c r="Q315" s="3">
        <v>1.12643439516571</v>
      </c>
      <c r="R315" s="3">
        <v>53.5502958579882</v>
      </c>
      <c r="S315" s="3">
        <v>2.01764001011317</v>
      </c>
      <c r="T315" s="3">
        <v>57.8710644677661</v>
      </c>
      <c r="U315" s="3">
        <v>4.58816725597515</v>
      </c>
      <c r="V315" s="3">
        <v>53.858024691358</v>
      </c>
      <c r="W315" s="3">
        <v>8.28416871929985</v>
      </c>
      <c r="X315" s="3">
        <v>49.0740740740741</v>
      </c>
      <c r="Y315" s="3">
        <v>16.0444622135621</v>
      </c>
      <c r="Z315" s="3">
        <v>30.3258145363409</v>
      </c>
      <c r="AA315" s="3">
        <v>-0.104465951017011</v>
      </c>
      <c r="AB315" s="3">
        <v>2.38229158431721</v>
      </c>
      <c r="AC315" s="3">
        <v>0</v>
      </c>
      <c r="AD315" s="3"/>
      <c r="AE315" s="5"/>
      <c r="AF315" s="3">
        <v>0.219819313676522</v>
      </c>
      <c r="AG315" s="3">
        <v>1.48232073233676</v>
      </c>
      <c r="AH315" s="3">
        <v>1.63344772587961</v>
      </c>
      <c r="AI315" s="3">
        <v>2.00062583576843</v>
      </c>
      <c r="AJ315" s="3">
        <v>2.25221785578804</v>
      </c>
      <c r="AK315" s="3">
        <v>2.29850992562686</v>
      </c>
      <c r="AL315" s="3"/>
      <c r="AM315" s="3"/>
      <c r="AN315" s="5" t="s">
        <v>46</v>
      </c>
      <c r="AO315" s="1"/>
      <c r="AP315" s="1"/>
      <c r="AQ315" s="1"/>
    </row>
    <row r="316" spans="1:43">
      <c r="A316" s="1" t="s">
        <v>967</v>
      </c>
      <c r="B316" s="1" t="s">
        <v>968</v>
      </c>
      <c r="C316" s="3">
        <v>3.37808219178082</v>
      </c>
      <c r="D316" s="4">
        <v>43004</v>
      </c>
      <c r="E316" s="3">
        <v>126.7558883569</v>
      </c>
      <c r="F316" s="5" t="s">
        <v>969</v>
      </c>
      <c r="G316" s="5">
        <v>1202</v>
      </c>
      <c r="H316" s="5" t="s">
        <v>50</v>
      </c>
      <c r="I316" s="3">
        <v>-0.321480759863587</v>
      </c>
      <c r="J316" s="3">
        <v>92.5413130861992</v>
      </c>
      <c r="K316" s="3">
        <v>-0.0390777647518481</v>
      </c>
      <c r="L316" s="3">
        <v>75.4316069057105</v>
      </c>
      <c r="M316" s="3">
        <v>-0.408798909869567</v>
      </c>
      <c r="N316" s="3">
        <v>91.139804096171</v>
      </c>
      <c r="O316" s="3">
        <v>0.874465716148226</v>
      </c>
      <c r="P316" s="3">
        <v>18.5472818638648</v>
      </c>
      <c r="Q316" s="3">
        <v>1.03152989009318</v>
      </c>
      <c r="R316" s="3">
        <v>59.9710284886528</v>
      </c>
      <c r="S316" s="3">
        <v>1.0429747334571</v>
      </c>
      <c r="T316" s="3">
        <v>80.6779661016949</v>
      </c>
      <c r="U316" s="3">
        <v>5.16597065338869</v>
      </c>
      <c r="V316" s="3">
        <v>76.702786377709</v>
      </c>
      <c r="W316" s="3">
        <v>12.800410615765</v>
      </c>
      <c r="X316" s="3">
        <v>60.9492988133765</v>
      </c>
      <c r="Y316" s="3"/>
      <c r="Z316" s="3"/>
      <c r="AA316" s="3">
        <v>-0.0193879305311983</v>
      </c>
      <c r="AB316" s="3">
        <v>0.283680951466007</v>
      </c>
      <c r="AC316" s="3">
        <v>-3.660797034291</v>
      </c>
      <c r="AD316" s="3">
        <v>1.11698736456424</v>
      </c>
      <c r="AE316" s="5">
        <v>4</v>
      </c>
      <c r="AF316" s="3">
        <v>0.341499030557787</v>
      </c>
      <c r="AG316" s="3">
        <v>2.34808763429697</v>
      </c>
      <c r="AH316" s="3">
        <v>2.5806089749103</v>
      </c>
      <c r="AI316" s="3">
        <v>4.1966482217217</v>
      </c>
      <c r="AJ316" s="3"/>
      <c r="AK316" s="3"/>
      <c r="AL316" s="3"/>
      <c r="AM316" s="3"/>
      <c r="AN316" s="5" t="s">
        <v>46</v>
      </c>
      <c r="AO316" s="1"/>
      <c r="AP316" s="1"/>
      <c r="AQ316" s="1"/>
    </row>
    <row r="317" spans="1:43">
      <c r="A317" s="1" t="s">
        <v>970</v>
      </c>
      <c r="B317" s="1" t="s">
        <v>971</v>
      </c>
      <c r="C317" s="3">
        <v>6.69041095890411</v>
      </c>
      <c r="D317" s="4">
        <v>41795</v>
      </c>
      <c r="E317" s="3">
        <v>5.0424152522</v>
      </c>
      <c r="F317" s="5" t="s">
        <v>471</v>
      </c>
      <c r="G317" s="5">
        <v>1982</v>
      </c>
      <c r="H317" s="5" t="s">
        <v>93</v>
      </c>
      <c r="I317" s="3">
        <v>11.998485995458</v>
      </c>
      <c r="J317" s="3">
        <v>21.4</v>
      </c>
      <c r="K317" s="3">
        <v>4.15346708905314</v>
      </c>
      <c r="L317" s="3">
        <v>11.3974231912785</v>
      </c>
      <c r="M317" s="3">
        <v>3.35312609151241</v>
      </c>
      <c r="N317" s="3">
        <v>40.0698602794411</v>
      </c>
      <c r="O317" s="3">
        <v>18.9308681672026</v>
      </c>
      <c r="P317" s="3">
        <v>26.4587525150905</v>
      </c>
      <c r="Q317" s="3">
        <v>28.3174327840416</v>
      </c>
      <c r="R317" s="3">
        <v>21.4138286893705</v>
      </c>
      <c r="S317" s="3">
        <v>85.0531582238899</v>
      </c>
      <c r="T317" s="3">
        <v>11.646373742721</v>
      </c>
      <c r="U317" s="3">
        <v>213.785790031813</v>
      </c>
      <c r="V317" s="3">
        <v>4.92801771871539</v>
      </c>
      <c r="W317" s="3">
        <v>163.725490196078</v>
      </c>
      <c r="X317" s="3">
        <v>8.1772784019975</v>
      </c>
      <c r="Y317" s="3">
        <v>195.612867407407</v>
      </c>
      <c r="Z317" s="3">
        <v>11.4285714285714</v>
      </c>
      <c r="AA317" s="3">
        <v>0.292531631066998</v>
      </c>
      <c r="AB317" s="3">
        <v>0.311014172175955</v>
      </c>
      <c r="AC317" s="3">
        <v>-28.6067600989283</v>
      </c>
      <c r="AD317" s="3">
        <v>1.33112405992193</v>
      </c>
      <c r="AE317" s="5">
        <v>5</v>
      </c>
      <c r="AF317" s="3">
        <v>2.64433432919201</v>
      </c>
      <c r="AG317" s="3">
        <v>93.3510171303846</v>
      </c>
      <c r="AH317" s="3">
        <v>80.6607392332664</v>
      </c>
      <c r="AI317" s="3">
        <v>36.767073608559</v>
      </c>
      <c r="AJ317" s="3">
        <v>28.7186736062286</v>
      </c>
      <c r="AK317" s="3">
        <v>25.6385883688582</v>
      </c>
      <c r="AL317" s="3"/>
      <c r="AM317" s="3"/>
      <c r="AN317" s="5" t="s">
        <v>46</v>
      </c>
      <c r="AO317" s="1"/>
      <c r="AP317" s="1"/>
      <c r="AQ317" s="1"/>
    </row>
    <row r="318" spans="1:43">
      <c r="A318" s="1" t="s">
        <v>972</v>
      </c>
      <c r="B318" s="1" t="s">
        <v>973</v>
      </c>
      <c r="C318" s="3">
        <v>6.66849315068493</v>
      </c>
      <c r="D318" s="4">
        <v>41803</v>
      </c>
      <c r="E318" s="3">
        <v>4.3498939568</v>
      </c>
      <c r="F318" s="5" t="s">
        <v>974</v>
      </c>
      <c r="G318" s="5">
        <v>2186</v>
      </c>
      <c r="H318" s="5" t="s">
        <v>55</v>
      </c>
      <c r="I318" s="3">
        <v>-1.53392330383482</v>
      </c>
      <c r="J318" s="3">
        <v>96.6122202056866</v>
      </c>
      <c r="K318" s="3">
        <v>0.240240240240235</v>
      </c>
      <c r="L318" s="3">
        <v>87.0621468926554</v>
      </c>
      <c r="M318" s="3">
        <v>-0.595592614651583</v>
      </c>
      <c r="N318" s="3">
        <v>89.7067624177139</v>
      </c>
      <c r="O318" s="3">
        <v>-3.21832415192809</v>
      </c>
      <c r="P318" s="3">
        <v>98.2119205298013</v>
      </c>
      <c r="Q318" s="3">
        <v>7.05580500320719</v>
      </c>
      <c r="R318" s="3">
        <v>88.8719512195122</v>
      </c>
      <c r="S318" s="3">
        <v>44.8156182212581</v>
      </c>
      <c r="T318" s="3">
        <v>80.46875</v>
      </c>
      <c r="U318" s="3">
        <v>114.386640976236</v>
      </c>
      <c r="V318" s="3">
        <v>67.7506775067751</v>
      </c>
      <c r="W318" s="3">
        <v>82.6039387308534</v>
      </c>
      <c r="X318" s="3">
        <v>69.2821368948247</v>
      </c>
      <c r="Y318" s="3">
        <v>104.78527607362</v>
      </c>
      <c r="Z318" s="3">
        <v>69.4386694386694</v>
      </c>
      <c r="AA318" s="3">
        <v>0.206582968646414</v>
      </c>
      <c r="AB318" s="3">
        <v>0.182582020173228</v>
      </c>
      <c r="AC318" s="3">
        <v>-35.0952380952381</v>
      </c>
      <c r="AD318" s="3">
        <v>0.63208276583722</v>
      </c>
      <c r="AE318" s="5">
        <v>7</v>
      </c>
      <c r="AF318" s="3">
        <v>1.58282698202566</v>
      </c>
      <c r="AG318" s="3">
        <v>40.825395719517</v>
      </c>
      <c r="AH318" s="3">
        <v>52.2855809339718</v>
      </c>
      <c r="AI318" s="3">
        <v>20.3199878574067</v>
      </c>
      <c r="AJ318" s="3">
        <v>18.3297542717618</v>
      </c>
      <c r="AK318" s="3">
        <v>24.7619731184408</v>
      </c>
      <c r="AL318" s="3"/>
      <c r="AM318" s="3"/>
      <c r="AN318" s="5" t="s">
        <v>46</v>
      </c>
      <c r="AO318" s="1"/>
      <c r="AP318" s="1"/>
      <c r="AQ318" s="1"/>
    </row>
    <row r="319" spans="1:43">
      <c r="A319" s="1" t="s">
        <v>975</v>
      </c>
      <c r="B319" s="1" t="s">
        <v>976</v>
      </c>
      <c r="C319" s="3">
        <v>6.69041095890411</v>
      </c>
      <c r="D319" s="4">
        <v>41795</v>
      </c>
      <c r="E319" s="3">
        <v>53.8295551332</v>
      </c>
      <c r="F319" s="5" t="s">
        <v>977</v>
      </c>
      <c r="G319" s="5">
        <v>2155</v>
      </c>
      <c r="H319" s="5" t="s">
        <v>60</v>
      </c>
      <c r="I319" s="3">
        <v>8.42136586817438</v>
      </c>
      <c r="J319" s="3">
        <v>37.6984126984127</v>
      </c>
      <c r="K319" s="3">
        <v>3.37636544190666</v>
      </c>
      <c r="L319" s="3">
        <v>32.5023969319271</v>
      </c>
      <c r="M319" s="3">
        <v>3.1860662701784</v>
      </c>
      <c r="N319" s="3">
        <v>42.3343224530168</v>
      </c>
      <c r="O319" s="3">
        <v>13.8860670469641</v>
      </c>
      <c r="P319" s="3">
        <v>39.8580121703854</v>
      </c>
      <c r="Q319" s="3">
        <v>19.6355278279429</v>
      </c>
      <c r="R319" s="3">
        <v>35.1832460732984</v>
      </c>
      <c r="S319" s="3">
        <v>44.3037757253595</v>
      </c>
      <c r="T319" s="3">
        <v>43.2367149758454</v>
      </c>
      <c r="U319" s="3">
        <v>73.8995023520703</v>
      </c>
      <c r="V319" s="3">
        <v>48.7266553480475</v>
      </c>
      <c r="W319" s="3">
        <v>49.4937473308064</v>
      </c>
      <c r="X319" s="3">
        <v>47.9545454545455</v>
      </c>
      <c r="Y319" s="3">
        <v>99.2444600347329</v>
      </c>
      <c r="Z319" s="3">
        <v>35.9223300970874</v>
      </c>
      <c r="AA319" s="3">
        <v>0.23382452594974</v>
      </c>
      <c r="AB319" s="3">
        <v>0.138774383333369</v>
      </c>
      <c r="AC319" s="3">
        <v>-26.0452802629177</v>
      </c>
      <c r="AD319" s="3">
        <v>0.549602895538959</v>
      </c>
      <c r="AE319" s="5">
        <v>3</v>
      </c>
      <c r="AF319" s="3">
        <v>0.991538619527981</v>
      </c>
      <c r="AG319" s="3">
        <v>32.315456159658</v>
      </c>
      <c r="AH319" s="3">
        <v>34.9869380863547</v>
      </c>
      <c r="AI319" s="3">
        <v>13.2766005064328</v>
      </c>
      <c r="AJ319" s="3">
        <v>15.2910571292147</v>
      </c>
      <c r="AK319" s="3">
        <v>11.1547649177487</v>
      </c>
      <c r="AL319" s="3"/>
      <c r="AM319" s="3"/>
      <c r="AN319" s="5" t="s">
        <v>46</v>
      </c>
      <c r="AO319" s="1"/>
      <c r="AP319" s="1"/>
      <c r="AQ319" s="1"/>
    </row>
    <row r="320" spans="1:43">
      <c r="A320" s="1" t="s">
        <v>978</v>
      </c>
      <c r="B320" s="1" t="s">
        <v>979</v>
      </c>
      <c r="C320" s="3">
        <v>6.5041095890411</v>
      </c>
      <c r="D320" s="4">
        <v>41863</v>
      </c>
      <c r="E320" s="3">
        <v>8.5013275097</v>
      </c>
      <c r="F320" s="5" t="s">
        <v>980</v>
      </c>
      <c r="G320" s="5">
        <v>885</v>
      </c>
      <c r="H320" s="5" t="s">
        <v>112</v>
      </c>
      <c r="I320" s="3">
        <v>-0.884303610906412</v>
      </c>
      <c r="J320" s="3">
        <v>100</v>
      </c>
      <c r="K320" s="3">
        <v>0.900225056264067</v>
      </c>
      <c r="L320" s="3">
        <v>57.7319587628866</v>
      </c>
      <c r="M320" s="3">
        <v>-2.11062590975256</v>
      </c>
      <c r="N320" s="3">
        <v>91.5789473684211</v>
      </c>
      <c r="O320" s="3">
        <v>5.82218725413061</v>
      </c>
      <c r="P320" s="3">
        <v>87.2340425531915</v>
      </c>
      <c r="Q320" s="3">
        <v>3.78086419753086</v>
      </c>
      <c r="R320" s="3">
        <v>93.2584269662921</v>
      </c>
      <c r="S320" s="3">
        <v>11.2489660876758</v>
      </c>
      <c r="T320" s="3">
        <v>51.8518518518518</v>
      </c>
      <c r="U320" s="3">
        <v>28.2173498570067</v>
      </c>
      <c r="V320" s="3">
        <v>55.8823529411765</v>
      </c>
      <c r="W320" s="3">
        <v>15.7487091222031</v>
      </c>
      <c r="X320" s="3">
        <v>61.8181818181818</v>
      </c>
      <c r="Y320" s="3">
        <v>48.4547461368653</v>
      </c>
      <c r="Z320" s="3">
        <v>85.2941176470588</v>
      </c>
      <c r="AA320" s="3">
        <v>0.0568275325862855</v>
      </c>
      <c r="AB320" s="3">
        <v>0.0504742795550843</v>
      </c>
      <c r="AC320" s="3">
        <v>-29.6266233766234</v>
      </c>
      <c r="AD320" s="3">
        <v>0.168311407698986</v>
      </c>
      <c r="AE320" s="5">
        <v>5</v>
      </c>
      <c r="AF320" s="3">
        <v>0.403486412508674</v>
      </c>
      <c r="AG320" s="3">
        <v>15.7347039937574</v>
      </c>
      <c r="AH320" s="3">
        <v>16.772152331014</v>
      </c>
      <c r="AI320" s="3">
        <v>4.98765677715962</v>
      </c>
      <c r="AJ320" s="3">
        <v>7.88347071483058</v>
      </c>
      <c r="AK320" s="3">
        <v>7.21927683446792</v>
      </c>
      <c r="AL320" s="3"/>
      <c r="AM320" s="3">
        <v>5</v>
      </c>
      <c r="AN320" s="5" t="s">
        <v>56</v>
      </c>
      <c r="AO320" s="1"/>
      <c r="AP320" s="1"/>
      <c r="AQ320" s="1"/>
    </row>
    <row r="321" spans="1:43">
      <c r="A321" s="1" t="s">
        <v>981</v>
      </c>
      <c r="B321" s="1" t="s">
        <v>982</v>
      </c>
      <c r="C321" s="3">
        <v>6.63561643835616</v>
      </c>
      <c r="D321" s="4">
        <v>41815</v>
      </c>
      <c r="E321" s="3">
        <v>132.9941982067</v>
      </c>
      <c r="F321" s="5" t="s">
        <v>983</v>
      </c>
      <c r="G321" s="5">
        <v>2423</v>
      </c>
      <c r="H321" s="5" t="s">
        <v>64</v>
      </c>
      <c r="I321" s="3">
        <v>0.220092518038986</v>
      </c>
      <c r="J321" s="3">
        <v>92.4198250728863</v>
      </c>
      <c r="K321" s="3">
        <v>0.0341035110389005</v>
      </c>
      <c r="L321" s="3">
        <v>87.9008746355685</v>
      </c>
      <c r="M321" s="3">
        <v>0.153524679785283</v>
      </c>
      <c r="N321" s="3">
        <v>94.0233236151604</v>
      </c>
      <c r="O321" s="3">
        <v>0.576600024594617</v>
      </c>
      <c r="P321" s="3">
        <v>74.2690058479532</v>
      </c>
      <c r="Q321" s="3">
        <v>1.12329068486336</v>
      </c>
      <c r="R321" s="3">
        <v>54.4378698224852</v>
      </c>
      <c r="S321" s="3">
        <v>2.04531787914254</v>
      </c>
      <c r="T321" s="3">
        <v>53.6731634182909</v>
      </c>
      <c r="U321" s="3">
        <v>4.57104205324667</v>
      </c>
      <c r="V321" s="3">
        <v>56.6358024691358</v>
      </c>
      <c r="W321" s="3">
        <v>7.9822028424823</v>
      </c>
      <c r="X321" s="3">
        <v>64.0432098765432</v>
      </c>
      <c r="Y321" s="3">
        <v>14.6103054402875</v>
      </c>
      <c r="Z321" s="3">
        <v>73.1829573934837</v>
      </c>
      <c r="AA321" s="3">
        <v>-0.0063793729756397</v>
      </c>
      <c r="AB321" s="3">
        <v>2.27039799863424</v>
      </c>
      <c r="AC321" s="3">
        <v>0</v>
      </c>
      <c r="AD321" s="3"/>
      <c r="AE321" s="5"/>
      <c r="AF321" s="3">
        <v>0.212043457362163</v>
      </c>
      <c r="AG321" s="3">
        <v>1.51208409033745</v>
      </c>
      <c r="AH321" s="3">
        <v>1.62722211359336</v>
      </c>
      <c r="AI321" s="3">
        <v>1.93339770107712</v>
      </c>
      <c r="AJ321" s="3">
        <v>2.17323325469334</v>
      </c>
      <c r="AK321" s="3">
        <v>2.19221466566775</v>
      </c>
      <c r="AL321" s="3"/>
      <c r="AM321" s="3">
        <v>5000</v>
      </c>
      <c r="AN321" s="5" t="s">
        <v>206</v>
      </c>
      <c r="AO321" s="1"/>
      <c r="AP321" s="1"/>
      <c r="AQ321" s="1"/>
    </row>
    <row r="322" spans="1:43">
      <c r="A322" s="1" t="s">
        <v>984</v>
      </c>
      <c r="B322" s="1" t="s">
        <v>985</v>
      </c>
      <c r="C322" s="3">
        <v>6.79178082191781</v>
      </c>
      <c r="D322" s="4">
        <v>41758</v>
      </c>
      <c r="E322" s="3">
        <v>118.5970386108</v>
      </c>
      <c r="F322" s="5" t="s">
        <v>986</v>
      </c>
      <c r="G322" s="5">
        <v>201</v>
      </c>
      <c r="H322" s="5" t="s">
        <v>64</v>
      </c>
      <c r="I322" s="3">
        <v>0.268189374613323</v>
      </c>
      <c r="J322" s="3">
        <v>52.7696793002915</v>
      </c>
      <c r="K322" s="3">
        <v>0.0383827667292407</v>
      </c>
      <c r="L322" s="3">
        <v>70.6997084548105</v>
      </c>
      <c r="M322" s="3">
        <v>0.205825250442899</v>
      </c>
      <c r="N322" s="3">
        <v>41.9825072886297</v>
      </c>
      <c r="O322" s="3">
        <v>0.574864291099484</v>
      </c>
      <c r="P322" s="3">
        <v>74.5614035087719</v>
      </c>
      <c r="Q322" s="3">
        <v>1.08547786554971</v>
      </c>
      <c r="R322" s="3">
        <v>65.8284023668639</v>
      </c>
      <c r="S322" s="3">
        <v>2.09851567441252</v>
      </c>
      <c r="T322" s="3">
        <v>44.0779610194903</v>
      </c>
      <c r="U322" s="3">
        <v>4.7704861079136</v>
      </c>
      <c r="V322" s="3">
        <v>37.8086419753086</v>
      </c>
      <c r="W322" s="3">
        <v>8.59255267307229</v>
      </c>
      <c r="X322" s="3">
        <v>33.641975308642</v>
      </c>
      <c r="Y322" s="3">
        <v>15.9656744129188</v>
      </c>
      <c r="Z322" s="3">
        <v>32.8320802005013</v>
      </c>
      <c r="AA322" s="3">
        <v>0.134686839880083</v>
      </c>
      <c r="AB322" s="3">
        <v>2.79602395800222</v>
      </c>
      <c r="AC322" s="3">
        <v>0</v>
      </c>
      <c r="AD322" s="3"/>
      <c r="AE322" s="5"/>
      <c r="AF322" s="3">
        <v>0.228005686606921</v>
      </c>
      <c r="AG322" s="3">
        <v>1.58722223563825</v>
      </c>
      <c r="AH322" s="3">
        <v>1.75583110913813</v>
      </c>
      <c r="AI322" s="3">
        <v>2.09440221858865</v>
      </c>
      <c r="AJ322" s="3">
        <v>2.2785159583296</v>
      </c>
      <c r="AK322" s="3">
        <v>2.35358060564734</v>
      </c>
      <c r="AL322" s="3"/>
      <c r="AM322" s="3">
        <v>1000</v>
      </c>
      <c r="AN322" s="5" t="s">
        <v>56</v>
      </c>
      <c r="AO322" s="1"/>
      <c r="AP322" s="1"/>
      <c r="AQ322" s="1"/>
    </row>
    <row r="323" spans="1:43">
      <c r="A323" s="1" t="s">
        <v>987</v>
      </c>
      <c r="B323" s="1" t="s">
        <v>988</v>
      </c>
      <c r="C323" s="3">
        <v>6.68767123287671</v>
      </c>
      <c r="D323" s="4">
        <v>41796</v>
      </c>
      <c r="E323" s="3">
        <v>61.8163023352</v>
      </c>
      <c r="F323" s="5" t="s">
        <v>989</v>
      </c>
      <c r="G323" s="5">
        <v>2057</v>
      </c>
      <c r="H323" s="5" t="s">
        <v>93</v>
      </c>
      <c r="I323" s="3">
        <v>13.6380597014925</v>
      </c>
      <c r="J323" s="3">
        <v>13.95</v>
      </c>
      <c r="K323" s="3">
        <v>3.41256366723261</v>
      </c>
      <c r="L323" s="3">
        <v>21.2586719524281</v>
      </c>
      <c r="M323" s="3">
        <v>7.44399364967367</v>
      </c>
      <c r="N323" s="3">
        <v>14.4211576846307</v>
      </c>
      <c r="O323" s="3">
        <v>18.6173320350536</v>
      </c>
      <c r="P323" s="3">
        <v>27.5653923541247</v>
      </c>
      <c r="Q323" s="3">
        <v>31.9826652221018</v>
      </c>
      <c r="R323" s="3">
        <v>14.1898864809082</v>
      </c>
      <c r="S323" s="3">
        <v>57.3495220873159</v>
      </c>
      <c r="T323" s="3">
        <v>34.5685547908947</v>
      </c>
      <c r="U323" s="3">
        <v>119.57462148522</v>
      </c>
      <c r="V323" s="3">
        <v>33.1118493909192</v>
      </c>
      <c r="W323" s="3">
        <v>90.2248594628357</v>
      </c>
      <c r="X323" s="3">
        <v>35.8302122347066</v>
      </c>
      <c r="Y323" s="3">
        <v>241.615255187886</v>
      </c>
      <c r="Z323" s="3">
        <v>4.80519480519481</v>
      </c>
      <c r="AA323" s="3">
        <v>0.266869798287774</v>
      </c>
      <c r="AB323" s="3">
        <v>0.199635133939488</v>
      </c>
      <c r="AC323" s="3">
        <v>-29.8235788294595</v>
      </c>
      <c r="AD323" s="3">
        <v>0.799926230785122</v>
      </c>
      <c r="AE323" s="5">
        <v>3</v>
      </c>
      <c r="AF323" s="3">
        <v>1.64308208905093</v>
      </c>
      <c r="AG323" s="3">
        <v>50.8215236898905</v>
      </c>
      <c r="AH323" s="3">
        <v>53.4396084153491</v>
      </c>
      <c r="AI323" s="3">
        <v>23.7989281639943</v>
      </c>
      <c r="AJ323" s="3">
        <v>30.7478804826752</v>
      </c>
      <c r="AK323" s="3">
        <v>29.8064291265363</v>
      </c>
      <c r="AL323" s="3"/>
      <c r="AM323" s="3"/>
      <c r="AN323" s="5" t="s">
        <v>46</v>
      </c>
      <c r="AO323" s="1"/>
      <c r="AP323" s="1"/>
      <c r="AQ323" s="1"/>
    </row>
    <row r="324" spans="1:43">
      <c r="A324" s="1" t="s">
        <v>990</v>
      </c>
      <c r="B324" s="1" t="s">
        <v>991</v>
      </c>
      <c r="C324" s="3">
        <v>6.01917808219178</v>
      </c>
      <c r="D324" s="4">
        <v>42040</v>
      </c>
      <c r="E324" s="3">
        <v>1005.7874876069</v>
      </c>
      <c r="F324" s="5" t="s">
        <v>992</v>
      </c>
      <c r="G324" s="5">
        <v>2198</v>
      </c>
      <c r="H324" s="5" t="s">
        <v>64</v>
      </c>
      <c r="I324" s="3">
        <v>0.284109557123251</v>
      </c>
      <c r="J324" s="3">
        <v>29.5918367346939</v>
      </c>
      <c r="K324" s="3">
        <v>0.0412286068295061</v>
      </c>
      <c r="L324" s="3">
        <v>48.5422740524781</v>
      </c>
      <c r="M324" s="3">
        <v>0.211030892234085</v>
      </c>
      <c r="N324" s="3">
        <v>33.2361516034985</v>
      </c>
      <c r="O324" s="3">
        <v>0.64814771485192</v>
      </c>
      <c r="P324" s="3">
        <v>29.5321637426901</v>
      </c>
      <c r="Q324" s="3">
        <v>1.21840424206383</v>
      </c>
      <c r="R324" s="3">
        <v>23.6686390532544</v>
      </c>
      <c r="S324" s="3">
        <v>2.29972696865441</v>
      </c>
      <c r="T324" s="3">
        <v>14.3928035982009</v>
      </c>
      <c r="U324" s="3">
        <v>5.13433379224558</v>
      </c>
      <c r="V324" s="3">
        <v>11.5740740740741</v>
      </c>
      <c r="W324" s="3">
        <v>9.21417916429579</v>
      </c>
      <c r="X324" s="3">
        <v>7.40740740740741</v>
      </c>
      <c r="Y324" s="3">
        <v>17.609828087205</v>
      </c>
      <c r="Z324" s="3">
        <v>2.5062656641604</v>
      </c>
      <c r="AA324" s="3">
        <v>0.383726971425349</v>
      </c>
      <c r="AB324" s="3">
        <v>4.40343874144944</v>
      </c>
      <c r="AC324" s="3">
        <v>0</v>
      </c>
      <c r="AD324" s="3"/>
      <c r="AE324" s="5"/>
      <c r="AF324" s="3">
        <v>0.243818274219845</v>
      </c>
      <c r="AG324" s="3">
        <v>1.66921620571419</v>
      </c>
      <c r="AH324" s="3">
        <v>1.80721005047466</v>
      </c>
      <c r="AI324" s="3">
        <v>2.17905609931777</v>
      </c>
      <c r="AJ324" s="3">
        <v>2.42757976788761</v>
      </c>
      <c r="AK324" s="3"/>
      <c r="AL324" s="3"/>
      <c r="AM324" s="3">
        <v>10000</v>
      </c>
      <c r="AN324" s="5" t="s">
        <v>56</v>
      </c>
      <c r="AO324" s="1"/>
      <c r="AP324" s="1"/>
      <c r="AQ324" s="1"/>
    </row>
    <row r="325" spans="1:43">
      <c r="A325" s="1" t="s">
        <v>993</v>
      </c>
      <c r="B325" s="1" t="s">
        <v>994</v>
      </c>
      <c r="C325" s="3">
        <v>6.65479452054795</v>
      </c>
      <c r="D325" s="4">
        <v>41808</v>
      </c>
      <c r="E325" s="3">
        <v>206.2710510627</v>
      </c>
      <c r="F325" s="5" t="s">
        <v>995</v>
      </c>
      <c r="G325" s="5">
        <v>1650</v>
      </c>
      <c r="H325" s="5" t="s">
        <v>64</v>
      </c>
      <c r="I325" s="3">
        <v>0.286346843140489</v>
      </c>
      <c r="J325" s="3">
        <v>26.530612244898</v>
      </c>
      <c r="K325" s="3">
        <v>0.0420018477728353</v>
      </c>
      <c r="L325" s="3">
        <v>42.5655976676385</v>
      </c>
      <c r="M325" s="3">
        <v>0.21235667885586</v>
      </c>
      <c r="N325" s="3">
        <v>30.3206997084548</v>
      </c>
      <c r="O325" s="3">
        <v>0.64933840377181</v>
      </c>
      <c r="P325" s="3">
        <v>28.5087719298246</v>
      </c>
      <c r="Q325" s="3">
        <v>1.16522503395367</v>
      </c>
      <c r="R325" s="3">
        <v>39.4970414201183</v>
      </c>
      <c r="S325" s="3">
        <v>1.97429029963752</v>
      </c>
      <c r="T325" s="3">
        <v>65.3673163418291</v>
      </c>
      <c r="U325" s="3">
        <v>4.48841694104706</v>
      </c>
      <c r="V325" s="3">
        <v>63.7345679012346</v>
      </c>
      <c r="W325" s="3">
        <v>7.86207424423603</v>
      </c>
      <c r="X325" s="3">
        <v>69.1358024691358</v>
      </c>
      <c r="Y325" s="3">
        <v>15.0822087056661</v>
      </c>
      <c r="Z325" s="3">
        <v>61.1528822055138</v>
      </c>
      <c r="AA325" s="3">
        <v>-0.171786308490189</v>
      </c>
      <c r="AB325" s="3">
        <v>1.34783758736868</v>
      </c>
      <c r="AC325" s="3">
        <v>0</v>
      </c>
      <c r="AD325" s="3"/>
      <c r="AE325" s="5"/>
      <c r="AF325" s="3">
        <v>0.208822141580035</v>
      </c>
      <c r="AG325" s="3">
        <v>1.44730572108547</v>
      </c>
      <c r="AH325" s="3">
        <v>1.57967926081617</v>
      </c>
      <c r="AI325" s="3">
        <v>1.88023765484859</v>
      </c>
      <c r="AJ325" s="3">
        <v>2.09875352383604</v>
      </c>
      <c r="AK325" s="3">
        <v>2.21199702328225</v>
      </c>
      <c r="AL325" s="3"/>
      <c r="AM325" s="3">
        <v>500</v>
      </c>
      <c r="AN325" s="5" t="s">
        <v>206</v>
      </c>
      <c r="AO325" s="1"/>
      <c r="AP325" s="1"/>
      <c r="AQ325" s="1"/>
    </row>
    <row r="326" spans="1:43">
      <c r="A326" s="1" t="s">
        <v>996</v>
      </c>
      <c r="B326" s="1" t="s">
        <v>997</v>
      </c>
      <c r="C326" s="3">
        <v>6.02465753424658</v>
      </c>
      <c r="D326" s="4">
        <v>42038</v>
      </c>
      <c r="E326" s="3">
        <v>20.7440135769</v>
      </c>
      <c r="F326" s="5" t="s">
        <v>998</v>
      </c>
      <c r="G326" s="5">
        <v>2024</v>
      </c>
      <c r="H326" s="5" t="s">
        <v>191</v>
      </c>
      <c r="I326" s="3">
        <v>6.15141955835963</v>
      </c>
      <c r="J326" s="3">
        <v>76.6726943942134</v>
      </c>
      <c r="K326" s="3">
        <v>3.03123086344152</v>
      </c>
      <c r="L326" s="3">
        <v>37.6712328767123</v>
      </c>
      <c r="M326" s="3">
        <v>4.50310559006211</v>
      </c>
      <c r="N326" s="3">
        <v>59.2792792792793</v>
      </c>
      <c r="O326" s="3">
        <v>9.75212002609264</v>
      </c>
      <c r="P326" s="3">
        <v>77.5238095238095</v>
      </c>
      <c r="Q326" s="3">
        <v>26.8853695324284</v>
      </c>
      <c r="R326" s="3">
        <v>36.2683438155136</v>
      </c>
      <c r="S326" s="3">
        <v>73.0967078189301</v>
      </c>
      <c r="T326" s="3">
        <v>40.4411764705882</v>
      </c>
      <c r="U326" s="3">
        <v>127.518593644354</v>
      </c>
      <c r="V326" s="3">
        <v>63.049853372434</v>
      </c>
      <c r="W326" s="3">
        <v>119.218241042345</v>
      </c>
      <c r="X326" s="3">
        <v>49.469964664311</v>
      </c>
      <c r="Y326" s="3">
        <v>258.359957401491</v>
      </c>
      <c r="Z326" s="3">
        <v>13.9240506329114</v>
      </c>
      <c r="AA326" s="3">
        <v>0.36126607200821</v>
      </c>
      <c r="AB326" s="3">
        <v>0.295590426597631</v>
      </c>
      <c r="AC326" s="3">
        <v>-22.0188902007084</v>
      </c>
      <c r="AD326" s="3">
        <v>1.35533441057645</v>
      </c>
      <c r="AE326" s="5">
        <v>3</v>
      </c>
      <c r="AF326" s="3">
        <v>2.09712182505685</v>
      </c>
      <c r="AG326" s="3">
        <v>62.183577510612</v>
      </c>
      <c r="AH326" s="3">
        <v>55.0713455749454</v>
      </c>
      <c r="AI326" s="3">
        <v>27.199974492069</v>
      </c>
      <c r="AJ326" s="3">
        <v>29.7752749933472</v>
      </c>
      <c r="AK326" s="3"/>
      <c r="AL326" s="3"/>
      <c r="AM326" s="3"/>
      <c r="AN326" s="5" t="s">
        <v>46</v>
      </c>
      <c r="AO326" s="1"/>
      <c r="AP326" s="1"/>
      <c r="AQ326" s="1"/>
    </row>
    <row r="327" spans="1:43">
      <c r="A327" s="1" t="s">
        <v>999</v>
      </c>
      <c r="B327" s="1" t="s">
        <v>1000</v>
      </c>
      <c r="C327" s="3">
        <v>3.56164383561644</v>
      </c>
      <c r="D327" s="4">
        <v>42937</v>
      </c>
      <c r="E327" s="3">
        <v>0.149898327</v>
      </c>
      <c r="F327" s="5" t="s">
        <v>495</v>
      </c>
      <c r="G327" s="5">
        <v>1301</v>
      </c>
      <c r="H327" s="5" t="s">
        <v>50</v>
      </c>
      <c r="I327" s="3">
        <v>-0.197035091011447</v>
      </c>
      <c r="J327" s="3">
        <v>87.6730683340777</v>
      </c>
      <c r="K327" s="3">
        <v>-0.159564482823329</v>
      </c>
      <c r="L327" s="3">
        <v>94.9535192563081</v>
      </c>
      <c r="M327" s="3">
        <v>-0.215759849906184</v>
      </c>
      <c r="N327" s="3">
        <v>75.06678539626</v>
      </c>
      <c r="O327" s="3">
        <v>1.85770372498324</v>
      </c>
      <c r="P327" s="3">
        <v>1.87300137048881</v>
      </c>
      <c r="Q327" s="3">
        <v>0.481768373323262</v>
      </c>
      <c r="R327" s="3">
        <v>85.9971028488653</v>
      </c>
      <c r="S327" s="3">
        <v>2.92675710179679</v>
      </c>
      <c r="T327" s="3">
        <v>13.4463276836158</v>
      </c>
      <c r="U327" s="3">
        <v>12.3285307284237</v>
      </c>
      <c r="V327" s="3">
        <v>2.39938080495356</v>
      </c>
      <c r="W327" s="3">
        <v>17.5545847281083</v>
      </c>
      <c r="X327" s="3">
        <v>12.7292340884574</v>
      </c>
      <c r="Y327" s="3"/>
      <c r="Z327" s="3"/>
      <c r="AA327" s="3">
        <v>0.0396696333518907</v>
      </c>
      <c r="AB327" s="3">
        <v>0.18660186567662</v>
      </c>
      <c r="AC327" s="3">
        <v>-4.61762418129446</v>
      </c>
      <c r="AD327" s="3">
        <v>1.19729963040057</v>
      </c>
      <c r="AE327" s="5">
        <v>2</v>
      </c>
      <c r="AF327" s="3">
        <v>0.458399368253985</v>
      </c>
      <c r="AG327" s="3">
        <v>4.03651699488143</v>
      </c>
      <c r="AH327" s="3">
        <v>6.71450117818349</v>
      </c>
      <c r="AI327" s="3">
        <v>5.85976925609684</v>
      </c>
      <c r="AJ327" s="3"/>
      <c r="AK327" s="3"/>
      <c r="AL327" s="3"/>
      <c r="AM327" s="3"/>
      <c r="AN327" s="5" t="s">
        <v>51</v>
      </c>
      <c r="AO327" s="1"/>
      <c r="AP327" s="1"/>
      <c r="AQ327" s="1"/>
    </row>
    <row r="328" spans="1:43">
      <c r="A328" s="1" t="s">
        <v>1001</v>
      </c>
      <c r="B328" s="1" t="s">
        <v>1002</v>
      </c>
      <c r="C328" s="3">
        <v>6.78904109589041</v>
      </c>
      <c r="D328" s="4">
        <v>41759</v>
      </c>
      <c r="E328" s="3">
        <v>8.6347978471</v>
      </c>
      <c r="F328" s="5" t="s">
        <v>1003</v>
      </c>
      <c r="G328" s="5">
        <v>870</v>
      </c>
      <c r="H328" s="5" t="s">
        <v>93</v>
      </c>
      <c r="I328" s="3">
        <v>12.4290379890314</v>
      </c>
      <c r="J328" s="3">
        <v>19.75</v>
      </c>
      <c r="K328" s="3">
        <v>5.31201650335224</v>
      </c>
      <c r="L328" s="3">
        <v>2.42814667988107</v>
      </c>
      <c r="M328" s="3">
        <v>5.5984643924416</v>
      </c>
      <c r="N328" s="3">
        <v>25.998003992016</v>
      </c>
      <c r="O328" s="3">
        <v>19.4052442243619</v>
      </c>
      <c r="P328" s="3">
        <v>25.1509054325956</v>
      </c>
      <c r="Q328" s="3">
        <v>22.7242558208844</v>
      </c>
      <c r="R328" s="3">
        <v>31.4757481940144</v>
      </c>
      <c r="S328" s="3">
        <v>86.3134888002057</v>
      </c>
      <c r="T328" s="3">
        <v>11.0111169931181</v>
      </c>
      <c r="U328" s="3">
        <v>190.555092266254</v>
      </c>
      <c r="V328" s="3">
        <v>8.41638981173865</v>
      </c>
      <c r="W328" s="3">
        <v>172.283800441849</v>
      </c>
      <c r="X328" s="3">
        <v>5.93008739076155</v>
      </c>
      <c r="Y328" s="3">
        <v>266.476031707577</v>
      </c>
      <c r="Z328" s="3">
        <v>2.98701298701299</v>
      </c>
      <c r="AA328" s="3">
        <v>0.362696776854857</v>
      </c>
      <c r="AB328" s="3">
        <v>0.434370641726291</v>
      </c>
      <c r="AC328" s="3">
        <v>-23.2290057089818</v>
      </c>
      <c r="AD328" s="3">
        <v>1.70279330697613</v>
      </c>
      <c r="AE328" s="5">
        <v>8</v>
      </c>
      <c r="AF328" s="3">
        <v>2.50963461633987</v>
      </c>
      <c r="AG328" s="3">
        <v>76.8621790309359</v>
      </c>
      <c r="AH328" s="3">
        <v>71.8093102885495</v>
      </c>
      <c r="AI328" s="3">
        <v>35.2008638536245</v>
      </c>
      <c r="AJ328" s="3">
        <v>34.149779599529</v>
      </c>
      <c r="AK328" s="3">
        <v>28.1379875900232</v>
      </c>
      <c r="AL328" s="3"/>
      <c r="AM328" s="3"/>
      <c r="AN328" s="5" t="s">
        <v>46</v>
      </c>
      <c r="AO328" s="1"/>
      <c r="AP328" s="1"/>
      <c r="AQ328" s="1"/>
    </row>
    <row r="329" spans="1:43">
      <c r="A329" s="1" t="s">
        <v>1004</v>
      </c>
      <c r="B329" s="1" t="s">
        <v>1005</v>
      </c>
      <c r="C329" s="3">
        <v>6.76986301369863</v>
      </c>
      <c r="D329" s="4">
        <v>41766</v>
      </c>
      <c r="E329" s="3">
        <v>989.7569964006</v>
      </c>
      <c r="F329" s="5" t="s">
        <v>960</v>
      </c>
      <c r="G329" s="5">
        <v>981</v>
      </c>
      <c r="H329" s="5" t="s">
        <v>64</v>
      </c>
      <c r="I329" s="3">
        <v>0.273625926041255</v>
      </c>
      <c r="J329" s="3">
        <v>43.5860058309038</v>
      </c>
      <c r="K329" s="3">
        <v>0.0443607595849608</v>
      </c>
      <c r="L329" s="3">
        <v>21.865889212828</v>
      </c>
      <c r="M329" s="3">
        <v>0.206684451001</v>
      </c>
      <c r="N329" s="3">
        <v>41.2536443148688</v>
      </c>
      <c r="O329" s="3">
        <v>0.607901688527746</v>
      </c>
      <c r="P329" s="3">
        <v>52.3391812865497</v>
      </c>
      <c r="Q329" s="3">
        <v>1.1274505535856</v>
      </c>
      <c r="R329" s="3">
        <v>52.810650887574</v>
      </c>
      <c r="S329" s="3">
        <v>2.11106274099359</v>
      </c>
      <c r="T329" s="3">
        <v>42.4287856071964</v>
      </c>
      <c r="U329" s="3">
        <v>4.68632192941078</v>
      </c>
      <c r="V329" s="3">
        <v>45.2160493827161</v>
      </c>
      <c r="W329" s="3">
        <v>8.71878181740783</v>
      </c>
      <c r="X329" s="3">
        <v>28.0864197530864</v>
      </c>
      <c r="Y329" s="3">
        <v>16.5144443896827</v>
      </c>
      <c r="Z329" s="3">
        <v>18.796992481203</v>
      </c>
      <c r="AA329" s="3">
        <v>0.106204939363758</v>
      </c>
      <c r="AB329" s="3">
        <v>3.26285994700769</v>
      </c>
      <c r="AC329" s="3">
        <v>0</v>
      </c>
      <c r="AD329" s="3"/>
      <c r="AE329" s="5"/>
      <c r="AF329" s="3">
        <v>0.230634396553135</v>
      </c>
      <c r="AG329" s="3">
        <v>1.57634078245776</v>
      </c>
      <c r="AH329" s="3">
        <v>1.69851395254907</v>
      </c>
      <c r="AI329" s="3">
        <v>2.11336590110751</v>
      </c>
      <c r="AJ329" s="3">
        <v>2.30925902027284</v>
      </c>
      <c r="AK329" s="3">
        <v>2.40757342932087</v>
      </c>
      <c r="AL329" s="3"/>
      <c r="AM329" s="3">
        <v>1000</v>
      </c>
      <c r="AN329" s="5" t="s">
        <v>56</v>
      </c>
      <c r="AO329" s="1"/>
      <c r="AP329" s="1"/>
      <c r="AQ329" s="1"/>
    </row>
    <row r="330" spans="1:43">
      <c r="A330" s="1" t="s">
        <v>1006</v>
      </c>
      <c r="B330" s="1" t="s">
        <v>1007</v>
      </c>
      <c r="C330" s="3">
        <v>6.73150684931507</v>
      </c>
      <c r="D330" s="4">
        <v>41780</v>
      </c>
      <c r="E330" s="3">
        <v>0.1032654253</v>
      </c>
      <c r="F330" s="5" t="s">
        <v>1008</v>
      </c>
      <c r="G330" s="5">
        <v>264</v>
      </c>
      <c r="H330" s="5" t="s">
        <v>226</v>
      </c>
      <c r="I330" s="3">
        <v>0.999999999999982</v>
      </c>
      <c r="J330" s="3">
        <v>74.9644381223329</v>
      </c>
      <c r="K330" s="3">
        <v>0.542986425339361</v>
      </c>
      <c r="L330" s="3">
        <v>50.2645502645503</v>
      </c>
      <c r="M330" s="3">
        <v>-0.35874439461883</v>
      </c>
      <c r="N330" s="3">
        <v>88.1523272214386</v>
      </c>
      <c r="O330" s="3">
        <v>1.83318056828597</v>
      </c>
      <c r="P330" s="3">
        <v>81.7610062893082</v>
      </c>
      <c r="Q330" s="3">
        <v>-0.269299820466791</v>
      </c>
      <c r="R330" s="3">
        <v>95.0729927007299</v>
      </c>
      <c r="S330" s="3">
        <v>-2.20070422535211</v>
      </c>
      <c r="T330" s="3">
        <v>99.2021276595745</v>
      </c>
      <c r="U330" s="3">
        <v>-4.96150556030796</v>
      </c>
      <c r="V330" s="3">
        <v>100</v>
      </c>
      <c r="W330" s="3">
        <v>-3.55933430822546</v>
      </c>
      <c r="X330" s="3">
        <v>100</v>
      </c>
      <c r="Y330" s="3">
        <v>0.596245859072998</v>
      </c>
      <c r="Z330" s="3">
        <v>100</v>
      </c>
      <c r="AA330" s="3">
        <v>-0.0944162485279024</v>
      </c>
      <c r="AB330" s="3">
        <v>-0.0958083549917004</v>
      </c>
      <c r="AC330" s="3">
        <v>-11.0281923714759</v>
      </c>
      <c r="AD330" s="3">
        <v>-0.108687833101089</v>
      </c>
      <c r="AE330" s="5">
        <v>3</v>
      </c>
      <c r="AF330" s="3">
        <v>-0.120695311210259</v>
      </c>
      <c r="AG330" s="3">
        <v>-3.86888837560772</v>
      </c>
      <c r="AH330" s="3">
        <v>-2.60447907420768</v>
      </c>
      <c r="AI330" s="3">
        <v>-1.87037804134634</v>
      </c>
      <c r="AJ330" s="3">
        <v>-0.472994975451513</v>
      </c>
      <c r="AK330" s="3">
        <v>4.17160379476034</v>
      </c>
      <c r="AL330" s="3"/>
      <c r="AM330" s="3"/>
      <c r="AN330" s="5" t="s">
        <v>46</v>
      </c>
      <c r="AO330" s="1"/>
      <c r="AP330" s="1"/>
      <c r="AQ330" s="1"/>
    </row>
    <row r="331" spans="1:43">
      <c r="A331" s="1" t="s">
        <v>1009</v>
      </c>
      <c r="B331" s="1" t="s">
        <v>1010</v>
      </c>
      <c r="C331" s="3">
        <v>6.75616438356164</v>
      </c>
      <c r="D331" s="4">
        <v>41771</v>
      </c>
      <c r="E331" s="3">
        <v>23.6684690091</v>
      </c>
      <c r="F331" s="5" t="s">
        <v>1011</v>
      </c>
      <c r="G331" s="5">
        <v>1818</v>
      </c>
      <c r="H331" s="5" t="s">
        <v>64</v>
      </c>
      <c r="I331" s="3">
        <v>0.245920958124849</v>
      </c>
      <c r="J331" s="3">
        <v>76.8221574344023</v>
      </c>
      <c r="K331" s="3">
        <v>0.0368793160631585</v>
      </c>
      <c r="L331" s="3">
        <v>78.5714285714286</v>
      </c>
      <c r="M331" s="3">
        <v>0.182553435619604</v>
      </c>
      <c r="N331" s="3">
        <v>77.2594752186589</v>
      </c>
      <c r="O331" s="3">
        <v>0.580230402142483</v>
      </c>
      <c r="P331" s="3">
        <v>72.3684210526316</v>
      </c>
      <c r="Q331" s="3">
        <v>1.10354306787959</v>
      </c>
      <c r="R331" s="3">
        <v>60.3550295857988</v>
      </c>
      <c r="S331" s="3">
        <v>2.06250240981153</v>
      </c>
      <c r="T331" s="3">
        <v>51.5742128935532</v>
      </c>
      <c r="U331" s="3">
        <v>4.80961315110406</v>
      </c>
      <c r="V331" s="3">
        <v>34.4135802469136</v>
      </c>
      <c r="W331" s="3">
        <v>8.79158143066271</v>
      </c>
      <c r="X331" s="3">
        <v>23.7654320987654</v>
      </c>
      <c r="Y331" s="3">
        <v>16.1214508483095</v>
      </c>
      <c r="Z331" s="3">
        <v>27.5689223057644</v>
      </c>
      <c r="AA331" s="3">
        <v>0.0242155266024263</v>
      </c>
      <c r="AB331" s="3">
        <v>3.24682059249597</v>
      </c>
      <c r="AC331" s="3">
        <v>0</v>
      </c>
      <c r="AD331" s="3"/>
      <c r="AE331" s="5"/>
      <c r="AF331" s="3">
        <v>0.233159275572109</v>
      </c>
      <c r="AG331" s="3">
        <v>1.53655616881465</v>
      </c>
      <c r="AH331" s="3">
        <v>1.75099668005823</v>
      </c>
      <c r="AI331" s="3">
        <v>2.11796003911879</v>
      </c>
      <c r="AJ331" s="3">
        <v>2.31241234153516</v>
      </c>
      <c r="AK331" s="3">
        <v>2.32005983907499</v>
      </c>
      <c r="AL331" s="3"/>
      <c r="AM331" s="3"/>
      <c r="AN331" s="5" t="s">
        <v>46</v>
      </c>
      <c r="AO331" s="1"/>
      <c r="AP331" s="1"/>
      <c r="AQ331" s="1"/>
    </row>
    <row r="332" spans="1:43">
      <c r="A332" s="1" t="s">
        <v>1012</v>
      </c>
      <c r="B332" s="1" t="s">
        <v>1013</v>
      </c>
      <c r="C332" s="3">
        <v>6.65479452054795</v>
      </c>
      <c r="D332" s="4">
        <v>41808</v>
      </c>
      <c r="E332" s="3">
        <v>165.4401816268</v>
      </c>
      <c r="F332" s="5" t="s">
        <v>1014</v>
      </c>
      <c r="G332" s="5">
        <v>1832</v>
      </c>
      <c r="H332" s="5" t="s">
        <v>64</v>
      </c>
      <c r="I332" s="3">
        <v>0.233565618493642</v>
      </c>
      <c r="J332" s="3">
        <v>86.4431486880466</v>
      </c>
      <c r="K332" s="3">
        <v>0.0386738106291426</v>
      </c>
      <c r="L332" s="3">
        <v>68.6588921282799</v>
      </c>
      <c r="M332" s="3">
        <v>0.175165709964858</v>
      </c>
      <c r="N332" s="3">
        <v>84.8396501457726</v>
      </c>
      <c r="O332" s="3">
        <v>0.536544008740705</v>
      </c>
      <c r="P332" s="3">
        <v>86.5497076023392</v>
      </c>
      <c r="Q332" s="3">
        <v>1.04040519027999</v>
      </c>
      <c r="R332" s="3">
        <v>81.0650887573965</v>
      </c>
      <c r="S332" s="3">
        <v>1.76227246221067</v>
      </c>
      <c r="T332" s="3">
        <v>88.3058470764618</v>
      </c>
      <c r="U332" s="3">
        <v>4.01742893791647</v>
      </c>
      <c r="V332" s="3">
        <v>89.0432098765432</v>
      </c>
      <c r="W332" s="3">
        <v>6.98045161702326</v>
      </c>
      <c r="X332" s="3">
        <v>91.820987654321</v>
      </c>
      <c r="Y332" s="3">
        <v>13.9020876474108</v>
      </c>
      <c r="Z332" s="3">
        <v>87.468671679198</v>
      </c>
      <c r="AA332" s="3">
        <v>-0.529819877523136</v>
      </c>
      <c r="AB332" s="3">
        <v>0.543007106447356</v>
      </c>
      <c r="AC332" s="3">
        <v>0</v>
      </c>
      <c r="AD332" s="3"/>
      <c r="AE332" s="5"/>
      <c r="AF332" s="3">
        <v>0.186194776349935</v>
      </c>
      <c r="AG332" s="3">
        <v>1.32075088007131</v>
      </c>
      <c r="AH332" s="3">
        <v>1.43098718388139</v>
      </c>
      <c r="AI332" s="3">
        <v>1.67698745780249</v>
      </c>
      <c r="AJ332" s="3">
        <v>1.93040921985166</v>
      </c>
      <c r="AK332" s="3">
        <v>1.99088776607925</v>
      </c>
      <c r="AL332" s="3"/>
      <c r="AM332" s="3">
        <v>1000</v>
      </c>
      <c r="AN332" s="5" t="s">
        <v>56</v>
      </c>
      <c r="AO332" s="1"/>
      <c r="AP332" s="1"/>
      <c r="AQ332" s="1"/>
    </row>
    <row r="333" spans="1:43">
      <c r="A333" s="1" t="s">
        <v>1015</v>
      </c>
      <c r="B333" s="1" t="s">
        <v>1016</v>
      </c>
      <c r="C333" s="3">
        <v>6.71780821917808</v>
      </c>
      <c r="D333" s="4">
        <v>41785</v>
      </c>
      <c r="E333" s="3">
        <v>56.2503530713</v>
      </c>
      <c r="F333" s="5" t="s">
        <v>564</v>
      </c>
      <c r="G333" s="5">
        <v>2393</v>
      </c>
      <c r="H333" s="5" t="s">
        <v>64</v>
      </c>
      <c r="I333" s="3">
        <v>0.31474233107178</v>
      </c>
      <c r="J333" s="3">
        <v>3.64431486880466</v>
      </c>
      <c r="K333" s="3">
        <v>0.038824863382715</v>
      </c>
      <c r="L333" s="3">
        <v>67.201166180758</v>
      </c>
      <c r="M333" s="3">
        <v>0.248552421950183</v>
      </c>
      <c r="N333" s="3">
        <v>0.728862973760933</v>
      </c>
      <c r="O333" s="3">
        <v>0.6345677127384</v>
      </c>
      <c r="P333" s="3">
        <v>37.719298245614</v>
      </c>
      <c r="Q333" s="3">
        <v>1.11297435409834</v>
      </c>
      <c r="R333" s="3">
        <v>56.9526627218935</v>
      </c>
      <c r="S333" s="3">
        <v>2.09136982812176</v>
      </c>
      <c r="T333" s="3">
        <v>45.4272863568216</v>
      </c>
      <c r="U333" s="3">
        <v>4.65529511876709</v>
      </c>
      <c r="V333" s="3">
        <v>47.9938271604938</v>
      </c>
      <c r="W333" s="3">
        <v>8.60396593510853</v>
      </c>
      <c r="X333" s="3">
        <v>33.0246913580247</v>
      </c>
      <c r="Y333" s="3">
        <v>16.1354624151123</v>
      </c>
      <c r="Z333" s="3">
        <v>26.8170426065163</v>
      </c>
      <c r="AA333" s="3">
        <v>0.0447113728801239</v>
      </c>
      <c r="AB333" s="3">
        <v>2.19690784640221</v>
      </c>
      <c r="AC333" s="3">
        <v>0</v>
      </c>
      <c r="AD333" s="3"/>
      <c r="AE333" s="5"/>
      <c r="AF333" s="3">
        <v>0.22749725932564</v>
      </c>
      <c r="AG333" s="3">
        <v>1.55482310918889</v>
      </c>
      <c r="AH333" s="3">
        <v>1.69391951745055</v>
      </c>
      <c r="AI333" s="3">
        <v>2.09144327555633</v>
      </c>
      <c r="AJ333" s="3">
        <v>2.26365174175178</v>
      </c>
      <c r="AK333" s="3">
        <v>2.40601034837926</v>
      </c>
      <c r="AL333" s="3"/>
      <c r="AM333" s="3">
        <v>100</v>
      </c>
      <c r="AN333" s="5" t="s">
        <v>56</v>
      </c>
      <c r="AO333" s="1"/>
      <c r="AP333" s="1"/>
      <c r="AQ333" s="1"/>
    </row>
    <row r="334" spans="1:43">
      <c r="A334" s="1" t="s">
        <v>1017</v>
      </c>
      <c r="B334" s="1" t="s">
        <v>1018</v>
      </c>
      <c r="C334" s="3">
        <v>6.48767123287671</v>
      </c>
      <c r="D334" s="4">
        <v>41869</v>
      </c>
      <c r="E334" s="3">
        <v>2.5061312446</v>
      </c>
      <c r="F334" s="5" t="s">
        <v>1019</v>
      </c>
      <c r="G334" s="5">
        <v>482</v>
      </c>
      <c r="H334" s="5" t="s">
        <v>55</v>
      </c>
      <c r="I334" s="3">
        <v>11.699940306427</v>
      </c>
      <c r="J334" s="3">
        <v>40.1088929219601</v>
      </c>
      <c r="K334" s="3">
        <v>3.47772657450077</v>
      </c>
      <c r="L334" s="3">
        <v>30.5084745762712</v>
      </c>
      <c r="M334" s="3">
        <v>8.91863924459966</v>
      </c>
      <c r="N334" s="3">
        <v>17.9533213644524</v>
      </c>
      <c r="O334" s="3">
        <v>13.7060293025454</v>
      </c>
      <c r="P334" s="3">
        <v>71.1258278145695</v>
      </c>
      <c r="Q334" s="3">
        <v>16.7244247296923</v>
      </c>
      <c r="R334" s="3">
        <v>69.5121951219512</v>
      </c>
      <c r="S334" s="3">
        <v>34.781912765106</v>
      </c>
      <c r="T334" s="3">
        <v>89.35546875</v>
      </c>
      <c r="U334" s="3">
        <v>73.9772727272727</v>
      </c>
      <c r="V334" s="3">
        <v>88.7533875338753</v>
      </c>
      <c r="W334" s="3">
        <v>37.8150572831424</v>
      </c>
      <c r="X334" s="3">
        <v>95.1585976627713</v>
      </c>
      <c r="Y334" s="3">
        <v>41.8786857624263</v>
      </c>
      <c r="Z334" s="3">
        <v>94.5945945945946</v>
      </c>
      <c r="AA334" s="3">
        <v>0.220224546923245</v>
      </c>
      <c r="AB334" s="3">
        <v>0.110639924477134</v>
      </c>
      <c r="AC334" s="3">
        <v>-38.7591727818546</v>
      </c>
      <c r="AD334" s="3">
        <v>0.290568155486983</v>
      </c>
      <c r="AE334" s="5">
        <v>5</v>
      </c>
      <c r="AF334" s="3">
        <v>0.738816310428411</v>
      </c>
      <c r="AG334" s="3">
        <v>26.5384137080279</v>
      </c>
      <c r="AH334" s="3">
        <v>34.2577609539018</v>
      </c>
      <c r="AI334" s="3">
        <v>10.2092902990375</v>
      </c>
      <c r="AJ334" s="3">
        <v>6.9204228410243</v>
      </c>
      <c r="AK334" s="3">
        <v>12.6282060346714</v>
      </c>
      <c r="AL334" s="3"/>
      <c r="AM334" s="3">
        <v>300</v>
      </c>
      <c r="AN334" s="5" t="s">
        <v>56</v>
      </c>
      <c r="AO334" s="1"/>
      <c r="AP334" s="1"/>
      <c r="AQ334" s="1"/>
    </row>
    <row r="335" spans="1:43">
      <c r="A335" s="1" t="s">
        <v>1020</v>
      </c>
      <c r="B335" s="1" t="s">
        <v>1021</v>
      </c>
      <c r="C335" s="3">
        <v>6.65753424657534</v>
      </c>
      <c r="D335" s="4">
        <v>41807</v>
      </c>
      <c r="E335" s="3">
        <v>165.4663698253</v>
      </c>
      <c r="F335" s="5" t="s">
        <v>1022</v>
      </c>
      <c r="G335" s="5">
        <v>2431</v>
      </c>
      <c r="H335" s="5" t="s">
        <v>64</v>
      </c>
      <c r="I335" s="3">
        <v>0.274962038089698</v>
      </c>
      <c r="J335" s="3">
        <v>40.9620991253644</v>
      </c>
      <c r="K335" s="3">
        <v>0.0399872340170408</v>
      </c>
      <c r="L335" s="3">
        <v>57.7259475218659</v>
      </c>
      <c r="M335" s="3">
        <v>0.205545926402221</v>
      </c>
      <c r="N335" s="3">
        <v>42.1282798833819</v>
      </c>
      <c r="O335" s="3">
        <v>0.609611253982672</v>
      </c>
      <c r="P335" s="3">
        <v>50.5847953216374</v>
      </c>
      <c r="Q335" s="3">
        <v>1.10359135306842</v>
      </c>
      <c r="R335" s="3">
        <v>60.207100591716</v>
      </c>
      <c r="S335" s="3">
        <v>2.1453584904729</v>
      </c>
      <c r="T335" s="3">
        <v>34.7826086956522</v>
      </c>
      <c r="U335" s="3">
        <v>4.78408887677029</v>
      </c>
      <c r="V335" s="3">
        <v>36.8827160493827</v>
      </c>
      <c r="W335" s="3">
        <v>8.65862854466832</v>
      </c>
      <c r="X335" s="3">
        <v>29.7839506172839</v>
      </c>
      <c r="Y335" s="3">
        <v>16.5910309077236</v>
      </c>
      <c r="Z335" s="3">
        <v>15.7894736842105</v>
      </c>
      <c r="AA335" s="3">
        <v>0.0971110046859892</v>
      </c>
      <c r="AB335" s="3">
        <v>3.05251429191754</v>
      </c>
      <c r="AC335" s="3">
        <v>0</v>
      </c>
      <c r="AD335" s="3"/>
      <c r="AE335" s="5"/>
      <c r="AF335" s="3">
        <v>0.229486784369792</v>
      </c>
      <c r="AG335" s="3">
        <v>1.55788984746399</v>
      </c>
      <c r="AH335" s="3">
        <v>1.68241206705118</v>
      </c>
      <c r="AI335" s="3">
        <v>2.05060684765055</v>
      </c>
      <c r="AJ335" s="3">
        <v>2.26831503250497</v>
      </c>
      <c r="AK335" s="3">
        <v>2.33794134485632</v>
      </c>
      <c r="AL335" s="3"/>
      <c r="AM335" s="3"/>
      <c r="AN335" s="5" t="s">
        <v>1023</v>
      </c>
      <c r="AO335" s="1"/>
      <c r="AP335" s="1"/>
      <c r="AQ335" s="1"/>
    </row>
    <row r="336" spans="1:43">
      <c r="A336" s="1" t="s">
        <v>1024</v>
      </c>
      <c r="B336" s="1" t="s">
        <v>1025</v>
      </c>
      <c r="C336" s="3">
        <v>6.53972602739726</v>
      </c>
      <c r="D336" s="4">
        <v>41850</v>
      </c>
      <c r="E336" s="3">
        <v>0.7847018428</v>
      </c>
      <c r="F336" s="5" t="s">
        <v>1026</v>
      </c>
      <c r="G336" s="5">
        <v>965</v>
      </c>
      <c r="H336" s="5" t="s">
        <v>93</v>
      </c>
      <c r="I336" s="3">
        <v>10.9240189256888</v>
      </c>
      <c r="J336" s="3">
        <v>25.75</v>
      </c>
      <c r="K336" s="3">
        <v>3.52844402112738</v>
      </c>
      <c r="L336" s="3">
        <v>19.2765113974232</v>
      </c>
      <c r="M336" s="3">
        <v>4.78965819456618</v>
      </c>
      <c r="N336" s="3">
        <v>30.688622754491</v>
      </c>
      <c r="O336" s="3">
        <v>21.6575091575092</v>
      </c>
      <c r="P336" s="3">
        <v>18.8128772635815</v>
      </c>
      <c r="Q336" s="3">
        <v>20.1356443104748</v>
      </c>
      <c r="R336" s="3">
        <v>36.5325077399381</v>
      </c>
      <c r="S336" s="3">
        <v>74.649430324277</v>
      </c>
      <c r="T336" s="3">
        <v>17.9989412387507</v>
      </c>
      <c r="U336" s="3">
        <v>133.43420538852</v>
      </c>
      <c r="V336" s="3">
        <v>27.0210409745293</v>
      </c>
      <c r="W336" s="3">
        <v>131.490803484995</v>
      </c>
      <c r="X336" s="3">
        <v>17.6029962546816</v>
      </c>
      <c r="Y336" s="3">
        <v>139.609218436874</v>
      </c>
      <c r="Z336" s="3">
        <v>27.2727272727273</v>
      </c>
      <c r="AA336" s="3">
        <v>0.279842099566512</v>
      </c>
      <c r="AB336" s="3">
        <v>0.357146302139416</v>
      </c>
      <c r="AC336" s="3">
        <v>-17.5164024056862</v>
      </c>
      <c r="AD336" s="3">
        <v>1.83928951013859</v>
      </c>
      <c r="AE336" s="5">
        <v>4</v>
      </c>
      <c r="AF336" s="3">
        <v>2.35958297811731</v>
      </c>
      <c r="AG336" s="3">
        <v>87.1952351112053</v>
      </c>
      <c r="AH336" s="3">
        <v>52.7676372298195</v>
      </c>
      <c r="AI336" s="3">
        <v>32.2818472165301</v>
      </c>
      <c r="AJ336" s="3">
        <v>24.212276465258</v>
      </c>
      <c r="AK336" s="3">
        <v>18.912016153114</v>
      </c>
      <c r="AL336" s="3"/>
      <c r="AM336" s="3"/>
      <c r="AN336" s="5" t="s">
        <v>46</v>
      </c>
      <c r="AO336" s="1"/>
      <c r="AP336" s="1"/>
      <c r="AQ336" s="1"/>
    </row>
    <row r="337" spans="1:43">
      <c r="A337" s="1" t="s">
        <v>1027</v>
      </c>
      <c r="B337" s="1" t="s">
        <v>1028</v>
      </c>
      <c r="C337" s="3">
        <v>6.6958904109589</v>
      </c>
      <c r="D337" s="4">
        <v>41793</v>
      </c>
      <c r="E337" s="3">
        <v>20.8470191401</v>
      </c>
      <c r="F337" s="5" t="s">
        <v>1029</v>
      </c>
      <c r="G337" s="5">
        <v>1998</v>
      </c>
      <c r="H337" s="5" t="s">
        <v>93</v>
      </c>
      <c r="I337" s="3">
        <v>8.49952516619185</v>
      </c>
      <c r="J337" s="3">
        <v>36.85</v>
      </c>
      <c r="K337" s="3">
        <v>1.78173719376392</v>
      </c>
      <c r="L337" s="3">
        <v>47.7205153617443</v>
      </c>
      <c r="M337" s="3">
        <v>6.37802607076349</v>
      </c>
      <c r="N337" s="3">
        <v>21.5069860279441</v>
      </c>
      <c r="O337" s="3">
        <v>6.82561944834036</v>
      </c>
      <c r="P337" s="3">
        <v>60.9657947686117</v>
      </c>
      <c r="Q337" s="3">
        <v>19.2900026102845</v>
      </c>
      <c r="R337" s="3">
        <v>38.5964912280702</v>
      </c>
      <c r="S337" s="3">
        <v>58.1314878892733</v>
      </c>
      <c r="T337" s="3">
        <v>33.5627316040233</v>
      </c>
      <c r="U337" s="3">
        <v>144.254409406734</v>
      </c>
      <c r="V337" s="3">
        <v>22.4806201550388</v>
      </c>
      <c r="W337" s="3">
        <v>135.445646573931</v>
      </c>
      <c r="X337" s="3">
        <v>15.7303370786517</v>
      </c>
      <c r="Y337" s="3">
        <v>199.475753604194</v>
      </c>
      <c r="Z337" s="3">
        <v>10.6493506493506</v>
      </c>
      <c r="AA337" s="3">
        <v>0.258176438420696</v>
      </c>
      <c r="AB337" s="3">
        <v>0.309452381005046</v>
      </c>
      <c r="AC337" s="3">
        <v>-21.0138248847926</v>
      </c>
      <c r="AD337" s="3">
        <v>1.5687322602453</v>
      </c>
      <c r="AE337" s="5">
        <v>3</v>
      </c>
      <c r="AF337" s="3">
        <v>2.29407656593197</v>
      </c>
      <c r="AG337" s="3">
        <v>56.8022088502</v>
      </c>
      <c r="AH337" s="3">
        <v>57.5978501113647</v>
      </c>
      <c r="AI337" s="3">
        <v>32.5907945725778</v>
      </c>
      <c r="AJ337" s="3">
        <v>24.6415169287479</v>
      </c>
      <c r="AK337" s="3">
        <v>28.1324585963724</v>
      </c>
      <c r="AL337" s="3"/>
      <c r="AM337" s="3"/>
      <c r="AN337" s="5" t="s">
        <v>46</v>
      </c>
      <c r="AO337" s="1"/>
      <c r="AP337" s="1"/>
      <c r="AQ337" s="1"/>
    </row>
    <row r="338" spans="1:43">
      <c r="A338" s="1" t="s">
        <v>1030</v>
      </c>
      <c r="B338" s="1" t="s">
        <v>1031</v>
      </c>
      <c r="C338" s="3">
        <v>6.55616438356164</v>
      </c>
      <c r="D338" s="4">
        <v>41844</v>
      </c>
      <c r="E338" s="3">
        <v>16.3766500173</v>
      </c>
      <c r="F338" s="5" t="s">
        <v>1032</v>
      </c>
      <c r="G338" s="5">
        <v>1511</v>
      </c>
      <c r="H338" s="5" t="s">
        <v>93</v>
      </c>
      <c r="I338" s="3">
        <v>-4.12249705535925</v>
      </c>
      <c r="J338" s="3">
        <v>98.5</v>
      </c>
      <c r="K338" s="3">
        <v>0.742574257425722</v>
      </c>
      <c r="L338" s="3">
        <v>76.9078295341923</v>
      </c>
      <c r="M338" s="3">
        <v>-7.44741330301308</v>
      </c>
      <c r="N338" s="3">
        <v>99.001996007984</v>
      </c>
      <c r="O338" s="3">
        <v>4.49293966623875</v>
      </c>
      <c r="P338" s="3">
        <v>77.2132796780684</v>
      </c>
      <c r="Q338" s="3">
        <v>-2.51497005988025</v>
      </c>
      <c r="R338" s="3">
        <v>96.2332301341589</v>
      </c>
      <c r="S338" s="3">
        <v>20.4142011834319</v>
      </c>
      <c r="T338" s="3">
        <v>76.3896241397565</v>
      </c>
      <c r="U338" s="3">
        <v>72.823779193206</v>
      </c>
      <c r="V338" s="3">
        <v>53.6544850498339</v>
      </c>
      <c r="W338" s="3">
        <v>90.6323185011709</v>
      </c>
      <c r="X338" s="3">
        <v>35.5805243445693</v>
      </c>
      <c r="Y338" s="3">
        <v>29.2063492063492</v>
      </c>
      <c r="Z338" s="3">
        <v>91.8181818181818</v>
      </c>
      <c r="AA338" s="3">
        <v>0.0936137221413</v>
      </c>
      <c r="AB338" s="3">
        <v>0.24960139617781</v>
      </c>
      <c r="AC338" s="3">
        <v>-17.4386920980926</v>
      </c>
      <c r="AD338" s="3">
        <v>1.37308874555192</v>
      </c>
      <c r="AE338" s="5">
        <v>3</v>
      </c>
      <c r="AF338" s="3">
        <v>1.7001412598411</v>
      </c>
      <c r="AG338" s="3">
        <v>24.797415772767</v>
      </c>
      <c r="AH338" s="3">
        <v>32.8497021681736</v>
      </c>
      <c r="AI338" s="3">
        <v>15.8686204888148</v>
      </c>
      <c r="AJ338" s="3">
        <v>5.58390241514179</v>
      </c>
      <c r="AK338" s="3">
        <v>11.8169090319366</v>
      </c>
      <c r="AL338" s="3"/>
      <c r="AM338" s="3"/>
      <c r="AN338" s="5" t="s">
        <v>46</v>
      </c>
      <c r="AO338" s="1"/>
      <c r="AP338" s="1"/>
      <c r="AQ338" s="1"/>
    </row>
    <row r="339" spans="1:43">
      <c r="A339" s="1" t="s">
        <v>1033</v>
      </c>
      <c r="B339" s="1" t="s">
        <v>1034</v>
      </c>
      <c r="C339" s="3">
        <v>6.67123287671233</v>
      </c>
      <c r="D339" s="4">
        <v>41802</v>
      </c>
      <c r="E339" s="3">
        <v>5.2379870355</v>
      </c>
      <c r="F339" s="5" t="s">
        <v>905</v>
      </c>
      <c r="G339" s="5">
        <v>1101</v>
      </c>
      <c r="H339" s="5" t="s">
        <v>50</v>
      </c>
      <c r="I339" s="3">
        <v>0.248504371836163</v>
      </c>
      <c r="J339" s="3">
        <v>28.5395265743636</v>
      </c>
      <c r="K339" s="3">
        <v>0.0643086816720131</v>
      </c>
      <c r="L339" s="3">
        <v>7.56972111553785</v>
      </c>
      <c r="M339" s="3">
        <v>0.0643086816720131</v>
      </c>
      <c r="N339" s="3">
        <v>25.3784505788068</v>
      </c>
      <c r="O339" s="3">
        <v>0.739918608953015</v>
      </c>
      <c r="P339" s="3">
        <v>40.6578346276839</v>
      </c>
      <c r="Q339" s="3">
        <v>1.21735898150727</v>
      </c>
      <c r="R339" s="3">
        <v>37.7595364558184</v>
      </c>
      <c r="S339" s="3">
        <v>2.53045979146026</v>
      </c>
      <c r="T339" s="3">
        <v>22.4858757062147</v>
      </c>
      <c r="U339" s="3">
        <v>5.65709572962207</v>
      </c>
      <c r="V339" s="3">
        <v>65.4798761609907</v>
      </c>
      <c r="W339" s="3">
        <v>10.2346639587045</v>
      </c>
      <c r="X339" s="3">
        <v>85.0053937432578</v>
      </c>
      <c r="Y339" s="3">
        <v>15.7704952795181</v>
      </c>
      <c r="Z339" s="3">
        <v>71.5686274509804</v>
      </c>
      <c r="AA339" s="3">
        <v>0.108131049683253</v>
      </c>
      <c r="AB339" s="3">
        <v>0.299082280771652</v>
      </c>
      <c r="AC339" s="3">
        <v>-2.14410600901813</v>
      </c>
      <c r="AD339" s="3">
        <v>1.53688676773815</v>
      </c>
      <c r="AE339" s="5">
        <v>3</v>
      </c>
      <c r="AF339" s="3">
        <v>0.263534177183964</v>
      </c>
      <c r="AG339" s="3">
        <v>3.01850156229881</v>
      </c>
      <c r="AH339" s="3">
        <v>2.75961301043037</v>
      </c>
      <c r="AI339" s="3">
        <v>3.3753059972041</v>
      </c>
      <c r="AJ339" s="3">
        <v>2.86028652214676</v>
      </c>
      <c r="AK339" s="3">
        <v>4.26428147427775</v>
      </c>
      <c r="AL339" s="3"/>
      <c r="AM339" s="3"/>
      <c r="AN339" s="5" t="s">
        <v>46</v>
      </c>
      <c r="AO339" s="1"/>
      <c r="AP339" s="1"/>
      <c r="AQ339" s="1"/>
    </row>
    <row r="340" spans="1:43">
      <c r="A340" s="1" t="s">
        <v>1035</v>
      </c>
      <c r="B340" s="1" t="s">
        <v>1036</v>
      </c>
      <c r="C340" s="3">
        <v>6.65753424657534</v>
      </c>
      <c r="D340" s="4">
        <v>41807</v>
      </c>
      <c r="E340" s="3">
        <v>3.537437178</v>
      </c>
      <c r="F340" s="5" t="s">
        <v>1037</v>
      </c>
      <c r="G340" s="5">
        <v>465</v>
      </c>
      <c r="H340" s="5" t="s">
        <v>60</v>
      </c>
      <c r="I340" s="3">
        <v>9.17771883289124</v>
      </c>
      <c r="J340" s="3">
        <v>28.4722222222222</v>
      </c>
      <c r="K340" s="3">
        <v>3.57322596879715</v>
      </c>
      <c r="L340" s="3">
        <v>22.8187919463087</v>
      </c>
      <c r="M340" s="3">
        <v>3.72983870967741</v>
      </c>
      <c r="N340" s="3">
        <v>33.6300692383778</v>
      </c>
      <c r="O340" s="3">
        <v>16.0090191657272</v>
      </c>
      <c r="P340" s="3">
        <v>24.8478701825558</v>
      </c>
      <c r="Q340" s="3">
        <v>25.6410256410256</v>
      </c>
      <c r="R340" s="3">
        <v>13.1937172774869</v>
      </c>
      <c r="S340" s="3">
        <v>62.4934570694604</v>
      </c>
      <c r="T340" s="3">
        <v>12.6811594202899</v>
      </c>
      <c r="U340" s="3">
        <v>109.483169468278</v>
      </c>
      <c r="V340" s="3">
        <v>18.6757215619694</v>
      </c>
      <c r="W340" s="3">
        <v>86.2072617495807</v>
      </c>
      <c r="X340" s="3">
        <v>15.9090909090909</v>
      </c>
      <c r="Y340" s="3">
        <v>127.860013266291</v>
      </c>
      <c r="Z340" s="3">
        <v>17.1521035598706</v>
      </c>
      <c r="AA340" s="3">
        <v>0.316620415899116</v>
      </c>
      <c r="AB340" s="3">
        <v>0.24220596422678</v>
      </c>
      <c r="AC340" s="3">
        <v>-23.887587822014</v>
      </c>
      <c r="AD340" s="3">
        <v>0.962009447096165</v>
      </c>
      <c r="AE340" s="5">
        <v>3</v>
      </c>
      <c r="AF340" s="3">
        <v>1.6551926234138</v>
      </c>
      <c r="AG340" s="3">
        <v>49.1972132379296</v>
      </c>
      <c r="AH340" s="3">
        <v>48.4406536959844</v>
      </c>
      <c r="AI340" s="3">
        <v>22.7884741751167</v>
      </c>
      <c r="AJ340" s="3">
        <v>21.1487912528439</v>
      </c>
      <c r="AK340" s="3">
        <v>13.5029821987408</v>
      </c>
      <c r="AL340" s="3"/>
      <c r="AM340" s="3">
        <v>10</v>
      </c>
      <c r="AN340" s="5" t="s">
        <v>56</v>
      </c>
      <c r="AO340" s="1"/>
      <c r="AP340" s="1"/>
      <c r="AQ340" s="1"/>
    </row>
    <row r="341" spans="1:43">
      <c r="A341" s="1" t="s">
        <v>1038</v>
      </c>
      <c r="B341" s="1" t="s">
        <v>1039</v>
      </c>
      <c r="C341" s="3">
        <v>6.64109589041096</v>
      </c>
      <c r="D341" s="4">
        <v>41813</v>
      </c>
      <c r="E341" s="3">
        <v>857.522969373</v>
      </c>
      <c r="F341" s="5" t="s">
        <v>1040</v>
      </c>
      <c r="G341" s="5">
        <v>953</v>
      </c>
      <c r="H341" s="5" t="s">
        <v>64</v>
      </c>
      <c r="I341" s="3">
        <v>0</v>
      </c>
      <c r="J341" s="3">
        <v>99.1253644314869</v>
      </c>
      <c r="K341" s="3">
        <v>0</v>
      </c>
      <c r="L341" s="3">
        <v>98.9795918367347</v>
      </c>
      <c r="M341" s="3">
        <v>0</v>
      </c>
      <c r="N341" s="3">
        <v>99.1253644314869</v>
      </c>
      <c r="O341" s="3">
        <v>0</v>
      </c>
      <c r="P341" s="3">
        <v>99.2690058479532</v>
      </c>
      <c r="Q341" s="3">
        <v>0</v>
      </c>
      <c r="R341" s="3">
        <v>99.2603550295858</v>
      </c>
      <c r="S341" s="3">
        <v>0</v>
      </c>
      <c r="T341" s="3">
        <v>99.1004497751124</v>
      </c>
      <c r="U341" s="3">
        <v>0</v>
      </c>
      <c r="V341" s="3">
        <v>99.0740740740741</v>
      </c>
      <c r="W341" s="3">
        <v>0</v>
      </c>
      <c r="X341" s="3">
        <v>98.9197530864197</v>
      </c>
      <c r="Y341" s="3">
        <v>0</v>
      </c>
      <c r="Z341" s="3">
        <v>98.7468671679198</v>
      </c>
      <c r="AA341" s="3"/>
      <c r="AB341" s="3">
        <v>-0.999999999999999</v>
      </c>
      <c r="AC341" s="3">
        <v>0</v>
      </c>
      <c r="AD341" s="3"/>
      <c r="AE341" s="5"/>
      <c r="AF341" s="3">
        <v>0</v>
      </c>
      <c r="AG341" s="3">
        <v>0</v>
      </c>
      <c r="AH341" s="3">
        <v>0</v>
      </c>
      <c r="AI341" s="3">
        <v>0</v>
      </c>
      <c r="AJ341" s="3">
        <v>0</v>
      </c>
      <c r="AK341" s="3">
        <v>0</v>
      </c>
      <c r="AL341" s="3"/>
      <c r="AM341" s="3"/>
      <c r="AN341" s="5" t="s">
        <v>206</v>
      </c>
      <c r="AO341" s="1"/>
      <c r="AP341" s="1"/>
      <c r="AQ341" s="1"/>
    </row>
    <row r="342" spans="1:43">
      <c r="A342" s="1" t="s">
        <v>1041</v>
      </c>
      <c r="B342" s="1" t="s">
        <v>1042</v>
      </c>
      <c r="C342" s="3">
        <v>6.63835616438356</v>
      </c>
      <c r="D342" s="4">
        <v>41814</v>
      </c>
      <c r="E342" s="3">
        <v>4.6032323588</v>
      </c>
      <c r="F342" s="5" t="s">
        <v>1043</v>
      </c>
      <c r="G342" s="5">
        <v>216</v>
      </c>
      <c r="H342" s="5" t="s">
        <v>93</v>
      </c>
      <c r="I342" s="3">
        <v>10.9621828626137</v>
      </c>
      <c r="J342" s="3">
        <v>25.65</v>
      </c>
      <c r="K342" s="3">
        <v>2.11453744493392</v>
      </c>
      <c r="L342" s="3">
        <v>42.418235877106</v>
      </c>
      <c r="M342" s="3">
        <v>8.1661222585161</v>
      </c>
      <c r="N342" s="3">
        <v>10.8283433133733</v>
      </c>
      <c r="O342" s="3">
        <v>12.0213877430428</v>
      </c>
      <c r="P342" s="3">
        <v>45.271629778672</v>
      </c>
      <c r="Q342" s="3">
        <v>18.9048937609128</v>
      </c>
      <c r="R342" s="3">
        <v>39.7832817337461</v>
      </c>
      <c r="S342" s="3">
        <v>66.8325115645976</v>
      </c>
      <c r="T342" s="3">
        <v>25.7278983589201</v>
      </c>
      <c r="U342" s="3">
        <v>191.62856789601</v>
      </c>
      <c r="V342" s="3">
        <v>8.30564784053156</v>
      </c>
      <c r="W342" s="3">
        <v>175.00259407143</v>
      </c>
      <c r="X342" s="3">
        <v>5.30586766541823</v>
      </c>
      <c r="Y342" s="3">
        <v>178.651282027421</v>
      </c>
      <c r="Z342" s="3">
        <v>16.1038961038961</v>
      </c>
      <c r="AA342" s="3">
        <v>0.269726918804646</v>
      </c>
      <c r="AB342" s="3">
        <v>0.366115824659054</v>
      </c>
      <c r="AC342" s="3">
        <v>-20.7973102785783</v>
      </c>
      <c r="AD342" s="3">
        <v>1.92410949773066</v>
      </c>
      <c r="AE342" s="5">
        <v>3</v>
      </c>
      <c r="AF342" s="3">
        <v>2.67232287806587</v>
      </c>
      <c r="AG342" s="3">
        <v>73.8701809835682</v>
      </c>
      <c r="AH342" s="3">
        <v>72.0177092868769</v>
      </c>
      <c r="AI342" s="3">
        <v>36.7700643799879</v>
      </c>
      <c r="AJ342" s="3">
        <v>29.2482168574368</v>
      </c>
      <c r="AK342" s="3">
        <v>29.8247941967123</v>
      </c>
      <c r="AL342" s="3"/>
      <c r="AM342" s="3"/>
      <c r="AN342" s="5" t="s">
        <v>46</v>
      </c>
      <c r="AO342" s="1"/>
      <c r="AP342" s="1"/>
      <c r="AQ342" s="1"/>
    </row>
    <row r="343" spans="1:43">
      <c r="A343" s="1" t="s">
        <v>1044</v>
      </c>
      <c r="B343" s="1" t="s">
        <v>1045</v>
      </c>
      <c r="C343" s="3">
        <v>6.66849315068493</v>
      </c>
      <c r="D343" s="4">
        <v>41803</v>
      </c>
      <c r="E343" s="3">
        <v>5.900872925</v>
      </c>
      <c r="F343" s="5" t="s">
        <v>1046</v>
      </c>
      <c r="G343" s="5">
        <v>1574</v>
      </c>
      <c r="H343" s="5" t="s">
        <v>93</v>
      </c>
      <c r="I343" s="3">
        <v>3.17253368100826</v>
      </c>
      <c r="J343" s="3">
        <v>67.3</v>
      </c>
      <c r="K343" s="3">
        <v>1.15040477204943</v>
      </c>
      <c r="L343" s="3">
        <v>63.5282457879088</v>
      </c>
      <c r="M343" s="3">
        <v>1.73123071648955</v>
      </c>
      <c r="N343" s="3">
        <v>58.1836327345309</v>
      </c>
      <c r="O343" s="3">
        <v>6.33342291498701</v>
      </c>
      <c r="P343" s="3">
        <v>64.4366197183099</v>
      </c>
      <c r="Q343" s="3">
        <v>9.41100562263803</v>
      </c>
      <c r="R343" s="3">
        <v>62.2291021671827</v>
      </c>
      <c r="S343" s="3">
        <v>8.96069488708678</v>
      </c>
      <c r="T343" s="3">
        <v>95.076760190577</v>
      </c>
      <c r="U343" s="3">
        <v>19.3139098096211</v>
      </c>
      <c r="V343" s="3">
        <v>93.9091915836102</v>
      </c>
      <c r="W343" s="3">
        <v>24.1290044615073</v>
      </c>
      <c r="X343" s="3">
        <v>89.8252184769039</v>
      </c>
      <c r="Y343" s="3">
        <v>32.051900532053</v>
      </c>
      <c r="Z343" s="3">
        <v>89.8701298701299</v>
      </c>
      <c r="AA343" s="3">
        <v>0.198839530203578</v>
      </c>
      <c r="AB343" s="3">
        <v>0.145082721083855</v>
      </c>
      <c r="AC343" s="3">
        <v>-9.46078062720916</v>
      </c>
      <c r="AD343" s="3">
        <v>0.788183835853143</v>
      </c>
      <c r="AE343" s="5">
        <v>3</v>
      </c>
      <c r="AF343" s="3">
        <v>0.383231129639296</v>
      </c>
      <c r="AG343" s="3">
        <v>7.77648993395139</v>
      </c>
      <c r="AH343" s="3">
        <v>10.3309738202673</v>
      </c>
      <c r="AI343" s="3">
        <v>4.75286187208275</v>
      </c>
      <c r="AJ343" s="3">
        <v>5.89351452787352</v>
      </c>
      <c r="AK343" s="3">
        <v>6.36438456323534</v>
      </c>
      <c r="AL343" s="3"/>
      <c r="AM343" s="3">
        <v>10</v>
      </c>
      <c r="AN343" s="5" t="s">
        <v>56</v>
      </c>
      <c r="AO343" s="1"/>
      <c r="AP343" s="1"/>
      <c r="AQ343" s="1"/>
    </row>
    <row r="344" spans="1:43">
      <c r="A344" s="1" t="s">
        <v>1047</v>
      </c>
      <c r="B344" s="1" t="s">
        <v>1048</v>
      </c>
      <c r="C344" s="3">
        <v>6.63287671232877</v>
      </c>
      <c r="D344" s="4">
        <v>41816</v>
      </c>
      <c r="E344" s="3">
        <v>15.4578306619</v>
      </c>
      <c r="F344" s="5" t="s">
        <v>1049</v>
      </c>
      <c r="G344" s="5">
        <v>2422</v>
      </c>
      <c r="H344" s="5" t="s">
        <v>655</v>
      </c>
      <c r="I344" s="3">
        <v>-0.372856077554056</v>
      </c>
      <c r="J344" s="3">
        <v>81.0810810810811</v>
      </c>
      <c r="K344" s="3">
        <v>0.300300300300301</v>
      </c>
      <c r="L344" s="3">
        <v>75.6756756756757</v>
      </c>
      <c r="M344" s="3">
        <v>-0.224047796863323</v>
      </c>
      <c r="N344" s="3">
        <v>83.7837837837838</v>
      </c>
      <c r="O344" s="3">
        <v>0</v>
      </c>
      <c r="P344" s="3">
        <v>85.7142857142857</v>
      </c>
      <c r="Q344" s="3">
        <v>1.13550340651023</v>
      </c>
      <c r="R344" s="3">
        <v>71.4285714285714</v>
      </c>
      <c r="S344" s="3">
        <v>9.86842105263159</v>
      </c>
      <c r="T344" s="3">
        <v>31.8181818181818</v>
      </c>
      <c r="U344" s="3">
        <v>24.5107176141659</v>
      </c>
      <c r="V344" s="3">
        <v>33.3333333333333</v>
      </c>
      <c r="W344" s="3">
        <v>20.4688908926961</v>
      </c>
      <c r="X344" s="3">
        <v>44.4444444444444</v>
      </c>
      <c r="Y344" s="3">
        <v>21.7866909753874</v>
      </c>
      <c r="Z344" s="3">
        <v>53.3333333333333</v>
      </c>
      <c r="AA344" s="3">
        <v>0.295063880617715</v>
      </c>
      <c r="AB344" s="3">
        <v>0.250756712673178</v>
      </c>
      <c r="AC344" s="3">
        <v>-6.93950177935944</v>
      </c>
      <c r="AD344" s="3">
        <v>0.921110009178122</v>
      </c>
      <c r="AE344" s="5">
        <v>3</v>
      </c>
      <c r="AF344" s="3">
        <v>0.544209238429581</v>
      </c>
      <c r="AG344" s="3">
        <v>12.2739803721226</v>
      </c>
      <c r="AH344" s="3">
        <v>11.3624556505432</v>
      </c>
      <c r="AI344" s="3">
        <v>5.90539876069893</v>
      </c>
      <c r="AJ344" s="3">
        <v>5.22528902384718</v>
      </c>
      <c r="AK344" s="3">
        <v>4.68461501389734</v>
      </c>
      <c r="AL344" s="3"/>
      <c r="AM344" s="3">
        <v>5</v>
      </c>
      <c r="AN344" s="5" t="s">
        <v>56</v>
      </c>
      <c r="AO344" s="1"/>
      <c r="AP344" s="1"/>
      <c r="AQ344" s="1"/>
    </row>
    <row r="345" spans="1:43">
      <c r="A345" s="1" t="s">
        <v>1050</v>
      </c>
      <c r="B345" s="1" t="s">
        <v>1051</v>
      </c>
      <c r="C345" s="3">
        <v>6.55616438356164</v>
      </c>
      <c r="D345" s="4">
        <v>41844</v>
      </c>
      <c r="E345" s="3">
        <v>11.5442651032</v>
      </c>
      <c r="F345" s="5" t="s">
        <v>1052</v>
      </c>
      <c r="G345" s="5">
        <v>2394</v>
      </c>
      <c r="H345" s="5" t="s">
        <v>50</v>
      </c>
      <c r="I345" s="3">
        <v>-0.256629597946963</v>
      </c>
      <c r="J345" s="3">
        <v>90.5314872711032</v>
      </c>
      <c r="K345" s="3">
        <v>-0.0856898029134533</v>
      </c>
      <c r="L345" s="3">
        <v>88.9774236387782</v>
      </c>
      <c r="M345" s="3">
        <v>-0.511945392491468</v>
      </c>
      <c r="N345" s="3">
        <v>93.6776491540517</v>
      </c>
      <c r="O345" s="3">
        <v>0.165562614997019</v>
      </c>
      <c r="P345" s="3">
        <v>83.4170854271357</v>
      </c>
      <c r="Q345" s="3">
        <v>0.66555710392379</v>
      </c>
      <c r="R345" s="3">
        <v>81.7479478512796</v>
      </c>
      <c r="S345" s="3">
        <v>1.59529776567287</v>
      </c>
      <c r="T345" s="3">
        <v>64.180790960452</v>
      </c>
      <c r="U345" s="3">
        <v>4.63776266895229</v>
      </c>
      <c r="V345" s="3">
        <v>85.1393188854489</v>
      </c>
      <c r="W345" s="3">
        <v>12.125534851711</v>
      </c>
      <c r="X345" s="3">
        <v>68.824163969795</v>
      </c>
      <c r="Y345" s="3">
        <v>19.003291630347</v>
      </c>
      <c r="Z345" s="3">
        <v>43.7908496732026</v>
      </c>
      <c r="AA345" s="3">
        <v>0.00849885626524341</v>
      </c>
      <c r="AB345" s="3">
        <v>0.28409812247665</v>
      </c>
      <c r="AC345" s="3">
        <v>-1.80475799835932</v>
      </c>
      <c r="AD345" s="3">
        <v>2.15067173015612</v>
      </c>
      <c r="AE345" s="5">
        <v>2</v>
      </c>
      <c r="AF345" s="3">
        <v>0.316456613201487</v>
      </c>
      <c r="AG345" s="3">
        <v>2.13544215633432</v>
      </c>
      <c r="AH345" s="3">
        <v>2.52340892231133</v>
      </c>
      <c r="AI345" s="3">
        <v>3.88382424870324</v>
      </c>
      <c r="AJ345" s="3">
        <v>3.42179404299403</v>
      </c>
      <c r="AK345" s="3">
        <v>5.00620517681569</v>
      </c>
      <c r="AL345" s="3"/>
      <c r="AM345" s="3"/>
      <c r="AN345" s="5" t="s">
        <v>46</v>
      </c>
      <c r="AO345" s="1"/>
      <c r="AP345" s="1"/>
      <c r="AQ345" s="1"/>
    </row>
    <row r="346" spans="1:43">
      <c r="A346" s="1" t="s">
        <v>1053</v>
      </c>
      <c r="B346" s="1" t="s">
        <v>1054</v>
      </c>
      <c r="C346" s="3">
        <v>0.684931506849315</v>
      </c>
      <c r="D346" s="4">
        <v>43987</v>
      </c>
      <c r="E346" s="3">
        <v>7.0682651557</v>
      </c>
      <c r="F346" s="5" t="s">
        <v>522</v>
      </c>
      <c r="G346" s="5">
        <v>251</v>
      </c>
      <c r="H346" s="5" t="s">
        <v>198</v>
      </c>
      <c r="I346" s="3">
        <v>0.227479526842598</v>
      </c>
      <c r="J346" s="3">
        <v>44.7089947089947</v>
      </c>
      <c r="K346" s="3">
        <v>0.0227014755959195</v>
      </c>
      <c r="L346" s="3">
        <v>54.7872340425532</v>
      </c>
      <c r="M346" s="3">
        <v>0.113610543058403</v>
      </c>
      <c r="N346" s="3">
        <v>36.3395225464191</v>
      </c>
      <c r="O346" s="3">
        <v>0.669106073981134</v>
      </c>
      <c r="P346" s="3">
        <v>46.8390804597701</v>
      </c>
      <c r="Q346" s="3">
        <v>1.141835205813</v>
      </c>
      <c r="R346" s="3">
        <v>57.4404761904762</v>
      </c>
      <c r="S346" s="3"/>
      <c r="T346" s="3"/>
      <c r="U346" s="3"/>
      <c r="V346" s="3"/>
      <c r="W346" s="3"/>
      <c r="X346" s="3"/>
      <c r="Y346" s="3"/>
      <c r="Z346" s="3"/>
      <c r="AA346" s="3">
        <v>0.116494723188012</v>
      </c>
      <c r="AB346" s="3">
        <v>0.15390709499036</v>
      </c>
      <c r="AC346" s="3">
        <v>-0.159808230123856</v>
      </c>
      <c r="AD346" s="3"/>
      <c r="AE346" s="5">
        <v>1</v>
      </c>
      <c r="AF346" s="3">
        <v>0.142207186494077</v>
      </c>
      <c r="AG346" s="3"/>
      <c r="AH346" s="3"/>
      <c r="AI346" s="3"/>
      <c r="AJ346" s="3"/>
      <c r="AK346" s="3"/>
      <c r="AL346" s="3"/>
      <c r="AM346" s="3"/>
      <c r="AN346" s="5" t="s">
        <v>46</v>
      </c>
      <c r="AO346" s="1"/>
      <c r="AP346" s="1"/>
      <c r="AQ346" s="1"/>
    </row>
    <row r="347" spans="1:43">
      <c r="A347" s="1" t="s">
        <v>1055</v>
      </c>
      <c r="B347" s="1" t="s">
        <v>1056</v>
      </c>
      <c r="C347" s="3">
        <v>6.38904109589041</v>
      </c>
      <c r="D347" s="4">
        <v>41905</v>
      </c>
      <c r="E347" s="3">
        <v>390.4234207413</v>
      </c>
      <c r="F347" s="5" t="s">
        <v>1057</v>
      </c>
      <c r="G347" s="5">
        <v>2047</v>
      </c>
      <c r="H347" s="5" t="s">
        <v>64</v>
      </c>
      <c r="I347" s="3">
        <v>0.281844834363514</v>
      </c>
      <c r="J347" s="3">
        <v>33.0903790087464</v>
      </c>
      <c r="K347" s="3">
        <v>0.0431852800163245</v>
      </c>
      <c r="L347" s="3">
        <v>31.3411078717201</v>
      </c>
      <c r="M347" s="3">
        <v>0.20908218847406</v>
      </c>
      <c r="N347" s="3">
        <v>36.4431486880466</v>
      </c>
      <c r="O347" s="3">
        <v>0.644228326348129</v>
      </c>
      <c r="P347" s="3">
        <v>33.0409356725146</v>
      </c>
      <c r="Q347" s="3">
        <v>1.09023227818722</v>
      </c>
      <c r="R347" s="3">
        <v>64.792899408284</v>
      </c>
      <c r="S347" s="3">
        <v>2.1123185968967</v>
      </c>
      <c r="T347" s="3">
        <v>42.1289355322339</v>
      </c>
      <c r="U347" s="3">
        <v>4.8244173865172</v>
      </c>
      <c r="V347" s="3">
        <v>32.8703703703704</v>
      </c>
      <c r="W347" s="3">
        <v>8.75964060563488</v>
      </c>
      <c r="X347" s="3">
        <v>25.6172839506173</v>
      </c>
      <c r="Y347" s="3">
        <v>16.3924448842134</v>
      </c>
      <c r="Z347" s="3">
        <v>21.0526315789474</v>
      </c>
      <c r="AA347" s="3">
        <v>0.133216326012406</v>
      </c>
      <c r="AB347" s="3">
        <v>3.10310362294858</v>
      </c>
      <c r="AC347" s="3">
        <v>0</v>
      </c>
      <c r="AD347" s="3"/>
      <c r="AE347" s="5"/>
      <c r="AF347" s="3">
        <v>0.232055573629212</v>
      </c>
      <c r="AG347" s="3">
        <v>1.58161506998125</v>
      </c>
      <c r="AH347" s="3">
        <v>1.74571777820127</v>
      </c>
      <c r="AI347" s="3">
        <v>2.11381410844473</v>
      </c>
      <c r="AJ347" s="3">
        <v>2.30998521979495</v>
      </c>
      <c r="AK347" s="3">
        <v>2.39320752305265</v>
      </c>
      <c r="AL347" s="3"/>
      <c r="AM347" s="3">
        <v>1000</v>
      </c>
      <c r="AN347" s="5" t="s">
        <v>56</v>
      </c>
      <c r="AO347" s="1"/>
      <c r="AP347" s="1"/>
      <c r="AQ347" s="1"/>
    </row>
    <row r="348" spans="1:43">
      <c r="A348" s="1" t="s">
        <v>1058</v>
      </c>
      <c r="B348" s="1" t="s">
        <v>1059</v>
      </c>
      <c r="C348" s="3">
        <v>6.5041095890411</v>
      </c>
      <c r="D348" s="4">
        <v>41863</v>
      </c>
      <c r="E348" s="3">
        <v>0.6220337001</v>
      </c>
      <c r="F348" s="5" t="s">
        <v>1060</v>
      </c>
      <c r="G348" s="5">
        <v>601</v>
      </c>
      <c r="H348" s="5" t="s">
        <v>93</v>
      </c>
      <c r="I348" s="3">
        <v>12.9587675577707</v>
      </c>
      <c r="J348" s="3">
        <v>16.2</v>
      </c>
      <c r="K348" s="3">
        <v>3.61596009975061</v>
      </c>
      <c r="L348" s="3">
        <v>17.6907829534192</v>
      </c>
      <c r="M348" s="3">
        <v>6.62959794696321</v>
      </c>
      <c r="N348" s="3">
        <v>19.7604790419162</v>
      </c>
      <c r="O348" s="3">
        <v>25.9090909090909</v>
      </c>
      <c r="P348" s="3">
        <v>9.90945674044266</v>
      </c>
      <c r="Q348" s="3">
        <v>29.776158250911</v>
      </c>
      <c r="R348" s="3">
        <v>18.1114551083591</v>
      </c>
      <c r="S348" s="3">
        <v>73.36578581363</v>
      </c>
      <c r="T348" s="3">
        <v>18.8459502382213</v>
      </c>
      <c r="U348" s="3">
        <v>144.891944990177</v>
      </c>
      <c r="V348" s="3">
        <v>22.203765227021</v>
      </c>
      <c r="W348" s="3">
        <v>111.629881154499</v>
      </c>
      <c r="X348" s="3">
        <v>24.7191011235955</v>
      </c>
      <c r="Y348" s="3">
        <v>117.729257641921</v>
      </c>
      <c r="Z348" s="3">
        <v>34.5454545454545</v>
      </c>
      <c r="AA348" s="3">
        <v>0.264666960883654</v>
      </c>
      <c r="AB348" s="3">
        <v>0.260871404274968</v>
      </c>
      <c r="AC348" s="3">
        <v>-26.0815047021944</v>
      </c>
      <c r="AD348" s="3">
        <v>1.08620591141269</v>
      </c>
      <c r="AE348" s="5">
        <v>3</v>
      </c>
      <c r="AF348" s="3">
        <v>2.08786437522695</v>
      </c>
      <c r="AG348" s="3">
        <v>83.4999012840197</v>
      </c>
      <c r="AH348" s="3">
        <v>55.6825183876937</v>
      </c>
      <c r="AI348" s="3">
        <v>27.3469476557509</v>
      </c>
      <c r="AJ348" s="3">
        <v>20.4302422552322</v>
      </c>
      <c r="AK348" s="3">
        <v>15.8298091104871</v>
      </c>
      <c r="AL348" s="3"/>
      <c r="AM348" s="3"/>
      <c r="AN348" s="5" t="s">
        <v>46</v>
      </c>
      <c r="AO348" s="1"/>
      <c r="AP348" s="1"/>
      <c r="AQ348" s="1"/>
    </row>
    <row r="349" spans="1:43">
      <c r="A349" s="1" t="s">
        <v>1061</v>
      </c>
      <c r="B349" s="1" t="s">
        <v>1062</v>
      </c>
      <c r="C349" s="3">
        <v>6.63287671232877</v>
      </c>
      <c r="D349" s="4">
        <v>41816</v>
      </c>
      <c r="E349" s="3">
        <v>121.3853597767</v>
      </c>
      <c r="F349" s="5" t="s">
        <v>1063</v>
      </c>
      <c r="G349" s="5">
        <v>8</v>
      </c>
      <c r="H349" s="5" t="s">
        <v>64</v>
      </c>
      <c r="I349" s="3">
        <v>0.247630186130418</v>
      </c>
      <c r="J349" s="3">
        <v>75.2186588921283</v>
      </c>
      <c r="K349" s="3">
        <v>0.0366222346623605</v>
      </c>
      <c r="L349" s="3">
        <v>79.3002915451895</v>
      </c>
      <c r="M349" s="3">
        <v>0.18671759814879</v>
      </c>
      <c r="N349" s="3">
        <v>72.7405247813411</v>
      </c>
      <c r="O349" s="3">
        <v>0.553021166952437</v>
      </c>
      <c r="P349" s="3">
        <v>82.3099415204678</v>
      </c>
      <c r="Q349" s="3">
        <v>1.05961106334529</v>
      </c>
      <c r="R349" s="3">
        <v>75.5917159763314</v>
      </c>
      <c r="S349" s="3">
        <v>1.94070128799914</v>
      </c>
      <c r="T349" s="3">
        <v>71.8140929535232</v>
      </c>
      <c r="U349" s="3">
        <v>4.13771207651005</v>
      </c>
      <c r="V349" s="3">
        <v>85.0308641975309</v>
      </c>
      <c r="W349" s="3">
        <v>7.19318924253225</v>
      </c>
      <c r="X349" s="3">
        <v>87.5</v>
      </c>
      <c r="Y349" s="3">
        <v>14.7217217346765</v>
      </c>
      <c r="Z349" s="3">
        <v>70.1754385964912</v>
      </c>
      <c r="AA349" s="3">
        <v>-0.259703523622106</v>
      </c>
      <c r="AB349" s="3">
        <v>0.993919276019322</v>
      </c>
      <c r="AC349" s="3">
        <v>0</v>
      </c>
      <c r="AD349" s="3"/>
      <c r="AE349" s="5"/>
      <c r="AF349" s="3">
        <v>0.191848300148168</v>
      </c>
      <c r="AG349" s="3">
        <v>1.42198177254305</v>
      </c>
      <c r="AH349" s="3">
        <v>1.4821697388</v>
      </c>
      <c r="AI349" s="3">
        <v>1.74302800371908</v>
      </c>
      <c r="AJ349" s="3">
        <v>2.01855991332296</v>
      </c>
      <c r="AK349" s="3">
        <v>2.31505181234348</v>
      </c>
      <c r="AL349" s="3"/>
      <c r="AM349" s="3"/>
      <c r="AN349" s="5" t="s">
        <v>46</v>
      </c>
      <c r="AO349" s="1"/>
      <c r="AP349" s="1"/>
      <c r="AQ349" s="1"/>
    </row>
    <row r="350" spans="1:43">
      <c r="A350" s="1" t="s">
        <v>1064</v>
      </c>
      <c r="B350" s="1" t="s">
        <v>1065</v>
      </c>
      <c r="C350" s="3">
        <v>6.21643835616438</v>
      </c>
      <c r="D350" s="4">
        <v>41968</v>
      </c>
      <c r="E350" s="3">
        <v>0.9210750049</v>
      </c>
      <c r="F350" s="5" t="s">
        <v>1066</v>
      </c>
      <c r="G350" s="5">
        <v>692</v>
      </c>
      <c r="H350" s="5" t="s">
        <v>93</v>
      </c>
      <c r="I350" s="3">
        <v>18.0273518441774</v>
      </c>
      <c r="J350" s="3">
        <v>2.95</v>
      </c>
      <c r="K350" s="3">
        <v>5.20871813816033</v>
      </c>
      <c r="L350" s="3">
        <v>2.77502477700694</v>
      </c>
      <c r="M350" s="3">
        <v>14.6999597261377</v>
      </c>
      <c r="N350" s="3">
        <v>0.748502994011976</v>
      </c>
      <c r="O350" s="3">
        <v>29.0439510647938</v>
      </c>
      <c r="P350" s="3">
        <v>5.18108651911469</v>
      </c>
      <c r="Q350" s="3">
        <v>32.4035332403533</v>
      </c>
      <c r="R350" s="3">
        <v>13.6222910216718</v>
      </c>
      <c r="S350" s="3">
        <v>115.431164901664</v>
      </c>
      <c r="T350" s="3">
        <v>2.06458443620963</v>
      </c>
      <c r="U350" s="3">
        <v>144.463519313305</v>
      </c>
      <c r="V350" s="3">
        <v>22.4252491694352</v>
      </c>
      <c r="W350" s="3">
        <v>123.547880690738</v>
      </c>
      <c r="X350" s="3">
        <v>19.9126092384519</v>
      </c>
      <c r="Y350" s="3">
        <v>138.72590108969</v>
      </c>
      <c r="Z350" s="3">
        <v>27.5324675324675</v>
      </c>
      <c r="AA350" s="3">
        <v>0.415127831548458</v>
      </c>
      <c r="AB350" s="3">
        <v>0.337587423671407</v>
      </c>
      <c r="AC350" s="3">
        <v>-19.9115044247788</v>
      </c>
      <c r="AD350" s="3">
        <v>1.54135287980808</v>
      </c>
      <c r="AE350" s="5">
        <v>3</v>
      </c>
      <c r="AF350" s="3">
        <v>2.09416162632191</v>
      </c>
      <c r="AG350" s="3">
        <v>110.123820427179</v>
      </c>
      <c r="AH350" s="3">
        <v>56.8137516468549</v>
      </c>
      <c r="AI350" s="3">
        <v>27.1765699903974</v>
      </c>
      <c r="AJ350" s="3">
        <v>23.9932912676054</v>
      </c>
      <c r="AK350" s="3">
        <v>19.4552537636561</v>
      </c>
      <c r="AL350" s="3"/>
      <c r="AM350" s="3"/>
      <c r="AN350" s="5" t="s">
        <v>46</v>
      </c>
      <c r="AO350" s="1"/>
      <c r="AP350" s="1"/>
      <c r="AQ350" s="1"/>
    </row>
    <row r="351" spans="1:43">
      <c r="A351" s="1" t="s">
        <v>1067</v>
      </c>
      <c r="B351" s="1" t="s">
        <v>1068</v>
      </c>
      <c r="C351" s="3">
        <v>6.65753424657534</v>
      </c>
      <c r="D351" s="4">
        <v>41807</v>
      </c>
      <c r="E351" s="3">
        <v>244.2988754995</v>
      </c>
      <c r="F351" s="5" t="s">
        <v>1069</v>
      </c>
      <c r="G351" s="5">
        <v>2431</v>
      </c>
      <c r="H351" s="5" t="s">
        <v>64</v>
      </c>
      <c r="I351" s="3">
        <v>0.28764818366795</v>
      </c>
      <c r="J351" s="3">
        <v>25.0728862973761</v>
      </c>
      <c r="K351" s="3">
        <v>0.0439595116269315</v>
      </c>
      <c r="L351" s="3">
        <v>24.7813411078717</v>
      </c>
      <c r="M351" s="3">
        <v>0.218596406093441</v>
      </c>
      <c r="N351" s="3">
        <v>19.0962099125364</v>
      </c>
      <c r="O351" s="3">
        <v>0.644756222184467</v>
      </c>
      <c r="P351" s="3">
        <v>32.6023391812866</v>
      </c>
      <c r="Q351" s="3">
        <v>1.17998850500767</v>
      </c>
      <c r="R351" s="3">
        <v>34.7633136094675</v>
      </c>
      <c r="S351" s="3">
        <v>2.17364319190674</v>
      </c>
      <c r="T351" s="3">
        <v>32.2338830584708</v>
      </c>
      <c r="U351" s="3">
        <v>5.10363396825617</v>
      </c>
      <c r="V351" s="3">
        <v>13.5802469135802</v>
      </c>
      <c r="W351" s="3">
        <v>9.16733113215034</v>
      </c>
      <c r="X351" s="3">
        <v>8.95061728395062</v>
      </c>
      <c r="Y351" s="3">
        <v>16.7813814076286</v>
      </c>
      <c r="Z351" s="3">
        <v>10.5263157894737</v>
      </c>
      <c r="AA351" s="3">
        <v>0.180508528563185</v>
      </c>
      <c r="AB351" s="3">
        <v>4.13927387542946</v>
      </c>
      <c r="AC351" s="3">
        <v>0</v>
      </c>
      <c r="AD351" s="3"/>
      <c r="AE351" s="5"/>
      <c r="AF351" s="3">
        <v>0.242916088193414</v>
      </c>
      <c r="AG351" s="3">
        <v>1.59050169722565</v>
      </c>
      <c r="AH351" s="3">
        <v>1.84898967647078</v>
      </c>
      <c r="AI351" s="3">
        <v>2.21494028968174</v>
      </c>
      <c r="AJ351" s="3">
        <v>2.41246488452835</v>
      </c>
      <c r="AK351" s="3">
        <v>2.44000208069319</v>
      </c>
      <c r="AL351" s="3"/>
      <c r="AM351" s="3">
        <v>50</v>
      </c>
      <c r="AN351" s="5" t="s">
        <v>56</v>
      </c>
      <c r="AO351" s="1"/>
      <c r="AP351" s="1"/>
      <c r="AQ351" s="1"/>
    </row>
    <row r="352" spans="1:43">
      <c r="A352" s="1" t="s">
        <v>1070</v>
      </c>
      <c r="B352" s="1" t="s">
        <v>1071</v>
      </c>
      <c r="C352" s="3">
        <v>6.64109589041096</v>
      </c>
      <c r="D352" s="4">
        <v>41813</v>
      </c>
      <c r="E352" s="3">
        <v>48.3705033897</v>
      </c>
      <c r="F352" s="5" t="s">
        <v>1072</v>
      </c>
      <c r="G352" s="5">
        <v>1630</v>
      </c>
      <c r="H352" s="5" t="s">
        <v>64</v>
      </c>
      <c r="I352" s="3">
        <v>0.266807874450237</v>
      </c>
      <c r="J352" s="3">
        <v>55.2478134110787</v>
      </c>
      <c r="K352" s="3">
        <v>0.0398301590747865</v>
      </c>
      <c r="L352" s="3">
        <v>58.7463556851312</v>
      </c>
      <c r="M352" s="3">
        <v>0.196779220416554</v>
      </c>
      <c r="N352" s="3">
        <v>57.1428571428571</v>
      </c>
      <c r="O352" s="3">
        <v>0.603517187205577</v>
      </c>
      <c r="P352" s="3">
        <v>55.8479532163743</v>
      </c>
      <c r="Q352" s="3">
        <v>1.0843790817478</v>
      </c>
      <c r="R352" s="3">
        <v>66.5680473372781</v>
      </c>
      <c r="S352" s="3">
        <v>2.08163365156612</v>
      </c>
      <c r="T352" s="3">
        <v>46.6266866566717</v>
      </c>
      <c r="U352" s="3">
        <v>4.70272748812594</v>
      </c>
      <c r="V352" s="3">
        <v>43.8271604938272</v>
      </c>
      <c r="W352" s="3">
        <v>8.64784413005387</v>
      </c>
      <c r="X352" s="3">
        <v>30.5555555555556</v>
      </c>
      <c r="Y352" s="3">
        <v>16.3090217415679</v>
      </c>
      <c r="Z352" s="3">
        <v>22.8070175438596</v>
      </c>
      <c r="AA352" s="3">
        <v>0.0175156219675198</v>
      </c>
      <c r="AB352" s="3">
        <v>3.04699202169322</v>
      </c>
      <c r="AC352" s="3">
        <v>0</v>
      </c>
      <c r="AD352" s="3"/>
      <c r="AE352" s="5"/>
      <c r="AF352" s="3">
        <v>0.229034970250699</v>
      </c>
      <c r="AG352" s="3">
        <v>1.5231997682678</v>
      </c>
      <c r="AH352" s="3">
        <v>1.68431729213969</v>
      </c>
      <c r="AI352" s="3">
        <v>2.08440289267613</v>
      </c>
      <c r="AJ352" s="3">
        <v>2.28575595387663</v>
      </c>
      <c r="AK352" s="3">
        <v>2.37464619896819</v>
      </c>
      <c r="AL352" s="3"/>
      <c r="AM352" s="3"/>
      <c r="AN352" s="5" t="s">
        <v>46</v>
      </c>
      <c r="AO352" s="1"/>
      <c r="AP352" s="1"/>
      <c r="AQ352" s="1"/>
    </row>
    <row r="353" spans="1:43">
      <c r="A353" s="1" t="s">
        <v>1073</v>
      </c>
      <c r="B353" s="1" t="s">
        <v>1074</v>
      </c>
      <c r="C353" s="3">
        <v>6.5041095890411</v>
      </c>
      <c r="D353" s="4">
        <v>41863</v>
      </c>
      <c r="E353" s="3">
        <v>2.9218573297</v>
      </c>
      <c r="F353" s="5" t="s">
        <v>1075</v>
      </c>
      <c r="G353" s="5">
        <v>299</v>
      </c>
      <c r="H353" s="5" t="s">
        <v>191</v>
      </c>
      <c r="I353" s="3">
        <v>11.2752338749384</v>
      </c>
      <c r="J353" s="3">
        <v>40.6871609403255</v>
      </c>
      <c r="K353" s="3">
        <v>3.90804597701149</v>
      </c>
      <c r="L353" s="3">
        <v>19.8630136986301</v>
      </c>
      <c r="M353" s="3">
        <v>5.90440487347703</v>
      </c>
      <c r="N353" s="3">
        <v>43.4234234234234</v>
      </c>
      <c r="O353" s="3">
        <v>19.5767195767196</v>
      </c>
      <c r="P353" s="3">
        <v>44.3809523809524</v>
      </c>
      <c r="Q353" s="3">
        <v>19.7033898305085</v>
      </c>
      <c r="R353" s="3">
        <v>56.6037735849057</v>
      </c>
      <c r="S353" s="3">
        <v>50.066401062417</v>
      </c>
      <c r="T353" s="3">
        <v>69.3627450980392</v>
      </c>
      <c r="U353" s="3">
        <v>81.6720257234727</v>
      </c>
      <c r="V353" s="3">
        <v>87.9765395894428</v>
      </c>
      <c r="W353" s="3">
        <v>55.433287482806</v>
      </c>
      <c r="X353" s="3">
        <v>91.5194346289753</v>
      </c>
      <c r="Y353" s="3">
        <v>103.971119133574</v>
      </c>
      <c r="Z353" s="3">
        <v>77.2151898734177</v>
      </c>
      <c r="AA353" s="3">
        <v>0.26404820629711</v>
      </c>
      <c r="AB353" s="3">
        <v>0.151708172722383</v>
      </c>
      <c r="AC353" s="3">
        <v>-26.61644695543</v>
      </c>
      <c r="AD353" s="3">
        <v>0.593848809081992</v>
      </c>
      <c r="AE353" s="5">
        <v>3</v>
      </c>
      <c r="AF353" s="3">
        <v>1.01297138660092</v>
      </c>
      <c r="AG353" s="3">
        <v>37.8232461075066</v>
      </c>
      <c r="AH353" s="3">
        <v>36.3750320555296</v>
      </c>
      <c r="AI353" s="3">
        <v>14.6778237992739</v>
      </c>
      <c r="AJ353" s="3">
        <v>17.2181080029083</v>
      </c>
      <c r="AK353" s="3">
        <v>16.9879416956412</v>
      </c>
      <c r="AL353" s="3"/>
      <c r="AM353" s="3"/>
      <c r="AN353" s="5" t="s">
        <v>46</v>
      </c>
      <c r="AO353" s="1"/>
      <c r="AP353" s="1"/>
      <c r="AQ353" s="1"/>
    </row>
    <row r="354" spans="1:43">
      <c r="A354" s="1" t="s">
        <v>1076</v>
      </c>
      <c r="B354" s="1" t="s">
        <v>1077</v>
      </c>
      <c r="C354" s="3">
        <v>6.48219178082192</v>
      </c>
      <c r="D354" s="4">
        <v>41871</v>
      </c>
      <c r="E354" s="3">
        <v>1.2811879448</v>
      </c>
      <c r="F354" s="5" t="s">
        <v>1078</v>
      </c>
      <c r="G354" s="5">
        <v>276</v>
      </c>
      <c r="H354" s="5" t="s">
        <v>93</v>
      </c>
      <c r="I354" s="3">
        <v>4.4431279620853</v>
      </c>
      <c r="J354" s="3">
        <v>55.85</v>
      </c>
      <c r="K354" s="3">
        <v>-2.65046935394809</v>
      </c>
      <c r="L354" s="3">
        <v>100</v>
      </c>
      <c r="M354" s="3">
        <v>-3.45016429353779</v>
      </c>
      <c r="N354" s="3">
        <v>95.6586826347305</v>
      </c>
      <c r="O354" s="3">
        <v>25.0354609929078</v>
      </c>
      <c r="P354" s="3">
        <v>11.317907444668</v>
      </c>
      <c r="Q354" s="3">
        <v>30.5925925925926</v>
      </c>
      <c r="R354" s="3">
        <v>16.5118679050568</v>
      </c>
      <c r="S354" s="3">
        <v>68.3858643744031</v>
      </c>
      <c r="T354" s="3">
        <v>24.3515087347803</v>
      </c>
      <c r="U354" s="3">
        <v>93.5236004390779</v>
      </c>
      <c r="V354" s="3">
        <v>43.4662236987818</v>
      </c>
      <c r="W354" s="3">
        <v>78.4412955465587</v>
      </c>
      <c r="X354" s="3">
        <v>41.2609238451935</v>
      </c>
      <c r="Y354" s="3">
        <v>69.4079645104895</v>
      </c>
      <c r="Z354" s="3">
        <v>56.6233766233766</v>
      </c>
      <c r="AA354" s="3">
        <v>0.233634681213911</v>
      </c>
      <c r="AB354" s="3">
        <v>0.208698785380546</v>
      </c>
      <c r="AC354" s="3">
        <v>-18.2251908396947</v>
      </c>
      <c r="AD354" s="3">
        <v>1.16592575044878</v>
      </c>
      <c r="AE354" s="5">
        <v>4</v>
      </c>
      <c r="AF354" s="3">
        <v>1.85748896112536</v>
      </c>
      <c r="AG354" s="3">
        <v>61.5017708702952</v>
      </c>
      <c r="AH354" s="3">
        <v>41.0142098191844</v>
      </c>
      <c r="AI354" s="3">
        <v>18.0830582111268</v>
      </c>
      <c r="AJ354" s="3">
        <v>16.6544764266559</v>
      </c>
      <c r="AK354" s="3">
        <v>10.8869866653285</v>
      </c>
      <c r="AL354" s="3"/>
      <c r="AM354" s="3"/>
      <c r="AN354" s="5" t="s">
        <v>46</v>
      </c>
      <c r="AO354" s="1"/>
      <c r="AP354" s="1"/>
      <c r="AQ354" s="1"/>
    </row>
    <row r="355" spans="1:43">
      <c r="A355" s="1" t="s">
        <v>1079</v>
      </c>
      <c r="B355" s="1" t="s">
        <v>1080</v>
      </c>
      <c r="C355" s="3">
        <v>6.53698630136986</v>
      </c>
      <c r="D355" s="4">
        <v>41851</v>
      </c>
      <c r="E355" s="3">
        <v>3.3155130658</v>
      </c>
      <c r="F355" s="5" t="s">
        <v>1081</v>
      </c>
      <c r="G355" s="5">
        <v>203</v>
      </c>
      <c r="H355" s="5" t="s">
        <v>93</v>
      </c>
      <c r="I355" s="3">
        <v>-0.56872037914692</v>
      </c>
      <c r="J355" s="3">
        <v>95</v>
      </c>
      <c r="K355" s="3">
        <v>2.49145090376159</v>
      </c>
      <c r="L355" s="3">
        <v>36.1744301288404</v>
      </c>
      <c r="M355" s="3">
        <v>-7.8207381370826</v>
      </c>
      <c r="N355" s="3">
        <v>99.1017964071856</v>
      </c>
      <c r="O355" s="3">
        <v>25.5535607420706</v>
      </c>
      <c r="P355" s="3">
        <v>10.3621730382294</v>
      </c>
      <c r="Q355" s="3">
        <v>22.1187427240978</v>
      </c>
      <c r="R355" s="3">
        <v>32.3013415892673</v>
      </c>
      <c r="S355" s="3">
        <v>84.8458149779736</v>
      </c>
      <c r="T355" s="3">
        <v>11.8051879301218</v>
      </c>
      <c r="U355" s="3">
        <v>161.922596754057</v>
      </c>
      <c r="V355" s="3">
        <v>15.8914728682171</v>
      </c>
      <c r="W355" s="3">
        <v>174.607329842932</v>
      </c>
      <c r="X355" s="3">
        <v>5.49313358302122</v>
      </c>
      <c r="Y355" s="3">
        <v>79.4696321642429</v>
      </c>
      <c r="Z355" s="3">
        <v>50.7792207792208</v>
      </c>
      <c r="AA355" s="3">
        <v>0.23356660817458</v>
      </c>
      <c r="AB355" s="3">
        <v>0.300924578472976</v>
      </c>
      <c r="AC355" s="3">
        <v>-21.57712305026</v>
      </c>
      <c r="AD355" s="3">
        <v>1.85146601738117</v>
      </c>
      <c r="AE355" s="5">
        <v>3</v>
      </c>
      <c r="AF355" s="3">
        <v>2.82158279062237</v>
      </c>
      <c r="AG355" s="3">
        <v>62.9978385931532</v>
      </c>
      <c r="AH355" s="3">
        <v>64.1681793234997</v>
      </c>
      <c r="AI355" s="3">
        <v>32.8338866375029</v>
      </c>
      <c r="AJ355" s="3">
        <v>18.9486991536483</v>
      </c>
      <c r="AK355" s="3">
        <v>11.7951379447106</v>
      </c>
      <c r="AL355" s="3"/>
      <c r="AM355" s="3"/>
      <c r="AN355" s="5" t="s">
        <v>46</v>
      </c>
      <c r="AO355" s="1"/>
      <c r="AP355" s="1"/>
      <c r="AQ355" s="1"/>
    </row>
    <row r="356" spans="1:43">
      <c r="A356" s="1" t="s">
        <v>1082</v>
      </c>
      <c r="B356" s="1" t="s">
        <v>1083</v>
      </c>
      <c r="C356" s="3">
        <v>6.40547945205479</v>
      </c>
      <c r="D356" s="4">
        <v>41899</v>
      </c>
      <c r="E356" s="3">
        <v>1292.0222501435</v>
      </c>
      <c r="F356" s="5" t="s">
        <v>1084</v>
      </c>
      <c r="G356" s="5">
        <v>2339</v>
      </c>
      <c r="H356" s="5" t="s">
        <v>64</v>
      </c>
      <c r="I356" s="3">
        <v>0.271854802842193</v>
      </c>
      <c r="J356" s="3">
        <v>47.667638483965</v>
      </c>
      <c r="K356" s="3">
        <v>0.042451012877623</v>
      </c>
      <c r="L356" s="3">
        <v>37.6093294460641</v>
      </c>
      <c r="M356" s="3">
        <v>0.19944427226827</v>
      </c>
      <c r="N356" s="3">
        <v>52.7696793002915</v>
      </c>
      <c r="O356" s="3">
        <v>0.619805864722742</v>
      </c>
      <c r="P356" s="3">
        <v>45.7602339181287</v>
      </c>
      <c r="Q356" s="3">
        <v>1.09581440885048</v>
      </c>
      <c r="R356" s="3">
        <v>63.0177514792899</v>
      </c>
      <c r="S356" s="3">
        <v>2.07737742074923</v>
      </c>
      <c r="T356" s="3">
        <v>47.376311844078</v>
      </c>
      <c r="U356" s="3">
        <v>4.81275703840265</v>
      </c>
      <c r="V356" s="3">
        <v>33.9506172839506</v>
      </c>
      <c r="W356" s="3">
        <v>8.67602831410472</v>
      </c>
      <c r="X356" s="3">
        <v>29.0123456790123</v>
      </c>
      <c r="Y356" s="3">
        <v>16.1203810194132</v>
      </c>
      <c r="Z356" s="3">
        <v>27.8195488721804</v>
      </c>
      <c r="AA356" s="3">
        <v>-0.0234285155752247</v>
      </c>
      <c r="AB356" s="3">
        <v>3.06510738678192</v>
      </c>
      <c r="AC356" s="3">
        <v>0</v>
      </c>
      <c r="AD356" s="3"/>
      <c r="AE356" s="5"/>
      <c r="AF356" s="3">
        <v>0.229803772674257</v>
      </c>
      <c r="AG356" s="3">
        <v>1.52200507873119</v>
      </c>
      <c r="AH356" s="3">
        <v>1.70509851742422</v>
      </c>
      <c r="AI356" s="3">
        <v>2.06382142531316</v>
      </c>
      <c r="AJ356" s="3">
        <v>2.24934006990303</v>
      </c>
      <c r="AK356" s="3">
        <v>2.28631784318003</v>
      </c>
      <c r="AL356" s="3"/>
      <c r="AM356" s="3">
        <v>5000</v>
      </c>
      <c r="AN356" s="5" t="s">
        <v>56</v>
      </c>
      <c r="AO356" s="1"/>
      <c r="AP356" s="1"/>
      <c r="AQ356" s="1"/>
    </row>
    <row r="357" spans="1:43">
      <c r="A357" s="1" t="s">
        <v>1085</v>
      </c>
      <c r="B357" s="1" t="s">
        <v>1086</v>
      </c>
      <c r="C357" s="3">
        <v>6.63287671232877</v>
      </c>
      <c r="D357" s="4">
        <v>41816</v>
      </c>
      <c r="E357" s="3">
        <v>5.4394523262</v>
      </c>
      <c r="F357" s="5" t="s">
        <v>1087</v>
      </c>
      <c r="G357" s="5">
        <v>1651</v>
      </c>
      <c r="H357" s="5" t="s">
        <v>50</v>
      </c>
      <c r="I357" s="3">
        <v>-0.0449741398695861</v>
      </c>
      <c r="J357" s="3">
        <v>74.1849039749888</v>
      </c>
      <c r="K357" s="3">
        <v>-0.104876769795495</v>
      </c>
      <c r="L357" s="3">
        <v>92.7401505090748</v>
      </c>
      <c r="M357" s="3">
        <v>-0.157232704402522</v>
      </c>
      <c r="N357" s="3">
        <v>65.093499554764</v>
      </c>
      <c r="O357" s="3">
        <v>0.862264579078725</v>
      </c>
      <c r="P357" s="3">
        <v>20.4202832343536</v>
      </c>
      <c r="Q357" s="3">
        <v>1.63097324899015</v>
      </c>
      <c r="R357" s="3">
        <v>9.2225977788508</v>
      </c>
      <c r="S357" s="3">
        <v>1.48401826484017</v>
      </c>
      <c r="T357" s="3">
        <v>68.7005649717514</v>
      </c>
      <c r="U357" s="3">
        <v>6.55478982508073</v>
      </c>
      <c r="V357" s="3">
        <v>41.5634674922601</v>
      </c>
      <c r="W357" s="3">
        <v>16.6247240987125</v>
      </c>
      <c r="X357" s="3">
        <v>17.4757281553398</v>
      </c>
      <c r="Y357" s="3">
        <v>21.1408738168706</v>
      </c>
      <c r="Z357" s="3">
        <v>26.797385620915</v>
      </c>
      <c r="AA357" s="3">
        <v>0.00364912026513328</v>
      </c>
      <c r="AB357" s="3">
        <v>0.598623945859124</v>
      </c>
      <c r="AC357" s="3">
        <v>-2.23338079892078</v>
      </c>
      <c r="AD357" s="3">
        <v>2.35078840624564</v>
      </c>
      <c r="AE357" s="5">
        <v>3</v>
      </c>
      <c r="AF357" s="3">
        <v>0.430587932098171</v>
      </c>
      <c r="AG357" s="3">
        <v>2.11869670734888</v>
      </c>
      <c r="AH357" s="3">
        <v>3.52556812006295</v>
      </c>
      <c r="AI357" s="3">
        <v>5.42420945521858</v>
      </c>
      <c r="AJ357" s="3">
        <v>4.30358458766051</v>
      </c>
      <c r="AK357" s="3">
        <v>4.83114014802262</v>
      </c>
      <c r="AL357" s="3"/>
      <c r="AM357" s="3"/>
      <c r="AN357" s="5" t="s">
        <v>46</v>
      </c>
      <c r="AO357" s="1"/>
      <c r="AP357" s="1"/>
      <c r="AQ357" s="1"/>
    </row>
    <row r="358" spans="1:43">
      <c r="A358" s="1" t="s">
        <v>1088</v>
      </c>
      <c r="B358" s="1" t="s">
        <v>1089</v>
      </c>
      <c r="C358" s="3">
        <v>6.40821917808219</v>
      </c>
      <c r="D358" s="4">
        <v>41898</v>
      </c>
      <c r="E358" s="3">
        <v>30.7165516704</v>
      </c>
      <c r="F358" s="5" t="s">
        <v>1090</v>
      </c>
      <c r="G358" s="5">
        <v>267</v>
      </c>
      <c r="H358" s="5" t="s">
        <v>191</v>
      </c>
      <c r="I358" s="3">
        <v>10.3663985701519</v>
      </c>
      <c r="J358" s="3">
        <v>47.9204339963834</v>
      </c>
      <c r="K358" s="3">
        <v>1.10519852640197</v>
      </c>
      <c r="L358" s="3">
        <v>74.3150684931507</v>
      </c>
      <c r="M358" s="3">
        <v>1.06382978723405</v>
      </c>
      <c r="N358" s="3">
        <v>82.7027027027027</v>
      </c>
      <c r="O358" s="3">
        <v>24.3705941591138</v>
      </c>
      <c r="P358" s="3">
        <v>26.6666666666667</v>
      </c>
      <c r="Q358" s="3">
        <v>52.752009894867</v>
      </c>
      <c r="R358" s="3">
        <v>4.19287211740042</v>
      </c>
      <c r="S358" s="3">
        <v>109.322033898305</v>
      </c>
      <c r="T358" s="3">
        <v>8.82352941176471</v>
      </c>
      <c r="U358" s="3">
        <v>158.909853249476</v>
      </c>
      <c r="V358" s="3">
        <v>44.8680351906158</v>
      </c>
      <c r="W358" s="3">
        <v>100.813008130081</v>
      </c>
      <c r="X358" s="3">
        <v>61.4840989399293</v>
      </c>
      <c r="Y358" s="3">
        <v>109.49957591179</v>
      </c>
      <c r="Z358" s="3">
        <v>74.0506329113924</v>
      </c>
      <c r="AA358" s="3">
        <v>0.361121457757552</v>
      </c>
      <c r="AB358" s="3">
        <v>0.21767465815693</v>
      </c>
      <c r="AC358" s="3">
        <v>-37.5988497483825</v>
      </c>
      <c r="AD358" s="3">
        <v>0.694413556933866</v>
      </c>
      <c r="AE358" s="5">
        <v>4</v>
      </c>
      <c r="AF358" s="3">
        <v>1.78503910151181</v>
      </c>
      <c r="AG358" s="3">
        <v>100.326722257704</v>
      </c>
      <c r="AH358" s="3">
        <v>61.5071946071519</v>
      </c>
      <c r="AI358" s="3">
        <v>20.1546556376136</v>
      </c>
      <c r="AJ358" s="3">
        <v>16.5080463538156</v>
      </c>
      <c r="AK358" s="3">
        <v>20.4984345810278</v>
      </c>
      <c r="AL358" s="3"/>
      <c r="AM358" s="3"/>
      <c r="AN358" s="5" t="s">
        <v>46</v>
      </c>
      <c r="AO358" s="1"/>
      <c r="AP358" s="1"/>
      <c r="AQ358" s="1"/>
    </row>
    <row r="359" spans="1:43">
      <c r="A359" s="1" t="s">
        <v>1091</v>
      </c>
      <c r="B359" s="1" t="s">
        <v>1092</v>
      </c>
      <c r="C359" s="3">
        <v>6.46575342465753</v>
      </c>
      <c r="D359" s="4">
        <v>41877</v>
      </c>
      <c r="E359" s="3">
        <v>69.0655876262</v>
      </c>
      <c r="F359" s="5" t="s">
        <v>1093</v>
      </c>
      <c r="G359" s="5">
        <v>51</v>
      </c>
      <c r="H359" s="5" t="s">
        <v>191</v>
      </c>
      <c r="I359" s="3">
        <v>8.67888138862103</v>
      </c>
      <c r="J359" s="3">
        <v>62.2061482820977</v>
      </c>
      <c r="K359" s="3">
        <v>0.8952551477171</v>
      </c>
      <c r="L359" s="3">
        <v>76.7123287671233</v>
      </c>
      <c r="M359" s="3">
        <v>4.54545454545454</v>
      </c>
      <c r="N359" s="3">
        <v>58.7387387387387</v>
      </c>
      <c r="O359" s="3">
        <v>13.72351160444</v>
      </c>
      <c r="P359" s="3">
        <v>69.1428571428571</v>
      </c>
      <c r="Q359" s="3">
        <v>16.3655136809499</v>
      </c>
      <c r="R359" s="3">
        <v>67.2955974842767</v>
      </c>
      <c r="S359" s="3">
        <v>49.667994687915</v>
      </c>
      <c r="T359" s="3">
        <v>69.8529411764706</v>
      </c>
      <c r="U359" s="3">
        <v>151.5625</v>
      </c>
      <c r="V359" s="3">
        <v>48.6803519061584</v>
      </c>
      <c r="W359" s="3">
        <v>85.3618421052632</v>
      </c>
      <c r="X359" s="3">
        <v>73.1448763250883</v>
      </c>
      <c r="Y359" s="3">
        <v>51.4784946236559</v>
      </c>
      <c r="Z359" s="3">
        <v>96.2025316455696</v>
      </c>
      <c r="AA359" s="3">
        <v>0.191069415894428</v>
      </c>
      <c r="AB359" s="3">
        <v>0.167445072668562</v>
      </c>
      <c r="AC359" s="3">
        <v>-45.4960835509138</v>
      </c>
      <c r="AD359" s="3">
        <v>0.501010684719008</v>
      </c>
      <c r="AE359" s="5">
        <v>7</v>
      </c>
      <c r="AF359" s="3">
        <v>1.57436956571849</v>
      </c>
      <c r="AG359" s="3">
        <v>62.9511403883166</v>
      </c>
      <c r="AH359" s="3">
        <v>61.6836568737986</v>
      </c>
      <c r="AI359" s="3">
        <v>23.3692506192416</v>
      </c>
      <c r="AJ359" s="3">
        <v>14.8343954843057</v>
      </c>
      <c r="AK359" s="3">
        <v>18.9762137031962</v>
      </c>
      <c r="AL359" s="3"/>
      <c r="AM359" s="3"/>
      <c r="AN359" s="5" t="s">
        <v>46</v>
      </c>
      <c r="AO359" s="1"/>
      <c r="AP359" s="1"/>
      <c r="AQ359" s="1"/>
    </row>
    <row r="360" spans="1:43">
      <c r="A360" s="1" t="s">
        <v>1094</v>
      </c>
      <c r="B360" s="1" t="s">
        <v>1095</v>
      </c>
      <c r="C360" s="3">
        <v>6.5013698630137</v>
      </c>
      <c r="D360" s="4">
        <v>41864</v>
      </c>
      <c r="E360" s="3">
        <v>20.511941046</v>
      </c>
      <c r="F360" s="5" t="s">
        <v>1096</v>
      </c>
      <c r="G360" s="5">
        <v>1604</v>
      </c>
      <c r="H360" s="5" t="s">
        <v>93</v>
      </c>
      <c r="I360" s="3">
        <v>4.91439441978441</v>
      </c>
      <c r="J360" s="3">
        <v>53.15</v>
      </c>
      <c r="K360" s="3">
        <v>0.272727272727283</v>
      </c>
      <c r="L360" s="3">
        <v>89.4945490584737</v>
      </c>
      <c r="M360" s="3">
        <v>0.54694621695534</v>
      </c>
      <c r="N360" s="3">
        <v>79.3413173652695</v>
      </c>
      <c r="O360" s="3">
        <v>10.4104104104104</v>
      </c>
      <c r="P360" s="3">
        <v>49.1448692152918</v>
      </c>
      <c r="Q360" s="3">
        <v>11.0402684563758</v>
      </c>
      <c r="R360" s="3">
        <v>56.3983488132095</v>
      </c>
      <c r="S360" s="3">
        <v>40.9884959522795</v>
      </c>
      <c r="T360" s="3">
        <v>50.8205399682372</v>
      </c>
      <c r="U360" s="3">
        <v>167.502021018593</v>
      </c>
      <c r="V360" s="3">
        <v>14.2857142857143</v>
      </c>
      <c r="W360" s="3">
        <v>142.595307917889</v>
      </c>
      <c r="X360" s="3">
        <v>13.6704119850187</v>
      </c>
      <c r="Y360" s="3">
        <v>138.228941684665</v>
      </c>
      <c r="Z360" s="3">
        <v>27.9220779220779</v>
      </c>
      <c r="AA360" s="3">
        <v>0.136210473242947</v>
      </c>
      <c r="AB360" s="3">
        <v>0.240337197081772</v>
      </c>
      <c r="AC360" s="3">
        <v>-30.3758471965496</v>
      </c>
      <c r="AD360" s="3">
        <v>1.12902596572204</v>
      </c>
      <c r="AE360" s="5">
        <v>7</v>
      </c>
      <c r="AF360" s="3">
        <v>2.63953710954372</v>
      </c>
      <c r="AG360" s="3">
        <v>57.8454844008325</v>
      </c>
      <c r="AH360" s="3">
        <v>70.1242456681124</v>
      </c>
      <c r="AI360" s="3">
        <v>30.5959616133629</v>
      </c>
      <c r="AJ360" s="3">
        <v>25.2466050599783</v>
      </c>
      <c r="AK360" s="3">
        <v>26.4255225026029</v>
      </c>
      <c r="AL360" s="3"/>
      <c r="AM360" s="3"/>
      <c r="AN360" s="5" t="s">
        <v>46</v>
      </c>
      <c r="AO360" s="1"/>
      <c r="AP360" s="1"/>
      <c r="AQ360" s="1"/>
    </row>
    <row r="361" spans="1:43">
      <c r="A361" s="1" t="s">
        <v>1097</v>
      </c>
      <c r="B361" s="1" t="s">
        <v>1098</v>
      </c>
      <c r="C361" s="3">
        <v>6.63287671232877</v>
      </c>
      <c r="D361" s="4">
        <v>41816</v>
      </c>
      <c r="E361" s="3">
        <v>116.2781128985</v>
      </c>
      <c r="F361" s="5" t="s">
        <v>1099</v>
      </c>
      <c r="G361" s="5">
        <v>2422</v>
      </c>
      <c r="H361" s="5" t="s">
        <v>64</v>
      </c>
      <c r="I361" s="3">
        <v>0.267685216660844</v>
      </c>
      <c r="J361" s="3">
        <v>53.4985422740525</v>
      </c>
      <c r="K361" s="3">
        <v>0.037626518296936</v>
      </c>
      <c r="L361" s="3">
        <v>74.9271137026239</v>
      </c>
      <c r="M361" s="3">
        <v>0.199787945922745</v>
      </c>
      <c r="N361" s="3">
        <v>52.0408163265306</v>
      </c>
      <c r="O361" s="3">
        <v>0.599217091015541</v>
      </c>
      <c r="P361" s="3">
        <v>58.7719298245614</v>
      </c>
      <c r="Q361" s="3">
        <v>1.0758027431282</v>
      </c>
      <c r="R361" s="3">
        <v>70.1183431952663</v>
      </c>
      <c r="S361" s="3">
        <v>1.94739344844403</v>
      </c>
      <c r="T361" s="3">
        <v>71.2143928035982</v>
      </c>
      <c r="U361" s="3">
        <v>4.61692224201381</v>
      </c>
      <c r="V361" s="3">
        <v>51.0802469135803</v>
      </c>
      <c r="W361" s="3">
        <v>8.62898204592267</v>
      </c>
      <c r="X361" s="3">
        <v>31.1728395061728</v>
      </c>
      <c r="Y361" s="3">
        <v>15.8886836810884</v>
      </c>
      <c r="Z361" s="3">
        <v>37.0927318295739</v>
      </c>
      <c r="AA361" s="3">
        <v>-0.213486809410499</v>
      </c>
      <c r="AB361" s="3">
        <v>2.41686654810987</v>
      </c>
      <c r="AC361" s="3">
        <v>0</v>
      </c>
      <c r="AD361" s="3"/>
      <c r="AE361" s="5"/>
      <c r="AF361" s="3">
        <v>0.228809878243557</v>
      </c>
      <c r="AG361" s="3">
        <v>1.46171945119205</v>
      </c>
      <c r="AH361" s="3">
        <v>1.66460335501848</v>
      </c>
      <c r="AI361" s="3">
        <v>2.07574274922555</v>
      </c>
      <c r="AJ361" s="3">
        <v>2.23474248726414</v>
      </c>
      <c r="AK361" s="3">
        <v>2.29915229245625</v>
      </c>
      <c r="AL361" s="3"/>
      <c r="AM361" s="3">
        <v>100</v>
      </c>
      <c r="AN361" s="5" t="s">
        <v>56</v>
      </c>
      <c r="AO361" s="1"/>
      <c r="AP361" s="1"/>
      <c r="AQ361" s="1"/>
    </row>
    <row r="362" spans="1:43">
      <c r="A362" s="1" t="s">
        <v>1100</v>
      </c>
      <c r="B362" s="1" t="s">
        <v>1101</v>
      </c>
      <c r="C362" s="3">
        <v>6.40821917808219</v>
      </c>
      <c r="D362" s="4">
        <v>41898</v>
      </c>
      <c r="E362" s="3">
        <v>168.4229712002</v>
      </c>
      <c r="F362" s="5" t="s">
        <v>610</v>
      </c>
      <c r="G362" s="5">
        <v>1758</v>
      </c>
      <c r="H362" s="5" t="s">
        <v>64</v>
      </c>
      <c r="I362" s="3">
        <v>0.239797372620673</v>
      </c>
      <c r="J362" s="3">
        <v>83.3819241982507</v>
      </c>
      <c r="K362" s="3">
        <v>0.0382327787982558</v>
      </c>
      <c r="L362" s="3">
        <v>71.2827988338192</v>
      </c>
      <c r="M362" s="3">
        <v>0.176452247589393</v>
      </c>
      <c r="N362" s="3">
        <v>83.9650145772595</v>
      </c>
      <c r="O362" s="3">
        <v>0.587643909023334</v>
      </c>
      <c r="P362" s="3">
        <v>67.3976608187134</v>
      </c>
      <c r="Q362" s="3">
        <v>1.1426600130943</v>
      </c>
      <c r="R362" s="3">
        <v>48.0769230769231</v>
      </c>
      <c r="S362" s="3">
        <v>2.02203535466151</v>
      </c>
      <c r="T362" s="3">
        <v>57.5712143928036</v>
      </c>
      <c r="U362" s="3">
        <v>4.54151768814691</v>
      </c>
      <c r="V362" s="3">
        <v>59.1049382716049</v>
      </c>
      <c r="W362" s="3">
        <v>7.7905406243989</v>
      </c>
      <c r="X362" s="3">
        <v>72.2222222222222</v>
      </c>
      <c r="Y362" s="3">
        <v>14.8130458146687</v>
      </c>
      <c r="Z362" s="3">
        <v>68.1704260651629</v>
      </c>
      <c r="AA362" s="3">
        <v>-0.0652531710428577</v>
      </c>
      <c r="AB362" s="3">
        <v>1.86847127351178</v>
      </c>
      <c r="AC362" s="3">
        <v>0</v>
      </c>
      <c r="AD362" s="3"/>
      <c r="AE362" s="5"/>
      <c r="AF362" s="3">
        <v>0.207067245562038</v>
      </c>
      <c r="AG362" s="3">
        <v>1.49071528599289</v>
      </c>
      <c r="AH362" s="3">
        <v>1.64293138115488</v>
      </c>
      <c r="AI362" s="3">
        <v>1.88968038237205</v>
      </c>
      <c r="AJ362" s="3">
        <v>2.08512752514876</v>
      </c>
      <c r="AK362" s="3">
        <v>2.1506007853042</v>
      </c>
      <c r="AL362" s="3"/>
      <c r="AM362" s="3">
        <v>1000</v>
      </c>
      <c r="AN362" s="5" t="s">
        <v>56</v>
      </c>
      <c r="AO362" s="1"/>
      <c r="AP362" s="1"/>
      <c r="AQ362" s="1"/>
    </row>
    <row r="363" spans="1:43">
      <c r="A363" s="1" t="s">
        <v>1102</v>
      </c>
      <c r="B363" s="1" t="s">
        <v>1103</v>
      </c>
      <c r="C363" s="3">
        <v>6.63561643835616</v>
      </c>
      <c r="D363" s="4">
        <v>41815</v>
      </c>
      <c r="E363" s="3">
        <v>195.5879079873</v>
      </c>
      <c r="F363" s="5" t="s">
        <v>992</v>
      </c>
      <c r="G363" s="5">
        <v>2423</v>
      </c>
      <c r="H363" s="5" t="s">
        <v>64</v>
      </c>
      <c r="I363" s="3">
        <v>0.257179232940788</v>
      </c>
      <c r="J363" s="3">
        <v>65.8892128279883</v>
      </c>
      <c r="K363" s="3">
        <v>0.0376305088063007</v>
      </c>
      <c r="L363" s="3">
        <v>74.7813411078717</v>
      </c>
      <c r="M363" s="3">
        <v>0.192824634674106</v>
      </c>
      <c r="N363" s="3">
        <v>63.5568513119534</v>
      </c>
      <c r="O363" s="3">
        <v>0.581588748829445</v>
      </c>
      <c r="P363" s="3">
        <v>70.906432748538</v>
      </c>
      <c r="Q363" s="3">
        <v>1.10289190903737</v>
      </c>
      <c r="R363" s="3">
        <v>60.9467455621302</v>
      </c>
      <c r="S363" s="3">
        <v>1.99921270662871</v>
      </c>
      <c r="T363" s="3">
        <v>62.3688155922039</v>
      </c>
      <c r="U363" s="3">
        <v>4.38164154660032</v>
      </c>
      <c r="V363" s="3">
        <v>71.6049382716049</v>
      </c>
      <c r="W363" s="3">
        <v>8.13925317524504</v>
      </c>
      <c r="X363" s="3">
        <v>55.8641975308642</v>
      </c>
      <c r="Y363" s="3">
        <v>15.7609738332378</v>
      </c>
      <c r="Z363" s="3">
        <v>40.6015037593985</v>
      </c>
      <c r="AA363" s="3">
        <v>-0.179040232910353</v>
      </c>
      <c r="AB363" s="3">
        <v>2.06966007117883</v>
      </c>
      <c r="AC363" s="3">
        <v>0</v>
      </c>
      <c r="AD363" s="3"/>
      <c r="AE363" s="5"/>
      <c r="AF363" s="3">
        <v>0.215817761848474</v>
      </c>
      <c r="AG363" s="3">
        <v>1.46452719832979</v>
      </c>
      <c r="AH363" s="3">
        <v>1.56365072987841</v>
      </c>
      <c r="AI363" s="3">
        <v>1.95270942211749</v>
      </c>
      <c r="AJ363" s="3">
        <v>2.19142404718644</v>
      </c>
      <c r="AK363" s="3">
        <v>2.29141480922739</v>
      </c>
      <c r="AL363" s="3"/>
      <c r="AM363" s="3"/>
      <c r="AN363" s="5" t="s">
        <v>46</v>
      </c>
      <c r="AO363" s="1"/>
      <c r="AP363" s="1"/>
      <c r="AQ363" s="1"/>
    </row>
    <row r="364" spans="1:43">
      <c r="A364" s="1" t="s">
        <v>1104</v>
      </c>
      <c r="B364" s="1" t="s">
        <v>1105</v>
      </c>
      <c r="C364" s="3">
        <v>6.55616438356164</v>
      </c>
      <c r="D364" s="4">
        <v>41844</v>
      </c>
      <c r="E364" s="3">
        <v>0.007878184</v>
      </c>
      <c r="F364" s="5" t="s">
        <v>1106</v>
      </c>
      <c r="G364" s="5">
        <v>764</v>
      </c>
      <c r="H364" s="5" t="s">
        <v>93</v>
      </c>
      <c r="I364" s="3">
        <v>3.83631713554987</v>
      </c>
      <c r="J364" s="3">
        <v>60.55</v>
      </c>
      <c r="K364" s="3">
        <v>-0.429184549356223</v>
      </c>
      <c r="L364" s="3">
        <v>97.1258671952428</v>
      </c>
      <c r="M364" s="3">
        <v>1.3732833957553</v>
      </c>
      <c r="N364" s="3">
        <v>66.7165668662675</v>
      </c>
      <c r="O364" s="3">
        <v>15.6695156695157</v>
      </c>
      <c r="P364" s="3">
        <v>36.6700201207243</v>
      </c>
      <c r="Q364" s="3">
        <v>15.3409090909091</v>
      </c>
      <c r="R364" s="3">
        <v>46.5428276573787</v>
      </c>
      <c r="S364" s="3">
        <v>35.3333333333333</v>
      </c>
      <c r="T364" s="3">
        <v>57.0142932768661</v>
      </c>
      <c r="U364" s="3">
        <v>97.1439066017527</v>
      </c>
      <c r="V364" s="3">
        <v>41.8604651162791</v>
      </c>
      <c r="W364" s="3">
        <v>67.0518086468647</v>
      </c>
      <c r="X364" s="3">
        <v>46.8789013732834</v>
      </c>
      <c r="Y364" s="3">
        <v>65.8204685339885</v>
      </c>
      <c r="Z364" s="3">
        <v>58.4415584415584</v>
      </c>
      <c r="AA364" s="3">
        <v>0.269780855276276</v>
      </c>
      <c r="AB364" s="3">
        <v>0.254344648328106</v>
      </c>
      <c r="AC364" s="3">
        <v>-24.2540168324407</v>
      </c>
      <c r="AD364" s="3">
        <v>0.767599519485595</v>
      </c>
      <c r="AE364" s="5">
        <v>3</v>
      </c>
      <c r="AF364" s="3">
        <v>1.46493112639441</v>
      </c>
      <c r="AG364" s="3">
        <v>40.2400472391843</v>
      </c>
      <c r="AH364" s="3">
        <v>43.0614063229985</v>
      </c>
      <c r="AI364" s="3">
        <v>17.1381398768312</v>
      </c>
      <c r="AJ364" s="3">
        <v>14.9246744465935</v>
      </c>
      <c r="AK364" s="3">
        <v>14.8885757276333</v>
      </c>
      <c r="AL364" s="3"/>
      <c r="AM364" s="3"/>
      <c r="AN364" s="5" t="s">
        <v>46</v>
      </c>
      <c r="AO364" s="1"/>
      <c r="AP364" s="1"/>
      <c r="AQ364" s="1"/>
    </row>
    <row r="365" spans="1:43">
      <c r="A365" s="1" t="s">
        <v>1107</v>
      </c>
      <c r="B365" s="1" t="s">
        <v>1108</v>
      </c>
      <c r="C365" s="3">
        <v>6.05479452054795</v>
      </c>
      <c r="D365" s="4">
        <v>42027</v>
      </c>
      <c r="E365" s="3">
        <v>12.7938734564</v>
      </c>
      <c r="F365" s="5" t="s">
        <v>1109</v>
      </c>
      <c r="G365" s="5">
        <v>1464</v>
      </c>
      <c r="H365" s="5" t="s">
        <v>93</v>
      </c>
      <c r="I365" s="3">
        <v>0.456273764258556</v>
      </c>
      <c r="J365" s="3">
        <v>91.4</v>
      </c>
      <c r="K365" s="3">
        <v>0.303720577069097</v>
      </c>
      <c r="L365" s="3">
        <v>88.7512388503469</v>
      </c>
      <c r="M365" s="3">
        <v>0</v>
      </c>
      <c r="N365" s="3">
        <v>85.3293413173653</v>
      </c>
      <c r="O365" s="3">
        <v>1.22605363984674</v>
      </c>
      <c r="P365" s="3">
        <v>92.8571428571429</v>
      </c>
      <c r="Q365" s="3">
        <v>2.64180264180264</v>
      </c>
      <c r="R365" s="3">
        <v>90.2476780185759</v>
      </c>
      <c r="S365" s="3">
        <v>7.83673469387754</v>
      </c>
      <c r="T365" s="3">
        <v>95.8708311275807</v>
      </c>
      <c r="U365" s="3">
        <v>13.585554600172</v>
      </c>
      <c r="V365" s="3">
        <v>97.3421926910299</v>
      </c>
      <c r="W365" s="3">
        <v>17.4222222222222</v>
      </c>
      <c r="X365" s="3">
        <v>94.8813982521848</v>
      </c>
      <c r="Y365" s="3">
        <v>24.037558685446</v>
      </c>
      <c r="Z365" s="3">
        <v>94.025974025974</v>
      </c>
      <c r="AA365" s="3">
        <v>0.266817245700253</v>
      </c>
      <c r="AB365" s="3">
        <v>0.403633028831252</v>
      </c>
      <c r="AC365" s="3">
        <v>-1.53473344103392</v>
      </c>
      <c r="AD365" s="3">
        <v>3.57660143484253</v>
      </c>
      <c r="AE365" s="5">
        <v>1</v>
      </c>
      <c r="AF365" s="3">
        <v>0.4312964591451</v>
      </c>
      <c r="AG365" s="3">
        <v>6.54465227299954</v>
      </c>
      <c r="AH365" s="3">
        <v>6.64567636948517</v>
      </c>
      <c r="AI365" s="3">
        <v>5.64932057398153</v>
      </c>
      <c r="AJ365" s="3">
        <v>4.88926250581037</v>
      </c>
      <c r="AK365" s="3"/>
      <c r="AL365" s="3"/>
      <c r="AM365" s="3">
        <v>10</v>
      </c>
      <c r="AN365" s="5" t="s">
        <v>56</v>
      </c>
      <c r="AO365" s="1"/>
      <c r="AP365" s="1"/>
      <c r="AQ365" s="1"/>
    </row>
    <row r="366" spans="1:43">
      <c r="A366" s="1" t="s">
        <v>1110</v>
      </c>
      <c r="B366" s="1" t="s">
        <v>1111</v>
      </c>
      <c r="C366" s="3">
        <v>6.57534246575342</v>
      </c>
      <c r="D366" s="4">
        <v>41837</v>
      </c>
      <c r="E366" s="3">
        <v>116.9283823931</v>
      </c>
      <c r="F366" s="5" t="s">
        <v>1112</v>
      </c>
      <c r="G366" s="5">
        <v>2275</v>
      </c>
      <c r="H366" s="5" t="s">
        <v>64</v>
      </c>
      <c r="I366" s="3">
        <v>0.272239034150856</v>
      </c>
      <c r="J366" s="3">
        <v>46.2099125364431</v>
      </c>
      <c r="K366" s="3">
        <v>0.0424910791178541</v>
      </c>
      <c r="L366" s="3">
        <v>37.3177842565598</v>
      </c>
      <c r="M366" s="3">
        <v>0.205311683765706</v>
      </c>
      <c r="N366" s="3">
        <v>42.4198250728863</v>
      </c>
      <c r="O366" s="3">
        <v>0.618181359796328</v>
      </c>
      <c r="P366" s="3">
        <v>46.4912280701754</v>
      </c>
      <c r="Q366" s="3">
        <v>1.09323844773343</v>
      </c>
      <c r="R366" s="3">
        <v>63.4615384615385</v>
      </c>
      <c r="S366" s="3">
        <v>2.02627640354609</v>
      </c>
      <c r="T366" s="3">
        <v>56.8215892053973</v>
      </c>
      <c r="U366" s="3">
        <v>4.61470809506445</v>
      </c>
      <c r="V366" s="3">
        <v>51.5432098765432</v>
      </c>
      <c r="W366" s="3">
        <v>8.42399796694315</v>
      </c>
      <c r="X366" s="3">
        <v>42.1296296296296</v>
      </c>
      <c r="Y366" s="3">
        <v>15.9328087135873</v>
      </c>
      <c r="Z366" s="3">
        <v>34.8370927318296</v>
      </c>
      <c r="AA366" s="3">
        <v>-0.111093723239606</v>
      </c>
      <c r="AB366" s="3">
        <v>2.51204984514659</v>
      </c>
      <c r="AC366" s="3">
        <v>0</v>
      </c>
      <c r="AD366" s="3"/>
      <c r="AE366" s="5"/>
      <c r="AF366" s="3">
        <v>0.223278930980528</v>
      </c>
      <c r="AG366" s="3">
        <v>1.49384506345078</v>
      </c>
      <c r="AH366" s="3">
        <v>1.64531378557264</v>
      </c>
      <c r="AI366" s="3">
        <v>2.01605641260394</v>
      </c>
      <c r="AJ366" s="3">
        <v>2.2455100510028</v>
      </c>
      <c r="AK366" s="3">
        <v>2.31118354667175</v>
      </c>
      <c r="AL366" s="3"/>
      <c r="AM366" s="3">
        <v>10</v>
      </c>
      <c r="AN366" s="5" t="s">
        <v>56</v>
      </c>
      <c r="AO366" s="1"/>
      <c r="AP366" s="1"/>
      <c r="AQ366" s="1"/>
    </row>
    <row r="367" spans="1:43">
      <c r="A367" s="1" t="s">
        <v>1113</v>
      </c>
      <c r="B367" s="1" t="s">
        <v>1114</v>
      </c>
      <c r="C367" s="3">
        <v>6.41917808219178</v>
      </c>
      <c r="D367" s="4">
        <v>41894</v>
      </c>
      <c r="E367" s="3">
        <v>183.4845381451</v>
      </c>
      <c r="F367" s="5" t="s">
        <v>1115</v>
      </c>
      <c r="G367" s="5">
        <v>566</v>
      </c>
      <c r="H367" s="5" t="s">
        <v>64</v>
      </c>
      <c r="I367" s="3">
        <v>0.257902304969436</v>
      </c>
      <c r="J367" s="3">
        <v>65.1603498542274</v>
      </c>
      <c r="K367" s="3">
        <v>0.0400142405175264</v>
      </c>
      <c r="L367" s="3">
        <v>57.4344023323615</v>
      </c>
      <c r="M367" s="3">
        <v>0.191194850059557</v>
      </c>
      <c r="N367" s="3">
        <v>66.9096209912536</v>
      </c>
      <c r="O367" s="3">
        <v>0.563379834409204</v>
      </c>
      <c r="P367" s="3">
        <v>79.3859649122807</v>
      </c>
      <c r="Q367" s="3">
        <v>1.01082300743996</v>
      </c>
      <c r="R367" s="3">
        <v>85.7988165680473</v>
      </c>
      <c r="S367" s="3">
        <v>1.99746355431289</v>
      </c>
      <c r="T367" s="3">
        <v>62.6686656671664</v>
      </c>
      <c r="U367" s="3">
        <v>4.46008157021507</v>
      </c>
      <c r="V367" s="3">
        <v>64.9691358024691</v>
      </c>
      <c r="W367" s="3">
        <v>7.94606627294988</v>
      </c>
      <c r="X367" s="3">
        <v>65.5864197530864</v>
      </c>
      <c r="Y367" s="3">
        <v>14.068728881959</v>
      </c>
      <c r="Z367" s="3">
        <v>84.9624060150376</v>
      </c>
      <c r="AA367" s="3">
        <v>-0.130473075370425</v>
      </c>
      <c r="AB367" s="3">
        <v>1.90696978369504</v>
      </c>
      <c r="AC367" s="3">
        <v>0</v>
      </c>
      <c r="AD367" s="3"/>
      <c r="AE367" s="5"/>
      <c r="AF367" s="3">
        <v>0.211950197823267</v>
      </c>
      <c r="AG367" s="3">
        <v>1.47124616068057</v>
      </c>
      <c r="AH367" s="3">
        <v>1.60058377123646</v>
      </c>
      <c r="AI367" s="3">
        <v>1.90219985815001</v>
      </c>
      <c r="AJ367" s="3">
        <v>2.01880200272961</v>
      </c>
      <c r="AK367" s="3">
        <v>2.104472337937</v>
      </c>
      <c r="AL367" s="3"/>
      <c r="AM367" s="3"/>
      <c r="AN367" s="5" t="s">
        <v>46</v>
      </c>
      <c r="AO367" s="1"/>
      <c r="AP367" s="1"/>
      <c r="AQ367" s="1"/>
    </row>
    <row r="368" spans="1:43">
      <c r="A368" s="1" t="s">
        <v>1116</v>
      </c>
      <c r="B368" s="1" t="s">
        <v>1117</v>
      </c>
      <c r="C368" s="3">
        <v>6.5013698630137</v>
      </c>
      <c r="D368" s="4">
        <v>41864</v>
      </c>
      <c r="E368" s="3">
        <v>14.2835524601</v>
      </c>
      <c r="F368" s="5" t="s">
        <v>1118</v>
      </c>
      <c r="G368" s="5">
        <v>205</v>
      </c>
      <c r="H368" s="5" t="s">
        <v>191</v>
      </c>
      <c r="I368" s="3">
        <v>13.5621459513496</v>
      </c>
      <c r="J368" s="3">
        <v>27.8481012658228</v>
      </c>
      <c r="K368" s="3">
        <v>4.73263675476337</v>
      </c>
      <c r="L368" s="3">
        <v>7.70547945205479</v>
      </c>
      <c r="M368" s="3">
        <v>11.4818449460255</v>
      </c>
      <c r="N368" s="3">
        <v>9.90990990990991</v>
      </c>
      <c r="O368" s="3">
        <v>20.2965054712319</v>
      </c>
      <c r="P368" s="3">
        <v>42.2857142857143</v>
      </c>
      <c r="Q368" s="3">
        <v>12.9973474801061</v>
      </c>
      <c r="R368" s="3">
        <v>73.7945492662474</v>
      </c>
      <c r="S368" s="3">
        <v>75.3086419753086</v>
      </c>
      <c r="T368" s="3">
        <v>36.0294117647059</v>
      </c>
      <c r="U368" s="3">
        <v>176.175040518639</v>
      </c>
      <c r="V368" s="3">
        <v>37.5366568914956</v>
      </c>
      <c r="W368" s="3">
        <v>155.089820359281</v>
      </c>
      <c r="X368" s="3">
        <v>28.2685512367491</v>
      </c>
      <c r="Y368" s="3">
        <v>193.540051679587</v>
      </c>
      <c r="Z368" s="3">
        <v>38.6075949367089</v>
      </c>
      <c r="AA368" s="3">
        <v>0.279377467462281</v>
      </c>
      <c r="AB368" s="3">
        <v>0.282006857052464</v>
      </c>
      <c r="AC368" s="3">
        <v>-35.6898517673888</v>
      </c>
      <c r="AD368" s="3">
        <v>1.0243254414382</v>
      </c>
      <c r="AE368" s="5">
        <v>5</v>
      </c>
      <c r="AF368" s="3">
        <v>2.47384309207635</v>
      </c>
      <c r="AG368" s="3">
        <v>77.4747066583951</v>
      </c>
      <c r="AH368" s="3">
        <v>70.3016787680236</v>
      </c>
      <c r="AI368" s="3">
        <v>33.9381476898867</v>
      </c>
      <c r="AJ368" s="3">
        <v>29.3509263701786</v>
      </c>
      <c r="AK368" s="3">
        <v>27.9252062385595</v>
      </c>
      <c r="AL368" s="3"/>
      <c r="AM368" s="3"/>
      <c r="AN368" s="5" t="s">
        <v>46</v>
      </c>
      <c r="AO368" s="1"/>
      <c r="AP368" s="1"/>
      <c r="AQ368" s="1"/>
    </row>
    <row r="369" spans="1:43">
      <c r="A369" s="1" t="s">
        <v>1119</v>
      </c>
      <c r="B369" s="1" t="s">
        <v>1120</v>
      </c>
      <c r="C369" s="3">
        <v>6.21643835616438</v>
      </c>
      <c r="D369" s="4">
        <v>41968</v>
      </c>
      <c r="E369" s="3">
        <v>7.3973444837</v>
      </c>
      <c r="F369" s="5" t="s">
        <v>1121</v>
      </c>
      <c r="G369" s="5">
        <v>2270</v>
      </c>
      <c r="H369" s="5" t="s">
        <v>64</v>
      </c>
      <c r="I369" s="3">
        <v>0.266981241883763</v>
      </c>
      <c r="J369" s="3">
        <v>55.1020408163265</v>
      </c>
      <c r="K369" s="3">
        <v>0.0403343607465178</v>
      </c>
      <c r="L369" s="3">
        <v>55.1020408163265</v>
      </c>
      <c r="M369" s="3">
        <v>0.203745423896882</v>
      </c>
      <c r="N369" s="3">
        <v>45.1895043731778</v>
      </c>
      <c r="O369" s="3">
        <v>0.585849942228104</v>
      </c>
      <c r="P369" s="3">
        <v>68.2748538011696</v>
      </c>
      <c r="Q369" s="3">
        <v>1.07817423293859</v>
      </c>
      <c r="R369" s="3">
        <v>69.2307692307692</v>
      </c>
      <c r="S369" s="3">
        <v>1.95726165340979</v>
      </c>
      <c r="T369" s="3">
        <v>69.1154422788606</v>
      </c>
      <c r="U369" s="3">
        <v>4.04708317175561</v>
      </c>
      <c r="V369" s="3">
        <v>88.7345679012346</v>
      </c>
      <c r="W369" s="3">
        <v>7.16483297790142</v>
      </c>
      <c r="X369" s="3">
        <v>88.1172839506173</v>
      </c>
      <c r="Y369" s="3">
        <v>13.1595519588107</v>
      </c>
      <c r="Z369" s="3">
        <v>92.7318295739348</v>
      </c>
      <c r="AA369" s="3">
        <v>-0.240520561740549</v>
      </c>
      <c r="AB369" s="3">
        <v>0.862891944967834</v>
      </c>
      <c r="AC369" s="3">
        <v>0</v>
      </c>
      <c r="AD369" s="3"/>
      <c r="AE369" s="5"/>
      <c r="AF369" s="3">
        <v>0.190190481880333</v>
      </c>
      <c r="AG369" s="3">
        <v>1.4347451425236</v>
      </c>
      <c r="AH369" s="3">
        <v>1.4427464046755</v>
      </c>
      <c r="AI369" s="3">
        <v>1.73629756093507</v>
      </c>
      <c r="AJ369" s="3">
        <v>1.9647365200258</v>
      </c>
      <c r="AK369" s="3">
        <v>1.83010516828785</v>
      </c>
      <c r="AL369" s="3"/>
      <c r="AM369" s="3"/>
      <c r="AN369" s="5" t="s">
        <v>206</v>
      </c>
      <c r="AO369" s="1"/>
      <c r="AP369" s="1"/>
      <c r="AQ369" s="1"/>
    </row>
    <row r="370" spans="1:43">
      <c r="A370" s="1" t="s">
        <v>1122</v>
      </c>
      <c r="B370" s="1" t="s">
        <v>1123</v>
      </c>
      <c r="C370" s="3">
        <v>6.41095890410959</v>
      </c>
      <c r="D370" s="4">
        <v>41897</v>
      </c>
      <c r="E370" s="3">
        <v>0.0658381718</v>
      </c>
      <c r="F370" s="5" t="s">
        <v>1124</v>
      </c>
      <c r="G370" s="5">
        <v>2079</v>
      </c>
      <c r="H370" s="5" t="s">
        <v>93</v>
      </c>
      <c r="I370" s="3">
        <v>-0.979020979020981</v>
      </c>
      <c r="J370" s="3">
        <v>95.65</v>
      </c>
      <c r="K370" s="3">
        <v>0.711237553342812</v>
      </c>
      <c r="L370" s="3">
        <v>78.8404360753221</v>
      </c>
      <c r="M370" s="3">
        <v>-0.421940928270045</v>
      </c>
      <c r="N370" s="3">
        <v>88.1736526946108</v>
      </c>
      <c r="O370" s="3">
        <v>-1.25523012552301</v>
      </c>
      <c r="P370" s="3">
        <v>97.1327967806841</v>
      </c>
      <c r="Q370" s="3">
        <v>-3.27868852459017</v>
      </c>
      <c r="R370" s="3">
        <v>96.4396284829721</v>
      </c>
      <c r="S370" s="3">
        <v>4.42477876106193</v>
      </c>
      <c r="T370" s="3">
        <v>97.7766013763896</v>
      </c>
      <c r="U370" s="3">
        <v>13.7739655516155</v>
      </c>
      <c r="V370" s="3">
        <v>97.2314507198228</v>
      </c>
      <c r="W370" s="3">
        <v>16.3794762131029</v>
      </c>
      <c r="X370" s="3">
        <v>95.2559300873908</v>
      </c>
      <c r="Y370" s="3">
        <v>22.0811361461187</v>
      </c>
      <c r="Z370" s="3">
        <v>95.1948051948052</v>
      </c>
      <c r="AA370" s="3">
        <v>0.0333389885790014</v>
      </c>
      <c r="AB370" s="3">
        <v>0.128119529460999</v>
      </c>
      <c r="AC370" s="3">
        <v>-6.11148421759572</v>
      </c>
      <c r="AD370" s="3">
        <v>0.84701392861451</v>
      </c>
      <c r="AE370" s="5">
        <v>3</v>
      </c>
      <c r="AF370" s="3">
        <v>0.382993974692787</v>
      </c>
      <c r="AG370" s="3">
        <v>4.17682250120721</v>
      </c>
      <c r="AH370" s="3">
        <v>6.51661166194826</v>
      </c>
      <c r="AI370" s="3">
        <v>4.40094780245395</v>
      </c>
      <c r="AJ370" s="3">
        <v>4.2992272809171</v>
      </c>
      <c r="AK370" s="3">
        <v>6.80832398979481</v>
      </c>
      <c r="AL370" s="3"/>
      <c r="AM370" s="3"/>
      <c r="AN370" s="5" t="s">
        <v>46</v>
      </c>
      <c r="AO370" s="1"/>
      <c r="AP370" s="1"/>
      <c r="AQ370" s="1"/>
    </row>
    <row r="371" spans="1:43">
      <c r="A371" s="1" t="s">
        <v>1125</v>
      </c>
      <c r="B371" s="1" t="s">
        <v>1126</v>
      </c>
      <c r="C371" s="3">
        <v>6.07397260273973</v>
      </c>
      <c r="D371" s="4">
        <v>42020</v>
      </c>
      <c r="E371" s="3">
        <v>9.0456154386</v>
      </c>
      <c r="F371" s="5" t="s">
        <v>1127</v>
      </c>
      <c r="G371" s="5">
        <v>965</v>
      </c>
      <c r="H371" s="5" t="s">
        <v>93</v>
      </c>
      <c r="I371" s="3">
        <v>3.7475345167653</v>
      </c>
      <c r="J371" s="3">
        <v>61.35</v>
      </c>
      <c r="K371" s="3">
        <v>2.03685741998061</v>
      </c>
      <c r="L371" s="3">
        <v>43.9544103072349</v>
      </c>
      <c r="M371" s="3">
        <v>1.67525773195876</v>
      </c>
      <c r="N371" s="3">
        <v>59.3313373253493</v>
      </c>
      <c r="O371" s="3">
        <v>2.10287932707861</v>
      </c>
      <c r="P371" s="3">
        <v>89.8390342052314</v>
      </c>
      <c r="Q371" s="3">
        <v>2.70094370322161</v>
      </c>
      <c r="R371" s="3">
        <v>90.1444788441693</v>
      </c>
      <c r="S371" s="3">
        <v>23.4741784037559</v>
      </c>
      <c r="T371" s="3">
        <v>70.4605611434622</v>
      </c>
      <c r="U371" s="3">
        <v>154.721549636804</v>
      </c>
      <c r="V371" s="3">
        <v>18.6046511627907</v>
      </c>
      <c r="W371" s="3">
        <v>132.743362831858</v>
      </c>
      <c r="X371" s="3">
        <v>17.103620474407</v>
      </c>
      <c r="Y371" s="3">
        <v>213.717693836978</v>
      </c>
      <c r="Z371" s="3">
        <v>8.57142857142857</v>
      </c>
      <c r="AA371" s="3">
        <v>0.0951575425369539</v>
      </c>
      <c r="AB371" s="3">
        <v>0.258777234105603</v>
      </c>
      <c r="AC371" s="3">
        <v>-21.4814814814815</v>
      </c>
      <c r="AD371" s="3">
        <v>1.5108521094253</v>
      </c>
      <c r="AE371" s="5">
        <v>3</v>
      </c>
      <c r="AF371" s="3">
        <v>2.37252590019685</v>
      </c>
      <c r="AG371" s="3">
        <v>39.2379256133907</v>
      </c>
      <c r="AH371" s="3">
        <v>61.6605915158055</v>
      </c>
      <c r="AI371" s="3">
        <v>32.9726433653297</v>
      </c>
      <c r="AJ371" s="3">
        <v>30.8204963791139</v>
      </c>
      <c r="AK371" s="3"/>
      <c r="AL371" s="3"/>
      <c r="AM371" s="3"/>
      <c r="AN371" s="5" t="s">
        <v>46</v>
      </c>
      <c r="AO371" s="1"/>
      <c r="AP371" s="1"/>
      <c r="AQ371" s="1"/>
    </row>
    <row r="372" spans="1:43">
      <c r="A372" s="1" t="s">
        <v>1128</v>
      </c>
      <c r="B372" s="1" t="s">
        <v>1129</v>
      </c>
      <c r="C372" s="3">
        <v>6.52054794520548</v>
      </c>
      <c r="D372" s="4">
        <v>41857</v>
      </c>
      <c r="E372" s="3">
        <v>23.193598422</v>
      </c>
      <c r="F372" s="5" t="s">
        <v>1130</v>
      </c>
      <c r="G372" s="5">
        <v>721</v>
      </c>
      <c r="H372" s="5" t="s">
        <v>64</v>
      </c>
      <c r="I372" s="3">
        <v>0.194029665468611</v>
      </c>
      <c r="J372" s="3">
        <v>96.5014577259475</v>
      </c>
      <c r="K372" s="3">
        <v>0.0309267385378346</v>
      </c>
      <c r="L372" s="3">
        <v>93.4402332361516</v>
      </c>
      <c r="M372" s="3">
        <v>0.141707784102745</v>
      </c>
      <c r="N372" s="3">
        <v>96.2099125364432</v>
      </c>
      <c r="O372" s="3">
        <v>0.490744605623197</v>
      </c>
      <c r="P372" s="3">
        <v>93.7134502923977</v>
      </c>
      <c r="Q372" s="3">
        <v>0.986915293459277</v>
      </c>
      <c r="R372" s="3">
        <v>89.3491124260355</v>
      </c>
      <c r="S372" s="3">
        <v>1.75900091339504</v>
      </c>
      <c r="T372" s="3">
        <v>88.6056971514243</v>
      </c>
      <c r="U372" s="3">
        <v>4.04384042268457</v>
      </c>
      <c r="V372" s="3">
        <v>88.8888888888889</v>
      </c>
      <c r="W372" s="3">
        <v>7.15980762321129</v>
      </c>
      <c r="X372" s="3">
        <v>88.2716049382716</v>
      </c>
      <c r="Y372" s="3">
        <v>13.9541637694577</v>
      </c>
      <c r="Z372" s="3">
        <v>86.9674185463659</v>
      </c>
      <c r="AA372" s="3">
        <v>-0.545312911521452</v>
      </c>
      <c r="AB372" s="3">
        <v>0.983494617409229</v>
      </c>
      <c r="AC372" s="3">
        <v>0</v>
      </c>
      <c r="AD372" s="3"/>
      <c r="AE372" s="5"/>
      <c r="AF372" s="3">
        <v>0.190816759704312</v>
      </c>
      <c r="AG372" s="3">
        <v>1.35084192247401</v>
      </c>
      <c r="AH372" s="3">
        <v>1.49799971949984</v>
      </c>
      <c r="AI372" s="3">
        <v>1.78322566063964</v>
      </c>
      <c r="AJ372" s="3">
        <v>1.9887661332378</v>
      </c>
      <c r="AK372" s="3">
        <v>2.05442687895081</v>
      </c>
      <c r="AL372" s="3"/>
      <c r="AM372" s="3">
        <v>1000</v>
      </c>
      <c r="AN372" s="5" t="s">
        <v>56</v>
      </c>
      <c r="AO372" s="1"/>
      <c r="AP372" s="1"/>
      <c r="AQ372" s="1"/>
    </row>
    <row r="373" spans="1:43">
      <c r="A373" s="1" t="s">
        <v>1131</v>
      </c>
      <c r="B373" s="1" t="s">
        <v>1132</v>
      </c>
      <c r="C373" s="3">
        <v>6.54520547945206</v>
      </c>
      <c r="D373" s="4">
        <v>41848</v>
      </c>
      <c r="E373" s="3">
        <v>82.3342208541</v>
      </c>
      <c r="F373" s="5" t="s">
        <v>995</v>
      </c>
      <c r="G373" s="5">
        <v>1065</v>
      </c>
      <c r="H373" s="5" t="s">
        <v>64</v>
      </c>
      <c r="I373" s="3">
        <v>0.224484218159247</v>
      </c>
      <c r="J373" s="3">
        <v>90.5247813411079</v>
      </c>
      <c r="K373" s="3">
        <v>0.03303925280999</v>
      </c>
      <c r="L373" s="3">
        <v>90.2332361516035</v>
      </c>
      <c r="M373" s="3">
        <v>0.159357514356294</v>
      </c>
      <c r="N373" s="3">
        <v>92.4198250728863</v>
      </c>
      <c r="O373" s="3">
        <v>0.511158487666433</v>
      </c>
      <c r="P373" s="3">
        <v>91.0818713450292</v>
      </c>
      <c r="Q373" s="3">
        <v>0.946720435298643</v>
      </c>
      <c r="R373" s="3">
        <v>92.3076923076923</v>
      </c>
      <c r="S373" s="3">
        <v>1.79034889432532</v>
      </c>
      <c r="T373" s="3">
        <v>86.5067466266867</v>
      </c>
      <c r="U373" s="3">
        <v>4.27765817436061</v>
      </c>
      <c r="V373" s="3">
        <v>77.3148148148148</v>
      </c>
      <c r="W373" s="3">
        <v>7.82567289752268</v>
      </c>
      <c r="X373" s="3">
        <v>71.2962962962963</v>
      </c>
      <c r="Y373" s="3">
        <v>15.1989480733292</v>
      </c>
      <c r="Z373" s="3">
        <v>58.1453634085213</v>
      </c>
      <c r="AA373" s="3">
        <v>-0.720952639842916</v>
      </c>
      <c r="AB373" s="3">
        <v>1.47172280928831</v>
      </c>
      <c r="AC373" s="3">
        <v>0</v>
      </c>
      <c r="AD373" s="3"/>
      <c r="AE373" s="5"/>
      <c r="AF373" s="3">
        <v>0.207959673191442</v>
      </c>
      <c r="AG373" s="3">
        <v>1.32899253559084</v>
      </c>
      <c r="AH373" s="3">
        <v>1.5241326837885</v>
      </c>
      <c r="AI373" s="3">
        <v>1.88608421585315</v>
      </c>
      <c r="AJ373" s="3">
        <v>2.12777209420745</v>
      </c>
      <c r="AK373" s="3">
        <v>2.17601449693601</v>
      </c>
      <c r="AL373" s="3"/>
      <c r="AM373" s="3">
        <v>100</v>
      </c>
      <c r="AN373" s="5" t="s">
        <v>206</v>
      </c>
      <c r="AO373" s="1"/>
      <c r="AP373" s="1"/>
      <c r="AQ373" s="1"/>
    </row>
    <row r="374" spans="1:43">
      <c r="A374" s="1" t="s">
        <v>1133</v>
      </c>
      <c r="B374" s="1" t="s">
        <v>1134</v>
      </c>
      <c r="C374" s="3">
        <v>6.13424657534247</v>
      </c>
      <c r="D374" s="4">
        <v>41998</v>
      </c>
      <c r="E374" s="3">
        <v>21.9573490434</v>
      </c>
      <c r="F374" s="5" t="s">
        <v>1135</v>
      </c>
      <c r="G374" s="5">
        <v>1630</v>
      </c>
      <c r="H374" s="5" t="s">
        <v>93</v>
      </c>
      <c r="I374" s="3">
        <v>9.97045790251108</v>
      </c>
      <c r="J374" s="3">
        <v>30.8</v>
      </c>
      <c r="K374" s="3">
        <v>3.76306620209059</v>
      </c>
      <c r="L374" s="3">
        <v>15.4112983151635</v>
      </c>
      <c r="M374" s="3">
        <v>11.1608809257186</v>
      </c>
      <c r="N374" s="3">
        <v>3.54291417165669</v>
      </c>
      <c r="O374" s="3">
        <v>4.60133473832105</v>
      </c>
      <c r="P374" s="3">
        <v>76.3581488933602</v>
      </c>
      <c r="Q374" s="3">
        <v>-2.96513522319973</v>
      </c>
      <c r="R374" s="3">
        <v>96.3364293085655</v>
      </c>
      <c r="S374" s="3">
        <v>65.352581898945</v>
      </c>
      <c r="T374" s="3">
        <v>26.8925357331922</v>
      </c>
      <c r="U374" s="3">
        <v>232.366071428571</v>
      </c>
      <c r="V374" s="3">
        <v>3.15614617940199</v>
      </c>
      <c r="W374" s="3">
        <v>219.185423365488</v>
      </c>
      <c r="X374" s="3">
        <v>1.7478152309613</v>
      </c>
      <c r="Y374" s="3">
        <v>177.281191806331</v>
      </c>
      <c r="Z374" s="3">
        <v>16.8831168831169</v>
      </c>
      <c r="AA374" s="3">
        <v>0.246907486971297</v>
      </c>
      <c r="AB374" s="3">
        <v>0.339419842460194</v>
      </c>
      <c r="AC374" s="3">
        <v>-34.1956345998383</v>
      </c>
      <c r="AD374" s="3">
        <v>1.37831345690707</v>
      </c>
      <c r="AE374" s="5">
        <v>3</v>
      </c>
      <c r="AF374" s="3">
        <v>3.16517483954962</v>
      </c>
      <c r="AG374" s="3">
        <v>73.8200512819774</v>
      </c>
      <c r="AH374" s="3">
        <v>85.1874478509458</v>
      </c>
      <c r="AI374" s="3">
        <v>44.5674108134567</v>
      </c>
      <c r="AJ374" s="3">
        <v>30.0182440199776</v>
      </c>
      <c r="AK374" s="3">
        <v>25.0315538629692</v>
      </c>
      <c r="AL374" s="3"/>
      <c r="AM374" s="3"/>
      <c r="AN374" s="5" t="s">
        <v>46</v>
      </c>
      <c r="AO374" s="1"/>
      <c r="AP374" s="1"/>
      <c r="AQ374" s="1"/>
    </row>
    <row r="375" spans="1:43">
      <c r="A375" s="1" t="s">
        <v>1136</v>
      </c>
      <c r="B375" s="1" t="s">
        <v>1137</v>
      </c>
      <c r="C375" s="3">
        <v>6.5041095890411</v>
      </c>
      <c r="D375" s="4">
        <v>41863</v>
      </c>
      <c r="E375" s="3">
        <v>10.3793767997</v>
      </c>
      <c r="F375" s="5" t="s">
        <v>1138</v>
      </c>
      <c r="G375" s="5">
        <v>451</v>
      </c>
      <c r="H375" s="5" t="s">
        <v>50</v>
      </c>
      <c r="I375" s="3">
        <v>0.421229991575393</v>
      </c>
      <c r="J375" s="3">
        <v>7.01205895489058</v>
      </c>
      <c r="K375" s="3">
        <v>0.083963056255232</v>
      </c>
      <c r="L375" s="3">
        <v>4.82514386896857</v>
      </c>
      <c r="M375" s="3">
        <v>0.168067226890761</v>
      </c>
      <c r="N375" s="3">
        <v>13.6242208370436</v>
      </c>
      <c r="O375" s="3">
        <v>-2.13464696223317</v>
      </c>
      <c r="P375" s="3">
        <v>97.8529008679762</v>
      </c>
      <c r="Q375" s="3">
        <v>-2.61437908496732</v>
      </c>
      <c r="R375" s="3">
        <v>98.5997102848865</v>
      </c>
      <c r="S375" s="3">
        <v>-0.0838222967309326</v>
      </c>
      <c r="T375" s="3">
        <v>94.0677966101695</v>
      </c>
      <c r="U375" s="3">
        <v>4.83729111697449</v>
      </c>
      <c r="V375" s="3">
        <v>81.9659442724458</v>
      </c>
      <c r="W375" s="3">
        <v>11.2978524743231</v>
      </c>
      <c r="X375" s="3">
        <v>76.80690399137</v>
      </c>
      <c r="Y375" s="3">
        <v>12.1093734896303</v>
      </c>
      <c r="Z375" s="3">
        <v>89.2156862745098</v>
      </c>
      <c r="AA375" s="3">
        <v>-0.0926864542696808</v>
      </c>
      <c r="AB375" s="3">
        <v>0.2083580663756</v>
      </c>
      <c r="AC375" s="3">
        <v>-4.0518638573744</v>
      </c>
      <c r="AD375" s="3">
        <v>0.894814912451618</v>
      </c>
      <c r="AE375" s="5">
        <v>3</v>
      </c>
      <c r="AF375" s="3">
        <v>0.287689304499874</v>
      </c>
      <c r="AG375" s="3">
        <v>0.893334801357115</v>
      </c>
      <c r="AH375" s="3">
        <v>2.70266981907008</v>
      </c>
      <c r="AI375" s="3">
        <v>3.78269967018683</v>
      </c>
      <c r="AJ375" s="3">
        <v>2.53553700431754</v>
      </c>
      <c r="AK375" s="3">
        <v>3.32329690804061</v>
      </c>
      <c r="AL375" s="3"/>
      <c r="AM375" s="3"/>
      <c r="AN375" s="5" t="s">
        <v>51</v>
      </c>
      <c r="AO375" s="1"/>
      <c r="AP375" s="1"/>
      <c r="AQ375" s="1"/>
    </row>
    <row r="376" spans="1:43">
      <c r="A376" s="1" t="s">
        <v>1139</v>
      </c>
      <c r="B376" s="1" t="s">
        <v>1140</v>
      </c>
      <c r="C376" s="3">
        <v>6.48219178082192</v>
      </c>
      <c r="D376" s="4">
        <v>41871</v>
      </c>
      <c r="E376" s="3">
        <v>2.5803474688</v>
      </c>
      <c r="F376" s="5" t="s">
        <v>1141</v>
      </c>
      <c r="G376" s="5">
        <v>209</v>
      </c>
      <c r="H376" s="5" t="s">
        <v>191</v>
      </c>
      <c r="I376" s="3">
        <v>10.0158353127474</v>
      </c>
      <c r="J376" s="3">
        <v>50.4520795660036</v>
      </c>
      <c r="K376" s="3">
        <v>2.39498894620486</v>
      </c>
      <c r="L376" s="3">
        <v>53.9383561643836</v>
      </c>
      <c r="M376" s="3">
        <v>6.31216526396328</v>
      </c>
      <c r="N376" s="3">
        <v>40.7207207207207</v>
      </c>
      <c r="O376" s="3">
        <v>19.6813092161929</v>
      </c>
      <c r="P376" s="3">
        <v>44.1904761904762</v>
      </c>
      <c r="Q376" s="3">
        <v>28.4789644012945</v>
      </c>
      <c r="R376" s="3">
        <v>32.7044025157233</v>
      </c>
      <c r="S376" s="3">
        <v>79.8705501618123</v>
      </c>
      <c r="T376" s="3">
        <v>33.3333333333333</v>
      </c>
      <c r="U376" s="3">
        <v>149.685534591195</v>
      </c>
      <c r="V376" s="3">
        <v>49.8533724340176</v>
      </c>
      <c r="W376" s="3">
        <v>103.589743589744</v>
      </c>
      <c r="X376" s="3">
        <v>59.0106007067138</v>
      </c>
      <c r="Y376" s="3">
        <v>105.699481865285</v>
      </c>
      <c r="Z376" s="3">
        <v>75.9493670886076</v>
      </c>
      <c r="AA376" s="3">
        <v>0.30925998932144</v>
      </c>
      <c r="AB376" s="3">
        <v>0.219939098924222</v>
      </c>
      <c r="AC376" s="3">
        <v>-31.6677482154445</v>
      </c>
      <c r="AD376" s="3">
        <v>0.842708852132084</v>
      </c>
      <c r="AE376" s="5">
        <v>7</v>
      </c>
      <c r="AF376" s="3">
        <v>1.77213316016132</v>
      </c>
      <c r="AG376" s="3">
        <v>79.9899757406603</v>
      </c>
      <c r="AH376" s="3">
        <v>58.3731944359483</v>
      </c>
      <c r="AI376" s="3">
        <v>23.2795512518819</v>
      </c>
      <c r="AJ376" s="3">
        <v>19.4243689000994</v>
      </c>
      <c r="AK376" s="3">
        <v>22.7712419005443</v>
      </c>
      <c r="AL376" s="3"/>
      <c r="AM376" s="3"/>
      <c r="AN376" s="5" t="s">
        <v>46</v>
      </c>
      <c r="AO376" s="1"/>
      <c r="AP376" s="1"/>
      <c r="AQ376" s="1"/>
    </row>
    <row r="377" spans="1:43">
      <c r="A377" s="1" t="s">
        <v>1142</v>
      </c>
      <c r="B377" s="1" t="s">
        <v>1143</v>
      </c>
      <c r="C377" s="3">
        <v>6.4027397260274</v>
      </c>
      <c r="D377" s="4">
        <v>41900</v>
      </c>
      <c r="E377" s="3">
        <v>393.4944498114</v>
      </c>
      <c r="F377" s="5" t="s">
        <v>1144</v>
      </c>
      <c r="G377" s="5">
        <v>717</v>
      </c>
      <c r="H377" s="5" t="s">
        <v>64</v>
      </c>
      <c r="I377" s="3">
        <v>0.273188123471674</v>
      </c>
      <c r="J377" s="3">
        <v>44.6064139941691</v>
      </c>
      <c r="K377" s="3">
        <v>0.0412926206249474</v>
      </c>
      <c r="L377" s="3">
        <v>47.9591836734694</v>
      </c>
      <c r="M377" s="3">
        <v>0.203642299951244</v>
      </c>
      <c r="N377" s="3">
        <v>45.4810495626822</v>
      </c>
      <c r="O377" s="3">
        <v>0.628970674822523</v>
      </c>
      <c r="P377" s="3">
        <v>41.2280701754386</v>
      </c>
      <c r="Q377" s="3">
        <v>1.14842525743515</v>
      </c>
      <c r="R377" s="3">
        <v>45.8579881656805</v>
      </c>
      <c r="S377" s="3">
        <v>2.12698113387568</v>
      </c>
      <c r="T377" s="3">
        <v>39.5802098950525</v>
      </c>
      <c r="U377" s="3">
        <v>4.81755546391853</v>
      </c>
      <c r="V377" s="3">
        <v>33.3333333333333</v>
      </c>
      <c r="W377" s="3">
        <v>8.75266835656494</v>
      </c>
      <c r="X377" s="3">
        <v>25.9259259259259</v>
      </c>
      <c r="Y377" s="3">
        <v>16.274782105658</v>
      </c>
      <c r="Z377" s="3">
        <v>23.0576441102757</v>
      </c>
      <c r="AA377" s="3">
        <v>0.0478224940475324</v>
      </c>
      <c r="AB377" s="3">
        <v>3.10164479351554</v>
      </c>
      <c r="AC377" s="3">
        <v>0</v>
      </c>
      <c r="AD377" s="3"/>
      <c r="AE377" s="5"/>
      <c r="AF377" s="3">
        <v>0.231847218215708</v>
      </c>
      <c r="AG377" s="3">
        <v>1.54019589634959</v>
      </c>
      <c r="AH377" s="3">
        <v>1.69758933976731</v>
      </c>
      <c r="AI377" s="3">
        <v>2.07515421784243</v>
      </c>
      <c r="AJ377" s="3">
        <v>2.26250548192977</v>
      </c>
      <c r="AK377" s="3">
        <v>2.32133976302433</v>
      </c>
      <c r="AL377" s="3"/>
      <c r="AM377" s="3">
        <v>1000</v>
      </c>
      <c r="AN377" s="5" t="s">
        <v>56</v>
      </c>
      <c r="AO377" s="1"/>
      <c r="AP377" s="1"/>
      <c r="AQ377" s="1"/>
    </row>
    <row r="378" spans="1:43">
      <c r="A378" s="1" t="s">
        <v>1145</v>
      </c>
      <c r="B378" s="1" t="s">
        <v>1146</v>
      </c>
      <c r="C378" s="3">
        <v>6.46849315068493</v>
      </c>
      <c r="D378" s="4">
        <v>41876</v>
      </c>
      <c r="E378" s="3">
        <v>59.9176656079</v>
      </c>
      <c r="F378" s="5" t="s">
        <v>359</v>
      </c>
      <c r="G378" s="5">
        <v>1387</v>
      </c>
      <c r="H378" s="5" t="s">
        <v>64</v>
      </c>
      <c r="I378" s="3">
        <v>0.272014542068763</v>
      </c>
      <c r="J378" s="3">
        <v>46.9387755102041</v>
      </c>
      <c r="K378" s="3">
        <v>0.0405894586588771</v>
      </c>
      <c r="L378" s="3">
        <v>53.2069970845481</v>
      </c>
      <c r="M378" s="3">
        <v>0.206486012310759</v>
      </c>
      <c r="N378" s="3">
        <v>41.6909620991254</v>
      </c>
      <c r="O378" s="3">
        <v>0.600728920810598</v>
      </c>
      <c r="P378" s="3">
        <v>57.3099415204678</v>
      </c>
      <c r="Q378" s="3">
        <v>1.0604694397436</v>
      </c>
      <c r="R378" s="3">
        <v>75.1479289940828</v>
      </c>
      <c r="S378" s="3">
        <v>1.94831876882219</v>
      </c>
      <c r="T378" s="3">
        <v>71.0644677661169</v>
      </c>
      <c r="U378" s="3">
        <v>4.34613137884335</v>
      </c>
      <c r="V378" s="3">
        <v>74.0740740740741</v>
      </c>
      <c r="W378" s="3">
        <v>7.19143870396327</v>
      </c>
      <c r="X378" s="3">
        <v>87.6543209876543</v>
      </c>
      <c r="Y378" s="3">
        <v>13.77324463885</v>
      </c>
      <c r="Z378" s="3">
        <v>88.2205513784461</v>
      </c>
      <c r="AA378" s="3">
        <v>-0.224847058253748</v>
      </c>
      <c r="AB378" s="3">
        <v>0.89658915634189</v>
      </c>
      <c r="AC378" s="3">
        <v>0</v>
      </c>
      <c r="AD378" s="3"/>
      <c r="AE378" s="5"/>
      <c r="AF378" s="3">
        <v>0.191507764860423</v>
      </c>
      <c r="AG378" s="3">
        <v>1.44887173135044</v>
      </c>
      <c r="AH378" s="3">
        <v>1.54458820526238</v>
      </c>
      <c r="AI378" s="3">
        <v>1.7320148111174</v>
      </c>
      <c r="AJ378" s="3">
        <v>1.92966028241426</v>
      </c>
      <c r="AK378" s="3">
        <v>1.99436914222257</v>
      </c>
      <c r="AL378" s="3"/>
      <c r="AM378" s="3">
        <v>1000</v>
      </c>
      <c r="AN378" s="5" t="s">
        <v>56</v>
      </c>
      <c r="AO378" s="1"/>
      <c r="AP378" s="1"/>
      <c r="AQ378" s="1"/>
    </row>
    <row r="379" spans="1:43">
      <c r="A379" s="1" t="s">
        <v>1147</v>
      </c>
      <c r="B379" s="1" t="s">
        <v>1148</v>
      </c>
      <c r="C379" s="3">
        <v>6.24931506849315</v>
      </c>
      <c r="D379" s="4">
        <v>41956</v>
      </c>
      <c r="E379" s="3">
        <v>0.138909241</v>
      </c>
      <c r="F379" s="5" t="s">
        <v>1149</v>
      </c>
      <c r="G379" s="5">
        <v>2266</v>
      </c>
      <c r="H379" s="5" t="s">
        <v>50</v>
      </c>
      <c r="I379" s="3">
        <v>-0.0650036564556845</v>
      </c>
      <c r="J379" s="3">
        <v>75.8820902188477</v>
      </c>
      <c r="K379" s="3">
        <v>-0.17045454545456</v>
      </c>
      <c r="L379" s="3">
        <v>95.3076582558654</v>
      </c>
      <c r="M379" s="3">
        <v>-0.194757770023543</v>
      </c>
      <c r="N379" s="3">
        <v>71.2822796081923</v>
      </c>
      <c r="O379" s="3">
        <v>0.902453031421759</v>
      </c>
      <c r="P379" s="3">
        <v>15.1667428049338</v>
      </c>
      <c r="Q379" s="3">
        <v>0.993595007390365</v>
      </c>
      <c r="R379" s="3">
        <v>63.5441815548044</v>
      </c>
      <c r="S379" s="3">
        <v>1.30971993410214</v>
      </c>
      <c r="T379" s="3">
        <v>73.2768361581921</v>
      </c>
      <c r="U379" s="3">
        <v>3.70151770657673</v>
      </c>
      <c r="V379" s="3">
        <v>92.1826625386997</v>
      </c>
      <c r="W379" s="3">
        <v>14.1968430826369</v>
      </c>
      <c r="X379" s="3">
        <v>42.0711974110032</v>
      </c>
      <c r="Y379" s="3">
        <v>18.1176352898551</v>
      </c>
      <c r="Z379" s="3">
        <v>50.9803921568627</v>
      </c>
      <c r="AA379" s="3">
        <v>-0.0110655250904016</v>
      </c>
      <c r="AB379" s="3">
        <v>0.299093271924323</v>
      </c>
      <c r="AC379" s="3">
        <v>-2.05190592051906</v>
      </c>
      <c r="AD379" s="3">
        <v>2.20090585996909</v>
      </c>
      <c r="AE379" s="5">
        <v>5</v>
      </c>
      <c r="AF379" s="3">
        <v>0.365274611931439</v>
      </c>
      <c r="AG379" s="3">
        <v>0.33427795931269</v>
      </c>
      <c r="AH379" s="3">
        <v>1.89409664832074</v>
      </c>
      <c r="AI379" s="3">
        <v>4.57008999185242</v>
      </c>
      <c r="AJ379" s="3">
        <v>3.54108564257232</v>
      </c>
      <c r="AK379" s="3">
        <v>4.45378936725014</v>
      </c>
      <c r="AL379" s="3"/>
      <c r="AM379" s="3"/>
      <c r="AN379" s="5" t="s">
        <v>46</v>
      </c>
      <c r="AO379" s="1"/>
      <c r="AP379" s="1"/>
      <c r="AQ379" s="1"/>
    </row>
    <row r="380" spans="1:43">
      <c r="A380" s="1" t="s">
        <v>1150</v>
      </c>
      <c r="B380" s="1" t="s">
        <v>1151</v>
      </c>
      <c r="C380" s="3">
        <v>6.03835616438356</v>
      </c>
      <c r="D380" s="4">
        <v>42033</v>
      </c>
      <c r="E380" s="3">
        <v>0.7109620535</v>
      </c>
      <c r="F380" s="5" t="s">
        <v>1152</v>
      </c>
      <c r="G380" s="5">
        <v>608</v>
      </c>
      <c r="H380" s="5" t="s">
        <v>93</v>
      </c>
      <c r="I380" s="3">
        <v>12.8381701918347</v>
      </c>
      <c r="J380" s="3">
        <v>16.7</v>
      </c>
      <c r="K380" s="3">
        <v>2.59391771019677</v>
      </c>
      <c r="L380" s="3">
        <v>34.4400396432111</v>
      </c>
      <c r="M380" s="3">
        <v>4.79671082686158</v>
      </c>
      <c r="N380" s="3">
        <v>30.6387225548902</v>
      </c>
      <c r="O380" s="3">
        <v>24.4709712425393</v>
      </c>
      <c r="P380" s="3">
        <v>12.625754527163</v>
      </c>
      <c r="Q380" s="3">
        <v>27.8706800445931</v>
      </c>
      <c r="R380" s="3">
        <v>22.5490196078431</v>
      </c>
      <c r="S380" s="3">
        <v>64.6805455850682</v>
      </c>
      <c r="T380" s="3">
        <v>27.633668607729</v>
      </c>
      <c r="U380" s="3">
        <v>166.744186046512</v>
      </c>
      <c r="V380" s="3">
        <v>14.3410852713178</v>
      </c>
      <c r="W380" s="3">
        <v>95.9009393680615</v>
      </c>
      <c r="X380" s="3">
        <v>33.0212234706617</v>
      </c>
      <c r="Y380" s="3">
        <v>77.6917118512781</v>
      </c>
      <c r="Z380" s="3">
        <v>51.6883116883117</v>
      </c>
      <c r="AA380" s="3">
        <v>0.236197063694354</v>
      </c>
      <c r="AB380" s="3">
        <v>0.196403551740815</v>
      </c>
      <c r="AC380" s="3">
        <v>-35.9872611464968</v>
      </c>
      <c r="AD380" s="3">
        <v>0.696754479636061</v>
      </c>
      <c r="AE380" s="5">
        <v>8</v>
      </c>
      <c r="AF380" s="3">
        <v>1.84698778665414</v>
      </c>
      <c r="AG380" s="3">
        <v>72.1686877627134</v>
      </c>
      <c r="AH380" s="3">
        <v>62.7740012224223</v>
      </c>
      <c r="AI380" s="3">
        <v>23.1751902729394</v>
      </c>
      <c r="AJ380" s="3">
        <v>22.09857096163</v>
      </c>
      <c r="AK380" s="3"/>
      <c r="AL380" s="3"/>
      <c r="AM380" s="3"/>
      <c r="AN380" s="5" t="s">
        <v>46</v>
      </c>
      <c r="AO380" s="1"/>
      <c r="AP380" s="1"/>
      <c r="AQ380" s="1"/>
    </row>
    <row r="381" spans="1:43">
      <c r="A381" s="1" t="s">
        <v>1153</v>
      </c>
      <c r="B381" s="1" t="s">
        <v>1154</v>
      </c>
      <c r="C381" s="3">
        <v>6.46301369863014</v>
      </c>
      <c r="D381" s="4">
        <v>41878</v>
      </c>
      <c r="E381" s="3">
        <v>3.1654668142</v>
      </c>
      <c r="F381" s="5" t="s">
        <v>1155</v>
      </c>
      <c r="G381" s="5">
        <v>1037</v>
      </c>
      <c r="H381" s="5" t="s">
        <v>64</v>
      </c>
      <c r="I381" s="3">
        <v>0.283043684635837</v>
      </c>
      <c r="J381" s="3">
        <v>31.6326530612245</v>
      </c>
      <c r="K381" s="3">
        <v>0.0318169000222833</v>
      </c>
      <c r="L381" s="3">
        <v>92.5655976676385</v>
      </c>
      <c r="M381" s="3">
        <v>0.174312908249141</v>
      </c>
      <c r="N381" s="3">
        <v>85.7142857142857</v>
      </c>
      <c r="O381" s="3">
        <v>0.608906547415778</v>
      </c>
      <c r="P381" s="3">
        <v>51.3157894736842</v>
      </c>
      <c r="Q381" s="3">
        <v>1.11250912811657</v>
      </c>
      <c r="R381" s="3">
        <v>57.1005917159763</v>
      </c>
      <c r="S381" s="3">
        <v>1.94016052129172</v>
      </c>
      <c r="T381" s="3">
        <v>71.9640179910045</v>
      </c>
      <c r="U381" s="3">
        <v>4.23180688753662</v>
      </c>
      <c r="V381" s="3">
        <v>79.1666666666667</v>
      </c>
      <c r="W381" s="3">
        <v>7.40347013602686</v>
      </c>
      <c r="X381" s="3">
        <v>84.4135802469136</v>
      </c>
      <c r="Y381" s="3">
        <v>14.0260529592017</v>
      </c>
      <c r="Z381" s="3">
        <v>86.2155388471178</v>
      </c>
      <c r="AA381" s="3">
        <v>-0.107833431380766</v>
      </c>
      <c r="AB381" s="3">
        <v>1.14831434323699</v>
      </c>
      <c r="AC381" s="3">
        <v>0</v>
      </c>
      <c r="AD381" s="3"/>
      <c r="AE381" s="5"/>
      <c r="AF381" s="3">
        <v>0.197023023074774</v>
      </c>
      <c r="AG381" s="3">
        <v>1.45617768515349</v>
      </c>
      <c r="AH381" s="3">
        <v>1.52604300818142</v>
      </c>
      <c r="AI381" s="3">
        <v>1.79389612287046</v>
      </c>
      <c r="AJ381" s="3">
        <v>1.95823474480117</v>
      </c>
      <c r="AK381" s="3">
        <v>2.07870897964719</v>
      </c>
      <c r="AL381" s="3"/>
      <c r="AM381" s="3"/>
      <c r="AN381" s="5" t="s">
        <v>46</v>
      </c>
      <c r="AO381" s="1"/>
      <c r="AP381" s="1"/>
      <c r="AQ381" s="1"/>
    </row>
    <row r="382" spans="1:43">
      <c r="A382" s="1" t="s">
        <v>1156</v>
      </c>
      <c r="B382" s="1" t="s">
        <v>1157</v>
      </c>
      <c r="C382" s="3">
        <v>6.40821917808219</v>
      </c>
      <c r="D382" s="4">
        <v>41898</v>
      </c>
      <c r="E382" s="3">
        <v>9.8304017959</v>
      </c>
      <c r="F382" s="5" t="s">
        <v>1158</v>
      </c>
      <c r="G382" s="5">
        <v>1899</v>
      </c>
      <c r="H382" s="5" t="s">
        <v>93</v>
      </c>
      <c r="I382" s="3">
        <v>6.98829372117773</v>
      </c>
      <c r="J382" s="3">
        <v>43.5</v>
      </c>
      <c r="K382" s="3">
        <v>1.31004366812228</v>
      </c>
      <c r="L382" s="3">
        <v>58.3746283448959</v>
      </c>
      <c r="M382" s="3">
        <v>1.8918918918919</v>
      </c>
      <c r="N382" s="3">
        <v>55.7884231536926</v>
      </c>
      <c r="O382" s="3">
        <v>15.6441717791411</v>
      </c>
      <c r="P382" s="3">
        <v>36.7706237424547</v>
      </c>
      <c r="Q382" s="3">
        <v>19.2566231712139</v>
      </c>
      <c r="R382" s="3">
        <v>38.8544891640867</v>
      </c>
      <c r="S382" s="3">
        <v>67.6486937187327</v>
      </c>
      <c r="T382" s="3">
        <v>24.9338274219164</v>
      </c>
      <c r="U382" s="3">
        <v>141.272847771366</v>
      </c>
      <c r="V382" s="3">
        <v>23.9202657807309</v>
      </c>
      <c r="W382" s="3">
        <v>92.9698464805758</v>
      </c>
      <c r="X382" s="3">
        <v>34.0823970037453</v>
      </c>
      <c r="Y382" s="3">
        <v>227.128780907563</v>
      </c>
      <c r="Z382" s="3">
        <v>6.36363636363636</v>
      </c>
      <c r="AA382" s="3">
        <v>0.23039939653421</v>
      </c>
      <c r="AB382" s="3">
        <v>0.204414667799011</v>
      </c>
      <c r="AC382" s="3">
        <v>-31.3759440148336</v>
      </c>
      <c r="AD382" s="3">
        <v>0.779211496157491</v>
      </c>
      <c r="AE382" s="5">
        <v>5</v>
      </c>
      <c r="AF382" s="3">
        <v>2.04584067061943</v>
      </c>
      <c r="AG382" s="3">
        <v>81.2266329042621</v>
      </c>
      <c r="AH382" s="3">
        <v>60.9055526887742</v>
      </c>
      <c r="AI382" s="3">
        <v>22.9267995889397</v>
      </c>
      <c r="AJ382" s="3">
        <v>30.3588288821534</v>
      </c>
      <c r="AK382" s="3">
        <v>33.8272140461773</v>
      </c>
      <c r="AL382" s="3"/>
      <c r="AM382" s="3"/>
      <c r="AN382" s="5" t="s">
        <v>46</v>
      </c>
      <c r="AO382" s="1"/>
      <c r="AP382" s="1"/>
      <c r="AQ382" s="1"/>
    </row>
    <row r="383" spans="1:43">
      <c r="A383" s="1" t="s">
        <v>1159</v>
      </c>
      <c r="B383" s="1" t="s">
        <v>1160</v>
      </c>
      <c r="C383" s="3">
        <v>6.4027397260274</v>
      </c>
      <c r="D383" s="4">
        <v>41900</v>
      </c>
      <c r="E383" s="3">
        <v>2.4928514298</v>
      </c>
      <c r="F383" s="5" t="s">
        <v>1161</v>
      </c>
      <c r="G383" s="5">
        <v>700</v>
      </c>
      <c r="H383" s="5" t="s">
        <v>93</v>
      </c>
      <c r="I383" s="3">
        <v>2.63043019105485</v>
      </c>
      <c r="J383" s="3">
        <v>73.45</v>
      </c>
      <c r="K383" s="3">
        <v>2.48244010391611</v>
      </c>
      <c r="L383" s="3">
        <v>36.3726461843409</v>
      </c>
      <c r="M383" s="3">
        <v>1.54038874338469</v>
      </c>
      <c r="N383" s="3">
        <v>63.12375249501</v>
      </c>
      <c r="O383" s="3">
        <v>4.31467822123161</v>
      </c>
      <c r="P383" s="3">
        <v>78.9738430583501</v>
      </c>
      <c r="Q383" s="3">
        <v>14.7650231114368</v>
      </c>
      <c r="R383" s="3">
        <v>47.8328173374613</v>
      </c>
      <c r="S383" s="3">
        <v>31.8485483812474</v>
      </c>
      <c r="T383" s="3">
        <v>60.6140815246162</v>
      </c>
      <c r="U383" s="3">
        <v>73.4659512346279</v>
      </c>
      <c r="V383" s="3">
        <v>53.3222591362126</v>
      </c>
      <c r="W383" s="3">
        <v>49.151344711618</v>
      </c>
      <c r="X383" s="3">
        <v>60.0499375780275</v>
      </c>
      <c r="Y383" s="3">
        <v>55.0571392748429</v>
      </c>
      <c r="Z383" s="3">
        <v>67.4025974025974</v>
      </c>
      <c r="AA383" s="3">
        <v>0.19638169301986</v>
      </c>
      <c r="AB383" s="3">
        <v>0.155204449793888</v>
      </c>
      <c r="AC383" s="3">
        <v>-23.2702237521515</v>
      </c>
      <c r="AD383" s="3">
        <v>0.611398418733271</v>
      </c>
      <c r="AE383" s="5">
        <v>3</v>
      </c>
      <c r="AF383" s="3">
        <v>0.984797162990823</v>
      </c>
      <c r="AG383" s="3">
        <v>40.6391887354914</v>
      </c>
      <c r="AH383" s="3">
        <v>30.7601566253524</v>
      </c>
      <c r="AI383" s="3">
        <v>12.0793456763311</v>
      </c>
      <c r="AJ383" s="3">
        <v>10.8763746708383</v>
      </c>
      <c r="AK383" s="3">
        <v>10.7799136164578</v>
      </c>
      <c r="AL383" s="3"/>
      <c r="AM383" s="3">
        <v>100</v>
      </c>
      <c r="AN383" s="5" t="s">
        <v>56</v>
      </c>
      <c r="AO383" s="1"/>
      <c r="AP383" s="1"/>
      <c r="AQ383" s="1"/>
    </row>
    <row r="384" spans="1:43">
      <c r="A384" s="1" t="s">
        <v>1162</v>
      </c>
      <c r="B384" s="1" t="s">
        <v>1163</v>
      </c>
      <c r="C384" s="3">
        <v>6.46301369863014</v>
      </c>
      <c r="D384" s="4">
        <v>41878</v>
      </c>
      <c r="E384" s="3">
        <v>0.364071855</v>
      </c>
      <c r="F384" s="5" t="s">
        <v>1164</v>
      </c>
      <c r="G384" s="5">
        <v>717</v>
      </c>
      <c r="H384" s="5" t="s">
        <v>50</v>
      </c>
      <c r="I384" s="3">
        <v>-0.0949667616334167</v>
      </c>
      <c r="J384" s="3">
        <v>79.2317999106744</v>
      </c>
      <c r="K384" s="3">
        <v>0.0951474785918213</v>
      </c>
      <c r="L384" s="3">
        <v>3.67419212040726</v>
      </c>
      <c r="M384" s="3">
        <v>-1.4058106841612</v>
      </c>
      <c r="N384" s="3">
        <v>97.8628673196794</v>
      </c>
      <c r="O384" s="3">
        <v>0.285986653956161</v>
      </c>
      <c r="P384" s="3">
        <v>79.1228871630882</v>
      </c>
      <c r="Q384" s="3">
        <v>0.0951474785918213</v>
      </c>
      <c r="R384" s="3">
        <v>90.1496861419604</v>
      </c>
      <c r="S384" s="3">
        <v>1.08499066181091</v>
      </c>
      <c r="T384" s="3">
        <v>79.6045197740113</v>
      </c>
      <c r="U384" s="3">
        <v>5.07518766161924</v>
      </c>
      <c r="V384" s="3">
        <v>78.4829721362229</v>
      </c>
      <c r="W384" s="3">
        <v>9.50805647521621</v>
      </c>
      <c r="X384" s="3">
        <v>88.3495145631068</v>
      </c>
      <c r="Y384" s="3">
        <v>16.8505506833246</v>
      </c>
      <c r="Z384" s="3">
        <v>61.437908496732</v>
      </c>
      <c r="AA384" s="3">
        <v>-0.0306324020578806</v>
      </c>
      <c r="AB384" s="3">
        <v>0.147382388891995</v>
      </c>
      <c r="AC384" s="3">
        <v>-3.1021897810219</v>
      </c>
      <c r="AD384" s="3">
        <v>0.989045345309616</v>
      </c>
      <c r="AE384" s="5">
        <v>3</v>
      </c>
      <c r="AF384" s="3">
        <v>0.24889917417984</v>
      </c>
      <c r="AG384" s="3">
        <v>1.62768208821253</v>
      </c>
      <c r="AH384" s="3">
        <v>0.993239819737468</v>
      </c>
      <c r="AI384" s="3">
        <v>3.22152704298804</v>
      </c>
      <c r="AJ384" s="3">
        <v>3.61416404341428</v>
      </c>
      <c r="AK384" s="3">
        <v>5.30233808995535</v>
      </c>
      <c r="AL384" s="3"/>
      <c r="AM384" s="3"/>
      <c r="AN384" s="5" t="s">
        <v>46</v>
      </c>
      <c r="AO384" s="1"/>
      <c r="AP384" s="1"/>
      <c r="AQ384" s="1"/>
    </row>
    <row r="385" spans="1:43">
      <c r="A385" s="1" t="s">
        <v>1165</v>
      </c>
      <c r="B385" s="1" t="s">
        <v>1166</v>
      </c>
      <c r="C385" s="3">
        <v>6.44383561643836</v>
      </c>
      <c r="D385" s="4">
        <v>41885</v>
      </c>
      <c r="E385" s="3">
        <v>42.2597198005</v>
      </c>
      <c r="F385" s="5" t="s">
        <v>1167</v>
      </c>
      <c r="G385" s="5">
        <v>1503</v>
      </c>
      <c r="H385" s="5" t="s">
        <v>191</v>
      </c>
      <c r="I385" s="3">
        <v>14.1013608634444</v>
      </c>
      <c r="J385" s="3">
        <v>24.7739602169982</v>
      </c>
      <c r="K385" s="3">
        <v>1.4392991239049</v>
      </c>
      <c r="L385" s="3">
        <v>70.2054794520548</v>
      </c>
      <c r="M385" s="3">
        <v>3.64450127877238</v>
      </c>
      <c r="N385" s="3">
        <v>67.027027027027</v>
      </c>
      <c r="O385" s="3">
        <v>23.5204470408941</v>
      </c>
      <c r="P385" s="3">
        <v>30.6666666666667</v>
      </c>
      <c r="Q385" s="3">
        <v>29.4039382650346</v>
      </c>
      <c r="R385" s="3">
        <v>31.2368972746331</v>
      </c>
      <c r="S385" s="3">
        <v>101.784232365145</v>
      </c>
      <c r="T385" s="3">
        <v>13.7254901960784</v>
      </c>
      <c r="U385" s="3">
        <v>264.542728635682</v>
      </c>
      <c r="V385" s="3">
        <v>4.10557184750733</v>
      </c>
      <c r="W385" s="3">
        <v>215.369649805447</v>
      </c>
      <c r="X385" s="3">
        <v>5.65371024734982</v>
      </c>
      <c r="Y385" s="3">
        <v>291.545893719807</v>
      </c>
      <c r="Z385" s="3">
        <v>8.22784810126582</v>
      </c>
      <c r="AA385" s="3">
        <v>0.337929027590875</v>
      </c>
      <c r="AB385" s="3">
        <v>0.367850993389848</v>
      </c>
      <c r="AC385" s="3">
        <v>-28.1960227272727</v>
      </c>
      <c r="AD385" s="3">
        <v>1.65075458165724</v>
      </c>
      <c r="AE385" s="5">
        <v>3</v>
      </c>
      <c r="AF385" s="3">
        <v>3.35762801137156</v>
      </c>
      <c r="AG385" s="3">
        <v>112.59588478571</v>
      </c>
      <c r="AH385" s="3">
        <v>94.1338060868306</v>
      </c>
      <c r="AI385" s="3">
        <v>43.4891065205701</v>
      </c>
      <c r="AJ385" s="3">
        <v>41.698133799867</v>
      </c>
      <c r="AK385" s="3">
        <v>32.2274202299658</v>
      </c>
      <c r="AL385" s="3"/>
      <c r="AM385" s="3"/>
      <c r="AN385" s="5" t="s">
        <v>46</v>
      </c>
      <c r="AO385" s="1"/>
      <c r="AP385" s="1"/>
      <c r="AQ385" s="1"/>
    </row>
    <row r="386" spans="1:43">
      <c r="A386" s="1" t="s">
        <v>1168</v>
      </c>
      <c r="B386" s="1" t="s">
        <v>1169</v>
      </c>
      <c r="C386" s="3">
        <v>6.44109589041096</v>
      </c>
      <c r="D386" s="4">
        <v>41886</v>
      </c>
      <c r="E386" s="3">
        <v>1.0871392354</v>
      </c>
      <c r="F386" s="5" t="s">
        <v>1170</v>
      </c>
      <c r="G386" s="5">
        <v>2352</v>
      </c>
      <c r="H386" s="5" t="s">
        <v>93</v>
      </c>
      <c r="I386" s="3">
        <v>12.6239259748843</v>
      </c>
      <c r="J386" s="3">
        <v>18.6</v>
      </c>
      <c r="K386" s="3">
        <v>3.08529945553539</v>
      </c>
      <c r="L386" s="3">
        <v>26.9573835480674</v>
      </c>
      <c r="M386" s="3">
        <v>6.53329165364176</v>
      </c>
      <c r="N386" s="3">
        <v>20.5089820359281</v>
      </c>
      <c r="O386" s="3">
        <v>17.3957974509128</v>
      </c>
      <c r="P386" s="3">
        <v>31.6901408450704</v>
      </c>
      <c r="Q386" s="3">
        <v>26.2222222222222</v>
      </c>
      <c r="R386" s="3">
        <v>25.1289989680083</v>
      </c>
      <c r="S386" s="3">
        <v>73.8775510204082</v>
      </c>
      <c r="T386" s="3">
        <v>18.5812599258867</v>
      </c>
      <c r="U386" s="3">
        <v>130.27027027027</v>
      </c>
      <c r="V386" s="3">
        <v>28.2392026578073</v>
      </c>
      <c r="W386" s="3">
        <v>123.328964613368</v>
      </c>
      <c r="X386" s="3">
        <v>20.0998751560549</v>
      </c>
      <c r="Y386" s="3">
        <v>150.036683785767</v>
      </c>
      <c r="Z386" s="3">
        <v>24.6753246753247</v>
      </c>
      <c r="AA386" s="3">
        <v>0.337505646990414</v>
      </c>
      <c r="AB386" s="3">
        <v>0.283524395937149</v>
      </c>
      <c r="AC386" s="3">
        <v>-23.5534774985389</v>
      </c>
      <c r="AD386" s="3">
        <v>1.30121157732657</v>
      </c>
      <c r="AE386" s="5">
        <v>2</v>
      </c>
      <c r="AF386" s="3">
        <v>2.05022653978052</v>
      </c>
      <c r="AG386" s="3">
        <v>57.0553926595413</v>
      </c>
      <c r="AH386" s="3">
        <v>53.4149034371929</v>
      </c>
      <c r="AI386" s="3">
        <v>27.2754974177322</v>
      </c>
      <c r="AJ386" s="3">
        <v>22.581160276688</v>
      </c>
      <c r="AK386" s="3">
        <v>22.0276213899783</v>
      </c>
      <c r="AL386" s="3"/>
      <c r="AM386" s="3"/>
      <c r="AN386" s="5" t="s">
        <v>46</v>
      </c>
      <c r="AO386" s="1"/>
      <c r="AP386" s="1"/>
      <c r="AQ386" s="1"/>
    </row>
    <row r="387" spans="1:43">
      <c r="A387" s="1" t="s">
        <v>1171</v>
      </c>
      <c r="B387" s="1" t="s">
        <v>1172</v>
      </c>
      <c r="C387" s="3">
        <v>6.46027397260274</v>
      </c>
      <c r="D387" s="4">
        <v>41879</v>
      </c>
      <c r="E387" s="3">
        <v>851.135490097</v>
      </c>
      <c r="F387" s="5" t="s">
        <v>1173</v>
      </c>
      <c r="G387" s="5">
        <v>2359</v>
      </c>
      <c r="H387" s="5" t="s">
        <v>64</v>
      </c>
      <c r="I387" s="3">
        <v>0.303094651867283</v>
      </c>
      <c r="J387" s="3">
        <v>10.0583090379009</v>
      </c>
      <c r="K387" s="3">
        <v>0.0428521019874036</v>
      </c>
      <c r="L387" s="3">
        <v>34.2565597667638</v>
      </c>
      <c r="M387" s="3">
        <v>0.226363455514615</v>
      </c>
      <c r="N387" s="3">
        <v>11.5160349854227</v>
      </c>
      <c r="O387" s="3">
        <v>0.684383222509926</v>
      </c>
      <c r="P387" s="3">
        <v>11.5497076023392</v>
      </c>
      <c r="Q387" s="3">
        <v>1.22659641941874</v>
      </c>
      <c r="R387" s="3">
        <v>20.5621301775148</v>
      </c>
      <c r="S387" s="3">
        <v>2.21131015424307</v>
      </c>
      <c r="T387" s="3">
        <v>26.9865067466267</v>
      </c>
      <c r="U387" s="3">
        <v>4.90187235720586</v>
      </c>
      <c r="V387" s="3">
        <v>27.4691358024691</v>
      </c>
      <c r="W387" s="3">
        <v>8.74775372145823</v>
      </c>
      <c r="X387" s="3">
        <v>26.5432098765432</v>
      </c>
      <c r="Y387" s="3">
        <v>16.5536016298581</v>
      </c>
      <c r="Z387" s="3">
        <v>16.5413533834586</v>
      </c>
      <c r="AA387" s="3">
        <v>0.193130361294579</v>
      </c>
      <c r="AB387" s="3">
        <v>3.13225242421685</v>
      </c>
      <c r="AC387" s="3">
        <v>0</v>
      </c>
      <c r="AD387" s="3"/>
      <c r="AE387" s="5"/>
      <c r="AF387" s="3">
        <v>0.231627527693989</v>
      </c>
      <c r="AG387" s="3">
        <v>1.60306866056279</v>
      </c>
      <c r="AH387" s="3">
        <v>1.73163121142876</v>
      </c>
      <c r="AI387" s="3">
        <v>2.08228794693328</v>
      </c>
      <c r="AJ387" s="3">
        <v>2.34114012294975</v>
      </c>
      <c r="AK387" s="3">
        <v>2.45441424126234</v>
      </c>
      <c r="AL387" s="3"/>
      <c r="AM387" s="3">
        <v>1000</v>
      </c>
      <c r="AN387" s="5" t="s">
        <v>56</v>
      </c>
      <c r="AO387" s="1"/>
      <c r="AP387" s="1"/>
      <c r="AQ387" s="1"/>
    </row>
    <row r="388" spans="1:43">
      <c r="A388" s="1" t="s">
        <v>1174</v>
      </c>
      <c r="B388" s="1" t="s">
        <v>1175</v>
      </c>
      <c r="C388" s="3">
        <v>6.21917808219178</v>
      </c>
      <c r="D388" s="4">
        <v>41967</v>
      </c>
      <c r="E388" s="3">
        <v>1.9323892229</v>
      </c>
      <c r="F388" s="5" t="s">
        <v>1176</v>
      </c>
      <c r="G388" s="5">
        <v>1346</v>
      </c>
      <c r="H388" s="5" t="s">
        <v>64</v>
      </c>
      <c r="I388" s="3">
        <v>0.187314938560328</v>
      </c>
      <c r="J388" s="3">
        <v>96.9387755102041</v>
      </c>
      <c r="K388" s="3">
        <v>0.0301445178861501</v>
      </c>
      <c r="L388" s="3">
        <v>94.7521865889213</v>
      </c>
      <c r="M388" s="3">
        <v>0.139267788971817</v>
      </c>
      <c r="N388" s="3">
        <v>96.3556851311953</v>
      </c>
      <c r="O388" s="3">
        <v>0.413782960815428</v>
      </c>
      <c r="P388" s="3">
        <v>96.6374269005848</v>
      </c>
      <c r="Q388" s="3">
        <v>0.825877139017056</v>
      </c>
      <c r="R388" s="3">
        <v>96.4497041420118</v>
      </c>
      <c r="S388" s="3">
        <v>1.50130293538035</v>
      </c>
      <c r="T388" s="3">
        <v>95.952023988006</v>
      </c>
      <c r="U388" s="3">
        <v>3.5671586799448</v>
      </c>
      <c r="V388" s="3">
        <v>95.8333333333333</v>
      </c>
      <c r="W388" s="3">
        <v>6.51557529241743</v>
      </c>
      <c r="X388" s="3">
        <v>95.5246913580247</v>
      </c>
      <c r="Y388" s="3">
        <v>13.4326868446801</v>
      </c>
      <c r="Z388" s="3">
        <v>91.7293233082707</v>
      </c>
      <c r="AA388" s="3">
        <v>-1.64941489986165</v>
      </c>
      <c r="AB388" s="3">
        <v>0.0577593298762014</v>
      </c>
      <c r="AC388" s="3">
        <v>0</v>
      </c>
      <c r="AD388" s="3"/>
      <c r="AE388" s="5"/>
      <c r="AF388" s="3">
        <v>0.172977637983602</v>
      </c>
      <c r="AG388" s="3">
        <v>1.0976971513345</v>
      </c>
      <c r="AH388" s="3">
        <v>1.25147580980065</v>
      </c>
      <c r="AI388" s="3">
        <v>1.56133571053747</v>
      </c>
      <c r="AJ388" s="3">
        <v>1.86877535812979</v>
      </c>
      <c r="AK388" s="3">
        <v>2.08095756651192</v>
      </c>
      <c r="AL388" s="3"/>
      <c r="AM388" s="3"/>
      <c r="AN388" s="5" t="s">
        <v>46</v>
      </c>
      <c r="AO388" s="1"/>
      <c r="AP388" s="1"/>
      <c r="AQ388" s="1"/>
    </row>
    <row r="389" spans="1:43">
      <c r="A389" s="1" t="s">
        <v>1177</v>
      </c>
      <c r="B389" s="1" t="s">
        <v>1178</v>
      </c>
      <c r="C389" s="3">
        <v>6.40547945205479</v>
      </c>
      <c r="D389" s="4">
        <v>41899</v>
      </c>
      <c r="E389" s="3">
        <v>147.0275248448</v>
      </c>
      <c r="F389" s="5" t="s">
        <v>942</v>
      </c>
      <c r="G389" s="5">
        <v>800</v>
      </c>
      <c r="H389" s="5" t="s">
        <v>191</v>
      </c>
      <c r="I389" s="3">
        <v>11.4407565362507</v>
      </c>
      <c r="J389" s="3">
        <v>39.0596745027125</v>
      </c>
      <c r="K389" s="3">
        <v>3.47796143250689</v>
      </c>
      <c r="L389" s="3">
        <v>29.6232876712329</v>
      </c>
      <c r="M389" s="3">
        <v>8.05465659834591</v>
      </c>
      <c r="N389" s="3">
        <v>24.3243243243243</v>
      </c>
      <c r="O389" s="3">
        <v>21.5369059656218</v>
      </c>
      <c r="P389" s="3">
        <v>36.952380952381</v>
      </c>
      <c r="Q389" s="3">
        <v>22.3036223036223</v>
      </c>
      <c r="R389" s="3">
        <v>49.685534591195</v>
      </c>
      <c r="S389" s="3">
        <v>75.1165501165501</v>
      </c>
      <c r="T389" s="3">
        <v>36.5196078431373</v>
      </c>
      <c r="U389" s="3">
        <v>227.520435967302</v>
      </c>
      <c r="V389" s="3">
        <v>11.4369501466276</v>
      </c>
      <c r="W389" s="3">
        <v>206.320081549439</v>
      </c>
      <c r="X389" s="3">
        <v>7.06713780918728</v>
      </c>
      <c r="Y389" s="3">
        <v>353.92749244713</v>
      </c>
      <c r="Z389" s="3">
        <v>2.53164556962025</v>
      </c>
      <c r="AA389" s="3">
        <v>0.293543175247131</v>
      </c>
      <c r="AB389" s="3">
        <v>0.370649032624202</v>
      </c>
      <c r="AC389" s="3">
        <v>-24.8541947061463</v>
      </c>
      <c r="AD389" s="3">
        <v>1.81586855072136</v>
      </c>
      <c r="AE389" s="5">
        <v>5</v>
      </c>
      <c r="AF389" s="3">
        <v>3.06112393760957</v>
      </c>
      <c r="AG389" s="3">
        <v>84.2069074398471</v>
      </c>
      <c r="AH389" s="3">
        <v>83.3966272226653</v>
      </c>
      <c r="AI389" s="3">
        <v>41.4419286835617</v>
      </c>
      <c r="AJ389" s="3">
        <v>43.4792931239293</v>
      </c>
      <c r="AK389" s="3">
        <v>37.1656251972322</v>
      </c>
      <c r="AL389" s="3"/>
      <c r="AM389" s="3">
        <v>100</v>
      </c>
      <c r="AN389" s="5" t="s">
        <v>56</v>
      </c>
      <c r="AO389" s="1"/>
      <c r="AP389" s="1"/>
      <c r="AQ389" s="1"/>
    </row>
    <row r="390" spans="1:43">
      <c r="A390" s="1" t="s">
        <v>1179</v>
      </c>
      <c r="B390" s="1" t="s">
        <v>1180</v>
      </c>
      <c r="C390" s="3">
        <v>6.40547945205479</v>
      </c>
      <c r="D390" s="4">
        <v>41899</v>
      </c>
      <c r="E390" s="3">
        <v>31.8499057872</v>
      </c>
      <c r="F390" s="5" t="s">
        <v>1181</v>
      </c>
      <c r="G390" s="5">
        <v>2339</v>
      </c>
      <c r="H390" s="5" t="s">
        <v>655</v>
      </c>
      <c r="I390" s="3">
        <v>1.53924653456926</v>
      </c>
      <c r="J390" s="3">
        <v>70.2702702702703</v>
      </c>
      <c r="K390" s="3">
        <v>0.454316002019173</v>
      </c>
      <c r="L390" s="3">
        <v>62.1621621621622</v>
      </c>
      <c r="M390" s="3">
        <v>0.938371798123249</v>
      </c>
      <c r="N390" s="3">
        <v>72.972972972973</v>
      </c>
      <c r="O390" s="3">
        <v>1.70357751277684</v>
      </c>
      <c r="P390" s="3">
        <v>74.2857142857143</v>
      </c>
      <c r="Q390" s="3">
        <v>2.19086314653683</v>
      </c>
      <c r="R390" s="3">
        <v>51.4285714285714</v>
      </c>
      <c r="S390" s="3">
        <v>8.15769432513381</v>
      </c>
      <c r="T390" s="3">
        <v>63.6363636363636</v>
      </c>
      <c r="U390" s="3">
        <v>17.178471617054</v>
      </c>
      <c r="V390" s="3">
        <v>66.6666666666667</v>
      </c>
      <c r="W390" s="3">
        <v>17.1564144929849</v>
      </c>
      <c r="X390" s="3">
        <v>61.1111111111111</v>
      </c>
      <c r="Y390" s="3">
        <v>27.1070651724138</v>
      </c>
      <c r="Z390" s="3">
        <v>33.3333333333333</v>
      </c>
      <c r="AA390" s="3">
        <v>0.358656286427731</v>
      </c>
      <c r="AB390" s="3">
        <v>0.284892988636173</v>
      </c>
      <c r="AC390" s="3">
        <v>-2.68776924517701</v>
      </c>
      <c r="AD390" s="3">
        <v>2.01267894525735</v>
      </c>
      <c r="AE390" s="5">
        <v>3</v>
      </c>
      <c r="AF390" s="3">
        <v>0.461874528132138</v>
      </c>
      <c r="AG390" s="3">
        <v>9.1501879135629</v>
      </c>
      <c r="AH390" s="3">
        <v>8.17887080522939</v>
      </c>
      <c r="AI390" s="3">
        <v>5.72324285958716</v>
      </c>
      <c r="AJ390" s="3">
        <v>5.26111473030155</v>
      </c>
      <c r="AK390" s="3">
        <v>6.12694748853642</v>
      </c>
      <c r="AL390" s="3"/>
      <c r="AM390" s="3"/>
      <c r="AN390" s="5" t="s">
        <v>46</v>
      </c>
      <c r="AO390" s="1"/>
      <c r="AP390" s="1"/>
      <c r="AQ390" s="1"/>
    </row>
    <row r="391" spans="1:43">
      <c r="A391" s="1" t="s">
        <v>1182</v>
      </c>
      <c r="B391" s="1" t="s">
        <v>1183</v>
      </c>
      <c r="C391" s="3">
        <v>6.42191780821918</v>
      </c>
      <c r="D391" s="4">
        <v>41893</v>
      </c>
      <c r="E391" s="3">
        <v>1.2952199056</v>
      </c>
      <c r="F391" s="5" t="s">
        <v>1184</v>
      </c>
      <c r="G391" s="5">
        <v>2092</v>
      </c>
      <c r="H391" s="5" t="s">
        <v>93</v>
      </c>
      <c r="I391" s="3">
        <v>11.499165971643</v>
      </c>
      <c r="J391" s="3">
        <v>23.65</v>
      </c>
      <c r="K391" s="3">
        <v>1.95910195910194</v>
      </c>
      <c r="L391" s="3">
        <v>45.2428146679881</v>
      </c>
      <c r="M391" s="3">
        <v>2.54074784276126</v>
      </c>
      <c r="N391" s="3">
        <v>47.4051896207585</v>
      </c>
      <c r="O391" s="3">
        <v>24.9707875671886</v>
      </c>
      <c r="P391" s="3">
        <v>11.4688128772636</v>
      </c>
      <c r="Q391" s="3">
        <v>29.0030758096617</v>
      </c>
      <c r="R391" s="3">
        <v>19.7110423116615</v>
      </c>
      <c r="S391" s="3">
        <v>43.788652863673</v>
      </c>
      <c r="T391" s="3">
        <v>47.9089465325569</v>
      </c>
      <c r="U391" s="3">
        <v>182.899087422299</v>
      </c>
      <c r="V391" s="3">
        <v>10.4097452934662</v>
      </c>
      <c r="W391" s="3">
        <v>101.868629671574</v>
      </c>
      <c r="X391" s="3">
        <v>29.6504369538077</v>
      </c>
      <c r="Y391" s="3">
        <v>57.859778597786</v>
      </c>
      <c r="Z391" s="3">
        <v>64.8051948051948</v>
      </c>
      <c r="AA391" s="3">
        <v>0.155728199885687</v>
      </c>
      <c r="AB391" s="3">
        <v>0.198149261351165</v>
      </c>
      <c r="AC391" s="3">
        <v>-36.0119047619048</v>
      </c>
      <c r="AD391" s="3">
        <v>0.731128688245681</v>
      </c>
      <c r="AE391" s="5">
        <v>5</v>
      </c>
      <c r="AF391" s="3">
        <v>2.09473061536533</v>
      </c>
      <c r="AG391" s="3">
        <v>62.0768442420259</v>
      </c>
      <c r="AH391" s="3">
        <v>69.8359016019371</v>
      </c>
      <c r="AI391" s="3">
        <v>22.6341196889143</v>
      </c>
      <c r="AJ391" s="3">
        <v>23.2125397879627</v>
      </c>
      <c r="AK391" s="3">
        <v>17.6873501146772</v>
      </c>
      <c r="AL391" s="3"/>
      <c r="AM391" s="3"/>
      <c r="AN391" s="5" t="s">
        <v>46</v>
      </c>
      <c r="AO391" s="1"/>
      <c r="AP391" s="1"/>
      <c r="AQ391" s="1"/>
    </row>
    <row r="392" spans="1:43">
      <c r="A392" s="1" t="s">
        <v>1185</v>
      </c>
      <c r="B392" s="1" t="s">
        <v>1186</v>
      </c>
      <c r="C392" s="3">
        <v>6.42465753424658</v>
      </c>
      <c r="D392" s="4">
        <v>41892</v>
      </c>
      <c r="E392" s="3">
        <v>0.7296044081</v>
      </c>
      <c r="F392" s="5" t="s">
        <v>1141</v>
      </c>
      <c r="G392" s="5">
        <v>209</v>
      </c>
      <c r="H392" s="5" t="s">
        <v>191</v>
      </c>
      <c r="I392" s="3">
        <v>11.2949937939595</v>
      </c>
      <c r="J392" s="3">
        <v>40.5063291139241</v>
      </c>
      <c r="K392" s="3">
        <v>2.98621745788667</v>
      </c>
      <c r="L392" s="3">
        <v>39.041095890411</v>
      </c>
      <c r="M392" s="3">
        <v>7.29956122856002</v>
      </c>
      <c r="N392" s="3">
        <v>32.0720720720721</v>
      </c>
      <c r="O392" s="3">
        <v>20.9532374100719</v>
      </c>
      <c r="P392" s="3">
        <v>39.4285714285714</v>
      </c>
      <c r="Q392" s="3">
        <v>29.7010607521697</v>
      </c>
      <c r="R392" s="3">
        <v>29.979035639413</v>
      </c>
      <c r="S392" s="3">
        <v>71.9948849104859</v>
      </c>
      <c r="T392" s="3">
        <v>42.4019607843137</v>
      </c>
      <c r="U392" s="3">
        <v>135.345581802275</v>
      </c>
      <c r="V392" s="3">
        <v>58.3577712609971</v>
      </c>
      <c r="W392" s="3">
        <v>88.5073580939033</v>
      </c>
      <c r="X392" s="3">
        <v>69.6113074204947</v>
      </c>
      <c r="Y392" s="3">
        <v>148.154981549815</v>
      </c>
      <c r="Z392" s="3">
        <v>55.6962025316456</v>
      </c>
      <c r="AA392" s="3">
        <v>0.28089258308892</v>
      </c>
      <c r="AB392" s="3">
        <v>0.193869911989335</v>
      </c>
      <c r="AC392" s="3">
        <v>-31.0122501611863</v>
      </c>
      <c r="AD392" s="3">
        <v>0.757231647429156</v>
      </c>
      <c r="AE392" s="5">
        <v>8</v>
      </c>
      <c r="AF392" s="3">
        <v>1.56744267727908</v>
      </c>
      <c r="AG392" s="3">
        <v>67.2676343197274</v>
      </c>
      <c r="AH392" s="3">
        <v>53.401180443513</v>
      </c>
      <c r="AI392" s="3">
        <v>21.3862811185999</v>
      </c>
      <c r="AJ392" s="3">
        <v>20.2174321620269</v>
      </c>
      <c r="AK392" s="3">
        <v>18.3283299554507</v>
      </c>
      <c r="AL392" s="3"/>
      <c r="AM392" s="3"/>
      <c r="AN392" s="5" t="s">
        <v>46</v>
      </c>
      <c r="AO392" s="1"/>
      <c r="AP392" s="1"/>
      <c r="AQ392" s="1"/>
    </row>
    <row r="393" spans="1:43">
      <c r="A393" s="1" t="s">
        <v>1187</v>
      </c>
      <c r="B393" s="1" t="s">
        <v>1188</v>
      </c>
      <c r="C393" s="3">
        <v>6.28493150684931</v>
      </c>
      <c r="D393" s="4">
        <v>41943</v>
      </c>
      <c r="E393" s="3">
        <v>0.6737052452</v>
      </c>
      <c r="F393" s="5" t="s">
        <v>1189</v>
      </c>
      <c r="G393" s="5">
        <v>1374</v>
      </c>
      <c r="H393" s="5" t="s">
        <v>93</v>
      </c>
      <c r="I393" s="3">
        <v>3.85917400135409</v>
      </c>
      <c r="J393" s="3">
        <v>60.2</v>
      </c>
      <c r="K393" s="3">
        <v>3.36927223719677</v>
      </c>
      <c r="L393" s="3">
        <v>22.001982160555</v>
      </c>
      <c r="M393" s="3">
        <v>-2.78833967046895</v>
      </c>
      <c r="N393" s="3">
        <v>94.4610778443114</v>
      </c>
      <c r="O393" s="3">
        <v>11.5636363636364</v>
      </c>
      <c r="P393" s="3">
        <v>46.8812877263582</v>
      </c>
      <c r="Q393" s="3">
        <v>15.6862745098039</v>
      </c>
      <c r="R393" s="3">
        <v>45.9236326109391</v>
      </c>
      <c r="S393" s="3">
        <v>41.5129151291513</v>
      </c>
      <c r="T393" s="3">
        <v>50.3970354685018</v>
      </c>
      <c r="U393" s="3">
        <v>136</v>
      </c>
      <c r="V393" s="3">
        <v>25.9136212624585</v>
      </c>
      <c r="W393" s="3">
        <v>79.4152046783626</v>
      </c>
      <c r="X393" s="3">
        <v>40.5742821473159</v>
      </c>
      <c r="Y393" s="3">
        <v>45.4028436018958</v>
      </c>
      <c r="Z393" s="3">
        <v>78.7012987012987</v>
      </c>
      <c r="AA393" s="3">
        <v>0.148805516350202</v>
      </c>
      <c r="AB393" s="3">
        <v>0.150922133087044</v>
      </c>
      <c r="AC393" s="3">
        <v>-37.3581011351909</v>
      </c>
      <c r="AD393" s="3">
        <v>0.574681372669368</v>
      </c>
      <c r="AE393" s="5">
        <v>7</v>
      </c>
      <c r="AF393" s="3">
        <v>1.51248107528828</v>
      </c>
      <c r="AG393" s="3">
        <v>54.2113687681702</v>
      </c>
      <c r="AH393" s="3">
        <v>55.2699118118571</v>
      </c>
      <c r="AI393" s="3">
        <v>18.7874985810057</v>
      </c>
      <c r="AJ393" s="3">
        <v>12.7247307361895</v>
      </c>
      <c r="AK393" s="3">
        <v>14.2867814501555</v>
      </c>
      <c r="AL393" s="3"/>
      <c r="AM393" s="3"/>
      <c r="AN393" s="5" t="s">
        <v>46</v>
      </c>
      <c r="AO393" s="1"/>
      <c r="AP393" s="1"/>
      <c r="AQ393" s="1"/>
    </row>
    <row r="394" spans="1:43">
      <c r="A394" s="1" t="s">
        <v>1190</v>
      </c>
      <c r="B394" s="1" t="s">
        <v>1191</v>
      </c>
      <c r="C394" s="3">
        <v>6.47945205479452</v>
      </c>
      <c r="D394" s="4">
        <v>41872</v>
      </c>
      <c r="E394" s="3">
        <v>513.912951626</v>
      </c>
      <c r="F394" s="5" t="s">
        <v>1192</v>
      </c>
      <c r="G394" s="5">
        <v>1238</v>
      </c>
      <c r="H394" s="5" t="s">
        <v>64</v>
      </c>
      <c r="I394" s="3">
        <v>0.284609144351584</v>
      </c>
      <c r="J394" s="3">
        <v>28.7172011661808</v>
      </c>
      <c r="K394" s="3">
        <v>0.0412406379964184</v>
      </c>
      <c r="L394" s="3">
        <v>48.3965014577259</v>
      </c>
      <c r="M394" s="3">
        <v>0.211566163432589</v>
      </c>
      <c r="N394" s="3">
        <v>32.3615160349854</v>
      </c>
      <c r="O394" s="3">
        <v>0.692497819595229</v>
      </c>
      <c r="P394" s="3">
        <v>8.04093567251462</v>
      </c>
      <c r="Q394" s="3">
        <v>1.31140635989635</v>
      </c>
      <c r="R394" s="3">
        <v>5.02958579881657</v>
      </c>
      <c r="S394" s="3">
        <v>2.42345034784798</v>
      </c>
      <c r="T394" s="3">
        <v>4.7976011994003</v>
      </c>
      <c r="U394" s="3">
        <v>5.38845748572512</v>
      </c>
      <c r="V394" s="3">
        <v>4.16666666666667</v>
      </c>
      <c r="W394" s="3">
        <v>9.41853878555611</v>
      </c>
      <c r="X394" s="3">
        <v>4.32098765432099</v>
      </c>
      <c r="Y394" s="3">
        <v>17.6076459232062</v>
      </c>
      <c r="Z394" s="3">
        <v>2.75689223057644</v>
      </c>
      <c r="AA394" s="3">
        <v>0.932294755176423</v>
      </c>
      <c r="AB394" s="3">
        <v>6.59354600161519</v>
      </c>
      <c r="AC394" s="3">
        <v>0</v>
      </c>
      <c r="AD394" s="3"/>
      <c r="AE394" s="5"/>
      <c r="AF394" s="3">
        <v>0.249214974567149</v>
      </c>
      <c r="AG394" s="3">
        <v>1.83848621679032</v>
      </c>
      <c r="AH394" s="3">
        <v>1.97896847470709</v>
      </c>
      <c r="AI394" s="3">
        <v>2.28862223458783</v>
      </c>
      <c r="AJ394" s="3">
        <v>2.49056802985661</v>
      </c>
      <c r="AK394" s="3">
        <v>2.56947660918567</v>
      </c>
      <c r="AL394" s="3"/>
      <c r="AM394" s="3">
        <v>1000</v>
      </c>
      <c r="AN394" s="5" t="s">
        <v>56</v>
      </c>
      <c r="AO394" s="1"/>
      <c r="AP394" s="1"/>
      <c r="AQ394" s="1"/>
    </row>
    <row r="395" spans="1:43">
      <c r="A395" s="1" t="s">
        <v>1193</v>
      </c>
      <c r="B395" s="1" t="s">
        <v>1194</v>
      </c>
      <c r="C395" s="3">
        <v>5.65205479452055</v>
      </c>
      <c r="D395" s="4">
        <v>42174</v>
      </c>
      <c r="E395" s="3">
        <v>4.9764984008</v>
      </c>
      <c r="F395" s="5" t="s">
        <v>1195</v>
      </c>
      <c r="G395" s="5">
        <v>1606</v>
      </c>
      <c r="H395" s="5" t="s">
        <v>64</v>
      </c>
      <c r="I395" s="3">
        <v>0.298394467652725</v>
      </c>
      <c r="J395" s="3">
        <v>14.868804664723</v>
      </c>
      <c r="K395" s="3">
        <v>0.0438184735130368</v>
      </c>
      <c r="L395" s="3">
        <v>26.3848396501458</v>
      </c>
      <c r="M395" s="3">
        <v>0.21650391575645</v>
      </c>
      <c r="N395" s="3">
        <v>22.4489795918367</v>
      </c>
      <c r="O395" s="3">
        <v>0.637156044124683</v>
      </c>
      <c r="P395" s="3">
        <v>36.6959064327485</v>
      </c>
      <c r="Q395" s="3">
        <v>1.09041089943741</v>
      </c>
      <c r="R395" s="3">
        <v>64.4970414201183</v>
      </c>
      <c r="S395" s="3">
        <v>2.13084299018446</v>
      </c>
      <c r="T395" s="3">
        <v>37.7811094452774</v>
      </c>
      <c r="U395" s="3">
        <v>4.62142739488839</v>
      </c>
      <c r="V395" s="3">
        <v>50.6172839506173</v>
      </c>
      <c r="W395" s="3">
        <v>7.82147568378993</v>
      </c>
      <c r="X395" s="3">
        <v>71.4506172839506</v>
      </c>
      <c r="Y395" s="3">
        <v>14.8223034045368</v>
      </c>
      <c r="Z395" s="3">
        <v>67.4185463659148</v>
      </c>
      <c r="AA395" s="3">
        <v>0.116394921224521</v>
      </c>
      <c r="AB395" s="3">
        <v>1.81162607058363</v>
      </c>
      <c r="AC395" s="3">
        <v>0</v>
      </c>
      <c r="AD395" s="3"/>
      <c r="AE395" s="5"/>
      <c r="AF395" s="3">
        <v>0.207769241314541</v>
      </c>
      <c r="AG395" s="3">
        <v>1.62652733872763</v>
      </c>
      <c r="AH395" s="3">
        <v>1.65957278026707</v>
      </c>
      <c r="AI395" s="3">
        <v>1.90536050171926</v>
      </c>
      <c r="AJ395" s="3">
        <v>2.08312585427484</v>
      </c>
      <c r="AK395" s="3"/>
      <c r="AL395" s="3"/>
      <c r="AM395" s="3">
        <v>100</v>
      </c>
      <c r="AN395" s="5" t="s">
        <v>56</v>
      </c>
      <c r="AO395" s="1"/>
      <c r="AP395" s="1"/>
      <c r="AQ395" s="1"/>
    </row>
    <row r="396" spans="1:43">
      <c r="A396" s="1" t="s">
        <v>1196</v>
      </c>
      <c r="B396" s="1" t="s">
        <v>1197</v>
      </c>
      <c r="C396" s="3">
        <v>6.38904109589041</v>
      </c>
      <c r="D396" s="4">
        <v>41905</v>
      </c>
      <c r="E396" s="3">
        <v>7.30044868</v>
      </c>
      <c r="F396" s="5" t="s">
        <v>1198</v>
      </c>
      <c r="G396" s="5">
        <v>2333</v>
      </c>
      <c r="H396" s="5" t="s">
        <v>191</v>
      </c>
      <c r="I396" s="3">
        <v>17.0442016638268</v>
      </c>
      <c r="J396" s="3">
        <v>9.40325497287523</v>
      </c>
      <c r="K396" s="3">
        <v>3.52393617021278</v>
      </c>
      <c r="L396" s="3">
        <v>28.0821917808219</v>
      </c>
      <c r="M396" s="3">
        <v>12.4187725631769</v>
      </c>
      <c r="N396" s="3">
        <v>6.84684684684685</v>
      </c>
      <c r="O396" s="3">
        <v>24.7929468340903</v>
      </c>
      <c r="P396" s="3">
        <v>24.952380952381</v>
      </c>
      <c r="Q396" s="3">
        <v>34.1085271317829</v>
      </c>
      <c r="R396" s="3">
        <v>25.5765199161426</v>
      </c>
      <c r="S396" s="3">
        <v>92.2222222222222</v>
      </c>
      <c r="T396" s="3">
        <v>21.3235294117647</v>
      </c>
      <c r="U396" s="3">
        <v>133.316683316683</v>
      </c>
      <c r="V396" s="3">
        <v>59.8240469208211</v>
      </c>
      <c r="W396" s="3">
        <v>106.134157105031</v>
      </c>
      <c r="X396" s="3">
        <v>57.243816254417</v>
      </c>
      <c r="Y396" s="3">
        <v>134.723618090452</v>
      </c>
      <c r="Z396" s="3">
        <v>59.4936708860759</v>
      </c>
      <c r="AA396" s="3">
        <v>0.39917595428228</v>
      </c>
      <c r="AB396" s="3">
        <v>0.260344173129092</v>
      </c>
      <c r="AC396" s="3">
        <v>-26.2520193861066</v>
      </c>
      <c r="AD396" s="3">
        <v>1.03654175387158</v>
      </c>
      <c r="AE396" s="5">
        <v>3</v>
      </c>
      <c r="AF396" s="3">
        <v>1.8446384045896</v>
      </c>
      <c r="AG396" s="3">
        <v>78.3330213299612</v>
      </c>
      <c r="AH396" s="3">
        <v>56.9375886868652</v>
      </c>
      <c r="AI396" s="3">
        <v>24.8044629614998</v>
      </c>
      <c r="AJ396" s="3">
        <v>22.5923450846288</v>
      </c>
      <c r="AK396" s="3">
        <v>16.8080367639861</v>
      </c>
      <c r="AL396" s="3"/>
      <c r="AM396" s="3">
        <v>50</v>
      </c>
      <c r="AN396" s="5" t="s">
        <v>51</v>
      </c>
      <c r="AO396" s="1"/>
      <c r="AP396" s="1"/>
      <c r="AQ396" s="1"/>
    </row>
    <row r="397" spans="1:43">
      <c r="A397" s="1" t="s">
        <v>1199</v>
      </c>
      <c r="B397" s="1" t="s">
        <v>1200</v>
      </c>
      <c r="C397" s="3">
        <v>3.91232876712329</v>
      </c>
      <c r="D397" s="4">
        <v>42809</v>
      </c>
      <c r="E397" s="3">
        <v>210.3085034408</v>
      </c>
      <c r="F397" s="5" t="s">
        <v>1201</v>
      </c>
      <c r="G397" s="5">
        <v>1429</v>
      </c>
      <c r="H397" s="5" t="s">
        <v>655</v>
      </c>
      <c r="I397" s="3">
        <v>2.29062276306371</v>
      </c>
      <c r="J397" s="3">
        <v>54.0540540540541</v>
      </c>
      <c r="K397" s="3">
        <v>0.492264416315058</v>
      </c>
      <c r="L397" s="3">
        <v>59.4594594594595</v>
      </c>
      <c r="M397" s="3">
        <v>2.07142857142858</v>
      </c>
      <c r="N397" s="3">
        <v>48.6486486486487</v>
      </c>
      <c r="O397" s="3">
        <v>2.29062276306371</v>
      </c>
      <c r="P397" s="3">
        <v>62.8571428571429</v>
      </c>
      <c r="Q397" s="3">
        <v>2.95389048991356</v>
      </c>
      <c r="R397" s="3">
        <v>34.2857142857143</v>
      </c>
      <c r="S397" s="3">
        <v>9.33435348125479</v>
      </c>
      <c r="T397" s="3">
        <v>40.9090909090909</v>
      </c>
      <c r="U397" s="3">
        <v>25.4609306409131</v>
      </c>
      <c r="V397" s="3">
        <v>27.7777777777778</v>
      </c>
      <c r="W397" s="3">
        <v>29.5557570262919</v>
      </c>
      <c r="X397" s="3">
        <v>11.1111111111111</v>
      </c>
      <c r="Y397" s="3"/>
      <c r="Z397" s="3"/>
      <c r="AA397" s="3">
        <v>0.228258130197681</v>
      </c>
      <c r="AB397" s="3">
        <v>0.369177069441028</v>
      </c>
      <c r="AC397" s="3">
        <v>-5.84745762711864</v>
      </c>
      <c r="AD397" s="3">
        <v>1.53873265110248</v>
      </c>
      <c r="AE397" s="5">
        <v>4</v>
      </c>
      <c r="AF397" s="3">
        <v>0.670907971669767</v>
      </c>
      <c r="AG397" s="3">
        <v>9.62498669890226</v>
      </c>
      <c r="AH397" s="3">
        <v>12.0250380221477</v>
      </c>
      <c r="AI397" s="3">
        <v>9.23002330727467</v>
      </c>
      <c r="AJ397" s="3"/>
      <c r="AK397" s="3"/>
      <c r="AL397" s="3"/>
      <c r="AM397" s="3"/>
      <c r="AN397" s="5" t="s">
        <v>51</v>
      </c>
      <c r="AO397" s="1"/>
      <c r="AP397" s="1"/>
      <c r="AQ397" s="1"/>
    </row>
    <row r="398" spans="1:43">
      <c r="A398" s="1" t="s">
        <v>1202</v>
      </c>
      <c r="B398" s="1" t="s">
        <v>1203</v>
      </c>
      <c r="C398" s="3">
        <v>6.4</v>
      </c>
      <c r="D398" s="4">
        <v>41901</v>
      </c>
      <c r="E398" s="3">
        <v>4.4869707297</v>
      </c>
      <c r="F398" s="5" t="s">
        <v>1204</v>
      </c>
      <c r="G398" s="5">
        <v>2337</v>
      </c>
      <c r="H398" s="5" t="s">
        <v>93</v>
      </c>
      <c r="I398" s="3">
        <v>7.94392523364486</v>
      </c>
      <c r="J398" s="3">
        <v>39.6</v>
      </c>
      <c r="K398" s="3">
        <v>2.24719101123596</v>
      </c>
      <c r="L398" s="3">
        <v>40.1387512388503</v>
      </c>
      <c r="M398" s="3">
        <v>3.30237358101136</v>
      </c>
      <c r="N398" s="3">
        <v>40.2694610778443</v>
      </c>
      <c r="O398" s="3">
        <v>14.4</v>
      </c>
      <c r="P398" s="3">
        <v>40.1408450704225</v>
      </c>
      <c r="Q398" s="3">
        <v>19.0721649484536</v>
      </c>
      <c r="R398" s="3">
        <v>39.5252837977296</v>
      </c>
      <c r="S398" s="3">
        <v>52.204764318297</v>
      </c>
      <c r="T398" s="3">
        <v>40.3917416622552</v>
      </c>
      <c r="U398" s="3">
        <v>106.960716747071</v>
      </c>
      <c r="V398" s="3">
        <v>38.7043189368771</v>
      </c>
      <c r="W398" s="3">
        <v>102.631578947368</v>
      </c>
      <c r="X398" s="3">
        <v>29.2134831460674</v>
      </c>
      <c r="Y398" s="3">
        <v>128.538812785388</v>
      </c>
      <c r="Z398" s="3">
        <v>30.6493506493506</v>
      </c>
      <c r="AA398" s="3">
        <v>0.2711793150542</v>
      </c>
      <c r="AB398" s="3">
        <v>0.391057364204774</v>
      </c>
      <c r="AC398" s="3">
        <v>-16.6125290023202</v>
      </c>
      <c r="AD398" s="3">
        <v>1.59445908477274</v>
      </c>
      <c r="AE398" s="5">
        <v>2</v>
      </c>
      <c r="AF398" s="3">
        <v>1.93786508081312</v>
      </c>
      <c r="AG398" s="3">
        <v>55.5548778765366</v>
      </c>
      <c r="AH398" s="3">
        <v>43.9530898920229</v>
      </c>
      <c r="AI398" s="3">
        <v>24.9997045231498</v>
      </c>
      <c r="AJ398" s="3">
        <v>19.4234207419642</v>
      </c>
      <c r="AK398" s="3">
        <v>17.6715850556881</v>
      </c>
      <c r="AL398" s="3"/>
      <c r="AM398" s="3">
        <v>100</v>
      </c>
      <c r="AN398" s="5" t="s">
        <v>56</v>
      </c>
      <c r="AO398" s="1"/>
      <c r="AP398" s="1"/>
      <c r="AQ398" s="1"/>
    </row>
    <row r="399" spans="1:43">
      <c r="A399" s="1" t="s">
        <v>1205</v>
      </c>
      <c r="B399" s="1" t="s">
        <v>1206</v>
      </c>
      <c r="C399" s="3">
        <v>6.02191780821918</v>
      </c>
      <c r="D399" s="4">
        <v>42039</v>
      </c>
      <c r="E399" s="3">
        <v>0.6249177863</v>
      </c>
      <c r="F399" s="5" t="s">
        <v>631</v>
      </c>
      <c r="G399" s="5">
        <v>2176</v>
      </c>
      <c r="H399" s="5" t="s">
        <v>93</v>
      </c>
      <c r="I399" s="3">
        <v>2.8295376121463</v>
      </c>
      <c r="J399" s="3">
        <v>71.75</v>
      </c>
      <c r="K399" s="3">
        <v>-0.200937709310123</v>
      </c>
      <c r="L399" s="3">
        <v>95.986124876115</v>
      </c>
      <c r="M399" s="3">
        <v>-0.534045393858473</v>
      </c>
      <c r="N399" s="3">
        <v>88.5728542914172</v>
      </c>
      <c r="O399" s="3">
        <v>1.98494182067076</v>
      </c>
      <c r="P399" s="3">
        <v>90.5432595573441</v>
      </c>
      <c r="Q399" s="3">
        <v>5.59886605244507</v>
      </c>
      <c r="R399" s="3">
        <v>82.9205366357069</v>
      </c>
      <c r="S399" s="3">
        <v>28.3911945115894</v>
      </c>
      <c r="T399" s="3">
        <v>64.3197458973002</v>
      </c>
      <c r="U399" s="3">
        <v>88.6819500851582</v>
      </c>
      <c r="V399" s="3">
        <v>45.4042081949059</v>
      </c>
      <c r="W399" s="3">
        <v>48.2758728202677</v>
      </c>
      <c r="X399" s="3">
        <v>60.7990012484395</v>
      </c>
      <c r="Y399" s="3">
        <v>62.4047779790576</v>
      </c>
      <c r="Z399" s="3">
        <v>60.7792207792208</v>
      </c>
      <c r="AA399" s="3">
        <v>0.171290504840945</v>
      </c>
      <c r="AB399" s="3">
        <v>0.132194392606572</v>
      </c>
      <c r="AC399" s="3">
        <v>-31.9542253521127</v>
      </c>
      <c r="AD399" s="3">
        <v>0.438247335750564</v>
      </c>
      <c r="AE399" s="5">
        <v>4</v>
      </c>
      <c r="AF399" s="3">
        <v>1.09134688933006</v>
      </c>
      <c r="AG399" s="3">
        <v>30.1704887797546</v>
      </c>
      <c r="AH399" s="3">
        <v>39.427134553247</v>
      </c>
      <c r="AI399" s="3">
        <v>13.6737441687353</v>
      </c>
      <c r="AJ399" s="3">
        <v>13.8502509242736</v>
      </c>
      <c r="AK399" s="3"/>
      <c r="AL399" s="3"/>
      <c r="AM399" s="3"/>
      <c r="AN399" s="5" t="s">
        <v>46</v>
      </c>
      <c r="AO399" s="1"/>
      <c r="AP399" s="1"/>
      <c r="AQ399" s="1"/>
    </row>
    <row r="400" spans="1:43">
      <c r="A400" s="1" t="s">
        <v>1207</v>
      </c>
      <c r="B400" s="1" t="s">
        <v>1208</v>
      </c>
      <c r="C400" s="3">
        <v>6.44931506849315</v>
      </c>
      <c r="D400" s="4">
        <v>41883</v>
      </c>
      <c r="E400" s="3">
        <v>18.0536334106</v>
      </c>
      <c r="F400" s="5" t="s">
        <v>1209</v>
      </c>
      <c r="G400" s="5">
        <v>1818</v>
      </c>
      <c r="H400" s="5" t="s">
        <v>64</v>
      </c>
      <c r="I400" s="3">
        <v>0.252848748151556</v>
      </c>
      <c r="J400" s="3">
        <v>69.9708454810496</v>
      </c>
      <c r="K400" s="3">
        <v>0.0453250045443766</v>
      </c>
      <c r="L400" s="3">
        <v>15.597667638484</v>
      </c>
      <c r="M400" s="3">
        <v>0.190037716866044</v>
      </c>
      <c r="N400" s="3">
        <v>68.5131195335277</v>
      </c>
      <c r="O400" s="3">
        <v>0.597678799935711</v>
      </c>
      <c r="P400" s="3">
        <v>59.9415204678363</v>
      </c>
      <c r="Q400" s="3">
        <v>1.06762447381093</v>
      </c>
      <c r="R400" s="3">
        <v>72.6331360946746</v>
      </c>
      <c r="S400" s="3">
        <v>1.87207075982557</v>
      </c>
      <c r="T400" s="3">
        <v>80.5097451274363</v>
      </c>
      <c r="U400" s="3">
        <v>4.16363627508231</v>
      </c>
      <c r="V400" s="3">
        <v>83.0246913580247</v>
      </c>
      <c r="W400" s="3">
        <v>7.36618587950094</v>
      </c>
      <c r="X400" s="3">
        <v>85.4938271604938</v>
      </c>
      <c r="Y400" s="3">
        <v>14.3200659456359</v>
      </c>
      <c r="Z400" s="3">
        <v>81.453634085213</v>
      </c>
      <c r="AA400" s="3">
        <v>-0.345779736741024</v>
      </c>
      <c r="AB400" s="3">
        <v>0.99442870595019</v>
      </c>
      <c r="AC400" s="3">
        <v>0</v>
      </c>
      <c r="AD400" s="3"/>
      <c r="AE400" s="5"/>
      <c r="AF400" s="3">
        <v>0.195602023876497</v>
      </c>
      <c r="AG400" s="3">
        <v>1.38753251403592</v>
      </c>
      <c r="AH400" s="3">
        <v>1.48285992811681</v>
      </c>
      <c r="AI400" s="3">
        <v>1.78098191486926</v>
      </c>
      <c r="AJ400" s="3">
        <v>2.03850226556996</v>
      </c>
      <c r="AK400" s="3">
        <v>2.14207873853389</v>
      </c>
      <c r="AL400" s="3"/>
      <c r="AM400" s="3"/>
      <c r="AN400" s="5" t="s">
        <v>46</v>
      </c>
      <c r="AO400" s="1"/>
      <c r="AP400" s="1"/>
      <c r="AQ400" s="1"/>
    </row>
    <row r="401" spans="1:43">
      <c r="A401" s="1" t="s">
        <v>1210</v>
      </c>
      <c r="B401" s="1" t="s">
        <v>1211</v>
      </c>
      <c r="C401" s="3">
        <v>6.26849315068493</v>
      </c>
      <c r="D401" s="4">
        <v>41949</v>
      </c>
      <c r="E401" s="3">
        <v>20.4450263174</v>
      </c>
      <c r="F401" s="5" t="s">
        <v>1212</v>
      </c>
      <c r="G401" s="5">
        <v>490</v>
      </c>
      <c r="H401" s="5" t="s">
        <v>93</v>
      </c>
      <c r="I401" s="3">
        <v>4.46700507614212</v>
      </c>
      <c r="J401" s="3">
        <v>55.75</v>
      </c>
      <c r="K401" s="3">
        <v>2.7972027972028</v>
      </c>
      <c r="L401" s="3">
        <v>31.219028741328</v>
      </c>
      <c r="M401" s="3">
        <v>3.88692579505299</v>
      </c>
      <c r="N401" s="3">
        <v>36.4271457085828</v>
      </c>
      <c r="O401" s="3">
        <v>6.13718411552345</v>
      </c>
      <c r="P401" s="3">
        <v>65.3420523138833</v>
      </c>
      <c r="Q401" s="3">
        <v>11.9695321001088</v>
      </c>
      <c r="R401" s="3">
        <v>53.5087719298246</v>
      </c>
      <c r="S401" s="3">
        <v>45.0317124735729</v>
      </c>
      <c r="T401" s="3">
        <v>47.0089994706194</v>
      </c>
      <c r="U401" s="3">
        <v>104.166666666667</v>
      </c>
      <c r="V401" s="3">
        <v>39.5902547065338</v>
      </c>
      <c r="W401" s="3">
        <v>62.4309392265193</v>
      </c>
      <c r="X401" s="3">
        <v>50</v>
      </c>
      <c r="Y401" s="3">
        <v>69.9421965317919</v>
      </c>
      <c r="Z401" s="3">
        <v>56.3636363636364</v>
      </c>
      <c r="AA401" s="3">
        <v>0.26241399373828</v>
      </c>
      <c r="AB401" s="3">
        <v>0.177819432675809</v>
      </c>
      <c r="AC401" s="3">
        <v>-32.6574945691528</v>
      </c>
      <c r="AD401" s="3">
        <v>0.536337201995267</v>
      </c>
      <c r="AE401" s="5">
        <v>5</v>
      </c>
      <c r="AF401" s="3">
        <v>1.18491040037803</v>
      </c>
      <c r="AG401" s="3">
        <v>45.6245927701846</v>
      </c>
      <c r="AH401" s="3">
        <v>44.9271692736817</v>
      </c>
      <c r="AI401" s="3">
        <v>16.9001469145868</v>
      </c>
      <c r="AJ401" s="3">
        <v>15.6388192005972</v>
      </c>
      <c r="AK401" s="3">
        <v>13.3778015527211</v>
      </c>
      <c r="AL401" s="3"/>
      <c r="AM401" s="3"/>
      <c r="AN401" s="5" t="s">
        <v>46</v>
      </c>
      <c r="AO401" s="1"/>
      <c r="AP401" s="1"/>
      <c r="AQ401" s="1"/>
    </row>
    <row r="402" spans="1:43">
      <c r="A402" s="1" t="s">
        <v>1213</v>
      </c>
      <c r="B402" s="1" t="s">
        <v>1214</v>
      </c>
      <c r="C402" s="3">
        <v>6.38904109589041</v>
      </c>
      <c r="D402" s="4">
        <v>41905</v>
      </c>
      <c r="E402" s="3">
        <v>186.5532273315</v>
      </c>
      <c r="F402" s="5" t="s">
        <v>1215</v>
      </c>
      <c r="G402" s="5">
        <v>796</v>
      </c>
      <c r="H402" s="5" t="s">
        <v>64</v>
      </c>
      <c r="I402" s="3">
        <v>0.258249340933005</v>
      </c>
      <c r="J402" s="3">
        <v>64.5772594752187</v>
      </c>
      <c r="K402" s="3">
        <v>0.0402843538249363</v>
      </c>
      <c r="L402" s="3">
        <v>55.3935860058309</v>
      </c>
      <c r="M402" s="3">
        <v>0.193328988748448</v>
      </c>
      <c r="N402" s="3">
        <v>62.9737609329446</v>
      </c>
      <c r="O402" s="3">
        <v>0.609304264520033</v>
      </c>
      <c r="P402" s="3">
        <v>50.8771929824561</v>
      </c>
      <c r="Q402" s="3">
        <v>1.10126654847294</v>
      </c>
      <c r="R402" s="3">
        <v>61.6863905325444</v>
      </c>
      <c r="S402" s="3">
        <v>2.01073493254016</v>
      </c>
      <c r="T402" s="3">
        <v>60.119940029985</v>
      </c>
      <c r="U402" s="3">
        <v>4.59268634489764</v>
      </c>
      <c r="V402" s="3">
        <v>53.5493827160494</v>
      </c>
      <c r="W402" s="3">
        <v>8.19317296508463</v>
      </c>
      <c r="X402" s="3">
        <v>52.9320987654321</v>
      </c>
      <c r="Y402" s="3">
        <v>15.3269841475114</v>
      </c>
      <c r="Z402" s="3">
        <v>54.1353383458647</v>
      </c>
      <c r="AA402" s="3">
        <v>-0.0683190984105542</v>
      </c>
      <c r="AB402" s="3">
        <v>2.24535414716403</v>
      </c>
      <c r="AC402" s="3">
        <v>0</v>
      </c>
      <c r="AD402" s="3"/>
      <c r="AE402" s="5"/>
      <c r="AF402" s="3">
        <v>0.21773080923282</v>
      </c>
      <c r="AG402" s="3">
        <v>1.49784052170581</v>
      </c>
      <c r="AH402" s="3">
        <v>1.64933266138503</v>
      </c>
      <c r="AI402" s="3">
        <v>1.96873023148287</v>
      </c>
      <c r="AJ402" s="3">
        <v>2.14611777387415</v>
      </c>
      <c r="AK402" s="3">
        <v>2.07327034131499</v>
      </c>
      <c r="AL402" s="3"/>
      <c r="AM402" s="3">
        <v>5000</v>
      </c>
      <c r="AN402" s="5" t="s">
        <v>56</v>
      </c>
      <c r="AO402" s="1"/>
      <c r="AP402" s="1"/>
      <c r="AQ402" s="1"/>
    </row>
    <row r="403" spans="1:43">
      <c r="A403" s="1" t="s">
        <v>1216</v>
      </c>
      <c r="B403" s="1" t="s">
        <v>1217</v>
      </c>
      <c r="C403" s="3">
        <v>6.27397260273973</v>
      </c>
      <c r="D403" s="4">
        <v>41947</v>
      </c>
      <c r="E403" s="3">
        <v>4.7481559935</v>
      </c>
      <c r="F403" s="5" t="s">
        <v>1218</v>
      </c>
      <c r="G403" s="5">
        <v>2291</v>
      </c>
      <c r="H403" s="5" t="s">
        <v>191</v>
      </c>
      <c r="I403" s="3">
        <v>14.0256639809012</v>
      </c>
      <c r="J403" s="3">
        <v>25.6781193490054</v>
      </c>
      <c r="K403" s="3">
        <v>4.74232456140351</v>
      </c>
      <c r="L403" s="3">
        <v>7.53424657534247</v>
      </c>
      <c r="M403" s="3">
        <v>8.76743524053516</v>
      </c>
      <c r="N403" s="3">
        <v>20</v>
      </c>
      <c r="O403" s="3">
        <v>24.3005855562785</v>
      </c>
      <c r="P403" s="3">
        <v>27.047619047619</v>
      </c>
      <c r="Q403" s="3">
        <v>39.4016782196279</v>
      </c>
      <c r="R403" s="3">
        <v>16.7714884696017</v>
      </c>
      <c r="S403" s="3">
        <v>89.7219463753724</v>
      </c>
      <c r="T403" s="3">
        <v>23.2843137254902</v>
      </c>
      <c r="U403" s="3">
        <v>198.749022673964</v>
      </c>
      <c r="V403" s="3">
        <v>22.5806451612903</v>
      </c>
      <c r="W403" s="3">
        <v>167.389783065081</v>
      </c>
      <c r="X403" s="3">
        <v>21.5547703180212</v>
      </c>
      <c r="Y403" s="3">
        <v>212.940212940213</v>
      </c>
      <c r="Z403" s="3">
        <v>32.2784810126582</v>
      </c>
      <c r="AA403" s="3">
        <v>0.431238569763997</v>
      </c>
      <c r="AB403" s="3">
        <v>0.372715305988902</v>
      </c>
      <c r="AC403" s="3">
        <v>-28.7476866132017</v>
      </c>
      <c r="AD403" s="3">
        <v>1.34670142926523</v>
      </c>
      <c r="AE403" s="5">
        <v>1</v>
      </c>
      <c r="AF403" s="3">
        <v>2.51500098021012</v>
      </c>
      <c r="AG403" s="3">
        <v>84.4915272219561</v>
      </c>
      <c r="AH403" s="3">
        <v>76.8326107200271</v>
      </c>
      <c r="AI403" s="3">
        <v>32.9673181148186</v>
      </c>
      <c r="AJ403" s="3">
        <v>28.9570280215831</v>
      </c>
      <c r="AK403" s="3">
        <v>27.9561884835732</v>
      </c>
      <c r="AL403" s="3"/>
      <c r="AM403" s="3"/>
      <c r="AN403" s="5" t="s">
        <v>46</v>
      </c>
      <c r="AO403" s="1"/>
      <c r="AP403" s="1"/>
      <c r="AQ403" s="1"/>
    </row>
    <row r="404" spans="1:43">
      <c r="A404" s="1" t="s">
        <v>1219</v>
      </c>
      <c r="B404" s="1" t="s">
        <v>1220</v>
      </c>
      <c r="C404" s="3">
        <v>6.38904109589041</v>
      </c>
      <c r="D404" s="4">
        <v>41905</v>
      </c>
      <c r="E404" s="3">
        <v>11.629333171</v>
      </c>
      <c r="F404" s="5" t="s">
        <v>1221</v>
      </c>
      <c r="G404" s="5">
        <v>1036</v>
      </c>
      <c r="H404" s="5" t="s">
        <v>191</v>
      </c>
      <c r="I404" s="3">
        <v>17.1931083991386</v>
      </c>
      <c r="J404" s="3">
        <v>8.49909584086799</v>
      </c>
      <c r="K404" s="3">
        <v>4.61390579942327</v>
      </c>
      <c r="L404" s="3">
        <v>9.93150684931507</v>
      </c>
      <c r="M404" s="3">
        <v>12.5862068965517</v>
      </c>
      <c r="N404" s="3">
        <v>6.48648648648649</v>
      </c>
      <c r="O404" s="3">
        <v>28.3916633896972</v>
      </c>
      <c r="P404" s="3">
        <v>15.047619047619</v>
      </c>
      <c r="Q404" s="3">
        <v>23.6742424242424</v>
      </c>
      <c r="R404" s="3">
        <v>45.9119496855346</v>
      </c>
      <c r="S404" s="3">
        <v>95.6261234272019</v>
      </c>
      <c r="T404" s="3">
        <v>18.1372549019608</v>
      </c>
      <c r="U404" s="3">
        <v>239.397089397089</v>
      </c>
      <c r="V404" s="3">
        <v>7.62463343108504</v>
      </c>
      <c r="W404" s="3">
        <v>194.941282746161</v>
      </c>
      <c r="X404" s="3">
        <v>10.9540636042403</v>
      </c>
      <c r="Y404" s="3">
        <v>187.665198237885</v>
      </c>
      <c r="Z404" s="3">
        <v>41.7721518987342</v>
      </c>
      <c r="AA404" s="3">
        <v>0.31188669494855</v>
      </c>
      <c r="AB404" s="3">
        <v>0.317888195524495</v>
      </c>
      <c r="AC404" s="3">
        <v>-34.9895031490553</v>
      </c>
      <c r="AD404" s="3">
        <v>1.23795596789278</v>
      </c>
      <c r="AE404" s="5">
        <v>5</v>
      </c>
      <c r="AF404" s="3">
        <v>2.98127557887798</v>
      </c>
      <c r="AG404" s="3">
        <v>109.650497192187</v>
      </c>
      <c r="AH404" s="3">
        <v>85.3763708723343</v>
      </c>
      <c r="AI404" s="3">
        <v>41.8491594953914</v>
      </c>
      <c r="AJ404" s="3">
        <v>28.5243438501803</v>
      </c>
      <c r="AK404" s="3">
        <v>28.6667441769267</v>
      </c>
      <c r="AL404" s="3"/>
      <c r="AM404" s="3"/>
      <c r="AN404" s="5" t="s">
        <v>46</v>
      </c>
      <c r="AO404" s="1"/>
      <c r="AP404" s="1"/>
      <c r="AQ404" s="1"/>
    </row>
    <row r="405" spans="1:43">
      <c r="A405" s="1" t="s">
        <v>1222</v>
      </c>
      <c r="B405" s="1" t="s">
        <v>1223</v>
      </c>
      <c r="C405" s="3">
        <v>1.43561643835616</v>
      </c>
      <c r="D405" s="4">
        <v>43713</v>
      </c>
      <c r="E405" s="3">
        <v>97.8954930715</v>
      </c>
      <c r="F405" s="5" t="s">
        <v>197</v>
      </c>
      <c r="G405" s="5">
        <v>525</v>
      </c>
      <c r="H405" s="5" t="s">
        <v>198</v>
      </c>
      <c r="I405" s="3">
        <v>0.106910292545441</v>
      </c>
      <c r="J405" s="3">
        <v>76.7195767195767</v>
      </c>
      <c r="K405" s="3">
        <v>-0.0388198757764009</v>
      </c>
      <c r="L405" s="3">
        <v>91.4893617021277</v>
      </c>
      <c r="M405" s="3">
        <v>-0.0388198757764009</v>
      </c>
      <c r="N405" s="3">
        <v>74.5358090185676</v>
      </c>
      <c r="O405" s="3">
        <v>0.272585669781934</v>
      </c>
      <c r="P405" s="3">
        <v>87.3563218390805</v>
      </c>
      <c r="Q405" s="3">
        <v>1.15551444859633</v>
      </c>
      <c r="R405" s="3">
        <v>56.25</v>
      </c>
      <c r="S405" s="3">
        <v>2.88054027480023</v>
      </c>
      <c r="T405" s="3">
        <v>15.8914728682171</v>
      </c>
      <c r="U405" s="3"/>
      <c r="V405" s="3"/>
      <c r="W405" s="3"/>
      <c r="X405" s="3"/>
      <c r="Y405" s="3"/>
      <c r="Z405" s="3"/>
      <c r="AA405" s="3">
        <v>0.20990533515924</v>
      </c>
      <c r="AB405" s="3">
        <v>0.615480499883519</v>
      </c>
      <c r="AC405" s="3">
        <v>-0.593244665582239</v>
      </c>
      <c r="AD405" s="3"/>
      <c r="AE405" s="5">
        <v>2</v>
      </c>
      <c r="AF405" s="3">
        <v>0.321495180751891</v>
      </c>
      <c r="AG405" s="3">
        <v>3.53982362998015</v>
      </c>
      <c r="AH405" s="3"/>
      <c r="AI405" s="3"/>
      <c r="AJ405" s="3"/>
      <c r="AK405" s="3"/>
      <c r="AL405" s="3"/>
      <c r="AM405" s="3">
        <v>100</v>
      </c>
      <c r="AN405" s="5" t="s">
        <v>56</v>
      </c>
      <c r="AO405" s="1"/>
      <c r="AP405" s="1"/>
      <c r="AQ405" s="1"/>
    </row>
    <row r="406" spans="1:43">
      <c r="A406" s="1" t="s">
        <v>1224</v>
      </c>
      <c r="B406" s="1" t="s">
        <v>1225</v>
      </c>
      <c r="C406" s="3">
        <v>6.40821917808219</v>
      </c>
      <c r="D406" s="4">
        <v>41898</v>
      </c>
      <c r="E406" s="3">
        <v>22.61075053</v>
      </c>
      <c r="F406" s="5" t="s">
        <v>1226</v>
      </c>
      <c r="G406" s="5">
        <v>1528</v>
      </c>
      <c r="H406" s="5" t="s">
        <v>64</v>
      </c>
      <c r="I406" s="3">
        <v>0.229976816752572</v>
      </c>
      <c r="J406" s="3">
        <v>88.0466472303207</v>
      </c>
      <c r="K406" s="3">
        <v>0.0339695272468219</v>
      </c>
      <c r="L406" s="3">
        <v>88.4839650145773</v>
      </c>
      <c r="M406" s="3">
        <v>0.172597458476374</v>
      </c>
      <c r="N406" s="3">
        <v>86.2973760932945</v>
      </c>
      <c r="O406" s="3">
        <v>0.565125306859639</v>
      </c>
      <c r="P406" s="3">
        <v>78.5087719298246</v>
      </c>
      <c r="Q406" s="3">
        <v>1.04225510427139</v>
      </c>
      <c r="R406" s="3">
        <v>80.6213017751479</v>
      </c>
      <c r="S406" s="3">
        <v>1.81921956426501</v>
      </c>
      <c r="T406" s="3">
        <v>84.8575712143928</v>
      </c>
      <c r="U406" s="3">
        <v>4.14824286037433</v>
      </c>
      <c r="V406" s="3">
        <v>84.5679012345679</v>
      </c>
      <c r="W406" s="3">
        <v>7.5279484852387</v>
      </c>
      <c r="X406" s="3">
        <v>80.8641975308642</v>
      </c>
      <c r="Y406" s="3">
        <v>14.4771396356291</v>
      </c>
      <c r="Z406" s="3">
        <v>76.9423558897243</v>
      </c>
      <c r="AA406" s="3">
        <v>-0.296447051628962</v>
      </c>
      <c r="AB406" s="3">
        <v>1.14634862892002</v>
      </c>
      <c r="AC406" s="3">
        <v>0</v>
      </c>
      <c r="AD406" s="3"/>
      <c r="AE406" s="5"/>
      <c r="AF406" s="3">
        <v>0.199295472659765</v>
      </c>
      <c r="AG406" s="3">
        <v>1.3922281642893</v>
      </c>
      <c r="AH406" s="3">
        <v>1.51049951889877</v>
      </c>
      <c r="AI406" s="3">
        <v>1.85611691092527</v>
      </c>
      <c r="AJ406" s="3">
        <v>2.07250789570064</v>
      </c>
      <c r="AK406" s="3">
        <v>2.07100355159691</v>
      </c>
      <c r="AL406" s="3"/>
      <c r="AM406" s="3"/>
      <c r="AN406" s="5" t="s">
        <v>46</v>
      </c>
      <c r="AO406" s="1"/>
      <c r="AP406" s="1"/>
      <c r="AQ406" s="1"/>
    </row>
    <row r="407" spans="1:43">
      <c r="A407" s="1" t="s">
        <v>1227</v>
      </c>
      <c r="B407" s="1" t="s">
        <v>1228</v>
      </c>
      <c r="C407" s="3">
        <v>6.37260273972603</v>
      </c>
      <c r="D407" s="4">
        <v>41911</v>
      </c>
      <c r="E407" s="3">
        <v>0.6999995156</v>
      </c>
      <c r="F407" s="5" t="s">
        <v>671</v>
      </c>
      <c r="G407" s="5">
        <v>1073</v>
      </c>
      <c r="H407" s="5" t="s">
        <v>93</v>
      </c>
      <c r="I407" s="3">
        <v>1.82266009852218</v>
      </c>
      <c r="J407" s="3">
        <v>82.5</v>
      </c>
      <c r="K407" s="3">
        <v>0.681928884559194</v>
      </c>
      <c r="L407" s="3">
        <v>80.1288404360753</v>
      </c>
      <c r="M407" s="3">
        <v>-1.43061516452073</v>
      </c>
      <c r="N407" s="3">
        <v>91.1177644710579</v>
      </c>
      <c r="O407" s="3">
        <v>7.60020822488286</v>
      </c>
      <c r="P407" s="3">
        <v>57.5452716297787</v>
      </c>
      <c r="Q407" s="3">
        <v>11.548839719374</v>
      </c>
      <c r="R407" s="3">
        <v>54.5923632610939</v>
      </c>
      <c r="S407" s="3">
        <v>47.9599141016464</v>
      </c>
      <c r="T407" s="3">
        <v>44.4150344097406</v>
      </c>
      <c r="U407" s="3">
        <v>128.145695364238</v>
      </c>
      <c r="V407" s="3">
        <v>29.1805094130676</v>
      </c>
      <c r="W407" s="3">
        <v>137.586206896552</v>
      </c>
      <c r="X407" s="3">
        <v>15.2933832709114</v>
      </c>
      <c r="Y407" s="3">
        <v>95.7386363636364</v>
      </c>
      <c r="Z407" s="3">
        <v>44.6753246753247</v>
      </c>
      <c r="AA407" s="3">
        <v>0.207835881786139</v>
      </c>
      <c r="AB407" s="3">
        <v>0.280697300815821</v>
      </c>
      <c r="AC407" s="3">
        <v>-23.8447319778189</v>
      </c>
      <c r="AD407" s="3">
        <v>1.39930565338135</v>
      </c>
      <c r="AE407" s="5">
        <v>3</v>
      </c>
      <c r="AF407" s="3">
        <v>2.25984815808183</v>
      </c>
      <c r="AG407" s="3">
        <v>49.8682194441326</v>
      </c>
      <c r="AH407" s="3">
        <v>55.2722580723783</v>
      </c>
      <c r="AI407" s="3">
        <v>29.3228872366467</v>
      </c>
      <c r="AJ407" s="3">
        <v>18.3957496985542</v>
      </c>
      <c r="AK407" s="3">
        <v>14.1602899473222</v>
      </c>
      <c r="AL407" s="3"/>
      <c r="AM407" s="3"/>
      <c r="AN407" s="5" t="s">
        <v>46</v>
      </c>
      <c r="AO407" s="1"/>
      <c r="AP407" s="1"/>
      <c r="AQ407" s="1"/>
    </row>
    <row r="408" spans="1:43">
      <c r="A408" s="1" t="s">
        <v>1229</v>
      </c>
      <c r="B408" s="1" t="s">
        <v>1230</v>
      </c>
      <c r="C408" s="3">
        <v>6.41917808219178</v>
      </c>
      <c r="D408" s="4">
        <v>41894</v>
      </c>
      <c r="E408" s="3">
        <v>9.7046046643</v>
      </c>
      <c r="F408" s="5" t="s">
        <v>992</v>
      </c>
      <c r="G408" s="5">
        <v>2344</v>
      </c>
      <c r="H408" s="5" t="s">
        <v>64</v>
      </c>
      <c r="I408" s="3">
        <v>0.264726360753612</v>
      </c>
      <c r="J408" s="3">
        <v>57.7259475218659</v>
      </c>
      <c r="K408" s="3">
        <v>0.0391269501427036</v>
      </c>
      <c r="L408" s="3">
        <v>64.4314868804665</v>
      </c>
      <c r="M408" s="3">
        <v>0.195691118136718</v>
      </c>
      <c r="N408" s="3">
        <v>59.3294460641399</v>
      </c>
      <c r="O408" s="3">
        <v>0.597291534860195</v>
      </c>
      <c r="P408" s="3">
        <v>60.0877192982456</v>
      </c>
      <c r="Q408" s="3">
        <v>1.08051713579106</v>
      </c>
      <c r="R408" s="3">
        <v>68.1952662721893</v>
      </c>
      <c r="S408" s="3">
        <v>2.0479023195935</v>
      </c>
      <c r="T408" s="3">
        <v>53.2233883058471</v>
      </c>
      <c r="U408" s="3">
        <v>4.59913674870938</v>
      </c>
      <c r="V408" s="3">
        <v>52.7777777777778</v>
      </c>
      <c r="W408" s="3">
        <v>8.36501780217627</v>
      </c>
      <c r="X408" s="3">
        <v>45.8333333333333</v>
      </c>
      <c r="Y408" s="3">
        <v>16.0420379806184</v>
      </c>
      <c r="Z408" s="3">
        <v>30.5764411027569</v>
      </c>
      <c r="AA408" s="3">
        <v>-0.0396391143891446</v>
      </c>
      <c r="AB408" s="3">
        <v>2.42455607391504</v>
      </c>
      <c r="AC408" s="3">
        <v>0</v>
      </c>
      <c r="AD408" s="3"/>
      <c r="AE408" s="5"/>
      <c r="AF408" s="3">
        <v>0.222015474766077</v>
      </c>
      <c r="AG408" s="3">
        <v>1.50530997907441</v>
      </c>
      <c r="AH408" s="3">
        <v>1.6317096333357</v>
      </c>
      <c r="AI408" s="3">
        <v>1.9954951779851</v>
      </c>
      <c r="AJ408" s="3">
        <v>2.23449325818896</v>
      </c>
      <c r="AK408" s="3">
        <v>2.31472892616835</v>
      </c>
      <c r="AL408" s="3"/>
      <c r="AM408" s="3">
        <v>2000</v>
      </c>
      <c r="AN408" s="5" t="s">
        <v>56</v>
      </c>
      <c r="AO408" s="1"/>
      <c r="AP408" s="1"/>
      <c r="AQ408" s="1"/>
    </row>
    <row r="409" spans="1:43">
      <c r="A409" s="1" t="s">
        <v>1231</v>
      </c>
      <c r="B409" s="1" t="s">
        <v>1232</v>
      </c>
      <c r="C409" s="3">
        <v>0.156164383561644</v>
      </c>
      <c r="D409" s="4">
        <v>44180</v>
      </c>
      <c r="E409" s="3">
        <v>3.3418325477</v>
      </c>
      <c r="F409" s="5" t="s">
        <v>1233</v>
      </c>
      <c r="G409" s="5">
        <v>58</v>
      </c>
      <c r="H409" s="5" t="s">
        <v>198</v>
      </c>
      <c r="I409" s="3">
        <v>0.179820179820182</v>
      </c>
      <c r="J409" s="3">
        <v>58.994708994709</v>
      </c>
      <c r="K409" s="3">
        <v>0.0199481348493894</v>
      </c>
      <c r="L409" s="3">
        <v>56.1170212765958</v>
      </c>
      <c r="M409" s="3">
        <v>-0.0697558545092322</v>
      </c>
      <c r="N409" s="3">
        <v>81.4323607427056</v>
      </c>
      <c r="O409" s="3"/>
      <c r="P409" s="3"/>
      <c r="Q409" s="3"/>
      <c r="R409" s="3"/>
      <c r="S409" s="3"/>
      <c r="T409" s="3"/>
      <c r="U409" s="3"/>
      <c r="V409" s="3"/>
      <c r="W409" s="3"/>
      <c r="X409" s="3"/>
      <c r="Y409" s="3"/>
      <c r="Z409" s="3"/>
      <c r="AA409" s="3">
        <v>0.0379963243221265</v>
      </c>
      <c r="AB409" s="3">
        <v>0.0550064309662052</v>
      </c>
      <c r="AC409" s="3">
        <v>-0.268736936398918</v>
      </c>
      <c r="AD409" s="3"/>
      <c r="AE409" s="5"/>
      <c r="AF409" s="3">
        <v>0.0999000999001111</v>
      </c>
      <c r="AG409" s="3"/>
      <c r="AH409" s="3"/>
      <c r="AI409" s="3"/>
      <c r="AJ409" s="3"/>
      <c r="AK409" s="3"/>
      <c r="AL409" s="3"/>
      <c r="AM409" s="3"/>
      <c r="AN409" s="5" t="s">
        <v>134</v>
      </c>
      <c r="AO409" s="1"/>
      <c r="AP409" s="1"/>
      <c r="AQ409" s="1"/>
    </row>
    <row r="410" spans="1:43">
      <c r="A410" s="1" t="s">
        <v>1234</v>
      </c>
      <c r="B410" s="1" t="s">
        <v>1235</v>
      </c>
      <c r="C410" s="3">
        <v>3.65753424657534</v>
      </c>
      <c r="D410" s="4">
        <v>42902</v>
      </c>
      <c r="E410" s="3">
        <v>0</v>
      </c>
      <c r="F410" s="5" t="s">
        <v>1014</v>
      </c>
      <c r="G410" s="5">
        <v>783</v>
      </c>
      <c r="H410" s="5" t="s">
        <v>198</v>
      </c>
      <c r="I410" s="3">
        <v>-20.1101268853244</v>
      </c>
      <c r="J410" s="3">
        <v>100</v>
      </c>
      <c r="K410" s="3">
        <v>0.0399720195863015</v>
      </c>
      <c r="L410" s="3">
        <v>26.5957446808511</v>
      </c>
      <c r="M410" s="3">
        <v>-20.1101268853244</v>
      </c>
      <c r="N410" s="3">
        <v>100</v>
      </c>
      <c r="O410" s="3">
        <v>-20.1101268853244</v>
      </c>
      <c r="P410" s="3">
        <v>100</v>
      </c>
      <c r="Q410" s="3">
        <v>-20.1101268853244</v>
      </c>
      <c r="R410" s="3">
        <v>100</v>
      </c>
      <c r="S410" s="3">
        <v>-20.1101268853244</v>
      </c>
      <c r="T410" s="3">
        <v>100</v>
      </c>
      <c r="U410" s="3">
        <v>-20.1101268853244</v>
      </c>
      <c r="V410" s="3">
        <v>100</v>
      </c>
      <c r="W410" s="3">
        <v>-17.5530333513421</v>
      </c>
      <c r="X410" s="3">
        <v>100</v>
      </c>
      <c r="Y410" s="3"/>
      <c r="Z410" s="3"/>
      <c r="AA410" s="3">
        <v>-0.576378375221956</v>
      </c>
      <c r="AB410" s="3">
        <v>-0.129957125954834</v>
      </c>
      <c r="AC410" s="3">
        <v>-20.6160198393201</v>
      </c>
      <c r="AD410" s="3">
        <v>-0.301718212957057</v>
      </c>
      <c r="AE410" s="5">
        <v>1</v>
      </c>
      <c r="AF410" s="3">
        <v>-1.43890646565101</v>
      </c>
      <c r="AG410" s="3">
        <v>-97.3202605701166</v>
      </c>
      <c r="AH410" s="3">
        <v>-97.3202605701166</v>
      </c>
      <c r="AI410" s="3">
        <v>-14.4325819034938</v>
      </c>
      <c r="AJ410" s="3"/>
      <c r="AK410" s="3"/>
      <c r="AL410" s="3"/>
      <c r="AM410" s="3"/>
      <c r="AN410" s="5" t="s">
        <v>51</v>
      </c>
      <c r="AO410" s="1"/>
      <c r="AP410" s="1"/>
      <c r="AQ410" s="1"/>
    </row>
    <row r="411" spans="1:43">
      <c r="A411" s="1" t="s">
        <v>1236</v>
      </c>
      <c r="B411" s="1" t="s">
        <v>1237</v>
      </c>
      <c r="C411" s="3">
        <v>6.30958904109589</v>
      </c>
      <c r="D411" s="4">
        <v>41934</v>
      </c>
      <c r="E411" s="3">
        <v>17.0534183032</v>
      </c>
      <c r="F411" s="5" t="s">
        <v>1238</v>
      </c>
      <c r="G411" s="5">
        <v>982</v>
      </c>
      <c r="H411" s="5" t="s">
        <v>191</v>
      </c>
      <c r="I411" s="3">
        <v>4.63096960926194</v>
      </c>
      <c r="J411" s="3">
        <v>82.0976491862568</v>
      </c>
      <c r="K411" s="3">
        <v>0.509731232622805</v>
      </c>
      <c r="L411" s="3">
        <v>82.7054794520548</v>
      </c>
      <c r="M411" s="3">
        <v>-0.138121546961331</v>
      </c>
      <c r="N411" s="3">
        <v>87.7477477477478</v>
      </c>
      <c r="O411" s="3">
        <v>21.1731843575419</v>
      </c>
      <c r="P411" s="3">
        <v>38.6666666666667</v>
      </c>
      <c r="Q411" s="3">
        <v>43.1683168316832</v>
      </c>
      <c r="R411" s="3">
        <v>11.5303983228512</v>
      </c>
      <c r="S411" s="3">
        <v>106.965648854962</v>
      </c>
      <c r="T411" s="3">
        <v>9.80392156862745</v>
      </c>
      <c r="U411" s="3">
        <v>227.149321266968</v>
      </c>
      <c r="V411" s="3">
        <v>11.7302052785924</v>
      </c>
      <c r="W411" s="3">
        <v>133.225806451613</v>
      </c>
      <c r="X411" s="3">
        <v>43.8162544169611</v>
      </c>
      <c r="Y411" s="3">
        <v>126.173096976017</v>
      </c>
      <c r="Z411" s="3">
        <v>63.9240506329114</v>
      </c>
      <c r="AA411" s="3">
        <v>0.331554707512252</v>
      </c>
      <c r="AB411" s="3">
        <v>0.228986657818446</v>
      </c>
      <c r="AC411" s="3">
        <v>-41.0714285714286</v>
      </c>
      <c r="AD411" s="3">
        <v>0.792439734653155</v>
      </c>
      <c r="AE411" s="5">
        <v>8</v>
      </c>
      <c r="AF411" s="3">
        <v>2.53054808278818</v>
      </c>
      <c r="AG411" s="3">
        <v>117.208934976538</v>
      </c>
      <c r="AH411" s="3">
        <v>88.2972898056638</v>
      </c>
      <c r="AI411" s="3">
        <v>29.8026495484417</v>
      </c>
      <c r="AJ411" s="3">
        <v>22.6589691200777</v>
      </c>
      <c r="AK411" s="3">
        <v>20.9382564075077</v>
      </c>
      <c r="AL411" s="3"/>
      <c r="AM411" s="3"/>
      <c r="AN411" s="5" t="s">
        <v>46</v>
      </c>
      <c r="AO411" s="1"/>
      <c r="AP411" s="1"/>
      <c r="AQ411" s="1"/>
    </row>
    <row r="412" spans="1:43">
      <c r="A412" s="1" t="s">
        <v>1239</v>
      </c>
      <c r="B412" s="1" t="s">
        <v>1240</v>
      </c>
      <c r="C412" s="3">
        <v>6.38082191780822</v>
      </c>
      <c r="D412" s="4">
        <v>41908</v>
      </c>
      <c r="E412" s="3">
        <v>1.5804566443</v>
      </c>
      <c r="F412" s="5" t="s">
        <v>1241</v>
      </c>
      <c r="G412" s="5">
        <v>1498</v>
      </c>
      <c r="H412" s="5" t="s">
        <v>93</v>
      </c>
      <c r="I412" s="3">
        <v>-0.910470409711685</v>
      </c>
      <c r="J412" s="3">
        <v>95.5</v>
      </c>
      <c r="K412" s="3">
        <v>0.616332819722651</v>
      </c>
      <c r="L412" s="3">
        <v>82.01189296333</v>
      </c>
      <c r="M412" s="3">
        <v>-3.11572700296736</v>
      </c>
      <c r="N412" s="3">
        <v>95.1596806387225</v>
      </c>
      <c r="O412" s="3">
        <v>3.89817024661895</v>
      </c>
      <c r="P412" s="3">
        <v>81.4889336016097</v>
      </c>
      <c r="Q412" s="3">
        <v>8.3367897138117</v>
      </c>
      <c r="R412" s="3">
        <v>67.9050567595459</v>
      </c>
      <c r="S412" s="3">
        <v>40.7327586206897</v>
      </c>
      <c r="T412" s="3">
        <v>51.2440444679725</v>
      </c>
      <c r="U412" s="3">
        <v>152.611218568665</v>
      </c>
      <c r="V412" s="3">
        <v>19.1583610188261</v>
      </c>
      <c r="W412" s="3">
        <v>142.525533890436</v>
      </c>
      <c r="X412" s="3">
        <v>13.7328339575531</v>
      </c>
      <c r="Y412" s="3">
        <v>90.3790087463557</v>
      </c>
      <c r="Z412" s="3">
        <v>47.012987012987</v>
      </c>
      <c r="AA412" s="3">
        <v>0.150264488071679</v>
      </c>
      <c r="AB412" s="3">
        <v>0.246117778473279</v>
      </c>
      <c r="AC412" s="3">
        <v>-27.3708558211257</v>
      </c>
      <c r="AD412" s="3">
        <v>1.25250988082612</v>
      </c>
      <c r="AE412" s="5">
        <v>7</v>
      </c>
      <c r="AF412" s="3">
        <v>2.58666071976982</v>
      </c>
      <c r="AG412" s="3">
        <v>55.8567509478832</v>
      </c>
      <c r="AH412" s="3">
        <v>58.6569518494981</v>
      </c>
      <c r="AI412" s="3">
        <v>30.1707606582063</v>
      </c>
      <c r="AJ412" s="3">
        <v>17.8892578695289</v>
      </c>
      <c r="AK412" s="3">
        <v>22.0880344751222</v>
      </c>
      <c r="AL412" s="3"/>
      <c r="AM412" s="3"/>
      <c r="AN412" s="5" t="s">
        <v>46</v>
      </c>
      <c r="AO412" s="1"/>
      <c r="AP412" s="1"/>
      <c r="AQ412" s="1"/>
    </row>
    <row r="413" spans="1:43">
      <c r="A413" s="1" t="s">
        <v>1242</v>
      </c>
      <c r="B413" s="1" t="s">
        <v>1243</v>
      </c>
      <c r="C413" s="3">
        <v>6.38630136986301</v>
      </c>
      <c r="D413" s="4">
        <v>41906</v>
      </c>
      <c r="E413" s="3">
        <v>139.2508379606</v>
      </c>
      <c r="F413" s="5" t="s">
        <v>1244</v>
      </c>
      <c r="G413" s="5">
        <v>700</v>
      </c>
      <c r="H413" s="5" t="s">
        <v>64</v>
      </c>
      <c r="I413" s="3">
        <v>0.296927322111922</v>
      </c>
      <c r="J413" s="3">
        <v>16.0349854227405</v>
      </c>
      <c r="K413" s="3">
        <v>0.0499547968994863</v>
      </c>
      <c r="L413" s="3">
        <v>2.33236151603499</v>
      </c>
      <c r="M413" s="3">
        <v>0.221378231351575</v>
      </c>
      <c r="N413" s="3">
        <v>16.7638483965015</v>
      </c>
      <c r="O413" s="3">
        <v>0.676037694113077</v>
      </c>
      <c r="P413" s="3">
        <v>14.4736842105263</v>
      </c>
      <c r="Q413" s="3">
        <v>1.31014731723319</v>
      </c>
      <c r="R413" s="3">
        <v>5.17751479289941</v>
      </c>
      <c r="S413" s="3">
        <v>2.46217389873955</v>
      </c>
      <c r="T413" s="3">
        <v>3.29835082458771</v>
      </c>
      <c r="U413" s="3">
        <v>5.26435098710746</v>
      </c>
      <c r="V413" s="3">
        <v>6.94444444444444</v>
      </c>
      <c r="W413" s="3">
        <v>9.1615080529437</v>
      </c>
      <c r="X413" s="3">
        <v>9.25925925925926</v>
      </c>
      <c r="Y413" s="3">
        <v>17.1614106295423</v>
      </c>
      <c r="Z413" s="3">
        <v>5.51378446115288</v>
      </c>
      <c r="AA413" s="3">
        <v>0.800625373598127</v>
      </c>
      <c r="AB413" s="3">
        <v>5.22349054576146</v>
      </c>
      <c r="AC413" s="3">
        <v>0</v>
      </c>
      <c r="AD413" s="3"/>
      <c r="AE413" s="5"/>
      <c r="AF413" s="3">
        <v>0.242138534613663</v>
      </c>
      <c r="AG413" s="3">
        <v>1.81665688583139</v>
      </c>
      <c r="AH413" s="3">
        <v>1.87894514954046</v>
      </c>
      <c r="AI413" s="3">
        <v>2.19858744908281</v>
      </c>
      <c r="AJ413" s="3">
        <v>2.38156064433337</v>
      </c>
      <c r="AK413" s="3">
        <v>2.41427107050887</v>
      </c>
      <c r="AL413" s="3"/>
      <c r="AM413" s="3">
        <v>500</v>
      </c>
      <c r="AN413" s="5" t="s">
        <v>56</v>
      </c>
      <c r="AO413" s="1"/>
      <c r="AP413" s="1"/>
      <c r="AQ413" s="1"/>
    </row>
    <row r="414" spans="1:43">
      <c r="A414" s="1" t="s">
        <v>1245</v>
      </c>
      <c r="B414" s="1" t="s">
        <v>1246</v>
      </c>
      <c r="C414" s="3">
        <v>2.34246575342466</v>
      </c>
      <c r="D414" s="4">
        <v>43369</v>
      </c>
      <c r="E414" s="3"/>
      <c r="F414" s="5"/>
      <c r="G414" s="5"/>
      <c r="H414" s="5" t="s">
        <v>198</v>
      </c>
      <c r="I414" s="3"/>
      <c r="J414" s="3"/>
      <c r="K414" s="3"/>
      <c r="L414" s="3"/>
      <c r="M414" s="3"/>
      <c r="N414" s="3"/>
      <c r="O414" s="3"/>
      <c r="P414" s="3"/>
      <c r="Q414" s="3"/>
      <c r="R414" s="3"/>
      <c r="S414" s="3"/>
      <c r="T414" s="3"/>
      <c r="U414" s="3">
        <v>0.908909308829407</v>
      </c>
      <c r="V414" s="3"/>
      <c r="W414" s="3"/>
      <c r="X414" s="3"/>
      <c r="Y414" s="3"/>
      <c r="Z414" s="3"/>
      <c r="AA414" s="3">
        <v>0.380268052588243</v>
      </c>
      <c r="AB414" s="3">
        <v>1.68856865084968</v>
      </c>
      <c r="AC414" s="3">
        <v>-0.0798881565808003</v>
      </c>
      <c r="AD414" s="3"/>
      <c r="AE414" s="5"/>
      <c r="AF414" s="3">
        <v>0.257904529932621</v>
      </c>
      <c r="AG414" s="3"/>
      <c r="AH414" s="3">
        <v>3.90776867425504</v>
      </c>
      <c r="AI414" s="3"/>
      <c r="AJ414" s="3"/>
      <c r="AK414" s="3"/>
      <c r="AL414" s="3"/>
      <c r="AM414" s="3"/>
      <c r="AN414" s="5" t="s">
        <v>51</v>
      </c>
      <c r="AO414" s="1"/>
      <c r="AP414" s="1"/>
      <c r="AQ414" s="1"/>
    </row>
    <row r="415" spans="1:43">
      <c r="A415" s="1" t="s">
        <v>1247</v>
      </c>
      <c r="B415" s="1" t="s">
        <v>1248</v>
      </c>
      <c r="C415" s="3">
        <v>2.4986301369863</v>
      </c>
      <c r="D415" s="4">
        <v>43325</v>
      </c>
      <c r="E415" s="3">
        <v>21.5663362008</v>
      </c>
      <c r="F415" s="5" t="s">
        <v>209</v>
      </c>
      <c r="G415" s="5">
        <v>913</v>
      </c>
      <c r="H415" s="5" t="s">
        <v>198</v>
      </c>
      <c r="I415" s="3">
        <v>0.328980161499351</v>
      </c>
      <c r="J415" s="3">
        <v>19.8412698412698</v>
      </c>
      <c r="K415" s="3">
        <v>0.0497067302912806</v>
      </c>
      <c r="L415" s="3">
        <v>17.5531914893617</v>
      </c>
      <c r="M415" s="3">
        <v>0.259015740187293</v>
      </c>
      <c r="N415" s="3">
        <v>7.42705570291777</v>
      </c>
      <c r="O415" s="3">
        <v>0.49930097862991</v>
      </c>
      <c r="P415" s="3">
        <v>68.6781609195402</v>
      </c>
      <c r="Q415" s="3">
        <v>0.49930097862991</v>
      </c>
      <c r="R415" s="3">
        <v>90.7738095238095</v>
      </c>
      <c r="S415" s="3">
        <v>0.49930097862991</v>
      </c>
      <c r="T415" s="3">
        <v>93.0232558139535</v>
      </c>
      <c r="U415" s="3">
        <v>0.935483444115905</v>
      </c>
      <c r="V415" s="3">
        <v>99.2125984251969</v>
      </c>
      <c r="W415" s="3"/>
      <c r="X415" s="3"/>
      <c r="Y415" s="3"/>
      <c r="Z415" s="3"/>
      <c r="AA415" s="3">
        <v>0.240450822403434</v>
      </c>
      <c r="AB415" s="3">
        <v>1.29970491872861</v>
      </c>
      <c r="AC415" s="3">
        <v>-0.139804274016388</v>
      </c>
      <c r="AD415" s="3"/>
      <c r="AE415" s="5">
        <v>1</v>
      </c>
      <c r="AF415" s="3">
        <v>0.250632159638412</v>
      </c>
      <c r="AG415" s="3">
        <v>2.19696894319308</v>
      </c>
      <c r="AH415" s="3">
        <v>4.09654791537986</v>
      </c>
      <c r="AI415" s="3"/>
      <c r="AJ415" s="3"/>
      <c r="AK415" s="3"/>
      <c r="AL415" s="3"/>
      <c r="AM415" s="3"/>
      <c r="AN415" s="5" t="s">
        <v>51</v>
      </c>
      <c r="AO415" s="1"/>
      <c r="AP415" s="1"/>
      <c r="AQ415" s="1"/>
    </row>
    <row r="416" spans="1:43">
      <c r="A416" s="1" t="s">
        <v>1249</v>
      </c>
      <c r="B416" s="1" t="s">
        <v>1250</v>
      </c>
      <c r="C416" s="3">
        <v>6.33150684931507</v>
      </c>
      <c r="D416" s="4">
        <v>41926</v>
      </c>
      <c r="E416" s="3">
        <v>7.0554242641</v>
      </c>
      <c r="F416" s="5" t="s">
        <v>1251</v>
      </c>
      <c r="G416" s="5">
        <v>538</v>
      </c>
      <c r="H416" s="5" t="s">
        <v>55</v>
      </c>
      <c r="I416" s="3">
        <v>-2.59009009009009</v>
      </c>
      <c r="J416" s="3">
        <v>97.459165154265</v>
      </c>
      <c r="K416" s="3">
        <v>1.16959064327485</v>
      </c>
      <c r="L416" s="3">
        <v>75.4802259887006</v>
      </c>
      <c r="M416" s="3">
        <v>-2.48027057497182</v>
      </c>
      <c r="N416" s="3">
        <v>93.836026331538</v>
      </c>
      <c r="O416" s="3">
        <v>-1.36830102622577</v>
      </c>
      <c r="P416" s="3">
        <v>97.7483443708609</v>
      </c>
      <c r="Q416" s="3">
        <v>-8.07651434643995</v>
      </c>
      <c r="R416" s="3">
        <v>98.2469512195122</v>
      </c>
      <c r="S416" s="3">
        <v>13.5170603674541</v>
      </c>
      <c r="T416" s="3">
        <v>98.53515625</v>
      </c>
      <c r="U416" s="3">
        <v>59.3001841620626</v>
      </c>
      <c r="V416" s="3">
        <v>93.6314363143631</v>
      </c>
      <c r="W416" s="3">
        <v>34.9453978159126</v>
      </c>
      <c r="X416" s="3">
        <v>95.8263772954925</v>
      </c>
      <c r="Y416" s="3">
        <v>-16.3442940038685</v>
      </c>
      <c r="Z416" s="3">
        <v>99.7920997920998</v>
      </c>
      <c r="AA416" s="3">
        <v>0.0561530760129074</v>
      </c>
      <c r="AB416" s="3">
        <v>0.0855881623075462</v>
      </c>
      <c r="AC416" s="3">
        <v>-38.2281553398058</v>
      </c>
      <c r="AD416" s="3">
        <v>0.27429828675547</v>
      </c>
      <c r="AE416" s="5">
        <v>5</v>
      </c>
      <c r="AF416" s="3">
        <v>0.629809830103983</v>
      </c>
      <c r="AG416" s="3">
        <v>13.5115303735342</v>
      </c>
      <c r="AH416" s="3">
        <v>27.5702927191819</v>
      </c>
      <c r="AI416" s="3">
        <v>2.38979493320823</v>
      </c>
      <c r="AJ416" s="3">
        <v>-4.86276218742424</v>
      </c>
      <c r="AK416" s="3">
        <v>1.72546343482731</v>
      </c>
      <c r="AL416" s="3"/>
      <c r="AM416" s="3"/>
      <c r="AN416" s="5" t="s">
        <v>46</v>
      </c>
      <c r="AO416" s="1"/>
      <c r="AP416" s="1"/>
      <c r="AQ416" s="1"/>
    </row>
    <row r="417" spans="1:43">
      <c r="A417" s="1" t="s">
        <v>1252</v>
      </c>
      <c r="B417" s="1" t="s">
        <v>1253</v>
      </c>
      <c r="C417" s="3">
        <v>6.27397260273973</v>
      </c>
      <c r="D417" s="4">
        <v>41947</v>
      </c>
      <c r="E417" s="3">
        <v>1.0882490749</v>
      </c>
      <c r="F417" s="5" t="s">
        <v>1254</v>
      </c>
      <c r="G417" s="5">
        <v>1671</v>
      </c>
      <c r="H417" s="5" t="s">
        <v>50</v>
      </c>
      <c r="I417" s="3">
        <v>-0.175131348511375</v>
      </c>
      <c r="J417" s="3">
        <v>85.8418937025458</v>
      </c>
      <c r="K417" s="3">
        <v>0.0877963125548595</v>
      </c>
      <c r="L417" s="3">
        <v>4.51527224435591</v>
      </c>
      <c r="M417" s="3">
        <v>-0.262467191601063</v>
      </c>
      <c r="N417" s="3">
        <v>81.2555654496883</v>
      </c>
      <c r="O417" s="3">
        <v>-0.262467191601063</v>
      </c>
      <c r="P417" s="3">
        <v>92.0511649154865</v>
      </c>
      <c r="Q417" s="3">
        <v>0.263852242744059</v>
      </c>
      <c r="R417" s="3">
        <v>88.7976822790922</v>
      </c>
      <c r="S417" s="3">
        <v>1.42348754448397</v>
      </c>
      <c r="T417" s="3">
        <v>70.5084745762712</v>
      </c>
      <c r="U417" s="3">
        <v>4.58715596330275</v>
      </c>
      <c r="V417" s="3">
        <v>85.4489164086687</v>
      </c>
      <c r="W417" s="3">
        <v>11.0465165754634</v>
      </c>
      <c r="X417" s="3">
        <v>78.856526429342</v>
      </c>
      <c r="Y417" s="3">
        <v>16.1733178947368</v>
      </c>
      <c r="Z417" s="3">
        <v>68.3006535947712</v>
      </c>
      <c r="AA417" s="3">
        <v>-0.0236370790032774</v>
      </c>
      <c r="AB417" s="3">
        <v>0.352926032955567</v>
      </c>
      <c r="AC417" s="3">
        <v>-1.3949433304272</v>
      </c>
      <c r="AD417" s="3">
        <v>2.54329200903605</v>
      </c>
      <c r="AE417" s="5">
        <v>2</v>
      </c>
      <c r="AF417" s="3">
        <v>0.292970401479742</v>
      </c>
      <c r="AG417" s="3">
        <v>1.58968000645638</v>
      </c>
      <c r="AH417" s="3">
        <v>2.35366251978504</v>
      </c>
      <c r="AI417" s="3">
        <v>3.65342225142691</v>
      </c>
      <c r="AJ417" s="3">
        <v>3.39990453789347</v>
      </c>
      <c r="AK417" s="3">
        <v>3.6702429705453</v>
      </c>
      <c r="AL417" s="3"/>
      <c r="AM417" s="3"/>
      <c r="AN417" s="5" t="s">
        <v>46</v>
      </c>
      <c r="AO417" s="1"/>
      <c r="AP417" s="1"/>
      <c r="AQ417" s="1"/>
    </row>
    <row r="418" spans="1:43">
      <c r="A418" s="1" t="s">
        <v>1255</v>
      </c>
      <c r="B418" s="1" t="s">
        <v>1256</v>
      </c>
      <c r="C418" s="3">
        <v>6.30684931506849</v>
      </c>
      <c r="D418" s="4">
        <v>41935</v>
      </c>
      <c r="E418" s="3">
        <v>1.0383593833</v>
      </c>
      <c r="F418" s="5" t="s">
        <v>1257</v>
      </c>
      <c r="G418" s="5">
        <v>2303</v>
      </c>
      <c r="H418" s="5" t="s">
        <v>191</v>
      </c>
      <c r="I418" s="3">
        <v>5.78090067071223</v>
      </c>
      <c r="J418" s="3">
        <v>77.5768535262206</v>
      </c>
      <c r="K418" s="3">
        <v>1.59509202453988</v>
      </c>
      <c r="L418" s="3">
        <v>66.7808219178082</v>
      </c>
      <c r="M418" s="3">
        <v>1.53280196198651</v>
      </c>
      <c r="N418" s="3">
        <v>79.6396396396396</v>
      </c>
      <c r="O418" s="3">
        <v>16.2105263157895</v>
      </c>
      <c r="P418" s="3">
        <v>59.2380952380952</v>
      </c>
      <c r="Q418" s="3">
        <v>39.21815889029</v>
      </c>
      <c r="R418" s="3">
        <v>17.1907756813417</v>
      </c>
      <c r="S418" s="3">
        <v>84.8214285714286</v>
      </c>
      <c r="T418" s="3">
        <v>27.9411764705882</v>
      </c>
      <c r="U418" s="3">
        <v>190.017513134851</v>
      </c>
      <c r="V418" s="3">
        <v>27.8592375366569</v>
      </c>
      <c r="W418" s="3">
        <v>148.648648648649</v>
      </c>
      <c r="X418" s="3">
        <v>33.2155477031802</v>
      </c>
      <c r="Y418" s="3">
        <v>184.048027444254</v>
      </c>
      <c r="Z418" s="3">
        <v>44.3037974683544</v>
      </c>
      <c r="AA418" s="3">
        <v>0.338748076351406</v>
      </c>
      <c r="AB418" s="3">
        <v>0.316750495525003</v>
      </c>
      <c r="AC418" s="3">
        <v>-26.4969029593944</v>
      </c>
      <c r="AD418" s="3">
        <v>1.33604008517433</v>
      </c>
      <c r="AE418" s="5">
        <v>4</v>
      </c>
      <c r="AF418" s="3">
        <v>2.57606622116238</v>
      </c>
      <c r="AG418" s="3">
        <v>86.3466959535147</v>
      </c>
      <c r="AH418" s="3">
        <v>74.0901680114488</v>
      </c>
      <c r="AI418" s="3">
        <v>34.2932942199938</v>
      </c>
      <c r="AJ418" s="3">
        <v>28.9529227478888</v>
      </c>
      <c r="AK418" s="3">
        <v>24.2683213818007</v>
      </c>
      <c r="AL418" s="3"/>
      <c r="AM418" s="3"/>
      <c r="AN418" s="5" t="s">
        <v>46</v>
      </c>
      <c r="AO418" s="1"/>
      <c r="AP418" s="1"/>
      <c r="AQ418" s="1"/>
    </row>
    <row r="419" spans="1:43">
      <c r="A419" s="1" t="s">
        <v>1258</v>
      </c>
      <c r="B419" s="1" t="s">
        <v>1259</v>
      </c>
      <c r="C419" s="3">
        <v>6.38082191780822</v>
      </c>
      <c r="D419" s="4">
        <v>41908</v>
      </c>
      <c r="E419" s="3">
        <v>0.5542174254</v>
      </c>
      <c r="F419" s="5" t="s">
        <v>1260</v>
      </c>
      <c r="G419" s="5">
        <v>869</v>
      </c>
      <c r="H419" s="5" t="s">
        <v>226</v>
      </c>
      <c r="I419" s="3">
        <v>2.32711125729792</v>
      </c>
      <c r="J419" s="3">
        <v>43.2432432432432</v>
      </c>
      <c r="K419" s="3">
        <v>0.687757909215947</v>
      </c>
      <c r="L419" s="3">
        <v>39.1534391534392</v>
      </c>
      <c r="M419" s="3">
        <v>1.38504155124653</v>
      </c>
      <c r="N419" s="3">
        <v>29.6191819464034</v>
      </c>
      <c r="O419" s="3">
        <v>2.71564176640527</v>
      </c>
      <c r="P419" s="3">
        <v>69.811320754717</v>
      </c>
      <c r="Q419" s="3">
        <v>7.56331575762813</v>
      </c>
      <c r="R419" s="3">
        <v>40.1459854014599</v>
      </c>
      <c r="S419" s="3">
        <v>13.5297874281543</v>
      </c>
      <c r="T419" s="3">
        <v>58.7765957446808</v>
      </c>
      <c r="U419" s="3">
        <v>19.5963479096588</v>
      </c>
      <c r="V419" s="3">
        <v>73.6111111111111</v>
      </c>
      <c r="W419" s="3">
        <v>21.4878453578053</v>
      </c>
      <c r="X419" s="3">
        <v>76.5690376569038</v>
      </c>
      <c r="Y419" s="3">
        <v>29.6966754475765</v>
      </c>
      <c r="Z419" s="3">
        <v>66.6666666666667</v>
      </c>
      <c r="AA419" s="3">
        <v>0.229119970315797</v>
      </c>
      <c r="AB419" s="3">
        <v>0.228901220402936</v>
      </c>
      <c r="AC419" s="3">
        <v>-5.03295920185284</v>
      </c>
      <c r="AD419" s="3">
        <v>1.32936100923785</v>
      </c>
      <c r="AE419" s="5">
        <v>2</v>
      </c>
      <c r="AF419" s="3">
        <v>0.501050992338678</v>
      </c>
      <c r="AG419" s="3">
        <v>10.7784827819828</v>
      </c>
      <c r="AH419" s="3">
        <v>9.03813108532567</v>
      </c>
      <c r="AI419" s="3">
        <v>6.22005302466604</v>
      </c>
      <c r="AJ419" s="3">
        <v>5.55317292852211</v>
      </c>
      <c r="AK419" s="3">
        <v>7.53975804347602</v>
      </c>
      <c r="AL419" s="3"/>
      <c r="AM419" s="3"/>
      <c r="AN419" s="5" t="s">
        <v>46</v>
      </c>
      <c r="AO419" s="1"/>
      <c r="AP419" s="1"/>
      <c r="AQ419" s="1"/>
    </row>
    <row r="420" spans="1:43">
      <c r="A420" s="1" t="s">
        <v>1261</v>
      </c>
      <c r="B420" s="1" t="s">
        <v>1262</v>
      </c>
      <c r="C420" s="3">
        <v>6.36986301369863</v>
      </c>
      <c r="D420" s="4">
        <v>41912</v>
      </c>
      <c r="E420" s="3">
        <v>3.6806665209</v>
      </c>
      <c r="F420" s="5" t="s">
        <v>1263</v>
      </c>
      <c r="G420" s="5">
        <v>815</v>
      </c>
      <c r="H420" s="5" t="s">
        <v>93</v>
      </c>
      <c r="I420" s="3">
        <v>15.814696485623</v>
      </c>
      <c r="J420" s="3">
        <v>6.5</v>
      </c>
      <c r="K420" s="3">
        <v>3.67016205910391</v>
      </c>
      <c r="L420" s="3">
        <v>16.6501486620416</v>
      </c>
      <c r="M420" s="3">
        <v>8.53293413173652</v>
      </c>
      <c r="N420" s="3">
        <v>9.83033932135729</v>
      </c>
      <c r="O420" s="3">
        <v>22.8119706380576</v>
      </c>
      <c r="P420" s="3">
        <v>16.1468812877264</v>
      </c>
      <c r="Q420" s="3">
        <v>30.005977286312</v>
      </c>
      <c r="R420" s="3">
        <v>17.5438596491228</v>
      </c>
      <c r="S420" s="3">
        <v>78.8651315789474</v>
      </c>
      <c r="T420" s="3">
        <v>15.7755426151403</v>
      </c>
      <c r="U420" s="3">
        <v>150.576036866359</v>
      </c>
      <c r="V420" s="3">
        <v>19.7674418604651</v>
      </c>
      <c r="W420" s="3">
        <v>77.2616136919315</v>
      </c>
      <c r="X420" s="3">
        <v>41.6354556803995</v>
      </c>
      <c r="Y420" s="3">
        <v>42.8102429415627</v>
      </c>
      <c r="Z420" s="3">
        <v>81.038961038961</v>
      </c>
      <c r="AA420" s="3">
        <v>0.361371032920335</v>
      </c>
      <c r="AB420" s="3">
        <v>0.20776044800401</v>
      </c>
      <c r="AC420" s="3">
        <v>-35.981308411215</v>
      </c>
      <c r="AD420" s="3">
        <v>0.583133927092859</v>
      </c>
      <c r="AE420" s="5">
        <v>4</v>
      </c>
      <c r="AF420" s="3">
        <v>1.54515234009213</v>
      </c>
      <c r="AG420" s="3">
        <v>65.8616491416953</v>
      </c>
      <c r="AH420" s="3">
        <v>58.2601587921715</v>
      </c>
      <c r="AI420" s="3">
        <v>15.738317289715</v>
      </c>
      <c r="AJ420" s="3">
        <v>13.8547512835015</v>
      </c>
      <c r="AK420" s="3">
        <v>17.985450472117</v>
      </c>
      <c r="AL420" s="3"/>
      <c r="AM420" s="3"/>
      <c r="AN420" s="5" t="s">
        <v>46</v>
      </c>
      <c r="AO420" s="1"/>
      <c r="AP420" s="1"/>
      <c r="AQ420" s="1"/>
    </row>
    <row r="421" spans="1:43">
      <c r="A421" s="1" t="s">
        <v>1264</v>
      </c>
      <c r="B421" s="1" t="s">
        <v>1265</v>
      </c>
      <c r="C421" s="3">
        <v>0.953424657534247</v>
      </c>
      <c r="D421" s="4">
        <v>43889</v>
      </c>
      <c r="E421" s="3">
        <v>6.5310560552</v>
      </c>
      <c r="F421" s="5" t="s">
        <v>925</v>
      </c>
      <c r="G421" s="5">
        <v>349</v>
      </c>
      <c r="H421" s="5" t="s">
        <v>198</v>
      </c>
      <c r="I421" s="3">
        <v>0.186548846342662</v>
      </c>
      <c r="J421" s="3">
        <v>56.3492063492063</v>
      </c>
      <c r="K421" s="3">
        <v>0.0392156862745055</v>
      </c>
      <c r="L421" s="3">
        <v>32.1808510638298</v>
      </c>
      <c r="M421" s="3">
        <v>0.0882785679254439</v>
      </c>
      <c r="N421" s="3">
        <v>45.0928381962865</v>
      </c>
      <c r="O421" s="3">
        <v>0.651015979483127</v>
      </c>
      <c r="P421" s="3">
        <v>50.8620689655172</v>
      </c>
      <c r="Q421" s="3">
        <v>1.23015873015873</v>
      </c>
      <c r="R421" s="3">
        <v>47.0238095238095</v>
      </c>
      <c r="S421" s="3"/>
      <c r="T421" s="3"/>
      <c r="U421" s="3"/>
      <c r="V421" s="3"/>
      <c r="W421" s="3"/>
      <c r="X421" s="3"/>
      <c r="Y421" s="3"/>
      <c r="Z421" s="3"/>
      <c r="AA421" s="3">
        <v>0.1740707123447</v>
      </c>
      <c r="AB421" s="3">
        <v>0.245487006524318</v>
      </c>
      <c r="AC421" s="3">
        <v>-0.1488981536629</v>
      </c>
      <c r="AD421" s="3"/>
      <c r="AE421" s="5">
        <v>1</v>
      </c>
      <c r="AF421" s="3">
        <v>0.15128484701807</v>
      </c>
      <c r="AG421" s="3"/>
      <c r="AH421" s="3"/>
      <c r="AI421" s="3"/>
      <c r="AJ421" s="3"/>
      <c r="AK421" s="3"/>
      <c r="AL421" s="3"/>
      <c r="AM421" s="3"/>
      <c r="AN421" s="5" t="s">
        <v>1266</v>
      </c>
      <c r="AO421" s="1"/>
      <c r="AP421" s="1"/>
      <c r="AQ421" s="1"/>
    </row>
    <row r="422" spans="1:43">
      <c r="A422" s="1" t="s">
        <v>1267</v>
      </c>
      <c r="B422" s="1" t="s">
        <v>1268</v>
      </c>
      <c r="C422" s="3">
        <v>6.29315068493151</v>
      </c>
      <c r="D422" s="4">
        <v>41940</v>
      </c>
      <c r="E422" s="3">
        <v>8.76379387</v>
      </c>
      <c r="F422" s="5" t="s">
        <v>1269</v>
      </c>
      <c r="G422" s="5">
        <v>695</v>
      </c>
      <c r="H422" s="5" t="s">
        <v>45</v>
      </c>
      <c r="I422" s="3">
        <v>1.45985401459854</v>
      </c>
      <c r="J422" s="3">
        <v>41.0828025477707</v>
      </c>
      <c r="K422" s="3">
        <v>0.3280839895013</v>
      </c>
      <c r="L422" s="3">
        <v>59.1614906832298</v>
      </c>
      <c r="M422" s="3">
        <v>-1.03559870550162</v>
      </c>
      <c r="N422" s="3">
        <v>78.5714285714286</v>
      </c>
      <c r="O422" s="3">
        <v>3.94289598912302</v>
      </c>
      <c r="P422" s="3">
        <v>26.6556291390728</v>
      </c>
      <c r="Q422" s="3">
        <v>3.52064996614757</v>
      </c>
      <c r="R422" s="3">
        <v>39.041095890411</v>
      </c>
      <c r="S422" s="3">
        <v>17.0750382848392</v>
      </c>
      <c r="T422" s="3">
        <v>13.1826741996234</v>
      </c>
      <c r="U422" s="3">
        <v>34.7136563876652</v>
      </c>
      <c r="V422" s="3">
        <v>14.0127388535032</v>
      </c>
      <c r="W422" s="3">
        <v>31.7912217107707</v>
      </c>
      <c r="X422" s="3">
        <v>19.6682464454976</v>
      </c>
      <c r="Y422" s="3">
        <v>39.6271427272727</v>
      </c>
      <c r="Z422" s="3">
        <v>18.5654008438819</v>
      </c>
      <c r="AA422" s="3">
        <v>0.152738111586288</v>
      </c>
      <c r="AB422" s="3">
        <v>0.211307405944576</v>
      </c>
      <c r="AC422" s="3">
        <v>-8.59788359788361</v>
      </c>
      <c r="AD422" s="3">
        <v>1.11886550927572</v>
      </c>
      <c r="AE422" s="5">
        <v>2</v>
      </c>
      <c r="AF422" s="3">
        <v>0.780305751107584</v>
      </c>
      <c r="AG422" s="3">
        <v>18.0651029903155</v>
      </c>
      <c r="AH422" s="3">
        <v>14.6273729641691</v>
      </c>
      <c r="AI422" s="3">
        <v>9.38139894276118</v>
      </c>
      <c r="AJ422" s="3">
        <v>8.22399602467523</v>
      </c>
      <c r="AK422" s="3">
        <v>8.45343720431544</v>
      </c>
      <c r="AL422" s="3"/>
      <c r="AM422" s="3"/>
      <c r="AN422" s="5" t="s">
        <v>46</v>
      </c>
      <c r="AO422" s="1"/>
      <c r="AP422" s="1"/>
      <c r="AQ422" s="1"/>
    </row>
    <row r="423" spans="1:43">
      <c r="A423" s="1" t="s">
        <v>1270</v>
      </c>
      <c r="B423" s="1" t="s">
        <v>1271</v>
      </c>
      <c r="C423" s="3">
        <v>2.24657534246575</v>
      </c>
      <c r="D423" s="4">
        <v>43417</v>
      </c>
      <c r="E423" s="3">
        <v>1.0410382755</v>
      </c>
      <c r="F423" s="5" t="s">
        <v>1272</v>
      </c>
      <c r="G423" s="5">
        <v>752</v>
      </c>
      <c r="H423" s="5" t="s">
        <v>50</v>
      </c>
      <c r="I423" s="3">
        <v>-0.400457665903888</v>
      </c>
      <c r="J423" s="3">
        <v>94.2384993300581</v>
      </c>
      <c r="K423" s="3">
        <v>-0.086083213773326</v>
      </c>
      <c r="L423" s="3">
        <v>89.1102257636122</v>
      </c>
      <c r="M423" s="3">
        <v>-0.476371951219523</v>
      </c>
      <c r="N423" s="3">
        <v>92.9207479964381</v>
      </c>
      <c r="O423" s="3">
        <v>0.791200308761095</v>
      </c>
      <c r="P423" s="3">
        <v>31.6126084970306</v>
      </c>
      <c r="Q423" s="3">
        <v>0.908037094281306</v>
      </c>
      <c r="R423" s="3">
        <v>70.6904876871077</v>
      </c>
      <c r="S423" s="3">
        <v>0.713459313536451</v>
      </c>
      <c r="T423" s="3">
        <v>87.4576271186441</v>
      </c>
      <c r="U423" s="3">
        <v>3.2111451437605</v>
      </c>
      <c r="V423" s="3">
        <v>93.8080495356037</v>
      </c>
      <c r="W423" s="3"/>
      <c r="X423" s="3"/>
      <c r="Y423" s="3"/>
      <c r="Z423" s="3"/>
      <c r="AA423" s="3">
        <v>-0.0338461246901447</v>
      </c>
      <c r="AB423" s="3">
        <v>0.00332282618174845</v>
      </c>
      <c r="AC423" s="3">
        <v>-3.78610825465085</v>
      </c>
      <c r="AD423" s="3"/>
      <c r="AE423" s="5">
        <v>4</v>
      </c>
      <c r="AF423" s="3">
        <v>0.141310261258962</v>
      </c>
      <c r="AG423" s="3">
        <v>1.81564194254284</v>
      </c>
      <c r="AH423" s="3">
        <v>1.60905864387997</v>
      </c>
      <c r="AI423" s="3"/>
      <c r="AJ423" s="3"/>
      <c r="AK423" s="3"/>
      <c r="AL423" s="3"/>
      <c r="AM423" s="3"/>
      <c r="AN423" s="5" t="s">
        <v>46</v>
      </c>
      <c r="AO423" s="1"/>
      <c r="AP423" s="1"/>
      <c r="AQ423" s="1"/>
    </row>
    <row r="424" spans="1:43">
      <c r="A424" s="1" t="s">
        <v>1273</v>
      </c>
      <c r="B424" s="1" t="s">
        <v>1274</v>
      </c>
      <c r="C424" s="3">
        <v>6.18904109589041</v>
      </c>
      <c r="D424" s="4">
        <v>41978</v>
      </c>
      <c r="E424" s="3">
        <v>300.4192404642</v>
      </c>
      <c r="F424" s="5" t="s">
        <v>1072</v>
      </c>
      <c r="G424" s="5">
        <v>1630</v>
      </c>
      <c r="H424" s="5" t="s">
        <v>64</v>
      </c>
      <c r="I424" s="3">
        <v>0.268444687236075</v>
      </c>
      <c r="J424" s="3">
        <v>52.4781341107872</v>
      </c>
      <c r="K424" s="3">
        <v>0.0512910175994443</v>
      </c>
      <c r="L424" s="3">
        <v>1.02040816326531</v>
      </c>
      <c r="M424" s="3">
        <v>0.202854397039407</v>
      </c>
      <c r="N424" s="3">
        <v>47.5218658892128</v>
      </c>
      <c r="O424" s="3">
        <v>0.593712492041137</v>
      </c>
      <c r="P424" s="3">
        <v>61.9883040935673</v>
      </c>
      <c r="Q424" s="3">
        <v>1.08762327006582</v>
      </c>
      <c r="R424" s="3">
        <v>65.3846153846154</v>
      </c>
      <c r="S424" s="3">
        <v>2.02321852677013</v>
      </c>
      <c r="T424" s="3">
        <v>57.1214392803598</v>
      </c>
      <c r="U424" s="3">
        <v>4.53525868145324</v>
      </c>
      <c r="V424" s="3">
        <v>59.5679012345679</v>
      </c>
      <c r="W424" s="3">
        <v>8.04963068217501</v>
      </c>
      <c r="X424" s="3">
        <v>59.2592592592593</v>
      </c>
      <c r="Y424" s="3">
        <v>15.2328670644483</v>
      </c>
      <c r="Z424" s="3">
        <v>57.1428571428571</v>
      </c>
      <c r="AA424" s="3">
        <v>-0.0387714109351499</v>
      </c>
      <c r="AB424" s="3">
        <v>2.0673532350158</v>
      </c>
      <c r="AC424" s="3">
        <v>0</v>
      </c>
      <c r="AD424" s="3"/>
      <c r="AE424" s="5"/>
      <c r="AF424" s="3">
        <v>0.213165124896723</v>
      </c>
      <c r="AG424" s="3">
        <v>1.49638778037069</v>
      </c>
      <c r="AH424" s="3">
        <v>1.66229410194787</v>
      </c>
      <c r="AI424" s="3">
        <v>1.97111275801687</v>
      </c>
      <c r="AJ424" s="3">
        <v>2.17855985724877</v>
      </c>
      <c r="AK424" s="3">
        <v>2.20570723597104</v>
      </c>
      <c r="AL424" s="3"/>
      <c r="AM424" s="3">
        <v>100</v>
      </c>
      <c r="AN424" s="5" t="s">
        <v>56</v>
      </c>
      <c r="AO424" s="1"/>
      <c r="AP424" s="1"/>
      <c r="AQ424" s="1"/>
    </row>
    <row r="425" spans="1:43">
      <c r="A425" s="1" t="s">
        <v>1275</v>
      </c>
      <c r="B425" s="1" t="s">
        <v>1276</v>
      </c>
      <c r="C425" s="3">
        <v>6.3041095890411</v>
      </c>
      <c r="D425" s="4">
        <v>41936</v>
      </c>
      <c r="E425" s="3">
        <v>37.4011436393</v>
      </c>
      <c r="F425" s="5" t="s">
        <v>1277</v>
      </c>
      <c r="G425" s="5">
        <v>2302</v>
      </c>
      <c r="H425" s="5" t="s">
        <v>50</v>
      </c>
      <c r="I425" s="3">
        <v>0.494559841740864</v>
      </c>
      <c r="J425" s="3">
        <v>4.68959356855739</v>
      </c>
      <c r="K425" s="3">
        <v>-0.0983284169124772</v>
      </c>
      <c r="L425" s="3">
        <v>91.8548030101815</v>
      </c>
      <c r="M425" s="3">
        <v>0.0985221674876908</v>
      </c>
      <c r="N425" s="3">
        <v>20.3027604630454</v>
      </c>
      <c r="O425" s="3">
        <v>1.19521912350597</v>
      </c>
      <c r="P425" s="3">
        <v>4.84239378711741</v>
      </c>
      <c r="Q425" s="3">
        <v>1.88143255205827</v>
      </c>
      <c r="R425" s="3">
        <v>4.39401255432158</v>
      </c>
      <c r="S425" s="3">
        <v>3.56297075922816</v>
      </c>
      <c r="T425" s="3">
        <v>6.32768361581921</v>
      </c>
      <c r="U425" s="3">
        <v>9.1714187332062</v>
      </c>
      <c r="V425" s="3">
        <v>9.6749226006192</v>
      </c>
      <c r="W425" s="3">
        <v>18.3969105818941</v>
      </c>
      <c r="X425" s="3">
        <v>9.16936353829558</v>
      </c>
      <c r="Y425" s="3">
        <v>24.2247298061016</v>
      </c>
      <c r="Z425" s="3">
        <v>9.47712418300654</v>
      </c>
      <c r="AA425" s="3">
        <v>0.140364976560769</v>
      </c>
      <c r="AB425" s="3">
        <v>0.631072123086907</v>
      </c>
      <c r="AC425" s="3">
        <v>-2.06961429915334</v>
      </c>
      <c r="AD425" s="3">
        <v>2.79263286797588</v>
      </c>
      <c r="AE425" s="5">
        <v>3</v>
      </c>
      <c r="AF425" s="3">
        <v>0.479521560823751</v>
      </c>
      <c r="AG425" s="3">
        <v>4.29957962800775</v>
      </c>
      <c r="AH425" s="3">
        <v>4.82447237254302</v>
      </c>
      <c r="AI425" s="3">
        <v>5.94870144132245</v>
      </c>
      <c r="AJ425" s="3">
        <v>5.09056793823859</v>
      </c>
      <c r="AK425" s="3">
        <v>4.90222597380212</v>
      </c>
      <c r="AL425" s="3"/>
      <c r="AM425" s="3"/>
      <c r="AN425" s="5" t="s">
        <v>51</v>
      </c>
      <c r="AO425" s="1"/>
      <c r="AP425" s="1"/>
      <c r="AQ425" s="1"/>
    </row>
    <row r="426" spans="1:43">
      <c r="A426" s="1" t="s">
        <v>1278</v>
      </c>
      <c r="B426" s="1" t="s">
        <v>1279</v>
      </c>
      <c r="C426" s="3">
        <v>6.24657534246575</v>
      </c>
      <c r="D426" s="4">
        <v>41957</v>
      </c>
      <c r="E426" s="3">
        <v>0.1312455036</v>
      </c>
      <c r="F426" s="5" t="s">
        <v>1280</v>
      </c>
      <c r="G426" s="5">
        <v>1934</v>
      </c>
      <c r="H426" s="5" t="s">
        <v>93</v>
      </c>
      <c r="I426" s="3">
        <v>14.9253731343284</v>
      </c>
      <c r="J426" s="3">
        <v>9.25</v>
      </c>
      <c r="K426" s="3">
        <v>1.82619647355163</v>
      </c>
      <c r="L426" s="3">
        <v>46.8780971258672</v>
      </c>
      <c r="M426" s="3">
        <v>6.38157894736842</v>
      </c>
      <c r="N426" s="3">
        <v>21.4071856287425</v>
      </c>
      <c r="O426" s="3">
        <v>22.5</v>
      </c>
      <c r="P426" s="3">
        <v>16.851106639839</v>
      </c>
      <c r="Q426" s="3">
        <v>14.033850493653</v>
      </c>
      <c r="R426" s="3">
        <v>49.0196078431373</v>
      </c>
      <c r="S426" s="3">
        <v>45.0224215246637</v>
      </c>
      <c r="T426" s="3">
        <v>47.0619375330863</v>
      </c>
      <c r="U426" s="3">
        <v>127.106741573034</v>
      </c>
      <c r="V426" s="3">
        <v>29.5127353266888</v>
      </c>
      <c r="W426" s="3">
        <v>67.2182006204757</v>
      </c>
      <c r="X426" s="3">
        <v>46.8164794007491</v>
      </c>
      <c r="Y426" s="3">
        <v>64.8318042813456</v>
      </c>
      <c r="Z426" s="3">
        <v>59.0909090909091</v>
      </c>
      <c r="AA426" s="3">
        <v>0.189659221270737</v>
      </c>
      <c r="AB426" s="3">
        <v>0.157324014911961</v>
      </c>
      <c r="AC426" s="3">
        <v>-33.7476099426386</v>
      </c>
      <c r="AD426" s="3">
        <v>0.55282936448141</v>
      </c>
      <c r="AE426" s="5">
        <v>7</v>
      </c>
      <c r="AF426" s="3">
        <v>1.41416878437591</v>
      </c>
      <c r="AG426" s="3">
        <v>60.7661374460357</v>
      </c>
      <c r="AH426" s="3">
        <v>52.3735350509146</v>
      </c>
      <c r="AI426" s="3">
        <v>16.776310129115</v>
      </c>
      <c r="AJ426" s="3">
        <v>16.3152143865904</v>
      </c>
      <c r="AK426" s="3">
        <v>11.6149792276458</v>
      </c>
      <c r="AL426" s="3"/>
      <c r="AM426" s="3"/>
      <c r="AN426" s="5" t="s">
        <v>46</v>
      </c>
      <c r="AO426" s="1"/>
      <c r="AP426" s="1"/>
      <c r="AQ426" s="1"/>
    </row>
    <row r="427" spans="1:43">
      <c r="A427" s="1" t="s">
        <v>1281</v>
      </c>
      <c r="B427" s="1" t="s">
        <v>1282</v>
      </c>
      <c r="C427" s="3">
        <v>6.24931506849315</v>
      </c>
      <c r="D427" s="4">
        <v>41956</v>
      </c>
      <c r="E427" s="3">
        <v>3.4896234331</v>
      </c>
      <c r="F427" s="5" t="s">
        <v>1283</v>
      </c>
      <c r="G427" s="5">
        <v>1557</v>
      </c>
      <c r="H427" s="5" t="s">
        <v>93</v>
      </c>
      <c r="I427" s="3">
        <v>8.42105263157894</v>
      </c>
      <c r="J427" s="3">
        <v>37.1</v>
      </c>
      <c r="K427" s="3">
        <v>1.54035736290819</v>
      </c>
      <c r="L427" s="3">
        <v>52.6759167492567</v>
      </c>
      <c r="M427" s="3">
        <v>1.29071911493546</v>
      </c>
      <c r="N427" s="3">
        <v>68.1636726546906</v>
      </c>
      <c r="O427" s="3">
        <v>16.056338028169</v>
      </c>
      <c r="P427" s="3">
        <v>35.1106639839034</v>
      </c>
      <c r="Q427" s="3">
        <v>26.8668206312548</v>
      </c>
      <c r="R427" s="3">
        <v>24.0970072239422</v>
      </c>
      <c r="S427" s="3">
        <v>65.1302605210421</v>
      </c>
      <c r="T427" s="3">
        <v>27.0513499205929</v>
      </c>
      <c r="U427" s="3">
        <v>129.846582984658</v>
      </c>
      <c r="V427" s="3">
        <v>28.3499446290144</v>
      </c>
      <c r="W427" s="3">
        <v>101.960784313725</v>
      </c>
      <c r="X427" s="3">
        <v>29.5880149812734</v>
      </c>
      <c r="Y427" s="3">
        <v>108.871989860583</v>
      </c>
      <c r="Z427" s="3">
        <v>38.5714285714286</v>
      </c>
      <c r="AA427" s="3">
        <v>0.256607700634961</v>
      </c>
      <c r="AB427" s="3">
        <v>0.235477538335548</v>
      </c>
      <c r="AC427" s="3">
        <v>-29.4245385450597</v>
      </c>
      <c r="AD427" s="3">
        <v>0.895460845743041</v>
      </c>
      <c r="AE427" s="5">
        <v>5</v>
      </c>
      <c r="AF427" s="3">
        <v>1.88531674238893</v>
      </c>
      <c r="AG427" s="3">
        <v>67.1442861175652</v>
      </c>
      <c r="AH427" s="3">
        <v>55.0083241732</v>
      </c>
      <c r="AI427" s="3">
        <v>24.4410623339287</v>
      </c>
      <c r="AJ427" s="3">
        <v>22.1886200485072</v>
      </c>
      <c r="AK427" s="3">
        <v>13.1194736985773</v>
      </c>
      <c r="AL427" s="3"/>
      <c r="AM427" s="3"/>
      <c r="AN427" s="5" t="s">
        <v>46</v>
      </c>
      <c r="AO427" s="1"/>
      <c r="AP427" s="1"/>
      <c r="AQ427" s="1"/>
    </row>
    <row r="428" spans="1:43">
      <c r="A428" s="1" t="s">
        <v>1284</v>
      </c>
      <c r="B428" s="1" t="s">
        <v>1285</v>
      </c>
      <c r="C428" s="3">
        <v>6.23287671232877</v>
      </c>
      <c r="D428" s="4">
        <v>41962</v>
      </c>
      <c r="E428" s="3">
        <v>7.3638224352</v>
      </c>
      <c r="F428" s="5" t="s">
        <v>1286</v>
      </c>
      <c r="G428" s="5">
        <v>741</v>
      </c>
      <c r="H428" s="5" t="s">
        <v>93</v>
      </c>
      <c r="I428" s="3">
        <v>24.829706997607</v>
      </c>
      <c r="J428" s="3">
        <v>0.25</v>
      </c>
      <c r="K428" s="3">
        <v>7.67160161507403</v>
      </c>
      <c r="L428" s="3">
        <v>0.0991080277502478</v>
      </c>
      <c r="M428" s="3">
        <v>17.7718965883418</v>
      </c>
      <c r="N428" s="3">
        <v>0.0998003992015968</v>
      </c>
      <c r="O428" s="3">
        <v>29.5049769226111</v>
      </c>
      <c r="P428" s="3">
        <v>4.27565392354125</v>
      </c>
      <c r="Q428" s="3">
        <v>31.2498970010374</v>
      </c>
      <c r="R428" s="3">
        <v>14.9122807017544</v>
      </c>
      <c r="S428" s="3">
        <v>82.6992112780334</v>
      </c>
      <c r="T428" s="3">
        <v>13.0227633668608</v>
      </c>
      <c r="U428" s="3">
        <v>134.585563434424</v>
      </c>
      <c r="V428" s="3">
        <v>26.578073089701</v>
      </c>
      <c r="W428" s="3">
        <v>96.7554725730121</v>
      </c>
      <c r="X428" s="3">
        <v>32.6466916354557</v>
      </c>
      <c r="Y428" s="3">
        <v>208.746476350694</v>
      </c>
      <c r="Z428" s="3">
        <v>9.09090909090909</v>
      </c>
      <c r="AA428" s="3">
        <v>0.344221250655375</v>
      </c>
      <c r="AB428" s="3">
        <v>0.224607510375097</v>
      </c>
      <c r="AC428" s="3">
        <v>-29.5839753466872</v>
      </c>
      <c r="AD428" s="3">
        <v>0.853690244489717</v>
      </c>
      <c r="AE428" s="5">
        <v>3</v>
      </c>
      <c r="AF428" s="3">
        <v>1.59934857305746</v>
      </c>
      <c r="AG428" s="3">
        <v>62.5123030218097</v>
      </c>
      <c r="AH428" s="3">
        <v>55.6865930076305</v>
      </c>
      <c r="AI428" s="3">
        <v>23.4835792592807</v>
      </c>
      <c r="AJ428" s="3">
        <v>24.9098037094761</v>
      </c>
      <c r="AK428" s="3">
        <v>30.3939115173812</v>
      </c>
      <c r="AL428" s="3"/>
      <c r="AM428" s="3"/>
      <c r="AN428" s="5" t="s">
        <v>46</v>
      </c>
      <c r="AO428" s="1"/>
      <c r="AP428" s="1"/>
      <c r="AQ428" s="1"/>
    </row>
    <row r="429" spans="1:43">
      <c r="A429" s="1" t="s">
        <v>1287</v>
      </c>
      <c r="B429" s="1" t="s">
        <v>1288</v>
      </c>
      <c r="C429" s="3">
        <v>6.28767123287671</v>
      </c>
      <c r="D429" s="4">
        <v>41942</v>
      </c>
      <c r="E429" s="3">
        <v>5.9026670916</v>
      </c>
      <c r="F429" s="5" t="s">
        <v>1289</v>
      </c>
      <c r="G429" s="5">
        <v>2271</v>
      </c>
      <c r="H429" s="5" t="s">
        <v>60</v>
      </c>
      <c r="I429" s="3">
        <v>11.3932291666667</v>
      </c>
      <c r="J429" s="3">
        <v>16.2698412698413</v>
      </c>
      <c r="K429" s="3">
        <v>2.39377618192699</v>
      </c>
      <c r="L429" s="3">
        <v>47.8427612655801</v>
      </c>
      <c r="M429" s="3">
        <v>6.8039950062422</v>
      </c>
      <c r="N429" s="3">
        <v>8.50642927794263</v>
      </c>
      <c r="O429" s="3">
        <v>12.2703412073491</v>
      </c>
      <c r="P429" s="3">
        <v>44.421906693712</v>
      </c>
      <c r="Q429" s="3">
        <v>10.3159252095423</v>
      </c>
      <c r="R429" s="3">
        <v>54.1361256544503</v>
      </c>
      <c r="S429" s="3">
        <v>30.8103975535168</v>
      </c>
      <c r="T429" s="3">
        <v>57.0048309178744</v>
      </c>
      <c r="U429" s="3">
        <v>121.632124352332</v>
      </c>
      <c r="V429" s="3">
        <v>15.2801358234295</v>
      </c>
      <c r="W429" s="3">
        <v>90.3225806451613</v>
      </c>
      <c r="X429" s="3">
        <v>13.8636363636364</v>
      </c>
      <c r="Y429" s="3">
        <v>100.351288056206</v>
      </c>
      <c r="Z429" s="3">
        <v>34.6278317152104</v>
      </c>
      <c r="AA429" s="3">
        <v>0.113365360493535</v>
      </c>
      <c r="AB429" s="3">
        <v>0.186465873157209</v>
      </c>
      <c r="AC429" s="3">
        <v>-30.1192842942346</v>
      </c>
      <c r="AD429" s="3">
        <v>0.792775467134189</v>
      </c>
      <c r="AE429" s="5">
        <v>3</v>
      </c>
      <c r="AF429" s="3">
        <v>1.75812509090945</v>
      </c>
      <c r="AG429" s="3">
        <v>41.2714339562969</v>
      </c>
      <c r="AH429" s="3">
        <v>54.3105647608883</v>
      </c>
      <c r="AI429" s="3">
        <v>22.5136545974546</v>
      </c>
      <c r="AJ429" s="3">
        <v>18.2623951596939</v>
      </c>
      <c r="AK429" s="3">
        <v>16.4653586160276</v>
      </c>
      <c r="AL429" s="3"/>
      <c r="AM429" s="3"/>
      <c r="AN429" s="5" t="s">
        <v>46</v>
      </c>
      <c r="AO429" s="1"/>
      <c r="AP429" s="1"/>
      <c r="AQ429" s="1"/>
    </row>
    <row r="430" spans="1:43">
      <c r="A430" s="1" t="s">
        <v>1290</v>
      </c>
      <c r="B430" s="1" t="s">
        <v>1291</v>
      </c>
      <c r="C430" s="3">
        <v>6.23561643835616</v>
      </c>
      <c r="D430" s="4">
        <v>41961</v>
      </c>
      <c r="E430" s="3">
        <v>2.9463394019</v>
      </c>
      <c r="F430" s="5" t="s">
        <v>1292</v>
      </c>
      <c r="G430" s="5">
        <v>1150</v>
      </c>
      <c r="H430" s="5" t="s">
        <v>191</v>
      </c>
      <c r="I430" s="3">
        <v>8.37765957446808</v>
      </c>
      <c r="J430" s="3">
        <v>64.376130198915</v>
      </c>
      <c r="K430" s="3">
        <v>-0.609756097560975</v>
      </c>
      <c r="L430" s="3">
        <v>95.3767123287671</v>
      </c>
      <c r="M430" s="3">
        <v>2.21571906354514</v>
      </c>
      <c r="N430" s="3">
        <v>75.3153153153153</v>
      </c>
      <c r="O430" s="3">
        <v>31.8770226537217</v>
      </c>
      <c r="P430" s="3">
        <v>6.09523809523809</v>
      </c>
      <c r="Q430" s="3">
        <v>53.3877038895859</v>
      </c>
      <c r="R430" s="3">
        <v>3.9832285115304</v>
      </c>
      <c r="S430" s="3">
        <v>86.4988558352403</v>
      </c>
      <c r="T430" s="3">
        <v>26.2254901960784</v>
      </c>
      <c r="U430" s="3">
        <v>260.619469026549</v>
      </c>
      <c r="V430" s="3">
        <v>4.39882697947214</v>
      </c>
      <c r="W430" s="3">
        <v>194.578313253012</v>
      </c>
      <c r="X430" s="3">
        <v>11.660777385159</v>
      </c>
      <c r="Y430" s="3">
        <v>224.701195219124</v>
      </c>
      <c r="Z430" s="3">
        <v>28.4810126582279</v>
      </c>
      <c r="AA430" s="3">
        <v>0.243574199108354</v>
      </c>
      <c r="AB430" s="3">
        <v>0.296080123396205</v>
      </c>
      <c r="AC430" s="3">
        <v>-35.5555555555555</v>
      </c>
      <c r="AD430" s="3">
        <v>1.21659628829223</v>
      </c>
      <c r="AE430" s="5">
        <v>7</v>
      </c>
      <c r="AF430" s="3">
        <v>3.09825687727667</v>
      </c>
      <c r="AG430" s="3">
        <v>108.158428825172</v>
      </c>
      <c r="AH430" s="3">
        <v>95.6079297291227</v>
      </c>
      <c r="AI430" s="3">
        <v>41.8110569040501</v>
      </c>
      <c r="AJ430" s="3">
        <v>34.2848543119982</v>
      </c>
      <c r="AK430" s="3">
        <v>18.4540381979964</v>
      </c>
      <c r="AL430" s="3"/>
      <c r="AM430" s="3"/>
      <c r="AN430" s="5" t="s">
        <v>46</v>
      </c>
      <c r="AO430" s="1"/>
      <c r="AP430" s="1"/>
      <c r="AQ430" s="1"/>
    </row>
    <row r="431" spans="1:43">
      <c r="A431" s="1" t="s">
        <v>1293</v>
      </c>
      <c r="B431" s="1" t="s">
        <v>1294</v>
      </c>
      <c r="C431" s="3">
        <v>3.98630136986301</v>
      </c>
      <c r="D431" s="4">
        <v>42782</v>
      </c>
      <c r="E431" s="3">
        <v>136.8051058045</v>
      </c>
      <c r="F431" s="5" t="s">
        <v>1295</v>
      </c>
      <c r="G431" s="5">
        <v>1456</v>
      </c>
      <c r="H431" s="5" t="s">
        <v>64</v>
      </c>
      <c r="I431" s="3">
        <v>0.2784820532671</v>
      </c>
      <c r="J431" s="3">
        <v>36.8804664723032</v>
      </c>
      <c r="K431" s="3">
        <v>0.0395589834268401</v>
      </c>
      <c r="L431" s="3">
        <v>61.2244897959184</v>
      </c>
      <c r="M431" s="3">
        <v>0.209702784258602</v>
      </c>
      <c r="N431" s="3">
        <v>35.5685131195335</v>
      </c>
      <c r="O431" s="3">
        <v>0.630590472894272</v>
      </c>
      <c r="P431" s="3">
        <v>40.4970760233918</v>
      </c>
      <c r="Q431" s="3">
        <v>1.19971198407828</v>
      </c>
      <c r="R431" s="3">
        <v>28.5502958579882</v>
      </c>
      <c r="S431" s="3">
        <v>2.09680996363754</v>
      </c>
      <c r="T431" s="3">
        <v>44.527736131934</v>
      </c>
      <c r="U431" s="3">
        <v>4.61090898059714</v>
      </c>
      <c r="V431" s="3">
        <v>52.1604938271605</v>
      </c>
      <c r="W431" s="3">
        <v>8.17110785930807</v>
      </c>
      <c r="X431" s="3">
        <v>54.1666666666667</v>
      </c>
      <c r="Y431" s="3"/>
      <c r="Z431" s="3"/>
      <c r="AA431" s="3">
        <v>-0.188926952272455</v>
      </c>
      <c r="AB431" s="3">
        <v>1.49396937237537</v>
      </c>
      <c r="AC431" s="3">
        <v>0</v>
      </c>
      <c r="AD431" s="3"/>
      <c r="AE431" s="5"/>
      <c r="AF431" s="3">
        <v>0.216774151630968</v>
      </c>
      <c r="AG431" s="3">
        <v>1.42385329226573</v>
      </c>
      <c r="AH431" s="3">
        <v>1.54800988333559</v>
      </c>
      <c r="AI431" s="3">
        <v>1.8993004106669</v>
      </c>
      <c r="AJ431" s="3"/>
      <c r="AK431" s="3"/>
      <c r="AL431" s="3"/>
      <c r="AM431" s="3"/>
      <c r="AN431" s="5" t="s">
        <v>46</v>
      </c>
      <c r="AO431" s="1"/>
      <c r="AP431" s="1"/>
      <c r="AQ431" s="1"/>
    </row>
    <row r="432" spans="1:43">
      <c r="A432" s="1" t="s">
        <v>1296</v>
      </c>
      <c r="B432" s="1" t="s">
        <v>1297</v>
      </c>
      <c r="C432" s="3">
        <v>6.23561643835616</v>
      </c>
      <c r="D432" s="4">
        <v>41961</v>
      </c>
      <c r="E432" s="3">
        <v>42.2207014683</v>
      </c>
      <c r="F432" s="5" t="s">
        <v>1298</v>
      </c>
      <c r="G432" s="5">
        <v>2277</v>
      </c>
      <c r="H432" s="5" t="s">
        <v>191</v>
      </c>
      <c r="I432" s="3">
        <v>20.2581032412965</v>
      </c>
      <c r="J432" s="3">
        <v>2.89330922242315</v>
      </c>
      <c r="K432" s="3">
        <v>2.79630579784504</v>
      </c>
      <c r="L432" s="3">
        <v>42.4657534246575</v>
      </c>
      <c r="M432" s="3">
        <v>14.8466609343651</v>
      </c>
      <c r="N432" s="3">
        <v>1.98198198198198</v>
      </c>
      <c r="O432" s="3">
        <v>32.2878837900297</v>
      </c>
      <c r="P432" s="3">
        <v>5.33333333333333</v>
      </c>
      <c r="Q432" s="3">
        <v>24.3251628917158</v>
      </c>
      <c r="R432" s="3">
        <v>43.1865828092243</v>
      </c>
      <c r="S432" s="3">
        <v>88.4760112888053</v>
      </c>
      <c r="T432" s="3">
        <v>23.7745098039216</v>
      </c>
      <c r="U432" s="3">
        <v>228.173628173628</v>
      </c>
      <c r="V432" s="3">
        <v>11.1436950146628</v>
      </c>
      <c r="W432" s="3">
        <v>195.283714075166</v>
      </c>
      <c r="X432" s="3">
        <v>10.6007067137809</v>
      </c>
      <c r="Y432" s="3">
        <v>241.602728047741</v>
      </c>
      <c r="Z432" s="3">
        <v>20.8860759493671</v>
      </c>
      <c r="AA432" s="3">
        <v>0.282686121573485</v>
      </c>
      <c r="AB432" s="3">
        <v>0.327433051996139</v>
      </c>
      <c r="AC432" s="3">
        <v>-37.3467112597547</v>
      </c>
      <c r="AD432" s="3">
        <v>1.16130186667259</v>
      </c>
      <c r="AE432" s="5">
        <v>5</v>
      </c>
      <c r="AF432" s="3">
        <v>2.99995205042095</v>
      </c>
      <c r="AG432" s="3">
        <v>107.651039601816</v>
      </c>
      <c r="AH432" s="3">
        <v>87.2013247347911</v>
      </c>
      <c r="AI432" s="3">
        <v>42.7792079773673</v>
      </c>
      <c r="AJ432" s="3">
        <v>35.788527615417</v>
      </c>
      <c r="AK432" s="3">
        <v>30.4962341075655</v>
      </c>
      <c r="AL432" s="3"/>
      <c r="AM432" s="3"/>
      <c r="AN432" s="5" t="s">
        <v>46</v>
      </c>
      <c r="AO432" s="1"/>
      <c r="AP432" s="1"/>
      <c r="AQ432" s="1"/>
    </row>
    <row r="433" spans="1:43">
      <c r="A433" s="1" t="s">
        <v>1299</v>
      </c>
      <c r="B433" s="1" t="s">
        <v>1300</v>
      </c>
      <c r="C433" s="3">
        <v>0.120547945205479</v>
      </c>
      <c r="D433" s="4">
        <v>44193</v>
      </c>
      <c r="E433" s="3">
        <v>0.3620429895</v>
      </c>
      <c r="F433" s="5" t="s">
        <v>450</v>
      </c>
      <c r="G433" s="5">
        <v>45</v>
      </c>
      <c r="H433" s="5" t="s">
        <v>50</v>
      </c>
      <c r="I433" s="3">
        <v>0</v>
      </c>
      <c r="J433" s="3">
        <v>68.0214381420277</v>
      </c>
      <c r="K433" s="3">
        <v>0.019978024173407</v>
      </c>
      <c r="L433" s="3">
        <v>31.1642319610447</v>
      </c>
      <c r="M433" s="3">
        <v>-0.0499101617089184</v>
      </c>
      <c r="N433" s="3">
        <v>45.9038290293856</v>
      </c>
      <c r="O433" s="3"/>
      <c r="P433" s="3"/>
      <c r="Q433" s="3"/>
      <c r="R433" s="3"/>
      <c r="S433" s="3"/>
      <c r="T433" s="3"/>
      <c r="U433" s="3"/>
      <c r="V433" s="3"/>
      <c r="W433" s="3"/>
      <c r="X433" s="3"/>
      <c r="Y433" s="3"/>
      <c r="Z433" s="3"/>
      <c r="AA433" s="3">
        <v>-0.397904662024715</v>
      </c>
      <c r="AB433" s="3">
        <v>-0.424993777895331</v>
      </c>
      <c r="AC433" s="3">
        <v>-0.179640718562877</v>
      </c>
      <c r="AD433" s="3"/>
      <c r="AE433" s="5">
        <v>1</v>
      </c>
      <c r="AF433" s="3">
        <v>-0.109857185658654</v>
      </c>
      <c r="AG433" s="3"/>
      <c r="AH433" s="3"/>
      <c r="AI433" s="3"/>
      <c r="AJ433" s="3"/>
      <c r="AK433" s="3"/>
      <c r="AL433" s="3"/>
      <c r="AM433" s="3"/>
      <c r="AN433" s="5" t="s">
        <v>46</v>
      </c>
      <c r="AO433" s="1"/>
      <c r="AP433" s="1"/>
      <c r="AQ433" s="1"/>
    </row>
    <row r="434" spans="1:43">
      <c r="A434" s="1" t="s">
        <v>1301</v>
      </c>
      <c r="B434" s="1" t="s">
        <v>1302</v>
      </c>
      <c r="C434" s="3">
        <v>6.24931506849315</v>
      </c>
      <c r="D434" s="4">
        <v>41956</v>
      </c>
      <c r="E434" s="3">
        <v>11.7563508405</v>
      </c>
      <c r="F434" s="5" t="s">
        <v>1303</v>
      </c>
      <c r="G434" s="5">
        <v>2282</v>
      </c>
      <c r="H434" s="5" t="s">
        <v>112</v>
      </c>
      <c r="I434" s="3">
        <v>5.23776705720192</v>
      </c>
      <c r="J434" s="3">
        <v>67.3684210526316</v>
      </c>
      <c r="K434" s="3">
        <v>2.17464034794245</v>
      </c>
      <c r="L434" s="3">
        <v>34.020618556701</v>
      </c>
      <c r="M434" s="3">
        <v>4.33891356337546</v>
      </c>
      <c r="N434" s="3">
        <v>56.8421052631579</v>
      </c>
      <c r="O434" s="3">
        <v>15.638015903067</v>
      </c>
      <c r="P434" s="3">
        <v>38.2978723404255</v>
      </c>
      <c r="Q434" s="3">
        <v>15.4631379962193</v>
      </c>
      <c r="R434" s="3">
        <v>41.5730337078652</v>
      </c>
      <c r="S434" s="3">
        <v>31.9222462203024</v>
      </c>
      <c r="T434" s="3">
        <v>23.4567901234568</v>
      </c>
      <c r="U434" s="3">
        <v>84.0867992766727</v>
      </c>
      <c r="V434" s="3">
        <v>29.4117647058824</v>
      </c>
      <c r="W434" s="3">
        <v>107.896528250511</v>
      </c>
      <c r="X434" s="3">
        <v>14.5454545454545</v>
      </c>
      <c r="Y434" s="3">
        <v>198.825831702544</v>
      </c>
      <c r="Z434" s="3">
        <v>26.4705882352941</v>
      </c>
      <c r="AA434" s="3">
        <v>0.154986435295556</v>
      </c>
      <c r="AB434" s="3">
        <v>0.246979426757033</v>
      </c>
      <c r="AC434" s="3">
        <v>-26.9458544839255</v>
      </c>
      <c r="AD434" s="3">
        <v>1.02324320580198</v>
      </c>
      <c r="AE434" s="5">
        <v>3</v>
      </c>
      <c r="AF434" s="3">
        <v>1.90540840436526</v>
      </c>
      <c r="AG434" s="3">
        <v>42.2955566565059</v>
      </c>
      <c r="AH434" s="3">
        <v>39.9318724585845</v>
      </c>
      <c r="AI434" s="3">
        <v>28.5458279917236</v>
      </c>
      <c r="AJ434" s="3">
        <v>26.9309363295318</v>
      </c>
      <c r="AK434" s="3">
        <v>22.5544352170026</v>
      </c>
      <c r="AL434" s="3"/>
      <c r="AM434" s="3"/>
      <c r="AN434" s="5" t="s">
        <v>46</v>
      </c>
      <c r="AO434" s="1"/>
      <c r="AP434" s="1"/>
      <c r="AQ434" s="1"/>
    </row>
    <row r="435" spans="1:43">
      <c r="A435" s="1" t="s">
        <v>1304</v>
      </c>
      <c r="B435" s="1" t="s">
        <v>1305</v>
      </c>
      <c r="C435" s="3">
        <v>6.23013698630137</v>
      </c>
      <c r="D435" s="4">
        <v>41963</v>
      </c>
      <c r="E435" s="3">
        <v>3.1453195527</v>
      </c>
      <c r="F435" s="5" t="s">
        <v>1019</v>
      </c>
      <c r="G435" s="5">
        <v>1289</v>
      </c>
      <c r="H435" s="5" t="s">
        <v>60</v>
      </c>
      <c r="I435" s="3">
        <v>9.42963986120001</v>
      </c>
      <c r="J435" s="3">
        <v>25.7936507936508</v>
      </c>
      <c r="K435" s="3">
        <v>4.26604179372774</v>
      </c>
      <c r="L435" s="3">
        <v>9.68360498561841</v>
      </c>
      <c r="M435" s="3">
        <v>4.68946401521256</v>
      </c>
      <c r="N435" s="3">
        <v>20.5736894164194</v>
      </c>
      <c r="O435" s="3">
        <v>17.3609856559598</v>
      </c>
      <c r="P435" s="3">
        <v>18.8640973630832</v>
      </c>
      <c r="Q435" s="3">
        <v>30.188376753507</v>
      </c>
      <c r="R435" s="3">
        <v>7.32984293193717</v>
      </c>
      <c r="S435" s="3">
        <v>64.0505050505051</v>
      </c>
      <c r="T435" s="3">
        <v>11.3526570048309</v>
      </c>
      <c r="U435" s="3">
        <v>103.521303258145</v>
      </c>
      <c r="V435" s="3">
        <v>22.2410865874363</v>
      </c>
      <c r="W435" s="3">
        <v>86.7855089131685</v>
      </c>
      <c r="X435" s="3">
        <v>15.4545454545455</v>
      </c>
      <c r="Y435" s="3">
        <v>193.158844765343</v>
      </c>
      <c r="Z435" s="3">
        <v>4.53074433656958</v>
      </c>
      <c r="AA435" s="3">
        <v>0.33332083504376</v>
      </c>
      <c r="AB435" s="3">
        <v>0.234665920281118</v>
      </c>
      <c r="AC435" s="3">
        <v>-22.5230102869518</v>
      </c>
      <c r="AD435" s="3">
        <v>1.02592956886841</v>
      </c>
      <c r="AE435" s="5">
        <v>3</v>
      </c>
      <c r="AF435" s="3">
        <v>1.66940582918314</v>
      </c>
      <c r="AG435" s="3">
        <v>50.1741321166973</v>
      </c>
      <c r="AH435" s="3">
        <v>48.7174312132236</v>
      </c>
      <c r="AI435" s="3">
        <v>23.9078222487798</v>
      </c>
      <c r="AJ435" s="3">
        <v>27.1554478135351</v>
      </c>
      <c r="AK435" s="3">
        <v>16.9290807757921</v>
      </c>
      <c r="AL435" s="3"/>
      <c r="AM435" s="3"/>
      <c r="AN435" s="5" t="s">
        <v>46</v>
      </c>
      <c r="AO435" s="1"/>
      <c r="AP435" s="1"/>
      <c r="AQ435" s="1"/>
    </row>
    <row r="436" spans="1:43">
      <c r="A436" s="1" t="s">
        <v>1306</v>
      </c>
      <c r="B436" s="1" t="s">
        <v>1307</v>
      </c>
      <c r="C436" s="3">
        <v>6.32328767123288</v>
      </c>
      <c r="D436" s="4">
        <v>41929</v>
      </c>
      <c r="E436" s="3">
        <v>79.3720034203</v>
      </c>
      <c r="F436" s="5" t="s">
        <v>1308</v>
      </c>
      <c r="G436" s="5">
        <v>2296</v>
      </c>
      <c r="H436" s="5" t="s">
        <v>64</v>
      </c>
      <c r="I436" s="3">
        <v>0.291185601889064</v>
      </c>
      <c r="J436" s="3">
        <v>22.0116618075802</v>
      </c>
      <c r="K436" s="3">
        <v>0.0504238599423123</v>
      </c>
      <c r="L436" s="3">
        <v>1.74927113702624</v>
      </c>
      <c r="M436" s="3">
        <v>0.216262540505888</v>
      </c>
      <c r="N436" s="3">
        <v>22.7405247813411</v>
      </c>
      <c r="O436" s="3">
        <v>0.685110554006889</v>
      </c>
      <c r="P436" s="3">
        <v>11.1111111111111</v>
      </c>
      <c r="Q436" s="3">
        <v>1.31978325393952</v>
      </c>
      <c r="R436" s="3">
        <v>3.84615384615385</v>
      </c>
      <c r="S436" s="3">
        <v>2.50275877263357</v>
      </c>
      <c r="T436" s="3">
        <v>2.24887556221889</v>
      </c>
      <c r="U436" s="3">
        <v>5.57444850061285</v>
      </c>
      <c r="V436" s="3">
        <v>1.08024691358025</v>
      </c>
      <c r="W436" s="3">
        <v>9.75477753863457</v>
      </c>
      <c r="X436" s="3">
        <v>1.38888888888889</v>
      </c>
      <c r="Y436" s="3">
        <v>17.9526003861446</v>
      </c>
      <c r="Z436" s="3">
        <v>1.50375939849624</v>
      </c>
      <c r="AA436" s="3">
        <v>0.864112218360367</v>
      </c>
      <c r="AB436" s="3">
        <v>6.99040394940809</v>
      </c>
      <c r="AC436" s="3">
        <v>0</v>
      </c>
      <c r="AD436" s="3"/>
      <c r="AE436" s="5"/>
      <c r="AF436" s="3">
        <v>0.257286472689787</v>
      </c>
      <c r="AG436" s="3">
        <v>1.84247480272346</v>
      </c>
      <c r="AH436" s="3">
        <v>1.98983881668309</v>
      </c>
      <c r="AI436" s="3">
        <v>2.33808100976784</v>
      </c>
      <c r="AJ436" s="3">
        <v>2.56945809787283</v>
      </c>
      <c r="AK436" s="3">
        <v>2.49868177514481</v>
      </c>
      <c r="AL436" s="3"/>
      <c r="AM436" s="3">
        <v>300</v>
      </c>
      <c r="AN436" s="5" t="s">
        <v>56</v>
      </c>
      <c r="AO436" s="1"/>
      <c r="AP436" s="1"/>
      <c r="AQ436" s="1"/>
    </row>
    <row r="437" spans="1:43">
      <c r="A437" s="1" t="s">
        <v>1309</v>
      </c>
      <c r="B437" s="1" t="s">
        <v>1310</v>
      </c>
      <c r="C437" s="3">
        <v>6.23561643835616</v>
      </c>
      <c r="D437" s="4">
        <v>41961</v>
      </c>
      <c r="E437" s="3">
        <v>6.4220308204</v>
      </c>
      <c r="F437" s="5" t="s">
        <v>438</v>
      </c>
      <c r="G437" s="5">
        <v>2277</v>
      </c>
      <c r="H437" s="5" t="s">
        <v>50</v>
      </c>
      <c r="I437" s="3">
        <v>0.0197843505787028</v>
      </c>
      <c r="J437" s="3">
        <v>65.9222867351496</v>
      </c>
      <c r="K437" s="3">
        <v>0.00989119683484093</v>
      </c>
      <c r="L437" s="3">
        <v>38.6896857016379</v>
      </c>
      <c r="M437" s="3">
        <v>-0.128407743974708</v>
      </c>
      <c r="N437" s="3">
        <v>60.9082813891362</v>
      </c>
      <c r="O437" s="3">
        <v>0.762362731093641</v>
      </c>
      <c r="P437" s="3">
        <v>36.8661489264504</v>
      </c>
      <c r="Q437" s="3">
        <v>1.15163783228361</v>
      </c>
      <c r="R437" s="3">
        <v>46.2578464509899</v>
      </c>
      <c r="S437" s="3">
        <v>1.18301520663849</v>
      </c>
      <c r="T437" s="3">
        <v>77.4576271186441</v>
      </c>
      <c r="U437" s="3">
        <v>4.69990073476928</v>
      </c>
      <c r="V437" s="3">
        <v>84.2879256965944</v>
      </c>
      <c r="W437" s="3">
        <v>8.88540456664204</v>
      </c>
      <c r="X437" s="3">
        <v>90.0755124056095</v>
      </c>
      <c r="Y437" s="3">
        <v>11.3995873712075</v>
      </c>
      <c r="Z437" s="3">
        <v>92.156862745098</v>
      </c>
      <c r="AA437" s="3">
        <v>-0.0100017178808576</v>
      </c>
      <c r="AB437" s="3">
        <v>0.142275908106827</v>
      </c>
      <c r="AC437" s="3">
        <v>-2.96084049665712</v>
      </c>
      <c r="AD437" s="3">
        <v>0.970280651908306</v>
      </c>
      <c r="AE437" s="5">
        <v>4</v>
      </c>
      <c r="AF437" s="3">
        <v>0.232711681346415</v>
      </c>
      <c r="AG437" s="3">
        <v>1.99719847575426</v>
      </c>
      <c r="AH437" s="3">
        <v>2.49486581032905</v>
      </c>
      <c r="AI437" s="3">
        <v>3.03103105637375</v>
      </c>
      <c r="AJ437" s="3">
        <v>2.41633698419501</v>
      </c>
      <c r="AK437" s="3">
        <v>2.8791064082035</v>
      </c>
      <c r="AL437" s="3"/>
      <c r="AM437" s="3"/>
      <c r="AN437" s="5" t="s">
        <v>46</v>
      </c>
      <c r="AO437" s="1"/>
      <c r="AP437" s="1"/>
      <c r="AQ437" s="1"/>
    </row>
    <row r="438" spans="1:43">
      <c r="A438" s="1" t="s">
        <v>1311</v>
      </c>
      <c r="B438" s="1" t="s">
        <v>1312</v>
      </c>
      <c r="C438" s="3">
        <v>6.21369863013699</v>
      </c>
      <c r="D438" s="4">
        <v>41969</v>
      </c>
      <c r="E438" s="3">
        <v>6.4824091761</v>
      </c>
      <c r="F438" s="5" t="s">
        <v>1313</v>
      </c>
      <c r="G438" s="5">
        <v>580</v>
      </c>
      <c r="H438" s="5" t="s">
        <v>93</v>
      </c>
      <c r="I438" s="3">
        <v>6.28476084538376</v>
      </c>
      <c r="J438" s="3">
        <v>47.4</v>
      </c>
      <c r="K438" s="3">
        <v>2.30192719486081</v>
      </c>
      <c r="L438" s="3">
        <v>38.9494549058474</v>
      </c>
      <c r="M438" s="3">
        <v>1.64893617021277</v>
      </c>
      <c r="N438" s="3">
        <v>60.4790419161677</v>
      </c>
      <c r="O438" s="3">
        <v>8.70307167235495</v>
      </c>
      <c r="P438" s="3">
        <v>54.3259557344064</v>
      </c>
      <c r="Q438" s="3">
        <v>7.60135135135135</v>
      </c>
      <c r="R438" s="3">
        <v>72.1362229102167</v>
      </c>
      <c r="S438" s="3">
        <v>44.882486732373</v>
      </c>
      <c r="T438" s="3">
        <v>47.1678136580201</v>
      </c>
      <c r="U438" s="3">
        <v>69.8666666666667</v>
      </c>
      <c r="V438" s="3">
        <v>55.0387596899225</v>
      </c>
      <c r="W438" s="3">
        <v>73.7272727272727</v>
      </c>
      <c r="X438" s="3">
        <v>43.2584269662921</v>
      </c>
      <c r="Y438" s="3">
        <v>75.804967801288</v>
      </c>
      <c r="Z438" s="3">
        <v>52.7272727272727</v>
      </c>
      <c r="AA438" s="3">
        <v>0.213282662533078</v>
      </c>
      <c r="AB438" s="3">
        <v>0.267953515272144</v>
      </c>
      <c r="AC438" s="3">
        <v>-14.6896551724138</v>
      </c>
      <c r="AD438" s="3">
        <v>1.37334198503096</v>
      </c>
      <c r="AE438" s="5">
        <v>2</v>
      </c>
      <c r="AF438" s="3">
        <v>1.48055470219763</v>
      </c>
      <c r="AG438" s="3">
        <v>42.7822845341419</v>
      </c>
      <c r="AH438" s="3">
        <v>29.6863807204091</v>
      </c>
      <c r="AI438" s="3">
        <v>19.0391413929818</v>
      </c>
      <c r="AJ438" s="3">
        <v>15.1580200655372</v>
      </c>
      <c r="AK438" s="3">
        <v>11.0690785396129</v>
      </c>
      <c r="AL438" s="3"/>
      <c r="AM438" s="3"/>
      <c r="AN438" s="5" t="s">
        <v>46</v>
      </c>
      <c r="AO438" s="1"/>
      <c r="AP438" s="1"/>
      <c r="AQ438" s="1"/>
    </row>
    <row r="439" spans="1:43">
      <c r="A439" s="1" t="s">
        <v>1314</v>
      </c>
      <c r="B439" s="1" t="s">
        <v>1315</v>
      </c>
      <c r="C439" s="3">
        <v>6.2</v>
      </c>
      <c r="D439" s="4">
        <v>41974</v>
      </c>
      <c r="E439" s="3">
        <v>14.5936854077</v>
      </c>
      <c r="F439" s="5" t="s">
        <v>1316</v>
      </c>
      <c r="G439" s="5">
        <v>1504</v>
      </c>
      <c r="H439" s="5" t="s">
        <v>655</v>
      </c>
      <c r="I439" s="3">
        <v>3.93277087623728</v>
      </c>
      <c r="J439" s="3">
        <v>16.2162162162162</v>
      </c>
      <c r="K439" s="3">
        <v>1.00716637613791</v>
      </c>
      <c r="L439" s="3">
        <v>21.6216216216216</v>
      </c>
      <c r="M439" s="3">
        <v>2.36194713425805</v>
      </c>
      <c r="N439" s="3">
        <v>45.945945945946</v>
      </c>
      <c r="O439" s="3">
        <v>6.21902369475184</v>
      </c>
      <c r="P439" s="3">
        <v>2.85714285714286</v>
      </c>
      <c r="Q439" s="3">
        <v>7.0841889117043</v>
      </c>
      <c r="R439" s="3">
        <v>2.85714285714286</v>
      </c>
      <c r="S439" s="3">
        <v>13.2874728457639</v>
      </c>
      <c r="T439" s="3">
        <v>9.09090909090909</v>
      </c>
      <c r="U439" s="3">
        <v>28.7018756169793</v>
      </c>
      <c r="V439" s="3">
        <v>5.55555555555556</v>
      </c>
      <c r="W439" s="3">
        <v>22.8311219282406</v>
      </c>
      <c r="X439" s="3">
        <v>33.3333333333333</v>
      </c>
      <c r="Y439" s="3">
        <v>38.943161634103</v>
      </c>
      <c r="Z439" s="3">
        <v>13.3333333333333</v>
      </c>
      <c r="AA439" s="3">
        <v>0.358052761995961</v>
      </c>
      <c r="AB439" s="3">
        <v>0.403224567579949</v>
      </c>
      <c r="AC439" s="3">
        <v>-5.99039057656541</v>
      </c>
      <c r="AD439" s="3">
        <v>1.18217425432559</v>
      </c>
      <c r="AE439" s="5">
        <v>8</v>
      </c>
      <c r="AF439" s="3">
        <v>0.525474912002057</v>
      </c>
      <c r="AG439" s="3">
        <v>13.4414320056134</v>
      </c>
      <c r="AH439" s="3">
        <v>12.0266907522818</v>
      </c>
      <c r="AI439" s="3">
        <v>8.24213914890619</v>
      </c>
      <c r="AJ439" s="3">
        <v>8.04806569687207</v>
      </c>
      <c r="AK439" s="3">
        <v>7.76984476171694</v>
      </c>
      <c r="AL439" s="3"/>
      <c r="AM439" s="3"/>
      <c r="AN439" s="5" t="s">
        <v>51</v>
      </c>
      <c r="AO439" s="1"/>
      <c r="AP439" s="1"/>
      <c r="AQ439" s="1"/>
    </row>
    <row r="440" spans="1:43">
      <c r="A440" s="1" t="s">
        <v>1317</v>
      </c>
      <c r="B440" s="1" t="s">
        <v>1318</v>
      </c>
      <c r="C440" s="3">
        <v>6.19452054794521</v>
      </c>
      <c r="D440" s="4">
        <v>41976</v>
      </c>
      <c r="E440" s="3">
        <v>0.6796083744</v>
      </c>
      <c r="F440" s="5" t="s">
        <v>1319</v>
      </c>
      <c r="G440" s="5">
        <v>894</v>
      </c>
      <c r="H440" s="5" t="s">
        <v>93</v>
      </c>
      <c r="I440" s="3">
        <v>4.19968304278921</v>
      </c>
      <c r="J440" s="3">
        <v>57.35</v>
      </c>
      <c r="K440" s="3">
        <v>1.54440154440155</v>
      </c>
      <c r="L440" s="3">
        <v>52.6263627353816</v>
      </c>
      <c r="M440" s="3">
        <v>1.78018575851392</v>
      </c>
      <c r="N440" s="3">
        <v>57.2355289421158</v>
      </c>
      <c r="O440" s="3">
        <v>4.58627861117498</v>
      </c>
      <c r="P440" s="3">
        <v>76.4084507042253</v>
      </c>
      <c r="Q440" s="3">
        <v>8.32150284728837</v>
      </c>
      <c r="R440" s="3">
        <v>68.0082559339525</v>
      </c>
      <c r="S440" s="3">
        <v>35.2625284268027</v>
      </c>
      <c r="T440" s="3">
        <v>57.1201694017999</v>
      </c>
      <c r="U440" s="3">
        <v>81.6793114553809</v>
      </c>
      <c r="V440" s="3">
        <v>48.9479512735327</v>
      </c>
      <c r="W440" s="3">
        <v>56.882317171207</v>
      </c>
      <c r="X440" s="3">
        <v>53.7453183520599</v>
      </c>
      <c r="Y440" s="3">
        <v>86.2032315529387</v>
      </c>
      <c r="Z440" s="3">
        <v>48.7012987012987</v>
      </c>
      <c r="AA440" s="3">
        <v>0.209272563148467</v>
      </c>
      <c r="AB440" s="3">
        <v>0.151913217298917</v>
      </c>
      <c r="AC440" s="3">
        <v>-30.2380952380952</v>
      </c>
      <c r="AD440" s="3">
        <v>0.534565616431066</v>
      </c>
      <c r="AE440" s="5">
        <v>5</v>
      </c>
      <c r="AF440" s="3">
        <v>1.10831669040532</v>
      </c>
      <c r="AG440" s="3">
        <v>27.2600608393984</v>
      </c>
      <c r="AH440" s="3">
        <v>38.8780779913566</v>
      </c>
      <c r="AI440" s="3">
        <v>13.8300833490993</v>
      </c>
      <c r="AJ440" s="3">
        <v>13.2807540080086</v>
      </c>
      <c r="AK440" s="3">
        <v>19.645172892505</v>
      </c>
      <c r="AL440" s="3"/>
      <c r="AM440" s="3"/>
      <c r="AN440" s="5" t="s">
        <v>46</v>
      </c>
      <c r="AO440" s="1"/>
      <c r="AP440" s="1"/>
      <c r="AQ440" s="1"/>
    </row>
    <row r="441" spans="1:43">
      <c r="A441" s="1" t="s">
        <v>1320</v>
      </c>
      <c r="B441" s="1" t="s">
        <v>1321</v>
      </c>
      <c r="C441" s="3">
        <v>6.31232876712329</v>
      </c>
      <c r="D441" s="4">
        <v>41933</v>
      </c>
      <c r="E441" s="3">
        <v>87.6526765272</v>
      </c>
      <c r="F441" s="5" t="s">
        <v>1322</v>
      </c>
      <c r="G441" s="5">
        <v>2305</v>
      </c>
      <c r="H441" s="5" t="s">
        <v>64</v>
      </c>
      <c r="I441" s="3">
        <v>0.247818504384532</v>
      </c>
      <c r="J441" s="3">
        <v>74.7813411078717</v>
      </c>
      <c r="K441" s="3">
        <v>0.0379445852096212</v>
      </c>
      <c r="L441" s="3">
        <v>72.4489795918367</v>
      </c>
      <c r="M441" s="3">
        <v>0.181708944860132</v>
      </c>
      <c r="N441" s="3">
        <v>77.8425655976676</v>
      </c>
      <c r="O441" s="3">
        <v>0.58308821324632</v>
      </c>
      <c r="P441" s="3">
        <v>70.6140350877193</v>
      </c>
      <c r="Q441" s="3">
        <v>1.10058459245015</v>
      </c>
      <c r="R441" s="3">
        <v>61.9822485207101</v>
      </c>
      <c r="S441" s="3">
        <v>1.98137755348054</v>
      </c>
      <c r="T441" s="3">
        <v>64.4677661169415</v>
      </c>
      <c r="U441" s="3">
        <v>4.51157391512053</v>
      </c>
      <c r="V441" s="3">
        <v>62.037037037037</v>
      </c>
      <c r="W441" s="3">
        <v>8.02863026020269</v>
      </c>
      <c r="X441" s="3">
        <v>60.3395061728395</v>
      </c>
      <c r="Y441" s="3">
        <v>15.2802098362344</v>
      </c>
      <c r="Z441" s="3">
        <v>55.1378446115288</v>
      </c>
      <c r="AA441" s="3">
        <v>-0.130089525076326</v>
      </c>
      <c r="AB441" s="3">
        <v>2.10271223554744</v>
      </c>
      <c r="AC441" s="3">
        <v>0</v>
      </c>
      <c r="AD441" s="3"/>
      <c r="AE441" s="5"/>
      <c r="AF441" s="3">
        <v>0.213931578549513</v>
      </c>
      <c r="AG441" s="3">
        <v>1.46927155378394</v>
      </c>
      <c r="AH441" s="3">
        <v>1.63165320494065</v>
      </c>
      <c r="AI441" s="3">
        <v>1.96462414429714</v>
      </c>
      <c r="AJ441" s="3">
        <v>2.19264373412442</v>
      </c>
      <c r="AK441" s="3">
        <v>2.36388800260563</v>
      </c>
      <c r="AL441" s="3"/>
      <c r="AM441" s="3">
        <v>1000</v>
      </c>
      <c r="AN441" s="5" t="s">
        <v>56</v>
      </c>
      <c r="AO441" s="1"/>
      <c r="AP441" s="1"/>
      <c r="AQ441" s="1"/>
    </row>
    <row r="442" spans="1:43">
      <c r="A442" s="1" t="s">
        <v>1323</v>
      </c>
      <c r="B442" s="1" t="s">
        <v>1324</v>
      </c>
      <c r="C442" s="3">
        <v>6.30958904109589</v>
      </c>
      <c r="D442" s="4">
        <v>41934</v>
      </c>
      <c r="E442" s="3">
        <v>643.4957160633</v>
      </c>
      <c r="F442" s="5" t="s">
        <v>1057</v>
      </c>
      <c r="G442" s="5">
        <v>2047</v>
      </c>
      <c r="H442" s="5" t="s">
        <v>64</v>
      </c>
      <c r="I442" s="3">
        <v>0.272136746023202</v>
      </c>
      <c r="J442" s="3">
        <v>46.6472303206997</v>
      </c>
      <c r="K442" s="3">
        <v>0.0387988124881771</v>
      </c>
      <c r="L442" s="3">
        <v>67.3469387755102</v>
      </c>
      <c r="M442" s="3">
        <v>0.195839438149175</v>
      </c>
      <c r="N442" s="3">
        <v>58.8921282798834</v>
      </c>
      <c r="O442" s="3">
        <v>0.619445911241769</v>
      </c>
      <c r="P442" s="3">
        <v>46.0526315789474</v>
      </c>
      <c r="Q442" s="3">
        <v>1.06624713107731</v>
      </c>
      <c r="R442" s="3">
        <v>73.5207100591716</v>
      </c>
      <c r="S442" s="3">
        <v>2.08707786286415</v>
      </c>
      <c r="T442" s="3">
        <v>45.8770614692654</v>
      </c>
      <c r="U442" s="3">
        <v>4.7661677641126</v>
      </c>
      <c r="V442" s="3">
        <v>38.2716049382716</v>
      </c>
      <c r="W442" s="3">
        <v>8.69950777554044</v>
      </c>
      <c r="X442" s="3">
        <v>28.3950617283951</v>
      </c>
      <c r="Y442" s="3">
        <v>16.3189261767135</v>
      </c>
      <c r="Z442" s="3">
        <v>22.3057644110276</v>
      </c>
      <c r="AA442" s="3">
        <v>0.0847709830971569</v>
      </c>
      <c r="AB442" s="3">
        <v>3.05175837730801</v>
      </c>
      <c r="AC442" s="3">
        <v>0</v>
      </c>
      <c r="AD442" s="3"/>
      <c r="AE442" s="5"/>
      <c r="AF442" s="3">
        <v>0.230557450557798</v>
      </c>
      <c r="AG442" s="3">
        <v>1.5600529527849</v>
      </c>
      <c r="AH442" s="3">
        <v>1.72236532895056</v>
      </c>
      <c r="AI442" s="3">
        <v>2.09021610255447</v>
      </c>
      <c r="AJ442" s="3">
        <v>2.29978009069551</v>
      </c>
      <c r="AK442" s="3">
        <v>2.30730225654052</v>
      </c>
      <c r="AL442" s="3"/>
      <c r="AM442" s="3"/>
      <c r="AN442" s="5" t="s">
        <v>46</v>
      </c>
      <c r="AO442" s="1"/>
      <c r="AP442" s="1"/>
      <c r="AQ442" s="1"/>
    </row>
    <row r="443" spans="1:43">
      <c r="A443" s="1" t="s">
        <v>1325</v>
      </c>
      <c r="B443" s="1" t="s">
        <v>1326</v>
      </c>
      <c r="C443" s="3">
        <v>6.21369863013699</v>
      </c>
      <c r="D443" s="4">
        <v>41969</v>
      </c>
      <c r="E443" s="3">
        <v>7.0356749055</v>
      </c>
      <c r="F443" s="5" t="s">
        <v>1327</v>
      </c>
      <c r="G443" s="5">
        <v>1020</v>
      </c>
      <c r="H443" s="5" t="s">
        <v>93</v>
      </c>
      <c r="I443" s="3">
        <v>6.08087747845477</v>
      </c>
      <c r="J443" s="3">
        <v>48.35</v>
      </c>
      <c r="K443" s="3">
        <v>0.795968619366658</v>
      </c>
      <c r="L443" s="3">
        <v>75.1734390485629</v>
      </c>
      <c r="M443" s="3">
        <v>4.36999703528016</v>
      </c>
      <c r="N443" s="3">
        <v>33.2834331337325</v>
      </c>
      <c r="O443" s="3">
        <v>9.76552756298328</v>
      </c>
      <c r="P443" s="3">
        <v>51.1569416498994</v>
      </c>
      <c r="Q443" s="3">
        <v>19.5788043478261</v>
      </c>
      <c r="R443" s="3">
        <v>38.1320949432405</v>
      </c>
      <c r="S443" s="3">
        <v>54.9199084668192</v>
      </c>
      <c r="T443" s="3">
        <v>37.7448385389095</v>
      </c>
      <c r="U443" s="3">
        <v>81.0160427807486</v>
      </c>
      <c r="V443" s="3">
        <v>49.3355481727575</v>
      </c>
      <c r="W443" s="3">
        <v>63.8127436002239</v>
      </c>
      <c r="X443" s="3">
        <v>48.876404494382</v>
      </c>
      <c r="Y443" s="3">
        <v>141.0208307473</v>
      </c>
      <c r="Z443" s="3">
        <v>27.012987012987</v>
      </c>
      <c r="AA443" s="3">
        <v>0.274986797094948</v>
      </c>
      <c r="AB443" s="3">
        <v>0.184690967896383</v>
      </c>
      <c r="AC443" s="3">
        <v>-19.9434388260121</v>
      </c>
      <c r="AD443" s="3">
        <v>0.894886677800512</v>
      </c>
      <c r="AE443" s="5">
        <v>3</v>
      </c>
      <c r="AF443" s="3">
        <v>1.29808996132654</v>
      </c>
      <c r="AG443" s="3">
        <v>44.2174660270181</v>
      </c>
      <c r="AH443" s="3">
        <v>35.4816464634144</v>
      </c>
      <c r="AI443" s="3">
        <v>17.7730400659195</v>
      </c>
      <c r="AJ443" s="3">
        <v>18.1967506602583</v>
      </c>
      <c r="AK443" s="3">
        <v>22.2110702129438</v>
      </c>
      <c r="AL443" s="3"/>
      <c r="AM443" s="3"/>
      <c r="AN443" s="5" t="s">
        <v>46</v>
      </c>
      <c r="AO443" s="1"/>
      <c r="AP443" s="1"/>
      <c r="AQ443" s="1"/>
    </row>
    <row r="444" spans="1:43">
      <c r="A444" s="1" t="s">
        <v>1328</v>
      </c>
      <c r="B444" s="1" t="s">
        <v>1329</v>
      </c>
      <c r="C444" s="3">
        <v>6.1972602739726</v>
      </c>
      <c r="D444" s="4">
        <v>41975</v>
      </c>
      <c r="E444" s="3">
        <v>10.2877223678</v>
      </c>
      <c r="F444" s="5" t="s">
        <v>1330</v>
      </c>
      <c r="G444" s="5">
        <v>2263</v>
      </c>
      <c r="H444" s="5" t="s">
        <v>191</v>
      </c>
      <c r="I444" s="3">
        <v>9.60975609756098</v>
      </c>
      <c r="J444" s="3">
        <v>54.4303797468354</v>
      </c>
      <c r="K444" s="3">
        <v>3.54838709677419</v>
      </c>
      <c r="L444" s="3">
        <v>27.3972602739726</v>
      </c>
      <c r="M444" s="3">
        <v>5.17201029721507</v>
      </c>
      <c r="N444" s="3">
        <v>52.0720720720721</v>
      </c>
      <c r="O444" s="3">
        <v>20.8389351976338</v>
      </c>
      <c r="P444" s="3">
        <v>39.8095238095238</v>
      </c>
      <c r="Q444" s="3">
        <v>36.5542388331814</v>
      </c>
      <c r="R444" s="3">
        <v>20.5450733752621</v>
      </c>
      <c r="S444" s="3">
        <v>107.383479464698</v>
      </c>
      <c r="T444" s="3">
        <v>9.55882352941176</v>
      </c>
      <c r="U444" s="3">
        <v>234.623976172748</v>
      </c>
      <c r="V444" s="3">
        <v>8.79765395894428</v>
      </c>
      <c r="W444" s="3">
        <v>178.611283323001</v>
      </c>
      <c r="X444" s="3">
        <v>18.0212014134276</v>
      </c>
      <c r="Y444" s="3">
        <v>302.327663384064</v>
      </c>
      <c r="Z444" s="3">
        <v>6.9620253164557</v>
      </c>
      <c r="AA444" s="3">
        <v>0.402288401974185</v>
      </c>
      <c r="AB444" s="3">
        <v>0.314744108519381</v>
      </c>
      <c r="AC444" s="3">
        <v>-36.1497326203209</v>
      </c>
      <c r="AD444" s="3">
        <v>1.12379745929764</v>
      </c>
      <c r="AE444" s="5">
        <v>3</v>
      </c>
      <c r="AF444" s="3">
        <v>2.93340790635904</v>
      </c>
      <c r="AG444" s="3">
        <v>92.0004824815134</v>
      </c>
      <c r="AH444" s="3">
        <v>90.8972792113607</v>
      </c>
      <c r="AI444" s="3">
        <v>40.1126144849931</v>
      </c>
      <c r="AJ444" s="3">
        <v>43.1123917914295</v>
      </c>
      <c r="AK444" s="3">
        <v>31.0476786462266</v>
      </c>
      <c r="AL444" s="3"/>
      <c r="AM444" s="3"/>
      <c r="AN444" s="5" t="s">
        <v>46</v>
      </c>
      <c r="AO444" s="1"/>
      <c r="AP444" s="1"/>
      <c r="AQ444" s="1"/>
    </row>
    <row r="445" spans="1:43">
      <c r="A445" s="1" t="s">
        <v>1331</v>
      </c>
      <c r="B445" s="1" t="s">
        <v>1332</v>
      </c>
      <c r="C445" s="3">
        <v>6.21643835616438</v>
      </c>
      <c r="D445" s="4">
        <v>41968</v>
      </c>
      <c r="E445" s="3">
        <v>85.4311956912</v>
      </c>
      <c r="F445" s="5" t="s">
        <v>1333</v>
      </c>
      <c r="G445" s="5">
        <v>1721</v>
      </c>
      <c r="H445" s="5" t="s">
        <v>64</v>
      </c>
      <c r="I445" s="3">
        <v>0.245879336513499</v>
      </c>
      <c r="J445" s="3">
        <v>76.9679300291545</v>
      </c>
      <c r="K445" s="3">
        <v>0.0363681681417004</v>
      </c>
      <c r="L445" s="3">
        <v>80.3206997084548</v>
      </c>
      <c r="M445" s="3">
        <v>0.182992212291646</v>
      </c>
      <c r="N445" s="3">
        <v>76.6763848396501</v>
      </c>
      <c r="O445" s="3">
        <v>0.542262467735502</v>
      </c>
      <c r="P445" s="3">
        <v>84.3567251461988</v>
      </c>
      <c r="Q445" s="3">
        <v>1.00544380974341</v>
      </c>
      <c r="R445" s="3">
        <v>86.8343195266272</v>
      </c>
      <c r="S445" s="3">
        <v>1.88893445368158</v>
      </c>
      <c r="T445" s="3">
        <v>77.0614692653673</v>
      </c>
      <c r="U445" s="3">
        <v>4.2672822826328</v>
      </c>
      <c r="V445" s="3">
        <v>77.9320987654321</v>
      </c>
      <c r="W445" s="3">
        <v>7.39840149101012</v>
      </c>
      <c r="X445" s="3">
        <v>84.5679012345679</v>
      </c>
      <c r="Y445" s="3">
        <v>13.7597297571995</v>
      </c>
      <c r="Z445" s="3">
        <v>88.4711779448622</v>
      </c>
      <c r="AA445" s="3">
        <v>-0.385923708573471</v>
      </c>
      <c r="AB445" s="3">
        <v>1.14600036461086</v>
      </c>
      <c r="AC445" s="3">
        <v>0</v>
      </c>
      <c r="AD445" s="3"/>
      <c r="AE445" s="5"/>
      <c r="AF445" s="3">
        <v>0.196854454071956</v>
      </c>
      <c r="AG445" s="3">
        <v>1.40575006604498</v>
      </c>
      <c r="AH445" s="3">
        <v>1.52829305230266</v>
      </c>
      <c r="AI445" s="3">
        <v>1.78201242386455</v>
      </c>
      <c r="AJ445" s="3">
        <v>1.98327666552569</v>
      </c>
      <c r="AK445" s="3">
        <v>1.89751983404687</v>
      </c>
      <c r="AL445" s="3"/>
      <c r="AM445" s="3"/>
      <c r="AN445" s="5" t="s">
        <v>46</v>
      </c>
      <c r="AO445" s="1"/>
      <c r="AP445" s="1"/>
      <c r="AQ445" s="1"/>
    </row>
    <row r="446" spans="1:43">
      <c r="A446" s="1" t="s">
        <v>1334</v>
      </c>
      <c r="B446" s="1" t="s">
        <v>1335</v>
      </c>
      <c r="C446" s="3">
        <v>6.24657534246575</v>
      </c>
      <c r="D446" s="4">
        <v>41957</v>
      </c>
      <c r="E446" s="3">
        <v>195.1737345009</v>
      </c>
      <c r="F446" s="5" t="s">
        <v>1336</v>
      </c>
      <c r="G446" s="5">
        <v>1578</v>
      </c>
      <c r="H446" s="5" t="s">
        <v>64</v>
      </c>
      <c r="I446" s="3">
        <v>0.284842975752497</v>
      </c>
      <c r="J446" s="3">
        <v>28.4256559766764</v>
      </c>
      <c r="K446" s="3">
        <v>0.0439034195023624</v>
      </c>
      <c r="L446" s="3">
        <v>25.3644314868805</v>
      </c>
      <c r="M446" s="3">
        <v>0.209523706557952</v>
      </c>
      <c r="N446" s="3">
        <v>36.1516034985423</v>
      </c>
      <c r="O446" s="3">
        <v>0.679442633275315</v>
      </c>
      <c r="P446" s="3">
        <v>13.5964912280702</v>
      </c>
      <c r="Q446" s="3">
        <v>1.29285107117137</v>
      </c>
      <c r="R446" s="3">
        <v>6.95266272189349</v>
      </c>
      <c r="S446" s="3">
        <v>2.29959493458144</v>
      </c>
      <c r="T446" s="3">
        <v>14.5427286356822</v>
      </c>
      <c r="U446" s="3">
        <v>5.12575606868298</v>
      </c>
      <c r="V446" s="3">
        <v>12.3456790123457</v>
      </c>
      <c r="W446" s="3">
        <v>9.13233933296164</v>
      </c>
      <c r="X446" s="3">
        <v>10.8024691358025</v>
      </c>
      <c r="Y446" s="3">
        <v>17.1534949036414</v>
      </c>
      <c r="Z446" s="3">
        <v>6.265664160401</v>
      </c>
      <c r="AA446" s="3">
        <v>0.380739747223472</v>
      </c>
      <c r="AB446" s="3">
        <v>4.2156375642685</v>
      </c>
      <c r="AC446" s="3">
        <v>0</v>
      </c>
      <c r="AD446" s="3"/>
      <c r="AE446" s="5"/>
      <c r="AF446" s="3">
        <v>0.241509810624446</v>
      </c>
      <c r="AG446" s="3">
        <v>1.67539173662561</v>
      </c>
      <c r="AH446" s="3">
        <v>1.80899363584757</v>
      </c>
      <c r="AI446" s="3">
        <v>2.18056110933305</v>
      </c>
      <c r="AJ446" s="3">
        <v>2.39788662829838</v>
      </c>
      <c r="AK446" s="3">
        <v>2.23601687383881</v>
      </c>
      <c r="AL446" s="3"/>
      <c r="AM446" s="3"/>
      <c r="AN446" s="5" t="s">
        <v>46</v>
      </c>
      <c r="AO446" s="1"/>
      <c r="AP446" s="1"/>
      <c r="AQ446" s="1"/>
    </row>
    <row r="447" spans="1:43">
      <c r="A447" s="1" t="s">
        <v>1337</v>
      </c>
      <c r="B447" s="1" t="s">
        <v>1338</v>
      </c>
      <c r="C447" s="3">
        <v>6.17534246575342</v>
      </c>
      <c r="D447" s="4">
        <v>41983</v>
      </c>
      <c r="E447" s="3">
        <v>3.0989623073</v>
      </c>
      <c r="F447" s="5" t="s">
        <v>1339</v>
      </c>
      <c r="G447" s="5">
        <v>902</v>
      </c>
      <c r="H447" s="5" t="s">
        <v>191</v>
      </c>
      <c r="I447" s="3">
        <v>8.05913209346686</v>
      </c>
      <c r="J447" s="3">
        <v>67.0886075949367</v>
      </c>
      <c r="K447" s="3">
        <v>2.71985494106981</v>
      </c>
      <c r="L447" s="3">
        <v>44.8630136986301</v>
      </c>
      <c r="M447" s="3">
        <v>2.67331218849117</v>
      </c>
      <c r="N447" s="3">
        <v>73.1531531531532</v>
      </c>
      <c r="O447" s="3">
        <v>10.5365853658537</v>
      </c>
      <c r="P447" s="3">
        <v>76.5714285714286</v>
      </c>
      <c r="Q447" s="3">
        <v>16.9850283944244</v>
      </c>
      <c r="R447" s="3">
        <v>65.8280922431866</v>
      </c>
      <c r="S447" s="3">
        <v>67.9762787249815</v>
      </c>
      <c r="T447" s="3">
        <v>48.0392156862745</v>
      </c>
      <c r="U447" s="3">
        <v>138.526315789474</v>
      </c>
      <c r="V447" s="3">
        <v>56.0117302052786</v>
      </c>
      <c r="W447" s="3">
        <v>94.5064377682403</v>
      </c>
      <c r="X447" s="3">
        <v>62.8975265017668</v>
      </c>
      <c r="Y447" s="3">
        <v>114.177693761815</v>
      </c>
      <c r="Z447" s="3">
        <v>72.1518987341772</v>
      </c>
      <c r="AA447" s="3">
        <v>0.274520499002434</v>
      </c>
      <c r="AB447" s="3">
        <v>0.210898117491625</v>
      </c>
      <c r="AC447" s="3">
        <v>-29.5741324921136</v>
      </c>
      <c r="AD447" s="3">
        <v>0.837804584973493</v>
      </c>
      <c r="AE447" s="5">
        <v>3</v>
      </c>
      <c r="AF447" s="3">
        <v>1.83014892310912</v>
      </c>
      <c r="AG447" s="3">
        <v>64.0643824457825</v>
      </c>
      <c r="AH447" s="3">
        <v>56.2639406026345</v>
      </c>
      <c r="AI447" s="3">
        <v>23.1136105409376</v>
      </c>
      <c r="AJ447" s="3">
        <v>14.5825547288185</v>
      </c>
      <c r="AK447" s="3">
        <v>19.1408489246339</v>
      </c>
      <c r="AL447" s="3"/>
      <c r="AM447" s="3"/>
      <c r="AN447" s="5" t="s">
        <v>46</v>
      </c>
      <c r="AO447" s="1"/>
      <c r="AP447" s="1"/>
      <c r="AQ447" s="1"/>
    </row>
    <row r="448" spans="1:43">
      <c r="A448" s="1" t="s">
        <v>1340</v>
      </c>
      <c r="B448" s="1" t="s">
        <v>1341</v>
      </c>
      <c r="C448" s="3">
        <v>6.06027397260274</v>
      </c>
      <c r="D448" s="4">
        <v>42025</v>
      </c>
      <c r="E448" s="3">
        <v>1.7783514114</v>
      </c>
      <c r="F448" s="5" t="s">
        <v>1342</v>
      </c>
      <c r="G448" s="5">
        <v>2135</v>
      </c>
      <c r="H448" s="5" t="s">
        <v>191</v>
      </c>
      <c r="I448" s="3">
        <v>11.7175763645468</v>
      </c>
      <c r="J448" s="3">
        <v>37.251356238698</v>
      </c>
      <c r="K448" s="3">
        <v>2.52757352941176</v>
      </c>
      <c r="L448" s="3">
        <v>50.8561643835616</v>
      </c>
      <c r="M448" s="3">
        <v>4.59446788560713</v>
      </c>
      <c r="N448" s="3">
        <v>58.5585585585586</v>
      </c>
      <c r="O448" s="3">
        <v>23.0557087699945</v>
      </c>
      <c r="P448" s="3">
        <v>32.5714285714286</v>
      </c>
      <c r="Q448" s="3">
        <v>32.6397146254459</v>
      </c>
      <c r="R448" s="3">
        <v>26.6247379454927</v>
      </c>
      <c r="S448" s="3">
        <v>73.2142857142857</v>
      </c>
      <c r="T448" s="3">
        <v>39.7058823529412</v>
      </c>
      <c r="U448" s="3">
        <v>184.203821656051</v>
      </c>
      <c r="V448" s="3">
        <v>31.0850439882698</v>
      </c>
      <c r="W448" s="3">
        <v>129.29085303186</v>
      </c>
      <c r="X448" s="3">
        <v>45.583038869258</v>
      </c>
      <c r="Y448" s="3">
        <v>186.760925449871</v>
      </c>
      <c r="Z448" s="3">
        <v>42.4050632911392</v>
      </c>
      <c r="AA448" s="3">
        <v>0.274875598816209</v>
      </c>
      <c r="AB448" s="3">
        <v>0.249146848274934</v>
      </c>
      <c r="AC448" s="3">
        <v>-32.1332133213321</v>
      </c>
      <c r="AD448" s="3">
        <v>0.989578177945632</v>
      </c>
      <c r="AE448" s="5">
        <v>3</v>
      </c>
      <c r="AF448" s="3">
        <v>2.29859543023493</v>
      </c>
      <c r="AG448" s="3">
        <v>73.9192912351601</v>
      </c>
      <c r="AH448" s="3">
        <v>68.1935106230091</v>
      </c>
      <c r="AI448" s="3">
        <v>31.1038328440917</v>
      </c>
      <c r="AJ448" s="3">
        <v>31.2581845772236</v>
      </c>
      <c r="AK448" s="3"/>
      <c r="AL448" s="3"/>
      <c r="AM448" s="3"/>
      <c r="AN448" s="5" t="s">
        <v>46</v>
      </c>
      <c r="AO448" s="1"/>
      <c r="AP448" s="1"/>
      <c r="AQ448" s="1"/>
    </row>
    <row r="449" spans="1:43">
      <c r="A449" s="1" t="s">
        <v>1343</v>
      </c>
      <c r="B449" s="1" t="s">
        <v>1344</v>
      </c>
      <c r="C449" s="3">
        <v>6.24931506849315</v>
      </c>
      <c r="D449" s="4">
        <v>41956</v>
      </c>
      <c r="E449" s="3">
        <v>19.9355248584</v>
      </c>
      <c r="F449" s="5" t="s">
        <v>1308</v>
      </c>
      <c r="G449" s="5">
        <v>2261</v>
      </c>
      <c r="H449" s="5" t="s">
        <v>64</v>
      </c>
      <c r="I449" s="3">
        <v>0.274654385641328</v>
      </c>
      <c r="J449" s="3">
        <v>41.8367346938776</v>
      </c>
      <c r="K449" s="3">
        <v>0.0450068885760907</v>
      </c>
      <c r="L449" s="3">
        <v>18.3673469387755</v>
      </c>
      <c r="M449" s="3">
        <v>0.201524195256054</v>
      </c>
      <c r="N449" s="3">
        <v>49.8542274052478</v>
      </c>
      <c r="O449" s="3">
        <v>0.608439383230064</v>
      </c>
      <c r="P449" s="3">
        <v>52.046783625731</v>
      </c>
      <c r="Q449" s="3">
        <v>1.09190999587341</v>
      </c>
      <c r="R449" s="3">
        <v>63.905325443787</v>
      </c>
      <c r="S449" s="3">
        <v>2.02869075760212</v>
      </c>
      <c r="T449" s="3">
        <v>56.3718140929535</v>
      </c>
      <c r="U449" s="3">
        <v>4.55578483881525</v>
      </c>
      <c r="V449" s="3">
        <v>58.0246913580247</v>
      </c>
      <c r="W449" s="3">
        <v>8.10376844547767</v>
      </c>
      <c r="X449" s="3">
        <v>57.4074074074074</v>
      </c>
      <c r="Y449" s="3">
        <v>15.5811245712412</v>
      </c>
      <c r="Z449" s="3">
        <v>45.8646616541353</v>
      </c>
      <c r="AA449" s="3">
        <v>-0.0627579813695432</v>
      </c>
      <c r="AB449" s="3">
        <v>2.29645631956998</v>
      </c>
      <c r="AC449" s="3">
        <v>0</v>
      </c>
      <c r="AD449" s="3"/>
      <c r="AE449" s="5"/>
      <c r="AF449" s="3">
        <v>0.214795562808007</v>
      </c>
      <c r="AG449" s="3">
        <v>1.49929902773032</v>
      </c>
      <c r="AH449" s="3">
        <v>1.62658145198749</v>
      </c>
      <c r="AI449" s="3">
        <v>1.95279660485868</v>
      </c>
      <c r="AJ449" s="3">
        <v>2.20238431197328</v>
      </c>
      <c r="AK449" s="3">
        <v>2.24615555056595</v>
      </c>
      <c r="AL449" s="3"/>
      <c r="AM449" s="3">
        <v>2000</v>
      </c>
      <c r="AN449" s="5" t="s">
        <v>56</v>
      </c>
      <c r="AO449" s="1"/>
      <c r="AP449" s="1"/>
      <c r="AQ449" s="1"/>
    </row>
    <row r="450" spans="1:43">
      <c r="A450" s="1" t="s">
        <v>1345</v>
      </c>
      <c r="B450" s="1" t="s">
        <v>1346</v>
      </c>
      <c r="C450" s="3">
        <v>6.17534246575342</v>
      </c>
      <c r="D450" s="4">
        <v>41983</v>
      </c>
      <c r="E450" s="3">
        <v>7.1221625071</v>
      </c>
      <c r="F450" s="5" t="s">
        <v>1347</v>
      </c>
      <c r="G450" s="5">
        <v>204</v>
      </c>
      <c r="H450" s="5" t="s">
        <v>93</v>
      </c>
      <c r="I450" s="3">
        <v>12.5669550885867</v>
      </c>
      <c r="J450" s="3">
        <v>18.95</v>
      </c>
      <c r="K450" s="3">
        <v>4.15554708349219</v>
      </c>
      <c r="L450" s="3">
        <v>11.3478691774034</v>
      </c>
      <c r="M450" s="3">
        <v>7.43216673220606</v>
      </c>
      <c r="N450" s="3">
        <v>14.6207584830339</v>
      </c>
      <c r="O450" s="3">
        <v>25.6091954022989</v>
      </c>
      <c r="P450" s="3">
        <v>10.261569416499</v>
      </c>
      <c r="Q450" s="3">
        <v>30.1572177227251</v>
      </c>
      <c r="R450" s="3">
        <v>17.1826625386997</v>
      </c>
      <c r="S450" s="3">
        <v>72.1487082545684</v>
      </c>
      <c r="T450" s="3">
        <v>20.1694017998941</v>
      </c>
      <c r="U450" s="3">
        <v>164.985451018429</v>
      </c>
      <c r="V450" s="3">
        <v>15.1162790697674</v>
      </c>
      <c r="W450" s="3">
        <v>114.779874213837</v>
      </c>
      <c r="X450" s="3">
        <v>23.2833957553059</v>
      </c>
      <c r="Y450" s="3">
        <v>145.748205025126</v>
      </c>
      <c r="Z450" s="3">
        <v>25.3246753246753</v>
      </c>
      <c r="AA450" s="3">
        <v>0.279724141096844</v>
      </c>
      <c r="AB450" s="3">
        <v>0.245070774906045</v>
      </c>
      <c r="AC450" s="3">
        <v>-35.7850070721358</v>
      </c>
      <c r="AD450" s="3">
        <v>0.80934173799994</v>
      </c>
      <c r="AE450" s="5">
        <v>6</v>
      </c>
      <c r="AF450" s="3">
        <v>2.05335080187876</v>
      </c>
      <c r="AG450" s="3">
        <v>76.4227957197397</v>
      </c>
      <c r="AH450" s="3">
        <v>70.7697430199097</v>
      </c>
      <c r="AI450" s="3">
        <v>26.5836126502966</v>
      </c>
      <c r="AJ450" s="3">
        <v>23.6599415616645</v>
      </c>
      <c r="AK450" s="3">
        <v>26.1988098079754</v>
      </c>
      <c r="AL450" s="3"/>
      <c r="AM450" s="3"/>
      <c r="AN450" s="5" t="s">
        <v>46</v>
      </c>
      <c r="AO450" s="1"/>
      <c r="AP450" s="1"/>
      <c r="AQ450" s="1"/>
    </row>
    <row r="451" spans="1:43">
      <c r="A451" s="1" t="s">
        <v>1348</v>
      </c>
      <c r="B451" s="1" t="s">
        <v>1349</v>
      </c>
      <c r="C451" s="3">
        <v>6.23013698630137</v>
      </c>
      <c r="D451" s="4">
        <v>41963</v>
      </c>
      <c r="E451" s="3">
        <v>53.1591734758</v>
      </c>
      <c r="F451" s="5" t="s">
        <v>1164</v>
      </c>
      <c r="G451" s="5">
        <v>1347</v>
      </c>
      <c r="H451" s="5" t="s">
        <v>64</v>
      </c>
      <c r="I451" s="3">
        <v>0.236322655033579</v>
      </c>
      <c r="J451" s="3">
        <v>85.131195335277</v>
      </c>
      <c r="K451" s="3">
        <v>0.0436716202860924</v>
      </c>
      <c r="L451" s="3">
        <v>27.6967930029155</v>
      </c>
      <c r="M451" s="3">
        <v>0.189536802965795</v>
      </c>
      <c r="N451" s="3">
        <v>69.2419825072886</v>
      </c>
      <c r="O451" s="3">
        <v>0.550834913025061</v>
      </c>
      <c r="P451" s="3">
        <v>82.8947368421053</v>
      </c>
      <c r="Q451" s="3">
        <v>1.03564793698607</v>
      </c>
      <c r="R451" s="3">
        <v>81.9526627218935</v>
      </c>
      <c r="S451" s="3">
        <v>1.96382812750901</v>
      </c>
      <c r="T451" s="3">
        <v>67.3163418290855</v>
      </c>
      <c r="U451" s="3">
        <v>4.65891153730993</v>
      </c>
      <c r="V451" s="3">
        <v>47.0679012345679</v>
      </c>
      <c r="W451" s="3">
        <v>8.13845854471829</v>
      </c>
      <c r="X451" s="3">
        <v>56.0185185185185</v>
      </c>
      <c r="Y451" s="3">
        <v>15.0774175927255</v>
      </c>
      <c r="Z451" s="3">
        <v>61.4035087719298</v>
      </c>
      <c r="AA451" s="3">
        <v>-0.0322372503702386</v>
      </c>
      <c r="AB451" s="3">
        <v>2.45596076729612</v>
      </c>
      <c r="AC451" s="3">
        <v>0</v>
      </c>
      <c r="AD451" s="3"/>
      <c r="AE451" s="5"/>
      <c r="AF451" s="3">
        <v>0.216394081494729</v>
      </c>
      <c r="AG451" s="3">
        <v>1.50183256144383</v>
      </c>
      <c r="AH451" s="3">
        <v>1.8043322481565</v>
      </c>
      <c r="AI451" s="3">
        <v>2.11007206170399</v>
      </c>
      <c r="AJ451" s="3">
        <v>2.28995818408326</v>
      </c>
      <c r="AK451" s="3">
        <v>2.09056101813079</v>
      </c>
      <c r="AL451" s="3"/>
      <c r="AM451" s="3"/>
      <c r="AN451" s="5" t="s">
        <v>46</v>
      </c>
      <c r="AO451" s="1"/>
      <c r="AP451" s="1"/>
      <c r="AQ451" s="1"/>
    </row>
    <row r="452" spans="1:43">
      <c r="A452" s="1" t="s">
        <v>1350</v>
      </c>
      <c r="B452" s="1" t="s">
        <v>1351</v>
      </c>
      <c r="C452" s="3">
        <v>3.92602739726027</v>
      </c>
      <c r="D452" s="4">
        <v>42804</v>
      </c>
      <c r="E452" s="3">
        <v>169.1069259974</v>
      </c>
      <c r="F452" s="5" t="s">
        <v>1352</v>
      </c>
      <c r="G452" s="5">
        <v>394</v>
      </c>
      <c r="H452" s="5" t="s">
        <v>64</v>
      </c>
      <c r="I452" s="3">
        <v>0.268230392266319</v>
      </c>
      <c r="J452" s="3">
        <v>52.6239067055394</v>
      </c>
      <c r="K452" s="3">
        <v>0.0410355551063245</v>
      </c>
      <c r="L452" s="3">
        <v>50.5830903790087</v>
      </c>
      <c r="M452" s="3">
        <v>0.19854460760345</v>
      </c>
      <c r="N452" s="3">
        <v>55.1020408163265</v>
      </c>
      <c r="O452" s="3">
        <v>0.61186698144483</v>
      </c>
      <c r="P452" s="3">
        <v>49.2690058479532</v>
      </c>
      <c r="Q452" s="3">
        <v>1.14488148379639</v>
      </c>
      <c r="R452" s="3">
        <v>47.3372781065089</v>
      </c>
      <c r="S452" s="3">
        <v>2.13166347621427</v>
      </c>
      <c r="T452" s="3">
        <v>37.6311844077961</v>
      </c>
      <c r="U452" s="3">
        <v>4.70548140231252</v>
      </c>
      <c r="V452" s="3">
        <v>43.5185185185185</v>
      </c>
      <c r="W452" s="3">
        <v>8.14405329538467</v>
      </c>
      <c r="X452" s="3">
        <v>55.4012345679012</v>
      </c>
      <c r="Y452" s="3"/>
      <c r="Z452" s="3"/>
      <c r="AA452" s="3">
        <v>0.134997594487129</v>
      </c>
      <c r="AB452" s="3">
        <v>2.52918830370141</v>
      </c>
      <c r="AC452" s="3">
        <v>0</v>
      </c>
      <c r="AD452" s="3"/>
      <c r="AE452" s="5"/>
      <c r="AF452" s="3">
        <v>0.21572078558653</v>
      </c>
      <c r="AG452" s="3">
        <v>1.56933475795531</v>
      </c>
      <c r="AH452" s="3">
        <v>1.6769338588529</v>
      </c>
      <c r="AI452" s="3">
        <v>1.96447872300116</v>
      </c>
      <c r="AJ452" s="3"/>
      <c r="AK452" s="3"/>
      <c r="AL452" s="3"/>
      <c r="AM452" s="3">
        <v>10</v>
      </c>
      <c r="AN452" s="5" t="s">
        <v>56</v>
      </c>
      <c r="AO452" s="1"/>
      <c r="AP452" s="1"/>
      <c r="AQ452" s="1"/>
    </row>
    <row r="453" spans="1:43">
      <c r="A453" s="1" t="s">
        <v>1353</v>
      </c>
      <c r="B453" s="1" t="s">
        <v>1354</v>
      </c>
      <c r="C453" s="3">
        <v>6.1972602739726</v>
      </c>
      <c r="D453" s="4">
        <v>41975</v>
      </c>
      <c r="E453" s="3">
        <v>3.4529731006</v>
      </c>
      <c r="F453" s="5" t="s">
        <v>1355</v>
      </c>
      <c r="G453" s="5">
        <v>2263</v>
      </c>
      <c r="H453" s="5" t="s">
        <v>45</v>
      </c>
      <c r="I453" s="3">
        <v>0.140252454417952</v>
      </c>
      <c r="J453" s="3">
        <v>68.7898089171974</v>
      </c>
      <c r="K453" s="3">
        <v>-0.0699790062981184</v>
      </c>
      <c r="L453" s="3">
        <v>90.3726708074534</v>
      </c>
      <c r="M453" s="3">
        <v>-0.279329608938548</v>
      </c>
      <c r="N453" s="3">
        <v>59.3650793650794</v>
      </c>
      <c r="O453" s="3">
        <v>1.27659574468085</v>
      </c>
      <c r="P453" s="3">
        <v>59.6026490066225</v>
      </c>
      <c r="Q453" s="3">
        <v>2.80777537796976</v>
      </c>
      <c r="R453" s="3">
        <v>48.458904109589</v>
      </c>
      <c r="S453" s="3">
        <v>6.96629213483146</v>
      </c>
      <c r="T453" s="3">
        <v>57.6271186440678</v>
      </c>
      <c r="U453" s="3">
        <v>14.1486810551559</v>
      </c>
      <c r="V453" s="3">
        <v>66.4543524416136</v>
      </c>
      <c r="W453" s="3">
        <v>20.6081081081081</v>
      </c>
      <c r="X453" s="3">
        <v>54.0284360189574</v>
      </c>
      <c r="Y453" s="3">
        <v>29.4650951949229</v>
      </c>
      <c r="Z453" s="3">
        <v>40.084388185654</v>
      </c>
      <c r="AA453" s="3">
        <v>0.198814536795513</v>
      </c>
      <c r="AB453" s="3">
        <v>0.435948644302058</v>
      </c>
      <c r="AC453" s="3">
        <v>-2.21565731166913</v>
      </c>
      <c r="AD453" s="3">
        <v>2.90339902236377</v>
      </c>
      <c r="AE453" s="5">
        <v>2</v>
      </c>
      <c r="AF453" s="3">
        <v>0.522698317247705</v>
      </c>
      <c r="AG453" s="3">
        <v>6.84487486260834</v>
      </c>
      <c r="AH453" s="3">
        <v>6.88095202245766</v>
      </c>
      <c r="AI453" s="3">
        <v>6.5909155542371</v>
      </c>
      <c r="AJ453" s="3">
        <v>5.83825219783816</v>
      </c>
      <c r="AK453" s="3">
        <v>6.08218330217223</v>
      </c>
      <c r="AL453" s="3"/>
      <c r="AM453" s="3">
        <v>2000</v>
      </c>
      <c r="AN453" s="5" t="s">
        <v>56</v>
      </c>
      <c r="AO453" s="1"/>
      <c r="AP453" s="1"/>
      <c r="AQ453" s="1"/>
    </row>
    <row r="454" spans="1:43">
      <c r="A454" s="1" t="s">
        <v>1356</v>
      </c>
      <c r="B454" s="1" t="s">
        <v>1357</v>
      </c>
      <c r="C454" s="3">
        <v>6.15616438356164</v>
      </c>
      <c r="D454" s="4">
        <v>41990</v>
      </c>
      <c r="E454" s="3">
        <v>5.6852176933</v>
      </c>
      <c r="F454" s="5" t="s">
        <v>1358</v>
      </c>
      <c r="G454" s="5">
        <v>1948</v>
      </c>
      <c r="H454" s="5" t="s">
        <v>93</v>
      </c>
      <c r="I454" s="3">
        <v>7.10791366906475</v>
      </c>
      <c r="J454" s="3">
        <v>43</v>
      </c>
      <c r="K454" s="3">
        <v>3.07964993907167</v>
      </c>
      <c r="L454" s="3">
        <v>27.1555996035679</v>
      </c>
      <c r="M454" s="3">
        <v>3.4521096225471</v>
      </c>
      <c r="N454" s="3">
        <v>39.1716566866267</v>
      </c>
      <c r="O454" s="3">
        <v>10.1835405565423</v>
      </c>
      <c r="P454" s="3">
        <v>49.6478873239437</v>
      </c>
      <c r="Q454" s="3">
        <v>12.6717926984319</v>
      </c>
      <c r="R454" s="3">
        <v>51.5995872033024</v>
      </c>
      <c r="S454" s="3">
        <v>41.9202318310074</v>
      </c>
      <c r="T454" s="3">
        <v>49.9735309687665</v>
      </c>
      <c r="U454" s="3">
        <v>76.3247079600152</v>
      </c>
      <c r="V454" s="3">
        <v>51.4950166112957</v>
      </c>
      <c r="W454" s="3">
        <v>53.0254726097738</v>
      </c>
      <c r="X454" s="3">
        <v>56.6791510611735</v>
      </c>
      <c r="Y454" s="3">
        <v>133.277075800295</v>
      </c>
      <c r="Z454" s="3">
        <v>29.2207792207792</v>
      </c>
      <c r="AA454" s="3">
        <v>0.234104345482714</v>
      </c>
      <c r="AB454" s="3">
        <v>0.151225436747301</v>
      </c>
      <c r="AC454" s="3">
        <v>-25.7687811359026</v>
      </c>
      <c r="AD454" s="3">
        <v>0.590099309302834</v>
      </c>
      <c r="AE454" s="5">
        <v>4</v>
      </c>
      <c r="AF454" s="3">
        <v>1.05169945909278</v>
      </c>
      <c r="AG454" s="3">
        <v>32.0844247961892</v>
      </c>
      <c r="AH454" s="3">
        <v>36.1679538373829</v>
      </c>
      <c r="AI454" s="3">
        <v>14.4243451229891</v>
      </c>
      <c r="AJ454" s="3">
        <v>17.0415464133233</v>
      </c>
      <c r="AK454" s="3">
        <v>18.9695244104855</v>
      </c>
      <c r="AL454" s="3"/>
      <c r="AM454" s="3"/>
      <c r="AN454" s="5" t="s">
        <v>46</v>
      </c>
      <c r="AO454" s="1"/>
      <c r="AP454" s="1"/>
      <c r="AQ454" s="1"/>
    </row>
    <row r="455" spans="1:43">
      <c r="A455" s="1" t="s">
        <v>1359</v>
      </c>
      <c r="B455" s="1" t="s">
        <v>1360</v>
      </c>
      <c r="C455" s="3">
        <v>6.15616438356164</v>
      </c>
      <c r="D455" s="4">
        <v>41990</v>
      </c>
      <c r="E455" s="3">
        <v>9.5627807426</v>
      </c>
      <c r="F455" s="5" t="s">
        <v>1361</v>
      </c>
      <c r="G455" s="5">
        <v>257</v>
      </c>
      <c r="H455" s="5" t="s">
        <v>93</v>
      </c>
      <c r="I455" s="3">
        <v>9.70834998002398</v>
      </c>
      <c r="J455" s="3">
        <v>31.95</v>
      </c>
      <c r="K455" s="3">
        <v>2.96212973378329</v>
      </c>
      <c r="L455" s="3">
        <v>29.0386521308226</v>
      </c>
      <c r="M455" s="3">
        <v>7.77080062794348</v>
      </c>
      <c r="N455" s="3">
        <v>12.5748502994012</v>
      </c>
      <c r="O455" s="3">
        <v>17.9658731552679</v>
      </c>
      <c r="P455" s="3">
        <v>29.7786720321932</v>
      </c>
      <c r="Q455" s="3">
        <v>10.9019767855899</v>
      </c>
      <c r="R455" s="3">
        <v>56.8627450980392</v>
      </c>
      <c r="S455" s="3">
        <v>64.9801755179919</v>
      </c>
      <c r="T455" s="3">
        <v>27.1572260455267</v>
      </c>
      <c r="U455" s="3">
        <v>161.724078421978</v>
      </c>
      <c r="V455" s="3">
        <v>16.0022148394241</v>
      </c>
      <c r="W455" s="3">
        <v>172.089388458492</v>
      </c>
      <c r="X455" s="3">
        <v>5.99250936329588</v>
      </c>
      <c r="Y455" s="3">
        <v>254.418022863095</v>
      </c>
      <c r="Z455" s="3">
        <v>3.76623376623377</v>
      </c>
      <c r="AA455" s="3">
        <v>0.242047257101835</v>
      </c>
      <c r="AB455" s="3">
        <v>0.288904917332806</v>
      </c>
      <c r="AC455" s="3">
        <v>-30.6887052341598</v>
      </c>
      <c r="AD455" s="3">
        <v>1.28780388979671</v>
      </c>
      <c r="AE455" s="5">
        <v>5</v>
      </c>
      <c r="AF455" s="3">
        <v>2.68959616848473</v>
      </c>
      <c r="AG455" s="3">
        <v>67.0504180666374</v>
      </c>
      <c r="AH455" s="3">
        <v>65.7040835978971</v>
      </c>
      <c r="AI455" s="3">
        <v>38.0845950351035</v>
      </c>
      <c r="AJ455" s="3">
        <v>37.4046764239076</v>
      </c>
      <c r="AK455" s="3">
        <v>28.1294200882122</v>
      </c>
      <c r="AL455" s="3"/>
      <c r="AM455" s="3"/>
      <c r="AN455" s="5" t="s">
        <v>46</v>
      </c>
      <c r="AO455" s="1"/>
      <c r="AP455" s="1"/>
      <c r="AQ455" s="1"/>
    </row>
    <row r="456" spans="1:43">
      <c r="A456" s="1" t="s">
        <v>1362</v>
      </c>
      <c r="B456" s="1" t="s">
        <v>1363</v>
      </c>
      <c r="C456" s="3">
        <v>6.16986301369863</v>
      </c>
      <c r="D456" s="4">
        <v>41985</v>
      </c>
      <c r="E456" s="3">
        <v>5.5700603508</v>
      </c>
      <c r="F456" s="5" t="s">
        <v>1364</v>
      </c>
      <c r="G456" s="5">
        <v>741</v>
      </c>
      <c r="H456" s="5" t="s">
        <v>93</v>
      </c>
      <c r="I456" s="3">
        <v>8.23723228995058</v>
      </c>
      <c r="J456" s="3">
        <v>38.05</v>
      </c>
      <c r="K456" s="3">
        <v>3.34250884781754</v>
      </c>
      <c r="L456" s="3">
        <v>22.3488602576809</v>
      </c>
      <c r="M456" s="3">
        <v>3.58691367757194</v>
      </c>
      <c r="N456" s="3">
        <v>38.2734530938124</v>
      </c>
      <c r="O456" s="3">
        <v>11.0266159695818</v>
      </c>
      <c r="P456" s="3">
        <v>48.1388329979879</v>
      </c>
      <c r="Q456" s="3">
        <v>18.0062864840593</v>
      </c>
      <c r="R456" s="3">
        <v>41.3312693498452</v>
      </c>
      <c r="S456" s="3">
        <v>72.2149410222805</v>
      </c>
      <c r="T456" s="3">
        <v>20.1164637374272</v>
      </c>
      <c r="U456" s="3">
        <v>125.773195876289</v>
      </c>
      <c r="V456" s="3">
        <v>30.5647840531561</v>
      </c>
      <c r="W456" s="3">
        <v>87.4465049928674</v>
      </c>
      <c r="X456" s="3">
        <v>37.2034956304619</v>
      </c>
      <c r="Y456" s="3">
        <v>120.654911838791</v>
      </c>
      <c r="Z456" s="3">
        <v>33.7662337662338</v>
      </c>
      <c r="AA456" s="3">
        <v>0.303258463293712</v>
      </c>
      <c r="AB456" s="3">
        <v>0.220995852519327</v>
      </c>
      <c r="AC456" s="3">
        <v>-29.9242424242424</v>
      </c>
      <c r="AD456" s="3">
        <v>0.777022297955251</v>
      </c>
      <c r="AE456" s="5">
        <v>7</v>
      </c>
      <c r="AF456" s="3">
        <v>1.59759209231257</v>
      </c>
      <c r="AG456" s="3">
        <v>65.192808492962</v>
      </c>
      <c r="AH456" s="3">
        <v>52.1025562687331</v>
      </c>
      <c r="AI456" s="3">
        <v>20.1502274971972</v>
      </c>
      <c r="AJ456" s="3">
        <v>20.5970486176089</v>
      </c>
      <c r="AK456" s="3">
        <v>21.4245653898927</v>
      </c>
      <c r="AL456" s="3"/>
      <c r="AM456" s="3"/>
      <c r="AN456" s="5" t="s">
        <v>46</v>
      </c>
      <c r="AO456" s="1"/>
      <c r="AP456" s="1"/>
      <c r="AQ456" s="1"/>
    </row>
    <row r="457" spans="1:43">
      <c r="A457" s="1" t="s">
        <v>1365</v>
      </c>
      <c r="B457" s="1" t="s">
        <v>1366</v>
      </c>
      <c r="C457" s="3">
        <v>6.20821917808219</v>
      </c>
      <c r="D457" s="4">
        <v>41971</v>
      </c>
      <c r="E457" s="3">
        <v>209.9932673851</v>
      </c>
      <c r="F457" s="5" t="s">
        <v>1254</v>
      </c>
      <c r="G457" s="5">
        <v>1671</v>
      </c>
      <c r="H457" s="5" t="s">
        <v>64</v>
      </c>
      <c r="I457" s="3">
        <v>0.247558833430067</v>
      </c>
      <c r="J457" s="3">
        <v>75.3644314868805</v>
      </c>
      <c r="K457" s="3">
        <v>0.0432022924954389</v>
      </c>
      <c r="L457" s="3">
        <v>31.0495626822157</v>
      </c>
      <c r="M457" s="3">
        <v>0.181278185643837</v>
      </c>
      <c r="N457" s="3">
        <v>78.5714285714286</v>
      </c>
      <c r="O457" s="3">
        <v>0.585843109136891</v>
      </c>
      <c r="P457" s="3">
        <v>68.4210526315789</v>
      </c>
      <c r="Q457" s="3">
        <v>0.995335254532146</v>
      </c>
      <c r="R457" s="3">
        <v>88.3136094674556</v>
      </c>
      <c r="S457" s="3">
        <v>1.7948556403804</v>
      </c>
      <c r="T457" s="3">
        <v>86.0569715142429</v>
      </c>
      <c r="U457" s="3">
        <v>4.19706214327183</v>
      </c>
      <c r="V457" s="3">
        <v>81.1728395061728</v>
      </c>
      <c r="W457" s="3">
        <v>7.65803729080805</v>
      </c>
      <c r="X457" s="3">
        <v>76.6975308641975</v>
      </c>
      <c r="Y457" s="3">
        <v>14.7999499681</v>
      </c>
      <c r="Z457" s="3">
        <v>68.671679197995</v>
      </c>
      <c r="AA457" s="3">
        <v>-0.512796549793902</v>
      </c>
      <c r="AB457" s="3">
        <v>1.11454073670315</v>
      </c>
      <c r="AC457" s="3">
        <v>0</v>
      </c>
      <c r="AD457" s="3"/>
      <c r="AE457" s="5"/>
      <c r="AF457" s="3">
        <v>0.202970621100927</v>
      </c>
      <c r="AG457" s="3">
        <v>1.32405156832771</v>
      </c>
      <c r="AH457" s="3">
        <v>1.52656885867299</v>
      </c>
      <c r="AI457" s="3">
        <v>1.87110498934049</v>
      </c>
      <c r="AJ457" s="3">
        <v>2.12437581674187</v>
      </c>
      <c r="AK457" s="3">
        <v>2.12000902533001</v>
      </c>
      <c r="AL457" s="3"/>
      <c r="AM457" s="3">
        <v>100</v>
      </c>
      <c r="AN457" s="5" t="s">
        <v>56</v>
      </c>
      <c r="AO457" s="1"/>
      <c r="AP457" s="1"/>
      <c r="AQ457" s="1"/>
    </row>
    <row r="458" spans="1:43">
      <c r="A458" s="1" t="s">
        <v>1367</v>
      </c>
      <c r="B458" s="1" t="s">
        <v>1368</v>
      </c>
      <c r="C458" s="3">
        <v>6.15068493150685</v>
      </c>
      <c r="D458" s="4">
        <v>41992</v>
      </c>
      <c r="E458" s="3">
        <v>4.1776403277</v>
      </c>
      <c r="F458" s="5" t="s">
        <v>1369</v>
      </c>
      <c r="G458" s="5">
        <v>549</v>
      </c>
      <c r="H458" s="5" t="s">
        <v>191</v>
      </c>
      <c r="I458" s="3">
        <v>9.43319838056679</v>
      </c>
      <c r="J458" s="3">
        <v>55.3345388788427</v>
      </c>
      <c r="K458" s="3">
        <v>3.52355419379548</v>
      </c>
      <c r="L458" s="3">
        <v>28.2534246575343</v>
      </c>
      <c r="M458" s="3">
        <v>3.88162951575711</v>
      </c>
      <c r="N458" s="3">
        <v>64.6846846846847</v>
      </c>
      <c r="O458" s="3">
        <v>22.0425669837398</v>
      </c>
      <c r="P458" s="3">
        <v>36.1904761904762</v>
      </c>
      <c r="Q458" s="3">
        <v>33.1795312712294</v>
      </c>
      <c r="R458" s="3">
        <v>26.4150943396226</v>
      </c>
      <c r="S458" s="3">
        <v>100.27696983418</v>
      </c>
      <c r="T458" s="3">
        <v>14.7058823529412</v>
      </c>
      <c r="U458" s="3">
        <v>177.008743865554</v>
      </c>
      <c r="V458" s="3">
        <v>36.6568914956012</v>
      </c>
      <c r="W458" s="3">
        <v>163.355012964912</v>
      </c>
      <c r="X458" s="3">
        <v>24.0282685512367</v>
      </c>
      <c r="Y458" s="3">
        <v>232.176976310854</v>
      </c>
      <c r="Z458" s="3">
        <v>23.4177215189873</v>
      </c>
      <c r="AA458" s="3">
        <v>0.392940814578216</v>
      </c>
      <c r="AB458" s="3">
        <v>0.342754710018845</v>
      </c>
      <c r="AC458" s="3">
        <v>-30.173564753004</v>
      </c>
      <c r="AD458" s="3">
        <v>1.25986364083914</v>
      </c>
      <c r="AE458" s="5">
        <v>3</v>
      </c>
      <c r="AF458" s="3">
        <v>2.53535747273597</v>
      </c>
      <c r="AG458" s="3">
        <v>92.5768694917756</v>
      </c>
      <c r="AH458" s="3">
        <v>71.6256873399707</v>
      </c>
      <c r="AI458" s="3">
        <v>36.480597128684</v>
      </c>
      <c r="AJ458" s="3">
        <v>33.9646299323436</v>
      </c>
      <c r="AK458" s="3">
        <v>25.3654660215395</v>
      </c>
      <c r="AL458" s="3"/>
      <c r="AM458" s="3">
        <v>100</v>
      </c>
      <c r="AN458" s="5" t="s">
        <v>56</v>
      </c>
      <c r="AO458" s="1"/>
      <c r="AP458" s="1"/>
      <c r="AQ458" s="1"/>
    </row>
    <row r="459" spans="1:43">
      <c r="A459" s="1" t="s">
        <v>1370</v>
      </c>
      <c r="B459" s="1" t="s">
        <v>1371</v>
      </c>
      <c r="C459" s="3">
        <v>6.04383561643836</v>
      </c>
      <c r="D459" s="4">
        <v>42031</v>
      </c>
      <c r="E459" s="3">
        <v>0.1482719748</v>
      </c>
      <c r="F459" s="5" t="s">
        <v>438</v>
      </c>
      <c r="G459" s="5">
        <v>2207</v>
      </c>
      <c r="H459" s="5" t="s">
        <v>226</v>
      </c>
      <c r="I459" s="3">
        <v>4.09296186483766</v>
      </c>
      <c r="J459" s="3">
        <v>14.2247510668563</v>
      </c>
      <c r="K459" s="3">
        <v>1.72910662824207</v>
      </c>
      <c r="L459" s="3">
        <v>5.82010582010582</v>
      </c>
      <c r="M459" s="3">
        <v>2.02488977480779</v>
      </c>
      <c r="N459" s="3">
        <v>17.0662905500705</v>
      </c>
      <c r="O459" s="3">
        <v>5.21005706533836</v>
      </c>
      <c r="P459" s="3">
        <v>32.3899371069182</v>
      </c>
      <c r="Q459" s="3">
        <v>4.50888659727683</v>
      </c>
      <c r="R459" s="3">
        <v>69.3430656934307</v>
      </c>
      <c r="S459" s="3">
        <v>8.69811972051098</v>
      </c>
      <c r="T459" s="3">
        <v>78.7234042553192</v>
      </c>
      <c r="U459" s="3">
        <v>17.3524722228025</v>
      </c>
      <c r="V459" s="3">
        <v>80.5555555555556</v>
      </c>
      <c r="W459" s="3">
        <v>16.0564107825909</v>
      </c>
      <c r="X459" s="3">
        <v>85.7740585774059</v>
      </c>
      <c r="Y459" s="3">
        <v>21.058098357365</v>
      </c>
      <c r="Z459" s="3">
        <v>88.8888888888889</v>
      </c>
      <c r="AA459" s="3">
        <v>0.10352389585996</v>
      </c>
      <c r="AB459" s="3">
        <v>0.110332663628042</v>
      </c>
      <c r="AC459" s="3">
        <v>-6.40301318267421</v>
      </c>
      <c r="AD459" s="3">
        <v>0.793263625258597</v>
      </c>
      <c r="AE459" s="5">
        <v>2</v>
      </c>
      <c r="AF459" s="3">
        <v>0.334023187302306</v>
      </c>
      <c r="AG459" s="3">
        <v>6.99193437947809</v>
      </c>
      <c r="AH459" s="3">
        <v>7.87539416491172</v>
      </c>
      <c r="AI459" s="3">
        <v>4.4160221375666</v>
      </c>
      <c r="AJ459" s="3">
        <v>4.41102928536918</v>
      </c>
      <c r="AK459" s="3"/>
      <c r="AL459" s="3"/>
      <c r="AM459" s="3"/>
      <c r="AN459" s="5" t="s">
        <v>46</v>
      </c>
      <c r="AO459" s="1"/>
      <c r="AP459" s="1"/>
      <c r="AQ459" s="1"/>
    </row>
    <row r="460" spans="1:43">
      <c r="A460" s="1" t="s">
        <v>1372</v>
      </c>
      <c r="B460" s="1" t="s">
        <v>1373</v>
      </c>
      <c r="C460" s="3">
        <v>6.13698630136986</v>
      </c>
      <c r="D460" s="4">
        <v>41997</v>
      </c>
      <c r="E460" s="3">
        <v>0.062536279</v>
      </c>
      <c r="F460" s="5" t="s">
        <v>1374</v>
      </c>
      <c r="G460" s="5">
        <v>1714</v>
      </c>
      <c r="H460" s="5" t="s">
        <v>50</v>
      </c>
      <c r="I460" s="3">
        <v>-0.00942418245217378</v>
      </c>
      <c r="J460" s="3">
        <v>70.656543099598</v>
      </c>
      <c r="K460" s="3">
        <v>0.0471475719000362</v>
      </c>
      <c r="L460" s="3">
        <v>16.8658698539177</v>
      </c>
      <c r="M460" s="3">
        <v>-0.112973074750536</v>
      </c>
      <c r="N460" s="3">
        <v>58.2368655387355</v>
      </c>
      <c r="O460" s="3">
        <v>0.37842951750237</v>
      </c>
      <c r="P460" s="3">
        <v>74.8286888990407</v>
      </c>
      <c r="Q460" s="3">
        <v>0.664136622390886</v>
      </c>
      <c r="R460" s="3">
        <v>81.8445195557702</v>
      </c>
      <c r="S460" s="3">
        <v>1.21226076359633</v>
      </c>
      <c r="T460" s="3">
        <v>76.7231638418079</v>
      </c>
      <c r="U460" s="3">
        <v>4.77539458686283</v>
      </c>
      <c r="V460" s="3">
        <v>82.8947368421053</v>
      </c>
      <c r="W460" s="3">
        <v>11.646742834874</v>
      </c>
      <c r="X460" s="3">
        <v>73.462783171521</v>
      </c>
      <c r="Y460" s="3">
        <v>16.8454126881952</v>
      </c>
      <c r="Z460" s="3">
        <v>61.7647058823529</v>
      </c>
      <c r="AA460" s="3">
        <v>-0.0162234338974022</v>
      </c>
      <c r="AB460" s="3">
        <v>0.298571591531444</v>
      </c>
      <c r="AC460" s="3">
        <v>-2.59740259740259</v>
      </c>
      <c r="AD460" s="3">
        <v>1.43745061273008</v>
      </c>
      <c r="AE460" s="5">
        <v>4</v>
      </c>
      <c r="AF460" s="3">
        <v>0.30623852819222</v>
      </c>
      <c r="AG460" s="3">
        <v>1.79831214828188</v>
      </c>
      <c r="AH460" s="3">
        <v>2.57287075538548</v>
      </c>
      <c r="AI460" s="3">
        <v>3.89179074790567</v>
      </c>
      <c r="AJ460" s="3">
        <v>3.31533176486833</v>
      </c>
      <c r="AK460" s="3">
        <v>3.1183849335624</v>
      </c>
      <c r="AL460" s="3"/>
      <c r="AM460" s="3"/>
      <c r="AN460" s="5" t="s">
        <v>46</v>
      </c>
      <c r="AO460" s="1"/>
      <c r="AP460" s="1"/>
      <c r="AQ460" s="1"/>
    </row>
    <row r="461" spans="1:43">
      <c r="A461" s="1" t="s">
        <v>1375</v>
      </c>
      <c r="B461" s="1" t="s">
        <v>1376</v>
      </c>
      <c r="C461" s="3">
        <v>5.55890410958904</v>
      </c>
      <c r="D461" s="4">
        <v>42208</v>
      </c>
      <c r="E461" s="3">
        <v>0.0963181715</v>
      </c>
      <c r="F461" s="5" t="s">
        <v>1377</v>
      </c>
      <c r="G461" s="5">
        <v>206</v>
      </c>
      <c r="H461" s="5" t="s">
        <v>93</v>
      </c>
      <c r="I461" s="3">
        <v>18.0053547523427</v>
      </c>
      <c r="J461" s="3">
        <v>3.1</v>
      </c>
      <c r="K461" s="3">
        <v>3.52319436288902</v>
      </c>
      <c r="L461" s="3">
        <v>19.3756194251734</v>
      </c>
      <c r="M461" s="3">
        <v>11.3708149084018</v>
      </c>
      <c r="N461" s="3">
        <v>3.0439121756487</v>
      </c>
      <c r="O461" s="3">
        <v>29.3470286133529</v>
      </c>
      <c r="P461" s="3">
        <v>4.67806841046278</v>
      </c>
      <c r="Q461" s="3">
        <v>16.1396574440053</v>
      </c>
      <c r="R461" s="3">
        <v>44.9948400412797</v>
      </c>
      <c r="S461" s="3">
        <v>31.5671641791045</v>
      </c>
      <c r="T461" s="3">
        <v>60.6670195870831</v>
      </c>
      <c r="U461" s="3">
        <v>51.2006861063465</v>
      </c>
      <c r="V461" s="3">
        <v>65.5038759689922</v>
      </c>
      <c r="W461" s="3">
        <v>57.8334825425246</v>
      </c>
      <c r="X461" s="3">
        <v>52.8089887640449</v>
      </c>
      <c r="Y461" s="3">
        <v>52.3309162702188</v>
      </c>
      <c r="Z461" s="3">
        <v>70.6493506493507</v>
      </c>
      <c r="AA461" s="3">
        <v>0.168091296706596</v>
      </c>
      <c r="AB461" s="3">
        <v>0.208136306767078</v>
      </c>
      <c r="AC461" s="3">
        <v>-15.653298835705</v>
      </c>
      <c r="AD461" s="3">
        <v>1.04758177177842</v>
      </c>
      <c r="AE461" s="5">
        <v>4</v>
      </c>
      <c r="AF461" s="3">
        <v>1.00588535097547</v>
      </c>
      <c r="AG461" s="3">
        <v>30.7441797672077</v>
      </c>
      <c r="AH461" s="3">
        <v>20.6771899482387</v>
      </c>
      <c r="AI461" s="3">
        <v>12.1498961633755</v>
      </c>
      <c r="AJ461" s="3">
        <v>9.82900054585192</v>
      </c>
      <c r="AK461" s="3"/>
      <c r="AL461" s="3"/>
      <c r="AM461" s="3"/>
      <c r="AN461" s="5" t="s">
        <v>46</v>
      </c>
      <c r="AO461" s="1"/>
      <c r="AP461" s="1"/>
      <c r="AQ461" s="1"/>
    </row>
    <row r="462" spans="1:43">
      <c r="A462" s="1" t="s">
        <v>1378</v>
      </c>
      <c r="B462" s="1" t="s">
        <v>1379</v>
      </c>
      <c r="C462" s="3">
        <v>6.17260273972603</v>
      </c>
      <c r="D462" s="4">
        <v>41984</v>
      </c>
      <c r="E462" s="3">
        <v>6.125655012</v>
      </c>
      <c r="F462" s="5" t="s">
        <v>1380</v>
      </c>
      <c r="G462" s="5">
        <v>714</v>
      </c>
      <c r="H462" s="5" t="s">
        <v>191</v>
      </c>
      <c r="I462" s="3">
        <v>0.731707317073171</v>
      </c>
      <c r="J462" s="3">
        <v>94.3942133815552</v>
      </c>
      <c r="K462" s="3">
        <v>1.5990159901599</v>
      </c>
      <c r="L462" s="3">
        <v>66.4383561643836</v>
      </c>
      <c r="M462" s="3">
        <v>-0.241545893719807</v>
      </c>
      <c r="N462" s="3">
        <v>88.1081081081081</v>
      </c>
      <c r="O462" s="3">
        <v>2.48138957816376</v>
      </c>
      <c r="P462" s="3">
        <v>92.7619047619048</v>
      </c>
      <c r="Q462" s="3">
        <v>6.99481865284973</v>
      </c>
      <c r="R462" s="3">
        <v>85.1153039832285</v>
      </c>
      <c r="S462" s="3">
        <v>32.16</v>
      </c>
      <c r="T462" s="3">
        <v>89.2156862745098</v>
      </c>
      <c r="U462" s="3">
        <v>67.5456389452333</v>
      </c>
      <c r="V462" s="3">
        <v>92.0821114369501</v>
      </c>
      <c r="W462" s="3">
        <v>25.1515151515151</v>
      </c>
      <c r="X462" s="3">
        <v>97.8798586572438</v>
      </c>
      <c r="Y462" s="3">
        <v>-10.0217864923747</v>
      </c>
      <c r="Z462" s="3">
        <v>100</v>
      </c>
      <c r="AA462" s="3">
        <v>0.218269412629471</v>
      </c>
      <c r="AB462" s="3">
        <v>0.0750909823621848</v>
      </c>
      <c r="AC462" s="3">
        <v>-34.5403899721448</v>
      </c>
      <c r="AD462" s="3">
        <v>0.22439088461211</v>
      </c>
      <c r="AE462" s="5">
        <v>7</v>
      </c>
      <c r="AF462" s="3">
        <v>0.546875873957686</v>
      </c>
      <c r="AG462" s="3">
        <v>25.7629602047289</v>
      </c>
      <c r="AH462" s="3">
        <v>30.6501826220496</v>
      </c>
      <c r="AI462" s="3">
        <v>5.56225424007484</v>
      </c>
      <c r="AJ462" s="3">
        <v>1.4866317373615</v>
      </c>
      <c r="AK462" s="3">
        <v>2.4929279397534</v>
      </c>
      <c r="AL462" s="3"/>
      <c r="AM462" s="3"/>
      <c r="AN462" s="5" t="s">
        <v>46</v>
      </c>
      <c r="AO462" s="1"/>
      <c r="AP462" s="1"/>
      <c r="AQ462" s="1"/>
    </row>
    <row r="463" spans="1:43">
      <c r="A463" s="1" t="s">
        <v>1381</v>
      </c>
      <c r="B463" s="1" t="s">
        <v>1382</v>
      </c>
      <c r="C463" s="3">
        <v>6.2</v>
      </c>
      <c r="D463" s="4">
        <v>41974</v>
      </c>
      <c r="E463" s="3">
        <v>1.0233078411</v>
      </c>
      <c r="F463" s="5" t="s">
        <v>1383</v>
      </c>
      <c r="G463" s="5">
        <v>945</v>
      </c>
      <c r="H463" s="5" t="s">
        <v>226</v>
      </c>
      <c r="I463" s="3">
        <v>2.58019525801954</v>
      </c>
      <c r="J463" s="3">
        <v>38.5490753911807</v>
      </c>
      <c r="K463" s="3">
        <v>1.09965635738832</v>
      </c>
      <c r="L463" s="3">
        <v>20.3703703703704</v>
      </c>
      <c r="M463" s="3">
        <v>1.03021978021979</v>
      </c>
      <c r="N463" s="3">
        <v>39.0691114245416</v>
      </c>
      <c r="O463" s="3">
        <v>5.07142857142858</v>
      </c>
      <c r="P463" s="3">
        <v>33.3333333333333</v>
      </c>
      <c r="Q463" s="3">
        <v>8.00293685756241</v>
      </c>
      <c r="R463" s="3">
        <v>35.5839416058394</v>
      </c>
      <c r="S463" s="3">
        <v>13.6785162287481</v>
      </c>
      <c r="T463" s="3">
        <v>58.2446808510638</v>
      </c>
      <c r="U463" s="3">
        <v>26.0497000856898</v>
      </c>
      <c r="V463" s="3">
        <v>57.9861111111111</v>
      </c>
      <c r="W463" s="3">
        <v>25.7264957264957</v>
      </c>
      <c r="X463" s="3">
        <v>66.1087866108787</v>
      </c>
      <c r="Y463" s="3">
        <v>37.7340823970037</v>
      </c>
      <c r="Z463" s="3">
        <v>60</v>
      </c>
      <c r="AA463" s="3">
        <v>0.291635773762539</v>
      </c>
      <c r="AB463" s="3">
        <v>0.289560666172085</v>
      </c>
      <c r="AC463" s="3">
        <v>-3.77510040160644</v>
      </c>
      <c r="AD463" s="3">
        <v>2.09663507154816</v>
      </c>
      <c r="AE463" s="5">
        <v>3</v>
      </c>
      <c r="AF463" s="3">
        <v>0.604872224067306</v>
      </c>
      <c r="AG463" s="3">
        <v>11.5561169639142</v>
      </c>
      <c r="AH463" s="3">
        <v>12.8354453609885</v>
      </c>
      <c r="AI463" s="3">
        <v>7.69638908656487</v>
      </c>
      <c r="AJ463" s="3">
        <v>6.76351013487049</v>
      </c>
      <c r="AK463" s="3">
        <v>6.79611178294139</v>
      </c>
      <c r="AL463" s="3"/>
      <c r="AM463" s="3"/>
      <c r="AN463" s="5" t="s">
        <v>51</v>
      </c>
      <c r="AO463" s="1"/>
      <c r="AP463" s="1"/>
      <c r="AQ463" s="1"/>
    </row>
    <row r="464" spans="1:43">
      <c r="A464" s="1" t="s">
        <v>1384</v>
      </c>
      <c r="B464" s="1" t="s">
        <v>1385</v>
      </c>
      <c r="C464" s="3">
        <v>6.23013698630137</v>
      </c>
      <c r="D464" s="4">
        <v>41963</v>
      </c>
      <c r="E464" s="3">
        <v>131.5670266226</v>
      </c>
      <c r="F464" s="5" t="s">
        <v>760</v>
      </c>
      <c r="G464" s="5">
        <v>2275</v>
      </c>
      <c r="H464" s="5" t="s">
        <v>64</v>
      </c>
      <c r="I464" s="3">
        <v>0.26430530112138</v>
      </c>
      <c r="J464" s="3">
        <v>58.1632653061224</v>
      </c>
      <c r="K464" s="3">
        <v>0.0420789077361495</v>
      </c>
      <c r="L464" s="3">
        <v>42.1282798833819</v>
      </c>
      <c r="M464" s="3">
        <v>0.195731249530626</v>
      </c>
      <c r="N464" s="3">
        <v>59.0379008746356</v>
      </c>
      <c r="O464" s="3">
        <v>0.61795662519532</v>
      </c>
      <c r="P464" s="3">
        <v>46.6374269005848</v>
      </c>
      <c r="Q464" s="3">
        <v>1.18348167578762</v>
      </c>
      <c r="R464" s="3">
        <v>33.2840236686391</v>
      </c>
      <c r="S464" s="3">
        <v>2.19312568292406</v>
      </c>
      <c r="T464" s="3">
        <v>29.0854572713643</v>
      </c>
      <c r="U464" s="3">
        <v>4.79509007271754</v>
      </c>
      <c r="V464" s="3">
        <v>35.8024691358025</v>
      </c>
      <c r="W464" s="3">
        <v>8.73737534080863</v>
      </c>
      <c r="X464" s="3">
        <v>27.0061728395062</v>
      </c>
      <c r="Y464" s="3">
        <v>16.756929682633</v>
      </c>
      <c r="Z464" s="3">
        <v>11.2781954887218</v>
      </c>
      <c r="AA464" s="3">
        <v>0.349587472410052</v>
      </c>
      <c r="AB464" s="3">
        <v>3.67820390617153</v>
      </c>
      <c r="AC464" s="3">
        <v>0</v>
      </c>
      <c r="AD464" s="3"/>
      <c r="AE464" s="5"/>
      <c r="AF464" s="3">
        <v>0.231462097547963</v>
      </c>
      <c r="AG464" s="3">
        <v>1.62691271300626</v>
      </c>
      <c r="AH464" s="3">
        <v>1.73897078147802</v>
      </c>
      <c r="AI464" s="3">
        <v>2.11245930937343</v>
      </c>
      <c r="AJ464" s="3">
        <v>2.32848078856838</v>
      </c>
      <c r="AK464" s="3">
        <v>2.46587753497769</v>
      </c>
      <c r="AL464" s="3"/>
      <c r="AM464" s="3"/>
      <c r="AN464" s="5" t="s">
        <v>46</v>
      </c>
      <c r="AO464" s="1"/>
      <c r="AP464" s="1"/>
      <c r="AQ464" s="1"/>
    </row>
    <row r="465" spans="1:43">
      <c r="A465" s="1" t="s">
        <v>1386</v>
      </c>
      <c r="B465" s="1" t="s">
        <v>1387</v>
      </c>
      <c r="C465" s="3">
        <v>6.1972602739726</v>
      </c>
      <c r="D465" s="4">
        <v>41975</v>
      </c>
      <c r="E465" s="3">
        <v>0.174098235</v>
      </c>
      <c r="F465" s="5" t="s">
        <v>1087</v>
      </c>
      <c r="G465" s="5">
        <v>1651</v>
      </c>
      <c r="H465" s="5" t="s">
        <v>45</v>
      </c>
      <c r="I465" s="3">
        <v>-0.759396327982321</v>
      </c>
      <c r="J465" s="3">
        <v>85.828025477707</v>
      </c>
      <c r="K465" s="3">
        <v>0.0872515753756523</v>
      </c>
      <c r="L465" s="3">
        <v>74.2236024844721</v>
      </c>
      <c r="M465" s="3">
        <v>-1.26243305279268</v>
      </c>
      <c r="N465" s="3">
        <v>81.5873015873016</v>
      </c>
      <c r="O465" s="3">
        <v>0.771107857491468</v>
      </c>
      <c r="P465" s="3">
        <v>68.7086092715232</v>
      </c>
      <c r="Q465" s="3">
        <v>-0.721223194537953</v>
      </c>
      <c r="R465" s="3">
        <v>84.0753424657534</v>
      </c>
      <c r="S465" s="3">
        <v>-1.48854961832062</v>
      </c>
      <c r="T465" s="3">
        <v>96.2335216572505</v>
      </c>
      <c r="U465" s="3">
        <v>5.95238095238095</v>
      </c>
      <c r="V465" s="3">
        <v>92.7813163481953</v>
      </c>
      <c r="W465" s="3">
        <v>12.132073422396</v>
      </c>
      <c r="X465" s="3">
        <v>85.0710900473934</v>
      </c>
      <c r="Y465" s="3">
        <v>15.8698092031425</v>
      </c>
      <c r="Z465" s="3">
        <v>80.168776371308</v>
      </c>
      <c r="AA465" s="3">
        <v>-0.119416815915462</v>
      </c>
      <c r="AB465" s="3">
        <v>0.128259641810959</v>
      </c>
      <c r="AC465" s="3">
        <v>-5.30459231490159</v>
      </c>
      <c r="AD465" s="3">
        <v>0.732093500973653</v>
      </c>
      <c r="AE465" s="5">
        <v>3</v>
      </c>
      <c r="AF465" s="3">
        <v>0.30041414053276</v>
      </c>
      <c r="AG465" s="3">
        <v>-0.608714978502889</v>
      </c>
      <c r="AH465" s="3">
        <v>2.92241422267536</v>
      </c>
      <c r="AI465" s="3">
        <v>3.62619291260853</v>
      </c>
      <c r="AJ465" s="3">
        <v>3.02681401187266</v>
      </c>
      <c r="AK465" s="3">
        <v>0.891132824929319</v>
      </c>
      <c r="AL465" s="3"/>
      <c r="AM465" s="3"/>
      <c r="AN465" s="5" t="s">
        <v>46</v>
      </c>
      <c r="AO465" s="1"/>
      <c r="AP465" s="1"/>
      <c r="AQ465" s="1"/>
    </row>
    <row r="466" spans="1:43">
      <c r="A466" s="1" t="s">
        <v>1388</v>
      </c>
      <c r="B466" s="1" t="s">
        <v>1389</v>
      </c>
      <c r="C466" s="3">
        <v>6.15616438356164</v>
      </c>
      <c r="D466" s="4">
        <v>41990</v>
      </c>
      <c r="E466" s="3">
        <v>13.8607871774</v>
      </c>
      <c r="F466" s="5" t="s">
        <v>754</v>
      </c>
      <c r="G466" s="5">
        <v>1499</v>
      </c>
      <c r="H466" s="5" t="s">
        <v>50</v>
      </c>
      <c r="I466" s="3">
        <v>-0.17143836790675</v>
      </c>
      <c r="J466" s="3">
        <v>85.7525681107637</v>
      </c>
      <c r="K466" s="3">
        <v>-0.0343347639484969</v>
      </c>
      <c r="L466" s="3">
        <v>73.5281097830899</v>
      </c>
      <c r="M466" s="3">
        <v>-0.27401952389107</v>
      </c>
      <c r="N466" s="3">
        <v>82.7693677649154</v>
      </c>
      <c r="O466" s="3">
        <v>0.778816199376952</v>
      </c>
      <c r="P466" s="3">
        <v>34.3992690726359</v>
      </c>
      <c r="Q466" s="3">
        <v>1.07620204825552</v>
      </c>
      <c r="R466" s="3">
        <v>55.6253017865765</v>
      </c>
      <c r="S466" s="3">
        <v>1.4178806150024</v>
      </c>
      <c r="T466" s="3">
        <v>70.5649717514124</v>
      </c>
      <c r="U466" s="3">
        <v>5.28222248868553</v>
      </c>
      <c r="V466" s="3">
        <v>74.3808049535604</v>
      </c>
      <c r="W466" s="3">
        <v>11.5954421793651</v>
      </c>
      <c r="X466" s="3">
        <v>74.1100323624595</v>
      </c>
      <c r="Y466" s="3">
        <v>18.270309748972</v>
      </c>
      <c r="Z466" s="3">
        <v>49.0196078431373</v>
      </c>
      <c r="AA466" s="3">
        <v>-0.000698993025258548</v>
      </c>
      <c r="AB466" s="3">
        <v>0.273106973922282</v>
      </c>
      <c r="AC466" s="3">
        <v>-3.12288422477995</v>
      </c>
      <c r="AD466" s="3">
        <v>1.19049442872307</v>
      </c>
      <c r="AE466" s="5">
        <v>4</v>
      </c>
      <c r="AF466" s="3">
        <v>0.310489097096613</v>
      </c>
      <c r="AG466" s="3">
        <v>2.4050091177821</v>
      </c>
      <c r="AH466" s="3">
        <v>2.77250136714824</v>
      </c>
      <c r="AI466" s="3">
        <v>3.89512722088701</v>
      </c>
      <c r="AJ466" s="3">
        <v>3.72275271649449</v>
      </c>
      <c r="AK466" s="3">
        <v>3.9611003099312</v>
      </c>
      <c r="AL466" s="3"/>
      <c r="AM466" s="3"/>
      <c r="AN466" s="5" t="s">
        <v>46</v>
      </c>
      <c r="AO466" s="1"/>
      <c r="AP466" s="1"/>
      <c r="AQ466" s="1"/>
    </row>
    <row r="467" spans="1:43">
      <c r="A467" s="1" t="s">
        <v>1390</v>
      </c>
      <c r="B467" s="1" t="s">
        <v>1391</v>
      </c>
      <c r="C467" s="3">
        <v>6.07945205479452</v>
      </c>
      <c r="D467" s="4">
        <v>42018</v>
      </c>
      <c r="E467" s="3">
        <v>0.828041919</v>
      </c>
      <c r="F467" s="5" t="s">
        <v>1392</v>
      </c>
      <c r="G467" s="5">
        <v>1417</v>
      </c>
      <c r="H467" s="5" t="s">
        <v>64</v>
      </c>
      <c r="I467" s="3">
        <v>0.229010452420352</v>
      </c>
      <c r="J467" s="3">
        <v>88.7755102040816</v>
      </c>
      <c r="K467" s="3">
        <v>0.035291852646268</v>
      </c>
      <c r="L467" s="3">
        <v>85.4227405247813</v>
      </c>
      <c r="M467" s="3">
        <v>0.16962961333642</v>
      </c>
      <c r="N467" s="3">
        <v>88.3381924198251</v>
      </c>
      <c r="O467" s="3">
        <v>0.506552746274941</v>
      </c>
      <c r="P467" s="3">
        <v>91.9590643274854</v>
      </c>
      <c r="Q467" s="3">
        <v>0.936764139184665</v>
      </c>
      <c r="R467" s="3">
        <v>92.603550295858</v>
      </c>
      <c r="S467" s="3">
        <v>1.69866721325792</v>
      </c>
      <c r="T467" s="3">
        <v>91.7541229385307</v>
      </c>
      <c r="U467" s="3">
        <v>4.11357823281661</v>
      </c>
      <c r="V467" s="3">
        <v>86.4197530864197</v>
      </c>
      <c r="W467" s="3">
        <v>7.51710941366855</v>
      </c>
      <c r="X467" s="3">
        <v>81.6358024691358</v>
      </c>
      <c r="Y467" s="3">
        <v>15.1423278165487</v>
      </c>
      <c r="Z467" s="3">
        <v>59.8997493734336</v>
      </c>
      <c r="AA467" s="3">
        <v>-0.663248143298915</v>
      </c>
      <c r="AB467" s="3">
        <v>1.12616806869587</v>
      </c>
      <c r="AC467" s="3">
        <v>0</v>
      </c>
      <c r="AD467" s="3"/>
      <c r="AE467" s="5"/>
      <c r="AF467" s="3">
        <v>0.2001426992874</v>
      </c>
      <c r="AG467" s="3">
        <v>1.26839748916914</v>
      </c>
      <c r="AH467" s="3">
        <v>1.47146053825578</v>
      </c>
      <c r="AI467" s="3">
        <v>1.8559667536123</v>
      </c>
      <c r="AJ467" s="3">
        <v>2.13247403038728</v>
      </c>
      <c r="AK467" s="3"/>
      <c r="AL467" s="3"/>
      <c r="AM467" s="3">
        <v>3000</v>
      </c>
      <c r="AN467" s="5" t="s">
        <v>56</v>
      </c>
      <c r="AO467" s="1"/>
      <c r="AP467" s="1"/>
      <c r="AQ467" s="1"/>
    </row>
    <row r="468" spans="1:43">
      <c r="A468" s="1" t="s">
        <v>1393</v>
      </c>
      <c r="B468" s="1" t="s">
        <v>1394</v>
      </c>
      <c r="C468" s="3">
        <v>6.19178082191781</v>
      </c>
      <c r="D468" s="4">
        <v>41977</v>
      </c>
      <c r="E468" s="3">
        <v>50.1988772284</v>
      </c>
      <c r="F468" s="5" t="s">
        <v>686</v>
      </c>
      <c r="G468" s="5">
        <v>1296</v>
      </c>
      <c r="H468" s="5" t="s">
        <v>64</v>
      </c>
      <c r="I468" s="3">
        <v>0.260784452001013</v>
      </c>
      <c r="J468" s="3">
        <v>61.6618075801749</v>
      </c>
      <c r="K468" s="3">
        <v>0.0392170152371415</v>
      </c>
      <c r="L468" s="3">
        <v>63.5568513119534</v>
      </c>
      <c r="M468" s="3">
        <v>0.190237139812789</v>
      </c>
      <c r="N468" s="3">
        <v>68.2215743440233</v>
      </c>
      <c r="O468" s="3">
        <v>0.592532955545111</v>
      </c>
      <c r="P468" s="3">
        <v>63.0116959064327</v>
      </c>
      <c r="Q468" s="3">
        <v>1.09293497492998</v>
      </c>
      <c r="R468" s="3">
        <v>63.6094674556213</v>
      </c>
      <c r="S468" s="3">
        <v>2.03968844252234</v>
      </c>
      <c r="T468" s="3">
        <v>54.4227886056971</v>
      </c>
      <c r="U468" s="3">
        <v>4.56098198393247</v>
      </c>
      <c r="V468" s="3">
        <v>57.5617283950617</v>
      </c>
      <c r="W468" s="3">
        <v>8.4727579409586</v>
      </c>
      <c r="X468" s="3">
        <v>40.1234567901235</v>
      </c>
      <c r="Y468" s="3">
        <v>16.0337416538005</v>
      </c>
      <c r="Z468" s="3">
        <v>31.077694235589</v>
      </c>
      <c r="AA468" s="3">
        <v>0.00120789947219446</v>
      </c>
      <c r="AB468" s="3">
        <v>2.54121161248895</v>
      </c>
      <c r="AC468" s="3">
        <v>0</v>
      </c>
      <c r="AD468" s="3"/>
      <c r="AE468" s="5"/>
      <c r="AF468" s="3">
        <v>0.224765448358942</v>
      </c>
      <c r="AG468" s="3">
        <v>1.52319854363607</v>
      </c>
      <c r="AH468" s="3">
        <v>1.63742209941367</v>
      </c>
      <c r="AI468" s="3">
        <v>2.03698802246262</v>
      </c>
      <c r="AJ468" s="3">
        <v>2.27434631961967</v>
      </c>
      <c r="AK468" s="3">
        <v>2.24922519161106</v>
      </c>
      <c r="AL468" s="3"/>
      <c r="AM468" s="3">
        <v>1000</v>
      </c>
      <c r="AN468" s="5" t="s">
        <v>56</v>
      </c>
      <c r="AO468" s="1"/>
      <c r="AP468" s="1"/>
      <c r="AQ468" s="1"/>
    </row>
    <row r="469" spans="1:43">
      <c r="A469" s="1" t="s">
        <v>1395</v>
      </c>
      <c r="B469" s="1" t="s">
        <v>1396</v>
      </c>
      <c r="C469" s="3">
        <v>6.16986301369863</v>
      </c>
      <c r="D469" s="4">
        <v>41985</v>
      </c>
      <c r="E469" s="3">
        <v>2.2683542892</v>
      </c>
      <c r="F469" s="5" t="s">
        <v>1397</v>
      </c>
      <c r="G469" s="5">
        <v>1832</v>
      </c>
      <c r="H469" s="5" t="s">
        <v>93</v>
      </c>
      <c r="I469" s="3">
        <v>13.3507853403141</v>
      </c>
      <c r="J469" s="3">
        <v>14.9</v>
      </c>
      <c r="K469" s="3">
        <v>7.23130262506191</v>
      </c>
      <c r="L469" s="3">
        <v>0.198216055500496</v>
      </c>
      <c r="M469" s="3">
        <v>6.12745098039215</v>
      </c>
      <c r="N469" s="3">
        <v>22.8542914171657</v>
      </c>
      <c r="O469" s="3">
        <v>23.6436322101656</v>
      </c>
      <c r="P469" s="3">
        <v>14.5875251509054</v>
      </c>
      <c r="Q469" s="3">
        <v>31.1326468806784</v>
      </c>
      <c r="R469" s="3">
        <v>15.1702786377709</v>
      </c>
      <c r="S469" s="3">
        <v>91.762621789194</v>
      </c>
      <c r="T469" s="3">
        <v>7.78189518263632</v>
      </c>
      <c r="U469" s="3">
        <v>148.564867967853</v>
      </c>
      <c r="V469" s="3">
        <v>20.5980066445183</v>
      </c>
      <c r="W469" s="3">
        <v>113.300492610837</v>
      </c>
      <c r="X469" s="3">
        <v>23.9076154806492</v>
      </c>
      <c r="Y469" s="3">
        <v>150.28901734104</v>
      </c>
      <c r="Z469" s="3">
        <v>24.5454545454545</v>
      </c>
      <c r="AA469" s="3">
        <v>0.384688273270804</v>
      </c>
      <c r="AB469" s="3">
        <v>0.255529436229322</v>
      </c>
      <c r="AC469" s="3">
        <v>-20.4414587332054</v>
      </c>
      <c r="AD469" s="3">
        <v>1.40234927467245</v>
      </c>
      <c r="AE469" s="5">
        <v>6</v>
      </c>
      <c r="AF469" s="3">
        <v>2.08363261228403</v>
      </c>
      <c r="AG469" s="3">
        <v>88.2032747716678</v>
      </c>
      <c r="AH469" s="3">
        <v>62.1464651208199</v>
      </c>
      <c r="AI469" s="3">
        <v>29.6380451823274</v>
      </c>
      <c r="AJ469" s="3">
        <v>25.2366938269911</v>
      </c>
      <c r="AK469" s="3">
        <v>21.43697694391</v>
      </c>
      <c r="AL469" s="3"/>
      <c r="AM469" s="3"/>
      <c r="AN469" s="5" t="s">
        <v>51</v>
      </c>
      <c r="AO469" s="1"/>
      <c r="AP469" s="1"/>
      <c r="AQ469" s="1"/>
    </row>
    <row r="470" spans="1:43">
      <c r="A470" s="1" t="s">
        <v>1398</v>
      </c>
      <c r="B470" s="1" t="s">
        <v>1399</v>
      </c>
      <c r="C470" s="3">
        <v>6.04383561643836</v>
      </c>
      <c r="D470" s="4">
        <v>42031</v>
      </c>
      <c r="E470" s="3">
        <v>221.150302443</v>
      </c>
      <c r="F470" s="5" t="s">
        <v>1400</v>
      </c>
      <c r="G470" s="5">
        <v>2207</v>
      </c>
      <c r="H470" s="5" t="s">
        <v>64</v>
      </c>
      <c r="I470" s="3">
        <v>0.31743717015096</v>
      </c>
      <c r="J470" s="3">
        <v>2.47813411078717</v>
      </c>
      <c r="K470" s="3">
        <v>0.0437553788593585</v>
      </c>
      <c r="L470" s="3">
        <v>27.1137026239067</v>
      </c>
      <c r="M470" s="3">
        <v>0.23530258187492</v>
      </c>
      <c r="N470" s="3">
        <v>3.93586005830904</v>
      </c>
      <c r="O470" s="3">
        <v>0.708213588358634</v>
      </c>
      <c r="P470" s="3">
        <v>3.80116959064327</v>
      </c>
      <c r="Q470" s="3">
        <v>1.30831653879612</v>
      </c>
      <c r="R470" s="3">
        <v>5.47337278106509</v>
      </c>
      <c r="S470" s="3">
        <v>2.59002432798574</v>
      </c>
      <c r="T470" s="3">
        <v>0.449775112443778</v>
      </c>
      <c r="U470" s="3">
        <v>5.65183284662013</v>
      </c>
      <c r="V470" s="3">
        <v>0.462962962962963</v>
      </c>
      <c r="W470" s="3">
        <v>9.88262712369535</v>
      </c>
      <c r="X470" s="3">
        <v>0.925925925925926</v>
      </c>
      <c r="Y470" s="3">
        <v>18.3085564903363</v>
      </c>
      <c r="Z470" s="3">
        <v>0.50125313283208</v>
      </c>
      <c r="AA470" s="3">
        <v>0.980467780058503</v>
      </c>
      <c r="AB470" s="3">
        <v>6.63594064268688</v>
      </c>
      <c r="AC470" s="3">
        <v>0</v>
      </c>
      <c r="AD470" s="3"/>
      <c r="AE470" s="5"/>
      <c r="AF470" s="3">
        <v>0.261233065899956</v>
      </c>
      <c r="AG470" s="3">
        <v>1.8906741336959</v>
      </c>
      <c r="AH470" s="3">
        <v>2.0104020424303</v>
      </c>
      <c r="AI470" s="3">
        <v>2.34623980833006</v>
      </c>
      <c r="AJ470" s="3">
        <v>2.53564191929398</v>
      </c>
      <c r="AK470" s="3"/>
      <c r="AL470" s="3"/>
      <c r="AM470" s="3">
        <v>300</v>
      </c>
      <c r="AN470" s="5" t="s">
        <v>56</v>
      </c>
      <c r="AO470" s="1"/>
      <c r="AP470" s="1"/>
      <c r="AQ470" s="1"/>
    </row>
    <row r="471" spans="1:43">
      <c r="A471" s="1" t="s">
        <v>1401</v>
      </c>
      <c r="B471" s="1" t="s">
        <v>1402</v>
      </c>
      <c r="C471" s="3">
        <v>6.15068493150685</v>
      </c>
      <c r="D471" s="4">
        <v>41992</v>
      </c>
      <c r="E471" s="3">
        <v>488.5982548779</v>
      </c>
      <c r="F471" s="5" t="s">
        <v>1403</v>
      </c>
      <c r="G471" s="5">
        <v>2246</v>
      </c>
      <c r="H471" s="5" t="s">
        <v>64</v>
      </c>
      <c r="I471" s="3">
        <v>0.246713369198654</v>
      </c>
      <c r="J471" s="3">
        <v>76.2390670553936</v>
      </c>
      <c r="K471" s="3">
        <v>0.0372484188517503</v>
      </c>
      <c r="L471" s="3">
        <v>76.530612244898</v>
      </c>
      <c r="M471" s="3">
        <v>0.186306148708391</v>
      </c>
      <c r="N471" s="3">
        <v>73.1778425655977</v>
      </c>
      <c r="O471" s="3">
        <v>0.551351579874685</v>
      </c>
      <c r="P471" s="3">
        <v>82.4561403508772</v>
      </c>
      <c r="Q471" s="3">
        <v>1.01726781074654</v>
      </c>
      <c r="R471" s="3">
        <v>85.207100591716</v>
      </c>
      <c r="S471" s="3">
        <v>1.88846929337507</v>
      </c>
      <c r="T471" s="3">
        <v>77.2113943028486</v>
      </c>
      <c r="U471" s="3">
        <v>4.3836203476372</v>
      </c>
      <c r="V471" s="3">
        <v>71.4506172839506</v>
      </c>
      <c r="W471" s="3">
        <v>8.0253214428543</v>
      </c>
      <c r="X471" s="3">
        <v>61.1111111111111</v>
      </c>
      <c r="Y471" s="3">
        <v>15.0957529926691</v>
      </c>
      <c r="Z471" s="3">
        <v>60.4010025062657</v>
      </c>
      <c r="AA471" s="3">
        <v>-0.385709840456663</v>
      </c>
      <c r="AB471" s="3">
        <v>1.86811389827709</v>
      </c>
      <c r="AC471" s="3">
        <v>0</v>
      </c>
      <c r="AD471" s="3"/>
      <c r="AE471" s="5"/>
      <c r="AF471" s="3">
        <v>0.213002465119916</v>
      </c>
      <c r="AG471" s="3">
        <v>1.40255372218925</v>
      </c>
      <c r="AH471" s="3">
        <v>1.57260187737625</v>
      </c>
      <c r="AI471" s="3">
        <v>1.93367681518535</v>
      </c>
      <c r="AJ471" s="3">
        <v>2.12047066079064</v>
      </c>
      <c r="AK471" s="3">
        <v>2.18658907228855</v>
      </c>
      <c r="AL471" s="3"/>
      <c r="AM471" s="3">
        <v>5000</v>
      </c>
      <c r="AN471" s="5" t="s">
        <v>206</v>
      </c>
      <c r="AO471" s="1"/>
      <c r="AP471" s="1"/>
      <c r="AQ471" s="1"/>
    </row>
    <row r="472" spans="1:43">
      <c r="A472" s="1" t="s">
        <v>1404</v>
      </c>
      <c r="B472" s="1" t="s">
        <v>1405</v>
      </c>
      <c r="C472" s="3">
        <v>4.12602739726027</v>
      </c>
      <c r="D472" s="4">
        <v>42731</v>
      </c>
      <c r="E472" s="3">
        <v>4.4616175616</v>
      </c>
      <c r="F472" s="5" t="s">
        <v>1272</v>
      </c>
      <c r="G472" s="5">
        <v>846</v>
      </c>
      <c r="H472" s="5" t="s">
        <v>50</v>
      </c>
      <c r="I472" s="3">
        <v>-0.223496258866971</v>
      </c>
      <c r="J472" s="3">
        <v>89.0576150066994</v>
      </c>
      <c r="K472" s="3">
        <v>-0.0389408099688524</v>
      </c>
      <c r="L472" s="3">
        <v>75.2545374059318</v>
      </c>
      <c r="M472" s="3">
        <v>-0.349378881987584</v>
      </c>
      <c r="N472" s="3">
        <v>88.2902938557435</v>
      </c>
      <c r="O472" s="3">
        <v>0.943767204089643</v>
      </c>
      <c r="P472" s="3">
        <v>11.5121059844678</v>
      </c>
      <c r="Q472" s="3">
        <v>1.23237700877452</v>
      </c>
      <c r="R472" s="3">
        <v>35.7798165137615</v>
      </c>
      <c r="S472" s="3">
        <v>0.826994106176413</v>
      </c>
      <c r="T472" s="3">
        <v>85.5367231638418</v>
      </c>
      <c r="U472" s="3">
        <v>5.02817125200591</v>
      </c>
      <c r="V472" s="3">
        <v>79.3343653250774</v>
      </c>
      <c r="W472" s="3">
        <v>11.5785762817122</v>
      </c>
      <c r="X472" s="3">
        <v>74.3257820927724</v>
      </c>
      <c r="Y472" s="3"/>
      <c r="Z472" s="3"/>
      <c r="AA472" s="3">
        <v>-0.0311197087573842</v>
      </c>
      <c r="AB472" s="3">
        <v>0.235847586222786</v>
      </c>
      <c r="AC472" s="3">
        <v>-3.67474599672401</v>
      </c>
      <c r="AD472" s="3">
        <v>1.01029035300361</v>
      </c>
      <c r="AE472" s="5">
        <v>4</v>
      </c>
      <c r="AF472" s="3">
        <v>0.302707396231895</v>
      </c>
      <c r="AG472" s="3">
        <v>1.82367727344916</v>
      </c>
      <c r="AH472" s="3">
        <v>2.59351186170207</v>
      </c>
      <c r="AI472" s="3">
        <v>3.80447435897273</v>
      </c>
      <c r="AJ472" s="3">
        <v>3.15225310872149</v>
      </c>
      <c r="AK472" s="3"/>
      <c r="AL472" s="3"/>
      <c r="AM472" s="3"/>
      <c r="AN472" s="5" t="s">
        <v>46</v>
      </c>
      <c r="AO472" s="1"/>
      <c r="AP472" s="1"/>
      <c r="AQ472" s="1"/>
    </row>
    <row r="473" spans="1:43">
      <c r="A473" s="1" t="s">
        <v>1406</v>
      </c>
      <c r="B473" s="1" t="s">
        <v>1407</v>
      </c>
      <c r="C473" s="3">
        <v>6.17534246575342</v>
      </c>
      <c r="D473" s="4">
        <v>41983</v>
      </c>
      <c r="E473" s="3">
        <v>184.729238252</v>
      </c>
      <c r="F473" s="5" t="s">
        <v>1408</v>
      </c>
      <c r="G473" s="5">
        <v>1442</v>
      </c>
      <c r="H473" s="5" t="s">
        <v>64</v>
      </c>
      <c r="I473" s="3">
        <v>0.271446266494191</v>
      </c>
      <c r="J473" s="3">
        <v>48.2507288629738</v>
      </c>
      <c r="K473" s="3">
        <v>0.0417937994147043</v>
      </c>
      <c r="L473" s="3">
        <v>44.6064139941691</v>
      </c>
      <c r="M473" s="3">
        <v>0.197876240685121</v>
      </c>
      <c r="N473" s="3">
        <v>56.1224489795918</v>
      </c>
      <c r="O473" s="3">
        <v>0.656618674150135</v>
      </c>
      <c r="P473" s="3">
        <v>23.3918128654971</v>
      </c>
      <c r="Q473" s="3">
        <v>1.27772431584823</v>
      </c>
      <c r="R473" s="3">
        <v>9.61538461538462</v>
      </c>
      <c r="S473" s="3">
        <v>2.39413005197752</v>
      </c>
      <c r="T473" s="3">
        <v>6.59670164917541</v>
      </c>
      <c r="U473" s="3">
        <v>4.90332156727799</v>
      </c>
      <c r="V473" s="3">
        <v>27.3148148148148</v>
      </c>
      <c r="W473" s="3">
        <v>8.47838393079935</v>
      </c>
      <c r="X473" s="3">
        <v>39.6604938271605</v>
      </c>
      <c r="Y473" s="3">
        <v>16.0412253090123</v>
      </c>
      <c r="Z473" s="3">
        <v>30.8270676691729</v>
      </c>
      <c r="AA473" s="3">
        <v>0.639424457238187</v>
      </c>
      <c r="AB473" s="3">
        <v>3.45731161046614</v>
      </c>
      <c r="AC473" s="3">
        <v>0</v>
      </c>
      <c r="AD473" s="3"/>
      <c r="AE473" s="5"/>
      <c r="AF473" s="3">
        <v>0.225811958096713</v>
      </c>
      <c r="AG473" s="3">
        <v>1.74255228420299</v>
      </c>
      <c r="AH473" s="3">
        <v>1.81021065527509</v>
      </c>
      <c r="AI473" s="3">
        <v>2.13929425785955</v>
      </c>
      <c r="AJ473" s="3">
        <v>2.33123071763699</v>
      </c>
      <c r="AK473" s="3">
        <v>2.3800904278541</v>
      </c>
      <c r="AL473" s="3"/>
      <c r="AM473" s="3"/>
      <c r="AN473" s="5" t="s">
        <v>46</v>
      </c>
      <c r="AO473" s="1"/>
      <c r="AP473" s="1"/>
      <c r="AQ473" s="1"/>
    </row>
    <row r="474" spans="1:43">
      <c r="A474" s="1" t="s">
        <v>1409</v>
      </c>
      <c r="B474" s="1" t="s">
        <v>1410</v>
      </c>
      <c r="C474" s="3">
        <v>6.00547945205479</v>
      </c>
      <c r="D474" s="4">
        <v>42045</v>
      </c>
      <c r="E474" s="3">
        <v>31.4683317894</v>
      </c>
      <c r="F474" s="5" t="s">
        <v>1411</v>
      </c>
      <c r="G474" s="5">
        <v>1332</v>
      </c>
      <c r="H474" s="5" t="s">
        <v>191</v>
      </c>
      <c r="I474" s="3">
        <v>21.3988969271542</v>
      </c>
      <c r="J474" s="3">
        <v>2.35081374321881</v>
      </c>
      <c r="K474" s="3">
        <v>6.53738567432504</v>
      </c>
      <c r="L474" s="3">
        <v>0.171232876712329</v>
      </c>
      <c r="M474" s="3">
        <v>17.7838006880017</v>
      </c>
      <c r="N474" s="3">
        <v>0.720720720720721</v>
      </c>
      <c r="O474" s="3">
        <v>23.2438917975567</v>
      </c>
      <c r="P474" s="3">
        <v>32</v>
      </c>
      <c r="Q474" s="3">
        <v>23.7478095794393</v>
      </c>
      <c r="R474" s="3">
        <v>45.2830188679245</v>
      </c>
      <c r="S474" s="3">
        <v>92.5637675396239</v>
      </c>
      <c r="T474" s="3">
        <v>20.8333333333333</v>
      </c>
      <c r="U474" s="3">
        <v>265.702880569641</v>
      </c>
      <c r="V474" s="3">
        <v>3.81231671554252</v>
      </c>
      <c r="W474" s="3">
        <v>271.840719613866</v>
      </c>
      <c r="X474" s="3">
        <v>1.41342756183746</v>
      </c>
      <c r="Y474" s="3">
        <v>256.360386879731</v>
      </c>
      <c r="Z474" s="3">
        <v>15.8227848101266</v>
      </c>
      <c r="AA474" s="3">
        <v>0.274256137408074</v>
      </c>
      <c r="AB474" s="3">
        <v>0.342858376222168</v>
      </c>
      <c r="AC474" s="3">
        <v>-35.7897189004504</v>
      </c>
      <c r="AD474" s="3">
        <v>1.53118001967698</v>
      </c>
      <c r="AE474" s="5">
        <v>3</v>
      </c>
      <c r="AF474" s="3">
        <v>3.61769379281653</v>
      </c>
      <c r="AG474" s="3">
        <v>108.156828657635</v>
      </c>
      <c r="AH474" s="3">
        <v>98.5089124078028</v>
      </c>
      <c r="AI474" s="3">
        <v>52.4534714285297</v>
      </c>
      <c r="AJ474" s="3">
        <v>36.831007338785</v>
      </c>
      <c r="AK474" s="3"/>
      <c r="AL474" s="3"/>
      <c r="AM474" s="3"/>
      <c r="AN474" s="5" t="s">
        <v>46</v>
      </c>
      <c r="AO474" s="1"/>
      <c r="AP474" s="1"/>
      <c r="AQ474" s="1"/>
    </row>
    <row r="475" spans="1:43">
      <c r="A475" s="1" t="s">
        <v>1412</v>
      </c>
      <c r="B475" s="1" t="s">
        <v>1413</v>
      </c>
      <c r="C475" s="3">
        <v>4.13698630136986</v>
      </c>
      <c r="D475" s="4">
        <v>42727</v>
      </c>
      <c r="E475" s="3">
        <v>18.5400030158</v>
      </c>
      <c r="F475" s="5" t="s">
        <v>862</v>
      </c>
      <c r="G475" s="5">
        <v>1511</v>
      </c>
      <c r="H475" s="5" t="s">
        <v>50</v>
      </c>
      <c r="I475" s="3">
        <v>0.279491133384724</v>
      </c>
      <c r="J475" s="3">
        <v>21.9294327824922</v>
      </c>
      <c r="K475" s="3">
        <v>-0.0288239815526521</v>
      </c>
      <c r="L475" s="3">
        <v>69.3669765382913</v>
      </c>
      <c r="M475" s="3">
        <v>0.0192252234932293</v>
      </c>
      <c r="N475" s="3">
        <v>32.2796081923419</v>
      </c>
      <c r="O475" s="3">
        <v>0.202234206471496</v>
      </c>
      <c r="P475" s="3">
        <v>81.8181818181818</v>
      </c>
      <c r="Q475" s="3">
        <v>1.13724727838259</v>
      </c>
      <c r="R475" s="3">
        <v>48.5755673587639</v>
      </c>
      <c r="S475" s="3">
        <v>1.91811515143291</v>
      </c>
      <c r="T475" s="3">
        <v>49.1525423728814</v>
      </c>
      <c r="U475" s="3">
        <v>9.37645492820392</v>
      </c>
      <c r="V475" s="3">
        <v>8.97832817337461</v>
      </c>
      <c r="W475" s="3">
        <v>16.6159688694827</v>
      </c>
      <c r="X475" s="3">
        <v>17.5836030204962</v>
      </c>
      <c r="Y475" s="3"/>
      <c r="Z475" s="3"/>
      <c r="AA475" s="3">
        <v>0.02934737418817</v>
      </c>
      <c r="AB475" s="3">
        <v>0.349177006553173</v>
      </c>
      <c r="AC475" s="3">
        <v>-2.7679679297509</v>
      </c>
      <c r="AD475" s="3">
        <v>1.8958227780919</v>
      </c>
      <c r="AE475" s="5">
        <v>3</v>
      </c>
      <c r="AF475" s="3">
        <v>0.430346318607247</v>
      </c>
      <c r="AG475" s="3">
        <v>3.36011279629835</v>
      </c>
      <c r="AH475" s="3">
        <v>4.85268967441934</v>
      </c>
      <c r="AI475" s="3">
        <v>5.47013828623906</v>
      </c>
      <c r="AJ475" s="3">
        <v>5.1151165933333</v>
      </c>
      <c r="AK475" s="3"/>
      <c r="AL475" s="3"/>
      <c r="AM475" s="3"/>
      <c r="AN475" s="5" t="s">
        <v>46</v>
      </c>
      <c r="AO475" s="1"/>
      <c r="AP475" s="1"/>
      <c r="AQ475" s="1"/>
    </row>
    <row r="476" spans="1:43">
      <c r="A476" s="1" t="s">
        <v>1414</v>
      </c>
      <c r="B476" s="1" t="s">
        <v>1415</v>
      </c>
      <c r="C476" s="3">
        <v>6.08219178082192</v>
      </c>
      <c r="D476" s="4">
        <v>42017</v>
      </c>
      <c r="E476" s="3">
        <v>2.0758170591</v>
      </c>
      <c r="F476" s="5" t="s">
        <v>1416</v>
      </c>
      <c r="G476" s="5">
        <v>155</v>
      </c>
      <c r="H476" s="5" t="s">
        <v>191</v>
      </c>
      <c r="I476" s="3">
        <v>3.56448476992872</v>
      </c>
      <c r="J476" s="3">
        <v>87.7034358047016</v>
      </c>
      <c r="K476" s="3">
        <v>2.23928342930264</v>
      </c>
      <c r="L476" s="3">
        <v>57.1917808219178</v>
      </c>
      <c r="M476" s="3">
        <v>0.883838383838396</v>
      </c>
      <c r="N476" s="3">
        <v>83.4234234234234</v>
      </c>
      <c r="O476" s="3">
        <v>4.85564304461943</v>
      </c>
      <c r="P476" s="3">
        <v>89.5238095238095</v>
      </c>
      <c r="Q476" s="3">
        <v>10.8183079056866</v>
      </c>
      <c r="R476" s="3">
        <v>78.8259958071279</v>
      </c>
      <c r="S476" s="3">
        <v>39.3199651264168</v>
      </c>
      <c r="T476" s="3">
        <v>81.8627450980392</v>
      </c>
      <c r="U476" s="3">
        <v>59.3220338983051</v>
      </c>
      <c r="V476" s="3">
        <v>94.7214076246334</v>
      </c>
      <c r="W476" s="3">
        <v>41.5806508059125</v>
      </c>
      <c r="X476" s="3">
        <v>95.7597173144876</v>
      </c>
      <c r="Y476" s="3">
        <v>88.6987086221409</v>
      </c>
      <c r="Z476" s="3">
        <v>83.5443037974684</v>
      </c>
      <c r="AA476" s="3">
        <v>0.256454223049716</v>
      </c>
      <c r="AB476" s="3">
        <v>0.12604494016969</v>
      </c>
      <c r="AC476" s="3">
        <v>-23.8935530126572</v>
      </c>
      <c r="AD476" s="3">
        <v>0.513302006594619</v>
      </c>
      <c r="AE476" s="5">
        <v>3</v>
      </c>
      <c r="AF476" s="3">
        <v>0.8875675070777</v>
      </c>
      <c r="AG476" s="3">
        <v>25.9601627043385</v>
      </c>
      <c r="AH476" s="3">
        <v>28.5450684044429</v>
      </c>
      <c r="AI476" s="3">
        <v>11.8612877444732</v>
      </c>
      <c r="AJ476" s="3">
        <v>12.771841436793</v>
      </c>
      <c r="AK476" s="3"/>
      <c r="AL476" s="3"/>
      <c r="AM476" s="3"/>
      <c r="AN476" s="5" t="s">
        <v>46</v>
      </c>
      <c r="AO476" s="1"/>
      <c r="AP476" s="1"/>
      <c r="AQ476" s="1"/>
    </row>
    <row r="477" spans="1:43">
      <c r="A477" s="1" t="s">
        <v>1417</v>
      </c>
      <c r="B477" s="1" t="s">
        <v>1418</v>
      </c>
      <c r="C477" s="3">
        <v>5.63561643835616</v>
      </c>
      <c r="D477" s="4">
        <v>42180</v>
      </c>
      <c r="E477" s="3">
        <v>760.0534274514</v>
      </c>
      <c r="F477" s="5" t="s">
        <v>712</v>
      </c>
      <c r="G477" s="5">
        <v>2039</v>
      </c>
      <c r="H477" s="5" t="s">
        <v>64</v>
      </c>
      <c r="I477" s="3">
        <v>0.292100807433524</v>
      </c>
      <c r="J477" s="3">
        <v>20.5539358600583</v>
      </c>
      <c r="K477" s="3">
        <v>0.0459092352742025</v>
      </c>
      <c r="L477" s="3">
        <v>13.265306122449</v>
      </c>
      <c r="M477" s="3">
        <v>0.215493156135951</v>
      </c>
      <c r="N477" s="3">
        <v>24.198250728863</v>
      </c>
      <c r="O477" s="3">
        <v>0.685306762192994</v>
      </c>
      <c r="P477" s="3">
        <v>10.9649122807018</v>
      </c>
      <c r="Q477" s="3">
        <v>1.3063848280872</v>
      </c>
      <c r="R477" s="3">
        <v>5.76923076923077</v>
      </c>
      <c r="S477" s="3">
        <v>2.39900763883836</v>
      </c>
      <c r="T477" s="3">
        <v>6.29685157421289</v>
      </c>
      <c r="U477" s="3">
        <v>5.28885015825559</v>
      </c>
      <c r="V477" s="3">
        <v>6.17283950617284</v>
      </c>
      <c r="W477" s="3">
        <v>9.12710737003083</v>
      </c>
      <c r="X477" s="3">
        <v>10.9567901234568</v>
      </c>
      <c r="Y477" s="3">
        <v>16.9129280723967</v>
      </c>
      <c r="Z477" s="3">
        <v>8.27067669172932</v>
      </c>
      <c r="AA477" s="3">
        <v>0.690092534038418</v>
      </c>
      <c r="AB477" s="3">
        <v>5.22647779239446</v>
      </c>
      <c r="AC477" s="3">
        <v>0</v>
      </c>
      <c r="AD477" s="3"/>
      <c r="AE477" s="5"/>
      <c r="AF477" s="3">
        <v>0.241558229111957</v>
      </c>
      <c r="AG477" s="3">
        <v>1.76904246221539</v>
      </c>
      <c r="AH477" s="3">
        <v>1.88844474514911</v>
      </c>
      <c r="AI477" s="3">
        <v>2.20702141040687</v>
      </c>
      <c r="AJ477" s="3">
        <v>2.415152892733</v>
      </c>
      <c r="AK477" s="3"/>
      <c r="AL477" s="3"/>
      <c r="AM477" s="3">
        <v>1000</v>
      </c>
      <c r="AN477" s="5" t="s">
        <v>56</v>
      </c>
      <c r="AO477" s="1"/>
      <c r="AP477" s="1"/>
      <c r="AQ477" s="1"/>
    </row>
    <row r="478" spans="1:43">
      <c r="A478" s="1" t="s">
        <v>1419</v>
      </c>
      <c r="B478" s="1" t="s">
        <v>1420</v>
      </c>
      <c r="C478" s="3">
        <v>6.15342465753425</v>
      </c>
      <c r="D478" s="4">
        <v>41991</v>
      </c>
      <c r="E478" s="3">
        <v>8.1940133986</v>
      </c>
      <c r="F478" s="5" t="s">
        <v>899</v>
      </c>
      <c r="G478" s="5">
        <v>328</v>
      </c>
      <c r="H478" s="5" t="s">
        <v>64</v>
      </c>
      <c r="I478" s="3">
        <v>0.239574844977057</v>
      </c>
      <c r="J478" s="3">
        <v>83.6734693877551</v>
      </c>
      <c r="K478" s="3">
        <v>0.0375304638688194</v>
      </c>
      <c r="L478" s="3">
        <v>75.5102040816327</v>
      </c>
      <c r="M478" s="3">
        <v>0.179262424829199</v>
      </c>
      <c r="N478" s="3">
        <v>81.4868804664723</v>
      </c>
      <c r="O478" s="3">
        <v>0.514945203070675</v>
      </c>
      <c r="P478" s="3">
        <v>90.9356725146199</v>
      </c>
      <c r="Q478" s="3">
        <v>1.00485091427729</v>
      </c>
      <c r="R478" s="3">
        <v>86.9822485207101</v>
      </c>
      <c r="S478" s="3">
        <v>1.776936285808</v>
      </c>
      <c r="T478" s="3">
        <v>87.7061469265367</v>
      </c>
      <c r="U478" s="3">
        <v>4.22287927482696</v>
      </c>
      <c r="V478" s="3">
        <v>79.4753086419753</v>
      </c>
      <c r="W478" s="3">
        <v>7.52264582632493</v>
      </c>
      <c r="X478" s="3">
        <v>81.3271604938272</v>
      </c>
      <c r="Y478" s="3">
        <v>15.3673213144931</v>
      </c>
      <c r="Z478" s="3">
        <v>51.8796992481203</v>
      </c>
      <c r="AA478" s="3">
        <v>-0.562991156521388</v>
      </c>
      <c r="AB478" s="3">
        <v>1.02587518489979</v>
      </c>
      <c r="AC478" s="3">
        <v>0</v>
      </c>
      <c r="AD478" s="3"/>
      <c r="AE478" s="5"/>
      <c r="AF478" s="3">
        <v>0.199396674456354</v>
      </c>
      <c r="AG478" s="3">
        <v>1.31616689950129</v>
      </c>
      <c r="AH478" s="3">
        <v>1.49136846066737</v>
      </c>
      <c r="AI478" s="3">
        <v>1.80912084180895</v>
      </c>
      <c r="AJ478" s="3">
        <v>2.10204838508299</v>
      </c>
      <c r="AK478" s="3">
        <v>2.21413348743926</v>
      </c>
      <c r="AL478" s="3"/>
      <c r="AM478" s="3"/>
      <c r="AN478" s="5" t="s">
        <v>46</v>
      </c>
      <c r="AO478" s="1"/>
      <c r="AP478" s="1"/>
      <c r="AQ478" s="1"/>
    </row>
    <row r="479" spans="1:43">
      <c r="A479" s="1" t="s">
        <v>1421</v>
      </c>
      <c r="B479" s="1" t="s">
        <v>1422</v>
      </c>
      <c r="C479" s="3">
        <v>6.15616438356164</v>
      </c>
      <c r="D479" s="4">
        <v>41990</v>
      </c>
      <c r="E479" s="3">
        <v>26.7303302018</v>
      </c>
      <c r="F479" s="5" t="s">
        <v>1423</v>
      </c>
      <c r="G479" s="5">
        <v>1154</v>
      </c>
      <c r="H479" s="5" t="s">
        <v>93</v>
      </c>
      <c r="I479" s="3">
        <v>10.9126213592233</v>
      </c>
      <c r="J479" s="3">
        <v>25.9</v>
      </c>
      <c r="K479" s="3">
        <v>3.70370370370369</v>
      </c>
      <c r="L479" s="3">
        <v>16.1050545094153</v>
      </c>
      <c r="M479" s="3">
        <v>5.66037735849056</v>
      </c>
      <c r="N479" s="3">
        <v>25.5489021956088</v>
      </c>
      <c r="O479" s="3">
        <v>26.0927152317881</v>
      </c>
      <c r="P479" s="3">
        <v>9.55734406438632</v>
      </c>
      <c r="Q479" s="3">
        <v>25.4281949934124</v>
      </c>
      <c r="R479" s="3">
        <v>26.9349845201238</v>
      </c>
      <c r="S479" s="3">
        <v>70.3445145234395</v>
      </c>
      <c r="T479" s="3">
        <v>22.075172048703</v>
      </c>
      <c r="U479" s="3">
        <v>241.550666635035</v>
      </c>
      <c r="V479" s="3">
        <v>2.21483942414175</v>
      </c>
      <c r="W479" s="3">
        <v>250.457274119923</v>
      </c>
      <c r="X479" s="3">
        <v>0.998751560549313</v>
      </c>
      <c r="Y479" s="3">
        <v>223.547162</v>
      </c>
      <c r="Z479" s="3">
        <v>7.01298701298701</v>
      </c>
      <c r="AA479" s="3">
        <v>0.276976516984952</v>
      </c>
      <c r="AB479" s="3">
        <v>0.406461918746773</v>
      </c>
      <c r="AC479" s="3">
        <v>-26.4025226283048</v>
      </c>
      <c r="AD479" s="3">
        <v>1.96116952923286</v>
      </c>
      <c r="AE479" s="5">
        <v>6</v>
      </c>
      <c r="AF479" s="3">
        <v>3.47224335510325</v>
      </c>
      <c r="AG479" s="3">
        <v>92.5236251331086</v>
      </c>
      <c r="AH479" s="3">
        <v>91.2117511892557</v>
      </c>
      <c r="AI479" s="3">
        <v>49.2440833251666</v>
      </c>
      <c r="AJ479" s="3">
        <v>35.3308707939759</v>
      </c>
      <c r="AK479" s="3">
        <v>29.2087282267084</v>
      </c>
      <c r="AL479" s="3"/>
      <c r="AM479" s="3"/>
      <c r="AN479" s="5" t="s">
        <v>46</v>
      </c>
      <c r="AO479" s="1"/>
      <c r="AP479" s="1"/>
      <c r="AQ479" s="1"/>
    </row>
    <row r="480" spans="1:43">
      <c r="A480" s="1" t="s">
        <v>1424</v>
      </c>
      <c r="B480" s="1" t="s">
        <v>1425</v>
      </c>
      <c r="C480" s="3">
        <v>6.18082191780822</v>
      </c>
      <c r="D480" s="4">
        <v>41981</v>
      </c>
      <c r="E480" s="3">
        <v>30.5013367061</v>
      </c>
      <c r="F480" s="5" t="s">
        <v>1426</v>
      </c>
      <c r="G480" s="5">
        <v>755</v>
      </c>
      <c r="H480" s="5" t="s">
        <v>191</v>
      </c>
      <c r="I480" s="3">
        <v>17.3659673659674</v>
      </c>
      <c r="J480" s="3">
        <v>8.1374321880651</v>
      </c>
      <c r="K480" s="3">
        <v>5.44502617801046</v>
      </c>
      <c r="L480" s="3">
        <v>3.25342465753425</v>
      </c>
      <c r="M480" s="3">
        <v>12.2630992196209</v>
      </c>
      <c r="N480" s="3">
        <v>7.56756756756757</v>
      </c>
      <c r="O480" s="3">
        <v>24.3977764051884</v>
      </c>
      <c r="P480" s="3">
        <v>26.4761904761905</v>
      </c>
      <c r="Q480" s="3">
        <v>22.4316109422492</v>
      </c>
      <c r="R480" s="3">
        <v>49.0566037735849</v>
      </c>
      <c r="S480" s="3">
        <v>93.4678194044188</v>
      </c>
      <c r="T480" s="3">
        <v>20.343137254902</v>
      </c>
      <c r="U480" s="3">
        <v>137.780401416765</v>
      </c>
      <c r="V480" s="3">
        <v>56.5982404692082</v>
      </c>
      <c r="W480" s="3">
        <v>87.3488372093023</v>
      </c>
      <c r="X480" s="3">
        <v>70.6713780918728</v>
      </c>
      <c r="Y480" s="3">
        <v>86.1367837338262</v>
      </c>
      <c r="Z480" s="3">
        <v>84.1772151898734</v>
      </c>
      <c r="AA480" s="3">
        <v>0.392132413669808</v>
      </c>
      <c r="AB480" s="3">
        <v>0.17895522142308</v>
      </c>
      <c r="AC480" s="3">
        <v>-41.7921686746988</v>
      </c>
      <c r="AD480" s="3">
        <v>0.55585611238557</v>
      </c>
      <c r="AE480" s="5">
        <v>7</v>
      </c>
      <c r="AF480" s="3">
        <v>1.32957772985162</v>
      </c>
      <c r="AG480" s="3">
        <v>75.0027519187254</v>
      </c>
      <c r="AH480" s="3">
        <v>57.7738941535994</v>
      </c>
      <c r="AI480" s="3">
        <v>20.2129131306429</v>
      </c>
      <c r="AJ480" s="3">
        <v>19.9394639189706</v>
      </c>
      <c r="AK480" s="3">
        <v>18.6800676506347</v>
      </c>
      <c r="AL480" s="3"/>
      <c r="AM480" s="3"/>
      <c r="AN480" s="5" t="s">
        <v>46</v>
      </c>
      <c r="AO480" s="1"/>
      <c r="AP480" s="1"/>
      <c r="AQ480" s="1"/>
    </row>
    <row r="481" spans="1:43">
      <c r="A481" s="1" t="s">
        <v>1427</v>
      </c>
      <c r="B481" s="1" t="s">
        <v>1428</v>
      </c>
      <c r="C481" s="3">
        <v>6.02465753424658</v>
      </c>
      <c r="D481" s="4">
        <v>42038</v>
      </c>
      <c r="E481" s="3">
        <v>4.1078465353</v>
      </c>
      <c r="F481" s="5" t="s">
        <v>1429</v>
      </c>
      <c r="G481" s="5">
        <v>672</v>
      </c>
      <c r="H481" s="5" t="s">
        <v>93</v>
      </c>
      <c r="I481" s="3">
        <v>11.8233082706767</v>
      </c>
      <c r="J481" s="3">
        <v>22.55</v>
      </c>
      <c r="K481" s="3">
        <v>5.4693732825104</v>
      </c>
      <c r="L481" s="3">
        <v>1.88305252725471</v>
      </c>
      <c r="M481" s="3">
        <v>8.76679769631592</v>
      </c>
      <c r="N481" s="3">
        <v>9.4810379241517</v>
      </c>
      <c r="O481" s="3">
        <v>15.3689518083972</v>
      </c>
      <c r="P481" s="3">
        <v>37.5251509054326</v>
      </c>
      <c r="Q481" s="3">
        <v>20.2182479539254</v>
      </c>
      <c r="R481" s="3">
        <v>36.3261093911249</v>
      </c>
      <c r="S481" s="3">
        <v>64.0877120397187</v>
      </c>
      <c r="T481" s="3">
        <v>28.215987294865</v>
      </c>
      <c r="U481" s="3">
        <v>87.4291115311909</v>
      </c>
      <c r="V481" s="3">
        <v>45.7918050941307</v>
      </c>
      <c r="W481" s="3">
        <v>40.8880994671403</v>
      </c>
      <c r="X481" s="3">
        <v>67.7278401997503</v>
      </c>
      <c r="Y481" s="3">
        <v>18.7425149700599</v>
      </c>
      <c r="Z481" s="3">
        <v>96.6233766233766</v>
      </c>
      <c r="AA481" s="3">
        <v>0.346083774454126</v>
      </c>
      <c r="AB481" s="3">
        <v>0.117909119900549</v>
      </c>
      <c r="AC481" s="3">
        <v>-34.2772923465628</v>
      </c>
      <c r="AD481" s="3">
        <v>0.352466388720358</v>
      </c>
      <c r="AE481" s="5">
        <v>5</v>
      </c>
      <c r="AF481" s="3">
        <v>0.693231916002899</v>
      </c>
      <c r="AG481" s="3">
        <v>45.9360035178949</v>
      </c>
      <c r="AH481" s="3">
        <v>32.6902025073631</v>
      </c>
      <c r="AI481" s="3">
        <v>8.56348232042541</v>
      </c>
      <c r="AJ481" s="3">
        <v>4.03516800185044</v>
      </c>
      <c r="AK481" s="3"/>
      <c r="AL481" s="3"/>
      <c r="AM481" s="3"/>
      <c r="AN481" s="5" t="s">
        <v>46</v>
      </c>
      <c r="AO481" s="1"/>
      <c r="AP481" s="1"/>
      <c r="AQ481" s="1"/>
    </row>
    <row r="482" spans="1:43">
      <c r="A482" s="1" t="s">
        <v>1430</v>
      </c>
      <c r="B482" s="1" t="s">
        <v>1431</v>
      </c>
      <c r="C482" s="3">
        <v>6.15890410958904</v>
      </c>
      <c r="D482" s="4">
        <v>41989</v>
      </c>
      <c r="E482" s="3">
        <v>0.6483116955</v>
      </c>
      <c r="F482" s="5" t="s">
        <v>1432</v>
      </c>
      <c r="G482" s="5">
        <v>373</v>
      </c>
      <c r="H482" s="5" t="s">
        <v>93</v>
      </c>
      <c r="I482" s="3">
        <v>11.413612565445</v>
      </c>
      <c r="J482" s="3">
        <v>24</v>
      </c>
      <c r="K482" s="3">
        <v>3.15075133301018</v>
      </c>
      <c r="L482" s="3">
        <v>25.619425173439</v>
      </c>
      <c r="M482" s="3">
        <v>4.51866404715128</v>
      </c>
      <c r="N482" s="3">
        <v>32.2854291417166</v>
      </c>
      <c r="O482" s="3">
        <v>22.158438576349</v>
      </c>
      <c r="P482" s="3">
        <v>17.6056338028169</v>
      </c>
      <c r="Q482" s="3">
        <v>34.9397590361446</v>
      </c>
      <c r="R482" s="3">
        <v>10.7327141382869</v>
      </c>
      <c r="S482" s="3">
        <v>89.8305084745763</v>
      </c>
      <c r="T482" s="3">
        <v>8.62890418210693</v>
      </c>
      <c r="U482" s="3">
        <v>139.909808342728</v>
      </c>
      <c r="V482" s="3">
        <v>24.3078626799557</v>
      </c>
      <c r="W482" s="3">
        <v>114.732593340061</v>
      </c>
      <c r="X482" s="3">
        <v>23.3458177278402</v>
      </c>
      <c r="Y482" s="3">
        <v>119.155509783728</v>
      </c>
      <c r="Z482" s="3">
        <v>34.1558441558442</v>
      </c>
      <c r="AA482" s="3">
        <v>0.343716410621157</v>
      </c>
      <c r="AB482" s="3">
        <v>0.301785302707341</v>
      </c>
      <c r="AC482" s="3">
        <v>-18.952380952381</v>
      </c>
      <c r="AD482" s="3">
        <v>1.52766311260807</v>
      </c>
      <c r="AE482" s="5">
        <v>3</v>
      </c>
      <c r="AF482" s="3">
        <v>2.0820592855913</v>
      </c>
      <c r="AG482" s="3">
        <v>73.7461081097367</v>
      </c>
      <c r="AH482" s="3">
        <v>55.6084422212792</v>
      </c>
      <c r="AI482" s="3">
        <v>28.3988987210131</v>
      </c>
      <c r="AJ482" s="3">
        <v>23.6977279977694</v>
      </c>
      <c r="AK482" s="3">
        <v>15.2795789561097</v>
      </c>
      <c r="AL482" s="3"/>
      <c r="AM482" s="3"/>
      <c r="AN482" s="5" t="s">
        <v>46</v>
      </c>
      <c r="AO482" s="1"/>
      <c r="AP482" s="1"/>
      <c r="AQ482" s="1"/>
    </row>
    <row r="483" spans="1:43">
      <c r="A483" s="1" t="s">
        <v>1433</v>
      </c>
      <c r="B483" s="1" t="s">
        <v>1434</v>
      </c>
      <c r="C483" s="3">
        <v>6.05753424657534</v>
      </c>
      <c r="D483" s="4">
        <v>42026</v>
      </c>
      <c r="E483" s="3">
        <v>2.174483129</v>
      </c>
      <c r="F483" s="5" t="s">
        <v>1435</v>
      </c>
      <c r="G483" s="5">
        <v>560</v>
      </c>
      <c r="H483" s="5" t="s">
        <v>50</v>
      </c>
      <c r="I483" s="3">
        <v>0.252336448598133</v>
      </c>
      <c r="J483" s="3">
        <v>27.8695846359982</v>
      </c>
      <c r="K483" s="3">
        <v>-0.018641066268992</v>
      </c>
      <c r="L483" s="3">
        <v>62.4169986719788</v>
      </c>
      <c r="M483" s="3">
        <v>0.0279746363297298</v>
      </c>
      <c r="N483" s="3">
        <v>31.2110418521817</v>
      </c>
      <c r="O483" s="3">
        <v>1.12179487179487</v>
      </c>
      <c r="P483" s="3">
        <v>5.89310187300137</v>
      </c>
      <c r="Q483" s="3">
        <v>2.22031637125976</v>
      </c>
      <c r="R483" s="3">
        <v>2.75229357798165</v>
      </c>
      <c r="S483" s="3">
        <v>4.94032478966934</v>
      </c>
      <c r="T483" s="3">
        <v>1.9774011299435</v>
      </c>
      <c r="U483" s="3">
        <v>9.81293695446845</v>
      </c>
      <c r="V483" s="3">
        <v>6.57894736842105</v>
      </c>
      <c r="W483" s="3">
        <v>17.7832307656799</v>
      </c>
      <c r="X483" s="3">
        <v>11.7583603020496</v>
      </c>
      <c r="Y483" s="3">
        <v>21.423318128545</v>
      </c>
      <c r="Z483" s="3">
        <v>24.8366013071895</v>
      </c>
      <c r="AA483" s="3">
        <v>0.395572472188379</v>
      </c>
      <c r="AB483" s="3">
        <v>0.789138898595276</v>
      </c>
      <c r="AC483" s="3">
        <v>-0.844277673545988</v>
      </c>
      <c r="AD483" s="3">
        <v>6.62925168273988</v>
      </c>
      <c r="AE483" s="5">
        <v>1</v>
      </c>
      <c r="AF483" s="3">
        <v>0.448753551322439</v>
      </c>
      <c r="AG483" s="3">
        <v>5.2808741984163</v>
      </c>
      <c r="AH483" s="3">
        <v>5.01179531935179</v>
      </c>
      <c r="AI483" s="3">
        <v>5.21455817187724</v>
      </c>
      <c r="AJ483" s="3">
        <v>4.51881770787479</v>
      </c>
      <c r="AK483" s="3"/>
      <c r="AL483" s="3"/>
      <c r="AM483" s="3"/>
      <c r="AN483" s="5" t="s">
        <v>46</v>
      </c>
      <c r="AO483" s="1"/>
      <c r="AP483" s="1"/>
      <c r="AQ483" s="1"/>
    </row>
    <row r="484" spans="1:43">
      <c r="A484" s="1" t="s">
        <v>1436</v>
      </c>
      <c r="B484" s="1" t="s">
        <v>1437</v>
      </c>
      <c r="C484" s="3">
        <v>6.07945205479452</v>
      </c>
      <c r="D484" s="4">
        <v>42018</v>
      </c>
      <c r="E484" s="3">
        <v>7.5595942792</v>
      </c>
      <c r="F484" s="5" t="s">
        <v>1438</v>
      </c>
      <c r="G484" s="5">
        <v>2220</v>
      </c>
      <c r="H484" s="5" t="s">
        <v>226</v>
      </c>
      <c r="I484" s="3">
        <v>1.28108515448382</v>
      </c>
      <c r="J484" s="3">
        <v>68.1365576102418</v>
      </c>
      <c r="K484" s="3">
        <v>0</v>
      </c>
      <c r="L484" s="3">
        <v>83.5978835978836</v>
      </c>
      <c r="M484" s="3">
        <v>0.523560209424096</v>
      </c>
      <c r="N484" s="3">
        <v>57.5458392101552</v>
      </c>
      <c r="O484" s="3">
        <v>3.0674846625767</v>
      </c>
      <c r="P484" s="3">
        <v>64.622641509434</v>
      </c>
      <c r="Q484" s="3">
        <v>3.70370370370371</v>
      </c>
      <c r="R484" s="3">
        <v>75.9124087591241</v>
      </c>
      <c r="S484" s="3">
        <v>12.09341117598</v>
      </c>
      <c r="T484" s="3">
        <v>65.9574468085106</v>
      </c>
      <c r="U484" s="3">
        <v>31.255513027933</v>
      </c>
      <c r="V484" s="3">
        <v>36.4583333333333</v>
      </c>
      <c r="W484" s="3">
        <v>39.849624</v>
      </c>
      <c r="X484" s="3">
        <v>20.9205020920502</v>
      </c>
      <c r="Y484" s="3">
        <v>44.1394897668712</v>
      </c>
      <c r="Z484" s="3">
        <v>42.2222222222222</v>
      </c>
      <c r="AA484" s="3">
        <v>0.217982153551748</v>
      </c>
      <c r="AB484" s="3">
        <v>0.338567528511516</v>
      </c>
      <c r="AC484" s="3">
        <v>-8.11756473058083</v>
      </c>
      <c r="AD484" s="3">
        <v>1.45438139379114</v>
      </c>
      <c r="AE484" s="5">
        <v>2</v>
      </c>
      <c r="AF484" s="3">
        <v>0.961394477542645</v>
      </c>
      <c r="AG484" s="3">
        <v>12.0327962374106</v>
      </c>
      <c r="AH484" s="3">
        <v>15.453812268798</v>
      </c>
      <c r="AI484" s="3">
        <v>11.8248002323292</v>
      </c>
      <c r="AJ484" s="3">
        <v>9.63565421573405</v>
      </c>
      <c r="AK484" s="3"/>
      <c r="AL484" s="3"/>
      <c r="AM484" s="3">
        <v>1</v>
      </c>
      <c r="AN484" s="5" t="s">
        <v>56</v>
      </c>
      <c r="AO484" s="1"/>
      <c r="AP484" s="1"/>
      <c r="AQ484" s="1"/>
    </row>
    <row r="485" spans="1:43">
      <c r="A485" s="1" t="s">
        <v>1439</v>
      </c>
      <c r="B485" s="1" t="s">
        <v>1440</v>
      </c>
      <c r="C485" s="3">
        <v>6.02465753424658</v>
      </c>
      <c r="D485" s="4">
        <v>42038</v>
      </c>
      <c r="E485" s="3">
        <v>17.3971019645</v>
      </c>
      <c r="F485" s="5" t="s">
        <v>1441</v>
      </c>
      <c r="G485" s="5">
        <v>1876</v>
      </c>
      <c r="H485" s="5" t="s">
        <v>1442</v>
      </c>
      <c r="I485" s="3">
        <v>17.096018735363</v>
      </c>
      <c r="J485" s="3">
        <v>27.027027027027</v>
      </c>
      <c r="K485" s="3">
        <v>0.233879051119282</v>
      </c>
      <c r="L485" s="3">
        <v>52.5</v>
      </c>
      <c r="M485" s="3">
        <v>8.77447425670776</v>
      </c>
      <c r="N485" s="3">
        <v>47.5</v>
      </c>
      <c r="O485" s="3">
        <v>23.7113402061856</v>
      </c>
      <c r="P485" s="3">
        <v>64.7058823529412</v>
      </c>
      <c r="Q485" s="3">
        <v>32.5673884224481</v>
      </c>
      <c r="R485" s="3">
        <v>21.2121212121212</v>
      </c>
      <c r="S485" s="3">
        <v>78.359096313912</v>
      </c>
      <c r="T485" s="3">
        <v>19.3548387096774</v>
      </c>
      <c r="U485" s="3">
        <v>147.116968698517</v>
      </c>
      <c r="V485" s="3">
        <v>19.2307692307692</v>
      </c>
      <c r="W485" s="3">
        <v>136.220472440945</v>
      </c>
      <c r="X485" s="3">
        <v>5</v>
      </c>
      <c r="Y485" s="3">
        <v>303.225806451613</v>
      </c>
      <c r="Z485" s="3">
        <v>6.25</v>
      </c>
      <c r="AA485" s="3">
        <v>0.329185749666304</v>
      </c>
      <c r="AB485" s="3">
        <v>0.286228534424078</v>
      </c>
      <c r="AC485" s="3">
        <v>-25.5361930294906</v>
      </c>
      <c r="AD485" s="3">
        <v>1.29661055245757</v>
      </c>
      <c r="AE485" s="5">
        <v>3</v>
      </c>
      <c r="AF485" s="3">
        <v>2.23507870405013</v>
      </c>
      <c r="AG485" s="3">
        <v>82.8487690819657</v>
      </c>
      <c r="AH485" s="3">
        <v>63.736391686914</v>
      </c>
      <c r="AI485" s="3">
        <v>33.500060659088</v>
      </c>
      <c r="AJ485" s="3">
        <v>35.3328981509933</v>
      </c>
      <c r="AK485" s="3"/>
      <c r="AL485" s="3"/>
      <c r="AM485" s="3"/>
      <c r="AN485" s="5" t="s">
        <v>46</v>
      </c>
      <c r="AO485" s="1"/>
      <c r="AP485" s="1"/>
      <c r="AQ485" s="1"/>
    </row>
    <row r="486" spans="1:43">
      <c r="A486" s="1" t="s">
        <v>1443</v>
      </c>
      <c r="B486" s="1" t="s">
        <v>1444</v>
      </c>
      <c r="C486" s="3">
        <v>6.12054794520548</v>
      </c>
      <c r="D486" s="4">
        <v>42003</v>
      </c>
      <c r="E486" s="3">
        <v>1.0821187987</v>
      </c>
      <c r="F486" s="5" t="s">
        <v>1445</v>
      </c>
      <c r="G486" s="5">
        <v>1029</v>
      </c>
      <c r="H486" s="5" t="s">
        <v>93</v>
      </c>
      <c r="I486" s="3">
        <v>12.1212121212121</v>
      </c>
      <c r="J486" s="3">
        <v>20.85</v>
      </c>
      <c r="K486" s="3">
        <v>3.0640668523677</v>
      </c>
      <c r="L486" s="3">
        <v>27.4529236868186</v>
      </c>
      <c r="M486" s="3">
        <v>5.63882940756602</v>
      </c>
      <c r="N486" s="3">
        <v>25.748502994012</v>
      </c>
      <c r="O486" s="3">
        <v>25.2115059221658</v>
      </c>
      <c r="P486" s="3">
        <v>10.8148893360161</v>
      </c>
      <c r="Q486" s="3">
        <v>29.3706293706294</v>
      </c>
      <c r="R486" s="3">
        <v>19.1434468524252</v>
      </c>
      <c r="S486" s="3">
        <v>67.0428893905192</v>
      </c>
      <c r="T486" s="3">
        <v>25.5161461090524</v>
      </c>
      <c r="U486" s="3">
        <v>133.807266982622</v>
      </c>
      <c r="V486" s="3">
        <v>26.9656699889258</v>
      </c>
      <c r="W486" s="3">
        <v>109.039548022599</v>
      </c>
      <c r="X486" s="3">
        <v>25.9051186017478</v>
      </c>
      <c r="Y486" s="3">
        <v>87.5792141951838</v>
      </c>
      <c r="Z486" s="3">
        <v>48.0519480519481</v>
      </c>
      <c r="AA486" s="3">
        <v>0.288522994783756</v>
      </c>
      <c r="AB486" s="3">
        <v>0.319657225335789</v>
      </c>
      <c r="AC486" s="3">
        <v>-16.241610738255</v>
      </c>
      <c r="AD486" s="3">
        <v>1.71196737471383</v>
      </c>
      <c r="AE486" s="5">
        <v>7</v>
      </c>
      <c r="AF486" s="3">
        <v>1.96323490602733</v>
      </c>
      <c r="AG486" s="3">
        <v>60.7323139048397</v>
      </c>
      <c r="AH486" s="3">
        <v>51.3308639881407</v>
      </c>
      <c r="AI486" s="3">
        <v>24.8228620523888</v>
      </c>
      <c r="AJ486" s="3">
        <v>20.8507512505374</v>
      </c>
      <c r="AK486" s="3">
        <v>10.7024301109581</v>
      </c>
      <c r="AL486" s="3"/>
      <c r="AM486" s="3"/>
      <c r="AN486" s="5" t="s">
        <v>46</v>
      </c>
      <c r="AO486" s="1"/>
      <c r="AP486" s="1"/>
      <c r="AQ486" s="1"/>
    </row>
    <row r="487" spans="1:43">
      <c r="A487" s="1" t="s">
        <v>1446</v>
      </c>
      <c r="B487" s="1" t="s">
        <v>1447</v>
      </c>
      <c r="C487" s="3">
        <v>6.04657534246575</v>
      </c>
      <c r="D487" s="4">
        <v>42030</v>
      </c>
      <c r="E487" s="3">
        <v>7.2418315125</v>
      </c>
      <c r="F487" s="5" t="s">
        <v>1448</v>
      </c>
      <c r="G487" s="5">
        <v>2208</v>
      </c>
      <c r="H487" s="5" t="s">
        <v>93</v>
      </c>
      <c r="I487" s="3">
        <v>11.9754350051177</v>
      </c>
      <c r="J487" s="3">
        <v>21.7</v>
      </c>
      <c r="K487" s="3">
        <v>2.33863423760524</v>
      </c>
      <c r="L487" s="3">
        <v>38.3548067393459</v>
      </c>
      <c r="M487" s="3">
        <v>4.88974113135186</v>
      </c>
      <c r="N487" s="3">
        <v>30.1397205588822</v>
      </c>
      <c r="O487" s="3">
        <v>18.6550976138829</v>
      </c>
      <c r="P487" s="3">
        <v>27.5150905432596</v>
      </c>
      <c r="Q487" s="3">
        <v>20.2638329058263</v>
      </c>
      <c r="R487" s="3">
        <v>36.1197110423117</v>
      </c>
      <c r="S487" s="3">
        <v>66.9379450661241</v>
      </c>
      <c r="T487" s="3">
        <v>25.6220222339862</v>
      </c>
      <c r="U487" s="3">
        <v>140.615835777126</v>
      </c>
      <c r="V487" s="3">
        <v>24.1417497231451</v>
      </c>
      <c r="W487" s="3">
        <v>122.508474576271</v>
      </c>
      <c r="X487" s="3">
        <v>20.5368289637953</v>
      </c>
      <c r="Y487" s="3">
        <v>220.362772440191</v>
      </c>
      <c r="Z487" s="3">
        <v>7.66233766233766</v>
      </c>
      <c r="AA487" s="3">
        <v>0.343974875446595</v>
      </c>
      <c r="AB487" s="3">
        <v>0.345621387476142</v>
      </c>
      <c r="AC487" s="3">
        <v>-20.1384518565135</v>
      </c>
      <c r="AD487" s="3">
        <v>1.51392753798836</v>
      </c>
      <c r="AE487" s="5">
        <v>7</v>
      </c>
      <c r="AF487" s="3">
        <v>2.12978975173242</v>
      </c>
      <c r="AG487" s="3">
        <v>65.5564428178613</v>
      </c>
      <c r="AH487" s="3">
        <v>55.4051025861187</v>
      </c>
      <c r="AI487" s="3">
        <v>27.7323860086379</v>
      </c>
      <c r="AJ487" s="3">
        <v>28.8795694402428</v>
      </c>
      <c r="AK487" s="3"/>
      <c r="AL487" s="3"/>
      <c r="AM487" s="3"/>
      <c r="AN487" s="5" t="s">
        <v>46</v>
      </c>
      <c r="AO487" s="1"/>
      <c r="AP487" s="1"/>
      <c r="AQ487" s="1"/>
    </row>
    <row r="488" spans="1:43">
      <c r="A488" s="1" t="s">
        <v>1449</v>
      </c>
      <c r="B488" s="1" t="s">
        <v>1450</v>
      </c>
      <c r="C488" s="3">
        <v>6.13972602739726</v>
      </c>
      <c r="D488" s="4">
        <v>41996</v>
      </c>
      <c r="E488" s="3">
        <v>5.2618895687</v>
      </c>
      <c r="F488" s="5" t="s">
        <v>1451</v>
      </c>
      <c r="G488" s="5">
        <v>1203</v>
      </c>
      <c r="H488" s="5" t="s">
        <v>93</v>
      </c>
      <c r="I488" s="3">
        <v>14.5360798793765</v>
      </c>
      <c r="J488" s="3">
        <v>10.75</v>
      </c>
      <c r="K488" s="3">
        <v>4.08163265306122</v>
      </c>
      <c r="L488" s="3">
        <v>12.1407333994054</v>
      </c>
      <c r="M488" s="3">
        <v>7.56087224658405</v>
      </c>
      <c r="N488" s="3">
        <v>13.872255489022</v>
      </c>
      <c r="O488" s="3">
        <v>27.1894111262798</v>
      </c>
      <c r="P488" s="3">
        <v>7.49496981891348</v>
      </c>
      <c r="Q488" s="3">
        <v>38.0555607320725</v>
      </c>
      <c r="R488" s="3">
        <v>7.43034055727554</v>
      </c>
      <c r="S488" s="3">
        <v>105.265986672738</v>
      </c>
      <c r="T488" s="3">
        <v>3.38803599788248</v>
      </c>
      <c r="U488" s="3">
        <v>250.566628924227</v>
      </c>
      <c r="V488" s="3">
        <v>1.71650055370986</v>
      </c>
      <c r="W488" s="3">
        <v>208.043737404504</v>
      </c>
      <c r="X488" s="3">
        <v>2.49687890137328</v>
      </c>
      <c r="Y488" s="3">
        <v>187.751001080096</v>
      </c>
      <c r="Z488" s="3">
        <v>13.3766233766234</v>
      </c>
      <c r="AA488" s="3">
        <v>0.403518469013171</v>
      </c>
      <c r="AB488" s="3">
        <v>0.389128634012707</v>
      </c>
      <c r="AC488" s="3">
        <v>-24.5382585751979</v>
      </c>
      <c r="AD488" s="3">
        <v>1.85030097271154</v>
      </c>
      <c r="AE488" s="5">
        <v>5</v>
      </c>
      <c r="AF488" s="3">
        <v>3.13270917481392</v>
      </c>
      <c r="AG488" s="3">
        <v>116.371198300733</v>
      </c>
      <c r="AH488" s="3">
        <v>88.2882521612333</v>
      </c>
      <c r="AI488" s="3">
        <v>45.5069790840917</v>
      </c>
      <c r="AJ488" s="3">
        <v>30.2434815330549</v>
      </c>
      <c r="AK488" s="3">
        <v>21.6911119726643</v>
      </c>
      <c r="AL488" s="3"/>
      <c r="AM488" s="3"/>
      <c r="AN488" s="5" t="s">
        <v>46</v>
      </c>
      <c r="AO488" s="1"/>
      <c r="AP488" s="1"/>
      <c r="AQ488" s="1"/>
    </row>
    <row r="489" spans="1:43">
      <c r="A489" s="1" t="s">
        <v>1452</v>
      </c>
      <c r="B489" s="1" t="s">
        <v>1453</v>
      </c>
      <c r="C489" s="3">
        <v>6.05479452054795</v>
      </c>
      <c r="D489" s="4">
        <v>42027</v>
      </c>
      <c r="E489" s="3">
        <v>10.8298361635</v>
      </c>
      <c r="F489" s="5" t="s">
        <v>1454</v>
      </c>
      <c r="G489" s="5">
        <v>2211</v>
      </c>
      <c r="H489" s="5" t="s">
        <v>55</v>
      </c>
      <c r="I489" s="3">
        <v>10.9972677595628</v>
      </c>
      <c r="J489" s="3">
        <v>44.8275862068966</v>
      </c>
      <c r="K489" s="3">
        <v>0.401606425702808</v>
      </c>
      <c r="L489" s="3">
        <v>85.6497175141243</v>
      </c>
      <c r="M489" s="3">
        <v>5.14396635393076</v>
      </c>
      <c r="N489" s="3">
        <v>50.5086774386595</v>
      </c>
      <c r="O489" s="3">
        <v>14.315863524446</v>
      </c>
      <c r="P489" s="3">
        <v>68.8079470198676</v>
      </c>
      <c r="Q489" s="3">
        <v>21.5407629020195</v>
      </c>
      <c r="R489" s="3">
        <v>55.7926829268293</v>
      </c>
      <c r="S489" s="3">
        <v>71.0526315789474</v>
      </c>
      <c r="T489" s="3">
        <v>41.2109375</v>
      </c>
      <c r="U489" s="3">
        <v>233.333333333333</v>
      </c>
      <c r="V489" s="3">
        <v>5.55555555555556</v>
      </c>
      <c r="W489" s="3">
        <v>159.170653907496</v>
      </c>
      <c r="X489" s="3">
        <v>17.195325542571</v>
      </c>
      <c r="Y489" s="3">
        <v>193.056807935077</v>
      </c>
      <c r="Z489" s="3">
        <v>24.948024948025</v>
      </c>
      <c r="AA489" s="3">
        <v>0.261587054867743</v>
      </c>
      <c r="AB489" s="3">
        <v>0.310931837324708</v>
      </c>
      <c r="AC489" s="3">
        <v>-32.8956965718454</v>
      </c>
      <c r="AD489" s="3">
        <v>1.13331090953521</v>
      </c>
      <c r="AE489" s="5">
        <v>6</v>
      </c>
      <c r="AF489" s="3">
        <v>2.7594743463356</v>
      </c>
      <c r="AG489" s="3">
        <v>89.3482172790305</v>
      </c>
      <c r="AH489" s="3">
        <v>85.5154314992722</v>
      </c>
      <c r="AI489" s="3">
        <v>34.0303363871302</v>
      </c>
      <c r="AJ489" s="3">
        <v>33.4451508916572</v>
      </c>
      <c r="AK489" s="3"/>
      <c r="AL489" s="3"/>
      <c r="AM489" s="3"/>
      <c r="AN489" s="5" t="s">
        <v>46</v>
      </c>
      <c r="AO489" s="1"/>
      <c r="AP489" s="1"/>
      <c r="AQ489" s="1"/>
    </row>
    <row r="490" spans="1:43">
      <c r="A490" s="1" t="s">
        <v>1455</v>
      </c>
      <c r="B490" s="1" t="s">
        <v>1456</v>
      </c>
      <c r="C490" s="3">
        <v>6.03835616438356</v>
      </c>
      <c r="D490" s="4">
        <v>42033</v>
      </c>
      <c r="E490" s="3">
        <v>9.5005114413</v>
      </c>
      <c r="F490" s="5" t="s">
        <v>1457</v>
      </c>
      <c r="G490" s="5">
        <v>2205</v>
      </c>
      <c r="H490" s="5" t="s">
        <v>60</v>
      </c>
      <c r="I490" s="3">
        <v>-3.58306188925081</v>
      </c>
      <c r="J490" s="3">
        <v>89.5833333333333</v>
      </c>
      <c r="K490" s="3">
        <v>-0.46437149719776</v>
      </c>
      <c r="L490" s="3">
        <v>93.0009587727709</v>
      </c>
      <c r="M490" s="3">
        <v>-5.66095006829564</v>
      </c>
      <c r="N490" s="3">
        <v>91.6913946587537</v>
      </c>
      <c r="O490" s="3">
        <v>-9.03636496670812</v>
      </c>
      <c r="P490" s="3">
        <v>95.6389452332657</v>
      </c>
      <c r="Q490" s="3">
        <v>-12.6414166256763</v>
      </c>
      <c r="R490" s="3">
        <v>94.6596858638743</v>
      </c>
      <c r="S490" s="3">
        <v>4.37410796742507</v>
      </c>
      <c r="T490" s="3">
        <v>91.6666666666667</v>
      </c>
      <c r="U490" s="3">
        <v>68.7525451337044</v>
      </c>
      <c r="V490" s="3">
        <v>53.8200339558574</v>
      </c>
      <c r="W490" s="3">
        <v>37.2639947002319</v>
      </c>
      <c r="X490" s="3">
        <v>59.0909090909091</v>
      </c>
      <c r="Y490" s="3">
        <v>20.8868144690782</v>
      </c>
      <c r="Z490" s="3">
        <v>89.6440129449838</v>
      </c>
      <c r="AA490" s="3">
        <v>0.0174405861866097</v>
      </c>
      <c r="AB490" s="3">
        <v>0.089690577871523</v>
      </c>
      <c r="AC490" s="3">
        <v>-37.0261046028964</v>
      </c>
      <c r="AD490" s="3">
        <v>0.300165451539633</v>
      </c>
      <c r="AE490" s="5">
        <v>7</v>
      </c>
      <c r="AF490" s="3">
        <v>0.960031073785322</v>
      </c>
      <c r="AG490" s="3">
        <v>11.52596944495</v>
      </c>
      <c r="AH490" s="3">
        <v>33.8197630707636</v>
      </c>
      <c r="AI490" s="3">
        <v>9.74533971213962</v>
      </c>
      <c r="AJ490" s="3">
        <v>7.68552693961968</v>
      </c>
      <c r="AK490" s="3"/>
      <c r="AL490" s="3"/>
      <c r="AM490" s="3"/>
      <c r="AN490" s="5" t="s">
        <v>46</v>
      </c>
      <c r="AO490" s="1"/>
      <c r="AP490" s="1"/>
      <c r="AQ490" s="1"/>
    </row>
    <row r="491" spans="1:43">
      <c r="A491" s="1" t="s">
        <v>1458</v>
      </c>
      <c r="B491" s="1" t="s">
        <v>1459</v>
      </c>
      <c r="C491" s="3">
        <v>5.1972602739726</v>
      </c>
      <c r="D491" s="4">
        <v>42340</v>
      </c>
      <c r="E491" s="3">
        <v>3.6815329116</v>
      </c>
      <c r="F491" s="5" t="s">
        <v>1460</v>
      </c>
      <c r="G491" s="5">
        <v>1329</v>
      </c>
      <c r="H491" s="5" t="s">
        <v>50</v>
      </c>
      <c r="I491" s="3">
        <v>0.120367982116763</v>
      </c>
      <c r="J491" s="3">
        <v>49.9776686020545</v>
      </c>
      <c r="K491" s="3">
        <v>-0.077226703277836</v>
      </c>
      <c r="L491" s="3">
        <v>87.0739265161576</v>
      </c>
      <c r="M491" s="3">
        <v>-0.205673151084065</v>
      </c>
      <c r="N491" s="3">
        <v>73.820124666073</v>
      </c>
      <c r="O491" s="3">
        <v>0.726580745610257</v>
      </c>
      <c r="P491" s="3">
        <v>42.713567839196</v>
      </c>
      <c r="Q491" s="3">
        <v>1.13774535348273</v>
      </c>
      <c r="R491" s="3">
        <v>48.5272815065186</v>
      </c>
      <c r="S491" s="3">
        <v>1.64091821593787</v>
      </c>
      <c r="T491" s="3">
        <v>62.2598870056497</v>
      </c>
      <c r="U491" s="3">
        <v>6.16282249977209</v>
      </c>
      <c r="V491" s="3">
        <v>51.5479876160991</v>
      </c>
      <c r="W491" s="3">
        <v>14.9555774925963</v>
      </c>
      <c r="X491" s="3">
        <v>31.9309600862999</v>
      </c>
      <c r="Y491" s="3">
        <v>16.45</v>
      </c>
      <c r="Z491" s="3">
        <v>66.0130718954248</v>
      </c>
      <c r="AA491" s="3">
        <v>0.0150594988620595</v>
      </c>
      <c r="AB491" s="3">
        <v>0.381167791447947</v>
      </c>
      <c r="AC491" s="3">
        <v>-3.21924771263977</v>
      </c>
      <c r="AD491" s="3">
        <v>1.47444103001585</v>
      </c>
      <c r="AE491" s="5">
        <v>4</v>
      </c>
      <c r="AF491" s="3">
        <v>0.389995702262113</v>
      </c>
      <c r="AG491" s="3">
        <v>2.47207543211843</v>
      </c>
      <c r="AH491" s="3">
        <v>3.32984565449264</v>
      </c>
      <c r="AI491" s="3">
        <v>4.88507578885526</v>
      </c>
      <c r="AJ491" s="3">
        <v>3.70934507168099</v>
      </c>
      <c r="AK491" s="3"/>
      <c r="AL491" s="3"/>
      <c r="AM491" s="3">
        <v>500</v>
      </c>
      <c r="AN491" s="5" t="s">
        <v>56</v>
      </c>
      <c r="AO491" s="1"/>
      <c r="AP491" s="1"/>
      <c r="AQ491" s="1"/>
    </row>
    <row r="492" spans="1:43">
      <c r="A492" s="1" t="s">
        <v>1461</v>
      </c>
      <c r="B492" s="1" t="s">
        <v>1462</v>
      </c>
      <c r="C492" s="3">
        <v>6.02739726027397</v>
      </c>
      <c r="D492" s="4">
        <v>42037</v>
      </c>
      <c r="E492" s="3">
        <v>21.1867514049</v>
      </c>
      <c r="F492" s="5" t="s">
        <v>1463</v>
      </c>
      <c r="G492" s="5">
        <v>2201</v>
      </c>
      <c r="H492" s="5" t="s">
        <v>55</v>
      </c>
      <c r="I492" s="3">
        <v>14.9259399924041</v>
      </c>
      <c r="J492" s="3">
        <v>18.5722928009679</v>
      </c>
      <c r="K492" s="3">
        <v>4.34482758620689</v>
      </c>
      <c r="L492" s="3">
        <v>14.3502824858757</v>
      </c>
      <c r="M492" s="3">
        <v>12.8262490678598</v>
      </c>
      <c r="N492" s="3">
        <v>4.12926391382406</v>
      </c>
      <c r="O492" s="3">
        <v>21.9669488109633</v>
      </c>
      <c r="P492" s="3">
        <v>34.9668874172185</v>
      </c>
      <c r="Q492" s="3">
        <v>11.1274329783327</v>
      </c>
      <c r="R492" s="3">
        <v>83.3079268292683</v>
      </c>
      <c r="S492" s="3">
        <v>59.2631578947368</v>
      </c>
      <c r="T492" s="3">
        <v>60.05859375</v>
      </c>
      <c r="U492" s="3">
        <v>160.637381567614</v>
      </c>
      <c r="V492" s="3">
        <v>36.8563685636856</v>
      </c>
      <c r="W492" s="3">
        <v>128.377358490566</v>
      </c>
      <c r="X492" s="3">
        <v>36.3939899833055</v>
      </c>
      <c r="Y492" s="3">
        <v>163.130434782609</v>
      </c>
      <c r="Z492" s="3">
        <v>39.9168399168399</v>
      </c>
      <c r="AA492" s="3">
        <v>0.224158370728132</v>
      </c>
      <c r="AB492" s="3">
        <v>0.257874594066017</v>
      </c>
      <c r="AC492" s="3">
        <v>-36.8695652173913</v>
      </c>
      <c r="AD492" s="3">
        <v>0.857709732405071</v>
      </c>
      <c r="AE492" s="5">
        <v>5</v>
      </c>
      <c r="AF492" s="3">
        <v>2.20991554853735</v>
      </c>
      <c r="AG492" s="3">
        <v>76.1908842713439</v>
      </c>
      <c r="AH492" s="3">
        <v>64.5250424069078</v>
      </c>
      <c r="AI492" s="3">
        <v>29.7164525927458</v>
      </c>
      <c r="AJ492" s="3">
        <v>24.106682587571</v>
      </c>
      <c r="AK492" s="3"/>
      <c r="AL492" s="3"/>
      <c r="AM492" s="3"/>
      <c r="AN492" s="5" t="s">
        <v>46</v>
      </c>
      <c r="AO492" s="1"/>
      <c r="AP492" s="1"/>
      <c r="AQ492" s="1"/>
    </row>
    <row r="493" spans="1:43">
      <c r="A493" s="1" t="s">
        <v>1464</v>
      </c>
      <c r="B493" s="1" t="s">
        <v>1465</v>
      </c>
      <c r="C493" s="3">
        <v>6.08219178082192</v>
      </c>
      <c r="D493" s="4">
        <v>42017</v>
      </c>
      <c r="E493" s="3">
        <v>10.0001418369</v>
      </c>
      <c r="F493" s="5" t="s">
        <v>1466</v>
      </c>
      <c r="G493" s="5">
        <v>10</v>
      </c>
      <c r="H493" s="5" t="s">
        <v>60</v>
      </c>
      <c r="I493" s="3">
        <v>6.8717538953256</v>
      </c>
      <c r="J493" s="3">
        <v>50.297619047619</v>
      </c>
      <c r="K493" s="3">
        <v>0.397838162438062</v>
      </c>
      <c r="L493" s="3">
        <v>81.3998082454458</v>
      </c>
      <c r="M493" s="3">
        <v>5.07502553224919</v>
      </c>
      <c r="N493" s="3">
        <v>18.7932739861523</v>
      </c>
      <c r="O493" s="3">
        <v>10.2274600296687</v>
      </c>
      <c r="P493" s="3">
        <v>51.5212981744422</v>
      </c>
      <c r="Q493" s="3">
        <v>13.424355495251</v>
      </c>
      <c r="R493" s="3">
        <v>49.1099476439791</v>
      </c>
      <c r="S493" s="3">
        <v>4.68028488690615</v>
      </c>
      <c r="T493" s="3">
        <v>90.9420289855072</v>
      </c>
      <c r="U493" s="3">
        <v>9.82920019707669</v>
      </c>
      <c r="V493" s="3">
        <v>93.0390492359932</v>
      </c>
      <c r="W493" s="3">
        <v>10.4276750330251</v>
      </c>
      <c r="X493" s="3">
        <v>88.6363636363636</v>
      </c>
      <c r="Y493" s="3">
        <v>67.3967459324155</v>
      </c>
      <c r="Z493" s="3">
        <v>55.0161812297735</v>
      </c>
      <c r="AA493" s="3">
        <v>0.0289727228663875</v>
      </c>
      <c r="AB493" s="3">
        <v>0.0388648841580347</v>
      </c>
      <c r="AC493" s="3">
        <v>-22.1783799880882</v>
      </c>
      <c r="AD493" s="3">
        <v>0.151291034293326</v>
      </c>
      <c r="AE493" s="5">
        <v>3</v>
      </c>
      <c r="AF493" s="3">
        <v>0.13985523205086</v>
      </c>
      <c r="AG493" s="3">
        <v>2.16399548731037</v>
      </c>
      <c r="AH493" s="3">
        <v>8.63381354596138</v>
      </c>
      <c r="AI493" s="3">
        <v>3.30677194305973</v>
      </c>
      <c r="AJ493" s="3">
        <v>9.27787573550289</v>
      </c>
      <c r="AK493" s="3"/>
      <c r="AL493" s="3"/>
      <c r="AM493" s="3"/>
      <c r="AN493" s="5" t="s">
        <v>51</v>
      </c>
      <c r="AO493" s="1"/>
      <c r="AP493" s="1"/>
      <c r="AQ493" s="1"/>
    </row>
    <row r="494" spans="1:43">
      <c r="A494" s="1" t="s">
        <v>1467</v>
      </c>
      <c r="B494" s="1" t="s">
        <v>1468</v>
      </c>
      <c r="C494" s="3">
        <v>6.05753424657534</v>
      </c>
      <c r="D494" s="4">
        <v>42026</v>
      </c>
      <c r="E494" s="3">
        <v>20.5068531624</v>
      </c>
      <c r="F494" s="5" t="s">
        <v>1469</v>
      </c>
      <c r="G494" s="5">
        <v>2212</v>
      </c>
      <c r="H494" s="5" t="s">
        <v>60</v>
      </c>
      <c r="I494" s="3">
        <v>-6.35625800939769</v>
      </c>
      <c r="J494" s="3">
        <v>93.75</v>
      </c>
      <c r="K494" s="3">
        <v>0.81861662987492</v>
      </c>
      <c r="L494" s="3">
        <v>76.0306807286673</v>
      </c>
      <c r="M494" s="3">
        <v>-6.93666157242315</v>
      </c>
      <c r="N494" s="3">
        <v>93.3728981206726</v>
      </c>
      <c r="O494" s="3">
        <v>-4.98439667128987</v>
      </c>
      <c r="P494" s="3">
        <v>88.2352941176471</v>
      </c>
      <c r="Q494" s="3">
        <v>-3.85087719298244</v>
      </c>
      <c r="R494" s="3">
        <v>83.5602094240838</v>
      </c>
      <c r="S494" s="3">
        <v>13.1282898131902</v>
      </c>
      <c r="T494" s="3">
        <v>84.4202898550725</v>
      </c>
      <c r="U494" s="3">
        <v>37.2526922113699</v>
      </c>
      <c r="V494" s="3">
        <v>78.6078098471986</v>
      </c>
      <c r="W494" s="3">
        <v>28.7106622827619</v>
      </c>
      <c r="X494" s="3">
        <v>70.6818181818182</v>
      </c>
      <c r="Y494" s="3">
        <v>69.9643355559001</v>
      </c>
      <c r="Z494" s="3">
        <v>53.3980582524272</v>
      </c>
      <c r="AA494" s="3">
        <v>0.0670004214627454</v>
      </c>
      <c r="AB494" s="3">
        <v>0.0840568716262437</v>
      </c>
      <c r="AC494" s="3">
        <v>-21.9560223170331</v>
      </c>
      <c r="AD494" s="3">
        <v>0.399006305775999</v>
      </c>
      <c r="AE494" s="5">
        <v>4</v>
      </c>
      <c r="AF494" s="3">
        <v>0.836066122190078</v>
      </c>
      <c r="AG494" s="3">
        <v>6.37357434518775</v>
      </c>
      <c r="AH494" s="3">
        <v>23.6811597487176</v>
      </c>
      <c r="AI494" s="3">
        <v>9.07786526915237</v>
      </c>
      <c r="AJ494" s="3">
        <v>12.2893815116191</v>
      </c>
      <c r="AK494" s="3"/>
      <c r="AL494" s="3"/>
      <c r="AM494" s="3"/>
      <c r="AN494" s="5" t="s">
        <v>46</v>
      </c>
      <c r="AO494" s="1"/>
      <c r="AP494" s="1"/>
      <c r="AQ494" s="1"/>
    </row>
    <row r="495" spans="1:43">
      <c r="A495" s="1" t="s">
        <v>1470</v>
      </c>
      <c r="B495" s="1" t="s">
        <v>1471</v>
      </c>
      <c r="C495" s="3">
        <v>0.389041095890411</v>
      </c>
      <c r="D495" s="4">
        <v>44095</v>
      </c>
      <c r="E495" s="3">
        <v>0.2111869159</v>
      </c>
      <c r="F495" s="5" t="s">
        <v>1472</v>
      </c>
      <c r="G495" s="5">
        <v>143</v>
      </c>
      <c r="H495" s="5" t="s">
        <v>198</v>
      </c>
      <c r="I495" s="3">
        <v>-0.0993640699522943</v>
      </c>
      <c r="J495" s="3">
        <v>92.0634920634921</v>
      </c>
      <c r="K495" s="3">
        <v>0</v>
      </c>
      <c r="L495" s="3">
        <v>72.0744680851064</v>
      </c>
      <c r="M495" s="3">
        <v>-0.178713264495634</v>
      </c>
      <c r="N495" s="3">
        <v>88.3289124668435</v>
      </c>
      <c r="O495" s="3">
        <v>0.389415876185723</v>
      </c>
      <c r="P495" s="3">
        <v>81.0344827586207</v>
      </c>
      <c r="Q495" s="3"/>
      <c r="R495" s="3"/>
      <c r="S495" s="3"/>
      <c r="T495" s="3"/>
      <c r="U495" s="3"/>
      <c r="V495" s="3"/>
      <c r="W495" s="3"/>
      <c r="X495" s="3"/>
      <c r="Y495" s="3"/>
      <c r="Z495" s="3"/>
      <c r="AA495" s="3">
        <v>0.0036298268420213</v>
      </c>
      <c r="AB495" s="3">
        <v>0.00479391033160405</v>
      </c>
      <c r="AC495" s="3">
        <v>-0.287669874020425</v>
      </c>
      <c r="AD495" s="3"/>
      <c r="AE495" s="5">
        <v>1</v>
      </c>
      <c r="AF495" s="3">
        <v>0.129966172518947</v>
      </c>
      <c r="AG495" s="3"/>
      <c r="AH495" s="3"/>
      <c r="AI495" s="3"/>
      <c r="AJ495" s="3"/>
      <c r="AK495" s="3"/>
      <c r="AL495" s="3"/>
      <c r="AM495" s="3"/>
      <c r="AN495" s="5" t="s">
        <v>46</v>
      </c>
      <c r="AO495" s="1"/>
      <c r="AP495" s="1"/>
      <c r="AQ495" s="1"/>
    </row>
    <row r="496" spans="1:43">
      <c r="A496" s="1" t="s">
        <v>1473</v>
      </c>
      <c r="B496" s="1" t="s">
        <v>1474</v>
      </c>
      <c r="C496" s="3">
        <v>5.81095890410959</v>
      </c>
      <c r="D496" s="4">
        <v>42116</v>
      </c>
      <c r="E496" s="3">
        <v>9.1589607295</v>
      </c>
      <c r="F496" s="5" t="s">
        <v>769</v>
      </c>
      <c r="G496" s="5">
        <v>545</v>
      </c>
      <c r="H496" s="5" t="s">
        <v>93</v>
      </c>
      <c r="I496" s="3">
        <v>3.26609029779057</v>
      </c>
      <c r="J496" s="3">
        <v>65.6</v>
      </c>
      <c r="K496" s="3">
        <v>0.655430711610464</v>
      </c>
      <c r="L496" s="3">
        <v>81.3181367690783</v>
      </c>
      <c r="M496" s="3">
        <v>1.70293282876064</v>
      </c>
      <c r="N496" s="3">
        <v>58.7325349301397</v>
      </c>
      <c r="O496" s="3">
        <v>4.47035957240039</v>
      </c>
      <c r="P496" s="3">
        <v>77.5150905432596</v>
      </c>
      <c r="Q496" s="3">
        <v>8.98278091954943</v>
      </c>
      <c r="R496" s="3">
        <v>64.1382868937049</v>
      </c>
      <c r="S496" s="3">
        <v>22.9816306979629</v>
      </c>
      <c r="T496" s="3">
        <v>71.3605082053997</v>
      </c>
      <c r="U496" s="3">
        <v>44.9921102847072</v>
      </c>
      <c r="V496" s="3">
        <v>69.7674418604651</v>
      </c>
      <c r="W496" s="3">
        <v>7.90086093247587</v>
      </c>
      <c r="X496" s="3">
        <v>98.2521847690387</v>
      </c>
      <c r="Y496" s="3">
        <v>27.3516802656546</v>
      </c>
      <c r="Z496" s="3">
        <v>92.8571428571429</v>
      </c>
      <c r="AA496" s="3">
        <v>0.398134524164282</v>
      </c>
      <c r="AB496" s="3">
        <v>0.0222969047985583</v>
      </c>
      <c r="AC496" s="3">
        <v>-30.5874884792627</v>
      </c>
      <c r="AD496" s="3">
        <v>0.0837732663201721</v>
      </c>
      <c r="AE496" s="5">
        <v>6</v>
      </c>
      <c r="AF496" s="3">
        <v>0.160300365014727</v>
      </c>
      <c r="AG496" s="3">
        <v>21.2756457272438</v>
      </c>
      <c r="AH496" s="3">
        <v>20.7022824855405</v>
      </c>
      <c r="AI496" s="3">
        <v>2.43047314519493</v>
      </c>
      <c r="AJ496" s="3">
        <v>6.58730578201652</v>
      </c>
      <c r="AK496" s="3"/>
      <c r="AL496" s="3"/>
      <c r="AM496" s="3">
        <v>5</v>
      </c>
      <c r="AN496" s="5" t="s">
        <v>56</v>
      </c>
      <c r="AO496" s="1"/>
      <c r="AP496" s="1"/>
      <c r="AQ496" s="1"/>
    </row>
    <row r="497" spans="1:43">
      <c r="A497" s="1" t="s">
        <v>1475</v>
      </c>
      <c r="B497" s="1" t="s">
        <v>1476</v>
      </c>
      <c r="C497" s="3">
        <v>6.04383561643836</v>
      </c>
      <c r="D497" s="4">
        <v>42031</v>
      </c>
      <c r="E497" s="3">
        <v>8.5299588997</v>
      </c>
      <c r="F497" s="5" t="s">
        <v>1477</v>
      </c>
      <c r="G497" s="5">
        <v>699</v>
      </c>
      <c r="H497" s="5" t="s">
        <v>191</v>
      </c>
      <c r="I497" s="3">
        <v>11.8085106382979</v>
      </c>
      <c r="J497" s="3">
        <v>36.7088607594937</v>
      </c>
      <c r="K497" s="3">
        <v>4.42126179831098</v>
      </c>
      <c r="L497" s="3">
        <v>12.3287671232877</v>
      </c>
      <c r="M497" s="3">
        <v>7.73962070732956</v>
      </c>
      <c r="N497" s="3">
        <v>28.2882882882883</v>
      </c>
      <c r="O497" s="3">
        <v>17.4958077138066</v>
      </c>
      <c r="P497" s="3">
        <v>53.7142857142857</v>
      </c>
      <c r="Q497" s="3">
        <v>18.8914027149321</v>
      </c>
      <c r="R497" s="3">
        <v>59.3291404612159</v>
      </c>
      <c r="S497" s="3">
        <v>62.6934984520124</v>
      </c>
      <c r="T497" s="3">
        <v>54.4117647058823</v>
      </c>
      <c r="U497" s="3">
        <v>139.680729760547</v>
      </c>
      <c r="V497" s="3">
        <v>55.1319648093842</v>
      </c>
      <c r="W497" s="3">
        <v>87.846291331546</v>
      </c>
      <c r="X497" s="3">
        <v>70.3180212014134</v>
      </c>
      <c r="Y497" s="3">
        <v>82.7826086956522</v>
      </c>
      <c r="Z497" s="3">
        <v>85.4430379746835</v>
      </c>
      <c r="AA497" s="3">
        <v>0.278453342185407</v>
      </c>
      <c r="AB497" s="3">
        <v>0.214465810843968</v>
      </c>
      <c r="AC497" s="3">
        <v>-32.626427406199</v>
      </c>
      <c r="AD497" s="3">
        <v>0.715346651865169</v>
      </c>
      <c r="AE497" s="5">
        <v>5</v>
      </c>
      <c r="AF497" s="3">
        <v>1.49617124658769</v>
      </c>
      <c r="AG497" s="3">
        <v>63.0677919511363</v>
      </c>
      <c r="AH497" s="3">
        <v>55.6455561978029</v>
      </c>
      <c r="AI497" s="3">
        <v>22.3345752485637</v>
      </c>
      <c r="AJ497" s="3">
        <v>15.6868839058678</v>
      </c>
      <c r="AK497" s="3"/>
      <c r="AL497" s="3"/>
      <c r="AM497" s="3"/>
      <c r="AN497" s="5" t="s">
        <v>46</v>
      </c>
      <c r="AO497" s="1"/>
      <c r="AP497" s="1"/>
      <c r="AQ497" s="1"/>
    </row>
    <row r="498" spans="1:43">
      <c r="A498" s="1" t="s">
        <v>1478</v>
      </c>
      <c r="B498" s="1" t="s">
        <v>1479</v>
      </c>
      <c r="C498" s="3">
        <v>6.03561643835616</v>
      </c>
      <c r="D498" s="4">
        <v>42034</v>
      </c>
      <c r="E498" s="3">
        <v>32.258007179</v>
      </c>
      <c r="F498" s="5" t="s">
        <v>1480</v>
      </c>
      <c r="G498" s="5">
        <v>2204</v>
      </c>
      <c r="H498" s="5" t="s">
        <v>191</v>
      </c>
      <c r="I498" s="3">
        <v>20.6795164978765</v>
      </c>
      <c r="J498" s="3">
        <v>2.7124773960217</v>
      </c>
      <c r="K498" s="3">
        <v>3.50238161950126</v>
      </c>
      <c r="L498" s="3">
        <v>28.5958904109589</v>
      </c>
      <c r="M498" s="3">
        <v>12.3137731833384</v>
      </c>
      <c r="N498" s="3">
        <v>7.38738738738739</v>
      </c>
      <c r="O498" s="3">
        <v>23.9181482723918</v>
      </c>
      <c r="P498" s="3">
        <v>29.1428571428571</v>
      </c>
      <c r="Q498" s="3">
        <v>19.6243523316062</v>
      </c>
      <c r="R498" s="3">
        <v>57.2327044025157</v>
      </c>
      <c r="S498" s="3">
        <v>102.967032967033</v>
      </c>
      <c r="T498" s="3">
        <v>12.7450980392157</v>
      </c>
      <c r="U498" s="3">
        <v>278.096212896622</v>
      </c>
      <c r="V498" s="3">
        <v>2.34604105571848</v>
      </c>
      <c r="W498" s="3">
        <v>272.754793138244</v>
      </c>
      <c r="X498" s="3">
        <v>1.06007067137809</v>
      </c>
      <c r="Y498" s="3">
        <v>298.920086393089</v>
      </c>
      <c r="Z498" s="3">
        <v>7.59493670886076</v>
      </c>
      <c r="AA498" s="3">
        <v>0.31483768384458</v>
      </c>
      <c r="AB498" s="3">
        <v>0.368063060242371</v>
      </c>
      <c r="AC498" s="3">
        <v>-33.9883551673945</v>
      </c>
      <c r="AD498" s="3">
        <v>1.6160538756719</v>
      </c>
      <c r="AE498" s="5">
        <v>3</v>
      </c>
      <c r="AF498" s="3">
        <v>3.75655389050467</v>
      </c>
      <c r="AG498" s="3">
        <v>127.121744944206</v>
      </c>
      <c r="AH498" s="3">
        <v>99.9069973908313</v>
      </c>
      <c r="AI498" s="3">
        <v>54.2876717998268</v>
      </c>
      <c r="AJ498" s="3">
        <v>41.9263999395419</v>
      </c>
      <c r="AK498" s="3"/>
      <c r="AL498" s="3"/>
      <c r="AM498" s="3"/>
      <c r="AN498" s="5" t="s">
        <v>46</v>
      </c>
      <c r="AO498" s="1"/>
      <c r="AP498" s="1"/>
      <c r="AQ498" s="1"/>
    </row>
    <row r="499" spans="1:43">
      <c r="A499" s="1" t="s">
        <v>1481</v>
      </c>
      <c r="B499" s="1" t="s">
        <v>1482</v>
      </c>
      <c r="C499" s="3">
        <v>6.06301369863014</v>
      </c>
      <c r="D499" s="4">
        <v>42024</v>
      </c>
      <c r="E499" s="3">
        <v>63.8469029048</v>
      </c>
      <c r="F499" s="5" t="s">
        <v>1483</v>
      </c>
      <c r="G499" s="5">
        <v>1396</v>
      </c>
      <c r="H499" s="5" t="s">
        <v>60</v>
      </c>
      <c r="I499" s="3">
        <v>8.66417131987482</v>
      </c>
      <c r="J499" s="3">
        <v>34.1269841269841</v>
      </c>
      <c r="K499" s="3">
        <v>3.50692617920392</v>
      </c>
      <c r="L499" s="3">
        <v>25.4074784276127</v>
      </c>
      <c r="M499" s="3">
        <v>3.31369231666764</v>
      </c>
      <c r="N499" s="3">
        <v>40.1582591493571</v>
      </c>
      <c r="O499" s="3">
        <v>14.1190875112772</v>
      </c>
      <c r="P499" s="3">
        <v>38.1338742393509</v>
      </c>
      <c r="Q499" s="3">
        <v>20.1180221121888</v>
      </c>
      <c r="R499" s="3">
        <v>32.3560209424084</v>
      </c>
      <c r="S499" s="3">
        <v>47.698081734779</v>
      </c>
      <c r="T499" s="3">
        <v>36.7149758454106</v>
      </c>
      <c r="U499" s="3">
        <v>80.8147845619767</v>
      </c>
      <c r="V499" s="3">
        <v>41.2563667232598</v>
      </c>
      <c r="W499" s="3">
        <v>57.8764375501471</v>
      </c>
      <c r="X499" s="3">
        <v>38.8636363636364</v>
      </c>
      <c r="Y499" s="3">
        <v>107.632782272248</v>
      </c>
      <c r="Z499" s="3">
        <v>29.4498381877023</v>
      </c>
      <c r="AA499" s="3">
        <v>0.246523012083465</v>
      </c>
      <c r="AB499" s="3">
        <v>0.158440198475521</v>
      </c>
      <c r="AC499" s="3">
        <v>-25.3197143331672</v>
      </c>
      <c r="AD499" s="3">
        <v>0.648058248468659</v>
      </c>
      <c r="AE499" s="5">
        <v>3</v>
      </c>
      <c r="AF499" s="3">
        <v>1.14532568718624</v>
      </c>
      <c r="AG499" s="3">
        <v>35.3564816280284</v>
      </c>
      <c r="AH499" s="3">
        <v>37.7341632347883</v>
      </c>
      <c r="AI499" s="3">
        <v>15.2362540362278</v>
      </c>
      <c r="AJ499" s="3">
        <v>17.0598511934528</v>
      </c>
      <c r="AK499" s="3"/>
      <c r="AL499" s="3"/>
      <c r="AM499" s="3"/>
      <c r="AN499" s="5" t="s">
        <v>46</v>
      </c>
      <c r="AO499" s="1"/>
      <c r="AP499" s="1"/>
      <c r="AQ499" s="1"/>
    </row>
    <row r="500" spans="1:43">
      <c r="A500" s="1" t="s">
        <v>1484</v>
      </c>
      <c r="B500" s="1" t="s">
        <v>1485</v>
      </c>
      <c r="C500" s="3">
        <v>6.06301369863014</v>
      </c>
      <c r="D500" s="4">
        <v>42024</v>
      </c>
      <c r="E500" s="3">
        <v>23.9683834442</v>
      </c>
      <c r="F500" s="5" t="s">
        <v>1483</v>
      </c>
      <c r="G500" s="5">
        <v>1396</v>
      </c>
      <c r="H500" s="5" t="s">
        <v>60</v>
      </c>
      <c r="I500" s="3">
        <v>1.55038759689923</v>
      </c>
      <c r="J500" s="3">
        <v>73.1150793650794</v>
      </c>
      <c r="K500" s="3">
        <v>0.91036414565826</v>
      </c>
      <c r="L500" s="3">
        <v>71.9079578139981</v>
      </c>
      <c r="M500" s="3">
        <v>-1.2760126744883</v>
      </c>
      <c r="N500" s="3">
        <v>69.8318496538081</v>
      </c>
      <c r="O500" s="3">
        <v>2.12615166548547</v>
      </c>
      <c r="P500" s="3">
        <v>73.0223123732251</v>
      </c>
      <c r="Q500" s="3">
        <v>-2.38780694326842</v>
      </c>
      <c r="R500" s="3">
        <v>78.6387434554974</v>
      </c>
      <c r="S500" s="3">
        <v>24.3849805783341</v>
      </c>
      <c r="T500" s="3">
        <v>68.3574879227053</v>
      </c>
      <c r="U500" s="3">
        <v>56.736913664174</v>
      </c>
      <c r="V500" s="3">
        <v>63.3276740237691</v>
      </c>
      <c r="W500" s="3">
        <v>26.168326584218</v>
      </c>
      <c r="X500" s="3">
        <v>72.7272727272727</v>
      </c>
      <c r="Y500" s="3">
        <v>27.4234552890461</v>
      </c>
      <c r="Z500" s="3">
        <v>81.8770226537217</v>
      </c>
      <c r="AA500" s="3">
        <v>0.128293939189274</v>
      </c>
      <c r="AB500" s="3">
        <v>0.0708700270944245</v>
      </c>
      <c r="AC500" s="3">
        <v>-33.2749732516292</v>
      </c>
      <c r="AD500" s="3">
        <v>0.241654355562993</v>
      </c>
      <c r="AE500" s="5">
        <v>7</v>
      </c>
      <c r="AF500" s="3">
        <v>0.566886508511195</v>
      </c>
      <c r="AG500" s="3">
        <v>21.646406325757</v>
      </c>
      <c r="AH500" s="3">
        <v>26.3942261080188</v>
      </c>
      <c r="AI500" s="3">
        <v>5.48073612901316</v>
      </c>
      <c r="AJ500" s="3">
        <v>4.60619789570784</v>
      </c>
      <c r="AK500" s="3"/>
      <c r="AL500" s="3"/>
      <c r="AM500" s="3"/>
      <c r="AN500" s="5" t="s">
        <v>46</v>
      </c>
      <c r="AO500" s="1"/>
      <c r="AP500" s="1"/>
      <c r="AQ500" s="1"/>
    </row>
    <row r="501" spans="1:43">
      <c r="A501" s="1" t="s">
        <v>1486</v>
      </c>
      <c r="B501" s="1" t="s">
        <v>1487</v>
      </c>
      <c r="C501" s="3">
        <v>6.05479452054795</v>
      </c>
      <c r="D501" s="4">
        <v>42027</v>
      </c>
      <c r="E501" s="3">
        <v>3.1183396961</v>
      </c>
      <c r="F501" s="5" t="s">
        <v>1488</v>
      </c>
      <c r="G501" s="5">
        <v>1361</v>
      </c>
      <c r="H501" s="5" t="s">
        <v>93</v>
      </c>
      <c r="I501" s="3">
        <v>2.90290290290291</v>
      </c>
      <c r="J501" s="3">
        <v>70.45</v>
      </c>
      <c r="K501" s="3">
        <v>2.74862568715643</v>
      </c>
      <c r="L501" s="3">
        <v>32.01189296333</v>
      </c>
      <c r="M501" s="3">
        <v>1.93356470004959</v>
      </c>
      <c r="N501" s="3">
        <v>55.2894211576846</v>
      </c>
      <c r="O501" s="3">
        <v>3.73360242179617</v>
      </c>
      <c r="P501" s="3">
        <v>82.4446680080483</v>
      </c>
      <c r="Q501" s="3">
        <v>7.81331934976403</v>
      </c>
      <c r="R501" s="3">
        <v>70.639834881321</v>
      </c>
      <c r="S501" s="3">
        <v>37.8940308517773</v>
      </c>
      <c r="T501" s="3">
        <v>55.0026469031233</v>
      </c>
      <c r="U501" s="3">
        <v>82.4312333629104</v>
      </c>
      <c r="V501" s="3">
        <v>48.5049833887043</v>
      </c>
      <c r="W501" s="3">
        <v>79.2502179598954</v>
      </c>
      <c r="X501" s="3">
        <v>40.6991260923845</v>
      </c>
      <c r="Y501" s="3">
        <v>89.1444342226311</v>
      </c>
      <c r="Z501" s="3">
        <v>47.6623376623377</v>
      </c>
      <c r="AA501" s="3">
        <v>0.242572626802548</v>
      </c>
      <c r="AB501" s="3">
        <v>0.230689746953598</v>
      </c>
      <c r="AC501" s="3">
        <v>-20.7782101167315</v>
      </c>
      <c r="AD501" s="3">
        <v>1.03145688131921</v>
      </c>
      <c r="AE501" s="5">
        <v>2</v>
      </c>
      <c r="AF501" s="3">
        <v>1.50462914194184</v>
      </c>
      <c r="AG501" s="3">
        <v>31.610601375157</v>
      </c>
      <c r="AH501" s="3">
        <v>40.6099305835417</v>
      </c>
      <c r="AI501" s="3">
        <v>20.3987026358213</v>
      </c>
      <c r="AJ501" s="3">
        <v>13.5035491104479</v>
      </c>
      <c r="AK501" s="3"/>
      <c r="AL501" s="3"/>
      <c r="AM501" s="3"/>
      <c r="AN501" s="5" t="s">
        <v>46</v>
      </c>
      <c r="AO501" s="1"/>
      <c r="AP501" s="1"/>
      <c r="AQ501" s="1"/>
    </row>
    <row r="502" spans="1:43">
      <c r="A502" s="1" t="s">
        <v>1489</v>
      </c>
      <c r="B502" s="1" t="s">
        <v>1490</v>
      </c>
      <c r="C502" s="3">
        <v>6.0027397260274</v>
      </c>
      <c r="D502" s="4">
        <v>42046</v>
      </c>
      <c r="E502" s="3">
        <v>2.4858240685</v>
      </c>
      <c r="F502" s="5" t="s">
        <v>1491</v>
      </c>
      <c r="G502" s="5">
        <v>1636</v>
      </c>
      <c r="H502" s="5" t="s">
        <v>55</v>
      </c>
      <c r="I502" s="3">
        <v>4.58675897879706</v>
      </c>
      <c r="J502" s="3">
        <v>80.8832425892317</v>
      </c>
      <c r="K502" s="3">
        <v>0.882475702104819</v>
      </c>
      <c r="L502" s="3">
        <v>79.6045197740113</v>
      </c>
      <c r="M502" s="3">
        <v>0.183562292752243</v>
      </c>
      <c r="N502" s="3">
        <v>87.1334530221424</v>
      </c>
      <c r="O502" s="3">
        <v>8.85285980827382</v>
      </c>
      <c r="P502" s="3">
        <v>84.2384105960265</v>
      </c>
      <c r="Q502" s="3">
        <v>9.28174654437411</v>
      </c>
      <c r="R502" s="3">
        <v>86.5853658536585</v>
      </c>
      <c r="S502" s="3">
        <v>45.0407201028718</v>
      </c>
      <c r="T502" s="3">
        <v>80.078125</v>
      </c>
      <c r="U502" s="3">
        <v>160.052259452813</v>
      </c>
      <c r="V502" s="3">
        <v>37.3983739837398</v>
      </c>
      <c r="W502" s="3">
        <v>114.27304964539</v>
      </c>
      <c r="X502" s="3">
        <v>48.0801335559265</v>
      </c>
      <c r="Y502" s="3">
        <v>103.794266441821</v>
      </c>
      <c r="Z502" s="3">
        <v>70.4781704781705</v>
      </c>
      <c r="AA502" s="3">
        <v>0.164642353271176</v>
      </c>
      <c r="AB502" s="3">
        <v>0.1998458779199</v>
      </c>
      <c r="AC502" s="3">
        <v>-37.5800939769329</v>
      </c>
      <c r="AD502" s="3">
        <v>0.767985460754498</v>
      </c>
      <c r="AE502" s="5">
        <v>3</v>
      </c>
      <c r="AF502" s="3">
        <v>2.08574021653973</v>
      </c>
      <c r="AG502" s="3">
        <v>53.8178659940378</v>
      </c>
      <c r="AH502" s="3">
        <v>68.9380501643578</v>
      </c>
      <c r="AI502" s="3">
        <v>26.4776494106443</v>
      </c>
      <c r="AJ502" s="3">
        <v>22.1933638391932</v>
      </c>
      <c r="AK502" s="3"/>
      <c r="AL502" s="3"/>
      <c r="AM502" s="3"/>
      <c r="AN502" s="5" t="s">
        <v>46</v>
      </c>
      <c r="AO502" s="1"/>
      <c r="AP502" s="1"/>
      <c r="AQ502" s="1"/>
    </row>
    <row r="503" spans="1:43">
      <c r="A503" s="1" t="s">
        <v>1492</v>
      </c>
      <c r="B503" s="1" t="s">
        <v>1493</v>
      </c>
      <c r="C503" s="3">
        <v>6.0027397260274</v>
      </c>
      <c r="D503" s="4">
        <v>42046</v>
      </c>
      <c r="E503" s="3">
        <v>1.3829001935</v>
      </c>
      <c r="F503" s="5" t="s">
        <v>1494</v>
      </c>
      <c r="G503" s="5">
        <v>2192</v>
      </c>
      <c r="H503" s="5" t="s">
        <v>93</v>
      </c>
      <c r="I503" s="3">
        <v>5.15021459227468</v>
      </c>
      <c r="J503" s="3">
        <v>51.95</v>
      </c>
      <c r="K503" s="3">
        <v>2.44922341696536</v>
      </c>
      <c r="L503" s="3">
        <v>36.7195242814668</v>
      </c>
      <c r="M503" s="3">
        <v>-2.6121521862578</v>
      </c>
      <c r="N503" s="3">
        <v>94.1616766467066</v>
      </c>
      <c r="O503" s="3">
        <v>17.4657534246575</v>
      </c>
      <c r="P503" s="3">
        <v>31.3380281690141</v>
      </c>
      <c r="Q503" s="3">
        <v>16.1924119241192</v>
      </c>
      <c r="R503" s="3">
        <v>44.8400412796698</v>
      </c>
      <c r="S503" s="3">
        <v>47.463456577816</v>
      </c>
      <c r="T503" s="3">
        <v>44.8385389094759</v>
      </c>
      <c r="U503" s="3">
        <v>110.687960687961</v>
      </c>
      <c r="V503" s="3">
        <v>37.2093023255814</v>
      </c>
      <c r="W503" s="3">
        <v>96.9001148105626</v>
      </c>
      <c r="X503" s="3">
        <v>32.334581772784</v>
      </c>
      <c r="Y503" s="3">
        <v>84.8060344827586</v>
      </c>
      <c r="Z503" s="3">
        <v>49.0909090909091</v>
      </c>
      <c r="AA503" s="3">
        <v>0.180329222170841</v>
      </c>
      <c r="AB503" s="3">
        <v>0.236866001044446</v>
      </c>
      <c r="AC503" s="3">
        <v>-20.8163265306122</v>
      </c>
      <c r="AD503" s="3">
        <v>1.21472830336305</v>
      </c>
      <c r="AE503" s="5">
        <v>5</v>
      </c>
      <c r="AF503" s="3">
        <v>1.76845379483305</v>
      </c>
      <c r="AG503" s="3">
        <v>57.2905175475821</v>
      </c>
      <c r="AH503" s="3">
        <v>45.62416395283</v>
      </c>
      <c r="AI503" s="3">
        <v>21.8639294536097</v>
      </c>
      <c r="AJ503" s="3">
        <v>17.7901363101962</v>
      </c>
      <c r="AK503" s="3"/>
      <c r="AL503" s="3"/>
      <c r="AM503" s="3"/>
      <c r="AN503" s="5" t="s">
        <v>46</v>
      </c>
      <c r="AO503" s="1"/>
      <c r="AP503" s="1"/>
      <c r="AQ503" s="1"/>
    </row>
    <row r="504" spans="1:43">
      <c r="A504" s="1" t="s">
        <v>1495</v>
      </c>
      <c r="B504" s="1" t="s">
        <v>1496</v>
      </c>
      <c r="C504" s="3">
        <v>6.01643835616438</v>
      </c>
      <c r="D504" s="4">
        <v>42041</v>
      </c>
      <c r="E504" s="3">
        <v>5.4580252635</v>
      </c>
      <c r="F504" s="5" t="s">
        <v>1497</v>
      </c>
      <c r="G504" s="5">
        <v>2197</v>
      </c>
      <c r="H504" s="5" t="s">
        <v>93</v>
      </c>
      <c r="I504" s="3">
        <v>11.3251411491199</v>
      </c>
      <c r="J504" s="3">
        <v>24.5</v>
      </c>
      <c r="K504" s="3">
        <v>5.9083728278041</v>
      </c>
      <c r="L504" s="3">
        <v>1.09018830525273</v>
      </c>
      <c r="M504" s="3">
        <v>5.64134888118499</v>
      </c>
      <c r="N504" s="3">
        <v>25.6986027944112</v>
      </c>
      <c r="O504" s="3">
        <v>16.3081193615545</v>
      </c>
      <c r="P504" s="3">
        <v>34.20523138833</v>
      </c>
      <c r="Q504" s="3">
        <v>21.9352491815205</v>
      </c>
      <c r="R504" s="3">
        <v>32.6109391124871</v>
      </c>
      <c r="S504" s="3">
        <v>74.7653806047967</v>
      </c>
      <c r="T504" s="3">
        <v>17.9460031762837</v>
      </c>
      <c r="U504" s="3">
        <v>163.937007874016</v>
      </c>
      <c r="V504" s="3">
        <v>15.4485049833887</v>
      </c>
      <c r="W504" s="3">
        <v>153.363567649282</v>
      </c>
      <c r="X504" s="3">
        <v>10.4244694132335</v>
      </c>
      <c r="Y504" s="3">
        <v>250.994764397906</v>
      </c>
      <c r="Z504" s="3">
        <v>3.8961038961039</v>
      </c>
      <c r="AA504" s="3">
        <v>0.284855516817642</v>
      </c>
      <c r="AB504" s="3">
        <v>0.328138420204298</v>
      </c>
      <c r="AC504" s="3">
        <v>-18.4515530829856</v>
      </c>
      <c r="AD504" s="3">
        <v>1.96459602565521</v>
      </c>
      <c r="AE504" s="5">
        <v>2</v>
      </c>
      <c r="AF504" s="3">
        <v>2.37794393673629</v>
      </c>
      <c r="AG504" s="3">
        <v>73.7463420817659</v>
      </c>
      <c r="AH504" s="3">
        <v>62.6810302758735</v>
      </c>
      <c r="AI504" s="3">
        <v>33.3105774459492</v>
      </c>
      <c r="AJ504" s="3">
        <v>33.0139354494907</v>
      </c>
      <c r="AK504" s="3"/>
      <c r="AL504" s="3"/>
      <c r="AM504" s="3">
        <v>10</v>
      </c>
      <c r="AN504" s="5" t="s">
        <v>56</v>
      </c>
      <c r="AO504" s="1"/>
      <c r="AP504" s="1"/>
      <c r="AQ504" s="1"/>
    </row>
    <row r="505" spans="1:43">
      <c r="A505" s="1" t="s">
        <v>1498</v>
      </c>
      <c r="B505" s="1" t="s">
        <v>1499</v>
      </c>
      <c r="C505" s="3">
        <v>5.9972602739726</v>
      </c>
      <c r="D505" s="4">
        <v>42048</v>
      </c>
      <c r="E505" s="3">
        <v>11.0109456593</v>
      </c>
      <c r="F505" s="5" t="s">
        <v>1500</v>
      </c>
      <c r="G505" s="5">
        <v>455</v>
      </c>
      <c r="H505" s="5" t="s">
        <v>60</v>
      </c>
      <c r="I505" s="3">
        <v>8.72252209966361</v>
      </c>
      <c r="J505" s="3">
        <v>33.6309523809524</v>
      </c>
      <c r="K505" s="3">
        <v>2.95577450181494</v>
      </c>
      <c r="L505" s="3">
        <v>40.2684563758389</v>
      </c>
      <c r="M505" s="3">
        <v>4.52767749699158</v>
      </c>
      <c r="N505" s="3">
        <v>21.9584569732938</v>
      </c>
      <c r="O505" s="3">
        <v>7.66966222497676</v>
      </c>
      <c r="P505" s="3">
        <v>56.9979716024341</v>
      </c>
      <c r="Q505" s="3">
        <v>2.0411160058737</v>
      </c>
      <c r="R505" s="3">
        <v>69.6335078534031</v>
      </c>
      <c r="S505" s="3">
        <v>35.1025566248663</v>
      </c>
      <c r="T505" s="3">
        <v>53.1400966183575</v>
      </c>
      <c r="U505" s="3">
        <v>68.7879523925188</v>
      </c>
      <c r="V505" s="3">
        <v>53.6502546689304</v>
      </c>
      <c r="W505" s="3">
        <v>39.7486173956762</v>
      </c>
      <c r="X505" s="3">
        <v>55.2272727272727</v>
      </c>
      <c r="Y505" s="3">
        <v>57.2171945701357</v>
      </c>
      <c r="Z505" s="3">
        <v>65.6957928802589</v>
      </c>
      <c r="AA505" s="3">
        <v>0.172005057743036</v>
      </c>
      <c r="AB505" s="3">
        <v>0.106271490986547</v>
      </c>
      <c r="AC505" s="3">
        <v>-31.6591225626741</v>
      </c>
      <c r="AD505" s="3">
        <v>0.372062122737563</v>
      </c>
      <c r="AE505" s="5">
        <v>3</v>
      </c>
      <c r="AF505" s="3">
        <v>0.798064179668312</v>
      </c>
      <c r="AG505" s="3">
        <v>31.4896327356352</v>
      </c>
      <c r="AH505" s="3">
        <v>30.7301058443274</v>
      </c>
      <c r="AI505" s="3">
        <v>9.78776961201382</v>
      </c>
      <c r="AJ505" s="3">
        <v>10.6164208120396</v>
      </c>
      <c r="AK505" s="3"/>
      <c r="AL505" s="3"/>
      <c r="AM505" s="3"/>
      <c r="AN505" s="5" t="s">
        <v>46</v>
      </c>
      <c r="AO505" s="1"/>
      <c r="AP505" s="1"/>
      <c r="AQ505" s="1"/>
    </row>
    <row r="506" spans="1:43">
      <c r="A506" s="1" t="s">
        <v>1501</v>
      </c>
      <c r="B506" s="1" t="s">
        <v>1502</v>
      </c>
      <c r="C506" s="3">
        <v>6.01643835616438</v>
      </c>
      <c r="D506" s="4">
        <v>42041</v>
      </c>
      <c r="E506" s="3">
        <v>2.1866908407</v>
      </c>
      <c r="F506" s="5" t="s">
        <v>1503</v>
      </c>
      <c r="G506" s="5">
        <v>1011</v>
      </c>
      <c r="H506" s="5" t="s">
        <v>93</v>
      </c>
      <c r="I506" s="3">
        <v>9.24826904055392</v>
      </c>
      <c r="J506" s="3">
        <v>33.4</v>
      </c>
      <c r="K506" s="3">
        <v>3.80639097744361</v>
      </c>
      <c r="L506" s="3">
        <v>14.9653121902874</v>
      </c>
      <c r="M506" s="3">
        <v>0.683682771194172</v>
      </c>
      <c r="N506" s="3">
        <v>77.7944111776447</v>
      </c>
      <c r="O506" s="3">
        <v>18.7634408602151</v>
      </c>
      <c r="P506" s="3">
        <v>27.112676056338</v>
      </c>
      <c r="Q506" s="3">
        <v>28.281068524971</v>
      </c>
      <c r="R506" s="3">
        <v>21.5170278637771</v>
      </c>
      <c r="S506" s="3">
        <v>90.595340811044</v>
      </c>
      <c r="T506" s="3">
        <v>8.25833774483854</v>
      </c>
      <c r="U506" s="3">
        <v>153.61653272101</v>
      </c>
      <c r="V506" s="3">
        <v>18.936877076412</v>
      </c>
      <c r="W506" s="3">
        <v>122.906155398587</v>
      </c>
      <c r="X506" s="3">
        <v>20.4119850187266</v>
      </c>
      <c r="Y506" s="3">
        <v>123.582995951417</v>
      </c>
      <c r="Z506" s="3">
        <v>32.4675324675325</v>
      </c>
      <c r="AA506" s="3">
        <v>0.338343512789908</v>
      </c>
      <c r="AB506" s="3">
        <v>0.271080841150166</v>
      </c>
      <c r="AC506" s="3">
        <v>-24.7340425531915</v>
      </c>
      <c r="AD506" s="3">
        <v>1.23577484899968</v>
      </c>
      <c r="AE506" s="5">
        <v>3</v>
      </c>
      <c r="AF506" s="3">
        <v>2.04020169241074</v>
      </c>
      <c r="AG506" s="3">
        <v>82.0923110071166</v>
      </c>
      <c r="AH506" s="3">
        <v>58.309642143483</v>
      </c>
      <c r="AI506" s="3">
        <v>26.77939714457</v>
      </c>
      <c r="AJ506" s="3">
        <v>19.5392016094735</v>
      </c>
      <c r="AK506" s="3"/>
      <c r="AL506" s="3"/>
      <c r="AM506" s="3"/>
      <c r="AN506" s="5" t="s">
        <v>46</v>
      </c>
      <c r="AO506" s="1"/>
      <c r="AP506" s="1"/>
      <c r="AQ506" s="1"/>
    </row>
    <row r="507" spans="1:43">
      <c r="A507" s="1" t="s">
        <v>1504</v>
      </c>
      <c r="B507" s="1" t="s">
        <v>1505</v>
      </c>
      <c r="C507" s="3">
        <v>6.06027397260274</v>
      </c>
      <c r="D507" s="4">
        <v>42025</v>
      </c>
      <c r="E507" s="3">
        <v>16.0310368859</v>
      </c>
      <c r="F507" s="5" t="s">
        <v>1506</v>
      </c>
      <c r="G507" s="5">
        <v>1493</v>
      </c>
      <c r="H507" s="5" t="s">
        <v>93</v>
      </c>
      <c r="I507" s="3">
        <v>4.91377273801087</v>
      </c>
      <c r="J507" s="3">
        <v>53.2</v>
      </c>
      <c r="K507" s="3">
        <v>1.04664391353812</v>
      </c>
      <c r="L507" s="3">
        <v>67.6412289395441</v>
      </c>
      <c r="M507" s="3">
        <v>-1.31111111111111</v>
      </c>
      <c r="N507" s="3">
        <v>90.5189620758483</v>
      </c>
      <c r="O507" s="3">
        <v>9.62725253023944</v>
      </c>
      <c r="P507" s="3">
        <v>51.6096579476861</v>
      </c>
      <c r="Q507" s="3">
        <v>30.887120542293</v>
      </c>
      <c r="R507" s="3">
        <v>15.6346749226006</v>
      </c>
      <c r="S507" s="3">
        <v>60.9057971014493</v>
      </c>
      <c r="T507" s="3">
        <v>30.8099523557438</v>
      </c>
      <c r="U507" s="3">
        <v>122.49498997996</v>
      </c>
      <c r="V507" s="3">
        <v>32.0598006644518</v>
      </c>
      <c r="W507" s="3">
        <v>112.386417981827</v>
      </c>
      <c r="X507" s="3">
        <v>24.3445692883895</v>
      </c>
      <c r="Y507" s="3">
        <v>259.595141700405</v>
      </c>
      <c r="Z507" s="3">
        <v>3.37662337662338</v>
      </c>
      <c r="AA507" s="3">
        <v>0.316870301566893</v>
      </c>
      <c r="AB507" s="3">
        <v>0.226116697046449</v>
      </c>
      <c r="AC507" s="3">
        <v>-24.9259415996614</v>
      </c>
      <c r="AD507" s="3">
        <v>1.14267869675745</v>
      </c>
      <c r="AE507" s="5">
        <v>3</v>
      </c>
      <c r="AF507" s="3">
        <v>2.06792366054446</v>
      </c>
      <c r="AG507" s="3">
        <v>53.2146432989359</v>
      </c>
      <c r="AH507" s="3">
        <v>59.4886354109174</v>
      </c>
      <c r="AI507" s="3">
        <v>25.3151466940955</v>
      </c>
      <c r="AJ507" s="3">
        <v>33.0771152998504</v>
      </c>
      <c r="AK507" s="3"/>
      <c r="AL507" s="3"/>
      <c r="AM507" s="3"/>
      <c r="AN507" s="5" t="s">
        <v>51</v>
      </c>
      <c r="AO507" s="1"/>
      <c r="AP507" s="1"/>
      <c r="AQ507" s="1"/>
    </row>
    <row r="508" spans="1:43">
      <c r="A508" s="1" t="s">
        <v>1507</v>
      </c>
      <c r="B508" s="1" t="s">
        <v>1508</v>
      </c>
      <c r="C508" s="3">
        <v>6.04657534246575</v>
      </c>
      <c r="D508" s="4">
        <v>42030</v>
      </c>
      <c r="E508" s="3">
        <v>13.5372867472</v>
      </c>
      <c r="F508" s="5" t="s">
        <v>1509</v>
      </c>
      <c r="G508" s="5">
        <v>722</v>
      </c>
      <c r="H508" s="5" t="s">
        <v>191</v>
      </c>
      <c r="I508" s="3">
        <v>9.1860465116279</v>
      </c>
      <c r="J508" s="3">
        <v>57.8661844484629</v>
      </c>
      <c r="K508" s="3">
        <v>2.73522975929977</v>
      </c>
      <c r="L508" s="3">
        <v>44.1780821917808</v>
      </c>
      <c r="M508" s="3">
        <v>6.88673875924872</v>
      </c>
      <c r="N508" s="3">
        <v>36.3963963963964</v>
      </c>
      <c r="O508" s="3">
        <v>27.2357723577236</v>
      </c>
      <c r="P508" s="3">
        <v>18.4761904761905</v>
      </c>
      <c r="Q508" s="3">
        <v>27.1496276235613</v>
      </c>
      <c r="R508" s="3">
        <v>34.8008385744235</v>
      </c>
      <c r="S508" s="3">
        <v>66.6370896184561</v>
      </c>
      <c r="T508" s="3">
        <v>50.4901960784314</v>
      </c>
      <c r="U508" s="3">
        <v>211.960132890365</v>
      </c>
      <c r="V508" s="3">
        <v>16.4222873900293</v>
      </c>
      <c r="W508" s="3">
        <v>144.53125</v>
      </c>
      <c r="X508" s="3">
        <v>37.4558303886926</v>
      </c>
      <c r="Y508" s="3">
        <v>102.80777537797</v>
      </c>
      <c r="Z508" s="3">
        <v>77.8481012658228</v>
      </c>
      <c r="AA508" s="3">
        <v>0.260419756521718</v>
      </c>
      <c r="AB508" s="3">
        <v>0.262830645940932</v>
      </c>
      <c r="AC508" s="3">
        <v>-37.1134020618557</v>
      </c>
      <c r="AD508" s="3">
        <v>0.933645331532698</v>
      </c>
      <c r="AE508" s="5">
        <v>7</v>
      </c>
      <c r="AF508" s="3">
        <v>2.55199711778082</v>
      </c>
      <c r="AG508" s="3">
        <v>79.3152151668225</v>
      </c>
      <c r="AH508" s="3">
        <v>80.2072843854829</v>
      </c>
      <c r="AI508" s="3">
        <v>31.804338632065</v>
      </c>
      <c r="AJ508" s="3">
        <v>19.2941106652278</v>
      </c>
      <c r="AK508" s="3"/>
      <c r="AL508" s="3"/>
      <c r="AM508" s="3"/>
      <c r="AN508" s="5" t="s">
        <v>46</v>
      </c>
      <c r="AO508" s="1"/>
      <c r="AP508" s="1"/>
      <c r="AQ508" s="1"/>
    </row>
    <row r="509" spans="1:43">
      <c r="A509" s="1" t="s">
        <v>1510</v>
      </c>
      <c r="B509" s="1" t="s">
        <v>1511</v>
      </c>
      <c r="C509" s="3">
        <v>5.84383561643836</v>
      </c>
      <c r="D509" s="4">
        <v>42104</v>
      </c>
      <c r="E509" s="3">
        <v>0.1853571611</v>
      </c>
      <c r="F509" s="5" t="s">
        <v>1512</v>
      </c>
      <c r="G509" s="5">
        <v>280</v>
      </c>
      <c r="H509" s="5" t="s">
        <v>93</v>
      </c>
      <c r="I509" s="3">
        <v>-8.45501955671447</v>
      </c>
      <c r="J509" s="3">
        <v>99.75</v>
      </c>
      <c r="K509" s="3">
        <v>-1.83838948692856</v>
      </c>
      <c r="L509" s="3">
        <v>99.7522299306244</v>
      </c>
      <c r="M509" s="3">
        <v>-6.42366895448789</v>
      </c>
      <c r="N509" s="3">
        <v>98.3033932135729</v>
      </c>
      <c r="O509" s="3">
        <v>-11.7347580138278</v>
      </c>
      <c r="P509" s="3">
        <v>99.8490945674044</v>
      </c>
      <c r="Q509" s="3">
        <v>-5.49798115746971</v>
      </c>
      <c r="R509" s="3">
        <v>97.3684210526316</v>
      </c>
      <c r="S509" s="3">
        <v>7.9400461183705</v>
      </c>
      <c r="T509" s="3">
        <v>95.8178930651138</v>
      </c>
      <c r="U509" s="3">
        <v>48.2893347412883</v>
      </c>
      <c r="V509" s="3">
        <v>67.6633444075305</v>
      </c>
      <c r="W509" s="3">
        <v>37.6764705882353</v>
      </c>
      <c r="X509" s="3">
        <v>72.3470661672909</v>
      </c>
      <c r="Y509" s="3">
        <v>63.1010452961673</v>
      </c>
      <c r="Z509" s="3">
        <v>60</v>
      </c>
      <c r="AA509" s="3">
        <v>0.0637107805870514</v>
      </c>
      <c r="AB509" s="3">
        <v>0.15101309506068</v>
      </c>
      <c r="AC509" s="3">
        <v>-19.0981432360743</v>
      </c>
      <c r="AD509" s="3">
        <v>0.587750424391724</v>
      </c>
      <c r="AE509" s="5">
        <v>3</v>
      </c>
      <c r="AF509" s="3">
        <v>0.84392585771045</v>
      </c>
      <c r="AG509" s="3">
        <v>11.1699148091341</v>
      </c>
      <c r="AH509" s="3">
        <v>24.3024372696523</v>
      </c>
      <c r="AI509" s="3">
        <v>10.5500085386147</v>
      </c>
      <c r="AJ509" s="3">
        <v>10.0153921754452</v>
      </c>
      <c r="AK509" s="3"/>
      <c r="AL509" s="3"/>
      <c r="AM509" s="3"/>
      <c r="AN509" s="5" t="s">
        <v>46</v>
      </c>
      <c r="AO509" s="1"/>
      <c r="AP509" s="1"/>
      <c r="AQ509" s="1"/>
    </row>
    <row r="510" spans="1:43">
      <c r="A510" s="1" t="s">
        <v>1513</v>
      </c>
      <c r="B510" s="1" t="s">
        <v>1514</v>
      </c>
      <c r="C510" s="3">
        <v>6.07397260273973</v>
      </c>
      <c r="D510" s="4">
        <v>42020</v>
      </c>
      <c r="E510" s="3">
        <v>60.8663210659</v>
      </c>
      <c r="F510" s="5" t="s">
        <v>1515</v>
      </c>
      <c r="G510" s="5">
        <v>2072</v>
      </c>
      <c r="H510" s="5" t="s">
        <v>45</v>
      </c>
      <c r="I510" s="3">
        <v>1.34840218238504</v>
      </c>
      <c r="J510" s="3">
        <v>43.9490445859873</v>
      </c>
      <c r="K510" s="3">
        <v>0.409266409266421</v>
      </c>
      <c r="L510" s="3">
        <v>53.416149068323</v>
      </c>
      <c r="M510" s="3">
        <v>0.347275814168842</v>
      </c>
      <c r="N510" s="3">
        <v>38.8888888888889</v>
      </c>
      <c r="O510" s="3">
        <v>3.28038125496427</v>
      </c>
      <c r="P510" s="3">
        <v>33.4437086092715</v>
      </c>
      <c r="Q510" s="3">
        <v>4.024</v>
      </c>
      <c r="R510" s="3">
        <v>32.5342465753425</v>
      </c>
      <c r="S510" s="3">
        <v>11.7096219931272</v>
      </c>
      <c r="T510" s="3">
        <v>29.5668549905838</v>
      </c>
      <c r="U510" s="3">
        <v>23.4886711056042</v>
      </c>
      <c r="V510" s="3">
        <v>30.7855626326964</v>
      </c>
      <c r="W510" s="3">
        <v>28.3070243517529</v>
      </c>
      <c r="X510" s="3">
        <v>26.7772511848341</v>
      </c>
      <c r="Y510" s="3">
        <v>44.0598080350516</v>
      </c>
      <c r="Z510" s="3">
        <v>11.8143459915612</v>
      </c>
      <c r="AA510" s="3">
        <v>0.287000190183843</v>
      </c>
      <c r="AB510" s="3">
        <v>0.390378038948787</v>
      </c>
      <c r="AC510" s="3">
        <v>-3.45117845117845</v>
      </c>
      <c r="AD510" s="3">
        <v>2.50551757114622</v>
      </c>
      <c r="AE510" s="5">
        <v>1</v>
      </c>
      <c r="AF510" s="3">
        <v>0.670251053685463</v>
      </c>
      <c r="AG510" s="3">
        <v>11.0964145304214</v>
      </c>
      <c r="AH510" s="3">
        <v>11.2818268577132</v>
      </c>
      <c r="AI510" s="3">
        <v>8.44229839773769</v>
      </c>
      <c r="AJ510" s="3">
        <v>8.154901648823</v>
      </c>
      <c r="AK510" s="3"/>
      <c r="AL510" s="3"/>
      <c r="AM510" s="3">
        <v>10000</v>
      </c>
      <c r="AN510" s="5" t="s">
        <v>56</v>
      </c>
      <c r="AO510" s="1"/>
      <c r="AP510" s="1"/>
      <c r="AQ510" s="1"/>
    </row>
    <row r="511" spans="1:43">
      <c r="A511" s="1" t="s">
        <v>1516</v>
      </c>
      <c r="B511" s="1" t="s">
        <v>1517</v>
      </c>
      <c r="C511" s="3">
        <v>5.9041095890411</v>
      </c>
      <c r="D511" s="4">
        <v>42082</v>
      </c>
      <c r="E511" s="3">
        <v>5.2725760429</v>
      </c>
      <c r="F511" s="5" t="s">
        <v>902</v>
      </c>
      <c r="G511" s="5">
        <v>1795</v>
      </c>
      <c r="H511" s="5" t="s">
        <v>191</v>
      </c>
      <c r="I511" s="3">
        <v>7.21227621483377</v>
      </c>
      <c r="J511" s="3">
        <v>72.1518987341772</v>
      </c>
      <c r="K511" s="3">
        <v>2.24390243902442</v>
      </c>
      <c r="L511" s="3">
        <v>56.8493150684932</v>
      </c>
      <c r="M511" s="3">
        <v>0.963391136801552</v>
      </c>
      <c r="N511" s="3">
        <v>82.8828828828829</v>
      </c>
      <c r="O511" s="3">
        <v>10.4902477596205</v>
      </c>
      <c r="P511" s="3">
        <v>76.9523809523809</v>
      </c>
      <c r="Q511" s="3">
        <v>11.6675546084177</v>
      </c>
      <c r="R511" s="3">
        <v>75.4716981132076</v>
      </c>
      <c r="S511" s="3">
        <v>47.9181369089626</v>
      </c>
      <c r="T511" s="3">
        <v>72.7941176470588</v>
      </c>
      <c r="U511" s="3">
        <v>80.0687285223368</v>
      </c>
      <c r="V511" s="3">
        <v>88.8563049853372</v>
      </c>
      <c r="W511" s="3">
        <v>49.2776922866894</v>
      </c>
      <c r="X511" s="3">
        <v>94.3462897526502</v>
      </c>
      <c r="Y511" s="3">
        <v>151.94910046083</v>
      </c>
      <c r="Z511" s="3">
        <v>53.7974683544304</v>
      </c>
      <c r="AA511" s="3">
        <v>0.234881918468701</v>
      </c>
      <c r="AB511" s="3">
        <v>0.12647739266672</v>
      </c>
      <c r="AC511" s="3">
        <v>-31.2305165542612</v>
      </c>
      <c r="AD511" s="3">
        <v>0.456590734276528</v>
      </c>
      <c r="AE511" s="5">
        <v>3</v>
      </c>
      <c r="AF511" s="3">
        <v>0.939247442852006</v>
      </c>
      <c r="AG511" s="3">
        <v>34.6005628394771</v>
      </c>
      <c r="AH511" s="3">
        <v>37.6821626670449</v>
      </c>
      <c r="AI511" s="3">
        <v>13.0238487882448</v>
      </c>
      <c r="AJ511" s="3">
        <v>19.3555931660938</v>
      </c>
      <c r="AK511" s="3"/>
      <c r="AL511" s="3"/>
      <c r="AM511" s="3">
        <v>2000</v>
      </c>
      <c r="AN511" s="5" t="s">
        <v>56</v>
      </c>
      <c r="AO511" s="1"/>
      <c r="AP511" s="1"/>
      <c r="AQ511" s="1"/>
    </row>
    <row r="512" spans="1:43">
      <c r="A512" s="1" t="s">
        <v>1518</v>
      </c>
      <c r="B512" s="1" t="s">
        <v>1519</v>
      </c>
      <c r="C512" s="3">
        <v>6</v>
      </c>
      <c r="D512" s="4">
        <v>42047</v>
      </c>
      <c r="E512" s="3">
        <v>3.9267783883</v>
      </c>
      <c r="F512" s="5" t="s">
        <v>1520</v>
      </c>
      <c r="G512" s="5">
        <v>1575</v>
      </c>
      <c r="H512" s="5" t="s">
        <v>60</v>
      </c>
      <c r="I512" s="3">
        <v>9.02137393666451</v>
      </c>
      <c r="J512" s="3">
        <v>30.2579365079365</v>
      </c>
      <c r="K512" s="3">
        <v>3.43868692349429</v>
      </c>
      <c r="L512" s="3">
        <v>29.1466922339406</v>
      </c>
      <c r="M512" s="3">
        <v>3.65663019098755</v>
      </c>
      <c r="N512" s="3">
        <v>34.5202769535114</v>
      </c>
      <c r="O512" s="3">
        <v>15.7044230331538</v>
      </c>
      <c r="P512" s="3">
        <v>26.9776876267748</v>
      </c>
      <c r="Q512" s="3">
        <v>19.9543809973258</v>
      </c>
      <c r="R512" s="3">
        <v>33.717277486911</v>
      </c>
      <c r="S512" s="3">
        <v>50.5470009760978</v>
      </c>
      <c r="T512" s="3">
        <v>30.6763285024155</v>
      </c>
      <c r="U512" s="3">
        <v>90.0370930801733</v>
      </c>
      <c r="V512" s="3">
        <v>33.276740237691</v>
      </c>
      <c r="W512" s="3">
        <v>67.3704550696565</v>
      </c>
      <c r="X512" s="3">
        <v>29.3181818181818</v>
      </c>
      <c r="Y512" s="3">
        <v>114.16878743956</v>
      </c>
      <c r="Z512" s="3">
        <v>24.5954692556634</v>
      </c>
      <c r="AA512" s="3">
        <v>0.25736367136428</v>
      </c>
      <c r="AB512" s="3">
        <v>0.18131858031317</v>
      </c>
      <c r="AC512" s="3">
        <v>-25.1982378854626</v>
      </c>
      <c r="AD512" s="3">
        <v>0.741821952343976</v>
      </c>
      <c r="AE512" s="5">
        <v>2</v>
      </c>
      <c r="AF512" s="3">
        <v>1.28117182788174</v>
      </c>
      <c r="AG512" s="3">
        <v>40.5168244699129</v>
      </c>
      <c r="AH512" s="3">
        <v>40.8989234591948</v>
      </c>
      <c r="AI512" s="3">
        <v>16.8398431035752</v>
      </c>
      <c r="AJ512" s="3">
        <v>17.2964806554761</v>
      </c>
      <c r="AK512" s="3"/>
      <c r="AL512" s="3"/>
      <c r="AM512" s="3"/>
      <c r="AN512" s="5" t="s">
        <v>46</v>
      </c>
      <c r="AO512" s="1"/>
      <c r="AP512" s="1"/>
      <c r="AQ512" s="1"/>
    </row>
    <row r="513" spans="1:43">
      <c r="A513" s="1" t="s">
        <v>1521</v>
      </c>
      <c r="B513" s="1" t="s">
        <v>1522</v>
      </c>
      <c r="C513" s="3">
        <v>5.98630136986301</v>
      </c>
      <c r="D513" s="4">
        <v>42052</v>
      </c>
      <c r="E513" s="3">
        <v>1.6259332929</v>
      </c>
      <c r="F513" s="5" t="s">
        <v>1523</v>
      </c>
      <c r="G513" s="5">
        <v>1428</v>
      </c>
      <c r="H513" s="5" t="s">
        <v>93</v>
      </c>
      <c r="I513" s="3">
        <v>9.91731959655428</v>
      </c>
      <c r="J513" s="3">
        <v>31.2</v>
      </c>
      <c r="K513" s="3">
        <v>2.66030565213877</v>
      </c>
      <c r="L513" s="3">
        <v>33.3498513379584</v>
      </c>
      <c r="M513" s="3">
        <v>4.80003301828389</v>
      </c>
      <c r="N513" s="3">
        <v>30.4890219560878</v>
      </c>
      <c r="O513" s="3">
        <v>9.95539773957477</v>
      </c>
      <c r="P513" s="3">
        <v>50.3018108651911</v>
      </c>
      <c r="Q513" s="3">
        <v>-2.07859318961861</v>
      </c>
      <c r="R513" s="3">
        <v>96.078431372549</v>
      </c>
      <c r="S513" s="3">
        <v>64.6372301108734</v>
      </c>
      <c r="T513" s="3">
        <v>27.6866066701959</v>
      </c>
      <c r="U513" s="3">
        <v>135.787909740923</v>
      </c>
      <c r="V513" s="3">
        <v>26.0797342192691</v>
      </c>
      <c r="W513" s="3">
        <v>120.034662045061</v>
      </c>
      <c r="X513" s="3">
        <v>20.9737827715356</v>
      </c>
      <c r="Y513" s="3">
        <v>126.108637577916</v>
      </c>
      <c r="Z513" s="3">
        <v>31.2987012987013</v>
      </c>
      <c r="AA513" s="3">
        <v>0.238869830480917</v>
      </c>
      <c r="AB513" s="3">
        <v>0.260325458189229</v>
      </c>
      <c r="AC513" s="3">
        <v>-23.9358372456964</v>
      </c>
      <c r="AD513" s="3">
        <v>1.25350346427887</v>
      </c>
      <c r="AE513" s="5">
        <v>5</v>
      </c>
      <c r="AF513" s="3">
        <v>2.09294315899282</v>
      </c>
      <c r="AG513" s="3">
        <v>69.0124083695918</v>
      </c>
      <c r="AH513" s="3">
        <v>55.4445327964956</v>
      </c>
      <c r="AI513" s="3">
        <v>27.5092712398152</v>
      </c>
      <c r="AJ513" s="3">
        <v>22.2633048375218</v>
      </c>
      <c r="AK513" s="3"/>
      <c r="AL513" s="3"/>
      <c r="AM513" s="3"/>
      <c r="AN513" s="5" t="s">
        <v>46</v>
      </c>
      <c r="AO513" s="1"/>
      <c r="AP513" s="1"/>
      <c r="AQ513" s="1"/>
    </row>
    <row r="514" spans="1:43">
      <c r="A514" s="1" t="s">
        <v>1524</v>
      </c>
      <c r="B514" s="1" t="s">
        <v>1525</v>
      </c>
      <c r="C514" s="3">
        <v>5.84931506849315</v>
      </c>
      <c r="D514" s="4">
        <v>42102</v>
      </c>
      <c r="E514" s="3">
        <v>20.146428597</v>
      </c>
      <c r="F514" s="5" t="s">
        <v>1526</v>
      </c>
      <c r="G514" s="5">
        <v>1071</v>
      </c>
      <c r="H514" s="5" t="s">
        <v>93</v>
      </c>
      <c r="I514" s="3">
        <v>9.05660377358491</v>
      </c>
      <c r="J514" s="3">
        <v>34.4</v>
      </c>
      <c r="K514" s="3">
        <v>4.15612299670271</v>
      </c>
      <c r="L514" s="3">
        <v>11.2983151635282</v>
      </c>
      <c r="M514" s="3">
        <v>6.67556742323097</v>
      </c>
      <c r="N514" s="3">
        <v>19.311377245509</v>
      </c>
      <c r="O514" s="3">
        <v>16.9033479645408</v>
      </c>
      <c r="P514" s="3">
        <v>32.6961770623742</v>
      </c>
      <c r="Q514" s="3">
        <v>13.295520894153</v>
      </c>
      <c r="R514" s="3">
        <v>50.3095975232198</v>
      </c>
      <c r="S514" s="3">
        <v>100.531482985163</v>
      </c>
      <c r="T514" s="3">
        <v>4.28798305982001</v>
      </c>
      <c r="U514" s="3">
        <v>233.611691022965</v>
      </c>
      <c r="V514" s="3">
        <v>2.93466223698782</v>
      </c>
      <c r="W514" s="3">
        <v>185.357142857143</v>
      </c>
      <c r="X514" s="3">
        <v>3.87016229712859</v>
      </c>
      <c r="Y514" s="3">
        <v>224.17661097852</v>
      </c>
      <c r="Z514" s="3">
        <v>6.75324675324675</v>
      </c>
      <c r="AA514" s="3">
        <v>0.380096160429629</v>
      </c>
      <c r="AB514" s="3">
        <v>0.355671238231258</v>
      </c>
      <c r="AC514" s="3">
        <v>-29.8048780487805</v>
      </c>
      <c r="AD514" s="3">
        <v>1.40073836111603</v>
      </c>
      <c r="AE514" s="5">
        <v>5</v>
      </c>
      <c r="AF514" s="3">
        <v>2.98837234889663</v>
      </c>
      <c r="AG514" s="3">
        <v>105.520913544341</v>
      </c>
      <c r="AH514" s="3">
        <v>84.497673045169</v>
      </c>
      <c r="AI514" s="3">
        <v>38.1516371587717</v>
      </c>
      <c r="AJ514" s="3">
        <v>32.2663645543438</v>
      </c>
      <c r="AK514" s="3"/>
      <c r="AL514" s="3"/>
      <c r="AM514" s="3"/>
      <c r="AN514" s="5" t="s">
        <v>46</v>
      </c>
      <c r="AO514" s="1"/>
      <c r="AP514" s="1"/>
      <c r="AQ514" s="1"/>
    </row>
    <row r="515" spans="1:43">
      <c r="A515" s="1" t="s">
        <v>1527</v>
      </c>
      <c r="B515" s="1" t="s">
        <v>1528</v>
      </c>
      <c r="C515" s="3">
        <v>6.02191780821918</v>
      </c>
      <c r="D515" s="4">
        <v>42039</v>
      </c>
      <c r="E515" s="3">
        <v>5.7941043758</v>
      </c>
      <c r="F515" s="5" t="s">
        <v>513</v>
      </c>
      <c r="G515" s="5">
        <v>2199</v>
      </c>
      <c r="H515" s="5" t="s">
        <v>191</v>
      </c>
      <c r="I515" s="3">
        <v>4.20012353304509</v>
      </c>
      <c r="J515" s="3">
        <v>83.7251356238698</v>
      </c>
      <c r="K515" s="3">
        <v>0.656324582338917</v>
      </c>
      <c r="L515" s="3">
        <v>80.1369863013699</v>
      </c>
      <c r="M515" s="3">
        <v>1.93353474320242</v>
      </c>
      <c r="N515" s="3">
        <v>77.1171171171171</v>
      </c>
      <c r="O515" s="3">
        <v>5.4375</v>
      </c>
      <c r="P515" s="3">
        <v>88.1904761904762</v>
      </c>
      <c r="Q515" s="3">
        <v>3.56046654389196</v>
      </c>
      <c r="R515" s="3">
        <v>90.7756813417191</v>
      </c>
      <c r="S515" s="3">
        <v>36.0483870967742</v>
      </c>
      <c r="T515" s="3">
        <v>85.5392156862745</v>
      </c>
      <c r="U515" s="3">
        <v>59.1509433962264</v>
      </c>
      <c r="V515" s="3">
        <v>95.0146627565982</v>
      </c>
      <c r="W515" s="3">
        <v>26.8762857761733</v>
      </c>
      <c r="X515" s="3">
        <v>97.5265017667845</v>
      </c>
      <c r="Y515" s="3">
        <v>65.1538118421053</v>
      </c>
      <c r="Z515" s="3">
        <v>92.4050632911392</v>
      </c>
      <c r="AA515" s="3">
        <v>0.177742301306296</v>
      </c>
      <c r="AB515" s="3">
        <v>0.0725846707911369</v>
      </c>
      <c r="AC515" s="3">
        <v>-33.1680064808814</v>
      </c>
      <c r="AD515" s="3">
        <v>0.24850387978404</v>
      </c>
      <c r="AE515" s="5">
        <v>4</v>
      </c>
      <c r="AF515" s="3">
        <v>0.541633096253932</v>
      </c>
      <c r="AG515" s="3">
        <v>28.5763869492315</v>
      </c>
      <c r="AH515" s="3">
        <v>29.1966478168257</v>
      </c>
      <c r="AI515" s="3">
        <v>6.92678874519803</v>
      </c>
      <c r="AJ515" s="3">
        <v>8.43165476326437</v>
      </c>
      <c r="AK515" s="3"/>
      <c r="AL515" s="3"/>
      <c r="AM515" s="3"/>
      <c r="AN515" s="5" t="s">
        <v>46</v>
      </c>
      <c r="AO515" s="1"/>
      <c r="AP515" s="1"/>
      <c r="AQ515" s="1"/>
    </row>
    <row r="516" spans="1:43">
      <c r="A516" s="1" t="s">
        <v>1529</v>
      </c>
      <c r="B516" s="1" t="s">
        <v>1530</v>
      </c>
      <c r="C516" s="3">
        <v>5.83013698630137</v>
      </c>
      <c r="D516" s="4">
        <v>42109</v>
      </c>
      <c r="E516" s="3">
        <v>27.0203951732</v>
      </c>
      <c r="F516" s="5" t="s">
        <v>1531</v>
      </c>
      <c r="G516" s="5">
        <v>1720</v>
      </c>
      <c r="H516" s="5" t="s">
        <v>191</v>
      </c>
      <c r="I516" s="3">
        <v>8.49629130141604</v>
      </c>
      <c r="J516" s="3">
        <v>63.8336347197107</v>
      </c>
      <c r="K516" s="3">
        <v>1.77103099304238</v>
      </c>
      <c r="L516" s="3">
        <v>63.6986301369863</v>
      </c>
      <c r="M516" s="3">
        <v>6.9813829787234</v>
      </c>
      <c r="N516" s="3">
        <v>34.954954954955</v>
      </c>
      <c r="O516" s="3">
        <v>10.5082417582418</v>
      </c>
      <c r="P516" s="3">
        <v>76.7619047619048</v>
      </c>
      <c r="Q516" s="3">
        <v>14.8465381870093</v>
      </c>
      <c r="R516" s="3">
        <v>69.3920335429769</v>
      </c>
      <c r="S516" s="3">
        <v>32.3190789473684</v>
      </c>
      <c r="T516" s="3">
        <v>88.9705882352941</v>
      </c>
      <c r="U516" s="3">
        <v>55.3088803088803</v>
      </c>
      <c r="V516" s="3">
        <v>96.4809384164223</v>
      </c>
      <c r="W516" s="3">
        <v>50.0932835820895</v>
      </c>
      <c r="X516" s="3">
        <v>93.2862190812721</v>
      </c>
      <c r="Y516" s="3">
        <v>118.91156462585</v>
      </c>
      <c r="Z516" s="3">
        <v>68.9873417721519</v>
      </c>
      <c r="AA516" s="3">
        <v>0.217324139638301</v>
      </c>
      <c r="AB516" s="3">
        <v>0.168877947792567</v>
      </c>
      <c r="AC516" s="3">
        <v>-19.8466780238501</v>
      </c>
      <c r="AD516" s="3">
        <v>0.72893289959322</v>
      </c>
      <c r="AE516" s="5">
        <v>2</v>
      </c>
      <c r="AF516" s="3">
        <v>0.930395712301552</v>
      </c>
      <c r="AG516" s="3">
        <v>29.3125041386966</v>
      </c>
      <c r="AH516" s="3">
        <v>26.8403665940907</v>
      </c>
      <c r="AI516" s="3">
        <v>12.8574945845574</v>
      </c>
      <c r="AJ516" s="3">
        <v>17.2259720732809</v>
      </c>
      <c r="AK516" s="3"/>
      <c r="AL516" s="3"/>
      <c r="AM516" s="3"/>
      <c r="AN516" s="5" t="s">
        <v>51</v>
      </c>
      <c r="AO516" s="1"/>
      <c r="AP516" s="1"/>
      <c r="AQ516" s="1"/>
    </row>
    <row r="517" spans="1:43">
      <c r="A517" s="1" t="s">
        <v>1532</v>
      </c>
      <c r="B517" s="1" t="s">
        <v>1533</v>
      </c>
      <c r="C517" s="3">
        <v>6.06301369863014</v>
      </c>
      <c r="D517" s="4">
        <v>42024</v>
      </c>
      <c r="E517" s="3">
        <v>2.443619016</v>
      </c>
      <c r="F517" s="5" t="s">
        <v>1534</v>
      </c>
      <c r="G517" s="5">
        <v>1003</v>
      </c>
      <c r="H517" s="5" t="s">
        <v>64</v>
      </c>
      <c r="I517" s="3">
        <v>0.256734217576737</v>
      </c>
      <c r="J517" s="3">
        <v>66.4723032069971</v>
      </c>
      <c r="K517" s="3">
        <v>0.0369853339891579</v>
      </c>
      <c r="L517" s="3">
        <v>77.4052478134111</v>
      </c>
      <c r="M517" s="3">
        <v>0.196448335571633</v>
      </c>
      <c r="N517" s="3">
        <v>57.8717201166181</v>
      </c>
      <c r="O517" s="3">
        <v>0.583715593842892</v>
      </c>
      <c r="P517" s="3">
        <v>69.8830409356725</v>
      </c>
      <c r="Q517" s="3">
        <v>1.09541420665391</v>
      </c>
      <c r="R517" s="3">
        <v>63.1656804733728</v>
      </c>
      <c r="S517" s="3">
        <v>2.04227356691438</v>
      </c>
      <c r="T517" s="3">
        <v>54.2728635682159</v>
      </c>
      <c r="U517" s="3">
        <v>4.5141959180061</v>
      </c>
      <c r="V517" s="3">
        <v>61.4197530864197</v>
      </c>
      <c r="W517" s="3">
        <v>7.83800384624169</v>
      </c>
      <c r="X517" s="3">
        <v>70.5246913580247</v>
      </c>
      <c r="Y517" s="3">
        <v>14.3414503415042</v>
      </c>
      <c r="Z517" s="3">
        <v>80.7017543859649</v>
      </c>
      <c r="AA517" s="3">
        <v>0.115349392393298</v>
      </c>
      <c r="AB517" s="3">
        <v>1.97509744839944</v>
      </c>
      <c r="AC517" s="3">
        <v>0</v>
      </c>
      <c r="AD517" s="3"/>
      <c r="AE517" s="5"/>
      <c r="AF517" s="3">
        <v>0.208583479776327</v>
      </c>
      <c r="AG517" s="3">
        <v>1.59324235930511</v>
      </c>
      <c r="AH517" s="3">
        <v>1.73648944507687</v>
      </c>
      <c r="AI517" s="3">
        <v>2.01987733020215</v>
      </c>
      <c r="AJ517" s="3">
        <v>2.20322346746864</v>
      </c>
      <c r="AK517" s="3"/>
      <c r="AL517" s="3"/>
      <c r="AM517" s="3"/>
      <c r="AN517" s="5" t="s">
        <v>46</v>
      </c>
      <c r="AO517" s="1"/>
      <c r="AP517" s="1"/>
      <c r="AQ517" s="1"/>
    </row>
    <row r="518" spans="1:43">
      <c r="A518" s="1" t="s">
        <v>1535</v>
      </c>
      <c r="B518" s="1" t="s">
        <v>1536</v>
      </c>
      <c r="C518" s="3">
        <v>6.02739726027397</v>
      </c>
      <c r="D518" s="4">
        <v>42037</v>
      </c>
      <c r="E518" s="3">
        <v>8.8331747548</v>
      </c>
      <c r="F518" s="5" t="s">
        <v>1537</v>
      </c>
      <c r="G518" s="5">
        <v>939</v>
      </c>
      <c r="H518" s="5" t="s">
        <v>191</v>
      </c>
      <c r="I518" s="3">
        <v>11.8835133865665</v>
      </c>
      <c r="J518" s="3">
        <v>36.1663652802893</v>
      </c>
      <c r="K518" s="3">
        <v>3.07226308957162</v>
      </c>
      <c r="L518" s="3">
        <v>36.986301369863</v>
      </c>
      <c r="M518" s="3">
        <v>4.38212094653813</v>
      </c>
      <c r="N518" s="3">
        <v>60.7207207207207</v>
      </c>
      <c r="O518" s="3">
        <v>15.072463768116</v>
      </c>
      <c r="P518" s="3">
        <v>64.1904761904762</v>
      </c>
      <c r="Q518" s="3">
        <v>24.127149557061</v>
      </c>
      <c r="R518" s="3">
        <v>43.8155136268344</v>
      </c>
      <c r="S518" s="3">
        <v>57.643944407677</v>
      </c>
      <c r="T518" s="3">
        <v>60.0490196078431</v>
      </c>
      <c r="U518" s="3">
        <v>160.043668122271</v>
      </c>
      <c r="V518" s="3">
        <v>43.9882697947214</v>
      </c>
      <c r="W518" s="3">
        <v>108.216783216783</v>
      </c>
      <c r="X518" s="3">
        <v>55.1236749116608</v>
      </c>
      <c r="Y518" s="3">
        <v>160.043668122271</v>
      </c>
      <c r="Z518" s="3">
        <v>51.8987341772152</v>
      </c>
      <c r="AA518" s="3">
        <v>0.186432288099771</v>
      </c>
      <c r="AB518" s="3">
        <v>0.19659889753908</v>
      </c>
      <c r="AC518" s="3">
        <v>-42.0497362471741</v>
      </c>
      <c r="AD518" s="3">
        <v>0.657257769517221</v>
      </c>
      <c r="AE518" s="5">
        <v>7</v>
      </c>
      <c r="AF518" s="3">
        <v>2.00766999071637</v>
      </c>
      <c r="AG518" s="3">
        <v>63.8947082124524</v>
      </c>
      <c r="AH518" s="3">
        <v>67.0491251182381</v>
      </c>
      <c r="AI518" s="3">
        <v>24.866911697712</v>
      </c>
      <c r="AJ518" s="3">
        <v>23.4952875814102</v>
      </c>
      <c r="AK518" s="3"/>
      <c r="AL518" s="3"/>
      <c r="AM518" s="3"/>
      <c r="AN518" s="5" t="s">
        <v>46</v>
      </c>
      <c r="AO518" s="1"/>
      <c r="AP518" s="1"/>
      <c r="AQ518" s="1"/>
    </row>
    <row r="519" spans="1:43">
      <c r="A519" s="1" t="s">
        <v>1538</v>
      </c>
      <c r="B519" s="1" t="s">
        <v>1539</v>
      </c>
      <c r="C519" s="3">
        <v>6.00547945205479</v>
      </c>
      <c r="D519" s="4">
        <v>42045</v>
      </c>
      <c r="E519" s="3">
        <v>21.1325937742</v>
      </c>
      <c r="F519" s="5" t="s">
        <v>1540</v>
      </c>
      <c r="G519" s="5">
        <v>1374</v>
      </c>
      <c r="H519" s="5" t="s">
        <v>93</v>
      </c>
      <c r="I519" s="3">
        <v>6.77328316086548</v>
      </c>
      <c r="J519" s="3">
        <v>44.5</v>
      </c>
      <c r="K519" s="3">
        <v>1.97663971248877</v>
      </c>
      <c r="L519" s="3">
        <v>44.9454905847374</v>
      </c>
      <c r="M519" s="3">
        <v>0.799289520426298</v>
      </c>
      <c r="N519" s="3">
        <v>76.6966067864271</v>
      </c>
      <c r="O519" s="3">
        <v>16.8898043254377</v>
      </c>
      <c r="P519" s="3">
        <v>32.7464788732394</v>
      </c>
      <c r="Q519" s="3">
        <v>19.9788583509514</v>
      </c>
      <c r="R519" s="3">
        <v>37.1517027863777</v>
      </c>
      <c r="S519" s="3">
        <v>48.1723237597911</v>
      </c>
      <c r="T519" s="3">
        <v>44.2562202223399</v>
      </c>
      <c r="U519" s="3">
        <v>81.0207336523126</v>
      </c>
      <c r="V519" s="3">
        <v>49.2801771871539</v>
      </c>
      <c r="W519" s="3">
        <v>57.4202496532594</v>
      </c>
      <c r="X519" s="3">
        <v>53.2459425717853</v>
      </c>
      <c r="Y519" s="3">
        <v>57.8581363004173</v>
      </c>
      <c r="Z519" s="3">
        <v>64.9350649350649</v>
      </c>
      <c r="AA519" s="3">
        <v>0.223866838543283</v>
      </c>
      <c r="AB519" s="3">
        <v>0.190528086982552</v>
      </c>
      <c r="AC519" s="3">
        <v>-18.0851063829787</v>
      </c>
      <c r="AD519" s="3">
        <v>0.901107454261032</v>
      </c>
      <c r="AE519" s="5">
        <v>7</v>
      </c>
      <c r="AF519" s="3">
        <v>1.23157456171391</v>
      </c>
      <c r="AG519" s="3">
        <v>47.5513606657506</v>
      </c>
      <c r="AH519" s="3">
        <v>34.9414510127404</v>
      </c>
      <c r="AI519" s="3">
        <v>15.0991177292892</v>
      </c>
      <c r="AJ519" s="3">
        <v>14.9895646368515</v>
      </c>
      <c r="AK519" s="3"/>
      <c r="AL519" s="3"/>
      <c r="AM519" s="3"/>
      <c r="AN519" s="5" t="s">
        <v>46</v>
      </c>
      <c r="AO519" s="1"/>
      <c r="AP519" s="1"/>
      <c r="AQ519" s="1"/>
    </row>
    <row r="520" spans="1:43">
      <c r="A520" s="1" t="s">
        <v>1541</v>
      </c>
      <c r="B520" s="1" t="s">
        <v>1542</v>
      </c>
      <c r="C520" s="3">
        <v>5.83013698630137</v>
      </c>
      <c r="D520" s="4">
        <v>42109</v>
      </c>
      <c r="E520" s="3">
        <v>17.5271963258</v>
      </c>
      <c r="F520" s="5" t="s">
        <v>1543</v>
      </c>
      <c r="G520" s="5">
        <v>2099</v>
      </c>
      <c r="H520" s="5" t="s">
        <v>112</v>
      </c>
      <c r="I520" s="3">
        <v>8.58292355833705</v>
      </c>
      <c r="J520" s="3">
        <v>58.3333333333333</v>
      </c>
      <c r="K520" s="3">
        <v>1.25052105043767</v>
      </c>
      <c r="L520" s="3">
        <v>40.5405405405405</v>
      </c>
      <c r="M520" s="3">
        <v>9.7605061003163</v>
      </c>
      <c r="N520" s="3">
        <v>27.7777777777778</v>
      </c>
      <c r="O520" s="3">
        <v>8.92376681614349</v>
      </c>
      <c r="P520" s="3">
        <v>91.6666666666667</v>
      </c>
      <c r="Q520" s="3">
        <v>12.1421975992613</v>
      </c>
      <c r="R520" s="3">
        <v>88.8888888888889</v>
      </c>
      <c r="S520" s="3">
        <v>34.4961240310077</v>
      </c>
      <c r="T520" s="3">
        <v>58.3333333333333</v>
      </c>
      <c r="U520" s="3">
        <v>78.9977892409727</v>
      </c>
      <c r="V520" s="3">
        <v>38.7096774193548</v>
      </c>
      <c r="W520" s="3">
        <v>74.6225736879942</v>
      </c>
      <c r="X520" s="3">
        <v>38.4615384615385</v>
      </c>
      <c r="Y520" s="3">
        <v>190.898203592814</v>
      </c>
      <c r="Z520" s="3">
        <v>26.0869565217391</v>
      </c>
      <c r="AA520" s="3">
        <v>0.175298257961456</v>
      </c>
      <c r="AB520" s="3">
        <v>0.190633528567691</v>
      </c>
      <c r="AC520" s="3">
        <v>-27.9780085522297</v>
      </c>
      <c r="AD520" s="3">
        <v>0.728415987056636</v>
      </c>
      <c r="AE520" s="5">
        <v>2</v>
      </c>
      <c r="AF520" s="3">
        <v>1.28927067803079</v>
      </c>
      <c r="AG520" s="3">
        <v>45.5532924644508</v>
      </c>
      <c r="AH520" s="3">
        <v>40.2962885341959</v>
      </c>
      <c r="AI520" s="3">
        <v>21.7100286613378</v>
      </c>
      <c r="AJ520" s="3">
        <v>26.2580670359481</v>
      </c>
      <c r="AK520" s="3"/>
      <c r="AL520" s="3"/>
      <c r="AM520" s="3"/>
      <c r="AN520" s="5" t="s">
        <v>46</v>
      </c>
      <c r="AO520" s="1"/>
      <c r="AP520" s="1"/>
      <c r="AQ520" s="1"/>
    </row>
    <row r="521" spans="1:43">
      <c r="A521" s="1" t="s">
        <v>1544</v>
      </c>
      <c r="B521" s="1" t="s">
        <v>1545</v>
      </c>
      <c r="C521" s="3">
        <v>5.98904109589041</v>
      </c>
      <c r="D521" s="4">
        <v>42051</v>
      </c>
      <c r="E521" s="3">
        <v>57.9496347647</v>
      </c>
      <c r="F521" s="5" t="s">
        <v>1546</v>
      </c>
      <c r="G521" s="5">
        <v>2187</v>
      </c>
      <c r="H521" s="5" t="s">
        <v>191</v>
      </c>
      <c r="I521" s="3">
        <v>7.0266753415745</v>
      </c>
      <c r="J521" s="3">
        <v>72.6943942133816</v>
      </c>
      <c r="K521" s="3">
        <v>1.79455445544554</v>
      </c>
      <c r="L521" s="3">
        <v>63.527397260274</v>
      </c>
      <c r="M521" s="3">
        <v>7.06150341685649</v>
      </c>
      <c r="N521" s="3">
        <v>33.5135135135135</v>
      </c>
      <c r="O521" s="3">
        <v>11.0735989196489</v>
      </c>
      <c r="P521" s="3">
        <v>74.0952380952381</v>
      </c>
      <c r="Q521" s="3">
        <v>26.9780007719027</v>
      </c>
      <c r="R521" s="3">
        <v>35.6394129979036</v>
      </c>
      <c r="S521" s="3">
        <v>102.586206896552</v>
      </c>
      <c r="T521" s="3">
        <v>13.2352941176471</v>
      </c>
      <c r="U521" s="3">
        <v>214.231136580707</v>
      </c>
      <c r="V521" s="3">
        <v>15.8357771260997</v>
      </c>
      <c r="W521" s="3">
        <v>190.636042402827</v>
      </c>
      <c r="X521" s="3">
        <v>14.1342756183746</v>
      </c>
      <c r="Y521" s="3">
        <v>330.628272251309</v>
      </c>
      <c r="Z521" s="3">
        <v>4.43037974683544</v>
      </c>
      <c r="AA521" s="3">
        <v>0.406713193143285</v>
      </c>
      <c r="AB521" s="3">
        <v>0.370843261542038</v>
      </c>
      <c r="AC521" s="3">
        <v>-31.9571865443425</v>
      </c>
      <c r="AD521" s="3">
        <v>1.33353402293571</v>
      </c>
      <c r="AE521" s="5">
        <v>3</v>
      </c>
      <c r="AF521" s="3">
        <v>2.89817596495827</v>
      </c>
      <c r="AG521" s="3">
        <v>104.126533802192</v>
      </c>
      <c r="AH521" s="3">
        <v>83.4995053482386</v>
      </c>
      <c r="AI521" s="3">
        <v>40.3051264397681</v>
      </c>
      <c r="AJ521" s="3">
        <v>37.1150702414103</v>
      </c>
      <c r="AK521" s="3"/>
      <c r="AL521" s="3"/>
      <c r="AM521" s="3">
        <v>100</v>
      </c>
      <c r="AN521" s="5" t="s">
        <v>56</v>
      </c>
      <c r="AO521" s="1"/>
      <c r="AP521" s="1"/>
      <c r="AQ521" s="1"/>
    </row>
    <row r="522" spans="1:43">
      <c r="A522" s="1" t="s">
        <v>1547</v>
      </c>
      <c r="B522" s="1" t="s">
        <v>1548</v>
      </c>
      <c r="C522" s="3">
        <v>6.01643835616438</v>
      </c>
      <c r="D522" s="4">
        <v>42041</v>
      </c>
      <c r="E522" s="3">
        <v>23.1625355657</v>
      </c>
      <c r="F522" s="5" t="s">
        <v>1549</v>
      </c>
      <c r="G522" s="5">
        <v>483</v>
      </c>
      <c r="H522" s="5" t="s">
        <v>655</v>
      </c>
      <c r="I522" s="3">
        <v>3.73079736649597</v>
      </c>
      <c r="J522" s="3">
        <v>21.6216216216216</v>
      </c>
      <c r="K522" s="3">
        <v>1.35811293781272</v>
      </c>
      <c r="L522" s="3">
        <v>8.10810810810811</v>
      </c>
      <c r="M522" s="3">
        <v>2.53073029645698</v>
      </c>
      <c r="N522" s="3">
        <v>29.7297297297297</v>
      </c>
      <c r="O522" s="3">
        <v>5.50595238095237</v>
      </c>
      <c r="P522" s="3">
        <v>17.1428571428571</v>
      </c>
      <c r="Q522" s="3">
        <v>5.27097253155159</v>
      </c>
      <c r="R522" s="3">
        <v>20</v>
      </c>
      <c r="S522" s="3">
        <v>8.07926829268293</v>
      </c>
      <c r="T522" s="3">
        <v>68.1818181818182</v>
      </c>
      <c r="U522" s="3">
        <v>26.7201982907181</v>
      </c>
      <c r="V522" s="3">
        <v>16.6666666666667</v>
      </c>
      <c r="W522" s="3">
        <v>27.2774550993844</v>
      </c>
      <c r="X522" s="3">
        <v>16.6666666666667</v>
      </c>
      <c r="Y522" s="3">
        <v>27.9526670627763</v>
      </c>
      <c r="Z522" s="3">
        <v>26.6666666666667</v>
      </c>
      <c r="AA522" s="3">
        <v>0.196370697775373</v>
      </c>
      <c r="AB522" s="3">
        <v>0.441814849895535</v>
      </c>
      <c r="AC522" s="3">
        <v>-3.03292894280762</v>
      </c>
      <c r="AD522" s="3">
        <v>2.75513675753157</v>
      </c>
      <c r="AE522" s="5">
        <v>3</v>
      </c>
      <c r="AF522" s="3">
        <v>0.672213606848758</v>
      </c>
      <c r="AG522" s="3">
        <v>8.44902118149409</v>
      </c>
      <c r="AH522" s="3">
        <v>12.377843744381</v>
      </c>
      <c r="AI522" s="3">
        <v>8.18470837226306</v>
      </c>
      <c r="AJ522" s="3">
        <v>5.75071109544565</v>
      </c>
      <c r="AK522" s="3"/>
      <c r="AL522" s="3"/>
      <c r="AM522" s="3"/>
      <c r="AN522" s="5" t="s">
        <v>46</v>
      </c>
      <c r="AO522" s="1"/>
      <c r="AP522" s="1"/>
      <c r="AQ522" s="1"/>
    </row>
    <row r="523" spans="1:43">
      <c r="A523" s="1" t="s">
        <v>1550</v>
      </c>
      <c r="B523" s="1" t="s">
        <v>1551</v>
      </c>
      <c r="C523" s="3">
        <v>5.88219178082192</v>
      </c>
      <c r="D523" s="4">
        <v>42090</v>
      </c>
      <c r="E523" s="3">
        <v>2.6342030714</v>
      </c>
      <c r="F523" s="5" t="s">
        <v>1552</v>
      </c>
      <c r="G523" s="5">
        <v>2148</v>
      </c>
      <c r="H523" s="5" t="s">
        <v>93</v>
      </c>
      <c r="I523" s="3">
        <v>16.2241887905605</v>
      </c>
      <c r="J523" s="3">
        <v>5.4</v>
      </c>
      <c r="K523" s="3">
        <v>4.28798305982001</v>
      </c>
      <c r="L523" s="3">
        <v>9.51437066402379</v>
      </c>
      <c r="M523" s="3">
        <v>6.83297180043383</v>
      </c>
      <c r="N523" s="3">
        <v>18.1137724550898</v>
      </c>
      <c r="O523" s="3">
        <v>35.7684355616816</v>
      </c>
      <c r="P523" s="3">
        <v>0.85513078470825</v>
      </c>
      <c r="Q523" s="3">
        <v>56.4733915806195</v>
      </c>
      <c r="R523" s="3">
        <v>0.619195046439629</v>
      </c>
      <c r="S523" s="3">
        <v>124.373576309795</v>
      </c>
      <c r="T523" s="3">
        <v>1.11169931180519</v>
      </c>
      <c r="U523" s="3">
        <v>184.682080924856</v>
      </c>
      <c r="V523" s="3">
        <v>10.0221483942414</v>
      </c>
      <c r="W523" s="3">
        <v>121.597300337458</v>
      </c>
      <c r="X523" s="3">
        <v>20.8489388264669</v>
      </c>
      <c r="Y523" s="3">
        <v>130.679156908665</v>
      </c>
      <c r="Z523" s="3">
        <v>30</v>
      </c>
      <c r="AA523" s="3">
        <v>0.41145406377795</v>
      </c>
      <c r="AB523" s="3">
        <v>0.258629398181336</v>
      </c>
      <c r="AC523" s="3">
        <v>-33.2994923857868</v>
      </c>
      <c r="AD523" s="3">
        <v>0.910227730410097</v>
      </c>
      <c r="AE523" s="5">
        <v>3</v>
      </c>
      <c r="AF523" s="3">
        <v>2.07045272896496</v>
      </c>
      <c r="AG523" s="3">
        <v>114.8597515796</v>
      </c>
      <c r="AH523" s="3">
        <v>70.4821997182004</v>
      </c>
      <c r="AI523" s="3">
        <v>27.7462344833372</v>
      </c>
      <c r="AJ523" s="3">
        <v>23.1515488783553</v>
      </c>
      <c r="AK523" s="3"/>
      <c r="AL523" s="3"/>
      <c r="AM523" s="3"/>
      <c r="AN523" s="5" t="s">
        <v>46</v>
      </c>
      <c r="AO523" s="1"/>
      <c r="AP523" s="1"/>
      <c r="AQ523" s="1"/>
    </row>
    <row r="524" spans="1:43">
      <c r="A524" s="1" t="s">
        <v>1553</v>
      </c>
      <c r="B524" s="1" t="s">
        <v>1554</v>
      </c>
      <c r="C524" s="3">
        <v>6.02465753424658</v>
      </c>
      <c r="D524" s="4">
        <v>42038</v>
      </c>
      <c r="E524" s="3">
        <v>0.930960461</v>
      </c>
      <c r="F524" s="5" t="s">
        <v>1555</v>
      </c>
      <c r="G524" s="5">
        <v>209</v>
      </c>
      <c r="H524" s="5" t="s">
        <v>93</v>
      </c>
      <c r="I524" s="3">
        <v>14.0198511166253</v>
      </c>
      <c r="J524" s="3">
        <v>12.75</v>
      </c>
      <c r="K524" s="3">
        <v>3.08468872686484</v>
      </c>
      <c r="L524" s="3">
        <v>27.0069375619425</v>
      </c>
      <c r="M524" s="3">
        <v>7.17201166180758</v>
      </c>
      <c r="N524" s="3">
        <v>15.7185628742515</v>
      </c>
      <c r="O524" s="3">
        <v>21.8025182239894</v>
      </c>
      <c r="P524" s="3">
        <v>18.5613682092555</v>
      </c>
      <c r="Q524" s="3">
        <v>34.0627279358133</v>
      </c>
      <c r="R524" s="3">
        <v>11.6615067079463</v>
      </c>
      <c r="S524" s="3">
        <v>63.3777777777778</v>
      </c>
      <c r="T524" s="3">
        <v>29.0629962943356</v>
      </c>
      <c r="U524" s="3">
        <v>115.474794841735</v>
      </c>
      <c r="V524" s="3">
        <v>35.4928017718715</v>
      </c>
      <c r="W524" s="3">
        <v>80.1960784313726</v>
      </c>
      <c r="X524" s="3">
        <v>40.2621722846442</v>
      </c>
      <c r="Y524" s="3">
        <v>112.240184757506</v>
      </c>
      <c r="Z524" s="3">
        <v>36.8831168831169</v>
      </c>
      <c r="AA524" s="3">
        <v>0.256109197940485</v>
      </c>
      <c r="AB524" s="3">
        <v>0.209688811869234</v>
      </c>
      <c r="AC524" s="3">
        <v>-25.8855585831063</v>
      </c>
      <c r="AD524" s="3">
        <v>0.836167122946354</v>
      </c>
      <c r="AE524" s="5">
        <v>8</v>
      </c>
      <c r="AF524" s="3">
        <v>1.43465318622271</v>
      </c>
      <c r="AG524" s="3">
        <v>60.7535143213526</v>
      </c>
      <c r="AH524" s="3">
        <v>46.9812530747782</v>
      </c>
      <c r="AI524" s="3">
        <v>19.8570470475241</v>
      </c>
      <c r="AJ524" s="3">
        <v>18.2395081334832</v>
      </c>
      <c r="AK524" s="3"/>
      <c r="AL524" s="3"/>
      <c r="AM524" s="3"/>
      <c r="AN524" s="5" t="s">
        <v>46</v>
      </c>
      <c r="AO524" s="1"/>
      <c r="AP524" s="1"/>
      <c r="AQ524" s="1"/>
    </row>
    <row r="525" spans="1:43">
      <c r="A525" s="1" t="s">
        <v>1556</v>
      </c>
      <c r="B525" s="1" t="s">
        <v>1557</v>
      </c>
      <c r="C525" s="3">
        <v>5.9972602739726</v>
      </c>
      <c r="D525" s="4">
        <v>42048</v>
      </c>
      <c r="E525" s="3">
        <v>15.5114154727</v>
      </c>
      <c r="F525" s="5" t="s">
        <v>1451</v>
      </c>
      <c r="G525" s="5">
        <v>1015</v>
      </c>
      <c r="H525" s="5" t="s">
        <v>191</v>
      </c>
      <c r="I525" s="3">
        <v>15.0251617541337</v>
      </c>
      <c r="J525" s="3">
        <v>19.3490054249548</v>
      </c>
      <c r="K525" s="3">
        <v>4.0988939492518</v>
      </c>
      <c r="L525" s="3">
        <v>16.4383561643836</v>
      </c>
      <c r="M525" s="3">
        <v>8.03511141120864</v>
      </c>
      <c r="N525" s="3">
        <v>25.045045045045</v>
      </c>
      <c r="O525" s="3">
        <v>29.136400322841</v>
      </c>
      <c r="P525" s="3">
        <v>12.5714285714286</v>
      </c>
      <c r="Q525" s="3">
        <v>35.9388275276126</v>
      </c>
      <c r="R525" s="3">
        <v>22.6415094339623</v>
      </c>
      <c r="S525" s="3">
        <v>96.319018404908</v>
      </c>
      <c r="T525" s="3">
        <v>17.156862745098</v>
      </c>
      <c r="U525" s="3">
        <v>210.679611650485</v>
      </c>
      <c r="V525" s="3">
        <v>17.0087976539589</v>
      </c>
      <c r="W525" s="3">
        <v>118.281036834925</v>
      </c>
      <c r="X525" s="3">
        <v>50.1766784452297</v>
      </c>
      <c r="Y525" s="3">
        <v>78.173719376392</v>
      </c>
      <c r="Z525" s="3">
        <v>87.3417721518987</v>
      </c>
      <c r="AA525" s="3">
        <v>0.3713594986286</v>
      </c>
      <c r="AB525" s="3">
        <v>0.25790558558425</v>
      </c>
      <c r="AC525" s="3">
        <v>-37.4352331606218</v>
      </c>
      <c r="AD525" s="3">
        <v>0.79224823772245</v>
      </c>
      <c r="AE525" s="5">
        <v>8</v>
      </c>
      <c r="AF525" s="3">
        <v>2.17602358290722</v>
      </c>
      <c r="AG525" s="3">
        <v>105.731775273297</v>
      </c>
      <c r="AH525" s="3">
        <v>77.4932309249627</v>
      </c>
      <c r="AI525" s="3">
        <v>24.85064445957</v>
      </c>
      <c r="AJ525" s="3">
        <v>20.1685552611321</v>
      </c>
      <c r="AK525" s="3"/>
      <c r="AL525" s="3"/>
      <c r="AM525" s="3"/>
      <c r="AN525" s="5" t="s">
        <v>46</v>
      </c>
      <c r="AO525" s="1"/>
      <c r="AP525" s="1"/>
      <c r="AQ525" s="1"/>
    </row>
    <row r="526" spans="1:43">
      <c r="A526" s="1" t="s">
        <v>1558</v>
      </c>
      <c r="B526" s="1" t="s">
        <v>1559</v>
      </c>
      <c r="C526" s="3">
        <v>6.00547945205479</v>
      </c>
      <c r="D526" s="4">
        <v>42045</v>
      </c>
      <c r="E526" s="3">
        <v>2.1131253285</v>
      </c>
      <c r="F526" s="5" t="s">
        <v>577</v>
      </c>
      <c r="G526" s="5">
        <v>288</v>
      </c>
      <c r="H526" s="5" t="s">
        <v>50</v>
      </c>
      <c r="I526" s="3">
        <v>0.901639344262315</v>
      </c>
      <c r="J526" s="3">
        <v>1.74184903974989</v>
      </c>
      <c r="K526" s="3">
        <v>0.162733930024417</v>
      </c>
      <c r="L526" s="3">
        <v>1.6821602478973</v>
      </c>
      <c r="M526" s="3">
        <v>0.325998370008164</v>
      </c>
      <c r="N526" s="3">
        <v>3.02760463045414</v>
      </c>
      <c r="O526" s="3">
        <v>0.654129190515137</v>
      </c>
      <c r="P526" s="3">
        <v>54.3627227044312</v>
      </c>
      <c r="Q526" s="3">
        <v>1.81968569065344</v>
      </c>
      <c r="R526" s="3">
        <v>5.02172863351038</v>
      </c>
      <c r="S526" s="3">
        <v>6.12068965517243</v>
      </c>
      <c r="T526" s="3">
        <v>1.01694915254237</v>
      </c>
      <c r="U526" s="3">
        <v>13.6657433056325</v>
      </c>
      <c r="V526" s="3">
        <v>1.39318885448916</v>
      </c>
      <c r="W526" s="3">
        <v>19.9805068226121</v>
      </c>
      <c r="X526" s="3">
        <v>4.09924487594391</v>
      </c>
      <c r="Y526" s="3">
        <v>19.7470817120623</v>
      </c>
      <c r="Z526" s="3">
        <v>35.2941176470588</v>
      </c>
      <c r="AA526" s="3">
        <v>0.161417536011343</v>
      </c>
      <c r="AB526" s="3">
        <v>0.475039404577449</v>
      </c>
      <c r="AC526" s="3">
        <v>-2.01149425287359</v>
      </c>
      <c r="AD526" s="3">
        <v>3.1063176326764</v>
      </c>
      <c r="AE526" s="5">
        <v>2</v>
      </c>
      <c r="AF526" s="3">
        <v>0.515478822074941</v>
      </c>
      <c r="AG526" s="3">
        <v>7.08184216129553</v>
      </c>
      <c r="AH526" s="3">
        <v>6.85900819774927</v>
      </c>
      <c r="AI526" s="3">
        <v>6.33142602345709</v>
      </c>
      <c r="AJ526" s="3">
        <v>4.13581637305716</v>
      </c>
      <c r="AK526" s="3"/>
      <c r="AL526" s="3"/>
      <c r="AM526" s="3"/>
      <c r="AN526" s="5" t="s">
        <v>46</v>
      </c>
      <c r="AO526" s="1"/>
      <c r="AP526" s="1"/>
      <c r="AQ526" s="1"/>
    </row>
    <row r="527" spans="1:43">
      <c r="A527" s="1" t="s">
        <v>1560</v>
      </c>
      <c r="B527" s="1" t="s">
        <v>1561</v>
      </c>
      <c r="C527" s="3">
        <v>6.03835616438356</v>
      </c>
      <c r="D527" s="4">
        <v>42033</v>
      </c>
      <c r="E527" s="3">
        <v>39.3551158472</v>
      </c>
      <c r="F527" s="5" t="s">
        <v>1562</v>
      </c>
      <c r="G527" s="5">
        <v>945</v>
      </c>
      <c r="H527" s="5" t="s">
        <v>55</v>
      </c>
      <c r="I527" s="3">
        <v>11.5865384615385</v>
      </c>
      <c r="J527" s="3">
        <v>40.713853599516</v>
      </c>
      <c r="K527" s="3">
        <v>2.74457724656929</v>
      </c>
      <c r="L527" s="3">
        <v>46.4971751412429</v>
      </c>
      <c r="M527" s="3">
        <v>2.97249334516416</v>
      </c>
      <c r="N527" s="3">
        <v>70.0777977259126</v>
      </c>
      <c r="O527" s="3">
        <v>25.0538793103448</v>
      </c>
      <c r="P527" s="3">
        <v>21.523178807947</v>
      </c>
      <c r="Q527" s="3">
        <v>38.6499402628435</v>
      </c>
      <c r="R527" s="3">
        <v>11.9664634146341</v>
      </c>
      <c r="S527" s="3">
        <v>66.9784172661871</v>
      </c>
      <c r="T527" s="3">
        <v>47.4609375</v>
      </c>
      <c r="U527" s="3">
        <v>225.070028011205</v>
      </c>
      <c r="V527" s="3">
        <v>8.40108401084011</v>
      </c>
      <c r="W527" s="3">
        <v>122.531160115053</v>
      </c>
      <c r="X527" s="3">
        <v>42.5709515859766</v>
      </c>
      <c r="Y527" s="3">
        <v>141.770833333333</v>
      </c>
      <c r="Z527" s="3">
        <v>50.5197505197505</v>
      </c>
      <c r="AA527" s="3">
        <v>0.208260572414456</v>
      </c>
      <c r="AB527" s="3">
        <v>0.216130777997599</v>
      </c>
      <c r="AC527" s="3">
        <v>-42.3835125448029</v>
      </c>
      <c r="AD527" s="3">
        <v>0.719444457303745</v>
      </c>
      <c r="AE527" s="5">
        <v>7</v>
      </c>
      <c r="AF527" s="3">
        <v>2.39284103376059</v>
      </c>
      <c r="AG527" s="3">
        <v>92.6843390516622</v>
      </c>
      <c r="AH527" s="3">
        <v>88.2876806294417</v>
      </c>
      <c r="AI527" s="3">
        <v>30.2401032307141</v>
      </c>
      <c r="AJ527" s="3">
        <v>28.5664516680836</v>
      </c>
      <c r="AK527" s="3"/>
      <c r="AL527" s="3"/>
      <c r="AM527" s="3"/>
      <c r="AN527" s="5" t="s">
        <v>46</v>
      </c>
      <c r="AO527" s="1"/>
      <c r="AP527" s="1"/>
      <c r="AQ527" s="1"/>
    </row>
    <row r="528" spans="1:43">
      <c r="A528" s="1" t="s">
        <v>1563</v>
      </c>
      <c r="B528" s="1" t="s">
        <v>1564</v>
      </c>
      <c r="C528" s="3">
        <v>18.3150684931507</v>
      </c>
      <c r="D528" s="4">
        <v>37552</v>
      </c>
      <c r="E528" s="3">
        <v>13.1880037662</v>
      </c>
      <c r="F528" s="5" t="s">
        <v>70</v>
      </c>
      <c r="G528" s="5">
        <v>1485</v>
      </c>
      <c r="H528" s="5" t="s">
        <v>71</v>
      </c>
      <c r="I528" s="3">
        <v>0.318979266347692</v>
      </c>
      <c r="J528" s="3">
        <v>35.8490566037736</v>
      </c>
      <c r="K528" s="3">
        <v>0.239043824701207</v>
      </c>
      <c r="L528" s="3">
        <v>30.8176100628931</v>
      </c>
      <c r="M528" s="3">
        <v>-0.710339384372522</v>
      </c>
      <c r="N528" s="3">
        <v>62.8930817610063</v>
      </c>
      <c r="O528" s="3">
        <v>1.0441767068273</v>
      </c>
      <c r="P528" s="3">
        <v>19.620253164557</v>
      </c>
      <c r="Q528" s="3">
        <v>2.52648736756316</v>
      </c>
      <c r="R528" s="3">
        <v>10.2564102564103</v>
      </c>
      <c r="S528" s="3">
        <v>12.6446112786202</v>
      </c>
      <c r="T528" s="3">
        <v>4.69798657718121</v>
      </c>
      <c r="U528" s="3">
        <v>22.6042444944946</v>
      </c>
      <c r="V528" s="3">
        <v>7.9136690647482</v>
      </c>
      <c r="W528" s="3">
        <v>29.0963822251617</v>
      </c>
      <c r="X528" s="3">
        <v>7.19424460431655</v>
      </c>
      <c r="Y528" s="3">
        <v>29.9290751372017</v>
      </c>
      <c r="Z528" s="3">
        <v>9.52380952380952</v>
      </c>
      <c r="AA528" s="3">
        <v>0.187190000508938</v>
      </c>
      <c r="AB528" s="3">
        <v>0.311519125176769</v>
      </c>
      <c r="AC528" s="3">
        <v>-3.67985280588776</v>
      </c>
      <c r="AD528" s="3">
        <v>2.41013160829978</v>
      </c>
      <c r="AE528" s="5">
        <v>2</v>
      </c>
      <c r="AF528" s="3">
        <v>0.703162670252663</v>
      </c>
      <c r="AG528" s="3">
        <v>11.5454829595156</v>
      </c>
      <c r="AH528" s="3">
        <v>10.9604432075728</v>
      </c>
      <c r="AI528" s="3">
        <v>8.48409570814255</v>
      </c>
      <c r="AJ528" s="3">
        <v>6.5188988566405</v>
      </c>
      <c r="AK528" s="3">
        <v>5.91602530688504</v>
      </c>
      <c r="AL528" s="3">
        <v>5.78778553797457</v>
      </c>
      <c r="AM528" s="3">
        <v>1000</v>
      </c>
      <c r="AN528" s="5" t="s">
        <v>56</v>
      </c>
      <c r="AO528" s="1"/>
      <c r="AP528" s="1"/>
      <c r="AQ528" s="1"/>
    </row>
    <row r="529" spans="1:43">
      <c r="A529" s="1" t="s">
        <v>1565</v>
      </c>
      <c r="B529" s="1" t="s">
        <v>1566</v>
      </c>
      <c r="C529" s="3">
        <v>5.70958904109589</v>
      </c>
      <c r="D529" s="4">
        <v>42153</v>
      </c>
      <c r="E529" s="3">
        <v>1.6864059628</v>
      </c>
      <c r="F529" s="5" t="s">
        <v>1567</v>
      </c>
      <c r="G529" s="5">
        <v>2031</v>
      </c>
      <c r="H529" s="5" t="s">
        <v>93</v>
      </c>
      <c r="I529" s="3">
        <v>11.2831077104179</v>
      </c>
      <c r="J529" s="3">
        <v>24.6</v>
      </c>
      <c r="K529" s="3">
        <v>5.30800935724629</v>
      </c>
      <c r="L529" s="3">
        <v>2.47770069375619</v>
      </c>
      <c r="M529" s="3">
        <v>6.488313151225</v>
      </c>
      <c r="N529" s="3">
        <v>20.8083832335329</v>
      </c>
      <c r="O529" s="3">
        <v>18.6880100439423</v>
      </c>
      <c r="P529" s="3">
        <v>27.364185110664</v>
      </c>
      <c r="Q529" s="3">
        <v>25.878828229028</v>
      </c>
      <c r="R529" s="3">
        <v>25.6965944272446</v>
      </c>
      <c r="S529" s="3">
        <v>77.3639774859287</v>
      </c>
      <c r="T529" s="3">
        <v>16.5166754896771</v>
      </c>
      <c r="U529" s="3">
        <v>135.454545454545</v>
      </c>
      <c r="V529" s="3">
        <v>26.1351052048726</v>
      </c>
      <c r="W529" s="3">
        <v>131.136919315403</v>
      </c>
      <c r="X529" s="3">
        <v>17.7278401997503</v>
      </c>
      <c r="Y529" s="3">
        <v>152.429906542056</v>
      </c>
      <c r="Z529" s="3">
        <v>23.8961038961039</v>
      </c>
      <c r="AA529" s="3">
        <v>0.34514665829991</v>
      </c>
      <c r="AB529" s="3">
        <v>0.346478906117036</v>
      </c>
      <c r="AC529" s="3">
        <v>-17.6211453744493</v>
      </c>
      <c r="AD529" s="3">
        <v>1.82453798972702</v>
      </c>
      <c r="AE529" s="5">
        <v>3</v>
      </c>
      <c r="AF529" s="3">
        <v>2.20047360471649</v>
      </c>
      <c r="AG529" s="3">
        <v>72.8227830447691</v>
      </c>
      <c r="AH529" s="3">
        <v>54.710769237693</v>
      </c>
      <c r="AI529" s="3">
        <v>31.3923303714519</v>
      </c>
      <c r="AJ529" s="3">
        <v>23.8076653987656</v>
      </c>
      <c r="AK529" s="3"/>
      <c r="AL529" s="3"/>
      <c r="AM529" s="3"/>
      <c r="AN529" s="5" t="s">
        <v>46</v>
      </c>
      <c r="AO529" s="1"/>
      <c r="AP529" s="1"/>
      <c r="AQ529" s="1"/>
    </row>
    <row r="530" spans="1:43">
      <c r="A530" s="1" t="s">
        <v>1568</v>
      </c>
      <c r="B530" s="1" t="s">
        <v>1569</v>
      </c>
      <c r="C530" s="3">
        <v>5.87123287671233</v>
      </c>
      <c r="D530" s="4">
        <v>42094</v>
      </c>
      <c r="E530" s="3">
        <v>1.1077817509</v>
      </c>
      <c r="F530" s="5" t="s">
        <v>757</v>
      </c>
      <c r="G530" s="5">
        <v>1723</v>
      </c>
      <c r="H530" s="5" t="s">
        <v>64</v>
      </c>
      <c r="I530" s="3">
        <v>0.221947750309696</v>
      </c>
      <c r="J530" s="3">
        <v>91.5451895043732</v>
      </c>
      <c r="K530" s="3">
        <v>0.0227208489392912</v>
      </c>
      <c r="L530" s="3">
        <v>97.667638483965</v>
      </c>
      <c r="M530" s="3">
        <v>0.158939584948361</v>
      </c>
      <c r="N530" s="3">
        <v>92.8571428571429</v>
      </c>
      <c r="O530" s="3">
        <v>0.540507560369693</v>
      </c>
      <c r="P530" s="3">
        <v>84.9415204678363</v>
      </c>
      <c r="Q530" s="3">
        <v>1.01911721891421</v>
      </c>
      <c r="R530" s="3">
        <v>84.9112426035503</v>
      </c>
      <c r="S530" s="3">
        <v>1.87111251818953</v>
      </c>
      <c r="T530" s="3">
        <v>80.6596701649175</v>
      </c>
      <c r="U530" s="3">
        <v>4.28463489447272</v>
      </c>
      <c r="V530" s="3">
        <v>77.1604938271605</v>
      </c>
      <c r="W530" s="3">
        <v>7.77580838300273</v>
      </c>
      <c r="X530" s="3">
        <v>72.9938271604938</v>
      </c>
      <c r="Y530" s="3">
        <v>14.8340422653167</v>
      </c>
      <c r="Z530" s="3">
        <v>66.9172932330827</v>
      </c>
      <c r="AA530" s="3">
        <v>-0.422959000706207</v>
      </c>
      <c r="AB530" s="3">
        <v>1.74503992133732</v>
      </c>
      <c r="AC530" s="3">
        <v>0</v>
      </c>
      <c r="AD530" s="3"/>
      <c r="AE530" s="5"/>
      <c r="AF530" s="3">
        <v>0.207534169514808</v>
      </c>
      <c r="AG530" s="3">
        <v>1.39478298400044</v>
      </c>
      <c r="AH530" s="3">
        <v>1.56359076328618</v>
      </c>
      <c r="AI530" s="3">
        <v>1.92763128083007</v>
      </c>
      <c r="AJ530" s="3">
        <v>2.13357330093449</v>
      </c>
      <c r="AK530" s="3"/>
      <c r="AL530" s="3"/>
      <c r="AM530" s="3">
        <v>500</v>
      </c>
      <c r="AN530" s="5" t="s">
        <v>56</v>
      </c>
      <c r="AO530" s="1"/>
      <c r="AP530" s="1"/>
      <c r="AQ530" s="1"/>
    </row>
    <row r="531" spans="1:43">
      <c r="A531" s="1" t="s">
        <v>1570</v>
      </c>
      <c r="B531" s="1" t="s">
        <v>1571</v>
      </c>
      <c r="C531" s="3">
        <v>6.04657534246575</v>
      </c>
      <c r="D531" s="4">
        <v>42030</v>
      </c>
      <c r="E531" s="3">
        <v>3.3403563289</v>
      </c>
      <c r="F531" s="5" t="s">
        <v>1572</v>
      </c>
      <c r="G531" s="5">
        <v>601</v>
      </c>
      <c r="H531" s="5" t="s">
        <v>93</v>
      </c>
      <c r="I531" s="3">
        <v>15.5553196952229</v>
      </c>
      <c r="J531" s="3">
        <v>7.2</v>
      </c>
      <c r="K531" s="3">
        <v>5.10169143326713</v>
      </c>
      <c r="L531" s="3">
        <v>3.17145688800793</v>
      </c>
      <c r="M531" s="3">
        <v>9.73631368084096</v>
      </c>
      <c r="N531" s="3">
        <v>6.53692614770459</v>
      </c>
      <c r="O531" s="3">
        <v>24.3623930404543</v>
      </c>
      <c r="P531" s="3">
        <v>12.9778672032193</v>
      </c>
      <c r="Q531" s="3">
        <v>35.8341348302421</v>
      </c>
      <c r="R531" s="3">
        <v>9.59752321981424</v>
      </c>
      <c r="S531" s="3">
        <v>103.064279296608</v>
      </c>
      <c r="T531" s="3">
        <v>3.65272631021705</v>
      </c>
      <c r="U531" s="3">
        <v>225.457425583928</v>
      </c>
      <c r="V531" s="3">
        <v>3.65448504983389</v>
      </c>
      <c r="W531" s="3">
        <v>167.832875863257</v>
      </c>
      <c r="X531" s="3">
        <v>6.99126092384519</v>
      </c>
      <c r="Y531" s="3">
        <v>184.99987092783</v>
      </c>
      <c r="Z531" s="3">
        <v>14.4155844155844</v>
      </c>
      <c r="AA531" s="3">
        <v>0.414055717285621</v>
      </c>
      <c r="AB531" s="3">
        <v>0.324304961950739</v>
      </c>
      <c r="AC531" s="3">
        <v>-33.5775667118951</v>
      </c>
      <c r="AD531" s="3">
        <v>1.15526507754093</v>
      </c>
      <c r="AE531" s="5">
        <v>5</v>
      </c>
      <c r="AF531" s="3">
        <v>2.64377345402241</v>
      </c>
      <c r="AG531" s="3">
        <v>93.0523504962261</v>
      </c>
      <c r="AH531" s="3">
        <v>84.5572181423252</v>
      </c>
      <c r="AI531" s="3">
        <v>36.251894571844</v>
      </c>
      <c r="AJ531" s="3">
        <v>29.8115778347045</v>
      </c>
      <c r="AK531" s="3"/>
      <c r="AL531" s="3"/>
      <c r="AM531" s="3">
        <v>100</v>
      </c>
      <c r="AN531" s="5" t="s">
        <v>56</v>
      </c>
      <c r="AO531" s="1"/>
      <c r="AP531" s="1"/>
      <c r="AQ531" s="1"/>
    </row>
    <row r="532" spans="1:43">
      <c r="A532" s="1" t="s">
        <v>1573</v>
      </c>
      <c r="B532" s="1" t="s">
        <v>1574</v>
      </c>
      <c r="C532" s="3">
        <v>6.04383561643836</v>
      </c>
      <c r="D532" s="4">
        <v>42031</v>
      </c>
      <c r="E532" s="3">
        <v>11.1752753171</v>
      </c>
      <c r="F532" s="5" t="s">
        <v>1575</v>
      </c>
      <c r="G532" s="5">
        <v>2207</v>
      </c>
      <c r="H532" s="5" t="s">
        <v>191</v>
      </c>
      <c r="I532" s="3">
        <v>18.1500872600349</v>
      </c>
      <c r="J532" s="3">
        <v>5.78661844484629</v>
      </c>
      <c r="K532" s="3">
        <v>3.12261995430313</v>
      </c>
      <c r="L532" s="3">
        <v>36.3013698630137</v>
      </c>
      <c r="M532" s="3">
        <v>9.2816787732042</v>
      </c>
      <c r="N532" s="3">
        <v>17.1171171171171</v>
      </c>
      <c r="O532" s="3">
        <v>37.5317420010158</v>
      </c>
      <c r="P532" s="3">
        <v>1.9047619047619</v>
      </c>
      <c r="Q532" s="3">
        <v>56.8037058482918</v>
      </c>
      <c r="R532" s="3">
        <v>2.30607966457023</v>
      </c>
      <c r="S532" s="3">
        <v>121.42273098937</v>
      </c>
      <c r="T532" s="3">
        <v>3.18627450980392</v>
      </c>
      <c r="U532" s="3">
        <v>176.891615541922</v>
      </c>
      <c r="V532" s="3">
        <v>36.950146627566</v>
      </c>
      <c r="W532" s="3">
        <v>148.212648945921</v>
      </c>
      <c r="X532" s="3">
        <v>33.5689045936396</v>
      </c>
      <c r="Y532" s="3">
        <v>231.051344743276</v>
      </c>
      <c r="Z532" s="3">
        <v>24.0506329113924</v>
      </c>
      <c r="AA532" s="3">
        <v>0.448218902891012</v>
      </c>
      <c r="AB532" s="3">
        <v>0.32960020337138</v>
      </c>
      <c r="AC532" s="3">
        <v>-23.9592183517417</v>
      </c>
      <c r="AD532" s="3">
        <v>1.47425016913206</v>
      </c>
      <c r="AE532" s="5">
        <v>2</v>
      </c>
      <c r="AF532" s="3">
        <v>2.48516128486141</v>
      </c>
      <c r="AG532" s="3">
        <v>100.101687897781</v>
      </c>
      <c r="AH532" s="3">
        <v>70.1728398587627</v>
      </c>
      <c r="AI532" s="3">
        <v>34.6158688454244</v>
      </c>
      <c r="AJ532" s="3">
        <v>33.4717508293865</v>
      </c>
      <c r="AK532" s="3"/>
      <c r="AL532" s="3"/>
      <c r="AM532" s="3"/>
      <c r="AN532" s="5" t="s">
        <v>46</v>
      </c>
      <c r="AO532" s="1"/>
      <c r="AP532" s="1"/>
      <c r="AQ532" s="1"/>
    </row>
    <row r="533" spans="1:43">
      <c r="A533" s="1" t="s">
        <v>1576</v>
      </c>
      <c r="B533" s="1" t="s">
        <v>1577</v>
      </c>
      <c r="C533" s="3">
        <v>5.96164383561644</v>
      </c>
      <c r="D533" s="4">
        <v>42061</v>
      </c>
      <c r="E533" s="3">
        <v>9.0975654892</v>
      </c>
      <c r="F533" s="5" t="s">
        <v>1578</v>
      </c>
      <c r="G533" s="5">
        <v>1574</v>
      </c>
      <c r="H533" s="5" t="s">
        <v>191</v>
      </c>
      <c r="I533" s="3">
        <v>11.4864864864865</v>
      </c>
      <c r="J533" s="3">
        <v>38.5171790235081</v>
      </c>
      <c r="K533" s="3">
        <v>3.1791493627381</v>
      </c>
      <c r="L533" s="3">
        <v>35.1027397260274</v>
      </c>
      <c r="M533" s="3">
        <v>5.33112421421962</v>
      </c>
      <c r="N533" s="3">
        <v>49.3693693693694</v>
      </c>
      <c r="O533" s="3">
        <v>25.8991897732531</v>
      </c>
      <c r="P533" s="3">
        <v>20.5714285714286</v>
      </c>
      <c r="Q533" s="3">
        <v>34.1411932672291</v>
      </c>
      <c r="R533" s="3">
        <v>25.1572327044025</v>
      </c>
      <c r="S533" s="3">
        <v>80.5762051548673</v>
      </c>
      <c r="T533" s="3">
        <v>32.5980392156863</v>
      </c>
      <c r="U533" s="3">
        <v>229.114696491935</v>
      </c>
      <c r="V533" s="3">
        <v>10.8504398826979</v>
      </c>
      <c r="W533" s="3">
        <v>172.370783303671</v>
      </c>
      <c r="X533" s="3">
        <v>19.7879858657244</v>
      </c>
      <c r="Y533" s="3">
        <v>188.751573337264</v>
      </c>
      <c r="Z533" s="3">
        <v>40.5063291139241</v>
      </c>
      <c r="AA533" s="3">
        <v>0.30386840907736</v>
      </c>
      <c r="AB533" s="3">
        <v>0.313996316071858</v>
      </c>
      <c r="AC533" s="3">
        <v>-31.2749003984064</v>
      </c>
      <c r="AD533" s="3">
        <v>1.2652007448447</v>
      </c>
      <c r="AE533" s="5">
        <v>5</v>
      </c>
      <c r="AF533" s="3">
        <v>2.68715956174615</v>
      </c>
      <c r="AG533" s="3">
        <v>88.63121916233</v>
      </c>
      <c r="AH533" s="3">
        <v>83.9221975293058</v>
      </c>
      <c r="AI533" s="3">
        <v>35.3595478994451</v>
      </c>
      <c r="AJ533" s="3">
        <v>30.6473749594784</v>
      </c>
      <c r="AK533" s="3"/>
      <c r="AL533" s="3"/>
      <c r="AM533" s="3"/>
      <c r="AN533" s="5" t="s">
        <v>46</v>
      </c>
      <c r="AO533" s="1"/>
      <c r="AP533" s="1"/>
      <c r="AQ533" s="1"/>
    </row>
    <row r="534" spans="1:43">
      <c r="A534" s="1" t="s">
        <v>1579</v>
      </c>
      <c r="B534" s="1" t="s">
        <v>1580</v>
      </c>
      <c r="C534" s="3">
        <v>6.06301369863014</v>
      </c>
      <c r="D534" s="4">
        <v>42024</v>
      </c>
      <c r="E534" s="3">
        <v>8.9120426545</v>
      </c>
      <c r="F534" s="5" t="s">
        <v>1581</v>
      </c>
      <c r="G534" s="5">
        <v>2214</v>
      </c>
      <c r="H534" s="5" t="s">
        <v>64</v>
      </c>
      <c r="I534" s="3">
        <v>0.263578562611495</v>
      </c>
      <c r="J534" s="3">
        <v>58.8921282798834</v>
      </c>
      <c r="K534" s="3">
        <v>0.0383667281821414</v>
      </c>
      <c r="L534" s="3">
        <v>70.8454810495627</v>
      </c>
      <c r="M534" s="3">
        <v>0.195243257561992</v>
      </c>
      <c r="N534" s="3">
        <v>60.0583090379009</v>
      </c>
      <c r="O534" s="3">
        <v>0.591964590327806</v>
      </c>
      <c r="P534" s="3">
        <v>63.8888888888889</v>
      </c>
      <c r="Q534" s="3">
        <v>1.0755313808529</v>
      </c>
      <c r="R534" s="3">
        <v>70.2662721893491</v>
      </c>
      <c r="S534" s="3">
        <v>2.09885971656238</v>
      </c>
      <c r="T534" s="3">
        <v>43.928035982009</v>
      </c>
      <c r="U534" s="3">
        <v>4.7563237639819</v>
      </c>
      <c r="V534" s="3">
        <v>39.0432098765432</v>
      </c>
      <c r="W534" s="3">
        <v>8.76564632568067</v>
      </c>
      <c r="X534" s="3">
        <v>25.3086419753086</v>
      </c>
      <c r="Y534" s="3">
        <v>16.7638154096766</v>
      </c>
      <c r="Z534" s="3">
        <v>11.0275689223058</v>
      </c>
      <c r="AA534" s="3">
        <v>0.0371994351640108</v>
      </c>
      <c r="AB534" s="3">
        <v>3.14740719865559</v>
      </c>
      <c r="AC534" s="3">
        <v>0</v>
      </c>
      <c r="AD534" s="3"/>
      <c r="AE534" s="5"/>
      <c r="AF534" s="3">
        <v>0.232413684007992</v>
      </c>
      <c r="AG534" s="3">
        <v>1.54285850604861</v>
      </c>
      <c r="AH534" s="3">
        <v>1.69349988472876</v>
      </c>
      <c r="AI534" s="3">
        <v>2.08141672346276</v>
      </c>
      <c r="AJ534" s="3">
        <v>2.29698820296056</v>
      </c>
      <c r="AK534" s="3"/>
      <c r="AL534" s="3"/>
      <c r="AM534" s="3"/>
      <c r="AN534" s="5" t="s">
        <v>46</v>
      </c>
      <c r="AO534" s="1"/>
      <c r="AP534" s="1"/>
      <c r="AQ534" s="1"/>
    </row>
    <row r="535" spans="1:43">
      <c r="A535" s="1" t="s">
        <v>1582</v>
      </c>
      <c r="B535" s="1" t="s">
        <v>1583</v>
      </c>
      <c r="C535" s="3">
        <v>12.9315068493151</v>
      </c>
      <c r="D535" s="4">
        <v>39517</v>
      </c>
      <c r="E535" s="3">
        <v>16.9759261213</v>
      </c>
      <c r="F535" s="5" t="s">
        <v>70</v>
      </c>
      <c r="G535" s="5">
        <v>1252</v>
      </c>
      <c r="H535" s="5" t="s">
        <v>45</v>
      </c>
      <c r="I535" s="3">
        <v>1.46579804560262</v>
      </c>
      <c r="J535" s="3">
        <v>40.6050955414013</v>
      </c>
      <c r="K535" s="3">
        <v>0.56497175141244</v>
      </c>
      <c r="L535" s="3">
        <v>42.2360248447205</v>
      </c>
      <c r="M535" s="3">
        <v>0.483870967741939</v>
      </c>
      <c r="N535" s="3">
        <v>34.7619047619048</v>
      </c>
      <c r="O535" s="3">
        <v>2.97520661157026</v>
      </c>
      <c r="P535" s="3">
        <v>35.0993377483444</v>
      </c>
      <c r="Q535" s="3">
        <v>2.89017341040462</v>
      </c>
      <c r="R535" s="3">
        <v>47.4315068493151</v>
      </c>
      <c r="S535" s="3">
        <v>7.22891566265061</v>
      </c>
      <c r="T535" s="3">
        <v>56.120527306968</v>
      </c>
      <c r="U535" s="3">
        <v>15.1660327587045</v>
      </c>
      <c r="V535" s="3">
        <v>60.7218683651805</v>
      </c>
      <c r="W535" s="3">
        <v>18.2527378880968</v>
      </c>
      <c r="X535" s="3">
        <v>61.8483412322275</v>
      </c>
      <c r="Y535" s="3">
        <v>19.9762518310983</v>
      </c>
      <c r="Z535" s="3">
        <v>67.0886075949367</v>
      </c>
      <c r="AA535" s="3">
        <v>0.201442020244434</v>
      </c>
      <c r="AB535" s="3">
        <v>0.258398921871007</v>
      </c>
      <c r="AC535" s="3">
        <v>-4.35943060498222</v>
      </c>
      <c r="AD535" s="3">
        <v>1.31595111631144</v>
      </c>
      <c r="AE535" s="5">
        <v>2</v>
      </c>
      <c r="AF535" s="3">
        <v>0.392940920227888</v>
      </c>
      <c r="AG535" s="3">
        <v>6.48511334646813</v>
      </c>
      <c r="AH535" s="3">
        <v>7.45497760632408</v>
      </c>
      <c r="AI535" s="3">
        <v>4.52818080129667</v>
      </c>
      <c r="AJ535" s="3">
        <v>4.18830931120691</v>
      </c>
      <c r="AK535" s="3">
        <v>5.05921973858465</v>
      </c>
      <c r="AL535" s="3">
        <v>5.63874737132917</v>
      </c>
      <c r="AM535" s="3"/>
      <c r="AN535" s="5" t="s">
        <v>46</v>
      </c>
      <c r="AO535" s="1"/>
      <c r="AP535" s="1"/>
      <c r="AQ535" s="1"/>
    </row>
    <row r="536" spans="1:43">
      <c r="A536" s="1" t="s">
        <v>1584</v>
      </c>
      <c r="B536" s="1" t="s">
        <v>1585</v>
      </c>
      <c r="C536" s="3">
        <v>6</v>
      </c>
      <c r="D536" s="4">
        <v>42047</v>
      </c>
      <c r="E536" s="3">
        <v>0.1843612184</v>
      </c>
      <c r="F536" s="5" t="s">
        <v>1586</v>
      </c>
      <c r="G536" s="5">
        <v>280</v>
      </c>
      <c r="H536" s="5" t="s">
        <v>93</v>
      </c>
      <c r="I536" s="3">
        <v>-0.670836732843811</v>
      </c>
      <c r="J536" s="3">
        <v>95.3</v>
      </c>
      <c r="K536" s="3">
        <v>0.0913492280990125</v>
      </c>
      <c r="L536" s="3">
        <v>92.4677898909812</v>
      </c>
      <c r="M536" s="3">
        <v>1.22875092387286</v>
      </c>
      <c r="N536" s="3">
        <v>68.9620758483034</v>
      </c>
      <c r="O536" s="3">
        <v>-3.68319268635725</v>
      </c>
      <c r="P536" s="3">
        <v>97.887323943662</v>
      </c>
      <c r="Q536" s="3">
        <v>-5.66508824795524</v>
      </c>
      <c r="R536" s="3">
        <v>97.4200206398349</v>
      </c>
      <c r="S536" s="3">
        <v>12.9471188537264</v>
      </c>
      <c r="T536" s="3">
        <v>91.42403388036</v>
      </c>
      <c r="U536" s="3">
        <v>24.4265273677038</v>
      </c>
      <c r="V536" s="3">
        <v>90.8084163898117</v>
      </c>
      <c r="W536" s="3">
        <v>8.95982498011136</v>
      </c>
      <c r="X536" s="3">
        <v>98.0024968789014</v>
      </c>
      <c r="Y536" s="3">
        <v>8.37784371909001</v>
      </c>
      <c r="Z536" s="3">
        <v>98.7012987012987</v>
      </c>
      <c r="AA536" s="3">
        <v>0.0702041085115374</v>
      </c>
      <c r="AB536" s="3">
        <v>0.0231993781828324</v>
      </c>
      <c r="AC536" s="3">
        <v>-17.9078358934474</v>
      </c>
      <c r="AD536" s="3">
        <v>0.161730049166405</v>
      </c>
      <c r="AE536" s="5">
        <v>6</v>
      </c>
      <c r="AF536" s="3">
        <v>0.267819307976206</v>
      </c>
      <c r="AG536" s="3">
        <v>10.2272448565629</v>
      </c>
      <c r="AH536" s="3">
        <v>13.1536724095528</v>
      </c>
      <c r="AI536" s="3">
        <v>2.32497992190632</v>
      </c>
      <c r="AJ536" s="3">
        <v>2.4842200138173</v>
      </c>
      <c r="AK536" s="3"/>
      <c r="AL536" s="3"/>
      <c r="AM536" s="3"/>
      <c r="AN536" s="5" t="s">
        <v>46</v>
      </c>
      <c r="AO536" s="1"/>
      <c r="AP536" s="1"/>
      <c r="AQ536" s="1"/>
    </row>
    <row r="537" spans="1:43">
      <c r="A537" s="1" t="s">
        <v>1587</v>
      </c>
      <c r="B537" s="1" t="s">
        <v>1588</v>
      </c>
      <c r="C537" s="3">
        <v>6.00547945205479</v>
      </c>
      <c r="D537" s="4">
        <v>42045</v>
      </c>
      <c r="E537" s="3">
        <v>12.3779106878</v>
      </c>
      <c r="F537" s="5" t="s">
        <v>1589</v>
      </c>
      <c r="G537" s="5">
        <v>1546</v>
      </c>
      <c r="H537" s="5" t="s">
        <v>116</v>
      </c>
      <c r="I537" s="3">
        <v>10.7090464547677</v>
      </c>
      <c r="J537" s="3">
        <v>25.2336448598131</v>
      </c>
      <c r="K537" s="3">
        <v>3.37899543378995</v>
      </c>
      <c r="L537" s="3">
        <v>36.697247706422</v>
      </c>
      <c r="M537" s="3">
        <v>5.54778554778554</v>
      </c>
      <c r="N537" s="3">
        <v>21.0280373831776</v>
      </c>
      <c r="O537" s="3">
        <v>17.5493250259605</v>
      </c>
      <c r="P537" s="3">
        <v>27.5</v>
      </c>
      <c r="Q537" s="3">
        <v>20.4255319148936</v>
      </c>
      <c r="R537" s="3">
        <v>44.4444444444444</v>
      </c>
      <c r="S537" s="3">
        <v>50.9333333333333</v>
      </c>
      <c r="T537" s="3">
        <v>52.1472392638037</v>
      </c>
      <c r="U537" s="3">
        <v>86.952931461602</v>
      </c>
      <c r="V537" s="3">
        <v>64.7058823529412</v>
      </c>
      <c r="W537" s="3">
        <v>65.2554744525547</v>
      </c>
      <c r="X537" s="3">
        <v>59.3406593406593</v>
      </c>
      <c r="Y537" s="3">
        <v>133.884297520661</v>
      </c>
      <c r="Z537" s="3">
        <v>46.5116279069767</v>
      </c>
      <c r="AA537" s="3">
        <v>0.25040629824175</v>
      </c>
      <c r="AB537" s="3">
        <v>0.171983572847948</v>
      </c>
      <c r="AC537" s="3">
        <v>-24.778156996587</v>
      </c>
      <c r="AD537" s="3">
        <v>0.734172630205111</v>
      </c>
      <c r="AE537" s="5">
        <v>3</v>
      </c>
      <c r="AF537" s="3">
        <v>1.2657003234476</v>
      </c>
      <c r="AG537" s="3">
        <v>40.6169897729425</v>
      </c>
      <c r="AH537" s="3">
        <v>40.7014359475325</v>
      </c>
      <c r="AI537" s="3">
        <v>17.5724015552374</v>
      </c>
      <c r="AJ537" s="3">
        <v>18.7176926003365</v>
      </c>
      <c r="AK537" s="3"/>
      <c r="AL537" s="3"/>
      <c r="AM537" s="3"/>
      <c r="AN537" s="5" t="s">
        <v>46</v>
      </c>
      <c r="AO537" s="1"/>
      <c r="AP537" s="1"/>
      <c r="AQ537" s="1"/>
    </row>
    <row r="538" spans="1:43">
      <c r="A538" s="1" t="s">
        <v>1590</v>
      </c>
      <c r="B538" s="1" t="s">
        <v>1591</v>
      </c>
      <c r="C538" s="3">
        <v>5.9972602739726</v>
      </c>
      <c r="D538" s="4">
        <v>42048</v>
      </c>
      <c r="E538" s="3">
        <v>2.3383609061</v>
      </c>
      <c r="F538" s="5" t="s">
        <v>1592</v>
      </c>
      <c r="G538" s="5">
        <v>2190</v>
      </c>
      <c r="H538" s="5" t="s">
        <v>93</v>
      </c>
      <c r="I538" s="3">
        <v>13.7162954279015</v>
      </c>
      <c r="J538" s="3">
        <v>13.55</v>
      </c>
      <c r="K538" s="3">
        <v>4.90115499416013</v>
      </c>
      <c r="L538" s="3">
        <v>4.80673934588702</v>
      </c>
      <c r="M538" s="3">
        <v>7.46731664081541</v>
      </c>
      <c r="N538" s="3">
        <v>14.3213572854291</v>
      </c>
      <c r="O538" s="3">
        <v>23.1714750101585</v>
      </c>
      <c r="P538" s="3">
        <v>15.5432595573441</v>
      </c>
      <c r="Q538" s="3">
        <v>29.6791443850267</v>
      </c>
      <c r="R538" s="3">
        <v>18.2146542827657</v>
      </c>
      <c r="S538" s="3">
        <v>80.4584015478494</v>
      </c>
      <c r="T538" s="3">
        <v>14.6109052408682</v>
      </c>
      <c r="U538" s="3">
        <v>131.547789554091</v>
      </c>
      <c r="V538" s="3">
        <v>27.6301218161683</v>
      </c>
      <c r="W538" s="3">
        <v>103.217966982318</v>
      </c>
      <c r="X538" s="3">
        <v>28.8389513108614</v>
      </c>
      <c r="Y538" s="3">
        <v>164.008879944802</v>
      </c>
      <c r="Z538" s="3">
        <v>20.6493506493507</v>
      </c>
      <c r="AA538" s="3">
        <v>0.358293374875964</v>
      </c>
      <c r="AB538" s="3">
        <v>0.236838217740836</v>
      </c>
      <c r="AC538" s="3">
        <v>-28.2264779350541</v>
      </c>
      <c r="AD538" s="3">
        <v>0.942720199866355</v>
      </c>
      <c r="AE538" s="5">
        <v>3</v>
      </c>
      <c r="AF538" s="3">
        <v>1.74795104306277</v>
      </c>
      <c r="AG538" s="3">
        <v>66.1424575048094</v>
      </c>
      <c r="AH538" s="3">
        <v>56.4832551789157</v>
      </c>
      <c r="AI538" s="3">
        <v>25.4165760030057</v>
      </c>
      <c r="AJ538" s="3">
        <v>20.4339819981661</v>
      </c>
      <c r="AK538" s="3"/>
      <c r="AL538" s="3"/>
      <c r="AM538" s="3"/>
      <c r="AN538" s="5" t="s">
        <v>46</v>
      </c>
      <c r="AO538" s="1"/>
      <c r="AP538" s="1"/>
      <c r="AQ538" s="1"/>
    </row>
    <row r="539" spans="1:43">
      <c r="A539" s="1" t="s">
        <v>1593</v>
      </c>
      <c r="B539" s="1" t="s">
        <v>1594</v>
      </c>
      <c r="C539" s="3">
        <v>6</v>
      </c>
      <c r="D539" s="4">
        <v>42047</v>
      </c>
      <c r="E539" s="3">
        <v>24.6879942712</v>
      </c>
      <c r="F539" s="5" t="s">
        <v>1595</v>
      </c>
      <c r="G539" s="5">
        <v>2191</v>
      </c>
      <c r="H539" s="5" t="s">
        <v>93</v>
      </c>
      <c r="I539" s="3">
        <v>8.93770689136323</v>
      </c>
      <c r="J539" s="3">
        <v>34.8</v>
      </c>
      <c r="K539" s="3">
        <v>1.40056022408964</v>
      </c>
      <c r="L539" s="3">
        <v>55.5004955401388</v>
      </c>
      <c r="M539" s="3">
        <v>2.20214568040656</v>
      </c>
      <c r="N539" s="3">
        <v>51.9960079840319</v>
      </c>
      <c r="O539" s="3">
        <v>20.7471647765177</v>
      </c>
      <c r="P539" s="3">
        <v>21.8812877263581</v>
      </c>
      <c r="Q539" s="3">
        <v>19.1181309641329</v>
      </c>
      <c r="R539" s="3">
        <v>39.3188854489164</v>
      </c>
      <c r="S539" s="3">
        <v>70.1927597555242</v>
      </c>
      <c r="T539" s="3">
        <v>22.2869242985707</v>
      </c>
      <c r="U539" s="3">
        <v>179.53667953668</v>
      </c>
      <c r="V539" s="3">
        <v>11.5171650055371</v>
      </c>
      <c r="W539" s="3">
        <v>150.519031141868</v>
      </c>
      <c r="X539" s="3">
        <v>10.9862671660424</v>
      </c>
      <c r="Y539" s="3">
        <v>238.317757009346</v>
      </c>
      <c r="Z539" s="3">
        <v>5.06493506493507</v>
      </c>
      <c r="AA539" s="3">
        <v>0.28308420344616</v>
      </c>
      <c r="AB539" s="3">
        <v>0.292713837177305</v>
      </c>
      <c r="AC539" s="3">
        <v>-30.4678362573099</v>
      </c>
      <c r="AD539" s="3">
        <v>1.17300625187041</v>
      </c>
      <c r="AE539" s="5">
        <v>5</v>
      </c>
      <c r="AF539" s="3">
        <v>2.50417214011238</v>
      </c>
      <c r="AG539" s="3">
        <v>69.0215853073984</v>
      </c>
      <c r="AH539" s="3">
        <v>70.9403207198896</v>
      </c>
      <c r="AI539" s="3">
        <v>31.8853390510891</v>
      </c>
      <c r="AJ539" s="3">
        <v>32.282758872449</v>
      </c>
      <c r="AK539" s="3"/>
      <c r="AL539" s="3"/>
      <c r="AM539" s="3"/>
      <c r="AN539" s="5" t="s">
        <v>46</v>
      </c>
      <c r="AO539" s="1"/>
      <c r="AP539" s="1"/>
      <c r="AQ539" s="1"/>
    </row>
    <row r="540" spans="1:43">
      <c r="A540" s="1" t="s">
        <v>1596</v>
      </c>
      <c r="B540" s="1" t="s">
        <v>1597</v>
      </c>
      <c r="C540" s="3">
        <v>6</v>
      </c>
      <c r="D540" s="4">
        <v>42047</v>
      </c>
      <c r="E540" s="3">
        <v>13.589402782</v>
      </c>
      <c r="F540" s="5" t="s">
        <v>1598</v>
      </c>
      <c r="G540" s="5">
        <v>2047</v>
      </c>
      <c r="H540" s="5" t="s">
        <v>50</v>
      </c>
      <c r="I540" s="3">
        <v>-0.69930069930071</v>
      </c>
      <c r="J540" s="3">
        <v>96.8736042876284</v>
      </c>
      <c r="K540" s="3">
        <v>-0.525394045534159</v>
      </c>
      <c r="L540" s="3">
        <v>98.406374501992</v>
      </c>
      <c r="M540" s="3">
        <v>-0.872600349040153</v>
      </c>
      <c r="N540" s="3">
        <v>96.4826357969724</v>
      </c>
      <c r="O540" s="3">
        <v>-0.69930069930071</v>
      </c>
      <c r="P540" s="3">
        <v>94.5637277295569</v>
      </c>
      <c r="Q540" s="3">
        <v>0.0881057268722221</v>
      </c>
      <c r="R540" s="3">
        <v>90.2945436986963</v>
      </c>
      <c r="S540" s="3">
        <v>1.63945123509442</v>
      </c>
      <c r="T540" s="3">
        <v>62.316384180791</v>
      </c>
      <c r="U540" s="3">
        <v>8.80921755487119</v>
      </c>
      <c r="V540" s="3">
        <v>12.0743034055728</v>
      </c>
      <c r="W540" s="3">
        <v>17.577338969487</v>
      </c>
      <c r="X540" s="3">
        <v>12.621359223301</v>
      </c>
      <c r="Y540" s="3">
        <v>18.8465742282352</v>
      </c>
      <c r="Z540" s="3">
        <v>45.0980392156863</v>
      </c>
      <c r="AA540" s="3">
        <v>0.0105189533784106</v>
      </c>
      <c r="AB540" s="3">
        <v>0.529912277620885</v>
      </c>
      <c r="AC540" s="3">
        <v>-2.00698080279231</v>
      </c>
      <c r="AD540" s="3">
        <v>2.75811093380119</v>
      </c>
      <c r="AE540" s="5">
        <v>2</v>
      </c>
      <c r="AF540" s="3">
        <v>0.458275093564727</v>
      </c>
      <c r="AG540" s="3">
        <v>2.52941977398016</v>
      </c>
      <c r="AH540" s="3">
        <v>4.76693343625947</v>
      </c>
      <c r="AI540" s="3">
        <v>5.57137431035073</v>
      </c>
      <c r="AJ540" s="3">
        <v>3.89614132536586</v>
      </c>
      <c r="AK540" s="3"/>
      <c r="AL540" s="3"/>
      <c r="AM540" s="3"/>
      <c r="AN540" s="5" t="s">
        <v>51</v>
      </c>
      <c r="AO540" s="1"/>
      <c r="AP540" s="1"/>
      <c r="AQ540" s="1"/>
    </row>
    <row r="541" spans="1:43">
      <c r="A541" s="1" t="s">
        <v>1599</v>
      </c>
      <c r="B541" s="1" t="s">
        <v>1600</v>
      </c>
      <c r="C541" s="3">
        <v>9.72328767123288</v>
      </c>
      <c r="D541" s="4">
        <v>40688</v>
      </c>
      <c r="E541" s="3">
        <v>77.6157823757</v>
      </c>
      <c r="F541" s="5" t="s">
        <v>1601</v>
      </c>
      <c r="G541" s="5">
        <v>15</v>
      </c>
      <c r="H541" s="5" t="s">
        <v>205</v>
      </c>
      <c r="I541" s="3">
        <v>0</v>
      </c>
      <c r="J541" s="3">
        <v>23.2209737827715</v>
      </c>
      <c r="K541" s="3">
        <v>0</v>
      </c>
      <c r="L541" s="3">
        <v>38.8888888888889</v>
      </c>
      <c r="M541" s="3">
        <v>-0.0841042893187682</v>
      </c>
      <c r="N541" s="3">
        <v>16.7910447761194</v>
      </c>
      <c r="O541" s="3">
        <v>1.1063829787234</v>
      </c>
      <c r="P541" s="3">
        <v>7.00389105058366</v>
      </c>
      <c r="Q541" s="3">
        <v>0.59271803556308</v>
      </c>
      <c r="R541" s="3">
        <v>88.0530973451327</v>
      </c>
      <c r="S541" s="3">
        <v>-0.113953484155673</v>
      </c>
      <c r="T541" s="3">
        <v>89.7435897435898</v>
      </c>
      <c r="U541" s="3">
        <v>5.41719567144483</v>
      </c>
      <c r="V541" s="3">
        <v>50</v>
      </c>
      <c r="W541" s="3">
        <v>15.1710998972724</v>
      </c>
      <c r="X541" s="3">
        <v>28</v>
      </c>
      <c r="Y541" s="3">
        <v>14.7626917416084</v>
      </c>
      <c r="Z541" s="3">
        <v>40</v>
      </c>
      <c r="AA541" s="3">
        <v>-0.0691499966459662</v>
      </c>
      <c r="AB541" s="3">
        <v>0.279663853484146</v>
      </c>
      <c r="AC541" s="3">
        <v>-4.29787159991222</v>
      </c>
      <c r="AD541" s="3">
        <v>1.1195987091172</v>
      </c>
      <c r="AE541" s="5">
        <v>5</v>
      </c>
      <c r="AF541" s="3">
        <v>0.392082397712533</v>
      </c>
      <c r="AG541" s="3">
        <v>2.06570255563787</v>
      </c>
      <c r="AH541" s="3">
        <v>2.7590989282807</v>
      </c>
      <c r="AI541" s="3">
        <v>4.92895690936521</v>
      </c>
      <c r="AJ541" s="3">
        <v>3.16821233082578</v>
      </c>
      <c r="AK541" s="3">
        <v>3.71244185827713</v>
      </c>
      <c r="AL541" s="3">
        <v>3.74700001872021</v>
      </c>
      <c r="AM541" s="3"/>
      <c r="AN541" s="5" t="s">
        <v>46</v>
      </c>
      <c r="AO541" s="1"/>
      <c r="AP541" s="1"/>
      <c r="AQ541" s="1"/>
    </row>
    <row r="542" spans="1:43">
      <c r="A542" s="1" t="s">
        <v>1602</v>
      </c>
      <c r="B542" s="1" t="s">
        <v>1603</v>
      </c>
      <c r="C542" s="3">
        <v>5.9972602739726</v>
      </c>
      <c r="D542" s="4">
        <v>42048</v>
      </c>
      <c r="E542" s="3">
        <v>8.1505029426</v>
      </c>
      <c r="F542" s="5" t="s">
        <v>945</v>
      </c>
      <c r="G542" s="5">
        <v>465</v>
      </c>
      <c r="H542" s="5" t="s">
        <v>116</v>
      </c>
      <c r="I542" s="3">
        <v>12.1082621082621</v>
      </c>
      <c r="J542" s="3">
        <v>11.6822429906542</v>
      </c>
      <c r="K542" s="3">
        <v>3.96301188903567</v>
      </c>
      <c r="L542" s="3">
        <v>16.9724770642202</v>
      </c>
      <c r="M542" s="3">
        <v>5.00333555703802</v>
      </c>
      <c r="N542" s="3">
        <v>32.2429906542056</v>
      </c>
      <c r="O542" s="3">
        <v>17.6382660687593</v>
      </c>
      <c r="P542" s="3">
        <v>25</v>
      </c>
      <c r="Q542" s="3">
        <v>7.22070844686649</v>
      </c>
      <c r="R542" s="3">
        <v>63.4920634920635</v>
      </c>
      <c r="S542" s="3">
        <v>63.1088082901555</v>
      </c>
      <c r="T542" s="3">
        <v>21.4723926380368</v>
      </c>
      <c r="U542" s="3">
        <v>127.128427128427</v>
      </c>
      <c r="V542" s="3">
        <v>13.4453781512605</v>
      </c>
      <c r="W542" s="3">
        <v>115.321477428181</v>
      </c>
      <c r="X542" s="3">
        <v>6.59340659340659</v>
      </c>
      <c r="Y542" s="3">
        <v>110.427807486631</v>
      </c>
      <c r="Z542" s="3">
        <v>62.7906976744186</v>
      </c>
      <c r="AA542" s="3">
        <v>0.285937468744433</v>
      </c>
      <c r="AB542" s="3">
        <v>0.266276533453695</v>
      </c>
      <c r="AC542" s="3">
        <v>-24.009900990099</v>
      </c>
      <c r="AD542" s="3">
        <v>1.21076764394673</v>
      </c>
      <c r="AE542" s="5">
        <v>2</v>
      </c>
      <c r="AF542" s="3">
        <v>2.0321898580156</v>
      </c>
      <c r="AG542" s="3">
        <v>55.1166728309404</v>
      </c>
      <c r="AH542" s="3">
        <v>54.6278623703209</v>
      </c>
      <c r="AI542" s="3">
        <v>26.3627872000489</v>
      </c>
      <c r="AJ542" s="3">
        <v>19.5538784334828</v>
      </c>
      <c r="AK542" s="3"/>
      <c r="AL542" s="3"/>
      <c r="AM542" s="3"/>
      <c r="AN542" s="5" t="s">
        <v>46</v>
      </c>
      <c r="AO542" s="1"/>
      <c r="AP542" s="1"/>
      <c r="AQ542" s="1"/>
    </row>
    <row r="543" spans="1:43">
      <c r="A543" s="1" t="s">
        <v>1604</v>
      </c>
      <c r="B543" s="1" t="s">
        <v>1605</v>
      </c>
      <c r="C543" s="3">
        <v>5.90958904109589</v>
      </c>
      <c r="D543" s="4">
        <v>42080</v>
      </c>
      <c r="E543" s="3">
        <v>7.1129189871</v>
      </c>
      <c r="F543" s="5" t="s">
        <v>853</v>
      </c>
      <c r="G543" s="5">
        <v>2158</v>
      </c>
      <c r="H543" s="5" t="s">
        <v>191</v>
      </c>
      <c r="I543" s="3">
        <v>3.9484286865431</v>
      </c>
      <c r="J543" s="3">
        <v>85.3526220614828</v>
      </c>
      <c r="K543" s="3">
        <v>1.41509433962264</v>
      </c>
      <c r="L543" s="3">
        <v>70.7191780821918</v>
      </c>
      <c r="M543" s="3">
        <v>-0.462962962962963</v>
      </c>
      <c r="N543" s="3">
        <v>89.3693693693694</v>
      </c>
      <c r="O543" s="3">
        <v>7.14285714285715</v>
      </c>
      <c r="P543" s="3">
        <v>83.6190476190476</v>
      </c>
      <c r="Q543" s="3">
        <v>4.28455941794664</v>
      </c>
      <c r="R543" s="3">
        <v>90.146750524109</v>
      </c>
      <c r="S543" s="3">
        <v>33.2644628099174</v>
      </c>
      <c r="T543" s="3">
        <v>88.2352941176471</v>
      </c>
      <c r="U543" s="3">
        <v>129.129662522203</v>
      </c>
      <c r="V543" s="3">
        <v>62.4633431085044</v>
      </c>
      <c r="W543" s="3">
        <v>91.3946587537092</v>
      </c>
      <c r="X543" s="3">
        <v>65.7243816254417</v>
      </c>
      <c r="Y543" s="3">
        <v>80.4195804195804</v>
      </c>
      <c r="Z543" s="3">
        <v>86.7088607594937</v>
      </c>
      <c r="AA543" s="3">
        <v>0.138466521278797</v>
      </c>
      <c r="AB543" s="3">
        <v>0.186481981210162</v>
      </c>
      <c r="AC543" s="3">
        <v>-33.6787564766839</v>
      </c>
      <c r="AD543" s="3">
        <v>0.715868769360007</v>
      </c>
      <c r="AE543" s="5">
        <v>3</v>
      </c>
      <c r="AF543" s="3">
        <v>1.7360356619557</v>
      </c>
      <c r="AG543" s="3">
        <v>38.1086465264019</v>
      </c>
      <c r="AH543" s="3">
        <v>55.0944399121501</v>
      </c>
      <c r="AI543" s="3">
        <v>21.1457974652564</v>
      </c>
      <c r="AJ543" s="3">
        <v>16.3290048163277</v>
      </c>
      <c r="AK543" s="3"/>
      <c r="AL543" s="3"/>
      <c r="AM543" s="3"/>
      <c r="AN543" s="5" t="s">
        <v>46</v>
      </c>
      <c r="AO543" s="1"/>
      <c r="AP543" s="1"/>
      <c r="AQ543" s="1"/>
    </row>
    <row r="544" spans="1:43">
      <c r="A544" s="1" t="s">
        <v>1606</v>
      </c>
      <c r="B544" s="1" t="s">
        <v>1607</v>
      </c>
      <c r="C544" s="3">
        <v>5.90958904109589</v>
      </c>
      <c r="D544" s="4">
        <v>42080</v>
      </c>
      <c r="E544" s="3">
        <v>2.477153913</v>
      </c>
      <c r="F544" s="5" t="s">
        <v>1608</v>
      </c>
      <c r="G544" s="5">
        <v>244</v>
      </c>
      <c r="H544" s="5" t="s">
        <v>93</v>
      </c>
      <c r="I544" s="3">
        <v>14.5625249700359</v>
      </c>
      <c r="J544" s="3">
        <v>10.45</v>
      </c>
      <c r="K544" s="3">
        <v>4.6214654910307</v>
      </c>
      <c r="L544" s="3">
        <v>6.78889990089197</v>
      </c>
      <c r="M544" s="3">
        <v>7.82777638505891</v>
      </c>
      <c r="N544" s="3">
        <v>12.375249500998</v>
      </c>
      <c r="O544" s="3">
        <v>27.1806623299823</v>
      </c>
      <c r="P544" s="3">
        <v>7.59557344064386</v>
      </c>
      <c r="Q544" s="3">
        <v>42.3312375909993</v>
      </c>
      <c r="R544" s="3">
        <v>4.90196078431373</v>
      </c>
      <c r="S544" s="3">
        <v>92.1702222718642</v>
      </c>
      <c r="T544" s="3">
        <v>7.57014293276866</v>
      </c>
      <c r="U544" s="3">
        <v>165.755329008341</v>
      </c>
      <c r="V544" s="3">
        <v>14.9501661129568</v>
      </c>
      <c r="W544" s="3">
        <v>129.033546325879</v>
      </c>
      <c r="X544" s="3">
        <v>18.4769038701623</v>
      </c>
      <c r="Y544" s="3">
        <v>164.570198369983</v>
      </c>
      <c r="Z544" s="3">
        <v>20.5194805194805</v>
      </c>
      <c r="AA544" s="3">
        <v>0.403359891605022</v>
      </c>
      <c r="AB544" s="3">
        <v>0.280748155121382</v>
      </c>
      <c r="AC544" s="3">
        <v>-27.7183167112625</v>
      </c>
      <c r="AD544" s="3">
        <v>1.14541939091078</v>
      </c>
      <c r="AE544" s="5">
        <v>3</v>
      </c>
      <c r="AF544" s="3">
        <v>2.1353058794977</v>
      </c>
      <c r="AG544" s="3">
        <v>77.9810827893536</v>
      </c>
      <c r="AH544" s="3">
        <v>68.058172167387</v>
      </c>
      <c r="AI544" s="3">
        <v>29.7444472288189</v>
      </c>
      <c r="AJ544" s="3">
        <v>25.5176953110416</v>
      </c>
      <c r="AK544" s="3"/>
      <c r="AL544" s="3"/>
      <c r="AM544" s="3"/>
      <c r="AN544" s="5" t="s">
        <v>46</v>
      </c>
      <c r="AO544" s="1"/>
      <c r="AP544" s="1"/>
      <c r="AQ544" s="1"/>
    </row>
    <row r="545" spans="1:43">
      <c r="A545" s="1" t="s">
        <v>1609</v>
      </c>
      <c r="B545" s="1" t="s">
        <v>1610</v>
      </c>
      <c r="C545" s="3">
        <v>8.42191780821918</v>
      </c>
      <c r="D545" s="4">
        <v>41163</v>
      </c>
      <c r="E545" s="3">
        <v>2.3495118243</v>
      </c>
      <c r="F545" s="5" t="s">
        <v>74</v>
      </c>
      <c r="G545" s="5">
        <v>2474</v>
      </c>
      <c r="H545" s="5" t="s">
        <v>45</v>
      </c>
      <c r="I545" s="3">
        <v>-0.0637755102040919</v>
      </c>
      <c r="J545" s="3">
        <v>75.7961783439491</v>
      </c>
      <c r="K545" s="3">
        <v>0.966494845360817</v>
      </c>
      <c r="L545" s="3">
        <v>19.2546583850932</v>
      </c>
      <c r="M545" s="3">
        <v>-1.50848522941546</v>
      </c>
      <c r="N545" s="3">
        <v>85.2380952380952</v>
      </c>
      <c r="O545" s="3">
        <v>3.70615486432826</v>
      </c>
      <c r="P545" s="3">
        <v>28.8079470198675</v>
      </c>
      <c r="Q545" s="3">
        <v>3.22793148880105</v>
      </c>
      <c r="R545" s="3">
        <v>42.8082191780822</v>
      </c>
      <c r="S545" s="3">
        <v>15.6457564575646</v>
      </c>
      <c r="T545" s="3">
        <v>16.0075329566855</v>
      </c>
      <c r="U545" s="3">
        <v>20.0766283524904</v>
      </c>
      <c r="V545" s="3">
        <v>41.4012738853503</v>
      </c>
      <c r="W545" s="3">
        <v>25.9646302250804</v>
      </c>
      <c r="X545" s="3">
        <v>35.0710900473934</v>
      </c>
      <c r="Y545" s="3">
        <v>35.8717989674197</v>
      </c>
      <c r="Z545" s="3">
        <v>27.0042194092827</v>
      </c>
      <c r="AA545" s="3">
        <v>0.13964609447315</v>
      </c>
      <c r="AB545" s="3">
        <v>0.167014398193061</v>
      </c>
      <c r="AC545" s="3">
        <v>-6.44932671863926</v>
      </c>
      <c r="AD545" s="3">
        <v>1.23779952216015</v>
      </c>
      <c r="AE545" s="5">
        <v>3</v>
      </c>
      <c r="AF545" s="3">
        <v>0.613864758928176</v>
      </c>
      <c r="AG545" s="3">
        <v>9.99759775621754</v>
      </c>
      <c r="AH545" s="3">
        <v>9.63496509173014</v>
      </c>
      <c r="AI545" s="3">
        <v>7.44314299224005</v>
      </c>
      <c r="AJ545" s="3">
        <v>7.65615927848169</v>
      </c>
      <c r="AK545" s="3">
        <v>8.16984641502845</v>
      </c>
      <c r="AL545" s="3">
        <v>7.38888116329299</v>
      </c>
      <c r="AM545" s="3"/>
      <c r="AN545" s="5" t="s">
        <v>46</v>
      </c>
      <c r="AO545" s="1"/>
      <c r="AP545" s="1"/>
      <c r="AQ545" s="1"/>
    </row>
    <row r="546" spans="1:43">
      <c r="A546" s="1" t="s">
        <v>1611</v>
      </c>
      <c r="B546" s="1" t="s">
        <v>1612</v>
      </c>
      <c r="C546" s="3">
        <v>6.03561643835616</v>
      </c>
      <c r="D546" s="4">
        <v>42034</v>
      </c>
      <c r="E546" s="3">
        <v>27.3760395789</v>
      </c>
      <c r="F546" s="5" t="s">
        <v>340</v>
      </c>
      <c r="G546" s="5">
        <v>2204</v>
      </c>
      <c r="H546" s="5" t="s">
        <v>45</v>
      </c>
      <c r="I546" s="3">
        <v>1.76767676767679</v>
      </c>
      <c r="J546" s="3">
        <v>33.7579617834395</v>
      </c>
      <c r="K546" s="3">
        <v>0.918196994991664</v>
      </c>
      <c r="L546" s="3">
        <v>21.7391304347826</v>
      </c>
      <c r="M546" s="3">
        <v>0.498753117206991</v>
      </c>
      <c r="N546" s="3">
        <v>33.6507936507937</v>
      </c>
      <c r="O546" s="3">
        <v>3.93663867130907</v>
      </c>
      <c r="P546" s="3">
        <v>26.9867549668874</v>
      </c>
      <c r="Q546" s="3">
        <v>5.17608751406744</v>
      </c>
      <c r="R546" s="3">
        <v>21.2328767123288</v>
      </c>
      <c r="S546" s="3">
        <v>14.2245390763323</v>
      </c>
      <c r="T546" s="3">
        <v>19.774011299435</v>
      </c>
      <c r="U546" s="3">
        <v>23.5543018475514</v>
      </c>
      <c r="V546" s="3">
        <v>30.5732484076433</v>
      </c>
      <c r="W546" s="3">
        <v>27.361430050284</v>
      </c>
      <c r="X546" s="3">
        <v>29.6208530805687</v>
      </c>
      <c r="Y546" s="3">
        <v>37.1685330663646</v>
      </c>
      <c r="Z546" s="3">
        <v>23.6286919831224</v>
      </c>
      <c r="AA546" s="3">
        <v>0.358518101103751</v>
      </c>
      <c r="AB546" s="3">
        <v>0.391945046738535</v>
      </c>
      <c r="AC546" s="3">
        <v>-1.89701897018969</v>
      </c>
      <c r="AD546" s="3">
        <v>4.4174126985241</v>
      </c>
      <c r="AE546" s="5">
        <v>3</v>
      </c>
      <c r="AF546" s="3">
        <v>0.634520740703398</v>
      </c>
      <c r="AG546" s="3">
        <v>14.378966715681</v>
      </c>
      <c r="AH546" s="3">
        <v>11.5802357822645</v>
      </c>
      <c r="AI546" s="3">
        <v>8.35870813559583</v>
      </c>
      <c r="AJ546" s="3">
        <v>7.47082050434995</v>
      </c>
      <c r="AK546" s="3"/>
      <c r="AL546" s="3"/>
      <c r="AM546" s="3"/>
      <c r="AN546" s="5" t="s">
        <v>51</v>
      </c>
      <c r="AO546" s="1"/>
      <c r="AP546" s="1"/>
      <c r="AQ546" s="1"/>
    </row>
    <row r="547" spans="1:43">
      <c r="A547" s="1" t="s">
        <v>1613</v>
      </c>
      <c r="B547" s="1" t="s">
        <v>1614</v>
      </c>
      <c r="C547" s="3">
        <v>6</v>
      </c>
      <c r="D547" s="4">
        <v>42047</v>
      </c>
      <c r="E547" s="3">
        <v>6.6928574965</v>
      </c>
      <c r="F547" s="5" t="s">
        <v>1615</v>
      </c>
      <c r="G547" s="5">
        <v>1213</v>
      </c>
      <c r="H547" s="5" t="s">
        <v>191</v>
      </c>
      <c r="I547" s="3">
        <v>8.49858356940511</v>
      </c>
      <c r="J547" s="3">
        <v>63.6528028933092</v>
      </c>
      <c r="K547" s="3">
        <v>1.86170212765958</v>
      </c>
      <c r="L547" s="3">
        <v>62.1575342465753</v>
      </c>
      <c r="M547" s="3">
        <v>5.21978021978022</v>
      </c>
      <c r="N547" s="3">
        <v>51.1711711711712</v>
      </c>
      <c r="O547" s="3">
        <v>15.0841346153846</v>
      </c>
      <c r="P547" s="3">
        <v>64</v>
      </c>
      <c r="Q547" s="3">
        <v>19.092039800995</v>
      </c>
      <c r="R547" s="3">
        <v>59.1194968553459</v>
      </c>
      <c r="S547" s="3">
        <v>52.589641434263</v>
      </c>
      <c r="T547" s="3">
        <v>66.9117647058823</v>
      </c>
      <c r="U547" s="3">
        <v>142.405063291139</v>
      </c>
      <c r="V547" s="3">
        <v>53.0791788856305</v>
      </c>
      <c r="W547" s="3">
        <v>103.940362087327</v>
      </c>
      <c r="X547" s="3">
        <v>58.6572438162544</v>
      </c>
      <c r="Y547" s="3">
        <v>133.536585365854</v>
      </c>
      <c r="Z547" s="3">
        <v>60.126582278481</v>
      </c>
      <c r="AA547" s="3">
        <v>0.213164097377644</v>
      </c>
      <c r="AB547" s="3">
        <v>0.207998680464535</v>
      </c>
      <c r="AC547" s="3">
        <v>-35.0183823529412</v>
      </c>
      <c r="AD547" s="3">
        <v>0.76414847048952</v>
      </c>
      <c r="AE547" s="5">
        <v>5</v>
      </c>
      <c r="AF547" s="3">
        <v>1.9012115075014</v>
      </c>
      <c r="AG547" s="3">
        <v>54.9836824085435</v>
      </c>
      <c r="AH547" s="3">
        <v>58.310615891431</v>
      </c>
      <c r="AI547" s="3">
        <v>25.0812116826353</v>
      </c>
      <c r="AJ547" s="3">
        <v>22.7895505921471</v>
      </c>
      <c r="AK547" s="3"/>
      <c r="AL547" s="3"/>
      <c r="AM547" s="3"/>
      <c r="AN547" s="5" t="s">
        <v>46</v>
      </c>
      <c r="AO547" s="1"/>
      <c r="AP547" s="1"/>
      <c r="AQ547" s="1"/>
    </row>
    <row r="548" spans="1:43">
      <c r="A548" s="1" t="s">
        <v>1616</v>
      </c>
      <c r="B548" s="1" t="s">
        <v>1617</v>
      </c>
      <c r="C548" s="3">
        <v>5.87123287671233</v>
      </c>
      <c r="D548" s="4">
        <v>42094</v>
      </c>
      <c r="E548" s="3">
        <v>5.0746587568</v>
      </c>
      <c r="F548" s="5" t="s">
        <v>1618</v>
      </c>
      <c r="G548" s="5">
        <v>216</v>
      </c>
      <c r="H548" s="5" t="s">
        <v>93</v>
      </c>
      <c r="I548" s="3">
        <v>15.9431137724551</v>
      </c>
      <c r="J548" s="3">
        <v>6.15</v>
      </c>
      <c r="K548" s="3">
        <v>5.23097826086956</v>
      </c>
      <c r="L548" s="3">
        <v>2.72547076313181</v>
      </c>
      <c r="M548" s="3">
        <v>9.23836389280676</v>
      </c>
      <c r="N548" s="3">
        <v>7.93413173652695</v>
      </c>
      <c r="O548" s="3">
        <v>22.8579211470985</v>
      </c>
      <c r="P548" s="3">
        <v>16.046277665996</v>
      </c>
      <c r="Q548" s="3">
        <v>34.0761702061855</v>
      </c>
      <c r="R548" s="3">
        <v>11.609907120743</v>
      </c>
      <c r="S548" s="3">
        <v>79.2081093897637</v>
      </c>
      <c r="T548" s="3">
        <v>15.4579142403388</v>
      </c>
      <c r="U548" s="3">
        <v>205.495703255034</v>
      </c>
      <c r="V548" s="3">
        <v>5.86932447397564</v>
      </c>
      <c r="W548" s="3">
        <v>126.461988980099</v>
      </c>
      <c r="X548" s="3">
        <v>19.2883895131086</v>
      </c>
      <c r="Y548" s="3">
        <v>134.936050503226</v>
      </c>
      <c r="Z548" s="3">
        <v>28.8311688311688</v>
      </c>
      <c r="AA548" s="3">
        <v>0.294061417841376</v>
      </c>
      <c r="AB548" s="3">
        <v>0.22805543141957</v>
      </c>
      <c r="AC548" s="3">
        <v>-39.9354144241119</v>
      </c>
      <c r="AD548" s="3">
        <v>0.782640034496137</v>
      </c>
      <c r="AE548" s="5">
        <v>7</v>
      </c>
      <c r="AF548" s="3">
        <v>2.05069056500763</v>
      </c>
      <c r="AG548" s="3">
        <v>83.3789781273559</v>
      </c>
      <c r="AH548" s="3">
        <v>75.5962955524134</v>
      </c>
      <c r="AI548" s="3">
        <v>26.884532996384</v>
      </c>
      <c r="AJ548" s="3">
        <v>20.7486105111838</v>
      </c>
      <c r="AK548" s="3"/>
      <c r="AL548" s="3"/>
      <c r="AM548" s="3"/>
      <c r="AN548" s="5" t="s">
        <v>46</v>
      </c>
      <c r="AO548" s="1"/>
      <c r="AP548" s="1"/>
      <c r="AQ548" s="1"/>
    </row>
    <row r="549" spans="1:43">
      <c r="A549" s="1" t="s">
        <v>1619</v>
      </c>
      <c r="B549" s="1" t="s">
        <v>1620</v>
      </c>
      <c r="C549" s="3">
        <v>5.80547945205479</v>
      </c>
      <c r="D549" s="4">
        <v>42118</v>
      </c>
      <c r="E549" s="3">
        <v>14.9367025814</v>
      </c>
      <c r="F549" s="5" t="s">
        <v>1621</v>
      </c>
      <c r="G549" s="5">
        <v>2120</v>
      </c>
      <c r="H549" s="5" t="s">
        <v>191</v>
      </c>
      <c r="I549" s="3">
        <v>7.41536808167653</v>
      </c>
      <c r="J549" s="3">
        <v>71.4285714285714</v>
      </c>
      <c r="K549" s="3">
        <v>1.31779016725798</v>
      </c>
      <c r="L549" s="3">
        <v>71.5753424657534</v>
      </c>
      <c r="M549" s="3">
        <v>2.77634961439589</v>
      </c>
      <c r="N549" s="3">
        <v>72.2522522522522</v>
      </c>
      <c r="O549" s="3">
        <v>15.5491329479769</v>
      </c>
      <c r="P549" s="3">
        <v>61.9047619047619</v>
      </c>
      <c r="Q549" s="3">
        <v>19.7005988023952</v>
      </c>
      <c r="R549" s="3">
        <v>56.8134171907757</v>
      </c>
      <c r="S549" s="3">
        <v>64.662273476112</v>
      </c>
      <c r="T549" s="3">
        <v>52.2058823529412</v>
      </c>
      <c r="U549" s="3">
        <v>198.358208955224</v>
      </c>
      <c r="V549" s="3">
        <v>23.1671554252199</v>
      </c>
      <c r="W549" s="3">
        <v>149.25187032419</v>
      </c>
      <c r="X549" s="3">
        <v>32.5088339222615</v>
      </c>
      <c r="Y549" s="3">
        <v>192.679355783309</v>
      </c>
      <c r="Z549" s="3">
        <v>39.2405063291139</v>
      </c>
      <c r="AA549" s="3">
        <v>0.250340940514905</v>
      </c>
      <c r="AB549" s="3">
        <v>0.286830214432326</v>
      </c>
      <c r="AC549" s="3">
        <v>-33.261105092091</v>
      </c>
      <c r="AD549" s="3">
        <v>1.06761728581263</v>
      </c>
      <c r="AE549" s="5">
        <v>7</v>
      </c>
      <c r="AF549" s="3">
        <v>2.51635129881287</v>
      </c>
      <c r="AG549" s="3">
        <v>80.8831465393143</v>
      </c>
      <c r="AH549" s="3">
        <v>76.7476092067637</v>
      </c>
      <c r="AI549" s="3">
        <v>31.3857717871859</v>
      </c>
      <c r="AJ549" s="3">
        <v>27.5414581455397</v>
      </c>
      <c r="AK549" s="3"/>
      <c r="AL549" s="3"/>
      <c r="AM549" s="3"/>
      <c r="AN549" s="5" t="s">
        <v>46</v>
      </c>
      <c r="AO549" s="1"/>
      <c r="AP549" s="1"/>
      <c r="AQ549" s="1"/>
    </row>
    <row r="550" spans="1:43">
      <c r="A550" s="1" t="s">
        <v>1622</v>
      </c>
      <c r="B550" s="1" t="s">
        <v>1623</v>
      </c>
      <c r="C550" s="3">
        <v>5.87123287671233</v>
      </c>
      <c r="D550" s="4">
        <v>42094</v>
      </c>
      <c r="E550" s="3">
        <v>8.5524331533</v>
      </c>
      <c r="F550" s="5" t="s">
        <v>1624</v>
      </c>
      <c r="G550" s="5">
        <v>1366</v>
      </c>
      <c r="H550" s="5" t="s">
        <v>191</v>
      </c>
      <c r="I550" s="3">
        <v>11.5954164830322</v>
      </c>
      <c r="J550" s="3">
        <v>37.7938517179023</v>
      </c>
      <c r="K550" s="3">
        <v>1.49917825790676</v>
      </c>
      <c r="L550" s="3">
        <v>68.6643835616438</v>
      </c>
      <c r="M550" s="3">
        <v>8.45504775774187</v>
      </c>
      <c r="N550" s="3">
        <v>21.981981981982</v>
      </c>
      <c r="O550" s="3">
        <v>11.4971378247468</v>
      </c>
      <c r="P550" s="3">
        <v>73.5238095238095</v>
      </c>
      <c r="Q550" s="3">
        <v>15.2526172052799</v>
      </c>
      <c r="R550" s="3">
        <v>68.5534591194968</v>
      </c>
      <c r="S550" s="3">
        <v>91.535552193646</v>
      </c>
      <c r="T550" s="3">
        <v>22.3039215686275</v>
      </c>
      <c r="U550" s="3">
        <v>176.732240437158</v>
      </c>
      <c r="V550" s="3">
        <v>37.2434017595308</v>
      </c>
      <c r="W550" s="3">
        <v>142.770853307766</v>
      </c>
      <c r="X550" s="3">
        <v>38.1625441696113</v>
      </c>
      <c r="Y550" s="3">
        <v>211.451414514145</v>
      </c>
      <c r="Z550" s="3">
        <v>32.9113924050633</v>
      </c>
      <c r="AA550" s="3">
        <v>0.374339711442802</v>
      </c>
      <c r="AB550" s="3">
        <v>0.266337564049367</v>
      </c>
      <c r="AC550" s="3">
        <v>-32.4324324324324</v>
      </c>
      <c r="AD550" s="3">
        <v>1.05842958410622</v>
      </c>
      <c r="AE550" s="5">
        <v>5</v>
      </c>
      <c r="AF550" s="3">
        <v>2.51472105698048</v>
      </c>
      <c r="AG550" s="3">
        <v>81.518018269083</v>
      </c>
      <c r="AH550" s="3">
        <v>74.4297740921338</v>
      </c>
      <c r="AI550" s="3">
        <v>34.5740706006949</v>
      </c>
      <c r="AJ550" s="3">
        <v>28.8387453449141</v>
      </c>
      <c r="AK550" s="3"/>
      <c r="AL550" s="3"/>
      <c r="AM550" s="3"/>
      <c r="AN550" s="5" t="s">
        <v>46</v>
      </c>
      <c r="AO550" s="1"/>
      <c r="AP550" s="1"/>
      <c r="AQ550" s="1"/>
    </row>
    <row r="551" spans="1:43">
      <c r="A551" s="1" t="s">
        <v>1625</v>
      </c>
      <c r="B551" s="1" t="s">
        <v>1626</v>
      </c>
      <c r="C551" s="3">
        <v>5.74794520547945</v>
      </c>
      <c r="D551" s="4">
        <v>42139</v>
      </c>
      <c r="E551" s="3">
        <v>17.3321215174</v>
      </c>
      <c r="F551" s="5" t="s">
        <v>1627</v>
      </c>
      <c r="G551" s="5">
        <v>205</v>
      </c>
      <c r="H551" s="5" t="s">
        <v>191</v>
      </c>
      <c r="I551" s="3">
        <v>7.09382151029749</v>
      </c>
      <c r="J551" s="3">
        <v>72.5135623869801</v>
      </c>
      <c r="K551" s="3">
        <v>0.862068965517242</v>
      </c>
      <c r="L551" s="3">
        <v>77.2260273972603</v>
      </c>
      <c r="M551" s="3">
        <v>2.63157894736842</v>
      </c>
      <c r="N551" s="3">
        <v>73.6936936936937</v>
      </c>
      <c r="O551" s="3">
        <v>19.2356687898089</v>
      </c>
      <c r="P551" s="3">
        <v>46.2857142857143</v>
      </c>
      <c r="Q551" s="3">
        <v>18.7817258883249</v>
      </c>
      <c r="R551" s="3">
        <v>59.958071278826</v>
      </c>
      <c r="S551" s="3">
        <v>48.3359746434231</v>
      </c>
      <c r="T551" s="3">
        <v>71.3235294117647</v>
      </c>
      <c r="U551" s="3">
        <v>97.4683544303798</v>
      </c>
      <c r="V551" s="3">
        <v>79.7653958944282</v>
      </c>
      <c r="W551" s="3">
        <v>54.9668874172186</v>
      </c>
      <c r="X551" s="3">
        <v>91.8727915194346</v>
      </c>
      <c r="Y551" s="3">
        <v>38.0530973451327</v>
      </c>
      <c r="Z551" s="3">
        <v>98.7341772151899</v>
      </c>
      <c r="AA551" s="3">
        <v>0.198033516571121</v>
      </c>
      <c r="AB551" s="3">
        <v>0.130232353083382</v>
      </c>
      <c r="AC551" s="3">
        <v>-33.2330827067669</v>
      </c>
      <c r="AD551" s="3">
        <v>0.472132232459499</v>
      </c>
      <c r="AE551" s="5">
        <v>5</v>
      </c>
      <c r="AF551" s="3">
        <v>1.16065952402661</v>
      </c>
      <c r="AG551" s="3">
        <v>47.0739883106332</v>
      </c>
      <c r="AH551" s="3">
        <v>42.8966825323352</v>
      </c>
      <c r="AI551" s="3">
        <v>10.7751226247241</v>
      </c>
      <c r="AJ551" s="3">
        <v>8.68012744803488</v>
      </c>
      <c r="AK551" s="3"/>
      <c r="AL551" s="3"/>
      <c r="AM551" s="3"/>
      <c r="AN551" s="5" t="s">
        <v>46</v>
      </c>
      <c r="AO551" s="1"/>
      <c r="AP551" s="1"/>
      <c r="AQ551" s="1"/>
    </row>
    <row r="552" spans="1:43">
      <c r="A552" s="1" t="s">
        <v>1628</v>
      </c>
      <c r="B552" s="1" t="s">
        <v>1629</v>
      </c>
      <c r="C552" s="3">
        <v>5.88493150684932</v>
      </c>
      <c r="D552" s="4">
        <v>42089</v>
      </c>
      <c r="E552" s="3">
        <v>8.6169055317</v>
      </c>
      <c r="F552" s="5" t="s">
        <v>1630</v>
      </c>
      <c r="G552" s="5">
        <v>2149</v>
      </c>
      <c r="H552" s="5" t="s">
        <v>191</v>
      </c>
      <c r="I552" s="3">
        <v>14.1479099678457</v>
      </c>
      <c r="J552" s="3">
        <v>24.2314647377938</v>
      </c>
      <c r="K552" s="3">
        <v>3.49854227405247</v>
      </c>
      <c r="L552" s="3">
        <v>29.2808219178082</v>
      </c>
      <c r="M552" s="3">
        <v>8.64575363427697</v>
      </c>
      <c r="N552" s="3">
        <v>20.7207207207207</v>
      </c>
      <c r="O552" s="3">
        <v>24.780316344464</v>
      </c>
      <c r="P552" s="3">
        <v>25.1428571428571</v>
      </c>
      <c r="Q552" s="3">
        <v>41.012909632572</v>
      </c>
      <c r="R552" s="3">
        <v>13.8364779874214</v>
      </c>
      <c r="S552" s="3">
        <v>103.292770221904</v>
      </c>
      <c r="T552" s="3">
        <v>12.5</v>
      </c>
      <c r="U552" s="3">
        <v>190.983606557377</v>
      </c>
      <c r="V552" s="3">
        <v>26.6862170087977</v>
      </c>
      <c r="W552" s="3">
        <v>174.131274131274</v>
      </c>
      <c r="X552" s="3">
        <v>19.434628975265</v>
      </c>
      <c r="Y552" s="3">
        <v>267.399741267788</v>
      </c>
      <c r="Z552" s="3">
        <v>10.7594936708861</v>
      </c>
      <c r="AA552" s="3">
        <v>0.444974639234499</v>
      </c>
      <c r="AB552" s="3">
        <v>0.388508065436317</v>
      </c>
      <c r="AC552" s="3">
        <v>-24.7826086956522</v>
      </c>
      <c r="AD552" s="3">
        <v>1.60873053514476</v>
      </c>
      <c r="AE552" s="5">
        <v>5</v>
      </c>
      <c r="AF552" s="3">
        <v>2.6937141315044</v>
      </c>
      <c r="AG552" s="3">
        <v>96.2294543122325</v>
      </c>
      <c r="AH552" s="3">
        <v>75.108241946423</v>
      </c>
      <c r="AI552" s="3">
        <v>37.8217985543387</v>
      </c>
      <c r="AJ552" s="3">
        <v>34.9970362434963</v>
      </c>
      <c r="AK552" s="3"/>
      <c r="AL552" s="3"/>
      <c r="AM552" s="3"/>
      <c r="AN552" s="5" t="s">
        <v>46</v>
      </c>
      <c r="AO552" s="1"/>
      <c r="AP552" s="1"/>
      <c r="AQ552" s="1"/>
    </row>
    <row r="553" spans="1:43">
      <c r="A553" s="1" t="s">
        <v>1631</v>
      </c>
      <c r="B553" s="1" t="s">
        <v>1632</v>
      </c>
      <c r="C553" s="3">
        <v>5.89315068493151</v>
      </c>
      <c r="D553" s="4">
        <v>42086</v>
      </c>
      <c r="E553" s="3">
        <v>15.0617550819</v>
      </c>
      <c r="F553" s="5" t="s">
        <v>1633</v>
      </c>
      <c r="G553" s="5">
        <v>1402</v>
      </c>
      <c r="H553" s="5" t="s">
        <v>191</v>
      </c>
      <c r="I553" s="3">
        <v>9.06212900672732</v>
      </c>
      <c r="J553" s="3">
        <v>58.7703435804702</v>
      </c>
      <c r="K553" s="3">
        <v>2.72083488632128</v>
      </c>
      <c r="L553" s="3">
        <v>44.6917808219178</v>
      </c>
      <c r="M553" s="3">
        <v>7.19564371839749</v>
      </c>
      <c r="N553" s="3">
        <v>32.2522522522522</v>
      </c>
      <c r="O553" s="3">
        <v>15.3138075313807</v>
      </c>
      <c r="P553" s="3">
        <v>62.6666666666667</v>
      </c>
      <c r="Q553" s="3">
        <v>23.753929052537</v>
      </c>
      <c r="R553" s="3">
        <v>45.0733752620545</v>
      </c>
      <c r="S553" s="3">
        <v>84.1015364061456</v>
      </c>
      <c r="T553" s="3">
        <v>28.6764705882353</v>
      </c>
      <c r="U553" s="3">
        <v>135.880728231837</v>
      </c>
      <c r="V553" s="3">
        <v>57.7712609970675</v>
      </c>
      <c r="W553" s="3">
        <v>114.039920062222</v>
      </c>
      <c r="X553" s="3">
        <v>51.2367491166078</v>
      </c>
      <c r="Y553" s="3">
        <v>241.149813558442</v>
      </c>
      <c r="Z553" s="3">
        <v>21.5189873417722</v>
      </c>
      <c r="AA553" s="3">
        <v>0.388724288861044</v>
      </c>
      <c r="AB553" s="3">
        <v>0.277632869188375</v>
      </c>
      <c r="AC553" s="3">
        <v>-27.6527331189711</v>
      </c>
      <c r="AD553" s="3">
        <v>1.04200551334497</v>
      </c>
      <c r="AE553" s="5">
        <v>3</v>
      </c>
      <c r="AF553" s="3">
        <v>1.99021511445843</v>
      </c>
      <c r="AG553" s="3">
        <v>72.4536100111401</v>
      </c>
      <c r="AH553" s="3">
        <v>56.1878237125741</v>
      </c>
      <c r="AI553" s="3">
        <v>28.1482487943241</v>
      </c>
      <c r="AJ553" s="3">
        <v>32.5809885406686</v>
      </c>
      <c r="AK553" s="3"/>
      <c r="AL553" s="3"/>
      <c r="AM553" s="3">
        <v>2000</v>
      </c>
      <c r="AN553" s="5" t="s">
        <v>56</v>
      </c>
      <c r="AO553" s="1"/>
      <c r="AP553" s="1"/>
      <c r="AQ553" s="1"/>
    </row>
    <row r="554" spans="1:43">
      <c r="A554" s="1" t="s">
        <v>1634</v>
      </c>
      <c r="B554" s="1" t="s">
        <v>1635</v>
      </c>
      <c r="C554" s="3">
        <v>4.37534246575343</v>
      </c>
      <c r="D554" s="4">
        <v>42640</v>
      </c>
      <c r="E554" s="3">
        <v>4.7170007564</v>
      </c>
      <c r="F554" s="5" t="s">
        <v>70</v>
      </c>
      <c r="G554" s="5">
        <v>1546</v>
      </c>
      <c r="H554" s="5" t="s">
        <v>45</v>
      </c>
      <c r="I554" s="3">
        <v>8.15939278937381</v>
      </c>
      <c r="J554" s="3">
        <v>0.636942675159236</v>
      </c>
      <c r="K554" s="3">
        <v>2.39520958083833</v>
      </c>
      <c r="L554" s="3">
        <v>3.1055900621118</v>
      </c>
      <c r="M554" s="3">
        <v>1.66468489892985</v>
      </c>
      <c r="N554" s="3">
        <v>9.68253968253968</v>
      </c>
      <c r="O554" s="3">
        <v>17.3644474948524</v>
      </c>
      <c r="P554" s="3">
        <v>0.33112582781457</v>
      </c>
      <c r="Q554" s="3">
        <v>22.2301644031451</v>
      </c>
      <c r="R554" s="3">
        <v>0.171232876712329</v>
      </c>
      <c r="S554" s="3">
        <v>48.8250652741514</v>
      </c>
      <c r="T554" s="3">
        <v>0.564971751412429</v>
      </c>
      <c r="U554" s="3">
        <v>90</v>
      </c>
      <c r="V554" s="3">
        <v>0.212314225053079</v>
      </c>
      <c r="W554" s="3">
        <v>77.3858921161826</v>
      </c>
      <c r="X554" s="3">
        <v>0.4739336492891</v>
      </c>
      <c r="Y554" s="3"/>
      <c r="Z554" s="3"/>
      <c r="AA554" s="3">
        <v>0.236662466124298</v>
      </c>
      <c r="AB554" s="3">
        <v>0.2311339221143</v>
      </c>
      <c r="AC554" s="3">
        <v>-17.7434908389585</v>
      </c>
      <c r="AD554" s="3">
        <v>1.18410392100452</v>
      </c>
      <c r="AE554" s="5">
        <v>4</v>
      </c>
      <c r="AF554" s="3">
        <v>1.49991593160899</v>
      </c>
      <c r="AG554" s="3">
        <v>43.8630443696989</v>
      </c>
      <c r="AH554" s="3">
        <v>39.8696001958582</v>
      </c>
      <c r="AI554" s="3">
        <v>19.752247480923</v>
      </c>
      <c r="AJ554" s="3">
        <v>15.2078403296418</v>
      </c>
      <c r="AK554" s="3"/>
      <c r="AL554" s="3"/>
      <c r="AM554" s="3"/>
      <c r="AN554" s="5" t="s">
        <v>46</v>
      </c>
      <c r="AO554" s="1"/>
      <c r="AP554" s="1"/>
      <c r="AQ554" s="1"/>
    </row>
    <row r="555" spans="1:43">
      <c r="A555" s="1" t="s">
        <v>1636</v>
      </c>
      <c r="B555" s="1" t="s">
        <v>1637</v>
      </c>
      <c r="C555" s="3">
        <v>5.88767123287671</v>
      </c>
      <c r="D555" s="4">
        <v>42088</v>
      </c>
      <c r="E555" s="3">
        <v>9.5362376496</v>
      </c>
      <c r="F555" s="5" t="s">
        <v>1638</v>
      </c>
      <c r="G555" s="5">
        <v>110</v>
      </c>
      <c r="H555" s="5" t="s">
        <v>191</v>
      </c>
      <c r="I555" s="3">
        <v>9.31349015842534</v>
      </c>
      <c r="J555" s="3">
        <v>56.2386980108499</v>
      </c>
      <c r="K555" s="3">
        <v>2.84552845528456</v>
      </c>
      <c r="L555" s="3">
        <v>41.6095890410959</v>
      </c>
      <c r="M555" s="3">
        <v>4.83425414364641</v>
      </c>
      <c r="N555" s="3">
        <v>56.036036036036</v>
      </c>
      <c r="O555" s="3">
        <v>16.8891170431212</v>
      </c>
      <c r="P555" s="3">
        <v>56.5714285714286</v>
      </c>
      <c r="Q555" s="3">
        <v>15.5251141552511</v>
      </c>
      <c r="R555" s="3">
        <v>68.3438155136268</v>
      </c>
      <c r="S555" s="3">
        <v>60.0140548137737</v>
      </c>
      <c r="T555" s="3">
        <v>58.3333333333333</v>
      </c>
      <c r="U555" s="3">
        <v>134.984520123839</v>
      </c>
      <c r="V555" s="3">
        <v>58.6510263929619</v>
      </c>
      <c r="W555" s="3">
        <v>91.6666666666667</v>
      </c>
      <c r="X555" s="3">
        <v>65.3710247349823</v>
      </c>
      <c r="Y555" s="3">
        <v>204.819277108434</v>
      </c>
      <c r="Z555" s="3">
        <v>34.1772151898734</v>
      </c>
      <c r="AA555" s="3">
        <v>0.272041056825565</v>
      </c>
      <c r="AB555" s="3">
        <v>0.219881839122179</v>
      </c>
      <c r="AC555" s="3">
        <v>-29.4573643410853</v>
      </c>
      <c r="AD555" s="3">
        <v>0.820447785015111</v>
      </c>
      <c r="AE555" s="5">
        <v>4</v>
      </c>
      <c r="AF555" s="3">
        <v>1.72849524226284</v>
      </c>
      <c r="AG555" s="3">
        <v>60.5548342442573</v>
      </c>
      <c r="AH555" s="3">
        <v>55.5267216368059</v>
      </c>
      <c r="AI555" s="3">
        <v>23.701766646742</v>
      </c>
      <c r="AJ555" s="3">
        <v>25.7769324840624</v>
      </c>
      <c r="AK555" s="3"/>
      <c r="AL555" s="3"/>
      <c r="AM555" s="3"/>
      <c r="AN555" s="5" t="s">
        <v>46</v>
      </c>
      <c r="AO555" s="1"/>
      <c r="AP555" s="1"/>
      <c r="AQ555" s="1"/>
    </row>
    <row r="556" spans="1:43">
      <c r="A556" s="1" t="s">
        <v>1639</v>
      </c>
      <c r="B556" s="1" t="s">
        <v>1640</v>
      </c>
      <c r="C556" s="3">
        <v>5.92328767123288</v>
      </c>
      <c r="D556" s="4">
        <v>42075</v>
      </c>
      <c r="E556" s="3">
        <v>14.0234981774</v>
      </c>
      <c r="F556" s="5" t="s">
        <v>1641</v>
      </c>
      <c r="G556" s="5">
        <v>223</v>
      </c>
      <c r="H556" s="5" t="s">
        <v>191</v>
      </c>
      <c r="I556" s="3">
        <v>14.5294725956567</v>
      </c>
      <c r="J556" s="3">
        <v>21.6998191681736</v>
      </c>
      <c r="K556" s="3">
        <v>4.03945514325974</v>
      </c>
      <c r="L556" s="3">
        <v>17.4657534246575</v>
      </c>
      <c r="M556" s="3">
        <v>8.73834069710358</v>
      </c>
      <c r="N556" s="3">
        <v>20.3603603603604</v>
      </c>
      <c r="O556" s="3">
        <v>29.3808411214953</v>
      </c>
      <c r="P556" s="3">
        <v>11.6190476190476</v>
      </c>
      <c r="Q556" s="3">
        <v>29.8358733880422</v>
      </c>
      <c r="R556" s="3">
        <v>29.769392033543</v>
      </c>
      <c r="S556" s="3">
        <v>80.9640522875817</v>
      </c>
      <c r="T556" s="3">
        <v>32.1078431372549</v>
      </c>
      <c r="U556" s="3">
        <v>113.803088803089</v>
      </c>
      <c r="V556" s="3">
        <v>70.6744868035191</v>
      </c>
      <c r="W556" s="3">
        <v>70.1228878648233</v>
      </c>
      <c r="X556" s="3">
        <v>82.6855123674912</v>
      </c>
      <c r="Y556" s="3">
        <v>121.721721721722</v>
      </c>
      <c r="Z556" s="3">
        <v>67.0886075949367</v>
      </c>
      <c r="AA556" s="3">
        <v>0.326615618743141</v>
      </c>
      <c r="AB556" s="3">
        <v>0.16731890903423</v>
      </c>
      <c r="AC556" s="3">
        <v>-35.9396433470507</v>
      </c>
      <c r="AD556" s="3">
        <v>0.538083470660202</v>
      </c>
      <c r="AE556" s="5">
        <v>5</v>
      </c>
      <c r="AF556" s="3">
        <v>1.30768661026449</v>
      </c>
      <c r="AG556" s="3">
        <v>56.592317812869</v>
      </c>
      <c r="AH556" s="3">
        <v>49.8592662179669</v>
      </c>
      <c r="AI556" s="3">
        <v>16.9357982837834</v>
      </c>
      <c r="AJ556" s="3">
        <v>21.521055438081</v>
      </c>
      <c r="AK556" s="3"/>
      <c r="AL556" s="3"/>
      <c r="AM556" s="3"/>
      <c r="AN556" s="5" t="s">
        <v>46</v>
      </c>
      <c r="AO556" s="1"/>
      <c r="AP556" s="1"/>
      <c r="AQ556" s="1"/>
    </row>
    <row r="557" spans="1:43">
      <c r="A557" s="1" t="s">
        <v>1642</v>
      </c>
      <c r="B557" s="1" t="s">
        <v>1643</v>
      </c>
      <c r="C557" s="3">
        <v>5.98904109589041</v>
      </c>
      <c r="D557" s="4">
        <v>42051</v>
      </c>
      <c r="E557" s="3">
        <v>6.9764251241</v>
      </c>
      <c r="F557" s="5" t="s">
        <v>1644</v>
      </c>
      <c r="G557" s="5">
        <v>2187</v>
      </c>
      <c r="H557" s="5" t="s">
        <v>191</v>
      </c>
      <c r="I557" s="3">
        <v>7.28672985781991</v>
      </c>
      <c r="J557" s="3">
        <v>71.7902350813743</v>
      </c>
      <c r="K557" s="3">
        <v>2.08568207440811</v>
      </c>
      <c r="L557" s="3">
        <v>59.2465753424658</v>
      </c>
      <c r="M557" s="3">
        <v>4.80324074074074</v>
      </c>
      <c r="N557" s="3">
        <v>56.2162162162162</v>
      </c>
      <c r="O557" s="3">
        <v>7.35032602252519</v>
      </c>
      <c r="P557" s="3">
        <v>83.4285714285714</v>
      </c>
      <c r="Q557" s="3">
        <v>5.90643274853801</v>
      </c>
      <c r="R557" s="3">
        <v>87.4213836477987</v>
      </c>
      <c r="S557" s="3">
        <v>43.7301587301587</v>
      </c>
      <c r="T557" s="3">
        <v>77.6960784313726</v>
      </c>
      <c r="U557" s="3">
        <v>97.0620239390642</v>
      </c>
      <c r="V557" s="3">
        <v>80.3519061583578</v>
      </c>
      <c r="W557" s="3">
        <v>71.8216318785579</v>
      </c>
      <c r="X557" s="3">
        <v>81.9787985865724</v>
      </c>
      <c r="Y557" s="3">
        <v>96.4208242950108</v>
      </c>
      <c r="Z557" s="3">
        <v>81.6455696202532</v>
      </c>
      <c r="AA557" s="3">
        <v>0.226018358895328</v>
      </c>
      <c r="AB557" s="3">
        <v>0.179455113403992</v>
      </c>
      <c r="AC557" s="3">
        <v>-29.486099410278</v>
      </c>
      <c r="AD557" s="3">
        <v>0.669254485241045</v>
      </c>
      <c r="AE557" s="5">
        <v>2</v>
      </c>
      <c r="AF557" s="3">
        <v>1.37361362102911</v>
      </c>
      <c r="AG557" s="3">
        <v>42.4250757679667</v>
      </c>
      <c r="AH557" s="3">
        <v>42.336205831201</v>
      </c>
      <c r="AI557" s="3">
        <v>17.8628456346967</v>
      </c>
      <c r="AJ557" s="3">
        <v>13.2937226053097</v>
      </c>
      <c r="AK557" s="3"/>
      <c r="AL557" s="3"/>
      <c r="AM557" s="3"/>
      <c r="AN557" s="5" t="s">
        <v>46</v>
      </c>
      <c r="AO557" s="1"/>
      <c r="AP557" s="1"/>
      <c r="AQ557" s="1"/>
    </row>
    <row r="558" spans="1:43">
      <c r="A558" s="1" t="s">
        <v>1645</v>
      </c>
      <c r="B558" s="1" t="s">
        <v>1646</v>
      </c>
      <c r="C558" s="3">
        <v>5.90958904109589</v>
      </c>
      <c r="D558" s="4">
        <v>42080</v>
      </c>
      <c r="E558" s="3">
        <v>18.6948025093</v>
      </c>
      <c r="F558" s="5" t="s">
        <v>173</v>
      </c>
      <c r="G558" s="5">
        <v>1533</v>
      </c>
      <c r="H558" s="5" t="s">
        <v>60</v>
      </c>
      <c r="I558" s="3">
        <v>7.99936260058958</v>
      </c>
      <c r="J558" s="3">
        <v>42.0634920634921</v>
      </c>
      <c r="K558" s="3">
        <v>4.45403406026045</v>
      </c>
      <c r="L558" s="3">
        <v>6.90316395014382</v>
      </c>
      <c r="M558" s="3">
        <v>4.05312044215859</v>
      </c>
      <c r="N558" s="3">
        <v>29.673590504451</v>
      </c>
      <c r="O558" s="3">
        <v>14.5525226062706</v>
      </c>
      <c r="P558" s="3">
        <v>35.8012170385395</v>
      </c>
      <c r="Q558" s="3">
        <v>18.9243726969644</v>
      </c>
      <c r="R558" s="3">
        <v>37.696335078534</v>
      </c>
      <c r="S558" s="3">
        <v>38.7410440122825</v>
      </c>
      <c r="T558" s="3">
        <v>48.6714975845411</v>
      </c>
      <c r="U558" s="3">
        <v>57.6162790697674</v>
      </c>
      <c r="V558" s="3">
        <v>62.4787775891341</v>
      </c>
      <c r="W558" s="3">
        <v>43.5911016949153</v>
      </c>
      <c r="X558" s="3">
        <v>52.5</v>
      </c>
      <c r="Y558" s="3">
        <v>109.829721362229</v>
      </c>
      <c r="Z558" s="3">
        <v>28.1553398058252</v>
      </c>
      <c r="AA558" s="3">
        <v>0.215613057393137</v>
      </c>
      <c r="AB558" s="3">
        <v>0.126895673952456</v>
      </c>
      <c r="AC558" s="3">
        <v>-21.3640922768305</v>
      </c>
      <c r="AD558" s="3">
        <v>0.598786681367464</v>
      </c>
      <c r="AE558" s="5">
        <v>3</v>
      </c>
      <c r="AF558" s="3">
        <v>0.910743452993737</v>
      </c>
      <c r="AG558" s="3">
        <v>26.0441361963851</v>
      </c>
      <c r="AH558" s="3">
        <v>29.7291138145283</v>
      </c>
      <c r="AI558" s="3">
        <v>13.1379636370106</v>
      </c>
      <c r="AJ558" s="3">
        <v>16.4447221008804</v>
      </c>
      <c r="AK558" s="3"/>
      <c r="AL558" s="3"/>
      <c r="AM558" s="3"/>
      <c r="AN558" s="5" t="s">
        <v>46</v>
      </c>
      <c r="AO558" s="1"/>
      <c r="AP558" s="1"/>
      <c r="AQ558" s="1"/>
    </row>
    <row r="559" spans="1:43">
      <c r="A559" s="1" t="s">
        <v>1647</v>
      </c>
      <c r="B559" s="1" t="s">
        <v>1648</v>
      </c>
      <c r="C559" s="3">
        <v>5.77534246575342</v>
      </c>
      <c r="D559" s="4">
        <v>42129</v>
      </c>
      <c r="E559" s="3">
        <v>25.1696306836</v>
      </c>
      <c r="F559" s="5" t="s">
        <v>1520</v>
      </c>
      <c r="G559" s="5">
        <v>1575</v>
      </c>
      <c r="H559" s="5" t="s">
        <v>60</v>
      </c>
      <c r="I559" s="3">
        <v>1.36197697276045</v>
      </c>
      <c r="J559" s="3">
        <v>75.5952380952381</v>
      </c>
      <c r="K559" s="3">
        <v>0.866284756182756</v>
      </c>
      <c r="L559" s="3">
        <v>73.92138063279</v>
      </c>
      <c r="M559" s="3">
        <v>-1.40671947555312</v>
      </c>
      <c r="N559" s="3">
        <v>71.6122650840752</v>
      </c>
      <c r="O559" s="3">
        <v>1.79075014100394</v>
      </c>
      <c r="P559" s="3">
        <v>74.6450304259635</v>
      </c>
      <c r="Q559" s="3">
        <v>-2.98346996371455</v>
      </c>
      <c r="R559" s="3">
        <v>79.6858638743456</v>
      </c>
      <c r="S559" s="3">
        <v>21.327731092437</v>
      </c>
      <c r="T559" s="3">
        <v>74.2753623188406</v>
      </c>
      <c r="U559" s="3">
        <v>51.3417190775681</v>
      </c>
      <c r="V559" s="3">
        <v>68.2512733446519</v>
      </c>
      <c r="W559" s="3">
        <v>20.9212730318258</v>
      </c>
      <c r="X559" s="3">
        <v>79.5454545454545</v>
      </c>
      <c r="Y559" s="3">
        <v>19.7180762852405</v>
      </c>
      <c r="Z559" s="3">
        <v>90.2912621359223</v>
      </c>
      <c r="AA559" s="3">
        <v>0.112459151435076</v>
      </c>
      <c r="AB559" s="3">
        <v>0.0569249977175763</v>
      </c>
      <c r="AC559" s="3">
        <v>-33.3830104321908</v>
      </c>
      <c r="AD559" s="3">
        <v>0.19545299121972</v>
      </c>
      <c r="AE559" s="5">
        <v>5</v>
      </c>
      <c r="AF559" s="3">
        <v>0.442667631420063</v>
      </c>
      <c r="AG559" s="3">
        <v>18.6493412071031</v>
      </c>
      <c r="AH559" s="3">
        <v>24.2468239886645</v>
      </c>
      <c r="AI559" s="3">
        <v>4.06497615147274</v>
      </c>
      <c r="AJ559" s="3">
        <v>3.48832235492753</v>
      </c>
      <c r="AK559" s="3"/>
      <c r="AL559" s="3"/>
      <c r="AM559" s="3"/>
      <c r="AN559" s="5" t="s">
        <v>46</v>
      </c>
      <c r="AO559" s="1"/>
      <c r="AP559" s="1"/>
      <c r="AQ559" s="1"/>
    </row>
    <row r="560" spans="1:43">
      <c r="A560" s="1" t="s">
        <v>1649</v>
      </c>
      <c r="B560" s="1" t="s">
        <v>1650</v>
      </c>
      <c r="C560" s="3">
        <v>5.89041095890411</v>
      </c>
      <c r="D560" s="4">
        <v>42087</v>
      </c>
      <c r="E560" s="3">
        <v>30.8047631033</v>
      </c>
      <c r="F560" s="5" t="s">
        <v>798</v>
      </c>
      <c r="G560" s="5">
        <v>2064</v>
      </c>
      <c r="H560" s="5" t="s">
        <v>93</v>
      </c>
      <c r="I560" s="3">
        <v>12.8160720471077</v>
      </c>
      <c r="J560" s="3">
        <v>16.95</v>
      </c>
      <c r="K560" s="3">
        <v>3.36401142494447</v>
      </c>
      <c r="L560" s="3">
        <v>22.0515361744301</v>
      </c>
      <c r="M560" s="3">
        <v>5.06451612903226</v>
      </c>
      <c r="N560" s="3">
        <v>29.0419161676647</v>
      </c>
      <c r="O560" s="3">
        <v>24.4554833779136</v>
      </c>
      <c r="P560" s="3">
        <v>12.6760563380282</v>
      </c>
      <c r="Q560" s="3">
        <v>33.4836065573771</v>
      </c>
      <c r="R560" s="3">
        <v>12.3323013415893</v>
      </c>
      <c r="S560" s="3">
        <v>96.2048192771085</v>
      </c>
      <c r="T560" s="3">
        <v>5.66437268395977</v>
      </c>
      <c r="U560" s="3">
        <v>204.392523364486</v>
      </c>
      <c r="V560" s="3">
        <v>6.09080841638981</v>
      </c>
      <c r="W560" s="3">
        <v>175.783234546994</v>
      </c>
      <c r="X560" s="3">
        <v>5.2434456928839</v>
      </c>
      <c r="Y560" s="3">
        <v>295.747266099636</v>
      </c>
      <c r="Z560" s="3">
        <v>1.16883116883117</v>
      </c>
      <c r="AA560" s="3">
        <v>0.397017973913116</v>
      </c>
      <c r="AB560" s="3">
        <v>0.390747653230286</v>
      </c>
      <c r="AC560" s="3">
        <v>-20.625</v>
      </c>
      <c r="AD560" s="3">
        <v>1.94659016436825</v>
      </c>
      <c r="AE560" s="5">
        <v>3</v>
      </c>
      <c r="AF560" s="3">
        <v>2.72992927278517</v>
      </c>
      <c r="AG560" s="3">
        <v>99.1541998465468</v>
      </c>
      <c r="AH560" s="3">
        <v>75.0442310967423</v>
      </c>
      <c r="AI560" s="3">
        <v>37.6751252996567</v>
      </c>
      <c r="AJ560" s="3">
        <v>36.0380565103931</v>
      </c>
      <c r="AK560" s="3"/>
      <c r="AL560" s="3"/>
      <c r="AM560" s="3"/>
      <c r="AN560" s="5" t="s">
        <v>46</v>
      </c>
      <c r="AO560" s="1"/>
      <c r="AP560" s="1"/>
      <c r="AQ560" s="1"/>
    </row>
    <row r="561" spans="1:43">
      <c r="A561" s="1" t="s">
        <v>1651</v>
      </c>
      <c r="B561" s="1" t="s">
        <v>1652</v>
      </c>
      <c r="C561" s="3">
        <v>5.9041095890411</v>
      </c>
      <c r="D561" s="4">
        <v>42082</v>
      </c>
      <c r="E561" s="3">
        <v>17.7387803674</v>
      </c>
      <c r="F561" s="5" t="s">
        <v>1653</v>
      </c>
      <c r="G561" s="5">
        <v>2156</v>
      </c>
      <c r="H561" s="5" t="s">
        <v>191</v>
      </c>
      <c r="I561" s="3">
        <v>13.6601796407186</v>
      </c>
      <c r="J561" s="3">
        <v>27.3056057866184</v>
      </c>
      <c r="K561" s="3">
        <v>4.00684931506849</v>
      </c>
      <c r="L561" s="3">
        <v>17.9794520547945</v>
      </c>
      <c r="M561" s="3">
        <v>5.37820957668285</v>
      </c>
      <c r="N561" s="3">
        <v>49.009009009009</v>
      </c>
      <c r="O561" s="3">
        <v>31.5857885615251</v>
      </c>
      <c r="P561" s="3">
        <v>6.47619047619048</v>
      </c>
      <c r="Q561" s="3">
        <v>51.3203786746388</v>
      </c>
      <c r="R561" s="3">
        <v>5.0314465408805</v>
      </c>
      <c r="S561" s="3">
        <v>121.678832116788</v>
      </c>
      <c r="T561" s="3">
        <v>2.94117647058823</v>
      </c>
      <c r="U561" s="3">
        <v>230.82788671024</v>
      </c>
      <c r="V561" s="3">
        <v>10.5571847507331</v>
      </c>
      <c r="W561" s="3">
        <v>194.282945736434</v>
      </c>
      <c r="X561" s="3">
        <v>12.3674911660777</v>
      </c>
      <c r="Y561" s="3">
        <v>290.359897172237</v>
      </c>
      <c r="Z561" s="3">
        <v>8.86075949367089</v>
      </c>
      <c r="AA561" s="3">
        <v>0.446715119776444</v>
      </c>
      <c r="AB561" s="3">
        <v>0.408378083911185</v>
      </c>
      <c r="AC561" s="3">
        <v>-25.7922535211268</v>
      </c>
      <c r="AD561" s="3">
        <v>1.67526842865298</v>
      </c>
      <c r="AE561" s="5">
        <v>3</v>
      </c>
      <c r="AF561" s="3">
        <v>2.89502239216023</v>
      </c>
      <c r="AG561" s="3">
        <v>114.539152012004</v>
      </c>
      <c r="AH561" s="3">
        <v>85.1579880709808</v>
      </c>
      <c r="AI561" s="3">
        <v>42.7056803841074</v>
      </c>
      <c r="AJ561" s="3">
        <v>34.8519149937194</v>
      </c>
      <c r="AK561" s="3"/>
      <c r="AL561" s="3"/>
      <c r="AM561" s="3"/>
      <c r="AN561" s="5" t="s">
        <v>46</v>
      </c>
      <c r="AO561" s="1"/>
      <c r="AP561" s="1"/>
      <c r="AQ561" s="1"/>
    </row>
    <row r="562" spans="1:43">
      <c r="A562" s="1" t="s">
        <v>1654</v>
      </c>
      <c r="B562" s="1" t="s">
        <v>1655</v>
      </c>
      <c r="C562" s="3">
        <v>5.88219178082192</v>
      </c>
      <c r="D562" s="4">
        <v>42090</v>
      </c>
      <c r="E562" s="3">
        <v>2.1114392884</v>
      </c>
      <c r="F562" s="5" t="s">
        <v>1656</v>
      </c>
      <c r="G562" s="5">
        <v>16</v>
      </c>
      <c r="H562" s="5" t="s">
        <v>93</v>
      </c>
      <c r="I562" s="3">
        <v>1.39296187683284</v>
      </c>
      <c r="J562" s="3">
        <v>85.7</v>
      </c>
      <c r="K562" s="3">
        <v>1.61645848640706</v>
      </c>
      <c r="L562" s="3">
        <v>50.5946481665015</v>
      </c>
      <c r="M562" s="3">
        <v>-4.42294402211472</v>
      </c>
      <c r="N562" s="3">
        <v>96.7564870259481</v>
      </c>
      <c r="O562" s="3">
        <v>7.45920745920747</v>
      </c>
      <c r="P562" s="3">
        <v>58.4004024144869</v>
      </c>
      <c r="Q562" s="3">
        <v>8.98345153664303</v>
      </c>
      <c r="R562" s="3">
        <v>64.0866873065015</v>
      </c>
      <c r="S562" s="3">
        <v>40.6917599186165</v>
      </c>
      <c r="T562" s="3">
        <v>51.4557967178401</v>
      </c>
      <c r="U562" s="3">
        <v>88.6766712141883</v>
      </c>
      <c r="V562" s="3">
        <v>45.4595791805094</v>
      </c>
      <c r="W562" s="3">
        <v>65.2329749103943</v>
      </c>
      <c r="X562" s="3">
        <v>47.8152309612984</v>
      </c>
      <c r="Y562" s="3">
        <v>80.7843137254902</v>
      </c>
      <c r="Z562" s="3">
        <v>50.2597402597403</v>
      </c>
      <c r="AA562" s="3">
        <v>0.1709435474674</v>
      </c>
      <c r="AB562" s="3">
        <v>0.167112074447515</v>
      </c>
      <c r="AC562" s="3">
        <v>-25.6493506493506</v>
      </c>
      <c r="AD562" s="3">
        <v>0.70902731825527</v>
      </c>
      <c r="AE562" s="5">
        <v>3</v>
      </c>
      <c r="AF562" s="3">
        <v>1.37359088264595</v>
      </c>
      <c r="AG562" s="3">
        <v>37.5272122384804</v>
      </c>
      <c r="AH562" s="3">
        <v>38.0956178368364</v>
      </c>
      <c r="AI562" s="3">
        <v>14.6331837033137</v>
      </c>
      <c r="AJ562" s="3">
        <v>9.72883507502122</v>
      </c>
      <c r="AK562" s="3"/>
      <c r="AL562" s="3"/>
      <c r="AM562" s="3"/>
      <c r="AN562" s="5" t="s">
        <v>46</v>
      </c>
      <c r="AO562" s="1"/>
      <c r="AP562" s="1"/>
      <c r="AQ562" s="1"/>
    </row>
    <row r="563" spans="1:43">
      <c r="A563" s="1" t="s">
        <v>1657</v>
      </c>
      <c r="B563" s="1" t="s">
        <v>1658</v>
      </c>
      <c r="C563" s="3">
        <v>0.120547945205479</v>
      </c>
      <c r="D563" s="4">
        <v>44193</v>
      </c>
      <c r="E563" s="3">
        <v>3.8216559674</v>
      </c>
      <c r="F563" s="5" t="s">
        <v>1659</v>
      </c>
      <c r="G563" s="5">
        <v>45</v>
      </c>
      <c r="H563" s="5" t="s">
        <v>198</v>
      </c>
      <c r="I563" s="3">
        <v>0.159219822867952</v>
      </c>
      <c r="J563" s="3">
        <v>64.5502645502645</v>
      </c>
      <c r="K563" s="3">
        <v>0.0596480763495312</v>
      </c>
      <c r="L563" s="3">
        <v>7.18085106382979</v>
      </c>
      <c r="M563" s="3">
        <v>0.0596480763495312</v>
      </c>
      <c r="N563" s="3">
        <v>53.0503978779841</v>
      </c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3">
        <v>-0.0793361438779564</v>
      </c>
      <c r="AB563" s="3">
        <v>-0.101495580198312</v>
      </c>
      <c r="AC563" s="3">
        <v>-0.168885356646139</v>
      </c>
      <c r="AD563" s="3"/>
      <c r="AE563" s="5"/>
      <c r="AF563" s="3">
        <v>0</v>
      </c>
      <c r="AG563" s="3"/>
      <c r="AH563" s="3"/>
      <c r="AI563" s="3"/>
      <c r="AJ563" s="3"/>
      <c r="AK563" s="3"/>
      <c r="AL563" s="3"/>
      <c r="AM563" s="3">
        <v>1000</v>
      </c>
      <c r="AN563" s="5" t="s">
        <v>1660</v>
      </c>
      <c r="AO563" s="1"/>
      <c r="AP563" s="1"/>
      <c r="AQ563" s="1"/>
    </row>
    <row r="564" spans="1:43">
      <c r="A564" s="1" t="s">
        <v>1661</v>
      </c>
      <c r="B564" s="1" t="s">
        <v>1662</v>
      </c>
      <c r="C564" s="3">
        <v>5.81369863013699</v>
      </c>
      <c r="D564" s="4">
        <v>42115</v>
      </c>
      <c r="E564" s="3">
        <v>0.5262602236</v>
      </c>
      <c r="F564" s="5" t="s">
        <v>1663</v>
      </c>
      <c r="G564" s="5">
        <v>112</v>
      </c>
      <c r="H564" s="5" t="s">
        <v>655</v>
      </c>
      <c r="I564" s="3">
        <v>2.33183856502242</v>
      </c>
      <c r="J564" s="3">
        <v>51.3513513513513</v>
      </c>
      <c r="K564" s="3">
        <v>0.706090026478377</v>
      </c>
      <c r="L564" s="3">
        <v>32.4324324324324</v>
      </c>
      <c r="M564" s="3">
        <v>1.42222222222222</v>
      </c>
      <c r="N564" s="3">
        <v>67.5675675675676</v>
      </c>
      <c r="O564" s="3">
        <v>2.14861235452104</v>
      </c>
      <c r="P564" s="3">
        <v>65.7142857142857</v>
      </c>
      <c r="Q564" s="3">
        <v>1.24223602484472</v>
      </c>
      <c r="R564" s="3">
        <v>68.5714285714286</v>
      </c>
      <c r="S564" s="3">
        <v>7.23684210526315</v>
      </c>
      <c r="T564" s="3">
        <v>81.8181818181818</v>
      </c>
      <c r="U564" s="3">
        <v>12.4137931034483</v>
      </c>
      <c r="V564" s="3">
        <v>83.3333333333333</v>
      </c>
      <c r="W564" s="3">
        <v>10.2415458937198</v>
      </c>
      <c r="X564" s="3">
        <v>83.3333333333333</v>
      </c>
      <c r="Y564" s="3">
        <v>9.08221797323136</v>
      </c>
      <c r="Z564" s="3">
        <v>80</v>
      </c>
      <c r="AA564" s="3">
        <v>0.205971423703008</v>
      </c>
      <c r="AB564" s="3">
        <v>0.117352212825985</v>
      </c>
      <c r="AC564" s="3">
        <v>-3.74280230326297</v>
      </c>
      <c r="AD564" s="3">
        <v>0.880995973722251</v>
      </c>
      <c r="AE564" s="5">
        <v>3</v>
      </c>
      <c r="AF564" s="3">
        <v>0.263043294328694</v>
      </c>
      <c r="AG564" s="3">
        <v>7.12712205118924</v>
      </c>
      <c r="AH564" s="3">
        <v>5.42082958621728</v>
      </c>
      <c r="AI564" s="3">
        <v>3.72728055695037</v>
      </c>
      <c r="AJ564" s="3">
        <v>2.57308312904096</v>
      </c>
      <c r="AK564" s="3"/>
      <c r="AL564" s="3"/>
      <c r="AM564" s="3"/>
      <c r="AN564" s="5" t="s">
        <v>51</v>
      </c>
      <c r="AO564" s="1"/>
      <c r="AP564" s="1"/>
      <c r="AQ564" s="1"/>
    </row>
    <row r="565" spans="1:43">
      <c r="A565" s="1" t="s">
        <v>1664</v>
      </c>
      <c r="B565" s="1" t="s">
        <v>1665</v>
      </c>
      <c r="C565" s="3">
        <v>5.88219178082192</v>
      </c>
      <c r="D565" s="4">
        <v>42090</v>
      </c>
      <c r="E565" s="3">
        <v>1.3539479854</v>
      </c>
      <c r="F565" s="5" t="s">
        <v>1503</v>
      </c>
      <c r="G565" s="5">
        <v>1011</v>
      </c>
      <c r="H565" s="5" t="s">
        <v>93</v>
      </c>
      <c r="I565" s="3">
        <v>2.31457127827459</v>
      </c>
      <c r="J565" s="3">
        <v>76.3</v>
      </c>
      <c r="K565" s="3">
        <v>0.725012946659762</v>
      </c>
      <c r="L565" s="3">
        <v>77.8989098116948</v>
      </c>
      <c r="M565" s="3">
        <v>0.413009808982964</v>
      </c>
      <c r="N565" s="3">
        <v>80.938123752495</v>
      </c>
      <c r="O565" s="3">
        <v>3.34750265674815</v>
      </c>
      <c r="P565" s="3">
        <v>84.20523138833</v>
      </c>
      <c r="Q565" s="3">
        <v>4.17782538832352</v>
      </c>
      <c r="R565" s="3">
        <v>86.4293085655315</v>
      </c>
      <c r="S565" s="3">
        <v>17.664851784634</v>
      </c>
      <c r="T565" s="3">
        <v>81.1011116993118</v>
      </c>
      <c r="U565" s="3">
        <v>72.8888888888889</v>
      </c>
      <c r="V565" s="3">
        <v>53.5437430786268</v>
      </c>
      <c r="W565" s="3">
        <v>54.733492442323</v>
      </c>
      <c r="X565" s="3">
        <v>55.1810237203496</v>
      </c>
      <c r="Y565" s="3">
        <v>111.64309031556</v>
      </c>
      <c r="Z565" s="3">
        <v>37.5324675324675</v>
      </c>
      <c r="AA565" s="3">
        <v>0.241848134728343</v>
      </c>
      <c r="AB565" s="3">
        <v>0.209278344077291</v>
      </c>
      <c r="AC565" s="3">
        <v>-22.9198184568835</v>
      </c>
      <c r="AD565" s="3">
        <v>0.682047548217016</v>
      </c>
      <c r="AE565" s="5">
        <v>8</v>
      </c>
      <c r="AF565" s="3">
        <v>1.20382153631869</v>
      </c>
      <c r="AG565" s="3">
        <v>13.0342324768711</v>
      </c>
      <c r="AH565" s="3">
        <v>36.1859321371807</v>
      </c>
      <c r="AI565" s="3">
        <v>15.034666539176</v>
      </c>
      <c r="AJ565" s="3">
        <v>18.7002218407742</v>
      </c>
      <c r="AK565" s="3"/>
      <c r="AL565" s="3"/>
      <c r="AM565" s="3"/>
      <c r="AN565" s="5" t="s">
        <v>46</v>
      </c>
      <c r="AO565" s="1"/>
      <c r="AP565" s="1"/>
      <c r="AQ565" s="1"/>
    </row>
    <row r="566" spans="1:43">
      <c r="A566" s="1" t="s">
        <v>1666</v>
      </c>
      <c r="B566" s="1" t="s">
        <v>1667</v>
      </c>
      <c r="C566" s="3">
        <v>8.18356164383562</v>
      </c>
      <c r="D566" s="4">
        <v>41250</v>
      </c>
      <c r="E566" s="3">
        <v>15.3328726181</v>
      </c>
      <c r="F566" s="5" t="s">
        <v>1668</v>
      </c>
      <c r="G566" s="5">
        <v>759</v>
      </c>
      <c r="H566" s="5" t="s">
        <v>213</v>
      </c>
      <c r="I566" s="3">
        <v>-1.00697134004647</v>
      </c>
      <c r="J566" s="3">
        <v>74.025974025974</v>
      </c>
      <c r="K566" s="3">
        <v>0</v>
      </c>
      <c r="L566" s="3">
        <v>31.1688311688312</v>
      </c>
      <c r="M566" s="3">
        <v>0.0783085356304033</v>
      </c>
      <c r="N566" s="3">
        <v>53.2467532467532</v>
      </c>
      <c r="O566" s="3">
        <v>1.10759493670887</v>
      </c>
      <c r="P566" s="3">
        <v>40.5405405405405</v>
      </c>
      <c r="Q566" s="3">
        <v>-1.76787086856262</v>
      </c>
      <c r="R566" s="3">
        <v>59.4594594594595</v>
      </c>
      <c r="S566" s="3">
        <v>-7.25689404934687</v>
      </c>
      <c r="T566" s="3">
        <v>85.9375</v>
      </c>
      <c r="U566" s="3">
        <v>4.61513586457455</v>
      </c>
      <c r="V566" s="3">
        <v>69.3877551020408</v>
      </c>
      <c r="W566" s="3">
        <v>10.8779306760288</v>
      </c>
      <c r="X566" s="3">
        <v>46.9387755102041</v>
      </c>
      <c r="Y566" s="3">
        <v>26.1510977777962</v>
      </c>
      <c r="Z566" s="3">
        <v>52.9411764705882</v>
      </c>
      <c r="AA566" s="3">
        <v>-0.0827912117740155</v>
      </c>
      <c r="AB566" s="3">
        <v>0.044774557700795</v>
      </c>
      <c r="AC566" s="3">
        <v>-19.0510424155284</v>
      </c>
      <c r="AD566" s="3">
        <v>0.183476401652534</v>
      </c>
      <c r="AE566" s="5">
        <v>3</v>
      </c>
      <c r="AF566" s="3">
        <v>0.319007268925926</v>
      </c>
      <c r="AG566" s="3">
        <v>-4.95253112752391</v>
      </c>
      <c r="AH566" s="3">
        <v>3.06383049894814</v>
      </c>
      <c r="AI566" s="3">
        <v>2.44214564345708</v>
      </c>
      <c r="AJ566" s="3">
        <v>2.72110082853965</v>
      </c>
      <c r="AK566" s="3">
        <v>6.39801396988626</v>
      </c>
      <c r="AL566" s="3">
        <v>5.49938029494461</v>
      </c>
      <c r="AM566" s="3">
        <v>10</v>
      </c>
      <c r="AN566" s="5" t="s">
        <v>56</v>
      </c>
      <c r="AO566" s="1"/>
      <c r="AP566" s="1"/>
      <c r="AQ566" s="1"/>
    </row>
    <row r="567" spans="1:43">
      <c r="A567" s="1" t="s">
        <v>1669</v>
      </c>
      <c r="B567" s="1" t="s">
        <v>1670</v>
      </c>
      <c r="C567" s="3">
        <v>5.88767123287671</v>
      </c>
      <c r="D567" s="4">
        <v>42088</v>
      </c>
      <c r="E567" s="3">
        <v>17.8096536503</v>
      </c>
      <c r="F567" s="5" t="s">
        <v>1500</v>
      </c>
      <c r="G567" s="5">
        <v>455</v>
      </c>
      <c r="H567" s="5" t="s">
        <v>60</v>
      </c>
      <c r="I567" s="3">
        <v>7.79149217544633</v>
      </c>
      <c r="J567" s="3">
        <v>44.4444444444444</v>
      </c>
      <c r="K567" s="3">
        <v>1.94913487596414</v>
      </c>
      <c r="L567" s="3">
        <v>56.0882070949185</v>
      </c>
      <c r="M567" s="3">
        <v>0.184369558537337</v>
      </c>
      <c r="N567" s="3">
        <v>62.0178041543027</v>
      </c>
      <c r="O567" s="3">
        <v>22.553564716201</v>
      </c>
      <c r="P567" s="3">
        <v>6.99797160243408</v>
      </c>
      <c r="Q567" s="3">
        <v>31.854947425182</v>
      </c>
      <c r="R567" s="3">
        <v>5.34031413612565</v>
      </c>
      <c r="S567" s="3">
        <v>58.7051760506247</v>
      </c>
      <c r="T567" s="3">
        <v>19.2028985507246</v>
      </c>
      <c r="U567" s="3">
        <v>93.338604467286</v>
      </c>
      <c r="V567" s="3">
        <v>29.5415959252971</v>
      </c>
      <c r="W567" s="3">
        <v>49.4423223834989</v>
      </c>
      <c r="X567" s="3">
        <v>48.1818181818182</v>
      </c>
      <c r="Y567" s="3">
        <v>47.6377358490566</v>
      </c>
      <c r="Z567" s="3">
        <v>73.1391585760518</v>
      </c>
      <c r="AA567" s="3">
        <v>0.234791637779499</v>
      </c>
      <c r="AB567" s="3">
        <v>0.12246257134269</v>
      </c>
      <c r="AC567" s="3">
        <v>-37.4475003387075</v>
      </c>
      <c r="AD567" s="3">
        <v>0.381907360280452</v>
      </c>
      <c r="AE567" s="5">
        <v>7</v>
      </c>
      <c r="AF567" s="3">
        <v>1.06093846913385</v>
      </c>
      <c r="AG567" s="3">
        <v>56.9711350020973</v>
      </c>
      <c r="AH567" s="3">
        <v>40.965875800448</v>
      </c>
      <c r="AI567" s="3">
        <v>10.1752791775395</v>
      </c>
      <c r="AJ567" s="3">
        <v>8.07334275633471</v>
      </c>
      <c r="AK567" s="3"/>
      <c r="AL567" s="3"/>
      <c r="AM567" s="3"/>
      <c r="AN567" s="5" t="s">
        <v>46</v>
      </c>
      <c r="AO567" s="1"/>
      <c r="AP567" s="1"/>
      <c r="AQ567" s="1"/>
    </row>
    <row r="568" spans="1:43">
      <c r="A568" s="1" t="s">
        <v>1671</v>
      </c>
      <c r="B568" s="1" t="s">
        <v>1672</v>
      </c>
      <c r="C568" s="3">
        <v>5.96438356164384</v>
      </c>
      <c r="D568" s="4">
        <v>42060</v>
      </c>
      <c r="E568" s="3">
        <v>12.8241084463</v>
      </c>
      <c r="F568" s="5" t="s">
        <v>283</v>
      </c>
      <c r="G568" s="5">
        <v>810</v>
      </c>
      <c r="H568" s="5" t="s">
        <v>93</v>
      </c>
      <c r="I568" s="3">
        <v>1.90006085604164</v>
      </c>
      <c r="J568" s="3">
        <v>81.7</v>
      </c>
      <c r="K568" s="3">
        <v>0.95123258306538</v>
      </c>
      <c r="L568" s="3">
        <v>70.1684836471754</v>
      </c>
      <c r="M568" s="3">
        <v>1.270075935757</v>
      </c>
      <c r="N568" s="3">
        <v>68.3632734530938</v>
      </c>
      <c r="O568" s="3">
        <v>3.01456012030896</v>
      </c>
      <c r="P568" s="3">
        <v>86.8712273641851</v>
      </c>
      <c r="Q568" s="3">
        <v>6.43407020269793</v>
      </c>
      <c r="R568" s="3">
        <v>79.1021671826625</v>
      </c>
      <c r="S568" s="3">
        <v>13.6415051655229</v>
      </c>
      <c r="T568" s="3">
        <v>90.1005823186871</v>
      </c>
      <c r="U568" s="3">
        <v>25.1869081242731</v>
      </c>
      <c r="V568" s="3">
        <v>89.922480620155</v>
      </c>
      <c r="W568" s="3">
        <v>26.193267459387</v>
      </c>
      <c r="X568" s="3">
        <v>87.0162297128589</v>
      </c>
      <c r="Y568" s="3">
        <v>40.0557620817844</v>
      </c>
      <c r="Z568" s="3">
        <v>83.6363636363636</v>
      </c>
      <c r="AA568" s="3">
        <v>0.480462422542361</v>
      </c>
      <c r="AB568" s="3">
        <v>0.376220284046952</v>
      </c>
      <c r="AC568" s="3">
        <v>-5.04263693014104</v>
      </c>
      <c r="AD568" s="3">
        <v>1.59601971006854</v>
      </c>
      <c r="AE568" s="5">
        <v>3</v>
      </c>
      <c r="AF568" s="3">
        <v>0.611575826095492</v>
      </c>
      <c r="AG568" s="3">
        <v>13.1657876647497</v>
      </c>
      <c r="AH568" s="3">
        <v>12.6087880887325</v>
      </c>
      <c r="AI568" s="3">
        <v>7.57139608856245</v>
      </c>
      <c r="AJ568" s="3">
        <v>7.77858548710977</v>
      </c>
      <c r="AK568" s="3"/>
      <c r="AL568" s="3"/>
      <c r="AM568" s="3">
        <v>50</v>
      </c>
      <c r="AN568" s="5" t="s">
        <v>56</v>
      </c>
      <c r="AO568" s="1"/>
      <c r="AP568" s="1"/>
      <c r="AQ568" s="1"/>
    </row>
    <row r="569" spans="1:43">
      <c r="A569" s="1" t="s">
        <v>1673</v>
      </c>
      <c r="B569" s="1" t="s">
        <v>1674</v>
      </c>
      <c r="C569" s="3">
        <v>5.83013698630137</v>
      </c>
      <c r="D569" s="4">
        <v>42109</v>
      </c>
      <c r="E569" s="3">
        <v>0.3473425757</v>
      </c>
      <c r="F569" s="5" t="s">
        <v>1675</v>
      </c>
      <c r="G569" s="5">
        <v>2129</v>
      </c>
      <c r="H569" s="5" t="s">
        <v>93</v>
      </c>
      <c r="I569" s="3">
        <v>5.64784053156147</v>
      </c>
      <c r="J569" s="3">
        <v>50.25</v>
      </c>
      <c r="K569" s="3">
        <v>2.99595141700404</v>
      </c>
      <c r="L569" s="3">
        <v>28.3448959365709</v>
      </c>
      <c r="M569" s="3">
        <v>1.43540669856459</v>
      </c>
      <c r="N569" s="3">
        <v>64.8203592814371</v>
      </c>
      <c r="O569" s="3">
        <v>6.44351464435146</v>
      </c>
      <c r="P569" s="3">
        <v>63.8832997987928</v>
      </c>
      <c r="Q569" s="3">
        <v>9.84455958549224</v>
      </c>
      <c r="R569" s="3">
        <v>60.5263157894737</v>
      </c>
      <c r="S569" s="3">
        <v>28.0966767371601</v>
      </c>
      <c r="T569" s="3">
        <v>64.5314981471678</v>
      </c>
      <c r="U569" s="3">
        <v>47.0520231213873</v>
      </c>
      <c r="V569" s="3">
        <v>68.5492801771872</v>
      </c>
      <c r="W569" s="3">
        <v>31.1340206185567</v>
      </c>
      <c r="X569" s="3">
        <v>81.4606741573034</v>
      </c>
      <c r="Y569" s="3">
        <v>48.5981308411215</v>
      </c>
      <c r="Z569" s="3">
        <v>74.8051948051948</v>
      </c>
      <c r="AA569" s="3">
        <v>0.199770647647081</v>
      </c>
      <c r="AB569" s="3">
        <v>0.127497429250512</v>
      </c>
      <c r="AC569" s="3">
        <v>-18.444666001994</v>
      </c>
      <c r="AD569" s="3">
        <v>0.51167589397536</v>
      </c>
      <c r="AE569" s="5">
        <v>3</v>
      </c>
      <c r="AF569" s="3">
        <v>0.66611789931453</v>
      </c>
      <c r="AG569" s="3">
        <v>18.8867368785473</v>
      </c>
      <c r="AH569" s="3">
        <v>22.7398998148495</v>
      </c>
      <c r="AI569" s="3">
        <v>8.75541029585032</v>
      </c>
      <c r="AJ569" s="3">
        <v>9.1561858548076</v>
      </c>
      <c r="AK569" s="3"/>
      <c r="AL569" s="3"/>
      <c r="AM569" s="3"/>
      <c r="AN569" s="5" t="s">
        <v>46</v>
      </c>
      <c r="AO569" s="1"/>
      <c r="AP569" s="1"/>
      <c r="AQ569" s="1"/>
    </row>
    <row r="570" spans="1:43">
      <c r="A570" s="1" t="s">
        <v>1676</v>
      </c>
      <c r="B570" s="1" t="s">
        <v>1677</v>
      </c>
      <c r="C570" s="3">
        <v>5.73424657534247</v>
      </c>
      <c r="D570" s="4">
        <v>42144</v>
      </c>
      <c r="E570" s="3">
        <v>5.7264810631</v>
      </c>
      <c r="F570" s="5" t="s">
        <v>1678</v>
      </c>
      <c r="G570" s="5">
        <v>359</v>
      </c>
      <c r="H570" s="5" t="s">
        <v>93</v>
      </c>
      <c r="I570" s="3">
        <v>15.9660766961652</v>
      </c>
      <c r="J570" s="3">
        <v>6.05</v>
      </c>
      <c r="K570" s="3">
        <v>3.31800262812089</v>
      </c>
      <c r="L570" s="3">
        <v>22.6957383548067</v>
      </c>
      <c r="M570" s="3">
        <v>9.20138888888889</v>
      </c>
      <c r="N570" s="3">
        <v>8.03393213572854</v>
      </c>
      <c r="O570" s="3">
        <v>25.0497017892644</v>
      </c>
      <c r="P570" s="3">
        <v>11.2173038229376</v>
      </c>
      <c r="Q570" s="3">
        <v>26.865671641791</v>
      </c>
      <c r="R570" s="3">
        <v>24.1486068111455</v>
      </c>
      <c r="S570" s="3">
        <v>86.4256075874333</v>
      </c>
      <c r="T570" s="3">
        <v>10.7993647432504</v>
      </c>
      <c r="U570" s="3">
        <v>255.769230769231</v>
      </c>
      <c r="V570" s="3">
        <v>1.38427464008859</v>
      </c>
      <c r="W570" s="3">
        <v>226.583592938733</v>
      </c>
      <c r="X570" s="3">
        <v>1.68539325842697</v>
      </c>
      <c r="Y570" s="3">
        <v>186.952554744526</v>
      </c>
      <c r="Z570" s="3">
        <v>13.6363636363636</v>
      </c>
      <c r="AA570" s="3">
        <v>0.321138861912263</v>
      </c>
      <c r="AB570" s="3">
        <v>0.384020143466366</v>
      </c>
      <c r="AC570" s="3">
        <v>-30.0602928509905</v>
      </c>
      <c r="AD570" s="3">
        <v>1.6053844087418</v>
      </c>
      <c r="AE570" s="5">
        <v>5</v>
      </c>
      <c r="AF570" s="3">
        <v>3.15619109749054</v>
      </c>
      <c r="AG570" s="3">
        <v>100.649776045081</v>
      </c>
      <c r="AH570" s="3">
        <v>92.9080328656801</v>
      </c>
      <c r="AI570" s="3">
        <v>44.1253218672713</v>
      </c>
      <c r="AJ570" s="3">
        <v>32.206526178516</v>
      </c>
      <c r="AK570" s="3"/>
      <c r="AL570" s="3"/>
      <c r="AM570" s="3"/>
      <c r="AN570" s="5" t="s">
        <v>46</v>
      </c>
      <c r="AO570" s="1"/>
      <c r="AP570" s="1"/>
      <c r="AQ570" s="1"/>
    </row>
    <row r="571" spans="1:43">
      <c r="A571" s="1" t="s">
        <v>1679</v>
      </c>
      <c r="B571" s="1" t="s">
        <v>1680</v>
      </c>
      <c r="C571" s="3">
        <v>5.89041095890411</v>
      </c>
      <c r="D571" s="4">
        <v>42087</v>
      </c>
      <c r="E571" s="3">
        <v>5.1054161119</v>
      </c>
      <c r="F571" s="5" t="s">
        <v>504</v>
      </c>
      <c r="G571" s="5">
        <v>2151</v>
      </c>
      <c r="H571" s="5" t="s">
        <v>191</v>
      </c>
      <c r="I571" s="3">
        <v>10.3703703703704</v>
      </c>
      <c r="J571" s="3">
        <v>47.7396021699819</v>
      </c>
      <c r="K571" s="3">
        <v>0.318922749822817</v>
      </c>
      <c r="L571" s="3">
        <v>84.7602739726027</v>
      </c>
      <c r="M571" s="3">
        <v>5.04638218923934</v>
      </c>
      <c r="N571" s="3">
        <v>53.8738738738739</v>
      </c>
      <c r="O571" s="3">
        <v>22.3422644770959</v>
      </c>
      <c r="P571" s="3">
        <v>35.0476190476191</v>
      </c>
      <c r="Q571" s="3">
        <v>31.6132031613203</v>
      </c>
      <c r="R571" s="3">
        <v>27.6729559748428</v>
      </c>
      <c r="S571" s="3">
        <v>62.5143513203215</v>
      </c>
      <c r="T571" s="3">
        <v>54.656862745098</v>
      </c>
      <c r="U571" s="3">
        <v>193.064182194617</v>
      </c>
      <c r="V571" s="3">
        <v>26.3929618768328</v>
      </c>
      <c r="W571" s="3">
        <v>138.701517706577</v>
      </c>
      <c r="X571" s="3">
        <v>40.6360424028269</v>
      </c>
      <c r="Y571" s="3">
        <v>184.522613065327</v>
      </c>
      <c r="Z571" s="3">
        <v>43.6708860759494</v>
      </c>
      <c r="AA571" s="3">
        <v>0.235422183457532</v>
      </c>
      <c r="AB571" s="3">
        <v>0.287237064683256</v>
      </c>
      <c r="AC571" s="3">
        <v>-31.171875</v>
      </c>
      <c r="AD571" s="3">
        <v>1.07706228803382</v>
      </c>
      <c r="AE571" s="5">
        <v>5</v>
      </c>
      <c r="AF571" s="3">
        <v>2.4828387422089</v>
      </c>
      <c r="AG571" s="3">
        <v>72.2281243725565</v>
      </c>
      <c r="AH571" s="3">
        <v>73.2246066415856</v>
      </c>
      <c r="AI571" s="3">
        <v>29.919942267761</v>
      </c>
      <c r="AJ571" s="3">
        <v>27.5174517683546</v>
      </c>
      <c r="AK571" s="3"/>
      <c r="AL571" s="3"/>
      <c r="AM571" s="3"/>
      <c r="AN571" s="5" t="s">
        <v>46</v>
      </c>
      <c r="AO571" s="1"/>
      <c r="AP571" s="1"/>
      <c r="AQ571" s="1"/>
    </row>
    <row r="572" spans="1:43">
      <c r="A572" s="1" t="s">
        <v>1681</v>
      </c>
      <c r="B572" s="1" t="s">
        <v>1682</v>
      </c>
      <c r="C572" s="3">
        <v>5.74794520547945</v>
      </c>
      <c r="D572" s="4">
        <v>42139</v>
      </c>
      <c r="E572" s="3">
        <v>60.0183658075</v>
      </c>
      <c r="F572" s="5" t="s">
        <v>1683</v>
      </c>
      <c r="G572" s="5">
        <v>1904</v>
      </c>
      <c r="H572" s="5" t="s">
        <v>93</v>
      </c>
      <c r="I572" s="3">
        <v>9.2964824120603</v>
      </c>
      <c r="J572" s="3">
        <v>33.15</v>
      </c>
      <c r="K572" s="3">
        <v>4.31654676258993</v>
      </c>
      <c r="L572" s="3">
        <v>9.21704658077304</v>
      </c>
      <c r="M572" s="3">
        <v>4.90353697749196</v>
      </c>
      <c r="N572" s="3">
        <v>30.0399201596806</v>
      </c>
      <c r="O572" s="3">
        <v>8.88610763454318</v>
      </c>
      <c r="P572" s="3">
        <v>53.9235412474849</v>
      </c>
      <c r="Q572" s="3">
        <v>9.52580780528745</v>
      </c>
      <c r="R572" s="3">
        <v>61.7131062951496</v>
      </c>
      <c r="S572" s="3">
        <v>18.9608021877849</v>
      </c>
      <c r="T572" s="3">
        <v>78.9835892006353</v>
      </c>
      <c r="U572" s="3">
        <v>143.470149253731</v>
      </c>
      <c r="V572" s="3">
        <v>22.9235880398671</v>
      </c>
      <c r="W572" s="3">
        <v>207.783018867925</v>
      </c>
      <c r="X572" s="3">
        <v>2.62172284644195</v>
      </c>
      <c r="Y572" s="3">
        <v>188.397790055249</v>
      </c>
      <c r="Z572" s="3">
        <v>13.1168831168831</v>
      </c>
      <c r="AA572" s="3">
        <v>0.0826137455092796</v>
      </c>
      <c r="AB572" s="3">
        <v>0.323604125316966</v>
      </c>
      <c r="AC572" s="3">
        <v>-24.9374478732277</v>
      </c>
      <c r="AD572" s="3">
        <v>1.81903960685147</v>
      </c>
      <c r="AE572" s="5">
        <v>3</v>
      </c>
      <c r="AF572" s="3">
        <v>3.00242383545789</v>
      </c>
      <c r="AG572" s="3">
        <v>19.4653971135463</v>
      </c>
      <c r="AH572" s="3">
        <v>60.1211917950034</v>
      </c>
      <c r="AI572" s="3">
        <v>40.4037168599517</v>
      </c>
      <c r="AJ572" s="3">
        <v>28.7626231775173</v>
      </c>
      <c r="AK572" s="3"/>
      <c r="AL572" s="3"/>
      <c r="AM572" s="3">
        <v>60</v>
      </c>
      <c r="AN572" s="5" t="s">
        <v>56</v>
      </c>
      <c r="AO572" s="1"/>
      <c r="AP572" s="1"/>
      <c r="AQ572" s="1"/>
    </row>
    <row r="573" spans="1:43">
      <c r="A573" s="1" t="s">
        <v>1684</v>
      </c>
      <c r="B573" s="1" t="s">
        <v>1685</v>
      </c>
      <c r="C573" s="3">
        <v>5.80547945205479</v>
      </c>
      <c r="D573" s="4">
        <v>42118</v>
      </c>
      <c r="E573" s="3">
        <v>7.3051119148</v>
      </c>
      <c r="F573" s="5" t="s">
        <v>1686</v>
      </c>
      <c r="G573" s="5">
        <v>2044</v>
      </c>
      <c r="H573" s="5" t="s">
        <v>191</v>
      </c>
      <c r="I573" s="3">
        <v>8.23877651702023</v>
      </c>
      <c r="J573" s="3">
        <v>65.2802893309222</v>
      </c>
      <c r="K573" s="3">
        <v>3.68620037807183</v>
      </c>
      <c r="L573" s="3">
        <v>23.6301369863014</v>
      </c>
      <c r="M573" s="3">
        <v>2.37984134391043</v>
      </c>
      <c r="N573" s="3">
        <v>74.5945945945946</v>
      </c>
      <c r="O573" s="3">
        <v>11.8816930137685</v>
      </c>
      <c r="P573" s="3">
        <v>73.1428571428571</v>
      </c>
      <c r="Q573" s="3">
        <v>18.5305240410589</v>
      </c>
      <c r="R573" s="3">
        <v>61.0062893081761</v>
      </c>
      <c r="S573" s="3">
        <v>55.2724699221514</v>
      </c>
      <c r="T573" s="3">
        <v>63.9705882352941</v>
      </c>
      <c r="U573" s="3">
        <v>177.020202020202</v>
      </c>
      <c r="V573" s="3">
        <v>36.3636363636364</v>
      </c>
      <c r="W573" s="3">
        <v>131.483961646586</v>
      </c>
      <c r="X573" s="3">
        <v>44.5229681978799</v>
      </c>
      <c r="Y573" s="3">
        <v>176.780343097239</v>
      </c>
      <c r="Z573" s="3">
        <v>45.5696202531646</v>
      </c>
      <c r="AA573" s="3">
        <v>0.213602334070916</v>
      </c>
      <c r="AB573" s="3">
        <v>0.259478388477967</v>
      </c>
      <c r="AC573" s="3">
        <v>-33.8646400339271</v>
      </c>
      <c r="AD573" s="3">
        <v>0.9513296152122</v>
      </c>
      <c r="AE573" s="5">
        <v>9</v>
      </c>
      <c r="AF573" s="3">
        <v>2.24417456777724</v>
      </c>
      <c r="AG573" s="3">
        <v>55.2990187995096</v>
      </c>
      <c r="AH573" s="3">
        <v>68.4737939437235</v>
      </c>
      <c r="AI573" s="3">
        <v>30.0447038371384</v>
      </c>
      <c r="AJ573" s="3">
        <v>26.8447244629094</v>
      </c>
      <c r="AK573" s="3"/>
      <c r="AL573" s="3"/>
      <c r="AM573" s="3"/>
      <c r="AN573" s="5" t="s">
        <v>46</v>
      </c>
      <c r="AO573" s="1"/>
      <c r="AP573" s="1"/>
      <c r="AQ573" s="1"/>
    </row>
    <row r="574" spans="1:43">
      <c r="A574" s="1" t="s">
        <v>1687</v>
      </c>
      <c r="B574" s="1" t="s">
        <v>1688</v>
      </c>
      <c r="C574" s="3">
        <v>5.62465753424657</v>
      </c>
      <c r="D574" s="4">
        <v>42184</v>
      </c>
      <c r="E574" s="3">
        <v>10.0648373989</v>
      </c>
      <c r="F574" s="5" t="s">
        <v>307</v>
      </c>
      <c r="G574" s="5">
        <v>2054</v>
      </c>
      <c r="H574" s="5" t="s">
        <v>655</v>
      </c>
      <c r="I574" s="3">
        <v>-0.790809955881134</v>
      </c>
      <c r="J574" s="3">
        <v>89.1891891891892</v>
      </c>
      <c r="K574" s="3">
        <v>-0.016778523489931</v>
      </c>
      <c r="L574" s="3">
        <v>89.1891891891892</v>
      </c>
      <c r="M574" s="3">
        <v>-0.351170568561871</v>
      </c>
      <c r="N574" s="3">
        <v>89.1891891891892</v>
      </c>
      <c r="O574" s="3">
        <v>-1.92560895325873</v>
      </c>
      <c r="P574" s="3">
        <v>94.2857142857143</v>
      </c>
      <c r="Q574" s="3">
        <v>-4.62548015364917</v>
      </c>
      <c r="R574" s="3">
        <v>100</v>
      </c>
      <c r="S574" s="3">
        <v>-0.217682518419285</v>
      </c>
      <c r="T574" s="3">
        <v>90.9090909090909</v>
      </c>
      <c r="U574" s="3">
        <v>10.3314201073875</v>
      </c>
      <c r="V574" s="3">
        <v>88.8888888888889</v>
      </c>
      <c r="W574" s="3">
        <v>9.92436819774949</v>
      </c>
      <c r="X574" s="3">
        <v>88.8888888888889</v>
      </c>
      <c r="Y574" s="3">
        <v>18.3162910751514</v>
      </c>
      <c r="Z574" s="3">
        <v>66.6666666666667</v>
      </c>
      <c r="AA574" s="3">
        <v>-0.0619494917178519</v>
      </c>
      <c r="AB574" s="3">
        <v>0.0972869886833193</v>
      </c>
      <c r="AC574" s="3">
        <v>-5.79122974261201</v>
      </c>
      <c r="AD574" s="3">
        <v>0.552285654760815</v>
      </c>
      <c r="AE574" s="5">
        <v>4</v>
      </c>
      <c r="AF574" s="3">
        <v>0.314592215160231</v>
      </c>
      <c r="AG574" s="3">
        <v>2.59785032723243</v>
      </c>
      <c r="AH574" s="3">
        <v>4.42182875504704</v>
      </c>
      <c r="AI574" s="3">
        <v>3.69983443256343</v>
      </c>
      <c r="AJ574" s="3">
        <v>3.54883999843703</v>
      </c>
      <c r="AK574" s="3"/>
      <c r="AL574" s="3"/>
      <c r="AM574" s="3"/>
      <c r="AN574" s="5" t="s">
        <v>51</v>
      </c>
      <c r="AO574" s="1"/>
      <c r="AP574" s="1"/>
      <c r="AQ574" s="1"/>
    </row>
    <row r="575" spans="1:43">
      <c r="A575" s="1" t="s">
        <v>1689</v>
      </c>
      <c r="B575" s="1" t="s">
        <v>1690</v>
      </c>
      <c r="C575" s="3">
        <v>5.89041095890411</v>
      </c>
      <c r="D575" s="4">
        <v>42087</v>
      </c>
      <c r="E575" s="3">
        <v>4.8441092296</v>
      </c>
      <c r="F575" s="5" t="s">
        <v>1358</v>
      </c>
      <c r="G575" s="5">
        <v>1948</v>
      </c>
      <c r="H575" s="5" t="s">
        <v>93</v>
      </c>
      <c r="I575" s="3">
        <v>7.18673624413766</v>
      </c>
      <c r="J575" s="3">
        <v>42.7</v>
      </c>
      <c r="K575" s="3">
        <v>3.13989703171678</v>
      </c>
      <c r="L575" s="3">
        <v>25.7185332011893</v>
      </c>
      <c r="M575" s="3">
        <v>3.73993095512083</v>
      </c>
      <c r="N575" s="3">
        <v>37.0259481037924</v>
      </c>
      <c r="O575" s="3">
        <v>10.1853738032186</v>
      </c>
      <c r="P575" s="3">
        <v>49.5975855130785</v>
      </c>
      <c r="Q575" s="3">
        <v>12.8677749182722</v>
      </c>
      <c r="R575" s="3">
        <v>50.8255933952528</v>
      </c>
      <c r="S575" s="3">
        <v>43.8308810494593</v>
      </c>
      <c r="T575" s="3">
        <v>47.8030704076231</v>
      </c>
      <c r="U575" s="3">
        <v>81.2667560321716</v>
      </c>
      <c r="V575" s="3">
        <v>49.1140642303433</v>
      </c>
      <c r="W575" s="3">
        <v>55.2377307949871</v>
      </c>
      <c r="X575" s="3">
        <v>54.8689138576779</v>
      </c>
      <c r="Y575" s="3">
        <v>122.135523613963</v>
      </c>
      <c r="Z575" s="3">
        <v>32.987012987013</v>
      </c>
      <c r="AA575" s="3">
        <v>0.248062657676141</v>
      </c>
      <c r="AB575" s="3">
        <v>0.157464833940928</v>
      </c>
      <c r="AC575" s="3">
        <v>-26.6684511063526</v>
      </c>
      <c r="AD575" s="3">
        <v>0.590872214527889</v>
      </c>
      <c r="AE575" s="5">
        <v>4</v>
      </c>
      <c r="AF575" s="3">
        <v>1.092448746007</v>
      </c>
      <c r="AG575" s="3">
        <v>35.1114227384535</v>
      </c>
      <c r="AH575" s="3">
        <v>37.9980256674454</v>
      </c>
      <c r="AI575" s="3">
        <v>14.8822158910594</v>
      </c>
      <c r="AJ575" s="3">
        <v>16.5289953512582</v>
      </c>
      <c r="AK575" s="3"/>
      <c r="AL575" s="3"/>
      <c r="AM575" s="3"/>
      <c r="AN575" s="5" t="s">
        <v>46</v>
      </c>
      <c r="AO575" s="1"/>
      <c r="AP575" s="1"/>
      <c r="AQ575" s="1"/>
    </row>
    <row r="576" spans="1:43">
      <c r="A576" s="1" t="s">
        <v>1691</v>
      </c>
      <c r="B576" s="1" t="s">
        <v>1692</v>
      </c>
      <c r="C576" s="3">
        <v>5.79178082191781</v>
      </c>
      <c r="D576" s="4">
        <v>42123</v>
      </c>
      <c r="E576" s="3">
        <v>14.7876081576</v>
      </c>
      <c r="F576" s="5" t="s">
        <v>1693</v>
      </c>
      <c r="G576" s="5">
        <v>373</v>
      </c>
      <c r="H576" s="5" t="s">
        <v>93</v>
      </c>
      <c r="I576" s="3">
        <v>0.796812749003985</v>
      </c>
      <c r="J576" s="3">
        <v>89.85</v>
      </c>
      <c r="K576" s="3">
        <v>1.70854271356784</v>
      </c>
      <c r="L576" s="3">
        <v>49.3062438057483</v>
      </c>
      <c r="M576" s="3">
        <v>-2.69230769230769</v>
      </c>
      <c r="N576" s="3">
        <v>94.2614770459082</v>
      </c>
      <c r="O576" s="3">
        <v>8.58369098712446</v>
      </c>
      <c r="P576" s="3">
        <v>54.6780684104628</v>
      </c>
      <c r="Q576" s="3">
        <v>4.11522633744856</v>
      </c>
      <c r="R576" s="3">
        <v>86.7389060887513</v>
      </c>
      <c r="S576" s="3">
        <v>27.9393173198483</v>
      </c>
      <c r="T576" s="3">
        <v>64.9020645844362</v>
      </c>
      <c r="U576" s="3">
        <v>80.3921568627451</v>
      </c>
      <c r="V576" s="3">
        <v>49.7231450719823</v>
      </c>
      <c r="W576" s="3">
        <v>44.7782546494993</v>
      </c>
      <c r="X576" s="3">
        <v>64.1697877652934</v>
      </c>
      <c r="Y576" s="3">
        <v>52.4096385542169</v>
      </c>
      <c r="Z576" s="3">
        <v>70.2597402597403</v>
      </c>
      <c r="AA576" s="3">
        <v>0.0951158178484352</v>
      </c>
      <c r="AB576" s="3">
        <v>0.0999342732815728</v>
      </c>
      <c r="AC576" s="3">
        <v>-36.0103626943005</v>
      </c>
      <c r="AD576" s="3">
        <v>0.363838496651789</v>
      </c>
      <c r="AE576" s="5">
        <v>7</v>
      </c>
      <c r="AF576" s="3">
        <v>1.04831343248009</v>
      </c>
      <c r="AG576" s="3">
        <v>30.93139255162</v>
      </c>
      <c r="AH576" s="3">
        <v>39.5331500370536</v>
      </c>
      <c r="AI576" s="3">
        <v>11.7064687350681</v>
      </c>
      <c r="AJ576" s="3">
        <v>9.56768952954352</v>
      </c>
      <c r="AK576" s="3"/>
      <c r="AL576" s="3"/>
      <c r="AM576" s="3"/>
      <c r="AN576" s="5" t="s">
        <v>46</v>
      </c>
      <c r="AO576" s="1"/>
      <c r="AP576" s="1"/>
      <c r="AQ576" s="1"/>
    </row>
    <row r="577" spans="1:43">
      <c r="A577" s="1" t="s">
        <v>1694</v>
      </c>
      <c r="B577" s="1" t="s">
        <v>1695</v>
      </c>
      <c r="C577" s="3">
        <v>5.80821917808219</v>
      </c>
      <c r="D577" s="4">
        <v>42117</v>
      </c>
      <c r="E577" s="3">
        <v>13.0525739984</v>
      </c>
      <c r="F577" s="5" t="s">
        <v>1696</v>
      </c>
      <c r="G577" s="5">
        <v>2121</v>
      </c>
      <c r="H577" s="5" t="s">
        <v>55</v>
      </c>
      <c r="I577" s="3">
        <v>9.57799905168326</v>
      </c>
      <c r="J577" s="3">
        <v>55.6563823351482</v>
      </c>
      <c r="K577" s="3">
        <v>5.33272561531449</v>
      </c>
      <c r="L577" s="3">
        <v>4.63276836158192</v>
      </c>
      <c r="M577" s="3">
        <v>3.81850853548967</v>
      </c>
      <c r="N577" s="3">
        <v>62.657091561939</v>
      </c>
      <c r="O577" s="3">
        <v>23.8478027867095</v>
      </c>
      <c r="P577" s="3">
        <v>26.0264900662252</v>
      </c>
      <c r="Q577" s="3">
        <v>50.260078023407</v>
      </c>
      <c r="R577" s="3">
        <v>3.20121951219512</v>
      </c>
      <c r="S577" s="3">
        <v>105.604982206406</v>
      </c>
      <c r="T577" s="3">
        <v>7.32421875</v>
      </c>
      <c r="U577" s="3">
        <v>180.461165048544</v>
      </c>
      <c r="V577" s="3">
        <v>24.1192411924119</v>
      </c>
      <c r="W577" s="3">
        <v>144.291754756871</v>
      </c>
      <c r="X577" s="3">
        <v>25.3756260434057</v>
      </c>
      <c r="Y577" s="3">
        <v>241.863905325444</v>
      </c>
      <c r="Z577" s="3">
        <v>11.018711018711</v>
      </c>
      <c r="AA577" s="3">
        <v>0.416258071496639</v>
      </c>
      <c r="AB577" s="3">
        <v>0.277867604766474</v>
      </c>
      <c r="AC577" s="3">
        <v>-35.341726618705</v>
      </c>
      <c r="AD577" s="3">
        <v>0.979206859805144</v>
      </c>
      <c r="AE577" s="5">
        <v>3</v>
      </c>
      <c r="AF577" s="3">
        <v>2.44242049270714</v>
      </c>
      <c r="AG577" s="3">
        <v>87.928023758623</v>
      </c>
      <c r="AH577" s="3">
        <v>74.9049660408947</v>
      </c>
      <c r="AI577" s="3">
        <v>34.3755607330005</v>
      </c>
      <c r="AJ577" s="3">
        <v>37.0708579351642</v>
      </c>
      <c r="AK577" s="3"/>
      <c r="AL577" s="3"/>
      <c r="AM577" s="3"/>
      <c r="AN577" s="5" t="s">
        <v>46</v>
      </c>
      <c r="AO577" s="1"/>
      <c r="AP577" s="1"/>
      <c r="AQ577" s="1"/>
    </row>
    <row r="578" spans="1:43">
      <c r="A578" s="1" t="s">
        <v>1697</v>
      </c>
      <c r="B578" s="1" t="s">
        <v>1698</v>
      </c>
      <c r="C578" s="3">
        <v>8.05753424657534</v>
      </c>
      <c r="D578" s="4">
        <v>41296</v>
      </c>
      <c r="E578" s="3">
        <v>193.2465339946</v>
      </c>
      <c r="F578" s="5" t="s">
        <v>1659</v>
      </c>
      <c r="G578" s="5">
        <v>1567</v>
      </c>
      <c r="H578" s="5" t="s">
        <v>64</v>
      </c>
      <c r="I578" s="3">
        <v>0.286393697369124</v>
      </c>
      <c r="J578" s="3">
        <v>26.3848396501458</v>
      </c>
      <c r="K578" s="3">
        <v>0.0410445332188705</v>
      </c>
      <c r="L578" s="3">
        <v>50.2915451895044</v>
      </c>
      <c r="M578" s="3">
        <v>0.208479436418607</v>
      </c>
      <c r="N578" s="3">
        <v>37.7551020408163</v>
      </c>
      <c r="O578" s="3">
        <v>0.62246660337858</v>
      </c>
      <c r="P578" s="3">
        <v>44.7368421052632</v>
      </c>
      <c r="Q578" s="3">
        <v>1.14063884016504</v>
      </c>
      <c r="R578" s="3">
        <v>48.6686390532544</v>
      </c>
      <c r="S578" s="3">
        <v>2.16724411895564</v>
      </c>
      <c r="T578" s="3">
        <v>33.1334332833583</v>
      </c>
      <c r="U578" s="3">
        <v>4.71069420903921</v>
      </c>
      <c r="V578" s="3">
        <v>42.7469135802469</v>
      </c>
      <c r="W578" s="3">
        <v>8.38482309656535</v>
      </c>
      <c r="X578" s="3">
        <v>44.9074074074074</v>
      </c>
      <c r="Y578" s="3">
        <v>14.8131230082199</v>
      </c>
      <c r="Z578" s="3">
        <v>67.9197994987469</v>
      </c>
      <c r="AA578" s="3">
        <v>0.203345255383685</v>
      </c>
      <c r="AB578" s="3">
        <v>3.10852646441321</v>
      </c>
      <c r="AC578" s="3">
        <v>0</v>
      </c>
      <c r="AD578" s="3"/>
      <c r="AE578" s="5"/>
      <c r="AF578" s="3">
        <v>0.22231227254191</v>
      </c>
      <c r="AG578" s="3">
        <v>1.59230795016534</v>
      </c>
      <c r="AH578" s="3">
        <v>1.67370817434342</v>
      </c>
      <c r="AI578" s="3">
        <v>2.03305987897993</v>
      </c>
      <c r="AJ578" s="3">
        <v>2.19466322685953</v>
      </c>
      <c r="AK578" s="3">
        <v>2.07202544452045</v>
      </c>
      <c r="AL578" s="3"/>
      <c r="AM578" s="3">
        <v>100</v>
      </c>
      <c r="AN578" s="5" t="s">
        <v>56</v>
      </c>
      <c r="AO578" s="1"/>
      <c r="AP578" s="1"/>
      <c r="AQ578" s="1"/>
    </row>
    <row r="579" spans="1:43">
      <c r="A579" s="1" t="s">
        <v>1699</v>
      </c>
      <c r="B579" s="1" t="s">
        <v>1700</v>
      </c>
      <c r="C579" s="3">
        <v>5.45205479452055</v>
      </c>
      <c r="D579" s="4">
        <v>42247</v>
      </c>
      <c r="E579" s="3">
        <v>5.0745303316</v>
      </c>
      <c r="F579" s="5" t="s">
        <v>89</v>
      </c>
      <c r="G579" s="5">
        <v>1991</v>
      </c>
      <c r="H579" s="5" t="s">
        <v>45</v>
      </c>
      <c r="I579" s="3">
        <v>-0.435919790758506</v>
      </c>
      <c r="J579" s="3">
        <v>82.8025477707006</v>
      </c>
      <c r="K579" s="3">
        <v>-0.0874890638670252</v>
      </c>
      <c r="L579" s="3">
        <v>92.0807453416149</v>
      </c>
      <c r="M579" s="3">
        <v>-1.21107266435985</v>
      </c>
      <c r="N579" s="3">
        <v>80.9523809523809</v>
      </c>
      <c r="O579" s="3">
        <v>0.616740088105731</v>
      </c>
      <c r="P579" s="3">
        <v>71.8543046357616</v>
      </c>
      <c r="Q579" s="3">
        <v>0.794351279788175</v>
      </c>
      <c r="R579" s="3">
        <v>72.6027397260274</v>
      </c>
      <c r="S579" s="3">
        <v>6.81052093789378</v>
      </c>
      <c r="T579" s="3">
        <v>59.69868173258</v>
      </c>
      <c r="U579" s="3">
        <v>13.7741982377756</v>
      </c>
      <c r="V579" s="3">
        <v>67.9405520169851</v>
      </c>
      <c r="W579" s="3">
        <v>12.0552301813031</v>
      </c>
      <c r="X579" s="3">
        <v>85.5450236966825</v>
      </c>
      <c r="Y579" s="3">
        <v>18.666488762</v>
      </c>
      <c r="Z579" s="3">
        <v>72.1518987341772</v>
      </c>
      <c r="AA579" s="3">
        <v>0.0927824853486717</v>
      </c>
      <c r="AB579" s="3">
        <v>0.0710414565877609</v>
      </c>
      <c r="AC579" s="3">
        <v>-7.30387736699729</v>
      </c>
      <c r="AD579" s="3">
        <v>0.528454276390499</v>
      </c>
      <c r="AE579" s="5">
        <v>3</v>
      </c>
      <c r="AF579" s="3">
        <v>0.331622801354639</v>
      </c>
      <c r="AG579" s="3">
        <v>5.03445574755348</v>
      </c>
      <c r="AH579" s="3">
        <v>7.48250330085376</v>
      </c>
      <c r="AI579" s="3">
        <v>3.55703774990972</v>
      </c>
      <c r="AJ579" s="3">
        <v>3.66578720185795</v>
      </c>
      <c r="AK579" s="3"/>
      <c r="AL579" s="3"/>
      <c r="AM579" s="3"/>
      <c r="AN579" s="5" t="s">
        <v>46</v>
      </c>
      <c r="AO579" s="1"/>
      <c r="AP579" s="1"/>
      <c r="AQ579" s="1"/>
    </row>
    <row r="580" spans="1:43">
      <c r="A580" s="1" t="s">
        <v>1701</v>
      </c>
      <c r="B580" s="1" t="s">
        <v>1702</v>
      </c>
      <c r="C580" s="3">
        <v>5.76712328767123</v>
      </c>
      <c r="D580" s="4">
        <v>42132</v>
      </c>
      <c r="E580" s="3">
        <v>5.9772731109</v>
      </c>
      <c r="F580" s="5" t="s">
        <v>1703</v>
      </c>
      <c r="G580" s="5">
        <v>196</v>
      </c>
      <c r="H580" s="5" t="s">
        <v>55</v>
      </c>
      <c r="I580" s="3">
        <v>7.89220404234842</v>
      </c>
      <c r="J580" s="3">
        <v>66.4851784633999</v>
      </c>
      <c r="K580" s="3">
        <v>1.35623869801084</v>
      </c>
      <c r="L580" s="3">
        <v>72.9943502824859</v>
      </c>
      <c r="M580" s="3">
        <v>2.18778486782133</v>
      </c>
      <c r="N580" s="3">
        <v>75.4039497307002</v>
      </c>
      <c r="O580" s="3">
        <v>15.6862745098039</v>
      </c>
      <c r="P580" s="3">
        <v>63.6423841059603</v>
      </c>
      <c r="Q580" s="3">
        <v>27.6765375854214</v>
      </c>
      <c r="R580" s="3">
        <v>38.0335365853659</v>
      </c>
      <c r="S580" s="3">
        <v>61.0632183908046</v>
      </c>
      <c r="T580" s="3">
        <v>57.421875</v>
      </c>
      <c r="U580" s="3">
        <v>95.6369982547993</v>
      </c>
      <c r="V580" s="3">
        <v>77.9132791327913</v>
      </c>
      <c r="W580" s="3">
        <v>65.0957290132548</v>
      </c>
      <c r="X580" s="3">
        <v>81.3021702838063</v>
      </c>
      <c r="Y580" s="3">
        <v>49.4666666666667</v>
      </c>
      <c r="Z580" s="3">
        <v>92.7234927234927</v>
      </c>
      <c r="AA580" s="3">
        <v>0.300932438236278</v>
      </c>
      <c r="AB580" s="3">
        <v>0.161501238520052</v>
      </c>
      <c r="AC580" s="3">
        <v>-29.9465240641711</v>
      </c>
      <c r="AD580" s="3">
        <v>0.606194504334342</v>
      </c>
      <c r="AE580" s="5">
        <v>3</v>
      </c>
      <c r="AF580" s="3">
        <v>1.25351586501209</v>
      </c>
      <c r="AG580" s="3">
        <v>50.5026492101289</v>
      </c>
      <c r="AH580" s="3">
        <v>43.2500792447656</v>
      </c>
      <c r="AI580" s="3">
        <v>15.6643476185976</v>
      </c>
      <c r="AJ580" s="3">
        <v>11.3114691000103</v>
      </c>
      <c r="AK580" s="3"/>
      <c r="AL580" s="3"/>
      <c r="AM580" s="3"/>
      <c r="AN580" s="5" t="s">
        <v>46</v>
      </c>
      <c r="AO580" s="1"/>
      <c r="AP580" s="1"/>
      <c r="AQ580" s="1"/>
    </row>
    <row r="581" spans="1:43">
      <c r="A581" s="1" t="s">
        <v>1704</v>
      </c>
      <c r="B581" s="1" t="s">
        <v>1705</v>
      </c>
      <c r="C581" s="3">
        <v>5.87397260273973</v>
      </c>
      <c r="D581" s="4">
        <v>42093</v>
      </c>
      <c r="E581" s="3">
        <v>1.0058639599</v>
      </c>
      <c r="F581" s="5" t="s">
        <v>319</v>
      </c>
      <c r="G581" s="5">
        <v>920</v>
      </c>
      <c r="H581" s="5" t="s">
        <v>112</v>
      </c>
      <c r="I581" s="3">
        <v>12.1555915721232</v>
      </c>
      <c r="J581" s="3">
        <v>21.0526315789474</v>
      </c>
      <c r="K581" s="3">
        <v>5.16717325227962</v>
      </c>
      <c r="L581" s="3">
        <v>10.3092783505155</v>
      </c>
      <c r="M581" s="3">
        <v>8.6342229199372</v>
      </c>
      <c r="N581" s="3">
        <v>23.1578947368421</v>
      </c>
      <c r="O581" s="3">
        <v>21.5100965759438</v>
      </c>
      <c r="P581" s="3">
        <v>14.8936170212766</v>
      </c>
      <c r="Q581" s="3">
        <v>15.9128978224456</v>
      </c>
      <c r="R581" s="3">
        <v>37.0786516853933</v>
      </c>
      <c r="S581" s="3">
        <v>22.3695844385499</v>
      </c>
      <c r="T581" s="3">
        <v>35.8024691358025</v>
      </c>
      <c r="U581" s="3">
        <v>38.9558232931727</v>
      </c>
      <c r="V581" s="3">
        <v>47.0588235294118</v>
      </c>
      <c r="W581" s="3">
        <v>52.7593818984547</v>
      </c>
      <c r="X581" s="3">
        <v>38.1818181818182</v>
      </c>
      <c r="Y581" s="3">
        <v>79.5071335927367</v>
      </c>
      <c r="Z581" s="3">
        <v>44.1176470588235</v>
      </c>
      <c r="AA581" s="3">
        <v>0.115787718524832</v>
      </c>
      <c r="AB581" s="3">
        <v>0.128642147302993</v>
      </c>
      <c r="AC581" s="3">
        <v>-25.9982253771074</v>
      </c>
      <c r="AD581" s="3">
        <v>0.58232616931218</v>
      </c>
      <c r="AE581" s="5">
        <v>4</v>
      </c>
      <c r="AF581" s="3">
        <v>1.12018924930225</v>
      </c>
      <c r="AG581" s="3">
        <v>25.4112610853823</v>
      </c>
      <c r="AH581" s="3">
        <v>21.9298657556475</v>
      </c>
      <c r="AI581" s="3">
        <v>15.6644589018809</v>
      </c>
      <c r="AJ581" s="3">
        <v>15.6384316131742</v>
      </c>
      <c r="AK581" s="3"/>
      <c r="AL581" s="3"/>
      <c r="AM581" s="3"/>
      <c r="AN581" s="5" t="s">
        <v>46</v>
      </c>
      <c r="AO581" s="1"/>
      <c r="AP581" s="1"/>
      <c r="AQ581" s="1"/>
    </row>
    <row r="582" spans="1:43">
      <c r="A582" s="1" t="s">
        <v>1706</v>
      </c>
      <c r="B582" s="1" t="s">
        <v>1707</v>
      </c>
      <c r="C582" s="3">
        <v>5.80821917808219</v>
      </c>
      <c r="D582" s="4">
        <v>42117</v>
      </c>
      <c r="E582" s="3">
        <v>289.3736717679</v>
      </c>
      <c r="F582" s="5" t="s">
        <v>1308</v>
      </c>
      <c r="G582" s="5">
        <v>2121</v>
      </c>
      <c r="H582" s="5" t="s">
        <v>64</v>
      </c>
      <c r="I582" s="3">
        <v>0.252421855249763</v>
      </c>
      <c r="J582" s="3">
        <v>70.6997084548105</v>
      </c>
      <c r="K582" s="3">
        <v>0.0387888424234172</v>
      </c>
      <c r="L582" s="3">
        <v>67.6384839650146</v>
      </c>
      <c r="M582" s="3">
        <v>0.18907097760936</v>
      </c>
      <c r="N582" s="3">
        <v>70.2623906705539</v>
      </c>
      <c r="O582" s="3">
        <v>0.566731448076047</v>
      </c>
      <c r="P582" s="3">
        <v>77.1929824561403</v>
      </c>
      <c r="Q582" s="3">
        <v>1.02853408037847</v>
      </c>
      <c r="R582" s="3">
        <v>83.5798816568047</v>
      </c>
      <c r="S582" s="3">
        <v>1.95266262094928</v>
      </c>
      <c r="T582" s="3">
        <v>70.6146926536732</v>
      </c>
      <c r="U582" s="3">
        <v>4.51221122185907</v>
      </c>
      <c r="V582" s="3">
        <v>61.5740740740741</v>
      </c>
      <c r="W582" s="3">
        <v>8.14708838649311</v>
      </c>
      <c r="X582" s="3">
        <v>55.0925925925926</v>
      </c>
      <c r="Y582" s="3">
        <v>15.8383476484841</v>
      </c>
      <c r="Z582" s="3">
        <v>38.0952380952381</v>
      </c>
      <c r="AA582" s="3">
        <v>-0.266972516038368</v>
      </c>
      <c r="AB582" s="3">
        <v>2.29280531521457</v>
      </c>
      <c r="AC582" s="3">
        <v>0</v>
      </c>
      <c r="AD582" s="3"/>
      <c r="AE582" s="5"/>
      <c r="AF582" s="3">
        <v>0.216363682039533</v>
      </c>
      <c r="AG582" s="3">
        <v>1.44398756314044</v>
      </c>
      <c r="AH582" s="3">
        <v>1.60894749221736</v>
      </c>
      <c r="AI582" s="3">
        <v>1.97825173209512</v>
      </c>
      <c r="AJ582" s="3">
        <v>2.22495691261282</v>
      </c>
      <c r="AK582" s="3"/>
      <c r="AL582" s="3"/>
      <c r="AM582" s="3">
        <v>50</v>
      </c>
      <c r="AN582" s="5" t="s">
        <v>56</v>
      </c>
      <c r="AO582" s="1"/>
      <c r="AP582" s="1"/>
      <c r="AQ582" s="1"/>
    </row>
    <row r="583" spans="1:43">
      <c r="A583" s="1" t="s">
        <v>1708</v>
      </c>
      <c r="B583" s="1" t="s">
        <v>1709</v>
      </c>
      <c r="C583" s="3">
        <v>5.95068493150685</v>
      </c>
      <c r="D583" s="4">
        <v>42065</v>
      </c>
      <c r="E583" s="3">
        <v>175.8971399284</v>
      </c>
      <c r="F583" s="5" t="s">
        <v>1710</v>
      </c>
      <c r="G583" s="5">
        <v>1498</v>
      </c>
      <c r="H583" s="5" t="s">
        <v>64</v>
      </c>
      <c r="I583" s="3">
        <v>0.278045199250627</v>
      </c>
      <c r="J583" s="3">
        <v>37.7551020408163</v>
      </c>
      <c r="K583" s="3">
        <v>0.0428241635722212</v>
      </c>
      <c r="L583" s="3">
        <v>34.9854227405248</v>
      </c>
      <c r="M583" s="3">
        <v>0.208511966062135</v>
      </c>
      <c r="N583" s="3">
        <v>37.6093294460641</v>
      </c>
      <c r="O583" s="3">
        <v>0.639667525638548</v>
      </c>
      <c r="P583" s="3">
        <v>34.9415204678363</v>
      </c>
      <c r="Q583" s="3">
        <v>1.22019900649714</v>
      </c>
      <c r="R583" s="3">
        <v>23.0769230769231</v>
      </c>
      <c r="S583" s="3">
        <v>2.14437201146036</v>
      </c>
      <c r="T583" s="3">
        <v>35.232383808096</v>
      </c>
      <c r="U583" s="3">
        <v>4.88797472658178</v>
      </c>
      <c r="V583" s="3">
        <v>28.858024691358</v>
      </c>
      <c r="W583" s="3">
        <v>8.90862002739237</v>
      </c>
      <c r="X583" s="3">
        <v>17.9012345679012</v>
      </c>
      <c r="Y583" s="3">
        <v>16.7055383572315</v>
      </c>
      <c r="Z583" s="3">
        <v>12.781954887218</v>
      </c>
      <c r="AA583" s="3">
        <v>0.196560399238409</v>
      </c>
      <c r="AB583" s="3">
        <v>3.60308424634386</v>
      </c>
      <c r="AC583" s="3">
        <v>0</v>
      </c>
      <c r="AD583" s="3"/>
      <c r="AE583" s="5"/>
      <c r="AF583" s="3">
        <v>0.235733360058171</v>
      </c>
      <c r="AG583" s="3">
        <v>1.59418542027074</v>
      </c>
      <c r="AH583" s="3">
        <v>1.76339138397288</v>
      </c>
      <c r="AI583" s="3">
        <v>2.13960247249063</v>
      </c>
      <c r="AJ583" s="3">
        <v>2.33385264484001</v>
      </c>
      <c r="AK583" s="3"/>
      <c r="AL583" s="3"/>
      <c r="AM583" s="3">
        <v>500</v>
      </c>
      <c r="AN583" s="5" t="s">
        <v>56</v>
      </c>
      <c r="AO583" s="1"/>
      <c r="AP583" s="1"/>
      <c r="AQ583" s="1"/>
    </row>
    <row r="584" spans="1:43">
      <c r="A584" s="1" t="s">
        <v>1711</v>
      </c>
      <c r="B584" s="1" t="s">
        <v>1712</v>
      </c>
      <c r="C584" s="3">
        <v>5.88493150684932</v>
      </c>
      <c r="D584" s="4">
        <v>42089</v>
      </c>
      <c r="E584" s="3">
        <v>2.6474164413</v>
      </c>
      <c r="F584" s="5" t="s">
        <v>1713</v>
      </c>
      <c r="G584" s="5">
        <v>169</v>
      </c>
      <c r="H584" s="5" t="s">
        <v>191</v>
      </c>
      <c r="I584" s="3">
        <v>9.19913419913418</v>
      </c>
      <c r="J584" s="3">
        <v>57.6853526220615</v>
      </c>
      <c r="K584" s="3">
        <v>2.33265720081135</v>
      </c>
      <c r="L584" s="3">
        <v>55.8219178082192</v>
      </c>
      <c r="M584" s="3">
        <v>4.66804979253111</v>
      </c>
      <c r="N584" s="3">
        <v>57.8378378378378</v>
      </c>
      <c r="O584" s="3">
        <v>15.7110091743119</v>
      </c>
      <c r="P584" s="3">
        <v>60.3809523809524</v>
      </c>
      <c r="Q584" s="3">
        <v>17.4621653084982</v>
      </c>
      <c r="R584" s="3">
        <v>64.5702306079665</v>
      </c>
      <c r="S584" s="3">
        <v>50.5970149253731</v>
      </c>
      <c r="T584" s="3">
        <v>68.8725490196078</v>
      </c>
      <c r="U584" s="3">
        <v>94.7876447876448</v>
      </c>
      <c r="V584" s="3">
        <v>81.524926686217</v>
      </c>
      <c r="W584" s="3">
        <v>59.1482649842271</v>
      </c>
      <c r="X584" s="3">
        <v>89.3992932862191</v>
      </c>
      <c r="Y584" s="3">
        <v>71.3073005093378</v>
      </c>
      <c r="Z584" s="3">
        <v>89.873417721519</v>
      </c>
      <c r="AA584" s="3">
        <v>0.223843581068612</v>
      </c>
      <c r="AB584" s="3">
        <v>0.14720054959113</v>
      </c>
      <c r="AC584" s="3">
        <v>-31.3669064748201</v>
      </c>
      <c r="AD584" s="3">
        <v>0.533040604212449</v>
      </c>
      <c r="AE584" s="5">
        <v>5</v>
      </c>
      <c r="AF584" s="3">
        <v>1.12552002919962</v>
      </c>
      <c r="AG584" s="3">
        <v>45.6424161145615</v>
      </c>
      <c r="AH584" s="3">
        <v>42.8753843575264</v>
      </c>
      <c r="AI584" s="3">
        <v>14.9561247131367</v>
      </c>
      <c r="AJ584" s="3">
        <v>15.4297602285778</v>
      </c>
      <c r="AK584" s="3"/>
      <c r="AL584" s="3"/>
      <c r="AM584" s="3"/>
      <c r="AN584" s="5" t="s">
        <v>46</v>
      </c>
      <c r="AO584" s="1"/>
      <c r="AP584" s="1"/>
      <c r="AQ584" s="1"/>
    </row>
    <row r="585" spans="1:43">
      <c r="A585" s="1" t="s">
        <v>1714</v>
      </c>
      <c r="B585" s="1" t="s">
        <v>1715</v>
      </c>
      <c r="C585" s="3">
        <v>4.56164383561644</v>
      </c>
      <c r="D585" s="4">
        <v>42572</v>
      </c>
      <c r="E585" s="3">
        <v>19.6271334735</v>
      </c>
      <c r="F585" s="5" t="s">
        <v>1716</v>
      </c>
      <c r="G585" s="5">
        <v>967</v>
      </c>
      <c r="H585" s="5" t="s">
        <v>64</v>
      </c>
      <c r="I585" s="3">
        <v>0.254811178504423</v>
      </c>
      <c r="J585" s="3">
        <v>67.7842565597668</v>
      </c>
      <c r="K585" s="3">
        <v>0.0375635021255289</v>
      </c>
      <c r="L585" s="3">
        <v>75.0728862973761</v>
      </c>
      <c r="M585" s="3">
        <v>0.184976057770428</v>
      </c>
      <c r="N585" s="3">
        <v>74.4897959183673</v>
      </c>
      <c r="O585" s="3">
        <v>0.587875733693012</v>
      </c>
      <c r="P585" s="3">
        <v>67.1052631578947</v>
      </c>
      <c r="Q585" s="3">
        <v>1.11237330281311</v>
      </c>
      <c r="R585" s="3">
        <v>57.2485207100592</v>
      </c>
      <c r="S585" s="3">
        <v>2.01060099893085</v>
      </c>
      <c r="T585" s="3">
        <v>60.2698650674663</v>
      </c>
      <c r="U585" s="3">
        <v>4.23747833110526</v>
      </c>
      <c r="V585" s="3">
        <v>79.0123456790123</v>
      </c>
      <c r="W585" s="3">
        <v>7.69077972445327</v>
      </c>
      <c r="X585" s="3">
        <v>75.1543209876543</v>
      </c>
      <c r="Y585" s="3"/>
      <c r="Z585" s="3"/>
      <c r="AA585" s="3">
        <v>-0.0204117423026973</v>
      </c>
      <c r="AB585" s="3">
        <v>1.9277054619691</v>
      </c>
      <c r="AC585" s="3">
        <v>0</v>
      </c>
      <c r="AD585" s="3"/>
      <c r="AE585" s="5"/>
      <c r="AF585" s="3">
        <v>0.206260857788147</v>
      </c>
      <c r="AG585" s="3">
        <v>1.51086818430488</v>
      </c>
      <c r="AH585" s="3">
        <v>1.53552080378472</v>
      </c>
      <c r="AI585" s="3">
        <v>1.907860296792</v>
      </c>
      <c r="AJ585" s="3">
        <v>2.10240431660187</v>
      </c>
      <c r="AK585" s="3"/>
      <c r="AL585" s="3"/>
      <c r="AM585" s="3"/>
      <c r="AN585" s="5" t="s">
        <v>46</v>
      </c>
      <c r="AO585" s="1"/>
      <c r="AP585" s="1"/>
      <c r="AQ585" s="1"/>
    </row>
    <row r="586" spans="1:43">
      <c r="A586" s="1" t="s">
        <v>1717</v>
      </c>
      <c r="B586" s="1" t="s">
        <v>1718</v>
      </c>
      <c r="C586" s="3">
        <v>5.76712328767123</v>
      </c>
      <c r="D586" s="4">
        <v>42132</v>
      </c>
      <c r="E586" s="3">
        <v>49.0364200085</v>
      </c>
      <c r="F586" s="5" t="s">
        <v>1719</v>
      </c>
      <c r="G586" s="5">
        <v>2106</v>
      </c>
      <c r="H586" s="5" t="s">
        <v>93</v>
      </c>
      <c r="I586" s="3">
        <v>18.7516187516187</v>
      </c>
      <c r="J586" s="3">
        <v>1.85</v>
      </c>
      <c r="K586" s="3">
        <v>4.82395976223137</v>
      </c>
      <c r="L586" s="3">
        <v>5.599603567889</v>
      </c>
      <c r="M586" s="3">
        <v>9.92567729561256</v>
      </c>
      <c r="N586" s="3">
        <v>5.88822355289421</v>
      </c>
      <c r="O586" s="3">
        <v>39.8292162244587</v>
      </c>
      <c r="P586" s="3">
        <v>0.301810865191147</v>
      </c>
      <c r="Q586" s="3">
        <v>47.7602320335159</v>
      </c>
      <c r="R586" s="3">
        <v>2.52837977296182</v>
      </c>
      <c r="S586" s="3">
        <v>130.866062437059</v>
      </c>
      <c r="T586" s="3">
        <v>0.741132874536792</v>
      </c>
      <c r="U586" s="3">
        <v>316.061705989111</v>
      </c>
      <c r="V586" s="3">
        <v>0.221483942414175</v>
      </c>
      <c r="W586" s="3">
        <v>259.326018808777</v>
      </c>
      <c r="X586" s="3">
        <v>0.624219725343321</v>
      </c>
      <c r="Y586" s="3">
        <v>381.112277019937</v>
      </c>
      <c r="Z586" s="3">
        <v>0.12987012987013</v>
      </c>
      <c r="AA586" s="3">
        <v>0.429718206992682</v>
      </c>
      <c r="AB586" s="3">
        <v>0.407955241270851</v>
      </c>
      <c r="AC586" s="3">
        <v>-31.7365269461078</v>
      </c>
      <c r="AD586" s="3">
        <v>1.67148635123598</v>
      </c>
      <c r="AE586" s="5">
        <v>7</v>
      </c>
      <c r="AF586" s="3">
        <v>3.46871285698649</v>
      </c>
      <c r="AG586" s="3">
        <v>135.271148826828</v>
      </c>
      <c r="AH586" s="3">
        <v>106.283695796808</v>
      </c>
      <c r="AI586" s="3">
        <v>48.5520721573987</v>
      </c>
      <c r="AJ586" s="3">
        <v>45.7380047123425</v>
      </c>
      <c r="AK586" s="3"/>
      <c r="AL586" s="3"/>
      <c r="AM586" s="3"/>
      <c r="AN586" s="5" t="s">
        <v>46</v>
      </c>
      <c r="AO586" s="1"/>
      <c r="AP586" s="1"/>
      <c r="AQ586" s="1"/>
    </row>
    <row r="587" spans="1:43">
      <c r="A587" s="1" t="s">
        <v>1720</v>
      </c>
      <c r="B587" s="1" t="s">
        <v>1721</v>
      </c>
      <c r="C587" s="3">
        <v>5.88219178082192</v>
      </c>
      <c r="D587" s="4">
        <v>42090</v>
      </c>
      <c r="E587" s="3">
        <v>6.7925112075</v>
      </c>
      <c r="F587" s="5" t="s">
        <v>1722</v>
      </c>
      <c r="G587" s="5">
        <v>1011</v>
      </c>
      <c r="H587" s="5" t="s">
        <v>93</v>
      </c>
      <c r="I587" s="3">
        <v>2.9707495429616</v>
      </c>
      <c r="J587" s="3">
        <v>69.65</v>
      </c>
      <c r="K587" s="3">
        <v>0.715243629861415</v>
      </c>
      <c r="L587" s="3">
        <v>78.2953419226957</v>
      </c>
      <c r="M587" s="3">
        <v>1.6696750902527</v>
      </c>
      <c r="N587" s="3">
        <v>59.6806387225549</v>
      </c>
      <c r="O587" s="3">
        <v>8.10940499040308</v>
      </c>
      <c r="P587" s="3">
        <v>56.3380281690141</v>
      </c>
      <c r="Q587" s="3">
        <v>15.1840490797546</v>
      </c>
      <c r="R587" s="3">
        <v>46.9556243550052</v>
      </c>
      <c r="S587" s="3">
        <v>22.7124183006536</v>
      </c>
      <c r="T587" s="3">
        <v>71.8369507676019</v>
      </c>
      <c r="U587" s="3">
        <v>102.790279027903</v>
      </c>
      <c r="V587" s="3">
        <v>40.1439645625692</v>
      </c>
      <c r="W587" s="3">
        <v>104.996883591837</v>
      </c>
      <c r="X587" s="3">
        <v>27.9026217228464</v>
      </c>
      <c r="Y587" s="3">
        <v>171.776171428571</v>
      </c>
      <c r="Z587" s="3">
        <v>18.7012987012987</v>
      </c>
      <c r="AA587" s="3">
        <v>0.184951565894827</v>
      </c>
      <c r="AB587" s="3">
        <v>0.351066135217708</v>
      </c>
      <c r="AC587" s="3">
        <v>-17.6719765612953</v>
      </c>
      <c r="AD587" s="3">
        <v>1.52656163927023</v>
      </c>
      <c r="AE587" s="5">
        <v>7</v>
      </c>
      <c r="AF587" s="3">
        <v>2.05924825344699</v>
      </c>
      <c r="AG587" s="3">
        <v>23.9799593317435</v>
      </c>
      <c r="AH587" s="3">
        <v>46.0044080485406</v>
      </c>
      <c r="AI587" s="3">
        <v>26.3998306003318</v>
      </c>
      <c r="AJ587" s="3">
        <v>27.1100100401959</v>
      </c>
      <c r="AK587" s="3"/>
      <c r="AL587" s="3"/>
      <c r="AM587" s="3"/>
      <c r="AN587" s="5" t="s">
        <v>46</v>
      </c>
      <c r="AO587" s="1"/>
      <c r="AP587" s="1"/>
      <c r="AQ587" s="1"/>
    </row>
    <row r="588" spans="1:43">
      <c r="A588" s="1" t="s">
        <v>1723</v>
      </c>
      <c r="B588" s="1" t="s">
        <v>1724</v>
      </c>
      <c r="C588" s="3">
        <v>5.84657534246575</v>
      </c>
      <c r="D588" s="4">
        <v>42103</v>
      </c>
      <c r="E588" s="3">
        <v>21.1322057997</v>
      </c>
      <c r="F588" s="5" t="s">
        <v>1725</v>
      </c>
      <c r="G588" s="5">
        <v>834</v>
      </c>
      <c r="H588" s="5" t="s">
        <v>191</v>
      </c>
      <c r="I588" s="3">
        <v>19.6311947752593</v>
      </c>
      <c r="J588" s="3">
        <v>3.43580470162749</v>
      </c>
      <c r="K588" s="3">
        <v>5.81039755351682</v>
      </c>
      <c r="L588" s="3">
        <v>0.856164383561644</v>
      </c>
      <c r="M588" s="3">
        <v>12.3376623376623</v>
      </c>
      <c r="N588" s="3">
        <v>7.20720720720721</v>
      </c>
      <c r="O588" s="3">
        <v>34.6414194285714</v>
      </c>
      <c r="P588" s="3">
        <v>3.42857142857143</v>
      </c>
      <c r="Q588" s="3">
        <v>44.9984516923077</v>
      </c>
      <c r="R588" s="3">
        <v>9.85324947589099</v>
      </c>
      <c r="S588" s="3">
        <v>119.301625995965</v>
      </c>
      <c r="T588" s="3">
        <v>3.92156862745098</v>
      </c>
      <c r="U588" s="3">
        <v>248.399057538462</v>
      </c>
      <c r="V588" s="3">
        <v>5.57184750733138</v>
      </c>
      <c r="W588" s="3">
        <v>238.982866794179</v>
      </c>
      <c r="X588" s="3">
        <v>2.82685512367491</v>
      </c>
      <c r="Y588" s="3">
        <v>344.279997079019</v>
      </c>
      <c r="Z588" s="3">
        <v>3.79746835443038</v>
      </c>
      <c r="AA588" s="3">
        <v>0.414638950448781</v>
      </c>
      <c r="AB588" s="3">
        <v>0.469174506966612</v>
      </c>
      <c r="AC588" s="3">
        <v>-20.3050524308866</v>
      </c>
      <c r="AD588" s="3">
        <v>2.46775812699417</v>
      </c>
      <c r="AE588" s="5">
        <v>1</v>
      </c>
      <c r="AF588" s="3">
        <v>3.30228397054346</v>
      </c>
      <c r="AG588" s="3">
        <v>111.665478064315</v>
      </c>
      <c r="AH588" s="3">
        <v>91.6744694155291</v>
      </c>
      <c r="AI588" s="3">
        <v>47.511243917552</v>
      </c>
      <c r="AJ588" s="3">
        <v>39.1182064967037</v>
      </c>
      <c r="AK588" s="3"/>
      <c r="AL588" s="3"/>
      <c r="AM588" s="3"/>
      <c r="AN588" s="5" t="s">
        <v>46</v>
      </c>
      <c r="AO588" s="1"/>
      <c r="AP588" s="1"/>
      <c r="AQ588" s="1"/>
    </row>
    <row r="589" spans="1:43">
      <c r="A589" s="1" t="s">
        <v>1726</v>
      </c>
      <c r="B589" s="1" t="s">
        <v>1727</v>
      </c>
      <c r="C589" s="3">
        <v>5.83013698630137</v>
      </c>
      <c r="D589" s="4">
        <v>42109</v>
      </c>
      <c r="E589" s="3">
        <v>4.2542256016</v>
      </c>
      <c r="F589" s="5" t="s">
        <v>1728</v>
      </c>
      <c r="G589" s="5">
        <v>657</v>
      </c>
      <c r="H589" s="5" t="s">
        <v>191</v>
      </c>
      <c r="I589" s="3">
        <v>13.7175324675325</v>
      </c>
      <c r="J589" s="3">
        <v>27.124773960217</v>
      </c>
      <c r="K589" s="3">
        <v>5.81570996978852</v>
      </c>
      <c r="L589" s="3">
        <v>0.684931506849315</v>
      </c>
      <c r="M589" s="3">
        <v>4.86526946107784</v>
      </c>
      <c r="N589" s="3">
        <v>55.4954954954955</v>
      </c>
      <c r="O589" s="3">
        <v>25.9892086330935</v>
      </c>
      <c r="P589" s="3">
        <v>20.1904761904762</v>
      </c>
      <c r="Q589" s="3">
        <v>38.1656804733728</v>
      </c>
      <c r="R589" s="3">
        <v>17.8197064989518</v>
      </c>
      <c r="S589" s="3">
        <v>73.8213399503722</v>
      </c>
      <c r="T589" s="3">
        <v>38.7254901960784</v>
      </c>
      <c r="U589" s="3">
        <v>128.921568627451</v>
      </c>
      <c r="V589" s="3">
        <v>62.7565982404692</v>
      </c>
      <c r="W589" s="3">
        <v>92.9752066115703</v>
      </c>
      <c r="X589" s="3">
        <v>63.9575971731449</v>
      </c>
      <c r="Y589" s="3">
        <v>146.654929577465</v>
      </c>
      <c r="Z589" s="3">
        <v>56.3291139240506</v>
      </c>
      <c r="AA589" s="3">
        <v>0.304898988146032</v>
      </c>
      <c r="AB589" s="3">
        <v>0.223381417067106</v>
      </c>
      <c r="AC589" s="3">
        <v>-27.9693486590038</v>
      </c>
      <c r="AD589" s="3">
        <v>0.874158591823707</v>
      </c>
      <c r="AE589" s="5">
        <v>3</v>
      </c>
      <c r="AF589" s="3">
        <v>1.61356501554123</v>
      </c>
      <c r="AG589" s="3">
        <v>73.5610235580975</v>
      </c>
      <c r="AH589" s="3">
        <v>53.6760309385058</v>
      </c>
      <c r="AI589" s="3">
        <v>21.8567906019479</v>
      </c>
      <c r="AJ589" s="3">
        <v>21.8002288153544</v>
      </c>
      <c r="AK589" s="3"/>
      <c r="AL589" s="3"/>
      <c r="AM589" s="3"/>
      <c r="AN589" s="5" t="s">
        <v>46</v>
      </c>
      <c r="AO589" s="1"/>
      <c r="AP589" s="1"/>
      <c r="AQ589" s="1"/>
    </row>
    <row r="590" spans="1:43">
      <c r="A590" s="1" t="s">
        <v>1729</v>
      </c>
      <c r="B590" s="1" t="s">
        <v>1730</v>
      </c>
      <c r="C590" s="3">
        <v>5.90958904109589</v>
      </c>
      <c r="D590" s="4">
        <v>42080</v>
      </c>
      <c r="E590" s="3">
        <v>5.5803241038</v>
      </c>
      <c r="F590" s="5" t="s">
        <v>1731</v>
      </c>
      <c r="G590" s="5">
        <v>1148</v>
      </c>
      <c r="H590" s="5" t="s">
        <v>93</v>
      </c>
      <c r="I590" s="3">
        <v>14.2287234042553</v>
      </c>
      <c r="J590" s="3">
        <v>12.2</v>
      </c>
      <c r="K590" s="3">
        <v>3.61881785283474</v>
      </c>
      <c r="L590" s="3">
        <v>17.6412289395441</v>
      </c>
      <c r="M590" s="3">
        <v>5.39877300613497</v>
      </c>
      <c r="N590" s="3">
        <v>27.2455089820359</v>
      </c>
      <c r="O590" s="3">
        <v>26.0454878943507</v>
      </c>
      <c r="P590" s="3">
        <v>9.6579476861167</v>
      </c>
      <c r="Q590" s="3">
        <v>29.6603773584906</v>
      </c>
      <c r="R590" s="3">
        <v>18.3178534571723</v>
      </c>
      <c r="S590" s="3">
        <v>72.4899598393574</v>
      </c>
      <c r="T590" s="3">
        <v>19.7458973001588</v>
      </c>
      <c r="U590" s="3">
        <v>154.142011834319</v>
      </c>
      <c r="V590" s="3">
        <v>18.7153931339978</v>
      </c>
      <c r="W590" s="3">
        <v>87.75956284153</v>
      </c>
      <c r="X590" s="3">
        <v>37.0786516853933</v>
      </c>
      <c r="Y590" s="3">
        <v>130.604026845638</v>
      </c>
      <c r="Z590" s="3">
        <v>30.1298701298701</v>
      </c>
      <c r="AA590" s="3">
        <v>0.262286002541106</v>
      </c>
      <c r="AB590" s="3">
        <v>0.19863822824244</v>
      </c>
      <c r="AC590" s="3">
        <v>-36.1421319796954</v>
      </c>
      <c r="AD590" s="3">
        <v>0.645237404241297</v>
      </c>
      <c r="AE590" s="5">
        <v>3</v>
      </c>
      <c r="AF590" s="3">
        <v>1.69801975283052</v>
      </c>
      <c r="AG590" s="3">
        <v>78.6909825612365</v>
      </c>
      <c r="AH590" s="3">
        <v>62.5149841430181</v>
      </c>
      <c r="AI590" s="3">
        <v>21.815387068517</v>
      </c>
      <c r="AJ590" s="3">
        <v>22.4458982019777</v>
      </c>
      <c r="AK590" s="3"/>
      <c r="AL590" s="3"/>
      <c r="AM590" s="3"/>
      <c r="AN590" s="5" t="s">
        <v>46</v>
      </c>
      <c r="AO590" s="1"/>
      <c r="AP590" s="1"/>
      <c r="AQ590" s="1"/>
    </row>
    <row r="591" spans="1:43">
      <c r="A591" s="1" t="s">
        <v>1732</v>
      </c>
      <c r="B591" s="1" t="s">
        <v>1733</v>
      </c>
      <c r="C591" s="3">
        <v>5.91232876712329</v>
      </c>
      <c r="D591" s="4">
        <v>42079</v>
      </c>
      <c r="E591" s="3">
        <v>7.4273936562</v>
      </c>
      <c r="F591" s="5" t="s">
        <v>1734</v>
      </c>
      <c r="G591" s="5">
        <v>1857</v>
      </c>
      <c r="H591" s="5" t="s">
        <v>93</v>
      </c>
      <c r="I591" s="3">
        <v>3.96184886280265</v>
      </c>
      <c r="J591" s="3">
        <v>59.15</v>
      </c>
      <c r="K591" s="3">
        <v>1.02357793960381</v>
      </c>
      <c r="L591" s="3">
        <v>68.5332011892963</v>
      </c>
      <c r="M591" s="3">
        <v>2.35797946442392</v>
      </c>
      <c r="N591" s="3">
        <v>50.3493013972056</v>
      </c>
      <c r="O591" s="3">
        <v>6.62725073904864</v>
      </c>
      <c r="P591" s="3">
        <v>62.2736418511066</v>
      </c>
      <c r="Q591" s="3">
        <v>10.1254579771289</v>
      </c>
      <c r="R591" s="3">
        <v>59.4943240454076</v>
      </c>
      <c r="S591" s="3">
        <v>18.9613816262893</v>
      </c>
      <c r="T591" s="3">
        <v>78.9306511381683</v>
      </c>
      <c r="U591" s="3">
        <v>30.4959873700829</v>
      </c>
      <c r="V591" s="3">
        <v>83.6655592469546</v>
      </c>
      <c r="W591" s="3">
        <v>36.5407116800881</v>
      </c>
      <c r="X591" s="3">
        <v>74.0324594257179</v>
      </c>
      <c r="Y591" s="3">
        <v>50.9741248097412</v>
      </c>
      <c r="Z591" s="3">
        <v>72.5974025974026</v>
      </c>
      <c r="AA591" s="3">
        <v>0.50174723860591</v>
      </c>
      <c r="AB591" s="3">
        <v>0.870431685638342</v>
      </c>
      <c r="AC591" s="3">
        <v>-2.27700635443634</v>
      </c>
      <c r="AD591" s="3">
        <v>4.79524619483154</v>
      </c>
      <c r="AE591" s="5">
        <v>1</v>
      </c>
      <c r="AF591" s="3">
        <v>0.820133766767335</v>
      </c>
      <c r="AG591" s="3">
        <v>17.5827434266404</v>
      </c>
      <c r="AH591" s="3">
        <v>13.913960533724</v>
      </c>
      <c r="AI591" s="3">
        <v>10.6574961415738</v>
      </c>
      <c r="AJ591" s="3">
        <v>9.37357738240132</v>
      </c>
      <c r="AK591" s="3"/>
      <c r="AL591" s="3"/>
      <c r="AM591" s="3">
        <v>1</v>
      </c>
      <c r="AN591" s="5" t="s">
        <v>56</v>
      </c>
      <c r="AO591" s="1"/>
      <c r="AP591" s="1"/>
      <c r="AQ591" s="1"/>
    </row>
    <row r="592" spans="1:43">
      <c r="A592" s="1" t="s">
        <v>1735</v>
      </c>
      <c r="B592" s="1" t="s">
        <v>1736</v>
      </c>
      <c r="C592" s="3">
        <v>5.85205479452055</v>
      </c>
      <c r="D592" s="4">
        <v>42101</v>
      </c>
      <c r="E592" s="3">
        <v>64.5499013761</v>
      </c>
      <c r="F592" s="5" t="s">
        <v>1506</v>
      </c>
      <c r="G592" s="5">
        <v>1233</v>
      </c>
      <c r="H592" s="5" t="s">
        <v>93</v>
      </c>
      <c r="I592" s="3">
        <v>9.1510474090408</v>
      </c>
      <c r="J592" s="3">
        <v>34.05</v>
      </c>
      <c r="K592" s="3">
        <v>2.80373831775702</v>
      </c>
      <c r="L592" s="3">
        <v>31.0208126858276</v>
      </c>
      <c r="M592" s="3">
        <v>2.44912038634012</v>
      </c>
      <c r="N592" s="3">
        <v>48.6027944111776</v>
      </c>
      <c r="O592" s="3">
        <v>12.0331950207469</v>
      </c>
      <c r="P592" s="3">
        <v>45.1710261569417</v>
      </c>
      <c r="Q592" s="3">
        <v>30.8370044052864</v>
      </c>
      <c r="R592" s="3">
        <v>15.8926728586171</v>
      </c>
      <c r="S592" s="3">
        <v>55.7420031463031</v>
      </c>
      <c r="T592" s="3">
        <v>36.6331392271043</v>
      </c>
      <c r="U592" s="3">
        <v>104.686423156444</v>
      </c>
      <c r="V592" s="3">
        <v>39.3687707641196</v>
      </c>
      <c r="W592" s="3">
        <v>90.9967845659164</v>
      </c>
      <c r="X592" s="3">
        <v>35.0811485642946</v>
      </c>
      <c r="Y592" s="3">
        <v>240.987370838117</v>
      </c>
      <c r="Z592" s="3">
        <v>4.93506493506494</v>
      </c>
      <c r="AA592" s="3">
        <v>0.281058793402742</v>
      </c>
      <c r="AB592" s="3">
        <v>0.215978349752573</v>
      </c>
      <c r="AC592" s="3">
        <v>-26.2219666474986</v>
      </c>
      <c r="AD592" s="3">
        <v>0.916165715549967</v>
      </c>
      <c r="AE592" s="5">
        <v>3</v>
      </c>
      <c r="AF592" s="3">
        <v>1.68417601436977</v>
      </c>
      <c r="AG592" s="3">
        <v>45.2802424979378</v>
      </c>
      <c r="AH592" s="3">
        <v>50.781198586085</v>
      </c>
      <c r="AI592" s="3">
        <v>22.9616311040179</v>
      </c>
      <c r="AJ592" s="3">
        <v>31.4617451184935</v>
      </c>
      <c r="AK592" s="3"/>
      <c r="AL592" s="3"/>
      <c r="AM592" s="3"/>
      <c r="AN592" s="5" t="s">
        <v>46</v>
      </c>
      <c r="AO592" s="1"/>
      <c r="AP592" s="1"/>
      <c r="AQ592" s="1"/>
    </row>
    <row r="593" spans="1:43">
      <c r="A593" s="1" t="s">
        <v>1737</v>
      </c>
      <c r="B593" s="1" t="s">
        <v>1738</v>
      </c>
      <c r="C593" s="3">
        <v>5.80547945205479</v>
      </c>
      <c r="D593" s="4">
        <v>42118</v>
      </c>
      <c r="E593" s="3">
        <v>30.666183217</v>
      </c>
      <c r="F593" s="5" t="s">
        <v>1739</v>
      </c>
      <c r="G593" s="5">
        <v>594</v>
      </c>
      <c r="H593" s="5" t="s">
        <v>60</v>
      </c>
      <c r="I593" s="3">
        <v>9.31460450288901</v>
      </c>
      <c r="J593" s="3">
        <v>26.8849206349206</v>
      </c>
      <c r="K593" s="3">
        <v>2.54181852163348</v>
      </c>
      <c r="L593" s="3">
        <v>45.2540747842761</v>
      </c>
      <c r="M593" s="3">
        <v>5.70272613428378</v>
      </c>
      <c r="N593" s="3">
        <v>13.6498516320475</v>
      </c>
      <c r="O593" s="3">
        <v>9.9388838793708</v>
      </c>
      <c r="P593" s="3">
        <v>52.4340770791075</v>
      </c>
      <c r="Q593" s="3">
        <v>8.08707643814025</v>
      </c>
      <c r="R593" s="3">
        <v>58.7434554973822</v>
      </c>
      <c r="S593" s="3">
        <v>54.7454519813849</v>
      </c>
      <c r="T593" s="3">
        <v>24.0338164251208</v>
      </c>
      <c r="U593" s="3">
        <v>86.9654114840688</v>
      </c>
      <c r="V593" s="3">
        <v>36.3327674023769</v>
      </c>
      <c r="W593" s="3">
        <v>39.4813779077158</v>
      </c>
      <c r="X593" s="3">
        <v>55.9090909090909</v>
      </c>
      <c r="Y593" s="3">
        <v>45.4533404029692</v>
      </c>
      <c r="Z593" s="3">
        <v>73.7864077669903</v>
      </c>
      <c r="AA593" s="3">
        <v>0.220265076787844</v>
      </c>
      <c r="AB593" s="3">
        <v>0.0975050987062543</v>
      </c>
      <c r="AC593" s="3">
        <v>-35.6013026285183</v>
      </c>
      <c r="AD593" s="3">
        <v>0.32886418959893</v>
      </c>
      <c r="AE593" s="5">
        <v>8</v>
      </c>
      <c r="AF593" s="3">
        <v>0.863456541459205</v>
      </c>
      <c r="AG593" s="3">
        <v>53.9817493996211</v>
      </c>
      <c r="AH593" s="3">
        <v>37.9973996913948</v>
      </c>
      <c r="AI593" s="3">
        <v>10.2942947581869</v>
      </c>
      <c r="AJ593" s="3">
        <v>6.70212465375277</v>
      </c>
      <c r="AK593" s="3"/>
      <c r="AL593" s="3"/>
      <c r="AM593" s="3"/>
      <c r="AN593" s="5" t="s">
        <v>46</v>
      </c>
      <c r="AO593" s="1"/>
      <c r="AP593" s="1"/>
      <c r="AQ593" s="1"/>
    </row>
    <row r="594" spans="1:43">
      <c r="A594" s="1" t="s">
        <v>1740</v>
      </c>
      <c r="B594" s="1" t="s">
        <v>1741</v>
      </c>
      <c r="C594" s="3">
        <v>5.88767123287671</v>
      </c>
      <c r="D594" s="4">
        <v>42088</v>
      </c>
      <c r="E594" s="3">
        <v>12.2556463967</v>
      </c>
      <c r="F594" s="5" t="s">
        <v>386</v>
      </c>
      <c r="G594" s="5">
        <v>2150</v>
      </c>
      <c r="H594" s="5" t="s">
        <v>226</v>
      </c>
      <c r="I594" s="3">
        <v>2.03466465712134</v>
      </c>
      <c r="J594" s="3">
        <v>50.49786628734</v>
      </c>
      <c r="K594" s="3">
        <v>0.594353640416048</v>
      </c>
      <c r="L594" s="3">
        <v>45.2380952380952</v>
      </c>
      <c r="M594" s="3">
        <v>1.27150336574421</v>
      </c>
      <c r="N594" s="3">
        <v>32.0169252468265</v>
      </c>
      <c r="O594" s="3">
        <v>3.20121951219512</v>
      </c>
      <c r="P594" s="3">
        <v>62.7358490566038</v>
      </c>
      <c r="Q594" s="3">
        <v>4.87017603435529</v>
      </c>
      <c r="R594" s="3">
        <v>65.5109489051095</v>
      </c>
      <c r="S594" s="3">
        <v>19.1303942282161</v>
      </c>
      <c r="T594" s="3">
        <v>32.4468085106383</v>
      </c>
      <c r="U594" s="3">
        <v>26.1321740069085</v>
      </c>
      <c r="V594" s="3">
        <v>57.2916666666667</v>
      </c>
      <c r="W594" s="3">
        <v>32.4216296464189</v>
      </c>
      <c r="X594" s="3">
        <v>40.5857740585774</v>
      </c>
      <c r="Y594" s="3">
        <v>66.0642514211886</v>
      </c>
      <c r="Z594" s="3">
        <v>13.3333333333333</v>
      </c>
      <c r="AA594" s="3">
        <v>0.38074165401888</v>
      </c>
      <c r="AB594" s="3">
        <v>0.48694432302702</v>
      </c>
      <c r="AC594" s="3">
        <v>-3.61247947454844</v>
      </c>
      <c r="AD594" s="3">
        <v>2.71117490193436</v>
      </c>
      <c r="AE594" s="5">
        <v>1</v>
      </c>
      <c r="AF594" s="3">
        <v>0.711055048139489</v>
      </c>
      <c r="AG594" s="3">
        <v>16.2940131334568</v>
      </c>
      <c r="AH594" s="3">
        <v>11.9901562110339</v>
      </c>
      <c r="AI594" s="3">
        <v>8.99289553579472</v>
      </c>
      <c r="AJ594" s="3">
        <v>9.90149463816901</v>
      </c>
      <c r="AK594" s="3"/>
      <c r="AL594" s="3"/>
      <c r="AM594" s="3">
        <v>10</v>
      </c>
      <c r="AN594" s="5" t="s">
        <v>56</v>
      </c>
      <c r="AO594" s="1"/>
      <c r="AP594" s="1"/>
      <c r="AQ594" s="1"/>
    </row>
    <row r="595" spans="1:43">
      <c r="A595" s="1" t="s">
        <v>1742</v>
      </c>
      <c r="B595" s="1" t="s">
        <v>1743</v>
      </c>
      <c r="C595" s="3">
        <v>5.90684931506849</v>
      </c>
      <c r="D595" s="4">
        <v>42081</v>
      </c>
      <c r="E595" s="3">
        <v>70.3335842807</v>
      </c>
      <c r="F595" s="5" t="s">
        <v>1744</v>
      </c>
      <c r="G595" s="5">
        <v>1533</v>
      </c>
      <c r="H595" s="5" t="s">
        <v>93</v>
      </c>
      <c r="I595" s="3">
        <v>14.3603133159269</v>
      </c>
      <c r="J595" s="3">
        <v>11.45</v>
      </c>
      <c r="K595" s="3">
        <v>3.05882352941176</v>
      </c>
      <c r="L595" s="3">
        <v>27.601585728444</v>
      </c>
      <c r="M595" s="3">
        <v>6.67316122747199</v>
      </c>
      <c r="N595" s="3">
        <v>19.3612774451098</v>
      </c>
      <c r="O595" s="3">
        <v>22.5517627308338</v>
      </c>
      <c r="P595" s="3">
        <v>16.7505030181086</v>
      </c>
      <c r="Q595" s="3">
        <v>33.2116788321168</v>
      </c>
      <c r="R595" s="3">
        <v>12.5386996904025</v>
      </c>
      <c r="S595" s="3">
        <v>76.6129032258064</v>
      </c>
      <c r="T595" s="3">
        <v>17.0989941768131</v>
      </c>
      <c r="U595" s="3">
        <v>177.566539923954</v>
      </c>
      <c r="V595" s="3">
        <v>12.015503875969</v>
      </c>
      <c r="W595" s="3">
        <v>159.171597633136</v>
      </c>
      <c r="X595" s="3">
        <v>9.05118601747815</v>
      </c>
      <c r="Y595" s="3">
        <v>184.785435630689</v>
      </c>
      <c r="Z595" s="3">
        <v>14.6753246753247</v>
      </c>
      <c r="AA595" s="3">
        <v>0.32926812882981</v>
      </c>
      <c r="AB595" s="3">
        <v>0.339215069814367</v>
      </c>
      <c r="AC595" s="3">
        <v>-22.542735042735</v>
      </c>
      <c r="AD595" s="3">
        <v>1.65380190360492</v>
      </c>
      <c r="AE595" s="5">
        <v>5</v>
      </c>
      <c r="AF595" s="3">
        <v>2.54178950052951</v>
      </c>
      <c r="AG595" s="3">
        <v>69.3837607680334</v>
      </c>
      <c r="AH595" s="3">
        <v>69.597979999932</v>
      </c>
      <c r="AI595" s="3">
        <v>32.2415806449616</v>
      </c>
      <c r="AJ595" s="3">
        <v>31.5703010593641</v>
      </c>
      <c r="AK595" s="3"/>
      <c r="AL595" s="3"/>
      <c r="AM595" s="3"/>
      <c r="AN595" s="5" t="s">
        <v>51</v>
      </c>
      <c r="AO595" s="1"/>
      <c r="AP595" s="1"/>
      <c r="AQ595" s="1"/>
    </row>
    <row r="596" spans="1:43">
      <c r="A596" s="1" t="s">
        <v>1745</v>
      </c>
      <c r="B596" s="1" t="s">
        <v>1746</v>
      </c>
      <c r="C596" s="3">
        <v>5.84931506849315</v>
      </c>
      <c r="D596" s="4">
        <v>42102</v>
      </c>
      <c r="E596" s="3">
        <v>13.8565672504</v>
      </c>
      <c r="F596" s="5" t="s">
        <v>1747</v>
      </c>
      <c r="G596" s="5">
        <v>365</v>
      </c>
      <c r="H596" s="5" t="s">
        <v>55</v>
      </c>
      <c r="I596" s="3">
        <v>3.24032403240324</v>
      </c>
      <c r="J596" s="3">
        <v>85.3599516031458</v>
      </c>
      <c r="K596" s="3">
        <v>0.702370500438982</v>
      </c>
      <c r="L596" s="3">
        <v>82.090395480226</v>
      </c>
      <c r="M596" s="3">
        <v>1.77462289263532</v>
      </c>
      <c r="N596" s="3">
        <v>78.3363255535607</v>
      </c>
      <c r="O596" s="3">
        <v>7.80075187969924</v>
      </c>
      <c r="P596" s="3">
        <v>86.887417218543</v>
      </c>
      <c r="Q596" s="3">
        <v>7.90216368767639</v>
      </c>
      <c r="R596" s="3">
        <v>88.5670731707317</v>
      </c>
      <c r="S596" s="3">
        <v>56.0544217687075</v>
      </c>
      <c r="T596" s="3">
        <v>65.0390625</v>
      </c>
      <c r="U596" s="3">
        <v>95.4003407155026</v>
      </c>
      <c r="V596" s="3">
        <v>78.319783197832</v>
      </c>
      <c r="W596" s="3">
        <v>54.7908232118758</v>
      </c>
      <c r="X596" s="3">
        <v>88.1469115191987</v>
      </c>
      <c r="Y596" s="3">
        <v>61.7771509167842</v>
      </c>
      <c r="Z596" s="3">
        <v>89.3970893970894</v>
      </c>
      <c r="AA596" s="3">
        <v>0.267833262688295</v>
      </c>
      <c r="AB596" s="3">
        <v>0.149145431134923</v>
      </c>
      <c r="AC596" s="3">
        <v>-33.457249070632</v>
      </c>
      <c r="AD596" s="3">
        <v>0.467661260959914</v>
      </c>
      <c r="AE596" s="5">
        <v>6</v>
      </c>
      <c r="AF596" s="3">
        <v>1.17270576152263</v>
      </c>
      <c r="AG596" s="3">
        <v>50.6148366559163</v>
      </c>
      <c r="AH596" s="3">
        <v>44.6979217854587</v>
      </c>
      <c r="AI596" s="3">
        <v>14.8441418705955</v>
      </c>
      <c r="AJ596" s="3">
        <v>13.2140728010434</v>
      </c>
      <c r="AK596" s="3"/>
      <c r="AL596" s="3"/>
      <c r="AM596" s="3"/>
      <c r="AN596" s="5" t="s">
        <v>46</v>
      </c>
      <c r="AO596" s="1"/>
      <c r="AP596" s="1"/>
      <c r="AQ596" s="1"/>
    </row>
    <row r="597" spans="1:43">
      <c r="A597" s="1" t="s">
        <v>1748</v>
      </c>
      <c r="B597" s="1" t="s">
        <v>1749</v>
      </c>
      <c r="C597" s="3">
        <v>5.83013698630137</v>
      </c>
      <c r="D597" s="4">
        <v>42109</v>
      </c>
      <c r="E597" s="3">
        <v>1.3866416511</v>
      </c>
      <c r="F597" s="5" t="s">
        <v>1750</v>
      </c>
      <c r="G597" s="5">
        <v>1640</v>
      </c>
      <c r="H597" s="5" t="s">
        <v>93</v>
      </c>
      <c r="I597" s="3">
        <v>4.65463968902621</v>
      </c>
      <c r="J597" s="3">
        <v>54.45</v>
      </c>
      <c r="K597" s="3">
        <v>5.49583040289361</v>
      </c>
      <c r="L597" s="3">
        <v>1.73439048562934</v>
      </c>
      <c r="M597" s="3">
        <v>3.00176574455562</v>
      </c>
      <c r="N597" s="3">
        <v>42.5149700598802</v>
      </c>
      <c r="O597" s="3">
        <v>12.1315677061085</v>
      </c>
      <c r="P597" s="3">
        <v>44.8189134808853</v>
      </c>
      <c r="Q597" s="3">
        <v>15.4607433472619</v>
      </c>
      <c r="R597" s="3">
        <v>46.2332301341589</v>
      </c>
      <c r="S597" s="3">
        <v>59.5744680851064</v>
      </c>
      <c r="T597" s="3">
        <v>32.2392800423505</v>
      </c>
      <c r="U597" s="3">
        <v>98.0011314350368</v>
      </c>
      <c r="V597" s="3">
        <v>41.4174972314507</v>
      </c>
      <c r="W597" s="3">
        <v>59.5987232102143</v>
      </c>
      <c r="X597" s="3">
        <v>51.4357053682896</v>
      </c>
      <c r="Y597" s="3">
        <v>70.6762028608583</v>
      </c>
      <c r="Z597" s="3">
        <v>55.974025974026</v>
      </c>
      <c r="AA597" s="3">
        <v>0.233263782428066</v>
      </c>
      <c r="AB597" s="3">
        <v>0.140826937938906</v>
      </c>
      <c r="AC597" s="3">
        <v>-29.4574719023172</v>
      </c>
      <c r="AD597" s="3">
        <v>0.571320339881411</v>
      </c>
      <c r="AE597" s="5">
        <v>6</v>
      </c>
      <c r="AF597" s="3">
        <v>1.10379621519178</v>
      </c>
      <c r="AG597" s="3">
        <v>41.4778824344715</v>
      </c>
      <c r="AH597" s="3">
        <v>38.2778517414015</v>
      </c>
      <c r="AI597" s="3">
        <v>12.7376730562786</v>
      </c>
      <c r="AJ597" s="3">
        <v>12.9778520656225</v>
      </c>
      <c r="AK597" s="3"/>
      <c r="AL597" s="3"/>
      <c r="AM597" s="3"/>
      <c r="AN597" s="5" t="s">
        <v>46</v>
      </c>
      <c r="AO597" s="1"/>
      <c r="AP597" s="1"/>
      <c r="AQ597" s="1"/>
    </row>
    <row r="598" spans="1:43">
      <c r="A598" s="1" t="s">
        <v>1751</v>
      </c>
      <c r="B598" s="1" t="s">
        <v>1752</v>
      </c>
      <c r="C598" s="3">
        <v>5.92328767123288</v>
      </c>
      <c r="D598" s="4">
        <v>42075</v>
      </c>
      <c r="E598" s="3">
        <v>6.5456069432</v>
      </c>
      <c r="F598" s="5" t="s">
        <v>510</v>
      </c>
      <c r="G598" s="5">
        <v>2092</v>
      </c>
      <c r="H598" s="5" t="s">
        <v>93</v>
      </c>
      <c r="I598" s="3">
        <v>1.26262626262625</v>
      </c>
      <c r="J598" s="3">
        <v>86.65</v>
      </c>
      <c r="K598" s="3">
        <v>0.368080094228493</v>
      </c>
      <c r="L598" s="3">
        <v>87.611496531219</v>
      </c>
      <c r="M598" s="3">
        <v>-0.0146670577882114</v>
      </c>
      <c r="N598" s="3">
        <v>85.5788423153693</v>
      </c>
      <c r="O598" s="3">
        <v>3.59395182736872</v>
      </c>
      <c r="P598" s="3">
        <v>83.4004024144869</v>
      </c>
      <c r="Q598" s="3">
        <v>5.40394279087745</v>
      </c>
      <c r="R598" s="3">
        <v>83.4881320949432</v>
      </c>
      <c r="S598" s="3">
        <v>13.9299740954291</v>
      </c>
      <c r="T598" s="3">
        <v>89.4123875066173</v>
      </c>
      <c r="U598" s="3">
        <v>28.5599318415682</v>
      </c>
      <c r="V598" s="3">
        <v>85.7696566998893</v>
      </c>
      <c r="W598" s="3">
        <v>32.5976762811567</v>
      </c>
      <c r="X598" s="3">
        <v>79.0262172284644</v>
      </c>
      <c r="Y598" s="3">
        <v>41.9788505211374</v>
      </c>
      <c r="Z598" s="3">
        <v>81.6883116883117</v>
      </c>
      <c r="AA598" s="3">
        <v>0.253444698358689</v>
      </c>
      <c r="AB598" s="3">
        <v>0.43850424992221</v>
      </c>
      <c r="AC598" s="3">
        <v>-5.11408967608107</v>
      </c>
      <c r="AD598" s="3">
        <v>1.92460612882841</v>
      </c>
      <c r="AE598" s="5">
        <v>2</v>
      </c>
      <c r="AF598" s="3">
        <v>0.771140482896643</v>
      </c>
      <c r="AG598" s="3">
        <v>14.3837785379338</v>
      </c>
      <c r="AH598" s="3">
        <v>13.3069590879759</v>
      </c>
      <c r="AI598" s="3">
        <v>9.43463233025732</v>
      </c>
      <c r="AJ598" s="3">
        <v>8.28191518314494</v>
      </c>
      <c r="AK598" s="3"/>
      <c r="AL598" s="3"/>
      <c r="AM598" s="3">
        <v>100</v>
      </c>
      <c r="AN598" s="5" t="s">
        <v>56</v>
      </c>
      <c r="AO598" s="1"/>
      <c r="AP598" s="1"/>
      <c r="AQ598" s="1"/>
    </row>
    <row r="599" spans="1:43">
      <c r="A599" s="1" t="s">
        <v>1753</v>
      </c>
      <c r="B599" s="1" t="s">
        <v>1754</v>
      </c>
      <c r="C599" s="3">
        <v>5.79452054794521</v>
      </c>
      <c r="D599" s="4">
        <v>42122</v>
      </c>
      <c r="E599" s="3">
        <v>9.0217409127</v>
      </c>
      <c r="F599" s="5" t="s">
        <v>1755</v>
      </c>
      <c r="G599" s="5">
        <v>1667</v>
      </c>
      <c r="H599" s="5" t="s">
        <v>93</v>
      </c>
      <c r="I599" s="3">
        <v>6.8685376661743</v>
      </c>
      <c r="J599" s="3">
        <v>44</v>
      </c>
      <c r="K599" s="3">
        <v>0.695894224077941</v>
      </c>
      <c r="L599" s="3">
        <v>79.5341922695738</v>
      </c>
      <c r="M599" s="3">
        <v>0.83623693379791</v>
      </c>
      <c r="N599" s="3">
        <v>75.8483033932136</v>
      </c>
      <c r="O599" s="3">
        <v>17.5467099918765</v>
      </c>
      <c r="P599" s="3">
        <v>31.1368209255533</v>
      </c>
      <c r="Q599" s="3">
        <v>14.1167192429022</v>
      </c>
      <c r="R599" s="3">
        <v>48.968008255934</v>
      </c>
      <c r="S599" s="3">
        <v>55.4242749731471</v>
      </c>
      <c r="T599" s="3">
        <v>37.0566437268396</v>
      </c>
      <c r="U599" s="3">
        <v>156.106194690266</v>
      </c>
      <c r="V599" s="3">
        <v>18.1616832779623</v>
      </c>
      <c r="W599" s="3">
        <v>96.8707482993197</v>
      </c>
      <c r="X599" s="3">
        <v>32.3970037453184</v>
      </c>
      <c r="Y599" s="3">
        <v>134.902597402597</v>
      </c>
      <c r="Z599" s="3">
        <v>28.961038961039</v>
      </c>
      <c r="AA599" s="3">
        <v>0.202252035347401</v>
      </c>
      <c r="AB599" s="3">
        <v>0.197445593460888</v>
      </c>
      <c r="AC599" s="3">
        <v>-39.0510948905109</v>
      </c>
      <c r="AD599" s="3">
        <v>0.647356074306911</v>
      </c>
      <c r="AE599" s="5">
        <v>8</v>
      </c>
      <c r="AF599" s="3">
        <v>1.86699174821918</v>
      </c>
      <c r="AG599" s="3">
        <v>59.5939394504891</v>
      </c>
      <c r="AH599" s="3">
        <v>64.4518835395492</v>
      </c>
      <c r="AI599" s="3">
        <v>23.9843157740059</v>
      </c>
      <c r="AJ599" s="3">
        <v>24.3216061978266</v>
      </c>
      <c r="AK599" s="3"/>
      <c r="AL599" s="3"/>
      <c r="AM599" s="3"/>
      <c r="AN599" s="5" t="s">
        <v>46</v>
      </c>
      <c r="AO599" s="1"/>
      <c r="AP599" s="1"/>
      <c r="AQ599" s="1"/>
    </row>
    <row r="600" spans="1:43">
      <c r="A600" s="1" t="s">
        <v>1756</v>
      </c>
      <c r="B600" s="1" t="s">
        <v>1757</v>
      </c>
      <c r="C600" s="3">
        <v>5.83287671232877</v>
      </c>
      <c r="D600" s="4">
        <v>42108</v>
      </c>
      <c r="E600" s="3">
        <v>23.1883042064</v>
      </c>
      <c r="F600" s="5" t="s">
        <v>1758</v>
      </c>
      <c r="G600" s="5">
        <v>972</v>
      </c>
      <c r="H600" s="5" t="s">
        <v>191</v>
      </c>
      <c r="I600" s="3">
        <v>14.1000233154582</v>
      </c>
      <c r="J600" s="3">
        <v>24.9547920433996</v>
      </c>
      <c r="K600" s="3">
        <v>3.91782130912566</v>
      </c>
      <c r="L600" s="3">
        <v>19.6917808219178</v>
      </c>
      <c r="M600" s="3">
        <v>7.03154901853574</v>
      </c>
      <c r="N600" s="3">
        <v>33.6936936936937</v>
      </c>
      <c r="O600" s="3">
        <v>29.1580920968235</v>
      </c>
      <c r="P600" s="3">
        <v>12.3809523809524</v>
      </c>
      <c r="Q600" s="3">
        <v>39.9283896508935</v>
      </c>
      <c r="R600" s="3">
        <v>15.7232704402516</v>
      </c>
      <c r="S600" s="3">
        <v>106.274923670732</v>
      </c>
      <c r="T600" s="3">
        <v>10.7843137254902</v>
      </c>
      <c r="U600" s="3">
        <v>276.883773195187</v>
      </c>
      <c r="V600" s="3">
        <v>2.63929618768328</v>
      </c>
      <c r="W600" s="3">
        <v>235.074162856577</v>
      </c>
      <c r="X600" s="3">
        <v>3.18021201413427</v>
      </c>
      <c r="Y600" s="3">
        <v>230.879181161972</v>
      </c>
      <c r="Z600" s="3">
        <v>24.6835443037975</v>
      </c>
      <c r="AA600" s="3">
        <v>0.369237010363669</v>
      </c>
      <c r="AB600" s="3">
        <v>0.417833363506371</v>
      </c>
      <c r="AC600" s="3">
        <v>-27.2089761570827</v>
      </c>
      <c r="AD600" s="3">
        <v>1.82034894761762</v>
      </c>
      <c r="AE600" s="5">
        <v>10</v>
      </c>
      <c r="AF600" s="3">
        <v>3.23083838548485</v>
      </c>
      <c r="AG600" s="3">
        <v>115.238414676568</v>
      </c>
      <c r="AH600" s="3">
        <v>97.6589286389305</v>
      </c>
      <c r="AI600" s="3">
        <v>44.0581361048197</v>
      </c>
      <c r="AJ600" s="3">
        <v>33.8954395462948</v>
      </c>
      <c r="AK600" s="3"/>
      <c r="AL600" s="3"/>
      <c r="AM600" s="3"/>
      <c r="AN600" s="5" t="s">
        <v>46</v>
      </c>
      <c r="AO600" s="1"/>
      <c r="AP600" s="1"/>
      <c r="AQ600" s="1"/>
    </row>
    <row r="601" spans="1:43">
      <c r="A601" s="1" t="s">
        <v>1759</v>
      </c>
      <c r="B601" s="1" t="s">
        <v>1760</v>
      </c>
      <c r="C601" s="3">
        <v>5.84383561643836</v>
      </c>
      <c r="D601" s="4">
        <v>42104</v>
      </c>
      <c r="E601" s="3">
        <v>9.5405404702</v>
      </c>
      <c r="F601" s="5" t="s">
        <v>244</v>
      </c>
      <c r="G601" s="5">
        <v>318</v>
      </c>
      <c r="H601" s="5" t="s">
        <v>93</v>
      </c>
      <c r="I601" s="3">
        <v>15.4310344827586</v>
      </c>
      <c r="J601" s="3">
        <v>7.5</v>
      </c>
      <c r="K601" s="3">
        <v>2.29182582123759</v>
      </c>
      <c r="L601" s="3">
        <v>39.197224975223</v>
      </c>
      <c r="M601" s="3">
        <v>5.10204081632653</v>
      </c>
      <c r="N601" s="3">
        <v>28.7924151696607</v>
      </c>
      <c r="O601" s="3">
        <v>29.622458857696</v>
      </c>
      <c r="P601" s="3">
        <v>4.17505030181087</v>
      </c>
      <c r="Q601" s="3">
        <v>43.9784946236559</v>
      </c>
      <c r="R601" s="3">
        <v>4.23116615067079</v>
      </c>
      <c r="S601" s="3">
        <v>84.9447513812155</v>
      </c>
      <c r="T601" s="3">
        <v>11.7522498676548</v>
      </c>
      <c r="U601" s="3">
        <v>123.913043478261</v>
      </c>
      <c r="V601" s="3">
        <v>31.4507198228128</v>
      </c>
      <c r="W601" s="3">
        <v>95.4744525547445</v>
      </c>
      <c r="X601" s="3">
        <v>33.3957553058677</v>
      </c>
      <c r="Y601" s="3">
        <v>111.867088607595</v>
      </c>
      <c r="Z601" s="3">
        <v>37.2727272727273</v>
      </c>
      <c r="AA601" s="3">
        <v>0.329590041977886</v>
      </c>
      <c r="AB601" s="3">
        <v>0.268903494819487</v>
      </c>
      <c r="AC601" s="3">
        <v>-21.4673913043478</v>
      </c>
      <c r="AD601" s="3">
        <v>1.16379396934994</v>
      </c>
      <c r="AE601" s="5">
        <v>4</v>
      </c>
      <c r="AF601" s="3">
        <v>1.77468900232844</v>
      </c>
      <c r="AG601" s="3">
        <v>76.5588587079801</v>
      </c>
      <c r="AH601" s="3">
        <v>48.6615278961736</v>
      </c>
      <c r="AI601" s="3">
        <v>24.3926582952104</v>
      </c>
      <c r="AJ601" s="3">
        <v>20.8718708734171</v>
      </c>
      <c r="AK601" s="3"/>
      <c r="AL601" s="3"/>
      <c r="AM601" s="3"/>
      <c r="AN601" s="5" t="s">
        <v>46</v>
      </c>
      <c r="AO601" s="1"/>
      <c r="AP601" s="1"/>
      <c r="AQ601" s="1"/>
    </row>
    <row r="602" spans="1:43">
      <c r="A602" s="1" t="s">
        <v>1761</v>
      </c>
      <c r="B602" s="1" t="s">
        <v>1762</v>
      </c>
      <c r="C602" s="3">
        <v>5.83561643835616</v>
      </c>
      <c r="D602" s="4">
        <v>42107</v>
      </c>
      <c r="E602" s="3">
        <v>14.2311314623</v>
      </c>
      <c r="F602" s="5" t="s">
        <v>1763</v>
      </c>
      <c r="G602" s="5">
        <v>373</v>
      </c>
      <c r="H602" s="5" t="s">
        <v>93</v>
      </c>
      <c r="I602" s="3">
        <v>5.89519650655021</v>
      </c>
      <c r="J602" s="3">
        <v>49.5</v>
      </c>
      <c r="K602" s="3">
        <v>1.35841170323929</v>
      </c>
      <c r="L602" s="3">
        <v>56.9375619425173</v>
      </c>
      <c r="M602" s="3">
        <v>1.99789695057834</v>
      </c>
      <c r="N602" s="3">
        <v>54.3413173652695</v>
      </c>
      <c r="O602" s="3">
        <v>11.8800461361015</v>
      </c>
      <c r="P602" s="3">
        <v>45.9255533199195</v>
      </c>
      <c r="Q602" s="3">
        <v>4.63861920172599</v>
      </c>
      <c r="R602" s="3">
        <v>84.984520123839</v>
      </c>
      <c r="S602" s="3">
        <v>55.4487179487179</v>
      </c>
      <c r="T602" s="3">
        <v>36.8978295394389</v>
      </c>
      <c r="U602" s="3">
        <v>99.5884773662551</v>
      </c>
      <c r="V602" s="3">
        <v>40.9745293466224</v>
      </c>
      <c r="W602" s="3">
        <v>63.8513513513514</v>
      </c>
      <c r="X602" s="3">
        <v>48.689138576779</v>
      </c>
      <c r="Y602" s="3">
        <v>61.6666666666667</v>
      </c>
      <c r="Z602" s="3">
        <v>61.1688311688312</v>
      </c>
      <c r="AA602" s="3">
        <v>0.235035289614077</v>
      </c>
      <c r="AB602" s="3">
        <v>0.152399848814463</v>
      </c>
      <c r="AC602" s="3">
        <v>-32.3943661971831</v>
      </c>
      <c r="AD602" s="3">
        <v>0.551218016040486</v>
      </c>
      <c r="AE602" s="5">
        <v>3</v>
      </c>
      <c r="AF602" s="3">
        <v>1.33534329431088</v>
      </c>
      <c r="AG602" s="3">
        <v>48.6114288059035</v>
      </c>
      <c r="AH602" s="3">
        <v>48.5221870634624</v>
      </c>
      <c r="AI602" s="3">
        <v>17.516935257204</v>
      </c>
      <c r="AJ602" s="3">
        <v>13.1271842047457</v>
      </c>
      <c r="AK602" s="3"/>
      <c r="AL602" s="3"/>
      <c r="AM602" s="3"/>
      <c r="AN602" s="5" t="s">
        <v>46</v>
      </c>
      <c r="AO602" s="1"/>
      <c r="AP602" s="1"/>
      <c r="AQ602" s="1"/>
    </row>
    <row r="603" spans="1:43">
      <c r="A603" s="1" t="s">
        <v>1764</v>
      </c>
      <c r="B603" s="1" t="s">
        <v>1765</v>
      </c>
      <c r="C603" s="3">
        <v>5.83013698630137</v>
      </c>
      <c r="D603" s="4">
        <v>42109</v>
      </c>
      <c r="E603" s="3">
        <v>3.6355984534</v>
      </c>
      <c r="F603" s="5" t="s">
        <v>1766</v>
      </c>
      <c r="G603" s="5">
        <v>2129</v>
      </c>
      <c r="H603" s="5" t="s">
        <v>60</v>
      </c>
      <c r="I603" s="3">
        <v>4.87156775907884</v>
      </c>
      <c r="J603" s="3">
        <v>57.3412698412698</v>
      </c>
      <c r="K603" s="3">
        <v>0.851788756388427</v>
      </c>
      <c r="L603" s="3">
        <v>75.2636625119847</v>
      </c>
      <c r="M603" s="3">
        <v>2.11787254432199</v>
      </c>
      <c r="N603" s="3">
        <v>50.5440158259149</v>
      </c>
      <c r="O603" s="3">
        <v>5.80875781948168</v>
      </c>
      <c r="P603" s="3">
        <v>61.9675456389452</v>
      </c>
      <c r="Q603" s="3">
        <v>16.0278745644599</v>
      </c>
      <c r="R603" s="3">
        <v>44.8167539267016</v>
      </c>
      <c r="S603" s="3">
        <v>44.4489629930866</v>
      </c>
      <c r="T603" s="3">
        <v>43.1159420289855</v>
      </c>
      <c r="U603" s="3">
        <v>78.4924623115578</v>
      </c>
      <c r="V603" s="3">
        <v>43.9728353140917</v>
      </c>
      <c r="W603" s="3">
        <v>36.1789137380192</v>
      </c>
      <c r="X603" s="3">
        <v>60.9090909090909</v>
      </c>
      <c r="Y603" s="3">
        <v>48.4122562674095</v>
      </c>
      <c r="Z603" s="3">
        <v>72.4919093851133</v>
      </c>
      <c r="AA603" s="3">
        <v>0.218527842151201</v>
      </c>
      <c r="AB603" s="3">
        <v>0.0953247147660778</v>
      </c>
      <c r="AC603" s="3">
        <v>-34.6211683053788</v>
      </c>
      <c r="AD603" s="3">
        <v>0.312552400825254</v>
      </c>
      <c r="AE603" s="5">
        <v>3</v>
      </c>
      <c r="AF603" s="3">
        <v>0.776459358170809</v>
      </c>
      <c r="AG603" s="3">
        <v>36.7521696729112</v>
      </c>
      <c r="AH603" s="3">
        <v>36.2223008827062</v>
      </c>
      <c r="AI603" s="3">
        <v>9.70717553646856</v>
      </c>
      <c r="AJ603" s="3">
        <v>8.64818237742557</v>
      </c>
      <c r="AK603" s="3"/>
      <c r="AL603" s="3"/>
      <c r="AM603" s="3"/>
      <c r="AN603" s="5" t="s">
        <v>46</v>
      </c>
      <c r="AO603" s="1"/>
      <c r="AP603" s="1"/>
      <c r="AQ603" s="1"/>
    </row>
    <row r="604" spans="1:43">
      <c r="A604" s="1" t="s">
        <v>1767</v>
      </c>
      <c r="B604" s="1" t="s">
        <v>1768</v>
      </c>
      <c r="C604" s="3">
        <v>5.77260273972603</v>
      </c>
      <c r="D604" s="4">
        <v>42130</v>
      </c>
      <c r="E604" s="3">
        <v>1.6407223444</v>
      </c>
      <c r="F604" s="5" t="s">
        <v>1769</v>
      </c>
      <c r="G604" s="5">
        <v>1814</v>
      </c>
      <c r="H604" s="5" t="s">
        <v>93</v>
      </c>
      <c r="I604" s="3">
        <v>15.2</v>
      </c>
      <c r="J604" s="3">
        <v>8.45</v>
      </c>
      <c r="K604" s="3">
        <v>4.34782608695653</v>
      </c>
      <c r="L604" s="3">
        <v>9.16749256689792</v>
      </c>
      <c r="M604" s="3">
        <v>6.82492581602373</v>
      </c>
      <c r="N604" s="3">
        <v>18.1636726546906</v>
      </c>
      <c r="O604" s="3">
        <v>33.5807050092764</v>
      </c>
      <c r="P604" s="3">
        <v>1.55935613682093</v>
      </c>
      <c r="Q604" s="3">
        <v>47.0888661899898</v>
      </c>
      <c r="R604" s="3">
        <v>2.63157894736842</v>
      </c>
      <c r="S604" s="3">
        <v>126.415094339623</v>
      </c>
      <c r="T604" s="3">
        <v>0.847008999470619</v>
      </c>
      <c r="U604" s="3">
        <v>184.584980237154</v>
      </c>
      <c r="V604" s="3">
        <v>10.1328903654485</v>
      </c>
      <c r="W604" s="3">
        <v>148.275862068966</v>
      </c>
      <c r="X604" s="3">
        <v>11.6104868913858</v>
      </c>
      <c r="Y604" s="3">
        <v>142.424242424242</v>
      </c>
      <c r="Z604" s="3">
        <v>25.8441558441558</v>
      </c>
      <c r="AA604" s="3">
        <v>0.434835985369453</v>
      </c>
      <c r="AB604" s="3">
        <v>0.319707192010586</v>
      </c>
      <c r="AC604" s="3">
        <v>-27.4881516587678</v>
      </c>
      <c r="AD604" s="3">
        <v>1.28540281097847</v>
      </c>
      <c r="AE604" s="5">
        <v>3</v>
      </c>
      <c r="AF604" s="3">
        <v>2.55249354224374</v>
      </c>
      <c r="AG604" s="3">
        <v>106.621820072472</v>
      </c>
      <c r="AH604" s="3">
        <v>75.6751905845961</v>
      </c>
      <c r="AI604" s="3">
        <v>34.702074180065</v>
      </c>
      <c r="AJ604" s="3">
        <v>26.1733253058038</v>
      </c>
      <c r="AK604" s="3"/>
      <c r="AL604" s="3"/>
      <c r="AM604" s="3"/>
      <c r="AN604" s="5" t="s">
        <v>46</v>
      </c>
      <c r="AO604" s="1"/>
      <c r="AP604" s="1"/>
      <c r="AQ604" s="1"/>
    </row>
    <row r="605" spans="1:43">
      <c r="A605" s="1" t="s">
        <v>1770</v>
      </c>
      <c r="B605" s="1" t="s">
        <v>1771</v>
      </c>
      <c r="C605" s="3">
        <v>5.89041095890411</v>
      </c>
      <c r="D605" s="4">
        <v>42087</v>
      </c>
      <c r="E605" s="3">
        <v>6.2081847966</v>
      </c>
      <c r="F605" s="5" t="s">
        <v>229</v>
      </c>
      <c r="G605" s="5">
        <v>1139</v>
      </c>
      <c r="H605" s="5" t="s">
        <v>93</v>
      </c>
      <c r="I605" s="3">
        <v>1.22249388753056</v>
      </c>
      <c r="J605" s="3">
        <v>87</v>
      </c>
      <c r="K605" s="3">
        <v>0.485436893203886</v>
      </c>
      <c r="L605" s="3">
        <v>85.3320118929633</v>
      </c>
      <c r="M605" s="3">
        <v>0.485436893203886</v>
      </c>
      <c r="N605" s="3">
        <v>80.0898203592814</v>
      </c>
      <c r="O605" s="3">
        <v>1.71990171990172</v>
      </c>
      <c r="P605" s="3">
        <v>91.6498993963783</v>
      </c>
      <c r="Q605" s="3">
        <v>5.16511430990686</v>
      </c>
      <c r="R605" s="3">
        <v>83.9009287925697</v>
      </c>
      <c r="S605" s="3">
        <v>8.37696335078536</v>
      </c>
      <c r="T605" s="3">
        <v>95.5002646903123</v>
      </c>
      <c r="U605" s="3">
        <v>17.948717948718</v>
      </c>
      <c r="V605" s="3">
        <v>94.7397563676633</v>
      </c>
      <c r="W605" s="3">
        <v>26.0518435194264</v>
      </c>
      <c r="X605" s="3">
        <v>87.1410736579276</v>
      </c>
      <c r="Y605" s="3">
        <v>33.0958827137546</v>
      </c>
      <c r="Z605" s="3">
        <v>89.2207792207792</v>
      </c>
      <c r="AA605" s="3">
        <v>0.244690161981571</v>
      </c>
      <c r="AB605" s="3">
        <v>0.493027199453573</v>
      </c>
      <c r="AC605" s="3">
        <v>-2.39316239316241</v>
      </c>
      <c r="AD605" s="3">
        <v>3.34613460654082</v>
      </c>
      <c r="AE605" s="5">
        <v>2</v>
      </c>
      <c r="AF605" s="3">
        <v>0.621181005443355</v>
      </c>
      <c r="AG605" s="3">
        <v>8.41197136672143</v>
      </c>
      <c r="AH605" s="3">
        <v>9.13696704257185</v>
      </c>
      <c r="AI605" s="3">
        <v>7.59063505564537</v>
      </c>
      <c r="AJ605" s="3">
        <v>6.60541618194364</v>
      </c>
      <c r="AK605" s="3"/>
      <c r="AL605" s="3"/>
      <c r="AM605" s="3"/>
      <c r="AN605" s="5" t="s">
        <v>206</v>
      </c>
      <c r="AO605" s="1"/>
      <c r="AP605" s="1"/>
      <c r="AQ605" s="1"/>
    </row>
    <row r="606" spans="1:43">
      <c r="A606" s="1" t="s">
        <v>1772</v>
      </c>
      <c r="B606" s="1" t="s">
        <v>1773</v>
      </c>
      <c r="C606" s="3">
        <v>5.89041095890411</v>
      </c>
      <c r="D606" s="4">
        <v>42087</v>
      </c>
      <c r="E606" s="3">
        <v>13.0756676644</v>
      </c>
      <c r="F606" s="5" t="s">
        <v>1109</v>
      </c>
      <c r="G606" s="5">
        <v>2151</v>
      </c>
      <c r="H606" s="5" t="s">
        <v>93</v>
      </c>
      <c r="I606" s="3">
        <v>0.312744331508992</v>
      </c>
      <c r="J606" s="3">
        <v>92</v>
      </c>
      <c r="K606" s="3">
        <v>0.312744331508992</v>
      </c>
      <c r="L606" s="3">
        <v>88.5034687809713</v>
      </c>
      <c r="M606" s="3">
        <v>-0.0778816199377034</v>
      </c>
      <c r="N606" s="3">
        <v>86.0778443113772</v>
      </c>
      <c r="O606" s="3">
        <v>1.02362204724409</v>
      </c>
      <c r="P606" s="3">
        <v>93.3601609657948</v>
      </c>
      <c r="Q606" s="3">
        <v>2.39425379090184</v>
      </c>
      <c r="R606" s="3">
        <v>90.8152734778122</v>
      </c>
      <c r="S606" s="3">
        <v>7.09515859766277</v>
      </c>
      <c r="T606" s="3">
        <v>96.4002117522499</v>
      </c>
      <c r="U606" s="3">
        <v>13.0396475770925</v>
      </c>
      <c r="V606" s="3">
        <v>97.8405315614618</v>
      </c>
      <c r="W606" s="3">
        <v>16.7424931756142</v>
      </c>
      <c r="X606" s="3">
        <v>95.1935081148564</v>
      </c>
      <c r="Y606" s="3">
        <v>23.7222757955641</v>
      </c>
      <c r="Z606" s="3">
        <v>94.4155844155844</v>
      </c>
      <c r="AA606" s="3">
        <v>0.238147844272873</v>
      </c>
      <c r="AB606" s="3">
        <v>0.369849228827883</v>
      </c>
      <c r="AC606" s="3">
        <v>-1.56895127993395</v>
      </c>
      <c r="AD606" s="3">
        <v>3.36884701801512</v>
      </c>
      <c r="AE606" s="5">
        <v>1</v>
      </c>
      <c r="AF606" s="3">
        <v>0.413706739323966</v>
      </c>
      <c r="AG606" s="3">
        <v>5.91715021624335</v>
      </c>
      <c r="AH606" s="3">
        <v>6.44180164056216</v>
      </c>
      <c r="AI606" s="3">
        <v>5.41752533516449</v>
      </c>
      <c r="AJ606" s="3">
        <v>4.80231269856795</v>
      </c>
      <c r="AK606" s="3"/>
      <c r="AL606" s="3"/>
      <c r="AM606" s="3">
        <v>10</v>
      </c>
      <c r="AN606" s="5" t="s">
        <v>56</v>
      </c>
      <c r="AO606" s="1"/>
      <c r="AP606" s="1"/>
      <c r="AQ606" s="1"/>
    </row>
    <row r="607" spans="1:43">
      <c r="A607" s="1" t="s">
        <v>1774</v>
      </c>
      <c r="B607" s="1" t="s">
        <v>1775</v>
      </c>
      <c r="C607" s="3">
        <v>5.82465753424658</v>
      </c>
      <c r="D607" s="4">
        <v>42111</v>
      </c>
      <c r="E607" s="3">
        <v>6.8197072643</v>
      </c>
      <c r="F607" s="5" t="s">
        <v>1776</v>
      </c>
      <c r="G607" s="5">
        <v>2127</v>
      </c>
      <c r="H607" s="5" t="s">
        <v>93</v>
      </c>
      <c r="I607" s="3">
        <v>14.9359886201991</v>
      </c>
      <c r="J607" s="3">
        <v>9.2</v>
      </c>
      <c r="K607" s="3">
        <v>3.5454933788979</v>
      </c>
      <c r="L607" s="3">
        <v>18.9296333002973</v>
      </c>
      <c r="M607" s="3">
        <v>6.87830687830689</v>
      </c>
      <c r="N607" s="3">
        <v>18.0139720558882</v>
      </c>
      <c r="O607" s="3">
        <v>34.8164627363737</v>
      </c>
      <c r="P607" s="3">
        <v>0.955734406438632</v>
      </c>
      <c r="Q607" s="3">
        <v>59.0551181102362</v>
      </c>
      <c r="R607" s="3">
        <v>0.464396284829721</v>
      </c>
      <c r="S607" s="3">
        <v>120.16348773842</v>
      </c>
      <c r="T607" s="3">
        <v>1.48226574907358</v>
      </c>
      <c r="U607" s="3">
        <v>180.231213872832</v>
      </c>
      <c r="V607" s="3">
        <v>11.2403100775194</v>
      </c>
      <c r="W607" s="3">
        <v>155.966209081309</v>
      </c>
      <c r="X607" s="3">
        <v>9.9250936329588</v>
      </c>
      <c r="Y607" s="3">
        <v>201.11801242236</v>
      </c>
      <c r="Z607" s="3">
        <v>10.3896103896104</v>
      </c>
      <c r="AA607" s="3">
        <v>0.470210831700436</v>
      </c>
      <c r="AB607" s="3">
        <v>0.432750994704423</v>
      </c>
      <c r="AC607" s="3">
        <v>-20.2742409402546</v>
      </c>
      <c r="AD607" s="3">
        <v>1.81086661626095</v>
      </c>
      <c r="AE607" s="5">
        <v>6</v>
      </c>
      <c r="AF607" s="3">
        <v>2.46566375596936</v>
      </c>
      <c r="AG607" s="3">
        <v>106.024427328378</v>
      </c>
      <c r="AH607" s="3">
        <v>68.547488278387</v>
      </c>
      <c r="AI607" s="3">
        <v>35.1582988497521</v>
      </c>
      <c r="AJ607" s="3">
        <v>27.0763216622307</v>
      </c>
      <c r="AK607" s="3"/>
      <c r="AL607" s="3"/>
      <c r="AM607" s="3"/>
      <c r="AN607" s="5" t="s">
        <v>46</v>
      </c>
      <c r="AO607" s="1"/>
      <c r="AP607" s="1"/>
      <c r="AQ607" s="1"/>
    </row>
    <row r="608" spans="1:43">
      <c r="A608" s="1" t="s">
        <v>1777</v>
      </c>
      <c r="B608" s="1" t="s">
        <v>1778</v>
      </c>
      <c r="C608" s="3">
        <v>5.87397260273973</v>
      </c>
      <c r="D608" s="4">
        <v>42093</v>
      </c>
      <c r="E608" s="3">
        <v>5.9334853862</v>
      </c>
      <c r="F608" s="5" t="s">
        <v>1779</v>
      </c>
      <c r="G608" s="5">
        <v>1356</v>
      </c>
      <c r="H608" s="5" t="s">
        <v>93</v>
      </c>
      <c r="I608" s="3">
        <v>-0.728291316526605</v>
      </c>
      <c r="J608" s="3">
        <v>95.35</v>
      </c>
      <c r="K608" s="3">
        <v>0.453514739229025</v>
      </c>
      <c r="L608" s="3">
        <v>86.3230921704658</v>
      </c>
      <c r="M608" s="3">
        <v>-1.44605116796441</v>
      </c>
      <c r="N608" s="3">
        <v>91.1676646706587</v>
      </c>
      <c r="O608" s="3">
        <v>0.681818181818182</v>
      </c>
      <c r="P608" s="3">
        <v>94.0643863179074</v>
      </c>
      <c r="Q608" s="3">
        <v>2.368573079145</v>
      </c>
      <c r="R608" s="3">
        <v>90.8668730650155</v>
      </c>
      <c r="S608" s="3">
        <v>14.5442792501616</v>
      </c>
      <c r="T608" s="3">
        <v>87.5066172578084</v>
      </c>
      <c r="U608" s="3">
        <v>38.2215288611544</v>
      </c>
      <c r="V608" s="3">
        <v>74.5293466223699</v>
      </c>
      <c r="W608" s="3">
        <v>48.0367585630743</v>
      </c>
      <c r="X608" s="3">
        <v>60.9238451935081</v>
      </c>
      <c r="Y608" s="3">
        <v>69.0839694656488</v>
      </c>
      <c r="Z608" s="3">
        <v>57.012987012987</v>
      </c>
      <c r="AA608" s="3">
        <v>0.239353848597931</v>
      </c>
      <c r="AB608" s="3">
        <v>0.276154178590277</v>
      </c>
      <c r="AC608" s="3">
        <v>-8.52272727272727</v>
      </c>
      <c r="AD608" s="3">
        <v>1.63593770151798</v>
      </c>
      <c r="AE608" s="5">
        <v>3</v>
      </c>
      <c r="AF608" s="3">
        <v>1.13069545444169</v>
      </c>
      <c r="AG608" s="3">
        <v>11.4780038760017</v>
      </c>
      <c r="AH608" s="3">
        <v>21.5203945759083</v>
      </c>
      <c r="AI608" s="3">
        <v>13.2864704826515</v>
      </c>
      <c r="AJ608" s="3">
        <v>13.3675192602543</v>
      </c>
      <c r="AK608" s="3"/>
      <c r="AL608" s="3"/>
      <c r="AM608" s="3"/>
      <c r="AN608" s="5" t="s">
        <v>46</v>
      </c>
      <c r="AO608" s="1"/>
      <c r="AP608" s="1"/>
      <c r="AQ608" s="1"/>
    </row>
    <row r="609" spans="1:43">
      <c r="A609" s="1" t="s">
        <v>1780</v>
      </c>
      <c r="B609" s="1" t="s">
        <v>1781</v>
      </c>
      <c r="C609" s="3">
        <v>5.84657534246575</v>
      </c>
      <c r="D609" s="4">
        <v>42103</v>
      </c>
      <c r="E609" s="3">
        <v>10.7639826603</v>
      </c>
      <c r="F609" s="5" t="s">
        <v>471</v>
      </c>
      <c r="G609" s="5">
        <v>1982</v>
      </c>
      <c r="H609" s="5" t="s">
        <v>93</v>
      </c>
      <c r="I609" s="3">
        <v>11.2796833773087</v>
      </c>
      <c r="J609" s="3">
        <v>24.65</v>
      </c>
      <c r="K609" s="3">
        <v>4.26452410383189</v>
      </c>
      <c r="L609" s="3">
        <v>9.91080277502478</v>
      </c>
      <c r="M609" s="3">
        <v>3.05436774587661</v>
      </c>
      <c r="N609" s="3">
        <v>42.0658682634731</v>
      </c>
      <c r="O609" s="3">
        <v>17.3973556019485</v>
      </c>
      <c r="P609" s="3">
        <v>31.6398390342052</v>
      </c>
      <c r="Q609" s="3">
        <v>27.128862094951</v>
      </c>
      <c r="R609" s="3">
        <v>23.7874097007224</v>
      </c>
      <c r="S609" s="3">
        <v>72.3186925434117</v>
      </c>
      <c r="T609" s="3">
        <v>20.0105876124934</v>
      </c>
      <c r="U609" s="3">
        <v>160.741885625966</v>
      </c>
      <c r="V609" s="3">
        <v>16.0575858250277</v>
      </c>
      <c r="W609" s="3">
        <v>123.443708609272</v>
      </c>
      <c r="X609" s="3">
        <v>20.0374531835206</v>
      </c>
      <c r="Y609" s="3">
        <v>166.50868878357</v>
      </c>
      <c r="Z609" s="3">
        <v>20.1298701298701</v>
      </c>
      <c r="AA609" s="3">
        <v>0.260676352277291</v>
      </c>
      <c r="AB609" s="3">
        <v>0.274304630228832</v>
      </c>
      <c r="AC609" s="3">
        <v>-26.5760197775031</v>
      </c>
      <c r="AD609" s="3">
        <v>1.15406251303075</v>
      </c>
      <c r="AE609" s="5">
        <v>5</v>
      </c>
      <c r="AF609" s="3">
        <v>2.12798151414897</v>
      </c>
      <c r="AG609" s="3">
        <v>77.2092519850112</v>
      </c>
      <c r="AH609" s="3">
        <v>64.9843627466449</v>
      </c>
      <c r="AI609" s="3">
        <v>29.8066010007817</v>
      </c>
      <c r="AJ609" s="3">
        <v>25.9239406270918</v>
      </c>
      <c r="AK609" s="3"/>
      <c r="AL609" s="3"/>
      <c r="AM609" s="3"/>
      <c r="AN609" s="5" t="s">
        <v>46</v>
      </c>
      <c r="AO609" s="1"/>
      <c r="AP609" s="1"/>
      <c r="AQ609" s="1"/>
    </row>
    <row r="610" spans="1:43">
      <c r="A610" s="1" t="s">
        <v>1782</v>
      </c>
      <c r="B610" s="1" t="s">
        <v>1783</v>
      </c>
      <c r="C610" s="3">
        <v>5.81369863013699</v>
      </c>
      <c r="D610" s="4">
        <v>42115</v>
      </c>
      <c r="E610" s="3">
        <v>5.1260411085</v>
      </c>
      <c r="F610" s="5" t="s">
        <v>700</v>
      </c>
      <c r="G610" s="5">
        <v>2123</v>
      </c>
      <c r="H610" s="5" t="s">
        <v>55</v>
      </c>
      <c r="I610" s="3">
        <v>8.10810810810811</v>
      </c>
      <c r="J610" s="3">
        <v>65.275257108288</v>
      </c>
      <c r="K610" s="3">
        <v>3.98613518197573</v>
      </c>
      <c r="L610" s="3">
        <v>20.6214689265537</v>
      </c>
      <c r="M610" s="3">
        <v>6.13207547169812</v>
      </c>
      <c r="N610" s="3">
        <v>40.6941950927588</v>
      </c>
      <c r="O610" s="3">
        <v>15.7556270096463</v>
      </c>
      <c r="P610" s="3">
        <v>63.112582781457</v>
      </c>
      <c r="Q610" s="3">
        <v>19.2842942345925</v>
      </c>
      <c r="R610" s="3">
        <v>63.1859756097561</v>
      </c>
      <c r="S610" s="3">
        <v>66.2049861495845</v>
      </c>
      <c r="T610" s="3">
        <v>48.92578125</v>
      </c>
      <c r="U610" s="3">
        <v>128.716645489199</v>
      </c>
      <c r="V610" s="3">
        <v>58.130081300813</v>
      </c>
      <c r="W610" s="3">
        <v>110.526315789474</v>
      </c>
      <c r="X610" s="3">
        <v>50.5843071786311</v>
      </c>
      <c r="Y610" s="3">
        <v>165.486725663717</v>
      </c>
      <c r="Z610" s="3">
        <v>39.2931392931393</v>
      </c>
      <c r="AA610" s="3">
        <v>0.338676987891248</v>
      </c>
      <c r="AB610" s="3">
        <v>0.275344254826182</v>
      </c>
      <c r="AC610" s="3">
        <v>-25.1342642320086</v>
      </c>
      <c r="AD610" s="3">
        <v>1.11826785383727</v>
      </c>
      <c r="AE610" s="5">
        <v>3</v>
      </c>
      <c r="AF610" s="3">
        <v>1.95513409542994</v>
      </c>
      <c r="AG610" s="3">
        <v>63.3904710682774</v>
      </c>
      <c r="AH610" s="3">
        <v>54.8025300168245</v>
      </c>
      <c r="AI610" s="3">
        <v>24.7411955679209</v>
      </c>
      <c r="AJ610" s="3">
        <v>26.049719883388</v>
      </c>
      <c r="AK610" s="3"/>
      <c r="AL610" s="3"/>
      <c r="AM610" s="3"/>
      <c r="AN610" s="5" t="s">
        <v>46</v>
      </c>
      <c r="AO610" s="1"/>
      <c r="AP610" s="1"/>
      <c r="AQ610" s="1"/>
    </row>
    <row r="611" spans="1:43">
      <c r="A611" s="1" t="s">
        <v>1784</v>
      </c>
      <c r="B611" s="1" t="s">
        <v>1785</v>
      </c>
      <c r="C611" s="3">
        <v>5.87123287671233</v>
      </c>
      <c r="D611" s="4">
        <v>42094</v>
      </c>
      <c r="E611" s="3">
        <v>7.0758837389</v>
      </c>
      <c r="F611" s="5" t="s">
        <v>1734</v>
      </c>
      <c r="G611" s="5">
        <v>1857</v>
      </c>
      <c r="H611" s="5" t="s">
        <v>93</v>
      </c>
      <c r="I611" s="3">
        <v>4.38322261299986</v>
      </c>
      <c r="J611" s="3">
        <v>56.15</v>
      </c>
      <c r="K611" s="3">
        <v>1.29566426494754</v>
      </c>
      <c r="L611" s="3">
        <v>58.820614469772</v>
      </c>
      <c r="M611" s="3">
        <v>2.71084337349398</v>
      </c>
      <c r="N611" s="3">
        <v>45.7584830339321</v>
      </c>
      <c r="O611" s="3">
        <v>6.6475911631621</v>
      </c>
      <c r="P611" s="3">
        <v>62.0724346076459</v>
      </c>
      <c r="Q611" s="3">
        <v>10.3180066079295</v>
      </c>
      <c r="R611" s="3">
        <v>58.9783281733746</v>
      </c>
      <c r="S611" s="3">
        <v>20.6216602694363</v>
      </c>
      <c r="T611" s="3">
        <v>76.071995764955</v>
      </c>
      <c r="U611" s="3">
        <v>31.7901488364444</v>
      </c>
      <c r="V611" s="3">
        <v>82.0044296788483</v>
      </c>
      <c r="W611" s="3">
        <v>37.1000855431993</v>
      </c>
      <c r="X611" s="3">
        <v>72.9712858926342</v>
      </c>
      <c r="Y611" s="3">
        <v>53.2217973231358</v>
      </c>
      <c r="Z611" s="3">
        <v>69.7402597402597</v>
      </c>
      <c r="AA611" s="3">
        <v>0.524396717942647</v>
      </c>
      <c r="AB611" s="3">
        <v>0.809971889353397</v>
      </c>
      <c r="AC611" s="3">
        <v>-2.83484279508136</v>
      </c>
      <c r="AD611" s="3">
        <v>3.90490534496967</v>
      </c>
      <c r="AE611" s="5">
        <v>3</v>
      </c>
      <c r="AF611" s="3">
        <v>0.805097394851434</v>
      </c>
      <c r="AG611" s="3">
        <v>17.8089308345927</v>
      </c>
      <c r="AH611" s="3">
        <v>14.1837314491349</v>
      </c>
      <c r="AI611" s="3">
        <v>10.3270237394238</v>
      </c>
      <c r="AJ611" s="3">
        <v>9.06691402305886</v>
      </c>
      <c r="AK611" s="3"/>
      <c r="AL611" s="3"/>
      <c r="AM611" s="3">
        <v>500</v>
      </c>
      <c r="AN611" s="5" t="s">
        <v>56</v>
      </c>
      <c r="AO611" s="1"/>
      <c r="AP611" s="1"/>
      <c r="AQ611" s="1"/>
    </row>
    <row r="612" spans="1:43">
      <c r="A612" s="1" t="s">
        <v>1786</v>
      </c>
      <c r="B612" s="1" t="s">
        <v>1787</v>
      </c>
      <c r="C612" s="3">
        <v>5.87123287671233</v>
      </c>
      <c r="D612" s="4">
        <v>42094</v>
      </c>
      <c r="E612" s="3">
        <v>7.2806588992</v>
      </c>
      <c r="F612" s="5" t="s">
        <v>1788</v>
      </c>
      <c r="G612" s="5">
        <v>748</v>
      </c>
      <c r="H612" s="5" t="s">
        <v>93</v>
      </c>
      <c r="I612" s="3">
        <v>3.87811634349032</v>
      </c>
      <c r="J612" s="3">
        <v>60</v>
      </c>
      <c r="K612" s="3">
        <v>1.5572105619499</v>
      </c>
      <c r="L612" s="3">
        <v>52.2299306243806</v>
      </c>
      <c r="M612" s="3">
        <v>2.11027910142954</v>
      </c>
      <c r="N612" s="3">
        <v>53.0439121756487</v>
      </c>
      <c r="O612" s="3">
        <v>6.0070671378092</v>
      </c>
      <c r="P612" s="3">
        <v>65.5935613682093</v>
      </c>
      <c r="Q612" s="3">
        <v>11.2759643916914</v>
      </c>
      <c r="R612" s="3">
        <v>55.3147574819401</v>
      </c>
      <c r="S612" s="3">
        <v>47.0588235294118</v>
      </c>
      <c r="T612" s="3">
        <v>45.2620434092112</v>
      </c>
      <c r="U612" s="3">
        <v>47.7832512315271</v>
      </c>
      <c r="V612" s="3">
        <v>68.1616832779624</v>
      </c>
      <c r="W612" s="3">
        <v>51.6048807115946</v>
      </c>
      <c r="X612" s="3">
        <v>58.0524344569288</v>
      </c>
      <c r="Y612" s="3">
        <v>62.5733520472769</v>
      </c>
      <c r="Z612" s="3">
        <v>60.3896103896104</v>
      </c>
      <c r="AA612" s="3">
        <v>0.318087877365576</v>
      </c>
      <c r="AB612" s="3">
        <v>0.294070241765154</v>
      </c>
      <c r="AC612" s="3">
        <v>-13.5036496350365</v>
      </c>
      <c r="AD612" s="3">
        <v>1.09964210086454</v>
      </c>
      <c r="AE612" s="5">
        <v>3</v>
      </c>
      <c r="AF612" s="3">
        <v>1.18546748125498</v>
      </c>
      <c r="AG612" s="3">
        <v>37.2527928318332</v>
      </c>
      <c r="AH612" s="3">
        <v>21.3357485861383</v>
      </c>
      <c r="AI612" s="3">
        <v>14.3784454824573</v>
      </c>
      <c r="AJ612" s="3">
        <v>12.1843548832279</v>
      </c>
      <c r="AK612" s="3"/>
      <c r="AL612" s="3"/>
      <c r="AM612" s="3">
        <v>50</v>
      </c>
      <c r="AN612" s="5" t="s">
        <v>56</v>
      </c>
      <c r="AO612" s="1"/>
      <c r="AP612" s="1"/>
      <c r="AQ612" s="1"/>
    </row>
    <row r="613" spans="1:43">
      <c r="A613" s="1" t="s">
        <v>1789</v>
      </c>
      <c r="B613" s="1" t="s">
        <v>1790</v>
      </c>
      <c r="C613" s="3">
        <v>5.82739726027397</v>
      </c>
      <c r="D613" s="4">
        <v>42110</v>
      </c>
      <c r="E613" s="3">
        <v>17.0100999193</v>
      </c>
      <c r="F613" s="5" t="s">
        <v>1791</v>
      </c>
      <c r="G613" s="5">
        <v>1993</v>
      </c>
      <c r="H613" s="5" t="s">
        <v>93</v>
      </c>
      <c r="I613" s="3">
        <v>10.1330603889458</v>
      </c>
      <c r="J613" s="3">
        <v>29.9</v>
      </c>
      <c r="K613" s="3">
        <v>4.66926070038911</v>
      </c>
      <c r="L613" s="3">
        <v>6.34291377601586</v>
      </c>
      <c r="M613" s="3">
        <v>5.59371933267911</v>
      </c>
      <c r="N613" s="3">
        <v>26.0479041916168</v>
      </c>
      <c r="O613" s="3">
        <v>17.5956284153005</v>
      </c>
      <c r="P613" s="3">
        <v>30.9859154929577</v>
      </c>
      <c r="Q613" s="3">
        <v>22.690992018244</v>
      </c>
      <c r="R613" s="3">
        <v>31.5273477812178</v>
      </c>
      <c r="S613" s="3">
        <v>69.7160883280757</v>
      </c>
      <c r="T613" s="3">
        <v>22.6574907358391</v>
      </c>
      <c r="U613" s="3">
        <v>120.040899795501</v>
      </c>
      <c r="V613" s="3">
        <v>32.7796234772979</v>
      </c>
      <c r="W613" s="3">
        <v>89.4366197183099</v>
      </c>
      <c r="X613" s="3">
        <v>36.3295880149813</v>
      </c>
      <c r="Y613" s="3">
        <v>76.3934426229508</v>
      </c>
      <c r="Z613" s="3">
        <v>52.2077922077922</v>
      </c>
      <c r="AA613" s="3">
        <v>0.315332369790089</v>
      </c>
      <c r="AB613" s="3">
        <v>0.206812852232863</v>
      </c>
      <c r="AC613" s="3">
        <v>-28.4375</v>
      </c>
      <c r="AD613" s="3">
        <v>0.832902408344134</v>
      </c>
      <c r="AE613" s="5">
        <v>3</v>
      </c>
      <c r="AF613" s="3">
        <v>1.53901686813418</v>
      </c>
      <c r="AG613" s="3">
        <v>60.9707821932715</v>
      </c>
      <c r="AH613" s="3">
        <v>49.4172949875056</v>
      </c>
      <c r="AI613" s="3">
        <v>20.2514830489281</v>
      </c>
      <c r="AJ613" s="3">
        <v>17.1341774907471</v>
      </c>
      <c r="AK613" s="3"/>
      <c r="AL613" s="3"/>
      <c r="AM613" s="3"/>
      <c r="AN613" s="5" t="s">
        <v>46</v>
      </c>
      <c r="AO613" s="1"/>
      <c r="AP613" s="1"/>
      <c r="AQ613" s="1"/>
    </row>
    <row r="614" spans="1:43">
      <c r="A614" s="1" t="s">
        <v>1792</v>
      </c>
      <c r="B614" s="1" t="s">
        <v>1793</v>
      </c>
      <c r="C614" s="3">
        <v>5.73424657534247</v>
      </c>
      <c r="D614" s="4">
        <v>42144</v>
      </c>
      <c r="E614" s="3">
        <v>7.6179337346</v>
      </c>
      <c r="F614" s="5" t="s">
        <v>1794</v>
      </c>
      <c r="G614" s="5">
        <v>1066</v>
      </c>
      <c r="H614" s="5" t="s">
        <v>93</v>
      </c>
      <c r="I614" s="3">
        <v>15.0101419878296</v>
      </c>
      <c r="J614" s="3">
        <v>8.8</v>
      </c>
      <c r="K614" s="3">
        <v>4.90286771507863</v>
      </c>
      <c r="L614" s="3">
        <v>4.75718533201189</v>
      </c>
      <c r="M614" s="3">
        <v>8.51674641148325</v>
      </c>
      <c r="N614" s="3">
        <v>9.98003992015968</v>
      </c>
      <c r="O614" s="3">
        <v>24.6153846153846</v>
      </c>
      <c r="P614" s="3">
        <v>12.374245472837</v>
      </c>
      <c r="Q614" s="3">
        <v>30.045871559633</v>
      </c>
      <c r="R614" s="3">
        <v>17.3890608875129</v>
      </c>
      <c r="S614" s="3">
        <v>91.2310286677909</v>
      </c>
      <c r="T614" s="3">
        <v>7.99364743250397</v>
      </c>
      <c r="U614" s="3">
        <v>149.230769230769</v>
      </c>
      <c r="V614" s="3">
        <v>20.265780730897</v>
      </c>
      <c r="W614" s="3">
        <v>133.814432989691</v>
      </c>
      <c r="X614" s="3">
        <v>16.541822721598</v>
      </c>
      <c r="Y614" s="3">
        <v>95.8549222797927</v>
      </c>
      <c r="Z614" s="3">
        <v>44.2857142857143</v>
      </c>
      <c r="AA614" s="3">
        <v>0.376008484437086</v>
      </c>
      <c r="AB614" s="3">
        <v>0.277498818352937</v>
      </c>
      <c r="AC614" s="3">
        <v>-23.3928571428572</v>
      </c>
      <c r="AD614" s="3">
        <v>1.39606051801464</v>
      </c>
      <c r="AE614" s="5">
        <v>5</v>
      </c>
      <c r="AF614" s="3">
        <v>2.22854902519442</v>
      </c>
      <c r="AG614" s="3">
        <v>70.8737549665888</v>
      </c>
      <c r="AH614" s="3">
        <v>57.6015790716827</v>
      </c>
      <c r="AI614" s="3">
        <v>28.1084457008552</v>
      </c>
      <c r="AJ614" s="3">
        <v>21.758076800226</v>
      </c>
      <c r="AK614" s="3"/>
      <c r="AL614" s="3"/>
      <c r="AM614" s="3"/>
      <c r="AN614" s="5" t="s">
        <v>46</v>
      </c>
      <c r="AO614" s="1"/>
      <c r="AP614" s="1"/>
      <c r="AQ614" s="1"/>
    </row>
    <row r="615" spans="1:43">
      <c r="A615" s="1" t="s">
        <v>1795</v>
      </c>
      <c r="B615" s="1" t="s">
        <v>1796</v>
      </c>
      <c r="C615" s="3">
        <v>5.77534246575342</v>
      </c>
      <c r="D615" s="4">
        <v>42129</v>
      </c>
      <c r="E615" s="3">
        <v>0.2929174235</v>
      </c>
      <c r="F615" s="5" t="s">
        <v>1797</v>
      </c>
      <c r="G615" s="5">
        <v>567</v>
      </c>
      <c r="H615" s="5" t="s">
        <v>93</v>
      </c>
      <c r="I615" s="3">
        <v>10.3076923076923</v>
      </c>
      <c r="J615" s="3">
        <v>28.85</v>
      </c>
      <c r="K615" s="3">
        <v>4.51895043731777</v>
      </c>
      <c r="L615" s="3">
        <v>7.38354806739346</v>
      </c>
      <c r="M615" s="3">
        <v>3.01724137931035</v>
      </c>
      <c r="N615" s="3">
        <v>42.3652694610778</v>
      </c>
      <c r="O615" s="3">
        <v>22.5641025641026</v>
      </c>
      <c r="P615" s="3">
        <v>16.7002012072435</v>
      </c>
      <c r="Q615" s="3">
        <v>27.2404614019521</v>
      </c>
      <c r="R615" s="3">
        <v>23.7358101135191</v>
      </c>
      <c r="S615" s="3">
        <v>58.2781456953642</v>
      </c>
      <c r="T615" s="3">
        <v>33.3509793541556</v>
      </c>
      <c r="U615" s="3">
        <v>108.43023255814</v>
      </c>
      <c r="V615" s="3">
        <v>38.3167220376523</v>
      </c>
      <c r="W615" s="3">
        <v>72.3557692307692</v>
      </c>
      <c r="X615" s="3">
        <v>44.0074906367041</v>
      </c>
      <c r="Y615" s="3">
        <v>60.2234636871508</v>
      </c>
      <c r="Z615" s="3">
        <v>62.987012987013</v>
      </c>
      <c r="AA615" s="3">
        <v>0.250392740259878</v>
      </c>
      <c r="AB615" s="3">
        <v>0.176936963853428</v>
      </c>
      <c r="AC615" s="3">
        <v>-26.6741071428571</v>
      </c>
      <c r="AD615" s="3">
        <v>0.744445568380508</v>
      </c>
      <c r="AE615" s="5">
        <v>4</v>
      </c>
      <c r="AF615" s="3">
        <v>1.37310156216178</v>
      </c>
      <c r="AG615" s="3">
        <v>56.5820248392157</v>
      </c>
      <c r="AH615" s="3">
        <v>44.3150670643155</v>
      </c>
      <c r="AI615" s="3">
        <v>13.7231576502834</v>
      </c>
      <c r="AJ615" s="3">
        <v>8.27028947521482</v>
      </c>
      <c r="AK615" s="3"/>
      <c r="AL615" s="3"/>
      <c r="AM615" s="3"/>
      <c r="AN615" s="5" t="s">
        <v>46</v>
      </c>
      <c r="AO615" s="1"/>
      <c r="AP615" s="1"/>
      <c r="AQ615" s="1"/>
    </row>
    <row r="616" spans="1:43">
      <c r="A616" s="1" t="s">
        <v>1798</v>
      </c>
      <c r="B616" s="1" t="s">
        <v>1799</v>
      </c>
      <c r="C616" s="3">
        <v>5.76986301369863</v>
      </c>
      <c r="D616" s="4">
        <v>42131</v>
      </c>
      <c r="E616" s="3">
        <v>35.9705033034</v>
      </c>
      <c r="F616" s="5" t="s">
        <v>1800</v>
      </c>
      <c r="G616" s="5">
        <v>1172</v>
      </c>
      <c r="H616" s="5" t="s">
        <v>93</v>
      </c>
      <c r="I616" s="3">
        <v>8.84184308841843</v>
      </c>
      <c r="J616" s="3">
        <v>35.1</v>
      </c>
      <c r="K616" s="3">
        <v>0.114547537227937</v>
      </c>
      <c r="L616" s="3">
        <v>92.2695738354807</v>
      </c>
      <c r="M616" s="3">
        <v>0.306044376434583</v>
      </c>
      <c r="N616" s="3">
        <v>82.3852295409182</v>
      </c>
      <c r="O616" s="3">
        <v>28.7819253438114</v>
      </c>
      <c r="P616" s="3">
        <v>5.53319919517103</v>
      </c>
      <c r="Q616" s="3">
        <v>55.8858501783591</v>
      </c>
      <c r="R616" s="3">
        <v>0.722394220846233</v>
      </c>
      <c r="S616" s="3">
        <v>94.0784603997039</v>
      </c>
      <c r="T616" s="3">
        <v>6.45844362096347</v>
      </c>
      <c r="U616" s="3">
        <v>219.366626065773</v>
      </c>
      <c r="V616" s="3">
        <v>4.31893687707641</v>
      </c>
      <c r="W616" s="3">
        <v>177.460317460317</v>
      </c>
      <c r="X616" s="3">
        <v>4.99375780274657</v>
      </c>
      <c r="Y616" s="3">
        <v>190.365448504983</v>
      </c>
      <c r="Z616" s="3">
        <v>12.4675324675325</v>
      </c>
      <c r="AA616" s="3">
        <v>0.272860131272155</v>
      </c>
      <c r="AB616" s="3">
        <v>0.284247479516369</v>
      </c>
      <c r="AC616" s="3">
        <v>-35.4635463546355</v>
      </c>
      <c r="AD616" s="3">
        <v>1.14008392966795</v>
      </c>
      <c r="AE616" s="5">
        <v>5</v>
      </c>
      <c r="AF616" s="3">
        <v>2.93129701004043</v>
      </c>
      <c r="AG616" s="3">
        <v>117.625935276852</v>
      </c>
      <c r="AH616" s="3">
        <v>87.4876458570903</v>
      </c>
      <c r="AI616" s="3">
        <v>39.8123382465066</v>
      </c>
      <c r="AJ616" s="3">
        <v>33.251985874888</v>
      </c>
      <c r="AK616" s="3"/>
      <c r="AL616" s="3"/>
      <c r="AM616" s="3"/>
      <c r="AN616" s="5" t="s">
        <v>46</v>
      </c>
      <c r="AO616" s="1"/>
      <c r="AP616" s="1"/>
      <c r="AQ616" s="1"/>
    </row>
    <row r="617" spans="1:43">
      <c r="A617" s="1" t="s">
        <v>1801</v>
      </c>
      <c r="B617" s="1" t="s">
        <v>1802</v>
      </c>
      <c r="C617" s="3">
        <v>5.84931506849315</v>
      </c>
      <c r="D617" s="4">
        <v>42102</v>
      </c>
      <c r="E617" s="3">
        <v>8.4274824255</v>
      </c>
      <c r="F617" s="5" t="s">
        <v>1803</v>
      </c>
      <c r="G617" s="5">
        <v>604</v>
      </c>
      <c r="H617" s="5" t="s">
        <v>93</v>
      </c>
      <c r="I617" s="3">
        <v>2.59652152460836</v>
      </c>
      <c r="J617" s="3">
        <v>73.75</v>
      </c>
      <c r="K617" s="3">
        <v>0.854856311385959</v>
      </c>
      <c r="L617" s="3">
        <v>73.0426164519326</v>
      </c>
      <c r="M617" s="3">
        <v>1.58158280410357</v>
      </c>
      <c r="N617" s="3">
        <v>62.2754491017964</v>
      </c>
      <c r="O617" s="3">
        <v>5.15170670037926</v>
      </c>
      <c r="P617" s="3">
        <v>72.3340040241449</v>
      </c>
      <c r="Q617" s="3">
        <v>9.45519147256217</v>
      </c>
      <c r="R617" s="3">
        <v>62.1259029927761</v>
      </c>
      <c r="S617" s="3">
        <v>25.994092251761</v>
      </c>
      <c r="T617" s="3">
        <v>66.5960825833775</v>
      </c>
      <c r="U617" s="3">
        <v>41.5503744043567</v>
      </c>
      <c r="V617" s="3">
        <v>72.1483942414175</v>
      </c>
      <c r="W617" s="3">
        <v>45.1064200976971</v>
      </c>
      <c r="X617" s="3">
        <v>63.9200998751561</v>
      </c>
      <c r="Y617" s="3">
        <v>61.504854368932</v>
      </c>
      <c r="Z617" s="3">
        <v>61.2987012987013</v>
      </c>
      <c r="AA617" s="3">
        <v>0.554526596879287</v>
      </c>
      <c r="AB617" s="3">
        <v>0.414869982238752</v>
      </c>
      <c r="AC617" s="3">
        <v>-6.96750615714625</v>
      </c>
      <c r="AD617" s="3">
        <v>1.89267018671474</v>
      </c>
      <c r="AE617" s="5">
        <v>2</v>
      </c>
      <c r="AF617" s="3">
        <v>1.02747656461404</v>
      </c>
      <c r="AG617" s="3">
        <v>24.2620618627301</v>
      </c>
      <c r="AH617" s="3">
        <v>20.4394634008092</v>
      </c>
      <c r="AI617" s="3">
        <v>13.2479869118293</v>
      </c>
      <c r="AJ617" s="3">
        <v>12.3459655566967</v>
      </c>
      <c r="AK617" s="3"/>
      <c r="AL617" s="3"/>
      <c r="AM617" s="3">
        <v>10</v>
      </c>
      <c r="AN617" s="5" t="s">
        <v>56</v>
      </c>
      <c r="AO617" s="1"/>
      <c r="AP617" s="1"/>
      <c r="AQ617" s="1"/>
    </row>
    <row r="618" spans="1:43">
      <c r="A618" s="1" t="s">
        <v>1804</v>
      </c>
      <c r="B618" s="1" t="s">
        <v>1805</v>
      </c>
      <c r="C618" s="3">
        <v>5.79452054794521</v>
      </c>
      <c r="D618" s="4">
        <v>42122</v>
      </c>
      <c r="E618" s="3">
        <v>21.3446801491</v>
      </c>
      <c r="F618" s="5" t="s">
        <v>1806</v>
      </c>
      <c r="G618" s="5">
        <v>1606</v>
      </c>
      <c r="H618" s="5" t="s">
        <v>191</v>
      </c>
      <c r="I618" s="3">
        <v>19.4805194805195</v>
      </c>
      <c r="J618" s="3">
        <v>3.79746835443038</v>
      </c>
      <c r="K618" s="3">
        <v>3.17757009345794</v>
      </c>
      <c r="L618" s="3">
        <v>35.445205479452</v>
      </c>
      <c r="M618" s="3">
        <v>7.11513583441138</v>
      </c>
      <c r="N618" s="3">
        <v>32.972972972973</v>
      </c>
      <c r="O618" s="3">
        <v>38.115095913261</v>
      </c>
      <c r="P618" s="3">
        <v>0.952380952380952</v>
      </c>
      <c r="Q618" s="3">
        <v>56.2264150943396</v>
      </c>
      <c r="R618" s="3">
        <v>2.51572327044025</v>
      </c>
      <c r="S618" s="3">
        <v>114.785992217899</v>
      </c>
      <c r="T618" s="3">
        <v>6.12745098039216</v>
      </c>
      <c r="U618" s="3">
        <v>197.307001795332</v>
      </c>
      <c r="V618" s="3">
        <v>23.7536656891496</v>
      </c>
      <c r="W618" s="3">
        <v>153.98773006135</v>
      </c>
      <c r="X618" s="3">
        <v>28.6219081272085</v>
      </c>
      <c r="Y618" s="3">
        <v>146.428571428571</v>
      </c>
      <c r="Z618" s="3">
        <v>56.9620253164557</v>
      </c>
      <c r="AA618" s="3">
        <v>0.381027804080147</v>
      </c>
      <c r="AB618" s="3">
        <v>0.318832964948142</v>
      </c>
      <c r="AC618" s="3">
        <v>-26.8361581920904</v>
      </c>
      <c r="AD618" s="3">
        <v>1.35494194084713</v>
      </c>
      <c r="AE618" s="5">
        <v>3</v>
      </c>
      <c r="AF618" s="3">
        <v>2.52514901798172</v>
      </c>
      <c r="AG618" s="3">
        <v>100.971654150858</v>
      </c>
      <c r="AH618" s="3">
        <v>74.1100685820268</v>
      </c>
      <c r="AI618" s="3">
        <v>31.2793941266297</v>
      </c>
      <c r="AJ618" s="3">
        <v>25.4481247433972</v>
      </c>
      <c r="AK618" s="3"/>
      <c r="AL618" s="3"/>
      <c r="AM618" s="3"/>
      <c r="AN618" s="5" t="s">
        <v>46</v>
      </c>
      <c r="AO618" s="1"/>
      <c r="AP618" s="1"/>
      <c r="AQ618" s="1"/>
    </row>
    <row r="619" spans="1:43">
      <c r="A619" s="1" t="s">
        <v>1807</v>
      </c>
      <c r="B619" s="1" t="s">
        <v>1808</v>
      </c>
      <c r="C619" s="3">
        <v>5.79452054794521</v>
      </c>
      <c r="D619" s="4">
        <v>42122</v>
      </c>
      <c r="E619" s="3">
        <v>1.5113414176</v>
      </c>
      <c r="F619" s="5" t="s">
        <v>1809</v>
      </c>
      <c r="G619" s="5">
        <v>206</v>
      </c>
      <c r="H619" s="5" t="s">
        <v>191</v>
      </c>
      <c r="I619" s="3">
        <v>5.76596947427926</v>
      </c>
      <c r="J619" s="3">
        <v>77.7576853526221</v>
      </c>
      <c r="K619" s="3">
        <v>2.4644030668127</v>
      </c>
      <c r="L619" s="3">
        <v>52.3972602739726</v>
      </c>
      <c r="M619" s="3">
        <v>0.0534759358288711</v>
      </c>
      <c r="N619" s="3">
        <v>87.2072072072072</v>
      </c>
      <c r="O619" s="3">
        <v>9.03263403263404</v>
      </c>
      <c r="P619" s="3">
        <v>78.6666666666667</v>
      </c>
      <c r="Q619" s="3">
        <v>19.859064702114</v>
      </c>
      <c r="R619" s="3">
        <v>55.9748427672956</v>
      </c>
      <c r="S619" s="3">
        <v>52.734693877551</v>
      </c>
      <c r="T619" s="3">
        <v>66.421568627451</v>
      </c>
      <c r="U619" s="3">
        <v>111.412429378531</v>
      </c>
      <c r="V619" s="3">
        <v>71.8475073313783</v>
      </c>
      <c r="W619" s="3">
        <v>75.8458646616541</v>
      </c>
      <c r="X619" s="3">
        <v>79.1519434628975</v>
      </c>
      <c r="Y619" s="3">
        <v>116.050808314088</v>
      </c>
      <c r="Z619" s="3">
        <v>70.8860759493671</v>
      </c>
      <c r="AA619" s="3">
        <v>0.244516461532757</v>
      </c>
      <c r="AB619" s="3">
        <v>0.183479345081017</v>
      </c>
      <c r="AC619" s="3">
        <v>-33.7892196299276</v>
      </c>
      <c r="AD619" s="3">
        <v>0.611424690400481</v>
      </c>
      <c r="AE619" s="5">
        <v>3</v>
      </c>
      <c r="AF619" s="3">
        <v>1.53754183647689</v>
      </c>
      <c r="AG619" s="3">
        <v>38.4111230065621</v>
      </c>
      <c r="AH619" s="3">
        <v>49.8121465505371</v>
      </c>
      <c r="AI619" s="3">
        <v>17.7138001164393</v>
      </c>
      <c r="AJ619" s="3">
        <v>21.642512728565</v>
      </c>
      <c r="AK619" s="3"/>
      <c r="AL619" s="3"/>
      <c r="AM619" s="3"/>
      <c r="AN619" s="5" t="s">
        <v>46</v>
      </c>
      <c r="AO619" s="1"/>
      <c r="AP619" s="1"/>
      <c r="AQ619" s="1"/>
    </row>
    <row r="620" spans="1:43">
      <c r="A620" s="1" t="s">
        <v>1810</v>
      </c>
      <c r="B620" s="1" t="s">
        <v>1811</v>
      </c>
      <c r="C620" s="3">
        <v>5.79178082191781</v>
      </c>
      <c r="D620" s="4">
        <v>42123</v>
      </c>
      <c r="E620" s="3">
        <v>12.98227762</v>
      </c>
      <c r="F620" s="5" t="s">
        <v>1283</v>
      </c>
      <c r="G620" s="5">
        <v>2115</v>
      </c>
      <c r="H620" s="5" t="s">
        <v>191</v>
      </c>
      <c r="I620" s="3">
        <v>11.3759933082392</v>
      </c>
      <c r="J620" s="3">
        <v>39.7830018083183</v>
      </c>
      <c r="K620" s="3">
        <v>3.86115444617784</v>
      </c>
      <c r="L620" s="3">
        <v>20.7191780821918</v>
      </c>
      <c r="M620" s="3">
        <v>4.22700587084147</v>
      </c>
      <c r="N620" s="3">
        <v>62.5225225225225</v>
      </c>
      <c r="O620" s="3">
        <v>18.040780141844</v>
      </c>
      <c r="P620" s="3">
        <v>51.0476190476191</v>
      </c>
      <c r="Q620" s="3">
        <v>36.7043121149897</v>
      </c>
      <c r="R620" s="3">
        <v>20.335429769392</v>
      </c>
      <c r="S620" s="3">
        <v>117.033414832926</v>
      </c>
      <c r="T620" s="3">
        <v>5.14705882352941</v>
      </c>
      <c r="U620" s="3">
        <v>218.922155688623</v>
      </c>
      <c r="V620" s="3">
        <v>14.0762463343109</v>
      </c>
      <c r="W620" s="3">
        <v>146.574074074074</v>
      </c>
      <c r="X620" s="3">
        <v>35.6890459363958</v>
      </c>
      <c r="Y620" s="3">
        <v>230.397022332506</v>
      </c>
      <c r="Z620" s="3">
        <v>25.9493670886076</v>
      </c>
      <c r="AA620" s="3">
        <v>0.449023746648184</v>
      </c>
      <c r="AB620" s="3">
        <v>0.298823962028912</v>
      </c>
      <c r="AC620" s="3">
        <v>-33.8737201365188</v>
      </c>
      <c r="AD620" s="3">
        <v>1.03395764493573</v>
      </c>
      <c r="AE620" s="5">
        <v>3</v>
      </c>
      <c r="AF620" s="3">
        <v>2.52340073635485</v>
      </c>
      <c r="AG620" s="3">
        <v>102.205999115656</v>
      </c>
      <c r="AH620" s="3">
        <v>82.3238465318173</v>
      </c>
      <c r="AI620" s="3">
        <v>34.3019961714101</v>
      </c>
      <c r="AJ620" s="3">
        <v>34.9585745113882</v>
      </c>
      <c r="AK620" s="3"/>
      <c r="AL620" s="3"/>
      <c r="AM620" s="3"/>
      <c r="AN620" s="5" t="s">
        <v>46</v>
      </c>
      <c r="AO620" s="1"/>
      <c r="AP620" s="1"/>
      <c r="AQ620" s="1"/>
    </row>
    <row r="621" spans="1:43">
      <c r="A621" s="1" t="s">
        <v>1812</v>
      </c>
      <c r="B621" s="1" t="s">
        <v>1813</v>
      </c>
      <c r="C621" s="3">
        <v>5.85205479452055</v>
      </c>
      <c r="D621" s="4">
        <v>42101</v>
      </c>
      <c r="E621" s="3">
        <v>12.0656618531</v>
      </c>
      <c r="F621" s="5" t="s">
        <v>1814</v>
      </c>
      <c r="G621" s="5">
        <v>757</v>
      </c>
      <c r="H621" s="5" t="s">
        <v>93</v>
      </c>
      <c r="I621" s="3">
        <v>1.34517766497461</v>
      </c>
      <c r="J621" s="3">
        <v>85.95</v>
      </c>
      <c r="K621" s="3">
        <v>0.318231303910887</v>
      </c>
      <c r="L621" s="3">
        <v>88.2061446977205</v>
      </c>
      <c r="M621" s="3">
        <v>0.343441112414136</v>
      </c>
      <c r="N621" s="3">
        <v>81.936127744511</v>
      </c>
      <c r="O621" s="3">
        <v>2.98314993122419</v>
      </c>
      <c r="P621" s="3">
        <v>86.9718309859155</v>
      </c>
      <c r="Q621" s="3">
        <v>4.58355159769511</v>
      </c>
      <c r="R621" s="3">
        <v>85.2425180598555</v>
      </c>
      <c r="S621" s="3">
        <v>10.2531063046479</v>
      </c>
      <c r="T621" s="3">
        <v>94.1238750661726</v>
      </c>
      <c r="U621" s="3">
        <v>16.5399437918299</v>
      </c>
      <c r="V621" s="3">
        <v>95.0166112956811</v>
      </c>
      <c r="W621" s="3">
        <v>23.2914544056157</v>
      </c>
      <c r="X621" s="3">
        <v>90.7615480649189</v>
      </c>
      <c r="Y621" s="3">
        <v>37.2691296508474</v>
      </c>
      <c r="Z621" s="3">
        <v>85.974025974026</v>
      </c>
      <c r="AA621" s="3">
        <v>0.354297406767368</v>
      </c>
      <c r="AB621" s="3">
        <v>0.549137616191679</v>
      </c>
      <c r="AC621" s="3">
        <v>-1.850056551947</v>
      </c>
      <c r="AD621" s="3">
        <v>3.89990485714302</v>
      </c>
      <c r="AE621" s="5">
        <v>2</v>
      </c>
      <c r="AF621" s="3">
        <v>0.574826851175041</v>
      </c>
      <c r="AG621" s="3">
        <v>9.66035338727091</v>
      </c>
      <c r="AH621" s="3">
        <v>7.90412260199782</v>
      </c>
      <c r="AI621" s="3">
        <v>7.27522660359203</v>
      </c>
      <c r="AJ621" s="3">
        <v>7.10001134554548</v>
      </c>
      <c r="AK621" s="3"/>
      <c r="AL621" s="3"/>
      <c r="AM621" s="3">
        <v>100</v>
      </c>
      <c r="AN621" s="5" t="s">
        <v>56</v>
      </c>
      <c r="AO621" s="1"/>
      <c r="AP621" s="1"/>
      <c r="AQ621" s="1"/>
    </row>
    <row r="622" spans="1:43">
      <c r="A622" s="1" t="s">
        <v>1815</v>
      </c>
      <c r="B622" s="1" t="s">
        <v>1816</v>
      </c>
      <c r="C622" s="3">
        <v>5.81095890410959</v>
      </c>
      <c r="D622" s="4">
        <v>42116</v>
      </c>
      <c r="E622" s="3">
        <v>14.5222326954</v>
      </c>
      <c r="F622" s="5" t="s">
        <v>847</v>
      </c>
      <c r="G622" s="5">
        <v>2122</v>
      </c>
      <c r="H622" s="5" t="s">
        <v>191</v>
      </c>
      <c r="I622" s="3">
        <v>8.95752895752897</v>
      </c>
      <c r="J622" s="3">
        <v>59.3128390596745</v>
      </c>
      <c r="K622" s="3">
        <v>2.46913580246914</v>
      </c>
      <c r="L622" s="3">
        <v>52.0547945205479</v>
      </c>
      <c r="M622" s="3">
        <v>2.09840810419683</v>
      </c>
      <c r="N622" s="3">
        <v>75.6756756756757</v>
      </c>
      <c r="O622" s="3">
        <v>23.8805970149254</v>
      </c>
      <c r="P622" s="3">
        <v>29.9047619047619</v>
      </c>
      <c r="Q622" s="3">
        <v>40.959040959041</v>
      </c>
      <c r="R622" s="3">
        <v>14.0461215932914</v>
      </c>
      <c r="S622" s="3">
        <v>88.8888888888889</v>
      </c>
      <c r="T622" s="3">
        <v>23.5294117647059</v>
      </c>
      <c r="U622" s="3">
        <v>136.348408710218</v>
      </c>
      <c r="V622" s="3">
        <v>57.1847507331378</v>
      </c>
      <c r="W622" s="3">
        <v>101.571428571429</v>
      </c>
      <c r="X622" s="3">
        <v>60.4240282685512</v>
      </c>
      <c r="Y622" s="3">
        <v>102.729885057471</v>
      </c>
      <c r="Z622" s="3">
        <v>78.4810126582278</v>
      </c>
      <c r="AA622" s="3">
        <v>0.300875883274366</v>
      </c>
      <c r="AB622" s="3">
        <v>0.229825387325067</v>
      </c>
      <c r="AC622" s="3">
        <v>-32.1652065081352</v>
      </c>
      <c r="AD622" s="3">
        <v>0.816640899409181</v>
      </c>
      <c r="AE622" s="5">
        <v>5</v>
      </c>
      <c r="AF622" s="3">
        <v>1.83110404325794</v>
      </c>
      <c r="AG622" s="3">
        <v>85.9794116805654</v>
      </c>
      <c r="AH622" s="3">
        <v>57.2476343003459</v>
      </c>
      <c r="AI622" s="3">
        <v>21.0062101192958</v>
      </c>
      <c r="AJ622" s="3">
        <v>17.0776599468268</v>
      </c>
      <c r="AK622" s="3"/>
      <c r="AL622" s="3"/>
      <c r="AM622" s="3"/>
      <c r="AN622" s="5" t="s">
        <v>46</v>
      </c>
      <c r="AO622" s="1"/>
      <c r="AP622" s="1"/>
      <c r="AQ622" s="1"/>
    </row>
    <row r="623" spans="1:43">
      <c r="A623" s="1" t="s">
        <v>1817</v>
      </c>
      <c r="B623" s="1" t="s">
        <v>1818</v>
      </c>
      <c r="C623" s="3">
        <v>5.78904109589041</v>
      </c>
      <c r="D623" s="4">
        <v>42124</v>
      </c>
      <c r="E623" s="3">
        <v>4.615939583</v>
      </c>
      <c r="F623" s="5" t="s">
        <v>1819</v>
      </c>
      <c r="G623" s="5">
        <v>666</v>
      </c>
      <c r="H623" s="5" t="s">
        <v>191</v>
      </c>
      <c r="I623" s="3">
        <v>13.9910313901345</v>
      </c>
      <c r="J623" s="3">
        <v>25.8589511754069</v>
      </c>
      <c r="K623" s="3">
        <v>3.50162866449511</v>
      </c>
      <c r="L623" s="3">
        <v>28.7671232876712</v>
      </c>
      <c r="M623" s="3">
        <v>7.89473684210526</v>
      </c>
      <c r="N623" s="3">
        <v>26.4864864864865</v>
      </c>
      <c r="O623" s="3">
        <v>24.12109375</v>
      </c>
      <c r="P623" s="3">
        <v>28</v>
      </c>
      <c r="Q623" s="3">
        <v>26.8463073852295</v>
      </c>
      <c r="R623" s="3">
        <v>36.6876310272537</v>
      </c>
      <c r="S623" s="3">
        <v>56.1425061425061</v>
      </c>
      <c r="T623" s="3">
        <v>62.7450980392157</v>
      </c>
      <c r="U623" s="3">
        <v>144.423076923077</v>
      </c>
      <c r="V623" s="3">
        <v>52.4926686217009</v>
      </c>
      <c r="W623" s="3">
        <v>101.746031746032</v>
      </c>
      <c r="X623" s="3">
        <v>60.0706713780919</v>
      </c>
      <c r="Y623" s="3">
        <v>102.711323763955</v>
      </c>
      <c r="Z623" s="3">
        <v>79.1139240506329</v>
      </c>
      <c r="AA623" s="3">
        <v>0.231029938907062</v>
      </c>
      <c r="AB623" s="3">
        <v>0.203947958208501</v>
      </c>
      <c r="AC623" s="3">
        <v>-32.4362606232295</v>
      </c>
      <c r="AD623" s="3">
        <v>0.810938243762881</v>
      </c>
      <c r="AE623" s="5">
        <v>5</v>
      </c>
      <c r="AF623" s="3">
        <v>1.90248129022243</v>
      </c>
      <c r="AG623" s="3">
        <v>66.1961703355332</v>
      </c>
      <c r="AH623" s="3">
        <v>58.4620186846792</v>
      </c>
      <c r="AI623" s="3">
        <v>23.3916205593421</v>
      </c>
      <c r="AJ623" s="3">
        <v>19.2942022214921</v>
      </c>
      <c r="AK623" s="3"/>
      <c r="AL623" s="3"/>
      <c r="AM623" s="3"/>
      <c r="AN623" s="5" t="s">
        <v>46</v>
      </c>
      <c r="AO623" s="1"/>
      <c r="AP623" s="1"/>
      <c r="AQ623" s="1"/>
    </row>
    <row r="624" spans="1:43">
      <c r="A624" s="1" t="s">
        <v>1820</v>
      </c>
      <c r="B624" s="1" t="s">
        <v>1821</v>
      </c>
      <c r="C624" s="3">
        <v>5.81369863013699</v>
      </c>
      <c r="D624" s="4">
        <v>42115</v>
      </c>
      <c r="E624" s="3">
        <v>11.7235658246</v>
      </c>
      <c r="F624" s="5" t="s">
        <v>1822</v>
      </c>
      <c r="G624" s="5">
        <v>2123</v>
      </c>
      <c r="H624" s="5" t="s">
        <v>93</v>
      </c>
      <c r="I624" s="3">
        <v>5.28846153846154</v>
      </c>
      <c r="J624" s="3">
        <v>51.55</v>
      </c>
      <c r="K624" s="3">
        <v>3.84615384615386</v>
      </c>
      <c r="L624" s="3">
        <v>14.6184340931615</v>
      </c>
      <c r="M624" s="3">
        <v>2.33644859813085</v>
      </c>
      <c r="N624" s="3">
        <v>50.7984031936128</v>
      </c>
      <c r="O624" s="3">
        <v>16.0094173042966</v>
      </c>
      <c r="P624" s="3">
        <v>35.3621730382294</v>
      </c>
      <c r="Q624" s="3">
        <v>22.6509023024269</v>
      </c>
      <c r="R624" s="3">
        <v>31.6305469556244</v>
      </c>
      <c r="S624" s="3">
        <v>75.355871886121</v>
      </c>
      <c r="T624" s="3">
        <v>17.5754367390154</v>
      </c>
      <c r="U624" s="3">
        <v>157.984293193717</v>
      </c>
      <c r="V624" s="3">
        <v>17.4972314507198</v>
      </c>
      <c r="W624" s="3">
        <v>100.71283095723</v>
      </c>
      <c r="X624" s="3">
        <v>30.5867665418227</v>
      </c>
      <c r="Y624" s="3">
        <v>185.238784370478</v>
      </c>
      <c r="Z624" s="3">
        <v>14.1558441558442</v>
      </c>
      <c r="AA624" s="3">
        <v>0.359291523206297</v>
      </c>
      <c r="AB624" s="3">
        <v>0.237968021902138</v>
      </c>
      <c r="AC624" s="3">
        <v>-36.2637362637363</v>
      </c>
      <c r="AD624" s="3">
        <v>0.719402307638928</v>
      </c>
      <c r="AE624" s="5">
        <v>7</v>
      </c>
      <c r="AF624" s="3">
        <v>1.72959682257867</v>
      </c>
      <c r="AG624" s="3">
        <v>75.0953493224317</v>
      </c>
      <c r="AH624" s="3">
        <v>65.4547071135732</v>
      </c>
      <c r="AI624" s="3">
        <v>24.947772971368</v>
      </c>
      <c r="AJ624" s="3">
        <v>28.8693459720946</v>
      </c>
      <c r="AK624" s="3"/>
      <c r="AL624" s="3"/>
      <c r="AM624" s="3"/>
      <c r="AN624" s="5" t="s">
        <v>46</v>
      </c>
      <c r="AO624" s="1"/>
      <c r="AP624" s="1"/>
      <c r="AQ624" s="1"/>
    </row>
    <row r="625" spans="1:43">
      <c r="A625" s="1" t="s">
        <v>1823</v>
      </c>
      <c r="B625" s="1" t="s">
        <v>1824</v>
      </c>
      <c r="C625" s="3">
        <v>5.79452054794521</v>
      </c>
      <c r="D625" s="4">
        <v>42122</v>
      </c>
      <c r="E625" s="3">
        <v>30.2121940474</v>
      </c>
      <c r="F625" s="5" t="s">
        <v>1825</v>
      </c>
      <c r="G625" s="5">
        <v>2116</v>
      </c>
      <c r="H625" s="5" t="s">
        <v>191</v>
      </c>
      <c r="I625" s="3">
        <v>20.7391064533922</v>
      </c>
      <c r="J625" s="3">
        <v>2.53164556962025</v>
      </c>
      <c r="K625" s="3">
        <v>2.4812734082397</v>
      </c>
      <c r="L625" s="3">
        <v>51.541095890411</v>
      </c>
      <c r="M625" s="3">
        <v>16.7466666666667</v>
      </c>
      <c r="N625" s="3">
        <v>0.900900900900901</v>
      </c>
      <c r="O625" s="3">
        <v>30.6085918854415</v>
      </c>
      <c r="P625" s="3">
        <v>9.14285714285714</v>
      </c>
      <c r="Q625" s="3">
        <v>26.3856812933025</v>
      </c>
      <c r="R625" s="3">
        <v>38.1551362683438</v>
      </c>
      <c r="S625" s="3">
        <v>93.5455349248453</v>
      </c>
      <c r="T625" s="3">
        <v>20.0980392156863</v>
      </c>
      <c r="U625" s="3">
        <v>226.716417910448</v>
      </c>
      <c r="V625" s="3">
        <v>12.0234604105572</v>
      </c>
      <c r="W625" s="3">
        <v>196.211096075778</v>
      </c>
      <c r="X625" s="3">
        <v>9.89399293286219</v>
      </c>
      <c r="Y625" s="3">
        <v>257.679738562092</v>
      </c>
      <c r="Z625" s="3">
        <v>15.1898734177215</v>
      </c>
      <c r="AA625" s="3">
        <v>0.313805941323699</v>
      </c>
      <c r="AB625" s="3">
        <v>0.342337208406385</v>
      </c>
      <c r="AC625" s="3">
        <v>-35.2502662406816</v>
      </c>
      <c r="AD625" s="3">
        <v>1.23461386723022</v>
      </c>
      <c r="AE625" s="5">
        <v>5</v>
      </c>
      <c r="AF625" s="3">
        <v>2.95609450981513</v>
      </c>
      <c r="AG625" s="3">
        <v>116.887950343374</v>
      </c>
      <c r="AH625" s="3">
        <v>86.6244498666137</v>
      </c>
      <c r="AI625" s="3">
        <v>43.1527246547416</v>
      </c>
      <c r="AJ625" s="3">
        <v>37.3839863125594</v>
      </c>
      <c r="AK625" s="3"/>
      <c r="AL625" s="3"/>
      <c r="AM625" s="3"/>
      <c r="AN625" s="5" t="s">
        <v>46</v>
      </c>
      <c r="AO625" s="1"/>
      <c r="AP625" s="1"/>
      <c r="AQ625" s="1"/>
    </row>
    <row r="626" spans="1:43">
      <c r="A626" s="1" t="s">
        <v>1826</v>
      </c>
      <c r="B626" s="1" t="s">
        <v>1827</v>
      </c>
      <c r="C626" s="3">
        <v>5.83287671232877</v>
      </c>
      <c r="D626" s="4">
        <v>42108</v>
      </c>
      <c r="E626" s="3">
        <v>8.3269420956</v>
      </c>
      <c r="F626" s="5" t="s">
        <v>1828</v>
      </c>
      <c r="G626" s="5">
        <v>810</v>
      </c>
      <c r="H626" s="5" t="s">
        <v>93</v>
      </c>
      <c r="I626" s="3">
        <v>2.83974222788754</v>
      </c>
      <c r="J626" s="3">
        <v>71.3</v>
      </c>
      <c r="K626" s="3">
        <v>0.714335252097925</v>
      </c>
      <c r="L626" s="3">
        <v>78.4440039643211</v>
      </c>
      <c r="M626" s="3">
        <v>0.973439020998471</v>
      </c>
      <c r="N626" s="3">
        <v>73.7025948103792</v>
      </c>
      <c r="O626" s="3">
        <v>4.99602342563805</v>
      </c>
      <c r="P626" s="3">
        <v>73.9939637826962</v>
      </c>
      <c r="Q626" s="3">
        <v>7.1259958689879</v>
      </c>
      <c r="R626" s="3">
        <v>75.9029927760578</v>
      </c>
      <c r="S626" s="3">
        <v>14.3824826717076</v>
      </c>
      <c r="T626" s="3">
        <v>87.8771836950768</v>
      </c>
      <c r="U626" s="3">
        <v>29.2107838775692</v>
      </c>
      <c r="V626" s="3">
        <v>84.8837209302326</v>
      </c>
      <c r="W626" s="3">
        <v>29.7649897238853</v>
      </c>
      <c r="X626" s="3">
        <v>83.5205992509363</v>
      </c>
      <c r="Y626" s="3">
        <v>39.7690086621752</v>
      </c>
      <c r="Z626" s="3">
        <v>84.2857142857143</v>
      </c>
      <c r="AA626" s="3">
        <v>0.307168122170471</v>
      </c>
      <c r="AB626" s="3">
        <v>0.352571924079479</v>
      </c>
      <c r="AC626" s="3">
        <v>-4.38344226579521</v>
      </c>
      <c r="AD626" s="3">
        <v>2.06600476126002</v>
      </c>
      <c r="AE626" s="5">
        <v>1</v>
      </c>
      <c r="AF626" s="3">
        <v>0.679159979333385</v>
      </c>
      <c r="AG626" s="3">
        <v>14.830857759629</v>
      </c>
      <c r="AH626" s="3">
        <v>13.0649197840805</v>
      </c>
      <c r="AI626" s="3">
        <v>8.31598356780905</v>
      </c>
      <c r="AJ626" s="3">
        <v>7.36204367072928</v>
      </c>
      <c r="AK626" s="3"/>
      <c r="AL626" s="3"/>
      <c r="AM626" s="3">
        <v>10</v>
      </c>
      <c r="AN626" s="5" t="s">
        <v>56</v>
      </c>
      <c r="AO626" s="1"/>
      <c r="AP626" s="1"/>
      <c r="AQ626" s="1"/>
    </row>
    <row r="627" spans="1:43">
      <c r="A627" s="1" t="s">
        <v>1829</v>
      </c>
      <c r="B627" s="1" t="s">
        <v>1830</v>
      </c>
      <c r="C627" s="3">
        <v>5.83561643835616</v>
      </c>
      <c r="D627" s="4">
        <v>42107</v>
      </c>
      <c r="E627" s="3">
        <v>3.8871136533</v>
      </c>
      <c r="F627" s="5" t="s">
        <v>1831</v>
      </c>
      <c r="G627" s="5">
        <v>76</v>
      </c>
      <c r="H627" s="5" t="s">
        <v>93</v>
      </c>
      <c r="I627" s="3">
        <v>12.92984869326</v>
      </c>
      <c r="J627" s="3">
        <v>16.4</v>
      </c>
      <c r="K627" s="3">
        <v>3.40050377833752</v>
      </c>
      <c r="L627" s="3">
        <v>21.4073339940535</v>
      </c>
      <c r="M627" s="3">
        <v>6.69265756985055</v>
      </c>
      <c r="N627" s="3">
        <v>19.0119760479042</v>
      </c>
      <c r="O627" s="3">
        <v>19.5050946142649</v>
      </c>
      <c r="P627" s="3">
        <v>24.6478873239437</v>
      </c>
      <c r="Q627" s="3">
        <v>27.6827371695179</v>
      </c>
      <c r="R627" s="3">
        <v>22.9102167182663</v>
      </c>
      <c r="S627" s="3">
        <v>43.7828371278459</v>
      </c>
      <c r="T627" s="3">
        <v>47.9618845950238</v>
      </c>
      <c r="U627" s="3">
        <v>57.5815738963532</v>
      </c>
      <c r="V627" s="3">
        <v>61.2956810631229</v>
      </c>
      <c r="W627" s="3">
        <v>51.4760147601476</v>
      </c>
      <c r="X627" s="3">
        <v>58.2397003745318</v>
      </c>
      <c r="Y627" s="3">
        <v>57.4304889741131</v>
      </c>
      <c r="Z627" s="3">
        <v>65.1948051948052</v>
      </c>
      <c r="AA627" s="3">
        <v>0.260037483525436</v>
      </c>
      <c r="AB627" s="3">
        <v>0.206713910176408</v>
      </c>
      <c r="AC627" s="3">
        <v>-14.3682906688687</v>
      </c>
      <c r="AD627" s="3">
        <v>1.03120761196206</v>
      </c>
      <c r="AE627" s="5">
        <v>5</v>
      </c>
      <c r="AF627" s="3">
        <v>1.01038076037141</v>
      </c>
      <c r="AG627" s="3">
        <v>31.3394165757971</v>
      </c>
      <c r="AH627" s="3">
        <v>25.6349869310533</v>
      </c>
      <c r="AI627" s="3">
        <v>13.5302492112261</v>
      </c>
      <c r="AJ627" s="3">
        <v>9.82895638585899</v>
      </c>
      <c r="AK627" s="3"/>
      <c r="AL627" s="3"/>
      <c r="AM627" s="3">
        <v>1000</v>
      </c>
      <c r="AN627" s="5" t="s">
        <v>56</v>
      </c>
      <c r="AO627" s="1"/>
      <c r="AP627" s="1"/>
      <c r="AQ627" s="1"/>
    </row>
    <row r="628" spans="1:43">
      <c r="A628" s="1" t="s">
        <v>1832</v>
      </c>
      <c r="B628" s="1" t="s">
        <v>1833</v>
      </c>
      <c r="C628" s="3">
        <v>5.75068493150685</v>
      </c>
      <c r="D628" s="4">
        <v>42138</v>
      </c>
      <c r="E628" s="3">
        <v>43.1145936325</v>
      </c>
      <c r="F628" s="5" t="s">
        <v>1834</v>
      </c>
      <c r="G628" s="5">
        <v>1015</v>
      </c>
      <c r="H628" s="5" t="s">
        <v>64</v>
      </c>
      <c r="I628" s="3">
        <v>0.264350363440169</v>
      </c>
      <c r="J628" s="3">
        <v>58.0174927113703</v>
      </c>
      <c r="K628" s="3">
        <v>0.0414396710980927</v>
      </c>
      <c r="L628" s="3">
        <v>47.0845481049563</v>
      </c>
      <c r="M628" s="3">
        <v>0.1964565429159</v>
      </c>
      <c r="N628" s="3">
        <v>57.7259475218659</v>
      </c>
      <c r="O628" s="3">
        <v>0.594422781693818</v>
      </c>
      <c r="P628" s="3">
        <v>61.8421052631579</v>
      </c>
      <c r="Q628" s="3">
        <v>1.16334029123376</v>
      </c>
      <c r="R628" s="3">
        <v>40.2366863905325</v>
      </c>
      <c r="S628" s="3">
        <v>2.20670373447911</v>
      </c>
      <c r="T628" s="3">
        <v>27.2863568215892</v>
      </c>
      <c r="U628" s="3">
        <v>4.78487838086992</v>
      </c>
      <c r="V628" s="3">
        <v>36.7283950617284</v>
      </c>
      <c r="W628" s="3">
        <v>8.14397346522503</v>
      </c>
      <c r="X628" s="3">
        <v>55.5555555555556</v>
      </c>
      <c r="Y628" s="3">
        <v>14.7454833734185</v>
      </c>
      <c r="Z628" s="3">
        <v>69.4235588972431</v>
      </c>
      <c r="AA628" s="3">
        <v>0.259291097672084</v>
      </c>
      <c r="AB628" s="3">
        <v>2.6580384393762</v>
      </c>
      <c r="AC628" s="3">
        <v>0</v>
      </c>
      <c r="AD628" s="3"/>
      <c r="AE628" s="5"/>
      <c r="AF628" s="3">
        <v>0.216849120191571</v>
      </c>
      <c r="AG628" s="3">
        <v>1.60152436578138</v>
      </c>
      <c r="AH628" s="3">
        <v>1.68915336010977</v>
      </c>
      <c r="AI628" s="3">
        <v>1.92076377625372</v>
      </c>
      <c r="AJ628" s="3">
        <v>2.05684182820318</v>
      </c>
      <c r="AK628" s="3"/>
      <c r="AL628" s="3"/>
      <c r="AM628" s="3"/>
      <c r="AN628" s="5" t="s">
        <v>206</v>
      </c>
      <c r="AO628" s="1"/>
      <c r="AP628" s="1"/>
      <c r="AQ628" s="1"/>
    </row>
    <row r="629" spans="1:43">
      <c r="A629" s="1" t="s">
        <v>1835</v>
      </c>
      <c r="B629" s="1" t="s">
        <v>1836</v>
      </c>
      <c r="C629" s="3">
        <v>5.73972602739726</v>
      </c>
      <c r="D629" s="4">
        <v>42142</v>
      </c>
      <c r="E629" s="3">
        <v>27.7840844588</v>
      </c>
      <c r="F629" s="5" t="s">
        <v>1837</v>
      </c>
      <c r="G629" s="5">
        <v>2096</v>
      </c>
      <c r="H629" s="5" t="s">
        <v>191</v>
      </c>
      <c r="I629" s="3">
        <v>1.8542199488491</v>
      </c>
      <c r="J629" s="3">
        <v>92.4050632911392</v>
      </c>
      <c r="K629" s="3">
        <v>0.251730648206412</v>
      </c>
      <c r="L629" s="3">
        <v>85.7876712328767</v>
      </c>
      <c r="M629" s="3">
        <v>0.0628140703517431</v>
      </c>
      <c r="N629" s="3">
        <v>86.8468468468468</v>
      </c>
      <c r="O629" s="3">
        <v>1.77115046447211</v>
      </c>
      <c r="P629" s="3">
        <v>94.8571428571429</v>
      </c>
      <c r="Q629" s="3">
        <v>-1.73119835450473</v>
      </c>
      <c r="R629" s="3">
        <v>95.8071278825996</v>
      </c>
      <c r="S629" s="3">
        <v>19.6289904670419</v>
      </c>
      <c r="T629" s="3">
        <v>97.7941176470588</v>
      </c>
      <c r="U629" s="3">
        <v>95.2715037653301</v>
      </c>
      <c r="V629" s="3">
        <v>80.9384164222874</v>
      </c>
      <c r="W629" s="3">
        <v>85.5263157243107</v>
      </c>
      <c r="X629" s="3">
        <v>72.791519434629</v>
      </c>
      <c r="Y629" s="3">
        <v>174.377076727586</v>
      </c>
      <c r="Z629" s="3">
        <v>47.4683544303797</v>
      </c>
      <c r="AA629" s="3">
        <v>0.128438462533324</v>
      </c>
      <c r="AB629" s="3">
        <v>0.21348918657943</v>
      </c>
      <c r="AC629" s="3">
        <v>-30.650406504065</v>
      </c>
      <c r="AD629" s="3">
        <v>0.744860132943615</v>
      </c>
      <c r="AE629" s="5">
        <v>3</v>
      </c>
      <c r="AF629" s="3">
        <v>1.69181286052258</v>
      </c>
      <c r="AG629" s="3">
        <v>19.3774646866699</v>
      </c>
      <c r="AH629" s="3">
        <v>43.5821914549015</v>
      </c>
      <c r="AI629" s="3">
        <v>21.5535584714938</v>
      </c>
      <c r="AJ629" s="3">
        <v>22.3657218229634</v>
      </c>
      <c r="AK629" s="3"/>
      <c r="AL629" s="3"/>
      <c r="AM629" s="3"/>
      <c r="AN629" s="5" t="s">
        <v>46</v>
      </c>
      <c r="AO629" s="1"/>
      <c r="AP629" s="1"/>
      <c r="AQ629" s="1"/>
    </row>
    <row r="630" spans="1:43">
      <c r="A630" s="1" t="s">
        <v>1838</v>
      </c>
      <c r="B630" s="1" t="s">
        <v>1839</v>
      </c>
      <c r="C630" s="3">
        <v>5.79178082191781</v>
      </c>
      <c r="D630" s="4">
        <v>42123</v>
      </c>
      <c r="E630" s="3">
        <v>3.5287917918</v>
      </c>
      <c r="F630" s="5" t="s">
        <v>1840</v>
      </c>
      <c r="G630" s="5">
        <v>2079</v>
      </c>
      <c r="H630" s="5" t="s">
        <v>93</v>
      </c>
      <c r="I630" s="3">
        <v>4.58758379481202</v>
      </c>
      <c r="J630" s="3">
        <v>54.75</v>
      </c>
      <c r="K630" s="3">
        <v>3.22172362213786</v>
      </c>
      <c r="L630" s="3">
        <v>24.5292368681863</v>
      </c>
      <c r="M630" s="3">
        <v>2.39698664536013</v>
      </c>
      <c r="N630" s="3">
        <v>49.6506986027944</v>
      </c>
      <c r="O630" s="3">
        <v>8.92146774514872</v>
      </c>
      <c r="P630" s="3">
        <v>53.672032193159</v>
      </c>
      <c r="Q630" s="3">
        <v>20.3669776033849</v>
      </c>
      <c r="R630" s="3">
        <v>35.9133126934984</v>
      </c>
      <c r="S630" s="3">
        <v>54.9446075778097</v>
      </c>
      <c r="T630" s="3">
        <v>37.6919004764426</v>
      </c>
      <c r="U630" s="3">
        <v>105.16208851041</v>
      </c>
      <c r="V630" s="3">
        <v>38.9811738648948</v>
      </c>
      <c r="W630" s="3">
        <v>84.0691931968285</v>
      </c>
      <c r="X630" s="3">
        <v>38.6392009987516</v>
      </c>
      <c r="Y630" s="3">
        <v>189.789043939643</v>
      </c>
      <c r="Z630" s="3">
        <v>12.8571428571429</v>
      </c>
      <c r="AA630" s="3">
        <v>0.286273619855449</v>
      </c>
      <c r="AB630" s="3">
        <v>0.206530113540057</v>
      </c>
      <c r="AC630" s="3">
        <v>-24.9357557594374</v>
      </c>
      <c r="AD630" s="3">
        <v>0.902657139425753</v>
      </c>
      <c r="AE630" s="5">
        <v>3</v>
      </c>
      <c r="AF630" s="3">
        <v>1.73459591512929</v>
      </c>
      <c r="AG630" s="3">
        <v>41.8056219471432</v>
      </c>
      <c r="AH630" s="3">
        <v>47.7604712312909</v>
      </c>
      <c r="AI630" s="3">
        <v>23.0608821442941</v>
      </c>
      <c r="AJ630" s="3">
        <v>27.0674341579279</v>
      </c>
      <c r="AK630" s="3"/>
      <c r="AL630" s="3"/>
      <c r="AM630" s="3"/>
      <c r="AN630" s="5" t="s">
        <v>46</v>
      </c>
      <c r="AO630" s="1"/>
      <c r="AP630" s="1"/>
      <c r="AQ630" s="1"/>
    </row>
    <row r="631" spans="1:43">
      <c r="A631" s="1" t="s">
        <v>1841</v>
      </c>
      <c r="B631" s="1" t="s">
        <v>1842</v>
      </c>
      <c r="C631" s="3">
        <v>5.77260273972603</v>
      </c>
      <c r="D631" s="4">
        <v>42130</v>
      </c>
      <c r="E631" s="3">
        <v>12.0745499455</v>
      </c>
      <c r="F631" s="5" t="s">
        <v>1457</v>
      </c>
      <c r="G631" s="5">
        <v>2108</v>
      </c>
      <c r="H631" s="5" t="s">
        <v>60</v>
      </c>
      <c r="I631" s="3">
        <v>8.31836288369914</v>
      </c>
      <c r="J631" s="3">
        <v>38.9880952380952</v>
      </c>
      <c r="K631" s="3">
        <v>3.76356154133932</v>
      </c>
      <c r="L631" s="3">
        <v>16.2032598274209</v>
      </c>
      <c r="M631" s="3">
        <v>5.38794741241735</v>
      </c>
      <c r="N631" s="3">
        <v>16.9139465875371</v>
      </c>
      <c r="O631" s="3">
        <v>11.9199418933097</v>
      </c>
      <c r="P631" s="3">
        <v>46.3488843813387</v>
      </c>
      <c r="Q631" s="3">
        <v>3.12314098750744</v>
      </c>
      <c r="R631" s="3">
        <v>67.5392670157068</v>
      </c>
      <c r="S631" s="3">
        <v>48.686608770237</v>
      </c>
      <c r="T631" s="3">
        <v>34.7826086956522</v>
      </c>
      <c r="U631" s="3">
        <v>113.288219009536</v>
      </c>
      <c r="V631" s="3">
        <v>16.9779286926995</v>
      </c>
      <c r="W631" s="3">
        <v>79.404915912031</v>
      </c>
      <c r="X631" s="3">
        <v>19.0909090909091</v>
      </c>
      <c r="Y631" s="3">
        <v>92.6913991941087</v>
      </c>
      <c r="Z631" s="3">
        <v>40.1294498381877</v>
      </c>
      <c r="AA631" s="3">
        <v>0.198479211311341</v>
      </c>
      <c r="AB631" s="3">
        <v>0.177655461096706</v>
      </c>
      <c r="AC631" s="3">
        <v>-37.4696356275304</v>
      </c>
      <c r="AD631" s="3">
        <v>0.572908883275069</v>
      </c>
      <c r="AE631" s="5">
        <v>5</v>
      </c>
      <c r="AF631" s="3">
        <v>1.54406761435373</v>
      </c>
      <c r="AG631" s="3">
        <v>55.9189654182644</v>
      </c>
      <c r="AH631" s="3">
        <v>47.6927137930065</v>
      </c>
      <c r="AI631" s="3">
        <v>19.4187202030852</v>
      </c>
      <c r="AJ631" s="3">
        <v>16.3772308935702</v>
      </c>
      <c r="AK631" s="3"/>
      <c r="AL631" s="3"/>
      <c r="AM631" s="3"/>
      <c r="AN631" s="5" t="s">
        <v>46</v>
      </c>
      <c r="AO631" s="1"/>
      <c r="AP631" s="1"/>
      <c r="AQ631" s="1"/>
    </row>
    <row r="632" spans="1:43">
      <c r="A632" s="1" t="s">
        <v>1843</v>
      </c>
      <c r="B632" s="1" t="s">
        <v>1844</v>
      </c>
      <c r="C632" s="3">
        <v>5.73698630136986</v>
      </c>
      <c r="D632" s="4">
        <v>42143</v>
      </c>
      <c r="E632" s="3">
        <v>4.5896187393</v>
      </c>
      <c r="F632" s="5" t="s">
        <v>1845</v>
      </c>
      <c r="G632" s="5">
        <v>748</v>
      </c>
      <c r="H632" s="5" t="s">
        <v>93</v>
      </c>
      <c r="I632" s="3">
        <v>12.7030162412993</v>
      </c>
      <c r="J632" s="3">
        <v>17.9</v>
      </c>
      <c r="K632" s="3">
        <v>4.2381974248927</v>
      </c>
      <c r="L632" s="3">
        <v>10.4558969276511</v>
      </c>
      <c r="M632" s="3">
        <v>6.11687602403059</v>
      </c>
      <c r="N632" s="3">
        <v>23.0039920159681</v>
      </c>
      <c r="O632" s="3">
        <v>22.6641414141414</v>
      </c>
      <c r="P632" s="3">
        <v>16.4989939637827</v>
      </c>
      <c r="Q632" s="3">
        <v>27.8289473684211</v>
      </c>
      <c r="R632" s="3">
        <v>22.7554179566563</v>
      </c>
      <c r="S632" s="3">
        <v>81.588785046729</v>
      </c>
      <c r="T632" s="3">
        <v>13.7109581789307</v>
      </c>
      <c r="U632" s="3">
        <v>137.821297429621</v>
      </c>
      <c r="V632" s="3">
        <v>24.9723145071982</v>
      </c>
      <c r="W632" s="3">
        <v>134.661835748792</v>
      </c>
      <c r="X632" s="3">
        <v>16.2921348314607</v>
      </c>
      <c r="Y632" s="3">
        <v>135.515151515152</v>
      </c>
      <c r="Z632" s="3">
        <v>28.4415584415584</v>
      </c>
      <c r="AA632" s="3">
        <v>0.34624848307828</v>
      </c>
      <c r="AB632" s="3">
        <v>0.353895549992437</v>
      </c>
      <c r="AC632" s="3">
        <v>-16.864406779661</v>
      </c>
      <c r="AD632" s="3">
        <v>1.94596948146571</v>
      </c>
      <c r="AE632" s="5">
        <v>1</v>
      </c>
      <c r="AF632" s="3">
        <v>2.19149756003665</v>
      </c>
      <c r="AG632" s="3">
        <v>71.3760564472893</v>
      </c>
      <c r="AH632" s="3">
        <v>55.5767251104983</v>
      </c>
      <c r="AI632" s="3">
        <v>27.4589914975787</v>
      </c>
      <c r="AJ632" s="3">
        <v>20.3489799400055</v>
      </c>
      <c r="AK632" s="3"/>
      <c r="AL632" s="3"/>
      <c r="AM632" s="3"/>
      <c r="AN632" s="5" t="s">
        <v>46</v>
      </c>
      <c r="AO632" s="1"/>
      <c r="AP632" s="1"/>
      <c r="AQ632" s="1"/>
    </row>
    <row r="633" spans="1:43">
      <c r="A633" s="1" t="s">
        <v>1846</v>
      </c>
      <c r="B633" s="1" t="s">
        <v>1847</v>
      </c>
      <c r="C633" s="3">
        <v>5.70958904109589</v>
      </c>
      <c r="D633" s="4">
        <v>42153</v>
      </c>
      <c r="E633" s="3">
        <v>27.0754418154</v>
      </c>
      <c r="F633" s="5" t="s">
        <v>1848</v>
      </c>
      <c r="G633" s="5">
        <v>2085</v>
      </c>
      <c r="H633" s="5" t="s">
        <v>226</v>
      </c>
      <c r="I633" s="3">
        <v>3.65120274914089</v>
      </c>
      <c r="J633" s="3">
        <v>20.0568990042674</v>
      </c>
      <c r="K633" s="3">
        <v>0.290939318370726</v>
      </c>
      <c r="L633" s="3">
        <v>67.3280423280423</v>
      </c>
      <c r="M633" s="3">
        <v>0.709515859766273</v>
      </c>
      <c r="N633" s="3">
        <v>52.4682651622003</v>
      </c>
      <c r="O633" s="3">
        <v>5.00435161009572</v>
      </c>
      <c r="P633" s="3">
        <v>34.1194968553459</v>
      </c>
      <c r="Q633" s="3">
        <v>14.9595045259647</v>
      </c>
      <c r="R633" s="3">
        <v>4.74452554744525</v>
      </c>
      <c r="S633" s="3">
        <v>30.5029745808545</v>
      </c>
      <c r="T633" s="3">
        <v>7.18085106382979</v>
      </c>
      <c r="U633" s="3">
        <v>82.250755287009</v>
      </c>
      <c r="V633" s="3">
        <v>2.08333333333333</v>
      </c>
      <c r="W633" s="3">
        <v>87.0542635658915</v>
      </c>
      <c r="X633" s="3">
        <v>1.67364016736402</v>
      </c>
      <c r="Y633" s="3">
        <v>128.720379146919</v>
      </c>
      <c r="Z633" s="3">
        <v>2.22222222222222</v>
      </c>
      <c r="AA633" s="3">
        <v>0.321626265452293</v>
      </c>
      <c r="AB633" s="3">
        <v>0.409964668963328</v>
      </c>
      <c r="AC633" s="3">
        <v>-12.4370956146657</v>
      </c>
      <c r="AD633" s="3">
        <v>1.86264790804883</v>
      </c>
      <c r="AE633" s="5">
        <v>3</v>
      </c>
      <c r="AF633" s="3">
        <v>1.67250376178413</v>
      </c>
      <c r="AG633" s="3">
        <v>31.20627211486</v>
      </c>
      <c r="AH633" s="3">
        <v>37.132460530016</v>
      </c>
      <c r="AI633" s="3">
        <v>21.7051020099265</v>
      </c>
      <c r="AJ633" s="3">
        <v>22.0064162289927</v>
      </c>
      <c r="AK633" s="3"/>
      <c r="AL633" s="3"/>
      <c r="AM633" s="3"/>
      <c r="AN633" s="5" t="s">
        <v>46</v>
      </c>
      <c r="AO633" s="1"/>
      <c r="AP633" s="1"/>
      <c r="AQ633" s="1"/>
    </row>
    <row r="634" spans="1:43">
      <c r="A634" s="1" t="s">
        <v>1849</v>
      </c>
      <c r="B634" s="1" t="s">
        <v>1850</v>
      </c>
      <c r="C634" s="3">
        <v>5.82465753424658</v>
      </c>
      <c r="D634" s="4">
        <v>42111</v>
      </c>
      <c r="E634" s="3">
        <v>5.9124431279</v>
      </c>
      <c r="F634" s="5" t="s">
        <v>1851</v>
      </c>
      <c r="G634" s="5">
        <v>748</v>
      </c>
      <c r="H634" s="5" t="s">
        <v>93</v>
      </c>
      <c r="I634" s="3">
        <v>2.84391534391534</v>
      </c>
      <c r="J634" s="3">
        <v>71.2</v>
      </c>
      <c r="K634" s="3">
        <v>0.712435233160615</v>
      </c>
      <c r="L634" s="3">
        <v>78.6422200198216</v>
      </c>
      <c r="M634" s="3">
        <v>1.30293159609121</v>
      </c>
      <c r="N634" s="3">
        <v>68.0139720558882</v>
      </c>
      <c r="O634" s="3">
        <v>5.20974289580514</v>
      </c>
      <c r="P634" s="3">
        <v>71.5291750503018</v>
      </c>
      <c r="Q634" s="3">
        <v>8.5136078157711</v>
      </c>
      <c r="R634" s="3">
        <v>66.6150670794634</v>
      </c>
      <c r="S634" s="3">
        <v>21.011673151751</v>
      </c>
      <c r="T634" s="3">
        <v>75.3308628904182</v>
      </c>
      <c r="U634" s="3">
        <v>34.5155709342561</v>
      </c>
      <c r="V634" s="3">
        <v>79.5127353266888</v>
      </c>
      <c r="W634" s="3">
        <v>37.4889478337754</v>
      </c>
      <c r="X634" s="3">
        <v>72.5343320848939</v>
      </c>
      <c r="Y634" s="3">
        <v>52.0039100684262</v>
      </c>
      <c r="Z634" s="3">
        <v>71.4285714285714</v>
      </c>
      <c r="AA634" s="3">
        <v>0.399585540029401</v>
      </c>
      <c r="AB634" s="3">
        <v>0.587130432741841</v>
      </c>
      <c r="AC634" s="3">
        <v>-3.28495034377387</v>
      </c>
      <c r="AD634" s="3">
        <v>3.40172959963379</v>
      </c>
      <c r="AE634" s="5">
        <v>1</v>
      </c>
      <c r="AF634" s="3">
        <v>0.858206251029631</v>
      </c>
      <c r="AG634" s="3">
        <v>19.8490809091367</v>
      </c>
      <c r="AH634" s="3">
        <v>15.7102466767424</v>
      </c>
      <c r="AI634" s="3">
        <v>10.8411028895899</v>
      </c>
      <c r="AJ634" s="3">
        <v>9.58570400605541</v>
      </c>
      <c r="AK634" s="3"/>
      <c r="AL634" s="3"/>
      <c r="AM634" s="3">
        <v>5</v>
      </c>
      <c r="AN634" s="5" t="s">
        <v>56</v>
      </c>
      <c r="AO634" s="1"/>
      <c r="AP634" s="1"/>
      <c r="AQ634" s="1"/>
    </row>
    <row r="635" spans="1:43">
      <c r="A635" s="1" t="s">
        <v>1852</v>
      </c>
      <c r="B635" s="1" t="s">
        <v>1853</v>
      </c>
      <c r="C635" s="3">
        <v>5.78904109589041</v>
      </c>
      <c r="D635" s="4">
        <v>42124</v>
      </c>
      <c r="E635" s="3">
        <v>33.3635214215</v>
      </c>
      <c r="F635" s="5" t="s">
        <v>1854</v>
      </c>
      <c r="G635" s="5">
        <v>779</v>
      </c>
      <c r="H635" s="5" t="s">
        <v>93</v>
      </c>
      <c r="I635" s="3">
        <v>16.8249660786974</v>
      </c>
      <c r="J635" s="3">
        <v>4.45</v>
      </c>
      <c r="K635" s="3">
        <v>4.36363636363637</v>
      </c>
      <c r="L635" s="3">
        <v>8.77106045589693</v>
      </c>
      <c r="M635" s="3">
        <v>7.49063670411984</v>
      </c>
      <c r="N635" s="3">
        <v>14.1716566866267</v>
      </c>
      <c r="O635" s="3">
        <v>28.125</v>
      </c>
      <c r="P635" s="3">
        <v>6.48893360160966</v>
      </c>
      <c r="Q635" s="3">
        <v>40.9165302782324</v>
      </c>
      <c r="R635" s="3">
        <v>5.72755417956656</v>
      </c>
      <c r="S635" s="3">
        <v>88.8157894736842</v>
      </c>
      <c r="T635" s="3">
        <v>9.37003705664373</v>
      </c>
      <c r="U635" s="3">
        <v>160.12084592145</v>
      </c>
      <c r="V635" s="3">
        <v>16.500553709856</v>
      </c>
      <c r="W635" s="3">
        <v>99.3055555555556</v>
      </c>
      <c r="X635" s="3">
        <v>31.398252184769</v>
      </c>
      <c r="Y635" s="3">
        <v>59.4444444444444</v>
      </c>
      <c r="Z635" s="3">
        <v>63.5064935064935</v>
      </c>
      <c r="AA635" s="3">
        <v>0.37440238049258</v>
      </c>
      <c r="AB635" s="3">
        <v>0.210631119688297</v>
      </c>
      <c r="AC635" s="3">
        <v>-42.5330812854442</v>
      </c>
      <c r="AD635" s="3">
        <v>0.606430966380494</v>
      </c>
      <c r="AE635" s="5">
        <v>5</v>
      </c>
      <c r="AF635" s="3">
        <v>1.59053959339523</v>
      </c>
      <c r="AG635" s="3">
        <v>77.7988184713668</v>
      </c>
      <c r="AH635" s="3">
        <v>65.7514595061895</v>
      </c>
      <c r="AI635" s="3">
        <v>22.7226236939861</v>
      </c>
      <c r="AJ635" s="3">
        <v>15.3747385659917</v>
      </c>
      <c r="AK635" s="3"/>
      <c r="AL635" s="3"/>
      <c r="AM635" s="3"/>
      <c r="AN635" s="5" t="s">
        <v>46</v>
      </c>
      <c r="AO635" s="1"/>
      <c r="AP635" s="1"/>
      <c r="AQ635" s="1"/>
    </row>
    <row r="636" spans="1:43">
      <c r="A636" s="1" t="s">
        <v>1855</v>
      </c>
      <c r="B636" s="1" t="s">
        <v>1856</v>
      </c>
      <c r="C636" s="3">
        <v>5.83013698630137</v>
      </c>
      <c r="D636" s="4">
        <v>42109</v>
      </c>
      <c r="E636" s="3">
        <v>5.6650231155</v>
      </c>
      <c r="F636" s="5" t="s">
        <v>1857</v>
      </c>
      <c r="G636" s="5">
        <v>610</v>
      </c>
      <c r="H636" s="5" t="s">
        <v>93</v>
      </c>
      <c r="I636" s="3">
        <v>-0.26583372100751</v>
      </c>
      <c r="J636" s="3">
        <v>94.15</v>
      </c>
      <c r="K636" s="3">
        <v>1.03682757692048</v>
      </c>
      <c r="L636" s="3">
        <v>67.8394449950446</v>
      </c>
      <c r="M636" s="3">
        <v>0.307466078470686</v>
      </c>
      <c r="N636" s="3">
        <v>82.2854291417166</v>
      </c>
      <c r="O636" s="3">
        <v>-0.351925630810098</v>
      </c>
      <c r="P636" s="3">
        <v>96.1770623742455</v>
      </c>
      <c r="Q636" s="3">
        <v>1.44663016291488</v>
      </c>
      <c r="R636" s="3">
        <v>92.0020639834881</v>
      </c>
      <c r="S636" s="3">
        <v>13.2518300505622</v>
      </c>
      <c r="T636" s="3">
        <v>90.8417151932239</v>
      </c>
      <c r="U636" s="3">
        <v>19.5205479452055</v>
      </c>
      <c r="V636" s="3">
        <v>93.8538205980066</v>
      </c>
      <c r="W636" s="3">
        <v>19.2925278219396</v>
      </c>
      <c r="X636" s="3">
        <v>93.8202247191011</v>
      </c>
      <c r="Y636" s="3">
        <v>43.7452107279693</v>
      </c>
      <c r="Z636" s="3">
        <v>80.3896103896104</v>
      </c>
      <c r="AA636" s="3">
        <v>0.202488564869861</v>
      </c>
      <c r="AB636" s="3">
        <v>0.138901817438615</v>
      </c>
      <c r="AC636" s="3">
        <v>-8.63940863940863</v>
      </c>
      <c r="AD636" s="3">
        <v>0.699728690243948</v>
      </c>
      <c r="AE636" s="5">
        <v>3</v>
      </c>
      <c r="AF636" s="3">
        <v>0.42243318462021</v>
      </c>
      <c r="AG636" s="3">
        <v>11.4237588685963</v>
      </c>
      <c r="AH636" s="3">
        <v>10.8129809167217</v>
      </c>
      <c r="AI636" s="3">
        <v>6.07660703819852</v>
      </c>
      <c r="AJ636" s="3">
        <v>8.71020127270416</v>
      </c>
      <c r="AK636" s="3"/>
      <c r="AL636" s="3"/>
      <c r="AM636" s="3"/>
      <c r="AN636" s="5" t="s">
        <v>46</v>
      </c>
      <c r="AO636" s="1"/>
      <c r="AP636" s="1"/>
      <c r="AQ636" s="1"/>
    </row>
    <row r="637" spans="1:43">
      <c r="A637" s="1" t="s">
        <v>1858</v>
      </c>
      <c r="B637" s="1" t="s">
        <v>1859</v>
      </c>
      <c r="C637" s="3">
        <v>5.77260273972603</v>
      </c>
      <c r="D637" s="4">
        <v>42130</v>
      </c>
      <c r="E637" s="3">
        <v>18.402674115</v>
      </c>
      <c r="F637" s="5" t="s">
        <v>1860</v>
      </c>
      <c r="G637" s="5">
        <v>2108</v>
      </c>
      <c r="H637" s="5" t="s">
        <v>191</v>
      </c>
      <c r="I637" s="3">
        <v>13.2212630622444</v>
      </c>
      <c r="J637" s="3">
        <v>29.4755877034358</v>
      </c>
      <c r="K637" s="3">
        <v>3.18840579710145</v>
      </c>
      <c r="L637" s="3">
        <v>34.7602739726027</v>
      </c>
      <c r="M637" s="3">
        <v>9.34620447564722</v>
      </c>
      <c r="N637" s="3">
        <v>16.9369369369369</v>
      </c>
      <c r="O637" s="3">
        <v>16.3398692810458</v>
      </c>
      <c r="P637" s="3">
        <v>58.4761904761905</v>
      </c>
      <c r="Q637" s="3">
        <v>22.7586206896552</v>
      </c>
      <c r="R637" s="3">
        <v>48.2180293501048</v>
      </c>
      <c r="S637" s="3">
        <v>95.1448707909162</v>
      </c>
      <c r="T637" s="3">
        <v>18.3823529411765</v>
      </c>
      <c r="U637" s="3">
        <v>194.562647754137</v>
      </c>
      <c r="V637" s="3">
        <v>24.9266862170088</v>
      </c>
      <c r="W637" s="3">
        <v>159.85401459854</v>
      </c>
      <c r="X637" s="3">
        <v>25.4416961130742</v>
      </c>
      <c r="Y637" s="3">
        <v>259.59595959596</v>
      </c>
      <c r="Z637" s="3">
        <v>13.2911392405063</v>
      </c>
      <c r="AA637" s="3">
        <v>0.37450454677771</v>
      </c>
      <c r="AB637" s="3">
        <v>0.32746317892959</v>
      </c>
      <c r="AC637" s="3">
        <v>-29.4964028776978</v>
      </c>
      <c r="AD637" s="3">
        <v>1.26799811692364</v>
      </c>
      <c r="AE637" s="5">
        <v>3</v>
      </c>
      <c r="AF637" s="3">
        <v>2.55816648800943</v>
      </c>
      <c r="AG637" s="3">
        <v>88.8257742592157</v>
      </c>
      <c r="AH637" s="3">
        <v>74.0828783823312</v>
      </c>
      <c r="AI637" s="3">
        <v>34.5858863174998</v>
      </c>
      <c r="AJ637" s="3">
        <v>33.9810961098685</v>
      </c>
      <c r="AK637" s="3"/>
      <c r="AL637" s="3"/>
      <c r="AM637" s="3"/>
      <c r="AN637" s="5" t="s">
        <v>46</v>
      </c>
      <c r="AO637" s="1"/>
      <c r="AP637" s="1"/>
      <c r="AQ637" s="1"/>
    </row>
    <row r="638" spans="1:43">
      <c r="A638" s="1" t="s">
        <v>1861</v>
      </c>
      <c r="B638" s="1" t="s">
        <v>1862</v>
      </c>
      <c r="C638" s="3">
        <v>5.79452054794521</v>
      </c>
      <c r="D638" s="4">
        <v>42122</v>
      </c>
      <c r="E638" s="3">
        <v>5.5670188175</v>
      </c>
      <c r="F638" s="5" t="s">
        <v>1863</v>
      </c>
      <c r="G638" s="5">
        <v>233</v>
      </c>
      <c r="H638" s="5" t="s">
        <v>191</v>
      </c>
      <c r="I638" s="3">
        <v>12.0903131828114</v>
      </c>
      <c r="J638" s="3">
        <v>35.0813743218806</v>
      </c>
      <c r="K638" s="3">
        <v>4.33898305084745</v>
      </c>
      <c r="L638" s="3">
        <v>13.3561643835616</v>
      </c>
      <c r="M638" s="3">
        <v>5.12295081967213</v>
      </c>
      <c r="N638" s="3">
        <v>52.7927927927928</v>
      </c>
      <c r="O638" s="3">
        <v>23.3173076923077</v>
      </c>
      <c r="P638" s="3">
        <v>31.4285714285714</v>
      </c>
      <c r="Q638" s="3">
        <v>30.4237288135593</v>
      </c>
      <c r="R638" s="3">
        <v>28.7211740041929</v>
      </c>
      <c r="S638" s="3">
        <v>58.8235294117647</v>
      </c>
      <c r="T638" s="3">
        <v>59.0686274509804</v>
      </c>
      <c r="U638" s="3">
        <v>101.70380078637</v>
      </c>
      <c r="V638" s="3">
        <v>76.8328445747801</v>
      </c>
      <c r="W638" s="3">
        <v>86.9987849331713</v>
      </c>
      <c r="X638" s="3">
        <v>71.3780918727915</v>
      </c>
      <c r="Y638" s="3">
        <v>121.438848920863</v>
      </c>
      <c r="Z638" s="3">
        <v>67.7215189873418</v>
      </c>
      <c r="AA638" s="3">
        <v>0.248883816732048</v>
      </c>
      <c r="AB638" s="3">
        <v>0.217602733053224</v>
      </c>
      <c r="AC638" s="3">
        <v>-20.945945945946</v>
      </c>
      <c r="AD638" s="3">
        <v>1.10540600770034</v>
      </c>
      <c r="AE638" s="5">
        <v>3</v>
      </c>
      <c r="AF638" s="3">
        <v>1.60498604153311</v>
      </c>
      <c r="AG638" s="3">
        <v>46.5947859429806</v>
      </c>
      <c r="AH638" s="3">
        <v>45.5300363150629</v>
      </c>
      <c r="AI638" s="3">
        <v>20.0638610534512</v>
      </c>
      <c r="AJ638" s="3">
        <v>18.9939834211562</v>
      </c>
      <c r="AK638" s="3"/>
      <c r="AL638" s="3"/>
      <c r="AM638" s="3"/>
      <c r="AN638" s="5" t="s">
        <v>46</v>
      </c>
      <c r="AO638" s="1"/>
      <c r="AP638" s="1"/>
      <c r="AQ638" s="1"/>
    </row>
    <row r="639" spans="1:43">
      <c r="A639" s="1" t="s">
        <v>1864</v>
      </c>
      <c r="B639" s="1" t="s">
        <v>1865</v>
      </c>
      <c r="C639" s="3">
        <v>5.84657534246575</v>
      </c>
      <c r="D639" s="4">
        <v>42103</v>
      </c>
      <c r="E639" s="3">
        <v>11.3822607623</v>
      </c>
      <c r="F639" s="5" t="s">
        <v>386</v>
      </c>
      <c r="G639" s="5">
        <v>2135</v>
      </c>
      <c r="H639" s="5" t="s">
        <v>226</v>
      </c>
      <c r="I639" s="3">
        <v>1.87414500683995</v>
      </c>
      <c r="J639" s="3">
        <v>54.4807965860597</v>
      </c>
      <c r="K639" s="3">
        <v>0.648736315718344</v>
      </c>
      <c r="L639" s="3">
        <v>42.0634920634921</v>
      </c>
      <c r="M639" s="3">
        <v>1.0859237138591</v>
      </c>
      <c r="N639" s="3">
        <v>37.0944992947814</v>
      </c>
      <c r="O639" s="3">
        <v>3.20121951219512</v>
      </c>
      <c r="P639" s="3">
        <v>62.5786163522013</v>
      </c>
      <c r="Q639" s="3">
        <v>3.96481920982828</v>
      </c>
      <c r="R639" s="3">
        <v>73.3576642335766</v>
      </c>
      <c r="S639" s="3">
        <v>20.1710505083105</v>
      </c>
      <c r="T639" s="3">
        <v>29.5212765957447</v>
      </c>
      <c r="U639" s="3">
        <v>26.5420560747664</v>
      </c>
      <c r="V639" s="3">
        <v>55.5555555555556</v>
      </c>
      <c r="W639" s="3">
        <v>30.0786026200873</v>
      </c>
      <c r="X639" s="3">
        <v>47.2803347280335</v>
      </c>
      <c r="Y639" s="3">
        <v>48.4945164506481</v>
      </c>
      <c r="Z639" s="3">
        <v>35.5555555555556</v>
      </c>
      <c r="AA639" s="3">
        <v>0.393812799425804</v>
      </c>
      <c r="AB639" s="3">
        <v>0.408214272615919</v>
      </c>
      <c r="AC639" s="3">
        <v>-2.85474391267842</v>
      </c>
      <c r="AD639" s="3">
        <v>3.20303217758887</v>
      </c>
      <c r="AE639" s="5">
        <v>2</v>
      </c>
      <c r="AF639" s="3">
        <v>0.648057612193427</v>
      </c>
      <c r="AG639" s="3">
        <v>16.6264038434315</v>
      </c>
      <c r="AH639" s="3">
        <v>12.1926386963511</v>
      </c>
      <c r="AI639" s="3">
        <v>8.21598235741174</v>
      </c>
      <c r="AJ639" s="3">
        <v>9.09976508271146</v>
      </c>
      <c r="AK639" s="3"/>
      <c r="AL639" s="3"/>
      <c r="AM639" s="3"/>
      <c r="AN639" s="5" t="s">
        <v>46</v>
      </c>
      <c r="AO639" s="1"/>
      <c r="AP639" s="1"/>
      <c r="AQ639" s="1"/>
    </row>
    <row r="640" spans="1:43">
      <c r="A640" s="1" t="s">
        <v>1866</v>
      </c>
      <c r="B640" s="1" t="s">
        <v>1867</v>
      </c>
      <c r="C640" s="3">
        <v>5.83287671232877</v>
      </c>
      <c r="D640" s="4">
        <v>42108</v>
      </c>
      <c r="E640" s="3">
        <v>15.8774234365</v>
      </c>
      <c r="F640" s="5" t="s">
        <v>510</v>
      </c>
      <c r="G640" s="5">
        <v>2092</v>
      </c>
      <c r="H640" s="5" t="s">
        <v>93</v>
      </c>
      <c r="I640" s="3">
        <v>0.555991161166158</v>
      </c>
      <c r="J640" s="3">
        <v>91</v>
      </c>
      <c r="K640" s="3">
        <v>0.284353451340016</v>
      </c>
      <c r="L640" s="3">
        <v>89.2467789890981</v>
      </c>
      <c r="M640" s="3">
        <v>-0.247489746853333</v>
      </c>
      <c r="N640" s="3">
        <v>87.125748502994</v>
      </c>
      <c r="O640" s="3">
        <v>1.86295039353022</v>
      </c>
      <c r="P640" s="3">
        <v>90.8450704225352</v>
      </c>
      <c r="Q640" s="3">
        <v>2.98583734851804</v>
      </c>
      <c r="R640" s="3">
        <v>89.8348813209494</v>
      </c>
      <c r="S640" s="3">
        <v>9.94466526381421</v>
      </c>
      <c r="T640" s="3">
        <v>94.1768131286395</v>
      </c>
      <c r="U640" s="3">
        <v>21.6540186271128</v>
      </c>
      <c r="V640" s="3">
        <v>92.5249169435216</v>
      </c>
      <c r="W640" s="3">
        <v>26.2258410880458</v>
      </c>
      <c r="X640" s="3">
        <v>86.9538077403246</v>
      </c>
      <c r="Y640" s="3">
        <v>36.0366441658631</v>
      </c>
      <c r="Z640" s="3">
        <v>86.7532467532467</v>
      </c>
      <c r="AA640" s="3">
        <v>0.247305819758575</v>
      </c>
      <c r="AB640" s="3">
        <v>0.48918139447032</v>
      </c>
      <c r="AC640" s="3">
        <v>-3.60285821737494</v>
      </c>
      <c r="AD640" s="3">
        <v>2.23639853059104</v>
      </c>
      <c r="AE640" s="5">
        <v>2</v>
      </c>
      <c r="AF640" s="3">
        <v>0.635021047067142</v>
      </c>
      <c r="AG640" s="3">
        <v>10.5549163344929</v>
      </c>
      <c r="AH640" s="3">
        <v>10.3726449619546</v>
      </c>
      <c r="AI640" s="3">
        <v>7.70748010226372</v>
      </c>
      <c r="AJ640" s="3">
        <v>7.08383091491289</v>
      </c>
      <c r="AK640" s="3"/>
      <c r="AL640" s="3"/>
      <c r="AM640" s="3">
        <v>100</v>
      </c>
      <c r="AN640" s="5" t="s">
        <v>56</v>
      </c>
      <c r="AO640" s="1"/>
      <c r="AP640" s="1"/>
      <c r="AQ640" s="1"/>
    </row>
    <row r="641" spans="1:43">
      <c r="A641" s="1" t="s">
        <v>1868</v>
      </c>
      <c r="B641" s="1" t="s">
        <v>1869</v>
      </c>
      <c r="C641" s="3">
        <v>5.80821917808219</v>
      </c>
      <c r="D641" s="4">
        <v>42117</v>
      </c>
      <c r="E641" s="3">
        <v>8.1480701308</v>
      </c>
      <c r="F641" s="5" t="s">
        <v>1870</v>
      </c>
      <c r="G641" s="5">
        <v>1973</v>
      </c>
      <c r="H641" s="5" t="s">
        <v>93</v>
      </c>
      <c r="I641" s="3">
        <v>11.7353181076672</v>
      </c>
      <c r="J641" s="3">
        <v>22.75</v>
      </c>
      <c r="K641" s="3">
        <v>5.54752961571801</v>
      </c>
      <c r="L641" s="3">
        <v>1.68483647175421</v>
      </c>
      <c r="M641" s="3">
        <v>5.07190795781401</v>
      </c>
      <c r="N641" s="3">
        <v>28.9920159680639</v>
      </c>
      <c r="O641" s="3">
        <v>16.0419313850064</v>
      </c>
      <c r="P641" s="3">
        <v>35.2112676056338</v>
      </c>
      <c r="Q641" s="3">
        <v>20.9202250910295</v>
      </c>
      <c r="R641" s="3">
        <v>34.984520123839</v>
      </c>
      <c r="S641" s="3">
        <v>62.5964391691395</v>
      </c>
      <c r="T641" s="3">
        <v>29.6982530439386</v>
      </c>
      <c r="U641" s="3">
        <v>127.837837837838</v>
      </c>
      <c r="V641" s="3">
        <v>29.2912513842746</v>
      </c>
      <c r="W641" s="3">
        <v>56.7811158798283</v>
      </c>
      <c r="X641" s="3">
        <v>53.8077403245943</v>
      </c>
      <c r="Y641" s="3">
        <v>73.4018987341772</v>
      </c>
      <c r="Z641" s="3">
        <v>53.8961038961039</v>
      </c>
      <c r="AA641" s="3">
        <v>0.269493066722789</v>
      </c>
      <c r="AB641" s="3">
        <v>0.131077808143671</v>
      </c>
      <c r="AC641" s="3">
        <v>-41.3702239789196</v>
      </c>
      <c r="AD641" s="3">
        <v>0.390118938609439</v>
      </c>
      <c r="AE641" s="5">
        <v>7</v>
      </c>
      <c r="AF641" s="3">
        <v>1.1376589443313</v>
      </c>
      <c r="AG641" s="3">
        <v>56.508765461614</v>
      </c>
      <c r="AH641" s="3">
        <v>54.2813741782347</v>
      </c>
      <c r="AI641" s="3">
        <v>13.4284334876847</v>
      </c>
      <c r="AJ641" s="3">
        <v>16.119676417573</v>
      </c>
      <c r="AK641" s="3"/>
      <c r="AL641" s="3"/>
      <c r="AM641" s="3"/>
      <c r="AN641" s="5" t="s">
        <v>46</v>
      </c>
      <c r="AO641" s="1"/>
      <c r="AP641" s="1"/>
      <c r="AQ641" s="1"/>
    </row>
    <row r="642" spans="1:43">
      <c r="A642" s="1" t="s">
        <v>1871</v>
      </c>
      <c r="B642" s="1" t="s">
        <v>1872</v>
      </c>
      <c r="C642" s="3">
        <v>5.63835616438356</v>
      </c>
      <c r="D642" s="4">
        <v>42179</v>
      </c>
      <c r="E642" s="3">
        <v>1.8530089555</v>
      </c>
      <c r="F642" s="5" t="s">
        <v>1873</v>
      </c>
      <c r="G642" s="5">
        <v>157</v>
      </c>
      <c r="H642" s="5" t="s">
        <v>191</v>
      </c>
      <c r="I642" s="3">
        <v>11.3550815558344</v>
      </c>
      <c r="J642" s="3">
        <v>40.1446654611212</v>
      </c>
      <c r="K642" s="3">
        <v>5.46642899584075</v>
      </c>
      <c r="L642" s="3">
        <v>2.56849315068493</v>
      </c>
      <c r="M642" s="3">
        <v>4.16666666666666</v>
      </c>
      <c r="N642" s="3">
        <v>62.8828828828829</v>
      </c>
      <c r="O642" s="3">
        <v>22.5828729281768</v>
      </c>
      <c r="P642" s="3">
        <v>33.7142857142857</v>
      </c>
      <c r="Q642" s="3">
        <v>34.7760060744115</v>
      </c>
      <c r="R642" s="3">
        <v>24.3186582809224</v>
      </c>
      <c r="S642" s="3">
        <v>106.635622817229</v>
      </c>
      <c r="T642" s="3">
        <v>10.2941176470588</v>
      </c>
      <c r="U642" s="3">
        <v>183.546325878594</v>
      </c>
      <c r="V642" s="3">
        <v>31.9648093841642</v>
      </c>
      <c r="W642" s="3">
        <v>147.214484679666</v>
      </c>
      <c r="X642" s="3">
        <v>34.2756183745583</v>
      </c>
      <c r="Y642" s="3">
        <v>129.624838292367</v>
      </c>
      <c r="Z642" s="3">
        <v>61.3924050632911</v>
      </c>
      <c r="AA642" s="3">
        <v>0.442408913623666</v>
      </c>
      <c r="AB642" s="3">
        <v>0.322519346881688</v>
      </c>
      <c r="AC642" s="3">
        <v>-28.875</v>
      </c>
      <c r="AD642" s="3">
        <v>1.21698957994579</v>
      </c>
      <c r="AE642" s="5">
        <v>3</v>
      </c>
      <c r="AF642" s="3">
        <v>2.39884955004362</v>
      </c>
      <c r="AG642" s="3">
        <v>94.4079466678778</v>
      </c>
      <c r="AH642" s="3">
        <v>72.8471296461057</v>
      </c>
      <c r="AI642" s="3">
        <v>29.5852741290487</v>
      </c>
      <c r="AJ642" s="3">
        <v>20.7778568960435</v>
      </c>
      <c r="AK642" s="3"/>
      <c r="AL642" s="3"/>
      <c r="AM642" s="3"/>
      <c r="AN642" s="5" t="s">
        <v>46</v>
      </c>
      <c r="AO642" s="1"/>
      <c r="AP642" s="1"/>
      <c r="AQ642" s="1"/>
    </row>
    <row r="643" spans="1:43">
      <c r="A643" s="1" t="s">
        <v>1874</v>
      </c>
      <c r="B643" s="1" t="s">
        <v>1875</v>
      </c>
      <c r="C643" s="3">
        <v>5.84383561643836</v>
      </c>
      <c r="D643" s="4">
        <v>42104</v>
      </c>
      <c r="E643" s="3">
        <v>6.525122361</v>
      </c>
      <c r="F643" s="5" t="s">
        <v>1876</v>
      </c>
      <c r="G643" s="5">
        <v>2049</v>
      </c>
      <c r="H643" s="5" t="s">
        <v>93</v>
      </c>
      <c r="I643" s="3">
        <v>1.84921763869132</v>
      </c>
      <c r="J643" s="3">
        <v>82.3</v>
      </c>
      <c r="K643" s="3">
        <v>0.845070422535212</v>
      </c>
      <c r="L643" s="3">
        <v>73.5381565906838</v>
      </c>
      <c r="M643" s="3">
        <v>0.916138125440444</v>
      </c>
      <c r="N643" s="3">
        <v>74.251497005988</v>
      </c>
      <c r="O643" s="3">
        <v>3.76811594202899</v>
      </c>
      <c r="P643" s="3">
        <v>82.2937625754527</v>
      </c>
      <c r="Q643" s="3">
        <v>7.91258477769405</v>
      </c>
      <c r="R643" s="3">
        <v>70.2786377708978</v>
      </c>
      <c r="S643" s="3">
        <v>13.5606661379857</v>
      </c>
      <c r="T643" s="3">
        <v>90.3123345685548</v>
      </c>
      <c r="U643" s="3">
        <v>22.4978614200171</v>
      </c>
      <c r="V643" s="3">
        <v>91.9712070874862</v>
      </c>
      <c r="W643" s="3">
        <v>28.5457809694793</v>
      </c>
      <c r="X643" s="3">
        <v>85.2684144818976</v>
      </c>
      <c r="Y643" s="3">
        <v>36.6412213740458</v>
      </c>
      <c r="Z643" s="3">
        <v>86.3636363636364</v>
      </c>
      <c r="AA643" s="3">
        <v>0.384917139555986</v>
      </c>
      <c r="AB643" s="3">
        <v>0.699805577042284</v>
      </c>
      <c r="AC643" s="3">
        <v>-2.18238503507405</v>
      </c>
      <c r="AD643" s="3">
        <v>3.99297761516506</v>
      </c>
      <c r="AE643" s="5">
        <v>1</v>
      </c>
      <c r="AF643" s="3">
        <v>0.672629700546158</v>
      </c>
      <c r="AG643" s="3">
        <v>12.5161811047354</v>
      </c>
      <c r="AH643" s="3">
        <v>10.318331565444</v>
      </c>
      <c r="AI643" s="3">
        <v>8.48195223503774</v>
      </c>
      <c r="AJ643" s="3">
        <v>7.30883459553282</v>
      </c>
      <c r="AK643" s="3"/>
      <c r="AL643" s="3"/>
      <c r="AM643" s="3">
        <v>50</v>
      </c>
      <c r="AN643" s="5" t="s">
        <v>56</v>
      </c>
      <c r="AO643" s="1"/>
      <c r="AP643" s="1"/>
      <c r="AQ643" s="1"/>
    </row>
    <row r="644" spans="1:43">
      <c r="A644" s="1" t="s">
        <v>1877</v>
      </c>
      <c r="B644" s="1" t="s">
        <v>1878</v>
      </c>
      <c r="C644" s="3">
        <v>5.71780821917808</v>
      </c>
      <c r="D644" s="4">
        <v>42150</v>
      </c>
      <c r="E644" s="3">
        <v>10.2131548098</v>
      </c>
      <c r="F644" s="5" t="s">
        <v>1879</v>
      </c>
      <c r="G644" s="5">
        <v>2088</v>
      </c>
      <c r="H644" s="5" t="s">
        <v>191</v>
      </c>
      <c r="I644" s="3">
        <v>8.02700675168792</v>
      </c>
      <c r="J644" s="3">
        <v>67.2694394213381</v>
      </c>
      <c r="K644" s="3">
        <v>2.56410256410257</v>
      </c>
      <c r="L644" s="3">
        <v>49.486301369863</v>
      </c>
      <c r="M644" s="3">
        <v>3.37401292175161</v>
      </c>
      <c r="N644" s="3">
        <v>69.1891891891892</v>
      </c>
      <c r="O644" s="3">
        <v>10.8545034642032</v>
      </c>
      <c r="P644" s="3">
        <v>75.4285714285714</v>
      </c>
      <c r="Q644" s="3">
        <v>18.2266009852217</v>
      </c>
      <c r="R644" s="3">
        <v>62.4737945492662</v>
      </c>
      <c r="S644" s="3">
        <v>84.1432225063938</v>
      </c>
      <c r="T644" s="3">
        <v>28.4313725490196</v>
      </c>
      <c r="U644" s="3">
        <v>164.705882352941</v>
      </c>
      <c r="V644" s="3">
        <v>40.7624633431085</v>
      </c>
      <c r="W644" s="3">
        <v>146.998284734134</v>
      </c>
      <c r="X644" s="3">
        <v>34.982332155477</v>
      </c>
      <c r="Y644" s="3">
        <v>165.193370165746</v>
      </c>
      <c r="Z644" s="3">
        <v>50.6329113924051</v>
      </c>
      <c r="AA644" s="3">
        <v>0.374141917219017</v>
      </c>
      <c r="AB644" s="3">
        <v>0.299821890890127</v>
      </c>
      <c r="AC644" s="3">
        <v>-27.5147928994083</v>
      </c>
      <c r="AD644" s="3">
        <v>1.27572244988952</v>
      </c>
      <c r="AE644" s="5">
        <v>3</v>
      </c>
      <c r="AF644" s="3">
        <v>2.61177217044191</v>
      </c>
      <c r="AG644" s="3">
        <v>75.6078232213224</v>
      </c>
      <c r="AH644" s="3">
        <v>67.0621005717056</v>
      </c>
      <c r="AI644" s="3">
        <v>32.408053731394</v>
      </c>
      <c r="AJ644" s="3">
        <v>27.957761616613</v>
      </c>
      <c r="AK644" s="3"/>
      <c r="AL644" s="3"/>
      <c r="AM644" s="3"/>
      <c r="AN644" s="5" t="s">
        <v>46</v>
      </c>
      <c r="AO644" s="1"/>
      <c r="AP644" s="1"/>
      <c r="AQ644" s="1"/>
    </row>
    <row r="645" spans="1:43">
      <c r="A645" s="1" t="s">
        <v>1880</v>
      </c>
      <c r="B645" s="1" t="s">
        <v>1881</v>
      </c>
      <c r="C645" s="3">
        <v>5.81369863013699</v>
      </c>
      <c r="D645" s="4">
        <v>42115</v>
      </c>
      <c r="E645" s="3">
        <v>5.9416436839</v>
      </c>
      <c r="F645" s="5" t="s">
        <v>1882</v>
      </c>
      <c r="G645" s="5">
        <v>883</v>
      </c>
      <c r="H645" s="5" t="s">
        <v>93</v>
      </c>
      <c r="I645" s="3">
        <v>3.17692748456103</v>
      </c>
      <c r="J645" s="3">
        <v>67.15</v>
      </c>
      <c r="K645" s="3">
        <v>1.11686528982342</v>
      </c>
      <c r="L645" s="3">
        <v>64.816650148662</v>
      </c>
      <c r="M645" s="3">
        <v>1.42061455660554</v>
      </c>
      <c r="N645" s="3">
        <v>65.2694610778443</v>
      </c>
      <c r="O645" s="3">
        <v>5.78328981723238</v>
      </c>
      <c r="P645" s="3">
        <v>67.2535211267606</v>
      </c>
      <c r="Q645" s="3">
        <v>9.6185064935065</v>
      </c>
      <c r="R645" s="3">
        <v>61.5067079463364</v>
      </c>
      <c r="S645" s="3">
        <v>21.7123544874202</v>
      </c>
      <c r="T645" s="3">
        <v>74.219163578613</v>
      </c>
      <c r="U645" s="3">
        <v>56.6856811370009</v>
      </c>
      <c r="V645" s="3">
        <v>62.1262458471761</v>
      </c>
      <c r="W645" s="3">
        <v>38.7856469983729</v>
      </c>
      <c r="X645" s="3">
        <v>70.5992509363296</v>
      </c>
      <c r="Y645" s="3">
        <v>56.2626554816315</v>
      </c>
      <c r="Z645" s="3">
        <v>65.7142857142857</v>
      </c>
      <c r="AA645" s="3">
        <v>0.435363764117747</v>
      </c>
      <c r="AB645" s="3">
        <v>0.158722339927204</v>
      </c>
      <c r="AC645" s="3">
        <v>-24.1860836259177</v>
      </c>
      <c r="AD645" s="3">
        <v>0.476401652265935</v>
      </c>
      <c r="AE645" s="5">
        <v>2</v>
      </c>
      <c r="AF645" s="3">
        <v>0.817600190718146</v>
      </c>
      <c r="AG645" s="3">
        <v>19.0609267683832</v>
      </c>
      <c r="AH645" s="3">
        <v>28.0403577906338</v>
      </c>
      <c r="AI645" s="3">
        <v>10.4680705606772</v>
      </c>
      <c r="AJ645" s="3">
        <v>11.7178028949035</v>
      </c>
      <c r="AK645" s="3"/>
      <c r="AL645" s="3"/>
      <c r="AM645" s="3">
        <v>500</v>
      </c>
      <c r="AN645" s="5" t="s">
        <v>56</v>
      </c>
      <c r="AO645" s="1"/>
      <c r="AP645" s="1"/>
      <c r="AQ645" s="1"/>
    </row>
    <row r="646" spans="1:43">
      <c r="A646" s="1" t="s">
        <v>1883</v>
      </c>
      <c r="B646" s="1" t="s">
        <v>1884</v>
      </c>
      <c r="C646" s="3">
        <v>5.81369863013699</v>
      </c>
      <c r="D646" s="4">
        <v>42115</v>
      </c>
      <c r="E646" s="3">
        <v>8.8183908187</v>
      </c>
      <c r="F646" s="5" t="s">
        <v>1885</v>
      </c>
      <c r="G646" s="5">
        <v>997</v>
      </c>
      <c r="H646" s="5" t="s">
        <v>93</v>
      </c>
      <c r="I646" s="3">
        <v>12.0345744680851</v>
      </c>
      <c r="J646" s="3">
        <v>21.2</v>
      </c>
      <c r="K646" s="3">
        <v>4.46373217606944</v>
      </c>
      <c r="L646" s="3">
        <v>7.97819623389494</v>
      </c>
      <c r="M646" s="3">
        <v>6.10831234256927</v>
      </c>
      <c r="N646" s="3">
        <v>23.1037924151697</v>
      </c>
      <c r="O646" s="3">
        <v>21.3102951763859</v>
      </c>
      <c r="P646" s="3">
        <v>19.9698189134809</v>
      </c>
      <c r="Q646" s="3">
        <v>34.4772545889864</v>
      </c>
      <c r="R646" s="3">
        <v>11.1455108359133</v>
      </c>
      <c r="S646" s="3">
        <v>78.8747346072187</v>
      </c>
      <c r="T646" s="3">
        <v>15.7226045526734</v>
      </c>
      <c r="U646" s="3">
        <v>117.981888745149</v>
      </c>
      <c r="V646" s="3">
        <v>33.9977851605759</v>
      </c>
      <c r="W646" s="3">
        <v>100.356718192628</v>
      </c>
      <c r="X646" s="3">
        <v>30.9612983770287</v>
      </c>
      <c r="Y646" s="3">
        <v>124.367509986684</v>
      </c>
      <c r="Z646" s="3">
        <v>32.3376623376623</v>
      </c>
      <c r="AA646" s="3">
        <v>0.326673566883504</v>
      </c>
      <c r="AB646" s="3">
        <v>0.30563863278622</v>
      </c>
      <c r="AC646" s="3">
        <v>-16.3841807909605</v>
      </c>
      <c r="AD646" s="3">
        <v>1.58773499103852</v>
      </c>
      <c r="AE646" s="5">
        <v>3</v>
      </c>
      <c r="AF646" s="3">
        <v>1.81497812195642</v>
      </c>
      <c r="AG646" s="3">
        <v>71.3655809358682</v>
      </c>
      <c r="AH646" s="3">
        <v>47.6033679349825</v>
      </c>
      <c r="AI646" s="3">
        <v>23.0221648636138</v>
      </c>
      <c r="AJ646" s="3">
        <v>21.172007355564</v>
      </c>
      <c r="AK646" s="3"/>
      <c r="AL646" s="3"/>
      <c r="AM646" s="3"/>
      <c r="AN646" s="5" t="s">
        <v>46</v>
      </c>
      <c r="AO646" s="1"/>
      <c r="AP646" s="1"/>
      <c r="AQ646" s="1"/>
    </row>
    <row r="647" spans="1:43">
      <c r="A647" s="1" t="s">
        <v>1886</v>
      </c>
      <c r="B647" s="1" t="s">
        <v>1887</v>
      </c>
      <c r="C647" s="3">
        <v>5.81369863013699</v>
      </c>
      <c r="D647" s="4">
        <v>42115</v>
      </c>
      <c r="E647" s="3">
        <v>7.6734997117</v>
      </c>
      <c r="F647" s="5" t="s">
        <v>1888</v>
      </c>
      <c r="G647" s="5">
        <v>276</v>
      </c>
      <c r="H647" s="5" t="s">
        <v>93</v>
      </c>
      <c r="I647" s="3">
        <v>0.00357815169418458</v>
      </c>
      <c r="J647" s="3">
        <v>92.85</v>
      </c>
      <c r="K647" s="3">
        <v>0.00905797101450006</v>
      </c>
      <c r="L647" s="3">
        <v>94.00396432111</v>
      </c>
      <c r="M647" s="3">
        <v>-0.0502078680570337</v>
      </c>
      <c r="N647" s="3">
        <v>85.8782435129741</v>
      </c>
      <c r="O647" s="3">
        <v>0.327513851398884</v>
      </c>
      <c r="P647" s="3">
        <v>94.7686116700201</v>
      </c>
      <c r="Q647" s="3">
        <v>-0.180590500518889</v>
      </c>
      <c r="R647" s="3">
        <v>94.5820433436533</v>
      </c>
      <c r="S647" s="3">
        <v>21.7679064492406</v>
      </c>
      <c r="T647" s="3">
        <v>74.0603493912123</v>
      </c>
      <c r="U647" s="3">
        <v>24.8617392423932</v>
      </c>
      <c r="V647" s="3">
        <v>90.3100775193798</v>
      </c>
      <c r="W647" s="3">
        <v>18.9934478707103</v>
      </c>
      <c r="X647" s="3">
        <v>93.9450686641698</v>
      </c>
      <c r="Y647" s="3">
        <v>28.4965155259983</v>
      </c>
      <c r="Z647" s="3">
        <v>92.0779220779221</v>
      </c>
      <c r="AA647" s="3">
        <v>0.269877452758046</v>
      </c>
      <c r="AB647" s="3">
        <v>0.196648922006432</v>
      </c>
      <c r="AC647" s="3">
        <v>-7.91855203619909</v>
      </c>
      <c r="AD647" s="3">
        <v>0.752247006771584</v>
      </c>
      <c r="AE647" s="5">
        <v>3</v>
      </c>
      <c r="AF647" s="3">
        <v>0.50207652794285</v>
      </c>
      <c r="AG647" s="3">
        <v>21.0796982051746</v>
      </c>
      <c r="AH647" s="3">
        <v>11.8427492543107</v>
      </c>
      <c r="AI647" s="3">
        <v>5.15979301529457</v>
      </c>
      <c r="AJ647" s="3">
        <v>6.18424792745393</v>
      </c>
      <c r="AK647" s="3"/>
      <c r="AL647" s="3"/>
      <c r="AM647" s="3">
        <v>100</v>
      </c>
      <c r="AN647" s="5" t="s">
        <v>56</v>
      </c>
      <c r="AO647" s="1"/>
      <c r="AP647" s="1"/>
      <c r="AQ647" s="1"/>
    </row>
    <row r="648" spans="1:43">
      <c r="A648" s="1" t="s">
        <v>1889</v>
      </c>
      <c r="B648" s="1" t="s">
        <v>1890</v>
      </c>
      <c r="C648" s="3">
        <v>5.74794520547945</v>
      </c>
      <c r="D648" s="4">
        <v>42139</v>
      </c>
      <c r="E648" s="3">
        <v>0.0818273842</v>
      </c>
      <c r="F648" s="5" t="s">
        <v>1891</v>
      </c>
      <c r="G648" s="5">
        <v>174</v>
      </c>
      <c r="H648" s="5" t="s">
        <v>45</v>
      </c>
      <c r="I648" s="3">
        <v>1.11439425918108</v>
      </c>
      <c r="J648" s="3">
        <v>48.2484076433121</v>
      </c>
      <c r="K648" s="3">
        <v>0.284685589885294</v>
      </c>
      <c r="L648" s="3">
        <v>61.4906832298137</v>
      </c>
      <c r="M648" s="3">
        <v>0.554109646545205</v>
      </c>
      <c r="N648" s="3">
        <v>30.7936507936508</v>
      </c>
      <c r="O648" s="3">
        <v>0.858947368421051</v>
      </c>
      <c r="P648" s="3">
        <v>67.7152317880795</v>
      </c>
      <c r="Q648" s="3">
        <v>1.64643978613257</v>
      </c>
      <c r="R648" s="3">
        <v>60.1027397260274</v>
      </c>
      <c r="S648" s="3">
        <v>3.07228915662651</v>
      </c>
      <c r="T648" s="3">
        <v>80.7909604519774</v>
      </c>
      <c r="U648" s="3">
        <v>13.4185606060606</v>
      </c>
      <c r="V648" s="3">
        <v>69.4267515923567</v>
      </c>
      <c r="W648" s="3">
        <v>14.2843511450382</v>
      </c>
      <c r="X648" s="3">
        <v>76.5402843601896</v>
      </c>
      <c r="Y648" s="3">
        <v>14.9424184261036</v>
      </c>
      <c r="Z648" s="3">
        <v>82.7004219409283</v>
      </c>
      <c r="AA648" s="3">
        <v>0.113562532995483</v>
      </c>
      <c r="AB648" s="3">
        <v>0.126001885758809</v>
      </c>
      <c r="AC648" s="3">
        <v>-8.61111111111112</v>
      </c>
      <c r="AD648" s="3">
        <v>0.527538526557821</v>
      </c>
      <c r="AE648" s="5">
        <v>3</v>
      </c>
      <c r="AF648" s="3">
        <v>0.340660616456356</v>
      </c>
      <c r="AG648" s="3">
        <v>3.74775314371001</v>
      </c>
      <c r="AH648" s="3">
        <v>8.46435555321834</v>
      </c>
      <c r="AI648" s="3">
        <v>4.84158477249357</v>
      </c>
      <c r="AJ648" s="3">
        <v>2.61126733328469</v>
      </c>
      <c r="AK648" s="3"/>
      <c r="AL648" s="3"/>
      <c r="AM648" s="3"/>
      <c r="AN648" s="5" t="s">
        <v>46</v>
      </c>
      <c r="AO648" s="1"/>
      <c r="AP648" s="1"/>
      <c r="AQ648" s="1"/>
    </row>
    <row r="649" spans="1:43">
      <c r="A649" s="1" t="s">
        <v>1892</v>
      </c>
      <c r="B649" s="1" t="s">
        <v>1893</v>
      </c>
      <c r="C649" s="3">
        <v>5.79452054794521</v>
      </c>
      <c r="D649" s="4">
        <v>42122</v>
      </c>
      <c r="E649" s="3">
        <v>7.1430429936</v>
      </c>
      <c r="F649" s="5" t="s">
        <v>1788</v>
      </c>
      <c r="G649" s="5">
        <v>748</v>
      </c>
      <c r="H649" s="5" t="s">
        <v>93</v>
      </c>
      <c r="I649" s="3">
        <v>3.76153300212917</v>
      </c>
      <c r="J649" s="3">
        <v>61.25</v>
      </c>
      <c r="K649" s="3">
        <v>1.10650069156293</v>
      </c>
      <c r="L649" s="3">
        <v>65.3617443012884</v>
      </c>
      <c r="M649" s="3">
        <v>1.66898470097358</v>
      </c>
      <c r="N649" s="3">
        <v>59.7305389221557</v>
      </c>
      <c r="O649" s="3">
        <v>6.71532846715327</v>
      </c>
      <c r="P649" s="3">
        <v>61.7203219315895</v>
      </c>
      <c r="Q649" s="3">
        <v>8.29629629629628</v>
      </c>
      <c r="R649" s="3">
        <v>68.2146542827657</v>
      </c>
      <c r="S649" s="3">
        <v>22.4455611390285</v>
      </c>
      <c r="T649" s="3">
        <v>72.4722075172049</v>
      </c>
      <c r="U649" s="3">
        <v>35.4958294717331</v>
      </c>
      <c r="V649" s="3">
        <v>78.3499446290144</v>
      </c>
      <c r="W649" s="3">
        <v>37.2705839429081</v>
      </c>
      <c r="X649" s="3">
        <v>72.7215980024969</v>
      </c>
      <c r="Y649" s="3">
        <v>49.5435613216715</v>
      </c>
      <c r="Z649" s="3">
        <v>73.7662337662338</v>
      </c>
      <c r="AA649" s="3">
        <v>0.437468663671498</v>
      </c>
      <c r="AB649" s="3">
        <v>0.505142415870626</v>
      </c>
      <c r="AC649" s="3">
        <v>-3.41741253051262</v>
      </c>
      <c r="AD649" s="3">
        <v>3.25267494487636</v>
      </c>
      <c r="AE649" s="5">
        <v>2</v>
      </c>
      <c r="AF649" s="3">
        <v>0.837493638904332</v>
      </c>
      <c r="AG649" s="3">
        <v>21.8559125718303</v>
      </c>
      <c r="AH649" s="3">
        <v>15.8599633465775</v>
      </c>
      <c r="AI649" s="3">
        <v>9.6329717764672</v>
      </c>
      <c r="AJ649" s="3">
        <v>9.45793535663084</v>
      </c>
      <c r="AK649" s="3"/>
      <c r="AL649" s="3"/>
      <c r="AM649" s="3">
        <v>50</v>
      </c>
      <c r="AN649" s="5" t="s">
        <v>56</v>
      </c>
      <c r="AO649" s="1"/>
      <c r="AP649" s="1"/>
      <c r="AQ649" s="1"/>
    </row>
    <row r="650" spans="1:43">
      <c r="A650" s="1" t="s">
        <v>1894</v>
      </c>
      <c r="B650" s="1" t="s">
        <v>1895</v>
      </c>
      <c r="C650" s="3">
        <v>5.82465753424658</v>
      </c>
      <c r="D650" s="4">
        <v>42111</v>
      </c>
      <c r="E650" s="3">
        <v>7.821590912</v>
      </c>
      <c r="F650" s="5" t="s">
        <v>1896</v>
      </c>
      <c r="G650" s="5">
        <v>2039</v>
      </c>
      <c r="H650" s="5" t="s">
        <v>93</v>
      </c>
      <c r="I650" s="3">
        <v>3.39673913043479</v>
      </c>
      <c r="J650" s="3">
        <v>64.5</v>
      </c>
      <c r="K650" s="3">
        <v>1.1968085106383</v>
      </c>
      <c r="L650" s="3">
        <v>61.4469772051536</v>
      </c>
      <c r="M650" s="3">
        <v>1.46666666666667</v>
      </c>
      <c r="N650" s="3">
        <v>64.2215568862275</v>
      </c>
      <c r="O650" s="3">
        <v>5.47470547470547</v>
      </c>
      <c r="P650" s="3">
        <v>69.9195171026157</v>
      </c>
      <c r="Q650" s="3">
        <v>9.89169675090253</v>
      </c>
      <c r="R650" s="3">
        <v>60.3199174406605</v>
      </c>
      <c r="S650" s="3">
        <v>17.5289575289575</v>
      </c>
      <c r="T650" s="3">
        <v>81.3128639491795</v>
      </c>
      <c r="U650" s="3">
        <v>39.3772893772894</v>
      </c>
      <c r="V650" s="3">
        <v>73.6434108527132</v>
      </c>
      <c r="W650" s="3">
        <v>42.3760523854069</v>
      </c>
      <c r="X650" s="3">
        <v>66.354556803995</v>
      </c>
      <c r="Y650" s="3">
        <v>67.550543083004</v>
      </c>
      <c r="Z650" s="3">
        <v>57.4025974025974</v>
      </c>
      <c r="AA650" s="3">
        <v>0.338767103753843</v>
      </c>
      <c r="AB650" s="3">
        <v>0.339915951112948</v>
      </c>
      <c r="AC650" s="3">
        <v>-7.89473684210526</v>
      </c>
      <c r="AD650" s="3">
        <v>1.5800485983482</v>
      </c>
      <c r="AE650" s="5">
        <v>3</v>
      </c>
      <c r="AF650" s="3">
        <v>0.852482410644634</v>
      </c>
      <c r="AG650" s="3">
        <v>17.0729158003266</v>
      </c>
      <c r="AH650" s="3">
        <v>18.9342409030529</v>
      </c>
      <c r="AI650" s="3">
        <v>11.7761519793862</v>
      </c>
      <c r="AJ650" s="3">
        <v>12.197870675413</v>
      </c>
      <c r="AK650" s="3"/>
      <c r="AL650" s="3"/>
      <c r="AM650" s="3"/>
      <c r="AN650" s="5" t="s">
        <v>46</v>
      </c>
      <c r="AO650" s="1"/>
      <c r="AP650" s="1"/>
      <c r="AQ650" s="1"/>
    </row>
    <row r="651" spans="1:43">
      <c r="A651" s="1" t="s">
        <v>1897</v>
      </c>
      <c r="B651" s="1" t="s">
        <v>1898</v>
      </c>
      <c r="C651" s="3">
        <v>5.82465753424658</v>
      </c>
      <c r="D651" s="4">
        <v>42111</v>
      </c>
      <c r="E651" s="3">
        <v>20.0829773158</v>
      </c>
      <c r="F651" s="5" t="s">
        <v>1899</v>
      </c>
      <c r="G651" s="5">
        <v>2039</v>
      </c>
      <c r="H651" s="5" t="s">
        <v>226</v>
      </c>
      <c r="I651" s="3">
        <v>0.964066608238391</v>
      </c>
      <c r="J651" s="3">
        <v>75.6756756756757</v>
      </c>
      <c r="K651" s="3">
        <v>0.423412204234124</v>
      </c>
      <c r="L651" s="3">
        <v>59.5238095238095</v>
      </c>
      <c r="M651" s="3">
        <v>-0.117668916826653</v>
      </c>
      <c r="N651" s="3">
        <v>82.3695345557123</v>
      </c>
      <c r="O651" s="3">
        <v>2.42601295567128</v>
      </c>
      <c r="P651" s="3">
        <v>74.3710691823899</v>
      </c>
      <c r="Q651" s="3">
        <v>5.61886051080551</v>
      </c>
      <c r="R651" s="3">
        <v>57.2992700729927</v>
      </c>
      <c r="S651" s="3">
        <v>13.2425221176801</v>
      </c>
      <c r="T651" s="3">
        <v>59.5744680851064</v>
      </c>
      <c r="U651" s="3">
        <v>30.9162315471698</v>
      </c>
      <c r="V651" s="3">
        <v>38.5416666666667</v>
      </c>
      <c r="W651" s="3">
        <v>37.8521908344371</v>
      </c>
      <c r="X651" s="3">
        <v>24.6861924686192</v>
      </c>
      <c r="Y651" s="3">
        <v>55.1961291034483</v>
      </c>
      <c r="Z651" s="3">
        <v>20</v>
      </c>
      <c r="AA651" s="3">
        <v>0.308226569642543</v>
      </c>
      <c r="AB651" s="3">
        <v>0.411205169571423</v>
      </c>
      <c r="AC651" s="3">
        <v>-5.28771384136859</v>
      </c>
      <c r="AD651" s="3">
        <v>2.13176347507347</v>
      </c>
      <c r="AE651" s="5">
        <v>2</v>
      </c>
      <c r="AF651" s="3">
        <v>0.807819361879366</v>
      </c>
      <c r="AG651" s="3">
        <v>12.366612017859</v>
      </c>
      <c r="AH651" s="3">
        <v>15.6794809820759</v>
      </c>
      <c r="AI651" s="3">
        <v>10.7673892118187</v>
      </c>
      <c r="AJ651" s="3">
        <v>11.18861121848</v>
      </c>
      <c r="AK651" s="3"/>
      <c r="AL651" s="3"/>
      <c r="AM651" s="3"/>
      <c r="AN651" s="5" t="s">
        <v>46</v>
      </c>
      <c r="AO651" s="1"/>
      <c r="AP651" s="1"/>
      <c r="AQ651" s="1"/>
    </row>
    <row r="652" spans="1:43">
      <c r="A652" s="1" t="s">
        <v>1900</v>
      </c>
      <c r="B652" s="1" t="s">
        <v>1901</v>
      </c>
      <c r="C652" s="3">
        <v>5.75616438356164</v>
      </c>
      <c r="D652" s="4">
        <v>42136</v>
      </c>
      <c r="E652" s="3">
        <v>5.4019414933</v>
      </c>
      <c r="F652" s="5" t="s">
        <v>1902</v>
      </c>
      <c r="G652" s="5">
        <v>751</v>
      </c>
      <c r="H652" s="5" t="s">
        <v>191</v>
      </c>
      <c r="I652" s="3">
        <v>2.61660978384528</v>
      </c>
      <c r="J652" s="3">
        <v>90.5967450271248</v>
      </c>
      <c r="K652" s="3">
        <v>1.51941474395049</v>
      </c>
      <c r="L652" s="3">
        <v>68.3219178082192</v>
      </c>
      <c r="M652" s="3">
        <v>1.86335403726709</v>
      </c>
      <c r="N652" s="3">
        <v>77.6576576576577</v>
      </c>
      <c r="O652" s="3">
        <v>3.44036697247707</v>
      </c>
      <c r="P652" s="3">
        <v>91.2380952380952</v>
      </c>
      <c r="Q652" s="3">
        <v>12.0496894409938</v>
      </c>
      <c r="R652" s="3">
        <v>74.2138364779874</v>
      </c>
      <c r="S652" s="3">
        <v>38.3435582822086</v>
      </c>
      <c r="T652" s="3">
        <v>83.0882352941177</v>
      </c>
      <c r="U652" s="3">
        <v>79.8604187437687</v>
      </c>
      <c r="V652" s="3">
        <v>89.149560117302</v>
      </c>
      <c r="W652" s="3">
        <v>69.0721649484536</v>
      </c>
      <c r="X652" s="3">
        <v>84.0989399293286</v>
      </c>
      <c r="Y652" s="3">
        <v>168.053491827637</v>
      </c>
      <c r="Z652" s="3">
        <v>49.3670886075949</v>
      </c>
      <c r="AA652" s="3">
        <v>0.23295057432773</v>
      </c>
      <c r="AB652" s="3">
        <v>0.202995738088168</v>
      </c>
      <c r="AC652" s="3">
        <v>-18.3690987124464</v>
      </c>
      <c r="AD652" s="3">
        <v>1.03939668639075</v>
      </c>
      <c r="AE652" s="5">
        <v>3</v>
      </c>
      <c r="AF652" s="3">
        <v>1.36389779317338</v>
      </c>
      <c r="AG652" s="3">
        <v>32.7229037416281</v>
      </c>
      <c r="AH652" s="3">
        <v>36.910041996494</v>
      </c>
      <c r="AI652" s="3">
        <v>18.6639356691847</v>
      </c>
      <c r="AJ652" s="3">
        <v>24.2044876749557</v>
      </c>
      <c r="AK652" s="3"/>
      <c r="AL652" s="3"/>
      <c r="AM652" s="3"/>
      <c r="AN652" s="5" t="s">
        <v>46</v>
      </c>
      <c r="AO652" s="1"/>
      <c r="AP652" s="1"/>
      <c r="AQ652" s="1"/>
    </row>
    <row r="653" spans="1:43">
      <c r="A653" s="1" t="s">
        <v>1903</v>
      </c>
      <c r="B653" s="1" t="s">
        <v>1904</v>
      </c>
      <c r="C653" s="3">
        <v>5.79178082191781</v>
      </c>
      <c r="D653" s="4">
        <v>42123</v>
      </c>
      <c r="E653" s="3">
        <v>1.6451443795</v>
      </c>
      <c r="F653" s="5" t="s">
        <v>1905</v>
      </c>
      <c r="G653" s="5">
        <v>573</v>
      </c>
      <c r="H653" s="5" t="s">
        <v>93</v>
      </c>
      <c r="I653" s="3">
        <v>12.4337065409546</v>
      </c>
      <c r="J653" s="3">
        <v>19.6</v>
      </c>
      <c r="K653" s="3">
        <v>4.2622950819672</v>
      </c>
      <c r="L653" s="3">
        <v>10.0594648166501</v>
      </c>
      <c r="M653" s="3">
        <v>2.63582571274879</v>
      </c>
      <c r="N653" s="3">
        <v>46.2574850299401</v>
      </c>
      <c r="O653" s="3">
        <v>27.2</v>
      </c>
      <c r="P653" s="3">
        <v>7.3943661971831</v>
      </c>
      <c r="Q653" s="3">
        <v>36.0912981455064</v>
      </c>
      <c r="R653" s="3">
        <v>9.33952528379773</v>
      </c>
      <c r="S653" s="3">
        <v>74.0875912408759</v>
      </c>
      <c r="T653" s="3">
        <v>18.3695076760191</v>
      </c>
      <c r="U653" s="3">
        <v>158.887381275441</v>
      </c>
      <c r="V653" s="3">
        <v>16.8327796234773</v>
      </c>
      <c r="W653" s="3">
        <v>165</v>
      </c>
      <c r="X653" s="3">
        <v>7.74032459425718</v>
      </c>
      <c r="Y653" s="3">
        <v>99.1649269311065</v>
      </c>
      <c r="Z653" s="3">
        <v>42.4675324675325</v>
      </c>
      <c r="AA653" s="3">
        <v>0.270218085118993</v>
      </c>
      <c r="AB653" s="3">
        <v>0.363339722242994</v>
      </c>
      <c r="AC653" s="3">
        <v>-20.9513023782559</v>
      </c>
      <c r="AD653" s="3">
        <v>1.82808761589093</v>
      </c>
      <c r="AE653" s="5">
        <v>3</v>
      </c>
      <c r="AF653" s="3">
        <v>2.38595147844967</v>
      </c>
      <c r="AG653" s="3">
        <v>74.3863132100242</v>
      </c>
      <c r="AH653" s="3">
        <v>61.7915913574926</v>
      </c>
      <c r="AI653" s="3">
        <v>30.9886353129618</v>
      </c>
      <c r="AJ653" s="3">
        <v>18.1642193099319</v>
      </c>
      <c r="AK653" s="3"/>
      <c r="AL653" s="3"/>
      <c r="AM653" s="3"/>
      <c r="AN653" s="5" t="s">
        <v>46</v>
      </c>
      <c r="AO653" s="1"/>
      <c r="AP653" s="1"/>
      <c r="AQ653" s="1"/>
    </row>
    <row r="654" spans="1:43">
      <c r="A654" s="1" t="s">
        <v>1906</v>
      </c>
      <c r="B654" s="1" t="s">
        <v>1907</v>
      </c>
      <c r="C654" s="3">
        <v>5.70958904109589</v>
      </c>
      <c r="D654" s="4">
        <v>42153</v>
      </c>
      <c r="E654" s="3">
        <v>16.3192081723</v>
      </c>
      <c r="F654" s="5" t="s">
        <v>1908</v>
      </c>
      <c r="G654" s="5">
        <v>1816</v>
      </c>
      <c r="H654" s="5" t="s">
        <v>93</v>
      </c>
      <c r="I654" s="3">
        <v>0.489228392412672</v>
      </c>
      <c r="J654" s="3">
        <v>91.2</v>
      </c>
      <c r="K654" s="3">
        <v>1.40308331889832</v>
      </c>
      <c r="L654" s="3">
        <v>55.4509415262636</v>
      </c>
      <c r="M654" s="3">
        <v>-1.53069806560135</v>
      </c>
      <c r="N654" s="3">
        <v>91.5169660678643</v>
      </c>
      <c r="O654" s="3">
        <v>-5.72509863918189</v>
      </c>
      <c r="P654" s="3">
        <v>98.8430583501006</v>
      </c>
      <c r="Q654" s="3">
        <v>-6.75374323032813</v>
      </c>
      <c r="R654" s="3">
        <v>97.6264189886481</v>
      </c>
      <c r="S654" s="3">
        <v>14.2355351741633</v>
      </c>
      <c r="T654" s="3">
        <v>88.6712546320805</v>
      </c>
      <c r="U654" s="3">
        <v>134.06637345062</v>
      </c>
      <c r="V654" s="3">
        <v>26.7441860465116</v>
      </c>
      <c r="W654" s="3">
        <v>90.1266645014615</v>
      </c>
      <c r="X654" s="3">
        <v>35.9550561797753</v>
      </c>
      <c r="Y654" s="3">
        <v>98.3062330623306</v>
      </c>
      <c r="Z654" s="3">
        <v>42.8571428571429</v>
      </c>
      <c r="AA654" s="3">
        <v>0.0460048918436553</v>
      </c>
      <c r="AB654" s="3">
        <v>0.176103280073752</v>
      </c>
      <c r="AC654" s="3">
        <v>-29.9489423778264</v>
      </c>
      <c r="AD654" s="3">
        <v>0.795867383051482</v>
      </c>
      <c r="AE654" s="5">
        <v>5</v>
      </c>
      <c r="AF654" s="3">
        <v>1.96217838077718</v>
      </c>
      <c r="AG654" s="3">
        <v>34.1655088834979</v>
      </c>
      <c r="AH654" s="3">
        <v>56.3042632926608</v>
      </c>
      <c r="AI654" s="3">
        <v>22.8545897118227</v>
      </c>
      <c r="AJ654" s="3">
        <v>21.9342649553737</v>
      </c>
      <c r="AK654" s="3"/>
      <c r="AL654" s="3"/>
      <c r="AM654" s="3"/>
      <c r="AN654" s="5" t="s">
        <v>46</v>
      </c>
      <c r="AO654" s="1"/>
      <c r="AP654" s="1"/>
      <c r="AQ654" s="1"/>
    </row>
    <row r="655" spans="1:43">
      <c r="A655" s="1" t="s">
        <v>1909</v>
      </c>
      <c r="B655" s="1" t="s">
        <v>1910</v>
      </c>
      <c r="C655" s="3">
        <v>5.67123287671233</v>
      </c>
      <c r="D655" s="4">
        <v>42167</v>
      </c>
      <c r="E655" s="3">
        <v>919.0881592632</v>
      </c>
      <c r="F655" s="5" t="s">
        <v>1911</v>
      </c>
      <c r="G655" s="5">
        <v>913</v>
      </c>
      <c r="H655" s="5" t="s">
        <v>64</v>
      </c>
      <c r="I655" s="3">
        <v>0.279673848778052</v>
      </c>
      <c r="J655" s="3">
        <v>35.131195335277</v>
      </c>
      <c r="K655" s="3">
        <v>0.0422829777756991</v>
      </c>
      <c r="L655" s="3">
        <v>39.7959183673469</v>
      </c>
      <c r="M655" s="3">
        <v>0.211688373858354</v>
      </c>
      <c r="N655" s="3">
        <v>31.7784256559767</v>
      </c>
      <c r="O655" s="3">
        <v>0.600926051537119</v>
      </c>
      <c r="P655" s="3">
        <v>56.8713450292398</v>
      </c>
      <c r="Q655" s="3">
        <v>1.08159946875253</v>
      </c>
      <c r="R655" s="3">
        <v>67.603550295858</v>
      </c>
      <c r="S655" s="3">
        <v>2.03338387780236</v>
      </c>
      <c r="T655" s="3">
        <v>55.6221889055472</v>
      </c>
      <c r="U655" s="3">
        <v>4.58086370718064</v>
      </c>
      <c r="V655" s="3">
        <v>55.0925925925926</v>
      </c>
      <c r="W655" s="3">
        <v>8.32447184352383</v>
      </c>
      <c r="X655" s="3">
        <v>47.0679012345679</v>
      </c>
      <c r="Y655" s="3">
        <v>16.5675742305293</v>
      </c>
      <c r="Z655" s="3">
        <v>16.0401002506266</v>
      </c>
      <c r="AA655" s="3">
        <v>-0.0805907560133698</v>
      </c>
      <c r="AB655" s="3">
        <v>2.3643618049579</v>
      </c>
      <c r="AC655" s="3">
        <v>0</v>
      </c>
      <c r="AD655" s="3"/>
      <c r="AE655" s="5"/>
      <c r="AF655" s="3">
        <v>0.220520062533386</v>
      </c>
      <c r="AG655" s="3">
        <v>1.49690911859921</v>
      </c>
      <c r="AH655" s="3">
        <v>1.62936494661814</v>
      </c>
      <c r="AI655" s="3">
        <v>1.9909536681834</v>
      </c>
      <c r="AJ655" s="3">
        <v>2.21939507953419</v>
      </c>
      <c r="AK655" s="3"/>
      <c r="AL655" s="3"/>
      <c r="AM655" s="3"/>
      <c r="AN655" s="5" t="s">
        <v>46</v>
      </c>
      <c r="AO655" s="1"/>
      <c r="AP655" s="1"/>
      <c r="AQ655" s="1"/>
    </row>
    <row r="656" spans="1:43">
      <c r="A656" s="1" t="s">
        <v>1912</v>
      </c>
      <c r="B656" s="1" t="s">
        <v>1913</v>
      </c>
      <c r="C656" s="3">
        <v>5.32602739726027</v>
      </c>
      <c r="D656" s="4">
        <v>42293</v>
      </c>
      <c r="E656" s="3">
        <v>0.0716280292</v>
      </c>
      <c r="F656" s="5" t="s">
        <v>1914</v>
      </c>
      <c r="G656" s="5">
        <v>77</v>
      </c>
      <c r="H656" s="5" t="s">
        <v>50</v>
      </c>
      <c r="I656" s="3">
        <v>-1.24282982791588</v>
      </c>
      <c r="J656" s="3">
        <v>98.034836980795</v>
      </c>
      <c r="K656" s="3">
        <v>-0.193236714975846</v>
      </c>
      <c r="L656" s="3">
        <v>96.0159362549801</v>
      </c>
      <c r="M656" s="3">
        <v>-1.24282982791588</v>
      </c>
      <c r="N656" s="3">
        <v>97.640249332146</v>
      </c>
      <c r="O656" s="3">
        <v>-0.673076923076935</v>
      </c>
      <c r="P656" s="3">
        <v>94.4266788487894</v>
      </c>
      <c r="Q656" s="3">
        <v>-1.05363984674331</v>
      </c>
      <c r="R656" s="3">
        <v>96.6682761950748</v>
      </c>
      <c r="S656" s="3">
        <v>-1.05363984674331</v>
      </c>
      <c r="T656" s="3">
        <v>97.1186440677966</v>
      </c>
      <c r="U656" s="3">
        <v>0.456624470527665</v>
      </c>
      <c r="V656" s="3">
        <v>97.7554179566563</v>
      </c>
      <c r="W656" s="3">
        <v>3.62685325066266</v>
      </c>
      <c r="X656" s="3">
        <v>97.3031283710895</v>
      </c>
      <c r="Y656" s="3">
        <v>5.1071009197225</v>
      </c>
      <c r="Z656" s="3">
        <v>98.3660130718954</v>
      </c>
      <c r="AA656" s="3">
        <v>-0.0913166127309269</v>
      </c>
      <c r="AB656" s="3">
        <v>-0.0162183373501787</v>
      </c>
      <c r="AC656" s="3">
        <v>-4.7970479704797</v>
      </c>
      <c r="AD656" s="3">
        <v>0.248576229458231</v>
      </c>
      <c r="AE656" s="5">
        <v>4</v>
      </c>
      <c r="AF656" s="3">
        <v>0.122985620154052</v>
      </c>
      <c r="AG656" s="3">
        <v>1.70967252133729</v>
      </c>
      <c r="AH656" s="3">
        <v>0.0840886135470509</v>
      </c>
      <c r="AI656" s="3">
        <v>1.22585845820937</v>
      </c>
      <c r="AJ656" s="3">
        <v>1.35409456428914</v>
      </c>
      <c r="AK656" s="3"/>
      <c r="AL656" s="3"/>
      <c r="AM656" s="3"/>
      <c r="AN656" s="5" t="s">
        <v>46</v>
      </c>
      <c r="AO656" s="1"/>
      <c r="AP656" s="1"/>
      <c r="AQ656" s="1"/>
    </row>
    <row r="657" spans="1:43">
      <c r="A657" s="1" t="s">
        <v>1915</v>
      </c>
      <c r="B657" s="1" t="s">
        <v>1916</v>
      </c>
      <c r="C657" s="3">
        <v>5.75342465753425</v>
      </c>
      <c r="D657" s="4">
        <v>42137</v>
      </c>
      <c r="E657" s="3">
        <v>2.0018192741</v>
      </c>
      <c r="F657" s="5" t="s">
        <v>1917</v>
      </c>
      <c r="G657" s="5">
        <v>2101</v>
      </c>
      <c r="H657" s="5" t="s">
        <v>60</v>
      </c>
      <c r="I657" s="3">
        <v>1.65908482740167</v>
      </c>
      <c r="J657" s="3">
        <v>71.5277777777778</v>
      </c>
      <c r="K657" s="3">
        <v>0.929861849096706</v>
      </c>
      <c r="L657" s="3">
        <v>71.1409395973154</v>
      </c>
      <c r="M657" s="3">
        <v>-1.10633866979044</v>
      </c>
      <c r="N657" s="3">
        <v>67.9525222551929</v>
      </c>
      <c r="O657" s="3">
        <v>2.53711201079623</v>
      </c>
      <c r="P657" s="3">
        <v>71.9066937119675</v>
      </c>
      <c r="Q657" s="3">
        <v>-0.770536763745594</v>
      </c>
      <c r="R657" s="3">
        <v>74.6596858638743</v>
      </c>
      <c r="S657" s="3">
        <v>28.279588046598</v>
      </c>
      <c r="T657" s="3">
        <v>60.5072463768116</v>
      </c>
      <c r="U657" s="3">
        <v>64.2810810810811</v>
      </c>
      <c r="V657" s="3">
        <v>57.5551782682513</v>
      </c>
      <c r="W657" s="3">
        <v>31.3396715643907</v>
      </c>
      <c r="X657" s="3">
        <v>68.1818181818182</v>
      </c>
      <c r="Y657" s="3">
        <v>35.4850213980029</v>
      </c>
      <c r="Z657" s="3">
        <v>78.3171521035599</v>
      </c>
      <c r="AA657" s="3">
        <v>0.148147869129864</v>
      </c>
      <c r="AB657" s="3">
        <v>0.0835870257579879</v>
      </c>
      <c r="AC657" s="3">
        <v>-33.4257120862202</v>
      </c>
      <c r="AD657" s="3">
        <v>0.284055739684749</v>
      </c>
      <c r="AE657" s="5">
        <v>7</v>
      </c>
      <c r="AF657" s="3">
        <v>0.691164880301196</v>
      </c>
      <c r="AG657" s="3">
        <v>25.3796100441268</v>
      </c>
      <c r="AH657" s="3">
        <v>29.2678544688072</v>
      </c>
      <c r="AI657" s="3">
        <v>7.01013230144205</v>
      </c>
      <c r="AJ657" s="3">
        <v>6.27704058895078</v>
      </c>
      <c r="AK657" s="3"/>
      <c r="AL657" s="3"/>
      <c r="AM657" s="3"/>
      <c r="AN657" s="5" t="s">
        <v>46</v>
      </c>
      <c r="AO657" s="1"/>
      <c r="AP657" s="1"/>
      <c r="AQ657" s="1"/>
    </row>
    <row r="658" spans="1:43">
      <c r="A658" s="1" t="s">
        <v>1918</v>
      </c>
      <c r="B658" s="1" t="s">
        <v>1919</v>
      </c>
      <c r="C658" s="3">
        <v>5.75068493150685</v>
      </c>
      <c r="D658" s="4">
        <v>42138</v>
      </c>
      <c r="E658" s="3">
        <v>3.3928192123</v>
      </c>
      <c r="F658" s="5" t="s">
        <v>1920</v>
      </c>
      <c r="G658" s="5">
        <v>22</v>
      </c>
      <c r="H658" s="5" t="s">
        <v>93</v>
      </c>
      <c r="I658" s="3">
        <v>16.1027568922306</v>
      </c>
      <c r="J658" s="3">
        <v>5.8</v>
      </c>
      <c r="K658" s="3">
        <v>-0.215401184706516</v>
      </c>
      <c r="L658" s="3">
        <v>96.0852329038652</v>
      </c>
      <c r="M658" s="3">
        <v>7.0479491623339</v>
      </c>
      <c r="N658" s="3">
        <v>16.5668662674651</v>
      </c>
      <c r="O658" s="3">
        <v>27.1791352093342</v>
      </c>
      <c r="P658" s="3">
        <v>7.64587525150905</v>
      </c>
      <c r="Q658" s="3">
        <v>34.178131788559</v>
      </c>
      <c r="R658" s="3">
        <v>11.4551083591331</v>
      </c>
      <c r="S658" s="3">
        <v>56.7681895093063</v>
      </c>
      <c r="T658" s="3">
        <v>35.0979354155638</v>
      </c>
      <c r="U658" s="3">
        <v>133.081761006289</v>
      </c>
      <c r="V658" s="3">
        <v>27.0764119601329</v>
      </c>
      <c r="W658" s="3">
        <v>114.467592592593</v>
      </c>
      <c r="X658" s="3">
        <v>23.4706616729089</v>
      </c>
      <c r="Y658" s="3">
        <v>173.70753323486</v>
      </c>
      <c r="Z658" s="3">
        <v>18.4415584415584</v>
      </c>
      <c r="AA658" s="3">
        <v>0.291270683282</v>
      </c>
      <c r="AB658" s="3">
        <v>0.264976650707448</v>
      </c>
      <c r="AC658" s="3">
        <v>-30.2158273381295</v>
      </c>
      <c r="AD658" s="3">
        <v>0.956448456410832</v>
      </c>
      <c r="AE658" s="5">
        <v>4</v>
      </c>
      <c r="AF658" s="3">
        <v>1.94817115095373</v>
      </c>
      <c r="AG658" s="3">
        <v>50.9295697717798</v>
      </c>
      <c r="AH658" s="3">
        <v>54.6296737384378</v>
      </c>
      <c r="AI658" s="3">
        <v>27.2834237871143</v>
      </c>
      <c r="AJ658" s="3">
        <v>26.7322448448461</v>
      </c>
      <c r="AK658" s="3"/>
      <c r="AL658" s="3"/>
      <c r="AM658" s="3"/>
      <c r="AN658" s="5" t="s">
        <v>51</v>
      </c>
      <c r="AO658" s="1"/>
      <c r="AP658" s="1"/>
      <c r="AQ658" s="1"/>
    </row>
    <row r="659" spans="1:43">
      <c r="A659" s="1" t="s">
        <v>1921</v>
      </c>
      <c r="B659" s="1" t="s">
        <v>1922</v>
      </c>
      <c r="C659" s="3">
        <v>5.82465753424658</v>
      </c>
      <c r="D659" s="4">
        <v>42111</v>
      </c>
      <c r="E659" s="3">
        <v>25.6884154509</v>
      </c>
      <c r="F659" s="5" t="s">
        <v>1923</v>
      </c>
      <c r="G659" s="5">
        <v>779</v>
      </c>
      <c r="H659" s="5" t="s">
        <v>93</v>
      </c>
      <c r="I659" s="3">
        <v>17.168754998667</v>
      </c>
      <c r="J659" s="3">
        <v>4</v>
      </c>
      <c r="K659" s="3">
        <v>3.04806565064478</v>
      </c>
      <c r="L659" s="3">
        <v>27.7998017839445</v>
      </c>
      <c r="M659" s="3">
        <v>10.0951903807615</v>
      </c>
      <c r="N659" s="3">
        <v>5.48902195608782</v>
      </c>
      <c r="O659" s="3">
        <v>30.1836492890995</v>
      </c>
      <c r="P659" s="3">
        <v>3.67203219315895</v>
      </c>
      <c r="Q659" s="3">
        <v>46.5</v>
      </c>
      <c r="R659" s="3">
        <v>2.99277605779154</v>
      </c>
      <c r="S659" s="3">
        <v>106.241201313937</v>
      </c>
      <c r="T659" s="3">
        <v>2.96453149814717</v>
      </c>
      <c r="U659" s="3">
        <v>218.709209572154</v>
      </c>
      <c r="V659" s="3">
        <v>4.37430786267996</v>
      </c>
      <c r="W659" s="3">
        <v>253.012048192771</v>
      </c>
      <c r="X659" s="3">
        <v>0.873907615480649</v>
      </c>
      <c r="Y659" s="3">
        <v>302.841429880843</v>
      </c>
      <c r="Z659" s="3">
        <v>0.779220779220779</v>
      </c>
      <c r="AA659" s="3">
        <v>0.411377569791638</v>
      </c>
      <c r="AB659" s="3">
        <v>0.678184009590022</v>
      </c>
      <c r="AC659" s="3">
        <v>-16.9446883230904</v>
      </c>
      <c r="AD659" s="3">
        <v>3.07748800579745</v>
      </c>
      <c r="AE659" s="5">
        <v>1</v>
      </c>
      <c r="AF659" s="3">
        <v>3.61409465933068</v>
      </c>
      <c r="AG659" s="3">
        <v>100.431215370362</v>
      </c>
      <c r="AH659" s="3">
        <v>82.6744158750479</v>
      </c>
      <c r="AI659" s="3">
        <v>51.4117988892597</v>
      </c>
      <c r="AJ659" s="3">
        <v>40.8417161412525</v>
      </c>
      <c r="AK659" s="3"/>
      <c r="AL659" s="3"/>
      <c r="AM659" s="3"/>
      <c r="AN659" s="5" t="s">
        <v>46</v>
      </c>
      <c r="AO659" s="1"/>
      <c r="AP659" s="1"/>
      <c r="AQ659" s="1"/>
    </row>
    <row r="660" spans="1:43">
      <c r="A660" s="1" t="s">
        <v>1924</v>
      </c>
      <c r="B660" s="1" t="s">
        <v>1925</v>
      </c>
      <c r="C660" s="3">
        <v>5.73698630136986</v>
      </c>
      <c r="D660" s="4">
        <v>42143</v>
      </c>
      <c r="E660" s="3">
        <v>11.5323376417</v>
      </c>
      <c r="F660" s="5" t="s">
        <v>1926</v>
      </c>
      <c r="G660" s="5">
        <v>775</v>
      </c>
      <c r="H660" s="5" t="s">
        <v>93</v>
      </c>
      <c r="I660" s="3">
        <v>14.3589836433854</v>
      </c>
      <c r="J660" s="3">
        <v>11.5</v>
      </c>
      <c r="K660" s="3">
        <v>2.12922173274596</v>
      </c>
      <c r="L660" s="3">
        <v>42.0713577799802</v>
      </c>
      <c r="M660" s="3">
        <v>8.98581291620988</v>
      </c>
      <c r="N660" s="3">
        <v>8.88223552894212</v>
      </c>
      <c r="O660" s="3">
        <v>12.6010381019418</v>
      </c>
      <c r="P660" s="3">
        <v>43.8128772635815</v>
      </c>
      <c r="Q660" s="3">
        <v>4.32899782158921</v>
      </c>
      <c r="R660" s="3">
        <v>86.0165118679051</v>
      </c>
      <c r="S660" s="3">
        <v>85.072982837766</v>
      </c>
      <c r="T660" s="3">
        <v>11.5404976177872</v>
      </c>
      <c r="U660" s="3">
        <v>160.627121898876</v>
      </c>
      <c r="V660" s="3">
        <v>16.1129568106312</v>
      </c>
      <c r="W660" s="3">
        <v>107.105480794643</v>
      </c>
      <c r="X660" s="3">
        <v>27.0911360799001</v>
      </c>
      <c r="Y660" s="3">
        <v>109.285538487218</v>
      </c>
      <c r="Z660" s="3">
        <v>38.4415584415584</v>
      </c>
      <c r="AA660" s="3">
        <v>0.348169050643805</v>
      </c>
      <c r="AB660" s="3">
        <v>0.239264046902687</v>
      </c>
      <c r="AC660" s="3">
        <v>-33.984375</v>
      </c>
      <c r="AD660" s="3">
        <v>0.806560302650491</v>
      </c>
      <c r="AE660" s="5">
        <v>7</v>
      </c>
      <c r="AF660" s="3">
        <v>1.85117113117477</v>
      </c>
      <c r="AG660" s="3">
        <v>79.8834565833699</v>
      </c>
      <c r="AH660" s="3">
        <v>62.9283733208852</v>
      </c>
      <c r="AI660" s="3">
        <v>25.0139118483347</v>
      </c>
      <c r="AJ660" s="3">
        <v>19.7765161748328</v>
      </c>
      <c r="AK660" s="3"/>
      <c r="AL660" s="3"/>
      <c r="AM660" s="3"/>
      <c r="AN660" s="5" t="s">
        <v>46</v>
      </c>
      <c r="AO660" s="1"/>
      <c r="AP660" s="1"/>
      <c r="AQ660" s="1"/>
    </row>
    <row r="661" spans="1:43">
      <c r="A661" s="1" t="s">
        <v>1927</v>
      </c>
      <c r="B661" s="1" t="s">
        <v>1928</v>
      </c>
      <c r="C661" s="3">
        <v>5.6986301369863</v>
      </c>
      <c r="D661" s="4">
        <v>42157</v>
      </c>
      <c r="E661" s="3">
        <v>2.7740919416</v>
      </c>
      <c r="F661" s="5" t="s">
        <v>1929</v>
      </c>
      <c r="G661" s="5">
        <v>35</v>
      </c>
      <c r="H661" s="5" t="s">
        <v>93</v>
      </c>
      <c r="I661" s="3">
        <v>6.18675661281732</v>
      </c>
      <c r="J661" s="3">
        <v>47.95</v>
      </c>
      <c r="K661" s="3">
        <v>0.859961217435291</v>
      </c>
      <c r="L661" s="3">
        <v>72.9435084241824</v>
      </c>
      <c r="M661" s="3">
        <v>2.27408737283064</v>
      </c>
      <c r="N661" s="3">
        <v>51.3972055888224</v>
      </c>
      <c r="O661" s="3">
        <v>8.9526411657559</v>
      </c>
      <c r="P661" s="3">
        <v>53.5714285714286</v>
      </c>
      <c r="Q661" s="3">
        <v>8.1645569620253</v>
      </c>
      <c r="R661" s="3">
        <v>69.0918472652219</v>
      </c>
      <c r="S661" s="3">
        <v>46.965601965602</v>
      </c>
      <c r="T661" s="3">
        <v>45.3679195341451</v>
      </c>
      <c r="U661" s="3">
        <v>86.049766718507</v>
      </c>
      <c r="V661" s="3">
        <v>46.5669988925803</v>
      </c>
      <c r="W661" s="3">
        <v>57.2010512483574</v>
      </c>
      <c r="X661" s="3">
        <v>53.3083645443196</v>
      </c>
      <c r="Y661" s="3">
        <v>69.2079207920792</v>
      </c>
      <c r="Z661" s="3">
        <v>56.8831168831169</v>
      </c>
      <c r="AA661" s="3">
        <v>0.250295546407765</v>
      </c>
      <c r="AB661" s="3">
        <v>0.156023337234537</v>
      </c>
      <c r="AC661" s="3">
        <v>-27.9569892473118</v>
      </c>
      <c r="AD661" s="3">
        <v>0.580989557283252</v>
      </c>
      <c r="AE661" s="5">
        <v>2</v>
      </c>
      <c r="AF661" s="3">
        <v>1.1644202188023</v>
      </c>
      <c r="AG661" s="3">
        <v>43.6623549535409</v>
      </c>
      <c r="AH661" s="3">
        <v>39.0863083075478</v>
      </c>
      <c r="AI661" s="3">
        <v>15.3687188028053</v>
      </c>
      <c r="AJ661" s="3">
        <v>8.93113772006981</v>
      </c>
      <c r="AK661" s="3"/>
      <c r="AL661" s="3"/>
      <c r="AM661" s="3"/>
      <c r="AN661" s="5" t="s">
        <v>46</v>
      </c>
      <c r="AO661" s="1"/>
      <c r="AP661" s="1"/>
      <c r="AQ661" s="1"/>
    </row>
    <row r="662" spans="1:43">
      <c r="A662" s="1" t="s">
        <v>1930</v>
      </c>
      <c r="B662" s="1" t="s">
        <v>1931</v>
      </c>
      <c r="C662" s="3">
        <v>5.71506849315069</v>
      </c>
      <c r="D662" s="4">
        <v>42151</v>
      </c>
      <c r="E662" s="3">
        <v>3.3527377812</v>
      </c>
      <c r="F662" s="5" t="s">
        <v>1932</v>
      </c>
      <c r="G662" s="5">
        <v>1072</v>
      </c>
      <c r="H662" s="5" t="s">
        <v>93</v>
      </c>
      <c r="I662" s="3">
        <v>11.3977204559088</v>
      </c>
      <c r="J662" s="3">
        <v>24.1</v>
      </c>
      <c r="K662" s="3">
        <v>3.28142380422692</v>
      </c>
      <c r="L662" s="3">
        <v>23.6372646184341</v>
      </c>
      <c r="M662" s="3">
        <v>3.56943669827106</v>
      </c>
      <c r="N662" s="3">
        <v>38.4231536926148</v>
      </c>
      <c r="O662" s="3">
        <v>28.4232365145228</v>
      </c>
      <c r="P662" s="3">
        <v>5.98591549295775</v>
      </c>
      <c r="Q662" s="3">
        <v>41.9724770642202</v>
      </c>
      <c r="R662" s="3">
        <v>5.10835913312694</v>
      </c>
      <c r="S662" s="3">
        <v>86.4457831325301</v>
      </c>
      <c r="T662" s="3">
        <v>10.7464266807835</v>
      </c>
      <c r="U662" s="3">
        <v>185.692307692308</v>
      </c>
      <c r="V662" s="3">
        <v>9.68992248062016</v>
      </c>
      <c r="W662" s="3">
        <v>138.996138996139</v>
      </c>
      <c r="X662" s="3">
        <v>14.856429463171</v>
      </c>
      <c r="Y662" s="3">
        <v>138.382541720154</v>
      </c>
      <c r="Z662" s="3">
        <v>27.7922077922078</v>
      </c>
      <c r="AA662" s="3">
        <v>0.319267926555488</v>
      </c>
      <c r="AB662" s="3">
        <v>0.306861547790631</v>
      </c>
      <c r="AC662" s="3">
        <v>-27.5</v>
      </c>
      <c r="AD662" s="3">
        <v>1.22286849345677</v>
      </c>
      <c r="AE662" s="5">
        <v>5</v>
      </c>
      <c r="AF662" s="3">
        <v>2.36811764702542</v>
      </c>
      <c r="AG662" s="3">
        <v>84.3809339017535</v>
      </c>
      <c r="AH662" s="3">
        <v>69.0686848700249</v>
      </c>
      <c r="AI662" s="3">
        <v>29.9137665174282</v>
      </c>
      <c r="AJ662" s="3">
        <v>23.1987850778057</v>
      </c>
      <c r="AK662" s="3"/>
      <c r="AL662" s="3"/>
      <c r="AM662" s="3"/>
      <c r="AN662" s="5" t="s">
        <v>46</v>
      </c>
      <c r="AO662" s="1"/>
      <c r="AP662" s="1"/>
      <c r="AQ662" s="1"/>
    </row>
    <row r="663" spans="1:43">
      <c r="A663" s="1" t="s">
        <v>1933</v>
      </c>
      <c r="B663" s="1" t="s">
        <v>1934</v>
      </c>
      <c r="C663" s="3">
        <v>5.73698630136986</v>
      </c>
      <c r="D663" s="4">
        <v>42143</v>
      </c>
      <c r="E663" s="3">
        <v>44.0583560867</v>
      </c>
      <c r="F663" s="5" t="s">
        <v>1935</v>
      </c>
      <c r="G663" s="5">
        <v>1780</v>
      </c>
      <c r="H663" s="5" t="s">
        <v>93</v>
      </c>
      <c r="I663" s="3">
        <v>14.735516372796</v>
      </c>
      <c r="J663" s="3">
        <v>9.7</v>
      </c>
      <c r="K663" s="3">
        <v>3.83738601823708</v>
      </c>
      <c r="L663" s="3">
        <v>14.7175421209118</v>
      </c>
      <c r="M663" s="3">
        <v>7.98103516396681</v>
      </c>
      <c r="N663" s="3">
        <v>11.626746506986</v>
      </c>
      <c r="O663" s="3">
        <v>26.0027662517289</v>
      </c>
      <c r="P663" s="3">
        <v>9.75855130784708</v>
      </c>
      <c r="Q663" s="3">
        <v>30.9535218016291</v>
      </c>
      <c r="R663" s="3">
        <v>15.4798761609907</v>
      </c>
      <c r="S663" s="3">
        <v>94.5195729537367</v>
      </c>
      <c r="T663" s="3">
        <v>6.24669137109582</v>
      </c>
      <c r="U663" s="3">
        <v>230.072463768116</v>
      </c>
      <c r="V663" s="3">
        <v>3.26688815060908</v>
      </c>
      <c r="W663" s="3">
        <v>195.459459459459</v>
      </c>
      <c r="X663" s="3">
        <v>3.3083645443196</v>
      </c>
      <c r="Y663" s="3">
        <v>291.547277936963</v>
      </c>
      <c r="Z663" s="3">
        <v>1.68831168831169</v>
      </c>
      <c r="AA663" s="3">
        <v>0.368198059268174</v>
      </c>
      <c r="AB663" s="3">
        <v>0.368692520869262</v>
      </c>
      <c r="AC663" s="3">
        <v>-26.504854368932</v>
      </c>
      <c r="AD663" s="3">
        <v>1.63740539600206</v>
      </c>
      <c r="AE663" s="5">
        <v>3</v>
      </c>
      <c r="AF663" s="3">
        <v>2.97119422053299</v>
      </c>
      <c r="AG663" s="3">
        <v>91.8338503825103</v>
      </c>
      <c r="AH663" s="3">
        <v>86.5410212586139</v>
      </c>
      <c r="AI663" s="3">
        <v>40.8391264336442</v>
      </c>
      <c r="AJ663" s="3">
        <v>39.0482014807963</v>
      </c>
      <c r="AK663" s="3"/>
      <c r="AL663" s="3"/>
      <c r="AM663" s="3"/>
      <c r="AN663" s="5" t="s">
        <v>46</v>
      </c>
      <c r="AO663" s="1"/>
      <c r="AP663" s="1"/>
      <c r="AQ663" s="1"/>
    </row>
    <row r="664" spans="1:43">
      <c r="A664" s="1" t="s">
        <v>1936</v>
      </c>
      <c r="B664" s="1" t="s">
        <v>1937</v>
      </c>
      <c r="C664" s="3">
        <v>5.04383561643836</v>
      </c>
      <c r="D664" s="4">
        <v>42396</v>
      </c>
      <c r="E664" s="3">
        <v>1.5102045146</v>
      </c>
      <c r="F664" s="5" t="s">
        <v>1938</v>
      </c>
      <c r="G664" s="5">
        <v>631</v>
      </c>
      <c r="H664" s="5" t="s">
        <v>191</v>
      </c>
      <c r="I664" s="3">
        <v>4.149377593361</v>
      </c>
      <c r="J664" s="3">
        <v>84.4484629294756</v>
      </c>
      <c r="K664" s="3">
        <v>0</v>
      </c>
      <c r="L664" s="3">
        <v>88.8698630136986</v>
      </c>
      <c r="M664" s="3">
        <v>1.55091031692515</v>
      </c>
      <c r="N664" s="3">
        <v>79.4594594594595</v>
      </c>
      <c r="O664" s="3">
        <v>5.9071729957806</v>
      </c>
      <c r="P664" s="3">
        <v>86.6666666666667</v>
      </c>
      <c r="Q664" s="3">
        <v>6.28087508821454</v>
      </c>
      <c r="R664" s="3">
        <v>86.3731656184486</v>
      </c>
      <c r="S664" s="3">
        <v>20.0956937799043</v>
      </c>
      <c r="T664" s="3">
        <v>97.0588235294118</v>
      </c>
      <c r="U664" s="3">
        <v>71.3310580204778</v>
      </c>
      <c r="V664" s="3">
        <v>90.6158357771261</v>
      </c>
      <c r="W664" s="3">
        <v>43.7022900763359</v>
      </c>
      <c r="X664" s="3">
        <v>95.0530035335689</v>
      </c>
      <c r="Y664" s="3">
        <v>50.2994011976048</v>
      </c>
      <c r="Z664" s="3">
        <v>97.4683544303797</v>
      </c>
      <c r="AA664" s="3">
        <v>0.0964291527069873</v>
      </c>
      <c r="AB664" s="3">
        <v>0.109944647779296</v>
      </c>
      <c r="AC664" s="3">
        <v>-34.3673469387755</v>
      </c>
      <c r="AD664" s="3">
        <v>0.373074669531685</v>
      </c>
      <c r="AE664" s="5">
        <v>5</v>
      </c>
      <c r="AF664" s="3">
        <v>0.89256421525564</v>
      </c>
      <c r="AG664" s="3">
        <v>23.5559711830843</v>
      </c>
      <c r="AH664" s="3">
        <v>32.9869366850179</v>
      </c>
      <c r="AI664" s="3">
        <v>12.9656632557365</v>
      </c>
      <c r="AJ664" s="3">
        <v>10.9060461493283</v>
      </c>
      <c r="AK664" s="3"/>
      <c r="AL664" s="3"/>
      <c r="AM664" s="3"/>
      <c r="AN664" s="5" t="s">
        <v>46</v>
      </c>
      <c r="AO664" s="1"/>
      <c r="AP664" s="1"/>
      <c r="AQ664" s="1"/>
    </row>
    <row r="665" spans="1:43">
      <c r="A665" s="1" t="s">
        <v>1939</v>
      </c>
      <c r="B665" s="1" t="s">
        <v>1940</v>
      </c>
      <c r="C665" s="3">
        <v>5.25479452054795</v>
      </c>
      <c r="D665" s="4">
        <v>42319</v>
      </c>
      <c r="E665" s="3">
        <v>19.232544524</v>
      </c>
      <c r="F665" s="5" t="s">
        <v>1941</v>
      </c>
      <c r="G665" s="5">
        <v>1325</v>
      </c>
      <c r="H665" s="5" t="s">
        <v>93</v>
      </c>
      <c r="I665" s="3">
        <v>2.81827016520893</v>
      </c>
      <c r="J665" s="3">
        <v>72</v>
      </c>
      <c r="K665" s="3">
        <v>2.15642098487286</v>
      </c>
      <c r="L665" s="3">
        <v>41.3776015857284</v>
      </c>
      <c r="M665" s="3">
        <v>-3.73066424021839</v>
      </c>
      <c r="N665" s="3">
        <v>96.0578842315369</v>
      </c>
      <c r="O665" s="3">
        <v>13.845050215208</v>
      </c>
      <c r="P665" s="3">
        <v>41.1971830985916</v>
      </c>
      <c r="Q665" s="3">
        <v>19.7735849056604</v>
      </c>
      <c r="R665" s="3">
        <v>37.5128998968008</v>
      </c>
      <c r="S665" s="3">
        <v>52.7430221366699</v>
      </c>
      <c r="T665" s="3">
        <v>39.862361037586</v>
      </c>
      <c r="U665" s="3">
        <v>185.175202156334</v>
      </c>
      <c r="V665" s="3">
        <v>9.91140642303433</v>
      </c>
      <c r="W665" s="3">
        <v>207.856450048497</v>
      </c>
      <c r="X665" s="3">
        <v>2.55930087390762</v>
      </c>
      <c r="Y665" s="3">
        <v>255.829596412556</v>
      </c>
      <c r="Z665" s="3">
        <v>3.63636363636364</v>
      </c>
      <c r="AA665" s="3">
        <v>0.216783433308124</v>
      </c>
      <c r="AB665" s="3">
        <v>0.477817435510435</v>
      </c>
      <c r="AC665" s="3">
        <v>-18.5310257492613</v>
      </c>
      <c r="AD665" s="3">
        <v>2.4485284416964</v>
      </c>
      <c r="AE665" s="5">
        <v>2</v>
      </c>
      <c r="AF665" s="3">
        <v>3.2338320446057</v>
      </c>
      <c r="AG665" s="3">
        <v>61.6034426641379</v>
      </c>
      <c r="AH665" s="3">
        <v>70.1213991757171</v>
      </c>
      <c r="AI665" s="3">
        <v>44.641433611856</v>
      </c>
      <c r="AJ665" s="3">
        <v>31.3344052363656</v>
      </c>
      <c r="AK665" s="3"/>
      <c r="AL665" s="3"/>
      <c r="AM665" s="3"/>
      <c r="AN665" s="5" t="s">
        <v>46</v>
      </c>
      <c r="AO665" s="1"/>
      <c r="AP665" s="1"/>
      <c r="AQ665" s="1"/>
    </row>
    <row r="666" spans="1:43">
      <c r="A666" s="1" t="s">
        <v>1942</v>
      </c>
      <c r="B666" s="1" t="s">
        <v>1943</v>
      </c>
      <c r="C666" s="3">
        <v>5.71506849315069</v>
      </c>
      <c r="D666" s="4">
        <v>42151</v>
      </c>
      <c r="E666" s="3">
        <v>18.6292399531</v>
      </c>
      <c r="F666" s="5" t="s">
        <v>1944</v>
      </c>
      <c r="G666" s="5">
        <v>405</v>
      </c>
      <c r="H666" s="5" t="s">
        <v>93</v>
      </c>
      <c r="I666" s="3">
        <v>7.85340314136125</v>
      </c>
      <c r="J666" s="3">
        <v>40.1</v>
      </c>
      <c r="K666" s="3">
        <v>0.365408038976858</v>
      </c>
      <c r="L666" s="3">
        <v>87.6610505450942</v>
      </c>
      <c r="M666" s="3">
        <v>-2.48520710059172</v>
      </c>
      <c r="N666" s="3">
        <v>93.8622754491018</v>
      </c>
      <c r="O666" s="3">
        <v>17.3789173789174</v>
      </c>
      <c r="P666" s="3">
        <v>31.7404426559356</v>
      </c>
      <c r="Q666" s="3">
        <v>24.2835595776772</v>
      </c>
      <c r="R666" s="3">
        <v>28.7925696594427</v>
      </c>
      <c r="S666" s="3">
        <v>40.8547008547009</v>
      </c>
      <c r="T666" s="3">
        <v>51.0322922181048</v>
      </c>
      <c r="U666" s="3">
        <v>84.3400447427293</v>
      </c>
      <c r="V666" s="3">
        <v>47.452934662237</v>
      </c>
      <c r="W666" s="3">
        <v>47.1428571428571</v>
      </c>
      <c r="X666" s="3">
        <v>61.7977528089888</v>
      </c>
      <c r="Y666" s="3">
        <v>20.9985315712188</v>
      </c>
      <c r="Z666" s="3">
        <v>95.7142857142857</v>
      </c>
      <c r="AA666" s="3">
        <v>0.12320165942714</v>
      </c>
      <c r="AB666" s="3">
        <v>0.107636006614095</v>
      </c>
      <c r="AC666" s="3">
        <v>-30.9941520467836</v>
      </c>
      <c r="AD666" s="3">
        <v>0.442446801340937</v>
      </c>
      <c r="AE666" s="5">
        <v>5</v>
      </c>
      <c r="AF666" s="3">
        <v>1.10570358702541</v>
      </c>
      <c r="AG666" s="3">
        <v>58.7439137230267</v>
      </c>
      <c r="AH666" s="3">
        <v>37.6701018649058</v>
      </c>
      <c r="AI666" s="3">
        <v>12.8736093700427</v>
      </c>
      <c r="AJ666" s="3">
        <v>5.9162487903422</v>
      </c>
      <c r="AK666" s="3"/>
      <c r="AL666" s="3"/>
      <c r="AM666" s="3"/>
      <c r="AN666" s="5" t="s">
        <v>46</v>
      </c>
      <c r="AO666" s="1"/>
      <c r="AP666" s="1"/>
      <c r="AQ666" s="1"/>
    </row>
    <row r="667" spans="1:43">
      <c r="A667" s="1" t="s">
        <v>1945</v>
      </c>
      <c r="B667" s="1" t="s">
        <v>1946</v>
      </c>
      <c r="C667" s="3">
        <v>5.77534246575342</v>
      </c>
      <c r="D667" s="4">
        <v>42129</v>
      </c>
      <c r="E667" s="3">
        <v>0.6451389448</v>
      </c>
      <c r="F667" s="5" t="s">
        <v>1947</v>
      </c>
      <c r="G667" s="5">
        <v>701</v>
      </c>
      <c r="H667" s="5" t="s">
        <v>93</v>
      </c>
      <c r="I667" s="3">
        <v>12.7187079407806</v>
      </c>
      <c r="J667" s="3">
        <v>17.75</v>
      </c>
      <c r="K667" s="3">
        <v>3.90818858560793</v>
      </c>
      <c r="L667" s="3">
        <v>13.8751238850347</v>
      </c>
      <c r="M667" s="3">
        <v>7.02875399361022</v>
      </c>
      <c r="N667" s="3">
        <v>16.9161676646707</v>
      </c>
      <c r="O667" s="3">
        <v>15.5172413793103</v>
      </c>
      <c r="P667" s="3">
        <v>36.9718309859155</v>
      </c>
      <c r="Q667" s="3">
        <v>30.6552262090484</v>
      </c>
      <c r="R667" s="3">
        <v>16.2538699690402</v>
      </c>
      <c r="S667" s="3">
        <v>37.6335250616269</v>
      </c>
      <c r="T667" s="3">
        <v>55.214399152991</v>
      </c>
      <c r="U667" s="3">
        <v>49.3525510064412</v>
      </c>
      <c r="V667" s="3">
        <v>66.8881506090808</v>
      </c>
      <c r="W667" s="3">
        <v>51.3016870717781</v>
      </c>
      <c r="X667" s="3">
        <v>58.3645443196005</v>
      </c>
      <c r="Y667" s="3">
        <v>63.8656080830389</v>
      </c>
      <c r="Z667" s="3">
        <v>59.6103896103896</v>
      </c>
      <c r="AA667" s="3">
        <v>0.233969200708069</v>
      </c>
      <c r="AB667" s="3">
        <v>0.212854827362683</v>
      </c>
      <c r="AC667" s="3">
        <v>-13.1928181108509</v>
      </c>
      <c r="AD667" s="3">
        <v>1.11975379448174</v>
      </c>
      <c r="AE667" s="5">
        <v>3</v>
      </c>
      <c r="AF667" s="3">
        <v>0.997573980425985</v>
      </c>
      <c r="AG667" s="3">
        <v>24.090364219006</v>
      </c>
      <c r="AH667" s="3">
        <v>19.8947803729958</v>
      </c>
      <c r="AI667" s="3">
        <v>13.1895512304069</v>
      </c>
      <c r="AJ667" s="3">
        <v>11.6158055916177</v>
      </c>
      <c r="AK667" s="3"/>
      <c r="AL667" s="3"/>
      <c r="AM667" s="3"/>
      <c r="AN667" s="5" t="s">
        <v>46</v>
      </c>
      <c r="AO667" s="1"/>
      <c r="AP667" s="1"/>
      <c r="AQ667" s="1"/>
    </row>
    <row r="668" spans="1:43">
      <c r="A668" s="1" t="s">
        <v>1948</v>
      </c>
      <c r="B668" s="1" t="s">
        <v>1949</v>
      </c>
      <c r="C668" s="3">
        <v>5.75068493150685</v>
      </c>
      <c r="D668" s="4">
        <v>42138</v>
      </c>
      <c r="E668" s="3">
        <v>17.3377710926</v>
      </c>
      <c r="F668" s="5" t="s">
        <v>1950</v>
      </c>
      <c r="G668" s="5">
        <v>2088</v>
      </c>
      <c r="H668" s="5" t="s">
        <v>93</v>
      </c>
      <c r="I668" s="3">
        <v>2.02764976958526</v>
      </c>
      <c r="J668" s="3">
        <v>80.55</v>
      </c>
      <c r="K668" s="3">
        <v>0.911577028258889</v>
      </c>
      <c r="L668" s="3">
        <v>71.605550049554</v>
      </c>
      <c r="M668" s="3">
        <v>-2.12201591511937</v>
      </c>
      <c r="N668" s="3">
        <v>92.814371257485</v>
      </c>
      <c r="O668" s="3">
        <v>6.23800383877159</v>
      </c>
      <c r="P668" s="3">
        <v>65.0402414486921</v>
      </c>
      <c r="Q668" s="3">
        <v>6.03448275862068</v>
      </c>
      <c r="R668" s="3">
        <v>81.2177502579979</v>
      </c>
      <c r="S668" s="3">
        <v>26.5142857142857</v>
      </c>
      <c r="T668" s="3">
        <v>66.1196400211752</v>
      </c>
      <c r="U668" s="3">
        <v>110.857142857143</v>
      </c>
      <c r="V668" s="3">
        <v>37.0431893687708</v>
      </c>
      <c r="W668" s="3">
        <v>108.082706766917</v>
      </c>
      <c r="X668" s="3">
        <v>26.4044943820225</v>
      </c>
      <c r="Y668" s="3">
        <v>33.2129963898917</v>
      </c>
      <c r="Z668" s="3">
        <v>89.0909090909091</v>
      </c>
      <c r="AA668" s="3">
        <v>0.115171617893892</v>
      </c>
      <c r="AB668" s="3">
        <v>0.254000829363731</v>
      </c>
      <c r="AC668" s="3">
        <v>-26.9513991163476</v>
      </c>
      <c r="AD668" s="3">
        <v>1.02444267859649</v>
      </c>
      <c r="AE668" s="5">
        <v>7</v>
      </c>
      <c r="AF668" s="3">
        <v>1.99256303576469</v>
      </c>
      <c r="AG668" s="3">
        <v>34.2386132116557</v>
      </c>
      <c r="AH668" s="3">
        <v>47.0925717229563</v>
      </c>
      <c r="AI668" s="3">
        <v>27.3764600753718</v>
      </c>
      <c r="AJ668" s="3">
        <v>11.8577712222026</v>
      </c>
      <c r="AK668" s="3"/>
      <c r="AL668" s="3"/>
      <c r="AM668" s="3"/>
      <c r="AN668" s="5" t="s">
        <v>46</v>
      </c>
      <c r="AO668" s="1"/>
      <c r="AP668" s="1"/>
      <c r="AQ668" s="1"/>
    </row>
    <row r="669" spans="1:43">
      <c r="A669" s="1" t="s">
        <v>1951</v>
      </c>
      <c r="B669" s="1" t="s">
        <v>1952</v>
      </c>
      <c r="C669" s="3">
        <v>5.79452054794521</v>
      </c>
      <c r="D669" s="4">
        <v>42122</v>
      </c>
      <c r="E669" s="3">
        <v>6.8537758496</v>
      </c>
      <c r="F669" s="5" t="s">
        <v>1046</v>
      </c>
      <c r="G669" s="5">
        <v>2071</v>
      </c>
      <c r="H669" s="5" t="s">
        <v>93</v>
      </c>
      <c r="I669" s="3">
        <v>3.17320405464963</v>
      </c>
      <c r="J669" s="3">
        <v>67.25</v>
      </c>
      <c r="K669" s="3">
        <v>1.11437456807189</v>
      </c>
      <c r="L669" s="3">
        <v>65.0644202180377</v>
      </c>
      <c r="M669" s="3">
        <v>1.66768001389735</v>
      </c>
      <c r="N669" s="3">
        <v>59.7804391217565</v>
      </c>
      <c r="O669" s="3">
        <v>6.49456265221819</v>
      </c>
      <c r="P669" s="3">
        <v>63.3802816901408</v>
      </c>
      <c r="Q669" s="3">
        <v>11.0139397471894</v>
      </c>
      <c r="R669" s="3">
        <v>56.5531475748194</v>
      </c>
      <c r="S669" s="3">
        <v>26.7813737882379</v>
      </c>
      <c r="T669" s="3">
        <v>65.6961355214399</v>
      </c>
      <c r="U669" s="3">
        <v>54.608259932528</v>
      </c>
      <c r="V669" s="3">
        <v>63.7873754152824</v>
      </c>
      <c r="W669" s="3">
        <v>21.591492989889</v>
      </c>
      <c r="X669" s="3">
        <v>92.1972534332085</v>
      </c>
      <c r="Y669" s="3">
        <v>33.8685649756945</v>
      </c>
      <c r="Z669" s="3">
        <v>88.4415584415584</v>
      </c>
      <c r="AA669" s="3">
        <v>0.545439853987692</v>
      </c>
      <c r="AB669" s="3">
        <v>0.0845676168561266</v>
      </c>
      <c r="AC669" s="3">
        <v>-28.9317939264577</v>
      </c>
      <c r="AD669" s="3">
        <v>0.232301423241346</v>
      </c>
      <c r="AE669" s="5">
        <v>5</v>
      </c>
      <c r="AF669" s="3">
        <v>0.494402207950169</v>
      </c>
      <c r="AG669" s="3">
        <v>23.5815332110075</v>
      </c>
      <c r="AH669" s="3">
        <v>26.6179112988586</v>
      </c>
      <c r="AI669" s="3">
        <v>5.81110971822969</v>
      </c>
      <c r="AJ669" s="3">
        <v>7.20678283175178</v>
      </c>
      <c r="AK669" s="3"/>
      <c r="AL669" s="3"/>
      <c r="AM669" s="3">
        <v>10</v>
      </c>
      <c r="AN669" s="5" t="s">
        <v>56</v>
      </c>
      <c r="AO669" s="1"/>
      <c r="AP669" s="1"/>
      <c r="AQ669" s="1"/>
    </row>
    <row r="670" spans="1:43">
      <c r="A670" s="1" t="s">
        <v>1953</v>
      </c>
      <c r="B670" s="1" t="s">
        <v>1954</v>
      </c>
      <c r="C670" s="3">
        <v>5.7972602739726</v>
      </c>
      <c r="D670" s="4">
        <v>42121</v>
      </c>
      <c r="E670" s="3">
        <v>0.3199816744</v>
      </c>
      <c r="F670" s="5" t="s">
        <v>1955</v>
      </c>
      <c r="G670" s="5">
        <v>276</v>
      </c>
      <c r="H670" s="5" t="s">
        <v>93</v>
      </c>
      <c r="I670" s="3">
        <v>13.4241245136187</v>
      </c>
      <c r="J670" s="3">
        <v>14.5</v>
      </c>
      <c r="K670" s="3">
        <v>3.51088201603665</v>
      </c>
      <c r="L670" s="3">
        <v>19.5738354806739</v>
      </c>
      <c r="M670" s="3">
        <v>4.03522910430577</v>
      </c>
      <c r="N670" s="3">
        <v>35.4790419161677</v>
      </c>
      <c r="O670" s="3">
        <v>23.7876712328767</v>
      </c>
      <c r="P670" s="3">
        <v>14.1348088531187</v>
      </c>
      <c r="Q670" s="3">
        <v>35.8055305079651</v>
      </c>
      <c r="R670" s="3">
        <v>9.70072239422085</v>
      </c>
      <c r="S670" s="3">
        <v>85.0414661615644</v>
      </c>
      <c r="T670" s="3">
        <v>11.6993118051879</v>
      </c>
      <c r="U670" s="3">
        <v>89.6233343825412</v>
      </c>
      <c r="V670" s="3">
        <v>45.0719822812846</v>
      </c>
      <c r="W670" s="3">
        <v>57.0745697896749</v>
      </c>
      <c r="X670" s="3">
        <v>53.4956304619226</v>
      </c>
      <c r="Y670" s="3">
        <v>75.7219251336898</v>
      </c>
      <c r="Z670" s="3">
        <v>52.8571428571429</v>
      </c>
      <c r="AA670" s="3">
        <v>0.309075495851601</v>
      </c>
      <c r="AB670" s="3">
        <v>0.173863226547055</v>
      </c>
      <c r="AC670" s="3">
        <v>-26.4855256475368</v>
      </c>
      <c r="AD670" s="3">
        <v>0.612092499998339</v>
      </c>
      <c r="AE670" s="5">
        <v>3</v>
      </c>
      <c r="AF670" s="3">
        <v>1.19922010227367</v>
      </c>
      <c r="AG670" s="3">
        <v>64.8413355135836</v>
      </c>
      <c r="AH670" s="3">
        <v>36.5304758170147</v>
      </c>
      <c r="AI670" s="3">
        <v>15.5923624634408</v>
      </c>
      <c r="AJ670" s="3">
        <v>13.9566918089808</v>
      </c>
      <c r="AK670" s="3"/>
      <c r="AL670" s="3"/>
      <c r="AM670" s="3"/>
      <c r="AN670" s="5" t="s">
        <v>46</v>
      </c>
      <c r="AO670" s="1"/>
      <c r="AP670" s="1"/>
      <c r="AQ670" s="1"/>
    </row>
    <row r="671" spans="1:43">
      <c r="A671" s="1" t="s">
        <v>1956</v>
      </c>
      <c r="B671" s="1" t="s">
        <v>1957</v>
      </c>
      <c r="C671" s="3">
        <v>5.6986301369863</v>
      </c>
      <c r="D671" s="4">
        <v>42157</v>
      </c>
      <c r="E671" s="3">
        <v>16.9933580155</v>
      </c>
      <c r="F671" s="5" t="s">
        <v>1958</v>
      </c>
      <c r="G671" s="5">
        <v>1693</v>
      </c>
      <c r="H671" s="5" t="s">
        <v>191</v>
      </c>
      <c r="I671" s="3">
        <v>14.5285935085008</v>
      </c>
      <c r="J671" s="3">
        <v>21.880650994575</v>
      </c>
      <c r="K671" s="3">
        <v>3.2033426183844</v>
      </c>
      <c r="L671" s="3">
        <v>34.4178082191781</v>
      </c>
      <c r="M671" s="3">
        <v>11.0944527736132</v>
      </c>
      <c r="N671" s="3">
        <v>11.7117117117117</v>
      </c>
      <c r="O671" s="3">
        <v>30.5726872246696</v>
      </c>
      <c r="P671" s="3">
        <v>9.33333333333333</v>
      </c>
      <c r="Q671" s="3">
        <v>36.7158671586716</v>
      </c>
      <c r="R671" s="3">
        <v>20.125786163522</v>
      </c>
      <c r="S671" s="3">
        <v>113.237410071942</v>
      </c>
      <c r="T671" s="3">
        <v>7.1078431372549</v>
      </c>
      <c r="U671" s="3">
        <v>231.543624161074</v>
      </c>
      <c r="V671" s="3">
        <v>10.2639296187683</v>
      </c>
      <c r="W671" s="3">
        <v>198.189134808853</v>
      </c>
      <c r="X671" s="3">
        <v>8.8339222614841</v>
      </c>
      <c r="Y671" s="3">
        <v>196.993987975952</v>
      </c>
      <c r="Z671" s="3">
        <v>36.0759493670886</v>
      </c>
      <c r="AA671" s="3">
        <v>0.375253057600483</v>
      </c>
      <c r="AB671" s="3">
        <v>0.312358816737443</v>
      </c>
      <c r="AC671" s="3">
        <v>-39.1752577319588</v>
      </c>
      <c r="AD671" s="3">
        <v>1.11903907782402</v>
      </c>
      <c r="AE671" s="5">
        <v>5</v>
      </c>
      <c r="AF671" s="3">
        <v>3.02980171607648</v>
      </c>
      <c r="AG671" s="3">
        <v>121.575938234539</v>
      </c>
      <c r="AH671" s="3">
        <v>86.7683333479396</v>
      </c>
      <c r="AI671" s="3">
        <v>40.9308215155262</v>
      </c>
      <c r="AJ671" s="3">
        <v>32.635366101215</v>
      </c>
      <c r="AK671" s="3"/>
      <c r="AL671" s="3"/>
      <c r="AM671" s="3"/>
      <c r="AN671" s="5" t="s">
        <v>46</v>
      </c>
      <c r="AO671" s="1"/>
      <c r="AP671" s="1"/>
      <c r="AQ671" s="1"/>
    </row>
    <row r="672" spans="1:43">
      <c r="A672" s="1" t="s">
        <v>1959</v>
      </c>
      <c r="B672" s="1" t="s">
        <v>1960</v>
      </c>
      <c r="C672" s="3">
        <v>5.80547945205479</v>
      </c>
      <c r="D672" s="4">
        <v>42118</v>
      </c>
      <c r="E672" s="3">
        <v>6.6361799931</v>
      </c>
      <c r="F672" s="5" t="s">
        <v>1233</v>
      </c>
      <c r="G672" s="5">
        <v>524</v>
      </c>
      <c r="H672" s="5" t="s">
        <v>93</v>
      </c>
      <c r="I672" s="3">
        <v>2.66587677725119</v>
      </c>
      <c r="J672" s="3">
        <v>73</v>
      </c>
      <c r="K672" s="3">
        <v>1.04956268221574</v>
      </c>
      <c r="L672" s="3">
        <v>67.4925668979187</v>
      </c>
      <c r="M672" s="3">
        <v>1.28579777907656</v>
      </c>
      <c r="N672" s="3">
        <v>68.2135728542914</v>
      </c>
      <c r="O672" s="3">
        <v>4.64975845410629</v>
      </c>
      <c r="P672" s="3">
        <v>76.1569416498994</v>
      </c>
      <c r="Q672" s="3">
        <v>7.4395536267824</v>
      </c>
      <c r="R672" s="3">
        <v>73.5294117647059</v>
      </c>
      <c r="S672" s="3">
        <v>12.0957309184994</v>
      </c>
      <c r="T672" s="3">
        <v>92.5357331921652</v>
      </c>
      <c r="U672" s="3">
        <v>47.9931682322801</v>
      </c>
      <c r="V672" s="3">
        <v>67.9955703211517</v>
      </c>
      <c r="W672" s="3">
        <v>49.2678725236865</v>
      </c>
      <c r="X672" s="3">
        <v>59.9250936329588</v>
      </c>
      <c r="Y672" s="3">
        <v>63.1826741996234</v>
      </c>
      <c r="Z672" s="3">
        <v>59.8701298701299</v>
      </c>
      <c r="AA672" s="3">
        <v>0.224417827886398</v>
      </c>
      <c r="AB672" s="3">
        <v>0.330802382527332</v>
      </c>
      <c r="AC672" s="3">
        <v>-7.31528895391369</v>
      </c>
      <c r="AD672" s="3">
        <v>1.94894059361218</v>
      </c>
      <c r="AE672" s="5">
        <v>2</v>
      </c>
      <c r="AF672" s="3">
        <v>1.09787679516481</v>
      </c>
      <c r="AG672" s="3">
        <v>10.6326381231537</v>
      </c>
      <c r="AH672" s="3">
        <v>22.4100379632998</v>
      </c>
      <c r="AI672" s="3">
        <v>13.9928095145007</v>
      </c>
      <c r="AJ672" s="3">
        <v>12.6095414516876</v>
      </c>
      <c r="AK672" s="3"/>
      <c r="AL672" s="3"/>
      <c r="AM672" s="3">
        <v>80</v>
      </c>
      <c r="AN672" s="5" t="s">
        <v>56</v>
      </c>
      <c r="AO672" s="1"/>
      <c r="AP672" s="1"/>
      <c r="AQ672" s="1"/>
    </row>
    <row r="673" spans="1:43">
      <c r="A673" s="1" t="s">
        <v>1961</v>
      </c>
      <c r="B673" s="1" t="s">
        <v>1962</v>
      </c>
      <c r="C673" s="3">
        <v>5.77260273972603</v>
      </c>
      <c r="D673" s="4">
        <v>42130</v>
      </c>
      <c r="E673" s="3">
        <v>57.4361613122</v>
      </c>
      <c r="F673" s="5" t="s">
        <v>1963</v>
      </c>
      <c r="G673" s="5">
        <v>2045</v>
      </c>
      <c r="H673" s="5" t="s">
        <v>64</v>
      </c>
      <c r="I673" s="3">
        <v>0.250722122990154</v>
      </c>
      <c r="J673" s="3">
        <v>72.1574344023324</v>
      </c>
      <c r="K673" s="3">
        <v>0.0421957230813656</v>
      </c>
      <c r="L673" s="3">
        <v>40.8163265306122</v>
      </c>
      <c r="M673" s="3">
        <v>0.171310216254223</v>
      </c>
      <c r="N673" s="3">
        <v>87.1720116618076</v>
      </c>
      <c r="O673" s="3">
        <v>0.595245012230055</v>
      </c>
      <c r="P673" s="3">
        <v>60.9649122807018</v>
      </c>
      <c r="Q673" s="3">
        <v>1.12487077100876</v>
      </c>
      <c r="R673" s="3">
        <v>53.9940828402367</v>
      </c>
      <c r="S673" s="3">
        <v>1.97436988733496</v>
      </c>
      <c r="T673" s="3">
        <v>65.2173913043478</v>
      </c>
      <c r="U673" s="3">
        <v>4.45521054835105</v>
      </c>
      <c r="V673" s="3">
        <v>65.5864197530864</v>
      </c>
      <c r="W673" s="3">
        <v>8.06852475191264</v>
      </c>
      <c r="X673" s="3">
        <v>58.7962962962963</v>
      </c>
      <c r="Y673" s="3">
        <v>16.6808635644522</v>
      </c>
      <c r="Z673" s="3">
        <v>13.5338345864662</v>
      </c>
      <c r="AA673" s="3">
        <v>0.071903820567514</v>
      </c>
      <c r="AB673" s="3">
        <v>2.08376097264699</v>
      </c>
      <c r="AC673" s="3">
        <v>0</v>
      </c>
      <c r="AD673" s="3"/>
      <c r="AE673" s="5"/>
      <c r="AF673" s="3">
        <v>0.214555932061447</v>
      </c>
      <c r="AG673" s="3">
        <v>1.55517651146655</v>
      </c>
      <c r="AH673" s="3">
        <v>1.73896868653569</v>
      </c>
      <c r="AI673" s="3">
        <v>2.1202744386638</v>
      </c>
      <c r="AJ673" s="3">
        <v>2.41898237567242</v>
      </c>
      <c r="AK673" s="3"/>
      <c r="AL673" s="3"/>
      <c r="AM673" s="3"/>
      <c r="AN673" s="5" t="s">
        <v>206</v>
      </c>
      <c r="AO673" s="1"/>
      <c r="AP673" s="1"/>
      <c r="AQ673" s="1"/>
    </row>
    <row r="674" spans="1:43">
      <c r="A674" s="1" t="s">
        <v>1964</v>
      </c>
      <c r="B674" s="1" t="s">
        <v>1965</v>
      </c>
      <c r="C674" s="3">
        <v>5.63561643835616</v>
      </c>
      <c r="D674" s="4">
        <v>42180</v>
      </c>
      <c r="E674" s="3">
        <v>82.1788014714</v>
      </c>
      <c r="F674" s="5" t="s">
        <v>1966</v>
      </c>
      <c r="G674" s="5">
        <v>2058</v>
      </c>
      <c r="H674" s="5" t="s">
        <v>64</v>
      </c>
      <c r="I674" s="3">
        <v>0.301181902815089</v>
      </c>
      <c r="J674" s="3">
        <v>11.6618075801749</v>
      </c>
      <c r="K674" s="3">
        <v>0.0466055085402563</v>
      </c>
      <c r="L674" s="3">
        <v>9.91253644314869</v>
      </c>
      <c r="M674" s="3">
        <v>0.22856479393938</v>
      </c>
      <c r="N674" s="3">
        <v>8.89212827988338</v>
      </c>
      <c r="O674" s="3">
        <v>0.684877976900813</v>
      </c>
      <c r="P674" s="3">
        <v>11.4035087719298</v>
      </c>
      <c r="Q674" s="3">
        <v>1.27765249172851</v>
      </c>
      <c r="R674" s="3">
        <v>9.76331360946746</v>
      </c>
      <c r="S674" s="3">
        <v>2.43367902093092</v>
      </c>
      <c r="T674" s="3">
        <v>4.34782608695652</v>
      </c>
      <c r="U674" s="3">
        <v>5.46582325432308</v>
      </c>
      <c r="V674" s="3">
        <v>2.46913580246914</v>
      </c>
      <c r="W674" s="3">
        <v>9.58423705632315</v>
      </c>
      <c r="X674" s="3">
        <v>2.62345679012346</v>
      </c>
      <c r="Y674" s="3">
        <v>17.6683574166901</v>
      </c>
      <c r="Z674" s="3">
        <v>2.00501253132832</v>
      </c>
      <c r="AA674" s="3">
        <v>0.716634569716614</v>
      </c>
      <c r="AB674" s="3">
        <v>5.8597750235724</v>
      </c>
      <c r="AC674" s="3">
        <v>0</v>
      </c>
      <c r="AD674" s="3"/>
      <c r="AE674" s="5"/>
      <c r="AF674" s="3">
        <v>0.253485715846592</v>
      </c>
      <c r="AG674" s="3">
        <v>1.82574812445981</v>
      </c>
      <c r="AH674" s="3">
        <v>1.99375874995258</v>
      </c>
      <c r="AI674" s="3">
        <v>2.32612150030222</v>
      </c>
      <c r="AJ674" s="3">
        <v>2.50301431467417</v>
      </c>
      <c r="AK674" s="3"/>
      <c r="AL674" s="3"/>
      <c r="AM674" s="3"/>
      <c r="AN674" s="5" t="s">
        <v>46</v>
      </c>
      <c r="AO674" s="1"/>
      <c r="AP674" s="1"/>
      <c r="AQ674" s="1"/>
    </row>
    <row r="675" spans="1:43">
      <c r="A675" s="1" t="s">
        <v>1967</v>
      </c>
      <c r="B675" s="1" t="s">
        <v>1968</v>
      </c>
      <c r="C675" s="3">
        <v>5.37260273972603</v>
      </c>
      <c r="D675" s="4">
        <v>42276</v>
      </c>
      <c r="E675" s="3">
        <v>11.2971448702</v>
      </c>
      <c r="F675" s="5" t="s">
        <v>1969</v>
      </c>
      <c r="G675" s="5">
        <v>1962</v>
      </c>
      <c r="H675" s="5" t="s">
        <v>50</v>
      </c>
      <c r="I675" s="3">
        <v>-0.191938579654511</v>
      </c>
      <c r="J675" s="3">
        <v>87.4050915587316</v>
      </c>
      <c r="K675" s="3">
        <v>0</v>
      </c>
      <c r="L675" s="3">
        <v>43.3820274457725</v>
      </c>
      <c r="M675" s="3">
        <v>-0.478468899521531</v>
      </c>
      <c r="N675" s="3">
        <v>93.0543187889581</v>
      </c>
      <c r="O675" s="3">
        <v>0.677637947725072</v>
      </c>
      <c r="P675" s="3">
        <v>50.7537688442211</v>
      </c>
      <c r="Q675" s="3">
        <v>0.58027079303675</v>
      </c>
      <c r="R675" s="3">
        <v>84.1139546112989</v>
      </c>
      <c r="S675" s="3">
        <v>4.07044872176587</v>
      </c>
      <c r="T675" s="3">
        <v>3.89830508474576</v>
      </c>
      <c r="U675" s="3">
        <v>9.835122744016</v>
      </c>
      <c r="V675" s="3">
        <v>6.42414860681115</v>
      </c>
      <c r="W675" s="3">
        <v>18.1664812852297</v>
      </c>
      <c r="X675" s="3">
        <v>10.2481121898598</v>
      </c>
      <c r="Y675" s="3">
        <v>22.2570734445535</v>
      </c>
      <c r="Z675" s="3">
        <v>19.281045751634</v>
      </c>
      <c r="AA675" s="3">
        <v>0.149592856414067</v>
      </c>
      <c r="AB675" s="3">
        <v>0.465743772332559</v>
      </c>
      <c r="AC675" s="3">
        <v>-1.84645286686104</v>
      </c>
      <c r="AD675" s="3">
        <v>3.09302731011447</v>
      </c>
      <c r="AE675" s="5">
        <v>2</v>
      </c>
      <c r="AF675" s="3">
        <v>0.474169657868203</v>
      </c>
      <c r="AG675" s="3">
        <v>4.3770689733081</v>
      </c>
      <c r="AH675" s="3">
        <v>5.00427064664954</v>
      </c>
      <c r="AI675" s="3">
        <v>5.71840147460707</v>
      </c>
      <c r="AJ675" s="3">
        <v>4.63681285689113</v>
      </c>
      <c r="AK675" s="3"/>
      <c r="AL675" s="3"/>
      <c r="AM675" s="3"/>
      <c r="AN675" s="5" t="s">
        <v>46</v>
      </c>
      <c r="AO675" s="1"/>
      <c r="AP675" s="1"/>
      <c r="AQ675" s="1"/>
    </row>
    <row r="676" spans="1:43">
      <c r="A676" s="1" t="s">
        <v>1970</v>
      </c>
      <c r="B676" s="1" t="s">
        <v>1971</v>
      </c>
      <c r="C676" s="3">
        <v>5.72876712328767</v>
      </c>
      <c r="D676" s="4">
        <v>42146</v>
      </c>
      <c r="E676" s="3">
        <v>8.1940147149</v>
      </c>
      <c r="F676" s="5" t="s">
        <v>1972</v>
      </c>
      <c r="G676" s="5">
        <v>2092</v>
      </c>
      <c r="H676" s="5" t="s">
        <v>191</v>
      </c>
      <c r="I676" s="3">
        <v>14.2073778664008</v>
      </c>
      <c r="J676" s="3">
        <v>24.0506329113924</v>
      </c>
      <c r="K676" s="3">
        <v>1.19257950530036</v>
      </c>
      <c r="L676" s="3">
        <v>72.6027397260274</v>
      </c>
      <c r="M676" s="3">
        <v>5.28492647058822</v>
      </c>
      <c r="N676" s="3">
        <v>50.0900900900901</v>
      </c>
      <c r="O676" s="3">
        <v>24.5785753126699</v>
      </c>
      <c r="P676" s="3">
        <v>25.5238095238095</v>
      </c>
      <c r="Q676" s="3">
        <v>36.3690476190476</v>
      </c>
      <c r="R676" s="3">
        <v>21.5932914046122</v>
      </c>
      <c r="S676" s="3">
        <v>97.3298880275624</v>
      </c>
      <c r="T676" s="3">
        <v>16.421568627451</v>
      </c>
      <c r="U676" s="3">
        <v>186.375</v>
      </c>
      <c r="V676" s="3">
        <v>30.2052785923754</v>
      </c>
      <c r="W676" s="3">
        <v>152.590959206174</v>
      </c>
      <c r="X676" s="3">
        <v>29.6819787985866</v>
      </c>
      <c r="Y676" s="3">
        <v>228.694404591105</v>
      </c>
      <c r="Z676" s="3">
        <v>26.5822784810127</v>
      </c>
      <c r="AA676" s="3">
        <v>0.359880674847509</v>
      </c>
      <c r="AB676" s="3">
        <v>0.326808680054648</v>
      </c>
      <c r="AC676" s="3">
        <v>-24.6215943491423</v>
      </c>
      <c r="AD676" s="3">
        <v>1.4666583016761</v>
      </c>
      <c r="AE676" s="5">
        <v>5</v>
      </c>
      <c r="AF676" s="3">
        <v>2.55010383899119</v>
      </c>
      <c r="AG676" s="3">
        <v>89.0057583829611</v>
      </c>
      <c r="AH676" s="3">
        <v>70.730915421502</v>
      </c>
      <c r="AI676" s="3">
        <v>35.9200000759232</v>
      </c>
      <c r="AJ676" s="3">
        <v>30.7940728677445</v>
      </c>
      <c r="AK676" s="3"/>
      <c r="AL676" s="3"/>
      <c r="AM676" s="3"/>
      <c r="AN676" s="5" t="s">
        <v>46</v>
      </c>
      <c r="AO676" s="1"/>
      <c r="AP676" s="1"/>
      <c r="AQ676" s="1"/>
    </row>
    <row r="677" spans="1:43">
      <c r="A677" s="1" t="s">
        <v>1973</v>
      </c>
      <c r="B677" s="1" t="s">
        <v>1974</v>
      </c>
      <c r="C677" s="3">
        <v>5.71506849315069</v>
      </c>
      <c r="D677" s="4">
        <v>42151</v>
      </c>
      <c r="E677" s="3">
        <v>4.6925354989</v>
      </c>
      <c r="F677" s="5" t="s">
        <v>1975</v>
      </c>
      <c r="G677" s="5">
        <v>1953</v>
      </c>
      <c r="H677" s="5" t="s">
        <v>60</v>
      </c>
      <c r="I677" s="3">
        <v>8.15456843625858</v>
      </c>
      <c r="J677" s="3">
        <v>40.6746031746032</v>
      </c>
      <c r="K677" s="3">
        <v>4.47948646385711</v>
      </c>
      <c r="L677" s="3">
        <v>6.2320230105465</v>
      </c>
      <c r="M677" s="3">
        <v>4.18145133235929</v>
      </c>
      <c r="N677" s="3">
        <v>28.0909990108803</v>
      </c>
      <c r="O677" s="3">
        <v>15.0341860643773</v>
      </c>
      <c r="P677" s="3">
        <v>31.3387423935091</v>
      </c>
      <c r="Q677" s="3">
        <v>20.5539006521214</v>
      </c>
      <c r="R677" s="3">
        <v>29.9476439790576</v>
      </c>
      <c r="S677" s="3">
        <v>43.8562782207705</v>
      </c>
      <c r="T677" s="3">
        <v>44.0821256038647</v>
      </c>
      <c r="U677" s="3">
        <v>68.3039226705631</v>
      </c>
      <c r="V677" s="3">
        <v>54.1595925297114</v>
      </c>
      <c r="W677" s="3">
        <v>54.3393114821686</v>
      </c>
      <c r="X677" s="3">
        <v>44.0909090909091</v>
      </c>
      <c r="Y677" s="3">
        <v>126.638413803542</v>
      </c>
      <c r="Z677" s="3">
        <v>19.0938511326861</v>
      </c>
      <c r="AA677" s="3">
        <v>0.244234238497104</v>
      </c>
      <c r="AB677" s="3">
        <v>0.15855426388705</v>
      </c>
      <c r="AC677" s="3">
        <v>-20.7176378568635</v>
      </c>
      <c r="AD677" s="3">
        <v>0.749810917257246</v>
      </c>
      <c r="AE677" s="5">
        <v>3</v>
      </c>
      <c r="AF677" s="3">
        <v>1.11953687594165</v>
      </c>
      <c r="AG677" s="3">
        <v>30.8666483964197</v>
      </c>
      <c r="AH677" s="3">
        <v>33.8985885249778</v>
      </c>
      <c r="AI677" s="3">
        <v>15.6139716335257</v>
      </c>
      <c r="AJ677" s="3">
        <v>18.7741568504279</v>
      </c>
      <c r="AK677" s="3"/>
      <c r="AL677" s="3"/>
      <c r="AM677" s="3"/>
      <c r="AN677" s="5" t="s">
        <v>46</v>
      </c>
      <c r="AO677" s="1"/>
      <c r="AP677" s="1"/>
      <c r="AQ677" s="1"/>
    </row>
    <row r="678" spans="1:43">
      <c r="A678" s="1" t="s">
        <v>1976</v>
      </c>
      <c r="B678" s="1" t="s">
        <v>1977</v>
      </c>
      <c r="C678" s="3">
        <v>5.69315068493151</v>
      </c>
      <c r="D678" s="4">
        <v>42159</v>
      </c>
      <c r="E678" s="3">
        <v>7.5348101373</v>
      </c>
      <c r="F678" s="5" t="s">
        <v>574</v>
      </c>
      <c r="G678" s="5">
        <v>296</v>
      </c>
      <c r="H678" s="5" t="s">
        <v>93</v>
      </c>
      <c r="I678" s="3">
        <v>7.51173708920189</v>
      </c>
      <c r="J678" s="3">
        <v>41.45</v>
      </c>
      <c r="K678" s="3">
        <v>3.61990950226245</v>
      </c>
      <c r="L678" s="3">
        <v>17.591674925669</v>
      </c>
      <c r="M678" s="3">
        <v>-0.865800865800851</v>
      </c>
      <c r="N678" s="3">
        <v>89.4211576846307</v>
      </c>
      <c r="O678" s="3">
        <v>14.8829431438127</v>
      </c>
      <c r="P678" s="3">
        <v>38.6317907444668</v>
      </c>
      <c r="Q678" s="3">
        <v>16.6383701188455</v>
      </c>
      <c r="R678" s="3">
        <v>44.1692466460268</v>
      </c>
      <c r="S678" s="3">
        <v>56.4920273348519</v>
      </c>
      <c r="T678" s="3">
        <v>35.574377977766</v>
      </c>
      <c r="U678" s="3">
        <v>78.4415584415585</v>
      </c>
      <c r="V678" s="3">
        <v>50.5537098560354</v>
      </c>
      <c r="W678" s="3">
        <v>53.0066815144766</v>
      </c>
      <c r="X678" s="3">
        <v>56.7415730337079</v>
      </c>
      <c r="Y678" s="3">
        <v>41.0677618069815</v>
      </c>
      <c r="Z678" s="3">
        <v>83.1168831168831</v>
      </c>
      <c r="AA678" s="3">
        <v>0.215674530138677</v>
      </c>
      <c r="AB678" s="3">
        <v>0.135527108150199</v>
      </c>
      <c r="AC678" s="3">
        <v>-24.5322245322245</v>
      </c>
      <c r="AD678" s="3">
        <v>0.619651620736294</v>
      </c>
      <c r="AE678" s="5">
        <v>6</v>
      </c>
      <c r="AF678" s="3">
        <v>1.01231518716635</v>
      </c>
      <c r="AG678" s="3">
        <v>42.3064343470127</v>
      </c>
      <c r="AH678" s="3">
        <v>34.9585682452431</v>
      </c>
      <c r="AI678" s="3">
        <v>14.2070556899995</v>
      </c>
      <c r="AJ678" s="3">
        <v>10.6635087245972</v>
      </c>
      <c r="AK678" s="3"/>
      <c r="AL678" s="3"/>
      <c r="AM678" s="3"/>
      <c r="AN678" s="5" t="s">
        <v>46</v>
      </c>
      <c r="AO678" s="1"/>
      <c r="AP678" s="1"/>
      <c r="AQ678" s="1"/>
    </row>
    <row r="679" spans="1:43">
      <c r="A679" s="1" t="s">
        <v>1978</v>
      </c>
      <c r="B679" s="1" t="s">
        <v>1979</v>
      </c>
      <c r="C679" s="3">
        <v>5.70958904109589</v>
      </c>
      <c r="D679" s="4">
        <v>42153</v>
      </c>
      <c r="E679" s="3">
        <v>8.5108787581</v>
      </c>
      <c r="F679" s="5" t="s">
        <v>977</v>
      </c>
      <c r="G679" s="5">
        <v>2085</v>
      </c>
      <c r="H679" s="5" t="s">
        <v>60</v>
      </c>
      <c r="I679" s="3">
        <v>1.43747005270724</v>
      </c>
      <c r="J679" s="3">
        <v>74.7023809523809</v>
      </c>
      <c r="K679" s="3">
        <v>0.857551214864215</v>
      </c>
      <c r="L679" s="3">
        <v>74.5925215723874</v>
      </c>
      <c r="M679" s="3">
        <v>-1.3360260991145</v>
      </c>
      <c r="N679" s="3">
        <v>70.1285855588526</v>
      </c>
      <c r="O679" s="3">
        <v>1.3888888888889</v>
      </c>
      <c r="P679" s="3">
        <v>76.9776876267749</v>
      </c>
      <c r="Q679" s="3">
        <v>-3.43621712026759</v>
      </c>
      <c r="R679" s="3">
        <v>81.7801047120419</v>
      </c>
      <c r="S679" s="3">
        <v>20.0794100964265</v>
      </c>
      <c r="T679" s="3">
        <v>77.4154589371981</v>
      </c>
      <c r="U679" s="3">
        <v>51.3584366062917</v>
      </c>
      <c r="V679" s="3">
        <v>68.081494057725</v>
      </c>
      <c r="W679" s="3">
        <v>19.8528024155501</v>
      </c>
      <c r="X679" s="3">
        <v>81.5909090909091</v>
      </c>
      <c r="Y679" s="3">
        <v>20.30687630233</v>
      </c>
      <c r="Z679" s="3">
        <v>89.9676375404531</v>
      </c>
      <c r="AA679" s="3">
        <v>0.107044148559438</v>
      </c>
      <c r="AB679" s="3">
        <v>0.054393097471674</v>
      </c>
      <c r="AC679" s="3">
        <v>-33.6746684572771</v>
      </c>
      <c r="AD679" s="3">
        <v>0.184432382992884</v>
      </c>
      <c r="AE679" s="5">
        <v>7</v>
      </c>
      <c r="AF679" s="3">
        <v>0.419983695339097</v>
      </c>
      <c r="AG679" s="3">
        <v>17.7865718760924</v>
      </c>
      <c r="AH679" s="3">
        <v>24.1207335444977</v>
      </c>
      <c r="AI679" s="3">
        <v>3.73902446163732</v>
      </c>
      <c r="AJ679" s="3">
        <v>3.41414176562835</v>
      </c>
      <c r="AK679" s="3"/>
      <c r="AL679" s="3"/>
      <c r="AM679" s="3"/>
      <c r="AN679" s="5" t="s">
        <v>46</v>
      </c>
      <c r="AO679" s="1"/>
      <c r="AP679" s="1"/>
      <c r="AQ679" s="1"/>
    </row>
    <row r="680" spans="1:43">
      <c r="A680" s="1" t="s">
        <v>1980</v>
      </c>
      <c r="B680" s="1" t="s">
        <v>1981</v>
      </c>
      <c r="C680" s="3">
        <v>5.77808219178082</v>
      </c>
      <c r="D680" s="4">
        <v>42128</v>
      </c>
      <c r="E680" s="3">
        <v>4.6972200086</v>
      </c>
      <c r="F680" s="5" t="s">
        <v>1982</v>
      </c>
      <c r="G680" s="5">
        <v>2032</v>
      </c>
      <c r="H680" s="5" t="s">
        <v>60</v>
      </c>
      <c r="I680" s="3">
        <v>7.64336761373541</v>
      </c>
      <c r="J680" s="3">
        <v>45.8333333333333</v>
      </c>
      <c r="K680" s="3">
        <v>1.66268828710182</v>
      </c>
      <c r="L680" s="3">
        <v>60.0191754554171</v>
      </c>
      <c r="M680" s="3">
        <v>4.62515883100381</v>
      </c>
      <c r="N680" s="3">
        <v>20.8704253214639</v>
      </c>
      <c r="O680" s="3">
        <v>7.74666317717875</v>
      </c>
      <c r="P680" s="3">
        <v>56.6937119675456</v>
      </c>
      <c r="Q680" s="3">
        <v>0.210953346855997</v>
      </c>
      <c r="R680" s="3">
        <v>72.565445026178</v>
      </c>
      <c r="S680" s="3">
        <v>28.135698723934</v>
      </c>
      <c r="T680" s="3">
        <v>61.1111111111111</v>
      </c>
      <c r="U680" s="3">
        <v>70.8535067090884</v>
      </c>
      <c r="V680" s="3">
        <v>51.7826825127334</v>
      </c>
      <c r="W680" s="3">
        <v>35.9044894366197</v>
      </c>
      <c r="X680" s="3">
        <v>61.1363636363636</v>
      </c>
      <c r="Y680" s="3">
        <v>85.981026953772</v>
      </c>
      <c r="Z680" s="3">
        <v>44.9838187702265</v>
      </c>
      <c r="AA680" s="3">
        <v>0.132428703751633</v>
      </c>
      <c r="AB680" s="3">
        <v>0.0924946765516722</v>
      </c>
      <c r="AC680" s="3">
        <v>-31.4192204700982</v>
      </c>
      <c r="AD680" s="3">
        <v>0.342038205857512</v>
      </c>
      <c r="AE680" s="5">
        <v>3</v>
      </c>
      <c r="AF680" s="3">
        <v>0.714705700264767</v>
      </c>
      <c r="AG680" s="3">
        <v>25.0959270155338</v>
      </c>
      <c r="AH680" s="3">
        <v>32.4254861433142</v>
      </c>
      <c r="AI680" s="3">
        <v>9.60471564716538</v>
      </c>
      <c r="AJ680" s="3">
        <v>10.5700738064992</v>
      </c>
      <c r="AK680" s="3"/>
      <c r="AL680" s="3"/>
      <c r="AM680" s="3"/>
      <c r="AN680" s="5" t="s">
        <v>46</v>
      </c>
      <c r="AO680" s="1"/>
      <c r="AP680" s="1"/>
      <c r="AQ680" s="1"/>
    </row>
    <row r="681" spans="1:43">
      <c r="A681" s="1" t="s">
        <v>1983</v>
      </c>
      <c r="B681" s="1" t="s">
        <v>1984</v>
      </c>
      <c r="C681" s="3">
        <v>5.6958904109589</v>
      </c>
      <c r="D681" s="4">
        <v>42158</v>
      </c>
      <c r="E681" s="3">
        <v>6.042569522</v>
      </c>
      <c r="F681" s="5" t="s">
        <v>307</v>
      </c>
      <c r="G681" s="5">
        <v>2080</v>
      </c>
      <c r="H681" s="5" t="s">
        <v>93</v>
      </c>
      <c r="I681" s="3">
        <v>3.10269934843315</v>
      </c>
      <c r="J681" s="3">
        <v>68.25</v>
      </c>
      <c r="K681" s="3">
        <v>0.461038470259246</v>
      </c>
      <c r="L681" s="3">
        <v>86.0257680872151</v>
      </c>
      <c r="M681" s="3">
        <v>2.0185739504183</v>
      </c>
      <c r="N681" s="3">
        <v>53.8922155688623</v>
      </c>
      <c r="O681" s="3">
        <v>1.67537896678405</v>
      </c>
      <c r="P681" s="3">
        <v>91.8008048289739</v>
      </c>
      <c r="Q681" s="3">
        <v>-0.0975493769189935</v>
      </c>
      <c r="R681" s="3">
        <v>94.37564499484</v>
      </c>
      <c r="S681" s="3">
        <v>29.8108948291127</v>
      </c>
      <c r="T681" s="3">
        <v>62.9962943356273</v>
      </c>
      <c r="U681" s="3">
        <v>67.7436063798351</v>
      </c>
      <c r="V681" s="3">
        <v>56.0354374307863</v>
      </c>
      <c r="W681" s="3">
        <v>37.8694409885999</v>
      </c>
      <c r="X681" s="3">
        <v>72.0349563046192</v>
      </c>
      <c r="Y681" s="3">
        <v>92.2978985614907</v>
      </c>
      <c r="Z681" s="3">
        <v>46.3636363636364</v>
      </c>
      <c r="AA681" s="3">
        <v>0.15862974204504</v>
      </c>
      <c r="AB681" s="3">
        <v>0.100518441778829</v>
      </c>
      <c r="AC681" s="3">
        <v>-30.2031142476805</v>
      </c>
      <c r="AD681" s="3">
        <v>0.373365072170568</v>
      </c>
      <c r="AE681" s="5">
        <v>4</v>
      </c>
      <c r="AF681" s="3">
        <v>0.805851448203661</v>
      </c>
      <c r="AG681" s="3">
        <v>26.5531768698632</v>
      </c>
      <c r="AH681" s="3">
        <v>32.0942202485659</v>
      </c>
      <c r="AI681" s="3">
        <v>9.7653388814064</v>
      </c>
      <c r="AJ681" s="3">
        <v>11.9832316938719</v>
      </c>
      <c r="AK681" s="3"/>
      <c r="AL681" s="3"/>
      <c r="AM681" s="3">
        <v>100</v>
      </c>
      <c r="AN681" s="5" t="s">
        <v>56</v>
      </c>
      <c r="AO681" s="1"/>
      <c r="AP681" s="1"/>
      <c r="AQ681" s="1"/>
    </row>
    <row r="682" spans="1:43">
      <c r="A682" s="1" t="s">
        <v>1985</v>
      </c>
      <c r="B682" s="1" t="s">
        <v>1986</v>
      </c>
      <c r="C682" s="3">
        <v>5.6986301369863</v>
      </c>
      <c r="D682" s="4">
        <v>42157</v>
      </c>
      <c r="E682" s="3">
        <v>12.4605233724</v>
      </c>
      <c r="F682" s="5" t="s">
        <v>1987</v>
      </c>
      <c r="G682" s="5">
        <v>2081</v>
      </c>
      <c r="H682" s="5" t="s">
        <v>191</v>
      </c>
      <c r="I682" s="3">
        <v>8.55226383454444</v>
      </c>
      <c r="J682" s="3">
        <v>62.748643761302</v>
      </c>
      <c r="K682" s="3">
        <v>-0.563236047107021</v>
      </c>
      <c r="L682" s="3">
        <v>95.2054794520548</v>
      </c>
      <c r="M682" s="3">
        <v>0.935550935550936</v>
      </c>
      <c r="N682" s="3">
        <v>83.2432432432432</v>
      </c>
      <c r="O682" s="3">
        <v>29.7261189044756</v>
      </c>
      <c r="P682" s="3">
        <v>11.047619047619</v>
      </c>
      <c r="Q682" s="3">
        <v>53.3965244865719</v>
      </c>
      <c r="R682" s="3">
        <v>3.77358490566038</v>
      </c>
      <c r="S682" s="3">
        <v>126.340326340326</v>
      </c>
      <c r="T682" s="3">
        <v>2.45098039215686</v>
      </c>
      <c r="U682" s="3">
        <v>232.534246575343</v>
      </c>
      <c r="V682" s="3">
        <v>9.67741935483871</v>
      </c>
      <c r="W682" s="3">
        <v>168.232044198895</v>
      </c>
      <c r="X682" s="3">
        <v>20.4946996466431</v>
      </c>
      <c r="Y682" s="3">
        <v>148.65556978233</v>
      </c>
      <c r="Z682" s="3">
        <v>55.0632911392405</v>
      </c>
      <c r="AA682" s="3">
        <v>0.373391706981304</v>
      </c>
      <c r="AB682" s="3">
        <v>0.333630155326725</v>
      </c>
      <c r="AC682" s="3">
        <v>-32.0561941251596</v>
      </c>
      <c r="AD682" s="3">
        <v>1.2122393517414</v>
      </c>
      <c r="AE682" s="5">
        <v>3</v>
      </c>
      <c r="AF682" s="3">
        <v>2.91728235139675</v>
      </c>
      <c r="AG682" s="3">
        <v>122.67149973364</v>
      </c>
      <c r="AH682" s="3">
        <v>87.5879134982021</v>
      </c>
      <c r="AI682" s="3">
        <v>36.919802917341</v>
      </c>
      <c r="AJ682" s="3">
        <v>23.226998743411</v>
      </c>
      <c r="AK682" s="3"/>
      <c r="AL682" s="3"/>
      <c r="AM682" s="3"/>
      <c r="AN682" s="5" t="s">
        <v>46</v>
      </c>
      <c r="AO682" s="1"/>
      <c r="AP682" s="1"/>
      <c r="AQ682" s="1"/>
    </row>
    <row r="683" spans="1:43">
      <c r="A683" s="1" t="s">
        <v>1988</v>
      </c>
      <c r="B683" s="1" t="s">
        <v>1989</v>
      </c>
      <c r="C683" s="3">
        <v>5.67945205479452</v>
      </c>
      <c r="D683" s="4">
        <v>42164</v>
      </c>
      <c r="E683" s="3">
        <v>50.2820684447</v>
      </c>
      <c r="F683" s="5" t="s">
        <v>1990</v>
      </c>
      <c r="G683" s="5">
        <v>1028</v>
      </c>
      <c r="H683" s="5" t="s">
        <v>50</v>
      </c>
      <c r="I683" s="3">
        <v>0.298507462686584</v>
      </c>
      <c r="J683" s="3">
        <v>18.5350602947745</v>
      </c>
      <c r="K683" s="3">
        <v>-0.099108027750231</v>
      </c>
      <c r="L683" s="3">
        <v>92.2089420097388</v>
      </c>
      <c r="M683" s="3">
        <v>0</v>
      </c>
      <c r="N683" s="3">
        <v>34.1495992876224</v>
      </c>
      <c r="O683" s="3">
        <v>0.498504549170583</v>
      </c>
      <c r="P683" s="3">
        <v>67.3823663773413</v>
      </c>
      <c r="Q683" s="3">
        <v>1.19769958990116</v>
      </c>
      <c r="R683" s="3">
        <v>40.4635441815548</v>
      </c>
      <c r="S683" s="3">
        <v>2.99204377458897</v>
      </c>
      <c r="T683" s="3">
        <v>12.6553672316384</v>
      </c>
      <c r="U683" s="3">
        <v>8.53213736603679</v>
      </c>
      <c r="V683" s="3">
        <v>14.3962848297214</v>
      </c>
      <c r="W683" s="3">
        <v>17.2976337143619</v>
      </c>
      <c r="X683" s="3">
        <v>13.5922330097087</v>
      </c>
      <c r="Y683" s="3">
        <v>24.0486197973733</v>
      </c>
      <c r="Z683" s="3">
        <v>11.1111111111111</v>
      </c>
      <c r="AA683" s="3">
        <v>0.129681517825163</v>
      </c>
      <c r="AB683" s="3">
        <v>0.750592120649974</v>
      </c>
      <c r="AC683" s="3">
        <v>-1.52235965746908</v>
      </c>
      <c r="AD683" s="3">
        <v>3.58120079154536</v>
      </c>
      <c r="AE683" s="5">
        <v>2</v>
      </c>
      <c r="AF683" s="3">
        <v>0.449434882877739</v>
      </c>
      <c r="AG683" s="3">
        <v>3.74071788602466</v>
      </c>
      <c r="AH683" s="3">
        <v>4.38131762454048</v>
      </c>
      <c r="AI683" s="3">
        <v>5.58714753577589</v>
      </c>
      <c r="AJ683" s="3">
        <v>4.89508513932086</v>
      </c>
      <c r="AK683" s="3"/>
      <c r="AL683" s="3"/>
      <c r="AM683" s="3"/>
      <c r="AN683" s="5" t="s">
        <v>51</v>
      </c>
      <c r="AO683" s="1"/>
      <c r="AP683" s="1"/>
      <c r="AQ683" s="1"/>
    </row>
    <row r="684" spans="1:43">
      <c r="A684" s="1" t="s">
        <v>1991</v>
      </c>
      <c r="B684" s="1" t="s">
        <v>1992</v>
      </c>
      <c r="C684" s="3">
        <v>5.79452054794521</v>
      </c>
      <c r="D684" s="4">
        <v>42122</v>
      </c>
      <c r="E684" s="3">
        <v>6.0423083466</v>
      </c>
      <c r="F684" s="5" t="s">
        <v>1993</v>
      </c>
      <c r="G684" s="5">
        <v>233</v>
      </c>
      <c r="H684" s="5" t="s">
        <v>93</v>
      </c>
      <c r="I684" s="3">
        <v>3.08850043113584</v>
      </c>
      <c r="J684" s="3">
        <v>68.4</v>
      </c>
      <c r="K684" s="3">
        <v>1.11487005997232</v>
      </c>
      <c r="L684" s="3">
        <v>65.0148662041625</v>
      </c>
      <c r="M684" s="3">
        <v>1.62274940112819</v>
      </c>
      <c r="N684" s="3">
        <v>61.2275449101796</v>
      </c>
      <c r="O684" s="3">
        <v>5.30909673286355</v>
      </c>
      <c r="P684" s="3">
        <v>71.0764587525151</v>
      </c>
      <c r="Q684" s="3">
        <v>6.57212317666125</v>
      </c>
      <c r="R684" s="3">
        <v>78.328173374613</v>
      </c>
      <c r="S684" s="3">
        <v>25.4268001907487</v>
      </c>
      <c r="T684" s="3">
        <v>67.4430915828481</v>
      </c>
      <c r="U684" s="3">
        <v>28.427734375</v>
      </c>
      <c r="V684" s="3">
        <v>86.1572535991141</v>
      </c>
      <c r="W684" s="3">
        <v>30.6694069082425</v>
      </c>
      <c r="X684" s="3">
        <v>82.2097378277154</v>
      </c>
      <c r="Y684" s="3">
        <v>43.4927066354411</v>
      </c>
      <c r="Z684" s="3">
        <v>80.6493506493507</v>
      </c>
      <c r="AA684" s="3">
        <v>0.252516876017467</v>
      </c>
      <c r="AB684" s="3">
        <v>0.280912482672371</v>
      </c>
      <c r="AC684" s="3">
        <v>-4.31880643894779</v>
      </c>
      <c r="AD684" s="3">
        <v>2.1553469420572</v>
      </c>
      <c r="AE684" s="5">
        <v>2</v>
      </c>
      <c r="AF684" s="3">
        <v>0.687066028486723</v>
      </c>
      <c r="AG684" s="3">
        <v>21.5898244068434</v>
      </c>
      <c r="AH684" s="3">
        <v>13.3404751359968</v>
      </c>
      <c r="AI684" s="3">
        <v>9.31750402445686</v>
      </c>
      <c r="AJ684" s="3">
        <v>8.7577793728197</v>
      </c>
      <c r="AK684" s="3"/>
      <c r="AL684" s="3"/>
      <c r="AM684" s="3">
        <v>10</v>
      </c>
      <c r="AN684" s="5" t="s">
        <v>56</v>
      </c>
      <c r="AO684" s="1"/>
      <c r="AP684" s="1"/>
      <c r="AQ684" s="1"/>
    </row>
    <row r="685" spans="1:43">
      <c r="A685" s="1" t="s">
        <v>1994</v>
      </c>
      <c r="B685" s="1" t="s">
        <v>1995</v>
      </c>
      <c r="C685" s="3">
        <v>5.78904109589041</v>
      </c>
      <c r="D685" s="4">
        <v>42124</v>
      </c>
      <c r="E685" s="3">
        <v>8.822159946</v>
      </c>
      <c r="F685" s="5" t="s">
        <v>1996</v>
      </c>
      <c r="G685" s="5">
        <v>596</v>
      </c>
      <c r="H685" s="5" t="s">
        <v>93</v>
      </c>
      <c r="I685" s="3">
        <v>2.30870712401055</v>
      </c>
      <c r="J685" s="3">
        <v>76.4</v>
      </c>
      <c r="K685" s="3">
        <v>0.714285714285708</v>
      </c>
      <c r="L685" s="3">
        <v>78.5431119920714</v>
      </c>
      <c r="M685" s="3">
        <v>1.17416829745597</v>
      </c>
      <c r="N685" s="3">
        <v>69.7604790419162</v>
      </c>
      <c r="O685" s="3">
        <v>3.26231691078561</v>
      </c>
      <c r="P685" s="3">
        <v>84.8591549295775</v>
      </c>
      <c r="Q685" s="3">
        <v>6.52472527472527</v>
      </c>
      <c r="R685" s="3">
        <v>78.5861713106295</v>
      </c>
      <c r="S685" s="3">
        <v>14.3805309734513</v>
      </c>
      <c r="T685" s="3">
        <v>87.9301217575437</v>
      </c>
      <c r="U685" s="3">
        <v>32</v>
      </c>
      <c r="V685" s="3">
        <v>81.6168327796235</v>
      </c>
      <c r="W685" s="3">
        <v>32.791095890411</v>
      </c>
      <c r="X685" s="3">
        <v>78.7141073657928</v>
      </c>
      <c r="Y685" s="3">
        <v>52.0588235294118</v>
      </c>
      <c r="Z685" s="3">
        <v>71.2987012987013</v>
      </c>
      <c r="AA685" s="3">
        <v>0.430090485954323</v>
      </c>
      <c r="AB685" s="3">
        <v>0.35441849871841</v>
      </c>
      <c r="AC685" s="3">
        <v>-6.06312292358804</v>
      </c>
      <c r="AD685" s="3">
        <v>1.63214470951298</v>
      </c>
      <c r="AE685" s="5">
        <v>3</v>
      </c>
      <c r="AF685" s="3">
        <v>0.732867618890683</v>
      </c>
      <c r="AG685" s="3">
        <v>12.910173910572</v>
      </c>
      <c r="AH685" s="3">
        <v>15.5933747282278</v>
      </c>
      <c r="AI685" s="3">
        <v>9.25895100220115</v>
      </c>
      <c r="AJ685" s="3">
        <v>10.5734350390443</v>
      </c>
      <c r="AK685" s="3"/>
      <c r="AL685" s="3"/>
      <c r="AM685" s="3">
        <v>100</v>
      </c>
      <c r="AN685" s="5" t="s">
        <v>56</v>
      </c>
      <c r="AO685" s="1"/>
      <c r="AP685" s="1"/>
      <c r="AQ685" s="1"/>
    </row>
    <row r="686" spans="1:43">
      <c r="A686" s="1" t="s">
        <v>1997</v>
      </c>
      <c r="B686" s="1" t="s">
        <v>1998</v>
      </c>
      <c r="C686" s="3">
        <v>5.79178082191781</v>
      </c>
      <c r="D686" s="4">
        <v>42123</v>
      </c>
      <c r="E686" s="3">
        <v>5.6813788699</v>
      </c>
      <c r="F686" s="5" t="s">
        <v>1999</v>
      </c>
      <c r="G686" s="5">
        <v>260</v>
      </c>
      <c r="H686" s="5" t="s">
        <v>93</v>
      </c>
      <c r="I686" s="3">
        <v>3.25234855847099</v>
      </c>
      <c r="J686" s="3">
        <v>65.8</v>
      </c>
      <c r="K686" s="3">
        <v>1.30951624181552</v>
      </c>
      <c r="L686" s="3">
        <v>58.4737363726462</v>
      </c>
      <c r="M686" s="3">
        <v>1.65848057664093</v>
      </c>
      <c r="N686" s="3">
        <v>60.0798403193613</v>
      </c>
      <c r="O686" s="3">
        <v>4.14297850094752</v>
      </c>
      <c r="P686" s="3">
        <v>80.0301810865191</v>
      </c>
      <c r="Q686" s="3">
        <v>10.7274369485166</v>
      </c>
      <c r="R686" s="3">
        <v>57.3787409700722</v>
      </c>
      <c r="S686" s="3">
        <v>27.7924785502365</v>
      </c>
      <c r="T686" s="3">
        <v>64.9550026469031</v>
      </c>
      <c r="U686" s="3">
        <v>38.8966358724072</v>
      </c>
      <c r="V686" s="3">
        <v>74.031007751938</v>
      </c>
      <c r="W686" s="3">
        <v>43.6024508920526</v>
      </c>
      <c r="X686" s="3">
        <v>65.4806491885144</v>
      </c>
      <c r="Y686" s="3">
        <v>55.3011108945625</v>
      </c>
      <c r="Z686" s="3">
        <v>67.1428571428571</v>
      </c>
      <c r="AA686" s="3">
        <v>0.433260316024865</v>
      </c>
      <c r="AB686" s="3">
        <v>0.595044871316759</v>
      </c>
      <c r="AC686" s="3">
        <v>-5.045621149497</v>
      </c>
      <c r="AD686" s="3">
        <v>2.53596131839833</v>
      </c>
      <c r="AE686" s="5">
        <v>2</v>
      </c>
      <c r="AF686" s="3">
        <v>0.960759084024129</v>
      </c>
      <c r="AG686" s="3">
        <v>24.2520735236398</v>
      </c>
      <c r="AH686" s="3">
        <v>17.0896304222703</v>
      </c>
      <c r="AI686" s="3">
        <v>12.2722291106691</v>
      </c>
      <c r="AJ686" s="3">
        <v>10.6518298887852</v>
      </c>
      <c r="AK686" s="3"/>
      <c r="AL686" s="3"/>
      <c r="AM686" s="3"/>
      <c r="AN686" s="5" t="s">
        <v>46</v>
      </c>
      <c r="AO686" s="1"/>
      <c r="AP686" s="1"/>
      <c r="AQ686" s="1"/>
    </row>
    <row r="687" spans="1:43">
      <c r="A687" s="1" t="s">
        <v>2000</v>
      </c>
      <c r="B687" s="1" t="s">
        <v>2001</v>
      </c>
      <c r="C687" s="3">
        <v>5.75342465753425</v>
      </c>
      <c r="D687" s="4">
        <v>42137</v>
      </c>
      <c r="E687" s="3">
        <v>0.5622875428</v>
      </c>
      <c r="F687" s="5" t="s">
        <v>2002</v>
      </c>
      <c r="G687" s="5">
        <v>1658</v>
      </c>
      <c r="H687" s="5" t="s">
        <v>93</v>
      </c>
      <c r="I687" s="3">
        <v>1.5576323987539</v>
      </c>
      <c r="J687" s="3">
        <v>84.95</v>
      </c>
      <c r="K687" s="3">
        <v>1.5576323987539</v>
      </c>
      <c r="L687" s="3">
        <v>52.0812685827552</v>
      </c>
      <c r="M687" s="3">
        <v>-2.24887556221889</v>
      </c>
      <c r="N687" s="3">
        <v>93.1137724550898</v>
      </c>
      <c r="O687" s="3">
        <v>15.5345540460721</v>
      </c>
      <c r="P687" s="3">
        <v>36.9215291750503</v>
      </c>
      <c r="Q687" s="3">
        <v>7.17808219178082</v>
      </c>
      <c r="R687" s="3">
        <v>75.593395252838</v>
      </c>
      <c r="S687" s="3">
        <v>36.6876310272537</v>
      </c>
      <c r="T687" s="3">
        <v>55.7437797776601</v>
      </c>
      <c r="U687" s="3">
        <v>120.022497187852</v>
      </c>
      <c r="V687" s="3">
        <v>32.8349944629014</v>
      </c>
      <c r="W687" s="3">
        <v>87.8962536023055</v>
      </c>
      <c r="X687" s="3">
        <v>36.9538077403246</v>
      </c>
      <c r="Y687" s="3">
        <v>92.7093596059113</v>
      </c>
      <c r="Z687" s="3">
        <v>45.974025974026</v>
      </c>
      <c r="AA687" s="3">
        <v>0.175357681563313</v>
      </c>
      <c r="AB687" s="3">
        <v>0.205593869972707</v>
      </c>
      <c r="AC687" s="3">
        <v>-26.4577893820714</v>
      </c>
      <c r="AD687" s="3">
        <v>0.882542353853039</v>
      </c>
      <c r="AE687" s="5">
        <v>4</v>
      </c>
      <c r="AF687" s="3">
        <v>1.70270147416777</v>
      </c>
      <c r="AG687" s="3">
        <v>41.7264665960628</v>
      </c>
      <c r="AH687" s="3">
        <v>47.8444697996204</v>
      </c>
      <c r="AI687" s="3">
        <v>21.8582643521433</v>
      </c>
      <c r="AJ687" s="3">
        <v>18.2927363923382</v>
      </c>
      <c r="AK687" s="3"/>
      <c r="AL687" s="3"/>
      <c r="AM687" s="3"/>
      <c r="AN687" s="5" t="s">
        <v>46</v>
      </c>
      <c r="AO687" s="1"/>
      <c r="AP687" s="1"/>
      <c r="AQ687" s="1"/>
    </row>
    <row r="688" spans="1:43">
      <c r="A688" s="1" t="s">
        <v>2003</v>
      </c>
      <c r="B688" s="1" t="s">
        <v>2004</v>
      </c>
      <c r="C688" s="3">
        <v>5.75068493150685</v>
      </c>
      <c r="D688" s="4">
        <v>42138</v>
      </c>
      <c r="E688" s="3">
        <v>6.8164697297</v>
      </c>
      <c r="F688" s="5" t="s">
        <v>2005</v>
      </c>
      <c r="G688" s="5">
        <v>386</v>
      </c>
      <c r="H688" s="5" t="s">
        <v>93</v>
      </c>
      <c r="I688" s="3">
        <v>4.79833101529902</v>
      </c>
      <c r="J688" s="3">
        <v>53.75</v>
      </c>
      <c r="K688" s="3">
        <v>1.2768817204301</v>
      </c>
      <c r="L688" s="3">
        <v>59.3657086223984</v>
      </c>
      <c r="M688" s="3">
        <v>1.82432432432432</v>
      </c>
      <c r="N688" s="3">
        <v>56.4870259481038</v>
      </c>
      <c r="O688" s="3">
        <v>9.99999999999998</v>
      </c>
      <c r="P688" s="3">
        <v>50</v>
      </c>
      <c r="Q688" s="3">
        <v>16.5506573859242</v>
      </c>
      <c r="R688" s="3">
        <v>44.37564499484</v>
      </c>
      <c r="S688" s="3">
        <v>21.6303470540758</v>
      </c>
      <c r="T688" s="3">
        <v>74.3250397035468</v>
      </c>
      <c r="U688" s="3">
        <v>49.5039682539682</v>
      </c>
      <c r="V688" s="3">
        <v>66.7220376522702</v>
      </c>
      <c r="W688" s="3">
        <v>34.6738159070599</v>
      </c>
      <c r="X688" s="3">
        <v>76.3420724094881</v>
      </c>
      <c r="Y688" s="3">
        <v>46.3106796116505</v>
      </c>
      <c r="Z688" s="3">
        <v>78.051948051948</v>
      </c>
      <c r="AA688" s="3">
        <v>0.230757793891366</v>
      </c>
      <c r="AB688" s="3">
        <v>0.133867189082923</v>
      </c>
      <c r="AC688" s="3">
        <v>-21.4588634435963</v>
      </c>
      <c r="AD688" s="3">
        <v>0.485202030005631</v>
      </c>
      <c r="AE688" s="5">
        <v>4</v>
      </c>
      <c r="AF688" s="3">
        <v>0.735112923026906</v>
      </c>
      <c r="AG688" s="3">
        <v>17.8567731750137</v>
      </c>
      <c r="AH688" s="3">
        <v>24.5176508958754</v>
      </c>
      <c r="AI688" s="3">
        <v>9.96769863334208</v>
      </c>
      <c r="AJ688" s="3">
        <v>9.72895067041966</v>
      </c>
      <c r="AK688" s="3"/>
      <c r="AL688" s="3"/>
      <c r="AM688" s="3"/>
      <c r="AN688" s="5" t="s">
        <v>46</v>
      </c>
      <c r="AO688" s="1"/>
      <c r="AP688" s="1"/>
      <c r="AQ688" s="1"/>
    </row>
    <row r="689" spans="1:43">
      <c r="A689" s="1" t="s">
        <v>2006</v>
      </c>
      <c r="B689" s="1" t="s">
        <v>2007</v>
      </c>
      <c r="C689" s="3">
        <v>5.67945205479452</v>
      </c>
      <c r="D689" s="4">
        <v>42164</v>
      </c>
      <c r="E689" s="3">
        <v>3.6586602917</v>
      </c>
      <c r="F689" s="5" t="s">
        <v>2008</v>
      </c>
      <c r="G689" s="5">
        <v>1071</v>
      </c>
      <c r="H689" s="5" t="s">
        <v>93</v>
      </c>
      <c r="I689" s="3">
        <v>10.9206855320845</v>
      </c>
      <c r="J689" s="3">
        <v>25.85</v>
      </c>
      <c r="K689" s="3">
        <v>3.25572766904739</v>
      </c>
      <c r="L689" s="3">
        <v>23.8354806739346</v>
      </c>
      <c r="M689" s="3">
        <v>6.87403993855606</v>
      </c>
      <c r="N689" s="3">
        <v>18.063872255489</v>
      </c>
      <c r="O689" s="3">
        <v>18.8427458097577</v>
      </c>
      <c r="P689" s="3">
        <v>26.7102615694165</v>
      </c>
      <c r="Q689" s="3">
        <v>12.4444444444444</v>
      </c>
      <c r="R689" s="3">
        <v>52.2703818369453</v>
      </c>
      <c r="S689" s="3">
        <v>42.6265214606022</v>
      </c>
      <c r="T689" s="3">
        <v>49.0206458443621</v>
      </c>
      <c r="U689" s="3">
        <v>111.594753849078</v>
      </c>
      <c r="V689" s="3">
        <v>36.8770764119601</v>
      </c>
      <c r="W689" s="3">
        <v>77.5438596491228</v>
      </c>
      <c r="X689" s="3">
        <v>41.5106117353308</v>
      </c>
      <c r="Y689" s="3">
        <v>63.2258064516129</v>
      </c>
      <c r="Z689" s="3">
        <v>59.7402597402597</v>
      </c>
      <c r="AA689" s="3">
        <v>0.184432147597531</v>
      </c>
      <c r="AB689" s="3">
        <v>0.19297815910857</v>
      </c>
      <c r="AC689" s="3">
        <v>-30</v>
      </c>
      <c r="AD689" s="3">
        <v>0.701532733550988</v>
      </c>
      <c r="AE689" s="5">
        <v>5</v>
      </c>
      <c r="AF689" s="3">
        <v>1.44626266406934</v>
      </c>
      <c r="AG689" s="3">
        <v>49.454888403437</v>
      </c>
      <c r="AH689" s="3">
        <v>48.8591168228583</v>
      </c>
      <c r="AI689" s="3">
        <v>15.8403734692508</v>
      </c>
      <c r="AJ689" s="3">
        <v>10.1294323510124</v>
      </c>
      <c r="AK689" s="3"/>
      <c r="AL689" s="3"/>
      <c r="AM689" s="3"/>
      <c r="AN689" s="5" t="s">
        <v>46</v>
      </c>
      <c r="AO689" s="1"/>
      <c r="AP689" s="1"/>
      <c r="AQ689" s="1"/>
    </row>
    <row r="690" spans="1:43">
      <c r="A690" s="1" t="s">
        <v>2009</v>
      </c>
      <c r="B690" s="1" t="s">
        <v>2010</v>
      </c>
      <c r="C690" s="3">
        <v>5.73150684931507</v>
      </c>
      <c r="D690" s="4">
        <v>42145</v>
      </c>
      <c r="E690" s="3">
        <v>37.4230176909</v>
      </c>
      <c r="F690" s="5" t="s">
        <v>2011</v>
      </c>
      <c r="G690" s="5">
        <v>1952</v>
      </c>
      <c r="H690" s="5" t="s">
        <v>55</v>
      </c>
      <c r="I690" s="3">
        <v>13.1322505800464</v>
      </c>
      <c r="J690" s="3">
        <v>30.6110102843315</v>
      </c>
      <c r="K690" s="3">
        <v>3.81094315520544</v>
      </c>
      <c r="L690" s="3">
        <v>23.6723163841808</v>
      </c>
      <c r="M690" s="3">
        <v>7.3831415515058</v>
      </c>
      <c r="N690" s="3">
        <v>30.0418910831837</v>
      </c>
      <c r="O690" s="3">
        <v>18.0058083252662</v>
      </c>
      <c r="P690" s="3">
        <v>54.635761589404</v>
      </c>
      <c r="Q690" s="3">
        <v>27.3107049608355</v>
      </c>
      <c r="R690" s="3">
        <v>38.8719512195122</v>
      </c>
      <c r="S690" s="3">
        <v>60.3947368421053</v>
      </c>
      <c r="T690" s="3">
        <v>58.59375</v>
      </c>
      <c r="U690" s="3">
        <v>123.291452004546</v>
      </c>
      <c r="V690" s="3">
        <v>61.7886178861789</v>
      </c>
      <c r="W690" s="3">
        <v>120.174836797184</v>
      </c>
      <c r="X690" s="3">
        <v>45.0751252086811</v>
      </c>
      <c r="Y690" s="3">
        <v>167.408760025918</v>
      </c>
      <c r="Z690" s="3">
        <v>37.006237006237</v>
      </c>
      <c r="AA690" s="3">
        <v>0.300074914892729</v>
      </c>
      <c r="AB690" s="3">
        <v>0.285717895460294</v>
      </c>
      <c r="AC690" s="3">
        <v>-19.6928119020423</v>
      </c>
      <c r="AD690" s="3">
        <v>1.52498309923578</v>
      </c>
      <c r="AE690" s="5">
        <v>2</v>
      </c>
      <c r="AF690" s="3">
        <v>1.94579589222088</v>
      </c>
      <c r="AG690" s="3">
        <v>61.6410983034185</v>
      </c>
      <c r="AH690" s="3">
        <v>51.6127730480136</v>
      </c>
      <c r="AI690" s="3">
        <v>26.855381412832</v>
      </c>
      <c r="AJ690" s="3">
        <v>22.8224173613671</v>
      </c>
      <c r="AK690" s="3"/>
      <c r="AL690" s="3"/>
      <c r="AM690" s="3"/>
      <c r="AN690" s="5" t="s">
        <v>46</v>
      </c>
      <c r="AO690" s="1"/>
      <c r="AP690" s="1"/>
      <c r="AQ690" s="1"/>
    </row>
    <row r="691" spans="1:43">
      <c r="A691" s="1" t="s">
        <v>2012</v>
      </c>
      <c r="B691" s="1" t="s">
        <v>2013</v>
      </c>
      <c r="C691" s="3">
        <v>5.70958904109589</v>
      </c>
      <c r="D691" s="4">
        <v>42153</v>
      </c>
      <c r="E691" s="3">
        <v>4.518425016</v>
      </c>
      <c r="F691" s="5" t="s">
        <v>2014</v>
      </c>
      <c r="G691" s="5">
        <v>2085</v>
      </c>
      <c r="H691" s="5" t="s">
        <v>45</v>
      </c>
      <c r="I691" s="3">
        <v>-0.868306801736598</v>
      </c>
      <c r="J691" s="3">
        <v>87.8980891719745</v>
      </c>
      <c r="K691" s="3">
        <v>0.513573000733684</v>
      </c>
      <c r="L691" s="3">
        <v>45.6521739130435</v>
      </c>
      <c r="M691" s="3">
        <v>-1.36789056875449</v>
      </c>
      <c r="N691" s="3">
        <v>83.6507936507937</v>
      </c>
      <c r="O691" s="3">
        <v>-1.36789056875449</v>
      </c>
      <c r="P691" s="3">
        <v>88.9072847682119</v>
      </c>
      <c r="Q691" s="3">
        <v>-0.436046511627891</v>
      </c>
      <c r="R691" s="3">
        <v>81.8493150684932</v>
      </c>
      <c r="S691" s="3">
        <v>5.38461538461539</v>
      </c>
      <c r="T691" s="3">
        <v>69.4915254237288</v>
      </c>
      <c r="U691" s="3">
        <v>18.409680207433</v>
      </c>
      <c r="V691" s="3">
        <v>48.619957537155</v>
      </c>
      <c r="W691" s="3">
        <v>21.7777777777778</v>
      </c>
      <c r="X691" s="3">
        <v>48.3412322274881</v>
      </c>
      <c r="Y691" s="3">
        <v>33.398247322298</v>
      </c>
      <c r="Z691" s="3">
        <v>29.957805907173</v>
      </c>
      <c r="AA691" s="3">
        <v>0.0725428202345508</v>
      </c>
      <c r="AB691" s="3">
        <v>0.206185954053635</v>
      </c>
      <c r="AC691" s="3">
        <v>-5.18707482993197</v>
      </c>
      <c r="AD691" s="3">
        <v>1.30618329655248</v>
      </c>
      <c r="AE691" s="5">
        <v>3</v>
      </c>
      <c r="AF691" s="3">
        <v>0.521618852682861</v>
      </c>
      <c r="AG691" s="3">
        <v>5.12000244242614</v>
      </c>
      <c r="AH691" s="3">
        <v>8.99883989829278</v>
      </c>
      <c r="AI691" s="3">
        <v>5.78829404440582</v>
      </c>
      <c r="AJ691" s="3">
        <v>5.40704771073133</v>
      </c>
      <c r="AK691" s="3"/>
      <c r="AL691" s="3"/>
      <c r="AM691" s="3"/>
      <c r="AN691" s="5" t="s">
        <v>46</v>
      </c>
      <c r="AO691" s="1"/>
      <c r="AP691" s="1"/>
      <c r="AQ691" s="1"/>
    </row>
    <row r="692" spans="1:43">
      <c r="A692" s="1" t="s">
        <v>2015</v>
      </c>
      <c r="B692" s="1" t="s">
        <v>2016</v>
      </c>
      <c r="C692" s="3">
        <v>5.77808219178082</v>
      </c>
      <c r="D692" s="4">
        <v>42128</v>
      </c>
      <c r="E692" s="3">
        <v>0.4805054278</v>
      </c>
      <c r="F692" s="5" t="s">
        <v>2017</v>
      </c>
      <c r="G692" s="5">
        <v>633</v>
      </c>
      <c r="H692" s="5" t="s">
        <v>93</v>
      </c>
      <c r="I692" s="3">
        <v>1.07033639143731</v>
      </c>
      <c r="J692" s="3">
        <v>88.25</v>
      </c>
      <c r="K692" s="3">
        <v>-1.12191473448017</v>
      </c>
      <c r="L692" s="3">
        <v>99.0089197224975</v>
      </c>
      <c r="M692" s="3">
        <v>-8.63856254319281</v>
      </c>
      <c r="N692" s="3">
        <v>99.251497005988</v>
      </c>
      <c r="O692" s="3">
        <v>14.7569444444445</v>
      </c>
      <c r="P692" s="3">
        <v>39.0845070422535</v>
      </c>
      <c r="Q692" s="3">
        <v>-2.21893491124261</v>
      </c>
      <c r="R692" s="3">
        <v>96.1300309597523</v>
      </c>
      <c r="S692" s="3">
        <v>26.8714011516315</v>
      </c>
      <c r="T692" s="3">
        <v>65.5902593965061</v>
      </c>
      <c r="U692" s="3">
        <v>56.2647754137116</v>
      </c>
      <c r="V692" s="3">
        <v>62.624584717608</v>
      </c>
      <c r="W692" s="3">
        <v>35.5897435897436</v>
      </c>
      <c r="X692" s="3">
        <v>75.5305867665418</v>
      </c>
      <c r="Y692" s="3">
        <v>31.936127744511</v>
      </c>
      <c r="Z692" s="3">
        <v>90</v>
      </c>
      <c r="AA692" s="3">
        <v>0.0889297719410607</v>
      </c>
      <c r="AB692" s="3">
        <v>0.0798278638460313</v>
      </c>
      <c r="AC692" s="3">
        <v>-22.4738675958188</v>
      </c>
      <c r="AD692" s="3">
        <v>0.474380730165534</v>
      </c>
      <c r="AE692" s="5">
        <v>4</v>
      </c>
      <c r="AF692" s="3">
        <v>1.06282855851821</v>
      </c>
      <c r="AG692" s="3">
        <v>28.0606027254139</v>
      </c>
      <c r="AH692" s="3">
        <v>26.7342510032972</v>
      </c>
      <c r="AI692" s="3">
        <v>10.3541374260753</v>
      </c>
      <c r="AJ692" s="3">
        <v>7.75879040783454</v>
      </c>
      <c r="AK692" s="3"/>
      <c r="AL692" s="3"/>
      <c r="AM692" s="3"/>
      <c r="AN692" s="5" t="s">
        <v>46</v>
      </c>
      <c r="AO692" s="1"/>
      <c r="AP692" s="1"/>
      <c r="AQ692" s="1"/>
    </row>
    <row r="693" spans="1:43">
      <c r="A693" s="1" t="s">
        <v>2018</v>
      </c>
      <c r="B693" s="1" t="s">
        <v>2019</v>
      </c>
      <c r="C693" s="3">
        <v>5.77260273972603</v>
      </c>
      <c r="D693" s="4">
        <v>42130</v>
      </c>
      <c r="E693" s="3">
        <v>0.5107622721</v>
      </c>
      <c r="F693" s="5" t="s">
        <v>2020</v>
      </c>
      <c r="G693" s="5">
        <v>917</v>
      </c>
      <c r="H693" s="5" t="s">
        <v>93</v>
      </c>
      <c r="I693" s="3">
        <v>-3.81903642773208</v>
      </c>
      <c r="J693" s="3">
        <v>98.35</v>
      </c>
      <c r="K693" s="3">
        <v>0.738461538461537</v>
      </c>
      <c r="L693" s="3">
        <v>77.1060455896928</v>
      </c>
      <c r="M693" s="3">
        <v>-3.021327014218</v>
      </c>
      <c r="N693" s="3">
        <v>94.8602794411178</v>
      </c>
      <c r="O693" s="3">
        <v>-5.8654399079931</v>
      </c>
      <c r="P693" s="3">
        <v>98.8933601609658</v>
      </c>
      <c r="Q693" s="3">
        <v>-7.61851015801354</v>
      </c>
      <c r="R693" s="3">
        <v>97.781217750258</v>
      </c>
      <c r="S693" s="3">
        <v>2.76208411801632</v>
      </c>
      <c r="T693" s="3">
        <v>98.6765484383272</v>
      </c>
      <c r="U693" s="3">
        <v>40.9991386735573</v>
      </c>
      <c r="V693" s="3">
        <v>72.5359911406423</v>
      </c>
      <c r="W693" s="3">
        <v>56.0533841754052</v>
      </c>
      <c r="X693" s="3">
        <v>54.3071161048689</v>
      </c>
      <c r="Y693" s="3">
        <v>68.4907550631437</v>
      </c>
      <c r="Z693" s="3">
        <v>57.1428571428571</v>
      </c>
      <c r="AA693" s="3">
        <v>0.0237102015418508</v>
      </c>
      <c r="AB693" s="3">
        <v>0.251030031581607</v>
      </c>
      <c r="AC693" s="3">
        <v>-17.55768148565</v>
      </c>
      <c r="AD693" s="3">
        <v>0.90898460553373</v>
      </c>
      <c r="AE693" s="5">
        <v>2</v>
      </c>
      <c r="AF693" s="3">
        <v>1.33166667564663</v>
      </c>
      <c r="AG693" s="3">
        <v>2.28895196926984</v>
      </c>
      <c r="AH693" s="3">
        <v>20.9265389745946</v>
      </c>
      <c r="AI693" s="3">
        <v>16.3781475231984</v>
      </c>
      <c r="AJ693" s="3">
        <v>13.8211195366876</v>
      </c>
      <c r="AK693" s="3"/>
      <c r="AL693" s="3"/>
      <c r="AM693" s="3"/>
      <c r="AN693" s="5" t="s">
        <v>46</v>
      </c>
      <c r="AO693" s="1"/>
      <c r="AP693" s="1"/>
      <c r="AQ693" s="1"/>
    </row>
    <row r="694" spans="1:43">
      <c r="A694" s="1" t="s">
        <v>2021</v>
      </c>
      <c r="B694" s="1" t="s">
        <v>2022</v>
      </c>
      <c r="C694" s="3">
        <v>5.75068493150685</v>
      </c>
      <c r="D694" s="4">
        <v>42138</v>
      </c>
      <c r="E694" s="3">
        <v>6.8528368931</v>
      </c>
      <c r="F694" s="5" t="s">
        <v>588</v>
      </c>
      <c r="G694" s="5">
        <v>1478</v>
      </c>
      <c r="H694" s="5" t="s">
        <v>93</v>
      </c>
      <c r="I694" s="3">
        <v>3.18818040435458</v>
      </c>
      <c r="J694" s="3">
        <v>66.95</v>
      </c>
      <c r="K694" s="3">
        <v>1.14329268292683</v>
      </c>
      <c r="L694" s="3">
        <v>63.8751238850347</v>
      </c>
      <c r="M694" s="3">
        <v>1.37509549274256</v>
      </c>
      <c r="N694" s="3">
        <v>66.6666666666667</v>
      </c>
      <c r="O694" s="3">
        <v>5.82137161084529</v>
      </c>
      <c r="P694" s="3">
        <v>66.851106639839</v>
      </c>
      <c r="Q694" s="3">
        <v>9.94200497100248</v>
      </c>
      <c r="R694" s="3">
        <v>60.1651186790506</v>
      </c>
      <c r="S694" s="3">
        <v>21.8549127640037</v>
      </c>
      <c r="T694" s="3">
        <v>73.7956590788777</v>
      </c>
      <c r="U694" s="3">
        <v>37.2285418821096</v>
      </c>
      <c r="V694" s="3">
        <v>75.4706533776301</v>
      </c>
      <c r="W694" s="3">
        <v>30.5848474697263</v>
      </c>
      <c r="X694" s="3">
        <v>82.334581772784</v>
      </c>
      <c r="Y694" s="3">
        <v>48.130003515625</v>
      </c>
      <c r="Z694" s="3">
        <v>75.5844155844156</v>
      </c>
      <c r="AA694" s="3">
        <v>0.375316692212581</v>
      </c>
      <c r="AB694" s="3">
        <v>0.179750895740181</v>
      </c>
      <c r="AC694" s="3">
        <v>-12.9166666666667</v>
      </c>
      <c r="AD694" s="3">
        <v>0.718837579068212</v>
      </c>
      <c r="AE694" s="5">
        <v>2</v>
      </c>
      <c r="AF694" s="3">
        <v>0.717742007779213</v>
      </c>
      <c r="AG694" s="3">
        <v>16.7889043110935</v>
      </c>
      <c r="AH694" s="3">
        <v>18.4719768753176</v>
      </c>
      <c r="AI694" s="3">
        <v>8.76312067413851</v>
      </c>
      <c r="AJ694" s="3">
        <v>9.46602626915538</v>
      </c>
      <c r="AK694" s="3"/>
      <c r="AL694" s="3"/>
      <c r="AM694" s="3">
        <v>5</v>
      </c>
      <c r="AN694" s="5" t="s">
        <v>56</v>
      </c>
      <c r="AO694" s="1"/>
      <c r="AP694" s="1"/>
      <c r="AQ694" s="1"/>
    </row>
    <row r="695" spans="1:43">
      <c r="A695" s="1" t="s">
        <v>2023</v>
      </c>
      <c r="B695" s="1" t="s">
        <v>2024</v>
      </c>
      <c r="C695" s="3">
        <v>3.67397260273973</v>
      </c>
      <c r="D695" s="4">
        <v>42896</v>
      </c>
      <c r="E695" s="3">
        <v>0.7017410087</v>
      </c>
      <c r="F695" s="5" t="s">
        <v>2025</v>
      </c>
      <c r="G695" s="5">
        <v>216</v>
      </c>
      <c r="H695" s="5" t="s">
        <v>93</v>
      </c>
      <c r="I695" s="3">
        <v>6.44363293674166</v>
      </c>
      <c r="J695" s="3">
        <v>46.75</v>
      </c>
      <c r="K695" s="3">
        <v>2.74019329164298</v>
      </c>
      <c r="L695" s="3">
        <v>32.1110009910803</v>
      </c>
      <c r="M695" s="3">
        <v>4.10737945734201</v>
      </c>
      <c r="N695" s="3">
        <v>34.8303393213573</v>
      </c>
      <c r="O695" s="3">
        <v>9.18977705274605</v>
      </c>
      <c r="P695" s="3">
        <v>52.7162977867203</v>
      </c>
      <c r="Q695" s="3">
        <v>13.4178486255805</v>
      </c>
      <c r="R695" s="3">
        <v>50.0515995872033</v>
      </c>
      <c r="S695" s="3">
        <v>35.9614805898285</v>
      </c>
      <c r="T695" s="3">
        <v>56.2202223398624</v>
      </c>
      <c r="U695" s="3">
        <v>148.480681974426</v>
      </c>
      <c r="V695" s="3">
        <v>20.7641196013289</v>
      </c>
      <c r="W695" s="3">
        <v>132.856590645535</v>
      </c>
      <c r="X695" s="3">
        <v>16.9787765293383</v>
      </c>
      <c r="Y695" s="3"/>
      <c r="Z695" s="3"/>
      <c r="AA695" s="3">
        <v>0.183965691521177</v>
      </c>
      <c r="AB695" s="3">
        <v>0.254609891182928</v>
      </c>
      <c r="AC695" s="3">
        <v>-36.0467255334805</v>
      </c>
      <c r="AD695" s="3">
        <v>0.900963346416569</v>
      </c>
      <c r="AE695" s="5">
        <v>3</v>
      </c>
      <c r="AF695" s="3">
        <v>2.16552534097768</v>
      </c>
      <c r="AG695" s="3">
        <v>43.0689133308765</v>
      </c>
      <c r="AH695" s="3">
        <v>57.6162062888846</v>
      </c>
      <c r="AI695" s="3">
        <v>24.8908246346213</v>
      </c>
      <c r="AJ695" s="3"/>
      <c r="AK695" s="3"/>
      <c r="AL695" s="3"/>
      <c r="AM695" s="3"/>
      <c r="AN695" s="5" t="s">
        <v>46</v>
      </c>
      <c r="AO695" s="1"/>
      <c r="AP695" s="1"/>
      <c r="AQ695" s="1"/>
    </row>
    <row r="696" spans="1:43">
      <c r="A696" s="1" t="s">
        <v>2026</v>
      </c>
      <c r="B696" s="1" t="s">
        <v>2027</v>
      </c>
      <c r="C696" s="3">
        <v>5.6958904109589</v>
      </c>
      <c r="D696" s="4">
        <v>42158</v>
      </c>
      <c r="E696" s="3">
        <v>0.7730916408</v>
      </c>
      <c r="F696" s="5" t="s">
        <v>2028</v>
      </c>
      <c r="G696" s="5">
        <v>570</v>
      </c>
      <c r="H696" s="5" t="s">
        <v>55</v>
      </c>
      <c r="I696" s="3">
        <v>11.0929853181077</v>
      </c>
      <c r="J696" s="3">
        <v>44.0411373260738</v>
      </c>
      <c r="K696" s="3">
        <v>-1.0174418604651</v>
      </c>
      <c r="L696" s="3">
        <v>96.8361581920904</v>
      </c>
      <c r="M696" s="3">
        <v>-0.146627565982405</v>
      </c>
      <c r="N696" s="3">
        <v>88.8090963494913</v>
      </c>
      <c r="O696" s="3">
        <v>20.5309734513275</v>
      </c>
      <c r="P696" s="3">
        <v>42.1192052980132</v>
      </c>
      <c r="Q696" s="3">
        <v>17.8200692041523</v>
      </c>
      <c r="R696" s="3">
        <v>66.6158536585366</v>
      </c>
      <c r="S696" s="3">
        <v>67.7339901477832</v>
      </c>
      <c r="T696" s="3">
        <v>46.09375</v>
      </c>
      <c r="U696" s="3">
        <v>153.631284916201</v>
      </c>
      <c r="V696" s="3">
        <v>42.6829268292683</v>
      </c>
      <c r="W696" s="3">
        <v>113.8147566719</v>
      </c>
      <c r="X696" s="3">
        <v>48.4140233722871</v>
      </c>
      <c r="Y696" s="3">
        <v>148.994515539305</v>
      </c>
      <c r="Z696" s="3">
        <v>46.985446985447</v>
      </c>
      <c r="AA696" s="3">
        <v>0.230889665944188</v>
      </c>
      <c r="AB696" s="3">
        <v>0.238940396977189</v>
      </c>
      <c r="AC696" s="3">
        <v>-27.5862068965517</v>
      </c>
      <c r="AD696" s="3">
        <v>1.04288340321616</v>
      </c>
      <c r="AE696" s="5">
        <v>3</v>
      </c>
      <c r="AF696" s="3">
        <v>2.07109050516787</v>
      </c>
      <c r="AG696" s="3">
        <v>64.0694983531923</v>
      </c>
      <c r="AH696" s="3">
        <v>60.3381933441695</v>
      </c>
      <c r="AI696" s="3">
        <v>26.0923947805443</v>
      </c>
      <c r="AJ696" s="3">
        <v>27.1211877654106</v>
      </c>
      <c r="AK696" s="3"/>
      <c r="AL696" s="3"/>
      <c r="AM696" s="3"/>
      <c r="AN696" s="5" t="s">
        <v>46</v>
      </c>
      <c r="AO696" s="1"/>
      <c r="AP696" s="1"/>
      <c r="AQ696" s="1"/>
    </row>
    <row r="697" spans="1:43">
      <c r="A697" s="1" t="s">
        <v>2029</v>
      </c>
      <c r="B697" s="1" t="s">
        <v>2030</v>
      </c>
      <c r="C697" s="3">
        <v>5.75068493150685</v>
      </c>
      <c r="D697" s="4">
        <v>42138</v>
      </c>
      <c r="E697" s="3">
        <v>10.6282675001</v>
      </c>
      <c r="F697" s="5" t="s">
        <v>2031</v>
      </c>
      <c r="G697" s="5">
        <v>196</v>
      </c>
      <c r="H697" s="5" t="s">
        <v>55</v>
      </c>
      <c r="I697" s="3">
        <v>9.41455696202532</v>
      </c>
      <c r="J697" s="3">
        <v>56.7453115547489</v>
      </c>
      <c r="K697" s="3">
        <v>4.06320541760723</v>
      </c>
      <c r="L697" s="3">
        <v>19.2090395480226</v>
      </c>
      <c r="M697" s="3">
        <v>4.14156626506024</v>
      </c>
      <c r="N697" s="3">
        <v>59.9042489527229</v>
      </c>
      <c r="O697" s="3">
        <v>18.8144329896907</v>
      </c>
      <c r="P697" s="3">
        <v>51.9205298013245</v>
      </c>
      <c r="Q697" s="3">
        <v>20.6806282722513</v>
      </c>
      <c r="R697" s="3">
        <v>59.5274390243902</v>
      </c>
      <c r="S697" s="3">
        <v>60.0694444444444</v>
      </c>
      <c r="T697" s="3">
        <v>59.27734375</v>
      </c>
      <c r="U697" s="3">
        <v>193.630573248408</v>
      </c>
      <c r="V697" s="3">
        <v>17.479674796748</v>
      </c>
      <c r="W697" s="3">
        <v>157.063197026022</v>
      </c>
      <c r="X697" s="3">
        <v>18.1969949916528</v>
      </c>
      <c r="Y697" s="3">
        <v>99.5670995670996</v>
      </c>
      <c r="Z697" s="3">
        <v>72.972972972973</v>
      </c>
      <c r="AA697" s="3">
        <v>0.218992210791075</v>
      </c>
      <c r="AB697" s="3">
        <v>0.259500529838918</v>
      </c>
      <c r="AC697" s="3">
        <v>-35.886524822695</v>
      </c>
      <c r="AD697" s="3">
        <v>1.02848119053449</v>
      </c>
      <c r="AE697" s="5">
        <v>7</v>
      </c>
      <c r="AF697" s="3">
        <v>2.42665516647468</v>
      </c>
      <c r="AG697" s="3">
        <v>65.8858696882941</v>
      </c>
      <c r="AH697" s="3">
        <v>70.7911087684114</v>
      </c>
      <c r="AI697" s="3">
        <v>35.341757661719</v>
      </c>
      <c r="AJ697" s="3">
        <v>23.4314910695293</v>
      </c>
      <c r="AK697" s="3"/>
      <c r="AL697" s="3"/>
      <c r="AM697" s="3"/>
      <c r="AN697" s="5" t="s">
        <v>46</v>
      </c>
      <c r="AO697" s="1"/>
      <c r="AP697" s="1"/>
      <c r="AQ697" s="1"/>
    </row>
    <row r="698" spans="1:43">
      <c r="A698" s="1" t="s">
        <v>2032</v>
      </c>
      <c r="B698" s="1" t="s">
        <v>2033</v>
      </c>
      <c r="C698" s="3">
        <v>5.76986301369863</v>
      </c>
      <c r="D698" s="4">
        <v>42131</v>
      </c>
      <c r="E698" s="3">
        <v>0.5154185688</v>
      </c>
      <c r="F698" s="5" t="s">
        <v>2034</v>
      </c>
      <c r="G698" s="5">
        <v>1141</v>
      </c>
      <c r="H698" s="5" t="s">
        <v>93</v>
      </c>
      <c r="I698" s="3">
        <v>-0.165883328725477</v>
      </c>
      <c r="J698" s="3">
        <v>93.7</v>
      </c>
      <c r="K698" s="3">
        <v>-0.87159426257636</v>
      </c>
      <c r="L698" s="3">
        <v>98.414271555996</v>
      </c>
      <c r="M698" s="3">
        <v>-2.26011638922724</v>
      </c>
      <c r="N698" s="3">
        <v>93.1636726546906</v>
      </c>
      <c r="O698" s="3">
        <v>-0.110650069156291</v>
      </c>
      <c r="P698" s="3">
        <v>95.8249496981891</v>
      </c>
      <c r="Q698" s="3">
        <v>-3.45565136020319</v>
      </c>
      <c r="R698" s="3">
        <v>96.5428276573787</v>
      </c>
      <c r="S698" s="3">
        <v>22.3964070841454</v>
      </c>
      <c r="T698" s="3">
        <v>72.6310217046056</v>
      </c>
      <c r="U698" s="3">
        <v>66.6665607412216</v>
      </c>
      <c r="V698" s="3">
        <v>56.3676633444075</v>
      </c>
      <c r="W698" s="3">
        <v>58.6690078265329</v>
      </c>
      <c r="X698" s="3">
        <v>51.87265917603</v>
      </c>
      <c r="Y698" s="3">
        <v>76.9268968272373</v>
      </c>
      <c r="Z698" s="3">
        <v>52.0779220779221</v>
      </c>
      <c r="AA698" s="3">
        <v>0.0959978505596625</v>
      </c>
      <c r="AB698" s="3">
        <v>0.168992568068016</v>
      </c>
      <c r="AC698" s="3">
        <v>-22.1755199652149</v>
      </c>
      <c r="AD698" s="3">
        <v>0.748698015444084</v>
      </c>
      <c r="AE698" s="5">
        <v>4</v>
      </c>
      <c r="AF698" s="3">
        <v>1.40253571245892</v>
      </c>
      <c r="AG698" s="3">
        <v>25.1613073840212</v>
      </c>
      <c r="AH698" s="3">
        <v>32.0472691542838</v>
      </c>
      <c r="AI698" s="3">
        <v>17.2532911589113</v>
      </c>
      <c r="AJ698" s="3">
        <v>14.8093315226311</v>
      </c>
      <c r="AK698" s="3"/>
      <c r="AL698" s="3"/>
      <c r="AM698" s="3"/>
      <c r="AN698" s="5" t="s">
        <v>46</v>
      </c>
      <c r="AO698" s="1"/>
      <c r="AP698" s="1"/>
      <c r="AQ698" s="1"/>
    </row>
    <row r="699" spans="1:43">
      <c r="A699" s="1" t="s">
        <v>2035</v>
      </c>
      <c r="B699" s="1" t="s">
        <v>2036</v>
      </c>
      <c r="C699" s="3">
        <v>5.76986301369863</v>
      </c>
      <c r="D699" s="4">
        <v>42131</v>
      </c>
      <c r="E699" s="3">
        <v>1.9115554068</v>
      </c>
      <c r="F699" s="5" t="s">
        <v>1488</v>
      </c>
      <c r="G699" s="5">
        <v>885</v>
      </c>
      <c r="H699" s="5" t="s">
        <v>93</v>
      </c>
      <c r="I699" s="3">
        <v>3.4309240622141</v>
      </c>
      <c r="J699" s="3">
        <v>64.25</v>
      </c>
      <c r="K699" s="3">
        <v>2.77272727272727</v>
      </c>
      <c r="L699" s="3">
        <v>31.7145688800793</v>
      </c>
      <c r="M699" s="3">
        <v>1.89274447949528</v>
      </c>
      <c r="N699" s="3">
        <v>55.7385229540918</v>
      </c>
      <c r="O699" s="3">
        <v>4.43418013856813</v>
      </c>
      <c r="P699" s="3">
        <v>77.9678068410463</v>
      </c>
      <c r="Q699" s="3">
        <v>7.51307655729909</v>
      </c>
      <c r="R699" s="3">
        <v>72.8070175438597</v>
      </c>
      <c r="S699" s="3">
        <v>40.6969508400747</v>
      </c>
      <c r="T699" s="3">
        <v>51.4028586553732</v>
      </c>
      <c r="U699" s="3">
        <v>91.2859560067682</v>
      </c>
      <c r="V699" s="3">
        <v>43.9645625692137</v>
      </c>
      <c r="W699" s="3">
        <v>54.3344709897611</v>
      </c>
      <c r="X699" s="3">
        <v>55.6179775280899</v>
      </c>
      <c r="Y699" s="3">
        <v>73.9230769230769</v>
      </c>
      <c r="Z699" s="3">
        <v>53.6363636363636</v>
      </c>
      <c r="AA699" s="3">
        <v>0.258350330370591</v>
      </c>
      <c r="AB699" s="3">
        <v>0.1698642950336</v>
      </c>
      <c r="AC699" s="3">
        <v>-34.018691588785</v>
      </c>
      <c r="AD699" s="3">
        <v>0.456605021753366</v>
      </c>
      <c r="AE699" s="5">
        <v>6</v>
      </c>
      <c r="AF699" s="3">
        <v>1.16135902846465</v>
      </c>
      <c r="AG699" s="3">
        <v>36.3102052046687</v>
      </c>
      <c r="AH699" s="3">
        <v>44.4379418915126</v>
      </c>
      <c r="AI699" s="3">
        <v>14.6131195335714</v>
      </c>
      <c r="AJ699" s="3">
        <v>12.137445409805</v>
      </c>
      <c r="AK699" s="3"/>
      <c r="AL699" s="3"/>
      <c r="AM699" s="3"/>
      <c r="AN699" s="5" t="s">
        <v>46</v>
      </c>
      <c r="AO699" s="1"/>
      <c r="AP699" s="1"/>
      <c r="AQ699" s="1"/>
    </row>
    <row r="700" spans="1:43">
      <c r="A700" s="1" t="s">
        <v>2037</v>
      </c>
      <c r="B700" s="1" t="s">
        <v>2038</v>
      </c>
      <c r="C700" s="3">
        <v>5.73972602739726</v>
      </c>
      <c r="D700" s="4">
        <v>42142</v>
      </c>
      <c r="E700" s="3">
        <v>4.9545075644</v>
      </c>
      <c r="F700" s="5" t="s">
        <v>2039</v>
      </c>
      <c r="G700" s="5">
        <v>255</v>
      </c>
      <c r="H700" s="5" t="s">
        <v>93</v>
      </c>
      <c r="I700" s="3">
        <v>4.54183266932272</v>
      </c>
      <c r="J700" s="3">
        <v>55.2</v>
      </c>
      <c r="K700" s="3">
        <v>1.39103554868625</v>
      </c>
      <c r="L700" s="3">
        <v>55.6987115956393</v>
      </c>
      <c r="M700" s="3">
        <v>2.5</v>
      </c>
      <c r="N700" s="3">
        <v>47.9540918163673</v>
      </c>
      <c r="O700" s="3">
        <v>8.78938640132671</v>
      </c>
      <c r="P700" s="3">
        <v>54.1750503018109</v>
      </c>
      <c r="Q700" s="3">
        <v>16.8299198575245</v>
      </c>
      <c r="R700" s="3">
        <v>43.6532507739938</v>
      </c>
      <c r="S700" s="3">
        <v>37.6705141657922</v>
      </c>
      <c r="T700" s="3">
        <v>55.1614610905241</v>
      </c>
      <c r="U700" s="3">
        <v>41.227125941873</v>
      </c>
      <c r="V700" s="3">
        <v>72.3698781838317</v>
      </c>
      <c r="W700" s="3">
        <v>22.1601489757914</v>
      </c>
      <c r="X700" s="3">
        <v>91.5106117353308</v>
      </c>
      <c r="Y700" s="3">
        <v>33.7410805300714</v>
      </c>
      <c r="Z700" s="3">
        <v>88.5714285714286</v>
      </c>
      <c r="AA700" s="3">
        <v>0.263012373926395</v>
      </c>
      <c r="AB700" s="3">
        <v>0.0782761638688063</v>
      </c>
      <c r="AC700" s="3">
        <v>-28.2952548330404</v>
      </c>
      <c r="AD700" s="3">
        <v>0.243387275819606</v>
      </c>
      <c r="AE700" s="5">
        <v>6</v>
      </c>
      <c r="AF700" s="3">
        <v>0.512252649986355</v>
      </c>
      <c r="AG700" s="3">
        <v>29.5420890180409</v>
      </c>
      <c r="AH700" s="3">
        <v>18.4183717108033</v>
      </c>
      <c r="AI700" s="3">
        <v>6.65906449254086</v>
      </c>
      <c r="AJ700" s="3">
        <v>6.29520809653075</v>
      </c>
      <c r="AK700" s="3"/>
      <c r="AL700" s="3"/>
      <c r="AM700" s="3">
        <v>1</v>
      </c>
      <c r="AN700" s="5" t="s">
        <v>56</v>
      </c>
      <c r="AO700" s="1"/>
      <c r="AP700" s="1"/>
      <c r="AQ700" s="1"/>
    </row>
    <row r="701" spans="1:43">
      <c r="A701" s="1" t="s">
        <v>2040</v>
      </c>
      <c r="B701" s="1" t="s">
        <v>2041</v>
      </c>
      <c r="C701" s="3">
        <v>5.55890410958904</v>
      </c>
      <c r="D701" s="4">
        <v>42208</v>
      </c>
      <c r="E701" s="3">
        <v>2.5053048895</v>
      </c>
      <c r="F701" s="5" t="s">
        <v>2042</v>
      </c>
      <c r="G701" s="5">
        <v>405</v>
      </c>
      <c r="H701" s="5" t="s">
        <v>93</v>
      </c>
      <c r="I701" s="3">
        <v>2.61780104712042</v>
      </c>
      <c r="J701" s="3">
        <v>73.55</v>
      </c>
      <c r="K701" s="3">
        <v>1.03092783505155</v>
      </c>
      <c r="L701" s="3">
        <v>68.1367690782953</v>
      </c>
      <c r="M701" s="3">
        <v>-1.01010101010101</v>
      </c>
      <c r="N701" s="3">
        <v>89.8702594810379</v>
      </c>
      <c r="O701" s="3">
        <v>6.52173913043477</v>
      </c>
      <c r="P701" s="3">
        <v>62.9778672032193</v>
      </c>
      <c r="Q701" s="3">
        <v>7.10382513661201</v>
      </c>
      <c r="R701" s="3">
        <v>76.0577915376677</v>
      </c>
      <c r="S701" s="3">
        <v>33.7883959044369</v>
      </c>
      <c r="T701" s="3">
        <v>58.5494970884066</v>
      </c>
      <c r="U701" s="3">
        <v>54.9407114624506</v>
      </c>
      <c r="V701" s="3">
        <v>63.6212624584718</v>
      </c>
      <c r="W701" s="3">
        <v>51.1568123393316</v>
      </c>
      <c r="X701" s="3">
        <v>58.6766541822722</v>
      </c>
      <c r="Y701" s="3">
        <v>11.5749525616698</v>
      </c>
      <c r="Z701" s="3">
        <v>97.9220779220779</v>
      </c>
      <c r="AA701" s="3">
        <v>0.150527017804624</v>
      </c>
      <c r="AB701" s="3">
        <v>0.155658244782477</v>
      </c>
      <c r="AC701" s="3">
        <v>-16.822429906542</v>
      </c>
      <c r="AD701" s="3">
        <v>0.875981106552249</v>
      </c>
      <c r="AE701" s="5">
        <v>7</v>
      </c>
      <c r="AF701" s="3">
        <v>1.24229084192909</v>
      </c>
      <c r="AG701" s="3">
        <v>32.1822086889921</v>
      </c>
      <c r="AH701" s="3">
        <v>25.1975296406631</v>
      </c>
      <c r="AI701" s="3">
        <v>14.0455322525411</v>
      </c>
      <c r="AJ701" s="3">
        <v>2.52933675308322</v>
      </c>
      <c r="AK701" s="3"/>
      <c r="AL701" s="3"/>
      <c r="AM701" s="3"/>
      <c r="AN701" s="5" t="s">
        <v>46</v>
      </c>
      <c r="AO701" s="1"/>
      <c r="AP701" s="1"/>
      <c r="AQ701" s="1"/>
    </row>
    <row r="702" spans="1:43">
      <c r="A702" s="1" t="s">
        <v>2043</v>
      </c>
      <c r="B702" s="1" t="s">
        <v>2044</v>
      </c>
      <c r="C702" s="3">
        <v>5.71780821917808</v>
      </c>
      <c r="D702" s="4">
        <v>42150</v>
      </c>
      <c r="E702" s="3">
        <v>2.2629135079</v>
      </c>
      <c r="F702" s="5" t="s">
        <v>2045</v>
      </c>
      <c r="G702" s="5">
        <v>209</v>
      </c>
      <c r="H702" s="5" t="s">
        <v>93</v>
      </c>
      <c r="I702" s="3">
        <v>10.7908847184987</v>
      </c>
      <c r="J702" s="3">
        <v>26.3</v>
      </c>
      <c r="K702" s="3">
        <v>3.70138017565872</v>
      </c>
      <c r="L702" s="3">
        <v>16.1546085232904</v>
      </c>
      <c r="M702" s="3">
        <v>3.57142857142857</v>
      </c>
      <c r="N702" s="3">
        <v>38.373253493014</v>
      </c>
      <c r="O702" s="3">
        <v>18.8353702372394</v>
      </c>
      <c r="P702" s="3">
        <v>26.7605633802817</v>
      </c>
      <c r="Q702" s="3">
        <v>34.9387755102041</v>
      </c>
      <c r="R702" s="3">
        <v>10.7843137254902</v>
      </c>
      <c r="S702" s="3">
        <v>80.8533916849015</v>
      </c>
      <c r="T702" s="3">
        <v>14.081524616199</v>
      </c>
      <c r="U702" s="3">
        <v>147.826086956522</v>
      </c>
      <c r="V702" s="3">
        <v>21.0409745293466</v>
      </c>
      <c r="W702" s="3">
        <v>107.402760351317</v>
      </c>
      <c r="X702" s="3">
        <v>26.8414481897628</v>
      </c>
      <c r="Y702" s="3">
        <v>137.159253945481</v>
      </c>
      <c r="Z702" s="3">
        <v>28.1818181818182</v>
      </c>
      <c r="AA702" s="3">
        <v>0.298349506366419</v>
      </c>
      <c r="AB702" s="3">
        <v>0.264779890942645</v>
      </c>
      <c r="AC702" s="3">
        <v>-25.8139534883721</v>
      </c>
      <c r="AD702" s="3">
        <v>1.06420232223447</v>
      </c>
      <c r="AE702" s="5">
        <v>8</v>
      </c>
      <c r="AF702" s="3">
        <v>1.96406950243079</v>
      </c>
      <c r="AG702" s="3">
        <v>79.860010972432</v>
      </c>
      <c r="AH702" s="3">
        <v>57.5783709951302</v>
      </c>
      <c r="AI702" s="3">
        <v>25.5671074746207</v>
      </c>
      <c r="AJ702" s="3">
        <v>21.9462052431176</v>
      </c>
      <c r="AK702" s="3"/>
      <c r="AL702" s="3"/>
      <c r="AM702" s="3"/>
      <c r="AN702" s="5" t="s">
        <v>46</v>
      </c>
      <c r="AO702" s="1"/>
      <c r="AP702" s="1"/>
      <c r="AQ702" s="1"/>
    </row>
    <row r="703" spans="1:43">
      <c r="A703" s="1" t="s">
        <v>2046</v>
      </c>
      <c r="B703" s="1" t="s">
        <v>2047</v>
      </c>
      <c r="C703" s="3">
        <v>5.73424657534247</v>
      </c>
      <c r="D703" s="4">
        <v>42144</v>
      </c>
      <c r="E703" s="3">
        <v>6.8310243991</v>
      </c>
      <c r="F703" s="5" t="s">
        <v>2048</v>
      </c>
      <c r="G703" s="5">
        <v>2094</v>
      </c>
      <c r="H703" s="5" t="s">
        <v>191</v>
      </c>
      <c r="I703" s="3">
        <v>11.2437810945274</v>
      </c>
      <c r="J703" s="3">
        <v>40.8679927667269</v>
      </c>
      <c r="K703" s="3">
        <v>3.04147465437789</v>
      </c>
      <c r="L703" s="3">
        <v>37.3287671232877</v>
      </c>
      <c r="M703" s="3">
        <v>7.19079578139983</v>
      </c>
      <c r="N703" s="3">
        <v>32.4324324324324</v>
      </c>
      <c r="O703" s="3">
        <v>13.9653414882773</v>
      </c>
      <c r="P703" s="3">
        <v>68.3809523809524</v>
      </c>
      <c r="Q703" s="3">
        <v>11.6883116883117</v>
      </c>
      <c r="R703" s="3">
        <v>75.2620545073375</v>
      </c>
      <c r="S703" s="3">
        <v>40.9836065573771</v>
      </c>
      <c r="T703" s="3">
        <v>80.6372549019608</v>
      </c>
      <c r="U703" s="3">
        <v>67.616191904048</v>
      </c>
      <c r="V703" s="3">
        <v>91.7888563049853</v>
      </c>
      <c r="W703" s="3">
        <v>40.9836065573771</v>
      </c>
      <c r="X703" s="3">
        <v>96.113074204947</v>
      </c>
      <c r="Y703" s="3">
        <v>63.4502923976608</v>
      </c>
      <c r="Z703" s="3">
        <v>93.6708860759494</v>
      </c>
      <c r="AA703" s="3">
        <v>0.211207446511869</v>
      </c>
      <c r="AB703" s="3">
        <v>0.110381183838721</v>
      </c>
      <c r="AC703" s="3">
        <v>-26.3774912075029</v>
      </c>
      <c r="AD703" s="3">
        <v>0.458984818353506</v>
      </c>
      <c r="AE703" s="5">
        <v>3</v>
      </c>
      <c r="AF703" s="3">
        <v>0.774996835485547</v>
      </c>
      <c r="AG703" s="3">
        <v>32.8628546936944</v>
      </c>
      <c r="AH703" s="3">
        <v>30.8449620870468</v>
      </c>
      <c r="AI703" s="3">
        <v>10.9138569194458</v>
      </c>
      <c r="AJ703" s="3">
        <v>9.11262813595854</v>
      </c>
      <c r="AK703" s="3"/>
      <c r="AL703" s="3"/>
      <c r="AM703" s="3"/>
      <c r="AN703" s="5" t="s">
        <v>46</v>
      </c>
      <c r="AO703" s="1"/>
      <c r="AP703" s="1"/>
      <c r="AQ703" s="1"/>
    </row>
    <row r="704" spans="1:43">
      <c r="A704" s="1" t="s">
        <v>2049</v>
      </c>
      <c r="B704" s="1" t="s">
        <v>2050</v>
      </c>
      <c r="C704" s="3">
        <v>5.66027397260274</v>
      </c>
      <c r="D704" s="4">
        <v>42171</v>
      </c>
      <c r="E704" s="3">
        <v>4.0776177815</v>
      </c>
      <c r="F704" s="5" t="s">
        <v>1837</v>
      </c>
      <c r="G704" s="5">
        <v>2067</v>
      </c>
      <c r="H704" s="5" t="s">
        <v>93</v>
      </c>
      <c r="I704" s="3">
        <v>-0.373134328358206</v>
      </c>
      <c r="J704" s="3">
        <v>94.5</v>
      </c>
      <c r="K704" s="3">
        <v>-0.55865921787709</v>
      </c>
      <c r="L704" s="3">
        <v>97.7205153617443</v>
      </c>
      <c r="M704" s="3">
        <v>-1.05003088326126</v>
      </c>
      <c r="N704" s="3">
        <v>90.0698602794411</v>
      </c>
      <c r="O704" s="3">
        <v>1.84361093452005</v>
      </c>
      <c r="P704" s="3">
        <v>91.046277665996</v>
      </c>
      <c r="Q704" s="3">
        <v>4.093567251462</v>
      </c>
      <c r="R704" s="3">
        <v>86.8421052631579</v>
      </c>
      <c r="S704" s="3">
        <v>10.4066161268091</v>
      </c>
      <c r="T704" s="3">
        <v>94.0179989412387</v>
      </c>
      <c r="U704" s="3">
        <v>74.2133981452748</v>
      </c>
      <c r="V704" s="3">
        <v>52.547065337763</v>
      </c>
      <c r="W704" s="3">
        <v>81.5469836612125</v>
      </c>
      <c r="X704" s="3">
        <v>39.5755305867665</v>
      </c>
      <c r="Y704" s="3">
        <v>117.997470928571</v>
      </c>
      <c r="Z704" s="3">
        <v>34.4155844155844</v>
      </c>
      <c r="AA704" s="3">
        <v>0.108755669254462</v>
      </c>
      <c r="AB704" s="3">
        <v>0.33331905719435</v>
      </c>
      <c r="AC704" s="3">
        <v>-12.6760563380282</v>
      </c>
      <c r="AD704" s="3">
        <v>1.7314002763746</v>
      </c>
      <c r="AE704" s="5">
        <v>5</v>
      </c>
      <c r="AF704" s="3">
        <v>1.82228935491638</v>
      </c>
      <c r="AG704" s="3">
        <v>11.9667660804232</v>
      </c>
      <c r="AH704" s="3">
        <v>36.2314963889465</v>
      </c>
      <c r="AI704" s="3">
        <v>21.4483255033936</v>
      </c>
      <c r="AJ704" s="3">
        <v>18.8471026167154</v>
      </c>
      <c r="AK704" s="3"/>
      <c r="AL704" s="3"/>
      <c r="AM704" s="3"/>
      <c r="AN704" s="5" t="s">
        <v>46</v>
      </c>
      <c r="AO704" s="1"/>
      <c r="AP704" s="1"/>
      <c r="AQ704" s="1"/>
    </row>
    <row r="705" spans="1:43">
      <c r="A705" s="1" t="s">
        <v>2051</v>
      </c>
      <c r="B705" s="1" t="s">
        <v>2052</v>
      </c>
      <c r="C705" s="3">
        <v>5.73424657534247</v>
      </c>
      <c r="D705" s="4">
        <v>42144</v>
      </c>
      <c r="E705" s="3">
        <v>0.9883979929</v>
      </c>
      <c r="F705" s="5" t="s">
        <v>2053</v>
      </c>
      <c r="G705" s="5">
        <v>2094</v>
      </c>
      <c r="H705" s="5" t="s">
        <v>93</v>
      </c>
      <c r="I705" s="3">
        <v>7.95885219274499</v>
      </c>
      <c r="J705" s="3">
        <v>39.55</v>
      </c>
      <c r="K705" s="3">
        <v>-0.349825087456267</v>
      </c>
      <c r="L705" s="3">
        <v>96.778989098117</v>
      </c>
      <c r="M705" s="3">
        <v>4.3432757718472</v>
      </c>
      <c r="N705" s="3">
        <v>33.4331337325349</v>
      </c>
      <c r="O705" s="3">
        <v>17.2941176470588</v>
      </c>
      <c r="P705" s="3">
        <v>31.8913480885312</v>
      </c>
      <c r="Q705" s="3">
        <v>14.5318782309018</v>
      </c>
      <c r="R705" s="3">
        <v>48.1940144478844</v>
      </c>
      <c r="S705" s="3">
        <v>56.6378633150039</v>
      </c>
      <c r="T705" s="3">
        <v>35.3096876654314</v>
      </c>
      <c r="U705" s="3">
        <v>187.319884726225</v>
      </c>
      <c r="V705" s="3">
        <v>9.19158361018826</v>
      </c>
      <c r="W705" s="3">
        <v>132.67211201867</v>
      </c>
      <c r="X705" s="3">
        <v>17.1660424469413</v>
      </c>
      <c r="Y705" s="3">
        <v>158.290155440414</v>
      </c>
      <c r="Z705" s="3">
        <v>22.2077922077922</v>
      </c>
      <c r="AA705" s="3">
        <v>0.203848688674165</v>
      </c>
      <c r="AB705" s="3">
        <v>0.24341188627963</v>
      </c>
      <c r="AC705" s="3">
        <v>-35.0597609561753</v>
      </c>
      <c r="AD705" s="3">
        <v>0.925329996509608</v>
      </c>
      <c r="AE705" s="5">
        <v>5</v>
      </c>
      <c r="AF705" s="3">
        <v>2.31776148238657</v>
      </c>
      <c r="AG705" s="3">
        <v>65.6163927577057</v>
      </c>
      <c r="AH705" s="3">
        <v>71.4628014073654</v>
      </c>
      <c r="AI705" s="3">
        <v>29.3764228262879</v>
      </c>
      <c r="AJ705" s="3">
        <v>26.9078635324497</v>
      </c>
      <c r="AK705" s="3"/>
      <c r="AL705" s="3"/>
      <c r="AM705" s="3"/>
      <c r="AN705" s="5" t="s">
        <v>46</v>
      </c>
      <c r="AO705" s="1"/>
      <c r="AP705" s="1"/>
      <c r="AQ705" s="1"/>
    </row>
    <row r="706" spans="1:43">
      <c r="A706" s="1" t="s">
        <v>2054</v>
      </c>
      <c r="B706" s="1" t="s">
        <v>2055</v>
      </c>
      <c r="C706" s="3">
        <v>5.75068493150685</v>
      </c>
      <c r="D706" s="4">
        <v>42138</v>
      </c>
      <c r="E706" s="3">
        <v>8.8284760658</v>
      </c>
      <c r="F706" s="5" t="s">
        <v>2056</v>
      </c>
      <c r="G706" s="5">
        <v>1191</v>
      </c>
      <c r="H706" s="5" t="s">
        <v>93</v>
      </c>
      <c r="I706" s="3">
        <v>10.0144439094848</v>
      </c>
      <c r="J706" s="3">
        <v>30.5</v>
      </c>
      <c r="K706" s="3">
        <v>5.68917668825162</v>
      </c>
      <c r="L706" s="3">
        <v>1.43706640237859</v>
      </c>
      <c r="M706" s="3">
        <v>4.5766590389016</v>
      </c>
      <c r="N706" s="3">
        <v>31.7365269461078</v>
      </c>
      <c r="O706" s="3">
        <v>23.7191315704032</v>
      </c>
      <c r="P706" s="3">
        <v>14.3863179074447</v>
      </c>
      <c r="Q706" s="3">
        <v>30.9071461077285</v>
      </c>
      <c r="R706" s="3">
        <v>15.531475748194</v>
      </c>
      <c r="S706" s="3">
        <v>87.8956987595735</v>
      </c>
      <c r="T706" s="3">
        <v>9.95235574377978</v>
      </c>
      <c r="U706" s="3">
        <v>180.747733373874</v>
      </c>
      <c r="V706" s="3">
        <v>11.0741971207087</v>
      </c>
      <c r="W706" s="3">
        <v>148.113044621815</v>
      </c>
      <c r="X706" s="3">
        <v>11.6729088639201</v>
      </c>
      <c r="Y706" s="3">
        <v>176.758422775311</v>
      </c>
      <c r="Z706" s="3">
        <v>17.1428571428571</v>
      </c>
      <c r="AA706" s="3">
        <v>0.362304928776439</v>
      </c>
      <c r="AB706" s="3">
        <v>0.31486636847976</v>
      </c>
      <c r="AC706" s="3">
        <v>-25.5087209302326</v>
      </c>
      <c r="AD706" s="3">
        <v>1.38398986950905</v>
      </c>
      <c r="AE706" s="5">
        <v>3</v>
      </c>
      <c r="AF706" s="3">
        <v>2.37553497468023</v>
      </c>
      <c r="AG706" s="3">
        <v>82.8986273252756</v>
      </c>
      <c r="AH706" s="3">
        <v>69.7402752299081</v>
      </c>
      <c r="AI706" s="3">
        <v>31.8885824016396</v>
      </c>
      <c r="AJ706" s="3">
        <v>28.8973241623653</v>
      </c>
      <c r="AK706" s="3"/>
      <c r="AL706" s="3"/>
      <c r="AM706" s="3"/>
      <c r="AN706" s="5" t="s">
        <v>46</v>
      </c>
      <c r="AO706" s="1"/>
      <c r="AP706" s="1"/>
      <c r="AQ706" s="1"/>
    </row>
    <row r="707" spans="1:43">
      <c r="A707" s="1" t="s">
        <v>2057</v>
      </c>
      <c r="B707" s="1" t="s">
        <v>2058</v>
      </c>
      <c r="C707" s="3">
        <v>5.73972602739726</v>
      </c>
      <c r="D707" s="4">
        <v>42142</v>
      </c>
      <c r="E707" s="3">
        <v>0.4062272743</v>
      </c>
      <c r="F707" s="5" t="s">
        <v>748</v>
      </c>
      <c r="G707" s="5">
        <v>2096</v>
      </c>
      <c r="H707" s="5" t="s">
        <v>93</v>
      </c>
      <c r="I707" s="3">
        <v>12.2833345839274</v>
      </c>
      <c r="J707" s="3">
        <v>20.4</v>
      </c>
      <c r="K707" s="3">
        <v>2.58449304174949</v>
      </c>
      <c r="L707" s="3">
        <v>34.7373637264618</v>
      </c>
      <c r="M707" s="3">
        <v>2.39496373340632</v>
      </c>
      <c r="N707" s="3">
        <v>49.750499001996</v>
      </c>
      <c r="O707" s="3">
        <v>18.213058419244</v>
      </c>
      <c r="P707" s="3">
        <v>29.0744466800805</v>
      </c>
      <c r="Q707" s="3">
        <v>28.1877757313573</v>
      </c>
      <c r="R707" s="3">
        <v>21.7750257997936</v>
      </c>
      <c r="S707" s="3">
        <v>53.9743787621547</v>
      </c>
      <c r="T707" s="3">
        <v>38.6977236633139</v>
      </c>
      <c r="U707" s="3">
        <v>107.992216276322</v>
      </c>
      <c r="V707" s="3">
        <v>38.5382059800665</v>
      </c>
      <c r="W707" s="3">
        <v>90.9160500127583</v>
      </c>
      <c r="X707" s="3">
        <v>35.2684144818976</v>
      </c>
      <c r="Y707" s="3">
        <v>182.073515551367</v>
      </c>
      <c r="Z707" s="3">
        <v>15.1948051948052</v>
      </c>
      <c r="AA707" s="3">
        <v>0.243739646828853</v>
      </c>
      <c r="AB707" s="3">
        <v>0.261024650838069</v>
      </c>
      <c r="AC707" s="3">
        <v>-19.9942146369685</v>
      </c>
      <c r="AD707" s="3">
        <v>1.20065837498579</v>
      </c>
      <c r="AE707" s="5">
        <v>7</v>
      </c>
      <c r="AF707" s="3">
        <v>1.6787365786554</v>
      </c>
      <c r="AG707" s="3">
        <v>51.5265589466767</v>
      </c>
      <c r="AH707" s="3">
        <v>44.7651744169274</v>
      </c>
      <c r="AI707" s="3">
        <v>22.8268616976277</v>
      </c>
      <c r="AJ707" s="3">
        <v>29.6590709961607</v>
      </c>
      <c r="AK707" s="3"/>
      <c r="AL707" s="3"/>
      <c r="AM707" s="3"/>
      <c r="AN707" s="5" t="s">
        <v>46</v>
      </c>
      <c r="AO707" s="1"/>
      <c r="AP707" s="1"/>
      <c r="AQ707" s="1"/>
    </row>
    <row r="708" spans="1:43">
      <c r="A708" s="1" t="s">
        <v>2059</v>
      </c>
      <c r="B708" s="1" t="s">
        <v>2060</v>
      </c>
      <c r="C708" s="3">
        <v>5.71506849315069</v>
      </c>
      <c r="D708" s="4">
        <v>42151</v>
      </c>
      <c r="E708" s="3">
        <v>0.5852907769</v>
      </c>
      <c r="F708" s="5" t="s">
        <v>2061</v>
      </c>
      <c r="G708" s="5">
        <v>822</v>
      </c>
      <c r="H708" s="5" t="s">
        <v>93</v>
      </c>
      <c r="I708" s="3">
        <v>1.73381652810346</v>
      </c>
      <c r="J708" s="3">
        <v>83.3</v>
      </c>
      <c r="K708" s="3">
        <v>0.561916134016998</v>
      </c>
      <c r="L708" s="3">
        <v>83.6471754212091</v>
      </c>
      <c r="M708" s="3">
        <v>0.512496489750061</v>
      </c>
      <c r="N708" s="3">
        <v>79.5908183632735</v>
      </c>
      <c r="O708" s="3">
        <v>5.12519274542917</v>
      </c>
      <c r="P708" s="3">
        <v>72.6861167002012</v>
      </c>
      <c r="Q708" s="3">
        <v>7.15515305740588</v>
      </c>
      <c r="R708" s="3">
        <v>75.7481940144479</v>
      </c>
      <c r="S708" s="3">
        <v>16.1057497364366</v>
      </c>
      <c r="T708" s="3">
        <v>84.4362096347274</v>
      </c>
      <c r="U708" s="3">
        <v>35.8864844343204</v>
      </c>
      <c r="V708" s="3">
        <v>77.4086378737541</v>
      </c>
      <c r="W708" s="3">
        <v>37.3992322456814</v>
      </c>
      <c r="X708" s="3">
        <v>72.5967540574282</v>
      </c>
      <c r="Y708" s="3">
        <v>45.3502538071066</v>
      </c>
      <c r="Z708" s="3">
        <v>78.8311688311688</v>
      </c>
      <c r="AA708" s="3">
        <v>0.271612061906135</v>
      </c>
      <c r="AB708" s="3">
        <v>0.509556868526764</v>
      </c>
      <c r="AC708" s="3">
        <v>-2.992277992278</v>
      </c>
      <c r="AD708" s="3">
        <v>3.72638174939625</v>
      </c>
      <c r="AE708" s="5">
        <v>3</v>
      </c>
      <c r="AF708" s="3">
        <v>0.87373729886866</v>
      </c>
      <c r="AG708" s="3">
        <v>14.3135980106065</v>
      </c>
      <c r="AH708" s="3">
        <v>16.3359701693206</v>
      </c>
      <c r="AI708" s="3">
        <v>11.0189147654611</v>
      </c>
      <c r="AJ708" s="3">
        <v>8.8193764620494</v>
      </c>
      <c r="AK708" s="3"/>
      <c r="AL708" s="3"/>
      <c r="AM708" s="3"/>
      <c r="AN708" s="5" t="s">
        <v>46</v>
      </c>
      <c r="AO708" s="1"/>
      <c r="AP708" s="1"/>
      <c r="AQ708" s="1"/>
    </row>
    <row r="709" spans="1:43">
      <c r="A709" s="1" t="s">
        <v>2062</v>
      </c>
      <c r="B709" s="1" t="s">
        <v>2063</v>
      </c>
      <c r="C709" s="3">
        <v>5.65205479452055</v>
      </c>
      <c r="D709" s="4">
        <v>42174</v>
      </c>
      <c r="E709" s="3">
        <v>2.4284517951</v>
      </c>
      <c r="F709" s="5" t="s">
        <v>2064</v>
      </c>
      <c r="G709" s="5">
        <v>811</v>
      </c>
      <c r="H709" s="5" t="s">
        <v>93</v>
      </c>
      <c r="I709" s="3">
        <v>5.95172576460413</v>
      </c>
      <c r="J709" s="3">
        <v>49.2</v>
      </c>
      <c r="K709" s="3">
        <v>2.68993370418349</v>
      </c>
      <c r="L709" s="3">
        <v>32.7552031714569</v>
      </c>
      <c r="M709" s="3">
        <v>2.69775948788293</v>
      </c>
      <c r="N709" s="3">
        <v>45.9081836327345</v>
      </c>
      <c r="O709" s="3">
        <v>11.6305429987015</v>
      </c>
      <c r="P709" s="3">
        <v>46.6297786720322</v>
      </c>
      <c r="Q709" s="3">
        <v>19.8708268587545</v>
      </c>
      <c r="R709" s="3">
        <v>37.3581011351909</v>
      </c>
      <c r="S709" s="3">
        <v>40.7515754620015</v>
      </c>
      <c r="T709" s="3">
        <v>51.1381683430387</v>
      </c>
      <c r="U709" s="3">
        <v>62.4840261967858</v>
      </c>
      <c r="V709" s="3">
        <v>58.5825027685493</v>
      </c>
      <c r="W709" s="3">
        <v>47.5912647587844</v>
      </c>
      <c r="X709" s="3">
        <v>61.2983770287141</v>
      </c>
      <c r="Y709" s="3">
        <v>72.7997140688471</v>
      </c>
      <c r="Z709" s="3">
        <v>54.4155844155844</v>
      </c>
      <c r="AA709" s="3">
        <v>0.354752203704126</v>
      </c>
      <c r="AB709" s="3">
        <v>0.182264170576422</v>
      </c>
      <c r="AC709" s="3">
        <v>-19.4992508050101</v>
      </c>
      <c r="AD709" s="3">
        <v>0.709178369486751</v>
      </c>
      <c r="AE709" s="5">
        <v>4</v>
      </c>
      <c r="AF709" s="3">
        <v>0.981632786639592</v>
      </c>
      <c r="AG709" s="3">
        <v>35.2170965014913</v>
      </c>
      <c r="AH709" s="3">
        <v>29.076489564176</v>
      </c>
      <c r="AI709" s="3">
        <v>14.8534161114763</v>
      </c>
      <c r="AJ709" s="3">
        <v>14.066238345312</v>
      </c>
      <c r="AK709" s="3"/>
      <c r="AL709" s="3"/>
      <c r="AM709" s="3"/>
      <c r="AN709" s="5" t="s">
        <v>46</v>
      </c>
      <c r="AO709" s="1"/>
      <c r="AP709" s="1"/>
      <c r="AQ709" s="1"/>
    </row>
    <row r="710" spans="1:43">
      <c r="A710" s="1" t="s">
        <v>2065</v>
      </c>
      <c r="B710" s="1" t="s">
        <v>2066</v>
      </c>
      <c r="C710" s="3">
        <v>5.75068493150685</v>
      </c>
      <c r="D710" s="4">
        <v>42138</v>
      </c>
      <c r="E710" s="3">
        <v>8.7714042867</v>
      </c>
      <c r="F710" s="5" t="s">
        <v>1996</v>
      </c>
      <c r="G710" s="5">
        <v>596</v>
      </c>
      <c r="H710" s="5" t="s">
        <v>93</v>
      </c>
      <c r="I710" s="3">
        <v>2.26586102719034</v>
      </c>
      <c r="J710" s="3">
        <v>76.9</v>
      </c>
      <c r="K710" s="3">
        <v>0.744047619047628</v>
      </c>
      <c r="L710" s="3">
        <v>76.808721506442</v>
      </c>
      <c r="M710" s="3">
        <v>1.12023898431666</v>
      </c>
      <c r="N710" s="3">
        <v>70.7584830339321</v>
      </c>
      <c r="O710" s="3">
        <v>3.20121951219514</v>
      </c>
      <c r="P710" s="3">
        <v>85.3621730382294</v>
      </c>
      <c r="Q710" s="3">
        <v>6.19607843137256</v>
      </c>
      <c r="R710" s="3">
        <v>80.546955624355</v>
      </c>
      <c r="S710" s="3">
        <v>14.8430873621713</v>
      </c>
      <c r="T710" s="3">
        <v>86.8184224457385</v>
      </c>
      <c r="U710" s="3">
        <v>25.48656163114</v>
      </c>
      <c r="V710" s="3">
        <v>89.5902547065338</v>
      </c>
      <c r="W710" s="3">
        <v>36.0804020100503</v>
      </c>
      <c r="X710" s="3">
        <v>74.7815230961298</v>
      </c>
      <c r="Y710" s="3">
        <v>49.7283201166181</v>
      </c>
      <c r="Z710" s="3">
        <v>73.5064935064935</v>
      </c>
      <c r="AA710" s="3">
        <v>0.437259482285858</v>
      </c>
      <c r="AB710" s="3">
        <v>0.719878448346889</v>
      </c>
      <c r="AC710" s="3">
        <v>-4.27184466019416</v>
      </c>
      <c r="AD710" s="3">
        <v>2.52683555171599</v>
      </c>
      <c r="AE710" s="5">
        <v>3</v>
      </c>
      <c r="AF710" s="3">
        <v>0.796461242153325</v>
      </c>
      <c r="AG710" s="3">
        <v>13.5063562351448</v>
      </c>
      <c r="AH710" s="3">
        <v>11.374642300083</v>
      </c>
      <c r="AI710" s="3">
        <v>9.36772861024584</v>
      </c>
      <c r="AJ710" s="3">
        <v>9.61956345822372</v>
      </c>
      <c r="AK710" s="3"/>
      <c r="AL710" s="3"/>
      <c r="AM710" s="3">
        <v>20</v>
      </c>
      <c r="AN710" s="5" t="s">
        <v>56</v>
      </c>
      <c r="AO710" s="1"/>
      <c r="AP710" s="1"/>
      <c r="AQ710" s="1"/>
    </row>
    <row r="711" spans="1:43">
      <c r="A711" s="1" t="s">
        <v>2067</v>
      </c>
      <c r="B711" s="1" t="s">
        <v>2068</v>
      </c>
      <c r="C711" s="3">
        <v>5.73424657534247</v>
      </c>
      <c r="D711" s="4">
        <v>42144</v>
      </c>
      <c r="E711" s="3">
        <v>4.0944877754</v>
      </c>
      <c r="F711" s="5" t="s">
        <v>2069</v>
      </c>
      <c r="G711" s="5">
        <v>1820</v>
      </c>
      <c r="H711" s="5" t="s">
        <v>93</v>
      </c>
      <c r="I711" s="3">
        <v>8.12981773647432</v>
      </c>
      <c r="J711" s="3">
        <v>38.65</v>
      </c>
      <c r="K711" s="3">
        <v>2.7027951691813</v>
      </c>
      <c r="L711" s="3">
        <v>32.5569871159564</v>
      </c>
      <c r="M711" s="3">
        <v>2.89288774635818</v>
      </c>
      <c r="N711" s="3">
        <v>43.9121756487026</v>
      </c>
      <c r="O711" s="3">
        <v>15.4292352207098</v>
      </c>
      <c r="P711" s="3">
        <v>37.2736418511066</v>
      </c>
      <c r="Q711" s="3">
        <v>31.008436287041</v>
      </c>
      <c r="R711" s="3">
        <v>15.3250773993808</v>
      </c>
      <c r="S711" s="3">
        <v>70.8711526707004</v>
      </c>
      <c r="T711" s="3">
        <v>21.5457914240339</v>
      </c>
      <c r="U711" s="3">
        <v>158.681044820991</v>
      </c>
      <c r="V711" s="3">
        <v>16.9988925802879</v>
      </c>
      <c r="W711" s="3">
        <v>130.626978987058</v>
      </c>
      <c r="X711" s="3">
        <v>17.9151061173533</v>
      </c>
      <c r="Y711" s="3">
        <v>215.860589515071</v>
      </c>
      <c r="Z711" s="3">
        <v>8.18181818181818</v>
      </c>
      <c r="AA711" s="3">
        <v>0.312130985829995</v>
      </c>
      <c r="AB711" s="3">
        <v>0.292757113209295</v>
      </c>
      <c r="AC711" s="3">
        <v>-24.5485977718018</v>
      </c>
      <c r="AD711" s="3">
        <v>1.30571084145727</v>
      </c>
      <c r="AE711" s="5">
        <v>3</v>
      </c>
      <c r="AF711" s="3">
        <v>2.29150175436658</v>
      </c>
      <c r="AG711" s="3">
        <v>66.8683787363566</v>
      </c>
      <c r="AH711" s="3">
        <v>64.5060080309227</v>
      </c>
      <c r="AI711" s="3">
        <v>30.8731142230823</v>
      </c>
      <c r="AJ711" s="3">
        <v>33.6545715732054</v>
      </c>
      <c r="AK711" s="3"/>
      <c r="AL711" s="3"/>
      <c r="AM711" s="3"/>
      <c r="AN711" s="5" t="s">
        <v>46</v>
      </c>
      <c r="AO711" s="1"/>
      <c r="AP711" s="1"/>
      <c r="AQ711" s="1"/>
    </row>
    <row r="712" spans="1:43">
      <c r="A712" s="1" t="s">
        <v>2070</v>
      </c>
      <c r="B712" s="1" t="s">
        <v>2071</v>
      </c>
      <c r="C712" s="3">
        <v>5.75068493150685</v>
      </c>
      <c r="D712" s="4">
        <v>42138</v>
      </c>
      <c r="E712" s="3">
        <v>37.9124151813</v>
      </c>
      <c r="F712" s="5" t="s">
        <v>2072</v>
      </c>
      <c r="G712" s="5">
        <v>787</v>
      </c>
      <c r="H712" s="5" t="s">
        <v>93</v>
      </c>
      <c r="I712" s="3">
        <v>0.79219987812309</v>
      </c>
      <c r="J712" s="3">
        <v>89.9</v>
      </c>
      <c r="K712" s="3">
        <v>0.242424242424243</v>
      </c>
      <c r="L712" s="3">
        <v>89.9405351833499</v>
      </c>
      <c r="M712" s="3">
        <v>0.181708055723797</v>
      </c>
      <c r="N712" s="3">
        <v>83.5329341317365</v>
      </c>
      <c r="O712" s="3">
        <v>1.7220172201722</v>
      </c>
      <c r="P712" s="3">
        <v>91.5995975855131</v>
      </c>
      <c r="Q712" s="3">
        <v>3.11720698254363</v>
      </c>
      <c r="R712" s="3">
        <v>89.5252837977296</v>
      </c>
      <c r="S712" s="3">
        <v>8.17527795945062</v>
      </c>
      <c r="T712" s="3">
        <v>95.6061408152462</v>
      </c>
      <c r="U712" s="3">
        <v>15.9887798036466</v>
      </c>
      <c r="V712" s="3">
        <v>95.4595791805094</v>
      </c>
      <c r="W712" s="3">
        <v>23.9880059970015</v>
      </c>
      <c r="X712" s="3">
        <v>90.0749063670412</v>
      </c>
      <c r="Y712" s="3">
        <v>31.4785373608903</v>
      </c>
      <c r="Z712" s="3">
        <v>90.3896103896104</v>
      </c>
      <c r="AA712" s="3">
        <v>0.338757157601941</v>
      </c>
      <c r="AB712" s="3">
        <v>0.812375715267525</v>
      </c>
      <c r="AC712" s="3">
        <v>-1.72966047405509</v>
      </c>
      <c r="AD712" s="3">
        <v>4.28766594329653</v>
      </c>
      <c r="AE712" s="5">
        <v>2</v>
      </c>
      <c r="AF712" s="3">
        <v>0.587237076708895</v>
      </c>
      <c r="AG712" s="3">
        <v>7.77627053059962</v>
      </c>
      <c r="AH712" s="3">
        <v>7.8749130914896</v>
      </c>
      <c r="AI712" s="3">
        <v>7.32730603159231</v>
      </c>
      <c r="AJ712" s="3">
        <v>6.90902242562865</v>
      </c>
      <c r="AK712" s="3"/>
      <c r="AL712" s="3"/>
      <c r="AM712" s="3"/>
      <c r="AN712" s="5" t="s">
        <v>46</v>
      </c>
      <c r="AO712" s="1"/>
      <c r="AP712" s="1"/>
      <c r="AQ712" s="1"/>
    </row>
    <row r="713" spans="1:43">
      <c r="A713" s="1" t="s">
        <v>2073</v>
      </c>
      <c r="B713" s="1" t="s">
        <v>2074</v>
      </c>
      <c r="C713" s="3">
        <v>5.6986301369863</v>
      </c>
      <c r="D713" s="4">
        <v>42157</v>
      </c>
      <c r="E713" s="3">
        <v>2.9762063895</v>
      </c>
      <c r="F713" s="5" t="s">
        <v>2075</v>
      </c>
      <c r="G713" s="5">
        <v>541</v>
      </c>
      <c r="H713" s="5" t="s">
        <v>191</v>
      </c>
      <c r="I713" s="3">
        <v>14.5494830132939</v>
      </c>
      <c r="J713" s="3">
        <v>21.3381555153707</v>
      </c>
      <c r="K713" s="3">
        <v>4.16386836803222</v>
      </c>
      <c r="L713" s="3">
        <v>15.0684931506849</v>
      </c>
      <c r="M713" s="3">
        <v>7.18728403593641</v>
      </c>
      <c r="N713" s="3">
        <v>32.6126126126126</v>
      </c>
      <c r="O713" s="3">
        <v>23.9808153477218</v>
      </c>
      <c r="P713" s="3">
        <v>28.5714285714286</v>
      </c>
      <c r="Q713" s="3">
        <v>31.5521628498728</v>
      </c>
      <c r="R713" s="3">
        <v>27.8825995807128</v>
      </c>
      <c r="S713" s="3">
        <v>76.4505119453925</v>
      </c>
      <c r="T713" s="3">
        <v>35.0490196078431</v>
      </c>
      <c r="U713" s="3">
        <v>119.688385269122</v>
      </c>
      <c r="V713" s="3">
        <v>67.4486803519061</v>
      </c>
      <c r="W713" s="3">
        <v>75.4524886877828</v>
      </c>
      <c r="X713" s="3">
        <v>79.5053003533569</v>
      </c>
      <c r="Y713" s="3">
        <v>85.748502994012</v>
      </c>
      <c r="Z713" s="3">
        <v>84.8101265822785</v>
      </c>
      <c r="AA713" s="3">
        <v>0.317477330770574</v>
      </c>
      <c r="AB713" s="3">
        <v>0.191495576750564</v>
      </c>
      <c r="AC713" s="3">
        <v>-29.2242295430393</v>
      </c>
      <c r="AD713" s="3">
        <v>0.703857264109306</v>
      </c>
      <c r="AE713" s="5">
        <v>2</v>
      </c>
      <c r="AF713" s="3">
        <v>1.42374332791256</v>
      </c>
      <c r="AG713" s="3">
        <v>66.5007304925558</v>
      </c>
      <c r="AH713" s="3">
        <v>49.0848795510489</v>
      </c>
      <c r="AI713" s="3">
        <v>18.9271063962128</v>
      </c>
      <c r="AJ713" s="3">
        <v>11.6888760087972</v>
      </c>
      <c r="AK713" s="3"/>
      <c r="AL713" s="3"/>
      <c r="AM713" s="3"/>
      <c r="AN713" s="5" t="s">
        <v>46</v>
      </c>
      <c r="AO713" s="1"/>
      <c r="AP713" s="1"/>
      <c r="AQ713" s="1"/>
    </row>
    <row r="714" spans="1:43">
      <c r="A714" s="1" t="s">
        <v>2076</v>
      </c>
      <c r="B714" s="1" t="s">
        <v>2077</v>
      </c>
      <c r="C714" s="3">
        <v>5.62465753424657</v>
      </c>
      <c r="D714" s="4">
        <v>42184</v>
      </c>
      <c r="E714" s="3">
        <v>2.4154843531</v>
      </c>
      <c r="F714" s="5" t="s">
        <v>2078</v>
      </c>
      <c r="G714" s="5">
        <v>136</v>
      </c>
      <c r="H714" s="5" t="s">
        <v>93</v>
      </c>
      <c r="I714" s="3">
        <v>6.6020170674942</v>
      </c>
      <c r="J714" s="3">
        <v>45.45</v>
      </c>
      <c r="K714" s="3">
        <v>1.424564511367</v>
      </c>
      <c r="L714" s="3">
        <v>54.806739345887</v>
      </c>
      <c r="M714" s="3">
        <v>-1.58991620711881</v>
      </c>
      <c r="N714" s="3">
        <v>91.6666666666667</v>
      </c>
      <c r="O714" s="3">
        <v>19.1760624457936</v>
      </c>
      <c r="P714" s="3">
        <v>25.8551307847082</v>
      </c>
      <c r="Q714" s="3">
        <v>40.3575076608785</v>
      </c>
      <c r="R714" s="3">
        <v>6.29514963880289</v>
      </c>
      <c r="S714" s="3">
        <v>97.7122302158274</v>
      </c>
      <c r="T714" s="3">
        <v>5.0291159343568</v>
      </c>
      <c r="U714" s="3">
        <v>171.025641025641</v>
      </c>
      <c r="V714" s="3">
        <v>13.2890365448505</v>
      </c>
      <c r="W714" s="3">
        <v>102.073529411765</v>
      </c>
      <c r="X714" s="3">
        <v>29.5255930087391</v>
      </c>
      <c r="Y714" s="3">
        <v>71.120797011208</v>
      </c>
      <c r="Z714" s="3">
        <v>55.5844155844156</v>
      </c>
      <c r="AA714" s="3">
        <v>0.362545037744144</v>
      </c>
      <c r="AB714" s="3">
        <v>0.213750028052534</v>
      </c>
      <c r="AC714" s="3">
        <v>-38.510101010101</v>
      </c>
      <c r="AD714" s="3">
        <v>0.684806990920812</v>
      </c>
      <c r="AE714" s="5">
        <v>7</v>
      </c>
      <c r="AF714" s="3">
        <v>1.87568389905422</v>
      </c>
      <c r="AG714" s="3">
        <v>94.1313354179907</v>
      </c>
      <c r="AH714" s="3">
        <v>64.2734714510336</v>
      </c>
      <c r="AI714" s="3">
        <v>20.9098368358539</v>
      </c>
      <c r="AJ714" s="3">
        <v>14.0844239120113</v>
      </c>
      <c r="AK714" s="3"/>
      <c r="AL714" s="3"/>
      <c r="AM714" s="3"/>
      <c r="AN714" s="5" t="s">
        <v>46</v>
      </c>
      <c r="AO714" s="1"/>
      <c r="AP714" s="1"/>
      <c r="AQ714" s="1"/>
    </row>
    <row r="715" spans="1:43">
      <c r="A715" s="1" t="s">
        <v>2079</v>
      </c>
      <c r="B715" s="1" t="s">
        <v>2080</v>
      </c>
      <c r="C715" s="3">
        <v>3.7972602739726</v>
      </c>
      <c r="D715" s="4">
        <v>42851</v>
      </c>
      <c r="E715" s="3">
        <v>1.136210916</v>
      </c>
      <c r="F715" s="5" t="s">
        <v>1026</v>
      </c>
      <c r="G715" s="5">
        <v>1387</v>
      </c>
      <c r="H715" s="5" t="s">
        <v>93</v>
      </c>
      <c r="I715" s="3">
        <v>14.8196565452493</v>
      </c>
      <c r="J715" s="3">
        <v>9.55</v>
      </c>
      <c r="K715" s="3">
        <v>5.03913894324853</v>
      </c>
      <c r="L715" s="3">
        <v>3.76610505450942</v>
      </c>
      <c r="M715" s="3">
        <v>7.99798792756539</v>
      </c>
      <c r="N715" s="3">
        <v>11.4770459081836</v>
      </c>
      <c r="O715" s="3">
        <v>25.4658788390364</v>
      </c>
      <c r="P715" s="3">
        <v>10.4627766599598</v>
      </c>
      <c r="Q715" s="3">
        <v>28.579984029811</v>
      </c>
      <c r="R715" s="3">
        <v>20.8978328173375</v>
      </c>
      <c r="S715" s="3">
        <v>74.3009200793794</v>
      </c>
      <c r="T715" s="3">
        <v>18.2106934886183</v>
      </c>
      <c r="U715" s="3">
        <v>104.736172917991</v>
      </c>
      <c r="V715" s="3">
        <v>39.3133997785161</v>
      </c>
      <c r="W715" s="3">
        <v>81.6071428571428</v>
      </c>
      <c r="X715" s="3">
        <v>39.5131086142322</v>
      </c>
      <c r="Y715" s="3"/>
      <c r="Z715" s="3"/>
      <c r="AA715" s="3">
        <v>0.348259700731736</v>
      </c>
      <c r="AB715" s="3">
        <v>0.270243474844</v>
      </c>
      <c r="AC715" s="3">
        <v>-17.3960216998192</v>
      </c>
      <c r="AD715" s="3">
        <v>1.26240192562882</v>
      </c>
      <c r="AE715" s="5">
        <v>3</v>
      </c>
      <c r="AF715" s="3">
        <v>1.53452997660744</v>
      </c>
      <c r="AG715" s="3">
        <v>66.6293551932656</v>
      </c>
      <c r="AH715" s="3">
        <v>41.7639527185137</v>
      </c>
      <c r="AI715" s="3">
        <v>20.8440444043045</v>
      </c>
      <c r="AJ715" s="3"/>
      <c r="AK715" s="3"/>
      <c r="AL715" s="3"/>
      <c r="AM715" s="3"/>
      <c r="AN715" s="5" t="s">
        <v>46</v>
      </c>
      <c r="AO715" s="1"/>
      <c r="AP715" s="1"/>
      <c r="AQ715" s="1"/>
    </row>
    <row r="716" spans="1:43">
      <c r="A716" s="1" t="s">
        <v>2081</v>
      </c>
      <c r="B716" s="1" t="s">
        <v>2082</v>
      </c>
      <c r="C716" s="3">
        <v>5.67945205479452</v>
      </c>
      <c r="D716" s="4">
        <v>42164</v>
      </c>
      <c r="E716" s="3">
        <v>13.8369187777</v>
      </c>
      <c r="F716" s="5" t="s">
        <v>2083</v>
      </c>
      <c r="G716" s="5">
        <v>916</v>
      </c>
      <c r="H716" s="5" t="s">
        <v>93</v>
      </c>
      <c r="I716" s="3">
        <v>12.6970954356847</v>
      </c>
      <c r="J716" s="3">
        <v>17.95</v>
      </c>
      <c r="K716" s="3">
        <v>4.22102839600922</v>
      </c>
      <c r="L716" s="3">
        <v>10.7036669970268</v>
      </c>
      <c r="M716" s="3">
        <v>5.51670551670553</v>
      </c>
      <c r="N716" s="3">
        <v>26.3473053892216</v>
      </c>
      <c r="O716" s="3">
        <v>29.4566253574833</v>
      </c>
      <c r="P716" s="3">
        <v>4.32595573440644</v>
      </c>
      <c r="Q716" s="3">
        <v>32.3586744639376</v>
      </c>
      <c r="R716" s="3">
        <v>13.6738906088751</v>
      </c>
      <c r="S716" s="3">
        <v>84.2605156037992</v>
      </c>
      <c r="T716" s="3">
        <v>11.9640021175225</v>
      </c>
      <c r="U716" s="3">
        <v>209.339407744875</v>
      </c>
      <c r="V716" s="3">
        <v>5.20487264673311</v>
      </c>
      <c r="W716" s="3">
        <v>166.274509803922</v>
      </c>
      <c r="X716" s="3">
        <v>7.42821473158552</v>
      </c>
      <c r="Y716" s="3">
        <v>112.1875</v>
      </c>
      <c r="Z716" s="3">
        <v>37.012987012987</v>
      </c>
      <c r="AA716" s="3">
        <v>0.322150950960102</v>
      </c>
      <c r="AB716" s="3">
        <v>0.318551757056169</v>
      </c>
      <c r="AC716" s="3">
        <v>-30.4900181488203</v>
      </c>
      <c r="AD716" s="3">
        <v>1.26342253201348</v>
      </c>
      <c r="AE716" s="5">
        <v>5</v>
      </c>
      <c r="AF716" s="3">
        <v>2.75116202755593</v>
      </c>
      <c r="AG716" s="3">
        <v>91.3780616654861</v>
      </c>
      <c r="AH716" s="3">
        <v>82.4396147777048</v>
      </c>
      <c r="AI716" s="3">
        <v>34.5567635194825</v>
      </c>
      <c r="AJ716" s="3">
        <v>26.7299326373725</v>
      </c>
      <c r="AK716" s="3"/>
      <c r="AL716" s="3"/>
      <c r="AM716" s="3"/>
      <c r="AN716" s="5" t="s">
        <v>46</v>
      </c>
      <c r="AO716" s="1"/>
      <c r="AP716" s="1"/>
      <c r="AQ716" s="1"/>
    </row>
    <row r="717" spans="1:43">
      <c r="A717" s="1" t="s">
        <v>2084</v>
      </c>
      <c r="B717" s="1" t="s">
        <v>2085</v>
      </c>
      <c r="C717" s="3">
        <v>5.6986301369863</v>
      </c>
      <c r="D717" s="4">
        <v>42157</v>
      </c>
      <c r="E717" s="3">
        <v>1.2913964646</v>
      </c>
      <c r="F717" s="5" t="s">
        <v>2086</v>
      </c>
      <c r="G717" s="5">
        <v>707</v>
      </c>
      <c r="H717" s="5" t="s">
        <v>93</v>
      </c>
      <c r="I717" s="3">
        <v>14.0297202797203</v>
      </c>
      <c r="J717" s="3">
        <v>12.7</v>
      </c>
      <c r="K717" s="3">
        <v>0</v>
      </c>
      <c r="L717" s="3">
        <v>94.0535183349851</v>
      </c>
      <c r="M717" s="3">
        <v>8.75364735306377</v>
      </c>
      <c r="N717" s="3">
        <v>9.63073852295409</v>
      </c>
      <c r="O717" s="3">
        <v>27.7668952007836</v>
      </c>
      <c r="P717" s="3">
        <v>6.841046277666</v>
      </c>
      <c r="Q717" s="3">
        <v>44.8639644641866</v>
      </c>
      <c r="R717" s="3">
        <v>3.76676986584107</v>
      </c>
      <c r="S717" s="3">
        <v>81.9386331938633</v>
      </c>
      <c r="T717" s="3">
        <v>13.499205929063</v>
      </c>
      <c r="U717" s="3">
        <v>206.580493537015</v>
      </c>
      <c r="V717" s="3">
        <v>5.59246954595792</v>
      </c>
      <c r="W717" s="3">
        <v>148.713060057197</v>
      </c>
      <c r="X717" s="3">
        <v>11.5480649188514</v>
      </c>
      <c r="Y717" s="3">
        <v>170.924195223261</v>
      </c>
      <c r="Z717" s="3">
        <v>18.961038961039</v>
      </c>
      <c r="AA717" s="3">
        <v>0.28003220474436</v>
      </c>
      <c r="AB717" s="3">
        <v>0.293081444827509</v>
      </c>
      <c r="AC717" s="3">
        <v>-28.9177489177489</v>
      </c>
      <c r="AD717" s="3">
        <v>1.22459718241531</v>
      </c>
      <c r="AE717" s="5">
        <v>5</v>
      </c>
      <c r="AF717" s="3">
        <v>2.57753057128297</v>
      </c>
      <c r="AG717" s="3">
        <v>104.712485199599</v>
      </c>
      <c r="AH717" s="3">
        <v>78.0824322376202</v>
      </c>
      <c r="AI717" s="3">
        <v>37.3920832749423</v>
      </c>
      <c r="AJ717" s="3">
        <v>29.7232893753026</v>
      </c>
      <c r="AK717" s="3"/>
      <c r="AL717" s="3"/>
      <c r="AM717" s="3"/>
      <c r="AN717" s="5" t="s">
        <v>46</v>
      </c>
      <c r="AO717" s="1"/>
      <c r="AP717" s="1"/>
      <c r="AQ717" s="1"/>
    </row>
    <row r="718" spans="1:43">
      <c r="A718" s="1" t="s">
        <v>2087</v>
      </c>
      <c r="B718" s="1" t="s">
        <v>2088</v>
      </c>
      <c r="C718" s="3">
        <v>5.67671232876712</v>
      </c>
      <c r="D718" s="4">
        <v>42165</v>
      </c>
      <c r="E718" s="3">
        <v>84.2513211606</v>
      </c>
      <c r="F718" s="5" t="s">
        <v>2089</v>
      </c>
      <c r="G718" s="5">
        <v>1921</v>
      </c>
      <c r="H718" s="5" t="s">
        <v>50</v>
      </c>
      <c r="I718" s="3">
        <v>0.399002493765573</v>
      </c>
      <c r="J718" s="3">
        <v>7.54801250558285</v>
      </c>
      <c r="K718" s="3">
        <v>-0.0198668918247708</v>
      </c>
      <c r="L718" s="3">
        <v>66.22399291722</v>
      </c>
      <c r="M718" s="3">
        <v>0.13928962292307</v>
      </c>
      <c r="N718" s="3">
        <v>15.6277827248442</v>
      </c>
      <c r="O718" s="3">
        <v>0.241190748092648</v>
      </c>
      <c r="P718" s="3">
        <v>80.9045226130653</v>
      </c>
      <c r="Q718" s="3">
        <v>1.17381092482044</v>
      </c>
      <c r="R718" s="3">
        <v>43.9401255432158</v>
      </c>
      <c r="S718" s="3">
        <v>2.99849539857232</v>
      </c>
      <c r="T718" s="3">
        <v>12.3728813559322</v>
      </c>
      <c r="U718" s="3">
        <v>8.72229180792739</v>
      </c>
      <c r="V718" s="3">
        <v>12.7708978328173</v>
      </c>
      <c r="W718" s="3">
        <v>17.7731600180091</v>
      </c>
      <c r="X718" s="3">
        <v>12.0819848975189</v>
      </c>
      <c r="Y718" s="3">
        <v>23.6231161271347</v>
      </c>
      <c r="Z718" s="3">
        <v>14.0522875816993</v>
      </c>
      <c r="AA718" s="3">
        <v>0.129071444054055</v>
      </c>
      <c r="AB718" s="3">
        <v>0.72323933698837</v>
      </c>
      <c r="AC718" s="3">
        <v>-1.55090390104662</v>
      </c>
      <c r="AD718" s="3">
        <v>3.6068804707674</v>
      </c>
      <c r="AE718" s="5">
        <v>2</v>
      </c>
      <c r="AF718" s="3">
        <v>0.455755397030248</v>
      </c>
      <c r="AG718" s="3">
        <v>3.82312890607779</v>
      </c>
      <c r="AH718" s="3">
        <v>4.45933548647144</v>
      </c>
      <c r="AI718" s="3">
        <v>5.68646739039249</v>
      </c>
      <c r="AJ718" s="3">
        <v>4.71529863564197</v>
      </c>
      <c r="AK718" s="3"/>
      <c r="AL718" s="3"/>
      <c r="AM718" s="3">
        <v>100</v>
      </c>
      <c r="AN718" s="5" t="s">
        <v>56</v>
      </c>
      <c r="AO718" s="1"/>
      <c r="AP718" s="1"/>
      <c r="AQ718" s="1"/>
    </row>
    <row r="719" spans="1:43">
      <c r="A719" s="1" t="s">
        <v>2090</v>
      </c>
      <c r="B719" s="1" t="s">
        <v>2091</v>
      </c>
      <c r="C719" s="3">
        <v>5.71780821917808</v>
      </c>
      <c r="D719" s="4">
        <v>42150</v>
      </c>
      <c r="E719" s="3">
        <v>16.0638761845</v>
      </c>
      <c r="F719" s="5" t="s">
        <v>2092</v>
      </c>
      <c r="G719" s="5">
        <v>406</v>
      </c>
      <c r="H719" s="5" t="s">
        <v>93</v>
      </c>
      <c r="I719" s="3">
        <v>21.1511789181692</v>
      </c>
      <c r="J719" s="3">
        <v>0.9</v>
      </c>
      <c r="K719" s="3">
        <v>3.31164991129509</v>
      </c>
      <c r="L719" s="3">
        <v>22.8939544103072</v>
      </c>
      <c r="M719" s="3">
        <v>12.1309370988447</v>
      </c>
      <c r="N719" s="3">
        <v>2.29540918163673</v>
      </c>
      <c r="O719" s="3">
        <v>29.4074074074074</v>
      </c>
      <c r="P719" s="3">
        <v>4.47686116700201</v>
      </c>
      <c r="Q719" s="3">
        <v>24.7857142857143</v>
      </c>
      <c r="R719" s="3">
        <v>27.9153766769866</v>
      </c>
      <c r="S719" s="3">
        <v>111.245465538089</v>
      </c>
      <c r="T719" s="3">
        <v>2.38221281101112</v>
      </c>
      <c r="U719" s="3">
        <v>204.355400696864</v>
      </c>
      <c r="V719" s="3">
        <v>6.14617940199336</v>
      </c>
      <c r="W719" s="3">
        <v>140.302613480055</v>
      </c>
      <c r="X719" s="3">
        <v>14.481897627965</v>
      </c>
      <c r="Y719" s="3">
        <v>170.852713178295</v>
      </c>
      <c r="Z719" s="3">
        <v>19.0909090909091</v>
      </c>
      <c r="AA719" s="3">
        <v>0.349084390639974</v>
      </c>
      <c r="AB719" s="3">
        <v>0.286802755285078</v>
      </c>
      <c r="AC719" s="3">
        <v>-34.4611528822055</v>
      </c>
      <c r="AD719" s="3">
        <v>0.982889118757607</v>
      </c>
      <c r="AE719" s="5">
        <v>5</v>
      </c>
      <c r="AF719" s="3">
        <v>2.26166576806261</v>
      </c>
      <c r="AG719" s="3">
        <v>92.8809714086243</v>
      </c>
      <c r="AH719" s="3">
        <v>71.3780684452817</v>
      </c>
      <c r="AI719" s="3">
        <v>29.5958098118901</v>
      </c>
      <c r="AJ719" s="3">
        <v>24.5878863713233</v>
      </c>
      <c r="AK719" s="3"/>
      <c r="AL719" s="3"/>
      <c r="AM719" s="3"/>
      <c r="AN719" s="5" t="s">
        <v>46</v>
      </c>
      <c r="AO719" s="1"/>
      <c r="AP719" s="1"/>
      <c r="AQ719" s="1"/>
    </row>
    <row r="720" spans="1:43">
      <c r="A720" s="1" t="s">
        <v>2093</v>
      </c>
      <c r="B720" s="1" t="s">
        <v>2094</v>
      </c>
      <c r="C720" s="3">
        <v>5.5972602739726</v>
      </c>
      <c r="D720" s="4">
        <v>42194</v>
      </c>
      <c r="E720" s="3">
        <v>18.3317544146</v>
      </c>
      <c r="F720" s="5" t="s">
        <v>1503</v>
      </c>
      <c r="G720" s="5">
        <v>2044</v>
      </c>
      <c r="H720" s="5" t="s">
        <v>93</v>
      </c>
      <c r="I720" s="3">
        <v>-3.18367346938777</v>
      </c>
      <c r="J720" s="3">
        <v>98.05</v>
      </c>
      <c r="K720" s="3">
        <v>0</v>
      </c>
      <c r="L720" s="3">
        <v>94.0535183349851</v>
      </c>
      <c r="M720" s="3">
        <v>-4.81540930979134</v>
      </c>
      <c r="N720" s="3">
        <v>97.1057884231537</v>
      </c>
      <c r="O720" s="3">
        <v>-6.02218700475436</v>
      </c>
      <c r="P720" s="3">
        <v>99.0442655935614</v>
      </c>
      <c r="Q720" s="3">
        <v>-16.7134831460674</v>
      </c>
      <c r="R720" s="3">
        <v>99.7936016511868</v>
      </c>
      <c r="S720" s="3">
        <v>14.2581888246628</v>
      </c>
      <c r="T720" s="3">
        <v>88.5124404446797</v>
      </c>
      <c r="U720" s="3">
        <v>48.8080301129234</v>
      </c>
      <c r="V720" s="3">
        <v>67.1650055370986</v>
      </c>
      <c r="W720" s="3">
        <v>31.3399778516057</v>
      </c>
      <c r="X720" s="3">
        <v>80.83645443196</v>
      </c>
      <c r="Y720" s="3">
        <v>22.5206611570248</v>
      </c>
      <c r="Z720" s="3">
        <v>95.0649350649351</v>
      </c>
      <c r="AA720" s="3">
        <v>0.0576778011227993</v>
      </c>
      <c r="AB720" s="3">
        <v>0.0727581175969527</v>
      </c>
      <c r="AC720" s="3">
        <v>-31.3888888888889</v>
      </c>
      <c r="AD720" s="3">
        <v>0.302490806995431</v>
      </c>
      <c r="AE720" s="5">
        <v>3</v>
      </c>
      <c r="AF720" s="3">
        <v>0.910371158064813</v>
      </c>
      <c r="AG720" s="3">
        <v>6.70604606044221</v>
      </c>
      <c r="AH720" s="3">
        <v>20.7841307503592</v>
      </c>
      <c r="AI720" s="3">
        <v>8.81482618468441</v>
      </c>
      <c r="AJ720" s="3">
        <v>2.72966019599181</v>
      </c>
      <c r="AK720" s="3"/>
      <c r="AL720" s="3"/>
      <c r="AM720" s="3"/>
      <c r="AN720" s="5" t="s">
        <v>46</v>
      </c>
      <c r="AO720" s="1"/>
      <c r="AP720" s="1"/>
      <c r="AQ720" s="1"/>
    </row>
    <row r="721" spans="1:43">
      <c r="A721" s="1" t="s">
        <v>2095</v>
      </c>
      <c r="B721" s="1" t="s">
        <v>2096</v>
      </c>
      <c r="C721" s="3">
        <v>5.73150684931507</v>
      </c>
      <c r="D721" s="4">
        <v>42145</v>
      </c>
      <c r="E721" s="3">
        <v>7.4240433067</v>
      </c>
      <c r="F721" s="5" t="s">
        <v>2097</v>
      </c>
      <c r="G721" s="5">
        <v>1175</v>
      </c>
      <c r="H721" s="5" t="s">
        <v>93</v>
      </c>
      <c r="I721" s="3">
        <v>2.47011952191236</v>
      </c>
      <c r="J721" s="3">
        <v>74.7</v>
      </c>
      <c r="K721" s="3">
        <v>1.10062893081761</v>
      </c>
      <c r="L721" s="3">
        <v>65.609514370664</v>
      </c>
      <c r="M721" s="3">
        <v>1.90174326465927</v>
      </c>
      <c r="N721" s="3">
        <v>55.6387225548902</v>
      </c>
      <c r="O721" s="3">
        <v>5.15126737530662</v>
      </c>
      <c r="P721" s="3">
        <v>72.3843058350101</v>
      </c>
      <c r="Q721" s="3">
        <v>4.63791700569568</v>
      </c>
      <c r="R721" s="3">
        <v>85.0361197110423</v>
      </c>
      <c r="S721" s="3">
        <v>15.9603246167719</v>
      </c>
      <c r="T721" s="3">
        <v>84.9126521969296</v>
      </c>
      <c r="U721" s="3">
        <v>37.9828326180257</v>
      </c>
      <c r="V721" s="3">
        <v>74.8615725359911</v>
      </c>
      <c r="W721" s="3">
        <v>22.2433460076046</v>
      </c>
      <c r="X721" s="3">
        <v>91.4481897627965</v>
      </c>
      <c r="Y721" s="3">
        <v>28.2153539381855</v>
      </c>
      <c r="Z721" s="3">
        <v>92.3376623376623</v>
      </c>
      <c r="AA721" s="3">
        <v>0.134861225823661</v>
      </c>
      <c r="AB721" s="3">
        <v>0.09224831588753</v>
      </c>
      <c r="AC721" s="3">
        <v>-22.4123182207015</v>
      </c>
      <c r="AD721" s="3">
        <v>0.308353656564897</v>
      </c>
      <c r="AE721" s="5">
        <v>3</v>
      </c>
      <c r="AF721" s="3">
        <v>0.323681599568222</v>
      </c>
      <c r="AG721" s="3">
        <v>23.093988097923</v>
      </c>
      <c r="AH721" s="3">
        <v>17.2711540059499</v>
      </c>
      <c r="AI721" s="3">
        <v>5.33785258115116</v>
      </c>
      <c r="AJ721" s="3">
        <v>6.25683312705945</v>
      </c>
      <c r="AK721" s="3"/>
      <c r="AL721" s="3"/>
      <c r="AM721" s="3">
        <v>5</v>
      </c>
      <c r="AN721" s="5" t="s">
        <v>56</v>
      </c>
      <c r="AO721" s="1"/>
      <c r="AP721" s="1"/>
      <c r="AQ721" s="1"/>
    </row>
    <row r="722" spans="1:43">
      <c r="A722" s="1" t="s">
        <v>2098</v>
      </c>
      <c r="B722" s="1" t="s">
        <v>2099</v>
      </c>
      <c r="C722" s="3">
        <v>5.75068493150685</v>
      </c>
      <c r="D722" s="4">
        <v>42138</v>
      </c>
      <c r="E722" s="3">
        <v>2.3279034273</v>
      </c>
      <c r="F722" s="5" t="s">
        <v>689</v>
      </c>
      <c r="G722" s="5">
        <v>2100</v>
      </c>
      <c r="H722" s="5" t="s">
        <v>93</v>
      </c>
      <c r="I722" s="3">
        <v>2.13128729752769</v>
      </c>
      <c r="J722" s="3">
        <v>79.1</v>
      </c>
      <c r="K722" s="3">
        <v>1.01180438448567</v>
      </c>
      <c r="L722" s="3">
        <v>68.7314172447968</v>
      </c>
      <c r="M722" s="3">
        <v>0.756938603868782</v>
      </c>
      <c r="N722" s="3">
        <v>77.1457085828343</v>
      </c>
      <c r="O722" s="3">
        <v>3.99305555555556</v>
      </c>
      <c r="P722" s="3">
        <v>80.7344064386318</v>
      </c>
      <c r="Q722" s="3">
        <v>10.5166051660516</v>
      </c>
      <c r="R722" s="3">
        <v>58.1011351909185</v>
      </c>
      <c r="S722" s="3">
        <v>16.4237123420797</v>
      </c>
      <c r="T722" s="3">
        <v>84.065643197459</v>
      </c>
      <c r="U722" s="3">
        <v>22.3420559253222</v>
      </c>
      <c r="V722" s="3">
        <v>92.1926910299003</v>
      </c>
      <c r="W722" s="3">
        <v>21.146141400148</v>
      </c>
      <c r="X722" s="3">
        <v>92.5093632958801</v>
      </c>
      <c r="Y722" s="3">
        <v>31.2314625098777</v>
      </c>
      <c r="Z722" s="3">
        <v>90.9090909090909</v>
      </c>
      <c r="AA722" s="3">
        <v>0.174107574128122</v>
      </c>
      <c r="AB722" s="3">
        <v>0.13303572073422</v>
      </c>
      <c r="AC722" s="3">
        <v>-12.9422718808194</v>
      </c>
      <c r="AD722" s="3">
        <v>0.509236722561425</v>
      </c>
      <c r="AE722" s="5">
        <v>3</v>
      </c>
      <c r="AF722" s="3">
        <v>0.496933613978408</v>
      </c>
      <c r="AG722" s="3">
        <v>15.0641852245627</v>
      </c>
      <c r="AH722" s="3">
        <v>10.5544461939183</v>
      </c>
      <c r="AI722" s="3">
        <v>6.3409543227662</v>
      </c>
      <c r="AJ722" s="3">
        <v>6.43051205984591</v>
      </c>
      <c r="AK722" s="3"/>
      <c r="AL722" s="3"/>
      <c r="AM722" s="3">
        <v>10</v>
      </c>
      <c r="AN722" s="5" t="s">
        <v>56</v>
      </c>
      <c r="AO722" s="1"/>
      <c r="AP722" s="1"/>
      <c r="AQ722" s="1"/>
    </row>
    <row r="723" spans="1:43">
      <c r="A723" s="1" t="s">
        <v>2100</v>
      </c>
      <c r="B723" s="1" t="s">
        <v>2101</v>
      </c>
      <c r="C723" s="3">
        <v>5.67671232876712</v>
      </c>
      <c r="D723" s="4">
        <v>42165</v>
      </c>
      <c r="E723" s="3">
        <v>5.5950670636</v>
      </c>
      <c r="F723" s="5" t="s">
        <v>2102</v>
      </c>
      <c r="G723" s="5">
        <v>35</v>
      </c>
      <c r="H723" s="5" t="s">
        <v>93</v>
      </c>
      <c r="I723" s="3">
        <v>8.91719745222931</v>
      </c>
      <c r="J723" s="3">
        <v>34.9</v>
      </c>
      <c r="K723" s="3">
        <v>0.489715964740462</v>
      </c>
      <c r="L723" s="3">
        <v>85.0842418235877</v>
      </c>
      <c r="M723" s="3">
        <v>5.12295081967214</v>
      </c>
      <c r="N723" s="3">
        <v>28.5928143712575</v>
      </c>
      <c r="O723" s="3">
        <v>9.03294367693944</v>
      </c>
      <c r="P723" s="3">
        <v>53.2696177062374</v>
      </c>
      <c r="Q723" s="3">
        <v>5.99173553719009</v>
      </c>
      <c r="R723" s="3">
        <v>81.5789473684211</v>
      </c>
      <c r="S723" s="3">
        <v>47.6258992805756</v>
      </c>
      <c r="T723" s="3">
        <v>44.5738485971413</v>
      </c>
      <c r="U723" s="3">
        <v>97.3076923076923</v>
      </c>
      <c r="V723" s="3">
        <v>41.6943521594684</v>
      </c>
      <c r="W723" s="3">
        <v>58.5780525502318</v>
      </c>
      <c r="X723" s="3">
        <v>51.9975031210986</v>
      </c>
      <c r="Y723" s="3">
        <v>35.3562005277045</v>
      </c>
      <c r="Z723" s="3">
        <v>87.1428571428571</v>
      </c>
      <c r="AA723" s="3">
        <v>0.198255728491003</v>
      </c>
      <c r="AB723" s="3">
        <v>0.136904617577091</v>
      </c>
      <c r="AC723" s="3">
        <v>-31.4245810055866</v>
      </c>
      <c r="AD723" s="3">
        <v>0.527629110826284</v>
      </c>
      <c r="AE723" s="5">
        <v>4</v>
      </c>
      <c r="AF723" s="3">
        <v>1.24162637867513</v>
      </c>
      <c r="AG723" s="3">
        <v>46.2435267933118</v>
      </c>
      <c r="AH723" s="3">
        <v>41.829506088425</v>
      </c>
      <c r="AI723" s="3">
        <v>15.7766245083773</v>
      </c>
      <c r="AJ723" s="3">
        <v>13.4172582975632</v>
      </c>
      <c r="AK723" s="3"/>
      <c r="AL723" s="3"/>
      <c r="AM723" s="3"/>
      <c r="AN723" s="5" t="s">
        <v>46</v>
      </c>
      <c r="AO723" s="1"/>
      <c r="AP723" s="1"/>
      <c r="AQ723" s="1"/>
    </row>
    <row r="724" spans="1:43">
      <c r="A724" s="1" t="s">
        <v>2103</v>
      </c>
      <c r="B724" s="1" t="s">
        <v>2104</v>
      </c>
      <c r="C724" s="3">
        <v>5.69315068493151</v>
      </c>
      <c r="D724" s="4">
        <v>42159</v>
      </c>
      <c r="E724" s="3">
        <v>8.7901798103</v>
      </c>
      <c r="F724" s="5" t="s">
        <v>2105</v>
      </c>
      <c r="G724" s="5">
        <v>2079</v>
      </c>
      <c r="H724" s="5" t="s">
        <v>55</v>
      </c>
      <c r="I724" s="3">
        <v>10.9251968503937</v>
      </c>
      <c r="J724" s="3">
        <v>45.6140350877193</v>
      </c>
      <c r="K724" s="3">
        <v>2.4079963652885</v>
      </c>
      <c r="L724" s="3">
        <v>53.2768361581921</v>
      </c>
      <c r="M724" s="3">
        <v>4.49698655540102</v>
      </c>
      <c r="N724" s="3">
        <v>56.6128067025733</v>
      </c>
      <c r="O724" s="3">
        <v>19.5121951219512</v>
      </c>
      <c r="P724" s="3">
        <v>47.8807947019868</v>
      </c>
      <c r="Q724" s="3">
        <v>31.8899941486249</v>
      </c>
      <c r="R724" s="3">
        <v>27.1341463414634</v>
      </c>
      <c r="S724" s="3">
        <v>83.5504885993485</v>
      </c>
      <c r="T724" s="3">
        <v>23.6328125</v>
      </c>
      <c r="U724" s="3">
        <v>190.838709677419</v>
      </c>
      <c r="V724" s="3">
        <v>18.970189701897</v>
      </c>
      <c r="W724" s="3">
        <v>133.092037228542</v>
      </c>
      <c r="X724" s="3">
        <v>33.7228714524207</v>
      </c>
      <c r="Y724" s="3">
        <v>180</v>
      </c>
      <c r="Z724" s="3">
        <v>30.1455301455301</v>
      </c>
      <c r="AA724" s="3">
        <v>0.339553549954441</v>
      </c>
      <c r="AB724" s="3">
        <v>0.276649686788954</v>
      </c>
      <c r="AC724" s="3">
        <v>-29.3604651162791</v>
      </c>
      <c r="AD724" s="3">
        <v>1.10765725259531</v>
      </c>
      <c r="AE724" s="5">
        <v>5</v>
      </c>
      <c r="AF724" s="3">
        <v>2.35712284167353</v>
      </c>
      <c r="AG724" s="3">
        <v>101.526149797356</v>
      </c>
      <c r="AH724" s="3">
        <v>73.171893911178</v>
      </c>
      <c r="AI724" s="3">
        <v>31.579615135089</v>
      </c>
      <c r="AJ724" s="3">
        <v>27.9490178276148</v>
      </c>
      <c r="AK724" s="3"/>
      <c r="AL724" s="3"/>
      <c r="AM724" s="3"/>
      <c r="AN724" s="5" t="s">
        <v>1023</v>
      </c>
      <c r="AO724" s="1"/>
      <c r="AP724" s="1"/>
      <c r="AQ724" s="1"/>
    </row>
    <row r="725" spans="1:43">
      <c r="A725" s="1" t="s">
        <v>2106</v>
      </c>
      <c r="B725" s="1" t="s">
        <v>2107</v>
      </c>
      <c r="C725" s="3">
        <v>5.66301369863014</v>
      </c>
      <c r="D725" s="4">
        <v>42170</v>
      </c>
      <c r="E725" s="3">
        <v>58.3991120816</v>
      </c>
      <c r="F725" s="5" t="s">
        <v>359</v>
      </c>
      <c r="G725" s="5">
        <v>717</v>
      </c>
      <c r="H725" s="5" t="s">
        <v>64</v>
      </c>
      <c r="I725" s="3">
        <v>0.264992084895488</v>
      </c>
      <c r="J725" s="3">
        <v>57.4344023323615</v>
      </c>
      <c r="K725" s="3">
        <v>0.0413055800583019</v>
      </c>
      <c r="L725" s="3">
        <v>47.667638483965</v>
      </c>
      <c r="M725" s="3">
        <v>0.199525959301343</v>
      </c>
      <c r="N725" s="3">
        <v>52.6239067055394</v>
      </c>
      <c r="O725" s="3">
        <v>0.590706214899897</v>
      </c>
      <c r="P725" s="3">
        <v>65.0584795321637</v>
      </c>
      <c r="Q725" s="3">
        <v>1.16081767074208</v>
      </c>
      <c r="R725" s="3">
        <v>40.9763313609467</v>
      </c>
      <c r="S725" s="3">
        <v>2.1068744373594</v>
      </c>
      <c r="T725" s="3">
        <v>43.1784107946027</v>
      </c>
      <c r="U725" s="3">
        <v>4.82154416397826</v>
      </c>
      <c r="V725" s="3">
        <v>33.0246913580247</v>
      </c>
      <c r="W725" s="3">
        <v>8.55759775806709</v>
      </c>
      <c r="X725" s="3">
        <v>35.6481481481481</v>
      </c>
      <c r="Y725" s="3">
        <v>16.8268442457827</v>
      </c>
      <c r="Z725" s="3">
        <v>9.77443609022556</v>
      </c>
      <c r="AA725" s="3">
        <v>0.0198949516223426</v>
      </c>
      <c r="AB725" s="3">
        <v>2.7337756683675</v>
      </c>
      <c r="AC725" s="3">
        <v>0</v>
      </c>
      <c r="AD725" s="3"/>
      <c r="AE725" s="5"/>
      <c r="AF725" s="3">
        <v>0.226340495751988</v>
      </c>
      <c r="AG725" s="3">
        <v>1.54006084273586</v>
      </c>
      <c r="AH725" s="3">
        <v>1.68550348667234</v>
      </c>
      <c r="AI725" s="3">
        <v>2.03424657171021</v>
      </c>
      <c r="AJ725" s="3">
        <v>2.29104295624689</v>
      </c>
      <c r="AK725" s="3"/>
      <c r="AL725" s="3"/>
      <c r="AM725" s="3"/>
      <c r="AN725" s="5" t="s">
        <v>46</v>
      </c>
      <c r="AO725" s="1"/>
      <c r="AP725" s="1"/>
      <c r="AQ725" s="1"/>
    </row>
    <row r="726" spans="1:43">
      <c r="A726" s="1" t="s">
        <v>2108</v>
      </c>
      <c r="B726" s="1" t="s">
        <v>2109</v>
      </c>
      <c r="C726" s="3">
        <v>5.6958904109589</v>
      </c>
      <c r="D726" s="4">
        <v>42158</v>
      </c>
      <c r="E726" s="3">
        <v>12.1934206228</v>
      </c>
      <c r="F726" s="5" t="s">
        <v>1899</v>
      </c>
      <c r="G726" s="5">
        <v>2039</v>
      </c>
      <c r="H726" s="5" t="s">
        <v>226</v>
      </c>
      <c r="I726" s="3">
        <v>1.61290322580645</v>
      </c>
      <c r="J726" s="3">
        <v>62.1621621621622</v>
      </c>
      <c r="K726" s="3">
        <v>0.329489291598023</v>
      </c>
      <c r="L726" s="3">
        <v>64.8148148148148</v>
      </c>
      <c r="M726" s="3">
        <v>-0.0547045951860018</v>
      </c>
      <c r="N726" s="3">
        <v>79.8307475317348</v>
      </c>
      <c r="O726" s="3">
        <v>3.16205533596838</v>
      </c>
      <c r="P726" s="3">
        <v>63.5220125786163</v>
      </c>
      <c r="Q726" s="3">
        <v>8.10650887573965</v>
      </c>
      <c r="R726" s="3">
        <v>34.3065693430657</v>
      </c>
      <c r="S726" s="3">
        <v>18.7906371911573</v>
      </c>
      <c r="T726" s="3">
        <v>34.0425531914894</v>
      </c>
      <c r="U726" s="3">
        <v>35.7355126300148</v>
      </c>
      <c r="V726" s="3">
        <v>26.0416666666667</v>
      </c>
      <c r="W726" s="3">
        <v>42.0684292379471</v>
      </c>
      <c r="X726" s="3">
        <v>16.7364016736402</v>
      </c>
      <c r="Y726" s="3">
        <v>81.25</v>
      </c>
      <c r="Z726" s="3">
        <v>4.44444444444444</v>
      </c>
      <c r="AA726" s="3">
        <v>0.411004053681756</v>
      </c>
      <c r="AB726" s="3">
        <v>0.32839986577923</v>
      </c>
      <c r="AC726" s="3">
        <v>-5.35976505139502</v>
      </c>
      <c r="AD726" s="3">
        <v>2.31225656938724</v>
      </c>
      <c r="AE726" s="5">
        <v>1</v>
      </c>
      <c r="AF726" s="3">
        <v>0.917645045240892</v>
      </c>
      <c r="AG726" s="3">
        <v>17.3460201626607</v>
      </c>
      <c r="AH726" s="3">
        <v>18.3936879109534</v>
      </c>
      <c r="AI726" s="3">
        <v>11.6614097204554</v>
      </c>
      <c r="AJ726" s="3">
        <v>13.9182442567421</v>
      </c>
      <c r="AK726" s="3"/>
      <c r="AL726" s="3"/>
      <c r="AM726" s="3"/>
      <c r="AN726" s="5" t="s">
        <v>51</v>
      </c>
      <c r="AO726" s="1"/>
      <c r="AP726" s="1"/>
      <c r="AQ726" s="1"/>
    </row>
    <row r="727" spans="1:43">
      <c r="A727" s="1" t="s">
        <v>2110</v>
      </c>
      <c r="B727" s="1" t="s">
        <v>2111</v>
      </c>
      <c r="C727" s="3">
        <v>5.73698630136986</v>
      </c>
      <c r="D727" s="4">
        <v>42143</v>
      </c>
      <c r="E727" s="3">
        <v>7.6873233949</v>
      </c>
      <c r="F727" s="5" t="s">
        <v>2112</v>
      </c>
      <c r="G727" s="5">
        <v>2095</v>
      </c>
      <c r="H727" s="5" t="s">
        <v>93</v>
      </c>
      <c r="I727" s="3">
        <v>1.84790334044066</v>
      </c>
      <c r="J727" s="3">
        <v>82.35</v>
      </c>
      <c r="K727" s="3">
        <v>0.844475721323013</v>
      </c>
      <c r="L727" s="3">
        <v>73.587710604559</v>
      </c>
      <c r="M727" s="3">
        <v>1.12914608327452</v>
      </c>
      <c r="N727" s="3">
        <v>70.4590818363273</v>
      </c>
      <c r="O727" s="3">
        <v>3.2420749279539</v>
      </c>
      <c r="P727" s="3">
        <v>85.0603621730382</v>
      </c>
      <c r="Q727" s="3">
        <v>5.44518027961737</v>
      </c>
      <c r="R727" s="3">
        <v>83.3849329205366</v>
      </c>
      <c r="S727" s="3">
        <v>13.9109697933227</v>
      </c>
      <c r="T727" s="3">
        <v>89.571201694018</v>
      </c>
      <c r="U727" s="3">
        <v>22.3740392826644</v>
      </c>
      <c r="V727" s="3">
        <v>92.0819490586932</v>
      </c>
      <c r="W727" s="3">
        <v>27.491103202847</v>
      </c>
      <c r="X727" s="3">
        <v>85.7677902621723</v>
      </c>
      <c r="Y727" s="3">
        <v>39.5326192794547</v>
      </c>
      <c r="Z727" s="3">
        <v>84.8051948051948</v>
      </c>
      <c r="AA727" s="3">
        <v>0.416978485502605</v>
      </c>
      <c r="AB727" s="3">
        <v>0.566309570031281</v>
      </c>
      <c r="AC727" s="3">
        <v>-1.95771339075959</v>
      </c>
      <c r="AD727" s="3">
        <v>4.29920874636563</v>
      </c>
      <c r="AE727" s="5">
        <v>2</v>
      </c>
      <c r="AF727" s="3">
        <v>0.646134109105531</v>
      </c>
      <c r="AG727" s="3">
        <v>12.000537284244</v>
      </c>
      <c r="AH727" s="3">
        <v>10.4521769217934</v>
      </c>
      <c r="AI727" s="3">
        <v>8.04432092985832</v>
      </c>
      <c r="AJ727" s="3">
        <v>7.56797878489639</v>
      </c>
      <c r="AK727" s="3"/>
      <c r="AL727" s="3"/>
      <c r="AM727" s="3">
        <v>10</v>
      </c>
      <c r="AN727" s="5" t="s">
        <v>56</v>
      </c>
      <c r="AO727" s="1"/>
      <c r="AP727" s="1"/>
      <c r="AQ727" s="1"/>
    </row>
    <row r="728" spans="1:43">
      <c r="A728" s="1" t="s">
        <v>2113</v>
      </c>
      <c r="B728" s="1" t="s">
        <v>2114</v>
      </c>
      <c r="C728" s="3">
        <v>5.70958904109589</v>
      </c>
      <c r="D728" s="4">
        <v>42153</v>
      </c>
      <c r="E728" s="3">
        <v>7.3312732544</v>
      </c>
      <c r="F728" s="5" t="s">
        <v>2115</v>
      </c>
      <c r="G728" s="5">
        <v>429</v>
      </c>
      <c r="H728" s="5" t="s">
        <v>93</v>
      </c>
      <c r="I728" s="3">
        <v>0.366300366300367</v>
      </c>
      <c r="J728" s="3">
        <v>91.8</v>
      </c>
      <c r="K728" s="3">
        <v>0.182815356489945</v>
      </c>
      <c r="L728" s="3">
        <v>90.9811694747275</v>
      </c>
      <c r="M728" s="3">
        <v>0.274473924977138</v>
      </c>
      <c r="N728" s="3">
        <v>82.7345309381238</v>
      </c>
      <c r="O728" s="3">
        <v>1.76415970287838</v>
      </c>
      <c r="P728" s="3">
        <v>91.3983903420523</v>
      </c>
      <c r="Q728" s="3">
        <v>5.48604427333977</v>
      </c>
      <c r="R728" s="3">
        <v>83.2301341589267</v>
      </c>
      <c r="S728" s="3">
        <v>17.3447537473233</v>
      </c>
      <c r="T728" s="3">
        <v>81.8951826363155</v>
      </c>
      <c r="U728" s="3">
        <v>21.2389380530973</v>
      </c>
      <c r="V728" s="3">
        <v>92.9125138427464</v>
      </c>
      <c r="W728" s="3">
        <v>9.27218344965107</v>
      </c>
      <c r="X728" s="3">
        <v>97.8776529338327</v>
      </c>
      <c r="Y728" s="3">
        <v>9.60000000000001</v>
      </c>
      <c r="Z728" s="3">
        <v>98.3116883116883</v>
      </c>
      <c r="AA728" s="3">
        <v>0.287642882717122</v>
      </c>
      <c r="AB728" s="3">
        <v>0.032500448762988</v>
      </c>
      <c r="AC728" s="3">
        <v>-18.7150837988827</v>
      </c>
      <c r="AD728" s="3">
        <v>0.159993270183735</v>
      </c>
      <c r="AE728" s="5">
        <v>5</v>
      </c>
      <c r="AF728" s="3">
        <v>0.159124880661805</v>
      </c>
      <c r="AG728" s="3">
        <v>15.6953722068334</v>
      </c>
      <c r="AH728" s="3">
        <v>9.561780949632</v>
      </c>
      <c r="AI728" s="3">
        <v>2.02353551982011</v>
      </c>
      <c r="AJ728" s="3">
        <v>1.77793404337456</v>
      </c>
      <c r="AK728" s="3"/>
      <c r="AL728" s="3"/>
      <c r="AM728" s="3">
        <v>10</v>
      </c>
      <c r="AN728" s="5" t="s">
        <v>56</v>
      </c>
      <c r="AO728" s="1"/>
      <c r="AP728" s="1"/>
      <c r="AQ728" s="1"/>
    </row>
    <row r="729" spans="1:43">
      <c r="A729" s="1" t="s">
        <v>2116</v>
      </c>
      <c r="B729" s="1" t="s">
        <v>2117</v>
      </c>
      <c r="C729" s="3">
        <v>5.67945205479452</v>
      </c>
      <c r="D729" s="4">
        <v>42164</v>
      </c>
      <c r="E729" s="3">
        <v>10.0787268374</v>
      </c>
      <c r="F729" s="5" t="s">
        <v>2118</v>
      </c>
      <c r="G729" s="5">
        <v>2074</v>
      </c>
      <c r="H729" s="5" t="s">
        <v>191</v>
      </c>
      <c r="I729" s="3">
        <v>13.9711465451784</v>
      </c>
      <c r="J729" s="3">
        <v>26.0397830018083</v>
      </c>
      <c r="K729" s="3">
        <v>2.45733788395903</v>
      </c>
      <c r="L729" s="3">
        <v>52.5684931506849</v>
      </c>
      <c r="M729" s="3">
        <v>6.83274021352312</v>
      </c>
      <c r="N729" s="3">
        <v>36.7567567567568</v>
      </c>
      <c r="O729" s="3">
        <v>25.3968253968254</v>
      </c>
      <c r="P729" s="3">
        <v>23.6190476190476</v>
      </c>
      <c r="Q729" s="3">
        <v>20.85346215781</v>
      </c>
      <c r="R729" s="3">
        <v>53.2494758909853</v>
      </c>
      <c r="S729" s="3">
        <v>54.7422680412371</v>
      </c>
      <c r="T729" s="3">
        <v>64.7058823529412</v>
      </c>
      <c r="U729" s="3">
        <v>181.086142322097</v>
      </c>
      <c r="V729" s="3">
        <v>33.1378299120235</v>
      </c>
      <c r="W729" s="3">
        <v>119.444444444444</v>
      </c>
      <c r="X729" s="3">
        <v>48.7632508833922</v>
      </c>
      <c r="Y729" s="3">
        <v>124.364723467862</v>
      </c>
      <c r="Z729" s="3">
        <v>65.8227848101266</v>
      </c>
      <c r="AA729" s="3">
        <v>0.203829780582456</v>
      </c>
      <c r="AB729" s="3">
        <v>0.206387341076162</v>
      </c>
      <c r="AC729" s="3">
        <v>-42.1368547418968</v>
      </c>
      <c r="AD729" s="3">
        <v>0.709296483671022</v>
      </c>
      <c r="AE729" s="5">
        <v>5</v>
      </c>
      <c r="AF729" s="3">
        <v>1.98490038565431</v>
      </c>
      <c r="AG729" s="3">
        <v>72.8801147945004</v>
      </c>
      <c r="AH729" s="3">
        <v>74.2493157047466</v>
      </c>
      <c r="AI729" s="3">
        <v>29.0433868189758</v>
      </c>
      <c r="AJ729" s="3">
        <v>25.9590389582882</v>
      </c>
      <c r="AK729" s="3"/>
      <c r="AL729" s="3"/>
      <c r="AM729" s="3"/>
      <c r="AN729" s="5" t="s">
        <v>46</v>
      </c>
      <c r="AO729" s="1"/>
      <c r="AP729" s="1"/>
      <c r="AQ729" s="1"/>
    </row>
    <row r="730" spans="1:43">
      <c r="A730" s="1" t="s">
        <v>2119</v>
      </c>
      <c r="B730" s="1" t="s">
        <v>2120</v>
      </c>
      <c r="C730" s="3">
        <v>5.66027397260274</v>
      </c>
      <c r="D730" s="4">
        <v>42171</v>
      </c>
      <c r="E730" s="3">
        <v>10.6258517748</v>
      </c>
      <c r="F730" s="5" t="s">
        <v>1996</v>
      </c>
      <c r="G730" s="5">
        <v>558</v>
      </c>
      <c r="H730" s="5" t="s">
        <v>93</v>
      </c>
      <c r="I730" s="3">
        <v>5.45790934320073</v>
      </c>
      <c r="J730" s="3">
        <v>50.95</v>
      </c>
      <c r="K730" s="3">
        <v>1.28831630386495</v>
      </c>
      <c r="L730" s="3">
        <v>59.0188305252725</v>
      </c>
      <c r="M730" s="3">
        <v>1.78571428571427</v>
      </c>
      <c r="N730" s="3">
        <v>57.0858283433134</v>
      </c>
      <c r="O730" s="3">
        <v>9.61538461538461</v>
      </c>
      <c r="P730" s="3">
        <v>51.6599597585513</v>
      </c>
      <c r="Q730" s="3">
        <v>15.6186612576065</v>
      </c>
      <c r="R730" s="3">
        <v>45.9752321981424</v>
      </c>
      <c r="S730" s="3">
        <v>31.1852704257767</v>
      </c>
      <c r="T730" s="3">
        <v>61.0905240868184</v>
      </c>
      <c r="U730" s="3">
        <v>59.1067690160502</v>
      </c>
      <c r="V730" s="3">
        <v>60.1882613510521</v>
      </c>
      <c r="W730" s="3">
        <v>68.8888888888889</v>
      </c>
      <c r="X730" s="3">
        <v>45.6928838951311</v>
      </c>
      <c r="Y730" s="3">
        <v>96.2134251290878</v>
      </c>
      <c r="Z730" s="3">
        <v>43.8961038961039</v>
      </c>
      <c r="AA730" s="3">
        <v>0.357918230894298</v>
      </c>
      <c r="AB730" s="3">
        <v>0.557753321666881</v>
      </c>
      <c r="AC730" s="3">
        <v>-6.78708264915161</v>
      </c>
      <c r="AD730" s="3">
        <v>2.80677451675343</v>
      </c>
      <c r="AE730" s="5">
        <v>1</v>
      </c>
      <c r="AF730" s="3">
        <v>1.36358989185531</v>
      </c>
      <c r="AG730" s="3">
        <v>32.4918757398774</v>
      </c>
      <c r="AH730" s="3">
        <v>26.2818192249637</v>
      </c>
      <c r="AI730" s="3">
        <v>17.7046388411326</v>
      </c>
      <c r="AJ730" s="3">
        <v>17.0824332370667</v>
      </c>
      <c r="AK730" s="3"/>
      <c r="AL730" s="3"/>
      <c r="AM730" s="3">
        <v>100</v>
      </c>
      <c r="AN730" s="5" t="s">
        <v>56</v>
      </c>
      <c r="AO730" s="1"/>
      <c r="AP730" s="1"/>
      <c r="AQ730" s="1"/>
    </row>
    <row r="731" spans="1:43">
      <c r="A731" s="1" t="s">
        <v>2121</v>
      </c>
      <c r="B731" s="1" t="s">
        <v>2122</v>
      </c>
      <c r="C731" s="3">
        <v>5.72054794520548</v>
      </c>
      <c r="D731" s="4">
        <v>42149</v>
      </c>
      <c r="E731" s="3">
        <v>31.4883203357</v>
      </c>
      <c r="F731" s="5" t="s">
        <v>2123</v>
      </c>
      <c r="G731" s="5">
        <v>2089</v>
      </c>
      <c r="H731" s="5" t="s">
        <v>93</v>
      </c>
      <c r="I731" s="3">
        <v>0.156438882173078</v>
      </c>
      <c r="J731" s="3">
        <v>92.6</v>
      </c>
      <c r="K731" s="3">
        <v>0.0568302905448714</v>
      </c>
      <c r="L731" s="3">
        <v>92.814667988107</v>
      </c>
      <c r="M731" s="3">
        <v>-0.254939451880168</v>
      </c>
      <c r="N731" s="3">
        <v>87.2255489021956</v>
      </c>
      <c r="O731" s="3">
        <v>0.808760377898659</v>
      </c>
      <c r="P731" s="3">
        <v>93.8631790744467</v>
      </c>
      <c r="Q731" s="3">
        <v>3.30790670382868</v>
      </c>
      <c r="R731" s="3">
        <v>89.1124871001032</v>
      </c>
      <c r="S731" s="3">
        <v>5.41875608113165</v>
      </c>
      <c r="T731" s="3">
        <v>97.1413446267867</v>
      </c>
      <c r="U731" s="3">
        <v>15.4413572657979</v>
      </c>
      <c r="V731" s="3">
        <v>95.6810631229236</v>
      </c>
      <c r="W731" s="3">
        <v>22.8004201981517</v>
      </c>
      <c r="X731" s="3">
        <v>91.1360799001248</v>
      </c>
      <c r="Y731" s="3">
        <v>41.6864406340058</v>
      </c>
      <c r="Z731" s="3">
        <v>82.0779220779221</v>
      </c>
      <c r="AA731" s="3">
        <v>0.190227947948969</v>
      </c>
      <c r="AB731" s="3">
        <v>0.554944350790082</v>
      </c>
      <c r="AC731" s="3">
        <v>-1.53543307086615</v>
      </c>
      <c r="AD731" s="3">
        <v>4.60637422398288</v>
      </c>
      <c r="AE731" s="5">
        <v>2</v>
      </c>
      <c r="AF731" s="3">
        <v>0.564842310270652</v>
      </c>
      <c r="AG731" s="3">
        <v>5.06521195576919</v>
      </c>
      <c r="AH731" s="3">
        <v>8.18365757909525</v>
      </c>
      <c r="AI731" s="3">
        <v>7.30664251321578</v>
      </c>
      <c r="AJ731" s="3">
        <v>7.70917501255963</v>
      </c>
      <c r="AK731" s="3"/>
      <c r="AL731" s="3"/>
      <c r="AM731" s="3"/>
      <c r="AN731" s="5" t="s">
        <v>46</v>
      </c>
      <c r="AO731" s="1"/>
      <c r="AP731" s="1"/>
      <c r="AQ731" s="1"/>
    </row>
    <row r="732" spans="1:43">
      <c r="A732" s="1" t="s">
        <v>2124</v>
      </c>
      <c r="B732" s="1" t="s">
        <v>2125</v>
      </c>
      <c r="C732" s="3">
        <v>5.71780821917808</v>
      </c>
      <c r="D732" s="4">
        <v>42150</v>
      </c>
      <c r="E732" s="3">
        <v>4.8404762095</v>
      </c>
      <c r="F732" s="5" t="s">
        <v>2126</v>
      </c>
      <c r="G732" s="5">
        <v>875</v>
      </c>
      <c r="H732" s="5" t="s">
        <v>93</v>
      </c>
      <c r="I732" s="3">
        <v>3.22952710495963</v>
      </c>
      <c r="J732" s="3">
        <v>66.2</v>
      </c>
      <c r="K732" s="3">
        <v>1.08425570363677</v>
      </c>
      <c r="L732" s="3">
        <v>66.2041625371655</v>
      </c>
      <c r="M732" s="3">
        <v>1.65833711949114</v>
      </c>
      <c r="N732" s="3">
        <v>60.1297405189621</v>
      </c>
      <c r="O732" s="3">
        <v>5.61718196837386</v>
      </c>
      <c r="P732" s="3">
        <v>68.7625754527163</v>
      </c>
      <c r="Q732" s="3">
        <v>9.68137254901961</v>
      </c>
      <c r="R732" s="3">
        <v>61.3519091847265</v>
      </c>
      <c r="S732" s="3">
        <v>30.1250363477755</v>
      </c>
      <c r="T732" s="3">
        <v>62.5198517734251</v>
      </c>
      <c r="U732" s="3">
        <v>41.7335304054054</v>
      </c>
      <c r="V732" s="3">
        <v>71.9822812846069</v>
      </c>
      <c r="W732" s="3">
        <v>32.540231019844</v>
      </c>
      <c r="X732" s="3">
        <v>79.2134831460674</v>
      </c>
      <c r="Y732" s="3">
        <v>32.2139058499114</v>
      </c>
      <c r="Z732" s="3">
        <v>89.6103896103896</v>
      </c>
      <c r="AA732" s="3">
        <v>0.328571993786049</v>
      </c>
      <c r="AB732" s="3">
        <v>0.183843998636106</v>
      </c>
      <c r="AC732" s="3">
        <v>-12.8976619394404</v>
      </c>
      <c r="AD732" s="3">
        <v>0.761903409137494</v>
      </c>
      <c r="AE732" s="5">
        <v>3</v>
      </c>
      <c r="AF732" s="3">
        <v>0.743732848872475</v>
      </c>
      <c r="AG732" s="3">
        <v>26.4802067925001</v>
      </c>
      <c r="AH732" s="3">
        <v>19.6188427153072</v>
      </c>
      <c r="AI732" s="3">
        <v>8.45111247362453</v>
      </c>
      <c r="AJ732" s="3">
        <v>6.44249795921952</v>
      </c>
      <c r="AK732" s="3"/>
      <c r="AL732" s="3"/>
      <c r="AM732" s="3">
        <v>10</v>
      </c>
      <c r="AN732" s="5" t="s">
        <v>56</v>
      </c>
      <c r="AO732" s="1"/>
      <c r="AP732" s="1"/>
      <c r="AQ732" s="1"/>
    </row>
    <row r="733" spans="1:43">
      <c r="A733" s="1" t="s">
        <v>2127</v>
      </c>
      <c r="B733" s="1" t="s">
        <v>2128</v>
      </c>
      <c r="C733" s="3">
        <v>5.63835616438356</v>
      </c>
      <c r="D733" s="4">
        <v>42179</v>
      </c>
      <c r="E733" s="3">
        <v>7.1626646156</v>
      </c>
      <c r="F733" s="5" t="s">
        <v>2129</v>
      </c>
      <c r="G733" s="5">
        <v>1423</v>
      </c>
      <c r="H733" s="5" t="s">
        <v>191</v>
      </c>
      <c r="I733" s="3">
        <v>4.02553920423578</v>
      </c>
      <c r="J733" s="3">
        <v>84.9909584086799</v>
      </c>
      <c r="K733" s="3">
        <v>0.187476565429334</v>
      </c>
      <c r="L733" s="3">
        <v>86.6438356164384</v>
      </c>
      <c r="M733" s="3">
        <v>0.5040246746408</v>
      </c>
      <c r="N733" s="3">
        <v>85.5855855855856</v>
      </c>
      <c r="O733" s="3">
        <v>6.47115078100097</v>
      </c>
      <c r="P733" s="3">
        <v>85.1428571428571</v>
      </c>
      <c r="Q733" s="3">
        <v>6.2087606328007</v>
      </c>
      <c r="R733" s="3">
        <v>86.7924528301887</v>
      </c>
      <c r="S733" s="3">
        <v>26.7311705558718</v>
      </c>
      <c r="T733" s="3">
        <v>93.1372549019608</v>
      </c>
      <c r="U733" s="3">
        <v>123.523506775975</v>
      </c>
      <c r="V733" s="3">
        <v>64.2228739002933</v>
      </c>
      <c r="W733" s="3">
        <v>81.5464057616524</v>
      </c>
      <c r="X733" s="3">
        <v>75.9717314487633</v>
      </c>
      <c r="Y733" s="3">
        <v>76.8833576062492</v>
      </c>
      <c r="Z733" s="3">
        <v>87.9746835443038</v>
      </c>
      <c r="AA733" s="3">
        <v>0.107913758929477</v>
      </c>
      <c r="AB733" s="3">
        <v>0.181598293708631</v>
      </c>
      <c r="AC733" s="3">
        <v>-31.6500365052324</v>
      </c>
      <c r="AD733" s="3">
        <v>0.69343358530017</v>
      </c>
      <c r="AE733" s="5">
        <v>8</v>
      </c>
      <c r="AF733" s="3">
        <v>1.71288683297578</v>
      </c>
      <c r="AG733" s="3">
        <v>43.1365750614393</v>
      </c>
      <c r="AH733" s="3">
        <v>53.142346657024</v>
      </c>
      <c r="AI733" s="3">
        <v>20.6810361100724</v>
      </c>
      <c r="AJ733" s="3">
        <v>17.7523215411696</v>
      </c>
      <c r="AK733" s="3"/>
      <c r="AL733" s="3"/>
      <c r="AM733" s="3"/>
      <c r="AN733" s="5" t="s">
        <v>46</v>
      </c>
      <c r="AO733" s="1"/>
      <c r="AP733" s="1"/>
      <c r="AQ733" s="1"/>
    </row>
    <row r="734" spans="1:43">
      <c r="A734" s="1" t="s">
        <v>2130</v>
      </c>
      <c r="B734" s="1" t="s">
        <v>2131</v>
      </c>
      <c r="C734" s="3">
        <v>5.72876712328767</v>
      </c>
      <c r="D734" s="4">
        <v>42146</v>
      </c>
      <c r="E734" s="3">
        <v>2.4876299441</v>
      </c>
      <c r="F734" s="5" t="s">
        <v>2132</v>
      </c>
      <c r="G734" s="5">
        <v>2092</v>
      </c>
      <c r="H734" s="5" t="s">
        <v>93</v>
      </c>
      <c r="I734" s="3">
        <v>10.3836530442035</v>
      </c>
      <c r="J734" s="3">
        <v>28.3</v>
      </c>
      <c r="K734" s="3">
        <v>3.15666406858924</v>
      </c>
      <c r="L734" s="3">
        <v>25.4707631318137</v>
      </c>
      <c r="M734" s="3">
        <v>6.43345396059508</v>
      </c>
      <c r="N734" s="3">
        <v>21.1077844311377</v>
      </c>
      <c r="O734" s="3">
        <v>22.0940959409594</v>
      </c>
      <c r="P734" s="3">
        <v>17.7565392354125</v>
      </c>
      <c r="Q734" s="3">
        <v>36.8665977249224</v>
      </c>
      <c r="R734" s="3">
        <v>8.6687306501548</v>
      </c>
      <c r="S734" s="3">
        <v>88.6671418389166</v>
      </c>
      <c r="T734" s="3">
        <v>9.47591318157755</v>
      </c>
      <c r="U734" s="3">
        <v>155.255544840887</v>
      </c>
      <c r="V734" s="3">
        <v>18.4939091915836</v>
      </c>
      <c r="W734" s="3">
        <v>141.956124314442</v>
      </c>
      <c r="X734" s="3">
        <v>14.0449438202247</v>
      </c>
      <c r="Y734" s="3">
        <v>158.243902439024</v>
      </c>
      <c r="Z734" s="3">
        <v>22.3376623376623</v>
      </c>
      <c r="AA734" s="3">
        <v>0.432007947117924</v>
      </c>
      <c r="AB734" s="3">
        <v>0.422200743773059</v>
      </c>
      <c r="AC734" s="3">
        <v>-18.0722891566265</v>
      </c>
      <c r="AD734" s="3">
        <v>1.89114315199208</v>
      </c>
      <c r="AE734" s="5">
        <v>3</v>
      </c>
      <c r="AF734" s="3">
        <v>2.30830616454008</v>
      </c>
      <c r="AG734" s="3">
        <v>82.8408773469045</v>
      </c>
      <c r="AH734" s="3">
        <v>63.0548271943429</v>
      </c>
      <c r="AI734" s="3">
        <v>32.3005275954208</v>
      </c>
      <c r="AJ734" s="3">
        <v>26.9181190191188</v>
      </c>
      <c r="AK734" s="3"/>
      <c r="AL734" s="3"/>
      <c r="AM734" s="3"/>
      <c r="AN734" s="5" t="s">
        <v>1023</v>
      </c>
      <c r="AO734" s="1"/>
      <c r="AP734" s="1"/>
      <c r="AQ734" s="1"/>
    </row>
    <row r="735" spans="1:43">
      <c r="A735" s="1" t="s">
        <v>2133</v>
      </c>
      <c r="B735" s="1" t="s">
        <v>2134</v>
      </c>
      <c r="C735" s="3">
        <v>5.61917808219178</v>
      </c>
      <c r="D735" s="4">
        <v>42186</v>
      </c>
      <c r="E735" s="3">
        <v>3.2091825494</v>
      </c>
      <c r="F735" s="5" t="s">
        <v>2135</v>
      </c>
      <c r="G735" s="5">
        <v>654</v>
      </c>
      <c r="H735" s="5" t="s">
        <v>93</v>
      </c>
      <c r="I735" s="3">
        <v>-1.70088566827698</v>
      </c>
      <c r="J735" s="3">
        <v>96.8</v>
      </c>
      <c r="K735" s="3">
        <v>0.0409710130083035</v>
      </c>
      <c r="L735" s="3">
        <v>93.1615460852329</v>
      </c>
      <c r="M735" s="3">
        <v>-6.7767490693901</v>
      </c>
      <c r="N735" s="3">
        <v>98.6027944111776</v>
      </c>
      <c r="O735" s="3">
        <v>6.55684049749073</v>
      </c>
      <c r="P735" s="3">
        <v>62.6760563380282</v>
      </c>
      <c r="Q735" s="3">
        <v>19.0661952944045</v>
      </c>
      <c r="R735" s="3">
        <v>39.5768833849329</v>
      </c>
      <c r="S735" s="3">
        <v>55.7735247208931</v>
      </c>
      <c r="T735" s="3">
        <v>36.5802011646374</v>
      </c>
      <c r="U735" s="3">
        <v>149.158163265306</v>
      </c>
      <c r="V735" s="3">
        <v>20.3211517165006</v>
      </c>
      <c r="W735" s="3">
        <v>68.6873920552677</v>
      </c>
      <c r="X735" s="3">
        <v>45.7553058676654</v>
      </c>
      <c r="Y735" s="3">
        <v>18.5315533980583</v>
      </c>
      <c r="Z735" s="3">
        <v>96.7532467532468</v>
      </c>
      <c r="AA735" s="3">
        <v>0.214849696801243</v>
      </c>
      <c r="AB735" s="3">
        <v>0.155270368187022</v>
      </c>
      <c r="AC735" s="3">
        <v>-44.5887445887446</v>
      </c>
      <c r="AD735" s="3">
        <v>0.426173314340461</v>
      </c>
      <c r="AE735" s="5">
        <v>7</v>
      </c>
      <c r="AF735" s="3">
        <v>1.45576535864371</v>
      </c>
      <c r="AG735" s="3">
        <v>58.3939343834254</v>
      </c>
      <c r="AH735" s="3">
        <v>52.3573183005932</v>
      </c>
      <c r="AI735" s="3">
        <v>14.4120620107474</v>
      </c>
      <c r="AJ735" s="3">
        <v>8.31294552636532</v>
      </c>
      <c r="AK735" s="3"/>
      <c r="AL735" s="3"/>
      <c r="AM735" s="3"/>
      <c r="AN735" s="5" t="s">
        <v>46</v>
      </c>
      <c r="AO735" s="1"/>
      <c r="AP735" s="1"/>
      <c r="AQ735" s="1"/>
    </row>
    <row r="736" spans="1:43">
      <c r="A736" s="1" t="s">
        <v>2136</v>
      </c>
      <c r="B736" s="1" t="s">
        <v>2137</v>
      </c>
      <c r="C736" s="3">
        <v>5.71506849315069</v>
      </c>
      <c r="D736" s="4">
        <v>42151</v>
      </c>
      <c r="E736" s="3">
        <v>0.7768806287</v>
      </c>
      <c r="F736" s="5" t="s">
        <v>2135</v>
      </c>
      <c r="G736" s="5">
        <v>1751</v>
      </c>
      <c r="H736" s="5" t="s">
        <v>93</v>
      </c>
      <c r="I736" s="3">
        <v>-1.03723244798848</v>
      </c>
      <c r="J736" s="3">
        <v>95.95</v>
      </c>
      <c r="K736" s="3">
        <v>-0.350156966916205</v>
      </c>
      <c r="L736" s="3">
        <v>96.8285431119921</v>
      </c>
      <c r="M736" s="3">
        <v>-6.90355329949238</v>
      </c>
      <c r="N736" s="3">
        <v>98.6526946107784</v>
      </c>
      <c r="O736" s="3">
        <v>5.99794502954021</v>
      </c>
      <c r="P736" s="3">
        <v>65.6941649899396</v>
      </c>
      <c r="Q736" s="3">
        <v>16.6336913510458</v>
      </c>
      <c r="R736" s="3">
        <v>44.2208462332301</v>
      </c>
      <c r="S736" s="3">
        <v>49.2405063291139</v>
      </c>
      <c r="T736" s="3">
        <v>43.0386447856009</v>
      </c>
      <c r="U736" s="3">
        <v>101.292682926829</v>
      </c>
      <c r="V736" s="3">
        <v>40.4208194905869</v>
      </c>
      <c r="W736" s="3">
        <v>61.6650342801175</v>
      </c>
      <c r="X736" s="3">
        <v>50.187265917603</v>
      </c>
      <c r="Y736" s="3">
        <v>64.7305389221557</v>
      </c>
      <c r="Z736" s="3">
        <v>59.2207792207792</v>
      </c>
      <c r="AA736" s="3">
        <v>0.182924750456874</v>
      </c>
      <c r="AB736" s="3">
        <v>0.135406471532169</v>
      </c>
      <c r="AC736" s="3">
        <v>-36.3945578231292</v>
      </c>
      <c r="AD736" s="3">
        <v>0.47619124303666</v>
      </c>
      <c r="AE736" s="5">
        <v>3</v>
      </c>
      <c r="AF736" s="3">
        <v>1.38450111612856</v>
      </c>
      <c r="AG736" s="3">
        <v>55.086943066366</v>
      </c>
      <c r="AH736" s="3">
        <v>45.4135962086425</v>
      </c>
      <c r="AI736" s="3">
        <v>16.0573614414168</v>
      </c>
      <c r="AJ736" s="3">
        <v>15.2397412578795</v>
      </c>
      <c r="AK736" s="3"/>
      <c r="AL736" s="3"/>
      <c r="AM736" s="3"/>
      <c r="AN736" s="5" t="s">
        <v>46</v>
      </c>
      <c r="AO736" s="1"/>
      <c r="AP736" s="1"/>
      <c r="AQ736" s="1"/>
    </row>
    <row r="737" spans="1:43">
      <c r="A737" s="1" t="s">
        <v>2138</v>
      </c>
      <c r="B737" s="1" t="s">
        <v>2139</v>
      </c>
      <c r="C737" s="3">
        <v>5.7013698630137</v>
      </c>
      <c r="D737" s="4">
        <v>42156</v>
      </c>
      <c r="E737" s="3">
        <v>6.7269677288</v>
      </c>
      <c r="F737" s="5" t="s">
        <v>2140</v>
      </c>
      <c r="G737" s="5">
        <v>1427</v>
      </c>
      <c r="H737" s="5" t="s">
        <v>93</v>
      </c>
      <c r="I737" s="3">
        <v>1.99921083782717</v>
      </c>
      <c r="J737" s="3">
        <v>80.85</v>
      </c>
      <c r="K737" s="3">
        <v>0.596705149824872</v>
      </c>
      <c r="L737" s="3">
        <v>82.7056491575818</v>
      </c>
      <c r="M737" s="3">
        <v>0.80592746652801</v>
      </c>
      <c r="N737" s="3">
        <v>76.6467065868264</v>
      </c>
      <c r="O737" s="3">
        <v>4.39523456956316</v>
      </c>
      <c r="P737" s="3">
        <v>78.420523138833</v>
      </c>
      <c r="Q737" s="3">
        <v>7.73826062795221</v>
      </c>
      <c r="R737" s="3">
        <v>71.1042311661507</v>
      </c>
      <c r="S737" s="3">
        <v>20.5221850959671</v>
      </c>
      <c r="T737" s="3">
        <v>76.2308099523558</v>
      </c>
      <c r="U737" s="3">
        <v>35.9572230014025</v>
      </c>
      <c r="V737" s="3">
        <v>77.2978959025471</v>
      </c>
      <c r="W737" s="3">
        <v>39.5411605937922</v>
      </c>
      <c r="X737" s="3">
        <v>69.5380774032459</v>
      </c>
      <c r="Y737" s="3">
        <v>52.3575638506876</v>
      </c>
      <c r="Z737" s="3">
        <v>70.5194805194805</v>
      </c>
      <c r="AA737" s="3">
        <v>0.543180199104158</v>
      </c>
      <c r="AB737" s="3">
        <v>0.565645665973909</v>
      </c>
      <c r="AC737" s="3">
        <v>-3.40500292813519</v>
      </c>
      <c r="AD737" s="3">
        <v>3.44314587025828</v>
      </c>
      <c r="AE737" s="5">
        <v>2</v>
      </c>
      <c r="AF737" s="3">
        <v>0.902774887492515</v>
      </c>
      <c r="AG737" s="3">
        <v>18.9951063678359</v>
      </c>
      <c r="AH737" s="3">
        <v>17.0829663751295</v>
      </c>
      <c r="AI737" s="3">
        <v>11.2382944224894</v>
      </c>
      <c r="AJ737" s="3">
        <v>10.0241337881965</v>
      </c>
      <c r="AK737" s="3"/>
      <c r="AL737" s="3"/>
      <c r="AM737" s="3">
        <v>10</v>
      </c>
      <c r="AN737" s="5" t="s">
        <v>56</v>
      </c>
      <c r="AO737" s="1"/>
      <c r="AP737" s="1"/>
      <c r="AQ737" s="1"/>
    </row>
    <row r="738" spans="1:43">
      <c r="A738" s="1" t="s">
        <v>2141</v>
      </c>
      <c r="B738" s="1" t="s">
        <v>2142</v>
      </c>
      <c r="C738" s="3">
        <v>5.72054794520548</v>
      </c>
      <c r="D738" s="4">
        <v>42149</v>
      </c>
      <c r="E738" s="3">
        <v>8.8174588321</v>
      </c>
      <c r="F738" s="5" t="s">
        <v>2143</v>
      </c>
      <c r="G738" s="5">
        <v>2089</v>
      </c>
      <c r="H738" s="5" t="s">
        <v>93</v>
      </c>
      <c r="I738" s="3">
        <v>3.66746282456275</v>
      </c>
      <c r="J738" s="3">
        <v>62.25</v>
      </c>
      <c r="K738" s="3">
        <v>0.884756691909716</v>
      </c>
      <c r="L738" s="3">
        <v>72.5470763131814</v>
      </c>
      <c r="M738" s="3">
        <v>2.14074242769301</v>
      </c>
      <c r="N738" s="3">
        <v>52.6946107784431</v>
      </c>
      <c r="O738" s="3">
        <v>5.73673870333989</v>
      </c>
      <c r="P738" s="3">
        <v>67.7565392354125</v>
      </c>
      <c r="Q738" s="3">
        <v>7.78649595781608</v>
      </c>
      <c r="R738" s="3">
        <v>70.8978328173375</v>
      </c>
      <c r="S738" s="3">
        <v>17.1639211061461</v>
      </c>
      <c r="T738" s="3">
        <v>82.5304393859185</v>
      </c>
      <c r="U738" s="3">
        <v>26.3865499022589</v>
      </c>
      <c r="V738" s="3">
        <v>88.5382059800664</v>
      </c>
      <c r="W738" s="3">
        <v>33.0567263674198</v>
      </c>
      <c r="X738" s="3">
        <v>78.4644194756554</v>
      </c>
      <c r="Y738" s="3">
        <v>43.180038324311</v>
      </c>
      <c r="Z738" s="3">
        <v>80.7792207792208</v>
      </c>
      <c r="AA738" s="3">
        <v>0.336031077474712</v>
      </c>
      <c r="AB738" s="3">
        <v>0.467397307610455</v>
      </c>
      <c r="AC738" s="3">
        <v>-4.06688854614822</v>
      </c>
      <c r="AD738" s="3">
        <v>2.45125697000009</v>
      </c>
      <c r="AE738" s="5">
        <v>5</v>
      </c>
      <c r="AF738" s="3">
        <v>0.704395795265613</v>
      </c>
      <c r="AG738" s="3">
        <v>15.180489790954</v>
      </c>
      <c r="AH738" s="3">
        <v>11.4231366861254</v>
      </c>
      <c r="AI738" s="3">
        <v>8.32895024458145</v>
      </c>
      <c r="AJ738" s="3">
        <v>8.3523898633624</v>
      </c>
      <c r="AK738" s="3"/>
      <c r="AL738" s="3"/>
      <c r="AM738" s="3">
        <v>10</v>
      </c>
      <c r="AN738" s="5" t="s">
        <v>56</v>
      </c>
      <c r="AO738" s="1"/>
      <c r="AP738" s="1"/>
      <c r="AQ738" s="1"/>
    </row>
    <row r="739" spans="1:43">
      <c r="A739" s="1" t="s">
        <v>2144</v>
      </c>
      <c r="B739" s="1" t="s">
        <v>2145</v>
      </c>
      <c r="C739" s="3">
        <v>5.72054794520548</v>
      </c>
      <c r="D739" s="4">
        <v>42149</v>
      </c>
      <c r="E739" s="3">
        <v>10.2867959983</v>
      </c>
      <c r="F739" s="5" t="s">
        <v>2143</v>
      </c>
      <c r="G739" s="5">
        <v>2089</v>
      </c>
      <c r="H739" s="5" t="s">
        <v>93</v>
      </c>
      <c r="I739" s="3">
        <v>3.5740335521517</v>
      </c>
      <c r="J739" s="3">
        <v>62.9</v>
      </c>
      <c r="K739" s="3">
        <v>1.02447353443369</v>
      </c>
      <c r="L739" s="3">
        <v>68.384539147671</v>
      </c>
      <c r="M739" s="3">
        <v>2.2391820865433</v>
      </c>
      <c r="N739" s="3">
        <v>51.7465069860279</v>
      </c>
      <c r="O739" s="3">
        <v>5.43510543510543</v>
      </c>
      <c r="P739" s="3">
        <v>70.1207243460765</v>
      </c>
      <c r="Q739" s="3">
        <v>7.6899742150766</v>
      </c>
      <c r="R739" s="3">
        <v>71.4654282765738</v>
      </c>
      <c r="S739" s="3">
        <v>16.622864651774</v>
      </c>
      <c r="T739" s="3">
        <v>83.6421386977237</v>
      </c>
      <c r="U739" s="3">
        <v>49.6785074312217</v>
      </c>
      <c r="V739" s="3">
        <v>66.500553709856</v>
      </c>
      <c r="W739" s="3">
        <v>32.1421924437</v>
      </c>
      <c r="X739" s="3">
        <v>79.9001248439451</v>
      </c>
      <c r="Y739" s="3">
        <v>42.3586583969466</v>
      </c>
      <c r="Z739" s="3">
        <v>81.4285714285714</v>
      </c>
      <c r="AA739" s="3">
        <v>0.233190439721311</v>
      </c>
      <c r="AB739" s="3">
        <v>0.123093260221425</v>
      </c>
      <c r="AC739" s="3">
        <v>-22.5512528473804</v>
      </c>
      <c r="AD739" s="3">
        <v>0.430881635344841</v>
      </c>
      <c r="AE739" s="5">
        <v>8</v>
      </c>
      <c r="AF739" s="3">
        <v>0.672967971920215</v>
      </c>
      <c r="AG739" s="3">
        <v>14.2483903500361</v>
      </c>
      <c r="AH739" s="3">
        <v>24.5250524055699</v>
      </c>
      <c r="AI739" s="3">
        <v>7.48205678778093</v>
      </c>
      <c r="AJ739" s="3">
        <v>8.93487750144413</v>
      </c>
      <c r="AK739" s="3"/>
      <c r="AL739" s="3"/>
      <c r="AM739" s="3">
        <v>100</v>
      </c>
      <c r="AN739" s="5" t="s">
        <v>56</v>
      </c>
      <c r="AO739" s="1"/>
      <c r="AP739" s="1"/>
      <c r="AQ739" s="1"/>
    </row>
    <row r="740" spans="1:43">
      <c r="A740" s="1" t="s">
        <v>2146</v>
      </c>
      <c r="B740" s="1" t="s">
        <v>2147</v>
      </c>
      <c r="C740" s="3">
        <v>5.72054794520548</v>
      </c>
      <c r="D740" s="4">
        <v>42149</v>
      </c>
      <c r="E740" s="3">
        <v>8.7793585819</v>
      </c>
      <c r="F740" s="5" t="s">
        <v>2148</v>
      </c>
      <c r="G740" s="5">
        <v>2030</v>
      </c>
      <c r="H740" s="5" t="s">
        <v>93</v>
      </c>
      <c r="I740" s="3">
        <v>3.47376201034738</v>
      </c>
      <c r="J740" s="3">
        <v>63.9</v>
      </c>
      <c r="K740" s="3">
        <v>1.17800101178</v>
      </c>
      <c r="L740" s="3">
        <v>62.1902874132805</v>
      </c>
      <c r="M740" s="3">
        <v>1.30246020260492</v>
      </c>
      <c r="N740" s="3">
        <v>68.063872255489</v>
      </c>
      <c r="O740" s="3">
        <v>7.5268817204301</v>
      </c>
      <c r="P740" s="3">
        <v>57.9476861167002</v>
      </c>
      <c r="Q740" s="3">
        <v>9.52045685676289</v>
      </c>
      <c r="R740" s="3">
        <v>61.7647058823529</v>
      </c>
      <c r="S740" s="3">
        <v>22.4418401259402</v>
      </c>
      <c r="T740" s="3">
        <v>72.5251455796718</v>
      </c>
      <c r="U740" s="3">
        <v>28.428584533529</v>
      </c>
      <c r="V740" s="3">
        <v>86.1018826135105</v>
      </c>
      <c r="W740" s="3">
        <v>32.2621247528312</v>
      </c>
      <c r="X740" s="3">
        <v>79.7128589263421</v>
      </c>
      <c r="Y740" s="3">
        <v>44.2694509803922</v>
      </c>
      <c r="Z740" s="3">
        <v>79.8701298701299</v>
      </c>
      <c r="AA740" s="3">
        <v>0.383782268736479</v>
      </c>
      <c r="AB740" s="3">
        <v>0.459654495581482</v>
      </c>
      <c r="AC740" s="3">
        <v>-3.81965121225011</v>
      </c>
      <c r="AD740" s="3">
        <v>2.55260039762803</v>
      </c>
      <c r="AE740" s="5">
        <v>3</v>
      </c>
      <c r="AF740" s="3">
        <v>0.728608759376318</v>
      </c>
      <c r="AG740" s="3">
        <v>20.8934687561799</v>
      </c>
      <c r="AH740" s="3">
        <v>12.7931041119113</v>
      </c>
      <c r="AI740" s="3">
        <v>9.26919991141382</v>
      </c>
      <c r="AJ740" s="3">
        <v>7.94175497406977</v>
      </c>
      <c r="AK740" s="3"/>
      <c r="AL740" s="3"/>
      <c r="AM740" s="3">
        <v>1</v>
      </c>
      <c r="AN740" s="5" t="s">
        <v>56</v>
      </c>
      <c r="AO740" s="1"/>
      <c r="AP740" s="1"/>
      <c r="AQ740" s="1"/>
    </row>
    <row r="741" spans="1:43">
      <c r="A741" s="1" t="s">
        <v>2149</v>
      </c>
      <c r="B741" s="1" t="s">
        <v>2150</v>
      </c>
      <c r="C741" s="3">
        <v>5.72054794520548</v>
      </c>
      <c r="D741" s="4">
        <v>42149</v>
      </c>
      <c r="E741" s="3">
        <v>8.580363754</v>
      </c>
      <c r="F741" s="5" t="s">
        <v>2143</v>
      </c>
      <c r="G741" s="5">
        <v>1799</v>
      </c>
      <c r="H741" s="5" t="s">
        <v>93</v>
      </c>
      <c r="I741" s="3">
        <v>2.92169073804161</v>
      </c>
      <c r="J741" s="3">
        <v>70.15</v>
      </c>
      <c r="K741" s="3">
        <v>0.667444271643352</v>
      </c>
      <c r="L741" s="3">
        <v>80.7730426164519</v>
      </c>
      <c r="M741" s="3">
        <v>1.49614530249577</v>
      </c>
      <c r="N741" s="3">
        <v>63.5728542914172</v>
      </c>
      <c r="O741" s="3">
        <v>5.08692416965435</v>
      </c>
      <c r="P741" s="3">
        <v>73.0382293762575</v>
      </c>
      <c r="Q741" s="3">
        <v>7.35263630709696</v>
      </c>
      <c r="R741" s="3">
        <v>74.0970072239422</v>
      </c>
      <c r="S741" s="3">
        <v>15.6997095404781</v>
      </c>
      <c r="T741" s="3">
        <v>85.4420328215987</v>
      </c>
      <c r="U741" s="3">
        <v>34.3741890839893</v>
      </c>
      <c r="V741" s="3">
        <v>79.6234772978959</v>
      </c>
      <c r="W741" s="3">
        <v>33.107702853226</v>
      </c>
      <c r="X741" s="3">
        <v>78.3395755305868</v>
      </c>
      <c r="Y741" s="3">
        <v>41.8964168403733</v>
      </c>
      <c r="Z741" s="3">
        <v>81.8181818181818</v>
      </c>
      <c r="AA741" s="3">
        <v>0.30166921371924</v>
      </c>
      <c r="AB741" s="3">
        <v>0.215160860910175</v>
      </c>
      <c r="AC741" s="3">
        <v>-10.1159634838391</v>
      </c>
      <c r="AD741" s="3">
        <v>0.986856588749732</v>
      </c>
      <c r="AE741" s="5">
        <v>2</v>
      </c>
      <c r="AF741" s="3">
        <v>0.716228805873566</v>
      </c>
      <c r="AG741" s="3">
        <v>13.2733960763941</v>
      </c>
      <c r="AH741" s="3">
        <v>16.9612527153042</v>
      </c>
      <c r="AI741" s="3">
        <v>8.34390146483663</v>
      </c>
      <c r="AJ741" s="3">
        <v>8.36360840210808</v>
      </c>
      <c r="AK741" s="3"/>
      <c r="AL741" s="3"/>
      <c r="AM741" s="3">
        <v>100</v>
      </c>
      <c r="AN741" s="5" t="s">
        <v>56</v>
      </c>
      <c r="AO741" s="1"/>
      <c r="AP741" s="1"/>
      <c r="AQ741" s="1"/>
    </row>
    <row r="742" spans="1:43">
      <c r="A742" s="1" t="s">
        <v>2151</v>
      </c>
      <c r="B742" s="1" t="s">
        <v>2152</v>
      </c>
      <c r="C742" s="3">
        <v>5.73424657534247</v>
      </c>
      <c r="D742" s="4">
        <v>42144</v>
      </c>
      <c r="E742" s="3">
        <v>7.6246996482</v>
      </c>
      <c r="F742" s="5" t="s">
        <v>1851</v>
      </c>
      <c r="G742" s="5">
        <v>748</v>
      </c>
      <c r="H742" s="5" t="s">
        <v>93</v>
      </c>
      <c r="I742" s="3">
        <v>2.23425863236289</v>
      </c>
      <c r="J742" s="3">
        <v>77.7</v>
      </c>
      <c r="K742" s="3">
        <v>0.532623169107857</v>
      </c>
      <c r="L742" s="3">
        <v>84.5887016848365</v>
      </c>
      <c r="M742" s="3">
        <v>1.00334448160534</v>
      </c>
      <c r="N742" s="3">
        <v>73.0039920159681</v>
      </c>
      <c r="O742" s="3">
        <v>4.20979986197377</v>
      </c>
      <c r="P742" s="3">
        <v>79.728370221328</v>
      </c>
      <c r="Q742" s="3">
        <v>6.94050991501417</v>
      </c>
      <c r="R742" s="3">
        <v>76.5221878224974</v>
      </c>
      <c r="S742" s="3">
        <v>19.6513470681458</v>
      </c>
      <c r="T742" s="3">
        <v>77.8718898888301</v>
      </c>
      <c r="U742" s="3">
        <v>31.6477768090671</v>
      </c>
      <c r="V742" s="3">
        <v>82.281284606866</v>
      </c>
      <c r="W742" s="3">
        <v>34.4612644701692</v>
      </c>
      <c r="X742" s="3">
        <v>76.7166042446941</v>
      </c>
      <c r="Y742" s="3">
        <v>46.7444120505345</v>
      </c>
      <c r="Z742" s="3">
        <v>77.5324675324675</v>
      </c>
      <c r="AA742" s="3">
        <v>0.430523556592938</v>
      </c>
      <c r="AB742" s="3">
        <v>0.601372185489491</v>
      </c>
      <c r="AC742" s="3">
        <v>-3.26848249027236</v>
      </c>
      <c r="AD742" s="3">
        <v>3.16779207068686</v>
      </c>
      <c r="AE742" s="5">
        <v>1</v>
      </c>
      <c r="AF742" s="3">
        <v>0.801905873531904</v>
      </c>
      <c r="AG742" s="3">
        <v>18.6604304693719</v>
      </c>
      <c r="AH742" s="3">
        <v>14.6094271043178</v>
      </c>
      <c r="AI742" s="3">
        <v>10.1023050572688</v>
      </c>
      <c r="AJ742" s="3">
        <v>8.94014341568838</v>
      </c>
      <c r="AK742" s="3"/>
      <c r="AL742" s="3"/>
      <c r="AM742" s="3">
        <v>5</v>
      </c>
      <c r="AN742" s="5" t="s">
        <v>56</v>
      </c>
      <c r="AO742" s="1"/>
      <c r="AP742" s="1"/>
      <c r="AQ742" s="1"/>
    </row>
    <row r="743" spans="1:43">
      <c r="A743" s="1" t="s">
        <v>2153</v>
      </c>
      <c r="B743" s="1" t="s">
        <v>2154</v>
      </c>
      <c r="C743" s="3">
        <v>5.73150684931507</v>
      </c>
      <c r="D743" s="4">
        <v>42145</v>
      </c>
      <c r="E743" s="3">
        <v>7.9268996175</v>
      </c>
      <c r="F743" s="5" t="s">
        <v>534</v>
      </c>
      <c r="G743" s="5">
        <v>2093</v>
      </c>
      <c r="H743" s="5" t="s">
        <v>93</v>
      </c>
      <c r="I743" s="3">
        <v>2.15633423180594</v>
      </c>
      <c r="J743" s="3">
        <v>78.85</v>
      </c>
      <c r="K743" s="3">
        <v>0.730897009966786</v>
      </c>
      <c r="L743" s="3">
        <v>77.6511397423191</v>
      </c>
      <c r="M743" s="3">
        <v>1.40468227424749</v>
      </c>
      <c r="N743" s="3">
        <v>65.8183632734531</v>
      </c>
      <c r="O743" s="3">
        <v>3.90678546949966</v>
      </c>
      <c r="P743" s="3">
        <v>81.3883299798793</v>
      </c>
      <c r="Q743" s="3">
        <v>7.90035587188612</v>
      </c>
      <c r="R743" s="3">
        <v>70.4334365325077</v>
      </c>
      <c r="S743" s="3">
        <v>17.5193798449612</v>
      </c>
      <c r="T743" s="3">
        <v>81.3658020116464</v>
      </c>
      <c r="U743" s="3">
        <v>36.8231046931408</v>
      </c>
      <c r="V743" s="3">
        <v>76.0243632336656</v>
      </c>
      <c r="W743" s="3">
        <v>37.9882216027875</v>
      </c>
      <c r="X743" s="3">
        <v>71.7852684144819</v>
      </c>
      <c r="Y743" s="3">
        <v>53.7965809708738</v>
      </c>
      <c r="Z743" s="3">
        <v>68.961038961039</v>
      </c>
      <c r="AA743" s="3">
        <v>0.334427145697674</v>
      </c>
      <c r="AB743" s="3">
        <v>0.39550147683325</v>
      </c>
      <c r="AC743" s="3">
        <v>-4.97737556561086</v>
      </c>
      <c r="AD743" s="3">
        <v>2.27201604104228</v>
      </c>
      <c r="AE743" s="5">
        <v>1</v>
      </c>
      <c r="AF743" s="3">
        <v>0.883014599425978</v>
      </c>
      <c r="AG743" s="3">
        <v>14.7962821866481</v>
      </c>
      <c r="AH743" s="3">
        <v>17.713800375919</v>
      </c>
      <c r="AI743" s="3">
        <v>10.9088856706532</v>
      </c>
      <c r="AJ743" s="3">
        <v>8.61171258807003</v>
      </c>
      <c r="AK743" s="3"/>
      <c r="AL743" s="3"/>
      <c r="AM743" s="3"/>
      <c r="AN743" s="5" t="s">
        <v>46</v>
      </c>
      <c r="AO743" s="1"/>
      <c r="AP743" s="1"/>
      <c r="AQ743" s="1"/>
    </row>
    <row r="744" spans="1:43">
      <c r="A744" s="1" t="s">
        <v>2155</v>
      </c>
      <c r="B744" s="1" t="s">
        <v>2156</v>
      </c>
      <c r="C744" s="3">
        <v>5.70958904109589</v>
      </c>
      <c r="D744" s="4">
        <v>42153</v>
      </c>
      <c r="E744" s="3">
        <v>9.0714428103</v>
      </c>
      <c r="F744" s="5" t="s">
        <v>2157</v>
      </c>
      <c r="G744" s="5">
        <v>2030</v>
      </c>
      <c r="H744" s="5" t="s">
        <v>93</v>
      </c>
      <c r="I744" s="3">
        <v>3.7037037037037</v>
      </c>
      <c r="J744" s="3">
        <v>61.9</v>
      </c>
      <c r="K744" s="3">
        <v>1.11717329176409</v>
      </c>
      <c r="L744" s="3">
        <v>64.7670961347869</v>
      </c>
      <c r="M744" s="3">
        <v>1.48631029986962</v>
      </c>
      <c r="N744" s="3">
        <v>63.7225548902196</v>
      </c>
      <c r="O744" s="3">
        <v>7.53609173171237</v>
      </c>
      <c r="P744" s="3">
        <v>57.8470824949698</v>
      </c>
      <c r="Q744" s="3">
        <v>8.52561868246775</v>
      </c>
      <c r="R744" s="3">
        <v>66.5634674922601</v>
      </c>
      <c r="S744" s="3">
        <v>21.8820950442339</v>
      </c>
      <c r="T744" s="3">
        <v>73.5839068290101</v>
      </c>
      <c r="U744" s="3">
        <v>40.5307817295541</v>
      </c>
      <c r="V744" s="3">
        <v>72.8682170542636</v>
      </c>
      <c r="W744" s="3">
        <v>41.1167512690355</v>
      </c>
      <c r="X744" s="3">
        <v>67.5405742821473</v>
      </c>
      <c r="Y744" s="3">
        <v>53.0776794493609</v>
      </c>
      <c r="Z744" s="3">
        <v>69.8701298701299</v>
      </c>
      <c r="AA744" s="3">
        <v>0.340377048446643</v>
      </c>
      <c r="AB744" s="3">
        <v>0.438723634516922</v>
      </c>
      <c r="AC744" s="3">
        <v>-4.60980357458857</v>
      </c>
      <c r="AD744" s="3">
        <v>2.63396987885256</v>
      </c>
      <c r="AE744" s="5">
        <v>2</v>
      </c>
      <c r="AF744" s="3">
        <v>0.887079850524388</v>
      </c>
      <c r="AG744" s="3">
        <v>20.9308306654113</v>
      </c>
      <c r="AH744" s="3">
        <v>18.2531640900085</v>
      </c>
      <c r="AI744" s="3">
        <v>11.3426401681976</v>
      </c>
      <c r="AJ744" s="3">
        <v>10.0895587217534</v>
      </c>
      <c r="AK744" s="3"/>
      <c r="AL744" s="3"/>
      <c r="AM744" s="3">
        <v>100</v>
      </c>
      <c r="AN744" s="5" t="s">
        <v>56</v>
      </c>
      <c r="AO744" s="1"/>
      <c r="AP744" s="1"/>
      <c r="AQ744" s="1"/>
    </row>
    <row r="745" spans="1:43">
      <c r="A745" s="1" t="s">
        <v>2158</v>
      </c>
      <c r="B745" s="1" t="s">
        <v>2159</v>
      </c>
      <c r="C745" s="3">
        <v>5.72054794520548</v>
      </c>
      <c r="D745" s="4">
        <v>42149</v>
      </c>
      <c r="E745" s="3">
        <v>0.5285421785</v>
      </c>
      <c r="F745" s="5" t="s">
        <v>2160</v>
      </c>
      <c r="G745" s="5">
        <v>234</v>
      </c>
      <c r="H745" s="5" t="s">
        <v>93</v>
      </c>
      <c r="I745" s="3">
        <v>6.94789081885856</v>
      </c>
      <c r="J745" s="3">
        <v>43.7</v>
      </c>
      <c r="K745" s="3">
        <v>2.13270142180095</v>
      </c>
      <c r="L745" s="3">
        <v>41.9722497522299</v>
      </c>
      <c r="M745" s="3">
        <v>0.0580383052814849</v>
      </c>
      <c r="N745" s="3">
        <v>84.9800399201597</v>
      </c>
      <c r="O745" s="3">
        <v>14.4754316069057</v>
      </c>
      <c r="P745" s="3">
        <v>39.9396378269618</v>
      </c>
      <c r="Q745" s="3">
        <v>14.7039254823686</v>
      </c>
      <c r="R745" s="3">
        <v>47.9360165118679</v>
      </c>
      <c r="S745" s="3">
        <v>54.2039355992844</v>
      </c>
      <c r="T745" s="3">
        <v>38.3271572260455</v>
      </c>
      <c r="U745" s="3">
        <v>109.47752126367</v>
      </c>
      <c r="V745" s="3">
        <v>37.6522702104097</v>
      </c>
      <c r="W745" s="3">
        <v>66.4092664092664</v>
      </c>
      <c r="X745" s="3">
        <v>47.2534332084894</v>
      </c>
      <c r="Y745" s="3">
        <v>94.5823927765237</v>
      </c>
      <c r="Z745" s="3">
        <v>45.3246753246753</v>
      </c>
      <c r="AA745" s="3">
        <v>0.222158898131719</v>
      </c>
      <c r="AB745" s="3">
        <v>0.178935750040812</v>
      </c>
      <c r="AC745" s="3">
        <v>-30.1457194899818</v>
      </c>
      <c r="AD745" s="3">
        <v>0.61253710696968</v>
      </c>
      <c r="AE745" s="5">
        <v>6</v>
      </c>
      <c r="AF745" s="3">
        <v>1.34473887992233</v>
      </c>
      <c r="AG745" s="3">
        <v>60.0382093573724</v>
      </c>
      <c r="AH745" s="3">
        <v>43.6013530611689</v>
      </c>
      <c r="AI745" s="3">
        <v>18.2392091157158</v>
      </c>
      <c r="AJ745" s="3">
        <v>15.4849818450419</v>
      </c>
      <c r="AK745" s="3"/>
      <c r="AL745" s="3"/>
      <c r="AM745" s="3"/>
      <c r="AN745" s="5" t="s">
        <v>46</v>
      </c>
      <c r="AO745" s="1"/>
      <c r="AP745" s="1"/>
      <c r="AQ745" s="1"/>
    </row>
    <row r="746" spans="1:43">
      <c r="A746" s="1" t="s">
        <v>2161</v>
      </c>
      <c r="B746" s="1" t="s">
        <v>2162</v>
      </c>
      <c r="C746" s="3">
        <v>5.70958904109589</v>
      </c>
      <c r="D746" s="4">
        <v>42153</v>
      </c>
      <c r="E746" s="3">
        <v>8.718257409</v>
      </c>
      <c r="F746" s="5" t="s">
        <v>1996</v>
      </c>
      <c r="G746" s="5">
        <v>596</v>
      </c>
      <c r="H746" s="5" t="s">
        <v>93</v>
      </c>
      <c r="I746" s="3">
        <v>2.18430034129693</v>
      </c>
      <c r="J746" s="3">
        <v>78.65</v>
      </c>
      <c r="K746" s="3">
        <v>0.672494956287831</v>
      </c>
      <c r="L746" s="3">
        <v>80.4261645193261</v>
      </c>
      <c r="M746" s="3">
        <v>1.0803511141121</v>
      </c>
      <c r="N746" s="3">
        <v>71.4570858283433</v>
      </c>
      <c r="O746" s="3">
        <v>3.15896442661911</v>
      </c>
      <c r="P746" s="3">
        <v>85.8148893360161</v>
      </c>
      <c r="Q746" s="3">
        <v>6.53537790941155</v>
      </c>
      <c r="R746" s="3">
        <v>78.5345717234262</v>
      </c>
      <c r="S746" s="3">
        <v>14.6611559928454</v>
      </c>
      <c r="T746" s="3">
        <v>87.13605082054</v>
      </c>
      <c r="U746" s="3">
        <v>29.6291951525662</v>
      </c>
      <c r="V746" s="3">
        <v>84.6068660022148</v>
      </c>
      <c r="W746" s="3">
        <v>30.4655125406473</v>
      </c>
      <c r="X746" s="3">
        <v>82.521847690387</v>
      </c>
      <c r="Y746" s="3">
        <v>51.4856641974544</v>
      </c>
      <c r="Z746" s="3">
        <v>72.2077922077922</v>
      </c>
      <c r="AA746" s="3">
        <v>0.448288842247992</v>
      </c>
      <c r="AB746" s="3">
        <v>0.204046969784513</v>
      </c>
      <c r="AC746" s="3">
        <v>-12.6472411655301</v>
      </c>
      <c r="AD746" s="3">
        <v>0.731522852527062</v>
      </c>
      <c r="AE746" s="5">
        <v>2</v>
      </c>
      <c r="AF746" s="3">
        <v>0.674377503832454</v>
      </c>
      <c r="AG746" s="3">
        <v>13.2518426600639</v>
      </c>
      <c r="AH746" s="3">
        <v>15.5403365885735</v>
      </c>
      <c r="AI746" s="3">
        <v>8.47667397769025</v>
      </c>
      <c r="AJ746" s="3">
        <v>10.2782852439214</v>
      </c>
      <c r="AK746" s="3"/>
      <c r="AL746" s="3"/>
      <c r="AM746" s="3">
        <v>100</v>
      </c>
      <c r="AN746" s="5" t="s">
        <v>56</v>
      </c>
      <c r="AO746" s="1"/>
      <c r="AP746" s="1"/>
      <c r="AQ746" s="1"/>
    </row>
    <row r="747" spans="1:43">
      <c r="A747" s="1" t="s">
        <v>2163</v>
      </c>
      <c r="B747" s="1" t="s">
        <v>2164</v>
      </c>
      <c r="C747" s="3">
        <v>3.22191780821918</v>
      </c>
      <c r="D747" s="4">
        <v>43061</v>
      </c>
      <c r="E747" s="3">
        <v>3.8669132525</v>
      </c>
      <c r="F747" s="5" t="s">
        <v>1469</v>
      </c>
      <c r="G747" s="5">
        <v>1177</v>
      </c>
      <c r="H747" s="5" t="s">
        <v>60</v>
      </c>
      <c r="I747" s="3">
        <v>14.1837995730817</v>
      </c>
      <c r="J747" s="3">
        <v>2.57936507936508</v>
      </c>
      <c r="K747" s="3">
        <v>5.83120737231218</v>
      </c>
      <c r="L747" s="3">
        <v>0.575263662511985</v>
      </c>
      <c r="M747" s="3">
        <v>8.68891027697573</v>
      </c>
      <c r="N747" s="3">
        <v>4.74777448071217</v>
      </c>
      <c r="O747" s="3">
        <v>23.7338690041393</v>
      </c>
      <c r="P747" s="3">
        <v>5.27383367139959</v>
      </c>
      <c r="Q747" s="3">
        <v>15.8233618233618</v>
      </c>
      <c r="R747" s="3">
        <v>45.3403141361257</v>
      </c>
      <c r="S747" s="3">
        <v>68.4511477583492</v>
      </c>
      <c r="T747" s="3">
        <v>7.72946859903382</v>
      </c>
      <c r="U747" s="3">
        <v>137.270923310377</v>
      </c>
      <c r="V747" s="3">
        <v>12.3938879456706</v>
      </c>
      <c r="W747" s="3">
        <v>114.62358779432</v>
      </c>
      <c r="X747" s="3">
        <v>6.36363636363636</v>
      </c>
      <c r="Y747" s="3"/>
      <c r="Z747" s="3"/>
      <c r="AA747" s="3">
        <v>0.237525430747199</v>
      </c>
      <c r="AB747" s="3">
        <v>0.220880703649749</v>
      </c>
      <c r="AC747" s="3">
        <v>-40.0353411186232</v>
      </c>
      <c r="AD747" s="3">
        <v>0.722638256105387</v>
      </c>
      <c r="AE747" s="5">
        <v>3</v>
      </c>
      <c r="AF747" s="3">
        <v>2.0317290005498</v>
      </c>
      <c r="AG747" s="3">
        <v>68.9025642050368</v>
      </c>
      <c r="AH747" s="3">
        <v>58.5552159330758</v>
      </c>
      <c r="AI747" s="3">
        <v>28.2547665912344</v>
      </c>
      <c r="AJ747" s="3"/>
      <c r="AK747" s="3"/>
      <c r="AL747" s="3"/>
      <c r="AM747" s="3"/>
      <c r="AN747" s="5" t="s">
        <v>46</v>
      </c>
      <c r="AO747" s="1"/>
      <c r="AP747" s="1"/>
      <c r="AQ747" s="1"/>
    </row>
    <row r="748" spans="1:43">
      <c r="A748" s="1" t="s">
        <v>2165</v>
      </c>
      <c r="B748" s="1" t="s">
        <v>2166</v>
      </c>
      <c r="C748" s="3">
        <v>5.71780821917808</v>
      </c>
      <c r="D748" s="4">
        <v>42150</v>
      </c>
      <c r="E748" s="3">
        <v>7.1019184296</v>
      </c>
      <c r="F748" s="5" t="s">
        <v>2167</v>
      </c>
      <c r="G748" s="5">
        <v>581</v>
      </c>
      <c r="H748" s="5" t="s">
        <v>93</v>
      </c>
      <c r="I748" s="3">
        <v>6.52291105121294</v>
      </c>
      <c r="J748" s="3">
        <v>45.95</v>
      </c>
      <c r="K748" s="3">
        <v>2.27743271221532</v>
      </c>
      <c r="L748" s="3">
        <v>39.3458870168484</v>
      </c>
      <c r="M748" s="3">
        <v>2.54281266216917</v>
      </c>
      <c r="N748" s="3">
        <v>47.3552894211577</v>
      </c>
      <c r="O748" s="3">
        <v>13.1729667812142</v>
      </c>
      <c r="P748" s="3">
        <v>42.7062374245473</v>
      </c>
      <c r="Q748" s="3">
        <v>14.9505526468877</v>
      </c>
      <c r="R748" s="3">
        <v>47.5232198142415</v>
      </c>
      <c r="S748" s="3">
        <v>50.609756097561</v>
      </c>
      <c r="T748" s="3">
        <v>41.8210693488618</v>
      </c>
      <c r="U748" s="3">
        <v>73.4855136084284</v>
      </c>
      <c r="V748" s="3">
        <v>53.2668881506091</v>
      </c>
      <c r="W748" s="3">
        <v>76.5862377122431</v>
      </c>
      <c r="X748" s="3">
        <v>42.0724094881398</v>
      </c>
      <c r="Y748" s="3">
        <v>96.2264150943396</v>
      </c>
      <c r="Z748" s="3">
        <v>43.6363636363636</v>
      </c>
      <c r="AA748" s="3">
        <v>0.333517157831614</v>
      </c>
      <c r="AB748" s="3">
        <v>0.432994432765472</v>
      </c>
      <c r="AC748" s="3">
        <v>-8.08580858085807</v>
      </c>
      <c r="AD748" s="3">
        <v>2.57591520750054</v>
      </c>
      <c r="AE748" s="5">
        <v>1</v>
      </c>
      <c r="AF748" s="3">
        <v>1.53209216270249</v>
      </c>
      <c r="AG748" s="3">
        <v>43.5876964983446</v>
      </c>
      <c r="AH748" s="3">
        <v>30.1797067990639</v>
      </c>
      <c r="AI748" s="3">
        <v>19.5454439773757</v>
      </c>
      <c r="AJ748" s="3">
        <v>16.8773915489107</v>
      </c>
      <c r="AK748" s="3"/>
      <c r="AL748" s="3"/>
      <c r="AM748" s="3">
        <v>1000</v>
      </c>
      <c r="AN748" s="5" t="s">
        <v>56</v>
      </c>
      <c r="AO748" s="1"/>
      <c r="AP748" s="1"/>
      <c r="AQ748" s="1"/>
    </row>
    <row r="749" spans="1:43">
      <c r="A749" s="1" t="s">
        <v>2168</v>
      </c>
      <c r="B749" s="1" t="s">
        <v>2169</v>
      </c>
      <c r="C749" s="3">
        <v>5.73424657534247</v>
      </c>
      <c r="D749" s="4">
        <v>42144</v>
      </c>
      <c r="E749" s="3">
        <v>26.7170701732</v>
      </c>
      <c r="F749" s="5" t="s">
        <v>2170</v>
      </c>
      <c r="G749" s="5">
        <v>541</v>
      </c>
      <c r="H749" s="5" t="s">
        <v>55</v>
      </c>
      <c r="I749" s="3">
        <v>14.4994246260069</v>
      </c>
      <c r="J749" s="3">
        <v>21.4761040532365</v>
      </c>
      <c r="K749" s="3">
        <v>3.86221294363257</v>
      </c>
      <c r="L749" s="3">
        <v>22.7118644067797</v>
      </c>
      <c r="M749" s="3">
        <v>6.87432867883995</v>
      </c>
      <c r="N749" s="3">
        <v>33.7522441651706</v>
      </c>
      <c r="O749" s="3">
        <v>19.3045563549161</v>
      </c>
      <c r="P749" s="3">
        <v>49.7350993377483</v>
      </c>
      <c r="Q749" s="3">
        <v>19.5913461538462</v>
      </c>
      <c r="R749" s="3">
        <v>62.5</v>
      </c>
      <c r="S749" s="3">
        <v>67.2268907563025</v>
      </c>
      <c r="T749" s="3">
        <v>47.16796875</v>
      </c>
      <c r="U749" s="3">
        <v>128.735632183908</v>
      </c>
      <c r="V749" s="3">
        <v>57.9945799457995</v>
      </c>
      <c r="W749" s="3">
        <v>80.2536231884058</v>
      </c>
      <c r="X749" s="3">
        <v>72.4540901502504</v>
      </c>
      <c r="Y749" s="3">
        <v>42.5501432664757</v>
      </c>
      <c r="Z749" s="3">
        <v>94.3866943866944</v>
      </c>
      <c r="AA749" s="3">
        <v>0.289428734704418</v>
      </c>
      <c r="AB749" s="3">
        <v>0.185551650058359</v>
      </c>
      <c r="AC749" s="3">
        <v>-33.5559265442404</v>
      </c>
      <c r="AD749" s="3">
        <v>0.645417342677572</v>
      </c>
      <c r="AE749" s="5">
        <v>4</v>
      </c>
      <c r="AF749" s="3">
        <v>1.47660853960641</v>
      </c>
      <c r="AG749" s="3">
        <v>58.8125152174044</v>
      </c>
      <c r="AH749" s="3">
        <v>54.1388839686851</v>
      </c>
      <c r="AI749" s="3">
        <v>15.8359007014677</v>
      </c>
      <c r="AJ749" s="3">
        <v>7.85945058458464</v>
      </c>
      <c r="AK749" s="3"/>
      <c r="AL749" s="3"/>
      <c r="AM749" s="3"/>
      <c r="AN749" s="5" t="s">
        <v>46</v>
      </c>
      <c r="AO749" s="1"/>
      <c r="AP749" s="1"/>
      <c r="AQ749" s="1"/>
    </row>
    <row r="750" spans="1:43">
      <c r="A750" s="1" t="s">
        <v>2171</v>
      </c>
      <c r="B750" s="1" t="s">
        <v>2172</v>
      </c>
      <c r="C750" s="3">
        <v>5.67945205479452</v>
      </c>
      <c r="D750" s="4">
        <v>42164</v>
      </c>
      <c r="E750" s="3">
        <v>0.9345554007</v>
      </c>
      <c r="F750" s="5" t="s">
        <v>2173</v>
      </c>
      <c r="G750" s="5">
        <v>2074</v>
      </c>
      <c r="H750" s="5" t="s">
        <v>116</v>
      </c>
      <c r="I750" s="3">
        <v>4.31523500810374</v>
      </c>
      <c r="J750" s="3">
        <v>80.3738317757009</v>
      </c>
      <c r="K750" s="3">
        <v>1.12933320239616</v>
      </c>
      <c r="L750" s="3">
        <v>76.605504587156</v>
      </c>
      <c r="M750" s="3">
        <v>0.458491854453239</v>
      </c>
      <c r="N750" s="3">
        <v>85.981308411215</v>
      </c>
      <c r="O750" s="3">
        <v>8.28601472134596</v>
      </c>
      <c r="P750" s="3">
        <v>65.5</v>
      </c>
      <c r="Q750" s="3">
        <v>0.674552742203552</v>
      </c>
      <c r="R750" s="3">
        <v>88.8888888888889</v>
      </c>
      <c r="S750" s="3">
        <v>36.3251257611861</v>
      </c>
      <c r="T750" s="3">
        <v>77.3006134969325</v>
      </c>
      <c r="U750" s="3">
        <v>73.6300792446468</v>
      </c>
      <c r="V750" s="3">
        <v>82.3529411764706</v>
      </c>
      <c r="W750" s="3">
        <v>34.5264532984977</v>
      </c>
      <c r="X750" s="3">
        <v>91.2087912087912</v>
      </c>
      <c r="Y750" s="3">
        <v>30.7184564610307</v>
      </c>
      <c r="Z750" s="3">
        <v>100</v>
      </c>
      <c r="AA750" s="3">
        <v>0.151357875075733</v>
      </c>
      <c r="AB750" s="3">
        <v>0.0870329552251227</v>
      </c>
      <c r="AC750" s="3">
        <v>-32.8837809311598</v>
      </c>
      <c r="AD750" s="3">
        <v>0.315403854572616</v>
      </c>
      <c r="AE750" s="5">
        <v>10</v>
      </c>
      <c r="AF750" s="3">
        <v>0.786095218220208</v>
      </c>
      <c r="AG750" s="3">
        <v>33.1910886862902</v>
      </c>
      <c r="AH750" s="3">
        <v>32.3862886180034</v>
      </c>
      <c r="AI750" s="3">
        <v>7.7379938679091</v>
      </c>
      <c r="AJ750" s="3">
        <v>5.67585360552489</v>
      </c>
      <c r="AK750" s="3"/>
      <c r="AL750" s="3"/>
      <c r="AM750" s="3"/>
      <c r="AN750" s="5" t="s">
        <v>46</v>
      </c>
      <c r="AO750" s="1"/>
      <c r="AP750" s="1"/>
      <c r="AQ750" s="1"/>
    </row>
    <row r="751" spans="1:43">
      <c r="A751" s="1" t="s">
        <v>2174</v>
      </c>
      <c r="B751" s="1" t="s">
        <v>2175</v>
      </c>
      <c r="C751" s="3">
        <v>5.63287671232877</v>
      </c>
      <c r="D751" s="4">
        <v>42181</v>
      </c>
      <c r="E751" s="3">
        <v>8.0116341613</v>
      </c>
      <c r="F751" s="5" t="s">
        <v>2176</v>
      </c>
      <c r="G751" s="5">
        <v>1654</v>
      </c>
      <c r="H751" s="5" t="s">
        <v>93</v>
      </c>
      <c r="I751" s="3">
        <v>2.82728948985864</v>
      </c>
      <c r="J751" s="3">
        <v>71.8</v>
      </c>
      <c r="K751" s="3">
        <v>0.72245635159543</v>
      </c>
      <c r="L751" s="3">
        <v>78.0475718533201</v>
      </c>
      <c r="M751" s="3">
        <v>1.76399026763992</v>
      </c>
      <c r="N751" s="3">
        <v>57.6347305389221</v>
      </c>
      <c r="O751" s="3">
        <v>5.02197112366605</v>
      </c>
      <c r="P751" s="3">
        <v>73.7927565392354</v>
      </c>
      <c r="Q751" s="3">
        <v>9.13242009132421</v>
      </c>
      <c r="R751" s="3">
        <v>63.6222910216718</v>
      </c>
      <c r="S751" s="3">
        <v>29.1456612878338</v>
      </c>
      <c r="T751" s="3">
        <v>63.3139227104288</v>
      </c>
      <c r="U751" s="3">
        <v>48.2865003543441</v>
      </c>
      <c r="V751" s="3">
        <v>67.718715393134</v>
      </c>
      <c r="W751" s="3">
        <v>52.5752422576687</v>
      </c>
      <c r="X751" s="3">
        <v>57.2409488139825</v>
      </c>
      <c r="Y751" s="3">
        <v>83.0582033817035</v>
      </c>
      <c r="Z751" s="3">
        <v>49.7402597402597</v>
      </c>
      <c r="AA751" s="3">
        <v>0.464041328822498</v>
      </c>
      <c r="AB751" s="3">
        <v>0.520016113541544</v>
      </c>
      <c r="AC751" s="3">
        <v>-5.44022906227631</v>
      </c>
      <c r="AD751" s="3">
        <v>2.77437745303662</v>
      </c>
      <c r="AE751" s="5">
        <v>2</v>
      </c>
      <c r="AF751" s="3">
        <v>1.14241592439079</v>
      </c>
      <c r="AG751" s="3">
        <v>25.1468273355379</v>
      </c>
      <c r="AH751" s="3">
        <v>22.7150614627956</v>
      </c>
      <c r="AI751" s="3">
        <v>14.5641279196936</v>
      </c>
      <c r="AJ751" s="3">
        <v>13.9242636045279</v>
      </c>
      <c r="AK751" s="3"/>
      <c r="AL751" s="3"/>
      <c r="AM751" s="3">
        <v>20</v>
      </c>
      <c r="AN751" s="5" t="s">
        <v>56</v>
      </c>
      <c r="AO751" s="1"/>
      <c r="AP751" s="1"/>
      <c r="AQ751" s="1"/>
    </row>
    <row r="752" spans="1:43">
      <c r="A752" s="1" t="s">
        <v>2177</v>
      </c>
      <c r="B752" s="1" t="s">
        <v>2178</v>
      </c>
      <c r="C752" s="3">
        <v>5.68219178082192</v>
      </c>
      <c r="D752" s="4">
        <v>42163</v>
      </c>
      <c r="E752" s="3">
        <v>0.6771396409</v>
      </c>
      <c r="F752" s="5" t="s">
        <v>465</v>
      </c>
      <c r="G752" s="5">
        <v>225</v>
      </c>
      <c r="H752" s="5" t="s">
        <v>226</v>
      </c>
      <c r="I752" s="3">
        <v>-2.66552020636287</v>
      </c>
      <c r="J752" s="3">
        <v>99.4310099573257</v>
      </c>
      <c r="K752" s="3">
        <v>-0.43975373790679</v>
      </c>
      <c r="L752" s="3">
        <v>97.4867724867725</v>
      </c>
      <c r="M752" s="3">
        <v>-2.99914310197089</v>
      </c>
      <c r="N752" s="3">
        <v>99.4358251057828</v>
      </c>
      <c r="O752" s="3">
        <v>-3.98642917726889</v>
      </c>
      <c r="P752" s="3">
        <v>99.2138364779874</v>
      </c>
      <c r="Q752" s="3">
        <v>-4.31107354184278</v>
      </c>
      <c r="R752" s="3">
        <v>99.0875912408759</v>
      </c>
      <c r="S752" s="3">
        <v>0.26572187776792</v>
      </c>
      <c r="T752" s="3">
        <v>97.6063829787234</v>
      </c>
      <c r="U752" s="3">
        <v>8.63723608445297</v>
      </c>
      <c r="V752" s="3">
        <v>94.0972222222222</v>
      </c>
      <c r="W752" s="3">
        <v>12.1902874132805</v>
      </c>
      <c r="X752" s="3">
        <v>90.3765690376569</v>
      </c>
      <c r="Y752" s="3">
        <v>26.1454556595745</v>
      </c>
      <c r="Z752" s="3">
        <v>73.3333333333333</v>
      </c>
      <c r="AA752" s="3">
        <v>-0.0363871758876449</v>
      </c>
      <c r="AB752" s="3">
        <v>0.0565043282774099</v>
      </c>
      <c r="AC752" s="3">
        <v>-6.95142378559464</v>
      </c>
      <c r="AD752" s="3">
        <v>0.561237384197692</v>
      </c>
      <c r="AE752" s="5">
        <v>2</v>
      </c>
      <c r="AF752" s="3">
        <v>0.369353216382679</v>
      </c>
      <c r="AG752" s="3">
        <v>-1.28101963054937</v>
      </c>
      <c r="AH752" s="3">
        <v>4.45930120463303</v>
      </c>
      <c r="AI752" s="3">
        <v>3.62097513152158</v>
      </c>
      <c r="AJ752" s="3">
        <v>5.28015462880449</v>
      </c>
      <c r="AK752" s="3"/>
      <c r="AL752" s="3"/>
      <c r="AM752" s="3">
        <v>0.1</v>
      </c>
      <c r="AN752" s="5" t="s">
        <v>56</v>
      </c>
      <c r="AO752" s="1"/>
      <c r="AP752" s="1"/>
      <c r="AQ752" s="1"/>
    </row>
    <row r="753" spans="1:43">
      <c r="A753" s="1" t="s">
        <v>2179</v>
      </c>
      <c r="B753" s="1" t="s">
        <v>2180</v>
      </c>
      <c r="C753" s="3">
        <v>5.67945205479452</v>
      </c>
      <c r="D753" s="4">
        <v>42164</v>
      </c>
      <c r="E753" s="3">
        <v>46.8041401658</v>
      </c>
      <c r="F753" s="5" t="s">
        <v>2181</v>
      </c>
      <c r="G753" s="5">
        <v>1834</v>
      </c>
      <c r="H753" s="5" t="s">
        <v>93</v>
      </c>
      <c r="I753" s="3">
        <v>12.4898328061455</v>
      </c>
      <c r="J753" s="3">
        <v>19.4</v>
      </c>
      <c r="K753" s="3">
        <v>3.6688460417274</v>
      </c>
      <c r="L753" s="3">
        <v>16.7492566897919</v>
      </c>
      <c r="M753" s="3">
        <v>6.25293439754149</v>
      </c>
      <c r="N753" s="3">
        <v>22.1057884231537</v>
      </c>
      <c r="O753" s="3">
        <v>19.9364039313933</v>
      </c>
      <c r="P753" s="3">
        <v>23.3400402414487</v>
      </c>
      <c r="Q753" s="3">
        <v>29.8591549295775</v>
      </c>
      <c r="R753" s="3">
        <v>17.9566563467492</v>
      </c>
      <c r="S753" s="3">
        <v>71.979274611399</v>
      </c>
      <c r="T753" s="3">
        <v>20.222339862361</v>
      </c>
      <c r="U753" s="3">
        <v>139.572707150419</v>
      </c>
      <c r="V753" s="3">
        <v>24.5293466223699</v>
      </c>
      <c r="W753" s="3">
        <v>138.791366906475</v>
      </c>
      <c r="X753" s="3">
        <v>14.9812734082397</v>
      </c>
      <c r="Y753" s="3">
        <v>184.79045242236</v>
      </c>
      <c r="Z753" s="3">
        <v>14.5454545454545</v>
      </c>
      <c r="AA753" s="3">
        <v>0.370240420931452</v>
      </c>
      <c r="AB753" s="3">
        <v>0.354002532023982</v>
      </c>
      <c r="AC753" s="3">
        <v>-19.4027332545976</v>
      </c>
      <c r="AD753" s="3">
        <v>1.73123947888878</v>
      </c>
      <c r="AE753" s="5">
        <v>3</v>
      </c>
      <c r="AF753" s="3">
        <v>2.25512167301158</v>
      </c>
      <c r="AG753" s="3">
        <v>75.5287985470794</v>
      </c>
      <c r="AH753" s="3">
        <v>57.8071094141631</v>
      </c>
      <c r="AI753" s="3">
        <v>30.1590927598179</v>
      </c>
      <c r="AJ753" s="3">
        <v>25.5360995181165</v>
      </c>
      <c r="AK753" s="3"/>
      <c r="AL753" s="3"/>
      <c r="AM753" s="3"/>
      <c r="AN753" s="5" t="s">
        <v>46</v>
      </c>
      <c r="AO753" s="1"/>
      <c r="AP753" s="1"/>
      <c r="AQ753" s="1"/>
    </row>
    <row r="754" spans="1:43">
      <c r="A754" s="1" t="s">
        <v>2182</v>
      </c>
      <c r="B754" s="1" t="s">
        <v>2183</v>
      </c>
      <c r="C754" s="3">
        <v>5.70958904109589</v>
      </c>
      <c r="D754" s="4">
        <v>42153</v>
      </c>
      <c r="E754" s="3">
        <v>2.9275711147</v>
      </c>
      <c r="F754" s="5" t="s">
        <v>2184</v>
      </c>
      <c r="G754" s="5">
        <v>1188</v>
      </c>
      <c r="H754" s="5" t="s">
        <v>226</v>
      </c>
      <c r="I754" s="3">
        <v>1.23350297593374</v>
      </c>
      <c r="J754" s="3">
        <v>69.5590327169274</v>
      </c>
      <c r="K754" s="3">
        <v>0.0767459708365147</v>
      </c>
      <c r="L754" s="3">
        <v>80.4232804232804</v>
      </c>
      <c r="M754" s="3">
        <v>0.790106492614217</v>
      </c>
      <c r="N754" s="3">
        <v>47.5317348377997</v>
      </c>
      <c r="O754" s="3">
        <v>2.5507032352894</v>
      </c>
      <c r="P754" s="3">
        <v>72.7987421383648</v>
      </c>
      <c r="Q754" s="3">
        <v>1.81709197297512</v>
      </c>
      <c r="R754" s="3">
        <v>87.7737226277372</v>
      </c>
      <c r="S754" s="3">
        <v>7.59855809424613</v>
      </c>
      <c r="T754" s="3">
        <v>82.4468085106383</v>
      </c>
      <c r="U754" s="3">
        <v>17.7353707823529</v>
      </c>
      <c r="V754" s="3">
        <v>78.4722222222222</v>
      </c>
      <c r="W754" s="3">
        <v>22.6973979034483</v>
      </c>
      <c r="X754" s="3">
        <v>74.4769874476987</v>
      </c>
      <c r="Y754" s="3">
        <v>24.485989709621</v>
      </c>
      <c r="Z754" s="3">
        <v>77.7777777777778</v>
      </c>
      <c r="AA754" s="3">
        <v>0.120080100693587</v>
      </c>
      <c r="AB754" s="3">
        <v>0.198720568407021</v>
      </c>
      <c r="AC754" s="3">
        <v>-6.67808219178081</v>
      </c>
      <c r="AD754" s="3">
        <v>1.05462657698809</v>
      </c>
      <c r="AE754" s="5">
        <v>3</v>
      </c>
      <c r="AF754" s="3">
        <v>0.56351055510345</v>
      </c>
      <c r="AG754" s="3">
        <v>6.74588937889831</v>
      </c>
      <c r="AH754" s="3">
        <v>9.72710526703735</v>
      </c>
      <c r="AI754" s="3">
        <v>6.43730993400322</v>
      </c>
      <c r="AJ754" s="3">
        <v>5.38436604097006</v>
      </c>
      <c r="AK754" s="3"/>
      <c r="AL754" s="3"/>
      <c r="AM754" s="3">
        <v>1</v>
      </c>
      <c r="AN754" s="5" t="s">
        <v>56</v>
      </c>
      <c r="AO754" s="1"/>
      <c r="AP754" s="1"/>
      <c r="AQ754" s="1"/>
    </row>
    <row r="755" spans="1:43">
      <c r="A755" s="1" t="s">
        <v>2185</v>
      </c>
      <c r="B755" s="1" t="s">
        <v>2186</v>
      </c>
      <c r="C755" s="3">
        <v>5.6986301369863</v>
      </c>
      <c r="D755" s="4">
        <v>42157</v>
      </c>
      <c r="E755" s="3">
        <v>5.3590776593</v>
      </c>
      <c r="F755" s="5" t="s">
        <v>2187</v>
      </c>
      <c r="G755" s="5">
        <v>1560</v>
      </c>
      <c r="H755" s="5" t="s">
        <v>93</v>
      </c>
      <c r="I755" s="3">
        <v>14.9849062206166</v>
      </c>
      <c r="J755" s="3">
        <v>8.9</v>
      </c>
      <c r="K755" s="3">
        <v>5.28342924464181</v>
      </c>
      <c r="L755" s="3">
        <v>2.62636273538157</v>
      </c>
      <c r="M755" s="3">
        <v>7.71406054424924</v>
      </c>
      <c r="N755" s="3">
        <v>12.9740518962076</v>
      </c>
      <c r="O755" s="3">
        <v>28.0447481538631</v>
      </c>
      <c r="P755" s="3">
        <v>6.63983903420523</v>
      </c>
      <c r="Q755" s="3">
        <v>40.5541104591374</v>
      </c>
      <c r="R755" s="3">
        <v>6.14035087719298</v>
      </c>
      <c r="S755" s="3">
        <v>93.6895631877293</v>
      </c>
      <c r="T755" s="3">
        <v>6.61725780836421</v>
      </c>
      <c r="U755" s="3">
        <v>164.124133227237</v>
      </c>
      <c r="V755" s="3">
        <v>15.3931339977852</v>
      </c>
      <c r="W755" s="3">
        <v>109.929526563065</v>
      </c>
      <c r="X755" s="3">
        <v>25.4681647940075</v>
      </c>
      <c r="Y755" s="3">
        <v>135.456995177165</v>
      </c>
      <c r="Z755" s="3">
        <v>28.7012987012987</v>
      </c>
      <c r="AA755" s="3">
        <v>0.452798157564131</v>
      </c>
      <c r="AB755" s="3">
        <v>0.299494059328531</v>
      </c>
      <c r="AC755" s="3">
        <v>-26.3245322608848</v>
      </c>
      <c r="AD755" s="3">
        <v>1.06311084429993</v>
      </c>
      <c r="AE755" s="5">
        <v>6</v>
      </c>
      <c r="AF755" s="3">
        <v>1.95831975019405</v>
      </c>
      <c r="AG755" s="3">
        <v>79.0426356478846</v>
      </c>
      <c r="AH755" s="3">
        <v>61.645054949906</v>
      </c>
      <c r="AI755" s="3">
        <v>28.2568691869816</v>
      </c>
      <c r="AJ755" s="3">
        <v>23.1615671438002</v>
      </c>
      <c r="AK755" s="3"/>
      <c r="AL755" s="3"/>
      <c r="AM755" s="3">
        <v>10</v>
      </c>
      <c r="AN755" s="5" t="s">
        <v>56</v>
      </c>
      <c r="AO755" s="1"/>
      <c r="AP755" s="1"/>
      <c r="AQ755" s="1"/>
    </row>
    <row r="756" spans="1:43">
      <c r="A756" s="1" t="s">
        <v>2188</v>
      </c>
      <c r="B756" s="1" t="s">
        <v>2189</v>
      </c>
      <c r="C756" s="3">
        <v>5.66301369863014</v>
      </c>
      <c r="D756" s="4">
        <v>42170</v>
      </c>
      <c r="E756" s="3">
        <v>4.2258517544</v>
      </c>
      <c r="F756" s="5" t="s">
        <v>2190</v>
      </c>
      <c r="G756" s="5">
        <v>201</v>
      </c>
      <c r="H756" s="5" t="s">
        <v>60</v>
      </c>
      <c r="I756" s="3">
        <v>1.51724137931035</v>
      </c>
      <c r="J756" s="3">
        <v>73.7103174603175</v>
      </c>
      <c r="K756" s="3">
        <v>0.409276944065485</v>
      </c>
      <c r="L756" s="3">
        <v>81.3039309683605</v>
      </c>
      <c r="M756" s="3">
        <v>-2.25763612217796</v>
      </c>
      <c r="N756" s="3">
        <v>79.0306627101879</v>
      </c>
      <c r="O756" s="3">
        <v>-2.77410832232497</v>
      </c>
      <c r="P756" s="3">
        <v>84.4827586206897</v>
      </c>
      <c r="Q756" s="3">
        <v>-3.66492146596859</v>
      </c>
      <c r="R756" s="3">
        <v>82.303664921466</v>
      </c>
      <c r="S756" s="3">
        <v>12.0243531202435</v>
      </c>
      <c r="T756" s="3">
        <v>85.7487922705314</v>
      </c>
      <c r="U756" s="3">
        <v>71.9626168224299</v>
      </c>
      <c r="V756" s="3">
        <v>50.4244482173175</v>
      </c>
      <c r="W756" s="3">
        <v>35.7933579335793</v>
      </c>
      <c r="X756" s="3">
        <v>61.8181818181818</v>
      </c>
      <c r="Y756" s="3">
        <v>28.4467713787086</v>
      </c>
      <c r="Z756" s="3">
        <v>81.5533980582524</v>
      </c>
      <c r="AA756" s="3">
        <v>0.0497015400647285</v>
      </c>
      <c r="AB756" s="3">
        <v>0.086674358537658</v>
      </c>
      <c r="AC756" s="3">
        <v>-36.9496855345912</v>
      </c>
      <c r="AD756" s="3">
        <v>0.290027749287506</v>
      </c>
      <c r="AE756" s="5">
        <v>3</v>
      </c>
      <c r="AF756" s="3">
        <v>0.882890473888918</v>
      </c>
      <c r="AG756" s="3">
        <v>18.6909793045384</v>
      </c>
      <c r="AH756" s="3">
        <v>34.7548653827302</v>
      </c>
      <c r="AI756" s="3">
        <v>9.16201597755824</v>
      </c>
      <c r="AJ756" s="3">
        <v>8.45430965064218</v>
      </c>
      <c r="AK756" s="3"/>
      <c r="AL756" s="3"/>
      <c r="AM756" s="3"/>
      <c r="AN756" s="5" t="s">
        <v>46</v>
      </c>
      <c r="AO756" s="1"/>
      <c r="AP756" s="1"/>
      <c r="AQ756" s="1"/>
    </row>
    <row r="757" spans="1:43">
      <c r="A757" s="1" t="s">
        <v>2191</v>
      </c>
      <c r="B757" s="1" t="s">
        <v>2192</v>
      </c>
      <c r="C757" s="3">
        <v>5.72054794520548</v>
      </c>
      <c r="D757" s="4">
        <v>42149</v>
      </c>
      <c r="E757" s="3">
        <v>7.9855709299</v>
      </c>
      <c r="F757" s="5" t="s">
        <v>2193</v>
      </c>
      <c r="G757" s="5">
        <v>2049</v>
      </c>
      <c r="H757" s="5" t="s">
        <v>93</v>
      </c>
      <c r="I757" s="3">
        <v>2.6542800265428</v>
      </c>
      <c r="J757" s="3">
        <v>73.05</v>
      </c>
      <c r="K757" s="3">
        <v>0.781758957654726</v>
      </c>
      <c r="L757" s="3">
        <v>75.8176412289395</v>
      </c>
      <c r="M757" s="3">
        <v>1.44262295081967</v>
      </c>
      <c r="N757" s="3">
        <v>64.6706586826347</v>
      </c>
      <c r="O757" s="3">
        <v>4.95251017639076</v>
      </c>
      <c r="P757" s="3">
        <v>74.3963782696177</v>
      </c>
      <c r="Q757" s="3">
        <v>7.65483646485733</v>
      </c>
      <c r="R757" s="3">
        <v>71.7750257997936</v>
      </c>
      <c r="S757" s="3">
        <v>19.8295894655306</v>
      </c>
      <c r="T757" s="3">
        <v>77.6071995764955</v>
      </c>
      <c r="U757" s="3">
        <v>35.9402460456942</v>
      </c>
      <c r="V757" s="3">
        <v>77.3532668881506</v>
      </c>
      <c r="W757" s="3">
        <v>34.4333866184971</v>
      </c>
      <c r="X757" s="3">
        <v>76.7790262172285</v>
      </c>
      <c r="Y757" s="3">
        <v>59.9202663998035</v>
      </c>
      <c r="Z757" s="3">
        <v>63.2467532467533</v>
      </c>
      <c r="AA757" s="3">
        <v>0.460045117160191</v>
      </c>
      <c r="AB757" s="3">
        <v>0.256782069106296</v>
      </c>
      <c r="AC757" s="3">
        <v>-9.79841285714286</v>
      </c>
      <c r="AD757" s="3">
        <v>1.05591179805471</v>
      </c>
      <c r="AE757" s="5">
        <v>2</v>
      </c>
      <c r="AF757" s="3">
        <v>0.727006425785488</v>
      </c>
      <c r="AG757" s="3">
        <v>17.9613902370099</v>
      </c>
      <c r="AH757" s="3">
        <v>17.2886151053819</v>
      </c>
      <c r="AI757" s="3">
        <v>9.65134677114723</v>
      </c>
      <c r="AJ757" s="3">
        <v>10.8823781116918</v>
      </c>
      <c r="AK757" s="3"/>
      <c r="AL757" s="3"/>
      <c r="AM757" s="3">
        <v>50</v>
      </c>
      <c r="AN757" s="5" t="s">
        <v>56</v>
      </c>
      <c r="AO757" s="1"/>
      <c r="AP757" s="1"/>
      <c r="AQ757" s="1"/>
    </row>
    <row r="758" spans="1:43">
      <c r="A758" s="1" t="s">
        <v>2194</v>
      </c>
      <c r="B758" s="1" t="s">
        <v>2195</v>
      </c>
      <c r="C758" s="3">
        <v>5.54794520547945</v>
      </c>
      <c r="D758" s="4">
        <v>42212</v>
      </c>
      <c r="E758" s="3">
        <v>0.6923892692</v>
      </c>
      <c r="F758" s="5" t="s">
        <v>2196</v>
      </c>
      <c r="G758" s="5">
        <v>924</v>
      </c>
      <c r="H758" s="5" t="s">
        <v>93</v>
      </c>
      <c r="I758" s="3">
        <v>5.54975109089792</v>
      </c>
      <c r="J758" s="3">
        <v>50.45</v>
      </c>
      <c r="K758" s="3">
        <v>1.74170616113745</v>
      </c>
      <c r="L758" s="3">
        <v>48.4638255698712</v>
      </c>
      <c r="M758" s="3">
        <v>-0.934471619750807</v>
      </c>
      <c r="N758" s="3">
        <v>89.6706586826347</v>
      </c>
      <c r="O758" s="3">
        <v>13.3073827274527</v>
      </c>
      <c r="P758" s="3">
        <v>42.2535211267606</v>
      </c>
      <c r="Q758" s="3">
        <v>20.8330401744881</v>
      </c>
      <c r="R758" s="3">
        <v>35.1909184726522</v>
      </c>
      <c r="S758" s="3">
        <v>52.4680397727273</v>
      </c>
      <c r="T758" s="3">
        <v>39.9682371625199</v>
      </c>
      <c r="U758" s="3">
        <v>64.1559931179507</v>
      </c>
      <c r="V758" s="3">
        <v>57.641196013289</v>
      </c>
      <c r="W758" s="3">
        <v>67.71484375</v>
      </c>
      <c r="X758" s="3">
        <v>46.6916354556804</v>
      </c>
      <c r="Y758" s="3">
        <v>72.429718875502</v>
      </c>
      <c r="Z758" s="3">
        <v>54.8051948051948</v>
      </c>
      <c r="AA758" s="3">
        <v>0.286708476353829</v>
      </c>
      <c r="AB758" s="3">
        <v>0.364926245788502</v>
      </c>
      <c r="AC758" s="3">
        <v>-7.01884253028264</v>
      </c>
      <c r="AD758" s="3">
        <v>2.67477305710344</v>
      </c>
      <c r="AE758" s="5">
        <v>2</v>
      </c>
      <c r="AF758" s="3">
        <v>1.44127827264941</v>
      </c>
      <c r="AG758" s="3">
        <v>47.1781638748892</v>
      </c>
      <c r="AH758" s="3">
        <v>26.9743857607223</v>
      </c>
      <c r="AI758" s="3">
        <v>18.2753017179775</v>
      </c>
      <c r="AJ758" s="3">
        <v>14.0877894831051</v>
      </c>
      <c r="AK758" s="3"/>
      <c r="AL758" s="3"/>
      <c r="AM758" s="3"/>
      <c r="AN758" s="5" t="s">
        <v>46</v>
      </c>
      <c r="AO758" s="1"/>
      <c r="AP758" s="1"/>
      <c r="AQ758" s="1"/>
    </row>
    <row r="759" spans="1:43">
      <c r="A759" s="1" t="s">
        <v>2197</v>
      </c>
      <c r="B759" s="1" t="s">
        <v>2198</v>
      </c>
      <c r="C759" s="3">
        <v>4.04657534246575</v>
      </c>
      <c r="D759" s="4">
        <v>42760</v>
      </c>
      <c r="E759" s="3">
        <v>5.9708085873</v>
      </c>
      <c r="F759" s="5" t="s">
        <v>2199</v>
      </c>
      <c r="G759" s="5">
        <v>1478</v>
      </c>
      <c r="H759" s="5" t="s">
        <v>93</v>
      </c>
      <c r="I759" s="3">
        <v>1.95555555555556</v>
      </c>
      <c r="J759" s="3">
        <v>81.05</v>
      </c>
      <c r="K759" s="3">
        <v>0.349956255468067</v>
      </c>
      <c r="L759" s="3">
        <v>87.7601585728444</v>
      </c>
      <c r="M759" s="3">
        <v>-1.62950257289879</v>
      </c>
      <c r="N759" s="3">
        <v>91.7664670658683</v>
      </c>
      <c r="O759" s="3">
        <v>4.94053064958829</v>
      </c>
      <c r="P759" s="3">
        <v>74.5975855130785</v>
      </c>
      <c r="Q759" s="3">
        <v>6.89655172413794</v>
      </c>
      <c r="R759" s="3">
        <v>76.7285861713106</v>
      </c>
      <c r="S759" s="3">
        <v>38.0264741275572</v>
      </c>
      <c r="T759" s="3">
        <v>54.7908946532557</v>
      </c>
      <c r="U759" s="3">
        <v>53.9597315436242</v>
      </c>
      <c r="V759" s="3">
        <v>64.1749723145072</v>
      </c>
      <c r="W759" s="3">
        <v>24</v>
      </c>
      <c r="X759" s="3">
        <v>90.0124843945069</v>
      </c>
      <c r="Y759" s="3"/>
      <c r="Z759" s="3"/>
      <c r="AA759" s="3">
        <v>0.237177418432503</v>
      </c>
      <c r="AB759" s="3">
        <v>0.0724830323076724</v>
      </c>
      <c r="AC759" s="3">
        <v>-37.2262773722628</v>
      </c>
      <c r="AD759" s="3">
        <v>0.199312529959089</v>
      </c>
      <c r="AE759" s="5">
        <v>8</v>
      </c>
      <c r="AF759" s="3">
        <v>0.464003465075169</v>
      </c>
      <c r="AG759" s="3">
        <v>41.4156910475814</v>
      </c>
      <c r="AH759" s="3">
        <v>27.6985357711345</v>
      </c>
      <c r="AI759" s="3">
        <v>7.33192179302959</v>
      </c>
      <c r="AJ759" s="3"/>
      <c r="AK759" s="3"/>
      <c r="AL759" s="3"/>
      <c r="AM759" s="3">
        <v>100</v>
      </c>
      <c r="AN759" s="5" t="s">
        <v>56</v>
      </c>
      <c r="AO759" s="1"/>
      <c r="AP759" s="1"/>
      <c r="AQ759" s="1"/>
    </row>
    <row r="760" spans="1:43">
      <c r="A760" s="1" t="s">
        <v>2200</v>
      </c>
      <c r="B760" s="1" t="s">
        <v>2201</v>
      </c>
      <c r="C760" s="3">
        <v>5.6</v>
      </c>
      <c r="D760" s="4">
        <v>42193</v>
      </c>
      <c r="E760" s="3">
        <v>0.8610287409</v>
      </c>
      <c r="F760" s="5" t="s">
        <v>2202</v>
      </c>
      <c r="G760" s="5">
        <v>2045</v>
      </c>
      <c r="H760" s="5" t="s">
        <v>93</v>
      </c>
      <c r="I760" s="3">
        <v>17.4168297455969</v>
      </c>
      <c r="J760" s="3">
        <v>3.75</v>
      </c>
      <c r="K760" s="3">
        <v>7.78443113772456</v>
      </c>
      <c r="L760" s="3">
        <v>0.0495540138751239</v>
      </c>
      <c r="M760" s="3">
        <v>13.4930643127364</v>
      </c>
      <c r="N760" s="3">
        <v>1.29740518962076</v>
      </c>
      <c r="O760" s="3">
        <v>29.8701298701299</v>
      </c>
      <c r="P760" s="3">
        <v>4.07444668008048</v>
      </c>
      <c r="Q760" s="3">
        <v>25.7861635220126</v>
      </c>
      <c r="R760" s="3">
        <v>26.0061919504644</v>
      </c>
      <c r="S760" s="3">
        <v>94.3844492440605</v>
      </c>
      <c r="T760" s="3">
        <v>6.29962943356273</v>
      </c>
      <c r="U760" s="3">
        <v>206.122448979592</v>
      </c>
      <c r="V760" s="3">
        <v>5.70321151716501</v>
      </c>
      <c r="W760" s="3">
        <v>141.286863270777</v>
      </c>
      <c r="X760" s="3">
        <v>14.294631710362</v>
      </c>
      <c r="Y760" s="3">
        <v>168.65671641791</v>
      </c>
      <c r="Z760" s="3">
        <v>19.7402597402597</v>
      </c>
      <c r="AA760" s="3">
        <v>0.311725260253846</v>
      </c>
      <c r="AB760" s="3">
        <v>0.268808174652642</v>
      </c>
      <c r="AC760" s="3">
        <v>-35.2392065344224</v>
      </c>
      <c r="AD760" s="3">
        <v>0.966357851363021</v>
      </c>
      <c r="AE760" s="5">
        <v>3</v>
      </c>
      <c r="AF760" s="3">
        <v>2.34861871633803</v>
      </c>
      <c r="AG760" s="3">
        <v>101.938139066061</v>
      </c>
      <c r="AH760" s="3">
        <v>76.0039070216066</v>
      </c>
      <c r="AI760" s="3">
        <v>31.2316153008495</v>
      </c>
      <c r="AJ760" s="3">
        <v>29.9689434442081</v>
      </c>
      <c r="AK760" s="3"/>
      <c r="AL760" s="3"/>
      <c r="AM760" s="3"/>
      <c r="AN760" s="5" t="s">
        <v>46</v>
      </c>
      <c r="AO760" s="1"/>
      <c r="AP760" s="1"/>
      <c r="AQ760" s="1"/>
    </row>
    <row r="761" spans="1:43">
      <c r="A761" s="1" t="s">
        <v>2203</v>
      </c>
      <c r="B761" s="1" t="s">
        <v>2204</v>
      </c>
      <c r="C761" s="3">
        <v>5.66027397260274</v>
      </c>
      <c r="D761" s="4">
        <v>42171</v>
      </c>
      <c r="E761" s="3">
        <v>2.3831410916</v>
      </c>
      <c r="F761" s="5" t="s">
        <v>2205</v>
      </c>
      <c r="G761" s="5">
        <v>700</v>
      </c>
      <c r="H761" s="5" t="s">
        <v>93</v>
      </c>
      <c r="I761" s="3">
        <v>16.4842240824211</v>
      </c>
      <c r="J761" s="3">
        <v>4.9</v>
      </c>
      <c r="K761" s="3">
        <v>3.25342465753424</v>
      </c>
      <c r="L761" s="3">
        <v>23.98414271556</v>
      </c>
      <c r="M761" s="3">
        <v>9.90279465370596</v>
      </c>
      <c r="N761" s="3">
        <v>5.93812375249501</v>
      </c>
      <c r="O761" s="3">
        <v>28.388928317956</v>
      </c>
      <c r="P761" s="3">
        <v>6.08651911468813</v>
      </c>
      <c r="Q761" s="3">
        <v>46.1227786752827</v>
      </c>
      <c r="R761" s="3">
        <v>3.30237358101135</v>
      </c>
      <c r="S761" s="3">
        <v>111.578947368421</v>
      </c>
      <c r="T761" s="3">
        <v>2.3292747485442</v>
      </c>
      <c r="U761" s="3">
        <v>213.518197573657</v>
      </c>
      <c r="V761" s="3">
        <v>5.03875968992248</v>
      </c>
      <c r="W761" s="3">
        <v>153.361344537815</v>
      </c>
      <c r="X761" s="3">
        <v>10.4868913857678</v>
      </c>
      <c r="Y761" s="3">
        <v>131.626120358515</v>
      </c>
      <c r="Z761" s="3">
        <v>29.6103896103896</v>
      </c>
      <c r="AA761" s="3">
        <v>0.432696736098574</v>
      </c>
      <c r="AB761" s="3">
        <v>0.296067240560268</v>
      </c>
      <c r="AC761" s="3">
        <v>-32.1382842509603</v>
      </c>
      <c r="AD761" s="3">
        <v>1.12792113583526</v>
      </c>
      <c r="AE761" s="5">
        <v>5</v>
      </c>
      <c r="AF761" s="3">
        <v>2.53818275076436</v>
      </c>
      <c r="AG761" s="3">
        <v>104.367393991082</v>
      </c>
      <c r="AH761" s="3">
        <v>78.9019928252229</v>
      </c>
      <c r="AI761" s="3">
        <v>33.3038662240127</v>
      </c>
      <c r="AJ761" s="3">
        <v>25.9966533089154</v>
      </c>
      <c r="AK761" s="3"/>
      <c r="AL761" s="3"/>
      <c r="AM761" s="3"/>
      <c r="AN761" s="5" t="s">
        <v>46</v>
      </c>
      <c r="AO761" s="1"/>
      <c r="AP761" s="1"/>
      <c r="AQ761" s="1"/>
    </row>
    <row r="762" spans="1:43">
      <c r="A762" s="1" t="s">
        <v>2206</v>
      </c>
      <c r="B762" s="1" t="s">
        <v>2207</v>
      </c>
      <c r="C762" s="3">
        <v>5.65205479452055</v>
      </c>
      <c r="D762" s="4">
        <v>42174</v>
      </c>
      <c r="E762" s="3">
        <v>4.034168789</v>
      </c>
      <c r="F762" s="5" t="s">
        <v>2208</v>
      </c>
      <c r="G762" s="5">
        <v>1479</v>
      </c>
      <c r="H762" s="5" t="s">
        <v>45</v>
      </c>
      <c r="I762" s="3">
        <v>0.615304619117785</v>
      </c>
      <c r="J762" s="3">
        <v>58.9171974522293</v>
      </c>
      <c r="K762" s="3">
        <v>0.580438360911379</v>
      </c>
      <c r="L762" s="3">
        <v>40.9937888198758</v>
      </c>
      <c r="M762" s="3">
        <v>-0.180551973175124</v>
      </c>
      <c r="N762" s="3">
        <v>56.1904761904762</v>
      </c>
      <c r="O762" s="3">
        <v>0.763756292310388</v>
      </c>
      <c r="P762" s="3">
        <v>69.0397350993377</v>
      </c>
      <c r="Q762" s="3">
        <v>3.41141890086399</v>
      </c>
      <c r="R762" s="3">
        <v>40.9246575342466</v>
      </c>
      <c r="S762" s="3">
        <v>8.45399346099954</v>
      </c>
      <c r="T762" s="3">
        <v>46.5160075329567</v>
      </c>
      <c r="U762" s="3">
        <v>17.7544554271029</v>
      </c>
      <c r="V762" s="3">
        <v>49.8938428874735</v>
      </c>
      <c r="W762" s="3">
        <v>22.5224393601207</v>
      </c>
      <c r="X762" s="3">
        <v>45.260663507109</v>
      </c>
      <c r="Y762" s="3">
        <v>32.173778956149</v>
      </c>
      <c r="Z762" s="3">
        <v>32.4894514767932</v>
      </c>
      <c r="AA762" s="3">
        <v>0.195319904949489</v>
      </c>
      <c r="AB762" s="3">
        <v>0.275893010022999</v>
      </c>
      <c r="AC762" s="3">
        <v>-3.5501330153197</v>
      </c>
      <c r="AD762" s="3">
        <v>1.96952417625389</v>
      </c>
      <c r="AE762" s="5">
        <v>2</v>
      </c>
      <c r="AF762" s="3">
        <v>0.536001471847981</v>
      </c>
      <c r="AG762" s="3">
        <v>6.66579730580763</v>
      </c>
      <c r="AH762" s="3">
        <v>9.33479924512763</v>
      </c>
      <c r="AI762" s="3">
        <v>6.70544651346401</v>
      </c>
      <c r="AJ762" s="3">
        <v>6.77963847300267</v>
      </c>
      <c r="AK762" s="3"/>
      <c r="AL762" s="3"/>
      <c r="AM762" s="3"/>
      <c r="AN762" s="5" t="s">
        <v>46</v>
      </c>
      <c r="AO762" s="1"/>
      <c r="AP762" s="1"/>
      <c r="AQ762" s="1"/>
    </row>
    <row r="763" spans="1:43">
      <c r="A763" s="1" t="s">
        <v>2209</v>
      </c>
      <c r="B763" s="1" t="s">
        <v>2210</v>
      </c>
      <c r="C763" s="3">
        <v>5.67671232876712</v>
      </c>
      <c r="D763" s="4">
        <v>42165</v>
      </c>
      <c r="E763" s="3">
        <v>150.2300817981</v>
      </c>
      <c r="F763" s="5" t="s">
        <v>2211</v>
      </c>
      <c r="G763" s="5">
        <v>223</v>
      </c>
      <c r="H763" s="5" t="s">
        <v>50</v>
      </c>
      <c r="I763" s="3">
        <v>0.269568690095846</v>
      </c>
      <c r="J763" s="3">
        <v>23.9392585975882</v>
      </c>
      <c r="K763" s="3">
        <v>0.049810719266786</v>
      </c>
      <c r="L763" s="3">
        <v>12.4391323594511</v>
      </c>
      <c r="M763" s="3">
        <v>0.209539014168828</v>
      </c>
      <c r="N763" s="3">
        <v>9.92876224398931</v>
      </c>
      <c r="O763" s="3">
        <v>-0.168986083499005</v>
      </c>
      <c r="P763" s="3">
        <v>91.2745545911375</v>
      </c>
      <c r="Q763" s="3">
        <v>-0.168986083499005</v>
      </c>
      <c r="R763" s="3">
        <v>93.4331240946403</v>
      </c>
      <c r="S763" s="3">
        <v>-0.168986083499005</v>
      </c>
      <c r="T763" s="3">
        <v>94.6327683615819</v>
      </c>
      <c r="U763" s="3">
        <v>-0.168986083499005</v>
      </c>
      <c r="V763" s="3">
        <v>98.8390092879257</v>
      </c>
      <c r="W763" s="3">
        <v>-0.168986083499005</v>
      </c>
      <c r="X763" s="3">
        <v>99.4606256742179</v>
      </c>
      <c r="Y763" s="3">
        <v>1.22156650246305</v>
      </c>
      <c r="Z763" s="3">
        <v>99.3464052287582</v>
      </c>
      <c r="AA763" s="3">
        <v>-0.222472772764939</v>
      </c>
      <c r="AB763" s="3">
        <v>-0.229483208110674</v>
      </c>
      <c r="AC763" s="3">
        <v>0</v>
      </c>
      <c r="AD763" s="3"/>
      <c r="AE763" s="5">
        <v>1</v>
      </c>
      <c r="AF763" s="3">
        <v>-0.0722576362908807</v>
      </c>
      <c r="AG763" s="3">
        <v>-0.868304209270254</v>
      </c>
      <c r="AH763" s="3">
        <v>-0.868304209270254</v>
      </c>
      <c r="AI763" s="3">
        <v>-0.868304209270254</v>
      </c>
      <c r="AJ763" s="3">
        <v>-0.868304209270254</v>
      </c>
      <c r="AK763" s="3"/>
      <c r="AL763" s="3"/>
      <c r="AM763" s="3"/>
      <c r="AN763" s="5" t="s">
        <v>51</v>
      </c>
      <c r="AO763" s="1"/>
      <c r="AP763" s="1"/>
      <c r="AQ763" s="1"/>
    </row>
    <row r="764" spans="1:43">
      <c r="A764" s="1" t="s">
        <v>2212</v>
      </c>
      <c r="B764" s="1" t="s">
        <v>2213</v>
      </c>
      <c r="C764" s="3">
        <v>5.67671232876712</v>
      </c>
      <c r="D764" s="4">
        <v>42165</v>
      </c>
      <c r="E764" s="3">
        <v>34.7831420148</v>
      </c>
      <c r="F764" s="5" t="s">
        <v>2214</v>
      </c>
      <c r="G764" s="5">
        <v>596</v>
      </c>
      <c r="H764" s="5" t="s">
        <v>50</v>
      </c>
      <c r="I764" s="3">
        <v>0.267865684492498</v>
      </c>
      <c r="J764" s="3">
        <v>24.8325145154087</v>
      </c>
      <c r="K764" s="3">
        <v>0.0381788679965517</v>
      </c>
      <c r="L764" s="3">
        <v>22.6648959716689</v>
      </c>
      <c r="M764" s="3">
        <v>0.200764818355637</v>
      </c>
      <c r="N764" s="3">
        <v>10.9528049866429</v>
      </c>
      <c r="O764" s="3">
        <v>0.740099961553243</v>
      </c>
      <c r="P764" s="3">
        <v>40.5664687071722</v>
      </c>
      <c r="Q764" s="3">
        <v>1.48140975987607</v>
      </c>
      <c r="R764" s="3">
        <v>14.87204249155</v>
      </c>
      <c r="S764" s="3">
        <v>3.14347564003775</v>
      </c>
      <c r="T764" s="3">
        <v>10.225988700565</v>
      </c>
      <c r="U764" s="3">
        <v>6.41462650275452</v>
      </c>
      <c r="V764" s="3">
        <v>45.3560371517028</v>
      </c>
      <c r="W764" s="3">
        <v>10.5833837385053</v>
      </c>
      <c r="X764" s="3">
        <v>82.3085221143474</v>
      </c>
      <c r="Y764" s="3">
        <v>16.8820199182711</v>
      </c>
      <c r="Z764" s="3">
        <v>61.1111111111111</v>
      </c>
      <c r="AA764" s="3">
        <v>1.19747018104042</v>
      </c>
      <c r="AB764" s="3">
        <v>2.58134407757509</v>
      </c>
      <c r="AC764" s="3">
        <v>0</v>
      </c>
      <c r="AD764" s="3"/>
      <c r="AE764" s="5"/>
      <c r="AF764" s="3">
        <v>0.281188326496792</v>
      </c>
      <c r="AG764" s="3">
        <v>3.10849925055234</v>
      </c>
      <c r="AH764" s="3">
        <v>3.2763047462341</v>
      </c>
      <c r="AI764" s="3">
        <v>3.48722313382628</v>
      </c>
      <c r="AJ764" s="3">
        <v>3.39023480307572</v>
      </c>
      <c r="AK764" s="3"/>
      <c r="AL764" s="3"/>
      <c r="AM764" s="3"/>
      <c r="AN764" s="5" t="s">
        <v>51</v>
      </c>
      <c r="AO764" s="1"/>
      <c r="AP764" s="1"/>
      <c r="AQ764" s="1"/>
    </row>
    <row r="765" spans="1:43">
      <c r="A765" s="1" t="s">
        <v>2215</v>
      </c>
      <c r="B765" s="1" t="s">
        <v>2216</v>
      </c>
      <c r="C765" s="3">
        <v>5.70958904109589</v>
      </c>
      <c r="D765" s="4">
        <v>42153</v>
      </c>
      <c r="E765" s="3">
        <v>7.2889488297</v>
      </c>
      <c r="F765" s="5" t="s">
        <v>2217</v>
      </c>
      <c r="G765" s="5">
        <v>1968</v>
      </c>
      <c r="H765" s="5" t="s">
        <v>93</v>
      </c>
      <c r="I765" s="3">
        <v>1.02960102960103</v>
      </c>
      <c r="J765" s="3">
        <v>88.6</v>
      </c>
      <c r="K765" s="3">
        <v>1.42118863049096</v>
      </c>
      <c r="L765" s="3">
        <v>54.8562933597621</v>
      </c>
      <c r="M765" s="3">
        <v>0.383631713554988</v>
      </c>
      <c r="N765" s="3">
        <v>81.437125748503</v>
      </c>
      <c r="O765" s="3">
        <v>5.36912751677853</v>
      </c>
      <c r="P765" s="3">
        <v>70.7243460764588</v>
      </c>
      <c r="Q765" s="3">
        <v>9.4839609483961</v>
      </c>
      <c r="R765" s="3">
        <v>61.9711042311662</v>
      </c>
      <c r="S765" s="3">
        <v>23.1372549019608</v>
      </c>
      <c r="T765" s="3">
        <v>70.9370037056644</v>
      </c>
      <c r="U765" s="3">
        <v>48.2530689329556</v>
      </c>
      <c r="V765" s="3">
        <v>67.7740863787375</v>
      </c>
      <c r="W765" s="3">
        <v>43.37899543379</v>
      </c>
      <c r="X765" s="3">
        <v>65.605493133583</v>
      </c>
      <c r="Y765" s="3">
        <v>54.5275590551181</v>
      </c>
      <c r="Z765" s="3">
        <v>67.7922077922078</v>
      </c>
      <c r="AA765" s="3">
        <v>0.318834687489965</v>
      </c>
      <c r="AB765" s="3">
        <v>0.322347113858222</v>
      </c>
      <c r="AC765" s="3">
        <v>-7.63701707097933</v>
      </c>
      <c r="AD765" s="3">
        <v>1.66780699432497</v>
      </c>
      <c r="AE765" s="5">
        <v>3</v>
      </c>
      <c r="AF765" s="3">
        <v>0.973745778439702</v>
      </c>
      <c r="AG765" s="3">
        <v>19.5963320217086</v>
      </c>
      <c r="AH765" s="3">
        <v>21.6783198596763</v>
      </c>
      <c r="AI765" s="3">
        <v>12.5116606941073</v>
      </c>
      <c r="AJ765" s="3">
        <v>11.1734113544247</v>
      </c>
      <c r="AK765" s="3"/>
      <c r="AL765" s="3"/>
      <c r="AM765" s="3"/>
      <c r="AN765" s="5" t="s">
        <v>46</v>
      </c>
      <c r="AO765" s="1"/>
      <c r="AP765" s="1"/>
      <c r="AQ765" s="1"/>
    </row>
    <row r="766" spans="1:43">
      <c r="A766" s="1" t="s">
        <v>2218</v>
      </c>
      <c r="B766" s="1" t="s">
        <v>2219</v>
      </c>
      <c r="C766" s="3">
        <v>5.63835616438356</v>
      </c>
      <c r="D766" s="4">
        <v>42179</v>
      </c>
      <c r="E766" s="3">
        <v>74.8572471271</v>
      </c>
      <c r="F766" s="5" t="s">
        <v>2220</v>
      </c>
      <c r="G766" s="5">
        <v>1952</v>
      </c>
      <c r="H766" s="5" t="s">
        <v>93</v>
      </c>
      <c r="I766" s="3">
        <v>12.9104062326099</v>
      </c>
      <c r="J766" s="3">
        <v>16.45</v>
      </c>
      <c r="K766" s="3">
        <v>1.55155155155154</v>
      </c>
      <c r="L766" s="3">
        <v>52.4777006937562</v>
      </c>
      <c r="M766" s="3">
        <v>7.81083953241233</v>
      </c>
      <c r="N766" s="3">
        <v>12.4251497005988</v>
      </c>
      <c r="O766" s="3">
        <v>21.7068318968329</v>
      </c>
      <c r="P766" s="3">
        <v>18.6116700201207</v>
      </c>
      <c r="Q766" s="3">
        <v>26.2572950478717</v>
      </c>
      <c r="R766" s="3">
        <v>25.0257997936016</v>
      </c>
      <c r="S766" s="3">
        <v>68.6055228738189</v>
      </c>
      <c r="T766" s="3">
        <v>24.0338803599788</v>
      </c>
      <c r="U766" s="3">
        <v>116.667227622307</v>
      </c>
      <c r="V766" s="3">
        <v>34.828349944629</v>
      </c>
      <c r="W766" s="3">
        <v>102.412653986497</v>
      </c>
      <c r="X766" s="3">
        <v>29.3383270911361</v>
      </c>
      <c r="Y766" s="3">
        <v>221.007052231651</v>
      </c>
      <c r="Z766" s="3">
        <v>7.53246753246753</v>
      </c>
      <c r="AA766" s="3">
        <v>0.322296136198102</v>
      </c>
      <c r="AB766" s="3">
        <v>0.279385108170376</v>
      </c>
      <c r="AC766" s="3">
        <v>-22.6868365692512</v>
      </c>
      <c r="AD766" s="3">
        <v>1.16554423260037</v>
      </c>
      <c r="AE766" s="5">
        <v>5</v>
      </c>
      <c r="AF766" s="3">
        <v>1.84476901916412</v>
      </c>
      <c r="AG766" s="3">
        <v>68.4152084489475</v>
      </c>
      <c r="AH766" s="3">
        <v>50.4496863187921</v>
      </c>
      <c r="AI766" s="3">
        <v>25.6642250005698</v>
      </c>
      <c r="AJ766" s="3">
        <v>29.8496323864608</v>
      </c>
      <c r="AK766" s="3"/>
      <c r="AL766" s="3"/>
      <c r="AM766" s="3"/>
      <c r="AN766" s="5" t="s">
        <v>51</v>
      </c>
      <c r="AO766" s="1"/>
      <c r="AP766" s="1"/>
      <c r="AQ766" s="1"/>
    </row>
    <row r="767" spans="1:43">
      <c r="A767" s="1" t="s">
        <v>2221</v>
      </c>
      <c r="B767" s="1" t="s">
        <v>2222</v>
      </c>
      <c r="C767" s="3">
        <v>5.71506849315069</v>
      </c>
      <c r="D767" s="4">
        <v>42151</v>
      </c>
      <c r="E767" s="3">
        <v>57.639002784</v>
      </c>
      <c r="F767" s="5" t="s">
        <v>2223</v>
      </c>
      <c r="G767" s="5">
        <v>1923</v>
      </c>
      <c r="H767" s="5" t="s">
        <v>93</v>
      </c>
      <c r="I767" s="3">
        <v>12.3241418120428</v>
      </c>
      <c r="J767" s="3">
        <v>20.1</v>
      </c>
      <c r="K767" s="3">
        <v>4.83193277310925</v>
      </c>
      <c r="L767" s="3">
        <v>5.55004955401388</v>
      </c>
      <c r="M767" s="3">
        <v>5.94479830148621</v>
      </c>
      <c r="N767" s="3">
        <v>24.2015968063872</v>
      </c>
      <c r="O767" s="3">
        <v>25.4556882463859</v>
      </c>
      <c r="P767" s="3">
        <v>10.5130784708249</v>
      </c>
      <c r="Q767" s="3">
        <v>45.906432748538</v>
      </c>
      <c r="R767" s="3">
        <v>3.35397316821465</v>
      </c>
      <c r="S767" s="3">
        <v>102.228976697062</v>
      </c>
      <c r="T767" s="3">
        <v>4.02329274748544</v>
      </c>
      <c r="U767" s="3">
        <v>181.920903954802</v>
      </c>
      <c r="V767" s="3">
        <v>10.7419712070875</v>
      </c>
      <c r="W767" s="3">
        <v>152.97845373891</v>
      </c>
      <c r="X767" s="3">
        <v>10.6741573033708</v>
      </c>
      <c r="Y767" s="3">
        <v>223.500810372771</v>
      </c>
      <c r="Z767" s="3">
        <v>7.14285714285714</v>
      </c>
      <c r="AA767" s="3">
        <v>0.440424790741774</v>
      </c>
      <c r="AB767" s="3">
        <v>0.317599260852835</v>
      </c>
      <c r="AC767" s="3">
        <v>-30.6681270536692</v>
      </c>
      <c r="AD767" s="3">
        <v>1.17975594621834</v>
      </c>
      <c r="AE767" s="5">
        <v>3</v>
      </c>
      <c r="AF767" s="3">
        <v>2.42725294880079</v>
      </c>
      <c r="AG767" s="3">
        <v>90.1091795970257</v>
      </c>
      <c r="AH767" s="3">
        <v>73.1461212480597</v>
      </c>
      <c r="AI767" s="3">
        <v>33.7052105741707</v>
      </c>
      <c r="AJ767" s="3">
        <v>32.5922960164001</v>
      </c>
      <c r="AK767" s="3"/>
      <c r="AL767" s="3"/>
      <c r="AM767" s="3"/>
      <c r="AN767" s="5" t="s">
        <v>46</v>
      </c>
      <c r="AO767" s="1"/>
      <c r="AP767" s="1"/>
      <c r="AQ767" s="1"/>
    </row>
    <row r="768" spans="1:43">
      <c r="A768" s="1" t="s">
        <v>2224</v>
      </c>
      <c r="B768" s="1" t="s">
        <v>2225</v>
      </c>
      <c r="C768" s="3">
        <v>3.47123287671233</v>
      </c>
      <c r="D768" s="4">
        <v>42970</v>
      </c>
      <c r="E768" s="3">
        <v>3.0194225162</v>
      </c>
      <c r="F768" s="5" t="s">
        <v>1696</v>
      </c>
      <c r="G768" s="5">
        <v>1268</v>
      </c>
      <c r="H768" s="5" t="s">
        <v>55</v>
      </c>
      <c r="I768" s="3">
        <v>9.58107059736231</v>
      </c>
      <c r="J768" s="3">
        <v>55.535390199637</v>
      </c>
      <c r="K768" s="3">
        <v>4.59089226212514</v>
      </c>
      <c r="L768" s="3">
        <v>10.9039548022599</v>
      </c>
      <c r="M768" s="3">
        <v>2.65261627906978</v>
      </c>
      <c r="N768" s="3">
        <v>71.8132854578097</v>
      </c>
      <c r="O768" s="3">
        <v>22.9329852045257</v>
      </c>
      <c r="P768" s="3">
        <v>29.5364238410596</v>
      </c>
      <c r="Q768" s="3">
        <v>51.3122656668452</v>
      </c>
      <c r="R768" s="3">
        <v>2.66768292682927</v>
      </c>
      <c r="S768" s="3">
        <v>106.505847953216</v>
      </c>
      <c r="T768" s="3">
        <v>7.03125</v>
      </c>
      <c r="U768" s="3">
        <v>208.069792802617</v>
      </c>
      <c r="V768" s="3">
        <v>12.059620596206</v>
      </c>
      <c r="W768" s="3">
        <v>174.005819592629</v>
      </c>
      <c r="X768" s="3">
        <v>10.8514190317195</v>
      </c>
      <c r="Y768" s="3"/>
      <c r="Z768" s="3"/>
      <c r="AA768" s="3">
        <v>0.401076949059311</v>
      </c>
      <c r="AB768" s="3">
        <v>0.317752644325158</v>
      </c>
      <c r="AC768" s="3">
        <v>-33.5845896147404</v>
      </c>
      <c r="AD768" s="3">
        <v>1.1864738794405</v>
      </c>
      <c r="AE768" s="5">
        <v>3</v>
      </c>
      <c r="AF768" s="3">
        <v>2.81758826637005</v>
      </c>
      <c r="AG768" s="3">
        <v>93.9597054564705</v>
      </c>
      <c r="AH768" s="3">
        <v>83.2301711731145</v>
      </c>
      <c r="AI768" s="3">
        <v>41.5027586454743</v>
      </c>
      <c r="AJ768" s="3"/>
      <c r="AK768" s="3"/>
      <c r="AL768" s="3"/>
      <c r="AM768" s="3"/>
      <c r="AN768" s="5" t="s">
        <v>46</v>
      </c>
      <c r="AO768" s="1"/>
      <c r="AP768" s="1"/>
      <c r="AQ768" s="1"/>
    </row>
    <row r="769" spans="1:43">
      <c r="A769" s="1" t="s">
        <v>2226</v>
      </c>
      <c r="B769" s="1" t="s">
        <v>2227</v>
      </c>
      <c r="C769" s="3">
        <v>5.63561643835616</v>
      </c>
      <c r="D769" s="4">
        <v>42180</v>
      </c>
      <c r="E769" s="3">
        <v>4.7200764887</v>
      </c>
      <c r="F769" s="5" t="s">
        <v>2228</v>
      </c>
      <c r="G769" s="5">
        <v>2058</v>
      </c>
      <c r="H769" s="5" t="s">
        <v>93</v>
      </c>
      <c r="I769" s="3">
        <v>12.3064113238968</v>
      </c>
      <c r="J769" s="3">
        <v>20.2</v>
      </c>
      <c r="K769" s="3">
        <v>5.07400675149313</v>
      </c>
      <c r="L769" s="3">
        <v>3.46878097125867</v>
      </c>
      <c r="M769" s="3">
        <v>5.86019254918376</v>
      </c>
      <c r="N769" s="3">
        <v>24.5508982035928</v>
      </c>
      <c r="O769" s="3">
        <v>32.6514555468136</v>
      </c>
      <c r="P769" s="3">
        <v>2.16297786720322</v>
      </c>
      <c r="Q769" s="3">
        <v>55.9066039916776</v>
      </c>
      <c r="R769" s="3">
        <v>0.670794633642931</v>
      </c>
      <c r="S769" s="3">
        <v>141.807099318752</v>
      </c>
      <c r="T769" s="3">
        <v>0.0529380624669137</v>
      </c>
      <c r="U769" s="3">
        <v>185.762711864407</v>
      </c>
      <c r="V769" s="3">
        <v>9.63455149501661</v>
      </c>
      <c r="W769" s="3">
        <v>149.500554938957</v>
      </c>
      <c r="X769" s="3">
        <v>11.2983770287141</v>
      </c>
      <c r="Y769" s="3">
        <v>178.677685950413</v>
      </c>
      <c r="Z769" s="3">
        <v>15.974025974026</v>
      </c>
      <c r="AA769" s="3">
        <v>0.495410938760209</v>
      </c>
      <c r="AB769" s="3">
        <v>0.361543130807171</v>
      </c>
      <c r="AC769" s="3">
        <v>-23.9654388358345</v>
      </c>
      <c r="AD769" s="3">
        <v>1.48359899013122</v>
      </c>
      <c r="AE769" s="5">
        <v>3</v>
      </c>
      <c r="AF769" s="3">
        <v>2.45460659711311</v>
      </c>
      <c r="AG769" s="3">
        <v>123.404533645518</v>
      </c>
      <c r="AH769" s="3">
        <v>70.8933470968848</v>
      </c>
      <c r="AI769" s="3">
        <v>32.5371968489405</v>
      </c>
      <c r="AJ769" s="3">
        <v>27.8191585906913</v>
      </c>
      <c r="AK769" s="3"/>
      <c r="AL769" s="3"/>
      <c r="AM769" s="3"/>
      <c r="AN769" s="5" t="s">
        <v>46</v>
      </c>
      <c r="AO769" s="1"/>
      <c r="AP769" s="1"/>
      <c r="AQ769" s="1"/>
    </row>
    <row r="770" spans="1:43">
      <c r="A770" s="1" t="s">
        <v>2229</v>
      </c>
      <c r="B770" s="1" t="s">
        <v>2230</v>
      </c>
      <c r="C770" s="3">
        <v>5.5013698630137</v>
      </c>
      <c r="D770" s="4">
        <v>42229</v>
      </c>
      <c r="E770" s="3">
        <v>152.7771306872</v>
      </c>
      <c r="F770" s="5" t="s">
        <v>2231</v>
      </c>
      <c r="G770" s="5">
        <v>2009</v>
      </c>
      <c r="H770" s="5" t="s">
        <v>64</v>
      </c>
      <c r="I770" s="3">
        <v>0.272377143319795</v>
      </c>
      <c r="J770" s="3">
        <v>46.064139941691</v>
      </c>
      <c r="K770" s="3">
        <v>0.0406864333437977</v>
      </c>
      <c r="L770" s="3">
        <v>52.4781341107872</v>
      </c>
      <c r="M770" s="3">
        <v>0.198973343391046</v>
      </c>
      <c r="N770" s="3">
        <v>54.3731778425656</v>
      </c>
      <c r="O770" s="3">
        <v>0.634258933410581</v>
      </c>
      <c r="P770" s="3">
        <v>38.0116959064327</v>
      </c>
      <c r="Q770" s="3">
        <v>1.18251520405002</v>
      </c>
      <c r="R770" s="3">
        <v>33.8757396449704</v>
      </c>
      <c r="S770" s="3">
        <v>2.21224851610594</v>
      </c>
      <c r="T770" s="3">
        <v>26.3868065967016</v>
      </c>
      <c r="U770" s="3">
        <v>5.1074951805964</v>
      </c>
      <c r="V770" s="3">
        <v>12.962962962963</v>
      </c>
      <c r="W770" s="3">
        <v>9.12401458651661</v>
      </c>
      <c r="X770" s="3">
        <v>11.2654320987654</v>
      </c>
      <c r="Y770" s="3">
        <v>16.0743273561543</v>
      </c>
      <c r="Z770" s="3">
        <v>29.5739348370927</v>
      </c>
      <c r="AA770" s="3">
        <v>0.393819253360103</v>
      </c>
      <c r="AB770" s="3">
        <v>4.67311386461564</v>
      </c>
      <c r="AC770" s="3">
        <v>0</v>
      </c>
      <c r="AD770" s="3"/>
      <c r="AE770" s="5"/>
      <c r="AF770" s="3">
        <v>0.241245282428415</v>
      </c>
      <c r="AG770" s="3">
        <v>1.66614254133217</v>
      </c>
      <c r="AH770" s="3">
        <v>1.86409490589361</v>
      </c>
      <c r="AI770" s="3">
        <v>2.25005852741826</v>
      </c>
      <c r="AJ770" s="3">
        <v>2.34165619639752</v>
      </c>
      <c r="AK770" s="3"/>
      <c r="AL770" s="3"/>
      <c r="AM770" s="3"/>
      <c r="AN770" s="5" t="s">
        <v>46</v>
      </c>
      <c r="AO770" s="1"/>
      <c r="AP770" s="1"/>
      <c r="AQ770" s="1"/>
    </row>
    <row r="771" spans="1:43">
      <c r="A771" s="1" t="s">
        <v>2232</v>
      </c>
      <c r="B771" s="1" t="s">
        <v>2233</v>
      </c>
      <c r="C771" s="3">
        <v>5.23835616438356</v>
      </c>
      <c r="D771" s="4">
        <v>42325</v>
      </c>
      <c r="E771" s="3">
        <v>3.5207654061</v>
      </c>
      <c r="F771" s="5" t="s">
        <v>2234</v>
      </c>
      <c r="G771" s="5">
        <v>339</v>
      </c>
      <c r="H771" s="5" t="s">
        <v>93</v>
      </c>
      <c r="I771" s="3">
        <v>6.97167755991285</v>
      </c>
      <c r="J771" s="3">
        <v>43.65</v>
      </c>
      <c r="K771" s="3">
        <v>1.47248772926892</v>
      </c>
      <c r="L771" s="3">
        <v>54.1625371655104</v>
      </c>
      <c r="M771" s="3">
        <v>0.847240051347889</v>
      </c>
      <c r="N771" s="3">
        <v>75.6487025948104</v>
      </c>
      <c r="O771" s="3">
        <v>16.1442933175636</v>
      </c>
      <c r="P771" s="3">
        <v>34.8591549295775</v>
      </c>
      <c r="Q771" s="3">
        <v>5.6197902662006</v>
      </c>
      <c r="R771" s="3">
        <v>82.8173374613003</v>
      </c>
      <c r="S771" s="3">
        <v>80.9711613987049</v>
      </c>
      <c r="T771" s="3">
        <v>13.9756484912652</v>
      </c>
      <c r="U771" s="3">
        <v>189.630110131776</v>
      </c>
      <c r="V771" s="3">
        <v>8.74861572535991</v>
      </c>
      <c r="W771" s="3">
        <v>161.199035356332</v>
      </c>
      <c r="X771" s="3">
        <v>8.67665418227216</v>
      </c>
      <c r="Y771" s="3">
        <v>144.881419837398</v>
      </c>
      <c r="Z771" s="3">
        <v>25.5844155844156</v>
      </c>
      <c r="AA771" s="3">
        <v>0.28465615774036</v>
      </c>
      <c r="AB771" s="3">
        <v>0.314680236709752</v>
      </c>
      <c r="AC771" s="3">
        <v>-27.4853801169591</v>
      </c>
      <c r="AD771" s="3">
        <v>1.36936835263912</v>
      </c>
      <c r="AE771" s="5">
        <v>3</v>
      </c>
      <c r="AF771" s="3">
        <v>2.71957123148231</v>
      </c>
      <c r="AG771" s="3">
        <v>77.9323208458238</v>
      </c>
      <c r="AH771" s="3">
        <v>68.8553742654607</v>
      </c>
      <c r="AI771" s="3">
        <v>33.394489219488</v>
      </c>
      <c r="AJ771" s="3">
        <v>25.6659224300804</v>
      </c>
      <c r="AK771" s="3"/>
      <c r="AL771" s="3"/>
      <c r="AM771" s="3"/>
      <c r="AN771" s="5" t="s">
        <v>46</v>
      </c>
      <c r="AO771" s="1"/>
      <c r="AP771" s="1"/>
      <c r="AQ771" s="1"/>
    </row>
    <row r="772" spans="1:43">
      <c r="A772" s="1" t="s">
        <v>2235</v>
      </c>
      <c r="B772" s="1" t="s">
        <v>2236</v>
      </c>
      <c r="C772" s="3">
        <v>5.67945205479452</v>
      </c>
      <c r="D772" s="4">
        <v>42164</v>
      </c>
      <c r="E772" s="3">
        <v>0.3003844135</v>
      </c>
      <c r="F772" s="5" t="s">
        <v>2237</v>
      </c>
      <c r="G772" s="5">
        <v>887</v>
      </c>
      <c r="H772" s="5" t="s">
        <v>93</v>
      </c>
      <c r="I772" s="3">
        <v>9.2244545258155</v>
      </c>
      <c r="J772" s="3">
        <v>33.55</v>
      </c>
      <c r="K772" s="3">
        <v>3.6419542193372</v>
      </c>
      <c r="L772" s="3">
        <v>17.195242814668</v>
      </c>
      <c r="M772" s="3">
        <v>7.43731406714832</v>
      </c>
      <c r="N772" s="3">
        <v>14.5209580838323</v>
      </c>
      <c r="O772" s="3">
        <v>8.66886373405932</v>
      </c>
      <c r="P772" s="3">
        <v>54.5271629778672</v>
      </c>
      <c r="Q772" s="3">
        <v>6.62167861661745</v>
      </c>
      <c r="R772" s="3">
        <v>77.9153766769866</v>
      </c>
      <c r="S772" s="3">
        <v>26.168690733655</v>
      </c>
      <c r="T772" s="3">
        <v>66.3313922710429</v>
      </c>
      <c r="U772" s="3">
        <v>37.453556864522</v>
      </c>
      <c r="V772" s="3">
        <v>75.1937984496124</v>
      </c>
      <c r="W772" s="3">
        <v>37.5283343911506</v>
      </c>
      <c r="X772" s="3">
        <v>72.4719101123596</v>
      </c>
      <c r="Y772" s="3">
        <v>52.289156626506</v>
      </c>
      <c r="Z772" s="3">
        <v>70.7792207792208</v>
      </c>
      <c r="AA772" s="3">
        <v>0.146288310023381</v>
      </c>
      <c r="AB772" s="3">
        <v>0.11699563274608</v>
      </c>
      <c r="AC772" s="3">
        <v>-16.0731986275257</v>
      </c>
      <c r="AD772" s="3">
        <v>0.695885665966169</v>
      </c>
      <c r="AE772" s="5">
        <v>4</v>
      </c>
      <c r="AF772" s="3">
        <v>0.771797656699389</v>
      </c>
      <c r="AG772" s="3">
        <v>15.2940282072298</v>
      </c>
      <c r="AH772" s="3">
        <v>21.3536115145797</v>
      </c>
      <c r="AI772" s="3">
        <v>10.4707693982428</v>
      </c>
      <c r="AJ772" s="3">
        <v>11.0892464717802</v>
      </c>
      <c r="AK772" s="3"/>
      <c r="AL772" s="3"/>
      <c r="AM772" s="3"/>
      <c r="AN772" s="5" t="s">
        <v>46</v>
      </c>
      <c r="AO772" s="1"/>
      <c r="AP772" s="1"/>
      <c r="AQ772" s="1"/>
    </row>
    <row r="773" spans="1:43">
      <c r="A773" s="1" t="s">
        <v>2238</v>
      </c>
      <c r="B773" s="1" t="s">
        <v>2239</v>
      </c>
      <c r="C773" s="3">
        <v>5.64109589041096</v>
      </c>
      <c r="D773" s="4">
        <v>42178</v>
      </c>
      <c r="E773" s="3">
        <v>5.3238378958</v>
      </c>
      <c r="F773" s="5" t="s">
        <v>1555</v>
      </c>
      <c r="G773" s="5">
        <v>2060</v>
      </c>
      <c r="H773" s="5" t="s">
        <v>191</v>
      </c>
      <c r="I773" s="3">
        <v>15.2156862745098</v>
      </c>
      <c r="J773" s="3">
        <v>18.4448462929476</v>
      </c>
      <c r="K773" s="3">
        <v>3.37790288529205</v>
      </c>
      <c r="L773" s="3">
        <v>31.3356164383562</v>
      </c>
      <c r="M773" s="3">
        <v>7.46159473299196</v>
      </c>
      <c r="N773" s="3">
        <v>31.7117117117117</v>
      </c>
      <c r="O773" s="3">
        <v>19.4308943089431</v>
      </c>
      <c r="P773" s="3">
        <v>45.5238095238095</v>
      </c>
      <c r="Q773" s="3">
        <v>35.5166051660517</v>
      </c>
      <c r="R773" s="3">
        <v>23.4800838574423</v>
      </c>
      <c r="S773" s="3">
        <v>68.4633027522936</v>
      </c>
      <c r="T773" s="3">
        <v>46.8137254901961</v>
      </c>
      <c r="U773" s="3">
        <v>159.540636042403</v>
      </c>
      <c r="V773" s="3">
        <v>44.574780058651</v>
      </c>
      <c r="W773" s="3">
        <v>112.28323699422</v>
      </c>
      <c r="X773" s="3">
        <v>52.6501766784452</v>
      </c>
      <c r="Y773" s="3">
        <v>106.610407876231</v>
      </c>
      <c r="Z773" s="3">
        <v>75.3164556962025</v>
      </c>
      <c r="AA773" s="3">
        <v>0.267831235193003</v>
      </c>
      <c r="AB773" s="3">
        <v>0.244604212694629</v>
      </c>
      <c r="AC773" s="3">
        <v>-28.5714285714286</v>
      </c>
      <c r="AD773" s="3">
        <v>0.996154975035383</v>
      </c>
      <c r="AE773" s="5">
        <v>3</v>
      </c>
      <c r="AF773" s="3">
        <v>1.93589491906864</v>
      </c>
      <c r="AG773" s="3">
        <v>64.6953628517283</v>
      </c>
      <c r="AH773" s="3">
        <v>61.3135370673132</v>
      </c>
      <c r="AI773" s="3">
        <v>24.8187504147626</v>
      </c>
      <c r="AJ773" s="3">
        <v>21.420426732711</v>
      </c>
      <c r="AK773" s="3"/>
      <c r="AL773" s="3"/>
      <c r="AM773" s="3"/>
      <c r="AN773" s="5" t="s">
        <v>46</v>
      </c>
      <c r="AO773" s="1"/>
      <c r="AP773" s="1"/>
      <c r="AQ773" s="1"/>
    </row>
    <row r="774" spans="1:43">
      <c r="A774" s="1" t="s">
        <v>2240</v>
      </c>
      <c r="B774" s="1" t="s">
        <v>2241</v>
      </c>
      <c r="C774" s="3">
        <v>5.46575342465753</v>
      </c>
      <c r="D774" s="4">
        <v>42242</v>
      </c>
      <c r="E774" s="3">
        <v>0.5034196392</v>
      </c>
      <c r="F774" s="5" t="s">
        <v>731</v>
      </c>
      <c r="G774" s="5">
        <v>1996</v>
      </c>
      <c r="H774" s="5" t="s">
        <v>116</v>
      </c>
      <c r="I774" s="3">
        <v>8.04869800473453</v>
      </c>
      <c r="J774" s="3">
        <v>57.9439252336449</v>
      </c>
      <c r="K774" s="3">
        <v>2.84334763948497</v>
      </c>
      <c r="L774" s="3">
        <v>50.4587155963303</v>
      </c>
      <c r="M774" s="3">
        <v>3.02574299994626</v>
      </c>
      <c r="N774" s="3">
        <v>64.018691588785</v>
      </c>
      <c r="O774" s="3">
        <v>14.1547073185256</v>
      </c>
      <c r="P774" s="3">
        <v>52</v>
      </c>
      <c r="Q774" s="3">
        <v>16.8474948189687</v>
      </c>
      <c r="R774" s="3">
        <v>53.4391534391534</v>
      </c>
      <c r="S774" s="3">
        <v>64.0424439500257</v>
      </c>
      <c r="T774" s="3">
        <v>17.1779141104294</v>
      </c>
      <c r="U774" s="3">
        <v>115.465887377768</v>
      </c>
      <c r="V774" s="3">
        <v>24.3697478991597</v>
      </c>
      <c r="W774" s="3">
        <v>73.1081813256276</v>
      </c>
      <c r="X774" s="3">
        <v>48.3516483516484</v>
      </c>
      <c r="Y774" s="3">
        <v>130.936031803397</v>
      </c>
      <c r="Z774" s="3">
        <v>51.1627906976744</v>
      </c>
      <c r="AA774" s="3">
        <v>0.299273374228646</v>
      </c>
      <c r="AB774" s="3">
        <v>0.184107479982819</v>
      </c>
      <c r="AC774" s="3">
        <v>-33.2219959266803</v>
      </c>
      <c r="AD774" s="3">
        <v>0.602951757239665</v>
      </c>
      <c r="AE774" s="5">
        <v>4</v>
      </c>
      <c r="AF774" s="3">
        <v>1.39737445887686</v>
      </c>
      <c r="AG774" s="3">
        <v>50.1027195891555</v>
      </c>
      <c r="AH774" s="3">
        <v>47.5465233387936</v>
      </c>
      <c r="AI774" s="3">
        <v>17.991693981426</v>
      </c>
      <c r="AJ774" s="3">
        <v>16.6025021073258</v>
      </c>
      <c r="AK774" s="3"/>
      <c r="AL774" s="3"/>
      <c r="AM774" s="3"/>
      <c r="AN774" s="5" t="s">
        <v>46</v>
      </c>
      <c r="AO774" s="1"/>
      <c r="AP774" s="1"/>
      <c r="AQ774" s="1"/>
    </row>
    <row r="775" spans="1:43">
      <c r="A775" s="1" t="s">
        <v>2242</v>
      </c>
      <c r="B775" s="1" t="s">
        <v>2243</v>
      </c>
      <c r="C775" s="3">
        <v>5.65479452054795</v>
      </c>
      <c r="D775" s="4">
        <v>42173</v>
      </c>
      <c r="E775" s="3">
        <v>2.7241707527</v>
      </c>
      <c r="F775" s="5" t="s">
        <v>2244</v>
      </c>
      <c r="G775" s="5">
        <v>2065</v>
      </c>
      <c r="H775" s="5" t="s">
        <v>93</v>
      </c>
      <c r="I775" s="3">
        <v>6.70623145400593</v>
      </c>
      <c r="J775" s="3">
        <v>44.9</v>
      </c>
      <c r="K775" s="3">
        <v>2.8604118993135</v>
      </c>
      <c r="L775" s="3">
        <v>30.5748265609514</v>
      </c>
      <c r="M775" s="3">
        <v>0.446927374301676</v>
      </c>
      <c r="N775" s="3">
        <v>80.6387225548902</v>
      </c>
      <c r="O775" s="3">
        <v>14.1587301587302</v>
      </c>
      <c r="P775" s="3">
        <v>40.6438631790744</v>
      </c>
      <c r="Q775" s="3">
        <v>7.98798798798799</v>
      </c>
      <c r="R775" s="3">
        <v>69.8658410732714</v>
      </c>
      <c r="S775" s="3">
        <v>68.0373831775701</v>
      </c>
      <c r="T775" s="3">
        <v>24.563260984648</v>
      </c>
      <c r="U775" s="3">
        <v>169.96996996997</v>
      </c>
      <c r="V775" s="3">
        <v>13.5105204872647</v>
      </c>
      <c r="W775" s="3">
        <v>135.340314136126</v>
      </c>
      <c r="X775" s="3">
        <v>15.9176029962547</v>
      </c>
      <c r="Y775" s="3">
        <v>168.759342301943</v>
      </c>
      <c r="Z775" s="3">
        <v>19.6103896103896</v>
      </c>
      <c r="AA775" s="3">
        <v>0.240465282027536</v>
      </c>
      <c r="AB775" s="3">
        <v>0.24720664132649</v>
      </c>
      <c r="AC775" s="3">
        <v>-35.2128883774453</v>
      </c>
      <c r="AD775" s="3">
        <v>0.935602596575841</v>
      </c>
      <c r="AE775" s="5">
        <v>5</v>
      </c>
      <c r="AF775" s="3">
        <v>2.34581283081403</v>
      </c>
      <c r="AG775" s="3">
        <v>73.6987006749306</v>
      </c>
      <c r="AH775" s="3">
        <v>70.3642613652749</v>
      </c>
      <c r="AI775" s="3">
        <v>29.8544900990574</v>
      </c>
      <c r="AJ775" s="3">
        <v>30.0081931449151</v>
      </c>
      <c r="AK775" s="3"/>
      <c r="AL775" s="3"/>
      <c r="AM775" s="3"/>
      <c r="AN775" s="5" t="s">
        <v>46</v>
      </c>
      <c r="AO775" s="1"/>
      <c r="AP775" s="1"/>
      <c r="AQ775" s="1"/>
    </row>
    <row r="776" spans="1:43">
      <c r="A776" s="1" t="s">
        <v>2245</v>
      </c>
      <c r="B776" s="1" t="s">
        <v>2246</v>
      </c>
      <c r="C776" s="3">
        <v>5.69041095890411</v>
      </c>
      <c r="D776" s="4">
        <v>42160</v>
      </c>
      <c r="E776" s="3">
        <v>5.442926154</v>
      </c>
      <c r="F776" s="5" t="s">
        <v>2247</v>
      </c>
      <c r="G776" s="5">
        <v>2078</v>
      </c>
      <c r="H776" s="5" t="s">
        <v>93</v>
      </c>
      <c r="I776" s="3">
        <v>2.83350703491402</v>
      </c>
      <c r="J776" s="3">
        <v>71.45</v>
      </c>
      <c r="K776" s="3">
        <v>1.04973436599885</v>
      </c>
      <c r="L776" s="3">
        <v>67.4430128840436</v>
      </c>
      <c r="M776" s="3">
        <v>1.36766405547708</v>
      </c>
      <c r="N776" s="3">
        <v>66.9161676646707</v>
      </c>
      <c r="O776" s="3">
        <v>4.55659315186436</v>
      </c>
      <c r="P776" s="3">
        <v>76.5090543259557</v>
      </c>
      <c r="Q776" s="3">
        <v>8.2339229398053</v>
      </c>
      <c r="R776" s="3">
        <v>68.6274509803922</v>
      </c>
      <c r="S776" s="3">
        <v>20.8898077953901</v>
      </c>
      <c r="T776" s="3">
        <v>75.7014293276866</v>
      </c>
      <c r="U776" s="3">
        <v>30.9581086686022</v>
      </c>
      <c r="V776" s="3">
        <v>82.9457364341085</v>
      </c>
      <c r="W776" s="3">
        <v>32.9319636241159</v>
      </c>
      <c r="X776" s="3">
        <v>78.5892634207241</v>
      </c>
      <c r="Y776" s="3">
        <v>52.2372227579556</v>
      </c>
      <c r="Z776" s="3">
        <v>70.9090909090909</v>
      </c>
      <c r="AA776" s="3">
        <v>0.350826369053107</v>
      </c>
      <c r="AB776" s="3">
        <v>0.325806229784238</v>
      </c>
      <c r="AC776" s="3">
        <v>-5.16400709219857</v>
      </c>
      <c r="AD776" s="3">
        <v>1.92382954866335</v>
      </c>
      <c r="AE776" s="5">
        <v>3</v>
      </c>
      <c r="AF776" s="3">
        <v>0.741402081657626</v>
      </c>
      <c r="AG776" s="3">
        <v>17.2765183613392</v>
      </c>
      <c r="AH776" s="3">
        <v>15.6401626374315</v>
      </c>
      <c r="AI776" s="3">
        <v>9.73740755734731</v>
      </c>
      <c r="AJ776" s="3">
        <v>9.34409756130308</v>
      </c>
      <c r="AK776" s="3"/>
      <c r="AL776" s="3"/>
      <c r="AM776" s="3"/>
      <c r="AN776" s="5" t="s">
        <v>46</v>
      </c>
      <c r="AO776" s="1"/>
      <c r="AP776" s="1"/>
      <c r="AQ776" s="1"/>
    </row>
    <row r="777" spans="1:43">
      <c r="A777" s="1" t="s">
        <v>2248</v>
      </c>
      <c r="B777" s="1" t="s">
        <v>2249</v>
      </c>
      <c r="C777" s="3">
        <v>5.02465753424658</v>
      </c>
      <c r="D777" s="4">
        <v>42403</v>
      </c>
      <c r="E777" s="3">
        <v>13.5601253909</v>
      </c>
      <c r="F777" s="5" t="s">
        <v>2250</v>
      </c>
      <c r="G777" s="5">
        <v>1835</v>
      </c>
      <c r="H777" s="5" t="s">
        <v>64</v>
      </c>
      <c r="I777" s="3">
        <v>0.292822276398475</v>
      </c>
      <c r="J777" s="3">
        <v>19.8250728862974</v>
      </c>
      <c r="K777" s="3">
        <v>0.0400322306756302</v>
      </c>
      <c r="L777" s="3">
        <v>57.2886297376093</v>
      </c>
      <c r="M777" s="3">
        <v>0.229019993083825</v>
      </c>
      <c r="N777" s="3">
        <v>8.16326530612245</v>
      </c>
      <c r="O777" s="3">
        <v>0.686529890731796</v>
      </c>
      <c r="P777" s="3">
        <v>10.5263157894737</v>
      </c>
      <c r="Q777" s="3">
        <v>1.24985325860431</v>
      </c>
      <c r="R777" s="3">
        <v>15.8284023668639</v>
      </c>
      <c r="S777" s="3">
        <v>2.354747102353</v>
      </c>
      <c r="T777" s="3">
        <v>9.44527736131934</v>
      </c>
      <c r="U777" s="3">
        <v>5.13343580787807</v>
      </c>
      <c r="V777" s="3">
        <v>11.8827160493827</v>
      </c>
      <c r="W777" s="3">
        <v>9.05210821002106</v>
      </c>
      <c r="X777" s="3">
        <v>13.1172839506173</v>
      </c>
      <c r="Y777" s="3">
        <v>16.3400169911459</v>
      </c>
      <c r="Z777" s="3">
        <v>22.0551378446115</v>
      </c>
      <c r="AA777" s="3">
        <v>0.56552317191418</v>
      </c>
      <c r="AB777" s="3">
        <v>4.63802129024006</v>
      </c>
      <c r="AC777" s="3">
        <v>0</v>
      </c>
      <c r="AD777" s="3"/>
      <c r="AE777" s="5"/>
      <c r="AF777" s="3">
        <v>0.240062638913648</v>
      </c>
      <c r="AG777" s="3">
        <v>1.78728818848823</v>
      </c>
      <c r="AH777" s="3">
        <v>1.91398267721545</v>
      </c>
      <c r="AI777" s="3">
        <v>2.23504190156396</v>
      </c>
      <c r="AJ777" s="3">
        <v>2.41173444053173</v>
      </c>
      <c r="AK777" s="3"/>
      <c r="AL777" s="3"/>
      <c r="AM777" s="3">
        <v>1000</v>
      </c>
      <c r="AN777" s="5" t="s">
        <v>56</v>
      </c>
      <c r="AO777" s="1"/>
      <c r="AP777" s="1"/>
      <c r="AQ777" s="1"/>
    </row>
    <row r="778" spans="1:43">
      <c r="A778" s="1" t="s">
        <v>2251</v>
      </c>
      <c r="B778" s="1" t="s">
        <v>2252</v>
      </c>
      <c r="C778" s="3">
        <v>5.69041095890411</v>
      </c>
      <c r="D778" s="4">
        <v>42160</v>
      </c>
      <c r="E778" s="3">
        <v>8.5771599239</v>
      </c>
      <c r="F778" s="5" t="s">
        <v>2253</v>
      </c>
      <c r="G778" s="5">
        <v>1541</v>
      </c>
      <c r="H778" s="5" t="s">
        <v>93</v>
      </c>
      <c r="I778" s="3">
        <v>2.53164556962026</v>
      </c>
      <c r="J778" s="3">
        <v>74.2</v>
      </c>
      <c r="K778" s="3">
        <v>0.699300699300709</v>
      </c>
      <c r="L778" s="3">
        <v>79.3855302279485</v>
      </c>
      <c r="M778" s="3">
        <v>1.80675569520818</v>
      </c>
      <c r="N778" s="3">
        <v>56.7365269461078</v>
      </c>
      <c r="O778" s="3">
        <v>4.43190975020145</v>
      </c>
      <c r="P778" s="3">
        <v>78.0181086519115</v>
      </c>
      <c r="Q778" s="3">
        <v>6.22950819672132</v>
      </c>
      <c r="R778" s="3">
        <v>80.2373581011352</v>
      </c>
      <c r="S778" s="3">
        <v>20.8955223880597</v>
      </c>
      <c r="T778" s="3">
        <v>75.6484912652197</v>
      </c>
      <c r="U778" s="3">
        <v>35.5648535564854</v>
      </c>
      <c r="V778" s="3">
        <v>78.1838316722038</v>
      </c>
      <c r="W778" s="3">
        <v>16.1290322580645</v>
      </c>
      <c r="X778" s="3">
        <v>95.4431960049938</v>
      </c>
      <c r="Y778" s="3">
        <v>26.3157894736842</v>
      </c>
      <c r="Z778" s="3">
        <v>93.3766233766234</v>
      </c>
      <c r="AA778" s="3">
        <v>0.441544030091225</v>
      </c>
      <c r="AB778" s="3">
        <v>0.0608987643348061</v>
      </c>
      <c r="AC778" s="3">
        <v>-28.1171548117155</v>
      </c>
      <c r="AD778" s="3">
        <v>0.181424845314417</v>
      </c>
      <c r="AE778" s="5">
        <v>2</v>
      </c>
      <c r="AF778" s="3">
        <v>0.32617646386923</v>
      </c>
      <c r="AG778" s="3">
        <v>18.7587623788503</v>
      </c>
      <c r="AH778" s="3">
        <v>20.9097624604357</v>
      </c>
      <c r="AI778" s="3">
        <v>4.8074155274672</v>
      </c>
      <c r="AJ778" s="3">
        <v>5.7667472671084</v>
      </c>
      <c r="AK778" s="3"/>
      <c r="AL778" s="3"/>
      <c r="AM778" s="3">
        <v>1</v>
      </c>
      <c r="AN778" s="5" t="s">
        <v>56</v>
      </c>
      <c r="AO778" s="1"/>
      <c r="AP778" s="1"/>
      <c r="AQ778" s="1"/>
    </row>
    <row r="779" spans="1:43">
      <c r="A779" s="1" t="s">
        <v>2254</v>
      </c>
      <c r="B779" s="1" t="s">
        <v>2255</v>
      </c>
      <c r="C779" s="3">
        <v>5.62465753424657</v>
      </c>
      <c r="D779" s="4">
        <v>42184</v>
      </c>
      <c r="E779" s="3">
        <v>3.6979993959</v>
      </c>
      <c r="F779" s="5" t="s">
        <v>2256</v>
      </c>
      <c r="G779" s="5">
        <v>2</v>
      </c>
      <c r="H779" s="5" t="s">
        <v>55</v>
      </c>
      <c r="I779" s="3">
        <v>5.74074074074074</v>
      </c>
      <c r="J779" s="3">
        <v>75.8620689655172</v>
      </c>
      <c r="K779" s="3">
        <v>3.94417475728156</v>
      </c>
      <c r="L779" s="3">
        <v>21.4689265536723</v>
      </c>
      <c r="M779" s="3">
        <v>2.32974910394266</v>
      </c>
      <c r="N779" s="3">
        <v>74.2669060442849</v>
      </c>
      <c r="O779" s="3">
        <v>13.8205980066445</v>
      </c>
      <c r="P779" s="3">
        <v>70.5960264900662</v>
      </c>
      <c r="Q779" s="3">
        <v>13.2936507936508</v>
      </c>
      <c r="R779" s="3">
        <v>79.1920731707317</v>
      </c>
      <c r="S779" s="3">
        <v>50.5272407732865</v>
      </c>
      <c r="T779" s="3">
        <v>73.33984375</v>
      </c>
      <c r="U779" s="3">
        <v>145.767575322812</v>
      </c>
      <c r="V779" s="3">
        <v>47.9674796747967</v>
      </c>
      <c r="W779" s="3">
        <v>92.4719101123596</v>
      </c>
      <c r="X779" s="3">
        <v>61.9365609348915</v>
      </c>
      <c r="Y779" s="3">
        <v>95.9954233409611</v>
      </c>
      <c r="Z779" s="3">
        <v>74.8440748440749</v>
      </c>
      <c r="AA779" s="3">
        <v>0.201657366612629</v>
      </c>
      <c r="AB779" s="3">
        <v>0.181216824594267</v>
      </c>
      <c r="AC779" s="3">
        <v>-31.8371607515658</v>
      </c>
      <c r="AD779" s="3">
        <v>0.764564335839617</v>
      </c>
      <c r="AE779" s="5">
        <v>7</v>
      </c>
      <c r="AF779" s="3">
        <v>1.84173063342556</v>
      </c>
      <c r="AG779" s="3">
        <v>54.0665368039187</v>
      </c>
      <c r="AH779" s="3">
        <v>57.7611910594921</v>
      </c>
      <c r="AI779" s="3">
        <v>23.3038425961998</v>
      </c>
      <c r="AJ779" s="3">
        <v>19.760240075072</v>
      </c>
      <c r="AK779" s="3"/>
      <c r="AL779" s="3"/>
      <c r="AM779" s="3"/>
      <c r="AN779" s="5" t="s">
        <v>46</v>
      </c>
      <c r="AO779" s="1"/>
      <c r="AP779" s="1"/>
      <c r="AQ779" s="1"/>
    </row>
    <row r="780" spans="1:43">
      <c r="A780" s="1" t="s">
        <v>2257</v>
      </c>
      <c r="B780" s="1" t="s">
        <v>2258</v>
      </c>
      <c r="C780" s="3">
        <v>5.65205479452055</v>
      </c>
      <c r="D780" s="4">
        <v>42174</v>
      </c>
      <c r="E780" s="3">
        <v>7.8989183019</v>
      </c>
      <c r="F780" s="5" t="s">
        <v>2259</v>
      </c>
      <c r="G780" s="5">
        <v>608</v>
      </c>
      <c r="H780" s="5" t="s">
        <v>191</v>
      </c>
      <c r="I780" s="3">
        <v>2.44698205546493</v>
      </c>
      <c r="J780" s="3">
        <v>91.3200723327306</v>
      </c>
      <c r="K780" s="3">
        <v>1.12721417069243</v>
      </c>
      <c r="L780" s="3">
        <v>73.8013698630137</v>
      </c>
      <c r="M780" s="3">
        <v>-0.868192580899755</v>
      </c>
      <c r="N780" s="3">
        <v>90.6306306306306</v>
      </c>
      <c r="O780" s="3">
        <v>-1.49019607843137</v>
      </c>
      <c r="P780" s="3">
        <v>98.0952380952381</v>
      </c>
      <c r="Q780" s="3">
        <v>-3.97553516819572</v>
      </c>
      <c r="R780" s="3">
        <v>97.4842767295598</v>
      </c>
      <c r="S780" s="3">
        <v>25.0996015936255</v>
      </c>
      <c r="T780" s="3">
        <v>94.3627450980392</v>
      </c>
      <c r="U780" s="3">
        <v>100</v>
      </c>
      <c r="V780" s="3">
        <v>78.0058651026393</v>
      </c>
      <c r="W780" s="3">
        <v>60.613810741688</v>
      </c>
      <c r="X780" s="3">
        <v>89.0459363957597</v>
      </c>
      <c r="Y780" s="3">
        <v>54.679802955665</v>
      </c>
      <c r="Z780" s="3">
        <v>94.9367088607595</v>
      </c>
      <c r="AA780" s="3">
        <v>0.0813355936952289</v>
      </c>
      <c r="AB780" s="3">
        <v>0.135191551756864</v>
      </c>
      <c r="AC780" s="3">
        <v>-32.1261682242991</v>
      </c>
      <c r="AD780" s="3">
        <v>0.531540733743256</v>
      </c>
      <c r="AE780" s="5">
        <v>5</v>
      </c>
      <c r="AF780" s="3">
        <v>1.4613273659354</v>
      </c>
      <c r="AG780" s="3">
        <v>36.2091320661232</v>
      </c>
      <c r="AH780" s="3">
        <v>45.6918558814888</v>
      </c>
      <c r="AI780" s="3">
        <v>14.7993500737136</v>
      </c>
      <c r="AJ780" s="3">
        <v>15.2549435033363</v>
      </c>
      <c r="AK780" s="3"/>
      <c r="AL780" s="3"/>
      <c r="AM780" s="3"/>
      <c r="AN780" s="5" t="s">
        <v>46</v>
      </c>
      <c r="AO780" s="1"/>
      <c r="AP780" s="1"/>
      <c r="AQ780" s="1"/>
    </row>
    <row r="781" spans="1:43">
      <c r="A781" s="1" t="s">
        <v>2260</v>
      </c>
      <c r="B781" s="1" t="s">
        <v>2261</v>
      </c>
      <c r="C781" s="3">
        <v>5.69041095890411</v>
      </c>
      <c r="D781" s="4">
        <v>42160</v>
      </c>
      <c r="E781" s="3">
        <v>17.4944546801</v>
      </c>
      <c r="F781" s="5" t="s">
        <v>2262</v>
      </c>
      <c r="G781" s="5">
        <v>1659</v>
      </c>
      <c r="H781" s="5" t="s">
        <v>93</v>
      </c>
      <c r="I781" s="3">
        <v>1.17770609856725</v>
      </c>
      <c r="J781" s="3">
        <v>87.45</v>
      </c>
      <c r="K781" s="3">
        <v>0.461790555638324</v>
      </c>
      <c r="L781" s="3">
        <v>85.8771060455897</v>
      </c>
      <c r="M781" s="3">
        <v>0.372079178449173</v>
      </c>
      <c r="N781" s="3">
        <v>81.5868263473054</v>
      </c>
      <c r="O781" s="3">
        <v>2.51577107243292</v>
      </c>
      <c r="P781" s="3">
        <v>88.0784708249497</v>
      </c>
      <c r="Q781" s="3">
        <v>6.02106587014621</v>
      </c>
      <c r="R781" s="3">
        <v>81.4241486068111</v>
      </c>
      <c r="S781" s="3">
        <v>13.9670468948036</v>
      </c>
      <c r="T781" s="3">
        <v>89.3594494441503</v>
      </c>
      <c r="U781" s="3">
        <v>28.5428380825312</v>
      </c>
      <c r="V781" s="3">
        <v>85.8250276854928</v>
      </c>
      <c r="W781" s="3">
        <v>29.9650713543962</v>
      </c>
      <c r="X781" s="3">
        <v>83.2084893882647</v>
      </c>
      <c r="Y781" s="3">
        <v>47.4929911247059</v>
      </c>
      <c r="Z781" s="3">
        <v>76.4935064935065</v>
      </c>
      <c r="AA781" s="3">
        <v>0.309743726030531</v>
      </c>
      <c r="AB781" s="3">
        <v>0.361546427147199</v>
      </c>
      <c r="AC781" s="3">
        <v>-4.4382345689159</v>
      </c>
      <c r="AD781" s="3">
        <v>2.05309834818138</v>
      </c>
      <c r="AE781" s="5">
        <v>2</v>
      </c>
      <c r="AF781" s="3">
        <v>0.702717643957893</v>
      </c>
      <c r="AG781" s="3">
        <v>12.9706867632012</v>
      </c>
      <c r="AH781" s="3">
        <v>12.8285221427557</v>
      </c>
      <c r="AI781" s="3">
        <v>8.93369317421426</v>
      </c>
      <c r="AJ781" s="3">
        <v>8.81616649541768</v>
      </c>
      <c r="AK781" s="3"/>
      <c r="AL781" s="3"/>
      <c r="AM781" s="3"/>
      <c r="AN781" s="5" t="s">
        <v>46</v>
      </c>
      <c r="AO781" s="1"/>
      <c r="AP781" s="1"/>
      <c r="AQ781" s="1"/>
    </row>
    <row r="782" spans="1:43">
      <c r="A782" s="1" t="s">
        <v>2263</v>
      </c>
      <c r="B782" s="1" t="s">
        <v>2264</v>
      </c>
      <c r="C782" s="3">
        <v>5.66027397260274</v>
      </c>
      <c r="D782" s="4">
        <v>42171</v>
      </c>
      <c r="E782" s="3">
        <v>6.4176944314</v>
      </c>
      <c r="F782" s="5" t="s">
        <v>2265</v>
      </c>
      <c r="G782" s="5">
        <v>554</v>
      </c>
      <c r="H782" s="5" t="s">
        <v>93</v>
      </c>
      <c r="I782" s="3">
        <v>1.32293881407984</v>
      </c>
      <c r="J782" s="3">
        <v>86.1</v>
      </c>
      <c r="K782" s="3">
        <v>1.17156785658122</v>
      </c>
      <c r="L782" s="3">
        <v>62.4876114965312</v>
      </c>
      <c r="M782" s="3">
        <v>-0.610227097172873</v>
      </c>
      <c r="N782" s="3">
        <v>88.7724550898204</v>
      </c>
      <c r="O782" s="3">
        <v>2.52589641434263</v>
      </c>
      <c r="P782" s="3">
        <v>88.0281690140845</v>
      </c>
      <c r="Q782" s="3">
        <v>0.941397975994352</v>
      </c>
      <c r="R782" s="3">
        <v>92.7244582043344</v>
      </c>
      <c r="S782" s="3">
        <v>18.0783701936313</v>
      </c>
      <c r="T782" s="3">
        <v>80.3070407623081</v>
      </c>
      <c r="U782" s="3">
        <v>21.0556025966695</v>
      </c>
      <c r="V782" s="3">
        <v>93.0232558139535</v>
      </c>
      <c r="W782" s="3">
        <v>18.6664207322697</v>
      </c>
      <c r="X782" s="3">
        <v>94.0699126092384</v>
      </c>
      <c r="Y782" s="3">
        <v>23.3652924256951</v>
      </c>
      <c r="Z782" s="3">
        <v>94.5454545454545</v>
      </c>
      <c r="AA782" s="3">
        <v>0.131279839893832</v>
      </c>
      <c r="AB782" s="3">
        <v>0.097945558991093</v>
      </c>
      <c r="AC782" s="3">
        <v>-13.0743525480368</v>
      </c>
      <c r="AD782" s="3">
        <v>0.448185013729661</v>
      </c>
      <c r="AE782" s="5">
        <v>3</v>
      </c>
      <c r="AF782" s="3">
        <v>0.403211267785118</v>
      </c>
      <c r="AG782" s="3">
        <v>15.0046055835878</v>
      </c>
      <c r="AH782" s="3">
        <v>9.35136720305643</v>
      </c>
      <c r="AI782" s="3">
        <v>4.61598352164569</v>
      </c>
      <c r="AJ782" s="3">
        <v>5.12591401026306</v>
      </c>
      <c r="AK782" s="3"/>
      <c r="AL782" s="3"/>
      <c r="AM782" s="3">
        <v>5</v>
      </c>
      <c r="AN782" s="5" t="s">
        <v>56</v>
      </c>
      <c r="AO782" s="1"/>
      <c r="AP782" s="1"/>
      <c r="AQ782" s="1"/>
    </row>
    <row r="783" spans="1:43">
      <c r="A783" s="1" t="s">
        <v>2266</v>
      </c>
      <c r="B783" s="1" t="s">
        <v>2267</v>
      </c>
      <c r="C783" s="3">
        <v>5.69041095890411</v>
      </c>
      <c r="D783" s="4">
        <v>42160</v>
      </c>
      <c r="E783" s="3">
        <v>50.4563587795</v>
      </c>
      <c r="F783" s="5" t="s">
        <v>444</v>
      </c>
      <c r="G783" s="5">
        <v>71</v>
      </c>
      <c r="H783" s="5" t="s">
        <v>191</v>
      </c>
      <c r="I783" s="3">
        <v>13.1578947368421</v>
      </c>
      <c r="J783" s="3">
        <v>29.8372513562387</v>
      </c>
      <c r="K783" s="3">
        <v>4.03225806451613</v>
      </c>
      <c r="L783" s="3">
        <v>17.6369863013699</v>
      </c>
      <c r="M783" s="3">
        <v>5.73770491803279</v>
      </c>
      <c r="N783" s="3">
        <v>45.7657657657658</v>
      </c>
      <c r="O783" s="3">
        <v>23.6421725239617</v>
      </c>
      <c r="P783" s="3">
        <v>30.2857142857143</v>
      </c>
      <c r="Q783" s="3">
        <v>36.0281195079086</v>
      </c>
      <c r="R783" s="3">
        <v>22.4318658280922</v>
      </c>
      <c r="S783" s="3">
        <v>78.3410138248848</v>
      </c>
      <c r="T783" s="3">
        <v>34.5588235294118</v>
      </c>
      <c r="U783" s="3">
        <v>177.41935483871</v>
      </c>
      <c r="V783" s="3">
        <v>35.1906158357771</v>
      </c>
      <c r="W783" s="3">
        <v>113.812154696133</v>
      </c>
      <c r="X783" s="3">
        <v>52.2968197879859</v>
      </c>
      <c r="Y783" s="3">
        <v>50.8771929824561</v>
      </c>
      <c r="Z783" s="3">
        <v>96.8354430379747</v>
      </c>
      <c r="AA783" s="3">
        <v>0.283880279309973</v>
      </c>
      <c r="AB783" s="3">
        <v>0.223856999475501</v>
      </c>
      <c r="AC783" s="3">
        <v>-37.6884422110553</v>
      </c>
      <c r="AD783" s="3">
        <v>0.763328868186122</v>
      </c>
      <c r="AE783" s="5">
        <v>5</v>
      </c>
      <c r="AF783" s="3">
        <v>2.00389780725801</v>
      </c>
      <c r="AG783" s="3">
        <v>81.7436613444954</v>
      </c>
      <c r="AH783" s="3">
        <v>73.1578155079697</v>
      </c>
      <c r="AI783" s="3">
        <v>25.9645712136776</v>
      </c>
      <c r="AJ783" s="3">
        <v>15.7178352078273</v>
      </c>
      <c r="AK783" s="3"/>
      <c r="AL783" s="3"/>
      <c r="AM783" s="3"/>
      <c r="AN783" s="5" t="s">
        <v>46</v>
      </c>
      <c r="AO783" s="1"/>
      <c r="AP783" s="1"/>
      <c r="AQ783" s="1"/>
    </row>
    <row r="784" spans="1:43">
      <c r="A784" s="1" t="s">
        <v>2268</v>
      </c>
      <c r="B784" s="1" t="s">
        <v>2269</v>
      </c>
      <c r="C784" s="3">
        <v>5.53698630136986</v>
      </c>
      <c r="D784" s="4">
        <v>42216</v>
      </c>
      <c r="E784" s="3">
        <v>125.7648247687</v>
      </c>
      <c r="F784" s="5" t="s">
        <v>2270</v>
      </c>
      <c r="G784" s="5">
        <v>1576</v>
      </c>
      <c r="H784" s="5" t="s">
        <v>191</v>
      </c>
      <c r="I784" s="3">
        <v>-0.840108401084011</v>
      </c>
      <c r="J784" s="3">
        <v>96.0216998191682</v>
      </c>
      <c r="K784" s="3">
        <v>-0.190943807965085</v>
      </c>
      <c r="L784" s="3">
        <v>92.2945205479452</v>
      </c>
      <c r="M784" s="3">
        <v>-5.03503763301323</v>
      </c>
      <c r="N784" s="3">
        <v>97.6576576576577</v>
      </c>
      <c r="O784" s="3">
        <v>-0.678610206297509</v>
      </c>
      <c r="P784" s="3">
        <v>97.7142857142857</v>
      </c>
      <c r="Q784" s="3">
        <v>3.30321852060983</v>
      </c>
      <c r="R784" s="3">
        <v>91.1949685534591</v>
      </c>
      <c r="S784" s="3">
        <v>33.9311859443631</v>
      </c>
      <c r="T784" s="3">
        <v>87.7450980392157</v>
      </c>
      <c r="U784" s="3">
        <v>190.396825396825</v>
      </c>
      <c r="V784" s="3">
        <v>27.2727272727273</v>
      </c>
      <c r="W784" s="3">
        <v>189.427451885369</v>
      </c>
      <c r="X784" s="3">
        <v>14.8409893992933</v>
      </c>
      <c r="Y784" s="3">
        <v>345.738445063879</v>
      </c>
      <c r="Z784" s="3">
        <v>3.16455696202532</v>
      </c>
      <c r="AA784" s="3">
        <v>0.128988701817046</v>
      </c>
      <c r="AB784" s="3">
        <v>0.303317744072847</v>
      </c>
      <c r="AC784" s="3">
        <v>-27.4422326582279</v>
      </c>
      <c r="AD784" s="3">
        <v>1.54573411404935</v>
      </c>
      <c r="AE784" s="5">
        <v>3</v>
      </c>
      <c r="AF784" s="3">
        <v>3.00000007333178</v>
      </c>
      <c r="AG784" s="3">
        <v>48.8296990962477</v>
      </c>
      <c r="AH784" s="3">
        <v>75.917126166855</v>
      </c>
      <c r="AI784" s="3">
        <v>40.0854746258904</v>
      </c>
      <c r="AJ784" s="3">
        <v>40.6641845940545</v>
      </c>
      <c r="AK784" s="3"/>
      <c r="AL784" s="3"/>
      <c r="AM784" s="3"/>
      <c r="AN784" s="5" t="s">
        <v>46</v>
      </c>
      <c r="AO784" s="1"/>
      <c r="AP784" s="1"/>
      <c r="AQ784" s="1"/>
    </row>
    <row r="785" spans="1:43">
      <c r="A785" s="1" t="s">
        <v>2271</v>
      </c>
      <c r="B785" s="1" t="s">
        <v>2272</v>
      </c>
      <c r="C785" s="3">
        <v>5.65479452054795</v>
      </c>
      <c r="D785" s="4">
        <v>42173</v>
      </c>
      <c r="E785" s="3">
        <v>2.3482686366</v>
      </c>
      <c r="F785" s="5" t="s">
        <v>1124</v>
      </c>
      <c r="G785" s="5">
        <v>2065</v>
      </c>
      <c r="H785" s="5" t="s">
        <v>93</v>
      </c>
      <c r="I785" s="3">
        <v>9.36639118457301</v>
      </c>
      <c r="J785" s="3">
        <v>32.8</v>
      </c>
      <c r="K785" s="3">
        <v>3.65535248041776</v>
      </c>
      <c r="L785" s="3">
        <v>17.0465807730426</v>
      </c>
      <c r="M785" s="3">
        <v>4.0174672489083</v>
      </c>
      <c r="N785" s="3">
        <v>35.5788423153693</v>
      </c>
      <c r="O785" s="3">
        <v>15.2952565343659</v>
      </c>
      <c r="P785" s="3">
        <v>37.6760563380282</v>
      </c>
      <c r="Q785" s="3">
        <v>15.183752417795</v>
      </c>
      <c r="R785" s="3">
        <v>47.0072239422085</v>
      </c>
      <c r="S785" s="3">
        <v>14.0804597701149</v>
      </c>
      <c r="T785" s="3">
        <v>89.0418210693489</v>
      </c>
      <c r="U785" s="3">
        <v>25.8119569091457</v>
      </c>
      <c r="V785" s="3">
        <v>89.0919158361019</v>
      </c>
      <c r="W785" s="3">
        <v>24.9382627639433</v>
      </c>
      <c r="X785" s="3">
        <v>88.7640449438202</v>
      </c>
      <c r="Y785" s="3">
        <v>31.4199779417572</v>
      </c>
      <c r="Z785" s="3">
        <v>90.6493506493507</v>
      </c>
      <c r="AA785" s="3">
        <v>0.108928801818145</v>
      </c>
      <c r="AB785" s="3">
        <v>0.161357413995788</v>
      </c>
      <c r="AC785" s="3">
        <v>-7.16279069767441</v>
      </c>
      <c r="AD785" s="3">
        <v>1.07352359610811</v>
      </c>
      <c r="AE785" s="5">
        <v>3</v>
      </c>
      <c r="AF785" s="3">
        <v>0.435111551702985</v>
      </c>
      <c r="AG785" s="3">
        <v>11.1193460511106</v>
      </c>
      <c r="AH785" s="3">
        <v>10.5262033358326</v>
      </c>
      <c r="AI785" s="3">
        <v>6.09816167795365</v>
      </c>
      <c r="AJ785" s="3">
        <v>5.52950230680624</v>
      </c>
      <c r="AK785" s="3"/>
      <c r="AL785" s="3"/>
      <c r="AM785" s="3">
        <v>10</v>
      </c>
      <c r="AN785" s="5" t="s">
        <v>56</v>
      </c>
      <c r="AO785" s="1"/>
      <c r="AP785" s="1"/>
      <c r="AQ785" s="1"/>
    </row>
    <row r="786" spans="1:43">
      <c r="A786" s="1" t="s">
        <v>2273</v>
      </c>
      <c r="B786" s="1" t="s">
        <v>2274</v>
      </c>
      <c r="C786" s="3">
        <v>5.65205479452055</v>
      </c>
      <c r="D786" s="4">
        <v>42174</v>
      </c>
      <c r="E786" s="3">
        <v>4.6473295291</v>
      </c>
      <c r="F786" s="5" t="s">
        <v>2275</v>
      </c>
      <c r="G786" s="5">
        <v>941</v>
      </c>
      <c r="H786" s="5" t="s">
        <v>93</v>
      </c>
      <c r="I786" s="3">
        <v>4.20682270154506</v>
      </c>
      <c r="J786" s="3">
        <v>57.15</v>
      </c>
      <c r="K786" s="3">
        <v>1.52768462627617</v>
      </c>
      <c r="L786" s="3">
        <v>52.9732408325074</v>
      </c>
      <c r="M786" s="3">
        <v>2.55175009409109</v>
      </c>
      <c r="N786" s="3">
        <v>47.2554890219561</v>
      </c>
      <c r="O786" s="3">
        <v>6.94717010754377</v>
      </c>
      <c r="P786" s="3">
        <v>60.6136820925553</v>
      </c>
      <c r="Q786" s="3">
        <v>10.57544030517</v>
      </c>
      <c r="R786" s="3">
        <v>57.8947368421053</v>
      </c>
      <c r="S786" s="3">
        <v>24.5452052289972</v>
      </c>
      <c r="T786" s="3">
        <v>69.0312334568555</v>
      </c>
      <c r="U786" s="3">
        <v>36.401114609751</v>
      </c>
      <c r="V786" s="3">
        <v>76.7441860465116</v>
      </c>
      <c r="W786" s="3">
        <v>37.0443417624359</v>
      </c>
      <c r="X786" s="3">
        <v>73.0337078651685</v>
      </c>
      <c r="Y786" s="3">
        <v>56.1915639293857</v>
      </c>
      <c r="Z786" s="3">
        <v>66.2337662337662</v>
      </c>
      <c r="AA786" s="3">
        <v>0.331062127183424</v>
      </c>
      <c r="AB786" s="3">
        <v>0.319712389494523</v>
      </c>
      <c r="AC786" s="3">
        <v>-7.88712645692754</v>
      </c>
      <c r="AD786" s="3">
        <v>1.40162134973026</v>
      </c>
      <c r="AE786" s="5">
        <v>2</v>
      </c>
      <c r="AF786" s="3">
        <v>0.806228470596758</v>
      </c>
      <c r="AG786" s="3">
        <v>20.1573610605808</v>
      </c>
      <c r="AH786" s="3">
        <v>16.5449749690575</v>
      </c>
      <c r="AI786" s="3">
        <v>10.4391300096913</v>
      </c>
      <c r="AJ786" s="3">
        <v>10.289550328847</v>
      </c>
      <c r="AK786" s="3"/>
      <c r="AL786" s="3"/>
      <c r="AM786" s="3"/>
      <c r="AN786" s="5" t="s">
        <v>46</v>
      </c>
      <c r="AO786" s="1"/>
      <c r="AP786" s="1"/>
      <c r="AQ786" s="1"/>
    </row>
    <row r="787" spans="1:43">
      <c r="A787" s="1" t="s">
        <v>2276</v>
      </c>
      <c r="B787" s="1" t="s">
        <v>2277</v>
      </c>
      <c r="C787" s="3">
        <v>5.67123287671233</v>
      </c>
      <c r="D787" s="4">
        <v>42167</v>
      </c>
      <c r="E787" s="3">
        <v>1.6691552946</v>
      </c>
      <c r="F787" s="5" t="s">
        <v>2278</v>
      </c>
      <c r="G787" s="5">
        <v>343</v>
      </c>
      <c r="H787" s="5" t="s">
        <v>93</v>
      </c>
      <c r="I787" s="3">
        <v>6.71901622342396</v>
      </c>
      <c r="J787" s="3">
        <v>44.8</v>
      </c>
      <c r="K787" s="3">
        <v>3.75225063017645</v>
      </c>
      <c r="L787" s="3">
        <v>15.5104063429138</v>
      </c>
      <c r="M787" s="3">
        <v>4.57317073170733</v>
      </c>
      <c r="N787" s="3">
        <v>31.7864271457086</v>
      </c>
      <c r="O787" s="3">
        <v>11.8738836685564</v>
      </c>
      <c r="P787" s="3">
        <v>45.9758551307847</v>
      </c>
      <c r="Q787" s="3">
        <v>24.8029108550637</v>
      </c>
      <c r="R787" s="3">
        <v>27.8637770897833</v>
      </c>
      <c r="S787" s="3">
        <v>40.7110763821059</v>
      </c>
      <c r="T787" s="3">
        <v>51.3499205929063</v>
      </c>
      <c r="U787" s="3">
        <v>57.943207981581</v>
      </c>
      <c r="V787" s="3">
        <v>61.1295681063123</v>
      </c>
      <c r="W787" s="3">
        <v>37.017310252996</v>
      </c>
      <c r="X787" s="3">
        <v>73.2209737827715</v>
      </c>
      <c r="Y787" s="3">
        <v>46.8979960272639</v>
      </c>
      <c r="Z787" s="3">
        <v>77.2727272727273</v>
      </c>
      <c r="AA787" s="3">
        <v>0.216655515850416</v>
      </c>
      <c r="AB787" s="3">
        <v>0.1587192814587</v>
      </c>
      <c r="AC787" s="3">
        <v>-14.6112218741099</v>
      </c>
      <c r="AD787" s="3">
        <v>0.756095283368862</v>
      </c>
      <c r="AE787" s="5">
        <v>5</v>
      </c>
      <c r="AF787" s="3">
        <v>0.823616265218306</v>
      </c>
      <c r="AG787" s="3">
        <v>31.6890807441772</v>
      </c>
      <c r="AH787" s="3">
        <v>24.7929037837582</v>
      </c>
      <c r="AI787" s="3">
        <v>10.4617949491253</v>
      </c>
      <c r="AJ787" s="3">
        <v>9.44703367016495</v>
      </c>
      <c r="AK787" s="3"/>
      <c r="AL787" s="3"/>
      <c r="AM787" s="3">
        <v>100</v>
      </c>
      <c r="AN787" s="5" t="s">
        <v>56</v>
      </c>
      <c r="AO787" s="1"/>
      <c r="AP787" s="1"/>
      <c r="AQ787" s="1"/>
    </row>
    <row r="788" spans="1:43">
      <c r="A788" s="1" t="s">
        <v>2279</v>
      </c>
      <c r="B788" s="1" t="s">
        <v>2280</v>
      </c>
      <c r="C788" s="3">
        <v>5.67397260273973</v>
      </c>
      <c r="D788" s="4">
        <v>42166</v>
      </c>
      <c r="E788" s="3">
        <v>8.6500883605</v>
      </c>
      <c r="F788" s="5" t="s">
        <v>2281</v>
      </c>
      <c r="G788" s="5">
        <v>1661</v>
      </c>
      <c r="H788" s="5" t="s">
        <v>93</v>
      </c>
      <c r="I788" s="3">
        <v>2.73972602739726</v>
      </c>
      <c r="J788" s="3">
        <v>72.55</v>
      </c>
      <c r="K788" s="3">
        <v>0.767754318618053</v>
      </c>
      <c r="L788" s="3">
        <v>76.01585728444</v>
      </c>
      <c r="M788" s="3">
        <v>1.94174757281554</v>
      </c>
      <c r="N788" s="3">
        <v>55.0399201596806</v>
      </c>
      <c r="O788" s="3">
        <v>5.24217824207296</v>
      </c>
      <c r="P788" s="3">
        <v>71.327967806841</v>
      </c>
      <c r="Q788" s="3">
        <v>7.63603021602408</v>
      </c>
      <c r="R788" s="3">
        <v>71.9298245614035</v>
      </c>
      <c r="S788" s="3">
        <v>14.8710980058366</v>
      </c>
      <c r="T788" s="3">
        <v>86.7654843832716</v>
      </c>
      <c r="U788" s="3">
        <v>23.6518206806283</v>
      </c>
      <c r="V788" s="3">
        <v>91.4728682170543</v>
      </c>
      <c r="W788" s="3">
        <v>25.8928451492538</v>
      </c>
      <c r="X788" s="3">
        <v>87.5780274656679</v>
      </c>
      <c r="Y788" s="3">
        <v>34.0380122020431</v>
      </c>
      <c r="Z788" s="3">
        <v>88.1818181818182</v>
      </c>
      <c r="AA788" s="3">
        <v>0.328626134889409</v>
      </c>
      <c r="AB788" s="3">
        <v>0.442573511901122</v>
      </c>
      <c r="AC788" s="3">
        <v>-4.05797101449275</v>
      </c>
      <c r="AD788" s="3">
        <v>1.96218614156847</v>
      </c>
      <c r="AE788" s="5">
        <v>2</v>
      </c>
      <c r="AF788" s="3">
        <v>0.610326115646657</v>
      </c>
      <c r="AG788" s="3">
        <v>14.4544267602978</v>
      </c>
      <c r="AH788" s="3">
        <v>10.5209326705764</v>
      </c>
      <c r="AI788" s="3">
        <v>7.71194153905439</v>
      </c>
      <c r="AJ788" s="3">
        <v>5.87505815081983</v>
      </c>
      <c r="AK788" s="3"/>
      <c r="AL788" s="3"/>
      <c r="AM788" s="3">
        <v>0.1</v>
      </c>
      <c r="AN788" s="5" t="s">
        <v>56</v>
      </c>
      <c r="AO788" s="1"/>
      <c r="AP788" s="1"/>
      <c r="AQ788" s="1"/>
    </row>
    <row r="789" spans="1:43">
      <c r="A789" s="1" t="s">
        <v>2282</v>
      </c>
      <c r="B789" s="1" t="s">
        <v>2283</v>
      </c>
      <c r="C789" s="3">
        <v>5.67945205479452</v>
      </c>
      <c r="D789" s="4">
        <v>42164</v>
      </c>
      <c r="E789" s="3">
        <v>24.7615916052</v>
      </c>
      <c r="F789" s="5" t="s">
        <v>2284</v>
      </c>
      <c r="G789" s="5">
        <v>2074</v>
      </c>
      <c r="H789" s="5" t="s">
        <v>191</v>
      </c>
      <c r="I789" s="3">
        <v>12.5286478227655</v>
      </c>
      <c r="J789" s="3">
        <v>32.0072332730561</v>
      </c>
      <c r="K789" s="3">
        <v>3.65939479239972</v>
      </c>
      <c r="L789" s="3">
        <v>24.486301369863</v>
      </c>
      <c r="M789" s="3">
        <v>4.61647727272728</v>
      </c>
      <c r="N789" s="3">
        <v>58.3783783783784</v>
      </c>
      <c r="O789" s="3">
        <v>22.4438902743142</v>
      </c>
      <c r="P789" s="3">
        <v>34.6666666666667</v>
      </c>
      <c r="Q789" s="3">
        <v>25.1486830926083</v>
      </c>
      <c r="R789" s="3">
        <v>41.5094339622642</v>
      </c>
      <c r="S789" s="3">
        <v>74.7330960854093</v>
      </c>
      <c r="T789" s="3">
        <v>37.0098039215686</v>
      </c>
      <c r="U789" s="3">
        <v>150.510204081633</v>
      </c>
      <c r="V789" s="3">
        <v>49.5601173020528</v>
      </c>
      <c r="W789" s="3">
        <v>90.8031088082902</v>
      </c>
      <c r="X789" s="3">
        <v>66.4310954063604</v>
      </c>
      <c r="Y789" s="3">
        <v>110.729613733906</v>
      </c>
      <c r="Z789" s="3">
        <v>72.7848101265823</v>
      </c>
      <c r="AA789" s="3">
        <v>0.300176323903911</v>
      </c>
      <c r="AB789" s="3">
        <v>0.206810038273005</v>
      </c>
      <c r="AC789" s="3">
        <v>-37.3690337601863</v>
      </c>
      <c r="AD789" s="3">
        <v>0.641756170869768</v>
      </c>
      <c r="AE789" s="5">
        <v>8</v>
      </c>
      <c r="AF789" s="3">
        <v>1.65610498863232</v>
      </c>
      <c r="AG789" s="3">
        <v>70.1575290555761</v>
      </c>
      <c r="AH789" s="3">
        <v>62.1664457709497</v>
      </c>
      <c r="AI789" s="3">
        <v>21.5312473160723</v>
      </c>
      <c r="AJ789" s="3">
        <v>16.5312159776889</v>
      </c>
      <c r="AK789" s="3"/>
      <c r="AL789" s="3"/>
      <c r="AM789" s="3"/>
      <c r="AN789" s="5" t="s">
        <v>46</v>
      </c>
      <c r="AO789" s="1"/>
      <c r="AP789" s="1"/>
      <c r="AQ789" s="1"/>
    </row>
    <row r="790" spans="1:43">
      <c r="A790" s="1" t="s">
        <v>2285</v>
      </c>
      <c r="B790" s="1" t="s">
        <v>2286</v>
      </c>
      <c r="C790" s="3">
        <v>5.65479452054795</v>
      </c>
      <c r="D790" s="4">
        <v>42173</v>
      </c>
      <c r="E790" s="3">
        <v>54.3228149235</v>
      </c>
      <c r="F790" s="5" t="s">
        <v>2287</v>
      </c>
      <c r="G790" s="5">
        <v>2065</v>
      </c>
      <c r="H790" s="5" t="s">
        <v>93</v>
      </c>
      <c r="I790" s="3">
        <v>16.1877394636015</v>
      </c>
      <c r="J790" s="3">
        <v>5.55</v>
      </c>
      <c r="K790" s="3">
        <v>4.07550407550408</v>
      </c>
      <c r="L790" s="3">
        <v>12.2398414271556</v>
      </c>
      <c r="M790" s="3">
        <v>12.9422718808194</v>
      </c>
      <c r="N790" s="3">
        <v>1.74650698602794</v>
      </c>
      <c r="O790" s="3">
        <v>19.2723697148476</v>
      </c>
      <c r="P790" s="3">
        <v>25.5533199195171</v>
      </c>
      <c r="Q790" s="3">
        <v>16.9156626506024</v>
      </c>
      <c r="R790" s="3">
        <v>43.2920536635707</v>
      </c>
      <c r="S790" s="3">
        <v>72.4235963041933</v>
      </c>
      <c r="T790" s="3">
        <v>19.7988353626257</v>
      </c>
      <c r="U790" s="3">
        <v>178.211009174312</v>
      </c>
      <c r="V790" s="3">
        <v>11.7940199335548</v>
      </c>
      <c r="W790" s="3">
        <v>178.530424799082</v>
      </c>
      <c r="X790" s="3">
        <v>4.68164794007491</v>
      </c>
      <c r="Y790" s="3">
        <v>207.868020304569</v>
      </c>
      <c r="Z790" s="3">
        <v>9.48051948051948</v>
      </c>
      <c r="AA790" s="3">
        <v>0.260160514193307</v>
      </c>
      <c r="AB790" s="3">
        <v>0.312381545784613</v>
      </c>
      <c r="AC790" s="3">
        <v>-32.2607260726073</v>
      </c>
      <c r="AD790" s="3">
        <v>1.25884944485352</v>
      </c>
      <c r="AE790" s="5">
        <v>3</v>
      </c>
      <c r="AF790" s="3">
        <v>2.72414569416915</v>
      </c>
      <c r="AG790" s="3">
        <v>90.6838195694253</v>
      </c>
      <c r="AH790" s="3">
        <v>71.0950758378593</v>
      </c>
      <c r="AI790" s="3">
        <v>40.3619801552016</v>
      </c>
      <c r="AJ790" s="3">
        <v>33.4260654897307</v>
      </c>
      <c r="AK790" s="3"/>
      <c r="AL790" s="3"/>
      <c r="AM790" s="3"/>
      <c r="AN790" s="5" t="s">
        <v>46</v>
      </c>
      <c r="AO790" s="1"/>
      <c r="AP790" s="1"/>
      <c r="AQ790" s="1"/>
    </row>
    <row r="791" spans="1:43">
      <c r="A791" s="1" t="s">
        <v>2288</v>
      </c>
      <c r="B791" s="1" t="s">
        <v>2289</v>
      </c>
      <c r="C791" s="3">
        <v>5.66027397260274</v>
      </c>
      <c r="D791" s="4">
        <v>42171</v>
      </c>
      <c r="E791" s="3">
        <v>5.8396997668</v>
      </c>
      <c r="F791" s="5" t="s">
        <v>1779</v>
      </c>
      <c r="G791" s="5">
        <v>1438</v>
      </c>
      <c r="H791" s="5" t="s">
        <v>93</v>
      </c>
      <c r="I791" s="3">
        <v>-0.626566416040101</v>
      </c>
      <c r="J791" s="3">
        <v>95.15</v>
      </c>
      <c r="K791" s="3">
        <v>0.506970849176173</v>
      </c>
      <c r="L791" s="3">
        <v>84.8860257680872</v>
      </c>
      <c r="M791" s="3">
        <v>-1.42945929148539</v>
      </c>
      <c r="N791" s="3">
        <v>91.0678642714571</v>
      </c>
      <c r="O791" s="3">
        <v>0.0630914826498493</v>
      </c>
      <c r="P791" s="3">
        <v>95.4225352112676</v>
      </c>
      <c r="Q791" s="3">
        <v>1.14795918367347</v>
      </c>
      <c r="R791" s="3">
        <v>92.3116615067079</v>
      </c>
      <c r="S791" s="3">
        <v>13.7733142037303</v>
      </c>
      <c r="T791" s="3">
        <v>89.8888300688195</v>
      </c>
      <c r="U791" s="3">
        <v>34.520780322307</v>
      </c>
      <c r="V791" s="3">
        <v>79.4573643410853</v>
      </c>
      <c r="W791" s="3">
        <v>39.982347749338</v>
      </c>
      <c r="X791" s="3">
        <v>69.0387016229713</v>
      </c>
      <c r="Y791" s="3">
        <v>56.256157635468</v>
      </c>
      <c r="Z791" s="3">
        <v>65.8441558441558</v>
      </c>
      <c r="AA791" s="3">
        <v>0.224173901898876</v>
      </c>
      <c r="AB791" s="3">
        <v>0.391185601842072</v>
      </c>
      <c r="AC791" s="3">
        <v>-5.48780487804878</v>
      </c>
      <c r="AD791" s="3">
        <v>2.15775331102724</v>
      </c>
      <c r="AE791" s="5">
        <v>3</v>
      </c>
      <c r="AF791" s="3">
        <v>0.971263011987112</v>
      </c>
      <c r="AG791" s="3">
        <v>11.0949781760855</v>
      </c>
      <c r="AH791" s="3">
        <v>17.7370240114455</v>
      </c>
      <c r="AI791" s="3">
        <v>11.7906135809751</v>
      </c>
      <c r="AJ791" s="3">
        <v>10.9444383753508</v>
      </c>
      <c r="AK791" s="3"/>
      <c r="AL791" s="3"/>
      <c r="AM791" s="3"/>
      <c r="AN791" s="5" t="s">
        <v>46</v>
      </c>
      <c r="AO791" s="1"/>
      <c r="AP791" s="1"/>
      <c r="AQ791" s="1"/>
    </row>
    <row r="792" spans="1:43">
      <c r="A792" s="1" t="s">
        <v>2290</v>
      </c>
      <c r="B792" s="1" t="s">
        <v>2291</v>
      </c>
      <c r="C792" s="3">
        <v>5.66027397260274</v>
      </c>
      <c r="D792" s="4">
        <v>42171</v>
      </c>
      <c r="E792" s="3">
        <v>6.7802991556</v>
      </c>
      <c r="F792" s="5" t="s">
        <v>969</v>
      </c>
      <c r="G792" s="5">
        <v>764</v>
      </c>
      <c r="H792" s="5" t="s">
        <v>93</v>
      </c>
      <c r="I792" s="3">
        <v>2.83018867924528</v>
      </c>
      <c r="J792" s="3">
        <v>71.7</v>
      </c>
      <c r="K792" s="3">
        <v>0.92592592592592</v>
      </c>
      <c r="L792" s="3">
        <v>71.1100099108028</v>
      </c>
      <c r="M792" s="3">
        <v>1.42679900744416</v>
      </c>
      <c r="N792" s="3">
        <v>65.1696606786427</v>
      </c>
      <c r="O792" s="3">
        <v>5.62015503875969</v>
      </c>
      <c r="P792" s="3">
        <v>68.7122736418511</v>
      </c>
      <c r="Q792" s="3">
        <v>8.49369608493696</v>
      </c>
      <c r="R792" s="3">
        <v>66.8730650154799</v>
      </c>
      <c r="S792" s="3">
        <v>39.5051194539249</v>
      </c>
      <c r="T792" s="3">
        <v>53.0968766543144</v>
      </c>
      <c r="U792" s="3">
        <v>81.2400396563279</v>
      </c>
      <c r="V792" s="3">
        <v>49.1694352159468</v>
      </c>
      <c r="W792" s="3">
        <v>63.8465617622465</v>
      </c>
      <c r="X792" s="3">
        <v>48.8139825218477</v>
      </c>
      <c r="Y792" s="3">
        <v>72.9464180701754</v>
      </c>
      <c r="Z792" s="3">
        <v>54.1558441558442</v>
      </c>
      <c r="AA792" s="3">
        <v>0.372049459271493</v>
      </c>
      <c r="AB792" s="3">
        <v>0.233076169416929</v>
      </c>
      <c r="AC792" s="3">
        <v>-22.7191413237925</v>
      </c>
      <c r="AD792" s="3">
        <v>0.785910511712441</v>
      </c>
      <c r="AE792" s="5">
        <v>3</v>
      </c>
      <c r="AF792" s="3">
        <v>1.33647330457976</v>
      </c>
      <c r="AG792" s="3">
        <v>34.592029687447</v>
      </c>
      <c r="AH792" s="3">
        <v>38.4733108178816</v>
      </c>
      <c r="AI792" s="3">
        <v>16.2682936237855</v>
      </c>
      <c r="AJ792" s="3">
        <v>14.5904583040017</v>
      </c>
      <c r="AK792" s="3"/>
      <c r="AL792" s="3"/>
      <c r="AM792" s="3">
        <v>10</v>
      </c>
      <c r="AN792" s="5" t="s">
        <v>56</v>
      </c>
      <c r="AO792" s="1"/>
      <c r="AP792" s="1"/>
      <c r="AQ792" s="1"/>
    </row>
    <row r="793" spans="1:43">
      <c r="A793" s="1" t="s">
        <v>2292</v>
      </c>
      <c r="B793" s="1" t="s">
        <v>2293</v>
      </c>
      <c r="C793" s="3">
        <v>5.63835616438356</v>
      </c>
      <c r="D793" s="4">
        <v>42179</v>
      </c>
      <c r="E793" s="3">
        <v>3.6041430869</v>
      </c>
      <c r="F793" s="5" t="s">
        <v>2294</v>
      </c>
      <c r="G793" s="5">
        <v>594</v>
      </c>
      <c r="H793" s="5" t="s">
        <v>60</v>
      </c>
      <c r="I793" s="3">
        <v>7.42496050552922</v>
      </c>
      <c r="J793" s="3">
        <v>47.0238095238095</v>
      </c>
      <c r="K793" s="3">
        <v>3.22423948023559</v>
      </c>
      <c r="L793" s="3">
        <v>37.104506232023</v>
      </c>
      <c r="M793" s="3">
        <v>2.94919154605462</v>
      </c>
      <c r="N793" s="3">
        <v>45.0049455984174</v>
      </c>
      <c r="O793" s="3">
        <v>14.7640585971781</v>
      </c>
      <c r="P793" s="3">
        <v>33.2657200811359</v>
      </c>
      <c r="Q793" s="3">
        <v>23.9970824215901</v>
      </c>
      <c r="R793" s="3">
        <v>16.2303664921466</v>
      </c>
      <c r="S793" s="3">
        <v>57.1454982436679</v>
      </c>
      <c r="T793" s="3">
        <v>21.3768115942029</v>
      </c>
      <c r="U793" s="3">
        <v>92.090395480226</v>
      </c>
      <c r="V793" s="3">
        <v>30.5602716468591</v>
      </c>
      <c r="W793" s="3">
        <v>57.5824990730441</v>
      </c>
      <c r="X793" s="3">
        <v>39.3181818181818</v>
      </c>
      <c r="Y793" s="3">
        <v>111.28511061397</v>
      </c>
      <c r="Z793" s="3">
        <v>27.1844660194175</v>
      </c>
      <c r="AA793" s="3">
        <v>0.286286135492831</v>
      </c>
      <c r="AB793" s="3">
        <v>0.1555141924395</v>
      </c>
      <c r="AC793" s="3">
        <v>-27.0260869565217</v>
      </c>
      <c r="AD793" s="3">
        <v>0.604471242848643</v>
      </c>
      <c r="AE793" s="5">
        <v>3</v>
      </c>
      <c r="AF793" s="3">
        <v>1.14707400438209</v>
      </c>
      <c r="AG793" s="3">
        <v>43.6711242917562</v>
      </c>
      <c r="AH793" s="3">
        <v>39.6364940581063</v>
      </c>
      <c r="AI793" s="3">
        <v>14.8103938238955</v>
      </c>
      <c r="AJ793" s="3">
        <v>15.7931519972155</v>
      </c>
      <c r="AK793" s="3"/>
      <c r="AL793" s="3"/>
      <c r="AM793" s="3"/>
      <c r="AN793" s="5" t="s">
        <v>46</v>
      </c>
      <c r="AO793" s="1"/>
      <c r="AP793" s="1"/>
      <c r="AQ793" s="1"/>
    </row>
    <row r="794" spans="1:43">
      <c r="A794" s="1" t="s">
        <v>2295</v>
      </c>
      <c r="B794" s="1" t="s">
        <v>2296</v>
      </c>
      <c r="C794" s="3">
        <v>5.62465753424657</v>
      </c>
      <c r="D794" s="4">
        <v>42184</v>
      </c>
      <c r="E794" s="3">
        <v>2.7984883867</v>
      </c>
      <c r="F794" s="5" t="s">
        <v>1316</v>
      </c>
      <c r="G794" s="5">
        <v>1190</v>
      </c>
      <c r="H794" s="5" t="s">
        <v>191</v>
      </c>
      <c r="I794" s="3">
        <v>6.74300254452925</v>
      </c>
      <c r="J794" s="3">
        <v>73.9602169981917</v>
      </c>
      <c r="K794" s="3">
        <v>3.4525277435265</v>
      </c>
      <c r="L794" s="3">
        <v>30.4794520547945</v>
      </c>
      <c r="M794" s="3">
        <v>1.51240169388989</v>
      </c>
      <c r="N794" s="3">
        <v>80</v>
      </c>
      <c r="O794" s="3">
        <v>17.5070028011204</v>
      </c>
      <c r="P794" s="3">
        <v>53.3333333333333</v>
      </c>
      <c r="Q794" s="3">
        <v>19.1761363636364</v>
      </c>
      <c r="R794" s="3">
        <v>58.4905660377358</v>
      </c>
      <c r="S794" s="3">
        <v>45.4072790294627</v>
      </c>
      <c r="T794" s="3">
        <v>74.5098039215686</v>
      </c>
      <c r="U794" s="3">
        <v>106.905055487053</v>
      </c>
      <c r="V794" s="3">
        <v>74.4868035190616</v>
      </c>
      <c r="W794" s="3">
        <v>57.5586854460094</v>
      </c>
      <c r="X794" s="3">
        <v>90.4593639575972</v>
      </c>
      <c r="Y794" s="3">
        <v>73.8860103626943</v>
      </c>
      <c r="Z794" s="3">
        <v>88.6075949367088</v>
      </c>
      <c r="AA794" s="3">
        <v>0.183824008607795</v>
      </c>
      <c r="AB794" s="3">
        <v>0.127747273285821</v>
      </c>
      <c r="AC794" s="3">
        <v>-34.0677966101695</v>
      </c>
      <c r="AD794" s="3">
        <v>0.479357169766882</v>
      </c>
      <c r="AE794" s="5">
        <v>4</v>
      </c>
      <c r="AF794" s="3">
        <v>1.15153084262452</v>
      </c>
      <c r="AG794" s="3">
        <v>53.5938306726809</v>
      </c>
      <c r="AH794" s="3">
        <v>42.9798647823191</v>
      </c>
      <c r="AI794" s="3">
        <v>14.8161782625467</v>
      </c>
      <c r="AJ794" s="3">
        <v>7.97330580988924</v>
      </c>
      <c r="AK794" s="3"/>
      <c r="AL794" s="3"/>
      <c r="AM794" s="3"/>
      <c r="AN794" s="5" t="s">
        <v>46</v>
      </c>
      <c r="AO794" s="1"/>
      <c r="AP794" s="1"/>
      <c r="AQ794" s="1"/>
    </row>
    <row r="795" spans="1:43">
      <c r="A795" s="1" t="s">
        <v>2297</v>
      </c>
      <c r="B795" s="1" t="s">
        <v>2298</v>
      </c>
      <c r="C795" s="3">
        <v>5.66301369863014</v>
      </c>
      <c r="D795" s="4">
        <v>42170</v>
      </c>
      <c r="E795" s="3">
        <v>8.0745568556</v>
      </c>
      <c r="F795" s="5" t="s">
        <v>1876</v>
      </c>
      <c r="G795" s="5">
        <v>1961</v>
      </c>
      <c r="H795" s="5" t="s">
        <v>93</v>
      </c>
      <c r="I795" s="3">
        <v>1.54411764705881</v>
      </c>
      <c r="J795" s="3">
        <v>85.05</v>
      </c>
      <c r="K795" s="3">
        <v>0.65597667638482</v>
      </c>
      <c r="L795" s="3">
        <v>81.2685827552032</v>
      </c>
      <c r="M795" s="3">
        <v>0.729394602479942</v>
      </c>
      <c r="N795" s="3">
        <v>77.4451097804391</v>
      </c>
      <c r="O795" s="3">
        <v>3.13666915608663</v>
      </c>
      <c r="P795" s="3">
        <v>85.9657947686117</v>
      </c>
      <c r="Q795" s="3">
        <v>6.80587780355763</v>
      </c>
      <c r="R795" s="3">
        <v>77.0897832817337</v>
      </c>
      <c r="S795" s="3">
        <v>15.3717627401838</v>
      </c>
      <c r="T795" s="3">
        <v>86.2890418210693</v>
      </c>
      <c r="U795" s="3">
        <v>27.3985239852398</v>
      </c>
      <c r="V795" s="3">
        <v>87.5968992248062</v>
      </c>
      <c r="W795" s="3">
        <v>33.6584186999109</v>
      </c>
      <c r="X795" s="3">
        <v>77.5280898876404</v>
      </c>
      <c r="Y795" s="3">
        <v>47.1552982352941</v>
      </c>
      <c r="Z795" s="3">
        <v>77.012987012987</v>
      </c>
      <c r="AA795" s="3">
        <v>0.481385079176599</v>
      </c>
      <c r="AB795" s="3">
        <v>0.941371251626519</v>
      </c>
      <c r="AC795" s="3">
        <v>-2.44897959183673</v>
      </c>
      <c r="AD795" s="3">
        <v>4.13813178958616</v>
      </c>
      <c r="AE795" s="5">
        <v>1</v>
      </c>
      <c r="AF795" s="3">
        <v>0.792297986058913</v>
      </c>
      <c r="AG795" s="3">
        <v>14.5841516820955</v>
      </c>
      <c r="AH795" s="3">
        <v>12.663926522838</v>
      </c>
      <c r="AI795" s="3">
        <v>10.0358329630723</v>
      </c>
      <c r="AJ795" s="3">
        <v>8.92090340323963</v>
      </c>
      <c r="AK795" s="3"/>
      <c r="AL795" s="3"/>
      <c r="AM795" s="3">
        <v>50</v>
      </c>
      <c r="AN795" s="5" t="s">
        <v>56</v>
      </c>
      <c r="AO795" s="1"/>
      <c r="AP795" s="1"/>
      <c r="AQ795" s="1"/>
    </row>
    <row r="796" spans="1:43">
      <c r="A796" s="1" t="s">
        <v>2299</v>
      </c>
      <c r="B796" s="1" t="s">
        <v>2300</v>
      </c>
      <c r="C796" s="3">
        <v>5.63835616438356</v>
      </c>
      <c r="D796" s="4">
        <v>42179</v>
      </c>
      <c r="E796" s="3">
        <v>8.2156142436</v>
      </c>
      <c r="F796" s="5" t="s">
        <v>2301</v>
      </c>
      <c r="G796" s="5">
        <v>206</v>
      </c>
      <c r="H796" s="5" t="s">
        <v>93</v>
      </c>
      <c r="I796" s="3">
        <v>4.99149177538287</v>
      </c>
      <c r="J796" s="3">
        <v>52.6</v>
      </c>
      <c r="K796" s="3">
        <v>1.01414343535404</v>
      </c>
      <c r="L796" s="3">
        <v>68.6818632309217</v>
      </c>
      <c r="M796" s="3">
        <v>1.99752031960325</v>
      </c>
      <c r="N796" s="3">
        <v>54.3912175648703</v>
      </c>
      <c r="O796" s="3">
        <v>7.96150481189852</v>
      </c>
      <c r="P796" s="3">
        <v>56.6901408450704</v>
      </c>
      <c r="Q796" s="3">
        <v>12.7684418947048</v>
      </c>
      <c r="R796" s="3">
        <v>51.186790505676</v>
      </c>
      <c r="S796" s="3">
        <v>31.0056030669419</v>
      </c>
      <c r="T796" s="3">
        <v>61.2493382742192</v>
      </c>
      <c r="U796" s="3">
        <v>69.1569568197396</v>
      </c>
      <c r="V796" s="3">
        <v>55.4263565891473</v>
      </c>
      <c r="W796" s="3">
        <v>89.7164332080629</v>
      </c>
      <c r="X796" s="3">
        <v>36.1423220973783</v>
      </c>
      <c r="Y796" s="3">
        <v>121.676646706587</v>
      </c>
      <c r="Z796" s="3">
        <v>33.2467532467532</v>
      </c>
      <c r="AA796" s="3">
        <v>0.196392282016382</v>
      </c>
      <c r="AB796" s="3">
        <v>0.286761859288492</v>
      </c>
      <c r="AC796" s="3">
        <v>-19.7954239569314</v>
      </c>
      <c r="AD796" s="3">
        <v>1.19959134498957</v>
      </c>
      <c r="AE796" s="5">
        <v>2</v>
      </c>
      <c r="AF796" s="3">
        <v>1.76177198911855</v>
      </c>
      <c r="AG796" s="3">
        <v>24.6124532894993</v>
      </c>
      <c r="AH796" s="3">
        <v>33.9410195753894</v>
      </c>
      <c r="AI796" s="3">
        <v>24.5384484190128</v>
      </c>
      <c r="AJ796" s="3">
        <v>22.5019013369324</v>
      </c>
      <c r="AK796" s="3"/>
      <c r="AL796" s="3"/>
      <c r="AM796" s="3">
        <v>100</v>
      </c>
      <c r="AN796" s="5" t="s">
        <v>56</v>
      </c>
      <c r="AO796" s="1"/>
      <c r="AP796" s="1"/>
      <c r="AQ796" s="1"/>
    </row>
    <row r="797" spans="1:43">
      <c r="A797" s="1" t="s">
        <v>2302</v>
      </c>
      <c r="B797" s="1" t="s">
        <v>2303</v>
      </c>
      <c r="C797" s="3">
        <v>5.67397260273973</v>
      </c>
      <c r="D797" s="4">
        <v>42166</v>
      </c>
      <c r="E797" s="3">
        <v>8.0474955033</v>
      </c>
      <c r="F797" s="5" t="s">
        <v>519</v>
      </c>
      <c r="G797" s="5">
        <v>1294</v>
      </c>
      <c r="H797" s="5" t="s">
        <v>93</v>
      </c>
      <c r="I797" s="3">
        <v>2.50521920668059</v>
      </c>
      <c r="J797" s="3">
        <v>74.4</v>
      </c>
      <c r="K797" s="3">
        <v>0.477489768076406</v>
      </c>
      <c r="L797" s="3">
        <v>85.6293359762141</v>
      </c>
      <c r="M797" s="3">
        <v>1.93771626297578</v>
      </c>
      <c r="N797" s="3">
        <v>55.189620758483</v>
      </c>
      <c r="O797" s="3">
        <v>3.36842105263158</v>
      </c>
      <c r="P797" s="3">
        <v>84.1549295774648</v>
      </c>
      <c r="Q797" s="3">
        <v>8.14977973568282</v>
      </c>
      <c r="R797" s="3">
        <v>69.1950464396285</v>
      </c>
      <c r="S797" s="3">
        <v>17.0906200317965</v>
      </c>
      <c r="T797" s="3">
        <v>82.6892535733192</v>
      </c>
      <c r="U797" s="3">
        <v>31.4005352363961</v>
      </c>
      <c r="V797" s="3">
        <v>82.6688815060908</v>
      </c>
      <c r="W797" s="3">
        <v>28.984238178634</v>
      </c>
      <c r="X797" s="3">
        <v>84.7066167290886</v>
      </c>
      <c r="Y797" s="3">
        <v>41.4985590778098</v>
      </c>
      <c r="Z797" s="3">
        <v>82.7272727272727</v>
      </c>
      <c r="AA797" s="3">
        <v>0.465686419941094</v>
      </c>
      <c r="AB797" s="3">
        <v>0.219714734531208</v>
      </c>
      <c r="AC797" s="3">
        <v>-10.8494533221194</v>
      </c>
      <c r="AD797" s="3">
        <v>0.814552898844078</v>
      </c>
      <c r="AE797" s="5">
        <v>3</v>
      </c>
      <c r="AF797" s="3">
        <v>0.654115835315486</v>
      </c>
      <c r="AG797" s="3">
        <v>14.4444813374209</v>
      </c>
      <c r="AH797" s="3">
        <v>15.5711941535107</v>
      </c>
      <c r="AI797" s="3">
        <v>7.81140378413097</v>
      </c>
      <c r="AJ797" s="3">
        <v>7.9176026073553</v>
      </c>
      <c r="AK797" s="3"/>
      <c r="AL797" s="3"/>
      <c r="AM797" s="3">
        <v>0.01</v>
      </c>
      <c r="AN797" s="5" t="s">
        <v>56</v>
      </c>
      <c r="AO797" s="1"/>
      <c r="AP797" s="1"/>
      <c r="AQ797" s="1"/>
    </row>
    <row r="798" spans="1:43">
      <c r="A798" s="1" t="s">
        <v>2304</v>
      </c>
      <c r="B798" s="1" t="s">
        <v>2305</v>
      </c>
      <c r="C798" s="3">
        <v>5.66301369863014</v>
      </c>
      <c r="D798" s="4">
        <v>42170</v>
      </c>
      <c r="E798" s="3">
        <v>6.5218835967</v>
      </c>
      <c r="F798" s="5" t="s">
        <v>1947</v>
      </c>
      <c r="G798" s="5">
        <v>617</v>
      </c>
      <c r="H798" s="5" t="s">
        <v>93</v>
      </c>
      <c r="I798" s="3">
        <v>2.59103641456585</v>
      </c>
      <c r="J798" s="3">
        <v>73.8</v>
      </c>
      <c r="K798" s="3">
        <v>0.895316804407721</v>
      </c>
      <c r="L798" s="3">
        <v>72.001982160555</v>
      </c>
      <c r="M798" s="3">
        <v>0.549073438572418</v>
      </c>
      <c r="N798" s="3">
        <v>79.2914171656687</v>
      </c>
      <c r="O798" s="3">
        <v>6.0057887120116</v>
      </c>
      <c r="P798" s="3">
        <v>65.6438631790744</v>
      </c>
      <c r="Q798" s="3">
        <v>2.44755244755247</v>
      </c>
      <c r="R798" s="3">
        <v>90.608875128999</v>
      </c>
      <c r="S798" s="3">
        <v>8.27790096082781</v>
      </c>
      <c r="T798" s="3">
        <v>95.5532027527793</v>
      </c>
      <c r="U798" s="3">
        <v>27.6132404181185</v>
      </c>
      <c r="V798" s="3">
        <v>87.2646733111849</v>
      </c>
      <c r="W798" s="3">
        <v>32.4593128390597</v>
      </c>
      <c r="X798" s="3">
        <v>79.4007490636704</v>
      </c>
      <c r="Y798" s="3">
        <v>47.4149260496183</v>
      </c>
      <c r="Z798" s="3">
        <v>76.6233766233766</v>
      </c>
      <c r="AA798" s="3">
        <v>0.0499579026705914</v>
      </c>
      <c r="AB798" s="3">
        <v>0.143624308059499</v>
      </c>
      <c r="AC798" s="3">
        <v>-13.998613998614</v>
      </c>
      <c r="AD798" s="3">
        <v>0.700387795688915</v>
      </c>
      <c r="AE798" s="5">
        <v>3</v>
      </c>
      <c r="AF798" s="3">
        <v>0.75327558996724</v>
      </c>
      <c r="AG798" s="3">
        <v>3.63044964162333</v>
      </c>
      <c r="AH798" s="3">
        <v>13.3021232949894</v>
      </c>
      <c r="AI798" s="3">
        <v>9.51263400665825</v>
      </c>
      <c r="AJ798" s="3">
        <v>9.3868561455986</v>
      </c>
      <c r="AK798" s="3"/>
      <c r="AL798" s="3"/>
      <c r="AM798" s="3"/>
      <c r="AN798" s="5" t="s">
        <v>46</v>
      </c>
      <c r="AO798" s="1"/>
      <c r="AP798" s="1"/>
      <c r="AQ798" s="1"/>
    </row>
    <row r="799" spans="1:43">
      <c r="A799" s="1" t="s">
        <v>2306</v>
      </c>
      <c r="B799" s="1" t="s">
        <v>2307</v>
      </c>
      <c r="C799" s="3">
        <v>5.62191780821918</v>
      </c>
      <c r="D799" s="4">
        <v>42185</v>
      </c>
      <c r="E799" s="3">
        <v>8.7457521205</v>
      </c>
      <c r="F799" s="5" t="s">
        <v>1996</v>
      </c>
      <c r="G799" s="5">
        <v>596</v>
      </c>
      <c r="H799" s="5" t="s">
        <v>93</v>
      </c>
      <c r="I799" s="3">
        <v>2.25613802256138</v>
      </c>
      <c r="J799" s="3">
        <v>77.15</v>
      </c>
      <c r="K799" s="3">
        <v>0.718954248366006</v>
      </c>
      <c r="L799" s="3">
        <v>78.1962338949455</v>
      </c>
      <c r="M799" s="3">
        <v>1.11548556430446</v>
      </c>
      <c r="N799" s="3">
        <v>70.9081836327345</v>
      </c>
      <c r="O799" s="3">
        <v>3.14591700133868</v>
      </c>
      <c r="P799" s="3">
        <v>85.9154929577465</v>
      </c>
      <c r="Q799" s="3">
        <v>6.42265193370166</v>
      </c>
      <c r="R799" s="3">
        <v>79.2053663570691</v>
      </c>
      <c r="S799" s="3">
        <v>14.0636565507032</v>
      </c>
      <c r="T799" s="3">
        <v>89.0947591318158</v>
      </c>
      <c r="U799" s="3">
        <v>27.7777777777778</v>
      </c>
      <c r="V799" s="3">
        <v>86.9878183831672</v>
      </c>
      <c r="W799" s="3">
        <v>33.8835794960903</v>
      </c>
      <c r="X799" s="3">
        <v>77.1535580524345</v>
      </c>
      <c r="Y799" s="3">
        <v>55.1863041289023</v>
      </c>
      <c r="Z799" s="3">
        <v>67.2727272727273</v>
      </c>
      <c r="AA799" s="3">
        <v>0.428808299324762</v>
      </c>
      <c r="AB799" s="3">
        <v>0.343045373845058</v>
      </c>
      <c r="AC799" s="3">
        <v>-5.36303630363036</v>
      </c>
      <c r="AD799" s="3">
        <v>1.9011426150596</v>
      </c>
      <c r="AE799" s="5">
        <v>2</v>
      </c>
      <c r="AF799" s="3">
        <v>0.744893184234737</v>
      </c>
      <c r="AG799" s="3">
        <v>12.7588945286997</v>
      </c>
      <c r="AH799" s="3">
        <v>14.4934978106568</v>
      </c>
      <c r="AI799" s="3">
        <v>9.53818949083647</v>
      </c>
      <c r="AJ799" s="3">
        <v>11.4976946014135</v>
      </c>
      <c r="AK799" s="3"/>
      <c r="AL799" s="3"/>
      <c r="AM799" s="3">
        <v>100</v>
      </c>
      <c r="AN799" s="5" t="s">
        <v>56</v>
      </c>
      <c r="AO799" s="1"/>
      <c r="AP799" s="1"/>
      <c r="AQ799" s="1"/>
    </row>
    <row r="800" spans="1:43">
      <c r="A800" s="1" t="s">
        <v>2308</v>
      </c>
      <c r="B800" s="1" t="s">
        <v>2309</v>
      </c>
      <c r="C800" s="3">
        <v>5.63287671232877</v>
      </c>
      <c r="D800" s="4">
        <v>42181</v>
      </c>
      <c r="E800" s="3">
        <v>2.5057226937</v>
      </c>
      <c r="F800" s="5" t="s">
        <v>2310</v>
      </c>
      <c r="G800" s="5">
        <v>1139</v>
      </c>
      <c r="H800" s="5" t="s">
        <v>93</v>
      </c>
      <c r="I800" s="3">
        <v>5.94841930116474</v>
      </c>
      <c r="J800" s="3">
        <v>49.25</v>
      </c>
      <c r="K800" s="3">
        <v>1.8392642942823</v>
      </c>
      <c r="L800" s="3">
        <v>46.6303270564916</v>
      </c>
      <c r="M800" s="3">
        <v>7.06179066834805</v>
      </c>
      <c r="N800" s="3">
        <v>16.4171656686627</v>
      </c>
      <c r="O800" s="3">
        <v>13.0492676431425</v>
      </c>
      <c r="P800" s="3">
        <v>43.1086519114688</v>
      </c>
      <c r="Q800" s="3">
        <v>13.351134846462</v>
      </c>
      <c r="R800" s="3">
        <v>50.1547987616099</v>
      </c>
      <c r="S800" s="3">
        <v>52.1505376344086</v>
      </c>
      <c r="T800" s="3">
        <v>40.4446797247221</v>
      </c>
      <c r="U800" s="3">
        <v>146.086956521739</v>
      </c>
      <c r="V800" s="3">
        <v>21.6500553709856</v>
      </c>
      <c r="W800" s="3">
        <v>98.2101167315175</v>
      </c>
      <c r="X800" s="3">
        <v>31.772784019975</v>
      </c>
      <c r="Y800" s="3">
        <v>116.030534351145</v>
      </c>
      <c r="Z800" s="3">
        <v>35.5844155844156</v>
      </c>
      <c r="AA800" s="3">
        <v>0.218346161057727</v>
      </c>
      <c r="AB800" s="3">
        <v>0.224589412224202</v>
      </c>
      <c r="AC800" s="3">
        <v>-32.3467230443975</v>
      </c>
      <c r="AD800" s="3">
        <v>0.790278181872764</v>
      </c>
      <c r="AE800" s="5">
        <v>5</v>
      </c>
      <c r="AF800" s="3">
        <v>1.91293440833222</v>
      </c>
      <c r="AG800" s="3">
        <v>62.7102886701913</v>
      </c>
      <c r="AH800" s="3">
        <v>61.3622576157947</v>
      </c>
      <c r="AI800" s="3">
        <v>26.2952321185471</v>
      </c>
      <c r="AJ800" s="3">
        <v>20.3755277646944</v>
      </c>
      <c r="AK800" s="3"/>
      <c r="AL800" s="3"/>
      <c r="AM800" s="3"/>
      <c r="AN800" s="5" t="s">
        <v>46</v>
      </c>
      <c r="AO800" s="1"/>
      <c r="AP800" s="1"/>
      <c r="AQ800" s="1"/>
    </row>
    <row r="801" spans="1:43">
      <c r="A801" s="1" t="s">
        <v>2311</v>
      </c>
      <c r="B801" s="1" t="s">
        <v>2312</v>
      </c>
      <c r="C801" s="3">
        <v>3.03287671232877</v>
      </c>
      <c r="D801" s="4">
        <v>43130</v>
      </c>
      <c r="E801" s="3">
        <v>15.5011868188</v>
      </c>
      <c r="F801" s="5" t="s">
        <v>1996</v>
      </c>
      <c r="G801" s="5">
        <v>341</v>
      </c>
      <c r="H801" s="5" t="s">
        <v>93</v>
      </c>
      <c r="I801" s="3">
        <v>2.68361581920904</v>
      </c>
      <c r="J801" s="3">
        <v>72.85</v>
      </c>
      <c r="K801" s="3">
        <v>0.692520775623269</v>
      </c>
      <c r="L801" s="3">
        <v>79.6828543111992</v>
      </c>
      <c r="M801" s="3">
        <v>1.04239054899235</v>
      </c>
      <c r="N801" s="3">
        <v>72.0059880239521</v>
      </c>
      <c r="O801" s="3">
        <v>4.52911574406901</v>
      </c>
      <c r="P801" s="3">
        <v>76.9114688128773</v>
      </c>
      <c r="Q801" s="3">
        <v>7.38552437223042</v>
      </c>
      <c r="R801" s="3">
        <v>73.7874097007224</v>
      </c>
      <c r="S801" s="3">
        <v>12.6258714175058</v>
      </c>
      <c r="T801" s="3">
        <v>91.9534145050291</v>
      </c>
      <c r="U801" s="3">
        <v>65.6036446469248</v>
      </c>
      <c r="V801" s="3">
        <v>56.921373200443</v>
      </c>
      <c r="W801" s="3">
        <v>58.0434782608695</v>
      </c>
      <c r="X801" s="3">
        <v>52.6217228464419</v>
      </c>
      <c r="Y801" s="3"/>
      <c r="Z801" s="3"/>
      <c r="AA801" s="3">
        <v>0.140244723622888</v>
      </c>
      <c r="AB801" s="3">
        <v>0.2283563315749</v>
      </c>
      <c r="AC801" s="3">
        <v>-16.735112936345</v>
      </c>
      <c r="AD801" s="3">
        <v>0.982940226111539</v>
      </c>
      <c r="AE801" s="5">
        <v>2</v>
      </c>
      <c r="AF801" s="3">
        <v>1.18838491501989</v>
      </c>
      <c r="AG801" s="3">
        <v>17.731268427267</v>
      </c>
      <c r="AH801" s="3">
        <v>32.7308370796825</v>
      </c>
      <c r="AI801" s="3"/>
      <c r="AJ801" s="3"/>
      <c r="AK801" s="3"/>
      <c r="AL801" s="3"/>
      <c r="AM801" s="3"/>
      <c r="AN801" s="5" t="s">
        <v>46</v>
      </c>
      <c r="AO801" s="1"/>
      <c r="AP801" s="1"/>
      <c r="AQ801" s="1"/>
    </row>
    <row r="802" spans="1:43">
      <c r="A802" s="1" t="s">
        <v>2313</v>
      </c>
      <c r="B802" s="1" t="s">
        <v>2314</v>
      </c>
      <c r="C802" s="3">
        <v>5.1972602739726</v>
      </c>
      <c r="D802" s="4">
        <v>42340</v>
      </c>
      <c r="E802" s="3">
        <v>17.2951177747</v>
      </c>
      <c r="F802" s="5" t="s">
        <v>1996</v>
      </c>
      <c r="G802" s="5">
        <v>558</v>
      </c>
      <c r="H802" s="5" t="s">
        <v>93</v>
      </c>
      <c r="I802" s="3">
        <v>5.33672172808131</v>
      </c>
      <c r="J802" s="3">
        <v>51.2</v>
      </c>
      <c r="K802" s="3">
        <v>1.15924344112263</v>
      </c>
      <c r="L802" s="3">
        <v>62.784935579782</v>
      </c>
      <c r="M802" s="3">
        <v>1.65542611894543</v>
      </c>
      <c r="N802" s="3">
        <v>60.2794411177645</v>
      </c>
      <c r="O802" s="3">
        <v>9.07894736842105</v>
      </c>
      <c r="P802" s="3">
        <v>53.1187122736419</v>
      </c>
      <c r="Q802" s="3">
        <v>14.9791955617198</v>
      </c>
      <c r="R802" s="3">
        <v>47.4200206398349</v>
      </c>
      <c r="S802" s="3">
        <v>29.4301327088212</v>
      </c>
      <c r="T802" s="3">
        <v>63.208046585495</v>
      </c>
      <c r="U802" s="3">
        <v>59.4657015557245</v>
      </c>
      <c r="V802" s="3">
        <v>60.077519379845</v>
      </c>
      <c r="W802" s="3">
        <v>69.9077961384193</v>
      </c>
      <c r="X802" s="3">
        <v>44.9438202247191</v>
      </c>
      <c r="Y802" s="3">
        <v>94.7308527732268</v>
      </c>
      <c r="Z802" s="3">
        <v>45.1948051948052</v>
      </c>
      <c r="AA802" s="3">
        <v>0.350718222277014</v>
      </c>
      <c r="AB802" s="3">
        <v>0.563167140100292</v>
      </c>
      <c r="AC802" s="3">
        <v>-6.10119047619048</v>
      </c>
      <c r="AD802" s="3">
        <v>3.16140007719681</v>
      </c>
      <c r="AE802" s="5">
        <v>1</v>
      </c>
      <c r="AF802" s="3">
        <v>1.3935121144874</v>
      </c>
      <c r="AG802" s="3">
        <v>30.4672608822264</v>
      </c>
      <c r="AH802" s="3">
        <v>26.593928594902</v>
      </c>
      <c r="AI802" s="3">
        <v>18.3437952634456</v>
      </c>
      <c r="AJ802" s="3">
        <v>16.6076697818838</v>
      </c>
      <c r="AK802" s="3"/>
      <c r="AL802" s="3"/>
      <c r="AM802" s="3"/>
      <c r="AN802" s="5" t="s">
        <v>46</v>
      </c>
      <c r="AO802" s="1"/>
      <c r="AP802" s="1"/>
      <c r="AQ802" s="1"/>
    </row>
    <row r="803" spans="1:43">
      <c r="A803" s="1" t="s">
        <v>2315</v>
      </c>
      <c r="B803" s="1" t="s">
        <v>2316</v>
      </c>
      <c r="C803" s="3">
        <v>5.62465753424657</v>
      </c>
      <c r="D803" s="4">
        <v>42184</v>
      </c>
      <c r="E803" s="3">
        <v>6.1561267032</v>
      </c>
      <c r="F803" s="5" t="s">
        <v>631</v>
      </c>
      <c r="G803" s="5">
        <v>834</v>
      </c>
      <c r="H803" s="5" t="s">
        <v>93</v>
      </c>
      <c r="I803" s="3">
        <v>12.8173753441419</v>
      </c>
      <c r="J803" s="3">
        <v>16.9</v>
      </c>
      <c r="K803" s="3">
        <v>4.26915465083405</v>
      </c>
      <c r="L803" s="3">
        <v>9.86124876114965</v>
      </c>
      <c r="M803" s="3">
        <v>6.52801848642403</v>
      </c>
      <c r="N803" s="3">
        <v>20.5588822355289</v>
      </c>
      <c r="O803" s="3">
        <v>21.5557020435069</v>
      </c>
      <c r="P803" s="3">
        <v>19.1146881287726</v>
      </c>
      <c r="Q803" s="3">
        <v>28.0555555555556</v>
      </c>
      <c r="R803" s="3">
        <v>22.0846233230134</v>
      </c>
      <c r="S803" s="3">
        <v>87.589013224822</v>
      </c>
      <c r="T803" s="3">
        <v>10.1641079936474</v>
      </c>
      <c r="U803" s="3">
        <v>206.312292358804</v>
      </c>
      <c r="V803" s="3">
        <v>5.64784053156146</v>
      </c>
      <c r="W803" s="3">
        <v>200.325732899023</v>
      </c>
      <c r="X803" s="3">
        <v>2.93383270911361</v>
      </c>
      <c r="Y803" s="3">
        <v>292.340425531915</v>
      </c>
      <c r="Z803" s="3">
        <v>1.55844155844156</v>
      </c>
      <c r="AA803" s="3">
        <v>0.350397708130963</v>
      </c>
      <c r="AB803" s="3">
        <v>0.415611310030691</v>
      </c>
      <c r="AC803" s="3">
        <v>-24.7109826589595</v>
      </c>
      <c r="AD803" s="3">
        <v>1.78789926655512</v>
      </c>
      <c r="AE803" s="5">
        <v>3</v>
      </c>
      <c r="AF803" s="3">
        <v>2.8930271553748</v>
      </c>
      <c r="AG803" s="3">
        <v>85.2992634866907</v>
      </c>
      <c r="AH803" s="3">
        <v>77.3478964940098</v>
      </c>
      <c r="AI803" s="3">
        <v>42.5031357625669</v>
      </c>
      <c r="AJ803" s="3">
        <v>34.7040948445654</v>
      </c>
      <c r="AK803" s="3"/>
      <c r="AL803" s="3"/>
      <c r="AM803" s="3"/>
      <c r="AN803" s="5" t="s">
        <v>46</v>
      </c>
      <c r="AO803" s="1"/>
      <c r="AP803" s="1"/>
      <c r="AQ803" s="1"/>
    </row>
    <row r="804" spans="1:43">
      <c r="A804" s="1" t="s">
        <v>2317</v>
      </c>
      <c r="B804" s="1" t="s">
        <v>2318</v>
      </c>
      <c r="C804" s="3">
        <v>5.67671232876712</v>
      </c>
      <c r="D804" s="4">
        <v>42165</v>
      </c>
      <c r="E804" s="3">
        <v>5.5192226892</v>
      </c>
      <c r="F804" s="5" t="s">
        <v>1999</v>
      </c>
      <c r="G804" s="5">
        <v>260</v>
      </c>
      <c r="H804" s="5" t="s">
        <v>93</v>
      </c>
      <c r="I804" s="3">
        <v>3.47268437292032</v>
      </c>
      <c r="J804" s="3">
        <v>63.95</v>
      </c>
      <c r="K804" s="3">
        <v>1.47137347967962</v>
      </c>
      <c r="L804" s="3">
        <v>54.2120911793855</v>
      </c>
      <c r="M804" s="3">
        <v>2.06480873664737</v>
      </c>
      <c r="N804" s="3">
        <v>53.4431137724551</v>
      </c>
      <c r="O804" s="3">
        <v>4.95213549337261</v>
      </c>
      <c r="P804" s="3">
        <v>74.4466800804829</v>
      </c>
      <c r="Q804" s="3">
        <v>10.856883588281</v>
      </c>
      <c r="R804" s="3">
        <v>57.0175438596491</v>
      </c>
      <c r="S804" s="3">
        <v>30.8969845400275</v>
      </c>
      <c r="T804" s="3">
        <v>61.4081524616199</v>
      </c>
      <c r="U804" s="3">
        <v>41.5576891243172</v>
      </c>
      <c r="V804" s="3">
        <v>72.0930232558139</v>
      </c>
      <c r="W804" s="3">
        <v>46.630658436214</v>
      </c>
      <c r="X804" s="3">
        <v>62.2347066167291</v>
      </c>
      <c r="Y804" s="3">
        <v>65.0550086855819</v>
      </c>
      <c r="Z804" s="3">
        <v>58.961038961039</v>
      </c>
      <c r="AA804" s="3">
        <v>0.428462453703268</v>
      </c>
      <c r="AB804" s="3">
        <v>0.567099106787488</v>
      </c>
      <c r="AC804" s="3">
        <v>-5.40035853002689</v>
      </c>
      <c r="AD804" s="3">
        <v>2.5149083722953</v>
      </c>
      <c r="AE804" s="5">
        <v>4</v>
      </c>
      <c r="AF804" s="3">
        <v>1.02914234041235</v>
      </c>
      <c r="AG804" s="3">
        <v>27.1453272087087</v>
      </c>
      <c r="AH804" s="3">
        <v>18.2801163820235</v>
      </c>
      <c r="AI804" s="3">
        <v>13.4176329850871</v>
      </c>
      <c r="AJ804" s="3">
        <v>12.2725803120515</v>
      </c>
      <c r="AK804" s="3"/>
      <c r="AL804" s="3"/>
      <c r="AM804" s="3"/>
      <c r="AN804" s="5" t="s">
        <v>46</v>
      </c>
      <c r="AO804" s="1"/>
      <c r="AP804" s="1"/>
      <c r="AQ804" s="1"/>
    </row>
    <row r="805" spans="1:43">
      <c r="A805" s="1" t="s">
        <v>2319</v>
      </c>
      <c r="B805" s="1" t="s">
        <v>2320</v>
      </c>
      <c r="C805" s="3">
        <v>5.66027397260274</v>
      </c>
      <c r="D805" s="4">
        <v>42171</v>
      </c>
      <c r="E805" s="3">
        <v>0.2630536977</v>
      </c>
      <c r="F805" s="5" t="s">
        <v>2321</v>
      </c>
      <c r="G805" s="5">
        <v>930</v>
      </c>
      <c r="H805" s="5" t="s">
        <v>226</v>
      </c>
      <c r="I805" s="3">
        <v>4.86111111111111</v>
      </c>
      <c r="J805" s="3">
        <v>9.38833570412518</v>
      </c>
      <c r="K805" s="3">
        <v>2.56603773584906</v>
      </c>
      <c r="L805" s="3">
        <v>1.71957671957672</v>
      </c>
      <c r="M805" s="3">
        <v>1.11607142857142</v>
      </c>
      <c r="N805" s="3">
        <v>36.3892806770099</v>
      </c>
      <c r="O805" s="3">
        <v>10.6677524429967</v>
      </c>
      <c r="P805" s="3">
        <v>3.77358490566038</v>
      </c>
      <c r="Q805" s="3">
        <v>15.5612244897959</v>
      </c>
      <c r="R805" s="3">
        <v>4.01459854014599</v>
      </c>
      <c r="S805" s="3">
        <v>18.3797909407666</v>
      </c>
      <c r="T805" s="3">
        <v>35.9042553191489</v>
      </c>
      <c r="U805" s="3">
        <v>26.4186046511628</v>
      </c>
      <c r="V805" s="3">
        <v>56.5972222222222</v>
      </c>
      <c r="W805" s="3">
        <v>20.2654867256637</v>
      </c>
      <c r="X805" s="3">
        <v>78.2426778242678</v>
      </c>
      <c r="Y805" s="3">
        <v>34.4213649851632</v>
      </c>
      <c r="Z805" s="3">
        <v>62.2222222222222</v>
      </c>
      <c r="AA805" s="3">
        <v>0.105007981104038</v>
      </c>
      <c r="AB805" s="3">
        <v>0.0719024860800351</v>
      </c>
      <c r="AC805" s="3">
        <v>-14.5973154362416</v>
      </c>
      <c r="AD805" s="3">
        <v>0.433794917787776</v>
      </c>
      <c r="AE805" s="5">
        <v>8</v>
      </c>
      <c r="AF805" s="3">
        <v>0.301443903906018</v>
      </c>
      <c r="AG805" s="3">
        <v>10.8725107771643</v>
      </c>
      <c r="AH805" s="3">
        <v>11.3854363647099</v>
      </c>
      <c r="AI805" s="3">
        <v>3.83283848289213</v>
      </c>
      <c r="AJ805" s="3">
        <v>4.34346020393572</v>
      </c>
      <c r="AK805" s="3"/>
      <c r="AL805" s="3"/>
      <c r="AM805" s="3"/>
      <c r="AN805" s="5" t="s">
        <v>46</v>
      </c>
      <c r="AO805" s="1"/>
      <c r="AP805" s="1"/>
      <c r="AQ805" s="1"/>
    </row>
    <row r="806" spans="1:43">
      <c r="A806" s="1" t="s">
        <v>2322</v>
      </c>
      <c r="B806" s="1" t="s">
        <v>2323</v>
      </c>
      <c r="C806" s="3">
        <v>5.6</v>
      </c>
      <c r="D806" s="4">
        <v>42193</v>
      </c>
      <c r="E806" s="3">
        <v>13.1668421345</v>
      </c>
      <c r="F806" s="5" t="s">
        <v>1251</v>
      </c>
      <c r="G806" s="5">
        <v>2045</v>
      </c>
      <c r="H806" s="5" t="s">
        <v>93</v>
      </c>
      <c r="I806" s="3">
        <v>-2.12367270455965</v>
      </c>
      <c r="J806" s="3">
        <v>97.25</v>
      </c>
      <c r="K806" s="3">
        <v>0.901481004507409</v>
      </c>
      <c r="L806" s="3">
        <v>71.8037661050545</v>
      </c>
      <c r="M806" s="3">
        <v>-3.45040049291436</v>
      </c>
      <c r="N806" s="3">
        <v>95.7584830339321</v>
      </c>
      <c r="O806" s="3">
        <v>2.61951538965293</v>
      </c>
      <c r="P806" s="3">
        <v>87.9275653923541</v>
      </c>
      <c r="Q806" s="3">
        <v>-6.33592349073521</v>
      </c>
      <c r="R806" s="3">
        <v>97.5232198142415</v>
      </c>
      <c r="S806" s="3">
        <v>17.2904191616766</v>
      </c>
      <c r="T806" s="3">
        <v>82.1598729486501</v>
      </c>
      <c r="U806" s="3">
        <v>80.1149425287356</v>
      </c>
      <c r="V806" s="3">
        <v>49.8338870431894</v>
      </c>
      <c r="W806" s="3">
        <v>50.5283381364073</v>
      </c>
      <c r="X806" s="3">
        <v>58.9263420724095</v>
      </c>
      <c r="Y806" s="3">
        <v>92.6790034267913</v>
      </c>
      <c r="Z806" s="3">
        <v>46.1038961038961</v>
      </c>
      <c r="AA806" s="3">
        <v>0.0764859199162306</v>
      </c>
      <c r="AB806" s="3">
        <v>0.121225462574547</v>
      </c>
      <c r="AC806" s="3">
        <v>-33.2139659803044</v>
      </c>
      <c r="AD806" s="3">
        <v>0.438887207189254</v>
      </c>
      <c r="AE806" s="5">
        <v>4</v>
      </c>
      <c r="AF806" s="3">
        <v>1.13352742796148</v>
      </c>
      <c r="AG806" s="3">
        <v>20.058581450012</v>
      </c>
      <c r="AH806" s="3">
        <v>37.0751489888649</v>
      </c>
      <c r="AI806" s="3">
        <v>14.0270242762058</v>
      </c>
      <c r="AJ806" s="3">
        <v>10.7054093350655</v>
      </c>
      <c r="AK806" s="3"/>
      <c r="AL806" s="3"/>
      <c r="AM806" s="3"/>
      <c r="AN806" s="5" t="s">
        <v>46</v>
      </c>
      <c r="AO806" s="1"/>
      <c r="AP806" s="1"/>
      <c r="AQ806" s="1"/>
    </row>
    <row r="807" spans="1:43">
      <c r="A807" s="1" t="s">
        <v>2324</v>
      </c>
      <c r="B807" s="1" t="s">
        <v>2325</v>
      </c>
      <c r="C807" s="3">
        <v>5.65479452054795</v>
      </c>
      <c r="D807" s="4">
        <v>42173</v>
      </c>
      <c r="E807" s="3">
        <v>7.7239449292</v>
      </c>
      <c r="F807" s="5" t="s">
        <v>2157</v>
      </c>
      <c r="G807" s="5">
        <v>2030</v>
      </c>
      <c r="H807" s="5" t="s">
        <v>93</v>
      </c>
      <c r="I807" s="3">
        <v>3.53242885506287</v>
      </c>
      <c r="J807" s="3">
        <v>63.4</v>
      </c>
      <c r="K807" s="3">
        <v>1.12314156431803</v>
      </c>
      <c r="L807" s="3">
        <v>64.6679881070367</v>
      </c>
      <c r="M807" s="3">
        <v>1.18037028054006</v>
      </c>
      <c r="N807" s="3">
        <v>69.6606786427146</v>
      </c>
      <c r="O807" s="3">
        <v>7.9479450222139</v>
      </c>
      <c r="P807" s="3">
        <v>56.7907444668008</v>
      </c>
      <c r="Q807" s="3">
        <v>9.13058726499898</v>
      </c>
      <c r="R807" s="3">
        <v>63.6738906088751</v>
      </c>
      <c r="S807" s="3">
        <v>21.5133225292291</v>
      </c>
      <c r="T807" s="3">
        <v>74.5367919534145</v>
      </c>
      <c r="U807" s="3">
        <v>46.077506868343</v>
      </c>
      <c r="V807" s="3">
        <v>68.936877076412</v>
      </c>
      <c r="W807" s="3">
        <v>25.1366621249177</v>
      </c>
      <c r="X807" s="3">
        <v>88.5767790262172</v>
      </c>
      <c r="Y807" s="3">
        <v>31.4553216452569</v>
      </c>
      <c r="Z807" s="3">
        <v>90.5194805194805</v>
      </c>
      <c r="AA807" s="3">
        <v>0.401729699720658</v>
      </c>
      <c r="AB807" s="3">
        <v>0.113981212154855</v>
      </c>
      <c r="AC807" s="3">
        <v>-22.6861894432393</v>
      </c>
      <c r="AD807" s="3">
        <v>0.341454154672212</v>
      </c>
      <c r="AE807" s="5">
        <v>8</v>
      </c>
      <c r="AF807" s="3">
        <v>0.547547952561013</v>
      </c>
      <c r="AG807" s="3">
        <v>19.4599493470208</v>
      </c>
      <c r="AH807" s="3">
        <v>22.7031004419057</v>
      </c>
      <c r="AI807" s="3">
        <v>6.9074931564387</v>
      </c>
      <c r="AJ807" s="3">
        <v>6.38887171360858</v>
      </c>
      <c r="AK807" s="3"/>
      <c r="AL807" s="3"/>
      <c r="AM807" s="3">
        <v>100</v>
      </c>
      <c r="AN807" s="5" t="s">
        <v>56</v>
      </c>
      <c r="AO807" s="1"/>
      <c r="AP807" s="1"/>
      <c r="AQ807" s="1"/>
    </row>
    <row r="808" spans="1:43">
      <c r="A808" s="1" t="s">
        <v>2326</v>
      </c>
      <c r="B808" s="1" t="s">
        <v>2327</v>
      </c>
      <c r="C808" s="3">
        <v>5.62465753424657</v>
      </c>
      <c r="D808" s="4">
        <v>42184</v>
      </c>
      <c r="E808" s="3">
        <v>0.7786761177</v>
      </c>
      <c r="F808" s="5" t="s">
        <v>2328</v>
      </c>
      <c r="G808" s="5">
        <v>302</v>
      </c>
      <c r="H808" s="5" t="s">
        <v>60</v>
      </c>
      <c r="I808" s="3">
        <v>1.30151843817788</v>
      </c>
      <c r="J808" s="3">
        <v>76.1904761904762</v>
      </c>
      <c r="K808" s="3">
        <v>0.863930885529158</v>
      </c>
      <c r="L808" s="3">
        <v>74.209012464046</v>
      </c>
      <c r="M808" s="3">
        <v>-1.26849894291754</v>
      </c>
      <c r="N808" s="3">
        <v>69.6340257171118</v>
      </c>
      <c r="O808" s="3">
        <v>1.41150922909881</v>
      </c>
      <c r="P808" s="3">
        <v>76.8762677484787</v>
      </c>
      <c r="Q808" s="3">
        <v>0.322234156820623</v>
      </c>
      <c r="R808" s="3">
        <v>72.1465968586387</v>
      </c>
      <c r="S808" s="3">
        <v>25.3691275167785</v>
      </c>
      <c r="T808" s="3">
        <v>66.4251207729469</v>
      </c>
      <c r="U808" s="3">
        <v>56.4489112227806</v>
      </c>
      <c r="V808" s="3">
        <v>63.4974533106961</v>
      </c>
      <c r="W808" s="3">
        <v>26.5582655826558</v>
      </c>
      <c r="X808" s="3">
        <v>72.2727272727273</v>
      </c>
      <c r="Y808" s="3">
        <v>24.8663101604278</v>
      </c>
      <c r="Z808" s="3">
        <v>84.789644012945</v>
      </c>
      <c r="AA808" s="3">
        <v>0.136607712560743</v>
      </c>
      <c r="AB808" s="3">
        <v>0.072433535863106</v>
      </c>
      <c r="AC808" s="3">
        <v>-32.3281061519903</v>
      </c>
      <c r="AD808" s="3">
        <v>0.252165396680642</v>
      </c>
      <c r="AE808" s="5">
        <v>5</v>
      </c>
      <c r="AF808" s="3">
        <v>0.570102013624965</v>
      </c>
      <c r="AG808" s="3">
        <v>22.7857029754831</v>
      </c>
      <c r="AH808" s="3">
        <v>26.0802050576692</v>
      </c>
      <c r="AI808" s="3">
        <v>5.5954430426189</v>
      </c>
      <c r="AJ808" s="3">
        <v>4.6920950470267</v>
      </c>
      <c r="AK808" s="3"/>
      <c r="AL808" s="3"/>
      <c r="AM808" s="3"/>
      <c r="AN808" s="5" t="s">
        <v>46</v>
      </c>
      <c r="AO808" s="1"/>
      <c r="AP808" s="1"/>
      <c r="AQ808" s="1"/>
    </row>
    <row r="809" spans="1:43">
      <c r="A809" s="1" t="s">
        <v>2329</v>
      </c>
      <c r="B809" s="1" t="s">
        <v>2330</v>
      </c>
      <c r="C809" s="3">
        <v>5.62465753424657</v>
      </c>
      <c r="D809" s="4">
        <v>42184</v>
      </c>
      <c r="E809" s="3">
        <v>2.7170391914</v>
      </c>
      <c r="F809" s="5" t="s">
        <v>1955</v>
      </c>
      <c r="G809" s="5">
        <v>945</v>
      </c>
      <c r="H809" s="5" t="s">
        <v>93</v>
      </c>
      <c r="I809" s="3">
        <v>14.2731003475922</v>
      </c>
      <c r="J809" s="3">
        <v>11.95</v>
      </c>
      <c r="K809" s="3">
        <v>4.04829545454546</v>
      </c>
      <c r="L809" s="3">
        <v>12.5867195242815</v>
      </c>
      <c r="M809" s="3">
        <v>7.56240822320118</v>
      </c>
      <c r="N809" s="3">
        <v>13.8223552894212</v>
      </c>
      <c r="O809" s="3">
        <v>25.7915636893727</v>
      </c>
      <c r="P809" s="3">
        <v>10.0603621730382</v>
      </c>
      <c r="Q809" s="3">
        <v>36.5878475020826</v>
      </c>
      <c r="R809" s="3">
        <v>8.92672858617131</v>
      </c>
      <c r="S809" s="3">
        <v>97.6825090413746</v>
      </c>
      <c r="T809" s="3">
        <v>5.08205399682372</v>
      </c>
      <c r="U809" s="3">
        <v>200.135902431589</v>
      </c>
      <c r="V809" s="3">
        <v>6.86600221483942</v>
      </c>
      <c r="W809" s="3">
        <v>146.833078229257</v>
      </c>
      <c r="X809" s="3">
        <v>12.0474406991261</v>
      </c>
      <c r="Y809" s="3">
        <v>94.9102624205139</v>
      </c>
      <c r="Z809" s="3">
        <v>45.0649350649351</v>
      </c>
      <c r="AA809" s="3">
        <v>0.361310682976179</v>
      </c>
      <c r="AB809" s="3">
        <v>0.304590956230961</v>
      </c>
      <c r="AC809" s="3">
        <v>-29.625</v>
      </c>
      <c r="AD809" s="3">
        <v>1.18383682962989</v>
      </c>
      <c r="AE809" s="5">
        <v>3</v>
      </c>
      <c r="AF809" s="3">
        <v>2.30170336961342</v>
      </c>
      <c r="AG809" s="3">
        <v>87.0048445329505</v>
      </c>
      <c r="AH809" s="3">
        <v>73.041677693059</v>
      </c>
      <c r="AI809" s="3">
        <v>26.3229480886709</v>
      </c>
      <c r="AJ809" s="3">
        <v>18.5704439028833</v>
      </c>
      <c r="AK809" s="3"/>
      <c r="AL809" s="3"/>
      <c r="AM809" s="3"/>
      <c r="AN809" s="5" t="s">
        <v>46</v>
      </c>
      <c r="AO809" s="1"/>
      <c r="AP809" s="1"/>
      <c r="AQ809" s="1"/>
    </row>
    <row r="810" spans="1:43">
      <c r="A810" s="1" t="s">
        <v>2331</v>
      </c>
      <c r="B810" s="1" t="s">
        <v>2332</v>
      </c>
      <c r="C810" s="3">
        <v>5.63287671232877</v>
      </c>
      <c r="D810" s="4">
        <v>42181</v>
      </c>
      <c r="E810" s="3">
        <v>2.548806412</v>
      </c>
      <c r="F810" s="5" t="s">
        <v>1638</v>
      </c>
      <c r="G810" s="5">
        <v>839</v>
      </c>
      <c r="H810" s="5" t="s">
        <v>55</v>
      </c>
      <c r="I810" s="3">
        <v>11.8655692729767</v>
      </c>
      <c r="J810" s="3">
        <v>39.0199637023593</v>
      </c>
      <c r="K810" s="3">
        <v>3.2932235592147</v>
      </c>
      <c r="L810" s="3">
        <v>34.9152542372881</v>
      </c>
      <c r="M810" s="3">
        <v>7.23208415516109</v>
      </c>
      <c r="N810" s="3">
        <v>31.5978456014363</v>
      </c>
      <c r="O810" s="3">
        <v>19.1380569758948</v>
      </c>
      <c r="P810" s="3">
        <v>50.5960264900662</v>
      </c>
      <c r="Q810" s="3">
        <v>22.3555888972243</v>
      </c>
      <c r="R810" s="3">
        <v>53.3536585365854</v>
      </c>
      <c r="S810" s="3">
        <v>74.2521367521367</v>
      </c>
      <c r="T810" s="3">
        <v>36.62109375</v>
      </c>
      <c r="U810" s="3">
        <v>138.799414348463</v>
      </c>
      <c r="V810" s="3">
        <v>52.5745257452574</v>
      </c>
      <c r="W810" s="3">
        <v>88.7731481481482</v>
      </c>
      <c r="X810" s="3">
        <v>64.9415692821369</v>
      </c>
      <c r="Y810" s="3">
        <v>118.632707774799</v>
      </c>
      <c r="Z810" s="3">
        <v>61.1226611226611</v>
      </c>
      <c r="AA810" s="3">
        <v>0.302014906903509</v>
      </c>
      <c r="AB810" s="3">
        <v>0.200104475539634</v>
      </c>
      <c r="AC810" s="3">
        <v>-34.0122199592668</v>
      </c>
      <c r="AD810" s="3">
        <v>0.692144186193309</v>
      </c>
      <c r="AE810" s="5">
        <v>5</v>
      </c>
      <c r="AF810" s="3">
        <v>1.60679993324967</v>
      </c>
      <c r="AG810" s="3">
        <v>73.3387121825192</v>
      </c>
      <c r="AH810" s="3">
        <v>54.2428229204678</v>
      </c>
      <c r="AI810" s="3">
        <v>19.5244775857177</v>
      </c>
      <c r="AJ810" s="3">
        <v>19.4210835168045</v>
      </c>
      <c r="AK810" s="3"/>
      <c r="AL810" s="3"/>
      <c r="AM810" s="3"/>
      <c r="AN810" s="5" t="s">
        <v>46</v>
      </c>
      <c r="AO810" s="1"/>
      <c r="AP810" s="1"/>
      <c r="AQ810" s="1"/>
    </row>
    <row r="811" spans="1:43">
      <c r="A811" s="1" t="s">
        <v>2333</v>
      </c>
      <c r="B811" s="1" t="s">
        <v>2334</v>
      </c>
      <c r="C811" s="3">
        <v>5.67397260273973</v>
      </c>
      <c r="D811" s="4">
        <v>42166</v>
      </c>
      <c r="E811" s="3">
        <v>6.6839446419</v>
      </c>
      <c r="F811" s="5" t="s">
        <v>2335</v>
      </c>
      <c r="G811" s="5">
        <v>981</v>
      </c>
      <c r="H811" s="5" t="s">
        <v>93</v>
      </c>
      <c r="I811" s="3">
        <v>3.85208012326657</v>
      </c>
      <c r="J811" s="3">
        <v>60.45</v>
      </c>
      <c r="K811" s="3">
        <v>1.04947526236882</v>
      </c>
      <c r="L811" s="3">
        <v>67.5421209117939</v>
      </c>
      <c r="M811" s="3">
        <v>2.43161094224926</v>
      </c>
      <c r="N811" s="3">
        <v>48.8522954091816</v>
      </c>
      <c r="O811" s="3">
        <v>6.7300079176564</v>
      </c>
      <c r="P811" s="3">
        <v>61.569416498994</v>
      </c>
      <c r="Q811" s="3">
        <v>12.5858733098096</v>
      </c>
      <c r="R811" s="3">
        <v>51.8575851393189</v>
      </c>
      <c r="S811" s="3">
        <v>28.9071864304376</v>
      </c>
      <c r="T811" s="3">
        <v>63.4727368978295</v>
      </c>
      <c r="U811" s="3">
        <v>43.9242091795505</v>
      </c>
      <c r="V811" s="3">
        <v>70.5980066445183</v>
      </c>
      <c r="W811" s="3">
        <v>36.3344559610976</v>
      </c>
      <c r="X811" s="3">
        <v>74.4069912609238</v>
      </c>
      <c r="Y811" s="3">
        <v>49.927642308779</v>
      </c>
      <c r="Z811" s="3">
        <v>73.3766233766234</v>
      </c>
      <c r="AA811" s="3">
        <v>0.496563331429593</v>
      </c>
      <c r="AB811" s="3">
        <v>0.243935764720199</v>
      </c>
      <c r="AC811" s="3">
        <v>-10.7619047619048</v>
      </c>
      <c r="AD811" s="3">
        <v>1.00939651582683</v>
      </c>
      <c r="AE811" s="5">
        <v>4</v>
      </c>
      <c r="AF811" s="3">
        <v>0.812126593715889</v>
      </c>
      <c r="AG811" s="3">
        <v>27.9585767196909</v>
      </c>
      <c r="AH811" s="3">
        <v>20.9028015124267</v>
      </c>
      <c r="AI811" s="3">
        <v>10.419261187831</v>
      </c>
      <c r="AJ811" s="3">
        <v>9.56493699767411</v>
      </c>
      <c r="AK811" s="3"/>
      <c r="AL811" s="3"/>
      <c r="AM811" s="3">
        <v>100</v>
      </c>
      <c r="AN811" s="5" t="s">
        <v>56</v>
      </c>
      <c r="AO811" s="1"/>
      <c r="AP811" s="1"/>
      <c r="AQ811" s="1"/>
    </row>
    <row r="812" spans="1:43">
      <c r="A812" s="1" t="s">
        <v>2336</v>
      </c>
      <c r="B812" s="1" t="s">
        <v>2337</v>
      </c>
      <c r="C812" s="3">
        <v>5.66301369863014</v>
      </c>
      <c r="D812" s="4">
        <v>42170</v>
      </c>
      <c r="E812" s="3">
        <v>0.0492671331</v>
      </c>
      <c r="F812" s="5" t="s">
        <v>89</v>
      </c>
      <c r="G812" s="5">
        <v>94</v>
      </c>
      <c r="H812" s="5" t="s">
        <v>93</v>
      </c>
      <c r="I812" s="3">
        <v>1.32686676427525</v>
      </c>
      <c r="J812" s="3">
        <v>86.05</v>
      </c>
      <c r="K812" s="3">
        <v>-0.00903016073686012</v>
      </c>
      <c r="L812" s="3">
        <v>94.6977205153618</v>
      </c>
      <c r="M812" s="3">
        <v>1.12328767123287</v>
      </c>
      <c r="N812" s="3">
        <v>70.5089820359281</v>
      </c>
      <c r="O812" s="3">
        <v>0.920524972657674</v>
      </c>
      <c r="P812" s="3">
        <v>93.4607645875251</v>
      </c>
      <c r="Q812" s="3">
        <v>0.171883481092818</v>
      </c>
      <c r="R812" s="3">
        <v>93.8080495356037</v>
      </c>
      <c r="S812" s="3">
        <v>4.51156205757431</v>
      </c>
      <c r="T812" s="3">
        <v>97.5119110640551</v>
      </c>
      <c r="U812" s="3">
        <v>8.64403453689166</v>
      </c>
      <c r="V812" s="3">
        <v>98.5603543743079</v>
      </c>
      <c r="W812" s="3">
        <v>4.06954887218044</v>
      </c>
      <c r="X812" s="3">
        <v>99.1260923845194</v>
      </c>
      <c r="Y812" s="3">
        <v>8.55882352941176</v>
      </c>
      <c r="Z812" s="3">
        <v>98.5714285714286</v>
      </c>
      <c r="AA812" s="3">
        <v>0.0501391021363874</v>
      </c>
      <c r="AB812" s="3">
        <v>0.0038934951901876</v>
      </c>
      <c r="AC812" s="3">
        <v>-10.1835352815396</v>
      </c>
      <c r="AD812" s="3">
        <v>0.131198390330337</v>
      </c>
      <c r="AE812" s="5">
        <v>5</v>
      </c>
      <c r="AF812" s="3">
        <v>0.0699931278873853</v>
      </c>
      <c r="AG812" s="3">
        <v>0.467053793255712</v>
      </c>
      <c r="AH812" s="3">
        <v>4.91242901944706</v>
      </c>
      <c r="AI812" s="3">
        <v>0.968678707152359</v>
      </c>
      <c r="AJ812" s="3">
        <v>1.43012775291125</v>
      </c>
      <c r="AK812" s="3"/>
      <c r="AL812" s="3"/>
      <c r="AM812" s="3"/>
      <c r="AN812" s="5" t="s">
        <v>46</v>
      </c>
      <c r="AO812" s="1"/>
      <c r="AP812" s="1"/>
      <c r="AQ812" s="1"/>
    </row>
    <row r="813" spans="1:43">
      <c r="A813" s="1" t="s">
        <v>2338</v>
      </c>
      <c r="B813" s="1" t="s">
        <v>2339</v>
      </c>
      <c r="C813" s="3">
        <v>5.54794520547945</v>
      </c>
      <c r="D813" s="4">
        <v>42212</v>
      </c>
      <c r="E813" s="3">
        <v>5.4405956005</v>
      </c>
      <c r="F813" s="5" t="s">
        <v>2340</v>
      </c>
      <c r="G813" s="5">
        <v>685</v>
      </c>
      <c r="H813" s="5" t="s">
        <v>93</v>
      </c>
      <c r="I813" s="3">
        <v>10.5723370429253</v>
      </c>
      <c r="J813" s="3">
        <v>27.15</v>
      </c>
      <c r="K813" s="3">
        <v>3.5740878629933</v>
      </c>
      <c r="L813" s="3">
        <v>18.4836471754212</v>
      </c>
      <c r="M813" s="3">
        <v>6.26432391138274</v>
      </c>
      <c r="N813" s="3">
        <v>22.0558882235529</v>
      </c>
      <c r="O813" s="3">
        <v>10.8366533864542</v>
      </c>
      <c r="P813" s="3">
        <v>48.4406438631791</v>
      </c>
      <c r="Q813" s="3">
        <v>11.7269076305221</v>
      </c>
      <c r="R813" s="3">
        <v>53.921568627451</v>
      </c>
      <c r="S813" s="3">
        <v>61.5563298490128</v>
      </c>
      <c r="T813" s="3">
        <v>30.3335097935416</v>
      </c>
      <c r="U813" s="3">
        <v>164.448669201521</v>
      </c>
      <c r="V813" s="3">
        <v>15.2823920265781</v>
      </c>
      <c r="W813" s="3">
        <v>108.545727136432</v>
      </c>
      <c r="X813" s="3">
        <v>26.2172284644195</v>
      </c>
      <c r="Y813" s="3">
        <v>58.2480091012514</v>
      </c>
      <c r="Z813" s="3">
        <v>64.5454545454545</v>
      </c>
      <c r="AA813" s="3">
        <v>0.232083275815224</v>
      </c>
      <c r="AB813" s="3">
        <v>0.23143749017423</v>
      </c>
      <c r="AC813" s="3">
        <v>-32.5874125874126</v>
      </c>
      <c r="AD813" s="3">
        <v>0.85016177469823</v>
      </c>
      <c r="AE813" s="5">
        <v>5</v>
      </c>
      <c r="AF813" s="3">
        <v>1.97942852789117</v>
      </c>
      <c r="AG813" s="3">
        <v>60.5186556293083</v>
      </c>
      <c r="AH813" s="3">
        <v>64.3290536657852</v>
      </c>
      <c r="AI813" s="3">
        <v>23.1925394310216</v>
      </c>
      <c r="AJ813" s="3">
        <v>17.3280491015509</v>
      </c>
      <c r="AK813" s="3"/>
      <c r="AL813" s="3"/>
      <c r="AM813" s="3"/>
      <c r="AN813" s="5" t="s">
        <v>46</v>
      </c>
      <c r="AO813" s="1"/>
      <c r="AP813" s="1"/>
      <c r="AQ813" s="1"/>
    </row>
    <row r="814" spans="1:43">
      <c r="A814" s="1" t="s">
        <v>2341</v>
      </c>
      <c r="B814" s="1" t="s">
        <v>2342</v>
      </c>
      <c r="C814" s="3">
        <v>5.5972602739726</v>
      </c>
      <c r="D814" s="4">
        <v>42194</v>
      </c>
      <c r="E814" s="3">
        <v>18.3430905551</v>
      </c>
      <c r="F814" s="5" t="s">
        <v>1766</v>
      </c>
      <c r="G814" s="5">
        <v>2044</v>
      </c>
      <c r="H814" s="5" t="s">
        <v>60</v>
      </c>
      <c r="I814" s="3">
        <v>1.11987783150928</v>
      </c>
      <c r="J814" s="3">
        <v>77.9761904761905</v>
      </c>
      <c r="K814" s="3">
        <v>1.86308862490386</v>
      </c>
      <c r="L814" s="3">
        <v>56.9511025886865</v>
      </c>
      <c r="M814" s="3">
        <v>0.888776028440829</v>
      </c>
      <c r="N814" s="3">
        <v>58.4569732937685</v>
      </c>
      <c r="O814" s="3">
        <v>1.4124053433166</v>
      </c>
      <c r="P814" s="3">
        <v>76.7748478701826</v>
      </c>
      <c r="Q814" s="3">
        <v>2.30023173976482</v>
      </c>
      <c r="R814" s="3">
        <v>68.9005235602094</v>
      </c>
      <c r="S814" s="3">
        <v>14.2761265580058</v>
      </c>
      <c r="T814" s="3">
        <v>82.9710144927536</v>
      </c>
      <c r="U814" s="3">
        <v>28.3545121688563</v>
      </c>
      <c r="V814" s="3">
        <v>84.3803056027165</v>
      </c>
      <c r="W814" s="3">
        <v>16.4533463605276</v>
      </c>
      <c r="X814" s="3">
        <v>85</v>
      </c>
      <c r="Y814" s="3">
        <v>52.7489427143406</v>
      </c>
      <c r="Z814" s="3">
        <v>69.57928802589</v>
      </c>
      <c r="AA814" s="3">
        <v>0.0857231638052187</v>
      </c>
      <c r="AB814" s="3">
        <v>0.0548238063362083</v>
      </c>
      <c r="AC814" s="3">
        <v>-21.5655249441549</v>
      </c>
      <c r="AD814" s="3">
        <v>0.241066242280004</v>
      </c>
      <c r="AE814" s="5">
        <v>4</v>
      </c>
      <c r="AF814" s="3">
        <v>0.422143568300198</v>
      </c>
      <c r="AG814" s="3">
        <v>3.82285441449544</v>
      </c>
      <c r="AH814" s="3">
        <v>17.9602811670892</v>
      </c>
      <c r="AI814" s="3">
        <v>6.41437952442208</v>
      </c>
      <c r="AJ814" s="3">
        <v>9.71706161683035</v>
      </c>
      <c r="AK814" s="3"/>
      <c r="AL814" s="3"/>
      <c r="AM814" s="3"/>
      <c r="AN814" s="5" t="s">
        <v>46</v>
      </c>
      <c r="AO814" s="1"/>
      <c r="AP814" s="1"/>
      <c r="AQ814" s="1"/>
    </row>
    <row r="815" spans="1:43">
      <c r="A815" s="1" t="s">
        <v>2343</v>
      </c>
      <c r="B815" s="1" t="s">
        <v>2344</v>
      </c>
      <c r="C815" s="3">
        <v>5.66301369863014</v>
      </c>
      <c r="D815" s="4">
        <v>42170</v>
      </c>
      <c r="E815" s="3">
        <v>7.2588994985</v>
      </c>
      <c r="F815" s="5" t="s">
        <v>2345</v>
      </c>
      <c r="G815" s="5">
        <v>2068</v>
      </c>
      <c r="H815" s="5" t="s">
        <v>93</v>
      </c>
      <c r="I815" s="3">
        <v>2.25947521865889</v>
      </c>
      <c r="J815" s="3">
        <v>77.05</v>
      </c>
      <c r="K815" s="3">
        <v>0.142755174875086</v>
      </c>
      <c r="L815" s="3">
        <v>91.8235877106046</v>
      </c>
      <c r="M815" s="3">
        <v>0.214285714285716</v>
      </c>
      <c r="N815" s="3">
        <v>83.0838323353293</v>
      </c>
      <c r="O815" s="3">
        <v>3.77218934911242</v>
      </c>
      <c r="P815" s="3">
        <v>82.2434607645875</v>
      </c>
      <c r="Q815" s="3">
        <v>5.25131282820705</v>
      </c>
      <c r="R815" s="3">
        <v>83.797729618163</v>
      </c>
      <c r="S815" s="3">
        <v>16.334991708126</v>
      </c>
      <c r="T815" s="3">
        <v>84.1185812599259</v>
      </c>
      <c r="U815" s="3">
        <v>31.6135084427767</v>
      </c>
      <c r="V815" s="3">
        <v>82.3920265780731</v>
      </c>
      <c r="W815" s="3">
        <v>37.9547689282203</v>
      </c>
      <c r="X815" s="3">
        <v>71.8476903870162</v>
      </c>
      <c r="Y815" s="3">
        <v>48.3704704590818</v>
      </c>
      <c r="Z815" s="3">
        <v>75.1948051948052</v>
      </c>
      <c r="AA815" s="3">
        <v>0.349339771544719</v>
      </c>
      <c r="AB815" s="3">
        <v>0.607977594354596</v>
      </c>
      <c r="AC815" s="3">
        <v>-2.67857142857142</v>
      </c>
      <c r="AD815" s="3">
        <v>4.21855388074533</v>
      </c>
      <c r="AE815" s="5">
        <v>1</v>
      </c>
      <c r="AF815" s="3">
        <v>0.872179921795186</v>
      </c>
      <c r="AG815" s="3">
        <v>15.4387310373873</v>
      </c>
      <c r="AH815" s="3">
        <v>14.6930741562995</v>
      </c>
      <c r="AI815" s="3">
        <v>10.7695044516968</v>
      </c>
      <c r="AJ815" s="3">
        <v>9.59479558314171</v>
      </c>
      <c r="AK815" s="3"/>
      <c r="AL815" s="3"/>
      <c r="AM815" s="3">
        <v>5000</v>
      </c>
      <c r="AN815" s="5" t="s">
        <v>56</v>
      </c>
      <c r="AO815" s="1"/>
      <c r="AP815" s="1"/>
      <c r="AQ815" s="1"/>
    </row>
    <row r="816" spans="1:43">
      <c r="A816" s="1" t="s">
        <v>2346</v>
      </c>
      <c r="B816" s="1" t="s">
        <v>2347</v>
      </c>
      <c r="C816" s="3">
        <v>5.62465753424657</v>
      </c>
      <c r="D816" s="4">
        <v>42184</v>
      </c>
      <c r="E816" s="3">
        <v>5.5197894133</v>
      </c>
      <c r="F816" s="5" t="s">
        <v>2348</v>
      </c>
      <c r="G816" s="5">
        <v>397</v>
      </c>
      <c r="H816" s="5" t="s">
        <v>93</v>
      </c>
      <c r="I816" s="3">
        <v>7.44336569579288</v>
      </c>
      <c r="J816" s="3">
        <v>41.75</v>
      </c>
      <c r="K816" s="3">
        <v>4.07523510971785</v>
      </c>
      <c r="L816" s="3">
        <v>12.2893954410307</v>
      </c>
      <c r="M816" s="3">
        <v>0.91185410334345</v>
      </c>
      <c r="N816" s="3">
        <v>74.3512974051896</v>
      </c>
      <c r="O816" s="3">
        <v>15.6218905472637</v>
      </c>
      <c r="P816" s="3">
        <v>36.8712273641851</v>
      </c>
      <c r="Q816" s="3">
        <v>15.2206246901338</v>
      </c>
      <c r="R816" s="3">
        <v>46.8524251805986</v>
      </c>
      <c r="S816" s="3">
        <v>64.9396735273243</v>
      </c>
      <c r="T816" s="3">
        <v>27.3160402329275</v>
      </c>
      <c r="U816" s="3">
        <v>160.538116591928</v>
      </c>
      <c r="V816" s="3">
        <v>16.2236987818383</v>
      </c>
      <c r="W816" s="3">
        <v>130.256571275647</v>
      </c>
      <c r="X816" s="3">
        <v>18.1023720349563</v>
      </c>
      <c r="Y816" s="3">
        <v>213.630153584447</v>
      </c>
      <c r="Z816" s="3">
        <v>8.7012987012987</v>
      </c>
      <c r="AA816" s="3">
        <v>0.23069258918701</v>
      </c>
      <c r="AB816" s="3">
        <v>0.246109156266242</v>
      </c>
      <c r="AC816" s="3">
        <v>-33.697215350076</v>
      </c>
      <c r="AD816" s="3">
        <v>0.949121891126334</v>
      </c>
      <c r="AE816" s="5">
        <v>5</v>
      </c>
      <c r="AF816" s="3">
        <v>2.24094872421592</v>
      </c>
      <c r="AG816" s="3">
        <v>63.7379118819737</v>
      </c>
      <c r="AH816" s="3">
        <v>63.8828560011366</v>
      </c>
      <c r="AI816" s="3">
        <v>31.9787842714715</v>
      </c>
      <c r="AJ816" s="3">
        <v>25.3361215897996</v>
      </c>
      <c r="AK816" s="3"/>
      <c r="AL816" s="3"/>
      <c r="AM816" s="3"/>
      <c r="AN816" s="5" t="s">
        <v>46</v>
      </c>
      <c r="AO816" s="1"/>
      <c r="AP816" s="1"/>
      <c r="AQ816" s="1"/>
    </row>
    <row r="817" spans="1:43">
      <c r="A817" s="1" t="s">
        <v>2349</v>
      </c>
      <c r="B817" s="1" t="s">
        <v>2350</v>
      </c>
      <c r="C817" s="3">
        <v>5.54246575342466</v>
      </c>
      <c r="D817" s="4">
        <v>42214</v>
      </c>
      <c r="E817" s="3">
        <v>4.1766517607</v>
      </c>
      <c r="F817" s="5" t="s">
        <v>2351</v>
      </c>
      <c r="G817" s="5">
        <v>2024</v>
      </c>
      <c r="H817" s="5" t="s">
        <v>191</v>
      </c>
      <c r="I817" s="3">
        <v>7.85428027067867</v>
      </c>
      <c r="J817" s="3">
        <v>67.6311030741411</v>
      </c>
      <c r="K817" s="3">
        <v>3.57086527238888</v>
      </c>
      <c r="L817" s="3">
        <v>27.0547945205479</v>
      </c>
      <c r="M817" s="3">
        <v>4.02699448704138</v>
      </c>
      <c r="N817" s="3">
        <v>63.6036036036036</v>
      </c>
      <c r="O817" s="3">
        <v>16.4786433943522</v>
      </c>
      <c r="P817" s="3">
        <v>57.5238095238095</v>
      </c>
      <c r="Q817" s="3">
        <v>34.9930104432201</v>
      </c>
      <c r="R817" s="3">
        <v>24.1090146750524</v>
      </c>
      <c r="S817" s="3">
        <v>82.4765186461402</v>
      </c>
      <c r="T817" s="3">
        <v>30.1470588235294</v>
      </c>
      <c r="U817" s="3">
        <v>190.892176840613</v>
      </c>
      <c r="V817" s="3">
        <v>26.9794721407625</v>
      </c>
      <c r="W817" s="3">
        <v>153.184762492289</v>
      </c>
      <c r="X817" s="3">
        <v>29.3286219081272</v>
      </c>
      <c r="Y817" s="3">
        <v>263.840868794326</v>
      </c>
      <c r="Z817" s="3">
        <v>12.6582278481013</v>
      </c>
      <c r="AA817" s="3">
        <v>0.414549052073718</v>
      </c>
      <c r="AB817" s="3">
        <v>0.353559199884575</v>
      </c>
      <c r="AC817" s="3">
        <v>-27.7698762622671</v>
      </c>
      <c r="AD817" s="3">
        <v>1.30421348450948</v>
      </c>
      <c r="AE817" s="5">
        <v>3</v>
      </c>
      <c r="AF817" s="3">
        <v>2.5725694887356</v>
      </c>
      <c r="AG817" s="3">
        <v>74.4654440396682</v>
      </c>
      <c r="AH817" s="3">
        <v>75.105826406691</v>
      </c>
      <c r="AI817" s="3">
        <v>32.475625394963</v>
      </c>
      <c r="AJ817" s="3">
        <v>31.247585022662</v>
      </c>
      <c r="AK817" s="3"/>
      <c r="AL817" s="3"/>
      <c r="AM817" s="3"/>
      <c r="AN817" s="5" t="s">
        <v>46</v>
      </c>
      <c r="AO817" s="1"/>
      <c r="AP817" s="1"/>
      <c r="AQ817" s="1"/>
    </row>
    <row r="818" spans="1:43">
      <c r="A818" s="1" t="s">
        <v>2352</v>
      </c>
      <c r="B818" s="1" t="s">
        <v>2353</v>
      </c>
      <c r="C818" s="3">
        <v>5.63835616438356</v>
      </c>
      <c r="D818" s="4">
        <v>42179</v>
      </c>
      <c r="E818" s="3">
        <v>0.2289859869</v>
      </c>
      <c r="F818" s="5" t="s">
        <v>2354</v>
      </c>
      <c r="G818" s="5">
        <v>540</v>
      </c>
      <c r="H818" s="5" t="s">
        <v>93</v>
      </c>
      <c r="I818" s="3">
        <v>8.14981949458482</v>
      </c>
      <c r="J818" s="3">
        <v>38.55</v>
      </c>
      <c r="K818" s="3">
        <v>2.16121744319877</v>
      </c>
      <c r="L818" s="3">
        <v>41.2784935579782</v>
      </c>
      <c r="M818" s="3">
        <v>2.59857014426986</v>
      </c>
      <c r="N818" s="3">
        <v>46.9560878243513</v>
      </c>
      <c r="O818" s="3">
        <v>17.9080980025583</v>
      </c>
      <c r="P818" s="3">
        <v>29.9798792756539</v>
      </c>
      <c r="Q818" s="3">
        <v>16.7421696137172</v>
      </c>
      <c r="R818" s="3">
        <v>43.859649122807</v>
      </c>
      <c r="S818" s="3">
        <v>51.396083385976</v>
      </c>
      <c r="T818" s="3">
        <v>40.9211222869243</v>
      </c>
      <c r="U818" s="3">
        <v>95.8006535947712</v>
      </c>
      <c r="V818" s="3">
        <v>42.5249169435216</v>
      </c>
      <c r="W818" s="3">
        <v>83.9293937068304</v>
      </c>
      <c r="X818" s="3">
        <v>38.7640449438202</v>
      </c>
      <c r="Y818" s="3">
        <v>108.218940052129</v>
      </c>
      <c r="Z818" s="3">
        <v>38.961038961039</v>
      </c>
      <c r="AA818" s="3">
        <v>0.241650627774964</v>
      </c>
      <c r="AB818" s="3">
        <v>0.275379527701595</v>
      </c>
      <c r="AC818" s="3">
        <v>-9.69465648854962</v>
      </c>
      <c r="AD818" s="3">
        <v>2.31854237118684</v>
      </c>
      <c r="AE818" s="5">
        <v>6</v>
      </c>
      <c r="AF818" s="3">
        <v>1.63774943450498</v>
      </c>
      <c r="AG818" s="3">
        <v>48.4540911125715</v>
      </c>
      <c r="AH818" s="3">
        <v>39.0418885709831</v>
      </c>
      <c r="AI818" s="3">
        <v>22.5893088075316</v>
      </c>
      <c r="AJ818" s="3">
        <v>19.2850512138509</v>
      </c>
      <c r="AK818" s="3"/>
      <c r="AL818" s="3"/>
      <c r="AM818" s="3"/>
      <c r="AN818" s="5" t="s">
        <v>46</v>
      </c>
      <c r="AO818" s="1"/>
      <c r="AP818" s="1"/>
      <c r="AQ818" s="1"/>
    </row>
    <row r="819" spans="1:43">
      <c r="A819" s="1" t="s">
        <v>2355</v>
      </c>
      <c r="B819" s="1" t="s">
        <v>2356</v>
      </c>
      <c r="C819" s="3">
        <v>5.65205479452055</v>
      </c>
      <c r="D819" s="4">
        <v>42174</v>
      </c>
      <c r="E819" s="3">
        <v>84.2354539465</v>
      </c>
      <c r="F819" s="5" t="s">
        <v>2357</v>
      </c>
      <c r="G819" s="5">
        <v>441</v>
      </c>
      <c r="H819" s="5" t="s">
        <v>55</v>
      </c>
      <c r="I819" s="3">
        <v>-5.06008855154966</v>
      </c>
      <c r="J819" s="3">
        <v>98.9715668481549</v>
      </c>
      <c r="K819" s="3">
        <v>1.62491536899118</v>
      </c>
      <c r="L819" s="3">
        <v>68.5310734463277</v>
      </c>
      <c r="M819" s="3">
        <v>-9.52380952380953</v>
      </c>
      <c r="N819" s="3">
        <v>99.3417115499701</v>
      </c>
      <c r="O819" s="3">
        <v>15.0191570881226</v>
      </c>
      <c r="P819" s="3">
        <v>66.6225165562914</v>
      </c>
      <c r="Q819" s="3">
        <v>4.59930313588849</v>
      </c>
      <c r="R819" s="3">
        <v>91.844512195122</v>
      </c>
      <c r="S819" s="3">
        <v>82.6034063260341</v>
      </c>
      <c r="T819" s="3">
        <v>24.8046875</v>
      </c>
      <c r="U819" s="3">
        <v>128.810975609756</v>
      </c>
      <c r="V819" s="3">
        <v>57.8590785907859</v>
      </c>
      <c r="W819" s="3">
        <v>106.749311294766</v>
      </c>
      <c r="X819" s="3">
        <v>51.5859766277129</v>
      </c>
      <c r="Y819" s="3">
        <v>79.3309438470729</v>
      </c>
      <c r="Z819" s="3">
        <v>81.4968814968815</v>
      </c>
      <c r="AA819" s="3">
        <v>0.219747640324242</v>
      </c>
      <c r="AB819" s="3">
        <v>0.206535938344263</v>
      </c>
      <c r="AC819" s="3">
        <v>-29.5632698768197</v>
      </c>
      <c r="AD819" s="3">
        <v>0.924711683779875</v>
      </c>
      <c r="AE819" s="5">
        <v>3</v>
      </c>
      <c r="AF819" s="3">
        <v>2.0948912924154</v>
      </c>
      <c r="AG819" s="3">
        <v>75.0390863683007</v>
      </c>
      <c r="AH819" s="3">
        <v>53.8891856718802</v>
      </c>
      <c r="AI819" s="3">
        <v>22.3277792404008</v>
      </c>
      <c r="AJ819" s="3">
        <v>17.3575860239324</v>
      </c>
      <c r="AK819" s="3"/>
      <c r="AL819" s="3"/>
      <c r="AM819" s="3"/>
      <c r="AN819" s="5" t="s">
        <v>46</v>
      </c>
      <c r="AO819" s="1"/>
      <c r="AP819" s="1"/>
      <c r="AQ819" s="1"/>
    </row>
    <row r="820" spans="1:43">
      <c r="A820" s="1" t="s">
        <v>2358</v>
      </c>
      <c r="B820" s="1" t="s">
        <v>2359</v>
      </c>
      <c r="C820" s="3">
        <v>5.65205479452055</v>
      </c>
      <c r="D820" s="4">
        <v>42174</v>
      </c>
      <c r="E820" s="3">
        <v>14.6098518001</v>
      </c>
      <c r="F820" s="5" t="s">
        <v>2360</v>
      </c>
      <c r="G820" s="5">
        <v>2064</v>
      </c>
      <c r="H820" s="5" t="s">
        <v>191</v>
      </c>
      <c r="I820" s="3">
        <v>14.223602484472</v>
      </c>
      <c r="J820" s="3">
        <v>23.869801084991</v>
      </c>
      <c r="K820" s="3">
        <v>1.77089097952407</v>
      </c>
      <c r="L820" s="3">
        <v>63.8698630136986</v>
      </c>
      <c r="M820" s="3">
        <v>4.48863636363636</v>
      </c>
      <c r="N820" s="3">
        <v>59.4594594594595</v>
      </c>
      <c r="O820" s="3">
        <v>24.5091401489506</v>
      </c>
      <c r="P820" s="3">
        <v>25.9047619047619</v>
      </c>
      <c r="Q820" s="3">
        <v>48.4261501210654</v>
      </c>
      <c r="R820" s="3">
        <v>7.33752620545073</v>
      </c>
      <c r="S820" s="3">
        <v>119.713261648746</v>
      </c>
      <c r="T820" s="3">
        <v>3.43137254901961</v>
      </c>
      <c r="U820" s="3">
        <v>238.674033149171</v>
      </c>
      <c r="V820" s="3">
        <v>8.21114369501466</v>
      </c>
      <c r="W820" s="3">
        <v>156.485355648536</v>
      </c>
      <c r="X820" s="3">
        <v>26.8551236749117</v>
      </c>
      <c r="Y820" s="3">
        <v>149.186991869919</v>
      </c>
      <c r="Z820" s="3">
        <v>54.4303797468354</v>
      </c>
      <c r="AA820" s="3">
        <v>0.368207655521708</v>
      </c>
      <c r="AB820" s="3">
        <v>0.293264957118442</v>
      </c>
      <c r="AC820" s="3">
        <v>-38.6335403726708</v>
      </c>
      <c r="AD820" s="3">
        <v>0.952699179993414</v>
      </c>
      <c r="AE820" s="5">
        <v>4</v>
      </c>
      <c r="AF820" s="3">
        <v>2.64713201287675</v>
      </c>
      <c r="AG820" s="3">
        <v>121.555172890074</v>
      </c>
      <c r="AH820" s="3">
        <v>90.11934069308</v>
      </c>
      <c r="AI820" s="3">
        <v>33.0475837099093</v>
      </c>
      <c r="AJ820" s="3">
        <v>28.5211536282431</v>
      </c>
      <c r="AK820" s="3"/>
      <c r="AL820" s="3"/>
      <c r="AM820" s="3"/>
      <c r="AN820" s="5" t="s">
        <v>46</v>
      </c>
      <c r="AO820" s="1"/>
      <c r="AP820" s="1"/>
      <c r="AQ820" s="1"/>
    </row>
    <row r="821" spans="1:43">
      <c r="A821" s="1" t="s">
        <v>2361</v>
      </c>
      <c r="B821" s="1" t="s">
        <v>2362</v>
      </c>
      <c r="C821" s="3">
        <v>5.65205479452055</v>
      </c>
      <c r="D821" s="4">
        <v>42174</v>
      </c>
      <c r="E821" s="3">
        <v>72.222051341</v>
      </c>
      <c r="F821" s="5" t="s">
        <v>2363</v>
      </c>
      <c r="G821" s="5">
        <v>2064</v>
      </c>
      <c r="H821" s="5" t="s">
        <v>64</v>
      </c>
      <c r="I821" s="3">
        <v>0.249041631244467</v>
      </c>
      <c r="J821" s="3">
        <v>73.6151603498542</v>
      </c>
      <c r="K821" s="3">
        <v>0.0435724027203794</v>
      </c>
      <c r="L821" s="3">
        <v>28.2798833819242</v>
      </c>
      <c r="M821" s="3">
        <v>0.186850911410285</v>
      </c>
      <c r="N821" s="3">
        <v>72.4489795918367</v>
      </c>
      <c r="O821" s="3">
        <v>0.583482740820084</v>
      </c>
      <c r="P821" s="3">
        <v>70.3216374269006</v>
      </c>
      <c r="Q821" s="3">
        <v>1.03014561378876</v>
      </c>
      <c r="R821" s="3">
        <v>82.8402366863905</v>
      </c>
      <c r="S821" s="3">
        <v>1.88837048765649</v>
      </c>
      <c r="T821" s="3">
        <v>77.3613193403298</v>
      </c>
      <c r="U821" s="3">
        <v>4.3707396981696</v>
      </c>
      <c r="V821" s="3">
        <v>72.0679012345679</v>
      </c>
      <c r="W821" s="3">
        <v>8.04826955541917</v>
      </c>
      <c r="X821" s="3">
        <v>59.4135802469136</v>
      </c>
      <c r="Y821" s="3">
        <v>15.3295972536204</v>
      </c>
      <c r="Z821" s="3">
        <v>53.8847117794486</v>
      </c>
      <c r="AA821" s="3">
        <v>-0.388263710569947</v>
      </c>
      <c r="AB821" s="3">
        <v>1.69899667884068</v>
      </c>
      <c r="AC821" s="3">
        <v>0</v>
      </c>
      <c r="AD821" s="3"/>
      <c r="AE821" s="5"/>
      <c r="AF821" s="3">
        <v>0.21346911230042</v>
      </c>
      <c r="AG821" s="3">
        <v>1.38469579803957</v>
      </c>
      <c r="AH821" s="3">
        <v>1.56328995181745</v>
      </c>
      <c r="AI821" s="3">
        <v>1.94977846843196</v>
      </c>
      <c r="AJ821" s="3">
        <v>2.16615678877294</v>
      </c>
      <c r="AK821" s="3"/>
      <c r="AL821" s="3"/>
      <c r="AM821" s="3">
        <v>5000</v>
      </c>
      <c r="AN821" s="5" t="s">
        <v>206</v>
      </c>
      <c r="AO821" s="1"/>
      <c r="AP821" s="1"/>
      <c r="AQ821" s="1"/>
    </row>
    <row r="822" spans="1:43">
      <c r="A822" s="1" t="s">
        <v>2364</v>
      </c>
      <c r="B822" s="1" t="s">
        <v>2365</v>
      </c>
      <c r="C822" s="3">
        <v>5.04383561643836</v>
      </c>
      <c r="D822" s="4">
        <v>42396</v>
      </c>
      <c r="E822" s="3">
        <v>1.0572063855</v>
      </c>
      <c r="F822" s="5" t="s">
        <v>2366</v>
      </c>
      <c r="G822" s="5">
        <v>405</v>
      </c>
      <c r="H822" s="5" t="s">
        <v>93</v>
      </c>
      <c r="I822" s="3">
        <v>-5.26315789473686</v>
      </c>
      <c r="J822" s="3">
        <v>99</v>
      </c>
      <c r="K822" s="3">
        <v>0.227272727272722</v>
      </c>
      <c r="L822" s="3">
        <v>90.3369672943508</v>
      </c>
      <c r="M822" s="3">
        <v>-7.78881338212232</v>
      </c>
      <c r="N822" s="3">
        <v>99.0518962075848</v>
      </c>
      <c r="O822" s="3">
        <v>6.39324487334138</v>
      </c>
      <c r="P822" s="3">
        <v>64.2857142857143</v>
      </c>
      <c r="Q822" s="3">
        <v>13.7330754352031</v>
      </c>
      <c r="R822" s="3">
        <v>49.5356037151703</v>
      </c>
      <c r="S822" s="3">
        <v>60.5095541401274</v>
      </c>
      <c r="T822" s="3">
        <v>31.2334568554791</v>
      </c>
      <c r="U822" s="3">
        <v>85.2941176470588</v>
      </c>
      <c r="V822" s="3">
        <v>46.8992248062016</v>
      </c>
      <c r="W822" s="3">
        <v>80</v>
      </c>
      <c r="X822" s="3">
        <v>40.3870162297129</v>
      </c>
      <c r="Y822" s="3">
        <v>96.1084350947159</v>
      </c>
      <c r="Z822" s="3">
        <v>44.1558441558442</v>
      </c>
      <c r="AA822" s="3">
        <v>0.273835033348583</v>
      </c>
      <c r="AB822" s="3">
        <v>0.236126586256647</v>
      </c>
      <c r="AC822" s="3">
        <v>-15.1282051282051</v>
      </c>
      <c r="AD822" s="3">
        <v>1.42783596582971</v>
      </c>
      <c r="AE822" s="5">
        <v>3</v>
      </c>
      <c r="AF822" s="3">
        <v>1.67683841321424</v>
      </c>
      <c r="AG822" s="3">
        <v>47.6805873357635</v>
      </c>
      <c r="AH822" s="3">
        <v>34.8276926413228</v>
      </c>
      <c r="AI822" s="3">
        <v>18.8432355933331</v>
      </c>
      <c r="AJ822" s="3">
        <v>16.0823248330583</v>
      </c>
      <c r="AK822" s="3"/>
      <c r="AL822" s="3"/>
      <c r="AM822" s="3"/>
      <c r="AN822" s="5" t="s">
        <v>46</v>
      </c>
      <c r="AO822" s="1"/>
      <c r="AP822" s="1"/>
      <c r="AQ822" s="1"/>
    </row>
    <row r="823" spans="1:43">
      <c r="A823" s="1" t="s">
        <v>2367</v>
      </c>
      <c r="B823" s="1" t="s">
        <v>2368</v>
      </c>
      <c r="C823" s="3">
        <v>5.62465753424657</v>
      </c>
      <c r="D823" s="4">
        <v>42184</v>
      </c>
      <c r="E823" s="3">
        <v>21.353797301</v>
      </c>
      <c r="F823" s="5" t="s">
        <v>2369</v>
      </c>
      <c r="G823" s="5">
        <v>2054</v>
      </c>
      <c r="H823" s="5" t="s">
        <v>93</v>
      </c>
      <c r="I823" s="3">
        <v>14.6380697050938</v>
      </c>
      <c r="J823" s="3">
        <v>10</v>
      </c>
      <c r="K823" s="3">
        <v>2.15002388915432</v>
      </c>
      <c r="L823" s="3">
        <v>41.4767096134787</v>
      </c>
      <c r="M823" s="3">
        <v>10.8921161825726</v>
      </c>
      <c r="N823" s="3">
        <v>3.99201596806387</v>
      </c>
      <c r="O823" s="3">
        <v>16.2588363240892</v>
      </c>
      <c r="P823" s="3">
        <v>34.4567404426559</v>
      </c>
      <c r="Q823" s="3">
        <v>18.4487534626039</v>
      </c>
      <c r="R823" s="3">
        <v>40.608875128999</v>
      </c>
      <c r="S823" s="3">
        <v>46.639231824417</v>
      </c>
      <c r="T823" s="3">
        <v>45.6326098464796</v>
      </c>
      <c r="U823" s="3">
        <v>176.943005181347</v>
      </c>
      <c r="V823" s="3">
        <v>12.1816168327796</v>
      </c>
      <c r="W823" s="3">
        <v>145.183486238532</v>
      </c>
      <c r="X823" s="3">
        <v>12.6092384519351</v>
      </c>
      <c r="Y823" s="3">
        <v>153.919239904988</v>
      </c>
      <c r="Z823" s="3">
        <v>23.1168831168831</v>
      </c>
      <c r="AA823" s="3">
        <v>0.137900422670158</v>
      </c>
      <c r="AB823" s="3">
        <v>0.245899740617492</v>
      </c>
      <c r="AC823" s="3">
        <v>-28.4010840108401</v>
      </c>
      <c r="AD823" s="3">
        <v>1.22425424799415</v>
      </c>
      <c r="AE823" s="5">
        <v>3</v>
      </c>
      <c r="AF823" s="3">
        <v>2.70116362392056</v>
      </c>
      <c r="AG823" s="3">
        <v>53.153202081223</v>
      </c>
      <c r="AH823" s="3">
        <v>70.6134940161009</v>
      </c>
      <c r="AI823" s="3">
        <v>32.9368037709974</v>
      </c>
      <c r="AJ823" s="3">
        <v>28.7066474497628</v>
      </c>
      <c r="AK823" s="3"/>
      <c r="AL823" s="3"/>
      <c r="AM823" s="3"/>
      <c r="AN823" s="5" t="s">
        <v>46</v>
      </c>
      <c r="AO823" s="1"/>
      <c r="AP823" s="1"/>
      <c r="AQ823" s="1"/>
    </row>
    <row r="824" spans="1:43">
      <c r="A824" s="1" t="s">
        <v>2370</v>
      </c>
      <c r="B824" s="1" t="s">
        <v>2371</v>
      </c>
      <c r="C824" s="3">
        <v>5.52054794520548</v>
      </c>
      <c r="D824" s="4">
        <v>42222</v>
      </c>
      <c r="E824" s="3">
        <v>0.6955471701</v>
      </c>
      <c r="F824" s="5" t="s">
        <v>2372</v>
      </c>
      <c r="G824" s="5">
        <v>2016</v>
      </c>
      <c r="H824" s="5" t="s">
        <v>191</v>
      </c>
      <c r="I824" s="3">
        <v>12.4840822266691</v>
      </c>
      <c r="J824" s="3">
        <v>32.5497287522604</v>
      </c>
      <c r="K824" s="3">
        <v>2.31663426136599</v>
      </c>
      <c r="L824" s="3">
        <v>55.9931506849315</v>
      </c>
      <c r="M824" s="3">
        <v>5.71013377783476</v>
      </c>
      <c r="N824" s="3">
        <v>46.3063063063063</v>
      </c>
      <c r="O824" s="3">
        <v>18.4530651340996</v>
      </c>
      <c r="P824" s="3">
        <v>49.3333333333333</v>
      </c>
      <c r="Q824" s="3">
        <v>23.4181636726547</v>
      </c>
      <c r="R824" s="3">
        <v>46.5408805031447</v>
      </c>
      <c r="S824" s="3">
        <v>72.1155184411969</v>
      </c>
      <c r="T824" s="3">
        <v>41.9117647058824</v>
      </c>
      <c r="U824" s="3">
        <v>205.723114956737</v>
      </c>
      <c r="V824" s="3">
        <v>19.941348973607</v>
      </c>
      <c r="W824" s="3">
        <v>141.533203125</v>
      </c>
      <c r="X824" s="3">
        <v>39.2226148409894</v>
      </c>
      <c r="Y824" s="3">
        <v>174.506104328524</v>
      </c>
      <c r="Z824" s="3">
        <v>46.8354430379747</v>
      </c>
      <c r="AA824" s="3">
        <v>0.296367495181114</v>
      </c>
      <c r="AB824" s="3">
        <v>0.286913739908111</v>
      </c>
      <c r="AC824" s="3">
        <v>-35.3898886032562</v>
      </c>
      <c r="AD824" s="3">
        <v>0.963529610270797</v>
      </c>
      <c r="AE824" s="5">
        <v>3</v>
      </c>
      <c r="AF824" s="3">
        <v>2.31839603078111</v>
      </c>
      <c r="AG824" s="3">
        <v>88.6857105432251</v>
      </c>
      <c r="AH824" s="3">
        <v>77.6708736818685</v>
      </c>
      <c r="AI824" s="3">
        <v>31.7298876051373</v>
      </c>
      <c r="AJ824" s="3">
        <v>30.4471723754841</v>
      </c>
      <c r="AK824" s="3"/>
      <c r="AL824" s="3"/>
      <c r="AM824" s="3"/>
      <c r="AN824" s="5" t="s">
        <v>46</v>
      </c>
      <c r="AO824" s="1"/>
      <c r="AP824" s="1"/>
      <c r="AQ824" s="1"/>
    </row>
    <row r="825" spans="1:43">
      <c r="A825" s="1" t="s">
        <v>2373</v>
      </c>
      <c r="B825" s="1" t="s">
        <v>2374</v>
      </c>
      <c r="C825" s="3">
        <v>5.65205479452055</v>
      </c>
      <c r="D825" s="4">
        <v>42174</v>
      </c>
      <c r="E825" s="3">
        <v>5.4232326763</v>
      </c>
      <c r="F825" s="5" t="s">
        <v>2375</v>
      </c>
      <c r="G825" s="5">
        <v>744</v>
      </c>
      <c r="H825" s="5" t="s">
        <v>93</v>
      </c>
      <c r="I825" s="3">
        <v>1.28114790852604</v>
      </c>
      <c r="J825" s="3">
        <v>86.45</v>
      </c>
      <c r="K825" s="3">
        <v>0.957793244364977</v>
      </c>
      <c r="L825" s="3">
        <v>70.01982160555</v>
      </c>
      <c r="M825" s="3">
        <v>-0.201981947863415</v>
      </c>
      <c r="N825" s="3">
        <v>86.9760479041916</v>
      </c>
      <c r="O825" s="3">
        <v>2.50907676348547</v>
      </c>
      <c r="P825" s="3">
        <v>88.1287726358149</v>
      </c>
      <c r="Q825" s="3">
        <v>7.5139398884809</v>
      </c>
      <c r="R825" s="3">
        <v>72.7554179566563</v>
      </c>
      <c r="S825" s="3">
        <v>22.4804400030986</v>
      </c>
      <c r="T825" s="3">
        <v>72.366331392271</v>
      </c>
      <c r="U825" s="3">
        <v>60.991752367376</v>
      </c>
      <c r="V825" s="3">
        <v>59.4130675526024</v>
      </c>
      <c r="W825" s="3">
        <v>47.476914466934</v>
      </c>
      <c r="X825" s="3">
        <v>61.5480649188514</v>
      </c>
      <c r="Y825" s="3">
        <v>53.9532619279455</v>
      </c>
      <c r="Z825" s="3">
        <v>68.5714285714286</v>
      </c>
      <c r="AA825" s="3">
        <v>0.321377113912386</v>
      </c>
      <c r="AB825" s="3">
        <v>0.238644737337375</v>
      </c>
      <c r="AC825" s="3">
        <v>-18.3153685674548</v>
      </c>
      <c r="AD825" s="3">
        <v>0.75341621623378</v>
      </c>
      <c r="AE825" s="5">
        <v>8</v>
      </c>
      <c r="AF825" s="3">
        <v>1.03252570399451</v>
      </c>
      <c r="AG825" s="3">
        <v>21.5674386963609</v>
      </c>
      <c r="AH825" s="3">
        <v>28.3569840065726</v>
      </c>
      <c r="AI825" s="3">
        <v>12.3363983326475</v>
      </c>
      <c r="AJ825" s="3">
        <v>10.3234693665317</v>
      </c>
      <c r="AK825" s="3"/>
      <c r="AL825" s="3"/>
      <c r="AM825" s="3">
        <v>50</v>
      </c>
      <c r="AN825" s="5" t="s">
        <v>56</v>
      </c>
      <c r="AO825" s="1"/>
      <c r="AP825" s="1"/>
      <c r="AQ825" s="1"/>
    </row>
    <row r="826" spans="1:43">
      <c r="A826" s="1" t="s">
        <v>2376</v>
      </c>
      <c r="B826" s="1" t="s">
        <v>2377</v>
      </c>
      <c r="C826" s="3">
        <v>5.66027397260274</v>
      </c>
      <c r="D826" s="4">
        <v>42171</v>
      </c>
      <c r="E826" s="3">
        <v>11.9464024512</v>
      </c>
      <c r="F826" s="5" t="s">
        <v>414</v>
      </c>
      <c r="G826" s="5">
        <v>2067</v>
      </c>
      <c r="H826" s="5" t="s">
        <v>226</v>
      </c>
      <c r="I826" s="3">
        <v>1.1764705882353</v>
      </c>
      <c r="J826" s="3">
        <v>71.6927453769559</v>
      </c>
      <c r="K826" s="3">
        <v>0.54559625876852</v>
      </c>
      <c r="L826" s="3">
        <v>49.8677248677249</v>
      </c>
      <c r="M826" s="3">
        <v>0.781250000000001</v>
      </c>
      <c r="N826" s="3">
        <v>48.0959097320169</v>
      </c>
      <c r="O826" s="3">
        <v>1.73501577287066</v>
      </c>
      <c r="P826" s="3">
        <v>83.4905660377358</v>
      </c>
      <c r="Q826" s="3">
        <v>3.53130016051365</v>
      </c>
      <c r="R826" s="3">
        <v>77.007299270073</v>
      </c>
      <c r="S826" s="3">
        <v>7.32113144758736</v>
      </c>
      <c r="T826" s="3">
        <v>84.0425531914894</v>
      </c>
      <c r="U826" s="3">
        <v>14.8708815672306</v>
      </c>
      <c r="V826" s="3">
        <v>84.7222222222222</v>
      </c>
      <c r="W826" s="3">
        <v>20</v>
      </c>
      <c r="X826" s="3">
        <v>78.6610878661088</v>
      </c>
      <c r="Y826" s="3">
        <v>26.0997067448681</v>
      </c>
      <c r="Z826" s="3">
        <v>75.5555555555556</v>
      </c>
      <c r="AA826" s="3">
        <v>0.231414919670048</v>
      </c>
      <c r="AB826" s="3">
        <v>0.432465731835459</v>
      </c>
      <c r="AC826" s="3">
        <v>-2.29132569558102</v>
      </c>
      <c r="AD826" s="3">
        <v>2.72946064172421</v>
      </c>
      <c r="AE826" s="5">
        <v>1</v>
      </c>
      <c r="AF826" s="3">
        <v>0.473848456582345</v>
      </c>
      <c r="AG826" s="3">
        <v>6.80641494386942</v>
      </c>
      <c r="AH826" s="3">
        <v>7.30027180172648</v>
      </c>
      <c r="AI826" s="3">
        <v>6.3308250509641</v>
      </c>
      <c r="AJ826" s="3">
        <v>5.43206270164958</v>
      </c>
      <c r="AK826" s="3"/>
      <c r="AL826" s="3"/>
      <c r="AM826" s="3">
        <v>10</v>
      </c>
      <c r="AN826" s="5" t="s">
        <v>56</v>
      </c>
      <c r="AO826" s="1"/>
      <c r="AP826" s="1"/>
      <c r="AQ826" s="1"/>
    </row>
    <row r="827" spans="1:43">
      <c r="A827" s="1" t="s">
        <v>2378</v>
      </c>
      <c r="B827" s="1" t="s">
        <v>2379</v>
      </c>
      <c r="C827" s="3">
        <v>5.46849315068493</v>
      </c>
      <c r="D827" s="4">
        <v>42241</v>
      </c>
      <c r="E827" s="3">
        <v>0.7967030756</v>
      </c>
      <c r="F827" s="5" t="s">
        <v>2380</v>
      </c>
      <c r="G827" s="5">
        <v>1496</v>
      </c>
      <c r="H827" s="5" t="s">
        <v>93</v>
      </c>
      <c r="I827" s="3">
        <v>21.0526315789474</v>
      </c>
      <c r="J827" s="3">
        <v>1</v>
      </c>
      <c r="K827" s="3">
        <v>3.53045013239189</v>
      </c>
      <c r="L827" s="3">
        <v>19.2269573835481</v>
      </c>
      <c r="M827" s="3">
        <v>9.83146067415731</v>
      </c>
      <c r="N827" s="3">
        <v>6.187624750499</v>
      </c>
      <c r="O827" s="3">
        <v>28.4072249589491</v>
      </c>
      <c r="P827" s="3">
        <v>6.03621730382294</v>
      </c>
      <c r="Q827" s="3">
        <v>20.0614124872058</v>
      </c>
      <c r="R827" s="3">
        <v>36.8421052631579</v>
      </c>
      <c r="S827" s="3">
        <v>69.6312364425163</v>
      </c>
      <c r="T827" s="3">
        <v>22.8692429857067</v>
      </c>
      <c r="U827" s="3">
        <v>132.507433102081</v>
      </c>
      <c r="V827" s="3">
        <v>27.18715393134</v>
      </c>
      <c r="W827" s="3">
        <v>109.464285714286</v>
      </c>
      <c r="X827" s="3">
        <v>25.6554307116105</v>
      </c>
      <c r="Y827" s="3">
        <v>185.05467800729</v>
      </c>
      <c r="Z827" s="3">
        <v>14.2857142857143</v>
      </c>
      <c r="AA827" s="3">
        <v>0.272579514409881</v>
      </c>
      <c r="AB827" s="3">
        <v>0.222276311749566</v>
      </c>
      <c r="AC827" s="3">
        <v>-31.3868613138686</v>
      </c>
      <c r="AD827" s="3">
        <v>0.888634626685451</v>
      </c>
      <c r="AE827" s="5">
        <v>3</v>
      </c>
      <c r="AF827" s="3">
        <v>1.9108302441473</v>
      </c>
      <c r="AG827" s="3">
        <v>54.683692384619</v>
      </c>
      <c r="AH827" s="3">
        <v>58.7959611187372</v>
      </c>
      <c r="AI827" s="3">
        <v>26.1703546764692</v>
      </c>
      <c r="AJ827" s="3">
        <v>27.6313992908091</v>
      </c>
      <c r="AK827" s="3"/>
      <c r="AL827" s="3"/>
      <c r="AM827" s="3"/>
      <c r="AN827" s="5" t="s">
        <v>46</v>
      </c>
      <c r="AO827" s="1"/>
      <c r="AP827" s="1"/>
      <c r="AQ827" s="1"/>
    </row>
    <row r="828" spans="1:43">
      <c r="A828" s="1" t="s">
        <v>2381</v>
      </c>
      <c r="B828" s="1" t="s">
        <v>2382</v>
      </c>
      <c r="C828" s="3">
        <v>5.65205479452055</v>
      </c>
      <c r="D828" s="4">
        <v>42174</v>
      </c>
      <c r="E828" s="3">
        <v>5.9067746253</v>
      </c>
      <c r="F828" s="5" t="s">
        <v>2383</v>
      </c>
      <c r="G828" s="5">
        <v>694</v>
      </c>
      <c r="H828" s="5" t="s">
        <v>93</v>
      </c>
      <c r="I828" s="3">
        <v>4.11935953420669</v>
      </c>
      <c r="J828" s="3">
        <v>57.9</v>
      </c>
      <c r="K828" s="3">
        <v>1.19544457805759</v>
      </c>
      <c r="L828" s="3">
        <v>61.595639246779</v>
      </c>
      <c r="M828" s="3">
        <v>1.78584133760229</v>
      </c>
      <c r="N828" s="3">
        <v>57.0359281437126</v>
      </c>
      <c r="O828" s="3">
        <v>6.5068493150685</v>
      </c>
      <c r="P828" s="3">
        <v>63.1790744466801</v>
      </c>
      <c r="Q828" s="3">
        <v>10.8219071965296</v>
      </c>
      <c r="R828" s="3">
        <v>57.172342621259</v>
      </c>
      <c r="S828" s="3">
        <v>20.0872995886846</v>
      </c>
      <c r="T828" s="3">
        <v>77.0248808893595</v>
      </c>
      <c r="U828" s="3">
        <v>25.3592709428672</v>
      </c>
      <c r="V828" s="3">
        <v>89.811738648948</v>
      </c>
      <c r="W828" s="3">
        <v>25.1290125076533</v>
      </c>
      <c r="X828" s="3">
        <v>88.6392009987516</v>
      </c>
      <c r="Y828" s="3">
        <v>41.6295416295416</v>
      </c>
      <c r="Z828" s="3">
        <v>82.3376623376623</v>
      </c>
      <c r="AA828" s="3">
        <v>0.355329375569431</v>
      </c>
      <c r="AB828" s="3">
        <v>0.2834480191279</v>
      </c>
      <c r="AC828" s="3">
        <v>-6.46442453946257</v>
      </c>
      <c r="AD828" s="3">
        <v>1.19795691569922</v>
      </c>
      <c r="AE828" s="5">
        <v>6</v>
      </c>
      <c r="AF828" s="3">
        <v>0.526990938473867</v>
      </c>
      <c r="AG828" s="3">
        <v>17.2799801510462</v>
      </c>
      <c r="AH828" s="3">
        <v>11.1211377835701</v>
      </c>
      <c r="AI828" s="3">
        <v>6.75951260373155</v>
      </c>
      <c r="AJ828" s="3">
        <v>7.10499240799851</v>
      </c>
      <c r="AK828" s="3"/>
      <c r="AL828" s="3"/>
      <c r="AM828" s="3">
        <v>5</v>
      </c>
      <c r="AN828" s="5" t="s">
        <v>56</v>
      </c>
      <c r="AO828" s="1"/>
      <c r="AP828" s="1"/>
      <c r="AQ828" s="1"/>
    </row>
    <row r="829" spans="1:43">
      <c r="A829" s="1" t="s">
        <v>2384</v>
      </c>
      <c r="B829" s="1" t="s">
        <v>2385</v>
      </c>
      <c r="C829" s="3">
        <v>5.59452054794521</v>
      </c>
      <c r="D829" s="4">
        <v>42195</v>
      </c>
      <c r="E829" s="3">
        <v>8.5183580326</v>
      </c>
      <c r="F829" s="5" t="s">
        <v>2386</v>
      </c>
      <c r="G829" s="5">
        <v>2043</v>
      </c>
      <c r="H829" s="5" t="s">
        <v>191</v>
      </c>
      <c r="I829" s="3">
        <v>11.9771863117871</v>
      </c>
      <c r="J829" s="3">
        <v>35.4430379746835</v>
      </c>
      <c r="K829" s="3">
        <v>3.65156181258248</v>
      </c>
      <c r="L829" s="3">
        <v>24.8287671232877</v>
      </c>
      <c r="M829" s="3">
        <v>7.87545787545786</v>
      </c>
      <c r="N829" s="3">
        <v>26.8468468468468</v>
      </c>
      <c r="O829" s="3">
        <v>22.2625843279709</v>
      </c>
      <c r="P829" s="3">
        <v>35.8095238095238</v>
      </c>
      <c r="Q829" s="3">
        <v>41.2470023980815</v>
      </c>
      <c r="R829" s="3">
        <v>13.2075471698113</v>
      </c>
      <c r="S829" s="3">
        <v>113.987284287012</v>
      </c>
      <c r="T829" s="3">
        <v>6.86274509803922</v>
      </c>
      <c r="U829" s="3">
        <v>202.439024390244</v>
      </c>
      <c r="V829" s="3">
        <v>21.7008797653959</v>
      </c>
      <c r="W829" s="3">
        <v>127.632850241546</v>
      </c>
      <c r="X829" s="3">
        <v>46.2897526501767</v>
      </c>
      <c r="Y829" s="3">
        <v>167.120181405896</v>
      </c>
      <c r="Z829" s="3">
        <v>50</v>
      </c>
      <c r="AA829" s="3">
        <v>0.454497705086529</v>
      </c>
      <c r="AB829" s="3">
        <v>0.279151176982405</v>
      </c>
      <c r="AC829" s="3">
        <v>-38.6816999132697</v>
      </c>
      <c r="AD829" s="3">
        <v>0.813833409990692</v>
      </c>
      <c r="AE829" s="5">
        <v>3</v>
      </c>
      <c r="AF829" s="3">
        <v>2.14947434292417</v>
      </c>
      <c r="AG829" s="3">
        <v>100.198596458744</v>
      </c>
      <c r="AH829" s="3">
        <v>77.7712059239359</v>
      </c>
      <c r="AI829" s="3">
        <v>30.5000287700918</v>
      </c>
      <c r="AJ829" s="3">
        <v>25.8905074039209</v>
      </c>
      <c r="AK829" s="3"/>
      <c r="AL829" s="3"/>
      <c r="AM829" s="3"/>
      <c r="AN829" s="5" t="s">
        <v>46</v>
      </c>
      <c r="AO829" s="1"/>
      <c r="AP829" s="1"/>
      <c r="AQ829" s="1"/>
    </row>
    <row r="830" spans="1:43">
      <c r="A830" s="1" t="s">
        <v>2387</v>
      </c>
      <c r="B830" s="1" t="s">
        <v>2388</v>
      </c>
      <c r="C830" s="3">
        <v>5.61369863013699</v>
      </c>
      <c r="D830" s="4">
        <v>42188</v>
      </c>
      <c r="E830" s="3">
        <v>5.3253943479</v>
      </c>
      <c r="F830" s="5" t="s">
        <v>2389</v>
      </c>
      <c r="G830" s="5">
        <v>2050</v>
      </c>
      <c r="H830" s="5" t="s">
        <v>2390</v>
      </c>
      <c r="I830" s="3">
        <v>3.48663101604278</v>
      </c>
      <c r="J830" s="3">
        <v>61.5384615384615</v>
      </c>
      <c r="K830" s="3">
        <v>1.64577351355137</v>
      </c>
      <c r="L830" s="3">
        <v>33.8345864661654</v>
      </c>
      <c r="M830" s="3">
        <v>1.4043177530916</v>
      </c>
      <c r="N830" s="3">
        <v>46.2121212121212</v>
      </c>
      <c r="O830" s="3">
        <v>3.93869951303351</v>
      </c>
      <c r="P830" s="3">
        <v>91.40625</v>
      </c>
      <c r="Q830" s="3">
        <v>4.8699421965318</v>
      </c>
      <c r="R830" s="3">
        <v>95.3271028037383</v>
      </c>
      <c r="S830" s="3">
        <v>20.6383509267725</v>
      </c>
      <c r="T830" s="3">
        <v>92</v>
      </c>
      <c r="U830" s="3">
        <v>28.9789389496134</v>
      </c>
      <c r="V830" s="3">
        <v>90.4761904761905</v>
      </c>
      <c r="W830" s="3">
        <v>20.7186226399401</v>
      </c>
      <c r="X830" s="3">
        <v>90.9090909090909</v>
      </c>
      <c r="Y830" s="3">
        <v>36.0262417994377</v>
      </c>
      <c r="Z830" s="3">
        <v>92.8571428571429</v>
      </c>
      <c r="AA830" s="3">
        <v>0.321521893692636</v>
      </c>
      <c r="AB830" s="3">
        <v>0.12611096360178</v>
      </c>
      <c r="AC830" s="3">
        <v>-12.3413885072335</v>
      </c>
      <c r="AD830" s="3">
        <v>0.523877571903003</v>
      </c>
      <c r="AE830" s="5">
        <v>8</v>
      </c>
      <c r="AF830" s="3">
        <v>0.436533828578336</v>
      </c>
      <c r="AG830" s="3">
        <v>18.4877328897566</v>
      </c>
      <c r="AH830" s="3">
        <v>12.7994457983346</v>
      </c>
      <c r="AI830" s="3">
        <v>6.17796638909676</v>
      </c>
      <c r="AJ830" s="3">
        <v>7.3631429415201</v>
      </c>
      <c r="AK830" s="3"/>
      <c r="AL830" s="3"/>
      <c r="AM830" s="3">
        <v>100</v>
      </c>
      <c r="AN830" s="5" t="s">
        <v>56</v>
      </c>
      <c r="AO830" s="1"/>
      <c r="AP830" s="1"/>
      <c r="AQ830" s="1"/>
    </row>
    <row r="831" spans="1:43">
      <c r="A831" s="1" t="s">
        <v>2391</v>
      </c>
      <c r="B831" s="1" t="s">
        <v>2392</v>
      </c>
      <c r="C831" s="3">
        <v>5.63561643835616</v>
      </c>
      <c r="D831" s="4">
        <v>42180</v>
      </c>
      <c r="E831" s="3">
        <v>3.6201748629</v>
      </c>
      <c r="F831" s="5" t="s">
        <v>2393</v>
      </c>
      <c r="G831" s="5">
        <v>1115</v>
      </c>
      <c r="H831" s="5" t="s">
        <v>191</v>
      </c>
      <c r="I831" s="3">
        <v>11.01152368758</v>
      </c>
      <c r="J831" s="3">
        <v>42.1338155515371</v>
      </c>
      <c r="K831" s="3">
        <v>1.9400352733686</v>
      </c>
      <c r="L831" s="3">
        <v>61.3013698630137</v>
      </c>
      <c r="M831" s="3">
        <v>6.97100555212831</v>
      </c>
      <c r="N831" s="3">
        <v>35.1351351351351</v>
      </c>
      <c r="O831" s="3">
        <v>22.8915662650602</v>
      </c>
      <c r="P831" s="3">
        <v>32.9523809523809</v>
      </c>
      <c r="Q831" s="3">
        <v>39.7260273972603</v>
      </c>
      <c r="R831" s="3">
        <v>15.9329140461216</v>
      </c>
      <c r="S831" s="3">
        <v>117.839195979899</v>
      </c>
      <c r="T831" s="3">
        <v>4.41176470588235</v>
      </c>
      <c r="U831" s="3">
        <v>178.778135048232</v>
      </c>
      <c r="V831" s="3">
        <v>34.3108504398827</v>
      </c>
      <c r="W831" s="3">
        <v>150.578034682081</v>
      </c>
      <c r="X831" s="3">
        <v>31.8021201413428</v>
      </c>
      <c r="Y831" s="3">
        <v>109.927360774818</v>
      </c>
      <c r="Z831" s="3">
        <v>73.4177215189873</v>
      </c>
      <c r="AA831" s="3">
        <v>0.425602407887547</v>
      </c>
      <c r="AB831" s="3">
        <v>0.344133927275548</v>
      </c>
      <c r="AC831" s="3">
        <v>-21.3225371120108</v>
      </c>
      <c r="AD831" s="3">
        <v>1.67661093079232</v>
      </c>
      <c r="AE831" s="5">
        <v>3</v>
      </c>
      <c r="AF831" s="3">
        <v>2.55073316758475</v>
      </c>
      <c r="AG831" s="3">
        <v>107.737394454738</v>
      </c>
      <c r="AH831" s="3">
        <v>69.0494218996821</v>
      </c>
      <c r="AI831" s="3">
        <v>32.6731907866881</v>
      </c>
      <c r="AJ831" s="3">
        <v>19.9185074915291</v>
      </c>
      <c r="AK831" s="3"/>
      <c r="AL831" s="3"/>
      <c r="AM831" s="3"/>
      <c r="AN831" s="5" t="s">
        <v>46</v>
      </c>
      <c r="AO831" s="1"/>
      <c r="AP831" s="1"/>
      <c r="AQ831" s="1"/>
    </row>
    <row r="832" spans="1:43">
      <c r="A832" s="1" t="s">
        <v>2394</v>
      </c>
      <c r="B832" s="1" t="s">
        <v>2395</v>
      </c>
      <c r="C832" s="3">
        <v>4.13698630136986</v>
      </c>
      <c r="D832" s="4">
        <v>42727</v>
      </c>
      <c r="E832" s="3">
        <v>7.747729102</v>
      </c>
      <c r="F832" s="5" t="s">
        <v>731</v>
      </c>
      <c r="G832" s="5">
        <v>1361</v>
      </c>
      <c r="H832" s="5" t="s">
        <v>93</v>
      </c>
      <c r="I832" s="3">
        <v>2.23793887345289</v>
      </c>
      <c r="J832" s="3">
        <v>77.55</v>
      </c>
      <c r="K832" s="3">
        <v>0.706608280254788</v>
      </c>
      <c r="L832" s="3">
        <v>79.0882061446977</v>
      </c>
      <c r="M832" s="3">
        <v>1.0838619449578</v>
      </c>
      <c r="N832" s="3">
        <v>71.4071856287425</v>
      </c>
      <c r="O832" s="3">
        <v>3.99260058578696</v>
      </c>
      <c r="P832" s="3">
        <v>80.784708249497</v>
      </c>
      <c r="Q832" s="3">
        <v>3.63049823339649</v>
      </c>
      <c r="R832" s="3">
        <v>88.390092879257</v>
      </c>
      <c r="S832" s="3">
        <v>35.2265134304423</v>
      </c>
      <c r="T832" s="3">
        <v>57.1731074642668</v>
      </c>
      <c r="U832" s="3">
        <v>69.1857548904865</v>
      </c>
      <c r="V832" s="3">
        <v>55.3709856035437</v>
      </c>
      <c r="W832" s="3">
        <v>76.1204420851101</v>
      </c>
      <c r="X832" s="3">
        <v>42.5093632958801</v>
      </c>
      <c r="Y832" s="3"/>
      <c r="Z832" s="3"/>
      <c r="AA832" s="3">
        <v>0.310232745255227</v>
      </c>
      <c r="AB832" s="3">
        <v>0.42572916182214</v>
      </c>
      <c r="AC832" s="3">
        <v>-11.0451214809101</v>
      </c>
      <c r="AD832" s="3">
        <v>1.87614215146563</v>
      </c>
      <c r="AE832" s="5">
        <v>2</v>
      </c>
      <c r="AF832" s="3">
        <v>1.57648079093138</v>
      </c>
      <c r="AG832" s="3">
        <v>31.1409731652532</v>
      </c>
      <c r="AH832" s="3">
        <v>30.7251832198249</v>
      </c>
      <c r="AI832" s="3">
        <v>20.4878278891063</v>
      </c>
      <c r="AJ832" s="3">
        <v>19.5473301396224</v>
      </c>
      <c r="AK832" s="3"/>
      <c r="AL832" s="3"/>
      <c r="AM832" s="3">
        <v>50</v>
      </c>
      <c r="AN832" s="5" t="s">
        <v>56</v>
      </c>
      <c r="AO832" s="1"/>
      <c r="AP832" s="1"/>
      <c r="AQ832" s="1"/>
    </row>
    <row r="833" spans="1:43">
      <c r="A833" s="1" t="s">
        <v>2396</v>
      </c>
      <c r="B833" s="1" t="s">
        <v>2397</v>
      </c>
      <c r="C833" s="3">
        <v>5.65205479452055</v>
      </c>
      <c r="D833" s="4">
        <v>42174</v>
      </c>
      <c r="E833" s="3">
        <v>6.4321456343</v>
      </c>
      <c r="F833" s="5" t="s">
        <v>2398</v>
      </c>
      <c r="G833" s="5">
        <v>1715</v>
      </c>
      <c r="H833" s="5" t="s">
        <v>93</v>
      </c>
      <c r="I833" s="3">
        <v>1.95697432338653</v>
      </c>
      <c r="J833" s="3">
        <v>81</v>
      </c>
      <c r="K833" s="3">
        <v>1.08015135878913</v>
      </c>
      <c r="L833" s="3">
        <v>66.3528245787909</v>
      </c>
      <c r="M833" s="3">
        <v>0.609463808806407</v>
      </c>
      <c r="N833" s="3">
        <v>78.7425149700599</v>
      </c>
      <c r="O833" s="3">
        <v>4.21336359767343</v>
      </c>
      <c r="P833" s="3">
        <v>79.6277665995976</v>
      </c>
      <c r="Q833" s="3">
        <v>8.58029709555835</v>
      </c>
      <c r="R833" s="3">
        <v>66.3054695562436</v>
      </c>
      <c r="S833" s="3">
        <v>25.3797576378222</v>
      </c>
      <c r="T833" s="3">
        <v>67.496029645315</v>
      </c>
      <c r="U833" s="3">
        <v>46.2722571718647</v>
      </c>
      <c r="V833" s="3">
        <v>68.8261351052049</v>
      </c>
      <c r="W833" s="3">
        <v>47.6446452797397</v>
      </c>
      <c r="X833" s="3">
        <v>61.2359550561798</v>
      </c>
      <c r="Y833" s="3">
        <v>69.7578572098843</v>
      </c>
      <c r="Z833" s="3">
        <v>56.4935064935065</v>
      </c>
      <c r="AA833" s="3">
        <v>0.442943963121758</v>
      </c>
      <c r="AB833" s="3">
        <v>0.53234164360467</v>
      </c>
      <c r="AC833" s="3">
        <v>-6.29754860524091</v>
      </c>
      <c r="AD833" s="3">
        <v>2.19802087629652</v>
      </c>
      <c r="AE833" s="5">
        <v>2</v>
      </c>
      <c r="AF833" s="3">
        <v>1.01300478667989</v>
      </c>
      <c r="AG833" s="3">
        <v>23.9621753771196</v>
      </c>
      <c r="AH833" s="3">
        <v>20.2468643848273</v>
      </c>
      <c r="AI833" s="3">
        <v>13.9758807457639</v>
      </c>
      <c r="AJ833" s="3">
        <v>12.481917089514</v>
      </c>
      <c r="AK833" s="3"/>
      <c r="AL833" s="3"/>
      <c r="AM833" s="3"/>
      <c r="AN833" s="5" t="s">
        <v>206</v>
      </c>
      <c r="AO833" s="1"/>
      <c r="AP833" s="1"/>
      <c r="AQ833" s="1"/>
    </row>
    <row r="834" spans="1:43">
      <c r="A834" s="1" t="s">
        <v>2399</v>
      </c>
      <c r="B834" s="1" t="s">
        <v>2400</v>
      </c>
      <c r="C834" s="3">
        <v>5.47123287671233</v>
      </c>
      <c r="D834" s="4">
        <v>42240</v>
      </c>
      <c r="E834" s="3">
        <v>107.8038687845</v>
      </c>
      <c r="F834" s="5" t="s">
        <v>2401</v>
      </c>
      <c r="G834" s="5">
        <v>1998</v>
      </c>
      <c r="H834" s="5" t="s">
        <v>93</v>
      </c>
      <c r="I834" s="3">
        <v>5.00809248554912</v>
      </c>
      <c r="J834" s="3">
        <v>52.5</v>
      </c>
      <c r="K834" s="3">
        <v>1.39763340031255</v>
      </c>
      <c r="L834" s="3">
        <v>55.599603567889</v>
      </c>
      <c r="M834" s="3">
        <v>2.1502474134053</v>
      </c>
      <c r="N834" s="3">
        <v>52.4451097804391</v>
      </c>
      <c r="O834" s="3">
        <v>13.403915301638</v>
      </c>
      <c r="P834" s="3">
        <v>42.102615694165</v>
      </c>
      <c r="Q834" s="3">
        <v>28.1489841986456</v>
      </c>
      <c r="R834" s="3">
        <v>21.9298245614035</v>
      </c>
      <c r="S834" s="3">
        <v>71.5105740181269</v>
      </c>
      <c r="T834" s="3">
        <v>20.8046585494971</v>
      </c>
      <c r="U834" s="3">
        <v>158.223839703765</v>
      </c>
      <c r="V834" s="3">
        <v>17.3864894795127</v>
      </c>
      <c r="W834" s="3">
        <v>174.723128621213</v>
      </c>
      <c r="X834" s="3">
        <v>5.36828963795256</v>
      </c>
      <c r="Y834" s="3">
        <v>219.215068457143</v>
      </c>
      <c r="Z834" s="3">
        <v>7.79220779220779</v>
      </c>
      <c r="AA834" s="3">
        <v>0.325319221572611</v>
      </c>
      <c r="AB834" s="3">
        <v>0.354146087327665</v>
      </c>
      <c r="AC834" s="3">
        <v>-22.4140834377768</v>
      </c>
      <c r="AD834" s="3">
        <v>1.7832066718577</v>
      </c>
      <c r="AE834" s="5">
        <v>5</v>
      </c>
      <c r="AF834" s="3">
        <v>2.78643738959567</v>
      </c>
      <c r="AG834" s="3">
        <v>73.4331168299614</v>
      </c>
      <c r="AH834" s="3">
        <v>66.4991636830891</v>
      </c>
      <c r="AI834" s="3">
        <v>36.6711574385111</v>
      </c>
      <c r="AJ834" s="3">
        <v>30.0375722002857</v>
      </c>
      <c r="AK834" s="3"/>
      <c r="AL834" s="3"/>
      <c r="AM834" s="3">
        <v>0.5</v>
      </c>
      <c r="AN834" s="5" t="s">
        <v>56</v>
      </c>
      <c r="AO834" s="1"/>
      <c r="AP834" s="1"/>
      <c r="AQ834" s="1"/>
    </row>
    <row r="835" spans="1:43">
      <c r="A835" s="1" t="s">
        <v>2402</v>
      </c>
      <c r="B835" s="1" t="s">
        <v>2403</v>
      </c>
      <c r="C835" s="3">
        <v>5.48219178082192</v>
      </c>
      <c r="D835" s="4">
        <v>42236</v>
      </c>
      <c r="E835" s="3">
        <v>0.6168868471</v>
      </c>
      <c r="F835" s="5" t="s">
        <v>2404</v>
      </c>
      <c r="G835" s="5">
        <v>272</v>
      </c>
      <c r="H835" s="5" t="s">
        <v>93</v>
      </c>
      <c r="I835" s="3">
        <v>2.06794682422449</v>
      </c>
      <c r="J835" s="3">
        <v>79.8</v>
      </c>
      <c r="K835" s="3">
        <v>0.949598246895532</v>
      </c>
      <c r="L835" s="3">
        <v>70.3171456888008</v>
      </c>
      <c r="M835" s="3">
        <v>1.09729334308704</v>
      </c>
      <c r="N835" s="3">
        <v>71.3073852295409</v>
      </c>
      <c r="O835" s="3">
        <v>3.28849028400596</v>
      </c>
      <c r="P835" s="3">
        <v>84.6579476861167</v>
      </c>
      <c r="Q835" s="3">
        <v>5.81929555895863</v>
      </c>
      <c r="R835" s="3">
        <v>82.0949432404541</v>
      </c>
      <c r="S835" s="3">
        <v>10.7371794871795</v>
      </c>
      <c r="T835" s="3">
        <v>93.6474325039704</v>
      </c>
      <c r="U835" s="3">
        <v>15.6485355648535</v>
      </c>
      <c r="V835" s="3">
        <v>95.5703211517165</v>
      </c>
      <c r="W835" s="3">
        <v>20.4601228898917</v>
      </c>
      <c r="X835" s="3">
        <v>93.1335830212235</v>
      </c>
      <c r="Y835" s="3">
        <v>31.4973558246305</v>
      </c>
      <c r="Z835" s="3">
        <v>90.2597402597403</v>
      </c>
      <c r="AA835" s="3">
        <v>0.296522454642587</v>
      </c>
      <c r="AB835" s="3">
        <v>0.342191647848788</v>
      </c>
      <c r="AC835" s="3">
        <v>-3.63062352012627</v>
      </c>
      <c r="AD835" s="3">
        <v>1.75988174014939</v>
      </c>
      <c r="AE835" s="5">
        <v>3</v>
      </c>
      <c r="AF835" s="3">
        <v>0.477743422002554</v>
      </c>
      <c r="AG835" s="3">
        <v>8.3262673664316</v>
      </c>
      <c r="AH835" s="3">
        <v>7.82206368361353</v>
      </c>
      <c r="AI835" s="3">
        <v>6.04158921055244</v>
      </c>
      <c r="AJ835" s="3">
        <v>6.12371591747187</v>
      </c>
      <c r="AK835" s="3"/>
      <c r="AL835" s="3"/>
      <c r="AM835" s="3"/>
      <c r="AN835" s="5" t="s">
        <v>46</v>
      </c>
      <c r="AO835" s="1"/>
      <c r="AP835" s="1"/>
      <c r="AQ835" s="1"/>
    </row>
    <row r="836" spans="1:43">
      <c r="A836" s="1" t="s">
        <v>2405</v>
      </c>
      <c r="B836" s="1" t="s">
        <v>2406</v>
      </c>
      <c r="C836" s="3">
        <v>5.52602739726027</v>
      </c>
      <c r="D836" s="4">
        <v>42220</v>
      </c>
      <c r="E836" s="3">
        <v>56.0858838653</v>
      </c>
      <c r="F836" s="5" t="s">
        <v>2407</v>
      </c>
      <c r="G836" s="5">
        <v>258</v>
      </c>
      <c r="H836" s="5" t="s">
        <v>93</v>
      </c>
      <c r="I836" s="3">
        <v>12.6204000987898</v>
      </c>
      <c r="J836" s="3">
        <v>18.65</v>
      </c>
      <c r="K836" s="3">
        <v>2.8184892897407</v>
      </c>
      <c r="L836" s="3">
        <v>30.9217046580773</v>
      </c>
      <c r="M836" s="3">
        <v>7.90345480359677</v>
      </c>
      <c r="N836" s="3">
        <v>11.8263473053892</v>
      </c>
      <c r="O836" s="3">
        <v>23.1433972454766</v>
      </c>
      <c r="P836" s="3">
        <v>15.5935613682093</v>
      </c>
      <c r="Q836" s="3">
        <v>21.8599679315874</v>
      </c>
      <c r="R836" s="3">
        <v>32.8689370485036</v>
      </c>
      <c r="S836" s="3">
        <v>80.0947867298578</v>
      </c>
      <c r="T836" s="3">
        <v>14.8226574907358</v>
      </c>
      <c r="U836" s="3">
        <v>240.044742729306</v>
      </c>
      <c r="V836" s="3">
        <v>2.43632336655592</v>
      </c>
      <c r="W836" s="3">
        <v>267.741935483871</v>
      </c>
      <c r="X836" s="3">
        <v>0.374531835205993</v>
      </c>
      <c r="Y836" s="3">
        <v>337.200383509108</v>
      </c>
      <c r="Z836" s="3">
        <v>0.38961038961039</v>
      </c>
      <c r="AA836" s="3">
        <v>0.369600549764977</v>
      </c>
      <c r="AB836" s="3">
        <v>0.564917183720747</v>
      </c>
      <c r="AC836" s="3">
        <v>-20.7816377171216</v>
      </c>
      <c r="AD836" s="3">
        <v>2.6095466066979</v>
      </c>
      <c r="AE836" s="5">
        <v>3</v>
      </c>
      <c r="AF836" s="3">
        <v>3.64204367796318</v>
      </c>
      <c r="AG836" s="3">
        <v>90.0832856752179</v>
      </c>
      <c r="AH836" s="3">
        <v>85.7219801936861</v>
      </c>
      <c r="AI836" s="3">
        <v>55.7351711689126</v>
      </c>
      <c r="AJ836" s="3">
        <v>42.8351046746956</v>
      </c>
      <c r="AK836" s="3"/>
      <c r="AL836" s="3"/>
      <c r="AM836" s="3">
        <v>5</v>
      </c>
      <c r="AN836" s="5" t="s">
        <v>56</v>
      </c>
      <c r="AO836" s="1"/>
      <c r="AP836" s="1"/>
      <c r="AQ836" s="1"/>
    </row>
    <row r="837" spans="1:43">
      <c r="A837" s="1" t="s">
        <v>2408</v>
      </c>
      <c r="B837" s="1" t="s">
        <v>2409</v>
      </c>
      <c r="C837" s="3">
        <v>5.61917808219178</v>
      </c>
      <c r="D837" s="4">
        <v>42186</v>
      </c>
      <c r="E837" s="3">
        <v>290.9244863879</v>
      </c>
      <c r="F837" s="5" t="s">
        <v>2410</v>
      </c>
      <c r="G837" s="5">
        <v>2052</v>
      </c>
      <c r="H837" s="5" t="s">
        <v>93</v>
      </c>
      <c r="I837" s="3">
        <v>2.44536940686784</v>
      </c>
      <c r="J837" s="3">
        <v>74.8</v>
      </c>
      <c r="K837" s="3">
        <v>1.23393316195372</v>
      </c>
      <c r="L837" s="3">
        <v>60.4558969276511</v>
      </c>
      <c r="M837" s="3">
        <v>-2.08851317752362</v>
      </c>
      <c r="N837" s="3">
        <v>92.6646706586826</v>
      </c>
      <c r="O837" s="3">
        <v>7.89041095890411</v>
      </c>
      <c r="P837" s="3">
        <v>56.9416498993964</v>
      </c>
      <c r="Q837" s="3">
        <v>7.59562841530054</v>
      </c>
      <c r="R837" s="3">
        <v>72.2394220846233</v>
      </c>
      <c r="S837" s="3">
        <v>32.2364002686367</v>
      </c>
      <c r="T837" s="3">
        <v>60.2435150873478</v>
      </c>
      <c r="U837" s="3">
        <v>84.5360824742268</v>
      </c>
      <c r="V837" s="3">
        <v>47.2314507198228</v>
      </c>
      <c r="W837" s="3">
        <v>69.0128755364807</v>
      </c>
      <c r="X837" s="3">
        <v>45.6304619225968</v>
      </c>
      <c r="Y837" s="3">
        <v>114.025820372285</v>
      </c>
      <c r="Z837" s="3">
        <v>36.4935064935065</v>
      </c>
      <c r="AA837" s="3">
        <v>0.184879461342322</v>
      </c>
      <c r="AB837" s="3">
        <v>0.195492857423894</v>
      </c>
      <c r="AC837" s="3">
        <v>-24.8840803709428</v>
      </c>
      <c r="AD837" s="3">
        <v>0.766710396467389</v>
      </c>
      <c r="AE837" s="5">
        <v>2</v>
      </c>
      <c r="AF837" s="3">
        <v>1.34581364051502</v>
      </c>
      <c r="AG837" s="3">
        <v>30.9892705279171</v>
      </c>
      <c r="AH837" s="3">
        <v>39.0617710636102</v>
      </c>
      <c r="AI837" s="3">
        <v>17.2897875412944</v>
      </c>
      <c r="AJ837" s="3">
        <v>18.3484647165704</v>
      </c>
      <c r="AK837" s="3"/>
      <c r="AL837" s="3"/>
      <c r="AM837" s="3"/>
      <c r="AN837" s="5" t="s">
        <v>51</v>
      </c>
      <c r="AO837" s="1"/>
      <c r="AP837" s="1"/>
      <c r="AQ837" s="1"/>
    </row>
    <row r="838" spans="1:43">
      <c r="A838" s="1" t="s">
        <v>2411</v>
      </c>
      <c r="B838" s="1" t="s">
        <v>2412</v>
      </c>
      <c r="C838" s="3">
        <v>5.6</v>
      </c>
      <c r="D838" s="4">
        <v>42193</v>
      </c>
      <c r="E838" s="3">
        <v>0.6925153396</v>
      </c>
      <c r="F838" s="5" t="s">
        <v>2413</v>
      </c>
      <c r="G838" s="5">
        <v>338</v>
      </c>
      <c r="H838" s="5" t="s">
        <v>205</v>
      </c>
      <c r="I838" s="3">
        <v>0</v>
      </c>
      <c r="J838" s="3">
        <v>23.2209737827715</v>
      </c>
      <c r="K838" s="3">
        <v>0.0837520938023544</v>
      </c>
      <c r="L838" s="3">
        <v>4.44444444444444</v>
      </c>
      <c r="M838" s="3">
        <v>-0.167084377610694</v>
      </c>
      <c r="N838" s="3">
        <v>28.3582089552239</v>
      </c>
      <c r="O838" s="3">
        <v>0.673967986520641</v>
      </c>
      <c r="P838" s="3">
        <v>68.4824902723735</v>
      </c>
      <c r="Q838" s="3">
        <v>0.4201680672269</v>
      </c>
      <c r="R838" s="3">
        <v>90.2654867256637</v>
      </c>
      <c r="S838" s="3">
        <v>0.504625735912532</v>
      </c>
      <c r="T838" s="3">
        <v>83.3333333333333</v>
      </c>
      <c r="U838" s="3">
        <v>4.18482999128161</v>
      </c>
      <c r="V838" s="3">
        <v>79.6296296296296</v>
      </c>
      <c r="W838" s="3">
        <v>11.1627906976744</v>
      </c>
      <c r="X838" s="3">
        <v>56</v>
      </c>
      <c r="Y838" s="3">
        <v>13.2701421800948</v>
      </c>
      <c r="Z838" s="3">
        <v>50</v>
      </c>
      <c r="AA838" s="3">
        <v>-0.0476222489021537</v>
      </c>
      <c r="AB838" s="3">
        <v>0.222673911143431</v>
      </c>
      <c r="AC838" s="3">
        <v>-4.14297319252641</v>
      </c>
      <c r="AD838" s="3">
        <v>0.865033480655247</v>
      </c>
      <c r="AE838" s="5">
        <v>4</v>
      </c>
      <c r="AF838" s="3">
        <v>0.289747442662958</v>
      </c>
      <c r="AG838" s="3">
        <v>1.6235253296691</v>
      </c>
      <c r="AH838" s="3">
        <v>2.21670172845947</v>
      </c>
      <c r="AI838" s="3">
        <v>3.83591277591606</v>
      </c>
      <c r="AJ838" s="3">
        <v>2.84535392356444</v>
      </c>
      <c r="AK838" s="3"/>
      <c r="AL838" s="3"/>
      <c r="AM838" s="3"/>
      <c r="AN838" s="5" t="s">
        <v>46</v>
      </c>
      <c r="AO838" s="1"/>
      <c r="AP838" s="1"/>
      <c r="AQ838" s="1"/>
    </row>
    <row r="839" spans="1:43">
      <c r="A839" s="1" t="s">
        <v>2414</v>
      </c>
      <c r="B839" s="1" t="s">
        <v>2415</v>
      </c>
      <c r="C839" s="3">
        <v>4.37534246575343</v>
      </c>
      <c r="D839" s="4">
        <v>42640</v>
      </c>
      <c r="E839" s="3">
        <v>67.8917845105</v>
      </c>
      <c r="F839" s="5" t="s">
        <v>2416</v>
      </c>
      <c r="G839" s="5">
        <v>1598</v>
      </c>
      <c r="H839" s="5" t="s">
        <v>55</v>
      </c>
      <c r="I839" s="3">
        <v>6.40973630831644</v>
      </c>
      <c r="J839" s="3">
        <v>73.4422262552934</v>
      </c>
      <c r="K839" s="3">
        <v>1.07899807321773</v>
      </c>
      <c r="L839" s="3">
        <v>76.6101694915254</v>
      </c>
      <c r="M839" s="3">
        <v>1.58791634391946</v>
      </c>
      <c r="N839" s="3">
        <v>79.5930580490724</v>
      </c>
      <c r="O839" s="3">
        <v>8.16494845360826</v>
      </c>
      <c r="P839" s="3">
        <v>86.158940397351</v>
      </c>
      <c r="Q839" s="3">
        <v>6.3234698013782</v>
      </c>
      <c r="R839" s="3">
        <v>90.015243902439</v>
      </c>
      <c r="S839" s="3">
        <v>27.8265107212476</v>
      </c>
      <c r="T839" s="3">
        <v>93.26171875</v>
      </c>
      <c r="U839" s="3">
        <v>157.156862745098</v>
      </c>
      <c r="V839" s="3">
        <v>39.7018970189702</v>
      </c>
      <c r="W839" s="3">
        <v>148.861480075901</v>
      </c>
      <c r="X839" s="3">
        <v>23.5392320534224</v>
      </c>
      <c r="Y839" s="3"/>
      <c r="Z839" s="3"/>
      <c r="AA839" s="3">
        <v>0.110517323311383</v>
      </c>
      <c r="AB839" s="3">
        <v>0.266579933376279</v>
      </c>
      <c r="AC839" s="3">
        <v>-25.7611241217799</v>
      </c>
      <c r="AD839" s="3">
        <v>1.37569599571129</v>
      </c>
      <c r="AE839" s="5">
        <v>7</v>
      </c>
      <c r="AF839" s="3">
        <v>2.51443049832568</v>
      </c>
      <c r="AG839" s="3">
        <v>43.5111208661332</v>
      </c>
      <c r="AH839" s="3">
        <v>63.8831523718162</v>
      </c>
      <c r="AI839" s="3">
        <v>32.1678074866049</v>
      </c>
      <c r="AJ839" s="3">
        <v>29.8689465760487</v>
      </c>
      <c r="AK839" s="3"/>
      <c r="AL839" s="3"/>
      <c r="AM839" s="3"/>
      <c r="AN839" s="5" t="s">
        <v>46</v>
      </c>
      <c r="AO839" s="1"/>
      <c r="AP839" s="1"/>
      <c r="AQ839" s="1"/>
    </row>
    <row r="840" spans="1:43">
      <c r="A840" s="1" t="s">
        <v>2417</v>
      </c>
      <c r="B840" s="1" t="s">
        <v>2418</v>
      </c>
      <c r="C840" s="3">
        <v>5.55890410958904</v>
      </c>
      <c r="D840" s="4">
        <v>42208</v>
      </c>
      <c r="E840" s="3">
        <v>0.6102392233</v>
      </c>
      <c r="F840" s="5" t="s">
        <v>2419</v>
      </c>
      <c r="G840" s="5">
        <v>141</v>
      </c>
      <c r="H840" s="5" t="s">
        <v>93</v>
      </c>
      <c r="I840" s="3">
        <v>0.305936341707357</v>
      </c>
      <c r="J840" s="3">
        <v>92.05</v>
      </c>
      <c r="K840" s="3">
        <v>1.46402428137834</v>
      </c>
      <c r="L840" s="3">
        <v>54.3607532210109</v>
      </c>
      <c r="M840" s="3">
        <v>1.85196248282455</v>
      </c>
      <c r="N840" s="3">
        <v>56.1377245508982</v>
      </c>
      <c r="O840" s="3">
        <v>-4.6156428331655</v>
      </c>
      <c r="P840" s="3">
        <v>98.3400402414487</v>
      </c>
      <c r="Q840" s="3">
        <v>-10.0838563366911</v>
      </c>
      <c r="R840" s="3">
        <v>98.6584107327141</v>
      </c>
      <c r="S840" s="3">
        <v>11.1118352450469</v>
      </c>
      <c r="T840" s="3">
        <v>93.276866066702</v>
      </c>
      <c r="U840" s="3">
        <v>23.5076789336424</v>
      </c>
      <c r="V840" s="3">
        <v>91.5282392026578</v>
      </c>
      <c r="W840" s="3">
        <v>20.2666478555305</v>
      </c>
      <c r="X840" s="3">
        <v>93.2584269662921</v>
      </c>
      <c r="Y840" s="3">
        <v>79.8400785111174</v>
      </c>
      <c r="Z840" s="3">
        <v>50.5194805194805</v>
      </c>
      <c r="AA840" s="3">
        <v>0.0783617141131069</v>
      </c>
      <c r="AB840" s="3">
        <v>0.062589453856983</v>
      </c>
      <c r="AC840" s="3">
        <v>-27.9778216812185</v>
      </c>
      <c r="AD840" s="3">
        <v>0.22634295476977</v>
      </c>
      <c r="AE840" s="5">
        <v>4</v>
      </c>
      <c r="AF840" s="3">
        <v>0.387478512796577</v>
      </c>
      <c r="AG840" s="3">
        <v>1.95752934580973</v>
      </c>
      <c r="AH840" s="3">
        <v>17.5909828368972</v>
      </c>
      <c r="AI840" s="3">
        <v>9.95655053051996</v>
      </c>
      <c r="AJ840" s="3">
        <v>11.9879877680007</v>
      </c>
      <c r="AK840" s="3"/>
      <c r="AL840" s="3"/>
      <c r="AM840" s="3"/>
      <c r="AN840" s="5" t="s">
        <v>46</v>
      </c>
      <c r="AO840" s="1"/>
      <c r="AP840" s="1"/>
      <c r="AQ840" s="1"/>
    </row>
    <row r="841" spans="1:43">
      <c r="A841" s="1" t="s">
        <v>2420</v>
      </c>
      <c r="B841" s="1" t="s">
        <v>2421</v>
      </c>
      <c r="C841" s="3">
        <v>3.1972602739726</v>
      </c>
      <c r="D841" s="4">
        <v>43070</v>
      </c>
      <c r="E841" s="3">
        <v>2.1237273096</v>
      </c>
      <c r="F841" s="5" t="s">
        <v>2398</v>
      </c>
      <c r="G841" s="5">
        <v>1168</v>
      </c>
      <c r="H841" s="5" t="s">
        <v>191</v>
      </c>
      <c r="I841" s="3">
        <v>10.1820073309821</v>
      </c>
      <c r="J841" s="3">
        <v>49.9095840867993</v>
      </c>
      <c r="K841" s="3">
        <v>4.5427375971309</v>
      </c>
      <c r="L841" s="3">
        <v>10.958904109589</v>
      </c>
      <c r="M841" s="3">
        <v>3.86979003120204</v>
      </c>
      <c r="N841" s="3">
        <v>64.8648648648649</v>
      </c>
      <c r="O841" s="3">
        <v>18.6823141502046</v>
      </c>
      <c r="P841" s="3">
        <v>47.8095238095238</v>
      </c>
      <c r="Q841" s="3">
        <v>34.125125172391</v>
      </c>
      <c r="R841" s="3">
        <v>25.3668763102725</v>
      </c>
      <c r="S841" s="3">
        <v>86.6410289623162</v>
      </c>
      <c r="T841" s="3">
        <v>25.9803921568627</v>
      </c>
      <c r="U841" s="3">
        <v>154.787251582183</v>
      </c>
      <c r="V841" s="3">
        <v>46.9208211143695</v>
      </c>
      <c r="W841" s="3">
        <v>116.027063309574</v>
      </c>
      <c r="X841" s="3">
        <v>50.530035335689</v>
      </c>
      <c r="Y841" s="3"/>
      <c r="Z841" s="3"/>
      <c r="AA841" s="3">
        <v>0.378884899679008</v>
      </c>
      <c r="AB841" s="3">
        <v>0.294129141992344</v>
      </c>
      <c r="AC841" s="3">
        <v>-27.8370514064015</v>
      </c>
      <c r="AD841" s="3">
        <v>1.04935625592557</v>
      </c>
      <c r="AE841" s="5">
        <v>5</v>
      </c>
      <c r="AF841" s="3">
        <v>1.96914912108915</v>
      </c>
      <c r="AG841" s="3">
        <v>75.8735298921814</v>
      </c>
      <c r="AH841" s="3">
        <v>60.9889242982579</v>
      </c>
      <c r="AI841" s="3">
        <v>26.4467301242399</v>
      </c>
      <c r="AJ841" s="3"/>
      <c r="AK841" s="3"/>
      <c r="AL841" s="3"/>
      <c r="AM841" s="3"/>
      <c r="AN841" s="5" t="s">
        <v>46</v>
      </c>
      <c r="AO841" s="1"/>
      <c r="AP841" s="1"/>
      <c r="AQ841" s="1"/>
    </row>
    <row r="842" spans="1:43">
      <c r="A842" s="1" t="s">
        <v>2422</v>
      </c>
      <c r="B842" s="1" t="s">
        <v>2423</v>
      </c>
      <c r="C842" s="3">
        <v>5.17260273972603</v>
      </c>
      <c r="D842" s="4">
        <v>42349</v>
      </c>
      <c r="E842" s="3">
        <v>5.2045930544</v>
      </c>
      <c r="F842" s="5" t="s">
        <v>2424</v>
      </c>
      <c r="G842" s="5">
        <v>1889</v>
      </c>
      <c r="H842" s="5" t="s">
        <v>191</v>
      </c>
      <c r="I842" s="3">
        <v>9.92822966507178</v>
      </c>
      <c r="J842" s="3">
        <v>51.1754068716094</v>
      </c>
      <c r="K842" s="3">
        <v>2.62423227247349</v>
      </c>
      <c r="L842" s="3">
        <v>48.2876712328767</v>
      </c>
      <c r="M842" s="3">
        <v>7.73739742086753</v>
      </c>
      <c r="N842" s="3">
        <v>28.4684684684685</v>
      </c>
      <c r="O842" s="3">
        <v>10.589651022864</v>
      </c>
      <c r="P842" s="3">
        <v>76.3809523809524</v>
      </c>
      <c r="Q842" s="3">
        <v>15.0187734668335</v>
      </c>
      <c r="R842" s="3">
        <v>69.1823899371069</v>
      </c>
      <c r="S842" s="3">
        <v>45.296442687747</v>
      </c>
      <c r="T842" s="3">
        <v>75.2450980392157</v>
      </c>
      <c r="U842" s="3">
        <v>108.863636363636</v>
      </c>
      <c r="V842" s="3">
        <v>73.6070381231672</v>
      </c>
      <c r="W842" s="3">
        <v>68.7786960514233</v>
      </c>
      <c r="X842" s="3">
        <v>84.8056537102474</v>
      </c>
      <c r="Y842" s="3">
        <v>117.86221761427</v>
      </c>
      <c r="Z842" s="3">
        <v>69.620253164557</v>
      </c>
      <c r="AA842" s="3">
        <v>0.188288908336647</v>
      </c>
      <c r="AB842" s="3">
        <v>0.147962389552049</v>
      </c>
      <c r="AC842" s="3">
        <v>-36.3564041368337</v>
      </c>
      <c r="AD842" s="3">
        <v>0.523262984886702</v>
      </c>
      <c r="AE842" s="5">
        <v>5</v>
      </c>
      <c r="AF842" s="3">
        <v>1.27581977409878</v>
      </c>
      <c r="AG842" s="3">
        <v>39.9989514962355</v>
      </c>
      <c r="AH842" s="3">
        <v>49.2154494407918</v>
      </c>
      <c r="AI842" s="3">
        <v>15.7994855046191</v>
      </c>
      <c r="AJ842" s="3">
        <v>18.6311747446358</v>
      </c>
      <c r="AK842" s="3"/>
      <c r="AL842" s="3"/>
      <c r="AM842" s="3"/>
      <c r="AN842" s="5" t="s">
        <v>46</v>
      </c>
      <c r="AO842" s="1"/>
      <c r="AP842" s="1"/>
      <c r="AQ842" s="1"/>
    </row>
    <row r="843" spans="1:43">
      <c r="A843" s="1" t="s">
        <v>2425</v>
      </c>
      <c r="B843" s="1" t="s">
        <v>2426</v>
      </c>
      <c r="C843" s="3">
        <v>5.22191780821918</v>
      </c>
      <c r="D843" s="4">
        <v>42331</v>
      </c>
      <c r="E843" s="3">
        <v>8.0559902625</v>
      </c>
      <c r="F843" s="5" t="s">
        <v>2427</v>
      </c>
      <c r="G843" s="5">
        <v>1907</v>
      </c>
      <c r="H843" s="5" t="s">
        <v>93</v>
      </c>
      <c r="I843" s="3">
        <v>2.0704215759722</v>
      </c>
      <c r="J843" s="3">
        <v>79.75</v>
      </c>
      <c r="K843" s="3">
        <v>0.732625352869995</v>
      </c>
      <c r="L843" s="3">
        <v>77.4033696729435</v>
      </c>
      <c r="M843" s="3">
        <v>0.786819098856734</v>
      </c>
      <c r="N843" s="3">
        <v>76.7964071856288</v>
      </c>
      <c r="O843" s="3">
        <v>3.25892241973267</v>
      </c>
      <c r="P843" s="3">
        <v>84.9094567404427</v>
      </c>
      <c r="Q843" s="3">
        <v>8.25628431089279</v>
      </c>
      <c r="R843" s="3">
        <v>68.5758513931889</v>
      </c>
      <c r="S843" s="3">
        <v>17.8038044332652</v>
      </c>
      <c r="T843" s="3">
        <v>80.7834833245103</v>
      </c>
      <c r="U843" s="3">
        <v>35.8010148604567</v>
      </c>
      <c r="V843" s="3">
        <v>77.6301218161683</v>
      </c>
      <c r="W843" s="3">
        <v>42.2414868668596</v>
      </c>
      <c r="X843" s="3">
        <v>66.541822721598</v>
      </c>
      <c r="Y843" s="3">
        <v>52.6817358058252</v>
      </c>
      <c r="Z843" s="3">
        <v>70.1298701298701</v>
      </c>
      <c r="AA843" s="3">
        <v>0.347872549159348</v>
      </c>
      <c r="AB843" s="3">
        <v>0.651056145794828</v>
      </c>
      <c r="AC843" s="3">
        <v>-4.460683565502</v>
      </c>
      <c r="AD843" s="3">
        <v>2.78851581947939</v>
      </c>
      <c r="AE843" s="5">
        <v>1</v>
      </c>
      <c r="AF843" s="3">
        <v>0.973209666618803</v>
      </c>
      <c r="AG843" s="3">
        <v>16.270065321088</v>
      </c>
      <c r="AH843" s="3">
        <v>16.0853277752725</v>
      </c>
      <c r="AI843" s="3">
        <v>12.2883648659984</v>
      </c>
      <c r="AJ843" s="3">
        <v>10.364480271526</v>
      </c>
      <c r="AK843" s="3"/>
      <c r="AL843" s="3"/>
      <c r="AM843" s="3">
        <v>1</v>
      </c>
      <c r="AN843" s="5" t="s">
        <v>56</v>
      </c>
      <c r="AO843" s="1"/>
      <c r="AP843" s="1"/>
      <c r="AQ843" s="1"/>
    </row>
    <row r="844" spans="1:43">
      <c r="A844" s="1" t="s">
        <v>2428</v>
      </c>
      <c r="B844" s="1" t="s">
        <v>2429</v>
      </c>
      <c r="C844" s="3">
        <v>4.87397260273973</v>
      </c>
      <c r="D844" s="4">
        <v>42458</v>
      </c>
      <c r="E844" s="3">
        <v>6.1242802835</v>
      </c>
      <c r="F844" s="5" t="s">
        <v>2430</v>
      </c>
      <c r="G844" s="5">
        <v>252</v>
      </c>
      <c r="H844" s="5" t="s">
        <v>93</v>
      </c>
      <c r="I844" s="3">
        <v>2.92350820985182</v>
      </c>
      <c r="J844" s="3">
        <v>70.1</v>
      </c>
      <c r="K844" s="3">
        <v>0.982318271119839</v>
      </c>
      <c r="L844" s="3">
        <v>69.2269573835481</v>
      </c>
      <c r="M844" s="3">
        <v>1.34069400630914</v>
      </c>
      <c r="N844" s="3">
        <v>67.4650698602794</v>
      </c>
      <c r="O844" s="3">
        <v>4.00647511129096</v>
      </c>
      <c r="P844" s="3">
        <v>80.533199195171</v>
      </c>
      <c r="Q844" s="3">
        <v>5.73520941331357</v>
      </c>
      <c r="R844" s="3">
        <v>82.4045407636739</v>
      </c>
      <c r="S844" s="3">
        <v>10.9767682874169</v>
      </c>
      <c r="T844" s="3">
        <v>93.4356802541027</v>
      </c>
      <c r="U844" s="3">
        <v>25.7953989231522</v>
      </c>
      <c r="V844" s="3">
        <v>89.1472868217054</v>
      </c>
      <c r="W844" s="3">
        <v>19.4237918215613</v>
      </c>
      <c r="X844" s="3">
        <v>93.6953807740325</v>
      </c>
      <c r="Y844" s="3"/>
      <c r="Z844" s="3"/>
      <c r="AA844" s="3">
        <v>0.171293487215974</v>
      </c>
      <c r="AB844" s="3">
        <v>0.120564825376944</v>
      </c>
      <c r="AC844" s="3">
        <v>-11.1121116614138</v>
      </c>
      <c r="AD844" s="3">
        <v>0.547515439473885</v>
      </c>
      <c r="AE844" s="5">
        <v>4</v>
      </c>
      <c r="AF844" s="3">
        <v>0.417506757472167</v>
      </c>
      <c r="AG844" s="3">
        <v>8.51721928298328</v>
      </c>
      <c r="AH844" s="3">
        <v>13.1810522354375</v>
      </c>
      <c r="AI844" s="3">
        <v>5.47236126146626</v>
      </c>
      <c r="AJ844" s="3">
        <v>6.16405483430966</v>
      </c>
      <c r="AK844" s="3"/>
      <c r="AL844" s="3"/>
      <c r="AM844" s="3">
        <v>1</v>
      </c>
      <c r="AN844" s="5" t="s">
        <v>56</v>
      </c>
      <c r="AO844" s="1"/>
      <c r="AP844" s="1"/>
      <c r="AQ844" s="1"/>
    </row>
    <row r="845" spans="1:43">
      <c r="A845" s="1" t="s">
        <v>2431</v>
      </c>
      <c r="B845" s="1" t="s">
        <v>2432</v>
      </c>
      <c r="C845" s="3">
        <v>5.63287671232877</v>
      </c>
      <c r="D845" s="4">
        <v>42181</v>
      </c>
      <c r="E845" s="3">
        <v>4.7326737899</v>
      </c>
      <c r="F845" s="5" t="s">
        <v>737</v>
      </c>
      <c r="G845" s="5">
        <v>78</v>
      </c>
      <c r="H845" s="5" t="s">
        <v>64</v>
      </c>
      <c r="I845" s="3">
        <v>0.259738465949352</v>
      </c>
      <c r="J845" s="3">
        <v>62.6822157434402</v>
      </c>
      <c r="K845" s="3">
        <v>0.0398219640798922</v>
      </c>
      <c r="L845" s="3">
        <v>58.8921282798834</v>
      </c>
      <c r="M845" s="3">
        <v>0.19747006773044</v>
      </c>
      <c r="N845" s="3">
        <v>56.4139941690962</v>
      </c>
      <c r="O845" s="3">
        <v>0.568423338837463</v>
      </c>
      <c r="P845" s="3">
        <v>76.6081871345029</v>
      </c>
      <c r="Q845" s="3">
        <v>0.936493022016595</v>
      </c>
      <c r="R845" s="3">
        <v>92.7514792899408</v>
      </c>
      <c r="S845" s="3">
        <v>1.68845641911227</v>
      </c>
      <c r="T845" s="3">
        <v>91.904047976012</v>
      </c>
      <c r="U845" s="3">
        <v>4.29033136658806</v>
      </c>
      <c r="V845" s="3">
        <v>76.8518518518518</v>
      </c>
      <c r="W845" s="3">
        <v>7.91136323539414</v>
      </c>
      <c r="X845" s="3">
        <v>67.1296296296296</v>
      </c>
      <c r="Y845" s="3">
        <v>15.2772705464585</v>
      </c>
      <c r="Z845" s="3">
        <v>55.3884711779449</v>
      </c>
      <c r="AA845" s="3">
        <v>-0.543616032005033</v>
      </c>
      <c r="AB845" s="3">
        <v>1.13909280603683</v>
      </c>
      <c r="AC845" s="3">
        <v>0</v>
      </c>
      <c r="AD845" s="3"/>
      <c r="AE845" s="5"/>
      <c r="AF845" s="3">
        <v>0.210334205137652</v>
      </c>
      <c r="AG845" s="3">
        <v>1.26426959646735</v>
      </c>
      <c r="AH845" s="3">
        <v>1.56121149904203</v>
      </c>
      <c r="AI845" s="3">
        <v>1.92224463428095</v>
      </c>
      <c r="AJ845" s="3">
        <v>2.1406327048515</v>
      </c>
      <c r="AK845" s="3"/>
      <c r="AL845" s="3"/>
      <c r="AM845" s="3">
        <v>1000</v>
      </c>
      <c r="AN845" s="5" t="s">
        <v>56</v>
      </c>
      <c r="AO845" s="1"/>
      <c r="AP845" s="1"/>
      <c r="AQ845" s="1"/>
    </row>
    <row r="846" spans="1:43">
      <c r="A846" s="1" t="s">
        <v>2433</v>
      </c>
      <c r="B846" s="1" t="s">
        <v>2434</v>
      </c>
      <c r="C846" s="3">
        <v>5.47945205479452</v>
      </c>
      <c r="D846" s="4">
        <v>42237</v>
      </c>
      <c r="E846" s="3">
        <v>1.7451535521</v>
      </c>
      <c r="F846" s="5" t="s">
        <v>2435</v>
      </c>
      <c r="G846" s="5">
        <v>1925</v>
      </c>
      <c r="H846" s="5" t="s">
        <v>191</v>
      </c>
      <c r="I846" s="3">
        <v>12.8303495311168</v>
      </c>
      <c r="J846" s="3">
        <v>31.2839059674503</v>
      </c>
      <c r="K846" s="3">
        <v>3.72257053291535</v>
      </c>
      <c r="L846" s="3">
        <v>22.7739726027397</v>
      </c>
      <c r="M846" s="3">
        <v>5.87999999999999</v>
      </c>
      <c r="N846" s="3">
        <v>44.1441441441441</v>
      </c>
      <c r="O846" s="3">
        <v>18.646346929628</v>
      </c>
      <c r="P846" s="3">
        <v>48.1904761904762</v>
      </c>
      <c r="Q846" s="3">
        <v>25.6288561936402</v>
      </c>
      <c r="R846" s="3">
        <v>40.461215932914</v>
      </c>
      <c r="S846" s="3">
        <v>62.9926108374384</v>
      </c>
      <c r="T846" s="3">
        <v>54.1666666666667</v>
      </c>
      <c r="U846" s="3">
        <v>101.292775665399</v>
      </c>
      <c r="V846" s="3">
        <v>77.4193548387097</v>
      </c>
      <c r="W846" s="3">
        <v>83.0567081604426</v>
      </c>
      <c r="X846" s="3">
        <v>75.2650176678445</v>
      </c>
      <c r="Y846" s="3">
        <v>192.163355408388</v>
      </c>
      <c r="Z846" s="3">
        <v>39.873417721519</v>
      </c>
      <c r="AA846" s="3">
        <v>0.309834132778257</v>
      </c>
      <c r="AB846" s="3">
        <v>0.231090383786184</v>
      </c>
      <c r="AC846" s="3">
        <v>-20.9332469215813</v>
      </c>
      <c r="AD846" s="3">
        <v>1.06451774302721</v>
      </c>
      <c r="AE846" s="5">
        <v>3</v>
      </c>
      <c r="AF846" s="3">
        <v>1.62831455557017</v>
      </c>
      <c r="AG846" s="3">
        <v>52.2233939140327</v>
      </c>
      <c r="AH846" s="3">
        <v>43.6568204829695</v>
      </c>
      <c r="AI846" s="3">
        <v>20.7582043977471</v>
      </c>
      <c r="AJ846" s="3">
        <v>23.7792584829829</v>
      </c>
      <c r="AK846" s="3"/>
      <c r="AL846" s="3"/>
      <c r="AM846" s="3"/>
      <c r="AN846" s="5" t="s">
        <v>46</v>
      </c>
      <c r="AO846" s="1"/>
      <c r="AP846" s="1"/>
      <c r="AQ846" s="1"/>
    </row>
    <row r="847" spans="1:43">
      <c r="A847" s="1" t="s">
        <v>2436</v>
      </c>
      <c r="B847" s="1" t="s">
        <v>2437</v>
      </c>
      <c r="C847" s="3">
        <v>5.63561643835616</v>
      </c>
      <c r="D847" s="4">
        <v>42180</v>
      </c>
      <c r="E847" s="3">
        <v>667.9061107375</v>
      </c>
      <c r="F847" s="5" t="s">
        <v>2438</v>
      </c>
      <c r="G847" s="5">
        <v>2058</v>
      </c>
      <c r="H847" s="5" t="s">
        <v>64</v>
      </c>
      <c r="I847" s="3">
        <v>0.270647996318786</v>
      </c>
      <c r="J847" s="3">
        <v>49.1253644314869</v>
      </c>
      <c r="K847" s="3">
        <v>0.0386087625415099</v>
      </c>
      <c r="L847" s="3">
        <v>69.2419825072886</v>
      </c>
      <c r="M847" s="3">
        <v>0.203394974416492</v>
      </c>
      <c r="N847" s="3">
        <v>46.064139941691</v>
      </c>
      <c r="O847" s="3">
        <v>0.585573849906088</v>
      </c>
      <c r="P847" s="3">
        <v>68.859649122807</v>
      </c>
      <c r="Q847" s="3">
        <v>1.03810357539272</v>
      </c>
      <c r="R847" s="3">
        <v>81.3609467455621</v>
      </c>
      <c r="S847" s="3">
        <v>1.98774372474081</v>
      </c>
      <c r="T847" s="3">
        <v>63.8680659670165</v>
      </c>
      <c r="U847" s="3">
        <v>4.57188059378965</v>
      </c>
      <c r="V847" s="3">
        <v>56.4814814814815</v>
      </c>
      <c r="W847" s="3">
        <v>8.06470837955731</v>
      </c>
      <c r="X847" s="3">
        <v>58.9506172839506</v>
      </c>
      <c r="Y847" s="3">
        <v>15.6261125383956</v>
      </c>
      <c r="Z847" s="3">
        <v>44.1102756892231</v>
      </c>
      <c r="AA847" s="3">
        <v>-0.172716535099328</v>
      </c>
      <c r="AB847" s="3">
        <v>1.99908378586941</v>
      </c>
      <c r="AC847" s="3">
        <v>0</v>
      </c>
      <c r="AD847" s="3"/>
      <c r="AE847" s="5"/>
      <c r="AF847" s="3">
        <v>0.213932451449701</v>
      </c>
      <c r="AG847" s="3">
        <v>1.46597177047834</v>
      </c>
      <c r="AH847" s="3">
        <v>1.62740096944878</v>
      </c>
      <c r="AI847" s="3">
        <v>1.9426162832231</v>
      </c>
      <c r="AJ847" s="3">
        <v>2.19810968348959</v>
      </c>
      <c r="AK847" s="3"/>
      <c r="AL847" s="3"/>
      <c r="AM847" s="3"/>
      <c r="AN847" s="5" t="s">
        <v>46</v>
      </c>
      <c r="AO847" s="1"/>
      <c r="AP847" s="1"/>
      <c r="AQ847" s="1"/>
    </row>
    <row r="848" spans="1:43">
      <c r="A848" s="1" t="s">
        <v>2439</v>
      </c>
      <c r="B848" s="1" t="s">
        <v>2440</v>
      </c>
      <c r="C848" s="3">
        <v>4.21369863013699</v>
      </c>
      <c r="D848" s="4">
        <v>42699</v>
      </c>
      <c r="E848" s="3">
        <v>8.7941810053</v>
      </c>
      <c r="F848" s="5" t="s">
        <v>2441</v>
      </c>
      <c r="G848" s="5">
        <v>946</v>
      </c>
      <c r="H848" s="5" t="s">
        <v>93</v>
      </c>
      <c r="I848" s="3">
        <v>2.88346969576614</v>
      </c>
      <c r="J848" s="3">
        <v>70.7</v>
      </c>
      <c r="K848" s="3">
        <v>0.684079601990037</v>
      </c>
      <c r="L848" s="3">
        <v>79.98017839445</v>
      </c>
      <c r="M848" s="3">
        <v>1.78388998035363</v>
      </c>
      <c r="N848" s="3">
        <v>57.185628742515</v>
      </c>
      <c r="O848" s="3">
        <v>5.33506831489915</v>
      </c>
      <c r="P848" s="3">
        <v>70.9255533199195</v>
      </c>
      <c r="Q848" s="3">
        <v>9.23505102471114</v>
      </c>
      <c r="R848" s="3">
        <v>62.8482972136223</v>
      </c>
      <c r="S848" s="3">
        <v>17.3188405797101</v>
      </c>
      <c r="T848" s="3">
        <v>82.0010587612493</v>
      </c>
      <c r="U848" s="3">
        <v>28.3011391778108</v>
      </c>
      <c r="V848" s="3">
        <v>86.4341085271318</v>
      </c>
      <c r="W848" s="3">
        <v>30.967389496417</v>
      </c>
      <c r="X848" s="3">
        <v>81.585518102372</v>
      </c>
      <c r="Y848" s="3"/>
      <c r="Z848" s="3"/>
      <c r="AA848" s="3">
        <v>0.492198621195632</v>
      </c>
      <c r="AB848" s="3">
        <v>0.507575913396539</v>
      </c>
      <c r="AC848" s="3">
        <v>-3.14046421327152</v>
      </c>
      <c r="AD848" s="3">
        <v>2.9904502311211</v>
      </c>
      <c r="AE848" s="5">
        <v>3</v>
      </c>
      <c r="AF848" s="3">
        <v>0.709207201107536</v>
      </c>
      <c r="AG848" s="3">
        <v>15.6937632166348</v>
      </c>
      <c r="AH848" s="3">
        <v>13.376128156459</v>
      </c>
      <c r="AI848" s="3">
        <v>8.46748223934384</v>
      </c>
      <c r="AJ848" s="3">
        <v>7.29927275414335</v>
      </c>
      <c r="AK848" s="3"/>
      <c r="AL848" s="3"/>
      <c r="AM848" s="3"/>
      <c r="AN848" s="5" t="s">
        <v>46</v>
      </c>
      <c r="AO848" s="1"/>
      <c r="AP848" s="1"/>
      <c r="AQ848" s="1"/>
    </row>
    <row r="849" spans="1:43">
      <c r="A849" s="1" t="s">
        <v>2442</v>
      </c>
      <c r="B849" s="1" t="s">
        <v>2443</v>
      </c>
      <c r="C849" s="3">
        <v>5.58356164383562</v>
      </c>
      <c r="D849" s="4">
        <v>42199</v>
      </c>
      <c r="E849" s="3">
        <v>0.5214400971</v>
      </c>
      <c r="F849" s="5" t="s">
        <v>2444</v>
      </c>
      <c r="G849" s="5">
        <v>320</v>
      </c>
      <c r="H849" s="5" t="s">
        <v>93</v>
      </c>
      <c r="I849" s="3">
        <v>9.97127615921214</v>
      </c>
      <c r="J849" s="3">
        <v>30.75</v>
      </c>
      <c r="K849" s="3">
        <v>2.53607345867949</v>
      </c>
      <c r="L849" s="3">
        <v>35.4311199207136</v>
      </c>
      <c r="M849" s="3">
        <v>3.41216029987321</v>
      </c>
      <c r="N849" s="3">
        <v>39.6706586826347</v>
      </c>
      <c r="O849" s="3">
        <v>13.1483715319662</v>
      </c>
      <c r="P849" s="3">
        <v>42.8068410462777</v>
      </c>
      <c r="Q849" s="3">
        <v>11.8064246975386</v>
      </c>
      <c r="R849" s="3">
        <v>53.8183694530444</v>
      </c>
      <c r="S849" s="3">
        <v>41.5742208135235</v>
      </c>
      <c r="T849" s="3">
        <v>50.291159343568</v>
      </c>
      <c r="U849" s="3">
        <v>83.0958422799141</v>
      </c>
      <c r="V849" s="3">
        <v>48.062015503876</v>
      </c>
      <c r="W849" s="3">
        <v>70.5454545454545</v>
      </c>
      <c r="X849" s="3">
        <v>44.6317103620474</v>
      </c>
      <c r="Y849" s="3">
        <v>83.5616438356164</v>
      </c>
      <c r="Z849" s="3">
        <v>49.4805194805195</v>
      </c>
      <c r="AA849" s="3">
        <v>0.165066886645672</v>
      </c>
      <c r="AB849" s="3">
        <v>0.209129833323114</v>
      </c>
      <c r="AC849" s="3">
        <v>-23.0890672279963</v>
      </c>
      <c r="AD849" s="3">
        <v>0.841830205989943</v>
      </c>
      <c r="AE849" s="5">
        <v>5</v>
      </c>
      <c r="AF849" s="3">
        <v>1.47011882499216</v>
      </c>
      <c r="AG849" s="3">
        <v>43.7026406851379</v>
      </c>
      <c r="AH849" s="3">
        <v>35.886568040474</v>
      </c>
      <c r="AI849" s="3">
        <v>19.47908141408</v>
      </c>
      <c r="AJ849" s="3">
        <v>15.4905806452045</v>
      </c>
      <c r="AK849" s="3"/>
      <c r="AL849" s="3"/>
      <c r="AM849" s="3"/>
      <c r="AN849" s="5" t="s">
        <v>46</v>
      </c>
      <c r="AO849" s="1"/>
      <c r="AP849" s="1"/>
      <c r="AQ849" s="1"/>
    </row>
    <row r="850" spans="1:43">
      <c r="A850" s="1" t="s">
        <v>2445</v>
      </c>
      <c r="B850" s="1" t="s">
        <v>2446</v>
      </c>
      <c r="C850" s="3">
        <v>3.67945205479452</v>
      </c>
      <c r="D850" s="4">
        <v>42894</v>
      </c>
      <c r="E850" s="3">
        <v>1.9573578731</v>
      </c>
      <c r="F850" s="5" t="s">
        <v>2447</v>
      </c>
      <c r="G850" s="5">
        <v>461</v>
      </c>
      <c r="H850" s="5" t="s">
        <v>93</v>
      </c>
      <c r="I850" s="3">
        <v>2.79106858054226</v>
      </c>
      <c r="J850" s="3">
        <v>72.15</v>
      </c>
      <c r="K850" s="3">
        <v>-0.501736781165586</v>
      </c>
      <c r="L850" s="3">
        <v>97.621407333994</v>
      </c>
      <c r="M850" s="3">
        <v>0.624512099921937</v>
      </c>
      <c r="N850" s="3">
        <v>78.4930139720559</v>
      </c>
      <c r="O850" s="3">
        <v>13.2688927943761</v>
      </c>
      <c r="P850" s="3">
        <v>42.4044265593561</v>
      </c>
      <c r="Q850" s="3">
        <v>22.0066256507335</v>
      </c>
      <c r="R850" s="3">
        <v>32.4561403508772</v>
      </c>
      <c r="S850" s="3">
        <v>83.3570412517781</v>
      </c>
      <c r="T850" s="3">
        <v>12.5463208046586</v>
      </c>
      <c r="U850" s="3">
        <v>169.102296450939</v>
      </c>
      <c r="V850" s="3">
        <v>13.7320044296788</v>
      </c>
      <c r="W850" s="3">
        <v>154.491609081935</v>
      </c>
      <c r="X850" s="3">
        <v>10.2372034956305</v>
      </c>
      <c r="Y850" s="3"/>
      <c r="Z850" s="3"/>
      <c r="AA850" s="3">
        <v>0.32508572922698</v>
      </c>
      <c r="AB850" s="3">
        <v>0.335093837160526</v>
      </c>
      <c r="AC850" s="3">
        <v>-26.0226283724978</v>
      </c>
      <c r="AD850" s="3">
        <v>1.40075730833172</v>
      </c>
      <c r="AE850" s="5">
        <v>2</v>
      </c>
      <c r="AF850" s="3">
        <v>2.62286377032922</v>
      </c>
      <c r="AG850" s="3">
        <v>82.6134274022607</v>
      </c>
      <c r="AH850" s="3">
        <v>66.0878035535548</v>
      </c>
      <c r="AI850" s="3">
        <v>33.9890055423604</v>
      </c>
      <c r="AJ850" s="3"/>
      <c r="AK850" s="3"/>
      <c r="AL850" s="3"/>
      <c r="AM850" s="3"/>
      <c r="AN850" s="5" t="s">
        <v>46</v>
      </c>
      <c r="AO850" s="1"/>
      <c r="AP850" s="1"/>
      <c r="AQ850" s="1"/>
    </row>
    <row r="851" spans="1:43">
      <c r="A851" s="1" t="s">
        <v>2448</v>
      </c>
      <c r="B851" s="1" t="s">
        <v>2449</v>
      </c>
      <c r="C851" s="3">
        <v>5.62191780821918</v>
      </c>
      <c r="D851" s="4">
        <v>42185</v>
      </c>
      <c r="E851" s="3">
        <v>1.7828762614</v>
      </c>
      <c r="F851" s="5" t="s">
        <v>2450</v>
      </c>
      <c r="G851" s="5">
        <v>433</v>
      </c>
      <c r="H851" s="5" t="s">
        <v>93</v>
      </c>
      <c r="I851" s="3">
        <v>5.07201001878522</v>
      </c>
      <c r="J851" s="3">
        <v>52.25</v>
      </c>
      <c r="K851" s="3">
        <v>-0.592417061611375</v>
      </c>
      <c r="L851" s="3">
        <v>97.8196233894946</v>
      </c>
      <c r="M851" s="3">
        <v>-3.28530259365995</v>
      </c>
      <c r="N851" s="3">
        <v>95.5089820359281</v>
      </c>
      <c r="O851" s="3">
        <v>15.7241379310345</v>
      </c>
      <c r="P851" s="3">
        <v>36.4688128772636</v>
      </c>
      <c r="Q851" s="3">
        <v>23.8376383763838</v>
      </c>
      <c r="R851" s="3">
        <v>29.7213622291022</v>
      </c>
      <c r="S851" s="3">
        <v>51.307484220018</v>
      </c>
      <c r="T851" s="3">
        <v>41.079936474325</v>
      </c>
      <c r="U851" s="3">
        <v>151.574212893553</v>
      </c>
      <c r="V851" s="3">
        <v>19.5459579180509</v>
      </c>
      <c r="W851" s="3">
        <v>116.516129032258</v>
      </c>
      <c r="X851" s="3">
        <v>22.4094881398252</v>
      </c>
      <c r="Y851" s="3">
        <v>109.75</v>
      </c>
      <c r="Z851" s="3">
        <v>38.1818181818182</v>
      </c>
      <c r="AA851" s="3">
        <v>0.176697826334297</v>
      </c>
      <c r="AB851" s="3">
        <v>0.236369863817168</v>
      </c>
      <c r="AC851" s="3">
        <v>-26.882966396292</v>
      </c>
      <c r="AD851" s="3">
        <v>1.09021600291406</v>
      </c>
      <c r="AE851" s="5">
        <v>7</v>
      </c>
      <c r="AF851" s="3">
        <v>2.27726984109291</v>
      </c>
      <c r="AG851" s="3">
        <v>63.6404107918643</v>
      </c>
      <c r="AH851" s="3">
        <v>60.6412969519769</v>
      </c>
      <c r="AI851" s="3">
        <v>27.4040563186124</v>
      </c>
      <c r="AJ851" s="3">
        <v>22.8102129934809</v>
      </c>
      <c r="AK851" s="3"/>
      <c r="AL851" s="3"/>
      <c r="AM851" s="3"/>
      <c r="AN851" s="5" t="s">
        <v>46</v>
      </c>
      <c r="AO851" s="1"/>
      <c r="AP851" s="1"/>
      <c r="AQ851" s="1"/>
    </row>
    <row r="852" spans="1:43">
      <c r="A852" s="1" t="s">
        <v>2451</v>
      </c>
      <c r="B852" s="1" t="s">
        <v>2452</v>
      </c>
      <c r="C852" s="3">
        <v>5.44931506849315</v>
      </c>
      <c r="D852" s="4">
        <v>42248</v>
      </c>
      <c r="E852" s="3">
        <v>0.3440687878</v>
      </c>
      <c r="F852" s="5" t="s">
        <v>2404</v>
      </c>
      <c r="G852" s="5">
        <v>266</v>
      </c>
      <c r="H852" s="5" t="s">
        <v>93</v>
      </c>
      <c r="I852" s="3">
        <v>13.3934320669672</v>
      </c>
      <c r="J852" s="3">
        <v>14.7</v>
      </c>
      <c r="K852" s="3">
        <v>4.94636471990465</v>
      </c>
      <c r="L852" s="3">
        <v>4.11298315163528</v>
      </c>
      <c r="M852" s="3">
        <v>7.57483200977397</v>
      </c>
      <c r="N852" s="3">
        <v>13.7724550898204</v>
      </c>
      <c r="O852" s="3">
        <v>22.8033472803347</v>
      </c>
      <c r="P852" s="3">
        <v>16.2474849094567</v>
      </c>
      <c r="Q852" s="3">
        <v>36.5116279069767</v>
      </c>
      <c r="R852" s="3">
        <v>9.02992776057792</v>
      </c>
      <c r="S852" s="3">
        <v>58.9350180505415</v>
      </c>
      <c r="T852" s="3">
        <v>32.6098464796188</v>
      </c>
      <c r="U852" s="3">
        <v>111.913357400722</v>
      </c>
      <c r="V852" s="3">
        <v>36.766334440753</v>
      </c>
      <c r="W852" s="3">
        <v>74.3564356435643</v>
      </c>
      <c r="X852" s="3">
        <v>42.8838951310861</v>
      </c>
      <c r="Y852" s="3">
        <v>88.9484978540772</v>
      </c>
      <c r="Z852" s="3">
        <v>47.7922077922078</v>
      </c>
      <c r="AA852" s="3">
        <v>0.309193105473019</v>
      </c>
      <c r="AB852" s="3">
        <v>0.19936557164418</v>
      </c>
      <c r="AC852" s="3">
        <v>-31.6742081447964</v>
      </c>
      <c r="AD852" s="3">
        <v>0.641485752641388</v>
      </c>
      <c r="AE852" s="5">
        <v>5</v>
      </c>
      <c r="AF852" s="3">
        <v>1.3000317114067</v>
      </c>
      <c r="AG852" s="3">
        <v>56.0860083851754</v>
      </c>
      <c r="AH852" s="3">
        <v>45.8011417503882</v>
      </c>
      <c r="AI852" s="3">
        <v>18.0508836751302</v>
      </c>
      <c r="AJ852" s="3">
        <v>15.3488287989699</v>
      </c>
      <c r="AK852" s="3"/>
      <c r="AL852" s="3"/>
      <c r="AM852" s="3"/>
      <c r="AN852" s="5" t="s">
        <v>46</v>
      </c>
      <c r="AO852" s="1"/>
      <c r="AP852" s="1"/>
      <c r="AQ852" s="1"/>
    </row>
    <row r="853" spans="1:43">
      <c r="A853" s="1" t="s">
        <v>2453</v>
      </c>
      <c r="B853" s="1" t="s">
        <v>2454</v>
      </c>
      <c r="C853" s="3">
        <v>5.02465753424658</v>
      </c>
      <c r="D853" s="4">
        <v>42403</v>
      </c>
      <c r="E853" s="3">
        <v>3.8480789818</v>
      </c>
      <c r="F853" s="5" t="s">
        <v>1845</v>
      </c>
      <c r="G853" s="5">
        <v>272</v>
      </c>
      <c r="H853" s="5" t="s">
        <v>93</v>
      </c>
      <c r="I853" s="3">
        <v>6.64010624169988</v>
      </c>
      <c r="J853" s="3">
        <v>45.2</v>
      </c>
      <c r="K853" s="3">
        <v>2.03303684879288</v>
      </c>
      <c r="L853" s="3">
        <v>44.0535183349851</v>
      </c>
      <c r="M853" s="3">
        <v>3.0808729139923</v>
      </c>
      <c r="N853" s="3">
        <v>41.7664670658683</v>
      </c>
      <c r="O853" s="3">
        <v>12.0725750174459</v>
      </c>
      <c r="P853" s="3">
        <v>45.0201207243461</v>
      </c>
      <c r="Q853" s="3">
        <v>19.4246014371269</v>
      </c>
      <c r="R853" s="3">
        <v>38.4416924664603</v>
      </c>
      <c r="S853" s="3">
        <v>50.0677456048748</v>
      </c>
      <c r="T853" s="3">
        <v>42.1916357861302</v>
      </c>
      <c r="U853" s="3">
        <v>88.4391082866576</v>
      </c>
      <c r="V853" s="3">
        <v>45.5703211517165</v>
      </c>
      <c r="W853" s="3">
        <v>76.8805794402942</v>
      </c>
      <c r="X853" s="3">
        <v>41.8851435705368</v>
      </c>
      <c r="Y853" s="3">
        <v>105.996048786</v>
      </c>
      <c r="Z853" s="3">
        <v>39.7402597402597</v>
      </c>
      <c r="AA853" s="3">
        <v>0.336678095737847</v>
      </c>
      <c r="AB853" s="3">
        <v>0.276726333346794</v>
      </c>
      <c r="AC853" s="3">
        <v>-18.8204979728017</v>
      </c>
      <c r="AD853" s="3">
        <v>1.11024329442385</v>
      </c>
      <c r="AE853" s="5">
        <v>3</v>
      </c>
      <c r="AF853" s="3">
        <v>1.42411274037995</v>
      </c>
      <c r="AG853" s="3">
        <v>42.3631575178758</v>
      </c>
      <c r="AH853" s="3">
        <v>37.4907578981752</v>
      </c>
      <c r="AI853" s="3">
        <v>18.3655600001662</v>
      </c>
      <c r="AJ853" s="3">
        <v>18.6276544489498</v>
      </c>
      <c r="AK853" s="3"/>
      <c r="AL853" s="3"/>
      <c r="AM853" s="3"/>
      <c r="AN853" s="5" t="s">
        <v>46</v>
      </c>
      <c r="AO853" s="1"/>
      <c r="AP853" s="1"/>
      <c r="AQ853" s="1"/>
    </row>
    <row r="854" spans="1:43">
      <c r="A854" s="1" t="s">
        <v>2455</v>
      </c>
      <c r="B854" s="1" t="s">
        <v>2456</v>
      </c>
      <c r="C854" s="3">
        <v>5.5013698630137</v>
      </c>
      <c r="D854" s="4">
        <v>42229</v>
      </c>
      <c r="E854" s="3">
        <v>0.7308967468</v>
      </c>
      <c r="F854" s="5" t="s">
        <v>2457</v>
      </c>
      <c r="G854" s="5">
        <v>912</v>
      </c>
      <c r="H854" s="5" t="s">
        <v>93</v>
      </c>
      <c r="I854" s="3">
        <v>14.9555491826785</v>
      </c>
      <c r="J854" s="3">
        <v>9.1</v>
      </c>
      <c r="K854" s="3">
        <v>0.564475664826884</v>
      </c>
      <c r="L854" s="3">
        <v>83.5480673934589</v>
      </c>
      <c r="M854" s="3">
        <v>3.51194318915428</v>
      </c>
      <c r="N854" s="3">
        <v>38.8223552894212</v>
      </c>
      <c r="O854" s="3">
        <v>21.0387257492262</v>
      </c>
      <c r="P854" s="3">
        <v>20.9758551307847</v>
      </c>
      <c r="Q854" s="3">
        <v>24.3138471080788</v>
      </c>
      <c r="R854" s="3">
        <v>28.6377708978328</v>
      </c>
      <c r="S854" s="3">
        <v>53.4354066985646</v>
      </c>
      <c r="T854" s="3">
        <v>39.1741662255161</v>
      </c>
      <c r="U854" s="3">
        <v>102.807993928662</v>
      </c>
      <c r="V854" s="3">
        <v>40.0885935769657</v>
      </c>
      <c r="W854" s="3">
        <v>65.2308326463314</v>
      </c>
      <c r="X854" s="3">
        <v>47.8776529338327</v>
      </c>
      <c r="Y854" s="3">
        <v>66.5516973754055</v>
      </c>
      <c r="Z854" s="3">
        <v>57.7922077922078</v>
      </c>
      <c r="AA854" s="3">
        <v>0.21779357772592</v>
      </c>
      <c r="AB854" s="3">
        <v>0.172118388128685</v>
      </c>
      <c r="AC854" s="3">
        <v>-30.0300018751172</v>
      </c>
      <c r="AD854" s="3">
        <v>0.605580397404407</v>
      </c>
      <c r="AE854" s="5">
        <v>4</v>
      </c>
      <c r="AF854" s="3">
        <v>1.33238777830088</v>
      </c>
      <c r="AG854" s="3">
        <v>48.1837411777922</v>
      </c>
      <c r="AH854" s="3">
        <v>43.8765758035123</v>
      </c>
      <c r="AI854" s="3">
        <v>16.5763038711247</v>
      </c>
      <c r="AJ854" s="3">
        <v>13.0584053276941</v>
      </c>
      <c r="AK854" s="3"/>
      <c r="AL854" s="3"/>
      <c r="AM854" s="3"/>
      <c r="AN854" s="5" t="s">
        <v>46</v>
      </c>
      <c r="AO854" s="1"/>
      <c r="AP854" s="1"/>
      <c r="AQ854" s="1"/>
    </row>
    <row r="855" spans="1:43">
      <c r="A855" s="1" t="s">
        <v>2458</v>
      </c>
      <c r="B855" s="1" t="s">
        <v>2459</v>
      </c>
      <c r="C855" s="3">
        <v>5.5972602739726</v>
      </c>
      <c r="D855" s="4">
        <v>42194</v>
      </c>
      <c r="E855" s="3">
        <v>49.3578731293</v>
      </c>
      <c r="F855" s="5" t="s">
        <v>1758</v>
      </c>
      <c r="G855" s="5">
        <v>1546</v>
      </c>
      <c r="H855" s="5" t="s">
        <v>93</v>
      </c>
      <c r="I855" s="3">
        <v>12.4622001209596</v>
      </c>
      <c r="J855" s="3">
        <v>19.45</v>
      </c>
      <c r="K855" s="3">
        <v>3.6350125398644</v>
      </c>
      <c r="L855" s="3">
        <v>17.3934588701685</v>
      </c>
      <c r="M855" s="3">
        <v>6.01818124227932</v>
      </c>
      <c r="N855" s="3">
        <v>23.8023952095808</v>
      </c>
      <c r="O855" s="3">
        <v>27.1936158084743</v>
      </c>
      <c r="P855" s="3">
        <v>7.44466800804829</v>
      </c>
      <c r="Q855" s="3">
        <v>36.7838169186759</v>
      </c>
      <c r="R855" s="3">
        <v>8.7203302373581</v>
      </c>
      <c r="S855" s="3">
        <v>99.7076372315036</v>
      </c>
      <c r="T855" s="3">
        <v>4.44679724722075</v>
      </c>
      <c r="U855" s="3">
        <v>259.903225806452</v>
      </c>
      <c r="V855" s="3">
        <v>1.05204872646733</v>
      </c>
      <c r="W855" s="3">
        <v>229.438976377953</v>
      </c>
      <c r="X855" s="3">
        <v>1.49812734082397</v>
      </c>
      <c r="Y855" s="3">
        <v>270.254424778761</v>
      </c>
      <c r="Z855" s="3">
        <v>2.46753246753247</v>
      </c>
      <c r="AA855" s="3">
        <v>0.379506527426892</v>
      </c>
      <c r="AB855" s="3">
        <v>0.446817233114309</v>
      </c>
      <c r="AC855" s="3">
        <v>-24.7181266261925</v>
      </c>
      <c r="AD855" s="3">
        <v>1.96974350591245</v>
      </c>
      <c r="AE855" s="5">
        <v>5</v>
      </c>
      <c r="AF855" s="3">
        <v>3.21771455603882</v>
      </c>
      <c r="AG855" s="3">
        <v>111.103535502068</v>
      </c>
      <c r="AH855" s="3">
        <v>91.6275928154656</v>
      </c>
      <c r="AI855" s="3">
        <v>45.0379773578095</v>
      </c>
      <c r="AJ855" s="3">
        <v>40.4557503022644</v>
      </c>
      <c r="AK855" s="3"/>
      <c r="AL855" s="3"/>
      <c r="AM855" s="3"/>
      <c r="AN855" s="5" t="s">
        <v>46</v>
      </c>
      <c r="AO855" s="1"/>
      <c r="AP855" s="1"/>
      <c r="AQ855" s="1"/>
    </row>
    <row r="856" spans="1:43">
      <c r="A856" s="1" t="s">
        <v>2460</v>
      </c>
      <c r="B856" s="1" t="s">
        <v>2461</v>
      </c>
      <c r="C856" s="3">
        <v>5.52054794520548</v>
      </c>
      <c r="D856" s="4">
        <v>42222</v>
      </c>
      <c r="E856" s="3">
        <v>0.7474347075</v>
      </c>
      <c r="F856" s="5" t="s">
        <v>2462</v>
      </c>
      <c r="G856" s="5">
        <v>1785</v>
      </c>
      <c r="H856" s="5" t="s">
        <v>60</v>
      </c>
      <c r="I856" s="3">
        <v>1.3782542113323</v>
      </c>
      <c r="J856" s="3">
        <v>75.3968253968254</v>
      </c>
      <c r="K856" s="3">
        <v>1.9673738010222</v>
      </c>
      <c r="L856" s="3">
        <v>55.8005752636625</v>
      </c>
      <c r="M856" s="3">
        <v>1.04766530215777</v>
      </c>
      <c r="N856" s="3">
        <v>57.0722057368942</v>
      </c>
      <c r="O856" s="3">
        <v>3.54045215413052</v>
      </c>
      <c r="P856" s="3">
        <v>67.5456389452333</v>
      </c>
      <c r="Q856" s="3">
        <v>6.03567528212595</v>
      </c>
      <c r="R856" s="3">
        <v>63.1413612565445</v>
      </c>
      <c r="S856" s="3">
        <v>16.6613264979173</v>
      </c>
      <c r="T856" s="3">
        <v>81.1594202898551</v>
      </c>
      <c r="U856" s="3">
        <v>30.1170374341106</v>
      </c>
      <c r="V856" s="3">
        <v>82.6825127334465</v>
      </c>
      <c r="W856" s="3">
        <v>17.4516129032258</v>
      </c>
      <c r="X856" s="3">
        <v>84.0909090909091</v>
      </c>
      <c r="Y856" s="3">
        <v>49.6198890486953</v>
      </c>
      <c r="Z856" s="3">
        <v>72.168284789644</v>
      </c>
      <c r="AA856" s="3">
        <v>0.0983384789569407</v>
      </c>
      <c r="AB856" s="3">
        <v>0.0583093821624318</v>
      </c>
      <c r="AC856" s="3">
        <v>-22.0927558451514</v>
      </c>
      <c r="AD856" s="3">
        <v>0.248855976394512</v>
      </c>
      <c r="AE856" s="5">
        <v>4</v>
      </c>
      <c r="AF856" s="3">
        <v>0.445661577683368</v>
      </c>
      <c r="AG856" s="3">
        <v>7.22001610619776</v>
      </c>
      <c r="AH856" s="3">
        <v>19.1127195604522</v>
      </c>
      <c r="AI856" s="3">
        <v>6.86150542152377</v>
      </c>
      <c r="AJ856" s="3">
        <v>9.48394463786519</v>
      </c>
      <c r="AK856" s="3"/>
      <c r="AL856" s="3"/>
      <c r="AM856" s="3"/>
      <c r="AN856" s="5" t="s">
        <v>46</v>
      </c>
      <c r="AO856" s="1"/>
      <c r="AP856" s="1"/>
      <c r="AQ856" s="1"/>
    </row>
    <row r="857" spans="1:43">
      <c r="A857" s="1" t="s">
        <v>2463</v>
      </c>
      <c r="B857" s="1" t="s">
        <v>2464</v>
      </c>
      <c r="C857" s="3">
        <v>5.54794520547945</v>
      </c>
      <c r="D857" s="4">
        <v>42212</v>
      </c>
      <c r="E857" s="3">
        <v>1.9860965495</v>
      </c>
      <c r="F857" s="5" t="s">
        <v>2465</v>
      </c>
      <c r="G857" s="5">
        <v>757</v>
      </c>
      <c r="H857" s="5" t="s">
        <v>93</v>
      </c>
      <c r="I857" s="3">
        <v>7.96089385474861</v>
      </c>
      <c r="J857" s="3">
        <v>39.5</v>
      </c>
      <c r="K857" s="3">
        <v>2.58792302587924</v>
      </c>
      <c r="L857" s="3">
        <v>34.6382556987116</v>
      </c>
      <c r="M857" s="3">
        <v>1.44356955380578</v>
      </c>
      <c r="N857" s="3">
        <v>64.6207584830339</v>
      </c>
      <c r="O857" s="3">
        <v>17.2100075815011</v>
      </c>
      <c r="P857" s="3">
        <v>32.0422535211268</v>
      </c>
      <c r="Q857" s="3">
        <v>19.1063174114022</v>
      </c>
      <c r="R857" s="3">
        <v>39.3704850361197</v>
      </c>
      <c r="S857" s="3">
        <v>60.2072538860104</v>
      </c>
      <c r="T857" s="3">
        <v>31.7098994176813</v>
      </c>
      <c r="U857" s="3">
        <v>158.528428093646</v>
      </c>
      <c r="V857" s="3">
        <v>17.109634551495</v>
      </c>
      <c r="W857" s="3">
        <v>112.654745529574</v>
      </c>
      <c r="X857" s="3">
        <v>24.2197253433208</v>
      </c>
      <c r="Y857" s="3">
        <v>100</v>
      </c>
      <c r="Z857" s="3">
        <v>41.9480519480519</v>
      </c>
      <c r="AA857" s="3">
        <v>0.217395103302689</v>
      </c>
      <c r="AB857" s="3">
        <v>0.269951487597802</v>
      </c>
      <c r="AC857" s="3">
        <v>-24.0495137046861</v>
      </c>
      <c r="AD857" s="3">
        <v>1.18656573768576</v>
      </c>
      <c r="AE857" s="5">
        <v>7</v>
      </c>
      <c r="AF857" s="3">
        <v>2.16228935569403</v>
      </c>
      <c r="AG857" s="3">
        <v>72.7481490232249</v>
      </c>
      <c r="AH857" s="3">
        <v>60.788739983577</v>
      </c>
      <c r="AI857" s="3">
        <v>26.3434736834404</v>
      </c>
      <c r="AJ857" s="3">
        <v>22.2731500374318</v>
      </c>
      <c r="AK857" s="3"/>
      <c r="AL857" s="3"/>
      <c r="AM857" s="3"/>
      <c r="AN857" s="5" t="s">
        <v>46</v>
      </c>
      <c r="AO857" s="1"/>
      <c r="AP857" s="1"/>
      <c r="AQ857" s="1"/>
    </row>
    <row r="858" spans="1:43">
      <c r="A858" s="1" t="s">
        <v>2466</v>
      </c>
      <c r="B858" s="1" t="s">
        <v>2467</v>
      </c>
      <c r="C858" s="3">
        <v>5.51780821917808</v>
      </c>
      <c r="D858" s="4">
        <v>42223</v>
      </c>
      <c r="E858" s="3">
        <v>4.2148050396</v>
      </c>
      <c r="F858" s="5" t="s">
        <v>2468</v>
      </c>
      <c r="G858" s="5">
        <v>2015</v>
      </c>
      <c r="H858" s="5" t="s">
        <v>191</v>
      </c>
      <c r="I858" s="3">
        <v>4.26452410383189</v>
      </c>
      <c r="J858" s="3">
        <v>83.3634719710669</v>
      </c>
      <c r="K858" s="3">
        <v>2.24242424242425</v>
      </c>
      <c r="L858" s="3">
        <v>57.0205479452055</v>
      </c>
      <c r="M858" s="3">
        <v>1.38221153846155</v>
      </c>
      <c r="N858" s="3">
        <v>81.2612612612613</v>
      </c>
      <c r="O858" s="3">
        <v>5.76802507836991</v>
      </c>
      <c r="P858" s="3">
        <v>86.8571428571429</v>
      </c>
      <c r="Q858" s="3">
        <v>5.5694618272841</v>
      </c>
      <c r="R858" s="3">
        <v>87.8406708595388</v>
      </c>
      <c r="S858" s="3">
        <v>41.4082145850796</v>
      </c>
      <c r="T858" s="3">
        <v>79.9019607843137</v>
      </c>
      <c r="U858" s="3">
        <v>138.613861386139</v>
      </c>
      <c r="V858" s="3">
        <v>55.7184750733138</v>
      </c>
      <c r="W858" s="3">
        <v>85.5885588558856</v>
      </c>
      <c r="X858" s="3">
        <v>72.4381625441696</v>
      </c>
      <c r="Y858" s="3">
        <v>90.6214689265537</v>
      </c>
      <c r="Z858" s="3">
        <v>82.9113924050633</v>
      </c>
      <c r="AA858" s="3">
        <v>0.175056559791734</v>
      </c>
      <c r="AB858" s="3">
        <v>0.183539335570449</v>
      </c>
      <c r="AC858" s="3">
        <v>-35.207100591716</v>
      </c>
      <c r="AD858" s="3">
        <v>0.648845693356905</v>
      </c>
      <c r="AE858" s="5">
        <v>4</v>
      </c>
      <c r="AF858" s="3">
        <v>1.60458690315628</v>
      </c>
      <c r="AG858" s="3">
        <v>42.9605031756497</v>
      </c>
      <c r="AH858" s="3">
        <v>56.4926332066642</v>
      </c>
      <c r="AI858" s="3">
        <v>19.0967717483983</v>
      </c>
      <c r="AJ858" s="3">
        <v>18.5348450370249</v>
      </c>
      <c r="AK858" s="3"/>
      <c r="AL858" s="3"/>
      <c r="AM858" s="3"/>
      <c r="AN858" s="5" t="s">
        <v>46</v>
      </c>
      <c r="AO858" s="1"/>
      <c r="AP858" s="1"/>
      <c r="AQ858" s="1"/>
    </row>
    <row r="859" spans="1:43">
      <c r="A859" s="1" t="s">
        <v>2469</v>
      </c>
      <c r="B859" s="1" t="s">
        <v>2470</v>
      </c>
      <c r="C859" s="3">
        <v>5.52602739726027</v>
      </c>
      <c r="D859" s="4">
        <v>42220</v>
      </c>
      <c r="E859" s="3">
        <v>14.233419341</v>
      </c>
      <c r="F859" s="5" t="s">
        <v>1158</v>
      </c>
      <c r="G859" s="5">
        <v>1899</v>
      </c>
      <c r="H859" s="5" t="s">
        <v>191</v>
      </c>
      <c r="I859" s="3">
        <v>7.875040676863</v>
      </c>
      <c r="J859" s="3">
        <v>67.4502712477396</v>
      </c>
      <c r="K859" s="3">
        <v>1.56249999999999</v>
      </c>
      <c r="L859" s="3">
        <v>67.4657534246575</v>
      </c>
      <c r="M859" s="3">
        <v>2.28324591175562</v>
      </c>
      <c r="N859" s="3">
        <v>74.954954954955</v>
      </c>
      <c r="O859" s="3">
        <v>17.0964323560579</v>
      </c>
      <c r="P859" s="3">
        <v>55.047619047619</v>
      </c>
      <c r="Q859" s="3">
        <v>20.5893052018916</v>
      </c>
      <c r="R859" s="3">
        <v>54.2976939203354</v>
      </c>
      <c r="S859" s="3">
        <v>70.7003089598352</v>
      </c>
      <c r="T859" s="3">
        <v>43.1372549019608</v>
      </c>
      <c r="U859" s="3">
        <v>148.687171792948</v>
      </c>
      <c r="V859" s="3">
        <v>50.1466275659824</v>
      </c>
      <c r="W859" s="3">
        <v>96.053764500537</v>
      </c>
      <c r="X859" s="3">
        <v>62.5441696113074</v>
      </c>
      <c r="Y859" s="3">
        <v>251.687966763006</v>
      </c>
      <c r="Z859" s="3">
        <v>17.7215189873418</v>
      </c>
      <c r="AA859" s="3">
        <v>0.239685876685589</v>
      </c>
      <c r="AB859" s="3">
        <v>0.205371912266164</v>
      </c>
      <c r="AC859" s="3">
        <v>-32.4707058116233</v>
      </c>
      <c r="AD859" s="3">
        <v>0.773212073001605</v>
      </c>
      <c r="AE859" s="5">
        <v>3</v>
      </c>
      <c r="AF859" s="3">
        <v>2.08660285463785</v>
      </c>
      <c r="AG859" s="3">
        <v>84.4360860757023</v>
      </c>
      <c r="AH859" s="3">
        <v>63.4610972133093</v>
      </c>
      <c r="AI859" s="3">
        <v>24.3476285917181</v>
      </c>
      <c r="AJ859" s="3">
        <v>33.2904213726162</v>
      </c>
      <c r="AK859" s="3"/>
      <c r="AL859" s="3"/>
      <c r="AM859" s="3"/>
      <c r="AN859" s="5" t="s">
        <v>46</v>
      </c>
      <c r="AO859" s="1"/>
      <c r="AP859" s="1"/>
      <c r="AQ859" s="1"/>
    </row>
    <row r="860" spans="1:43">
      <c r="A860" s="1" t="s">
        <v>2471</v>
      </c>
      <c r="B860" s="1" t="s">
        <v>2472</v>
      </c>
      <c r="C860" s="3">
        <v>5.27397260273973</v>
      </c>
      <c r="D860" s="4">
        <v>42312</v>
      </c>
      <c r="E860" s="3">
        <v>5.1640028008</v>
      </c>
      <c r="F860" s="5" t="s">
        <v>2473</v>
      </c>
      <c r="G860" s="5">
        <v>1496</v>
      </c>
      <c r="H860" s="5" t="s">
        <v>93</v>
      </c>
      <c r="I860" s="3">
        <v>10.4795173070816</v>
      </c>
      <c r="J860" s="3">
        <v>27.95</v>
      </c>
      <c r="K860" s="3">
        <v>3.69597615499255</v>
      </c>
      <c r="L860" s="3">
        <v>16.2537165510406</v>
      </c>
      <c r="M860" s="3">
        <v>2.62536873156342</v>
      </c>
      <c r="N860" s="3">
        <v>46.5069860279441</v>
      </c>
      <c r="O860" s="3">
        <v>21.5583508036338</v>
      </c>
      <c r="P860" s="3">
        <v>19.0643863179074</v>
      </c>
      <c r="Q860" s="3">
        <v>29.9103808812547</v>
      </c>
      <c r="R860" s="3">
        <v>17.8018575851393</v>
      </c>
      <c r="S860" s="3">
        <v>95.8896396396396</v>
      </c>
      <c r="T860" s="3">
        <v>5.92906299629434</v>
      </c>
      <c r="U860" s="3">
        <v>195.833333333333</v>
      </c>
      <c r="V860" s="3">
        <v>7.58582502768549</v>
      </c>
      <c r="W860" s="3">
        <v>170.739299610895</v>
      </c>
      <c r="X860" s="3">
        <v>6.4294631710362</v>
      </c>
      <c r="Y860" s="3">
        <v>259.029927760578</v>
      </c>
      <c r="Z860" s="3">
        <v>3.50649350649351</v>
      </c>
      <c r="AA860" s="3">
        <v>0.359334069957479</v>
      </c>
      <c r="AB860" s="3">
        <v>0.320555030401901</v>
      </c>
      <c r="AC860" s="3">
        <v>-30.5516265912305</v>
      </c>
      <c r="AD860" s="3">
        <v>1.28602997929969</v>
      </c>
      <c r="AE860" s="5">
        <v>3</v>
      </c>
      <c r="AF860" s="3">
        <v>2.66049716460528</v>
      </c>
      <c r="AG860" s="3">
        <v>82.838691727616</v>
      </c>
      <c r="AH860" s="3">
        <v>81.5419632758787</v>
      </c>
      <c r="AI860" s="3">
        <v>38.87538286413</v>
      </c>
      <c r="AJ860" s="3">
        <v>37.9682370770948</v>
      </c>
      <c r="AK860" s="3"/>
      <c r="AL860" s="3"/>
      <c r="AM860" s="3"/>
      <c r="AN860" s="5" t="s">
        <v>46</v>
      </c>
      <c r="AO860" s="1"/>
      <c r="AP860" s="1"/>
      <c r="AQ860" s="1"/>
    </row>
    <row r="861" spans="1:43">
      <c r="A861" s="1" t="s">
        <v>2474</v>
      </c>
      <c r="B861" s="1" t="s">
        <v>2475</v>
      </c>
      <c r="C861" s="3">
        <v>5.1972602739726</v>
      </c>
      <c r="D861" s="4">
        <v>42340</v>
      </c>
      <c r="E861" s="3">
        <v>30.3530080516</v>
      </c>
      <c r="F861" s="5" t="s">
        <v>2476</v>
      </c>
      <c r="G861" s="5">
        <v>6</v>
      </c>
      <c r="H861" s="5" t="s">
        <v>50</v>
      </c>
      <c r="I861" s="3">
        <v>0.156021452949769</v>
      </c>
      <c r="J861" s="3">
        <v>44.3948191156766</v>
      </c>
      <c r="K861" s="3">
        <v>0.0194760930957166</v>
      </c>
      <c r="L861" s="3">
        <v>34.44001770695</v>
      </c>
      <c r="M861" s="3">
        <v>-0.00973520249220764</v>
      </c>
      <c r="N861" s="3">
        <v>38.4683882457703</v>
      </c>
      <c r="O861" s="3">
        <v>0.714143359926497</v>
      </c>
      <c r="P861" s="3">
        <v>44.6779351301964</v>
      </c>
      <c r="Q861" s="3">
        <v>1.13329823453712</v>
      </c>
      <c r="R861" s="3">
        <v>49.0584258812168</v>
      </c>
      <c r="S861" s="3">
        <v>2.14329882788472</v>
      </c>
      <c r="T861" s="3">
        <v>37.9661016949153</v>
      </c>
      <c r="U861" s="3">
        <v>6.97831295028342</v>
      </c>
      <c r="V861" s="3">
        <v>30.5727554179567</v>
      </c>
      <c r="W861" s="3">
        <v>14.8252982021107</v>
      </c>
      <c r="X861" s="3">
        <v>33.9805825242718</v>
      </c>
      <c r="Y861" s="3">
        <v>19.4819690925299</v>
      </c>
      <c r="Z861" s="3">
        <v>37.5816993464052</v>
      </c>
      <c r="AA861" s="3">
        <v>0.0543615623040498</v>
      </c>
      <c r="AB861" s="3">
        <v>0.549860676195708</v>
      </c>
      <c r="AC861" s="3">
        <v>-1.88763443672909</v>
      </c>
      <c r="AD861" s="3">
        <v>2.49363870900559</v>
      </c>
      <c r="AE861" s="5">
        <v>4</v>
      </c>
      <c r="AF861" s="3">
        <v>0.389313768464197</v>
      </c>
      <c r="AG861" s="3">
        <v>2.91194018598377</v>
      </c>
      <c r="AH861" s="3">
        <v>3.53262273538515</v>
      </c>
      <c r="AI861" s="3">
        <v>4.8353560938009</v>
      </c>
      <c r="AJ861" s="3">
        <v>4.15734247038884</v>
      </c>
      <c r="AK861" s="3"/>
      <c r="AL861" s="3"/>
      <c r="AM861" s="3"/>
      <c r="AN861" s="5" t="s">
        <v>51</v>
      </c>
      <c r="AO861" s="1"/>
      <c r="AP861" s="1"/>
      <c r="AQ861" s="1"/>
    </row>
    <row r="862" spans="1:43">
      <c r="A862" s="1" t="s">
        <v>2477</v>
      </c>
      <c r="B862" s="1" t="s">
        <v>2478</v>
      </c>
      <c r="C862" s="3">
        <v>5.37260273972603</v>
      </c>
      <c r="D862" s="4">
        <v>42276</v>
      </c>
      <c r="E862" s="3">
        <v>19.7596828636</v>
      </c>
      <c r="F862" s="5" t="s">
        <v>2479</v>
      </c>
      <c r="G862" s="5">
        <v>703</v>
      </c>
      <c r="H862" s="5" t="s">
        <v>50</v>
      </c>
      <c r="I862" s="3">
        <v>0.319727439586087</v>
      </c>
      <c r="J862" s="3">
        <v>15.0066994193837</v>
      </c>
      <c r="K862" s="3">
        <v>-0.01986965763276</v>
      </c>
      <c r="L862" s="3">
        <v>66.356795042054</v>
      </c>
      <c r="M862" s="3">
        <v>0.0997718880940746</v>
      </c>
      <c r="N862" s="3">
        <v>19.6349065004452</v>
      </c>
      <c r="O862" s="3">
        <v>0.349796295847343</v>
      </c>
      <c r="P862" s="3">
        <v>76.1991777067154</v>
      </c>
      <c r="Q862" s="3">
        <v>1.67584897265548</v>
      </c>
      <c r="R862" s="3">
        <v>7.82230806373733</v>
      </c>
      <c r="S862" s="3">
        <v>4.03606993520031</v>
      </c>
      <c r="T862" s="3">
        <v>4.18079096045198</v>
      </c>
      <c r="U862" s="3">
        <v>10.4227597121292</v>
      </c>
      <c r="V862" s="3">
        <v>4.79876160990712</v>
      </c>
      <c r="W862" s="3">
        <v>19.2826902549498</v>
      </c>
      <c r="X862" s="3">
        <v>6.14886731391586</v>
      </c>
      <c r="Y862" s="3">
        <v>25.0081710679614</v>
      </c>
      <c r="Z862" s="3">
        <v>7.51633986928105</v>
      </c>
      <c r="AA862" s="3">
        <v>0.253800827014781</v>
      </c>
      <c r="AB862" s="3">
        <v>0.984286292465054</v>
      </c>
      <c r="AC862" s="3">
        <v>-0.928004388337541</v>
      </c>
      <c r="AD862" s="3">
        <v>6.51110314025236</v>
      </c>
      <c r="AE862" s="5">
        <v>1</v>
      </c>
      <c r="AF862" s="3">
        <v>0.489619985382052</v>
      </c>
      <c r="AG862" s="3">
        <v>4.68766902161826</v>
      </c>
      <c r="AH862" s="3">
        <v>5.27704427889095</v>
      </c>
      <c r="AI862" s="3">
        <v>6.16386456155806</v>
      </c>
      <c r="AJ862" s="3">
        <v>5.11322661766023</v>
      </c>
      <c r="AK862" s="3"/>
      <c r="AL862" s="3"/>
      <c r="AM862" s="3"/>
      <c r="AN862" s="5" t="s">
        <v>51</v>
      </c>
      <c r="AO862" s="1"/>
      <c r="AP862" s="1"/>
      <c r="AQ862" s="1"/>
    </row>
    <row r="863" spans="1:43">
      <c r="A863" s="1" t="s">
        <v>2480</v>
      </c>
      <c r="B863" s="1" t="s">
        <v>2481</v>
      </c>
      <c r="C863" s="3">
        <v>5.6</v>
      </c>
      <c r="D863" s="4">
        <v>42193</v>
      </c>
      <c r="E863" s="3">
        <v>8.1275075143</v>
      </c>
      <c r="F863" s="5" t="s">
        <v>2482</v>
      </c>
      <c r="G863" s="5">
        <v>1484</v>
      </c>
      <c r="H863" s="5" t="s">
        <v>93</v>
      </c>
      <c r="I863" s="3">
        <v>1.87537810042347</v>
      </c>
      <c r="J863" s="3">
        <v>82.1</v>
      </c>
      <c r="K863" s="3">
        <v>0.838323353293414</v>
      </c>
      <c r="L863" s="3">
        <v>73.8850346878097</v>
      </c>
      <c r="M863" s="3">
        <v>0.898741761533847</v>
      </c>
      <c r="N863" s="3">
        <v>74.6007984031936</v>
      </c>
      <c r="O863" s="3">
        <v>3.82244143033291</v>
      </c>
      <c r="P863" s="3">
        <v>81.9416498993964</v>
      </c>
      <c r="Q863" s="3">
        <v>6.85279187817258</v>
      </c>
      <c r="R863" s="3">
        <v>76.9349845201238</v>
      </c>
      <c r="S863" s="3">
        <v>21.2383009359251</v>
      </c>
      <c r="T863" s="3">
        <v>75.0661725780837</v>
      </c>
      <c r="U863" s="3">
        <v>37.6941946034342</v>
      </c>
      <c r="V863" s="3">
        <v>75.0276854928018</v>
      </c>
      <c r="W863" s="3">
        <v>38.7149917627677</v>
      </c>
      <c r="X863" s="3">
        <v>70.6616729088639</v>
      </c>
      <c r="Y863" s="3">
        <v>49.5559502664298</v>
      </c>
      <c r="Z863" s="3">
        <v>73.6363636363636</v>
      </c>
      <c r="AA863" s="3">
        <v>0.45682386887998</v>
      </c>
      <c r="AB863" s="3">
        <v>0.567107646239163</v>
      </c>
      <c r="AC863" s="3">
        <v>-5.71428571428572</v>
      </c>
      <c r="AD863" s="3">
        <v>2.0130943536329</v>
      </c>
      <c r="AE863" s="5">
        <v>3</v>
      </c>
      <c r="AF863" s="3">
        <v>0.869723280535916</v>
      </c>
      <c r="AG863" s="3">
        <v>20.4519265981051</v>
      </c>
      <c r="AH863" s="3">
        <v>16.9591635710876</v>
      </c>
      <c r="AI863" s="3">
        <v>11.0915376398871</v>
      </c>
      <c r="AJ863" s="3">
        <v>9.61792342097765</v>
      </c>
      <c r="AK863" s="3"/>
      <c r="AL863" s="3"/>
      <c r="AM863" s="3">
        <v>100</v>
      </c>
      <c r="AN863" s="5" t="s">
        <v>56</v>
      </c>
      <c r="AO863" s="1"/>
      <c r="AP863" s="1"/>
      <c r="AQ863" s="1"/>
    </row>
    <row r="864" spans="1:43">
      <c r="A864" s="1" t="s">
        <v>2483</v>
      </c>
      <c r="B864" s="1" t="s">
        <v>2484</v>
      </c>
      <c r="C864" s="3">
        <v>5.57808219178082</v>
      </c>
      <c r="D864" s="4">
        <v>42201</v>
      </c>
      <c r="E864" s="3">
        <v>17.880458557</v>
      </c>
      <c r="F864" s="5" t="s">
        <v>2485</v>
      </c>
      <c r="G864" s="5">
        <v>1095</v>
      </c>
      <c r="H864" s="5" t="s">
        <v>60</v>
      </c>
      <c r="I864" s="3">
        <v>8.20620391558607</v>
      </c>
      <c r="J864" s="3">
        <v>40.0793650793651</v>
      </c>
      <c r="K864" s="3">
        <v>4.50610841672294</v>
      </c>
      <c r="L864" s="3">
        <v>5.75263662511985</v>
      </c>
      <c r="M864" s="3">
        <v>4.21819517570711</v>
      </c>
      <c r="N864" s="3">
        <v>27.2007912957468</v>
      </c>
      <c r="O864" s="3">
        <v>15.2538930264049</v>
      </c>
      <c r="P864" s="3">
        <v>29.6146044624746</v>
      </c>
      <c r="Q864" s="3">
        <v>20.1595256582198</v>
      </c>
      <c r="R864" s="3">
        <v>32.1465968586387</v>
      </c>
      <c r="S864" s="3">
        <v>43.2550702684507</v>
      </c>
      <c r="T864" s="3">
        <v>44.9275362318841</v>
      </c>
      <c r="U864" s="3">
        <v>70.0259688373951</v>
      </c>
      <c r="V864" s="3">
        <v>52.4617996604414</v>
      </c>
      <c r="W864" s="3">
        <v>56.3464364437913</v>
      </c>
      <c r="X864" s="3">
        <v>40.6818181818182</v>
      </c>
      <c r="Y864" s="3">
        <v>129.204254746196</v>
      </c>
      <c r="Z864" s="3">
        <v>16.504854368932</v>
      </c>
      <c r="AA864" s="3">
        <v>0.24127828147018</v>
      </c>
      <c r="AB864" s="3">
        <v>0.163005776852236</v>
      </c>
      <c r="AC864" s="3">
        <v>-20.4533565823888</v>
      </c>
      <c r="AD864" s="3">
        <v>0.783835710214536</v>
      </c>
      <c r="AE864" s="5">
        <v>3</v>
      </c>
      <c r="AF864" s="3">
        <v>1.16291689425632</v>
      </c>
      <c r="AG864" s="3">
        <v>30.1089419713092</v>
      </c>
      <c r="AH864" s="3">
        <v>34.5558698878905</v>
      </c>
      <c r="AI864" s="3">
        <v>16.2539169253765</v>
      </c>
      <c r="AJ864" s="3">
        <v>19.2194766110661</v>
      </c>
      <c r="AK864" s="3"/>
      <c r="AL864" s="3"/>
      <c r="AM864" s="3"/>
      <c r="AN864" s="5" t="s">
        <v>46</v>
      </c>
      <c r="AO864" s="1"/>
      <c r="AP864" s="1"/>
      <c r="AQ864" s="1"/>
    </row>
    <row r="865" spans="1:43">
      <c r="A865" s="1" t="s">
        <v>2486</v>
      </c>
      <c r="B865" s="1" t="s">
        <v>2487</v>
      </c>
      <c r="C865" s="3">
        <v>5.62191780821918</v>
      </c>
      <c r="D865" s="4">
        <v>42185</v>
      </c>
      <c r="E865" s="3">
        <v>12.0817618872</v>
      </c>
      <c r="F865" s="5" t="s">
        <v>2488</v>
      </c>
      <c r="G865" s="5">
        <v>485</v>
      </c>
      <c r="H865" s="5" t="s">
        <v>60</v>
      </c>
      <c r="I865" s="3">
        <v>6.68558255009755</v>
      </c>
      <c r="J865" s="3">
        <v>51.3888888888889</v>
      </c>
      <c r="K865" s="3">
        <v>2.52215405589639</v>
      </c>
      <c r="L865" s="3">
        <v>45.6375838926174</v>
      </c>
      <c r="M865" s="3">
        <v>3.88533931963393</v>
      </c>
      <c r="N865" s="3">
        <v>32.3442136498516</v>
      </c>
      <c r="O865" s="3">
        <v>4.28150459351708</v>
      </c>
      <c r="P865" s="3">
        <v>65.7200811359026</v>
      </c>
      <c r="Q865" s="3">
        <v>-5.26730178726084</v>
      </c>
      <c r="R865" s="3">
        <v>85.7591623036649</v>
      </c>
      <c r="S865" s="3">
        <v>35.7553875662868</v>
      </c>
      <c r="T865" s="3">
        <v>52.536231884058</v>
      </c>
      <c r="U865" s="3">
        <v>105.429400717091</v>
      </c>
      <c r="V865" s="3">
        <v>20.3735144312394</v>
      </c>
      <c r="W865" s="3">
        <v>72.3535310127489</v>
      </c>
      <c r="X865" s="3">
        <v>25</v>
      </c>
      <c r="Y865" s="3">
        <v>74.4020872590231</v>
      </c>
      <c r="Z865" s="3">
        <v>49.5145631067961</v>
      </c>
      <c r="AA865" s="3">
        <v>0.152180681061602</v>
      </c>
      <c r="AB865" s="3">
        <v>0.167080605451878</v>
      </c>
      <c r="AC865" s="3">
        <v>-36.9919606967396</v>
      </c>
      <c r="AD865" s="3">
        <v>0.536789686149191</v>
      </c>
      <c r="AE865" s="5">
        <v>5</v>
      </c>
      <c r="AF865" s="3">
        <v>1.46812987186485</v>
      </c>
      <c r="AG865" s="3">
        <v>47.2925487216604</v>
      </c>
      <c r="AH865" s="3">
        <v>44.1613715124018</v>
      </c>
      <c r="AI865" s="3">
        <v>17.3483806650017</v>
      </c>
      <c r="AJ865" s="3">
        <v>14.0279624768751</v>
      </c>
      <c r="AK865" s="3"/>
      <c r="AL865" s="3"/>
      <c r="AM865" s="3"/>
      <c r="AN865" s="5" t="s">
        <v>46</v>
      </c>
      <c r="AO865" s="1"/>
      <c r="AP865" s="1"/>
      <c r="AQ865" s="1"/>
    </row>
    <row r="866" spans="1:43">
      <c r="A866" s="1" t="s">
        <v>2489</v>
      </c>
      <c r="B866" s="1" t="s">
        <v>2490</v>
      </c>
      <c r="C866" s="3">
        <v>5.62191780821918</v>
      </c>
      <c r="D866" s="4">
        <v>42185</v>
      </c>
      <c r="E866" s="3">
        <v>28.5518049061</v>
      </c>
      <c r="F866" s="5" t="s">
        <v>2485</v>
      </c>
      <c r="G866" s="5">
        <v>1095</v>
      </c>
      <c r="H866" s="5" t="s">
        <v>60</v>
      </c>
      <c r="I866" s="3">
        <v>-7.37368327084449</v>
      </c>
      <c r="J866" s="3">
        <v>98.4126984126984</v>
      </c>
      <c r="K866" s="3">
        <v>0.309358081979901</v>
      </c>
      <c r="L866" s="3">
        <v>82.4544582933845</v>
      </c>
      <c r="M866" s="3">
        <v>-7.82624144976458</v>
      </c>
      <c r="N866" s="3">
        <v>96.5380811078141</v>
      </c>
      <c r="O866" s="3">
        <v>-6.20141023323088</v>
      </c>
      <c r="P866" s="3">
        <v>91.9878296146045</v>
      </c>
      <c r="Q866" s="3">
        <v>-7.27435210008936</v>
      </c>
      <c r="R866" s="3">
        <v>88.3769633507853</v>
      </c>
      <c r="S866" s="3">
        <v>19.264367816092</v>
      </c>
      <c r="T866" s="3">
        <v>78.5024154589372</v>
      </c>
      <c r="U866" s="3">
        <v>47.5120841626386</v>
      </c>
      <c r="V866" s="3">
        <v>71.6468590831919</v>
      </c>
      <c r="W866" s="3">
        <v>35.882661079099</v>
      </c>
      <c r="X866" s="3">
        <v>61.5909090909091</v>
      </c>
      <c r="Y866" s="3">
        <v>59.9260172626387</v>
      </c>
      <c r="Z866" s="3">
        <v>62.7831715210356</v>
      </c>
      <c r="AA866" s="3">
        <v>0.0869048161343302</v>
      </c>
      <c r="AB866" s="3">
        <v>0.09846274565608</v>
      </c>
      <c r="AC866" s="3">
        <v>-26.1470696194788</v>
      </c>
      <c r="AD866" s="3">
        <v>0.410778540207017</v>
      </c>
      <c r="AE866" s="5">
        <v>4</v>
      </c>
      <c r="AF866" s="3">
        <v>1.06352511156337</v>
      </c>
      <c r="AG866" s="3">
        <v>10.710975812325</v>
      </c>
      <c r="AH866" s="3">
        <v>26.9781864626476</v>
      </c>
      <c r="AI866" s="3">
        <v>11.0930108978482</v>
      </c>
      <c r="AJ866" s="3">
        <v>11.7601471526069</v>
      </c>
      <c r="AK866" s="3"/>
      <c r="AL866" s="3"/>
      <c r="AM866" s="3"/>
      <c r="AN866" s="5" t="s">
        <v>46</v>
      </c>
      <c r="AO866" s="1"/>
      <c r="AP866" s="1"/>
      <c r="AQ866" s="1"/>
    </row>
    <row r="867" spans="1:43">
      <c r="A867" s="1" t="s">
        <v>2491</v>
      </c>
      <c r="B867" s="1" t="s">
        <v>2492</v>
      </c>
      <c r="C867" s="3">
        <v>5.62191780821918</v>
      </c>
      <c r="D867" s="4">
        <v>42185</v>
      </c>
      <c r="E867" s="3">
        <v>10.9722574413</v>
      </c>
      <c r="F867" s="5" t="s">
        <v>1063</v>
      </c>
      <c r="G867" s="5">
        <v>549</v>
      </c>
      <c r="H867" s="5" t="s">
        <v>116</v>
      </c>
      <c r="I867" s="3">
        <v>3.48420709866494</v>
      </c>
      <c r="J867" s="3">
        <v>85.0467289719626</v>
      </c>
      <c r="K867" s="3">
        <v>-0.0550357732526081</v>
      </c>
      <c r="L867" s="3">
        <v>94.4954128440367</v>
      </c>
      <c r="M867" s="3">
        <v>-1.0431262649852</v>
      </c>
      <c r="N867" s="3">
        <v>96.7289719626168</v>
      </c>
      <c r="O867" s="3">
        <v>7.76534418446932</v>
      </c>
      <c r="P867" s="3">
        <v>69.5</v>
      </c>
      <c r="Q867" s="3">
        <v>4.04321492879359</v>
      </c>
      <c r="R867" s="3">
        <v>69.8412698412698</v>
      </c>
      <c r="S867" s="3">
        <v>45.2633984687464</v>
      </c>
      <c r="T867" s="3">
        <v>58.2822085889571</v>
      </c>
      <c r="U867" s="3">
        <v>92.9861849096706</v>
      </c>
      <c r="V867" s="3">
        <v>52.9411764705882</v>
      </c>
      <c r="W867" s="3">
        <v>56.0520500859318</v>
      </c>
      <c r="X867" s="3">
        <v>73.6263736263736</v>
      </c>
      <c r="Y867" s="3">
        <v>77.1460423634337</v>
      </c>
      <c r="Z867" s="3">
        <v>81.3953488372093</v>
      </c>
      <c r="AA867" s="3">
        <v>0.209989427056075</v>
      </c>
      <c r="AB867" s="3">
        <v>0.140492197243519</v>
      </c>
      <c r="AC867" s="3">
        <v>-32.7272727272727</v>
      </c>
      <c r="AD867" s="3">
        <v>0.487646265857275</v>
      </c>
      <c r="AE867" s="5">
        <v>7</v>
      </c>
      <c r="AF867" s="3">
        <v>1.24549410411125</v>
      </c>
      <c r="AG867" s="3">
        <v>44.6682882346238</v>
      </c>
      <c r="AH867" s="3">
        <v>40.451618110834</v>
      </c>
      <c r="AI867" s="3">
        <v>18.1970193079264</v>
      </c>
      <c r="AJ867" s="3">
        <v>14.5305632381061</v>
      </c>
      <c r="AK867" s="3"/>
      <c r="AL867" s="3"/>
      <c r="AM867" s="3"/>
      <c r="AN867" s="5" t="s">
        <v>46</v>
      </c>
      <c r="AO867" s="1"/>
      <c r="AP867" s="1"/>
      <c r="AQ867" s="1"/>
    </row>
    <row r="868" spans="1:43">
      <c r="A868" s="1" t="s">
        <v>2493</v>
      </c>
      <c r="B868" s="1" t="s">
        <v>2494</v>
      </c>
      <c r="C868" s="3">
        <v>5.62191780821918</v>
      </c>
      <c r="D868" s="4">
        <v>42185</v>
      </c>
      <c r="E868" s="3">
        <v>14.1129225136</v>
      </c>
      <c r="F868" s="5" t="s">
        <v>2495</v>
      </c>
      <c r="G868" s="5">
        <v>1120</v>
      </c>
      <c r="H868" s="5" t="s">
        <v>55</v>
      </c>
      <c r="I868" s="3">
        <v>13.2051218668117</v>
      </c>
      <c r="J868" s="3">
        <v>30.0665456745312</v>
      </c>
      <c r="K868" s="3">
        <v>4.50935645823826</v>
      </c>
      <c r="L868" s="3">
        <v>11.9209039548023</v>
      </c>
      <c r="M868" s="3">
        <v>11.366178687807</v>
      </c>
      <c r="N868" s="3">
        <v>7.60023937761819</v>
      </c>
      <c r="O868" s="3">
        <v>21.1854988092088</v>
      </c>
      <c r="P868" s="3">
        <v>38.8079470198675</v>
      </c>
      <c r="Q868" s="3">
        <v>12.3442252968306</v>
      </c>
      <c r="R868" s="3">
        <v>81.4024390243902</v>
      </c>
      <c r="S868" s="3">
        <v>93.1342780026991</v>
      </c>
      <c r="T868" s="3">
        <v>14.453125</v>
      </c>
      <c r="U868" s="3">
        <v>230.41847041847</v>
      </c>
      <c r="V868" s="3">
        <v>6.77506775067751</v>
      </c>
      <c r="W868" s="3">
        <v>189.591501201467</v>
      </c>
      <c r="X868" s="3">
        <v>7.01168614357262</v>
      </c>
      <c r="Y868" s="3">
        <v>265.549169859515</v>
      </c>
      <c r="Z868" s="3">
        <v>6.44490644490645</v>
      </c>
      <c r="AA868" s="3">
        <v>0.304270299223797</v>
      </c>
      <c r="AB868" s="3">
        <v>0.31879534031872</v>
      </c>
      <c r="AC868" s="3">
        <v>-35.9373431067376</v>
      </c>
      <c r="AD868" s="3">
        <v>1.18109034404533</v>
      </c>
      <c r="AE868" s="5">
        <v>5</v>
      </c>
      <c r="AF868" s="3">
        <v>2.99862686500407</v>
      </c>
      <c r="AG868" s="3">
        <v>104.279277930095</v>
      </c>
      <c r="AH868" s="3">
        <v>86.3729617670289</v>
      </c>
      <c r="AI868" s="3">
        <v>43.3877545075949</v>
      </c>
      <c r="AJ868" s="3">
        <v>34.3693936344212</v>
      </c>
      <c r="AK868" s="3"/>
      <c r="AL868" s="3"/>
      <c r="AM868" s="3"/>
      <c r="AN868" s="5" t="s">
        <v>46</v>
      </c>
      <c r="AO868" s="1"/>
      <c r="AP868" s="1"/>
      <c r="AQ868" s="1"/>
    </row>
    <row r="869" spans="1:43">
      <c r="A869" s="1" t="s">
        <v>2496</v>
      </c>
      <c r="B869" s="1" t="s">
        <v>2497</v>
      </c>
      <c r="C869" s="3">
        <v>3.02465753424658</v>
      </c>
      <c r="D869" s="4">
        <v>43133</v>
      </c>
      <c r="E869" s="3">
        <v>12.8851987475</v>
      </c>
      <c r="F869" s="5" t="s">
        <v>1996</v>
      </c>
      <c r="G869" s="5">
        <v>341</v>
      </c>
      <c r="H869" s="5" t="s">
        <v>93</v>
      </c>
      <c r="I869" s="3">
        <v>2.24578914535247</v>
      </c>
      <c r="J869" s="3">
        <v>77.3</v>
      </c>
      <c r="K869" s="3">
        <v>0.613873542050338</v>
      </c>
      <c r="L869" s="3">
        <v>82.0614469772052</v>
      </c>
      <c r="M869" s="3">
        <v>0.737553779963123</v>
      </c>
      <c r="N869" s="3">
        <v>77.3453093812375</v>
      </c>
      <c r="O869" s="3">
        <v>3.86565272496831</v>
      </c>
      <c r="P869" s="3">
        <v>81.6398390342052</v>
      </c>
      <c r="Q869" s="3">
        <v>6.70572916666667</v>
      </c>
      <c r="R869" s="3">
        <v>77.5541795665635</v>
      </c>
      <c r="S869" s="3">
        <v>10.9681787406906</v>
      </c>
      <c r="T869" s="3">
        <v>93.4886183165696</v>
      </c>
      <c r="U869" s="3">
        <v>66.0587639311044</v>
      </c>
      <c r="V869" s="3">
        <v>56.5337763012182</v>
      </c>
      <c r="W869" s="3">
        <v>69.1434468524252</v>
      </c>
      <c r="X869" s="3">
        <v>45.5056179775281</v>
      </c>
      <c r="Y869" s="3"/>
      <c r="Z869" s="3"/>
      <c r="AA869" s="3">
        <v>0.127909532280569</v>
      </c>
      <c r="AB869" s="3">
        <v>0.281154381134136</v>
      </c>
      <c r="AC869" s="3">
        <v>-13.8513513513513</v>
      </c>
      <c r="AD869" s="3">
        <v>1.37961154436628</v>
      </c>
      <c r="AE869" s="5">
        <v>1</v>
      </c>
      <c r="AF869" s="3">
        <v>1.44933999411308</v>
      </c>
      <c r="AG869" s="3">
        <v>15.5823105821343</v>
      </c>
      <c r="AH869" s="3">
        <v>33.7617685922234</v>
      </c>
      <c r="AI869" s="3"/>
      <c r="AJ869" s="3"/>
      <c r="AK869" s="3"/>
      <c r="AL869" s="3"/>
      <c r="AM869" s="3">
        <v>2000</v>
      </c>
      <c r="AN869" s="5" t="s">
        <v>56</v>
      </c>
      <c r="AO869" s="1"/>
      <c r="AP869" s="1"/>
      <c r="AQ869" s="1"/>
    </row>
    <row r="870" spans="1:43">
      <c r="A870" s="1" t="s">
        <v>2498</v>
      </c>
      <c r="B870" s="1" t="s">
        <v>2499</v>
      </c>
      <c r="C870" s="3">
        <v>5.52602739726027</v>
      </c>
      <c r="D870" s="4">
        <v>42220</v>
      </c>
      <c r="E870" s="3">
        <v>0.2670499523</v>
      </c>
      <c r="F870" s="5" t="s">
        <v>1189</v>
      </c>
      <c r="G870" s="5">
        <v>2018</v>
      </c>
      <c r="H870" s="5" t="s">
        <v>93</v>
      </c>
      <c r="I870" s="3">
        <v>10.3448275862069</v>
      </c>
      <c r="J870" s="3">
        <v>28.7</v>
      </c>
      <c r="K870" s="3">
        <v>3.94904458598725</v>
      </c>
      <c r="L870" s="3">
        <v>13.3795837462834</v>
      </c>
      <c r="M870" s="3">
        <v>6.73642903858731</v>
      </c>
      <c r="N870" s="3">
        <v>18.562874251497</v>
      </c>
      <c r="O870" s="3">
        <v>11.3993174061433</v>
      </c>
      <c r="P870" s="3">
        <v>47.4346076458753</v>
      </c>
      <c r="Q870" s="3">
        <v>10.719131614654</v>
      </c>
      <c r="R870" s="3">
        <v>57.4303405572755</v>
      </c>
      <c r="S870" s="3">
        <v>43.1159190044023</v>
      </c>
      <c r="T870" s="3">
        <v>48.5971413446268</v>
      </c>
      <c r="U870" s="3">
        <v>118.748896750293</v>
      </c>
      <c r="V870" s="3">
        <v>33.499446290144</v>
      </c>
      <c r="W870" s="3">
        <v>105.272617082508</v>
      </c>
      <c r="X870" s="3">
        <v>27.7153558052434</v>
      </c>
      <c r="Y870" s="3">
        <v>99.7781680171306</v>
      </c>
      <c r="Z870" s="3">
        <v>42.2077922077922</v>
      </c>
      <c r="AA870" s="3">
        <v>0.186463135588699</v>
      </c>
      <c r="AB870" s="3">
        <v>0.234863367197724</v>
      </c>
      <c r="AC870" s="3">
        <v>-29.443447037702</v>
      </c>
      <c r="AD870" s="3">
        <v>0.918172488424088</v>
      </c>
      <c r="AE870" s="5">
        <v>3</v>
      </c>
      <c r="AF870" s="3">
        <v>1.85547315193481</v>
      </c>
      <c r="AG870" s="3">
        <v>50.2076541237513</v>
      </c>
      <c r="AH870" s="3">
        <v>51.4995446763153</v>
      </c>
      <c r="AI870" s="3">
        <v>24.1614947925853</v>
      </c>
      <c r="AJ870" s="3">
        <v>20.5574545356674</v>
      </c>
      <c r="AK870" s="3"/>
      <c r="AL870" s="3"/>
      <c r="AM870" s="3"/>
      <c r="AN870" s="5" t="s">
        <v>46</v>
      </c>
      <c r="AO870" s="1"/>
      <c r="AP870" s="1"/>
      <c r="AQ870" s="1"/>
    </row>
    <row r="871" spans="1:43">
      <c r="A871" s="1" t="s">
        <v>2500</v>
      </c>
      <c r="B871" s="1" t="s">
        <v>2501</v>
      </c>
      <c r="C871" s="3">
        <v>5.53698630136986</v>
      </c>
      <c r="D871" s="4">
        <v>42216</v>
      </c>
      <c r="E871" s="3">
        <v>7.7666345144</v>
      </c>
      <c r="F871" s="5" t="s">
        <v>734</v>
      </c>
      <c r="G871" s="5">
        <v>1977</v>
      </c>
      <c r="H871" s="5" t="s">
        <v>93</v>
      </c>
      <c r="I871" s="3">
        <v>6.97906281156531</v>
      </c>
      <c r="J871" s="3">
        <v>43.6</v>
      </c>
      <c r="K871" s="3">
        <v>1.41776937618147</v>
      </c>
      <c r="L871" s="3">
        <v>54.9554013875124</v>
      </c>
      <c r="M871" s="3">
        <v>3.12349831811629</v>
      </c>
      <c r="N871" s="3">
        <v>41.5169660678643</v>
      </c>
      <c r="O871" s="3">
        <v>6.8193130910901</v>
      </c>
      <c r="P871" s="3">
        <v>61.066398390342</v>
      </c>
      <c r="Q871" s="3">
        <v>20.4941044357103</v>
      </c>
      <c r="R871" s="3">
        <v>35.6553147574819</v>
      </c>
      <c r="S871" s="3">
        <v>48.9243580846634</v>
      </c>
      <c r="T871" s="3">
        <v>43.4621492853362</v>
      </c>
      <c r="U871" s="3">
        <v>77.3553719008264</v>
      </c>
      <c r="V871" s="3">
        <v>50.9413067552602</v>
      </c>
      <c r="W871" s="3">
        <v>56.5280816921955</v>
      </c>
      <c r="X871" s="3">
        <v>54.0574282147316</v>
      </c>
      <c r="Y871" s="3">
        <v>125.420168067227</v>
      </c>
      <c r="Z871" s="3">
        <v>31.9480519480519</v>
      </c>
      <c r="AA871" s="3">
        <v>0.238043747992902</v>
      </c>
      <c r="AB871" s="3">
        <v>0.146238483427372</v>
      </c>
      <c r="AC871" s="3">
        <v>-26.1213720316623</v>
      </c>
      <c r="AD871" s="3">
        <v>0.615469501423474</v>
      </c>
      <c r="AE871" s="5">
        <v>3</v>
      </c>
      <c r="AF871" s="3">
        <v>1.19840917021477</v>
      </c>
      <c r="AG871" s="3">
        <v>39.8191446695783</v>
      </c>
      <c r="AH871" s="3">
        <v>36.3899241903894</v>
      </c>
      <c r="AI871" s="3">
        <v>14.2744454751621</v>
      </c>
      <c r="AJ871" s="3">
        <v>16.9709285338685</v>
      </c>
      <c r="AK871" s="3"/>
      <c r="AL871" s="3"/>
      <c r="AM871" s="3"/>
      <c r="AN871" s="5" t="s">
        <v>46</v>
      </c>
      <c r="AO871" s="1"/>
      <c r="AP871" s="1"/>
      <c r="AQ871" s="1"/>
    </row>
    <row r="872" spans="1:43">
      <c r="A872" s="1" t="s">
        <v>2502</v>
      </c>
      <c r="B872" s="1" t="s">
        <v>2503</v>
      </c>
      <c r="C872" s="3">
        <v>5.6</v>
      </c>
      <c r="D872" s="4">
        <v>42193</v>
      </c>
      <c r="E872" s="3">
        <v>8.4799783505</v>
      </c>
      <c r="F872" s="5" t="s">
        <v>534</v>
      </c>
      <c r="G872" s="5">
        <v>2045</v>
      </c>
      <c r="H872" s="5" t="s">
        <v>93</v>
      </c>
      <c r="I872" s="3">
        <v>2.15453194650816</v>
      </c>
      <c r="J872" s="3">
        <v>78.9</v>
      </c>
      <c r="K872" s="3">
        <v>0.732600732600722</v>
      </c>
      <c r="L872" s="3">
        <v>77.4529236868186</v>
      </c>
      <c r="M872" s="3">
        <v>1.32645541635961</v>
      </c>
      <c r="N872" s="3">
        <v>67.6147704590818</v>
      </c>
      <c r="O872" s="3">
        <v>3.77358490566037</v>
      </c>
      <c r="P872" s="3">
        <v>82.092555331992</v>
      </c>
      <c r="Q872" s="3">
        <v>7.57725883172177</v>
      </c>
      <c r="R872" s="3">
        <v>72.3942208462332</v>
      </c>
      <c r="S872" s="3">
        <v>17.9669419903506</v>
      </c>
      <c r="T872" s="3">
        <v>80.5187930121757</v>
      </c>
      <c r="U872" s="3">
        <v>32.0473740105541</v>
      </c>
      <c r="V872" s="3">
        <v>81.5614617940199</v>
      </c>
      <c r="W872" s="3">
        <v>39.1453792863763</v>
      </c>
      <c r="X872" s="3">
        <v>70.2871410736579</v>
      </c>
      <c r="Y872" s="3">
        <v>48.2111196939783</v>
      </c>
      <c r="Z872" s="3">
        <v>75.3246753246753</v>
      </c>
      <c r="AA872" s="3">
        <v>0.405755985697851</v>
      </c>
      <c r="AB872" s="3">
        <v>0.621927665235673</v>
      </c>
      <c r="AC872" s="3">
        <v>-3.20062451209993</v>
      </c>
      <c r="AD872" s="3">
        <v>3.6300374071234</v>
      </c>
      <c r="AE872" s="5">
        <v>2</v>
      </c>
      <c r="AF872" s="3">
        <v>0.865391529570155</v>
      </c>
      <c r="AG872" s="3">
        <v>15.2077841857746</v>
      </c>
      <c r="AH872" s="3">
        <v>15.0994503669549</v>
      </c>
      <c r="AI872" s="3">
        <v>11.0764753133675</v>
      </c>
      <c r="AJ872" s="3">
        <v>9.11619406469746</v>
      </c>
      <c r="AK872" s="3"/>
      <c r="AL872" s="3"/>
      <c r="AM872" s="3"/>
      <c r="AN872" s="5" t="s">
        <v>46</v>
      </c>
      <c r="AO872" s="1"/>
      <c r="AP872" s="1"/>
      <c r="AQ872" s="1"/>
    </row>
    <row r="873" spans="1:43">
      <c r="A873" s="1" t="s">
        <v>2504</v>
      </c>
      <c r="B873" s="1" t="s">
        <v>2505</v>
      </c>
      <c r="C873" s="3">
        <v>5.2958904109589</v>
      </c>
      <c r="D873" s="4">
        <v>42304</v>
      </c>
      <c r="E873" s="3">
        <v>0.9625371926</v>
      </c>
      <c r="F873" s="5" t="s">
        <v>2506</v>
      </c>
      <c r="G873" s="5">
        <v>567</v>
      </c>
      <c r="H873" s="5" t="s">
        <v>93</v>
      </c>
      <c r="I873" s="3">
        <v>8.50793650793651</v>
      </c>
      <c r="J873" s="3">
        <v>36.7</v>
      </c>
      <c r="K873" s="3">
        <v>0.825958702064897</v>
      </c>
      <c r="L873" s="3">
        <v>74.1328047571853</v>
      </c>
      <c r="M873" s="3">
        <v>0</v>
      </c>
      <c r="N873" s="3">
        <v>85.3293413173653</v>
      </c>
      <c r="O873" s="3">
        <v>27.727952167414</v>
      </c>
      <c r="P873" s="3">
        <v>6.89134808853119</v>
      </c>
      <c r="Q873" s="3">
        <v>34.0392156862745</v>
      </c>
      <c r="R873" s="3">
        <v>11.7131062951496</v>
      </c>
      <c r="S873" s="3">
        <v>81.8085106382979</v>
      </c>
      <c r="T873" s="3">
        <v>13.6050820539968</v>
      </c>
      <c r="U873" s="3">
        <v>222.452830188679</v>
      </c>
      <c r="V873" s="3">
        <v>3.93133997785161</v>
      </c>
      <c r="W873" s="3">
        <v>162.116564417178</v>
      </c>
      <c r="X873" s="3">
        <v>8.48938826466916</v>
      </c>
      <c r="Y873" s="3">
        <v>102.728351126928</v>
      </c>
      <c r="Z873" s="3">
        <v>41.2987012987013</v>
      </c>
      <c r="AA873" s="3">
        <v>0.286059051493493</v>
      </c>
      <c r="AB873" s="3">
        <v>0.286725421842171</v>
      </c>
      <c r="AC873" s="3">
        <v>-35.1421188630491</v>
      </c>
      <c r="AD873" s="3">
        <v>1.07558370044342</v>
      </c>
      <c r="AE873" s="5">
        <v>7</v>
      </c>
      <c r="AF873" s="3">
        <v>2.72534795892161</v>
      </c>
      <c r="AG873" s="3">
        <v>92.0273105977812</v>
      </c>
      <c r="AH873" s="3">
        <v>82.7157755432475</v>
      </c>
      <c r="AI873" s="3">
        <v>34.4175510933608</v>
      </c>
      <c r="AJ873" s="3">
        <v>22.4956941814636</v>
      </c>
      <c r="AK873" s="3"/>
      <c r="AL873" s="3"/>
      <c r="AM873" s="3"/>
      <c r="AN873" s="5" t="s">
        <v>46</v>
      </c>
      <c r="AO873" s="1"/>
      <c r="AP873" s="1"/>
      <c r="AQ873" s="1"/>
    </row>
    <row r="874" spans="1:43">
      <c r="A874" s="1" t="s">
        <v>2507</v>
      </c>
      <c r="B874" s="1" t="s">
        <v>2508</v>
      </c>
      <c r="C874" s="3">
        <v>5.23287671232877</v>
      </c>
      <c r="D874" s="4">
        <v>42327</v>
      </c>
      <c r="E874" s="3">
        <v>6.594282016</v>
      </c>
      <c r="F874" s="5" t="s">
        <v>534</v>
      </c>
      <c r="G874" s="5">
        <v>1911</v>
      </c>
      <c r="H874" s="5" t="s">
        <v>93</v>
      </c>
      <c r="I874" s="3">
        <v>2.38805970149254</v>
      </c>
      <c r="J874" s="3">
        <v>75.65</v>
      </c>
      <c r="K874" s="3">
        <v>0.808229243203536</v>
      </c>
      <c r="L874" s="3">
        <v>74.6778989098117</v>
      </c>
      <c r="M874" s="3">
        <v>1.4792899408284</v>
      </c>
      <c r="N874" s="3">
        <v>63.872255489022</v>
      </c>
      <c r="O874" s="3">
        <v>4.17615793470009</v>
      </c>
      <c r="P874" s="3">
        <v>79.9295774647887</v>
      </c>
      <c r="Q874" s="3">
        <v>8.54430379746836</v>
      </c>
      <c r="R874" s="3">
        <v>66.4086687306501</v>
      </c>
      <c r="S874" s="3">
        <v>17.5664095972579</v>
      </c>
      <c r="T874" s="3">
        <v>81.2599258867126</v>
      </c>
      <c r="U874" s="3">
        <v>29.3119698397738</v>
      </c>
      <c r="V874" s="3">
        <v>84.7729789590255</v>
      </c>
      <c r="W874" s="3">
        <v>31.1663479923518</v>
      </c>
      <c r="X874" s="3">
        <v>81.398252184769</v>
      </c>
      <c r="Y874" s="3">
        <v>37.6128385155467</v>
      </c>
      <c r="Z874" s="3">
        <v>85.5844155844156</v>
      </c>
      <c r="AA874" s="3">
        <v>0.421283880426592</v>
      </c>
      <c r="AB874" s="3">
        <v>0.514630869436888</v>
      </c>
      <c r="AC874" s="3">
        <v>-2.67558528428094</v>
      </c>
      <c r="AD874" s="3">
        <v>3.5306916984252</v>
      </c>
      <c r="AE874" s="5">
        <v>1</v>
      </c>
      <c r="AF874" s="3">
        <v>0.723458261345887</v>
      </c>
      <c r="AG874" s="3">
        <v>15.3279496606259</v>
      </c>
      <c r="AH874" s="3">
        <v>13.6147680251023</v>
      </c>
      <c r="AI874" s="3">
        <v>8.75606783728486</v>
      </c>
      <c r="AJ874" s="3">
        <v>6.92073934123951</v>
      </c>
      <c r="AK874" s="3"/>
      <c r="AL874" s="3"/>
      <c r="AM874" s="3">
        <v>50</v>
      </c>
      <c r="AN874" s="5" t="s">
        <v>56</v>
      </c>
      <c r="AO874" s="1"/>
      <c r="AP874" s="1"/>
      <c r="AQ874" s="1"/>
    </row>
    <row r="875" spans="1:43">
      <c r="A875" s="1" t="s">
        <v>2509</v>
      </c>
      <c r="B875" s="1" t="s">
        <v>2510</v>
      </c>
      <c r="C875" s="3">
        <v>5.61369863013699</v>
      </c>
      <c r="D875" s="4">
        <v>42188</v>
      </c>
      <c r="E875" s="3">
        <v>1.2805605779</v>
      </c>
      <c r="F875" s="5" t="s">
        <v>2511</v>
      </c>
      <c r="G875" s="5">
        <v>1157</v>
      </c>
      <c r="H875" s="5" t="s">
        <v>226</v>
      </c>
      <c r="I875" s="3">
        <v>2.28503257777371</v>
      </c>
      <c r="J875" s="3">
        <v>44.0967283072546</v>
      </c>
      <c r="K875" s="3">
        <v>1.60437556973564</v>
      </c>
      <c r="L875" s="3">
        <v>7.8042328042328</v>
      </c>
      <c r="M875" s="3">
        <v>-0.188054087937677</v>
      </c>
      <c r="N875" s="3">
        <v>84.2031029619182</v>
      </c>
      <c r="O875" s="3">
        <v>3.75127990319276</v>
      </c>
      <c r="P875" s="3">
        <v>54.874213836478</v>
      </c>
      <c r="Q875" s="3">
        <v>5.52925582276084</v>
      </c>
      <c r="R875" s="3">
        <v>58.2116788321168</v>
      </c>
      <c r="S875" s="3">
        <v>5.00235515779556</v>
      </c>
      <c r="T875" s="3">
        <v>89.6276595744681</v>
      </c>
      <c r="U875" s="3">
        <v>11.044254300723</v>
      </c>
      <c r="V875" s="3">
        <v>89.9305555555556</v>
      </c>
      <c r="W875" s="3">
        <v>23.1338360852472</v>
      </c>
      <c r="X875" s="3">
        <v>72.8033472803347</v>
      </c>
      <c r="Y875" s="3">
        <v>30.6893069027985</v>
      </c>
      <c r="Z875" s="3">
        <v>64.4444444444444</v>
      </c>
      <c r="AA875" s="3">
        <v>0.0463519623187775</v>
      </c>
      <c r="AB875" s="3">
        <v>0.300246309797937</v>
      </c>
      <c r="AC875" s="3">
        <v>-4.65435259692757</v>
      </c>
      <c r="AD875" s="3">
        <v>1.54036884378348</v>
      </c>
      <c r="AE875" s="5">
        <v>4</v>
      </c>
      <c r="AF875" s="3">
        <v>0.545167623116126</v>
      </c>
      <c r="AG875" s="3">
        <v>4.86970329970682</v>
      </c>
      <c r="AH875" s="3">
        <v>4.60149071240523</v>
      </c>
      <c r="AI875" s="3">
        <v>6.74471750893366</v>
      </c>
      <c r="AJ875" s="3">
        <v>5.75133312533078</v>
      </c>
      <c r="AK875" s="3"/>
      <c r="AL875" s="3"/>
      <c r="AM875" s="3"/>
      <c r="AN875" s="5" t="s">
        <v>46</v>
      </c>
      <c r="AO875" s="1"/>
      <c r="AP875" s="1"/>
      <c r="AQ875" s="1"/>
    </row>
    <row r="876" spans="1:43">
      <c r="A876" s="1" t="s">
        <v>2512</v>
      </c>
      <c r="B876" s="1" t="s">
        <v>2513</v>
      </c>
      <c r="C876" s="3">
        <v>3.20821917808219</v>
      </c>
      <c r="D876" s="4">
        <v>43066</v>
      </c>
      <c r="E876" s="3">
        <v>1.0135750702</v>
      </c>
      <c r="F876" s="5" t="s">
        <v>2514</v>
      </c>
      <c r="G876" s="5">
        <v>1172</v>
      </c>
      <c r="H876" s="5" t="s">
        <v>93</v>
      </c>
      <c r="I876" s="3">
        <v>9.83213429256597</v>
      </c>
      <c r="J876" s="3">
        <v>31.6</v>
      </c>
      <c r="K876" s="3">
        <v>4.03180011357185</v>
      </c>
      <c r="L876" s="3">
        <v>12.6858275520317</v>
      </c>
      <c r="M876" s="3">
        <v>5.22688110281448</v>
      </c>
      <c r="N876" s="3">
        <v>28.2435129740519</v>
      </c>
      <c r="O876" s="3">
        <v>14.7150907952411</v>
      </c>
      <c r="P876" s="3">
        <v>39.2354124748491</v>
      </c>
      <c r="Q876" s="3">
        <v>11.7073170731708</v>
      </c>
      <c r="R876" s="3">
        <v>53.9731682146543</v>
      </c>
      <c r="S876" s="3">
        <v>41.5937059595709</v>
      </c>
      <c r="T876" s="3">
        <v>50.2382212811011</v>
      </c>
      <c r="U876" s="3">
        <v>165.51979716129</v>
      </c>
      <c r="V876" s="3">
        <v>15.0055370985604</v>
      </c>
      <c r="W876" s="3">
        <v>134.916527455543</v>
      </c>
      <c r="X876" s="3">
        <v>16.0424469413233</v>
      </c>
      <c r="Y876" s="3"/>
      <c r="Z876" s="3"/>
      <c r="AA876" s="3">
        <v>0.161599488253828</v>
      </c>
      <c r="AB876" s="3">
        <v>0.253899954623296</v>
      </c>
      <c r="AC876" s="3">
        <v>-29.5495495495496</v>
      </c>
      <c r="AD876" s="3">
        <v>1.11221889793517</v>
      </c>
      <c r="AE876" s="5">
        <v>7</v>
      </c>
      <c r="AF876" s="3">
        <v>2.17445594658623</v>
      </c>
      <c r="AG876" s="3">
        <v>54.6949600714774</v>
      </c>
      <c r="AH876" s="3">
        <v>61.0972952324249</v>
      </c>
      <c r="AI876" s="3">
        <v>29.8116081159027</v>
      </c>
      <c r="AJ876" s="3"/>
      <c r="AK876" s="3"/>
      <c r="AL876" s="3"/>
      <c r="AM876" s="3"/>
      <c r="AN876" s="5" t="s">
        <v>46</v>
      </c>
      <c r="AO876" s="1"/>
      <c r="AP876" s="1"/>
      <c r="AQ876" s="1"/>
    </row>
    <row r="877" spans="1:43">
      <c r="A877" s="1" t="s">
        <v>2515</v>
      </c>
      <c r="B877" s="1" t="s">
        <v>2516</v>
      </c>
      <c r="C877" s="3">
        <v>5.25479452054795</v>
      </c>
      <c r="D877" s="4">
        <v>42319</v>
      </c>
      <c r="E877" s="3">
        <v>0.1820769461</v>
      </c>
      <c r="F877" s="5" t="s">
        <v>2517</v>
      </c>
      <c r="G877" s="5">
        <v>1919</v>
      </c>
      <c r="H877" s="5" t="s">
        <v>93</v>
      </c>
      <c r="I877" s="3">
        <v>14.5977011494253</v>
      </c>
      <c r="J877" s="3">
        <v>10.2</v>
      </c>
      <c r="K877" s="3">
        <v>4.50733752620545</v>
      </c>
      <c r="L877" s="3">
        <v>7.58176412289395</v>
      </c>
      <c r="M877" s="3">
        <v>8.78341516639389</v>
      </c>
      <c r="N877" s="3">
        <v>9.3313373253493</v>
      </c>
      <c r="O877" s="3">
        <v>22.3312883435583</v>
      </c>
      <c r="P877" s="3">
        <v>17.2032193158954</v>
      </c>
      <c r="Q877" s="3">
        <v>10.8393551973319</v>
      </c>
      <c r="R877" s="3">
        <v>57.1207430340557</v>
      </c>
      <c r="S877" s="3">
        <v>40.4225352112676</v>
      </c>
      <c r="T877" s="3">
        <v>51.7734250926416</v>
      </c>
      <c r="U877" s="3">
        <v>140.821256038647</v>
      </c>
      <c r="V877" s="3">
        <v>24.0863787375415</v>
      </c>
      <c r="W877" s="3">
        <v>116.268980477223</v>
      </c>
      <c r="X877" s="3">
        <v>22.4719101123595</v>
      </c>
      <c r="Y877" s="3">
        <v>104.512820512821</v>
      </c>
      <c r="Z877" s="3">
        <v>40.1298701298701</v>
      </c>
      <c r="AA877" s="3">
        <v>0.149042716027982</v>
      </c>
      <c r="AB877" s="3">
        <v>0.221760511445303</v>
      </c>
      <c r="AC877" s="3">
        <v>-28.220255653884</v>
      </c>
      <c r="AD877" s="3">
        <v>1.03681237501531</v>
      </c>
      <c r="AE877" s="5">
        <v>4</v>
      </c>
      <c r="AF877" s="3">
        <v>2.00061514576526</v>
      </c>
      <c r="AG877" s="3">
        <v>44.4133932425241</v>
      </c>
      <c r="AH877" s="3">
        <v>59.3295170561356</v>
      </c>
      <c r="AI877" s="3">
        <v>27.350223725604</v>
      </c>
      <c r="AJ877" s="3">
        <v>28.2104266129399</v>
      </c>
      <c r="AK877" s="3"/>
      <c r="AL877" s="3"/>
      <c r="AM877" s="3"/>
      <c r="AN877" s="5" t="s">
        <v>46</v>
      </c>
      <c r="AO877" s="1"/>
      <c r="AP877" s="1"/>
      <c r="AQ877" s="1"/>
    </row>
    <row r="878" spans="1:43">
      <c r="A878" s="1" t="s">
        <v>2518</v>
      </c>
      <c r="B878" s="1" t="s">
        <v>2519</v>
      </c>
      <c r="C878" s="3">
        <v>5.16438356164384</v>
      </c>
      <c r="D878" s="4">
        <v>42352</v>
      </c>
      <c r="E878" s="3">
        <v>0.0046038233</v>
      </c>
      <c r="F878" s="5" t="s">
        <v>2520</v>
      </c>
      <c r="G878" s="5">
        <v>223</v>
      </c>
      <c r="H878" s="5" t="s">
        <v>50</v>
      </c>
      <c r="I878" s="3">
        <v>-1.80206794682423</v>
      </c>
      <c r="J878" s="3">
        <v>98.7941045109424</v>
      </c>
      <c r="K878" s="3">
        <v>-0.309907027891634</v>
      </c>
      <c r="L878" s="3">
        <v>97.1668880035414</v>
      </c>
      <c r="M878" s="3">
        <v>-1.60828811050815</v>
      </c>
      <c r="N878" s="3">
        <v>98.3526268922529</v>
      </c>
      <c r="O878" s="3">
        <v>-2.21612080800157</v>
      </c>
      <c r="P878" s="3">
        <v>97.9442667884879</v>
      </c>
      <c r="Q878" s="3">
        <v>-1.11067036890122</v>
      </c>
      <c r="R878" s="3">
        <v>96.8131337518107</v>
      </c>
      <c r="S878" s="3">
        <v>-1.00723740096659</v>
      </c>
      <c r="T878" s="3">
        <v>97.0056497175141</v>
      </c>
      <c r="U878" s="3">
        <v>2.56742485087757</v>
      </c>
      <c r="V878" s="3">
        <v>95.4334365325077</v>
      </c>
      <c r="W878" s="3">
        <v>8.64830623221265</v>
      </c>
      <c r="X878" s="3">
        <v>90.722761596548</v>
      </c>
      <c r="Y878" s="3">
        <v>11.0578890477523</v>
      </c>
      <c r="Z878" s="3">
        <v>93.4640522875817</v>
      </c>
      <c r="AA878" s="3">
        <v>-0.0843736264602538</v>
      </c>
      <c r="AB878" s="3">
        <v>0.155886317429492</v>
      </c>
      <c r="AC878" s="3">
        <v>-3.99537883893328</v>
      </c>
      <c r="AD878" s="3">
        <v>0.700374012876432</v>
      </c>
      <c r="AE878" s="5">
        <v>5</v>
      </c>
      <c r="AF878" s="3">
        <v>0.248151645491867</v>
      </c>
      <c r="AG878" s="3">
        <v>0.280071188983122</v>
      </c>
      <c r="AH878" s="3">
        <v>1.5720423910264</v>
      </c>
      <c r="AI878" s="3">
        <v>3.13683397913875</v>
      </c>
      <c r="AJ878" s="3">
        <v>2.73979007301248</v>
      </c>
      <c r="AK878" s="3"/>
      <c r="AL878" s="3"/>
      <c r="AM878" s="3"/>
      <c r="AN878" s="5" t="s">
        <v>46</v>
      </c>
      <c r="AO878" s="1"/>
      <c r="AP878" s="1"/>
      <c r="AQ878" s="1"/>
    </row>
    <row r="879" spans="1:43">
      <c r="A879" s="1" t="s">
        <v>2521</v>
      </c>
      <c r="B879" s="1" t="s">
        <v>2522</v>
      </c>
      <c r="C879" s="3">
        <v>3.64383561643836</v>
      </c>
      <c r="D879" s="4">
        <v>42907</v>
      </c>
      <c r="E879" s="3">
        <v>17.7191861313</v>
      </c>
      <c r="F879" s="5" t="s">
        <v>2523</v>
      </c>
      <c r="G879" s="5">
        <v>821</v>
      </c>
      <c r="H879" s="5" t="s">
        <v>191</v>
      </c>
      <c r="I879" s="3">
        <v>8.12877263581489</v>
      </c>
      <c r="J879" s="3">
        <v>66.003616636528</v>
      </c>
      <c r="K879" s="3">
        <v>1.66477487703368</v>
      </c>
      <c r="L879" s="3">
        <v>64.5547945205479</v>
      </c>
      <c r="M879" s="3">
        <v>4.7971918876755</v>
      </c>
      <c r="N879" s="3">
        <v>56.3963963963964</v>
      </c>
      <c r="O879" s="3">
        <v>14.8781530568619</v>
      </c>
      <c r="P879" s="3">
        <v>65.3333333333333</v>
      </c>
      <c r="Q879" s="3">
        <v>39.4395433316035</v>
      </c>
      <c r="R879" s="3">
        <v>16.5618448637317</v>
      </c>
      <c r="S879" s="3">
        <v>86.4677307425399</v>
      </c>
      <c r="T879" s="3">
        <v>26.7156862745098</v>
      </c>
      <c r="U879" s="3">
        <v>185.244161358811</v>
      </c>
      <c r="V879" s="3">
        <v>30.4985337243402</v>
      </c>
      <c r="W879" s="3">
        <v>167.363184079602</v>
      </c>
      <c r="X879" s="3">
        <v>21.9081272084806</v>
      </c>
      <c r="Y879" s="3"/>
      <c r="Z879" s="3"/>
      <c r="AA879" s="3">
        <v>0.306322945383098</v>
      </c>
      <c r="AB879" s="3">
        <v>0.28322609786649</v>
      </c>
      <c r="AC879" s="3">
        <v>-30</v>
      </c>
      <c r="AD879" s="3">
        <v>1.29033197577606</v>
      </c>
      <c r="AE879" s="5">
        <v>3</v>
      </c>
      <c r="AF879" s="3">
        <v>2.64762322638666</v>
      </c>
      <c r="AG879" s="3">
        <v>98.0135827377845</v>
      </c>
      <c r="AH879" s="3">
        <v>76.2118769261612</v>
      </c>
      <c r="AI879" s="3">
        <v>35.9895544424422</v>
      </c>
      <c r="AJ879" s="3"/>
      <c r="AK879" s="3"/>
      <c r="AL879" s="3"/>
      <c r="AM879" s="3"/>
      <c r="AN879" s="5" t="s">
        <v>46</v>
      </c>
      <c r="AO879" s="1"/>
      <c r="AP879" s="1"/>
      <c r="AQ879" s="1"/>
    </row>
    <row r="880" spans="1:43">
      <c r="A880" s="1" t="s">
        <v>2524</v>
      </c>
      <c r="B880" s="1" t="s">
        <v>2525</v>
      </c>
      <c r="C880" s="3">
        <v>5.54794520547945</v>
      </c>
      <c r="D880" s="4">
        <v>42212</v>
      </c>
      <c r="E880" s="3">
        <v>2.4936806024</v>
      </c>
      <c r="F880" s="5" t="s">
        <v>2526</v>
      </c>
      <c r="G880" s="5">
        <v>115</v>
      </c>
      <c r="H880" s="5" t="s">
        <v>191</v>
      </c>
      <c r="I880" s="3">
        <v>15.0065245759026</v>
      </c>
      <c r="J880" s="3">
        <v>19.5298372513562</v>
      </c>
      <c r="K880" s="3">
        <v>3.88998035363458</v>
      </c>
      <c r="L880" s="3">
        <v>20.0342465753425</v>
      </c>
      <c r="M880" s="3">
        <v>7.47967479674797</v>
      </c>
      <c r="N880" s="3">
        <v>31.5315315315315</v>
      </c>
      <c r="O880" s="3">
        <v>20.7857469164002</v>
      </c>
      <c r="P880" s="3">
        <v>40.1904761904762</v>
      </c>
      <c r="Q880" s="3">
        <v>27.6061776061776</v>
      </c>
      <c r="R880" s="3">
        <v>34.1719077568134</v>
      </c>
      <c r="S880" s="3">
        <v>83.4836918806384</v>
      </c>
      <c r="T880" s="3">
        <v>29.656862745098</v>
      </c>
      <c r="U880" s="3">
        <v>178.023133543638</v>
      </c>
      <c r="V880" s="3">
        <v>34.6041055718475</v>
      </c>
      <c r="W880" s="3">
        <v>122.18487394958</v>
      </c>
      <c r="X880" s="3">
        <v>47.7031802120141</v>
      </c>
      <c r="Y880" s="3">
        <v>216.646706586826</v>
      </c>
      <c r="Z880" s="3">
        <v>30.379746835443</v>
      </c>
      <c r="AA880" s="3">
        <v>0.339436030960571</v>
      </c>
      <c r="AB880" s="3">
        <v>0.27952216104004</v>
      </c>
      <c r="AC880" s="3">
        <v>-31.47128245476</v>
      </c>
      <c r="AD880" s="3">
        <v>0.966753863871989</v>
      </c>
      <c r="AE880" s="5">
        <v>3</v>
      </c>
      <c r="AF880" s="3">
        <v>2.17323242112229</v>
      </c>
      <c r="AG880" s="3">
        <v>82.9336775027934</v>
      </c>
      <c r="AH880" s="3">
        <v>70.7187354747681</v>
      </c>
      <c r="AI880" s="3">
        <v>28.9775945663718</v>
      </c>
      <c r="AJ880" s="3">
        <v>28.7221408767013</v>
      </c>
      <c r="AK880" s="3"/>
      <c r="AL880" s="3"/>
      <c r="AM880" s="3"/>
      <c r="AN880" s="5" t="s">
        <v>46</v>
      </c>
      <c r="AO880" s="1"/>
      <c r="AP880" s="1"/>
      <c r="AQ880" s="1"/>
    </row>
    <row r="881" spans="1:43">
      <c r="A881" s="1" t="s">
        <v>2527</v>
      </c>
      <c r="B881" s="1" t="s">
        <v>2528</v>
      </c>
      <c r="C881" s="3">
        <v>5.62191780821918</v>
      </c>
      <c r="D881" s="4">
        <v>42185</v>
      </c>
      <c r="E881" s="3">
        <v>3.6237280624</v>
      </c>
      <c r="F881" s="5" t="s">
        <v>2476</v>
      </c>
      <c r="G881" s="5">
        <v>274</v>
      </c>
      <c r="H881" s="5" t="s">
        <v>50</v>
      </c>
      <c r="I881" s="3">
        <v>0.182800166181965</v>
      </c>
      <c r="J881" s="3">
        <v>39.7052255471192</v>
      </c>
      <c r="K881" s="3">
        <v>0.0165906262961439</v>
      </c>
      <c r="L881" s="3">
        <v>36.9632580787959</v>
      </c>
      <c r="M881" s="3">
        <v>0.0248880039820736</v>
      </c>
      <c r="N881" s="3">
        <v>31.5227070347284</v>
      </c>
      <c r="O881" s="3">
        <v>0.718402806783057</v>
      </c>
      <c r="P881" s="3">
        <v>43.5815440840566</v>
      </c>
      <c r="Q881" s="3">
        <v>0.912286575159007</v>
      </c>
      <c r="R881" s="3">
        <v>70.3042008691453</v>
      </c>
      <c r="S881" s="3">
        <v>1.43013375956927</v>
      </c>
      <c r="T881" s="3">
        <v>70.3954802259887</v>
      </c>
      <c r="U881" s="3">
        <v>6.0049235097591</v>
      </c>
      <c r="V881" s="3">
        <v>55.3405572755418</v>
      </c>
      <c r="W881" s="3">
        <v>18.461387305954</v>
      </c>
      <c r="X881" s="3">
        <v>8.84573894282632</v>
      </c>
      <c r="Y881" s="3">
        <v>22.5999100556544</v>
      </c>
      <c r="Z881" s="3">
        <v>18.3006535947712</v>
      </c>
      <c r="AA881" s="3">
        <v>-0.000907284596212668</v>
      </c>
      <c r="AB881" s="3">
        <v>0.687712326637257</v>
      </c>
      <c r="AC881" s="3">
        <v>-2.32175201712499</v>
      </c>
      <c r="AD881" s="3">
        <v>2.49761225796921</v>
      </c>
      <c r="AE881" s="5">
        <v>3</v>
      </c>
      <c r="AF881" s="3">
        <v>0.475307390532821</v>
      </c>
      <c r="AG881" s="3">
        <v>2.94743386106311</v>
      </c>
      <c r="AH881" s="3">
        <v>3.16071446644548</v>
      </c>
      <c r="AI881" s="3">
        <v>5.82045821181736</v>
      </c>
      <c r="AJ881" s="3">
        <v>4.75699431599004</v>
      </c>
      <c r="AK881" s="3"/>
      <c r="AL881" s="3"/>
      <c r="AM881" s="3"/>
      <c r="AN881" s="5" t="s">
        <v>206</v>
      </c>
      <c r="AO881" s="1"/>
      <c r="AP881" s="1"/>
      <c r="AQ881" s="1"/>
    </row>
    <row r="882" spans="1:43">
      <c r="A882" s="1" t="s">
        <v>2529</v>
      </c>
      <c r="B882" s="1" t="s">
        <v>2530</v>
      </c>
      <c r="C882" s="3">
        <v>3.66027397260274</v>
      </c>
      <c r="D882" s="4">
        <v>42901</v>
      </c>
      <c r="E882" s="3">
        <v>12.5720869212</v>
      </c>
      <c r="F882" s="5" t="s">
        <v>582</v>
      </c>
      <c r="G882" s="5">
        <v>1337</v>
      </c>
      <c r="H882" s="5" t="s">
        <v>191</v>
      </c>
      <c r="I882" s="3">
        <v>7.71957463568333</v>
      </c>
      <c r="J882" s="3">
        <v>68.8969258589512</v>
      </c>
      <c r="K882" s="3">
        <v>2.35778443113771</v>
      </c>
      <c r="L882" s="3">
        <v>55.1369863013699</v>
      </c>
      <c r="M882" s="3">
        <v>1.48423005565863</v>
      </c>
      <c r="N882" s="3">
        <v>80.5405405405405</v>
      </c>
      <c r="O882" s="3">
        <v>13.3913764510779</v>
      </c>
      <c r="P882" s="3">
        <v>70.8571428571428</v>
      </c>
      <c r="Q882" s="3">
        <v>6.62768031189083</v>
      </c>
      <c r="R882" s="3">
        <v>85.5345911949686</v>
      </c>
      <c r="S882" s="3">
        <v>62.4109263657957</v>
      </c>
      <c r="T882" s="3">
        <v>54.9019607843137</v>
      </c>
      <c r="U882" s="3">
        <v>163.487475915222</v>
      </c>
      <c r="V882" s="3">
        <v>41.0557184750733</v>
      </c>
      <c r="W882" s="3">
        <v>155.846585594013</v>
      </c>
      <c r="X882" s="3">
        <v>27.5618374558304</v>
      </c>
      <c r="Y882" s="3"/>
      <c r="Z882" s="3"/>
      <c r="AA882" s="3">
        <v>0.299641944729888</v>
      </c>
      <c r="AB882" s="3">
        <v>0.355985674155734</v>
      </c>
      <c r="AC882" s="3">
        <v>-20.0174064403829</v>
      </c>
      <c r="AD882" s="3">
        <v>1.83303887892353</v>
      </c>
      <c r="AE882" s="5">
        <v>2</v>
      </c>
      <c r="AF882" s="3">
        <v>2.58281744128819</v>
      </c>
      <c r="AG882" s="3">
        <v>55.7178991082728</v>
      </c>
      <c r="AH882" s="3">
        <v>65.9479137944116</v>
      </c>
      <c r="AI882" s="3">
        <v>35.7672414033854</v>
      </c>
      <c r="AJ882" s="3"/>
      <c r="AK882" s="3"/>
      <c r="AL882" s="3"/>
      <c r="AM882" s="3"/>
      <c r="AN882" s="5" t="s">
        <v>46</v>
      </c>
      <c r="AO882" s="1"/>
      <c r="AP882" s="1"/>
      <c r="AQ882" s="1"/>
    </row>
    <row r="883" spans="1:43">
      <c r="A883" s="1" t="s">
        <v>2531</v>
      </c>
      <c r="B883" s="1" t="s">
        <v>2532</v>
      </c>
      <c r="C883" s="3">
        <v>3.98630136986301</v>
      </c>
      <c r="D883" s="4">
        <v>42782</v>
      </c>
      <c r="E883" s="3">
        <v>7.4936419559</v>
      </c>
      <c r="F883" s="5" t="s">
        <v>2533</v>
      </c>
      <c r="G883" s="5">
        <v>1389</v>
      </c>
      <c r="H883" s="5" t="s">
        <v>93</v>
      </c>
      <c r="I883" s="3">
        <v>10.3605470368835</v>
      </c>
      <c r="J883" s="3">
        <v>28.4</v>
      </c>
      <c r="K883" s="3">
        <v>1.33181126331811</v>
      </c>
      <c r="L883" s="3">
        <v>57.5322101090188</v>
      </c>
      <c r="M883" s="3">
        <v>4.30865648256951</v>
      </c>
      <c r="N883" s="3">
        <v>33.6826347305389</v>
      </c>
      <c r="O883" s="3">
        <v>21.4318285453716</v>
      </c>
      <c r="P883" s="3">
        <v>19.6177062374245</v>
      </c>
      <c r="Q883" s="3">
        <v>27.477261847774</v>
      </c>
      <c r="R883" s="3">
        <v>23.1682146542828</v>
      </c>
      <c r="S883" s="3">
        <v>66.126013724267</v>
      </c>
      <c r="T883" s="3">
        <v>26.4160931709899</v>
      </c>
      <c r="U883" s="3">
        <v>130.562770562771</v>
      </c>
      <c r="V883" s="3">
        <v>28.0730897009967</v>
      </c>
      <c r="W883" s="3">
        <v>128.763847857031</v>
      </c>
      <c r="X883" s="3">
        <v>18.601747815231</v>
      </c>
      <c r="Y883" s="3"/>
      <c r="Z883" s="3"/>
      <c r="AA883" s="3">
        <v>0.268395545453694</v>
      </c>
      <c r="AB883" s="3">
        <v>0.290134331500634</v>
      </c>
      <c r="AC883" s="3">
        <v>-19.710896418637</v>
      </c>
      <c r="AD883" s="3">
        <v>1.60811852695073</v>
      </c>
      <c r="AE883" s="5">
        <v>3</v>
      </c>
      <c r="AF883" s="3">
        <v>2.13291279781137</v>
      </c>
      <c r="AG883" s="3">
        <v>59.347162306937</v>
      </c>
      <c r="AH883" s="3">
        <v>56.7095506194913</v>
      </c>
      <c r="AI883" s="3">
        <v>31.4084176320221</v>
      </c>
      <c r="AJ883" s="3"/>
      <c r="AK883" s="3"/>
      <c r="AL883" s="3"/>
      <c r="AM883" s="3"/>
      <c r="AN883" s="5" t="s">
        <v>51</v>
      </c>
      <c r="AO883" s="1"/>
      <c r="AP883" s="1"/>
      <c r="AQ883" s="1"/>
    </row>
    <row r="884" spans="1:43">
      <c r="A884" s="1" t="s">
        <v>2534</v>
      </c>
      <c r="B884" s="1" t="s">
        <v>2535</v>
      </c>
      <c r="C884" s="3">
        <v>5.51780821917808</v>
      </c>
      <c r="D884" s="4">
        <v>42223</v>
      </c>
      <c r="E884" s="3">
        <v>13.1564984029</v>
      </c>
      <c r="F884" s="5" t="s">
        <v>1857</v>
      </c>
      <c r="G884" s="5">
        <v>1767</v>
      </c>
      <c r="H884" s="5" t="s">
        <v>191</v>
      </c>
      <c r="I884" s="3">
        <v>2.54545454545454</v>
      </c>
      <c r="J884" s="3">
        <v>90.9584086799277</v>
      </c>
      <c r="K884" s="3">
        <v>2.54545454545454</v>
      </c>
      <c r="L884" s="3">
        <v>50</v>
      </c>
      <c r="M884" s="3">
        <v>2.76967930029154</v>
      </c>
      <c r="N884" s="3">
        <v>72.4324324324324</v>
      </c>
      <c r="O884" s="3">
        <v>0.786275911365256</v>
      </c>
      <c r="P884" s="3">
        <v>96</v>
      </c>
      <c r="Q884" s="3">
        <v>6.17469879518072</v>
      </c>
      <c r="R884" s="3">
        <v>87.0020964360587</v>
      </c>
      <c r="S884" s="3">
        <v>29.3577981651376</v>
      </c>
      <c r="T884" s="3">
        <v>91.1764705882353</v>
      </c>
      <c r="U884" s="3">
        <v>58.9532151347788</v>
      </c>
      <c r="V884" s="3">
        <v>95.6011730205279</v>
      </c>
      <c r="W884" s="3">
        <v>45.6044385153846</v>
      </c>
      <c r="X884" s="3">
        <v>94.6996466431095</v>
      </c>
      <c r="Y884" s="3">
        <v>107.322858784228</v>
      </c>
      <c r="Z884" s="3">
        <v>74.6835443037975</v>
      </c>
      <c r="AA884" s="3">
        <v>0.18524559329523</v>
      </c>
      <c r="AB884" s="3">
        <v>0.123419818263759</v>
      </c>
      <c r="AC884" s="3">
        <v>-26.215644820296</v>
      </c>
      <c r="AD884" s="3">
        <v>0.507952295006536</v>
      </c>
      <c r="AE884" s="5">
        <v>4</v>
      </c>
      <c r="AF884" s="3">
        <v>0.916728987683603</v>
      </c>
      <c r="AG884" s="3">
        <v>21.104965166101</v>
      </c>
      <c r="AH884" s="3">
        <v>32.5579587191022</v>
      </c>
      <c r="AI884" s="3">
        <v>13.9735757408997</v>
      </c>
      <c r="AJ884" s="3">
        <v>20.9081615834871</v>
      </c>
      <c r="AK884" s="3"/>
      <c r="AL884" s="3"/>
      <c r="AM884" s="3"/>
      <c r="AN884" s="5" t="s">
        <v>51</v>
      </c>
      <c r="AO884" s="1"/>
      <c r="AP884" s="1"/>
      <c r="AQ884" s="1"/>
    </row>
    <row r="885" spans="1:43">
      <c r="A885" s="1" t="s">
        <v>2536</v>
      </c>
      <c r="B885" s="1" t="s">
        <v>2537</v>
      </c>
      <c r="C885" s="3">
        <v>5.23835616438356</v>
      </c>
      <c r="D885" s="4">
        <v>42325</v>
      </c>
      <c r="E885" s="3">
        <v>2.4333150244</v>
      </c>
      <c r="F885" s="5" t="s">
        <v>2538</v>
      </c>
      <c r="G885" s="5">
        <v>1154</v>
      </c>
      <c r="H885" s="5" t="s">
        <v>226</v>
      </c>
      <c r="I885" s="3">
        <v>0.124646833970423</v>
      </c>
      <c r="J885" s="3">
        <v>89.6159317211949</v>
      </c>
      <c r="K885" s="3">
        <v>0</v>
      </c>
      <c r="L885" s="3">
        <v>83.5978835978836</v>
      </c>
      <c r="M885" s="3">
        <v>0</v>
      </c>
      <c r="N885" s="3">
        <v>77.574047954866</v>
      </c>
      <c r="O885" s="3">
        <v>0.308025308025316</v>
      </c>
      <c r="P885" s="3">
        <v>94.3396226415094</v>
      </c>
      <c r="Q885" s="3">
        <v>0.341439040639587</v>
      </c>
      <c r="R885" s="3">
        <v>93.2481751824817</v>
      </c>
      <c r="S885" s="3">
        <v>0.921350196833915</v>
      </c>
      <c r="T885" s="3">
        <v>96.8085106382979</v>
      </c>
      <c r="U885" s="3">
        <v>5.65591020694494</v>
      </c>
      <c r="V885" s="3">
        <v>97.2222222222222</v>
      </c>
      <c r="W885" s="3">
        <v>10.4399633363887</v>
      </c>
      <c r="X885" s="3">
        <v>93.3054393305439</v>
      </c>
      <c r="Y885" s="3">
        <v>20.3534446666667</v>
      </c>
      <c r="Z885" s="3">
        <v>91.1111111111111</v>
      </c>
      <c r="AA885" s="3">
        <v>-0.0332190758420534</v>
      </c>
      <c r="AB885" s="3">
        <v>0.237609938837814</v>
      </c>
      <c r="AC885" s="3">
        <v>-3.32765197630061</v>
      </c>
      <c r="AD885" s="3">
        <v>1.00948557963291</v>
      </c>
      <c r="AE885" s="5">
        <v>4</v>
      </c>
      <c r="AF885" s="3">
        <v>0.28056045700333</v>
      </c>
      <c r="AG885" s="3">
        <v>1.60533672818031</v>
      </c>
      <c r="AH885" s="3">
        <v>3.04217716567434</v>
      </c>
      <c r="AI885" s="3">
        <v>3.30042013982303</v>
      </c>
      <c r="AJ885" s="3">
        <v>3.89561407395749</v>
      </c>
      <c r="AK885" s="3"/>
      <c r="AL885" s="3"/>
      <c r="AM885" s="3"/>
      <c r="AN885" s="5" t="s">
        <v>51</v>
      </c>
      <c r="AO885" s="1"/>
      <c r="AP885" s="1"/>
      <c r="AQ885" s="1"/>
    </row>
    <row r="886" spans="1:43">
      <c r="A886" s="1" t="s">
        <v>2539</v>
      </c>
      <c r="B886" s="1" t="s">
        <v>2540</v>
      </c>
      <c r="C886" s="3">
        <v>5.57808219178082</v>
      </c>
      <c r="D886" s="4">
        <v>42201</v>
      </c>
      <c r="E886" s="3">
        <v>0.563258207</v>
      </c>
      <c r="F886" s="5" t="s">
        <v>2541</v>
      </c>
      <c r="G886" s="5">
        <v>1396</v>
      </c>
      <c r="H886" s="5" t="s">
        <v>60</v>
      </c>
      <c r="I886" s="3">
        <v>7.19429747207526</v>
      </c>
      <c r="J886" s="3">
        <v>48.015873015873</v>
      </c>
      <c r="K886" s="3">
        <v>3.00826212838078</v>
      </c>
      <c r="L886" s="3">
        <v>39.2138063279003</v>
      </c>
      <c r="M886" s="3">
        <v>2.39365435911835</v>
      </c>
      <c r="N886" s="3">
        <v>48.1701285855588</v>
      </c>
      <c r="O886" s="3">
        <v>11.5981944763216</v>
      </c>
      <c r="P886" s="3">
        <v>47.5659229208925</v>
      </c>
      <c r="Q886" s="3">
        <v>14.912557113597</v>
      </c>
      <c r="R886" s="3">
        <v>46.4921465968586</v>
      </c>
      <c r="S886" s="3">
        <v>49.0446510677429</v>
      </c>
      <c r="T886" s="3">
        <v>34.0579710144928</v>
      </c>
      <c r="U886" s="3">
        <v>91.3802151666229</v>
      </c>
      <c r="V886" s="3">
        <v>31.5789473684211</v>
      </c>
      <c r="W886" s="3">
        <v>66.5562913907285</v>
      </c>
      <c r="X886" s="3">
        <v>29.7727272727273</v>
      </c>
      <c r="Y886" s="3">
        <v>104.931160438325</v>
      </c>
      <c r="Z886" s="3">
        <v>31.7152103559871</v>
      </c>
      <c r="AA886" s="3">
        <v>0.247931366379385</v>
      </c>
      <c r="AB886" s="3">
        <v>0.179437536301115</v>
      </c>
      <c r="AC886" s="3">
        <v>-25.9076600209864</v>
      </c>
      <c r="AD886" s="3">
        <v>0.714081724917579</v>
      </c>
      <c r="AE886" s="5">
        <v>2</v>
      </c>
      <c r="AF886" s="3">
        <v>1.30305562512275</v>
      </c>
      <c r="AG886" s="3">
        <v>38.9525021382452</v>
      </c>
      <c r="AH886" s="3">
        <v>41.1582586633915</v>
      </c>
      <c r="AI886" s="3">
        <v>16.7133422623704</v>
      </c>
      <c r="AJ886" s="3">
        <v>17.1666106262157</v>
      </c>
      <c r="AK886" s="3"/>
      <c r="AL886" s="3"/>
      <c r="AM886" s="3"/>
      <c r="AN886" s="5" t="s">
        <v>46</v>
      </c>
      <c r="AO886" s="1"/>
      <c r="AP886" s="1"/>
      <c r="AQ886" s="1"/>
    </row>
    <row r="887" spans="1:43">
      <c r="A887" s="1" t="s">
        <v>2542</v>
      </c>
      <c r="B887" s="1" t="s">
        <v>2543</v>
      </c>
      <c r="C887" s="3">
        <v>5.6</v>
      </c>
      <c r="D887" s="4">
        <v>42193</v>
      </c>
      <c r="E887" s="3">
        <v>37.7016805096</v>
      </c>
      <c r="F887" s="5" t="s">
        <v>2544</v>
      </c>
      <c r="G887" s="5">
        <v>1396</v>
      </c>
      <c r="H887" s="5" t="s">
        <v>60</v>
      </c>
      <c r="I887" s="3">
        <v>11.9070086643219</v>
      </c>
      <c r="J887" s="3">
        <v>12.0039682539683</v>
      </c>
      <c r="K887" s="3">
        <v>3.27765022563535</v>
      </c>
      <c r="L887" s="3">
        <v>35.2828379674017</v>
      </c>
      <c r="M887" s="3">
        <v>5.62753036437246</v>
      </c>
      <c r="N887" s="3">
        <v>14.9357072205737</v>
      </c>
      <c r="O887" s="3">
        <v>19.5034811286186</v>
      </c>
      <c r="P887" s="3">
        <v>11.2576064908722</v>
      </c>
      <c r="Q887" s="3">
        <v>21.5183977643223</v>
      </c>
      <c r="R887" s="3">
        <v>25.9685863874346</v>
      </c>
      <c r="S887" s="3">
        <v>60.2973703612681</v>
      </c>
      <c r="T887" s="3">
        <v>16.4251207729469</v>
      </c>
      <c r="U887" s="3">
        <v>152.614252517428</v>
      </c>
      <c r="V887" s="3">
        <v>8.65874363327674</v>
      </c>
      <c r="W887" s="3">
        <v>107.557677008751</v>
      </c>
      <c r="X887" s="3">
        <v>8.63636363636364</v>
      </c>
      <c r="Y887" s="3">
        <v>60.0613496932515</v>
      </c>
      <c r="Z887" s="3">
        <v>62.4595469255663</v>
      </c>
      <c r="AA887" s="3">
        <v>0.226975321977906</v>
      </c>
      <c r="AB887" s="3">
        <v>0.215686431891701</v>
      </c>
      <c r="AC887" s="3">
        <v>-34.0256237356709</v>
      </c>
      <c r="AD887" s="3">
        <v>0.808300866098985</v>
      </c>
      <c r="AE887" s="5">
        <v>7</v>
      </c>
      <c r="AF887" s="3">
        <v>1.9325359435845</v>
      </c>
      <c r="AG887" s="3">
        <v>71.0683520062401</v>
      </c>
      <c r="AH887" s="3">
        <v>60.1119305604634</v>
      </c>
      <c r="AI887" s="3">
        <v>26.1569337327291</v>
      </c>
      <c r="AJ887" s="3">
        <v>15.6794159011414</v>
      </c>
      <c r="AK887" s="3"/>
      <c r="AL887" s="3"/>
      <c r="AM887" s="3"/>
      <c r="AN887" s="5" t="s">
        <v>46</v>
      </c>
      <c r="AO887" s="1"/>
      <c r="AP887" s="1"/>
      <c r="AQ887" s="1"/>
    </row>
    <row r="888" spans="1:43">
      <c r="A888" s="1" t="s">
        <v>2545</v>
      </c>
      <c r="B888" s="1" t="s">
        <v>2546</v>
      </c>
      <c r="C888" s="3">
        <v>5.6</v>
      </c>
      <c r="D888" s="4">
        <v>42193</v>
      </c>
      <c r="E888" s="3">
        <v>96.6711783917</v>
      </c>
      <c r="F888" s="5" t="s">
        <v>2485</v>
      </c>
      <c r="G888" s="5">
        <v>1095</v>
      </c>
      <c r="H888" s="5" t="s">
        <v>60</v>
      </c>
      <c r="I888" s="3">
        <v>12.4711132361144</v>
      </c>
      <c r="J888" s="3">
        <v>7.44047619047619</v>
      </c>
      <c r="K888" s="3">
        <v>3.48266001906299</v>
      </c>
      <c r="L888" s="3">
        <v>26.1744966442953</v>
      </c>
      <c r="M888" s="3">
        <v>11.838351822504</v>
      </c>
      <c r="N888" s="3">
        <v>1.78041543026706</v>
      </c>
      <c r="O888" s="3">
        <v>14.0894026351952</v>
      </c>
      <c r="P888" s="3">
        <v>38.3367139959432</v>
      </c>
      <c r="Q888" s="3">
        <v>19.5088907705334</v>
      </c>
      <c r="R888" s="3">
        <v>35.4973821989529</v>
      </c>
      <c r="S888" s="3">
        <v>22.5067268466279</v>
      </c>
      <c r="T888" s="3">
        <v>71.9806763285024</v>
      </c>
      <c r="U888" s="3">
        <v>32.4139225068018</v>
      </c>
      <c r="V888" s="3">
        <v>80.4753820033956</v>
      </c>
      <c r="W888" s="3">
        <v>20.7460005133031</v>
      </c>
      <c r="X888" s="3">
        <v>79.7727272727273</v>
      </c>
      <c r="Y888" s="3">
        <v>66.5958451369216</v>
      </c>
      <c r="Z888" s="3">
        <v>56.3106796116505</v>
      </c>
      <c r="AA888" s="3">
        <v>0.140633323692834</v>
      </c>
      <c r="AB888" s="3">
        <v>0.0751577781934399</v>
      </c>
      <c r="AC888" s="3">
        <v>-20.9394970536974</v>
      </c>
      <c r="AD888" s="3">
        <v>0.309148295357104</v>
      </c>
      <c r="AE888" s="5">
        <v>4</v>
      </c>
      <c r="AF888" s="3">
        <v>0.471449362607966</v>
      </c>
      <c r="AG888" s="3">
        <v>11.4170317610064</v>
      </c>
      <c r="AH888" s="3">
        <v>20.2516024620466</v>
      </c>
      <c r="AI888" s="3">
        <v>9.5693220381925</v>
      </c>
      <c r="AJ888" s="3">
        <v>11.9513029348291</v>
      </c>
      <c r="AK888" s="3"/>
      <c r="AL888" s="3"/>
      <c r="AM888" s="3"/>
      <c r="AN888" s="5" t="s">
        <v>46</v>
      </c>
      <c r="AO888" s="1"/>
      <c r="AP888" s="1"/>
      <c r="AQ888" s="1"/>
    </row>
    <row r="889" spans="1:43">
      <c r="A889" s="1" t="s">
        <v>2547</v>
      </c>
      <c r="B889" s="1" t="s">
        <v>2548</v>
      </c>
      <c r="C889" s="3">
        <v>3.62739726027397</v>
      </c>
      <c r="D889" s="4">
        <v>42913</v>
      </c>
      <c r="E889" s="3">
        <v>2.6180548077</v>
      </c>
      <c r="F889" s="5" t="s">
        <v>2549</v>
      </c>
      <c r="G889" s="5">
        <v>1112</v>
      </c>
      <c r="H889" s="5" t="s">
        <v>93</v>
      </c>
      <c r="I889" s="3">
        <v>6.62482566248256</v>
      </c>
      <c r="J889" s="3">
        <v>45.4</v>
      </c>
      <c r="K889" s="3">
        <v>2.61744966442952</v>
      </c>
      <c r="L889" s="3">
        <v>34.0436075322101</v>
      </c>
      <c r="M889" s="3">
        <v>3.59078590785908</v>
      </c>
      <c r="N889" s="3">
        <v>38.2235528942116</v>
      </c>
      <c r="O889" s="3">
        <v>9.92092020129402</v>
      </c>
      <c r="P889" s="3">
        <v>50.4527162977867</v>
      </c>
      <c r="Q889" s="3">
        <v>17.7966101694915</v>
      </c>
      <c r="R889" s="3">
        <v>41.7440660474716</v>
      </c>
      <c r="S889" s="3">
        <v>39.380127620784</v>
      </c>
      <c r="T889" s="3">
        <v>53.2556908417152</v>
      </c>
      <c r="U889" s="3">
        <v>55.6055562376515</v>
      </c>
      <c r="V889" s="3">
        <v>63.1782945736434</v>
      </c>
      <c r="W889" s="3">
        <v>49.7441810251121</v>
      </c>
      <c r="X889" s="3">
        <v>59.3632958801498</v>
      </c>
      <c r="Y889" s="3"/>
      <c r="Z889" s="3"/>
      <c r="AA889" s="3">
        <v>0.502234050755578</v>
      </c>
      <c r="AB889" s="3">
        <v>0.392820166892888</v>
      </c>
      <c r="AC889" s="3">
        <v>-10.0085543199316</v>
      </c>
      <c r="AD889" s="3">
        <v>1.43659540948463</v>
      </c>
      <c r="AE889" s="5">
        <v>3</v>
      </c>
      <c r="AF889" s="3">
        <v>1.01885203327393</v>
      </c>
      <c r="AG889" s="3">
        <v>32.2682781255319</v>
      </c>
      <c r="AH889" s="3">
        <v>24.0790743464845</v>
      </c>
      <c r="AI889" s="3">
        <v>13.78961041924</v>
      </c>
      <c r="AJ889" s="3"/>
      <c r="AK889" s="3"/>
      <c r="AL889" s="3"/>
      <c r="AM889" s="3">
        <v>0.1</v>
      </c>
      <c r="AN889" s="5" t="s">
        <v>56</v>
      </c>
      <c r="AO889" s="1"/>
      <c r="AP889" s="1"/>
      <c r="AQ889" s="1"/>
    </row>
    <row r="890" spans="1:43">
      <c r="A890" s="1" t="s">
        <v>2550</v>
      </c>
      <c r="B890" s="1" t="s">
        <v>2551</v>
      </c>
      <c r="C890" s="3">
        <v>5.58082191780822</v>
      </c>
      <c r="D890" s="4">
        <v>42200</v>
      </c>
      <c r="E890" s="3">
        <v>1.2347721554</v>
      </c>
      <c r="F890" s="5" t="s">
        <v>2552</v>
      </c>
      <c r="G890" s="5">
        <v>1129</v>
      </c>
      <c r="H890" s="5" t="s">
        <v>93</v>
      </c>
      <c r="I890" s="3">
        <v>9.00136141587251</v>
      </c>
      <c r="J890" s="3">
        <v>34.6</v>
      </c>
      <c r="K890" s="3">
        <v>0.740137665605802</v>
      </c>
      <c r="L890" s="3">
        <v>76.9573835480674</v>
      </c>
      <c r="M890" s="3">
        <v>5.67546583850931</v>
      </c>
      <c r="N890" s="3">
        <v>25.4491017964072</v>
      </c>
      <c r="O890" s="3">
        <v>14.4550958627649</v>
      </c>
      <c r="P890" s="3">
        <v>39.989939637827</v>
      </c>
      <c r="Q890" s="3">
        <v>21.0500880525244</v>
      </c>
      <c r="R890" s="3">
        <v>34.7781217750258</v>
      </c>
      <c r="S890" s="3">
        <v>42.5032311636775</v>
      </c>
      <c r="T890" s="3">
        <v>49.1265219692959</v>
      </c>
      <c r="U890" s="3">
        <v>65.6461691714089</v>
      </c>
      <c r="V890" s="3">
        <v>56.8660022148394</v>
      </c>
      <c r="W890" s="3">
        <v>59.3735688440411</v>
      </c>
      <c r="X890" s="3">
        <v>51.685393258427</v>
      </c>
      <c r="Y890" s="3">
        <v>59.8849648767647</v>
      </c>
      <c r="Z890" s="3">
        <v>63.3766233766234</v>
      </c>
      <c r="AA890" s="3">
        <v>0.199025277820897</v>
      </c>
      <c r="AB890" s="3">
        <v>0.205237112296934</v>
      </c>
      <c r="AC890" s="3">
        <v>-17.0362903225806</v>
      </c>
      <c r="AD890" s="3">
        <v>0.984650273866668</v>
      </c>
      <c r="AE890" s="5">
        <v>4</v>
      </c>
      <c r="AF890" s="3">
        <v>1.27463446214393</v>
      </c>
      <c r="AG890" s="3">
        <v>46.2724196413558</v>
      </c>
      <c r="AH890" s="3">
        <v>28.3998372305714</v>
      </c>
      <c r="AI890" s="3">
        <v>15.6215725860187</v>
      </c>
      <c r="AJ890" s="3">
        <v>12.4717890498153</v>
      </c>
      <c r="AK890" s="3"/>
      <c r="AL890" s="3"/>
      <c r="AM890" s="3">
        <v>500</v>
      </c>
      <c r="AN890" s="5" t="s">
        <v>56</v>
      </c>
      <c r="AO890" s="1"/>
      <c r="AP890" s="1"/>
      <c r="AQ890" s="1"/>
    </row>
    <row r="891" spans="1:43">
      <c r="A891" s="1" t="s">
        <v>2553</v>
      </c>
      <c r="B891" s="1" t="s">
        <v>2554</v>
      </c>
      <c r="C891" s="3">
        <v>3.98630136986301</v>
      </c>
      <c r="D891" s="4">
        <v>42782</v>
      </c>
      <c r="E891" s="3">
        <v>8.7901692417</v>
      </c>
      <c r="F891" s="5" t="s">
        <v>1923</v>
      </c>
      <c r="G891" s="5">
        <v>1456</v>
      </c>
      <c r="H891" s="5" t="s">
        <v>226</v>
      </c>
      <c r="I891" s="3">
        <v>8.67678958785248</v>
      </c>
      <c r="J891" s="3">
        <v>0.711237553342816</v>
      </c>
      <c r="K891" s="3">
        <v>1.95360195360196</v>
      </c>
      <c r="L891" s="3">
        <v>4.4973544973545</v>
      </c>
      <c r="M891" s="3">
        <v>4.24469413233458</v>
      </c>
      <c r="N891" s="3">
        <v>2.53878702397743</v>
      </c>
      <c r="O891" s="3">
        <v>15.597600369174</v>
      </c>
      <c r="P891" s="3">
        <v>0.786163522012579</v>
      </c>
      <c r="Q891" s="3">
        <v>25.3126563281641</v>
      </c>
      <c r="R891" s="3">
        <v>0.182481751824818</v>
      </c>
      <c r="S891" s="3">
        <v>59.9616858237548</v>
      </c>
      <c r="T891" s="3">
        <v>0.265957446808511</v>
      </c>
      <c r="U891" s="3">
        <v>127.727272727273</v>
      </c>
      <c r="V891" s="3">
        <v>0.347222222222222</v>
      </c>
      <c r="W891" s="3">
        <v>109.974853310981</v>
      </c>
      <c r="X891" s="3">
        <v>1.25523012552301</v>
      </c>
      <c r="Y891" s="3"/>
      <c r="Z891" s="3"/>
      <c r="AA891" s="3">
        <v>0.330672465184717</v>
      </c>
      <c r="AB891" s="3">
        <v>0.321742393313524</v>
      </c>
      <c r="AC891" s="3">
        <v>-21.5686274509804</v>
      </c>
      <c r="AD891" s="3">
        <v>1.29795415335706</v>
      </c>
      <c r="AE891" s="5">
        <v>2</v>
      </c>
      <c r="AF891" s="3">
        <v>2.05625385680231</v>
      </c>
      <c r="AG891" s="3">
        <v>58.6470812085433</v>
      </c>
      <c r="AH891" s="3">
        <v>54.9769774235931</v>
      </c>
      <c r="AI891" s="3">
        <v>27.1449762669018</v>
      </c>
      <c r="AJ891" s="3"/>
      <c r="AK891" s="3"/>
      <c r="AL891" s="3"/>
      <c r="AM891" s="3"/>
      <c r="AN891" s="5" t="s">
        <v>46</v>
      </c>
      <c r="AO891" s="1"/>
      <c r="AP891" s="1"/>
      <c r="AQ891" s="1"/>
    </row>
    <row r="892" spans="1:43">
      <c r="A892" s="1" t="s">
        <v>2555</v>
      </c>
      <c r="B892" s="1" t="s">
        <v>2556</v>
      </c>
      <c r="C892" s="3">
        <v>5.02465753424658</v>
      </c>
      <c r="D892" s="4">
        <v>42403</v>
      </c>
      <c r="E892" s="3">
        <v>0.6876757492</v>
      </c>
      <c r="F892" s="5" t="s">
        <v>2557</v>
      </c>
      <c r="G892" s="5">
        <v>1142</v>
      </c>
      <c r="H892" s="5" t="s">
        <v>93</v>
      </c>
      <c r="I892" s="3">
        <v>11.4654517843584</v>
      </c>
      <c r="J892" s="3">
        <v>23.75</v>
      </c>
      <c r="K892" s="3">
        <v>4.78229835831548</v>
      </c>
      <c r="L892" s="3">
        <v>5.94648166501487</v>
      </c>
      <c r="M892" s="3">
        <v>9.47054436987322</v>
      </c>
      <c r="N892" s="3">
        <v>7.13572854291417</v>
      </c>
      <c r="O892" s="3">
        <v>17.1500536461337</v>
      </c>
      <c r="P892" s="3">
        <v>32.1428571428571</v>
      </c>
      <c r="Q892" s="3">
        <v>26.7879304</v>
      </c>
      <c r="R892" s="3">
        <v>24.3550051599587</v>
      </c>
      <c r="S892" s="3">
        <v>54.646178083045</v>
      </c>
      <c r="T892" s="3">
        <v>37.9036527263102</v>
      </c>
      <c r="U892" s="3">
        <v>102.001109450847</v>
      </c>
      <c r="V892" s="3">
        <v>40.2547065337763</v>
      </c>
      <c r="W892" s="3">
        <v>83.1669896147541</v>
      </c>
      <c r="X892" s="3">
        <v>38.9513108614232</v>
      </c>
      <c r="Y892" s="3">
        <v>78.770981864</v>
      </c>
      <c r="Z892" s="3">
        <v>51.038961038961</v>
      </c>
      <c r="AA892" s="3">
        <v>0.265041660516015</v>
      </c>
      <c r="AB892" s="3">
        <v>0.266909035224818</v>
      </c>
      <c r="AC892" s="3">
        <v>-18.1006493506494</v>
      </c>
      <c r="AD892" s="3">
        <v>1.23245962239019</v>
      </c>
      <c r="AE892" s="5">
        <v>8</v>
      </c>
      <c r="AF892" s="3">
        <v>1.53356696545346</v>
      </c>
      <c r="AG892" s="3">
        <v>46.3586667532468</v>
      </c>
      <c r="AH892" s="3">
        <v>40.3849682665104</v>
      </c>
      <c r="AI892" s="3">
        <v>21.0484512814709</v>
      </c>
      <c r="AJ892" s="3">
        <v>16.8965543438825</v>
      </c>
      <c r="AK892" s="3"/>
      <c r="AL892" s="3"/>
      <c r="AM892" s="3"/>
      <c r="AN892" s="5" t="s">
        <v>46</v>
      </c>
      <c r="AO892" s="1"/>
      <c r="AP892" s="1"/>
      <c r="AQ892" s="1"/>
    </row>
    <row r="893" spans="1:43">
      <c r="A893" s="1" t="s">
        <v>2558</v>
      </c>
      <c r="B893" s="1" t="s">
        <v>2559</v>
      </c>
      <c r="C893" s="3">
        <v>5.06301369863014</v>
      </c>
      <c r="D893" s="4">
        <v>42389</v>
      </c>
      <c r="E893" s="3">
        <v>54.0690440743</v>
      </c>
      <c r="F893" s="5" t="s">
        <v>1441</v>
      </c>
      <c r="G893" s="5">
        <v>1314</v>
      </c>
      <c r="H893" s="5" t="s">
        <v>191</v>
      </c>
      <c r="I893" s="3">
        <v>17.8316123907864</v>
      </c>
      <c r="J893" s="3">
        <v>6.32911392405063</v>
      </c>
      <c r="K893" s="3">
        <v>2.0639834881321</v>
      </c>
      <c r="L893" s="3">
        <v>59.4178082191781</v>
      </c>
      <c r="M893" s="3">
        <v>9.80754996299038</v>
      </c>
      <c r="N893" s="3">
        <v>15.8558558558559</v>
      </c>
      <c r="O893" s="3">
        <v>25.6138865368332</v>
      </c>
      <c r="P893" s="3">
        <v>22.2857142857143</v>
      </c>
      <c r="Q893" s="3">
        <v>36.3511029411765</v>
      </c>
      <c r="R893" s="3">
        <v>21.8029350104822</v>
      </c>
      <c r="S893" s="3">
        <v>87.6660341555977</v>
      </c>
      <c r="T893" s="3">
        <v>24.7549019607843</v>
      </c>
      <c r="U893" s="3">
        <v>187.221684414327</v>
      </c>
      <c r="V893" s="3">
        <v>29.3255131964809</v>
      </c>
      <c r="W893" s="3">
        <v>168.993653671804</v>
      </c>
      <c r="X893" s="3">
        <v>20.1413427561837</v>
      </c>
      <c r="Y893" s="3">
        <v>196.7</v>
      </c>
      <c r="Z893" s="3">
        <v>36.7088607594937</v>
      </c>
      <c r="AA893" s="3">
        <v>0.355379975199465</v>
      </c>
      <c r="AB893" s="3">
        <v>0.329297311290845</v>
      </c>
      <c r="AC893" s="3">
        <v>-24.6376811594203</v>
      </c>
      <c r="AD893" s="3">
        <v>1.5825694276071</v>
      </c>
      <c r="AE893" s="5">
        <v>3</v>
      </c>
      <c r="AF893" s="3">
        <v>2.63024224163503</v>
      </c>
      <c r="AG893" s="3">
        <v>84.0530059408452</v>
      </c>
      <c r="AH893" s="3">
        <v>74.6720151070077</v>
      </c>
      <c r="AI893" s="3">
        <v>38.3453935218135</v>
      </c>
      <c r="AJ893" s="3">
        <v>36.3075807545125</v>
      </c>
      <c r="AK893" s="3"/>
      <c r="AL893" s="3"/>
      <c r="AM893" s="3"/>
      <c r="AN893" s="5" t="s">
        <v>51</v>
      </c>
      <c r="AO893" s="1"/>
      <c r="AP893" s="1"/>
      <c r="AQ893" s="1"/>
    </row>
    <row r="894" spans="1:43">
      <c r="A894" s="1" t="s">
        <v>2560</v>
      </c>
      <c r="B894" s="1" t="s">
        <v>2561</v>
      </c>
      <c r="C894" s="3">
        <v>5.5013698630137</v>
      </c>
      <c r="D894" s="4">
        <v>42229</v>
      </c>
      <c r="E894" s="3">
        <v>39.3466264462</v>
      </c>
      <c r="F894" s="5" t="s">
        <v>553</v>
      </c>
      <c r="G894" s="5">
        <v>461</v>
      </c>
      <c r="H894" s="5" t="s">
        <v>93</v>
      </c>
      <c r="I894" s="3">
        <v>5.24719615472648</v>
      </c>
      <c r="J894" s="3">
        <v>51.65</v>
      </c>
      <c r="K894" s="3">
        <v>0.659460938568882</v>
      </c>
      <c r="L894" s="3">
        <v>81.0703666997027</v>
      </c>
      <c r="M894" s="3">
        <v>-0.581065376611445</v>
      </c>
      <c r="N894" s="3">
        <v>88.7225548902196</v>
      </c>
      <c r="O894" s="3">
        <v>28.8656904645134</v>
      </c>
      <c r="P894" s="3">
        <v>5.43259557344064</v>
      </c>
      <c r="Q894" s="3">
        <v>51.4699827060858</v>
      </c>
      <c r="R894" s="3">
        <v>1.85758513931889</v>
      </c>
      <c r="S894" s="3">
        <v>131.053325796118</v>
      </c>
      <c r="T894" s="3">
        <v>0.688194812069878</v>
      </c>
      <c r="U894" s="3">
        <v>270.60245819061</v>
      </c>
      <c r="V894" s="3">
        <v>0.830564784053156</v>
      </c>
      <c r="W894" s="3">
        <v>162.532115329717</v>
      </c>
      <c r="X894" s="3">
        <v>8.42696629213483</v>
      </c>
      <c r="Y894" s="3">
        <v>302.296587926509</v>
      </c>
      <c r="Z894" s="3">
        <v>0.909090909090909</v>
      </c>
      <c r="AA894" s="3">
        <v>0.336248690502135</v>
      </c>
      <c r="AB894" s="3">
        <v>0.307670853372846</v>
      </c>
      <c r="AC894" s="3">
        <v>-36.3495485783587</v>
      </c>
      <c r="AD894" s="3">
        <v>1.04185446130483</v>
      </c>
      <c r="AE894" s="5">
        <v>4</v>
      </c>
      <c r="AF894" s="3">
        <v>2.97131856245615</v>
      </c>
      <c r="AG894" s="3">
        <v>154.045322340971</v>
      </c>
      <c r="AH894" s="3">
        <v>94.1186789333093</v>
      </c>
      <c r="AI894" s="3">
        <v>36.7062961201425</v>
      </c>
      <c r="AJ894" s="3">
        <v>40.1308365435275</v>
      </c>
      <c r="AK894" s="3"/>
      <c r="AL894" s="3"/>
      <c r="AM894" s="3"/>
      <c r="AN894" s="5" t="s">
        <v>46</v>
      </c>
      <c r="AO894" s="1"/>
      <c r="AP894" s="1"/>
      <c r="AQ894" s="1"/>
    </row>
    <row r="895" spans="1:43">
      <c r="A895" s="1" t="s">
        <v>2562</v>
      </c>
      <c r="B895" s="1" t="s">
        <v>2563</v>
      </c>
      <c r="C895" s="3">
        <v>5.1972602739726</v>
      </c>
      <c r="D895" s="4">
        <v>42340</v>
      </c>
      <c r="E895" s="3">
        <v>0.9146236629</v>
      </c>
      <c r="F895" s="5" t="s">
        <v>2564</v>
      </c>
      <c r="G895" s="5">
        <v>703</v>
      </c>
      <c r="H895" s="5" t="s">
        <v>93</v>
      </c>
      <c r="I895" s="3">
        <v>1.20702091849004</v>
      </c>
      <c r="J895" s="3">
        <v>87.3</v>
      </c>
      <c r="K895" s="3">
        <v>1.41184407073677</v>
      </c>
      <c r="L895" s="3">
        <v>55.1536174430129</v>
      </c>
      <c r="M895" s="3">
        <v>0.209503856775542</v>
      </c>
      <c r="N895" s="3">
        <v>83.1337325349301</v>
      </c>
      <c r="O895" s="3">
        <v>-0.0996819670574775</v>
      </c>
      <c r="P895" s="3">
        <v>95.7746478873239</v>
      </c>
      <c r="Q895" s="3">
        <v>6.67545237974555</v>
      </c>
      <c r="R895" s="3">
        <v>77.6057791537668</v>
      </c>
      <c r="S895" s="3">
        <v>51.2251203563987</v>
      </c>
      <c r="T895" s="3">
        <v>41.1858125992589</v>
      </c>
      <c r="U895" s="3">
        <v>123.923141090114</v>
      </c>
      <c r="V895" s="3">
        <v>31.3953488372093</v>
      </c>
      <c r="W895" s="3">
        <v>115.304545434121</v>
      </c>
      <c r="X895" s="3">
        <v>22.7840199750312</v>
      </c>
      <c r="Y895" s="3">
        <v>141.262024231695</v>
      </c>
      <c r="Z895" s="3">
        <v>26.7532467532467</v>
      </c>
      <c r="AA895" s="3">
        <v>0.267865010617366</v>
      </c>
      <c r="AB895" s="3">
        <v>0.309983161983004</v>
      </c>
      <c r="AC895" s="3">
        <v>-19.2697768762677</v>
      </c>
      <c r="AD895" s="3">
        <v>1.50842608769119</v>
      </c>
      <c r="AE895" s="5">
        <v>2</v>
      </c>
      <c r="AF895" s="3">
        <v>2.12005499447245</v>
      </c>
      <c r="AG895" s="3">
        <v>46.122064901005</v>
      </c>
      <c r="AH895" s="3">
        <v>53.0530607636636</v>
      </c>
      <c r="AI895" s="3">
        <v>27.0361566191414</v>
      </c>
      <c r="AJ895" s="3">
        <v>22.3429226666151</v>
      </c>
      <c r="AK895" s="3"/>
      <c r="AL895" s="3"/>
      <c r="AM895" s="3"/>
      <c r="AN895" s="5" t="s">
        <v>46</v>
      </c>
      <c r="AO895" s="1"/>
      <c r="AP895" s="1"/>
      <c r="AQ895" s="1"/>
    </row>
    <row r="896" spans="1:43">
      <c r="A896" s="1" t="s">
        <v>2565</v>
      </c>
      <c r="B896" s="1" t="s">
        <v>2566</v>
      </c>
      <c r="C896" s="3">
        <v>5.54520547945206</v>
      </c>
      <c r="D896" s="4">
        <v>42213</v>
      </c>
      <c r="E896" s="3">
        <v>6.1976254685</v>
      </c>
      <c r="F896" s="5" t="s">
        <v>2567</v>
      </c>
      <c r="G896" s="5">
        <v>176</v>
      </c>
      <c r="H896" s="5" t="s">
        <v>93</v>
      </c>
      <c r="I896" s="3">
        <v>2.41261137765592</v>
      </c>
      <c r="J896" s="3">
        <v>75.25</v>
      </c>
      <c r="K896" s="3">
        <v>0.966281505507127</v>
      </c>
      <c r="L896" s="3">
        <v>69.7720515361744</v>
      </c>
      <c r="M896" s="3">
        <v>1.47368421052632</v>
      </c>
      <c r="N896" s="3">
        <v>64.0718562874251</v>
      </c>
      <c r="O896" s="3">
        <v>3.85764926669909</v>
      </c>
      <c r="P896" s="3">
        <v>81.7404426559356</v>
      </c>
      <c r="Q896" s="3">
        <v>5.01089324618736</v>
      </c>
      <c r="R896" s="3">
        <v>84.2105263157895</v>
      </c>
      <c r="S896" s="3">
        <v>24.6933155303346</v>
      </c>
      <c r="T896" s="3">
        <v>68.713605082054</v>
      </c>
      <c r="U896" s="3">
        <v>36.4566210045662</v>
      </c>
      <c r="V896" s="3">
        <v>76.6334440753045</v>
      </c>
      <c r="W896" s="3">
        <v>27.1659574468085</v>
      </c>
      <c r="X896" s="3">
        <v>86.2047440699126</v>
      </c>
      <c r="Y896" s="3">
        <v>45.2089407191448</v>
      </c>
      <c r="Z896" s="3">
        <v>79.3506493506493</v>
      </c>
      <c r="AA896" s="3">
        <v>0.170218364225163</v>
      </c>
      <c r="AB896" s="3">
        <v>0.153718922304723</v>
      </c>
      <c r="AC896" s="3">
        <v>-12.6333059885152</v>
      </c>
      <c r="AD896" s="3">
        <v>0.658936128194414</v>
      </c>
      <c r="AE896" s="5">
        <v>3</v>
      </c>
      <c r="AF896" s="3">
        <v>0.621152811969371</v>
      </c>
      <c r="AG896" s="3">
        <v>22.4475799897859</v>
      </c>
      <c r="AH896" s="3">
        <v>17.9809623556556</v>
      </c>
      <c r="AI896" s="3">
        <v>8.33174300282629</v>
      </c>
      <c r="AJ896" s="3">
        <v>9.40934355974257</v>
      </c>
      <c r="AK896" s="3"/>
      <c r="AL896" s="3"/>
      <c r="AM896" s="3">
        <v>10</v>
      </c>
      <c r="AN896" s="5" t="s">
        <v>56</v>
      </c>
      <c r="AO896" s="1"/>
      <c r="AP896" s="1"/>
      <c r="AQ896" s="1"/>
    </row>
    <row r="897" spans="1:43">
      <c r="A897" s="1" t="s">
        <v>2568</v>
      </c>
      <c r="B897" s="1" t="s">
        <v>2569</v>
      </c>
      <c r="C897" s="3">
        <v>5.26027397260274</v>
      </c>
      <c r="D897" s="4">
        <v>42317</v>
      </c>
      <c r="E897" s="3">
        <v>0.4957383381</v>
      </c>
      <c r="F897" s="5" t="s">
        <v>2570</v>
      </c>
      <c r="G897" s="5">
        <v>673</v>
      </c>
      <c r="H897" s="5" t="s">
        <v>93</v>
      </c>
      <c r="I897" s="3">
        <v>7.11546167496709</v>
      </c>
      <c r="J897" s="3">
        <v>42.95</v>
      </c>
      <c r="K897" s="3">
        <v>2.13973799126637</v>
      </c>
      <c r="L897" s="3">
        <v>41.8731417244797</v>
      </c>
      <c r="M897" s="3">
        <v>1.49156587297283</v>
      </c>
      <c r="N897" s="3">
        <v>63.622754491018</v>
      </c>
      <c r="O897" s="3">
        <v>17.4491589254331</v>
      </c>
      <c r="P897" s="3">
        <v>31.3883299798793</v>
      </c>
      <c r="Q897" s="3">
        <v>15.2926678989526</v>
      </c>
      <c r="R897" s="3">
        <v>46.594427244582</v>
      </c>
      <c r="S897" s="3">
        <v>44.6617703904136</v>
      </c>
      <c r="T897" s="3">
        <v>47.220751720487</v>
      </c>
      <c r="U897" s="3">
        <v>76.8954433730384</v>
      </c>
      <c r="V897" s="3">
        <v>51.328903654485</v>
      </c>
      <c r="W897" s="3">
        <v>81.4936954413191</v>
      </c>
      <c r="X897" s="3">
        <v>39.6379525593009</v>
      </c>
      <c r="Y897" s="3">
        <v>87.4949899799599</v>
      </c>
      <c r="Z897" s="3">
        <v>48.1818181818182</v>
      </c>
      <c r="AA897" s="3">
        <v>0.202626797310581</v>
      </c>
      <c r="AB897" s="3">
        <v>0.263802925540488</v>
      </c>
      <c r="AC897" s="3">
        <v>-16.1369193154034</v>
      </c>
      <c r="AD897" s="3">
        <v>1.35933111860628</v>
      </c>
      <c r="AE897" s="5">
        <v>2</v>
      </c>
      <c r="AF897" s="3">
        <v>1.63807739205416</v>
      </c>
      <c r="AG897" s="3">
        <v>44.070691788383</v>
      </c>
      <c r="AH897" s="3">
        <v>32.3202315455872</v>
      </c>
      <c r="AI897" s="3">
        <v>21.6771383336268</v>
      </c>
      <c r="AJ897" s="3">
        <v>16.5044286647293</v>
      </c>
      <c r="AK897" s="3"/>
      <c r="AL897" s="3"/>
      <c r="AM897" s="3"/>
      <c r="AN897" s="5" t="s">
        <v>46</v>
      </c>
      <c r="AO897" s="1"/>
      <c r="AP897" s="1"/>
      <c r="AQ897" s="1"/>
    </row>
    <row r="898" spans="1:43">
      <c r="A898" s="1" t="s">
        <v>2571</v>
      </c>
      <c r="B898" s="1" t="s">
        <v>2572</v>
      </c>
      <c r="C898" s="3">
        <v>4.43013698630137</v>
      </c>
      <c r="D898" s="4">
        <v>42620</v>
      </c>
      <c r="E898" s="3">
        <v>0.067055513</v>
      </c>
      <c r="F898" s="5" t="s">
        <v>1750</v>
      </c>
      <c r="G898" s="5">
        <v>237</v>
      </c>
      <c r="H898" s="5" t="s">
        <v>55</v>
      </c>
      <c r="I898" s="3">
        <v>1.06532099803755</v>
      </c>
      <c r="J898" s="3">
        <v>91.7120387174834</v>
      </c>
      <c r="K898" s="3">
        <v>3.93042475494906</v>
      </c>
      <c r="L898" s="3">
        <v>21.5819209039548</v>
      </c>
      <c r="M898" s="3">
        <v>-3.01318267419963</v>
      </c>
      <c r="N898" s="3">
        <v>95.0329144225015</v>
      </c>
      <c r="O898" s="3">
        <v>10.2896186008566</v>
      </c>
      <c r="P898" s="3">
        <v>80.1324503311258</v>
      </c>
      <c r="Q898" s="3">
        <v>6.48877510831034</v>
      </c>
      <c r="R898" s="3">
        <v>89.7865853658537</v>
      </c>
      <c r="S898" s="3">
        <v>20.059946714032</v>
      </c>
      <c r="T898" s="3">
        <v>96.58203125</v>
      </c>
      <c r="U898" s="3">
        <v>44.1615569181551</v>
      </c>
      <c r="V898" s="3">
        <v>97.6964769647697</v>
      </c>
      <c r="W898" s="3">
        <v>33.1076923076923</v>
      </c>
      <c r="X898" s="3">
        <v>95.9933222036728</v>
      </c>
      <c r="Y898" s="3"/>
      <c r="Z898" s="3"/>
      <c r="AA898" s="3">
        <v>0.0859388344836308</v>
      </c>
      <c r="AB898" s="3">
        <v>0.0784972852020793</v>
      </c>
      <c r="AC898" s="3">
        <v>-20.6595199254253</v>
      </c>
      <c r="AD898" s="3">
        <v>0.483215599995571</v>
      </c>
      <c r="AE898" s="5">
        <v>4</v>
      </c>
      <c r="AF898" s="3">
        <v>0.715901380455055</v>
      </c>
      <c r="AG898" s="3">
        <v>12.3841192530899</v>
      </c>
      <c r="AH898" s="3">
        <v>20.5358976615145</v>
      </c>
      <c r="AI898" s="3">
        <v>8.23933779605768</v>
      </c>
      <c r="AJ898" s="3">
        <v>1.94601778021062</v>
      </c>
      <c r="AK898" s="3"/>
      <c r="AL898" s="3"/>
      <c r="AM898" s="3"/>
      <c r="AN898" s="5" t="s">
        <v>46</v>
      </c>
      <c r="AO898" s="1"/>
      <c r="AP898" s="1"/>
      <c r="AQ898" s="1"/>
    </row>
    <row r="899" spans="1:43">
      <c r="A899" s="1" t="s">
        <v>2573</v>
      </c>
      <c r="B899" s="1" t="s">
        <v>2574</v>
      </c>
      <c r="C899" s="3">
        <v>5.44657534246575</v>
      </c>
      <c r="D899" s="4">
        <v>42249</v>
      </c>
      <c r="E899" s="3">
        <v>1.2908853385</v>
      </c>
      <c r="F899" s="5" t="s">
        <v>2575</v>
      </c>
      <c r="G899" s="5">
        <v>287</v>
      </c>
      <c r="H899" s="5" t="s">
        <v>226</v>
      </c>
      <c r="I899" s="3">
        <v>0.239808153477227</v>
      </c>
      <c r="J899" s="3">
        <v>87.624466571835</v>
      </c>
      <c r="K899" s="3">
        <v>0.239808153477227</v>
      </c>
      <c r="L899" s="3">
        <v>71.031746031746</v>
      </c>
      <c r="M899" s="3">
        <v>-0.0796812749003896</v>
      </c>
      <c r="N899" s="3">
        <v>80.8180535966149</v>
      </c>
      <c r="O899" s="3">
        <v>1.04754230459306</v>
      </c>
      <c r="P899" s="3">
        <v>89.4654088050314</v>
      </c>
      <c r="Q899" s="3">
        <v>0.400320256204955</v>
      </c>
      <c r="R899" s="3">
        <v>92.8832116788321</v>
      </c>
      <c r="S899" s="3">
        <v>5.73355817875211</v>
      </c>
      <c r="T899" s="3">
        <v>87.7659574468085</v>
      </c>
      <c r="U899" s="3">
        <v>18.4135977337111</v>
      </c>
      <c r="V899" s="3">
        <v>76.7361111111111</v>
      </c>
      <c r="W899" s="3">
        <v>17.9680150517404</v>
      </c>
      <c r="X899" s="3">
        <v>81.5899581589958</v>
      </c>
      <c r="Y899" s="3">
        <v>23.4251968503937</v>
      </c>
      <c r="Z899" s="3">
        <v>82.2222222222222</v>
      </c>
      <c r="AA899" s="3">
        <v>0.10977880508097</v>
      </c>
      <c r="AB899" s="3">
        <v>0.167793873121211</v>
      </c>
      <c r="AC899" s="3">
        <v>-3.63797692990239</v>
      </c>
      <c r="AD899" s="3">
        <v>1.55361667361735</v>
      </c>
      <c r="AE899" s="5">
        <v>3</v>
      </c>
      <c r="AF899" s="3">
        <v>0.450785304496397</v>
      </c>
      <c r="AG899" s="3">
        <v>4.56618475611503</v>
      </c>
      <c r="AH899" s="3">
        <v>9.28553474816178</v>
      </c>
      <c r="AI899" s="3">
        <v>5.59193668684628</v>
      </c>
      <c r="AJ899" s="3">
        <v>4.85353901650234</v>
      </c>
      <c r="AK899" s="3"/>
      <c r="AL899" s="3"/>
      <c r="AM899" s="3"/>
      <c r="AN899" s="5" t="s">
        <v>51</v>
      </c>
      <c r="AO899" s="1"/>
      <c r="AP899" s="1"/>
      <c r="AQ899" s="1"/>
    </row>
    <row r="900" spans="1:43">
      <c r="A900" s="1" t="s">
        <v>2576</v>
      </c>
      <c r="B900" s="1" t="s">
        <v>2577</v>
      </c>
      <c r="C900" s="3">
        <v>5.12054794520548</v>
      </c>
      <c r="D900" s="4">
        <v>42368</v>
      </c>
      <c r="E900" s="3">
        <v>59.4317942059</v>
      </c>
      <c r="F900" s="5" t="s">
        <v>2578</v>
      </c>
      <c r="G900" s="5">
        <v>1058</v>
      </c>
      <c r="H900" s="5" t="s">
        <v>191</v>
      </c>
      <c r="I900" s="3">
        <v>-0.880281690140839</v>
      </c>
      <c r="J900" s="3">
        <v>96.2025316455696</v>
      </c>
      <c r="K900" s="3">
        <v>-0.383367738130342</v>
      </c>
      <c r="L900" s="3">
        <v>93.8356164383562</v>
      </c>
      <c r="M900" s="3">
        <v>-5.93149540517962</v>
      </c>
      <c r="N900" s="3">
        <v>98.5585585585586</v>
      </c>
      <c r="O900" s="3">
        <v>13.7756820478276</v>
      </c>
      <c r="P900" s="3">
        <v>68.9523809523809</v>
      </c>
      <c r="Q900" s="3">
        <v>29.4252873563218</v>
      </c>
      <c r="R900" s="3">
        <v>30.8176100628931</v>
      </c>
      <c r="S900" s="3">
        <v>76.673640167364</v>
      </c>
      <c r="T900" s="3">
        <v>34.8039215686275</v>
      </c>
      <c r="U900" s="3">
        <v>187.244897959184</v>
      </c>
      <c r="V900" s="3">
        <v>29.0322580645161</v>
      </c>
      <c r="W900" s="3">
        <v>148.017621145374</v>
      </c>
      <c r="X900" s="3">
        <v>33.9222614840989</v>
      </c>
      <c r="Y900" s="3">
        <v>238.476953907816</v>
      </c>
      <c r="Z900" s="3">
        <v>22.7848101265823</v>
      </c>
      <c r="AA900" s="3">
        <v>0.259369654043998</v>
      </c>
      <c r="AB900" s="3">
        <v>0.247235527801556</v>
      </c>
      <c r="AC900" s="3">
        <v>-43.5700575815739</v>
      </c>
      <c r="AD900" s="3">
        <v>0.809879465601468</v>
      </c>
      <c r="AE900" s="5">
        <v>6</v>
      </c>
      <c r="AF900" s="3">
        <v>2.62042507969142</v>
      </c>
      <c r="AG900" s="3">
        <v>95.9718897748218</v>
      </c>
      <c r="AH900" s="3">
        <v>79.7269528243729</v>
      </c>
      <c r="AI900" s="3">
        <v>32.3352624196551</v>
      </c>
      <c r="AJ900" s="3">
        <v>33.2299724354905</v>
      </c>
      <c r="AK900" s="3"/>
      <c r="AL900" s="3"/>
      <c r="AM900" s="3"/>
      <c r="AN900" s="5" t="s">
        <v>46</v>
      </c>
      <c r="AO900" s="1"/>
      <c r="AP900" s="1"/>
      <c r="AQ900" s="1"/>
    </row>
    <row r="901" spans="1:43">
      <c r="A901" s="1" t="s">
        <v>2579</v>
      </c>
      <c r="B901" s="1" t="s">
        <v>2580</v>
      </c>
      <c r="C901" s="3">
        <v>5.54246575342466</v>
      </c>
      <c r="D901" s="4">
        <v>42214</v>
      </c>
      <c r="E901" s="3">
        <v>21.4221338233</v>
      </c>
      <c r="F901" s="5" t="s">
        <v>2581</v>
      </c>
      <c r="G901" s="5">
        <v>346</v>
      </c>
      <c r="H901" s="5" t="s">
        <v>60</v>
      </c>
      <c r="I901" s="3">
        <v>1.03168754605749</v>
      </c>
      <c r="J901" s="3">
        <v>78.7698412698413</v>
      </c>
      <c r="K901" s="3">
        <v>0.392757289309014</v>
      </c>
      <c r="L901" s="3">
        <v>81.6874400767018</v>
      </c>
      <c r="M901" s="3">
        <v>-4.07098785064564</v>
      </c>
      <c r="N901" s="3">
        <v>88.6251236399604</v>
      </c>
      <c r="O901" s="3">
        <v>-1.57932519741565</v>
      </c>
      <c r="P901" s="3">
        <v>83.4685598377282</v>
      </c>
      <c r="Q901" s="3">
        <v>0.352675006654251</v>
      </c>
      <c r="R901" s="3">
        <v>71.9371727748691</v>
      </c>
      <c r="S901" s="3">
        <v>25.8532921638989</v>
      </c>
      <c r="T901" s="3">
        <v>66.0628019323672</v>
      </c>
      <c r="U901" s="3">
        <v>123.05871912439</v>
      </c>
      <c r="V901" s="3">
        <v>14.2614601018676</v>
      </c>
      <c r="W901" s="3">
        <v>67.3064122476148</v>
      </c>
      <c r="X901" s="3">
        <v>29.5454545454545</v>
      </c>
      <c r="Y901" s="3">
        <v>89.5550527903469</v>
      </c>
      <c r="Z901" s="3">
        <v>42.7184466019417</v>
      </c>
      <c r="AA901" s="3">
        <v>0.0962786963661529</v>
      </c>
      <c r="AB901" s="3">
        <v>0.137917513818008</v>
      </c>
      <c r="AC901" s="3">
        <v>-41.6846855316349</v>
      </c>
      <c r="AD901" s="3">
        <v>0.448066059876536</v>
      </c>
      <c r="AE901" s="5">
        <v>7</v>
      </c>
      <c r="AF901" s="3">
        <v>1.55110298676292</v>
      </c>
      <c r="AG901" s="3">
        <v>35.5845756775383</v>
      </c>
      <c r="AH901" s="3">
        <v>56.6860781237784</v>
      </c>
      <c r="AI901" s="3">
        <v>17.7330751390545</v>
      </c>
      <c r="AJ901" s="3">
        <v>18.6100642955506</v>
      </c>
      <c r="AK901" s="3"/>
      <c r="AL901" s="3"/>
      <c r="AM901" s="3"/>
      <c r="AN901" s="5" t="s">
        <v>46</v>
      </c>
      <c r="AO901" s="1"/>
      <c r="AP901" s="1"/>
      <c r="AQ901" s="1"/>
    </row>
    <row r="902" spans="1:43">
      <c r="A902" s="1" t="s">
        <v>2582</v>
      </c>
      <c r="B902" s="1" t="s">
        <v>2583</v>
      </c>
      <c r="C902" s="3">
        <v>1.87671232876712</v>
      </c>
      <c r="D902" s="4">
        <v>43552</v>
      </c>
      <c r="E902" s="3">
        <v>9.9980279219</v>
      </c>
      <c r="F902" s="5" t="s">
        <v>2584</v>
      </c>
      <c r="G902" s="5">
        <v>400</v>
      </c>
      <c r="H902" s="5" t="s">
        <v>50</v>
      </c>
      <c r="I902" s="3">
        <v>0.371492814546894</v>
      </c>
      <c r="J902" s="3">
        <v>9.46851272889683</v>
      </c>
      <c r="K902" s="3">
        <v>-0.0194760930957172</v>
      </c>
      <c r="L902" s="3">
        <v>64.23196104471</v>
      </c>
      <c r="M902" s="3">
        <v>0.0584738329597478</v>
      </c>
      <c r="N902" s="3">
        <v>26.2243989314337</v>
      </c>
      <c r="O902" s="3">
        <v>0.775422065174728</v>
      </c>
      <c r="P902" s="3">
        <v>34.9931475559616</v>
      </c>
      <c r="Q902" s="3">
        <v>1.31119691968951</v>
      </c>
      <c r="R902" s="3">
        <v>25.6397875422501</v>
      </c>
      <c r="S902" s="3">
        <v>2.4092280342912</v>
      </c>
      <c r="T902" s="3">
        <v>26.271186440678</v>
      </c>
      <c r="U902" s="3"/>
      <c r="V902" s="3"/>
      <c r="W902" s="3"/>
      <c r="X902" s="3"/>
      <c r="Y902" s="3"/>
      <c r="Z902" s="3"/>
      <c r="AA902" s="3">
        <v>0.0727160999075726</v>
      </c>
      <c r="AB902" s="3">
        <v>0.281796032873549</v>
      </c>
      <c r="AC902" s="3">
        <v>-2.20757644708403</v>
      </c>
      <c r="AD902" s="3"/>
      <c r="AE902" s="5">
        <v>4</v>
      </c>
      <c r="AF902" s="3">
        <v>0.302314606955098</v>
      </c>
      <c r="AG902" s="3">
        <v>3.16962286876747</v>
      </c>
      <c r="AH902" s="3"/>
      <c r="AI902" s="3"/>
      <c r="AJ902" s="3"/>
      <c r="AK902" s="3"/>
      <c r="AL902" s="3"/>
      <c r="AM902" s="3"/>
      <c r="AN902" s="5" t="s">
        <v>51</v>
      </c>
      <c r="AO902" s="1"/>
      <c r="AP902" s="1"/>
      <c r="AQ902" s="1"/>
    </row>
    <row r="903" spans="1:43">
      <c r="A903" s="1" t="s">
        <v>2585</v>
      </c>
      <c r="B903" s="1" t="s">
        <v>2586</v>
      </c>
      <c r="C903" s="3">
        <v>5.40547945205479</v>
      </c>
      <c r="D903" s="4">
        <v>42264</v>
      </c>
      <c r="E903" s="3">
        <v>5.1326895357</v>
      </c>
      <c r="F903" s="5" t="s">
        <v>2587</v>
      </c>
      <c r="G903" s="5">
        <v>1885</v>
      </c>
      <c r="H903" s="5" t="s">
        <v>93</v>
      </c>
      <c r="I903" s="3">
        <v>14.8273273273273</v>
      </c>
      <c r="J903" s="3">
        <v>9.5</v>
      </c>
      <c r="K903" s="3">
        <v>4.61696306429549</v>
      </c>
      <c r="L903" s="3">
        <v>6.88800792864222</v>
      </c>
      <c r="M903" s="3">
        <v>6.58536585365854</v>
      </c>
      <c r="N903" s="3">
        <v>20.1596806387226</v>
      </c>
      <c r="O903" s="3">
        <v>34.2255375164546</v>
      </c>
      <c r="P903" s="3">
        <v>1.10663983903421</v>
      </c>
      <c r="Q903" s="3">
        <v>49.2923377257199</v>
      </c>
      <c r="R903" s="3">
        <v>2.06398348813209</v>
      </c>
      <c r="S903" s="3">
        <v>109.233926128591</v>
      </c>
      <c r="T903" s="3">
        <v>2.64690312334569</v>
      </c>
      <c r="U903" s="3">
        <v>178.597449908925</v>
      </c>
      <c r="V903" s="3">
        <v>11.6832779623477</v>
      </c>
      <c r="W903" s="3">
        <v>146.693548387097</v>
      </c>
      <c r="X903" s="3">
        <v>12.1722846441948</v>
      </c>
      <c r="Y903" s="3">
        <v>250.802752293578</v>
      </c>
      <c r="Z903" s="3">
        <v>4.02597402597403</v>
      </c>
      <c r="AA903" s="3">
        <v>0.423637750966391</v>
      </c>
      <c r="AB903" s="3">
        <v>0.387647711773285</v>
      </c>
      <c r="AC903" s="3">
        <v>-21.4395099540582</v>
      </c>
      <c r="AD903" s="3">
        <v>1.63463422178968</v>
      </c>
      <c r="AE903" s="5">
        <v>3</v>
      </c>
      <c r="AF903" s="3">
        <v>2.46233319375408</v>
      </c>
      <c r="AG903" s="3">
        <v>90.2633965780172</v>
      </c>
      <c r="AH903" s="3">
        <v>68.2926180312375</v>
      </c>
      <c r="AI903" s="3">
        <v>32.9827769438168</v>
      </c>
      <c r="AJ903" s="3">
        <v>32.0256799458131</v>
      </c>
      <c r="AK903" s="3"/>
      <c r="AL903" s="3"/>
      <c r="AM903" s="3"/>
      <c r="AN903" s="5" t="s">
        <v>46</v>
      </c>
      <c r="AO903" s="1"/>
      <c r="AP903" s="1"/>
      <c r="AQ903" s="1"/>
    </row>
    <row r="904" spans="1:43">
      <c r="A904" s="1" t="s">
        <v>2588</v>
      </c>
      <c r="B904" s="1" t="s">
        <v>2589</v>
      </c>
      <c r="C904" s="3">
        <v>5.55890410958904</v>
      </c>
      <c r="D904" s="4">
        <v>42208</v>
      </c>
      <c r="E904" s="3">
        <v>18.2902156808</v>
      </c>
      <c r="F904" s="5" t="s">
        <v>1130</v>
      </c>
      <c r="G904" s="5">
        <v>387</v>
      </c>
      <c r="H904" s="5" t="s">
        <v>64</v>
      </c>
      <c r="I904" s="3">
        <v>0.279171181288226</v>
      </c>
      <c r="J904" s="3">
        <v>36.0058309037901</v>
      </c>
      <c r="K904" s="3">
        <v>0.0446517810858108</v>
      </c>
      <c r="L904" s="3">
        <v>20.2623906705539</v>
      </c>
      <c r="M904" s="3">
        <v>0.215625202276819</v>
      </c>
      <c r="N904" s="3">
        <v>23.9067055393586</v>
      </c>
      <c r="O904" s="3">
        <v>0.647345445853254</v>
      </c>
      <c r="P904" s="3">
        <v>30.4093567251462</v>
      </c>
      <c r="Q904" s="3">
        <v>1.15243092349554</v>
      </c>
      <c r="R904" s="3">
        <v>44.2307692307692</v>
      </c>
      <c r="S904" s="3">
        <v>2.17222800454348</v>
      </c>
      <c r="T904" s="3">
        <v>32.383808095952</v>
      </c>
      <c r="U904" s="3">
        <v>4.75670548757066</v>
      </c>
      <c r="V904" s="3">
        <v>38.8888888888889</v>
      </c>
      <c r="W904" s="3">
        <v>8.17200739507984</v>
      </c>
      <c r="X904" s="3">
        <v>54.0123456790123</v>
      </c>
      <c r="Y904" s="3">
        <v>15.5434151989005</v>
      </c>
      <c r="Z904" s="3">
        <v>46.3659147869674</v>
      </c>
      <c r="AA904" s="3">
        <v>0.303195749109872</v>
      </c>
      <c r="AB904" s="3">
        <v>3.01393051254257</v>
      </c>
      <c r="AC904" s="3">
        <v>0</v>
      </c>
      <c r="AD904" s="3"/>
      <c r="AE904" s="5"/>
      <c r="AF904" s="3">
        <v>0.217160183356836</v>
      </c>
      <c r="AG904" s="3">
        <v>1.65696426471889</v>
      </c>
      <c r="AH904" s="3">
        <v>1.78112164994382</v>
      </c>
      <c r="AI904" s="3">
        <v>2.07896276888733</v>
      </c>
      <c r="AJ904" s="3">
        <v>2.27437393034613</v>
      </c>
      <c r="AK904" s="3"/>
      <c r="AL904" s="3"/>
      <c r="AM904" s="3">
        <v>1000</v>
      </c>
      <c r="AN904" s="5" t="s">
        <v>56</v>
      </c>
      <c r="AO904" s="1"/>
      <c r="AP904" s="1"/>
      <c r="AQ904" s="1"/>
    </row>
    <row r="905" spans="1:43">
      <c r="A905" s="1" t="s">
        <v>2590</v>
      </c>
      <c r="B905" s="1" t="s">
        <v>2591</v>
      </c>
      <c r="C905" s="3">
        <v>5.44931506849315</v>
      </c>
      <c r="D905" s="4">
        <v>42248</v>
      </c>
      <c r="E905" s="3">
        <v>2.6597238993</v>
      </c>
      <c r="F905" s="5" t="s">
        <v>2592</v>
      </c>
      <c r="G905" s="5">
        <v>1861</v>
      </c>
      <c r="H905" s="5" t="s">
        <v>191</v>
      </c>
      <c r="I905" s="3">
        <v>10.5061675882603</v>
      </c>
      <c r="J905" s="3">
        <v>46.6546112115732</v>
      </c>
      <c r="K905" s="3">
        <v>3.42356687898089</v>
      </c>
      <c r="L905" s="3">
        <v>30.6506849315068</v>
      </c>
      <c r="M905" s="3">
        <v>4.75806451612903</v>
      </c>
      <c r="N905" s="3">
        <v>56.7567567567568</v>
      </c>
      <c r="O905" s="3">
        <v>19.3385392742306</v>
      </c>
      <c r="P905" s="3">
        <v>45.9047619047619</v>
      </c>
      <c r="Q905" s="3">
        <v>29.5760598503741</v>
      </c>
      <c r="R905" s="3">
        <v>30.398322851153</v>
      </c>
      <c r="S905" s="3">
        <v>74.479516453996</v>
      </c>
      <c r="T905" s="3">
        <v>37.7450980392157</v>
      </c>
      <c r="U905" s="3">
        <v>162.955465587045</v>
      </c>
      <c r="V905" s="3">
        <v>41.9354838709677</v>
      </c>
      <c r="W905" s="3">
        <v>104.889589905363</v>
      </c>
      <c r="X905" s="3">
        <v>58.3038869257951</v>
      </c>
      <c r="Y905" s="3">
        <v>216.058394160584</v>
      </c>
      <c r="Z905" s="3">
        <v>31.0126582278481</v>
      </c>
      <c r="AA905" s="3">
        <v>0.359866182064983</v>
      </c>
      <c r="AB905" s="3">
        <v>0.257558962237125</v>
      </c>
      <c r="AC905" s="3">
        <v>-33.112582781457</v>
      </c>
      <c r="AD905" s="3">
        <v>0.814048400954097</v>
      </c>
      <c r="AE905" s="5">
        <v>6</v>
      </c>
      <c r="AF905" s="3">
        <v>1.89173655715463</v>
      </c>
      <c r="AG905" s="3">
        <v>70.4204318331468</v>
      </c>
      <c r="AH905" s="3">
        <v>63.2868709017645</v>
      </c>
      <c r="AI905" s="3">
        <v>25.4112290553686</v>
      </c>
      <c r="AJ905" s="3">
        <v>26.9409244447719</v>
      </c>
      <c r="AK905" s="3"/>
      <c r="AL905" s="3"/>
      <c r="AM905" s="3"/>
      <c r="AN905" s="5" t="s">
        <v>46</v>
      </c>
      <c r="AO905" s="1"/>
      <c r="AP905" s="1"/>
      <c r="AQ905" s="1"/>
    </row>
    <row r="906" spans="1:43">
      <c r="A906" s="1" t="s">
        <v>2593</v>
      </c>
      <c r="B906" s="1" t="s">
        <v>2594</v>
      </c>
      <c r="C906" s="3">
        <v>5.48767123287671</v>
      </c>
      <c r="D906" s="4">
        <v>42234</v>
      </c>
      <c r="E906" s="3">
        <v>0.4450663452</v>
      </c>
      <c r="F906" s="5" t="s">
        <v>2595</v>
      </c>
      <c r="G906" s="5">
        <v>1560</v>
      </c>
      <c r="H906" s="5" t="s">
        <v>191</v>
      </c>
      <c r="I906" s="3">
        <v>17.6140350877193</v>
      </c>
      <c r="J906" s="3">
        <v>7.41410488245931</v>
      </c>
      <c r="K906" s="3">
        <v>5.40880503144653</v>
      </c>
      <c r="L906" s="3">
        <v>3.5958904109589</v>
      </c>
      <c r="M906" s="3">
        <v>9.61412688031393</v>
      </c>
      <c r="N906" s="3">
        <v>16.2162162162162</v>
      </c>
      <c r="O906" s="3">
        <v>21.4492753623188</v>
      </c>
      <c r="P906" s="3">
        <v>37.5238095238095</v>
      </c>
      <c r="Q906" s="3">
        <v>18.1113460183228</v>
      </c>
      <c r="R906" s="3">
        <v>62.6834381551363</v>
      </c>
      <c r="S906" s="3">
        <v>66.7661691542289</v>
      </c>
      <c r="T906" s="3">
        <v>50.2450980392157</v>
      </c>
      <c r="U906" s="3">
        <v>157.450076804915</v>
      </c>
      <c r="V906" s="3">
        <v>45.4545454545455</v>
      </c>
      <c r="W906" s="3">
        <v>115.979381443299</v>
      </c>
      <c r="X906" s="3">
        <v>50.8833922261484</v>
      </c>
      <c r="Y906" s="3">
        <v>128.649386084584</v>
      </c>
      <c r="Z906" s="3">
        <v>62.0253164556962</v>
      </c>
      <c r="AA906" s="3">
        <v>0.236889105411738</v>
      </c>
      <c r="AB906" s="3">
        <v>0.216266206543043</v>
      </c>
      <c r="AC906" s="3">
        <v>-30.5895439377086</v>
      </c>
      <c r="AD906" s="3">
        <v>0.954623389455966</v>
      </c>
      <c r="AE906" s="5">
        <v>5</v>
      </c>
      <c r="AF906" s="3">
        <v>2.0788873957353</v>
      </c>
      <c r="AG906" s="3">
        <v>63.5178712601982</v>
      </c>
      <c r="AH906" s="3">
        <v>60.6245171433155</v>
      </c>
      <c r="AI906" s="3">
        <v>27.31736305069</v>
      </c>
      <c r="AJ906" s="3">
        <v>23.0803085972812</v>
      </c>
      <c r="AK906" s="3"/>
      <c r="AL906" s="3"/>
      <c r="AM906" s="3"/>
      <c r="AN906" s="5" t="s">
        <v>46</v>
      </c>
      <c r="AO906" s="1"/>
      <c r="AP906" s="1"/>
      <c r="AQ906" s="1"/>
    </row>
    <row r="907" spans="1:43">
      <c r="A907" s="1" t="s">
        <v>2596</v>
      </c>
      <c r="B907" s="1" t="s">
        <v>2597</v>
      </c>
      <c r="C907" s="3">
        <v>5.54246575342466</v>
      </c>
      <c r="D907" s="4">
        <v>42214</v>
      </c>
      <c r="E907" s="3">
        <v>22.6350071759</v>
      </c>
      <c r="F907" s="5" t="s">
        <v>2541</v>
      </c>
      <c r="G907" s="5">
        <v>1396</v>
      </c>
      <c r="H907" s="5" t="s">
        <v>60</v>
      </c>
      <c r="I907" s="3">
        <v>-1.07749238136699</v>
      </c>
      <c r="J907" s="3">
        <v>83.1349206349206</v>
      </c>
      <c r="K907" s="3">
        <v>0.066057469998904</v>
      </c>
      <c r="L907" s="3">
        <v>86.5771812080537</v>
      </c>
      <c r="M907" s="3">
        <v>-2.52037752037752</v>
      </c>
      <c r="N907" s="3">
        <v>81.0089020771513</v>
      </c>
      <c r="O907" s="3">
        <v>-4.93672210019871</v>
      </c>
      <c r="P907" s="3">
        <v>88.0324543610548</v>
      </c>
      <c r="Q907" s="3">
        <v>-11.3268292682927</v>
      </c>
      <c r="R907" s="3">
        <v>92.6701570680628</v>
      </c>
      <c r="S907" s="3">
        <v>5.85837409736781</v>
      </c>
      <c r="T907" s="3">
        <v>89.7342995169082</v>
      </c>
      <c r="U907" s="3">
        <v>65.7064721969006</v>
      </c>
      <c r="V907" s="3">
        <v>56.3667232597623</v>
      </c>
      <c r="W907" s="3">
        <v>48.6345053147997</v>
      </c>
      <c r="X907" s="3">
        <v>48.4090909090909</v>
      </c>
      <c r="Y907" s="3">
        <v>24.0819112627986</v>
      </c>
      <c r="Z907" s="3">
        <v>85.4368932038835</v>
      </c>
      <c r="AA907" s="3">
        <v>0.0228981537976107</v>
      </c>
      <c r="AB907" s="3">
        <v>0.108575704236881</v>
      </c>
      <c r="AC907" s="3">
        <v>-35.992141453831</v>
      </c>
      <c r="AD907" s="3">
        <v>0.391627870759266</v>
      </c>
      <c r="AE907" s="5">
        <v>7</v>
      </c>
      <c r="AF907" s="3">
        <v>1.12856753956822</v>
      </c>
      <c r="AG907" s="3">
        <v>14.7462673818374</v>
      </c>
      <c r="AH907" s="3">
        <v>33.1560790623187</v>
      </c>
      <c r="AI907" s="3">
        <v>13.3949728410644</v>
      </c>
      <c r="AJ907" s="3">
        <v>9.93722617499322</v>
      </c>
      <c r="AK907" s="3"/>
      <c r="AL907" s="3"/>
      <c r="AM907" s="3"/>
      <c r="AN907" s="5" t="s">
        <v>46</v>
      </c>
      <c r="AO907" s="1"/>
      <c r="AP907" s="1"/>
      <c r="AQ907" s="1"/>
    </row>
    <row r="908" spans="1:43">
      <c r="A908" s="1" t="s">
        <v>2598</v>
      </c>
      <c r="B908" s="1" t="s">
        <v>2599</v>
      </c>
      <c r="C908" s="3">
        <v>5.54246575342466</v>
      </c>
      <c r="D908" s="4">
        <v>42214</v>
      </c>
      <c r="E908" s="3">
        <v>42.9126845518</v>
      </c>
      <c r="F908" s="5" t="s">
        <v>2488</v>
      </c>
      <c r="G908" s="5">
        <v>485</v>
      </c>
      <c r="H908" s="5" t="s">
        <v>60</v>
      </c>
      <c r="I908" s="3">
        <v>7.67526640493551</v>
      </c>
      <c r="J908" s="3">
        <v>45.4365079365079</v>
      </c>
      <c r="K908" s="3">
        <v>4.10769481047665</v>
      </c>
      <c r="L908" s="3">
        <v>11.888782358581</v>
      </c>
      <c r="M908" s="3">
        <v>0.763659266257289</v>
      </c>
      <c r="N908" s="3">
        <v>59.7428288822948</v>
      </c>
      <c r="O908" s="3">
        <v>23.1462475946119</v>
      </c>
      <c r="P908" s="3">
        <v>6.3894523326572</v>
      </c>
      <c r="Q908" s="3">
        <v>39.4125335850701</v>
      </c>
      <c r="R908" s="3">
        <v>2.72251308900524</v>
      </c>
      <c r="S908" s="3">
        <v>118.786324786325</v>
      </c>
      <c r="T908" s="3">
        <v>0.72463768115942</v>
      </c>
      <c r="U908" s="3">
        <v>208.657556270096</v>
      </c>
      <c r="V908" s="3">
        <v>1.69779286926995</v>
      </c>
      <c r="W908" s="3">
        <v>191.146372389457</v>
      </c>
      <c r="X908" s="3">
        <v>1.36363636363636</v>
      </c>
      <c r="Y908" s="3">
        <v>368.900316283925</v>
      </c>
      <c r="Z908" s="3">
        <v>2.26537216828479</v>
      </c>
      <c r="AA908" s="3">
        <v>0.439613897412223</v>
      </c>
      <c r="AB908" s="3">
        <v>0.351864514956325</v>
      </c>
      <c r="AC908" s="3">
        <v>-32.5220535014174</v>
      </c>
      <c r="AD908" s="3">
        <v>1.31293271741558</v>
      </c>
      <c r="AE908" s="5">
        <v>3</v>
      </c>
      <c r="AF908" s="3">
        <v>3.13481458048161</v>
      </c>
      <c r="AG908" s="3">
        <v>99.4289716439544</v>
      </c>
      <c r="AH908" s="3">
        <v>83.2402640066423</v>
      </c>
      <c r="AI908" s="3">
        <v>41.624441154223</v>
      </c>
      <c r="AJ908" s="3">
        <v>41.0674045773213</v>
      </c>
      <c r="AK908" s="3"/>
      <c r="AL908" s="3"/>
      <c r="AM908" s="3"/>
      <c r="AN908" s="5" t="s">
        <v>46</v>
      </c>
      <c r="AO908" s="1"/>
      <c r="AP908" s="1"/>
      <c r="AQ908" s="1"/>
    </row>
    <row r="909" spans="1:43">
      <c r="A909" s="1" t="s">
        <v>2600</v>
      </c>
      <c r="B909" s="1" t="s">
        <v>2601</v>
      </c>
      <c r="C909" s="3">
        <v>4.23561643835616</v>
      </c>
      <c r="D909" s="4">
        <v>42691</v>
      </c>
      <c r="E909" s="3">
        <v>18.774113059</v>
      </c>
      <c r="F909" s="5" t="s">
        <v>2602</v>
      </c>
      <c r="G909" s="5">
        <v>911</v>
      </c>
      <c r="H909" s="5" t="s">
        <v>93</v>
      </c>
      <c r="I909" s="3">
        <v>2.07487197598445</v>
      </c>
      <c r="J909" s="3">
        <v>79.7</v>
      </c>
      <c r="K909" s="3">
        <v>0.547921377630876</v>
      </c>
      <c r="L909" s="3">
        <v>84.2418235877106</v>
      </c>
      <c r="M909" s="3">
        <v>1.11956616810984</v>
      </c>
      <c r="N909" s="3">
        <v>70.8083832335329</v>
      </c>
      <c r="O909" s="3">
        <v>3.73261552265588</v>
      </c>
      <c r="P909" s="3">
        <v>82.4949698189135</v>
      </c>
      <c r="Q909" s="3">
        <v>6.98685915232277</v>
      </c>
      <c r="R909" s="3">
        <v>76.2641898864809</v>
      </c>
      <c r="S909" s="3">
        <v>14.5618222592808</v>
      </c>
      <c r="T909" s="3">
        <v>87.4536791953415</v>
      </c>
      <c r="U909" s="3">
        <v>25.5321898735945</v>
      </c>
      <c r="V909" s="3">
        <v>89.5348837209302</v>
      </c>
      <c r="W909" s="3">
        <v>26.678951656849</v>
      </c>
      <c r="X909" s="3">
        <v>86.5168539325843</v>
      </c>
      <c r="Y909" s="3"/>
      <c r="Z909" s="3"/>
      <c r="AA909" s="3">
        <v>0.458608284566</v>
      </c>
      <c r="AB909" s="3">
        <v>0.348811476157035</v>
      </c>
      <c r="AC909" s="3">
        <v>-6.75635863694393</v>
      </c>
      <c r="AD909" s="3">
        <v>1.21164883639244</v>
      </c>
      <c r="AE909" s="5">
        <v>4</v>
      </c>
      <c r="AF909" s="3">
        <v>0.586387437625938</v>
      </c>
      <c r="AG909" s="3">
        <v>13.4183140799759</v>
      </c>
      <c r="AH909" s="3">
        <v>12.2321805217852</v>
      </c>
      <c r="AI909" s="3">
        <v>7.44785467073648</v>
      </c>
      <c r="AJ909" s="3">
        <v>7.72703805373971</v>
      </c>
      <c r="AK909" s="3"/>
      <c r="AL909" s="3"/>
      <c r="AM909" s="3"/>
      <c r="AN909" s="5" t="s">
        <v>46</v>
      </c>
      <c r="AO909" s="1"/>
      <c r="AP909" s="1"/>
      <c r="AQ909" s="1"/>
    </row>
    <row r="910" spans="1:43">
      <c r="A910" s="1" t="s">
        <v>2603</v>
      </c>
      <c r="B910" s="1" t="s">
        <v>2604</v>
      </c>
      <c r="C910" s="3">
        <v>5.18356164383562</v>
      </c>
      <c r="D910" s="4">
        <v>42345</v>
      </c>
      <c r="E910" s="3">
        <v>7.0974251588</v>
      </c>
      <c r="F910" s="5" t="s">
        <v>2383</v>
      </c>
      <c r="G910" s="5">
        <v>148</v>
      </c>
      <c r="H910" s="5" t="s">
        <v>93</v>
      </c>
      <c r="I910" s="3">
        <v>3.92829900839055</v>
      </c>
      <c r="J910" s="3">
        <v>59.55</v>
      </c>
      <c r="K910" s="3">
        <v>0.950852062237595</v>
      </c>
      <c r="L910" s="3">
        <v>70.2180376610505</v>
      </c>
      <c r="M910" s="3">
        <v>1.3764880952381</v>
      </c>
      <c r="N910" s="3">
        <v>66.5668662674651</v>
      </c>
      <c r="O910" s="3">
        <v>6.25162464257864</v>
      </c>
      <c r="P910" s="3">
        <v>64.8893360160966</v>
      </c>
      <c r="Q910" s="3">
        <v>9.90118975599919</v>
      </c>
      <c r="R910" s="3">
        <v>60.2683178534572</v>
      </c>
      <c r="S910" s="3">
        <v>18.1785327069028</v>
      </c>
      <c r="T910" s="3">
        <v>80.2011646373743</v>
      </c>
      <c r="U910" s="3">
        <v>30.8837656099904</v>
      </c>
      <c r="V910" s="3">
        <v>83.0011074197121</v>
      </c>
      <c r="W910" s="3">
        <v>34.5789776936373</v>
      </c>
      <c r="X910" s="3">
        <v>76.4669163545568</v>
      </c>
      <c r="Y910" s="3">
        <v>64.6691509719005</v>
      </c>
      <c r="Z910" s="3">
        <v>59.3506493506494</v>
      </c>
      <c r="AA910" s="3">
        <v>0.208445483600215</v>
      </c>
      <c r="AB910" s="3">
        <v>0.218946785437672</v>
      </c>
      <c r="AC910" s="3">
        <v>-7.36576723902971</v>
      </c>
      <c r="AD910" s="3">
        <v>1.41003745294607</v>
      </c>
      <c r="AE910" s="5">
        <v>3</v>
      </c>
      <c r="AF910" s="3">
        <v>0.757484404636033</v>
      </c>
      <c r="AG910" s="3">
        <v>12.415281813661</v>
      </c>
      <c r="AH910" s="3">
        <v>15.5919157446046</v>
      </c>
      <c r="AI910" s="3">
        <v>10.8877221540594</v>
      </c>
      <c r="AJ910" s="3">
        <v>10.0150329533968</v>
      </c>
      <c r="AK910" s="3"/>
      <c r="AL910" s="3"/>
      <c r="AM910" s="3">
        <v>100</v>
      </c>
      <c r="AN910" s="5" t="s">
        <v>56</v>
      </c>
      <c r="AO910" s="1"/>
      <c r="AP910" s="1"/>
      <c r="AQ910" s="1"/>
    </row>
    <row r="911" spans="1:43">
      <c r="A911" s="1" t="s">
        <v>2605</v>
      </c>
      <c r="B911" s="1" t="s">
        <v>2606</v>
      </c>
      <c r="C911" s="3">
        <v>5.18356164383562</v>
      </c>
      <c r="D911" s="4">
        <v>42345</v>
      </c>
      <c r="E911" s="3">
        <v>2.1411897222</v>
      </c>
      <c r="F911" s="5" t="s">
        <v>2607</v>
      </c>
      <c r="G911" s="5">
        <v>1893</v>
      </c>
      <c r="H911" s="5" t="s">
        <v>191</v>
      </c>
      <c r="I911" s="3">
        <v>7.20606826801516</v>
      </c>
      <c r="J911" s="3">
        <v>72.3327305605787</v>
      </c>
      <c r="K911" s="3">
        <v>0.712589073634205</v>
      </c>
      <c r="L911" s="3">
        <v>79.4520547945205</v>
      </c>
      <c r="M911" s="3">
        <v>3.85793018983466</v>
      </c>
      <c r="N911" s="3">
        <v>65.2252252252252</v>
      </c>
      <c r="O911" s="3">
        <v>9.77346278317152</v>
      </c>
      <c r="P911" s="3">
        <v>77.3333333333333</v>
      </c>
      <c r="Q911" s="3">
        <v>5.27622594661701</v>
      </c>
      <c r="R911" s="3">
        <v>88.2599580712788</v>
      </c>
      <c r="S911" s="3">
        <v>42.8812131423757</v>
      </c>
      <c r="T911" s="3">
        <v>78.4313725490196</v>
      </c>
      <c r="U911" s="3">
        <v>100.472813238771</v>
      </c>
      <c r="V911" s="3">
        <v>77.7126099706745</v>
      </c>
      <c r="W911" s="3">
        <v>68.7562189054727</v>
      </c>
      <c r="X911" s="3">
        <v>85.1590106007067</v>
      </c>
      <c r="Y911" s="3">
        <v>81.9742489270386</v>
      </c>
      <c r="Z911" s="3">
        <v>86.0759493670886</v>
      </c>
      <c r="AA911" s="3">
        <v>0.21380621924581</v>
      </c>
      <c r="AB911" s="3">
        <v>0.168252045580512</v>
      </c>
      <c r="AC911" s="3">
        <v>-32.5044404973357</v>
      </c>
      <c r="AD911" s="3">
        <v>0.585110402575388</v>
      </c>
      <c r="AE911" s="5">
        <v>3</v>
      </c>
      <c r="AF911" s="3">
        <v>1.37159088469661</v>
      </c>
      <c r="AG911" s="3">
        <v>38.6988700642616</v>
      </c>
      <c r="AH911" s="3">
        <v>43.5736308365567</v>
      </c>
      <c r="AI911" s="3">
        <v>16.6871036328491</v>
      </c>
      <c r="AJ911" s="3">
        <v>13.451844724713</v>
      </c>
      <c r="AK911" s="3"/>
      <c r="AL911" s="3"/>
      <c r="AM911" s="3"/>
      <c r="AN911" s="5" t="s">
        <v>46</v>
      </c>
      <c r="AO911" s="1"/>
      <c r="AP911" s="1"/>
      <c r="AQ911" s="1"/>
    </row>
    <row r="912" spans="1:43">
      <c r="A912" s="1" t="s">
        <v>2608</v>
      </c>
      <c r="B912" s="1" t="s">
        <v>2609</v>
      </c>
      <c r="C912" s="3">
        <v>5.40547945205479</v>
      </c>
      <c r="D912" s="4">
        <v>42264</v>
      </c>
      <c r="E912" s="3">
        <v>42.6492093011</v>
      </c>
      <c r="F912" s="5" t="s">
        <v>1313</v>
      </c>
      <c r="G912" s="5">
        <v>1904</v>
      </c>
      <c r="H912" s="5" t="s">
        <v>655</v>
      </c>
      <c r="I912" s="3">
        <v>3.28358208955222</v>
      </c>
      <c r="J912" s="3">
        <v>24.3243243243243</v>
      </c>
      <c r="K912" s="3">
        <v>1.02189781021896</v>
      </c>
      <c r="L912" s="3">
        <v>18.9189189189189</v>
      </c>
      <c r="M912" s="3">
        <v>2.59451445515196</v>
      </c>
      <c r="N912" s="3">
        <v>21.6216216216216</v>
      </c>
      <c r="O912" s="3">
        <v>3.20656226696495</v>
      </c>
      <c r="P912" s="3">
        <v>40</v>
      </c>
      <c r="Q912" s="3">
        <v>2.36686390532543</v>
      </c>
      <c r="R912" s="3">
        <v>45.7142857142857</v>
      </c>
      <c r="S912" s="3">
        <v>12.7954360228199</v>
      </c>
      <c r="T912" s="3">
        <v>13.6363636363636</v>
      </c>
      <c r="U912" s="3">
        <v>28.5051067780873</v>
      </c>
      <c r="V912" s="3">
        <v>11.1111111111111</v>
      </c>
      <c r="W912" s="3">
        <v>31.3092979127135</v>
      </c>
      <c r="X912" s="3">
        <v>5.55555555555556</v>
      </c>
      <c r="Y912" s="3">
        <v>37.9860418743769</v>
      </c>
      <c r="Z912" s="3">
        <v>20</v>
      </c>
      <c r="AA912" s="3">
        <v>0.339643661762843</v>
      </c>
      <c r="AB912" s="3">
        <v>0.40337786780647</v>
      </c>
      <c r="AC912" s="3">
        <v>-4.40816326530613</v>
      </c>
      <c r="AD912" s="3">
        <v>2.1519936856199</v>
      </c>
      <c r="AE912" s="5">
        <v>3</v>
      </c>
      <c r="AF912" s="3">
        <v>0.71951947828102</v>
      </c>
      <c r="AG912" s="3">
        <v>15.8412717076566</v>
      </c>
      <c r="AH912" s="3">
        <v>12.4807509902755</v>
      </c>
      <c r="AI912" s="3">
        <v>9.36837819102168</v>
      </c>
      <c r="AJ912" s="3">
        <v>7.8228170301925</v>
      </c>
      <c r="AK912" s="3"/>
      <c r="AL912" s="3"/>
      <c r="AM912" s="3"/>
      <c r="AN912" s="5" t="s">
        <v>51</v>
      </c>
      <c r="AO912" s="1"/>
      <c r="AP912" s="1"/>
      <c r="AQ912" s="1"/>
    </row>
    <row r="913" spans="1:43">
      <c r="A913" s="1" t="s">
        <v>2610</v>
      </c>
      <c r="B913" s="1" t="s">
        <v>2611</v>
      </c>
      <c r="C913" s="3">
        <v>5.36986301369863</v>
      </c>
      <c r="D913" s="4">
        <v>42277</v>
      </c>
      <c r="E913" s="3">
        <v>50.3632842861</v>
      </c>
      <c r="F913" s="5" t="s">
        <v>2612</v>
      </c>
      <c r="G913" s="5">
        <v>635</v>
      </c>
      <c r="H913" s="5" t="s">
        <v>191</v>
      </c>
      <c r="I913" s="3">
        <v>-0.955940725059544</v>
      </c>
      <c r="J913" s="3">
        <v>96.3833634719711</v>
      </c>
      <c r="K913" s="3">
        <v>-0.906774332329486</v>
      </c>
      <c r="L913" s="3">
        <v>96.5753424657534</v>
      </c>
      <c r="M913" s="3">
        <v>-6.53619252739021</v>
      </c>
      <c r="N913" s="3">
        <v>99.0990990990991</v>
      </c>
      <c r="O913" s="3">
        <v>25.5524340643213</v>
      </c>
      <c r="P913" s="3">
        <v>22.4761904761905</v>
      </c>
      <c r="Q913" s="3">
        <v>43.1720378693698</v>
      </c>
      <c r="R913" s="3">
        <v>11.3207547169811</v>
      </c>
      <c r="S913" s="3">
        <v>91.3046256069512</v>
      </c>
      <c r="T913" s="3">
        <v>22.5490196078431</v>
      </c>
      <c r="U913" s="3">
        <v>270.719326482605</v>
      </c>
      <c r="V913" s="3">
        <v>3.2258064516129</v>
      </c>
      <c r="W913" s="3">
        <v>232.367632367632</v>
      </c>
      <c r="X913" s="3">
        <v>3.886925795053</v>
      </c>
      <c r="Y913" s="3">
        <v>257.741935483871</v>
      </c>
      <c r="Z913" s="3">
        <v>14.5569620253165</v>
      </c>
      <c r="AA913" s="3">
        <v>0.24860905476519</v>
      </c>
      <c r="AB913" s="3">
        <v>0.319900387623833</v>
      </c>
      <c r="AC913" s="3">
        <v>-31.7269302142496</v>
      </c>
      <c r="AD913" s="3">
        <v>1.54842817894927</v>
      </c>
      <c r="AE913" s="5">
        <v>4</v>
      </c>
      <c r="AF913" s="3">
        <v>3.64857133956292</v>
      </c>
      <c r="AG913" s="3">
        <v>110.78593680135</v>
      </c>
      <c r="AH913" s="3">
        <v>97.8645316001026</v>
      </c>
      <c r="AI913" s="3">
        <v>45.0861542716539</v>
      </c>
      <c r="AJ913" s="3">
        <v>35.3519271900449</v>
      </c>
      <c r="AK913" s="3"/>
      <c r="AL913" s="3"/>
      <c r="AM913" s="3">
        <v>0.1</v>
      </c>
      <c r="AN913" s="5" t="s">
        <v>56</v>
      </c>
      <c r="AO913" s="1"/>
      <c r="AP913" s="1"/>
      <c r="AQ913" s="1"/>
    </row>
    <row r="914" spans="1:43">
      <c r="A914" s="1" t="s">
        <v>2613</v>
      </c>
      <c r="B914" s="1" t="s">
        <v>2614</v>
      </c>
      <c r="C914" s="3">
        <v>5.02465753424658</v>
      </c>
      <c r="D914" s="4">
        <v>42403</v>
      </c>
      <c r="E914" s="3">
        <v>19.2755969191</v>
      </c>
      <c r="F914" s="5" t="s">
        <v>2615</v>
      </c>
      <c r="G914" s="5">
        <v>1200</v>
      </c>
      <c r="H914" s="5" t="s">
        <v>191</v>
      </c>
      <c r="I914" s="3">
        <v>9.24431401320618</v>
      </c>
      <c r="J914" s="3">
        <v>56.9620253164557</v>
      </c>
      <c r="K914" s="3">
        <v>2.90255701451279</v>
      </c>
      <c r="L914" s="3">
        <v>40.9246575342466</v>
      </c>
      <c r="M914" s="3">
        <v>8.52769679300291</v>
      </c>
      <c r="N914" s="3">
        <v>21.4414414414414</v>
      </c>
      <c r="O914" s="3">
        <v>7.78727737555328</v>
      </c>
      <c r="P914" s="3">
        <v>82.6666666666667</v>
      </c>
      <c r="Q914" s="3">
        <v>-2.35936852627949</v>
      </c>
      <c r="R914" s="3">
        <v>96.2264150943396</v>
      </c>
      <c r="S914" s="3">
        <v>51.2119473402232</v>
      </c>
      <c r="T914" s="3">
        <v>68.3823529411765</v>
      </c>
      <c r="U914" s="3">
        <v>198.597306625306</v>
      </c>
      <c r="V914" s="3">
        <v>22.8739002932551</v>
      </c>
      <c r="W914" s="3">
        <v>165.63667437618</v>
      </c>
      <c r="X914" s="3">
        <v>22.6148409893993</v>
      </c>
      <c r="Y914" s="3">
        <v>265.781700616</v>
      </c>
      <c r="Z914" s="3">
        <v>11.3924050632911</v>
      </c>
      <c r="AA914" s="3">
        <v>0.229614549338332</v>
      </c>
      <c r="AB914" s="3">
        <v>0.296004185262054</v>
      </c>
      <c r="AC914" s="3">
        <v>-37.1145374449339</v>
      </c>
      <c r="AD914" s="3">
        <v>1.034939045415</v>
      </c>
      <c r="AE914" s="5">
        <v>6</v>
      </c>
      <c r="AF914" s="3">
        <v>2.65525389814646</v>
      </c>
      <c r="AG914" s="3">
        <v>60.9979404786394</v>
      </c>
      <c r="AH914" s="3">
        <v>76.3094300744211</v>
      </c>
      <c r="AI914" s="3">
        <v>35.4769777920956</v>
      </c>
      <c r="AJ914" s="3">
        <v>33.1356103649318</v>
      </c>
      <c r="AK914" s="3"/>
      <c r="AL914" s="3"/>
      <c r="AM914" s="3"/>
      <c r="AN914" s="5" t="s">
        <v>46</v>
      </c>
      <c r="AO914" s="1"/>
      <c r="AP914" s="1"/>
      <c r="AQ914" s="1"/>
    </row>
    <row r="915" spans="1:43">
      <c r="A915" s="1" t="s">
        <v>2616</v>
      </c>
      <c r="B915" s="1" t="s">
        <v>2617</v>
      </c>
      <c r="C915" s="3">
        <v>3.79452054794521</v>
      </c>
      <c r="D915" s="4">
        <v>42852</v>
      </c>
      <c r="E915" s="3">
        <v>1.9029620352</v>
      </c>
      <c r="F915" s="5" t="s">
        <v>1049</v>
      </c>
      <c r="G915" s="5">
        <v>1386</v>
      </c>
      <c r="H915" s="5" t="s">
        <v>93</v>
      </c>
      <c r="I915" s="3">
        <v>5.982905982906</v>
      </c>
      <c r="J915" s="3">
        <v>49</v>
      </c>
      <c r="K915" s="3">
        <v>2.09580838323353</v>
      </c>
      <c r="L915" s="3">
        <v>42.7651139742319</v>
      </c>
      <c r="M915" s="3">
        <v>3.41167551175134</v>
      </c>
      <c r="N915" s="3">
        <v>39.7205588822355</v>
      </c>
      <c r="O915" s="3">
        <v>11.5290269828291</v>
      </c>
      <c r="P915" s="3">
        <v>47.0321931589537</v>
      </c>
      <c r="Q915" s="3">
        <v>17.0815450643777</v>
      </c>
      <c r="R915" s="3">
        <v>43.1372549019608</v>
      </c>
      <c r="S915" s="3">
        <v>43.2773109243698</v>
      </c>
      <c r="T915" s="3">
        <v>48.3853890947591</v>
      </c>
      <c r="U915" s="3">
        <v>69.8630136986301</v>
      </c>
      <c r="V915" s="3">
        <v>55.094130675526</v>
      </c>
      <c r="W915" s="3">
        <v>40.9090909090909</v>
      </c>
      <c r="X915" s="3">
        <v>67.665418227216</v>
      </c>
      <c r="Y915" s="3"/>
      <c r="Z915" s="3"/>
      <c r="AA915" s="3">
        <v>0.372919061077515</v>
      </c>
      <c r="AB915" s="3">
        <v>0.141242916713944</v>
      </c>
      <c r="AC915" s="3">
        <v>-26.3461538461538</v>
      </c>
      <c r="AD915" s="3">
        <v>0.458782317101724</v>
      </c>
      <c r="AE915" s="5">
        <v>3</v>
      </c>
      <c r="AF915" s="3">
        <v>0.801861089197826</v>
      </c>
      <c r="AG915" s="3">
        <v>36.3102775808663</v>
      </c>
      <c r="AH915" s="3">
        <v>31.3360983838778</v>
      </c>
      <c r="AI915" s="3">
        <v>10.9231682724103</v>
      </c>
      <c r="AJ915" s="3"/>
      <c r="AK915" s="3"/>
      <c r="AL915" s="3"/>
      <c r="AM915" s="3">
        <v>1</v>
      </c>
      <c r="AN915" s="5" t="s">
        <v>56</v>
      </c>
      <c r="AO915" s="1"/>
      <c r="AP915" s="1"/>
      <c r="AQ915" s="1"/>
    </row>
    <row r="916" spans="1:43">
      <c r="A916" s="1" t="s">
        <v>2618</v>
      </c>
      <c r="B916" s="1" t="s">
        <v>2619</v>
      </c>
      <c r="C916" s="3">
        <v>5.2958904109589</v>
      </c>
      <c r="D916" s="4">
        <v>42304</v>
      </c>
      <c r="E916" s="3">
        <v>8.9067574568</v>
      </c>
      <c r="F916" s="5" t="s">
        <v>2620</v>
      </c>
      <c r="G916" s="5">
        <v>1934</v>
      </c>
      <c r="H916" s="5" t="s">
        <v>93</v>
      </c>
      <c r="I916" s="3">
        <v>7.31117824773414</v>
      </c>
      <c r="J916" s="3">
        <v>42.25</v>
      </c>
      <c r="K916" s="3">
        <v>2.12765957446808</v>
      </c>
      <c r="L916" s="3">
        <v>42.1209117938553</v>
      </c>
      <c r="M916" s="3">
        <v>3.61726954492416</v>
      </c>
      <c r="N916" s="3">
        <v>38.0239520958084</v>
      </c>
      <c r="O916" s="3">
        <v>13.992297817715</v>
      </c>
      <c r="P916" s="3">
        <v>40.9456740442656</v>
      </c>
      <c r="Q916" s="3">
        <v>21.7272104180946</v>
      </c>
      <c r="R916" s="3">
        <v>33.0237358101135</v>
      </c>
      <c r="S916" s="3">
        <v>39.7324940991346</v>
      </c>
      <c r="T916" s="3">
        <v>52.7263102170461</v>
      </c>
      <c r="U916" s="3">
        <v>56.8904593639576</v>
      </c>
      <c r="V916" s="3">
        <v>61.7940199335548</v>
      </c>
      <c r="W916" s="3">
        <v>63.6866359447005</v>
      </c>
      <c r="X916" s="3">
        <v>49.0012484394507</v>
      </c>
      <c r="Y916" s="3">
        <v>79.0322580645161</v>
      </c>
      <c r="Z916" s="3">
        <v>50.9090909090909</v>
      </c>
      <c r="AA916" s="3">
        <v>0.386350548693743</v>
      </c>
      <c r="AB916" s="3">
        <v>0.530538784883936</v>
      </c>
      <c r="AC916" s="3">
        <v>-5.09505703422053</v>
      </c>
      <c r="AD916" s="3">
        <v>3.49690382219308</v>
      </c>
      <c r="AE916" s="5">
        <v>2</v>
      </c>
      <c r="AF916" s="3">
        <v>1.27961422580723</v>
      </c>
      <c r="AG916" s="3">
        <v>35.5405693691082</v>
      </c>
      <c r="AH916" s="3">
        <v>24.3790360890831</v>
      </c>
      <c r="AI916" s="3">
        <v>16.8025515512166</v>
      </c>
      <c r="AJ916" s="3">
        <v>14.9512127954812</v>
      </c>
      <c r="AK916" s="3"/>
      <c r="AL916" s="3"/>
      <c r="AM916" s="3">
        <v>50</v>
      </c>
      <c r="AN916" s="5" t="s">
        <v>56</v>
      </c>
      <c r="AO916" s="1"/>
      <c r="AP916" s="1"/>
      <c r="AQ916" s="1"/>
    </row>
    <row r="917" spans="1:43">
      <c r="A917" s="1" t="s">
        <v>2621</v>
      </c>
      <c r="B917" s="1" t="s">
        <v>2622</v>
      </c>
      <c r="C917" s="3">
        <v>5.52054794520548</v>
      </c>
      <c r="D917" s="4">
        <v>42222</v>
      </c>
      <c r="E917" s="3">
        <v>4.9403957868</v>
      </c>
      <c r="F917" s="5" t="s">
        <v>2623</v>
      </c>
      <c r="G917" s="5">
        <v>2016</v>
      </c>
      <c r="H917" s="5" t="s">
        <v>191</v>
      </c>
      <c r="I917" s="3">
        <v>10.4384943733023</v>
      </c>
      <c r="J917" s="3">
        <v>47.1971066907776</v>
      </c>
      <c r="K917" s="3">
        <v>2.30050323508268</v>
      </c>
      <c r="L917" s="3">
        <v>56.1643835616438</v>
      </c>
      <c r="M917" s="3">
        <v>3.94448502556611</v>
      </c>
      <c r="N917" s="3">
        <v>64.1441441441441</v>
      </c>
      <c r="O917" s="3">
        <v>15.6440471353109</v>
      </c>
      <c r="P917" s="3">
        <v>60.952380952381</v>
      </c>
      <c r="Q917" s="3">
        <v>30.6703397612489</v>
      </c>
      <c r="R917" s="3">
        <v>28.3018867924528</v>
      </c>
      <c r="S917" s="3">
        <v>84.0879689521345</v>
      </c>
      <c r="T917" s="3">
        <v>28.921568627451</v>
      </c>
      <c r="U917" s="3">
        <v>135.401157981803</v>
      </c>
      <c r="V917" s="3">
        <v>58.0645161290323</v>
      </c>
      <c r="W917" s="3">
        <v>107.434402332362</v>
      </c>
      <c r="X917" s="3">
        <v>56.1837455830389</v>
      </c>
      <c r="Y917" s="3">
        <v>208.342361863489</v>
      </c>
      <c r="Z917" s="3">
        <v>33.5443037974684</v>
      </c>
      <c r="AA917" s="3">
        <v>0.408099411009535</v>
      </c>
      <c r="AB917" s="3">
        <v>0.288599218037691</v>
      </c>
      <c r="AC917" s="3">
        <v>-22.2755311857437</v>
      </c>
      <c r="AD917" s="3">
        <v>1.23353913926993</v>
      </c>
      <c r="AE917" s="5">
        <v>3</v>
      </c>
      <c r="AF917" s="3">
        <v>1.97536495043807</v>
      </c>
      <c r="AG917" s="3">
        <v>70.2864064241973</v>
      </c>
      <c r="AH917" s="3">
        <v>55.7398176551911</v>
      </c>
      <c r="AI917" s="3">
        <v>27.8020333155466</v>
      </c>
      <c r="AJ917" s="3">
        <v>28.6673963997941</v>
      </c>
      <c r="AK917" s="3"/>
      <c r="AL917" s="3"/>
      <c r="AM917" s="3"/>
      <c r="AN917" s="5" t="s">
        <v>46</v>
      </c>
      <c r="AO917" s="1"/>
      <c r="AP917" s="1"/>
      <c r="AQ917" s="1"/>
    </row>
    <row r="918" spans="1:43">
      <c r="A918" s="1" t="s">
        <v>2624</v>
      </c>
      <c r="B918" s="1" t="s">
        <v>2625</v>
      </c>
      <c r="C918" s="3">
        <v>3.67945205479452</v>
      </c>
      <c r="D918" s="4">
        <v>42894</v>
      </c>
      <c r="E918" s="3">
        <v>1.5070539292</v>
      </c>
      <c r="F918" s="5" t="s">
        <v>2626</v>
      </c>
      <c r="G918" s="5">
        <v>541</v>
      </c>
      <c r="H918" s="5" t="s">
        <v>93</v>
      </c>
      <c r="I918" s="3">
        <v>7.85128102481986</v>
      </c>
      <c r="J918" s="3">
        <v>40.15</v>
      </c>
      <c r="K918" s="3">
        <v>2.98642966360856</v>
      </c>
      <c r="L918" s="3">
        <v>28.5431119920714</v>
      </c>
      <c r="M918" s="3">
        <v>1.21155200751349</v>
      </c>
      <c r="N918" s="3">
        <v>69.2115768463074</v>
      </c>
      <c r="O918" s="3">
        <v>18.3645450052172</v>
      </c>
      <c r="P918" s="3">
        <v>28.5211267605634</v>
      </c>
      <c r="Q918" s="3">
        <v>29.2378725190382</v>
      </c>
      <c r="R918" s="3">
        <v>19.453044375645</v>
      </c>
      <c r="S918" s="3">
        <v>69.615172739435</v>
      </c>
      <c r="T918" s="3">
        <v>22.9221810481736</v>
      </c>
      <c r="U918" s="3">
        <v>151.200466200466</v>
      </c>
      <c r="V918" s="3">
        <v>19.7120708748616</v>
      </c>
      <c r="W918" s="3">
        <v>105.619156649494</v>
      </c>
      <c r="X918" s="3">
        <v>27.5905118601748</v>
      </c>
      <c r="Y918" s="3"/>
      <c r="Z918" s="3"/>
      <c r="AA918" s="3">
        <v>0.237344278023809</v>
      </c>
      <c r="AB918" s="3">
        <v>0.22586003134412</v>
      </c>
      <c r="AC918" s="3">
        <v>-29.2870905587669</v>
      </c>
      <c r="AD918" s="3">
        <v>0.925509432612529</v>
      </c>
      <c r="AE918" s="5">
        <v>8</v>
      </c>
      <c r="AF918" s="3">
        <v>1.93867795393948</v>
      </c>
      <c r="AG918" s="3">
        <v>91.6670729037327</v>
      </c>
      <c r="AH918" s="3">
        <v>61.3894796328717</v>
      </c>
      <c r="AI918" s="3">
        <v>26.1047862941182</v>
      </c>
      <c r="AJ918" s="3"/>
      <c r="AK918" s="3"/>
      <c r="AL918" s="3"/>
      <c r="AM918" s="3"/>
      <c r="AN918" s="5" t="s">
        <v>46</v>
      </c>
      <c r="AO918" s="1"/>
      <c r="AP918" s="1"/>
      <c r="AQ918" s="1"/>
    </row>
    <row r="919" spans="1:43">
      <c r="A919" s="1" t="s">
        <v>2627</v>
      </c>
      <c r="B919" s="1" t="s">
        <v>2628</v>
      </c>
      <c r="C919" s="3">
        <v>3.96986301369863</v>
      </c>
      <c r="D919" s="4">
        <v>42788</v>
      </c>
      <c r="E919" s="3">
        <v>0.1303319526</v>
      </c>
      <c r="F919" s="5" t="s">
        <v>748</v>
      </c>
      <c r="G919" s="5">
        <v>1450</v>
      </c>
      <c r="H919" s="5" t="s">
        <v>93</v>
      </c>
      <c r="I919" s="3">
        <v>12.5574814290768</v>
      </c>
      <c r="J919" s="3">
        <v>19.1</v>
      </c>
      <c r="K919" s="3">
        <v>2.61206062560464</v>
      </c>
      <c r="L919" s="3">
        <v>34.1427155599604</v>
      </c>
      <c r="M919" s="3">
        <v>3.01068306895435</v>
      </c>
      <c r="N919" s="3">
        <v>42.4650698602794</v>
      </c>
      <c r="O919" s="3">
        <v>20.6216830932525</v>
      </c>
      <c r="P919" s="3">
        <v>22.2334004024145</v>
      </c>
      <c r="Q919" s="3">
        <v>28.3582089552239</v>
      </c>
      <c r="R919" s="3">
        <v>21.3106295149639</v>
      </c>
      <c r="S919" s="3">
        <v>68.9856611789697</v>
      </c>
      <c r="T919" s="3">
        <v>23.6103758602435</v>
      </c>
      <c r="U919" s="3">
        <v>134.660766961652</v>
      </c>
      <c r="V919" s="3">
        <v>26.5227021040975</v>
      </c>
      <c r="W919" s="3">
        <v>133.798677443057</v>
      </c>
      <c r="X919" s="3">
        <v>16.6042446941323</v>
      </c>
      <c r="Y919" s="3"/>
      <c r="Z919" s="3"/>
      <c r="AA919" s="3">
        <v>0.286902683770508</v>
      </c>
      <c r="AB919" s="3">
        <v>0.391643585906566</v>
      </c>
      <c r="AC919" s="3">
        <v>-15.5844155844156</v>
      </c>
      <c r="AD919" s="3">
        <v>2.09535415303203</v>
      </c>
      <c r="AE919" s="5">
        <v>3</v>
      </c>
      <c r="AF919" s="3">
        <v>2.25066244075189</v>
      </c>
      <c r="AG919" s="3">
        <v>71.0206049216317</v>
      </c>
      <c r="AH919" s="3">
        <v>53.8316176447192</v>
      </c>
      <c r="AI919" s="3">
        <v>31.0399425200741</v>
      </c>
      <c r="AJ919" s="3"/>
      <c r="AK919" s="3"/>
      <c r="AL919" s="3"/>
      <c r="AM919" s="3"/>
      <c r="AN919" s="5" t="s">
        <v>46</v>
      </c>
      <c r="AO919" s="1"/>
      <c r="AP919" s="1"/>
      <c r="AQ919" s="1"/>
    </row>
    <row r="920" spans="1:43">
      <c r="A920" s="1" t="s">
        <v>2629</v>
      </c>
      <c r="B920" s="1" t="s">
        <v>2630</v>
      </c>
      <c r="C920" s="3">
        <v>4.18082191780822</v>
      </c>
      <c r="D920" s="4">
        <v>42711</v>
      </c>
      <c r="E920" s="3">
        <v>0.4480859002</v>
      </c>
      <c r="F920" s="5" t="s">
        <v>2631</v>
      </c>
      <c r="G920" s="5">
        <v>804</v>
      </c>
      <c r="H920" s="5" t="s">
        <v>93</v>
      </c>
      <c r="I920" s="3">
        <v>13.95</v>
      </c>
      <c r="J920" s="3">
        <v>13</v>
      </c>
      <c r="K920" s="3">
        <v>2.98703059333906</v>
      </c>
      <c r="L920" s="3">
        <v>28.4935579781962</v>
      </c>
      <c r="M920" s="3">
        <v>6.24708624708624</v>
      </c>
      <c r="N920" s="3">
        <v>22.1556886227545</v>
      </c>
      <c r="O920" s="3">
        <v>20.6011536222681</v>
      </c>
      <c r="P920" s="3">
        <v>22.2837022132797</v>
      </c>
      <c r="Q920" s="3">
        <v>21.1718417694598</v>
      </c>
      <c r="R920" s="3">
        <v>34.3653250773994</v>
      </c>
      <c r="S920" s="3">
        <v>43.8127090301003</v>
      </c>
      <c r="T920" s="3">
        <v>47.85600847009</v>
      </c>
      <c r="U920" s="3">
        <v>99.195874486496</v>
      </c>
      <c r="V920" s="3">
        <v>41.0852713178295</v>
      </c>
      <c r="W920" s="3">
        <v>72.5861416130254</v>
      </c>
      <c r="X920" s="3">
        <v>43.9450686641698</v>
      </c>
      <c r="Y920" s="3"/>
      <c r="Z920" s="3"/>
      <c r="AA920" s="3">
        <v>0.175607182836506</v>
      </c>
      <c r="AB920" s="3">
        <v>0.170366114204469</v>
      </c>
      <c r="AC920" s="3">
        <v>-28.3478013376975</v>
      </c>
      <c r="AD920" s="3">
        <v>0.702371953522593</v>
      </c>
      <c r="AE920" s="5">
        <v>3</v>
      </c>
      <c r="AF920" s="3">
        <v>1.4128496989114</v>
      </c>
      <c r="AG920" s="3">
        <v>44.6037608098885</v>
      </c>
      <c r="AH920" s="3">
        <v>44.5114407111573</v>
      </c>
      <c r="AI920" s="3">
        <v>20.5013747189191</v>
      </c>
      <c r="AJ920" s="3">
        <v>23.666307019184</v>
      </c>
      <c r="AK920" s="3"/>
      <c r="AL920" s="3"/>
      <c r="AM920" s="3"/>
      <c r="AN920" s="5" t="s">
        <v>46</v>
      </c>
      <c r="AO920" s="1"/>
      <c r="AP920" s="1"/>
      <c r="AQ920" s="1"/>
    </row>
    <row r="921" spans="1:43">
      <c r="A921" s="1" t="s">
        <v>2632</v>
      </c>
      <c r="B921" s="1" t="s">
        <v>2633</v>
      </c>
      <c r="C921" s="3">
        <v>2.85753424657534</v>
      </c>
      <c r="D921" s="4">
        <v>43194</v>
      </c>
      <c r="E921" s="3">
        <v>1.5467434657</v>
      </c>
      <c r="F921" s="5" t="s">
        <v>2631</v>
      </c>
      <c r="G921" s="5">
        <v>804</v>
      </c>
      <c r="H921" s="5" t="s">
        <v>93</v>
      </c>
      <c r="I921" s="3">
        <v>13.7114142139268</v>
      </c>
      <c r="J921" s="3">
        <v>13.65</v>
      </c>
      <c r="K921" s="3">
        <v>5.74098798397864</v>
      </c>
      <c r="L921" s="3">
        <v>1.33795837462834</v>
      </c>
      <c r="M921" s="3">
        <v>7.60869565217392</v>
      </c>
      <c r="N921" s="3">
        <v>13.5728542914172</v>
      </c>
      <c r="O921" s="3">
        <v>21.8461538461538</v>
      </c>
      <c r="P921" s="3">
        <v>18.41046277666</v>
      </c>
      <c r="Q921" s="3">
        <v>26.4166001596169</v>
      </c>
      <c r="R921" s="3">
        <v>24.8194014447884</v>
      </c>
      <c r="S921" s="3">
        <v>45.8563535911602</v>
      </c>
      <c r="T921" s="3">
        <v>46.3737427210164</v>
      </c>
      <c r="U921" s="3">
        <v>74.2574257425743</v>
      </c>
      <c r="V921" s="3">
        <v>52.4916943521595</v>
      </c>
      <c r="W921" s="3"/>
      <c r="X921" s="3"/>
      <c r="Y921" s="3"/>
      <c r="Z921" s="3"/>
      <c r="AA921" s="3">
        <v>0.228372634664219</v>
      </c>
      <c r="AB921" s="3">
        <v>0.190145396831362</v>
      </c>
      <c r="AC921" s="3">
        <v>-17.1314741035857</v>
      </c>
      <c r="AD921" s="3"/>
      <c r="AE921" s="5">
        <v>4</v>
      </c>
      <c r="AF921" s="3">
        <v>1.2035241101631</v>
      </c>
      <c r="AG921" s="3">
        <v>35.6578615717561</v>
      </c>
      <c r="AH921" s="3">
        <v>34.7913884081522</v>
      </c>
      <c r="AI921" s="3"/>
      <c r="AJ921" s="3"/>
      <c r="AK921" s="3"/>
      <c r="AL921" s="3"/>
      <c r="AM921" s="3"/>
      <c r="AN921" s="5" t="s">
        <v>46</v>
      </c>
      <c r="AO921" s="1"/>
      <c r="AP921" s="1"/>
      <c r="AQ921" s="1"/>
    </row>
    <row r="922" spans="1:43">
      <c r="A922" s="1" t="s">
        <v>2634</v>
      </c>
      <c r="B922" s="1" t="s">
        <v>2635</v>
      </c>
      <c r="C922" s="3">
        <v>5.47123287671233</v>
      </c>
      <c r="D922" s="4">
        <v>42240</v>
      </c>
      <c r="E922" s="3">
        <v>1.19524854</v>
      </c>
      <c r="F922" s="5" t="s">
        <v>2636</v>
      </c>
      <c r="G922" s="5">
        <v>1157</v>
      </c>
      <c r="H922" s="5" t="s">
        <v>93</v>
      </c>
      <c r="I922" s="3">
        <v>12.7282789153293</v>
      </c>
      <c r="J922" s="3">
        <v>17.7</v>
      </c>
      <c r="K922" s="3">
        <v>2.36180904522613</v>
      </c>
      <c r="L922" s="3">
        <v>37.9583746283449</v>
      </c>
      <c r="M922" s="3">
        <v>6.03852160333159</v>
      </c>
      <c r="N922" s="3">
        <v>23.6526946107784</v>
      </c>
      <c r="O922" s="3">
        <v>26.3647642679901</v>
      </c>
      <c r="P922" s="3">
        <v>8.90342052313883</v>
      </c>
      <c r="Q922" s="3">
        <v>28.5984848484848</v>
      </c>
      <c r="R922" s="3">
        <v>20.7430340557276</v>
      </c>
      <c r="S922" s="3">
        <v>67.7924217462932</v>
      </c>
      <c r="T922" s="3">
        <v>24.7220751720487</v>
      </c>
      <c r="U922" s="3">
        <v>118.327974276527</v>
      </c>
      <c r="V922" s="3">
        <v>33.7209302325581</v>
      </c>
      <c r="W922" s="3">
        <v>94.3702290076336</v>
      </c>
      <c r="X922" s="3">
        <v>33.7078651685393</v>
      </c>
      <c r="Y922" s="3">
        <v>148.112058465286</v>
      </c>
      <c r="Z922" s="3">
        <v>25.0649350649351</v>
      </c>
      <c r="AA922" s="3">
        <v>0.265846350699236</v>
      </c>
      <c r="AB922" s="3">
        <v>0.245297330203699</v>
      </c>
      <c r="AC922" s="3">
        <v>-19.9448529411765</v>
      </c>
      <c r="AD922" s="3">
        <v>1.24083460845427</v>
      </c>
      <c r="AE922" s="5">
        <v>4</v>
      </c>
      <c r="AF922" s="3">
        <v>1.7756850562872</v>
      </c>
      <c r="AG922" s="3">
        <v>66.7978461040337</v>
      </c>
      <c r="AH922" s="3">
        <v>47.9720169186819</v>
      </c>
      <c r="AI922" s="3">
        <v>23.0107734959143</v>
      </c>
      <c r="AJ922" s="3">
        <v>18.0359842124183</v>
      </c>
      <c r="AK922" s="3"/>
      <c r="AL922" s="3"/>
      <c r="AM922" s="3"/>
      <c r="AN922" s="5" t="s">
        <v>46</v>
      </c>
      <c r="AO922" s="1"/>
      <c r="AP922" s="1"/>
      <c r="AQ922" s="1"/>
    </row>
    <row r="923" spans="1:43">
      <c r="A923" s="1" t="s">
        <v>2637</v>
      </c>
      <c r="B923" s="1" t="s">
        <v>2638</v>
      </c>
      <c r="C923" s="3">
        <v>5.52054794520548</v>
      </c>
      <c r="D923" s="4">
        <v>42222</v>
      </c>
      <c r="E923" s="3">
        <v>0.5561848898</v>
      </c>
      <c r="F923" s="5" t="s">
        <v>680</v>
      </c>
      <c r="G923" s="5">
        <v>512</v>
      </c>
      <c r="H923" s="5" t="s">
        <v>191</v>
      </c>
      <c r="I923" s="3">
        <v>-3.20562939796716</v>
      </c>
      <c r="J923" s="3">
        <v>98.5533453887884</v>
      </c>
      <c r="K923" s="3">
        <v>0.814332247557004</v>
      </c>
      <c r="L923" s="3">
        <v>78.4246575342466</v>
      </c>
      <c r="M923" s="3">
        <v>-4.1795665634675</v>
      </c>
      <c r="N923" s="3">
        <v>97.4774774774775</v>
      </c>
      <c r="O923" s="3">
        <v>-5.35168195718655</v>
      </c>
      <c r="P923" s="3">
        <v>99.6190476190476</v>
      </c>
      <c r="Q923" s="3">
        <v>-8.83652430044183</v>
      </c>
      <c r="R923" s="3">
        <v>99.58071278826</v>
      </c>
      <c r="S923" s="3">
        <v>-0.241740531829179</v>
      </c>
      <c r="T923" s="3">
        <v>100</v>
      </c>
      <c r="U923" s="3">
        <v>58.5147247119078</v>
      </c>
      <c r="V923" s="3">
        <v>95.8944281524927</v>
      </c>
      <c r="W923" s="3">
        <v>19.9612403100775</v>
      </c>
      <c r="X923" s="3">
        <v>98.5865724381625</v>
      </c>
      <c r="Y923" s="3">
        <v>45.8186101295642</v>
      </c>
      <c r="Z923" s="3">
        <v>98.1012658227848</v>
      </c>
      <c r="AA923" s="3">
        <v>-0.00834029582233615</v>
      </c>
      <c r="AB923" s="3">
        <v>0.0541952069638387</v>
      </c>
      <c r="AC923" s="3">
        <v>-33.6651583710407</v>
      </c>
      <c r="AD923" s="3">
        <v>0.185433941203499</v>
      </c>
      <c r="AE923" s="5">
        <v>6</v>
      </c>
      <c r="AF923" s="3">
        <v>0.640126259703918</v>
      </c>
      <c r="AG923" s="3">
        <v>8.40718649878691</v>
      </c>
      <c r="AH923" s="3">
        <v>29.0763855237516</v>
      </c>
      <c r="AI923" s="3">
        <v>6.07761758493846</v>
      </c>
      <c r="AJ923" s="3">
        <v>10.298561360953</v>
      </c>
      <c r="AK923" s="3"/>
      <c r="AL923" s="3"/>
      <c r="AM923" s="3"/>
      <c r="AN923" s="5" t="s">
        <v>46</v>
      </c>
      <c r="AO923" s="1"/>
      <c r="AP923" s="1"/>
      <c r="AQ923" s="1"/>
    </row>
    <row r="924" spans="1:43">
      <c r="A924" s="1" t="s">
        <v>2639</v>
      </c>
      <c r="B924" s="1" t="s">
        <v>2640</v>
      </c>
      <c r="C924" s="3">
        <v>5.17260273972603</v>
      </c>
      <c r="D924" s="4">
        <v>42349</v>
      </c>
      <c r="E924" s="3">
        <v>5.9957382805</v>
      </c>
      <c r="F924" s="5" t="s">
        <v>2641</v>
      </c>
      <c r="G924" s="5">
        <v>742</v>
      </c>
      <c r="H924" s="5" t="s">
        <v>93</v>
      </c>
      <c r="I924" s="3">
        <v>3.23491448854469</v>
      </c>
      <c r="J924" s="3">
        <v>66</v>
      </c>
      <c r="K924" s="3">
        <v>1.18605202814898</v>
      </c>
      <c r="L924" s="3">
        <v>61.9425173439049</v>
      </c>
      <c r="M924" s="3">
        <v>1.43468611287254</v>
      </c>
      <c r="N924" s="3">
        <v>64.8702594810379</v>
      </c>
      <c r="O924" s="3">
        <v>7.26739312657167</v>
      </c>
      <c r="P924" s="3">
        <v>59.2555331991952</v>
      </c>
      <c r="Q924" s="3">
        <v>6.6683337501042</v>
      </c>
      <c r="R924" s="3">
        <v>77.6573787409701</v>
      </c>
      <c r="S924" s="3">
        <v>14.8330940416368</v>
      </c>
      <c r="T924" s="3">
        <v>86.8713605082054</v>
      </c>
      <c r="U924" s="3">
        <v>24.2427184466019</v>
      </c>
      <c r="V924" s="3">
        <v>90.9745293466224</v>
      </c>
      <c r="W924" s="3">
        <v>16.2306993642144</v>
      </c>
      <c r="X924" s="3">
        <v>95.3807740324594</v>
      </c>
      <c r="Y924" s="3">
        <v>27.7145708582834</v>
      </c>
      <c r="Z924" s="3">
        <v>92.7272727272727</v>
      </c>
      <c r="AA924" s="3">
        <v>0.185530630325347</v>
      </c>
      <c r="AB924" s="3">
        <v>0.0895228158488329</v>
      </c>
      <c r="AC924" s="3">
        <v>-12.5970664365833</v>
      </c>
      <c r="AD924" s="3">
        <v>0.407377105355321</v>
      </c>
      <c r="AE924" s="5">
        <v>3</v>
      </c>
      <c r="AF924" s="3">
        <v>0.302200337171187</v>
      </c>
      <c r="AG924" s="3">
        <v>15.7040369694077</v>
      </c>
      <c r="AH924" s="3">
        <v>11.1378865269037</v>
      </c>
      <c r="AI924" s="3">
        <v>3.86525633215216</v>
      </c>
      <c r="AJ924" s="3">
        <v>6.33421345877909</v>
      </c>
      <c r="AK924" s="3"/>
      <c r="AL924" s="3"/>
      <c r="AM924" s="3">
        <v>100</v>
      </c>
      <c r="AN924" s="5" t="s">
        <v>56</v>
      </c>
      <c r="AO924" s="1"/>
      <c r="AP924" s="1"/>
      <c r="AQ924" s="1"/>
    </row>
    <row r="925" spans="1:43">
      <c r="A925" s="1" t="s">
        <v>2642</v>
      </c>
      <c r="B925" s="1" t="s">
        <v>2643</v>
      </c>
      <c r="C925" s="3">
        <v>5.56438356164384</v>
      </c>
      <c r="D925" s="4">
        <v>42206</v>
      </c>
      <c r="E925" s="3">
        <v>616.3029263226</v>
      </c>
      <c r="F925" s="5" t="s">
        <v>2644</v>
      </c>
      <c r="G925" s="5">
        <v>2032</v>
      </c>
      <c r="H925" s="5" t="s">
        <v>64</v>
      </c>
      <c r="I925" s="3">
        <v>0.291198379320922</v>
      </c>
      <c r="J925" s="3">
        <v>21.7201166180758</v>
      </c>
      <c r="K925" s="3">
        <v>0.0408704919341555</v>
      </c>
      <c r="L925" s="3">
        <v>51.4577259475219</v>
      </c>
      <c r="M925" s="3">
        <v>0.214328665255254</v>
      </c>
      <c r="N925" s="3">
        <v>26.3848396501458</v>
      </c>
      <c r="O925" s="3">
        <v>0.647133398417463</v>
      </c>
      <c r="P925" s="3">
        <v>30.7017543859649</v>
      </c>
      <c r="Q925" s="3">
        <v>1.18130548526761</v>
      </c>
      <c r="R925" s="3">
        <v>34.4674556213018</v>
      </c>
      <c r="S925" s="3">
        <v>2.31866486932366</v>
      </c>
      <c r="T925" s="3">
        <v>12.4437781109445</v>
      </c>
      <c r="U925" s="3">
        <v>5.15316544121718</v>
      </c>
      <c r="V925" s="3">
        <v>10.6481481481481</v>
      </c>
      <c r="W925" s="3">
        <v>9.32709471888631</v>
      </c>
      <c r="X925" s="3">
        <v>5.8641975308642</v>
      </c>
      <c r="Y925" s="3">
        <v>17.6552394190361</v>
      </c>
      <c r="Z925" s="3">
        <v>2.25563909774436</v>
      </c>
      <c r="AA925" s="3">
        <v>0.464379833001867</v>
      </c>
      <c r="AB925" s="3">
        <v>4.94020051646113</v>
      </c>
      <c r="AC925" s="3">
        <v>0</v>
      </c>
      <c r="AD925" s="3"/>
      <c r="AE925" s="5"/>
      <c r="AF925" s="3">
        <v>0.246519729987494</v>
      </c>
      <c r="AG925" s="3">
        <v>1.69945466495158</v>
      </c>
      <c r="AH925" s="3">
        <v>1.83754240321063</v>
      </c>
      <c r="AI925" s="3">
        <v>2.22990458687933</v>
      </c>
      <c r="AJ925" s="3">
        <v>2.45378611070075</v>
      </c>
      <c r="AK925" s="3"/>
      <c r="AL925" s="3"/>
      <c r="AM925" s="3">
        <v>300</v>
      </c>
      <c r="AN925" s="5" t="s">
        <v>56</v>
      </c>
      <c r="AO925" s="1"/>
      <c r="AP925" s="1"/>
      <c r="AQ925" s="1"/>
    </row>
    <row r="926" spans="1:43">
      <c r="A926" s="1" t="s">
        <v>2645</v>
      </c>
      <c r="B926" s="1" t="s">
        <v>2646</v>
      </c>
      <c r="C926" s="3">
        <v>4.48767123287671</v>
      </c>
      <c r="D926" s="4">
        <v>42599</v>
      </c>
      <c r="E926" s="3">
        <v>2.9301407164</v>
      </c>
      <c r="F926" s="5" t="s">
        <v>2647</v>
      </c>
      <c r="G926" s="5">
        <v>1154</v>
      </c>
      <c r="H926" s="5" t="s">
        <v>93</v>
      </c>
      <c r="I926" s="3">
        <v>10.1575230852797</v>
      </c>
      <c r="J926" s="3">
        <v>29.7</v>
      </c>
      <c r="K926" s="3">
        <v>1.80722891566265</v>
      </c>
      <c r="L926" s="3">
        <v>47.1754212091179</v>
      </c>
      <c r="M926" s="3">
        <v>4.4822256568779</v>
      </c>
      <c r="N926" s="3">
        <v>32.5848303393214</v>
      </c>
      <c r="O926" s="3">
        <v>18.2507288629738</v>
      </c>
      <c r="P926" s="3">
        <v>28.8732394366197</v>
      </c>
      <c r="Q926" s="3">
        <v>31.6883116883117</v>
      </c>
      <c r="R926" s="3">
        <v>14.4478844169247</v>
      </c>
      <c r="S926" s="3">
        <v>91.6824196597353</v>
      </c>
      <c r="T926" s="3">
        <v>7.88777130757014</v>
      </c>
      <c r="U926" s="3">
        <v>191.379310344828</v>
      </c>
      <c r="V926" s="3">
        <v>8.3610188261351</v>
      </c>
      <c r="W926" s="3">
        <v>145.520581113801</v>
      </c>
      <c r="X926" s="3">
        <v>12.4843945068664</v>
      </c>
      <c r="Y926" s="3"/>
      <c r="Z926" s="3"/>
      <c r="AA926" s="3">
        <v>0.442280217663354</v>
      </c>
      <c r="AB926" s="3">
        <v>0.344551210124423</v>
      </c>
      <c r="AC926" s="3">
        <v>-28.476084538376</v>
      </c>
      <c r="AD926" s="3">
        <v>1.22319381898361</v>
      </c>
      <c r="AE926" s="5">
        <v>2</v>
      </c>
      <c r="AF926" s="3">
        <v>2.42739934459447</v>
      </c>
      <c r="AG926" s="3">
        <v>85.2335015320292</v>
      </c>
      <c r="AH926" s="3">
        <v>70.620887559684</v>
      </c>
      <c r="AI926" s="3">
        <v>33.0642843790886</v>
      </c>
      <c r="AJ926" s="3">
        <v>21.8685509089012</v>
      </c>
      <c r="AK926" s="3"/>
      <c r="AL926" s="3"/>
      <c r="AM926" s="3"/>
      <c r="AN926" s="5" t="s">
        <v>46</v>
      </c>
      <c r="AO926" s="1"/>
      <c r="AP926" s="1"/>
      <c r="AQ926" s="1"/>
    </row>
    <row r="927" spans="1:43">
      <c r="A927" s="1" t="s">
        <v>2648</v>
      </c>
      <c r="B927" s="1" t="s">
        <v>2649</v>
      </c>
      <c r="C927" s="3">
        <v>4.04657534246575</v>
      </c>
      <c r="D927" s="4">
        <v>42760</v>
      </c>
      <c r="E927" s="3">
        <v>21.8258161308</v>
      </c>
      <c r="F927" s="5" t="s">
        <v>2650</v>
      </c>
      <c r="G927" s="5">
        <v>1478</v>
      </c>
      <c r="H927" s="5" t="s">
        <v>1442</v>
      </c>
      <c r="I927" s="3">
        <v>10.3149878850813</v>
      </c>
      <c r="J927" s="3">
        <v>100</v>
      </c>
      <c r="K927" s="3">
        <v>1.52914941064033</v>
      </c>
      <c r="L927" s="3">
        <v>20</v>
      </c>
      <c r="M927" s="3">
        <v>7.05408128988915</v>
      </c>
      <c r="N927" s="3">
        <v>80</v>
      </c>
      <c r="O927" s="3">
        <v>21.920428462127</v>
      </c>
      <c r="P927" s="3">
        <v>100</v>
      </c>
      <c r="Q927" s="3">
        <v>26.8710191082802</v>
      </c>
      <c r="R927" s="3">
        <v>90</v>
      </c>
      <c r="S927" s="3">
        <v>63.6877247046738</v>
      </c>
      <c r="T927" s="3">
        <v>66.6666666666667</v>
      </c>
      <c r="U927" s="3">
        <v>128.622668579627</v>
      </c>
      <c r="V927" s="3">
        <v>50</v>
      </c>
      <c r="W927" s="3">
        <v>136.249073387695</v>
      </c>
      <c r="X927" s="3">
        <v>55.5555555555556</v>
      </c>
      <c r="Y927" s="3"/>
      <c r="Z927" s="3"/>
      <c r="AA927" s="3">
        <v>0.293141541129265</v>
      </c>
      <c r="AB927" s="3">
        <v>0.333534235458938</v>
      </c>
      <c r="AC927" s="3">
        <v>-20.8513263417643</v>
      </c>
      <c r="AD927" s="3">
        <v>1.58818959617027</v>
      </c>
      <c r="AE927" s="5">
        <v>3</v>
      </c>
      <c r="AF927" s="3">
        <v>2.19283458486731</v>
      </c>
      <c r="AG927" s="3">
        <v>71.7656734861309</v>
      </c>
      <c r="AH927" s="3">
        <v>55.9297277722246</v>
      </c>
      <c r="AI927" s="3">
        <v>33.1221659660331</v>
      </c>
      <c r="AJ927" s="3"/>
      <c r="AK927" s="3"/>
      <c r="AL927" s="3"/>
      <c r="AM927" s="3"/>
      <c r="AN927" s="5" t="s">
        <v>46</v>
      </c>
      <c r="AO927" s="1"/>
      <c r="AP927" s="1"/>
      <c r="AQ927" s="1"/>
    </row>
    <row r="928" spans="1:43">
      <c r="A928" s="1" t="s">
        <v>2651</v>
      </c>
      <c r="B928" s="1" t="s">
        <v>2652</v>
      </c>
      <c r="C928" s="3">
        <v>5.44931506849315</v>
      </c>
      <c r="D928" s="4">
        <v>42248</v>
      </c>
      <c r="E928" s="3">
        <v>3.6754213388</v>
      </c>
      <c r="F928" s="5" t="s">
        <v>2653</v>
      </c>
      <c r="G928" s="5">
        <v>1968</v>
      </c>
      <c r="H928" s="5" t="s">
        <v>191</v>
      </c>
      <c r="I928" s="3">
        <v>7.54079909960609</v>
      </c>
      <c r="J928" s="3">
        <v>69.8010849909584</v>
      </c>
      <c r="K928" s="3">
        <v>2.35672201392609</v>
      </c>
      <c r="L928" s="3">
        <v>55.3082191780822</v>
      </c>
      <c r="M928" s="3">
        <v>5.17336268574575</v>
      </c>
      <c r="N928" s="3">
        <v>51.7117117117117</v>
      </c>
      <c r="O928" s="3">
        <v>8.70307167235497</v>
      </c>
      <c r="P928" s="3">
        <v>79.8095238095238</v>
      </c>
      <c r="Q928" s="3">
        <v>18.328173374613</v>
      </c>
      <c r="R928" s="3">
        <v>61.8448637316562</v>
      </c>
      <c r="S928" s="3">
        <v>60.7334399249795</v>
      </c>
      <c r="T928" s="3">
        <v>57.3529411764706</v>
      </c>
      <c r="U928" s="3">
        <v>122.952836024972</v>
      </c>
      <c r="V928" s="3">
        <v>65.3958944281525</v>
      </c>
      <c r="W928" s="3">
        <v>86.1045492910394</v>
      </c>
      <c r="X928" s="3">
        <v>71.7314487632509</v>
      </c>
      <c r="Y928" s="3">
        <v>127.540763066265</v>
      </c>
      <c r="Z928" s="3">
        <v>62.6582278481013</v>
      </c>
      <c r="AA928" s="3">
        <v>0.246210641567863</v>
      </c>
      <c r="AB928" s="3">
        <v>0.185558713514033</v>
      </c>
      <c r="AC928" s="3">
        <v>-34.1914722445696</v>
      </c>
      <c r="AD928" s="3">
        <v>0.671439650314209</v>
      </c>
      <c r="AE928" s="5">
        <v>5</v>
      </c>
      <c r="AF928" s="3">
        <v>1.58353288329389</v>
      </c>
      <c r="AG928" s="3">
        <v>55.7158040000515</v>
      </c>
      <c r="AH928" s="3">
        <v>54.0530027435139</v>
      </c>
      <c r="AI928" s="3">
        <v>19.9527604398608</v>
      </c>
      <c r="AJ928" s="3">
        <v>21.1413381098328</v>
      </c>
      <c r="AK928" s="3"/>
      <c r="AL928" s="3"/>
      <c r="AM928" s="3"/>
      <c r="AN928" s="5" t="s">
        <v>46</v>
      </c>
      <c r="AO928" s="1"/>
      <c r="AP928" s="1"/>
      <c r="AQ928" s="1"/>
    </row>
    <row r="929" spans="1:43">
      <c r="A929" s="1" t="s">
        <v>2654</v>
      </c>
      <c r="B929" s="1" t="s">
        <v>2655</v>
      </c>
      <c r="C929" s="3">
        <v>5.46027397260274</v>
      </c>
      <c r="D929" s="4">
        <v>42244</v>
      </c>
      <c r="E929" s="3">
        <v>0.3784346182</v>
      </c>
      <c r="F929" s="5" t="s">
        <v>2656</v>
      </c>
      <c r="G929" s="5">
        <v>1834</v>
      </c>
      <c r="H929" s="5" t="s">
        <v>93</v>
      </c>
      <c r="I929" s="3">
        <v>2.2904983808546</v>
      </c>
      <c r="J929" s="3">
        <v>76.55</v>
      </c>
      <c r="K929" s="3">
        <v>0.590291262135921</v>
      </c>
      <c r="L929" s="3">
        <v>83.0029732408325</v>
      </c>
      <c r="M929" s="3">
        <v>-3.1845705315093</v>
      </c>
      <c r="N929" s="3">
        <v>95.3093812375249</v>
      </c>
      <c r="O929" s="3">
        <v>12.6369803444077</v>
      </c>
      <c r="P929" s="3">
        <v>43.7625754527163</v>
      </c>
      <c r="Q929" s="3">
        <v>14.438455421048</v>
      </c>
      <c r="R929" s="3">
        <v>48.3488132094943</v>
      </c>
      <c r="S929" s="3">
        <v>28.8272157564906</v>
      </c>
      <c r="T929" s="3">
        <v>63.6844891476972</v>
      </c>
      <c r="U929" s="3">
        <v>57.0770163735597</v>
      </c>
      <c r="V929" s="3">
        <v>61.5725359911406</v>
      </c>
      <c r="W929" s="3">
        <v>27.8858497086995</v>
      </c>
      <c r="X929" s="3">
        <v>85.4556803995006</v>
      </c>
      <c r="Y929" s="3">
        <v>31.8790861710512</v>
      </c>
      <c r="Z929" s="3">
        <v>90.1298701298701</v>
      </c>
      <c r="AA929" s="3">
        <v>0.129756784862001</v>
      </c>
      <c r="AB929" s="3">
        <v>0.0785993263826058</v>
      </c>
      <c r="AC929" s="3">
        <v>-30.8097432521396</v>
      </c>
      <c r="AD929" s="3">
        <v>0.276801883072983</v>
      </c>
      <c r="AE929" s="5">
        <v>3</v>
      </c>
      <c r="AF929" s="3">
        <v>0.74635901663428</v>
      </c>
      <c r="AG929" s="3">
        <v>19.336309652403</v>
      </c>
      <c r="AH929" s="3">
        <v>31.1430769421005</v>
      </c>
      <c r="AI929" s="3">
        <v>8.39704852274601</v>
      </c>
      <c r="AJ929" s="3">
        <v>6.85233292643865</v>
      </c>
      <c r="AK929" s="3"/>
      <c r="AL929" s="3"/>
      <c r="AM929" s="3"/>
      <c r="AN929" s="5" t="s">
        <v>46</v>
      </c>
      <c r="AO929" s="1"/>
      <c r="AP929" s="1"/>
      <c r="AQ929" s="1"/>
    </row>
    <row r="930" spans="1:43">
      <c r="A930" s="1" t="s">
        <v>2657</v>
      </c>
      <c r="B930" s="1" t="s">
        <v>2658</v>
      </c>
      <c r="C930" s="3">
        <v>5.21369863013699</v>
      </c>
      <c r="D930" s="4">
        <v>42334</v>
      </c>
      <c r="E930" s="3">
        <v>3.8440860695</v>
      </c>
      <c r="F930" s="5" t="s">
        <v>143</v>
      </c>
      <c r="G930" s="5">
        <v>1904</v>
      </c>
      <c r="H930" s="5" t="s">
        <v>191</v>
      </c>
      <c r="I930" s="3">
        <v>17.7095183921123</v>
      </c>
      <c r="J930" s="3">
        <v>7.23327305605787</v>
      </c>
      <c r="K930" s="3">
        <v>4.61745871250421</v>
      </c>
      <c r="L930" s="3">
        <v>9.76027397260274</v>
      </c>
      <c r="M930" s="3">
        <v>9.21885995777621</v>
      </c>
      <c r="N930" s="3">
        <v>18.018018018018</v>
      </c>
      <c r="O930" s="3">
        <v>34.9565217391304</v>
      </c>
      <c r="P930" s="3">
        <v>3.04761904761905</v>
      </c>
      <c r="Q930" s="3">
        <v>35.8424507658643</v>
      </c>
      <c r="R930" s="3">
        <v>23.0607966457023</v>
      </c>
      <c r="S930" s="3">
        <v>97.3299427844883</v>
      </c>
      <c r="T930" s="3">
        <v>16.1764705882353</v>
      </c>
      <c r="U930" s="3">
        <v>187.141535615171</v>
      </c>
      <c r="V930" s="3">
        <v>29.6187683284457</v>
      </c>
      <c r="W930" s="3">
        <v>146.937151949085</v>
      </c>
      <c r="X930" s="3">
        <v>35.3356890459364</v>
      </c>
      <c r="Y930" s="3">
        <v>221.325051759834</v>
      </c>
      <c r="Z930" s="3">
        <v>29.1139240506329</v>
      </c>
      <c r="AA930" s="3">
        <v>0.385374448360563</v>
      </c>
      <c r="AB930" s="3">
        <v>0.347159224697179</v>
      </c>
      <c r="AC930" s="3">
        <v>-27.5711159737418</v>
      </c>
      <c r="AD930" s="3">
        <v>1.27271280784082</v>
      </c>
      <c r="AE930" s="5">
        <v>3</v>
      </c>
      <c r="AF930" s="3">
        <v>2.39201822137508</v>
      </c>
      <c r="AG930" s="3">
        <v>86.9735983140511</v>
      </c>
      <c r="AH930" s="3">
        <v>74.1166477620083</v>
      </c>
      <c r="AI930" s="3">
        <v>34.0362721879774</v>
      </c>
      <c r="AJ930" s="3">
        <v>32.8054433918204</v>
      </c>
      <c r="AK930" s="3"/>
      <c r="AL930" s="3"/>
      <c r="AM930" s="3"/>
      <c r="AN930" s="5" t="s">
        <v>46</v>
      </c>
      <c r="AO930" s="1"/>
      <c r="AP930" s="1"/>
      <c r="AQ930" s="1"/>
    </row>
    <row r="931" spans="1:43">
      <c r="A931" s="1" t="s">
        <v>2659</v>
      </c>
      <c r="B931" s="1" t="s">
        <v>2660</v>
      </c>
      <c r="C931" s="3">
        <v>2.22191780821918</v>
      </c>
      <c r="D931" s="4">
        <v>43426</v>
      </c>
      <c r="E931" s="3">
        <v>0.6681754495</v>
      </c>
      <c r="F931" s="5" t="s">
        <v>2661</v>
      </c>
      <c r="G931" s="5">
        <v>703</v>
      </c>
      <c r="H931" s="5" t="s">
        <v>191</v>
      </c>
      <c r="I931" s="3">
        <v>1.78571428571427</v>
      </c>
      <c r="J931" s="3">
        <v>92.9475587703436</v>
      </c>
      <c r="K931" s="3">
        <v>2.96640889318511</v>
      </c>
      <c r="L931" s="3">
        <v>39.554794520548</v>
      </c>
      <c r="M931" s="3">
        <v>1.21147336540174</v>
      </c>
      <c r="N931" s="3">
        <v>81.981981981982</v>
      </c>
      <c r="O931" s="3">
        <v>1.89525289967714</v>
      </c>
      <c r="P931" s="3">
        <v>94.2857142857143</v>
      </c>
      <c r="Q931" s="3">
        <v>17.7490672930772</v>
      </c>
      <c r="R931" s="3">
        <v>63.5220125786163</v>
      </c>
      <c r="S931" s="3">
        <v>35.1010701545779</v>
      </c>
      <c r="T931" s="3">
        <v>86.7647058823529</v>
      </c>
      <c r="U931" s="3">
        <v>66.679706601467</v>
      </c>
      <c r="V931" s="3">
        <v>92.375366568915</v>
      </c>
      <c r="W931" s="3"/>
      <c r="X931" s="3"/>
      <c r="Y931" s="3"/>
      <c r="Z931" s="3"/>
      <c r="AA931" s="3">
        <v>0.20645870465386</v>
      </c>
      <c r="AB931" s="3">
        <v>0.33060715327345</v>
      </c>
      <c r="AC931" s="3">
        <v>-14.9405902644692</v>
      </c>
      <c r="AD931" s="3"/>
      <c r="AE931" s="5">
        <v>3</v>
      </c>
      <c r="AF931" s="3">
        <v>2.01557267289842</v>
      </c>
      <c r="AG931" s="3">
        <v>30.1719254780354</v>
      </c>
      <c r="AH931" s="3">
        <v>29.2061364535794</v>
      </c>
      <c r="AI931" s="3"/>
      <c r="AJ931" s="3"/>
      <c r="AK931" s="3"/>
      <c r="AL931" s="3"/>
      <c r="AM931" s="3"/>
      <c r="AN931" s="5" t="s">
        <v>46</v>
      </c>
      <c r="AO931" s="1"/>
      <c r="AP931" s="1"/>
      <c r="AQ931" s="1"/>
    </row>
    <row r="932" spans="1:43">
      <c r="A932" s="1" t="s">
        <v>2662</v>
      </c>
      <c r="B932" s="1" t="s">
        <v>2663</v>
      </c>
      <c r="C932" s="3">
        <v>5.42465753424658</v>
      </c>
      <c r="D932" s="4">
        <v>42257</v>
      </c>
      <c r="E932" s="3">
        <v>42.2927329016</v>
      </c>
      <c r="F932" s="5" t="s">
        <v>1719</v>
      </c>
      <c r="G932" s="5">
        <v>1981</v>
      </c>
      <c r="H932" s="5" t="s">
        <v>93</v>
      </c>
      <c r="I932" s="3">
        <v>17.9807692307692</v>
      </c>
      <c r="J932" s="3">
        <v>3.15</v>
      </c>
      <c r="K932" s="3">
        <v>4.78223740392827</v>
      </c>
      <c r="L932" s="3">
        <v>5.99603567888999</v>
      </c>
      <c r="M932" s="3">
        <v>9.4883997620464</v>
      </c>
      <c r="N932" s="3">
        <v>7.08582834331337</v>
      </c>
      <c r="O932" s="3">
        <v>38.3314543404735</v>
      </c>
      <c r="P932" s="3">
        <v>0.45271629778672</v>
      </c>
      <c r="Q932" s="3">
        <v>46.7703349282297</v>
      </c>
      <c r="R932" s="3">
        <v>2.73477812177503</v>
      </c>
      <c r="S932" s="3">
        <v>131.655129011957</v>
      </c>
      <c r="T932" s="3">
        <v>0.42350449973531</v>
      </c>
      <c r="U932" s="3">
        <v>339.260143198091</v>
      </c>
      <c r="V932" s="3">
        <v>0.0553709856035437</v>
      </c>
      <c r="W932" s="3">
        <v>442.920353982301</v>
      </c>
      <c r="X932" s="3">
        <v>0.0624219725343321</v>
      </c>
      <c r="Y932" s="3">
        <v>266.268656716418</v>
      </c>
      <c r="Z932" s="3">
        <v>3.11688311688312</v>
      </c>
      <c r="AA932" s="3">
        <v>0.436668573639413</v>
      </c>
      <c r="AB932" s="3">
        <v>0.721775320109524</v>
      </c>
      <c r="AC932" s="3">
        <v>-16.3194444444444</v>
      </c>
      <c r="AD932" s="3">
        <v>4.63104936847002</v>
      </c>
      <c r="AE932" s="5">
        <v>3</v>
      </c>
      <c r="AF932" s="3">
        <v>4.60759623574102</v>
      </c>
      <c r="AG932" s="3">
        <v>139.630858333013</v>
      </c>
      <c r="AH932" s="3">
        <v>109.078772604885</v>
      </c>
      <c r="AI932" s="3">
        <v>66.877320355088</v>
      </c>
      <c r="AJ932" s="3">
        <v>40.4812992183819</v>
      </c>
      <c r="AK932" s="3"/>
      <c r="AL932" s="3"/>
      <c r="AM932" s="3"/>
      <c r="AN932" s="5" t="s">
        <v>46</v>
      </c>
      <c r="AO932" s="1"/>
      <c r="AP932" s="1"/>
      <c r="AQ932" s="1"/>
    </row>
    <row r="933" spans="1:43">
      <c r="A933" s="1" t="s">
        <v>2664</v>
      </c>
      <c r="B933" s="1" t="s">
        <v>2665</v>
      </c>
      <c r="C933" s="3">
        <v>5.14520547945205</v>
      </c>
      <c r="D933" s="4">
        <v>42359</v>
      </c>
      <c r="E933" s="3">
        <v>4.669677999</v>
      </c>
      <c r="F933" s="5" t="s">
        <v>2666</v>
      </c>
      <c r="G933" s="5">
        <v>476</v>
      </c>
      <c r="H933" s="5" t="s">
        <v>93</v>
      </c>
      <c r="I933" s="3">
        <v>4.65507876154265</v>
      </c>
      <c r="J933" s="3">
        <v>54.4</v>
      </c>
      <c r="K933" s="3">
        <v>0.563703742366519</v>
      </c>
      <c r="L933" s="3">
        <v>83.597621407334</v>
      </c>
      <c r="M933" s="3">
        <v>2.16342329922054</v>
      </c>
      <c r="N933" s="3">
        <v>52.2954091816367</v>
      </c>
      <c r="O933" s="3">
        <v>9.7834757834758</v>
      </c>
      <c r="P933" s="3">
        <v>51.1066398390342</v>
      </c>
      <c r="Q933" s="3">
        <v>11.0489913544669</v>
      </c>
      <c r="R933" s="3">
        <v>56.3467492260062</v>
      </c>
      <c r="S933" s="3">
        <v>54.136</v>
      </c>
      <c r="T933" s="3">
        <v>38.4859714134463</v>
      </c>
      <c r="U933" s="3">
        <v>113.366555924695</v>
      </c>
      <c r="V933" s="3">
        <v>36.3233665559247</v>
      </c>
      <c r="W933" s="3">
        <v>89.6358267716536</v>
      </c>
      <c r="X933" s="3">
        <v>36.2671660424469</v>
      </c>
      <c r="Y933" s="3">
        <v>125.873388042204</v>
      </c>
      <c r="Z933" s="3">
        <v>31.4285714285714</v>
      </c>
      <c r="AA933" s="3">
        <v>0.282743147325016</v>
      </c>
      <c r="AB933" s="3">
        <v>0.225042521298994</v>
      </c>
      <c r="AC933" s="3">
        <v>-29.0552584670232</v>
      </c>
      <c r="AD933" s="3">
        <v>0.816682564229741</v>
      </c>
      <c r="AE933" s="5">
        <v>3</v>
      </c>
      <c r="AF933" s="3">
        <v>1.81567883567487</v>
      </c>
      <c r="AG933" s="3">
        <v>50.3154467518169</v>
      </c>
      <c r="AH933" s="3">
        <v>53.5548219243204</v>
      </c>
      <c r="AI933" s="3">
        <v>24.2821811758798</v>
      </c>
      <c r="AJ933" s="3">
        <v>20.8733101786158</v>
      </c>
      <c r="AK933" s="3"/>
      <c r="AL933" s="3"/>
      <c r="AM933" s="3"/>
      <c r="AN933" s="5" t="s">
        <v>46</v>
      </c>
      <c r="AO933" s="1"/>
      <c r="AP933" s="1"/>
      <c r="AQ933" s="1"/>
    </row>
    <row r="934" spans="1:43">
      <c r="A934" s="1" t="s">
        <v>2667</v>
      </c>
      <c r="B934" s="1" t="s">
        <v>2668</v>
      </c>
      <c r="C934" s="3">
        <v>5.44657534246575</v>
      </c>
      <c r="D934" s="4">
        <v>42249</v>
      </c>
      <c r="E934" s="3">
        <v>0.0929796217</v>
      </c>
      <c r="F934" s="5" t="s">
        <v>1515</v>
      </c>
      <c r="G934" s="5">
        <v>1989</v>
      </c>
      <c r="H934" s="5" t="s">
        <v>93</v>
      </c>
      <c r="I934" s="3">
        <v>1.25181950509461</v>
      </c>
      <c r="J934" s="3">
        <v>86.85</v>
      </c>
      <c r="K934" s="3">
        <v>0.462160600808784</v>
      </c>
      <c r="L934" s="3">
        <v>85.8275520317146</v>
      </c>
      <c r="M934" s="3">
        <v>0.310043982983636</v>
      </c>
      <c r="N934" s="3">
        <v>82.185628742515</v>
      </c>
      <c r="O934" s="3">
        <v>3.97608370702541</v>
      </c>
      <c r="P934" s="3">
        <v>80.9356136820926</v>
      </c>
      <c r="Q934" s="3">
        <v>5.1549508692366</v>
      </c>
      <c r="R934" s="3">
        <v>83.952528379773</v>
      </c>
      <c r="S934" s="3">
        <v>14.5020576131687</v>
      </c>
      <c r="T934" s="3">
        <v>87.6654314452091</v>
      </c>
      <c r="U934" s="3">
        <v>64.6390532544379</v>
      </c>
      <c r="V934" s="3">
        <v>57.3643410852713</v>
      </c>
      <c r="W934" s="3">
        <v>38.015873015873</v>
      </c>
      <c r="X934" s="3">
        <v>71.7228464419476</v>
      </c>
      <c r="Y934" s="3">
        <v>65.3181002357985</v>
      </c>
      <c r="Z934" s="3">
        <v>58.7012987012987</v>
      </c>
      <c r="AA934" s="3">
        <v>0.145272672050078</v>
      </c>
      <c r="AB934" s="3">
        <v>0.130564374070641</v>
      </c>
      <c r="AC934" s="3">
        <v>-27.2727272727273</v>
      </c>
      <c r="AD934" s="3">
        <v>0.41492359744292</v>
      </c>
      <c r="AE934" s="5">
        <v>5</v>
      </c>
      <c r="AF934" s="3">
        <v>0.904525491038482</v>
      </c>
      <c r="AG934" s="3">
        <v>14.3701988252949</v>
      </c>
      <c r="AH934" s="3">
        <v>31.156288975967</v>
      </c>
      <c r="AI934" s="3">
        <v>10.9751498801711</v>
      </c>
      <c r="AJ934" s="3">
        <v>10.5982306551231</v>
      </c>
      <c r="AK934" s="3"/>
      <c r="AL934" s="3"/>
      <c r="AM934" s="3"/>
      <c r="AN934" s="5" t="s">
        <v>46</v>
      </c>
      <c r="AO934" s="1"/>
      <c r="AP934" s="1"/>
      <c r="AQ934" s="1"/>
    </row>
    <row r="935" spans="1:43">
      <c r="A935" s="1" t="s">
        <v>2669</v>
      </c>
      <c r="B935" s="1" t="s">
        <v>2670</v>
      </c>
      <c r="C935" s="3">
        <v>4.54520547945206</v>
      </c>
      <c r="D935" s="4">
        <v>42578</v>
      </c>
      <c r="E935" s="3">
        <v>4.6311235205</v>
      </c>
      <c r="F935" s="5" t="s">
        <v>2671</v>
      </c>
      <c r="G935" s="5">
        <v>755</v>
      </c>
      <c r="H935" s="5" t="s">
        <v>191</v>
      </c>
      <c r="I935" s="3">
        <v>18.4392699811202</v>
      </c>
      <c r="J935" s="3">
        <v>5.24412296564195</v>
      </c>
      <c r="K935" s="3">
        <v>2.06073752711496</v>
      </c>
      <c r="L935" s="3">
        <v>59.5890410958904</v>
      </c>
      <c r="M935" s="3">
        <v>14.6163215590743</v>
      </c>
      <c r="N935" s="3">
        <v>2.16216216216216</v>
      </c>
      <c r="O935" s="3">
        <v>28.8158795345654</v>
      </c>
      <c r="P935" s="3">
        <v>13.3333333333333</v>
      </c>
      <c r="Q935" s="3">
        <v>32.5352112676056</v>
      </c>
      <c r="R935" s="3">
        <v>27.0440251572327</v>
      </c>
      <c r="S935" s="3">
        <v>64.3668122270742</v>
      </c>
      <c r="T935" s="3">
        <v>52.6960784313725</v>
      </c>
      <c r="U935" s="3">
        <v>85.9683794466403</v>
      </c>
      <c r="V935" s="3">
        <v>85.9237536656891</v>
      </c>
      <c r="W935" s="3">
        <v>58.9527027027027</v>
      </c>
      <c r="X935" s="3">
        <v>89.7526501766784</v>
      </c>
      <c r="Y935" s="3"/>
      <c r="Z935" s="3"/>
      <c r="AA935" s="3">
        <v>0.278284315179464</v>
      </c>
      <c r="AB935" s="3">
        <v>0.140213030761877</v>
      </c>
      <c r="AC935" s="3">
        <v>-32.4925816023739</v>
      </c>
      <c r="AD935" s="3">
        <v>0.513104618938193</v>
      </c>
      <c r="AE935" s="5">
        <v>5</v>
      </c>
      <c r="AF935" s="3">
        <v>1.12049643439916</v>
      </c>
      <c r="AG935" s="3">
        <v>64.7535021722302</v>
      </c>
      <c r="AH935" s="3">
        <v>42.9565033490138</v>
      </c>
      <c r="AI935" s="3">
        <v>15.0669623829312</v>
      </c>
      <c r="AJ935" s="3">
        <v>18.7325709324614</v>
      </c>
      <c r="AK935" s="3"/>
      <c r="AL935" s="3"/>
      <c r="AM935" s="3"/>
      <c r="AN935" s="5" t="s">
        <v>51</v>
      </c>
      <c r="AO935" s="1"/>
      <c r="AP935" s="1"/>
      <c r="AQ935" s="1"/>
    </row>
    <row r="936" spans="1:43">
      <c r="A936" s="1" t="s">
        <v>2672</v>
      </c>
      <c r="B936" s="1" t="s">
        <v>2673</v>
      </c>
      <c r="C936" s="3">
        <v>5.21917808219178</v>
      </c>
      <c r="D936" s="4">
        <v>42332</v>
      </c>
      <c r="E936" s="3">
        <v>6.1953442399</v>
      </c>
      <c r="F936" s="5" t="s">
        <v>2674</v>
      </c>
      <c r="G936" s="5">
        <v>1906</v>
      </c>
      <c r="H936" s="5" t="s">
        <v>93</v>
      </c>
      <c r="I936" s="3">
        <v>3.58875570776256</v>
      </c>
      <c r="J936" s="3">
        <v>62.8</v>
      </c>
      <c r="K936" s="3">
        <v>1.27650669642858</v>
      </c>
      <c r="L936" s="3">
        <v>59.4152626362735</v>
      </c>
      <c r="M936" s="3">
        <v>1.54567072317807</v>
      </c>
      <c r="N936" s="3">
        <v>63.0239520958084</v>
      </c>
      <c r="O936" s="3">
        <v>5.04268557372305</v>
      </c>
      <c r="P936" s="3">
        <v>73.5915492957747</v>
      </c>
      <c r="Q936" s="3">
        <v>8.48838078158859</v>
      </c>
      <c r="R936" s="3">
        <v>66.9762641898865</v>
      </c>
      <c r="S936" s="3">
        <v>23.6712095400341</v>
      </c>
      <c r="T936" s="3">
        <v>70.1958708311276</v>
      </c>
      <c r="U936" s="3">
        <v>41.0296260320544</v>
      </c>
      <c r="V936" s="3">
        <v>72.4252491694352</v>
      </c>
      <c r="W936" s="3">
        <v>41.2354085603113</v>
      </c>
      <c r="X936" s="3">
        <v>67.3533083645443</v>
      </c>
      <c r="Y936" s="3">
        <v>57.5656777711443</v>
      </c>
      <c r="Z936" s="3">
        <v>65.0649350649351</v>
      </c>
      <c r="AA936" s="3">
        <v>0.306190761846152</v>
      </c>
      <c r="AB936" s="3">
        <v>0.329656411352247</v>
      </c>
      <c r="AC936" s="3">
        <v>-6.76855895196508</v>
      </c>
      <c r="AD936" s="3">
        <v>1.79852892048655</v>
      </c>
      <c r="AE936" s="5">
        <v>3</v>
      </c>
      <c r="AF936" s="3">
        <v>0.906091479183286</v>
      </c>
      <c r="AG936" s="3">
        <v>18.225515853411</v>
      </c>
      <c r="AH936" s="3">
        <v>19.0343654303961</v>
      </c>
      <c r="AI936" s="3">
        <v>11.565764610194</v>
      </c>
      <c r="AJ936" s="3">
        <v>10.5464482278346</v>
      </c>
      <c r="AK936" s="3"/>
      <c r="AL936" s="3"/>
      <c r="AM936" s="3"/>
      <c r="AN936" s="5" t="s">
        <v>46</v>
      </c>
      <c r="AO936" s="1"/>
      <c r="AP936" s="1"/>
      <c r="AQ936" s="1"/>
    </row>
    <row r="937" spans="1:43">
      <c r="A937" s="1" t="s">
        <v>2675</v>
      </c>
      <c r="B937" s="1" t="s">
        <v>2676</v>
      </c>
      <c r="C937" s="3">
        <v>5.21095890410959</v>
      </c>
      <c r="D937" s="4">
        <v>42335</v>
      </c>
      <c r="E937" s="3">
        <v>7.1760473308</v>
      </c>
      <c r="F937" s="5" t="s">
        <v>49</v>
      </c>
      <c r="G937" s="5">
        <v>115</v>
      </c>
      <c r="H937" s="5" t="s">
        <v>93</v>
      </c>
      <c r="I937" s="3">
        <v>5.32544378698224</v>
      </c>
      <c r="J937" s="3">
        <v>51.3</v>
      </c>
      <c r="K937" s="3">
        <v>1.49679258731289</v>
      </c>
      <c r="L937" s="3">
        <v>53.5183349851338</v>
      </c>
      <c r="M937" s="3">
        <v>3.18840579710145</v>
      </c>
      <c r="N937" s="3">
        <v>41.0179640718563</v>
      </c>
      <c r="O937" s="3">
        <v>7.30972117558402</v>
      </c>
      <c r="P937" s="3">
        <v>59.1046277665996</v>
      </c>
      <c r="Q937" s="3">
        <v>11.5987460815047</v>
      </c>
      <c r="R937" s="3">
        <v>54.3859649122807</v>
      </c>
      <c r="S937" s="3">
        <v>26.5777777777778</v>
      </c>
      <c r="T937" s="3">
        <v>66.0137638962414</v>
      </c>
      <c r="U937" s="3">
        <v>29.9270072992701</v>
      </c>
      <c r="V937" s="3">
        <v>84.4407530454042</v>
      </c>
      <c r="W937" s="3">
        <v>28.9855072463768</v>
      </c>
      <c r="X937" s="3">
        <v>84.58177278402</v>
      </c>
      <c r="Y937" s="3">
        <v>46.3514902363823</v>
      </c>
      <c r="Z937" s="3">
        <v>77.9220779220779</v>
      </c>
      <c r="AA937" s="3">
        <v>0.438278888221875</v>
      </c>
      <c r="AB937" s="3">
        <v>0.360777305342127</v>
      </c>
      <c r="AC937" s="3">
        <v>-4.99108734402853</v>
      </c>
      <c r="AD937" s="3">
        <v>1.77071835084341</v>
      </c>
      <c r="AE937" s="5">
        <v>6</v>
      </c>
      <c r="AF937" s="3">
        <v>0.621083864060436</v>
      </c>
      <c r="AG937" s="3">
        <v>22.2329118057146</v>
      </c>
      <c r="AH937" s="3">
        <v>12.6627381849626</v>
      </c>
      <c r="AI937" s="3">
        <v>8.12983436028643</v>
      </c>
      <c r="AJ937" s="3">
        <v>9.2614921323743</v>
      </c>
      <c r="AK937" s="3"/>
      <c r="AL937" s="3"/>
      <c r="AM937" s="3">
        <v>10</v>
      </c>
      <c r="AN937" s="5" t="s">
        <v>56</v>
      </c>
      <c r="AO937" s="1"/>
      <c r="AP937" s="1"/>
      <c r="AQ937" s="1"/>
    </row>
    <row r="938" spans="1:43">
      <c r="A938" s="1" t="s">
        <v>2677</v>
      </c>
      <c r="B938" s="1" t="s">
        <v>2678</v>
      </c>
      <c r="C938" s="3">
        <v>5.36986301369863</v>
      </c>
      <c r="D938" s="4">
        <v>42277</v>
      </c>
      <c r="E938" s="3">
        <v>8.9098299445</v>
      </c>
      <c r="F938" s="5" t="s">
        <v>2679</v>
      </c>
      <c r="G938" s="5">
        <v>680</v>
      </c>
      <c r="H938" s="5" t="s">
        <v>1442</v>
      </c>
      <c r="I938" s="3">
        <v>22.3147742218325</v>
      </c>
      <c r="J938" s="3">
        <v>10</v>
      </c>
      <c r="K938" s="3">
        <v>5.04518072289156</v>
      </c>
      <c r="L938" s="3">
        <v>10</v>
      </c>
      <c r="M938" s="3">
        <v>17.0302013422819</v>
      </c>
      <c r="N938" s="3">
        <v>10</v>
      </c>
      <c r="O938" s="3">
        <v>41.912512716175</v>
      </c>
      <c r="P938" s="3">
        <v>10</v>
      </c>
      <c r="Q938" s="3">
        <v>51.6304347826087</v>
      </c>
      <c r="R938" s="3">
        <v>30</v>
      </c>
      <c r="S938" s="3">
        <v>128.501228501228</v>
      </c>
      <c r="T938" s="3">
        <v>8.33333333333333</v>
      </c>
      <c r="U938" s="3">
        <v>214.189189189189</v>
      </c>
      <c r="V938" s="3">
        <v>25</v>
      </c>
      <c r="W938" s="3">
        <v>187.925696594427</v>
      </c>
      <c r="X938" s="3">
        <v>44.4444444444444</v>
      </c>
      <c r="Y938" s="3">
        <v>245.29702970297</v>
      </c>
      <c r="Z938" s="3">
        <v>50</v>
      </c>
      <c r="AA938" s="3">
        <v>0.443363225024905</v>
      </c>
      <c r="AB938" s="3">
        <v>0.351373528018585</v>
      </c>
      <c r="AC938" s="3">
        <v>-28.8949275362319</v>
      </c>
      <c r="AD938" s="3">
        <v>1.45949820185667</v>
      </c>
      <c r="AE938" s="5">
        <v>3</v>
      </c>
      <c r="AF938" s="3">
        <v>2.65149018895009</v>
      </c>
      <c r="AG938" s="3">
        <v>132.530231805094</v>
      </c>
      <c r="AH938" s="3">
        <v>85.3693548687761</v>
      </c>
      <c r="AI938" s="3">
        <v>41.8986761479483</v>
      </c>
      <c r="AJ938" s="3">
        <v>35.0961960529043</v>
      </c>
      <c r="AK938" s="3"/>
      <c r="AL938" s="3"/>
      <c r="AM938" s="3"/>
      <c r="AN938" s="5" t="s">
        <v>46</v>
      </c>
      <c r="AO938" s="1"/>
      <c r="AP938" s="1"/>
      <c r="AQ938" s="1"/>
    </row>
    <row r="939" spans="1:43">
      <c r="A939" s="1" t="s">
        <v>2680</v>
      </c>
      <c r="B939" s="1" t="s">
        <v>2681</v>
      </c>
      <c r="C939" s="3">
        <v>5.46575342465753</v>
      </c>
      <c r="D939" s="4">
        <v>42242</v>
      </c>
      <c r="E939" s="3">
        <v>2.9833364479</v>
      </c>
      <c r="F939" s="5" t="s">
        <v>2682</v>
      </c>
      <c r="G939" s="5">
        <v>979</v>
      </c>
      <c r="H939" s="5" t="s">
        <v>191</v>
      </c>
      <c r="I939" s="3">
        <v>9.23747276688453</v>
      </c>
      <c r="J939" s="3">
        <v>57.1428571428571</v>
      </c>
      <c r="K939" s="3">
        <v>4.1978387364921</v>
      </c>
      <c r="L939" s="3">
        <v>14.5547945205479</v>
      </c>
      <c r="M939" s="3">
        <v>2.66175266175266</v>
      </c>
      <c r="N939" s="3">
        <v>73.3333333333333</v>
      </c>
      <c r="O939" s="3">
        <v>18.984337921215</v>
      </c>
      <c r="P939" s="3">
        <v>47.2380952380952</v>
      </c>
      <c r="Q939" s="3">
        <v>21.6990291262136</v>
      </c>
      <c r="R939" s="3">
        <v>51.1530398322851</v>
      </c>
      <c r="S939" s="3">
        <v>62.2653721682848</v>
      </c>
      <c r="T939" s="3">
        <v>55.3921568627451</v>
      </c>
      <c r="U939" s="3">
        <v>184.240362811791</v>
      </c>
      <c r="V939" s="3">
        <v>30.791788856305</v>
      </c>
      <c r="W939" s="3">
        <v>167.84188034188</v>
      </c>
      <c r="X939" s="3">
        <v>21.2014134275618</v>
      </c>
      <c r="Y939" s="3">
        <v>153.232323232323</v>
      </c>
      <c r="Z939" s="3">
        <v>53.1645569620253</v>
      </c>
      <c r="AA939" s="3">
        <v>0.256745828605212</v>
      </c>
      <c r="AB939" s="3">
        <v>0.340734557396131</v>
      </c>
      <c r="AC939" s="3">
        <v>-23.084025854109</v>
      </c>
      <c r="AD939" s="3">
        <v>1.68049295112828</v>
      </c>
      <c r="AE939" s="5">
        <v>3</v>
      </c>
      <c r="AF939" s="3">
        <v>2.62478031328038</v>
      </c>
      <c r="AG939" s="3">
        <v>70.158450256922</v>
      </c>
      <c r="AH939" s="3">
        <v>69.8612582530165</v>
      </c>
      <c r="AI939" s="3">
        <v>33.9854061541052</v>
      </c>
      <c r="AJ939" s="3">
        <v>25.55579331335</v>
      </c>
      <c r="AK939" s="3"/>
      <c r="AL939" s="3"/>
      <c r="AM939" s="3"/>
      <c r="AN939" s="5" t="s">
        <v>46</v>
      </c>
      <c r="AO939" s="1"/>
      <c r="AP939" s="1"/>
      <c r="AQ939" s="1"/>
    </row>
    <row r="940" spans="1:43">
      <c r="A940" s="1" t="s">
        <v>2683</v>
      </c>
      <c r="B940" s="1" t="s">
        <v>2684</v>
      </c>
      <c r="C940" s="3">
        <v>4.92876712328767</v>
      </c>
      <c r="D940" s="4">
        <v>42438</v>
      </c>
      <c r="E940" s="3">
        <v>55.1902355956</v>
      </c>
      <c r="F940" s="5" t="s">
        <v>2685</v>
      </c>
      <c r="G940" s="5">
        <v>1800</v>
      </c>
      <c r="H940" s="5" t="s">
        <v>93</v>
      </c>
      <c r="I940" s="3">
        <v>11.419984973704</v>
      </c>
      <c r="J940" s="3">
        <v>23.9</v>
      </c>
      <c r="K940" s="3">
        <v>2.62975778546713</v>
      </c>
      <c r="L940" s="3">
        <v>33.7462834489594</v>
      </c>
      <c r="M940" s="3">
        <v>4.38761145002348</v>
      </c>
      <c r="N940" s="3">
        <v>33.0339321357285</v>
      </c>
      <c r="O940" s="3">
        <v>20.9624796084829</v>
      </c>
      <c r="P940" s="3">
        <v>21.1770623742455</v>
      </c>
      <c r="Q940" s="3">
        <v>31.2776630274417</v>
      </c>
      <c r="R940" s="3">
        <v>14.8606811145511</v>
      </c>
      <c r="S940" s="3">
        <v>91.7672413793103</v>
      </c>
      <c r="T940" s="3">
        <v>7.7289571201694</v>
      </c>
      <c r="U940" s="3">
        <v>265.57107641742</v>
      </c>
      <c r="V940" s="3">
        <v>0.8859357696567</v>
      </c>
      <c r="W940" s="3">
        <v>233.080849358974</v>
      </c>
      <c r="X940" s="3">
        <v>1.43570536828964</v>
      </c>
      <c r="Y940" s="3"/>
      <c r="Z940" s="3"/>
      <c r="AA940" s="3">
        <v>0.355404356384031</v>
      </c>
      <c r="AB940" s="3">
        <v>0.431082276728941</v>
      </c>
      <c r="AC940" s="3">
        <v>-28.9444729477612</v>
      </c>
      <c r="AD940" s="3">
        <v>1.70095586476736</v>
      </c>
      <c r="AE940" s="5">
        <v>5</v>
      </c>
      <c r="AF940" s="3">
        <v>3.23362074543333</v>
      </c>
      <c r="AG940" s="3">
        <v>95.3399368881175</v>
      </c>
      <c r="AH940" s="3">
        <v>93.9432787503128</v>
      </c>
      <c r="AI940" s="3">
        <v>46.7062171991913</v>
      </c>
      <c r="AJ940" s="3">
        <v>40.0863557227723</v>
      </c>
      <c r="AK940" s="3"/>
      <c r="AL940" s="3"/>
      <c r="AM940" s="3"/>
      <c r="AN940" s="5" t="s">
        <v>51</v>
      </c>
      <c r="AO940" s="1"/>
      <c r="AP940" s="1"/>
      <c r="AQ940" s="1"/>
    </row>
    <row r="941" spans="1:43">
      <c r="A941" s="1" t="s">
        <v>2686</v>
      </c>
      <c r="B941" s="1" t="s">
        <v>2687</v>
      </c>
      <c r="C941" s="3">
        <v>5.46301369863014</v>
      </c>
      <c r="D941" s="4">
        <v>42243</v>
      </c>
      <c r="E941" s="3">
        <v>20.9581620519</v>
      </c>
      <c r="F941" s="5" t="s">
        <v>2688</v>
      </c>
      <c r="G941" s="5">
        <v>1350</v>
      </c>
      <c r="H941" s="5" t="s">
        <v>93</v>
      </c>
      <c r="I941" s="3">
        <v>11.8157973943329</v>
      </c>
      <c r="J941" s="3">
        <v>22.65</v>
      </c>
      <c r="K941" s="3">
        <v>4.04913375745209</v>
      </c>
      <c r="L941" s="3">
        <v>12.5371655104063</v>
      </c>
      <c r="M941" s="3">
        <v>5.31751174469463</v>
      </c>
      <c r="N941" s="3">
        <v>27.7445109780439</v>
      </c>
      <c r="O941" s="3">
        <v>19.8111034323888</v>
      </c>
      <c r="P941" s="3">
        <v>23.8430583501006</v>
      </c>
      <c r="Q941" s="3">
        <v>36.4375655823714</v>
      </c>
      <c r="R941" s="3">
        <v>9.13312693498452</v>
      </c>
      <c r="S941" s="3">
        <v>80.8414464534075</v>
      </c>
      <c r="T941" s="3">
        <v>14.134462678666</v>
      </c>
      <c r="U941" s="3">
        <v>159.272183449651</v>
      </c>
      <c r="V941" s="3">
        <v>16.7220376522702</v>
      </c>
      <c r="W941" s="3">
        <v>160.31031031031</v>
      </c>
      <c r="X941" s="3">
        <v>8.86392009987516</v>
      </c>
      <c r="Y941" s="3">
        <v>182.923372238659</v>
      </c>
      <c r="Z941" s="3">
        <v>14.8051948051948</v>
      </c>
      <c r="AA941" s="3">
        <v>0.417149430264806</v>
      </c>
      <c r="AB941" s="3">
        <v>0.396182028407008</v>
      </c>
      <c r="AC941" s="3">
        <v>-21.2653778558875</v>
      </c>
      <c r="AD941" s="3">
        <v>1.76256514972433</v>
      </c>
      <c r="AE941" s="5">
        <v>3</v>
      </c>
      <c r="AF941" s="3">
        <v>2.4848000816697</v>
      </c>
      <c r="AG941" s="3">
        <v>77.9659769963813</v>
      </c>
      <c r="AH941" s="3">
        <v>64.1863629769063</v>
      </c>
      <c r="AI941" s="3">
        <v>34.4025241397801</v>
      </c>
      <c r="AJ941" s="3">
        <v>27.3843507639056</v>
      </c>
      <c r="AK941" s="3"/>
      <c r="AL941" s="3"/>
      <c r="AM941" s="3"/>
      <c r="AN941" s="5" t="s">
        <v>46</v>
      </c>
      <c r="AO941" s="1"/>
      <c r="AP941" s="1"/>
      <c r="AQ941" s="1"/>
    </row>
    <row r="942" spans="1:43">
      <c r="A942" s="1" t="s">
        <v>2689</v>
      </c>
      <c r="B942" s="1" t="s">
        <v>2690</v>
      </c>
      <c r="C942" s="3">
        <v>3.52602739726027</v>
      </c>
      <c r="D942" s="4">
        <v>42950</v>
      </c>
      <c r="E942" s="3">
        <v>1.1757087855</v>
      </c>
      <c r="F942" s="5" t="s">
        <v>2691</v>
      </c>
      <c r="G942" s="5">
        <v>1288</v>
      </c>
      <c r="H942" s="5" t="s">
        <v>191</v>
      </c>
      <c r="I942" s="3">
        <v>14.0399556048835</v>
      </c>
      <c r="J942" s="3">
        <v>25.3164556962025</v>
      </c>
      <c r="K942" s="3">
        <v>3.7878787878788</v>
      </c>
      <c r="L942" s="3">
        <v>21.4041095890411</v>
      </c>
      <c r="M942" s="3">
        <v>8.61522198731502</v>
      </c>
      <c r="N942" s="3">
        <v>20.9009009009009</v>
      </c>
      <c r="O942" s="3">
        <v>24.0942028985507</v>
      </c>
      <c r="P942" s="3">
        <v>28.1904761904762</v>
      </c>
      <c r="Q942" s="3">
        <v>28.1372402041155</v>
      </c>
      <c r="R942" s="3">
        <v>33.3333333333333</v>
      </c>
      <c r="S942" s="3">
        <v>79.7359376509792</v>
      </c>
      <c r="T942" s="3">
        <v>33.8235294117647</v>
      </c>
      <c r="U942" s="3">
        <v>193.169511406821</v>
      </c>
      <c r="V942" s="3">
        <v>26.099706744868</v>
      </c>
      <c r="W942" s="3">
        <v>141.174517900802</v>
      </c>
      <c r="X942" s="3">
        <v>39.5759717314488</v>
      </c>
      <c r="Y942" s="3"/>
      <c r="Z942" s="3"/>
      <c r="AA942" s="3">
        <v>0.299271566712155</v>
      </c>
      <c r="AB942" s="3">
        <v>0.29937125761117</v>
      </c>
      <c r="AC942" s="3">
        <v>-28.5315985130112</v>
      </c>
      <c r="AD942" s="3">
        <v>1.19281480353087</v>
      </c>
      <c r="AE942" s="5">
        <v>3</v>
      </c>
      <c r="AF942" s="3">
        <v>2.34287713455914</v>
      </c>
      <c r="AG942" s="3">
        <v>85.2790203563311</v>
      </c>
      <c r="AH942" s="3">
        <v>73.0336278018468</v>
      </c>
      <c r="AI942" s="3">
        <v>32.5974065316601</v>
      </c>
      <c r="AJ942" s="3"/>
      <c r="AK942" s="3"/>
      <c r="AL942" s="3"/>
      <c r="AM942" s="3"/>
      <c r="AN942" s="5" t="s">
        <v>46</v>
      </c>
      <c r="AO942" s="1"/>
      <c r="AP942" s="1"/>
      <c r="AQ942" s="1"/>
    </row>
    <row r="943" spans="1:43">
      <c r="A943" s="1" t="s">
        <v>2692</v>
      </c>
      <c r="B943" s="1" t="s">
        <v>2693</v>
      </c>
      <c r="C943" s="3">
        <v>5.52602739726027</v>
      </c>
      <c r="D943" s="4">
        <v>42220</v>
      </c>
      <c r="E943" s="3">
        <v>0.526979623</v>
      </c>
      <c r="F943" s="5" t="s">
        <v>261</v>
      </c>
      <c r="G943" s="5">
        <v>287</v>
      </c>
      <c r="H943" s="5" t="s">
        <v>64</v>
      </c>
      <c r="I943" s="3">
        <v>0.212621267354026</v>
      </c>
      <c r="J943" s="3">
        <v>94.0233236151604</v>
      </c>
      <c r="K943" s="3">
        <v>0.0285431716460868</v>
      </c>
      <c r="L943" s="3">
        <v>96.2099125364432</v>
      </c>
      <c r="M943" s="3">
        <v>0.158318664940093</v>
      </c>
      <c r="N943" s="3">
        <v>93.4402332361516</v>
      </c>
      <c r="O943" s="3">
        <v>0.465609136618088</v>
      </c>
      <c r="P943" s="3">
        <v>95.3216374269006</v>
      </c>
      <c r="Q943" s="3">
        <v>0.903820086795047</v>
      </c>
      <c r="R943" s="3">
        <v>94.6745562130178</v>
      </c>
      <c r="S943" s="3">
        <v>1.73527873490732</v>
      </c>
      <c r="T943" s="3">
        <v>90.1049475262369</v>
      </c>
      <c r="U943" s="3">
        <v>3.80064854956251</v>
      </c>
      <c r="V943" s="3">
        <v>93.2098765432099</v>
      </c>
      <c r="W943" s="3">
        <v>7.10570591024597</v>
      </c>
      <c r="X943" s="3">
        <v>89.9691358024691</v>
      </c>
      <c r="Y943" s="3">
        <v>14.5471679539521</v>
      </c>
      <c r="Z943" s="3">
        <v>74.937343358396</v>
      </c>
      <c r="AA943" s="3">
        <v>-0.423594644521627</v>
      </c>
      <c r="AB943" s="3">
        <v>0.575773705017244</v>
      </c>
      <c r="AC943" s="3">
        <v>0</v>
      </c>
      <c r="AD943" s="3"/>
      <c r="AE943" s="5"/>
      <c r="AF943" s="3">
        <v>0.188791912115194</v>
      </c>
      <c r="AG943" s="3">
        <v>1.28354440397049</v>
      </c>
      <c r="AH943" s="3">
        <v>1.35663013466134</v>
      </c>
      <c r="AI943" s="3">
        <v>1.72753690785932</v>
      </c>
      <c r="AJ943" s="3">
        <v>2.03262456026423</v>
      </c>
      <c r="AK943" s="3"/>
      <c r="AL943" s="3"/>
      <c r="AM943" s="3">
        <v>500</v>
      </c>
      <c r="AN943" s="5" t="s">
        <v>56</v>
      </c>
      <c r="AO943" s="1"/>
      <c r="AP943" s="1"/>
      <c r="AQ943" s="1"/>
    </row>
    <row r="944" spans="1:43">
      <c r="A944" s="1" t="s">
        <v>2694</v>
      </c>
      <c r="B944" s="1" t="s">
        <v>2695</v>
      </c>
      <c r="C944" s="3">
        <v>4.9041095890411</v>
      </c>
      <c r="D944" s="4">
        <v>42447</v>
      </c>
      <c r="E944" s="3">
        <v>1.4397697621</v>
      </c>
      <c r="F944" s="5" t="s">
        <v>2696</v>
      </c>
      <c r="G944" s="5">
        <v>1347</v>
      </c>
      <c r="H944" s="5" t="s">
        <v>93</v>
      </c>
      <c r="I944" s="3">
        <v>7.03560703560704</v>
      </c>
      <c r="J944" s="3">
        <v>43.35</v>
      </c>
      <c r="K944" s="3">
        <v>1.38155221454694</v>
      </c>
      <c r="L944" s="3">
        <v>56.3429137760159</v>
      </c>
      <c r="M944" s="3">
        <v>1.96158561503882</v>
      </c>
      <c r="N944" s="3">
        <v>54.8403193612774</v>
      </c>
      <c r="O944" s="3">
        <v>15.9386617100372</v>
      </c>
      <c r="P944" s="3">
        <v>35.4627766599598</v>
      </c>
      <c r="Q944" s="3">
        <v>4.13188647746245</v>
      </c>
      <c r="R944" s="3">
        <v>86.5841073271414</v>
      </c>
      <c r="S944" s="3">
        <v>67.3373574782025</v>
      </c>
      <c r="T944" s="3">
        <v>25.1985177342509</v>
      </c>
      <c r="U944" s="3">
        <v>181.285231116122</v>
      </c>
      <c r="V944" s="3">
        <v>10.8527131782946</v>
      </c>
      <c r="W944" s="3">
        <v>146.785361028685</v>
      </c>
      <c r="X944" s="3">
        <v>12.1098626716604</v>
      </c>
      <c r="Y944" s="3"/>
      <c r="Z944" s="3"/>
      <c r="AA944" s="3">
        <v>0.23461748189784</v>
      </c>
      <c r="AB944" s="3">
        <v>0.246401137655034</v>
      </c>
      <c r="AC944" s="3">
        <v>-32.3223570190641</v>
      </c>
      <c r="AD944" s="3">
        <v>1.08477477317798</v>
      </c>
      <c r="AE944" s="5">
        <v>7</v>
      </c>
      <c r="AF944" s="3">
        <v>2.61530162482319</v>
      </c>
      <c r="AG944" s="3">
        <v>72.8702418438287</v>
      </c>
      <c r="AH944" s="3">
        <v>69.01974765633</v>
      </c>
      <c r="AI944" s="3">
        <v>30.1192109541582</v>
      </c>
      <c r="AJ944" s="3">
        <v>28.7059809084067</v>
      </c>
      <c r="AK944" s="3"/>
      <c r="AL944" s="3"/>
      <c r="AM944" s="3"/>
      <c r="AN944" s="5" t="s">
        <v>46</v>
      </c>
      <c r="AO944" s="1"/>
      <c r="AP944" s="1"/>
      <c r="AQ944" s="1"/>
    </row>
    <row r="945" spans="1:43">
      <c r="A945" s="1" t="s">
        <v>2697</v>
      </c>
      <c r="B945" s="1" t="s">
        <v>2698</v>
      </c>
      <c r="C945" s="3">
        <v>5.43013698630137</v>
      </c>
      <c r="D945" s="4">
        <v>42255</v>
      </c>
      <c r="E945" s="3">
        <v>7.0498689406</v>
      </c>
      <c r="F945" s="5" t="s">
        <v>2699</v>
      </c>
      <c r="G945" s="5">
        <v>532</v>
      </c>
      <c r="H945" s="5" t="s">
        <v>93</v>
      </c>
      <c r="I945" s="3">
        <v>4.38234360114322</v>
      </c>
      <c r="J945" s="3">
        <v>56.2</v>
      </c>
      <c r="K945" s="3">
        <v>-0.0304136253041425</v>
      </c>
      <c r="L945" s="3">
        <v>95.0941526263627</v>
      </c>
      <c r="M945" s="3">
        <v>-2.74736886597066</v>
      </c>
      <c r="N945" s="3">
        <v>94.311377245509</v>
      </c>
      <c r="O945" s="3">
        <v>16.6016317843207</v>
      </c>
      <c r="P945" s="3">
        <v>33.7525150905433</v>
      </c>
      <c r="Q945" s="3">
        <v>32.670241596033</v>
      </c>
      <c r="R945" s="3">
        <v>13.312693498452</v>
      </c>
      <c r="S945" s="3">
        <v>73.5480464625132</v>
      </c>
      <c r="T945" s="3">
        <v>18.6871360508205</v>
      </c>
      <c r="U945" s="3">
        <v>233.029381965552</v>
      </c>
      <c r="V945" s="3">
        <v>2.99003322259136</v>
      </c>
      <c r="W945" s="3">
        <v>174.210463591944</v>
      </c>
      <c r="X945" s="3">
        <v>5.61797752808989</v>
      </c>
      <c r="Y945" s="3">
        <v>176.683501683502</v>
      </c>
      <c r="Z945" s="3">
        <v>17.2727272727273</v>
      </c>
      <c r="AA945" s="3">
        <v>0.227566725662527</v>
      </c>
      <c r="AB945" s="3">
        <v>0.297034965602985</v>
      </c>
      <c r="AC945" s="3">
        <v>-34.2283234076915</v>
      </c>
      <c r="AD945" s="3">
        <v>1.16517485133875</v>
      </c>
      <c r="AE945" s="5">
        <v>3</v>
      </c>
      <c r="AF945" s="3">
        <v>2.86011721416644</v>
      </c>
      <c r="AG945" s="3">
        <v>101.532746384967</v>
      </c>
      <c r="AH945" s="3">
        <v>85.4132106868267</v>
      </c>
      <c r="AI945" s="3">
        <v>36.5920879067839</v>
      </c>
      <c r="AJ945" s="3">
        <v>28.4882927407237</v>
      </c>
      <c r="AK945" s="3"/>
      <c r="AL945" s="3"/>
      <c r="AM945" s="3"/>
      <c r="AN945" s="5" t="s">
        <v>46</v>
      </c>
      <c r="AO945" s="1"/>
      <c r="AP945" s="1"/>
      <c r="AQ945" s="1"/>
    </row>
    <row r="946" spans="1:43">
      <c r="A946" s="1" t="s">
        <v>2700</v>
      </c>
      <c r="B946" s="1" t="s">
        <v>2701</v>
      </c>
      <c r="C946" s="3">
        <v>4.50684931506849</v>
      </c>
      <c r="D946" s="4">
        <v>42592</v>
      </c>
      <c r="E946" s="3">
        <v>3.0213681054</v>
      </c>
      <c r="F946" s="5" t="s">
        <v>2702</v>
      </c>
      <c r="G946" s="5">
        <v>1120</v>
      </c>
      <c r="H946" s="5" t="s">
        <v>191</v>
      </c>
      <c r="I946" s="3">
        <v>12.5</v>
      </c>
      <c r="J946" s="3">
        <v>32.368896925859</v>
      </c>
      <c r="K946" s="3">
        <v>1.24999999999999</v>
      </c>
      <c r="L946" s="3">
        <v>72.2602739726027</v>
      </c>
      <c r="M946" s="3">
        <v>8.40768702814001</v>
      </c>
      <c r="N946" s="3">
        <v>22.3423423423423</v>
      </c>
      <c r="O946" s="3">
        <v>28.6237785016287</v>
      </c>
      <c r="P946" s="3">
        <v>14.0952380952381</v>
      </c>
      <c r="Q946" s="3">
        <v>37.2881355932203</v>
      </c>
      <c r="R946" s="3">
        <v>19.0775681341719</v>
      </c>
      <c r="S946" s="3">
        <v>85.387323943662</v>
      </c>
      <c r="T946" s="3">
        <v>27.2058823529412</v>
      </c>
      <c r="U946" s="3">
        <v>152.922337870296</v>
      </c>
      <c r="V946" s="3">
        <v>48.0938416422287</v>
      </c>
      <c r="W946" s="3">
        <v>133.308714918759</v>
      </c>
      <c r="X946" s="3">
        <v>43.1095406360424</v>
      </c>
      <c r="Y946" s="3"/>
      <c r="Z946" s="3"/>
      <c r="AA946" s="3">
        <v>0.336950240007019</v>
      </c>
      <c r="AB946" s="3">
        <v>0.276997436621784</v>
      </c>
      <c r="AC946" s="3">
        <v>-25</v>
      </c>
      <c r="AD946" s="3">
        <v>1.3024923045841</v>
      </c>
      <c r="AE946" s="5">
        <v>1</v>
      </c>
      <c r="AF946" s="3">
        <v>2.34887371842603</v>
      </c>
      <c r="AG946" s="3">
        <v>80.1905879548734</v>
      </c>
      <c r="AH946" s="3">
        <v>64.8694085161826</v>
      </c>
      <c r="AI946" s="3">
        <v>32.0404411444177</v>
      </c>
      <c r="AJ946" s="3">
        <v>36.4187266305171</v>
      </c>
      <c r="AK946" s="3"/>
      <c r="AL946" s="3"/>
      <c r="AM946" s="3"/>
      <c r="AN946" s="5" t="s">
        <v>51</v>
      </c>
      <c r="AO946" s="1"/>
      <c r="AP946" s="1"/>
      <c r="AQ946" s="1"/>
    </row>
    <row r="947" spans="1:43">
      <c r="A947" s="1" t="s">
        <v>2703</v>
      </c>
      <c r="B947" s="1" t="s">
        <v>2704</v>
      </c>
      <c r="C947" s="3">
        <v>3.44383561643836</v>
      </c>
      <c r="D947" s="4">
        <v>42980</v>
      </c>
      <c r="E947" s="3">
        <v>3.9709592214</v>
      </c>
      <c r="F947" s="5" t="s">
        <v>2705</v>
      </c>
      <c r="G947" s="5">
        <v>385</v>
      </c>
      <c r="H947" s="5" t="s">
        <v>93</v>
      </c>
      <c r="I947" s="3">
        <v>4.44468282914968</v>
      </c>
      <c r="J947" s="3">
        <v>55.8</v>
      </c>
      <c r="K947" s="3">
        <v>1.15320681534839</v>
      </c>
      <c r="L947" s="3">
        <v>63.3300297324083</v>
      </c>
      <c r="M947" s="3">
        <v>-1.72599421304084</v>
      </c>
      <c r="N947" s="3">
        <v>91.8662674650699</v>
      </c>
      <c r="O947" s="3">
        <v>18.4612888834814</v>
      </c>
      <c r="P947" s="3">
        <v>28.2193158953722</v>
      </c>
      <c r="Q947" s="3">
        <v>35.045540709233</v>
      </c>
      <c r="R947" s="3">
        <v>10.4747162022704</v>
      </c>
      <c r="S947" s="3">
        <v>80.1578979831</v>
      </c>
      <c r="T947" s="3">
        <v>14.716781365802</v>
      </c>
      <c r="U947" s="3">
        <v>243.231492361927</v>
      </c>
      <c r="V947" s="3">
        <v>2.04872646733112</v>
      </c>
      <c r="W947" s="3">
        <v>196.598294069862</v>
      </c>
      <c r="X947" s="3">
        <v>3.18352059925094</v>
      </c>
      <c r="Y947" s="3"/>
      <c r="Z947" s="3"/>
      <c r="AA947" s="3">
        <v>0.25264987172834</v>
      </c>
      <c r="AB947" s="3">
        <v>0.319574195726283</v>
      </c>
      <c r="AC947" s="3">
        <v>-32.2363168633017</v>
      </c>
      <c r="AD947" s="3">
        <v>1.3519801802514</v>
      </c>
      <c r="AE947" s="5">
        <v>7</v>
      </c>
      <c r="AF947" s="3">
        <v>3.09862772528176</v>
      </c>
      <c r="AG947" s="3">
        <v>86.3557379676181</v>
      </c>
      <c r="AH947" s="3">
        <v>91.5412661446996</v>
      </c>
      <c r="AI947" s="3">
        <v>42.4946714567225</v>
      </c>
      <c r="AJ947" s="3"/>
      <c r="AK947" s="3"/>
      <c r="AL947" s="3"/>
      <c r="AM947" s="3"/>
      <c r="AN947" s="5" t="s">
        <v>46</v>
      </c>
      <c r="AO947" s="1"/>
      <c r="AP947" s="1"/>
      <c r="AQ947" s="1"/>
    </row>
    <row r="948" spans="1:43">
      <c r="A948" s="1" t="s">
        <v>2706</v>
      </c>
      <c r="B948" s="1" t="s">
        <v>2707</v>
      </c>
      <c r="C948" s="3">
        <v>5.25753424657534</v>
      </c>
      <c r="D948" s="4">
        <v>42318</v>
      </c>
      <c r="E948" s="3">
        <v>41.4676586721</v>
      </c>
      <c r="F948" s="5" t="s">
        <v>2708</v>
      </c>
      <c r="G948" s="5">
        <v>471</v>
      </c>
      <c r="H948" s="5" t="s">
        <v>191</v>
      </c>
      <c r="I948" s="3">
        <v>15.0335110806712</v>
      </c>
      <c r="J948" s="3">
        <v>19.1681735985533</v>
      </c>
      <c r="K948" s="3">
        <v>4.84683640255049</v>
      </c>
      <c r="L948" s="3">
        <v>6.67808219178082</v>
      </c>
      <c r="M948" s="3">
        <v>7.02289381457376</v>
      </c>
      <c r="N948" s="3">
        <v>34.2342342342342</v>
      </c>
      <c r="O948" s="3">
        <v>27.4300101247213</v>
      </c>
      <c r="P948" s="3">
        <v>17.5238095238095</v>
      </c>
      <c r="Q948" s="3">
        <v>48.8018038054438</v>
      </c>
      <c r="R948" s="3">
        <v>6.91823899371069</v>
      </c>
      <c r="S948" s="3">
        <v>114.935938830086</v>
      </c>
      <c r="T948" s="3">
        <v>5.88235294117647</v>
      </c>
      <c r="U948" s="3">
        <v>215.733482557298</v>
      </c>
      <c r="V948" s="3">
        <v>14.9560117302053</v>
      </c>
      <c r="W948" s="3">
        <v>189.450084114699</v>
      </c>
      <c r="X948" s="3">
        <v>14.4876325088339</v>
      </c>
      <c r="Y948" s="3">
        <v>254.289249502592</v>
      </c>
      <c r="Z948" s="3">
        <v>17.0886075949367</v>
      </c>
      <c r="AA948" s="3">
        <v>0.439721752605319</v>
      </c>
      <c r="AB948" s="3">
        <v>0.369669081543512</v>
      </c>
      <c r="AC948" s="3">
        <v>-26.861451460886</v>
      </c>
      <c r="AD948" s="3">
        <v>1.5792929355256</v>
      </c>
      <c r="AE948" s="5">
        <v>3</v>
      </c>
      <c r="AF948" s="3">
        <v>2.85887359287287</v>
      </c>
      <c r="AG948" s="3">
        <v>109.554198721594</v>
      </c>
      <c r="AH948" s="3">
        <v>81.6836245171198</v>
      </c>
      <c r="AI948" s="3">
        <v>38.5297715086698</v>
      </c>
      <c r="AJ948" s="3">
        <v>31.060426219003</v>
      </c>
      <c r="AK948" s="3"/>
      <c r="AL948" s="3"/>
      <c r="AM948" s="3"/>
      <c r="AN948" s="5" t="s">
        <v>46</v>
      </c>
      <c r="AO948" s="1"/>
      <c r="AP948" s="1"/>
      <c r="AQ948" s="1"/>
    </row>
    <row r="949" spans="1:43">
      <c r="A949" s="1" t="s">
        <v>2709</v>
      </c>
      <c r="B949" s="1" t="s">
        <v>2710</v>
      </c>
      <c r="C949" s="3">
        <v>4.38904109589041</v>
      </c>
      <c r="D949" s="4">
        <v>42635</v>
      </c>
      <c r="E949" s="3">
        <v>3.1848163978</v>
      </c>
      <c r="F949" s="5" t="s">
        <v>2711</v>
      </c>
      <c r="G949" s="5">
        <v>534</v>
      </c>
      <c r="H949" s="5" t="s">
        <v>93</v>
      </c>
      <c r="I949" s="3">
        <v>8.05805805805805</v>
      </c>
      <c r="J949" s="3">
        <v>39</v>
      </c>
      <c r="K949" s="3">
        <v>2.95660467334286</v>
      </c>
      <c r="L949" s="3">
        <v>29.1377601585728</v>
      </c>
      <c r="M949" s="3">
        <v>2.71170313986679</v>
      </c>
      <c r="N949" s="3">
        <v>45.6586826347305</v>
      </c>
      <c r="O949" s="3">
        <v>14.5358090185676</v>
      </c>
      <c r="P949" s="3">
        <v>39.738430583501</v>
      </c>
      <c r="Q949" s="3">
        <v>26.4792032806092</v>
      </c>
      <c r="R949" s="3">
        <v>24.7678018575851</v>
      </c>
      <c r="S949" s="3">
        <v>58.0527086383602</v>
      </c>
      <c r="T949" s="3">
        <v>33.721545791424</v>
      </c>
      <c r="U949" s="3">
        <v>97.3491773308958</v>
      </c>
      <c r="V949" s="3">
        <v>41.5836101882613</v>
      </c>
      <c r="W949" s="3">
        <v>111.252446183953</v>
      </c>
      <c r="X949" s="3">
        <v>25.0312109862672</v>
      </c>
      <c r="Y949" s="3"/>
      <c r="Z949" s="3"/>
      <c r="AA949" s="3">
        <v>0.307722639496689</v>
      </c>
      <c r="AB949" s="3">
        <v>0.439996588595904</v>
      </c>
      <c r="AC949" s="3">
        <v>-14.6440677966102</v>
      </c>
      <c r="AD949" s="3">
        <v>1.92936061164907</v>
      </c>
      <c r="AE949" s="5">
        <v>3</v>
      </c>
      <c r="AF949" s="3">
        <v>2.05330480200427</v>
      </c>
      <c r="AG949" s="3">
        <v>45.5615207257047</v>
      </c>
      <c r="AH949" s="3">
        <v>39.4498793485011</v>
      </c>
      <c r="AI949" s="3">
        <v>27.818999592032</v>
      </c>
      <c r="AJ949" s="3">
        <v>21.2074315157581</v>
      </c>
      <c r="AK949" s="3"/>
      <c r="AL949" s="3"/>
      <c r="AM949" s="3">
        <v>10</v>
      </c>
      <c r="AN949" s="5" t="s">
        <v>56</v>
      </c>
      <c r="AO949" s="1"/>
      <c r="AP949" s="1"/>
      <c r="AQ949" s="1"/>
    </row>
    <row r="950" spans="1:43">
      <c r="A950" s="1" t="s">
        <v>2712</v>
      </c>
      <c r="B950" s="1" t="s">
        <v>2713</v>
      </c>
      <c r="C950" s="3">
        <v>3.67945205479452</v>
      </c>
      <c r="D950" s="4">
        <v>42894</v>
      </c>
      <c r="E950" s="3">
        <v>1.0894027683</v>
      </c>
      <c r="F950" s="5" t="s">
        <v>2714</v>
      </c>
      <c r="G950" s="5">
        <v>42</v>
      </c>
      <c r="H950" s="5" t="s">
        <v>191</v>
      </c>
      <c r="I950" s="3">
        <v>9.86717267552183</v>
      </c>
      <c r="J950" s="3">
        <v>52.2603978300181</v>
      </c>
      <c r="K950" s="3">
        <v>2.84191829484903</v>
      </c>
      <c r="L950" s="3">
        <v>41.7808219178082</v>
      </c>
      <c r="M950" s="3">
        <v>1.99647680563711</v>
      </c>
      <c r="N950" s="3">
        <v>76.036036036036</v>
      </c>
      <c r="O950" s="3">
        <v>23.2789212207239</v>
      </c>
      <c r="P950" s="3">
        <v>31.8095238095238</v>
      </c>
      <c r="Q950" s="3">
        <v>29.6268656716418</v>
      </c>
      <c r="R950" s="3">
        <v>30.188679245283</v>
      </c>
      <c r="S950" s="3">
        <v>54.4</v>
      </c>
      <c r="T950" s="3">
        <v>65.1960784313726</v>
      </c>
      <c r="U950" s="3">
        <v>112.087912087912</v>
      </c>
      <c r="V950" s="3">
        <v>71.5542521994135</v>
      </c>
      <c r="W950" s="3">
        <v>101.274623406721</v>
      </c>
      <c r="X950" s="3">
        <v>60.7773851590106</v>
      </c>
      <c r="Y950" s="3"/>
      <c r="Z950" s="3"/>
      <c r="AA950" s="3">
        <v>0.203610029651905</v>
      </c>
      <c r="AB950" s="3">
        <v>0.202382336704785</v>
      </c>
      <c r="AC950" s="3">
        <v>-23.9754098360656</v>
      </c>
      <c r="AD950" s="3">
        <v>1.0930170326598</v>
      </c>
      <c r="AE950" s="5">
        <v>2</v>
      </c>
      <c r="AF950" s="3">
        <v>1.93124138587252</v>
      </c>
      <c r="AG950" s="3">
        <v>41.5802041740337</v>
      </c>
      <c r="AH950" s="3">
        <v>46.4114882579224</v>
      </c>
      <c r="AI950" s="3">
        <v>24.1820485367934</v>
      </c>
      <c r="AJ950" s="3"/>
      <c r="AK950" s="3"/>
      <c r="AL950" s="3"/>
      <c r="AM950" s="3"/>
      <c r="AN950" s="5" t="s">
        <v>46</v>
      </c>
      <c r="AO950" s="1"/>
      <c r="AP950" s="1"/>
      <c r="AQ950" s="1"/>
    </row>
    <row r="951" spans="1:43">
      <c r="A951" s="1" t="s">
        <v>2715</v>
      </c>
      <c r="B951" s="1" t="s">
        <v>2716</v>
      </c>
      <c r="C951" s="3">
        <v>5.43013698630137</v>
      </c>
      <c r="D951" s="4">
        <v>42255</v>
      </c>
      <c r="E951" s="3">
        <v>0.0937857028</v>
      </c>
      <c r="F951" s="5" t="s">
        <v>2717</v>
      </c>
      <c r="G951" s="5">
        <v>1983</v>
      </c>
      <c r="H951" s="5" t="s">
        <v>93</v>
      </c>
      <c r="I951" s="3">
        <v>15.2870991797166</v>
      </c>
      <c r="J951" s="3">
        <v>8.05</v>
      </c>
      <c r="K951" s="3">
        <v>5.38513974096796</v>
      </c>
      <c r="L951" s="3">
        <v>2.18037661050545</v>
      </c>
      <c r="M951" s="3">
        <v>9.02679830747532</v>
      </c>
      <c r="N951" s="3">
        <v>8.68263473053892</v>
      </c>
      <c r="O951" s="3">
        <v>20.9702660406886</v>
      </c>
      <c r="P951" s="3">
        <v>21.1267605633803</v>
      </c>
      <c r="Q951" s="3">
        <v>28.6189683860233</v>
      </c>
      <c r="R951" s="3">
        <v>20.6914344685243</v>
      </c>
      <c r="S951" s="3">
        <v>60.8740894901145</v>
      </c>
      <c r="T951" s="3">
        <v>30.8628904182107</v>
      </c>
      <c r="U951" s="3">
        <v>80.3967327887981</v>
      </c>
      <c r="V951" s="3">
        <v>49.6677740863787</v>
      </c>
      <c r="W951" s="3">
        <v>52.3152709359606</v>
      </c>
      <c r="X951" s="3">
        <v>57.3657927590512</v>
      </c>
      <c r="Y951" s="3">
        <v>76.0820045558087</v>
      </c>
      <c r="Z951" s="3">
        <v>52.3376623376623</v>
      </c>
      <c r="AA951" s="3">
        <v>0.285954008833936</v>
      </c>
      <c r="AB951" s="3">
        <v>0.151084122284283</v>
      </c>
      <c r="AC951" s="3">
        <v>-26.3586956521739</v>
      </c>
      <c r="AD951" s="3">
        <v>0.570132998189903</v>
      </c>
      <c r="AE951" s="5">
        <v>3</v>
      </c>
      <c r="AF951" s="3">
        <v>0.953513064306273</v>
      </c>
      <c r="AG951" s="3">
        <v>49.108337060371</v>
      </c>
      <c r="AH951" s="3">
        <v>35.5728783443199</v>
      </c>
      <c r="AI951" s="3">
        <v>13.191530750873</v>
      </c>
      <c r="AJ951" s="3">
        <v>17.8276761724276</v>
      </c>
      <c r="AK951" s="3"/>
      <c r="AL951" s="3"/>
      <c r="AM951" s="3"/>
      <c r="AN951" s="5" t="s">
        <v>46</v>
      </c>
      <c r="AO951" s="1"/>
      <c r="AP951" s="1"/>
      <c r="AQ951" s="1"/>
    </row>
    <row r="952" spans="1:43">
      <c r="A952" s="1" t="s">
        <v>2718</v>
      </c>
      <c r="B952" s="1" t="s">
        <v>2719</v>
      </c>
      <c r="C952" s="3">
        <v>5.06027397260274</v>
      </c>
      <c r="D952" s="4">
        <v>42390</v>
      </c>
      <c r="E952" s="3">
        <v>0.1905399398</v>
      </c>
      <c r="F952" s="5" t="s">
        <v>2720</v>
      </c>
      <c r="G952" s="5">
        <v>479</v>
      </c>
      <c r="H952" s="5" t="s">
        <v>93</v>
      </c>
      <c r="I952" s="3">
        <v>1.26071608673726</v>
      </c>
      <c r="J952" s="3">
        <v>86.7</v>
      </c>
      <c r="K952" s="3">
        <v>-0.248385494287128</v>
      </c>
      <c r="L952" s="3">
        <v>96.5312190287413</v>
      </c>
      <c r="M952" s="3">
        <v>-3.73921380632789</v>
      </c>
      <c r="N952" s="3">
        <v>96.1077844311377</v>
      </c>
      <c r="O952" s="3">
        <v>7.43713215623328</v>
      </c>
      <c r="P952" s="3">
        <v>58.5010060362173</v>
      </c>
      <c r="Q952" s="3">
        <v>19.6662693682956</v>
      </c>
      <c r="R952" s="3">
        <v>38.0288957688338</v>
      </c>
      <c r="S952" s="3">
        <v>56.7525370804059</v>
      </c>
      <c r="T952" s="3">
        <v>35.1508734780307</v>
      </c>
      <c r="U952" s="3">
        <v>109.166666666667</v>
      </c>
      <c r="V952" s="3">
        <v>37.8183831672204</v>
      </c>
      <c r="W952" s="3">
        <v>96.2854349951124</v>
      </c>
      <c r="X952" s="3">
        <v>32.896379525593</v>
      </c>
      <c r="Y952" s="3">
        <v>100.599400599401</v>
      </c>
      <c r="Z952" s="3">
        <v>41.8181818181818</v>
      </c>
      <c r="AA952" s="3">
        <v>0.199488468413868</v>
      </c>
      <c r="AB952" s="3">
        <v>0.243096781105585</v>
      </c>
      <c r="AC952" s="3">
        <v>-21.8872870249017</v>
      </c>
      <c r="AD952" s="3">
        <v>1.14933891627654</v>
      </c>
      <c r="AE952" s="5">
        <v>2</v>
      </c>
      <c r="AF952" s="3">
        <v>1.95152209133807</v>
      </c>
      <c r="AG952" s="3">
        <v>66.5112940999778</v>
      </c>
      <c r="AH952" s="3">
        <v>46.5461481648756</v>
      </c>
      <c r="AI952" s="3">
        <v>21.869440289979</v>
      </c>
      <c r="AJ952" s="3">
        <v>17.8023536981069</v>
      </c>
      <c r="AK952" s="3"/>
      <c r="AL952" s="3"/>
      <c r="AM952" s="3"/>
      <c r="AN952" s="5" t="s">
        <v>46</v>
      </c>
      <c r="AO952" s="1"/>
      <c r="AP952" s="1"/>
      <c r="AQ952" s="1"/>
    </row>
    <row r="953" spans="1:43">
      <c r="A953" s="1" t="s">
        <v>2721</v>
      </c>
      <c r="B953" s="1" t="s">
        <v>2722</v>
      </c>
      <c r="C953" s="3">
        <v>4.17534246575342</v>
      </c>
      <c r="D953" s="4">
        <v>42713</v>
      </c>
      <c r="E953" s="3">
        <v>20.7732325484</v>
      </c>
      <c r="F953" s="5" t="s">
        <v>2123</v>
      </c>
      <c r="G953" s="5">
        <v>1525</v>
      </c>
      <c r="H953" s="5" t="s">
        <v>93</v>
      </c>
      <c r="I953" s="3">
        <v>0.283018867924519</v>
      </c>
      <c r="J953" s="3">
        <v>92.1</v>
      </c>
      <c r="K953" s="3">
        <v>0.0941619585687295</v>
      </c>
      <c r="L953" s="3">
        <v>92.418235877106</v>
      </c>
      <c r="M953" s="3">
        <v>-0.187793427230047</v>
      </c>
      <c r="N953" s="3">
        <v>86.87624750499</v>
      </c>
      <c r="O953" s="3">
        <v>1.1417697298163</v>
      </c>
      <c r="P953" s="3">
        <v>93.0583501006036</v>
      </c>
      <c r="Q953" s="3">
        <v>3.7810703378637</v>
      </c>
      <c r="R953" s="3">
        <v>87.719298245614</v>
      </c>
      <c r="S953" s="3">
        <v>6.45993161809534</v>
      </c>
      <c r="T953" s="3">
        <v>96.6119640021175</v>
      </c>
      <c r="U953" s="3">
        <v>16.2741624496006</v>
      </c>
      <c r="V953" s="3">
        <v>95.1827242524917</v>
      </c>
      <c r="W953" s="3">
        <v>20.5573317804586</v>
      </c>
      <c r="X953" s="3">
        <v>93.0087390761548</v>
      </c>
      <c r="Y953" s="3"/>
      <c r="Z953" s="3"/>
      <c r="AA953" s="3">
        <v>0.232397519332999</v>
      </c>
      <c r="AB953" s="3">
        <v>0.499727213143281</v>
      </c>
      <c r="AC953" s="3">
        <v>-1.40712945590995</v>
      </c>
      <c r="AD953" s="3">
        <v>4.56107730578376</v>
      </c>
      <c r="AE953" s="5">
        <v>2</v>
      </c>
      <c r="AF953" s="3">
        <v>0.513619343719881</v>
      </c>
      <c r="AG953" s="3">
        <v>5.94967208583452</v>
      </c>
      <c r="AH953" s="3">
        <v>8.33634003472843</v>
      </c>
      <c r="AI953" s="3">
        <v>6.66605346240898</v>
      </c>
      <c r="AJ953" s="3">
        <v>6.91730146094767</v>
      </c>
      <c r="AK953" s="3"/>
      <c r="AL953" s="3"/>
      <c r="AM953" s="3"/>
      <c r="AN953" s="5" t="s">
        <v>46</v>
      </c>
      <c r="AO953" s="1"/>
      <c r="AP953" s="1"/>
      <c r="AQ953" s="1"/>
    </row>
    <row r="954" spans="1:43">
      <c r="A954" s="1" t="s">
        <v>2723</v>
      </c>
      <c r="B954" s="1" t="s">
        <v>2724</v>
      </c>
      <c r="C954" s="3">
        <v>5.43013698630137</v>
      </c>
      <c r="D954" s="4">
        <v>42255</v>
      </c>
      <c r="E954" s="3">
        <v>15.2723750374</v>
      </c>
      <c r="F954" s="5" t="s">
        <v>2725</v>
      </c>
      <c r="G954" s="5">
        <v>1983</v>
      </c>
      <c r="H954" s="5" t="s">
        <v>93</v>
      </c>
      <c r="I954" s="3">
        <v>7.1219103477168</v>
      </c>
      <c r="J954" s="3">
        <v>42.9</v>
      </c>
      <c r="K954" s="3">
        <v>3.27140549273021</v>
      </c>
      <c r="L954" s="3">
        <v>23.7363726461843</v>
      </c>
      <c r="M954" s="3">
        <v>2.40288346015218</v>
      </c>
      <c r="N954" s="3">
        <v>49.4011976047904</v>
      </c>
      <c r="O954" s="3">
        <v>12.1983326020184</v>
      </c>
      <c r="P954" s="3">
        <v>44.6177062374245</v>
      </c>
      <c r="Q954" s="3">
        <v>24.853515625</v>
      </c>
      <c r="R954" s="3">
        <v>27.81217750258</v>
      </c>
      <c r="S954" s="3">
        <v>48.8358556461001</v>
      </c>
      <c r="T954" s="3">
        <v>43.56802541027</v>
      </c>
      <c r="U954" s="3">
        <v>109.247135842881</v>
      </c>
      <c r="V954" s="3">
        <v>37.7076411960133</v>
      </c>
      <c r="W954" s="3">
        <v>79.06162464986</v>
      </c>
      <c r="X954" s="3">
        <v>40.8239700374532</v>
      </c>
      <c r="Y954" s="3">
        <v>195.606936416185</v>
      </c>
      <c r="Z954" s="3">
        <v>11.5584415584416</v>
      </c>
      <c r="AA954" s="3">
        <v>0.238681985275213</v>
      </c>
      <c r="AB954" s="3">
        <v>0.184591894527451</v>
      </c>
      <c r="AC954" s="3">
        <v>-29.0301862556198</v>
      </c>
      <c r="AD954" s="3">
        <v>0.736795253386436</v>
      </c>
      <c r="AE954" s="5">
        <v>5</v>
      </c>
      <c r="AF954" s="3">
        <v>1.52603540020379</v>
      </c>
      <c r="AG954" s="3">
        <v>45.4044545116604</v>
      </c>
      <c r="AH954" s="3">
        <v>49.669035234175</v>
      </c>
      <c r="AI954" s="3">
        <v>21.7121037060035</v>
      </c>
      <c r="AJ954" s="3">
        <v>27.9249145072604</v>
      </c>
      <c r="AK954" s="3"/>
      <c r="AL954" s="3"/>
      <c r="AM954" s="3"/>
      <c r="AN954" s="5" t="s">
        <v>46</v>
      </c>
      <c r="AO954" s="1"/>
      <c r="AP954" s="1"/>
      <c r="AQ954" s="1"/>
    </row>
    <row r="955" spans="1:43">
      <c r="A955" s="1" t="s">
        <v>2726</v>
      </c>
      <c r="B955" s="1" t="s">
        <v>2727</v>
      </c>
      <c r="C955" s="3">
        <v>5.12054794520548</v>
      </c>
      <c r="D955" s="4">
        <v>42368</v>
      </c>
      <c r="E955" s="3">
        <v>135.8736499865</v>
      </c>
      <c r="F955" s="5" t="s">
        <v>2728</v>
      </c>
      <c r="G955" s="5">
        <v>1870</v>
      </c>
      <c r="H955" s="5" t="s">
        <v>191</v>
      </c>
      <c r="I955" s="3">
        <v>11.0909640374736</v>
      </c>
      <c r="J955" s="3">
        <v>41.4104882459313</v>
      </c>
      <c r="K955" s="3">
        <v>2.71025426096676</v>
      </c>
      <c r="L955" s="3">
        <v>45.3767123287671</v>
      </c>
      <c r="M955" s="3">
        <v>5.48063127690102</v>
      </c>
      <c r="N955" s="3">
        <v>47.5675675675676</v>
      </c>
      <c r="O955" s="3">
        <v>18.1993569131833</v>
      </c>
      <c r="P955" s="3">
        <v>50.2857142857143</v>
      </c>
      <c r="Q955" s="3">
        <v>29.8939929328622</v>
      </c>
      <c r="R955" s="3">
        <v>29.3501048218029</v>
      </c>
      <c r="S955" s="3">
        <v>85.0956696878147</v>
      </c>
      <c r="T955" s="3">
        <v>27.4509803921569</v>
      </c>
      <c r="U955" s="3">
        <v>193.352543726182</v>
      </c>
      <c r="V955" s="3">
        <v>25.8064516129032</v>
      </c>
      <c r="W955" s="3">
        <v>196.914681757143</v>
      </c>
      <c r="X955" s="3">
        <v>9.54063604240283</v>
      </c>
      <c r="Y955" s="3">
        <v>319.032816995968</v>
      </c>
      <c r="Z955" s="3">
        <v>6.32911392405063</v>
      </c>
      <c r="AA955" s="3">
        <v>0.348430915284916</v>
      </c>
      <c r="AB955" s="3">
        <v>0.401604746008681</v>
      </c>
      <c r="AC955" s="3">
        <v>-19.5638229634381</v>
      </c>
      <c r="AD955" s="3">
        <v>2.23033119104095</v>
      </c>
      <c r="AE955" s="5">
        <v>3</v>
      </c>
      <c r="AF955" s="3">
        <v>2.9146082603038</v>
      </c>
      <c r="AG955" s="3">
        <v>83.7441628370371</v>
      </c>
      <c r="AH955" s="3">
        <v>74.9321174802781</v>
      </c>
      <c r="AI955" s="3">
        <v>42.0766395015633</v>
      </c>
      <c r="AJ955" s="3">
        <v>38.9292604159077</v>
      </c>
      <c r="AK955" s="3"/>
      <c r="AL955" s="3"/>
      <c r="AM955" s="3">
        <v>50</v>
      </c>
      <c r="AN955" s="5" t="s">
        <v>56</v>
      </c>
      <c r="AO955" s="1"/>
      <c r="AP955" s="1"/>
      <c r="AQ955" s="1"/>
    </row>
    <row r="956" spans="1:43">
      <c r="A956" s="1" t="s">
        <v>2729</v>
      </c>
      <c r="B956" s="1" t="s">
        <v>2730</v>
      </c>
      <c r="C956" s="3">
        <v>4.33972602739726</v>
      </c>
      <c r="D956" s="4">
        <v>42653</v>
      </c>
      <c r="E956" s="3">
        <v>2.6800026623</v>
      </c>
      <c r="F956" s="5" t="s">
        <v>2731</v>
      </c>
      <c r="G956" s="5">
        <v>1115</v>
      </c>
      <c r="H956" s="5" t="s">
        <v>93</v>
      </c>
      <c r="I956" s="3">
        <v>14.1313383208645</v>
      </c>
      <c r="J956" s="3">
        <v>12.5</v>
      </c>
      <c r="K956" s="3">
        <v>4.60952380952381</v>
      </c>
      <c r="L956" s="3">
        <v>6.93756194251734</v>
      </c>
      <c r="M956" s="3">
        <v>9.31528662420382</v>
      </c>
      <c r="N956" s="3">
        <v>7.68463073852295</v>
      </c>
      <c r="O956" s="3">
        <v>29.4062205466541</v>
      </c>
      <c r="P956" s="3">
        <v>4.5271629778672</v>
      </c>
      <c r="Q956" s="3">
        <v>44.4502893214098</v>
      </c>
      <c r="R956" s="3">
        <v>3.92156862745098</v>
      </c>
      <c r="S956" s="3">
        <v>104.163568773234</v>
      </c>
      <c r="T956" s="3">
        <v>3.54685018528322</v>
      </c>
      <c r="U956" s="3">
        <v>166.085271317829</v>
      </c>
      <c r="V956" s="3">
        <v>14.7840531561462</v>
      </c>
      <c r="W956" s="3">
        <v>167.641325536062</v>
      </c>
      <c r="X956" s="3">
        <v>7.05368289637953</v>
      </c>
      <c r="Y956" s="3"/>
      <c r="Z956" s="3"/>
      <c r="AA956" s="3">
        <v>0.385021674422496</v>
      </c>
      <c r="AB956" s="3">
        <v>0.519673186186217</v>
      </c>
      <c r="AC956" s="3">
        <v>-15.8110882956879</v>
      </c>
      <c r="AD956" s="3">
        <v>2.45131484944845</v>
      </c>
      <c r="AE956" s="5">
        <v>2</v>
      </c>
      <c r="AF956" s="3">
        <v>2.59115584567881</v>
      </c>
      <c r="AG956" s="3">
        <v>105.914260213685</v>
      </c>
      <c r="AH956" s="3">
        <v>60.9881532738602</v>
      </c>
      <c r="AI956" s="3">
        <v>35.7958043381014</v>
      </c>
      <c r="AJ956" s="3">
        <v>28.6582615254496</v>
      </c>
      <c r="AK956" s="3"/>
      <c r="AL956" s="3"/>
      <c r="AM956" s="3">
        <v>1000</v>
      </c>
      <c r="AN956" s="5" t="s">
        <v>56</v>
      </c>
      <c r="AO956" s="1"/>
      <c r="AP956" s="1"/>
      <c r="AQ956" s="1"/>
    </row>
    <row r="957" spans="1:43">
      <c r="A957" s="1" t="s">
        <v>2732</v>
      </c>
      <c r="B957" s="1" t="s">
        <v>2733</v>
      </c>
      <c r="C957" s="3">
        <v>5.16164383561644</v>
      </c>
      <c r="D957" s="4">
        <v>42353</v>
      </c>
      <c r="E957" s="3">
        <v>2.03941615</v>
      </c>
      <c r="F957" s="5" t="s">
        <v>1575</v>
      </c>
      <c r="G957" s="5">
        <v>1871</v>
      </c>
      <c r="H957" s="5" t="s">
        <v>93</v>
      </c>
      <c r="I957" s="3">
        <v>10.0263852242744</v>
      </c>
      <c r="J957" s="3">
        <v>30.3</v>
      </c>
      <c r="K957" s="3">
        <v>0.240384615384616</v>
      </c>
      <c r="L957" s="3">
        <v>90.0891972249752</v>
      </c>
      <c r="M957" s="3">
        <v>2.99475146650201</v>
      </c>
      <c r="N957" s="3">
        <v>42.6147704590818</v>
      </c>
      <c r="O957" s="3">
        <v>24.8502994011976</v>
      </c>
      <c r="P957" s="3">
        <v>11.7203219315895</v>
      </c>
      <c r="Q957" s="3">
        <v>42.5032037590773</v>
      </c>
      <c r="R957" s="3">
        <v>4.79876160990712</v>
      </c>
      <c r="S957" s="3">
        <v>125.101214574899</v>
      </c>
      <c r="T957" s="3">
        <v>1.05876124933827</v>
      </c>
      <c r="U957" s="3">
        <v>202.722323049002</v>
      </c>
      <c r="V957" s="3">
        <v>6.36766334440753</v>
      </c>
      <c r="W957" s="3">
        <v>160.625</v>
      </c>
      <c r="X957" s="3">
        <v>8.80149812734082</v>
      </c>
      <c r="Y957" s="3">
        <v>236.969696969697</v>
      </c>
      <c r="Z957" s="3">
        <v>5.32467532467532</v>
      </c>
      <c r="AA957" s="3">
        <v>0.451327989519427</v>
      </c>
      <c r="AB957" s="3">
        <v>0.465941355186856</v>
      </c>
      <c r="AC957" s="3">
        <v>-19.2942942942943</v>
      </c>
      <c r="AD957" s="3">
        <v>1.94549179380873</v>
      </c>
      <c r="AE957" s="5">
        <v>3</v>
      </c>
      <c r="AF957" s="3">
        <v>2.80095297542591</v>
      </c>
      <c r="AG957" s="3">
        <v>122.938437377662</v>
      </c>
      <c r="AH957" s="3">
        <v>72.7334164449126</v>
      </c>
      <c r="AI957" s="3">
        <v>40.4821082961622</v>
      </c>
      <c r="AJ957" s="3">
        <v>34.84359893755</v>
      </c>
      <c r="AK957" s="3"/>
      <c r="AL957" s="3"/>
      <c r="AM957" s="3"/>
      <c r="AN957" s="5" t="s">
        <v>1023</v>
      </c>
      <c r="AO957" s="1"/>
      <c r="AP957" s="1"/>
      <c r="AQ957" s="1"/>
    </row>
    <row r="958" spans="1:43">
      <c r="A958" s="1" t="s">
        <v>2734</v>
      </c>
      <c r="B958" s="1" t="s">
        <v>2735</v>
      </c>
      <c r="C958" s="3">
        <v>5.02465753424658</v>
      </c>
      <c r="D958" s="4">
        <v>42403</v>
      </c>
      <c r="E958" s="3">
        <v>68.0134482802</v>
      </c>
      <c r="F958" s="5" t="s">
        <v>1825</v>
      </c>
      <c r="G958" s="5">
        <v>1835</v>
      </c>
      <c r="H958" s="5" t="s">
        <v>191</v>
      </c>
      <c r="I958" s="3">
        <v>19.5492662473795</v>
      </c>
      <c r="J958" s="3">
        <v>3.61663652802893</v>
      </c>
      <c r="K958" s="3">
        <v>2.70148581719946</v>
      </c>
      <c r="L958" s="3">
        <v>45.8904109589041</v>
      </c>
      <c r="M958" s="3">
        <v>14.3931795386159</v>
      </c>
      <c r="N958" s="3">
        <v>2.52252252252252</v>
      </c>
      <c r="O958" s="3">
        <v>30.9038737446198</v>
      </c>
      <c r="P958" s="3">
        <v>8</v>
      </c>
      <c r="Q958" s="3">
        <v>23.8327904451683</v>
      </c>
      <c r="R958" s="3">
        <v>44.8637316561845</v>
      </c>
      <c r="S958" s="3">
        <v>104.941599281222</v>
      </c>
      <c r="T958" s="3">
        <v>12.0098039215686</v>
      </c>
      <c r="U958" s="3">
        <v>280.801335559265</v>
      </c>
      <c r="V958" s="3">
        <v>1.46627565982405</v>
      </c>
      <c r="W958" s="3">
        <v>248.24427480916</v>
      </c>
      <c r="X958" s="3">
        <v>2.12014134275618</v>
      </c>
      <c r="Y958" s="3">
        <v>356.2</v>
      </c>
      <c r="Z958" s="3">
        <v>1.89873417721519</v>
      </c>
      <c r="AA958" s="3">
        <v>0.330400993150166</v>
      </c>
      <c r="AB958" s="3">
        <v>0.384374295064165</v>
      </c>
      <c r="AC958" s="3">
        <v>-37.435603892387</v>
      </c>
      <c r="AD958" s="3">
        <v>1.37463401728229</v>
      </c>
      <c r="AE958" s="5">
        <v>5</v>
      </c>
      <c r="AF958" s="3">
        <v>3.50169533147104</v>
      </c>
      <c r="AG958" s="3">
        <v>128.801978204269</v>
      </c>
      <c r="AH958" s="3">
        <v>102.088625597966</v>
      </c>
      <c r="AI958" s="3">
        <v>51.1192809572698</v>
      </c>
      <c r="AJ958" s="3">
        <v>44.6518776861193</v>
      </c>
      <c r="AK958" s="3"/>
      <c r="AL958" s="3"/>
      <c r="AM958" s="3"/>
      <c r="AN958" s="5" t="s">
        <v>46</v>
      </c>
      <c r="AO958" s="1"/>
      <c r="AP958" s="1"/>
      <c r="AQ958" s="1"/>
    </row>
    <row r="959" spans="1:43">
      <c r="A959" s="1" t="s">
        <v>2736</v>
      </c>
      <c r="B959" s="1" t="s">
        <v>2737</v>
      </c>
      <c r="C959" s="3">
        <v>4.95068493150685</v>
      </c>
      <c r="D959" s="4">
        <v>42430</v>
      </c>
      <c r="E959" s="3">
        <v>1.7381231185</v>
      </c>
      <c r="F959" s="5" t="s">
        <v>2738</v>
      </c>
      <c r="G959" s="5">
        <v>1808</v>
      </c>
      <c r="H959" s="5" t="s">
        <v>191</v>
      </c>
      <c r="I959" s="3">
        <v>8.40224942110486</v>
      </c>
      <c r="J959" s="3">
        <v>64.1952983725136</v>
      </c>
      <c r="K959" s="3">
        <v>2.02366127023661</v>
      </c>
      <c r="L959" s="3">
        <v>59.7602739726027</v>
      </c>
      <c r="M959" s="3">
        <v>2.3422860712055</v>
      </c>
      <c r="N959" s="3">
        <v>74.7747747747748</v>
      </c>
      <c r="O959" s="3">
        <v>23.8941398865785</v>
      </c>
      <c r="P959" s="3">
        <v>29.5238095238095</v>
      </c>
      <c r="Q959" s="3">
        <v>45.7740213523132</v>
      </c>
      <c r="R959" s="3">
        <v>9.43396226415094</v>
      </c>
      <c r="S959" s="3">
        <v>70.6770833333333</v>
      </c>
      <c r="T959" s="3">
        <v>43.3823529411765</v>
      </c>
      <c r="U959" s="3">
        <v>177.241962774958</v>
      </c>
      <c r="V959" s="3">
        <v>35.7771260997067</v>
      </c>
      <c r="W959" s="3">
        <v>165.774533657745</v>
      </c>
      <c r="X959" s="3">
        <v>22.2614840989399</v>
      </c>
      <c r="Y959" s="3"/>
      <c r="Z959" s="3"/>
      <c r="AA959" s="3">
        <v>0.29900343584052</v>
      </c>
      <c r="AB959" s="3">
        <v>0.355688195864952</v>
      </c>
      <c r="AC959" s="3">
        <v>-24.8116760828625</v>
      </c>
      <c r="AD959" s="3">
        <v>1.54907633480861</v>
      </c>
      <c r="AE959" s="5">
        <v>3</v>
      </c>
      <c r="AF959" s="3">
        <v>2.75188100029067</v>
      </c>
      <c r="AG959" s="3">
        <v>80.9812205011194</v>
      </c>
      <c r="AH959" s="3">
        <v>69.5443826949899</v>
      </c>
      <c r="AI959" s="3">
        <v>36.224307355761</v>
      </c>
      <c r="AJ959" s="3">
        <v>32.8488238628731</v>
      </c>
      <c r="AK959" s="3"/>
      <c r="AL959" s="3"/>
      <c r="AM959" s="3"/>
      <c r="AN959" s="5" t="s">
        <v>46</v>
      </c>
      <c r="AO959" s="1"/>
      <c r="AP959" s="1"/>
      <c r="AQ959" s="1"/>
    </row>
    <row r="960" spans="1:43">
      <c r="A960" s="1" t="s">
        <v>2739</v>
      </c>
      <c r="B960" s="1" t="s">
        <v>2740</v>
      </c>
      <c r="C960" s="3">
        <v>5.03835616438356</v>
      </c>
      <c r="D960" s="4">
        <v>42398</v>
      </c>
      <c r="E960" s="3">
        <v>1.741988261</v>
      </c>
      <c r="F960" s="5" t="s">
        <v>2741</v>
      </c>
      <c r="G960" s="5">
        <v>804</v>
      </c>
      <c r="H960" s="5" t="s">
        <v>191</v>
      </c>
      <c r="I960" s="3">
        <v>4.8404255319149</v>
      </c>
      <c r="J960" s="3">
        <v>81.5551537070524</v>
      </c>
      <c r="K960" s="3">
        <v>2.76329509906153</v>
      </c>
      <c r="L960" s="3">
        <v>43.3219178082192</v>
      </c>
      <c r="M960" s="3">
        <v>-3.04968027545498</v>
      </c>
      <c r="N960" s="3">
        <v>95.4954954954955</v>
      </c>
      <c r="O960" s="3">
        <v>17.2516359309935</v>
      </c>
      <c r="P960" s="3">
        <v>54.2857142857143</v>
      </c>
      <c r="Q960" s="3">
        <v>17.3214285714286</v>
      </c>
      <c r="R960" s="3">
        <v>64.7798742138365</v>
      </c>
      <c r="S960" s="3">
        <v>45.353982300885</v>
      </c>
      <c r="T960" s="3">
        <v>74.7549019607843</v>
      </c>
      <c r="U960" s="3">
        <v>142.435424354244</v>
      </c>
      <c r="V960" s="3">
        <v>52.7859237536657</v>
      </c>
      <c r="W960" s="3">
        <v>102.986611740474</v>
      </c>
      <c r="X960" s="3">
        <v>59.7173144876325</v>
      </c>
      <c r="Y960" s="3">
        <v>96.9030969030969</v>
      </c>
      <c r="Z960" s="3">
        <v>81.0126582278481</v>
      </c>
      <c r="AA960" s="3">
        <v>0.178223196941501</v>
      </c>
      <c r="AB960" s="3">
        <v>0.208613598963127</v>
      </c>
      <c r="AC960" s="3">
        <v>-28.9896128423041</v>
      </c>
      <c r="AD960" s="3">
        <v>0.916248651218557</v>
      </c>
      <c r="AE960" s="5">
        <v>2</v>
      </c>
      <c r="AF960" s="3">
        <v>1.9422605274808</v>
      </c>
      <c r="AG960" s="3">
        <v>40.9897086792878</v>
      </c>
      <c r="AH960" s="3">
        <v>58.5517916542744</v>
      </c>
      <c r="AI960" s="3">
        <v>23.5197230021756</v>
      </c>
      <c r="AJ960" s="3">
        <v>22.6181775281935</v>
      </c>
      <c r="AK960" s="3"/>
      <c r="AL960" s="3"/>
      <c r="AM960" s="3"/>
      <c r="AN960" s="5" t="s">
        <v>46</v>
      </c>
      <c r="AO960" s="1"/>
      <c r="AP960" s="1"/>
      <c r="AQ960" s="1"/>
    </row>
    <row r="961" spans="1:43">
      <c r="A961" s="1" t="s">
        <v>2742</v>
      </c>
      <c r="B961" s="1" t="s">
        <v>2743</v>
      </c>
      <c r="C961" s="3">
        <v>4.12054794520548</v>
      </c>
      <c r="D961" s="4">
        <v>42733</v>
      </c>
      <c r="E961" s="3">
        <v>11.3622927112</v>
      </c>
      <c r="F961" s="5" t="s">
        <v>328</v>
      </c>
      <c r="G961" s="5">
        <v>1505</v>
      </c>
      <c r="H961" s="5" t="s">
        <v>226</v>
      </c>
      <c r="I961" s="3">
        <v>1.50753768844222</v>
      </c>
      <c r="J961" s="3">
        <v>64.0113798008535</v>
      </c>
      <c r="K961" s="3">
        <v>0.331125827814575</v>
      </c>
      <c r="L961" s="3">
        <v>64.6825396825397</v>
      </c>
      <c r="M961" s="3">
        <v>0.331125827814575</v>
      </c>
      <c r="N961" s="3">
        <v>63.7517630465444</v>
      </c>
      <c r="O961" s="3">
        <v>2.97366185216652</v>
      </c>
      <c r="P961" s="3">
        <v>65.7232704402516</v>
      </c>
      <c r="Q961" s="3">
        <v>5.7255870684512</v>
      </c>
      <c r="R961" s="3">
        <v>56.2043795620438</v>
      </c>
      <c r="S961" s="3">
        <v>14.5874481551724</v>
      </c>
      <c r="T961" s="3">
        <v>54.2553191489362</v>
      </c>
      <c r="U961" s="3">
        <v>24.6917822326454</v>
      </c>
      <c r="V961" s="3">
        <v>62.1527777777778</v>
      </c>
      <c r="W961" s="3">
        <v>30.1875023114594</v>
      </c>
      <c r="X961" s="3">
        <v>46.8619246861925</v>
      </c>
      <c r="Y961" s="3"/>
      <c r="Z961" s="3"/>
      <c r="AA961" s="3">
        <v>0.373968104572431</v>
      </c>
      <c r="AB961" s="3">
        <v>0.428609107602767</v>
      </c>
      <c r="AC961" s="3">
        <v>-3.09623430962344</v>
      </c>
      <c r="AD961" s="3">
        <v>2.96302846997107</v>
      </c>
      <c r="AE961" s="5">
        <v>1</v>
      </c>
      <c r="AF961" s="3">
        <v>0.698067654528754</v>
      </c>
      <c r="AG961" s="3">
        <v>12.5593289503272</v>
      </c>
      <c r="AH961" s="3">
        <v>11.9182818046038</v>
      </c>
      <c r="AI961" s="3">
        <v>8.84560975017128</v>
      </c>
      <c r="AJ961" s="3">
        <v>7.18525704802135</v>
      </c>
      <c r="AK961" s="3"/>
      <c r="AL961" s="3"/>
      <c r="AM961" s="3">
        <v>400</v>
      </c>
      <c r="AN961" s="5" t="s">
        <v>56</v>
      </c>
      <c r="AO961" s="1"/>
      <c r="AP961" s="1"/>
      <c r="AQ961" s="1"/>
    </row>
    <row r="962" spans="1:43">
      <c r="A962" s="1" t="s">
        <v>2744</v>
      </c>
      <c r="B962" s="1" t="s">
        <v>2745</v>
      </c>
      <c r="C962" s="3">
        <v>4.12054794520548</v>
      </c>
      <c r="D962" s="4">
        <v>42733</v>
      </c>
      <c r="E962" s="3">
        <v>5.1419015196</v>
      </c>
      <c r="F962" s="5" t="s">
        <v>2746</v>
      </c>
      <c r="G962" s="5">
        <v>393</v>
      </c>
      <c r="H962" s="5" t="s">
        <v>226</v>
      </c>
      <c r="I962" s="3">
        <v>1.9455252918288</v>
      </c>
      <c r="J962" s="3">
        <v>53.3428165007112</v>
      </c>
      <c r="K962" s="3">
        <v>0.383141762452116</v>
      </c>
      <c r="L962" s="3">
        <v>61.9047619047619</v>
      </c>
      <c r="M962" s="3">
        <v>1.23647604327666</v>
      </c>
      <c r="N962" s="3">
        <v>32.8631875881523</v>
      </c>
      <c r="O962" s="3">
        <v>6.07287449392712</v>
      </c>
      <c r="P962" s="3">
        <v>23.4276729559748</v>
      </c>
      <c r="Q962" s="3">
        <v>8.62354892205639</v>
      </c>
      <c r="R962" s="3">
        <v>28.8321167883212</v>
      </c>
      <c r="S962" s="3">
        <v>20.1834862385321</v>
      </c>
      <c r="T962" s="3">
        <v>29.2553191489362</v>
      </c>
      <c r="U962" s="3">
        <v>23.0046948356808</v>
      </c>
      <c r="V962" s="3">
        <v>65.9722222222222</v>
      </c>
      <c r="W962" s="3">
        <v>25.5992329817833</v>
      </c>
      <c r="X962" s="3">
        <v>66.5271966527197</v>
      </c>
      <c r="Y962" s="3"/>
      <c r="Z962" s="3"/>
      <c r="AA962" s="3">
        <v>0.308229188945151</v>
      </c>
      <c r="AB962" s="3">
        <v>0.340643250187666</v>
      </c>
      <c r="AC962" s="3">
        <v>-3.45149253731345</v>
      </c>
      <c r="AD962" s="3">
        <v>2.28267936591944</v>
      </c>
      <c r="AE962" s="5">
        <v>4</v>
      </c>
      <c r="AF962" s="3">
        <v>0.565914268504705</v>
      </c>
      <c r="AG962" s="3">
        <v>17.8984283719898</v>
      </c>
      <c r="AH962" s="3">
        <v>10.3498213808853</v>
      </c>
      <c r="AI962" s="3">
        <v>6.88421251812257</v>
      </c>
      <c r="AJ962" s="3">
        <v>6.71109907976948</v>
      </c>
      <c r="AK962" s="3"/>
      <c r="AL962" s="3"/>
      <c r="AM962" s="3">
        <v>1</v>
      </c>
      <c r="AN962" s="5" t="s">
        <v>56</v>
      </c>
      <c r="AO962" s="1"/>
      <c r="AP962" s="1"/>
      <c r="AQ962" s="1"/>
    </row>
    <row r="963" spans="1:43">
      <c r="A963" s="1" t="s">
        <v>2747</v>
      </c>
      <c r="B963" s="1" t="s">
        <v>2748</v>
      </c>
      <c r="C963" s="3">
        <v>4.12054794520548</v>
      </c>
      <c r="D963" s="4">
        <v>42733</v>
      </c>
      <c r="E963" s="3">
        <v>5.0320313658</v>
      </c>
      <c r="F963" s="5" t="s">
        <v>2749</v>
      </c>
      <c r="G963" s="5">
        <v>245</v>
      </c>
      <c r="H963" s="5" t="s">
        <v>226</v>
      </c>
      <c r="I963" s="3">
        <v>4.57516339869281</v>
      </c>
      <c r="J963" s="3">
        <v>11.8065433854908</v>
      </c>
      <c r="K963" s="3">
        <v>1.33708655876143</v>
      </c>
      <c r="L963" s="3">
        <v>14.2857142857143</v>
      </c>
      <c r="M963" s="3">
        <v>2.20014194464158</v>
      </c>
      <c r="N963" s="3">
        <v>13.3991537376587</v>
      </c>
      <c r="O963" s="3">
        <v>9.4224924012158</v>
      </c>
      <c r="P963" s="3">
        <v>5.9748427672956</v>
      </c>
      <c r="Q963" s="3">
        <v>15.477145148356</v>
      </c>
      <c r="R963" s="3">
        <v>4.1970802919708</v>
      </c>
      <c r="S963" s="3">
        <v>24.2450388265746</v>
      </c>
      <c r="T963" s="3">
        <v>15.6914893617021</v>
      </c>
      <c r="U963" s="3">
        <v>27.4336283185841</v>
      </c>
      <c r="V963" s="3">
        <v>52.7777777777778</v>
      </c>
      <c r="W963" s="3">
        <v>32.7188940092166</v>
      </c>
      <c r="X963" s="3">
        <v>39.3305439330544</v>
      </c>
      <c r="Y963" s="3"/>
      <c r="Z963" s="3"/>
      <c r="AA963" s="3">
        <v>0.398829417609472</v>
      </c>
      <c r="AB963" s="3">
        <v>0.456560456365045</v>
      </c>
      <c r="AC963" s="3">
        <v>-3.04114490161002</v>
      </c>
      <c r="AD963" s="3">
        <v>3.24746412979658</v>
      </c>
      <c r="AE963" s="5">
        <v>2</v>
      </c>
      <c r="AF963" s="3">
        <v>0.693207714065691</v>
      </c>
      <c r="AG963" s="3">
        <v>21.2062134637223</v>
      </c>
      <c r="AH963" s="3">
        <v>12.2207202849194</v>
      </c>
      <c r="AI963" s="3">
        <v>8.71626706865332</v>
      </c>
      <c r="AJ963" s="3">
        <v>9.11818192460827</v>
      </c>
      <c r="AK963" s="3"/>
      <c r="AL963" s="3"/>
      <c r="AM963" s="3">
        <v>1</v>
      </c>
      <c r="AN963" s="5" t="s">
        <v>56</v>
      </c>
      <c r="AO963" s="1"/>
      <c r="AP963" s="1"/>
      <c r="AQ963" s="1"/>
    </row>
    <row r="964" spans="1:43">
      <c r="A964" s="1" t="s">
        <v>2750</v>
      </c>
      <c r="B964" s="1" t="s">
        <v>2751</v>
      </c>
      <c r="C964" s="3">
        <v>5.40547945205479</v>
      </c>
      <c r="D964" s="4">
        <v>42264</v>
      </c>
      <c r="E964" s="3">
        <v>0.4345368858</v>
      </c>
      <c r="F964" s="5" t="s">
        <v>2752</v>
      </c>
      <c r="G964" s="5">
        <v>945</v>
      </c>
      <c r="H964" s="5" t="s">
        <v>55</v>
      </c>
      <c r="I964" s="3">
        <v>9.98916837164521</v>
      </c>
      <c r="J964" s="3">
        <v>52.9340592861464</v>
      </c>
      <c r="K964" s="3">
        <v>3.53460972017673</v>
      </c>
      <c r="L964" s="3">
        <v>29.3220338983051</v>
      </c>
      <c r="M964" s="3">
        <v>5.79995369298449</v>
      </c>
      <c r="N964" s="3">
        <v>43.9257929383603</v>
      </c>
      <c r="O964" s="3">
        <v>22.3427041499331</v>
      </c>
      <c r="P964" s="3">
        <v>32.3841059602649</v>
      </c>
      <c r="Q964" s="3">
        <v>5.28801843317973</v>
      </c>
      <c r="R964" s="3">
        <v>91.234756097561</v>
      </c>
      <c r="S964" s="3">
        <v>25.8815426997245</v>
      </c>
      <c r="T964" s="3">
        <v>94.7265625</v>
      </c>
      <c r="U964" s="3">
        <v>79.5481335952849</v>
      </c>
      <c r="V964" s="3">
        <v>86.8563685636856</v>
      </c>
      <c r="W964" s="3">
        <v>31.8759018759019</v>
      </c>
      <c r="X964" s="3">
        <v>96.1602671118531</v>
      </c>
      <c r="Y964" s="3">
        <v>5.40945790080739</v>
      </c>
      <c r="Z964" s="3">
        <v>99.1683991683992</v>
      </c>
      <c r="AA964" s="3">
        <v>0.0942351417549313</v>
      </c>
      <c r="AB964" s="3">
        <v>0.0743862616431059</v>
      </c>
      <c r="AC964" s="3">
        <v>-40.5541561712846</v>
      </c>
      <c r="AD964" s="3">
        <v>0.237788345548155</v>
      </c>
      <c r="AE964" s="5">
        <v>7</v>
      </c>
      <c r="AF964" s="3">
        <v>0.552528823910614</v>
      </c>
      <c r="AG964" s="3">
        <v>39.5488834354512</v>
      </c>
      <c r="AH964" s="3">
        <v>37.1028465156623</v>
      </c>
      <c r="AI964" s="3">
        <v>9.443941072052</v>
      </c>
      <c r="AJ964" s="3">
        <v>1.7817794592166</v>
      </c>
      <c r="AK964" s="3"/>
      <c r="AL964" s="3"/>
      <c r="AM964" s="3"/>
      <c r="AN964" s="5" t="s">
        <v>46</v>
      </c>
      <c r="AO964" s="1"/>
      <c r="AP964" s="1"/>
      <c r="AQ964" s="1"/>
    </row>
    <row r="965" spans="1:43">
      <c r="A965" s="1" t="s">
        <v>2753</v>
      </c>
      <c r="B965" s="1" t="s">
        <v>2754</v>
      </c>
      <c r="C965" s="3">
        <v>3.8986301369863</v>
      </c>
      <c r="D965" s="4">
        <v>42814</v>
      </c>
      <c r="E965" s="3">
        <v>16.4083466044</v>
      </c>
      <c r="F965" s="5" t="s">
        <v>2755</v>
      </c>
      <c r="G965" s="5">
        <v>1424</v>
      </c>
      <c r="H965" s="5" t="s">
        <v>191</v>
      </c>
      <c r="I965" s="3">
        <v>8.76375952582556</v>
      </c>
      <c r="J965" s="3">
        <v>61.121157323689</v>
      </c>
      <c r="K965" s="3">
        <v>3.96600566572237</v>
      </c>
      <c r="L965" s="3">
        <v>18.6643835616438</v>
      </c>
      <c r="M965" s="3">
        <v>2.55489021956088</v>
      </c>
      <c r="N965" s="3">
        <v>74.054054054054</v>
      </c>
      <c r="O965" s="3">
        <v>13.7228862328464</v>
      </c>
      <c r="P965" s="3">
        <v>69.3333333333333</v>
      </c>
      <c r="Q965" s="3">
        <v>17.7900045850527</v>
      </c>
      <c r="R965" s="3">
        <v>63.3123689727463</v>
      </c>
      <c r="S965" s="3">
        <v>83.5</v>
      </c>
      <c r="T965" s="3">
        <v>29.4117647058824</v>
      </c>
      <c r="U965" s="3">
        <v>119.19795221843</v>
      </c>
      <c r="V965" s="3">
        <v>68.3284457478006</v>
      </c>
      <c r="W965" s="3">
        <v>90.5786350148368</v>
      </c>
      <c r="X965" s="3">
        <v>67.4911660777385</v>
      </c>
      <c r="Y965" s="3"/>
      <c r="Z965" s="3"/>
      <c r="AA965" s="3">
        <v>0.342994006879729</v>
      </c>
      <c r="AB965" s="3">
        <v>0.228517389684767</v>
      </c>
      <c r="AC965" s="3">
        <v>-27.2290809327846</v>
      </c>
      <c r="AD965" s="3">
        <v>0.878959427076503</v>
      </c>
      <c r="AE965" s="5">
        <v>3</v>
      </c>
      <c r="AF965" s="3">
        <v>1.70914380954295</v>
      </c>
      <c r="AG965" s="3">
        <v>67.0155461517097</v>
      </c>
      <c r="AH965" s="3">
        <v>52.4675570758514</v>
      </c>
      <c r="AI965" s="3">
        <v>24.2633865799728</v>
      </c>
      <c r="AJ965" s="3"/>
      <c r="AK965" s="3"/>
      <c r="AL965" s="3"/>
      <c r="AM965" s="3"/>
      <c r="AN965" s="5" t="s">
        <v>46</v>
      </c>
      <c r="AO965" s="1"/>
      <c r="AP965" s="1"/>
      <c r="AQ965" s="1"/>
    </row>
    <row r="966" spans="1:43">
      <c r="A966" s="1" t="s">
        <v>2756</v>
      </c>
      <c r="B966" s="1" t="s">
        <v>2757</v>
      </c>
      <c r="C966" s="3">
        <v>5.1972602739726</v>
      </c>
      <c r="D966" s="4">
        <v>42340</v>
      </c>
      <c r="E966" s="3">
        <v>4.9367552612</v>
      </c>
      <c r="F966" s="5" t="s">
        <v>2758</v>
      </c>
      <c r="G966" s="5">
        <v>1898</v>
      </c>
      <c r="H966" s="5" t="s">
        <v>191</v>
      </c>
      <c r="I966" s="3">
        <v>12.4321389793703</v>
      </c>
      <c r="J966" s="3">
        <v>32.9113924050633</v>
      </c>
      <c r="K966" s="3">
        <v>1.96947316592812</v>
      </c>
      <c r="L966" s="3">
        <v>60.958904109589</v>
      </c>
      <c r="M966" s="3">
        <v>6.5329218106996</v>
      </c>
      <c r="N966" s="3">
        <v>39.4594594594595</v>
      </c>
      <c r="O966" s="3">
        <v>19.7109826589596</v>
      </c>
      <c r="P966" s="3">
        <v>44</v>
      </c>
      <c r="Q966" s="3">
        <v>26.5892420537898</v>
      </c>
      <c r="R966" s="3">
        <v>37.1069182389937</v>
      </c>
      <c r="S966" s="3">
        <v>67.5566343042071</v>
      </c>
      <c r="T966" s="3">
        <v>49.0196078431373</v>
      </c>
      <c r="U966" s="3">
        <v>155.363748458693</v>
      </c>
      <c r="V966" s="3">
        <v>46.6275659824047</v>
      </c>
      <c r="W966" s="3">
        <v>103.438113948919</v>
      </c>
      <c r="X966" s="3">
        <v>59.3639575971731</v>
      </c>
      <c r="Y966" s="3">
        <v>124.864277958741</v>
      </c>
      <c r="Z966" s="3">
        <v>65.1898734177215</v>
      </c>
      <c r="AA966" s="3">
        <v>0.273203233765246</v>
      </c>
      <c r="AB966" s="3">
        <v>0.196327792420943</v>
      </c>
      <c r="AC966" s="3">
        <v>-38.8471177944862</v>
      </c>
      <c r="AD966" s="3">
        <v>0.686158756297044</v>
      </c>
      <c r="AE966" s="5">
        <v>3</v>
      </c>
      <c r="AF966" s="3">
        <v>1.81850383166964</v>
      </c>
      <c r="AG966" s="3">
        <v>68.6291068500586</v>
      </c>
      <c r="AH966" s="3">
        <v>65.6783877117687</v>
      </c>
      <c r="AI966" s="3">
        <v>26.1922296784625</v>
      </c>
      <c r="AJ966" s="3">
        <v>24.0759925021865</v>
      </c>
      <c r="AK966" s="3"/>
      <c r="AL966" s="3"/>
      <c r="AM966" s="3"/>
      <c r="AN966" s="5" t="s">
        <v>46</v>
      </c>
      <c r="AO966" s="1"/>
      <c r="AP966" s="1"/>
      <c r="AQ966" s="1"/>
    </row>
    <row r="967" spans="1:43">
      <c r="A967" s="1" t="s">
        <v>2759</v>
      </c>
      <c r="B967" s="1" t="s">
        <v>2760</v>
      </c>
      <c r="C967" s="3">
        <v>5.46301369863014</v>
      </c>
      <c r="D967" s="4">
        <v>42243</v>
      </c>
      <c r="E967" s="3">
        <v>4.5340920169</v>
      </c>
      <c r="F967" s="5" t="s">
        <v>2097</v>
      </c>
      <c r="G967" s="5">
        <v>1995</v>
      </c>
      <c r="H967" s="5" t="s">
        <v>93</v>
      </c>
      <c r="I967" s="3">
        <v>1.89761694616064</v>
      </c>
      <c r="J967" s="3">
        <v>81.75</v>
      </c>
      <c r="K967" s="3">
        <v>3.35720680393913</v>
      </c>
      <c r="L967" s="3">
        <v>22.2001982160555</v>
      </c>
      <c r="M967" s="3">
        <v>-0.259179265658738</v>
      </c>
      <c r="N967" s="3">
        <v>87.3253493013972</v>
      </c>
      <c r="O967" s="3">
        <v>8.14988290398128</v>
      </c>
      <c r="P967" s="3">
        <v>56.0865191146881</v>
      </c>
      <c r="Q967" s="3">
        <v>7.39534883720931</v>
      </c>
      <c r="R967" s="3">
        <v>73.7358101135191</v>
      </c>
      <c r="S967" s="3">
        <v>40.1942926533091</v>
      </c>
      <c r="T967" s="3">
        <v>52.3557437797777</v>
      </c>
      <c r="U967" s="3">
        <v>126.15083251714</v>
      </c>
      <c r="V967" s="3">
        <v>30.1218161683278</v>
      </c>
      <c r="W967" s="3">
        <v>104.698581560284</v>
      </c>
      <c r="X967" s="3">
        <v>28.1523096129838</v>
      </c>
      <c r="Y967" s="3">
        <v>152.625820568928</v>
      </c>
      <c r="Z967" s="3">
        <v>23.6363636363636</v>
      </c>
      <c r="AA967" s="3">
        <v>0.198211617041709</v>
      </c>
      <c r="AB967" s="3">
        <v>0.237812041390854</v>
      </c>
      <c r="AC967" s="3">
        <v>-23.7520128824477</v>
      </c>
      <c r="AD967" s="3">
        <v>1.13320304774141</v>
      </c>
      <c r="AE967" s="5">
        <v>3</v>
      </c>
      <c r="AF967" s="3">
        <v>1.95824368009383</v>
      </c>
      <c r="AG967" s="3">
        <v>53.744400622582</v>
      </c>
      <c r="AH967" s="3">
        <v>57.3219361369722</v>
      </c>
      <c r="AI967" s="3">
        <v>25.5960573526035</v>
      </c>
      <c r="AJ967" s="3">
        <v>26.757793504263</v>
      </c>
      <c r="AK967" s="3"/>
      <c r="AL967" s="3"/>
      <c r="AM967" s="3"/>
      <c r="AN967" s="5" t="s">
        <v>51</v>
      </c>
      <c r="AO967" s="1"/>
      <c r="AP967" s="1"/>
      <c r="AQ967" s="1"/>
    </row>
    <row r="968" spans="1:43">
      <c r="A968" s="1" t="s">
        <v>2761</v>
      </c>
      <c r="B968" s="1" t="s">
        <v>2762</v>
      </c>
      <c r="C968" s="3">
        <v>5.46301369863014</v>
      </c>
      <c r="D968" s="4">
        <v>42243</v>
      </c>
      <c r="E968" s="3">
        <v>0.450209685</v>
      </c>
      <c r="F968" s="5" t="s">
        <v>2763</v>
      </c>
      <c r="G968" s="5">
        <v>692</v>
      </c>
      <c r="H968" s="5" t="s">
        <v>93</v>
      </c>
      <c r="I968" s="3">
        <v>9.25925925925928</v>
      </c>
      <c r="J968" s="3">
        <v>33.35</v>
      </c>
      <c r="K968" s="3">
        <v>3.16402997502082</v>
      </c>
      <c r="L968" s="3">
        <v>25.2725470763132</v>
      </c>
      <c r="M968" s="3">
        <v>5.4468085106383</v>
      </c>
      <c r="N968" s="3">
        <v>26.9461077844311</v>
      </c>
      <c r="O968" s="3">
        <v>9.93788819875777</v>
      </c>
      <c r="P968" s="3">
        <v>50.4024144869215</v>
      </c>
      <c r="Q968" s="3">
        <v>5.98802395209581</v>
      </c>
      <c r="R968" s="3">
        <v>81.6305469556244</v>
      </c>
      <c r="S968" s="3">
        <v>36.3036303630363</v>
      </c>
      <c r="T968" s="3">
        <v>55.9025939650609</v>
      </c>
      <c r="U968" s="3">
        <v>70.6611570247934</v>
      </c>
      <c r="V968" s="3">
        <v>54.7065337763012</v>
      </c>
      <c r="W968" s="3">
        <v>45.4225352112676</v>
      </c>
      <c r="X968" s="3">
        <v>63.2958801498127</v>
      </c>
      <c r="Y968" s="3">
        <v>34.8204570184984</v>
      </c>
      <c r="Z968" s="3">
        <v>87.5324675324675</v>
      </c>
      <c r="AA968" s="3">
        <v>0.162147072173417</v>
      </c>
      <c r="AB968" s="3">
        <v>0.130119289698133</v>
      </c>
      <c r="AC968" s="3">
        <v>-31.1935807422267</v>
      </c>
      <c r="AD968" s="3">
        <v>0.425381582406598</v>
      </c>
      <c r="AE968" s="5">
        <v>5</v>
      </c>
      <c r="AF968" s="3">
        <v>0.757532979209978</v>
      </c>
      <c r="AG968" s="3">
        <v>41.8122132827173</v>
      </c>
      <c r="AH968" s="3">
        <v>29.7718487398879</v>
      </c>
      <c r="AI968" s="3">
        <v>8.28322963987136</v>
      </c>
      <c r="AJ968" s="3">
        <v>9.07975669854693</v>
      </c>
      <c r="AK968" s="3"/>
      <c r="AL968" s="3"/>
      <c r="AM968" s="3"/>
      <c r="AN968" s="5" t="s">
        <v>46</v>
      </c>
      <c r="AO968" s="1"/>
      <c r="AP968" s="1"/>
      <c r="AQ968" s="1"/>
    </row>
    <row r="969" spans="1:43">
      <c r="A969" s="1" t="s">
        <v>2764</v>
      </c>
      <c r="B969" s="1" t="s">
        <v>2765</v>
      </c>
      <c r="C969" s="3">
        <v>3.65753424657534</v>
      </c>
      <c r="D969" s="4">
        <v>42902</v>
      </c>
      <c r="E969" s="3">
        <v>1.4571608981</v>
      </c>
      <c r="F969" s="5" t="s">
        <v>2766</v>
      </c>
      <c r="G969" s="5">
        <v>540</v>
      </c>
      <c r="H969" s="5" t="s">
        <v>93</v>
      </c>
      <c r="I969" s="3">
        <v>12.6277372262774</v>
      </c>
      <c r="J969" s="3">
        <v>18.4</v>
      </c>
      <c r="K969" s="3">
        <v>4.46851726472578</v>
      </c>
      <c r="L969" s="3">
        <v>7.8790882061447</v>
      </c>
      <c r="M969" s="3">
        <v>7.52613240418118</v>
      </c>
      <c r="N969" s="3">
        <v>14.0219560878244</v>
      </c>
      <c r="O969" s="3">
        <v>21.496062992126</v>
      </c>
      <c r="P969" s="3">
        <v>19.2655935613682</v>
      </c>
      <c r="Q969" s="3">
        <v>27.5206611570248</v>
      </c>
      <c r="R969" s="3">
        <v>23.0134158926729</v>
      </c>
      <c r="S969" s="3">
        <v>69.7469746974697</v>
      </c>
      <c r="T969" s="3">
        <v>22.5516146109052</v>
      </c>
      <c r="U969" s="3">
        <v>88.6308068459658</v>
      </c>
      <c r="V969" s="3">
        <v>45.514950166113</v>
      </c>
      <c r="W969" s="3">
        <v>56.4908722109533</v>
      </c>
      <c r="X969" s="3">
        <v>54.1198501872659</v>
      </c>
      <c r="Y969" s="3"/>
      <c r="Z969" s="3"/>
      <c r="AA969" s="3">
        <v>0.331235344772846</v>
      </c>
      <c r="AB969" s="3">
        <v>0.149248386578763</v>
      </c>
      <c r="AC969" s="3">
        <v>-31.0536044362292</v>
      </c>
      <c r="AD969" s="3">
        <v>0.517419034334634</v>
      </c>
      <c r="AE969" s="5">
        <v>3</v>
      </c>
      <c r="AF969" s="3">
        <v>1.08199586826769</v>
      </c>
      <c r="AG969" s="3">
        <v>57.5835238444516</v>
      </c>
      <c r="AH969" s="3">
        <v>39.9533514554766</v>
      </c>
      <c r="AI969" s="3">
        <v>14.601798026767</v>
      </c>
      <c r="AJ969" s="3"/>
      <c r="AK969" s="3"/>
      <c r="AL969" s="3"/>
      <c r="AM969" s="3"/>
      <c r="AN969" s="5" t="s">
        <v>46</v>
      </c>
      <c r="AO969" s="1"/>
      <c r="AP969" s="1"/>
      <c r="AQ969" s="1"/>
    </row>
    <row r="970" spans="1:43">
      <c r="A970" s="1" t="s">
        <v>2767</v>
      </c>
      <c r="B970" s="1" t="s">
        <v>2768</v>
      </c>
      <c r="C970" s="3">
        <v>4.45205479452055</v>
      </c>
      <c r="D970" s="4">
        <v>42612</v>
      </c>
      <c r="E970" s="3">
        <v>2.4541763066</v>
      </c>
      <c r="F970" s="5" t="s">
        <v>969</v>
      </c>
      <c r="G970" s="5">
        <v>764</v>
      </c>
      <c r="H970" s="5" t="s">
        <v>191</v>
      </c>
      <c r="I970" s="3">
        <v>9.18079096045199</v>
      </c>
      <c r="J970" s="3">
        <v>58.0470162748644</v>
      </c>
      <c r="K970" s="3">
        <v>3.54989953114534</v>
      </c>
      <c r="L970" s="3">
        <v>27.2260273972603</v>
      </c>
      <c r="M970" s="3">
        <v>3.8280725319006</v>
      </c>
      <c r="N970" s="3">
        <v>65.7657657657658</v>
      </c>
      <c r="O970" s="3">
        <v>16.1532682193839</v>
      </c>
      <c r="P970" s="3">
        <v>59.4285714285714</v>
      </c>
      <c r="Q970" s="3">
        <v>22.5039619651347</v>
      </c>
      <c r="R970" s="3">
        <v>48.6373165618449</v>
      </c>
      <c r="S970" s="3">
        <v>56.1616161616162</v>
      </c>
      <c r="T970" s="3">
        <v>62.5</v>
      </c>
      <c r="U970" s="3">
        <v>88.7667887667888</v>
      </c>
      <c r="V970" s="3">
        <v>84.4574780058651</v>
      </c>
      <c r="W970" s="3">
        <v>54.4455544455545</v>
      </c>
      <c r="X970" s="3">
        <v>92.226148409894</v>
      </c>
      <c r="Y970" s="3"/>
      <c r="Z970" s="3"/>
      <c r="AA970" s="3">
        <v>0.281568110766492</v>
      </c>
      <c r="AB970" s="3">
        <v>0.135240171753115</v>
      </c>
      <c r="AC970" s="3">
        <v>-32.209405501331</v>
      </c>
      <c r="AD970" s="3">
        <v>0.483112513749914</v>
      </c>
      <c r="AE970" s="5">
        <v>3</v>
      </c>
      <c r="AF970" s="3">
        <v>1.03250490383155</v>
      </c>
      <c r="AG970" s="3">
        <v>43.0092913485234</v>
      </c>
      <c r="AH970" s="3">
        <v>38.5251575886198</v>
      </c>
      <c r="AI970" s="3">
        <v>13.0754551734882</v>
      </c>
      <c r="AJ970" s="3">
        <v>13.5894968157618</v>
      </c>
      <c r="AK970" s="3"/>
      <c r="AL970" s="3"/>
      <c r="AM970" s="3">
        <v>10</v>
      </c>
      <c r="AN970" s="5" t="s">
        <v>56</v>
      </c>
      <c r="AO970" s="1"/>
      <c r="AP970" s="1"/>
      <c r="AQ970" s="1"/>
    </row>
    <row r="971" spans="1:43">
      <c r="A971" s="1" t="s">
        <v>2769</v>
      </c>
      <c r="B971" s="1" t="s">
        <v>2770</v>
      </c>
      <c r="C971" s="3">
        <v>5.23561643835616</v>
      </c>
      <c r="D971" s="4">
        <v>42326</v>
      </c>
      <c r="E971" s="3">
        <v>0.6111865789</v>
      </c>
      <c r="F971" s="5" t="s">
        <v>1289</v>
      </c>
      <c r="G971" s="5">
        <v>1912</v>
      </c>
      <c r="H971" s="5" t="s">
        <v>93</v>
      </c>
      <c r="I971" s="3">
        <v>17.1035386631717</v>
      </c>
      <c r="J971" s="3">
        <v>4.2</v>
      </c>
      <c r="K971" s="3">
        <v>2.87852619458836</v>
      </c>
      <c r="L971" s="3">
        <v>30.1288404360753</v>
      </c>
      <c r="M971" s="3">
        <v>10.4449938195303</v>
      </c>
      <c r="N971" s="3">
        <v>4.64071856287425</v>
      </c>
      <c r="O971" s="3">
        <v>22.3134839151266</v>
      </c>
      <c r="P971" s="3">
        <v>17.2535211267606</v>
      </c>
      <c r="Q971" s="3">
        <v>28.3764367816092</v>
      </c>
      <c r="R971" s="3">
        <v>21.2590299277606</v>
      </c>
      <c r="S971" s="3">
        <v>53.3905579399142</v>
      </c>
      <c r="T971" s="3">
        <v>39.2271042879831</v>
      </c>
      <c r="U971" s="3">
        <v>125.346784363178</v>
      </c>
      <c r="V971" s="3">
        <v>30.7308970099668</v>
      </c>
      <c r="W971" s="3">
        <v>99.8881431767338</v>
      </c>
      <c r="X971" s="3">
        <v>31.2734082397004</v>
      </c>
      <c r="Y971" s="3">
        <v>96.1580680570801</v>
      </c>
      <c r="Z971" s="3">
        <v>44.025974025974</v>
      </c>
      <c r="AA971" s="3">
        <v>0.188729532133117</v>
      </c>
      <c r="AB971" s="3">
        <v>0.220398071476353</v>
      </c>
      <c r="AC971" s="3">
        <v>-26.530612244898</v>
      </c>
      <c r="AD971" s="3">
        <v>0.976818895933396</v>
      </c>
      <c r="AE971" s="5">
        <v>3</v>
      </c>
      <c r="AF971" s="3">
        <v>1.8149454761522</v>
      </c>
      <c r="AG971" s="3">
        <v>65.4153538707717</v>
      </c>
      <c r="AH971" s="3">
        <v>51.5684450797705</v>
      </c>
      <c r="AI971" s="3">
        <v>22.9004830071145</v>
      </c>
      <c r="AJ971" s="3">
        <v>17.3684457128837</v>
      </c>
      <c r="AK971" s="3"/>
      <c r="AL971" s="3"/>
      <c r="AM971" s="3"/>
      <c r="AN971" s="5" t="s">
        <v>46</v>
      </c>
      <c r="AO971" s="1"/>
      <c r="AP971" s="1"/>
      <c r="AQ971" s="1"/>
    </row>
    <row r="972" spans="1:43">
      <c r="A972" s="1" t="s">
        <v>2771</v>
      </c>
      <c r="B972" s="1" t="s">
        <v>2772</v>
      </c>
      <c r="C972" s="3">
        <v>5.29315068493151</v>
      </c>
      <c r="D972" s="4">
        <v>42305</v>
      </c>
      <c r="E972" s="3">
        <v>31.2228635027</v>
      </c>
      <c r="F972" s="5" t="s">
        <v>2773</v>
      </c>
      <c r="G972" s="5">
        <v>1933</v>
      </c>
      <c r="H972" s="5" t="s">
        <v>191</v>
      </c>
      <c r="I972" s="3">
        <v>8.09847748623259</v>
      </c>
      <c r="J972" s="3">
        <v>66.3652802893309</v>
      </c>
      <c r="K972" s="3">
        <v>1.58295281582953</v>
      </c>
      <c r="L972" s="3">
        <v>67.1232876712329</v>
      </c>
      <c r="M972" s="3">
        <v>4.31384807752424</v>
      </c>
      <c r="N972" s="3">
        <v>61.6216216216216</v>
      </c>
      <c r="O972" s="3">
        <v>18.5435168738899</v>
      </c>
      <c r="P972" s="3">
        <v>48.952380952381</v>
      </c>
      <c r="Q972" s="3">
        <v>29.2909724912825</v>
      </c>
      <c r="R972" s="3">
        <v>31.4465408805031</v>
      </c>
      <c r="S972" s="3">
        <v>92.5562608193883</v>
      </c>
      <c r="T972" s="3">
        <v>21.078431372549</v>
      </c>
      <c r="U972" s="3">
        <v>161.725490196078</v>
      </c>
      <c r="V972" s="3">
        <v>42.5219941348974</v>
      </c>
      <c r="W972" s="3">
        <v>133.030726256983</v>
      </c>
      <c r="X972" s="3">
        <v>44.1696113074205</v>
      </c>
      <c r="Y972" s="3">
        <v>246.161825726141</v>
      </c>
      <c r="Z972" s="3">
        <v>19.620253164557</v>
      </c>
      <c r="AA972" s="3">
        <v>0.383218811677511</v>
      </c>
      <c r="AB972" s="3">
        <v>0.304070760058252</v>
      </c>
      <c r="AC972" s="3">
        <v>-25.2518891687657</v>
      </c>
      <c r="AD972" s="3">
        <v>1.28741786005686</v>
      </c>
      <c r="AE972" s="5">
        <v>2</v>
      </c>
      <c r="AF972" s="3">
        <v>2.26329561988312</v>
      </c>
      <c r="AG972" s="3">
        <v>87.0099686595545</v>
      </c>
      <c r="AH972" s="3">
        <v>63.8260560764695</v>
      </c>
      <c r="AI972" s="3">
        <v>30.5119359980258</v>
      </c>
      <c r="AJ972" s="3">
        <v>29.3281878307565</v>
      </c>
      <c r="AK972" s="3"/>
      <c r="AL972" s="3"/>
      <c r="AM972" s="3"/>
      <c r="AN972" s="5" t="s">
        <v>46</v>
      </c>
      <c r="AO972" s="1"/>
      <c r="AP972" s="1"/>
      <c r="AQ972" s="1"/>
    </row>
    <row r="973" spans="1:43">
      <c r="A973" s="1" t="s">
        <v>2774</v>
      </c>
      <c r="B973" s="1" t="s">
        <v>2775</v>
      </c>
      <c r="C973" s="3">
        <v>5.38356164383562</v>
      </c>
      <c r="D973" s="4">
        <v>42272</v>
      </c>
      <c r="E973" s="3">
        <v>0.8955213898</v>
      </c>
      <c r="F973" s="5" t="s">
        <v>1586</v>
      </c>
      <c r="G973" s="5">
        <v>280</v>
      </c>
      <c r="H973" s="5" t="s">
        <v>93</v>
      </c>
      <c r="I973" s="3">
        <v>6.75265553869499</v>
      </c>
      <c r="J973" s="3">
        <v>44.55</v>
      </c>
      <c r="K973" s="3">
        <v>4.0680473372781</v>
      </c>
      <c r="L973" s="3">
        <v>12.388503468781</v>
      </c>
      <c r="M973" s="3">
        <v>3.60824742268041</v>
      </c>
      <c r="N973" s="3">
        <v>38.0738522954092</v>
      </c>
      <c r="O973" s="3">
        <v>12.2905027932961</v>
      </c>
      <c r="P973" s="3">
        <v>44.4164989939638</v>
      </c>
      <c r="Q973" s="3">
        <v>15.0449713818479</v>
      </c>
      <c r="R973" s="3">
        <v>47.3168214654283</v>
      </c>
      <c r="S973" s="3">
        <v>31.8650421743205</v>
      </c>
      <c r="T973" s="3">
        <v>60.5611434621493</v>
      </c>
      <c r="U973" s="3">
        <v>38.7573964497041</v>
      </c>
      <c r="V973" s="3">
        <v>74.2524916943522</v>
      </c>
      <c r="W973" s="3">
        <v>35.0287907869482</v>
      </c>
      <c r="X973" s="3">
        <v>75.9051186017478</v>
      </c>
      <c r="Y973" s="3">
        <v>38.4842519685039</v>
      </c>
      <c r="Z973" s="3">
        <v>85.1948051948052</v>
      </c>
      <c r="AA973" s="3">
        <v>0.245793396231848</v>
      </c>
      <c r="AB973" s="3">
        <v>0.200315277694169</v>
      </c>
      <c r="AC973" s="3">
        <v>-7.54716981132076</v>
      </c>
      <c r="AD973" s="3">
        <v>1.39239354684273</v>
      </c>
      <c r="AE973" s="5">
        <v>4</v>
      </c>
      <c r="AF973" s="3">
        <v>0.768857031669487</v>
      </c>
      <c r="AG973" s="3">
        <v>23.8260388937658</v>
      </c>
      <c r="AH973" s="3">
        <v>16.2339821485794</v>
      </c>
      <c r="AI973" s="3">
        <v>10.152450142198</v>
      </c>
      <c r="AJ973" s="3">
        <v>7.9650151219796</v>
      </c>
      <c r="AK973" s="3"/>
      <c r="AL973" s="3"/>
      <c r="AM973" s="3">
        <v>5</v>
      </c>
      <c r="AN973" s="5" t="s">
        <v>56</v>
      </c>
      <c r="AO973" s="1"/>
      <c r="AP973" s="1"/>
      <c r="AQ973" s="1"/>
    </row>
    <row r="974" spans="1:43">
      <c r="A974" s="1" t="s">
        <v>2776</v>
      </c>
      <c r="B974" s="1" t="s">
        <v>2777</v>
      </c>
      <c r="C974" s="3">
        <v>5.13972602739726</v>
      </c>
      <c r="D974" s="4">
        <v>42361</v>
      </c>
      <c r="E974" s="3">
        <v>11.5779169764</v>
      </c>
      <c r="F974" s="5" t="s">
        <v>2778</v>
      </c>
      <c r="G974" s="5">
        <v>264</v>
      </c>
      <c r="H974" s="5" t="s">
        <v>93</v>
      </c>
      <c r="I974" s="3">
        <v>7.97617068406024</v>
      </c>
      <c r="J974" s="3">
        <v>39.4</v>
      </c>
      <c r="K974" s="3">
        <v>1.82724252491695</v>
      </c>
      <c r="L974" s="3">
        <v>46.7789890981169</v>
      </c>
      <c r="M974" s="3">
        <v>2.99744235280676</v>
      </c>
      <c r="N974" s="3">
        <v>42.564870259481</v>
      </c>
      <c r="O974" s="3">
        <v>18.7942960469932</v>
      </c>
      <c r="P974" s="3">
        <v>26.9617706237425</v>
      </c>
      <c r="Q974" s="3">
        <v>37.1605194489954</v>
      </c>
      <c r="R974" s="3">
        <v>8.30753353973168</v>
      </c>
      <c r="S974" s="3">
        <v>56.5586905350235</v>
      </c>
      <c r="T974" s="3">
        <v>35.5214399152991</v>
      </c>
      <c r="U974" s="3">
        <v>147.458741320443</v>
      </c>
      <c r="V974" s="3">
        <v>21.2624584717608</v>
      </c>
      <c r="W974" s="3">
        <v>92.1162135858657</v>
      </c>
      <c r="X974" s="3">
        <v>34.58177278402</v>
      </c>
      <c r="Y974" s="3">
        <v>196.449773417666</v>
      </c>
      <c r="Z974" s="3">
        <v>11.1688311688312</v>
      </c>
      <c r="AA974" s="3">
        <v>0.197745255281471</v>
      </c>
      <c r="AB974" s="3">
        <v>0.164914816263149</v>
      </c>
      <c r="AC974" s="3">
        <v>-36.6096360592402</v>
      </c>
      <c r="AD974" s="3">
        <v>0.662805111376418</v>
      </c>
      <c r="AE974" s="5">
        <v>4</v>
      </c>
      <c r="AF974" s="3">
        <v>1.93267987534993</v>
      </c>
      <c r="AG974" s="3">
        <v>73.8905145938993</v>
      </c>
      <c r="AH974" s="3">
        <v>59.9864035443598</v>
      </c>
      <c r="AI974" s="3">
        <v>25.9484236452368</v>
      </c>
      <c r="AJ974" s="3">
        <v>29.7683796108966</v>
      </c>
      <c r="AK974" s="3"/>
      <c r="AL974" s="3"/>
      <c r="AM974" s="3"/>
      <c r="AN974" s="5" t="s">
        <v>46</v>
      </c>
      <c r="AO974" s="1"/>
      <c r="AP974" s="1"/>
      <c r="AQ974" s="1"/>
    </row>
    <row r="975" spans="1:43">
      <c r="A975" s="1" t="s">
        <v>2779</v>
      </c>
      <c r="B975" s="1" t="s">
        <v>2780</v>
      </c>
      <c r="C975" s="3">
        <v>5.41369863013699</v>
      </c>
      <c r="D975" s="4">
        <v>42261</v>
      </c>
      <c r="E975" s="3">
        <v>2.1383489782</v>
      </c>
      <c r="F975" s="5" t="s">
        <v>2766</v>
      </c>
      <c r="G975" s="5">
        <v>540</v>
      </c>
      <c r="H975" s="5" t="s">
        <v>93</v>
      </c>
      <c r="I975" s="3">
        <v>13.4574087329993</v>
      </c>
      <c r="J975" s="3">
        <v>14.35</v>
      </c>
      <c r="K975" s="3">
        <v>4.13929040735873</v>
      </c>
      <c r="L975" s="3">
        <v>11.5460852329039</v>
      </c>
      <c r="M975" s="3">
        <v>7.23951285520974</v>
      </c>
      <c r="N975" s="3">
        <v>15.3193612774451</v>
      </c>
      <c r="O975" s="3">
        <v>22.8682170542636</v>
      </c>
      <c r="P975" s="3">
        <v>15.9456740442656</v>
      </c>
      <c r="Q975" s="3">
        <v>25.296442687747</v>
      </c>
      <c r="R975" s="3">
        <v>27.296181630547</v>
      </c>
      <c r="S975" s="3">
        <v>58.0259222333001</v>
      </c>
      <c r="T975" s="3">
        <v>33.8803599788248</v>
      </c>
      <c r="U975" s="3">
        <v>82.8143021914648</v>
      </c>
      <c r="V975" s="3">
        <v>48.1727574750831</v>
      </c>
      <c r="W975" s="3">
        <v>57.7114427860697</v>
      </c>
      <c r="X975" s="3">
        <v>52.8714107365793</v>
      </c>
      <c r="Y975" s="3">
        <v>74.5594713656388</v>
      </c>
      <c r="Z975" s="3">
        <v>53.3766233766234</v>
      </c>
      <c r="AA975" s="3">
        <v>0.2848382935489</v>
      </c>
      <c r="AB975" s="3">
        <v>0.153687427562668</v>
      </c>
      <c r="AC975" s="3">
        <v>-28.8584474885845</v>
      </c>
      <c r="AD975" s="3">
        <v>0.567187722552522</v>
      </c>
      <c r="AE975" s="5">
        <v>3</v>
      </c>
      <c r="AF975" s="3">
        <v>1.12124251632758</v>
      </c>
      <c r="AG975" s="3">
        <v>47.0127763920959</v>
      </c>
      <c r="AH975" s="3">
        <v>37.8427292897555</v>
      </c>
      <c r="AI975" s="3">
        <v>13.6446497970521</v>
      </c>
      <c r="AJ975" s="3">
        <v>13.168415635208</v>
      </c>
      <c r="AK975" s="3"/>
      <c r="AL975" s="3"/>
      <c r="AM975" s="3"/>
      <c r="AN975" s="5" t="s">
        <v>46</v>
      </c>
      <c r="AO975" s="1"/>
      <c r="AP975" s="1"/>
      <c r="AQ975" s="1"/>
    </row>
    <row r="976" spans="1:43">
      <c r="A976" s="1" t="s">
        <v>2781</v>
      </c>
      <c r="B976" s="1" t="s">
        <v>2782</v>
      </c>
      <c r="C976" s="3">
        <v>4.38904109589041</v>
      </c>
      <c r="D976" s="4">
        <v>42635</v>
      </c>
      <c r="E976" s="3">
        <v>0.0866991186</v>
      </c>
      <c r="F976" s="5" t="s">
        <v>2783</v>
      </c>
      <c r="G976" s="5">
        <v>138</v>
      </c>
      <c r="H976" s="5" t="s">
        <v>93</v>
      </c>
      <c r="I976" s="3">
        <v>11.0300820419325</v>
      </c>
      <c r="J976" s="3">
        <v>25.5</v>
      </c>
      <c r="K976" s="3">
        <v>-0.571428571428582</v>
      </c>
      <c r="L976" s="3">
        <v>97.7700693756194</v>
      </c>
      <c r="M976" s="3">
        <v>7.88308237378212</v>
      </c>
      <c r="N976" s="3">
        <v>11.9760479041916</v>
      </c>
      <c r="O976" s="3">
        <v>5.36332179930797</v>
      </c>
      <c r="P976" s="3">
        <v>70.7746478873239</v>
      </c>
      <c r="Q976" s="3">
        <v>15.7794676806084</v>
      </c>
      <c r="R976" s="3">
        <v>45.8204334365325</v>
      </c>
      <c r="S976" s="3">
        <v>17.4541947926712</v>
      </c>
      <c r="T976" s="3">
        <v>81.7363684489148</v>
      </c>
      <c r="U976" s="3">
        <v>38.0718864231456</v>
      </c>
      <c r="V976" s="3">
        <v>74.6954595791805</v>
      </c>
      <c r="W976" s="3">
        <v>48.4831833470588</v>
      </c>
      <c r="X976" s="3">
        <v>60.5493133583021</v>
      </c>
      <c r="Y976" s="3"/>
      <c r="Z976" s="3"/>
      <c r="AA976" s="3">
        <v>0.111811902908691</v>
      </c>
      <c r="AB976" s="3">
        <v>0.282998638304234</v>
      </c>
      <c r="AC976" s="3">
        <v>-7.60587726879864</v>
      </c>
      <c r="AD976" s="3">
        <v>1.84815809998294</v>
      </c>
      <c r="AE976" s="5">
        <v>2</v>
      </c>
      <c r="AF976" s="3">
        <v>1.10094810208263</v>
      </c>
      <c r="AG976" s="3">
        <v>14.9456938544437</v>
      </c>
      <c r="AH976" s="3">
        <v>16.04521710366</v>
      </c>
      <c r="AI976" s="3">
        <v>13.0403155171332</v>
      </c>
      <c r="AJ976" s="3">
        <v>10.37894378877</v>
      </c>
      <c r="AK976" s="3"/>
      <c r="AL976" s="3"/>
      <c r="AM976" s="3"/>
      <c r="AN976" s="5" t="s">
        <v>46</v>
      </c>
      <c r="AO976" s="1"/>
      <c r="AP976" s="1"/>
      <c r="AQ976" s="1"/>
    </row>
    <row r="977" spans="1:43">
      <c r="A977" s="1" t="s">
        <v>2784</v>
      </c>
      <c r="B977" s="1" t="s">
        <v>2785</v>
      </c>
      <c r="C977" s="3">
        <v>4.37534246575343</v>
      </c>
      <c r="D977" s="4">
        <v>42640</v>
      </c>
      <c r="E977" s="3">
        <v>0.0242459099</v>
      </c>
      <c r="F977" s="5" t="s">
        <v>2786</v>
      </c>
      <c r="G977" s="5">
        <v>1598</v>
      </c>
      <c r="H977" s="5" t="s">
        <v>93</v>
      </c>
      <c r="I977" s="3">
        <v>-3.1446540880503</v>
      </c>
      <c r="J977" s="3">
        <v>97.95</v>
      </c>
      <c r="K977" s="3">
        <v>0.279069767441874</v>
      </c>
      <c r="L977" s="3">
        <v>89.4449950445986</v>
      </c>
      <c r="M977" s="3">
        <v>-2.08900999091734</v>
      </c>
      <c r="N977" s="3">
        <v>92.7145708582834</v>
      </c>
      <c r="O977" s="3">
        <v>-3.31838565022421</v>
      </c>
      <c r="P977" s="3">
        <v>97.7364185110664</v>
      </c>
      <c r="Q977" s="3">
        <v>-2.70758122743682</v>
      </c>
      <c r="R977" s="3">
        <v>96.2848297213622</v>
      </c>
      <c r="S977" s="3">
        <v>1.69811320754717</v>
      </c>
      <c r="T977" s="3">
        <v>99.364743250397</v>
      </c>
      <c r="U977" s="3">
        <v>26.0818713450293</v>
      </c>
      <c r="V977" s="3">
        <v>88.9258028792913</v>
      </c>
      <c r="W977" s="3">
        <v>9.66429298067144</v>
      </c>
      <c r="X977" s="3">
        <v>97.752808988764</v>
      </c>
      <c r="Y977" s="3"/>
      <c r="Z977" s="3"/>
      <c r="AA977" s="3">
        <v>-0.0156812729323478</v>
      </c>
      <c r="AB977" s="3">
        <v>0.033048289620607</v>
      </c>
      <c r="AC977" s="3">
        <v>-21.4150943396226</v>
      </c>
      <c r="AD977" s="3">
        <v>0.145556676476763</v>
      </c>
      <c r="AE977" s="5">
        <v>3</v>
      </c>
      <c r="AF977" s="3">
        <v>0.175748009618447</v>
      </c>
      <c r="AG977" s="3">
        <v>2.64534755123376</v>
      </c>
      <c r="AH977" s="3">
        <v>12.856587281858</v>
      </c>
      <c r="AI977" s="3">
        <v>1.50498446210687</v>
      </c>
      <c r="AJ977" s="3">
        <v>3.17602588755852</v>
      </c>
      <c r="AK977" s="3"/>
      <c r="AL977" s="3"/>
      <c r="AM977" s="3"/>
      <c r="AN977" s="5" t="s">
        <v>46</v>
      </c>
      <c r="AO977" s="1"/>
      <c r="AP977" s="1"/>
      <c r="AQ977" s="1"/>
    </row>
    <row r="978" spans="1:43">
      <c r="A978" s="1" t="s">
        <v>2787</v>
      </c>
      <c r="B978" s="1" t="s">
        <v>2788</v>
      </c>
      <c r="C978" s="3">
        <v>3.75342465753425</v>
      </c>
      <c r="D978" s="4">
        <v>42867</v>
      </c>
      <c r="E978" s="3">
        <v>7.9822508665</v>
      </c>
      <c r="F978" s="5" t="s">
        <v>692</v>
      </c>
      <c r="G978" s="5">
        <v>1371</v>
      </c>
      <c r="H978" s="5" t="s">
        <v>93</v>
      </c>
      <c r="I978" s="3">
        <v>2.01612903225806</v>
      </c>
      <c r="J978" s="3">
        <v>80.75</v>
      </c>
      <c r="K978" s="3">
        <v>0.796812749003974</v>
      </c>
      <c r="L978" s="3">
        <v>75.1238850346878</v>
      </c>
      <c r="M978" s="3">
        <v>0.636435958631652</v>
      </c>
      <c r="N978" s="3">
        <v>78.1936127744511</v>
      </c>
      <c r="O978" s="3">
        <v>3.26530612244896</v>
      </c>
      <c r="P978" s="3">
        <v>84.8088531187123</v>
      </c>
      <c r="Q978" s="3">
        <v>6.57118786857623</v>
      </c>
      <c r="R978" s="3">
        <v>78.3797729618163</v>
      </c>
      <c r="S978" s="3">
        <v>11.0623353819139</v>
      </c>
      <c r="T978" s="3">
        <v>93.3827421916358</v>
      </c>
      <c r="U978" s="3">
        <v>30.7624247285714</v>
      </c>
      <c r="V978" s="3">
        <v>83.1118493909192</v>
      </c>
      <c r="W978" s="3">
        <v>32.4016836692382</v>
      </c>
      <c r="X978" s="3">
        <v>79.5255930087391</v>
      </c>
      <c r="Y978" s="3"/>
      <c r="Z978" s="3"/>
      <c r="AA978" s="3">
        <v>0.194036941837037</v>
      </c>
      <c r="AB978" s="3">
        <v>0.251314249692824</v>
      </c>
      <c r="AC978" s="3">
        <v>-6.78605089538171</v>
      </c>
      <c r="AD978" s="3">
        <v>1.44245320899166</v>
      </c>
      <c r="AE978" s="5">
        <v>4</v>
      </c>
      <c r="AF978" s="3">
        <v>0.749790393160744</v>
      </c>
      <c r="AG978" s="3">
        <v>9.89465575464115</v>
      </c>
      <c r="AH978" s="3">
        <v>16.1127052575584</v>
      </c>
      <c r="AI978" s="3">
        <v>8.94677446814973</v>
      </c>
      <c r="AJ978" s="3"/>
      <c r="AK978" s="3"/>
      <c r="AL978" s="3"/>
      <c r="AM978" s="3"/>
      <c r="AN978" s="5" t="s">
        <v>46</v>
      </c>
      <c r="AO978" s="1"/>
      <c r="AP978" s="1"/>
      <c r="AQ978" s="1"/>
    </row>
    <row r="979" spans="1:43">
      <c r="A979" s="1" t="s">
        <v>2789</v>
      </c>
      <c r="B979" s="1" t="s">
        <v>2790</v>
      </c>
      <c r="C979" s="3">
        <v>3.03561643835616</v>
      </c>
      <c r="D979" s="4">
        <v>43129</v>
      </c>
      <c r="E979" s="3">
        <v>9.3426413203</v>
      </c>
      <c r="F979" s="5" t="s">
        <v>1996</v>
      </c>
      <c r="G979" s="5">
        <v>483</v>
      </c>
      <c r="H979" s="5" t="s">
        <v>93</v>
      </c>
      <c r="I979" s="3">
        <v>6.00130463144162</v>
      </c>
      <c r="J979" s="3">
        <v>48.8</v>
      </c>
      <c r="K979" s="3">
        <v>1.18306351183063</v>
      </c>
      <c r="L979" s="3">
        <v>62.0416253716551</v>
      </c>
      <c r="M979" s="3">
        <v>2.00878844946642</v>
      </c>
      <c r="N979" s="3">
        <v>53.9421157684631</v>
      </c>
      <c r="O979" s="3">
        <v>10.0948509485095</v>
      </c>
      <c r="P979" s="3">
        <v>49.7987927565392</v>
      </c>
      <c r="Q979" s="3">
        <v>16.9064748201439</v>
      </c>
      <c r="R979" s="3">
        <v>43.4468524251806</v>
      </c>
      <c r="S979" s="3">
        <v>33.6348684210526</v>
      </c>
      <c r="T979" s="3">
        <v>58.8141874007411</v>
      </c>
      <c r="U979" s="3">
        <v>57.0048309178744</v>
      </c>
      <c r="V979" s="3">
        <v>61.6832779623477</v>
      </c>
      <c r="W979" s="3">
        <v>64.1414141414141</v>
      </c>
      <c r="X979" s="3">
        <v>48.501872659176</v>
      </c>
      <c r="Y979" s="3"/>
      <c r="Z979" s="3"/>
      <c r="AA979" s="3">
        <v>0.378279970801378</v>
      </c>
      <c r="AB979" s="3">
        <v>0.547105388599933</v>
      </c>
      <c r="AC979" s="3">
        <v>-6.4313725490196</v>
      </c>
      <c r="AD979" s="3">
        <v>2.78723346081517</v>
      </c>
      <c r="AE979" s="5">
        <v>2</v>
      </c>
      <c r="AF979" s="3">
        <v>1.35419214012309</v>
      </c>
      <c r="AG979" s="3">
        <v>33.0317532217679</v>
      </c>
      <c r="AH979" s="3">
        <v>25.8778359377028</v>
      </c>
      <c r="AI979" s="3"/>
      <c r="AJ979" s="3"/>
      <c r="AK979" s="3"/>
      <c r="AL979" s="3"/>
      <c r="AM979" s="3">
        <v>100</v>
      </c>
      <c r="AN979" s="5" t="s">
        <v>56</v>
      </c>
      <c r="AO979" s="1"/>
      <c r="AP979" s="1"/>
      <c r="AQ979" s="1"/>
    </row>
    <row r="980" spans="1:43">
      <c r="A980" s="1" t="s">
        <v>2791</v>
      </c>
      <c r="B980" s="1" t="s">
        <v>2792</v>
      </c>
      <c r="C980" s="3">
        <v>3.00821917808219</v>
      </c>
      <c r="D980" s="4">
        <v>43139</v>
      </c>
      <c r="E980" s="3">
        <v>5.1907003581</v>
      </c>
      <c r="F980" s="5" t="s">
        <v>2793</v>
      </c>
      <c r="G980" s="5">
        <v>891</v>
      </c>
      <c r="H980" s="5" t="s">
        <v>191</v>
      </c>
      <c r="I980" s="3">
        <v>9.88213961922031</v>
      </c>
      <c r="J980" s="3">
        <v>52.0795660036166</v>
      </c>
      <c r="K980" s="3">
        <v>3.50128095644747</v>
      </c>
      <c r="L980" s="3">
        <v>28.9383561643836</v>
      </c>
      <c r="M980" s="3">
        <v>5.25401650021711</v>
      </c>
      <c r="N980" s="3">
        <v>50.8108108108108</v>
      </c>
      <c r="O980" s="3">
        <v>24.1803278688525</v>
      </c>
      <c r="P980" s="3">
        <v>27.4285714285714</v>
      </c>
      <c r="Q980" s="3">
        <v>31.8824809575626</v>
      </c>
      <c r="R980" s="3">
        <v>27.2536687631027</v>
      </c>
      <c r="S980" s="3">
        <v>93.6102236421725</v>
      </c>
      <c r="T980" s="3">
        <v>19.8529411764706</v>
      </c>
      <c r="U980" s="3">
        <v>207.22433460076</v>
      </c>
      <c r="V980" s="3">
        <v>19.0615835777126</v>
      </c>
      <c r="W980" s="3">
        <v>142.4</v>
      </c>
      <c r="X980" s="3">
        <v>38.5159010600707</v>
      </c>
      <c r="Y980" s="3"/>
      <c r="Z980" s="3"/>
      <c r="AA980" s="3">
        <v>0.353639906396457</v>
      </c>
      <c r="AB980" s="3">
        <v>0.295365904298495</v>
      </c>
      <c r="AC980" s="3">
        <v>-27.4975272007913</v>
      </c>
      <c r="AD980" s="3">
        <v>1.24589882925907</v>
      </c>
      <c r="AE980" s="5">
        <v>8</v>
      </c>
      <c r="AF980" s="3">
        <v>2.55393156959101</v>
      </c>
      <c r="AG980" s="3">
        <v>99.3760992720087</v>
      </c>
      <c r="AH980" s="3">
        <v>74.6516978871676</v>
      </c>
      <c r="AI980" s="3"/>
      <c r="AJ980" s="3"/>
      <c r="AK980" s="3"/>
      <c r="AL980" s="3"/>
      <c r="AM980" s="3"/>
      <c r="AN980" s="5" t="s">
        <v>46</v>
      </c>
      <c r="AO980" s="1"/>
      <c r="AP980" s="1"/>
      <c r="AQ980" s="1"/>
    </row>
    <row r="981" spans="1:43">
      <c r="A981" s="1" t="s">
        <v>2794</v>
      </c>
      <c r="B981" s="1" t="s">
        <v>2795</v>
      </c>
      <c r="C981" s="3">
        <v>5.46575342465753</v>
      </c>
      <c r="D981" s="4">
        <v>42242</v>
      </c>
      <c r="E981" s="3">
        <v>1.5690403733</v>
      </c>
      <c r="F981" s="5" t="s">
        <v>432</v>
      </c>
      <c r="G981" s="5">
        <v>728</v>
      </c>
      <c r="H981" s="5" t="s">
        <v>50</v>
      </c>
      <c r="I981" s="3">
        <v>0.240697127226954</v>
      </c>
      <c r="J981" s="3">
        <v>29.7007592675301</v>
      </c>
      <c r="K981" s="3">
        <v>0.00929886553838954</v>
      </c>
      <c r="L981" s="3">
        <v>42.4081451969898</v>
      </c>
      <c r="M981" s="3">
        <v>0.0835800470902362</v>
      </c>
      <c r="N981" s="3">
        <v>22.8851291184328</v>
      </c>
      <c r="O981" s="3">
        <v>0.733714661353074</v>
      </c>
      <c r="P981" s="3">
        <v>41.7999086340795</v>
      </c>
      <c r="Q981" s="3">
        <v>1.32609998980125</v>
      </c>
      <c r="R981" s="3">
        <v>24.2394978271366</v>
      </c>
      <c r="S981" s="3">
        <v>2.30975581439593</v>
      </c>
      <c r="T981" s="3">
        <v>30.225988700565</v>
      </c>
      <c r="U981" s="3">
        <v>7.15760209187964</v>
      </c>
      <c r="V981" s="3">
        <v>26.9349845201238</v>
      </c>
      <c r="W981" s="3">
        <v>4.37562588372506</v>
      </c>
      <c r="X981" s="3">
        <v>96.655879180151</v>
      </c>
      <c r="Y981" s="3">
        <v>10.288858566838</v>
      </c>
      <c r="Z981" s="3">
        <v>96.4052287581699</v>
      </c>
      <c r="AA981" s="3">
        <v>0.134346291379152</v>
      </c>
      <c r="AB981" s="3">
        <v>-0.00234965688136312</v>
      </c>
      <c r="AC981" s="3">
        <v>-7.78097982708933</v>
      </c>
      <c r="AD981" s="3">
        <v>0.184440914676734</v>
      </c>
      <c r="AE981" s="5">
        <v>2</v>
      </c>
      <c r="AF981" s="3">
        <v>0.172639159794042</v>
      </c>
      <c r="AG981" s="3">
        <v>2.56766074984862</v>
      </c>
      <c r="AH981" s="3">
        <v>3.76270559837388</v>
      </c>
      <c r="AI981" s="3">
        <v>1.69429484407744</v>
      </c>
      <c r="AJ981" s="3">
        <v>1.82082579925045</v>
      </c>
      <c r="AK981" s="3"/>
      <c r="AL981" s="3"/>
      <c r="AM981" s="3"/>
      <c r="AN981" s="5" t="s">
        <v>46</v>
      </c>
      <c r="AO981" s="1"/>
      <c r="AP981" s="1"/>
      <c r="AQ981" s="1"/>
    </row>
    <row r="982" spans="1:43">
      <c r="A982" s="1" t="s">
        <v>2796</v>
      </c>
      <c r="B982" s="1" t="s">
        <v>2797</v>
      </c>
      <c r="C982" s="3">
        <v>5.43013698630137</v>
      </c>
      <c r="D982" s="4">
        <v>42255</v>
      </c>
      <c r="E982" s="3">
        <v>0.190246983</v>
      </c>
      <c r="F982" s="5" t="s">
        <v>709</v>
      </c>
      <c r="G982" s="5">
        <v>210</v>
      </c>
      <c r="H982" s="5" t="s">
        <v>45</v>
      </c>
      <c r="I982" s="3">
        <v>2.15759849906191</v>
      </c>
      <c r="J982" s="3">
        <v>27.3885350318471</v>
      </c>
      <c r="K982" s="3">
        <v>0.554016620498615</v>
      </c>
      <c r="L982" s="3">
        <v>43.7888198757764</v>
      </c>
      <c r="M982" s="3">
        <v>-0.547945205479453</v>
      </c>
      <c r="N982" s="3">
        <v>69.2063492063492</v>
      </c>
      <c r="O982" s="3">
        <v>10.5583756345178</v>
      </c>
      <c r="P982" s="3">
        <v>3.64238410596026</v>
      </c>
      <c r="Q982" s="3">
        <v>14.7523709167545</v>
      </c>
      <c r="R982" s="3">
        <v>1.02739726027397</v>
      </c>
      <c r="S982" s="3">
        <v>22.2222222222222</v>
      </c>
      <c r="T982" s="3">
        <v>7.15630885122411</v>
      </c>
      <c r="U982" s="3">
        <v>26.6279069767442</v>
      </c>
      <c r="V982" s="3">
        <v>24.8407643312102</v>
      </c>
      <c r="W982" s="3">
        <v>3.41880341880342</v>
      </c>
      <c r="X982" s="3">
        <v>97.39336492891</v>
      </c>
      <c r="Y982" s="3">
        <v>8.68263473053892</v>
      </c>
      <c r="Z982" s="3">
        <v>94.0928270042194</v>
      </c>
      <c r="AA982" s="3">
        <v>0.26603160383107</v>
      </c>
      <c r="AB982" s="3">
        <v>-0.0176823383238504</v>
      </c>
      <c r="AC982" s="3">
        <v>-19.8863636363636</v>
      </c>
      <c r="AD982" s="3">
        <v>0.0565608419370136</v>
      </c>
      <c r="AE982" s="5">
        <v>3</v>
      </c>
      <c r="AF982" s="3">
        <v>0.163289771898684</v>
      </c>
      <c r="AG982" s="3">
        <v>18.9095203715715</v>
      </c>
      <c r="AH982" s="3">
        <v>11.6278473417985</v>
      </c>
      <c r="AI982" s="3">
        <v>0.541406494618357</v>
      </c>
      <c r="AJ982" s="3">
        <v>0.22886869102281</v>
      </c>
      <c r="AK982" s="3"/>
      <c r="AL982" s="3"/>
      <c r="AM982" s="3"/>
      <c r="AN982" s="5" t="s">
        <v>46</v>
      </c>
      <c r="AO982" s="1"/>
      <c r="AP982" s="1"/>
      <c r="AQ982" s="1"/>
    </row>
    <row r="983" spans="1:43">
      <c r="A983" s="1" t="s">
        <v>2798</v>
      </c>
      <c r="B983" s="1" t="s">
        <v>2799</v>
      </c>
      <c r="C983" s="3">
        <v>5.38904109589041</v>
      </c>
      <c r="D983" s="4">
        <v>42270</v>
      </c>
      <c r="E983" s="3">
        <v>2.7713845934</v>
      </c>
      <c r="F983" s="5" t="s">
        <v>2800</v>
      </c>
      <c r="G983" s="5">
        <v>218</v>
      </c>
      <c r="H983" s="5" t="s">
        <v>93</v>
      </c>
      <c r="I983" s="3">
        <v>11.968085106383</v>
      </c>
      <c r="J983" s="3">
        <v>21.8</v>
      </c>
      <c r="K983" s="3">
        <v>2.4330900243309</v>
      </c>
      <c r="L983" s="3">
        <v>36.8186323092171</v>
      </c>
      <c r="M983" s="3">
        <v>-0.766057748968776</v>
      </c>
      <c r="N983" s="3">
        <v>89.3213572854291</v>
      </c>
      <c r="O983" s="3">
        <v>31.6653635652854</v>
      </c>
      <c r="P983" s="3">
        <v>2.61569416498994</v>
      </c>
      <c r="Q983" s="3">
        <v>56.7970204841713</v>
      </c>
      <c r="R983" s="3">
        <v>0.567595459236326</v>
      </c>
      <c r="S983" s="3">
        <v>83.6423118865867</v>
      </c>
      <c r="T983" s="3">
        <v>12.3345685547909</v>
      </c>
      <c r="U983" s="3">
        <v>134.86750348675</v>
      </c>
      <c r="V983" s="3">
        <v>26.3565891472868</v>
      </c>
      <c r="W983" s="3">
        <v>100.715137067938</v>
      </c>
      <c r="X983" s="3">
        <v>30.5243445692884</v>
      </c>
      <c r="Y983" s="3">
        <v>106.119951040392</v>
      </c>
      <c r="Z983" s="3">
        <v>39.6103896103896</v>
      </c>
      <c r="AA983" s="3">
        <v>0.242082115442811</v>
      </c>
      <c r="AB983" s="3">
        <v>0.198811178463438</v>
      </c>
      <c r="AC983" s="3">
        <v>-28.7526427061311</v>
      </c>
      <c r="AD983" s="3">
        <v>0.907349555214956</v>
      </c>
      <c r="AE983" s="5">
        <v>7</v>
      </c>
      <c r="AF983" s="3">
        <v>1.76272699469146</v>
      </c>
      <c r="AG983" s="3">
        <v>78.5390100311561</v>
      </c>
      <c r="AH983" s="3">
        <v>54.7090223144709</v>
      </c>
      <c r="AI983" s="3">
        <v>23.1841558810457</v>
      </c>
      <c r="AJ983" s="3">
        <v>20.8541056508355</v>
      </c>
      <c r="AK983" s="3"/>
      <c r="AL983" s="3"/>
      <c r="AM983" s="3"/>
      <c r="AN983" s="5" t="s">
        <v>46</v>
      </c>
      <c r="AO983" s="1"/>
      <c r="AP983" s="1"/>
      <c r="AQ983" s="1"/>
    </row>
    <row r="984" spans="1:43">
      <c r="A984" s="1" t="s">
        <v>2801</v>
      </c>
      <c r="B984" s="1" t="s">
        <v>2802</v>
      </c>
      <c r="C984" s="3">
        <v>4.83561643835616</v>
      </c>
      <c r="D984" s="4">
        <v>42472</v>
      </c>
      <c r="E984" s="3">
        <v>7.0343009159</v>
      </c>
      <c r="F984" s="5" t="s">
        <v>49</v>
      </c>
      <c r="G984" s="5">
        <v>86</v>
      </c>
      <c r="H984" s="5" t="s">
        <v>93</v>
      </c>
      <c r="I984" s="3">
        <v>4.12371134020619</v>
      </c>
      <c r="J984" s="3">
        <v>57.8</v>
      </c>
      <c r="K984" s="3">
        <v>1.15562403697996</v>
      </c>
      <c r="L984" s="3">
        <v>63.0327056491576</v>
      </c>
      <c r="M984" s="3">
        <v>2.17898832684825</v>
      </c>
      <c r="N984" s="3">
        <v>52.0958083832335</v>
      </c>
      <c r="O984" s="3">
        <v>7.0962479608483</v>
      </c>
      <c r="P984" s="3">
        <v>60.0603621730382</v>
      </c>
      <c r="Q984" s="3">
        <v>10.6057592437553</v>
      </c>
      <c r="R984" s="3">
        <v>57.7915376676987</v>
      </c>
      <c r="S984" s="3">
        <v>21.5009615615218</v>
      </c>
      <c r="T984" s="3">
        <v>74.5897300158814</v>
      </c>
      <c r="U984" s="3">
        <v>28.1508286599725</v>
      </c>
      <c r="V984" s="3">
        <v>86.655592469546</v>
      </c>
      <c r="W984" s="3">
        <v>31.2842678294011</v>
      </c>
      <c r="X984" s="3">
        <v>81.023720349563</v>
      </c>
      <c r="Y984" s="3"/>
      <c r="Z984" s="3"/>
      <c r="AA984" s="3">
        <v>0.383330956666649</v>
      </c>
      <c r="AB984" s="3">
        <v>0.422499897904324</v>
      </c>
      <c r="AC984" s="3">
        <v>-3.18142734307825</v>
      </c>
      <c r="AD984" s="3">
        <v>2.97960443405363</v>
      </c>
      <c r="AE984" s="5">
        <v>2</v>
      </c>
      <c r="AF984" s="3">
        <v>0.709482168174624</v>
      </c>
      <c r="AG984" s="3">
        <v>17.2066628574407</v>
      </c>
      <c r="AH984" s="3">
        <v>12.5271801595094</v>
      </c>
      <c r="AI984" s="3">
        <v>9.42692949987731</v>
      </c>
      <c r="AJ984" s="3">
        <v>8.68525537229896</v>
      </c>
      <c r="AK984" s="3"/>
      <c r="AL984" s="3"/>
      <c r="AM984" s="3">
        <v>0.1</v>
      </c>
      <c r="AN984" s="5" t="s">
        <v>56</v>
      </c>
      <c r="AO984" s="1"/>
      <c r="AP984" s="1"/>
      <c r="AQ984" s="1"/>
    </row>
    <row r="985" spans="1:43">
      <c r="A985" s="1" t="s">
        <v>2803</v>
      </c>
      <c r="B985" s="1" t="s">
        <v>2804</v>
      </c>
      <c r="C985" s="3">
        <v>4.23287671232877</v>
      </c>
      <c r="D985" s="4">
        <v>42692</v>
      </c>
      <c r="E985" s="3">
        <v>5.8756608219</v>
      </c>
      <c r="F985" s="5" t="s">
        <v>2805</v>
      </c>
      <c r="G985" s="5">
        <v>1533</v>
      </c>
      <c r="H985" s="5" t="s">
        <v>93</v>
      </c>
      <c r="I985" s="3">
        <v>3.7622272385252</v>
      </c>
      <c r="J985" s="3">
        <v>61.2</v>
      </c>
      <c r="K985" s="3">
        <v>0.730460189919646</v>
      </c>
      <c r="L985" s="3">
        <v>77.7502477700694</v>
      </c>
      <c r="M985" s="3">
        <v>1.92165558019216</v>
      </c>
      <c r="N985" s="3">
        <v>55.3892215568862</v>
      </c>
      <c r="O985" s="3">
        <v>6.07692307692307</v>
      </c>
      <c r="P985" s="3">
        <v>65.4426559356137</v>
      </c>
      <c r="Q985" s="3">
        <v>10.5854049719326</v>
      </c>
      <c r="R985" s="3">
        <v>57.843137254902</v>
      </c>
      <c r="S985" s="3">
        <v>21.4977973568282</v>
      </c>
      <c r="T985" s="3">
        <v>74.6426680783483</v>
      </c>
      <c r="U985" s="3">
        <v>34.2745861733204</v>
      </c>
      <c r="V985" s="3">
        <v>79.734219269103</v>
      </c>
      <c r="W985" s="3">
        <v>38.0726062102094</v>
      </c>
      <c r="X985" s="3">
        <v>71.5355805243446</v>
      </c>
      <c r="Y985" s="3"/>
      <c r="Z985" s="3"/>
      <c r="AA985" s="3">
        <v>0.385602486845727</v>
      </c>
      <c r="AB985" s="3">
        <v>0.502925743034252</v>
      </c>
      <c r="AC985" s="3">
        <v>-4.4943820224719</v>
      </c>
      <c r="AD985" s="3">
        <v>2.52121888982104</v>
      </c>
      <c r="AE985" s="5">
        <v>2</v>
      </c>
      <c r="AF985" s="3">
        <v>0.873320667253638</v>
      </c>
      <c r="AG985" s="3">
        <v>19.3401969581013</v>
      </c>
      <c r="AH985" s="3">
        <v>15.6718534449079</v>
      </c>
      <c r="AI985" s="3">
        <v>10.9991039777914</v>
      </c>
      <c r="AJ985" s="3">
        <v>10.8833413031407</v>
      </c>
      <c r="AK985" s="3"/>
      <c r="AL985" s="3"/>
      <c r="AM985" s="3">
        <v>1</v>
      </c>
      <c r="AN985" s="5" t="s">
        <v>56</v>
      </c>
      <c r="AO985" s="1"/>
      <c r="AP985" s="1"/>
      <c r="AQ985" s="1"/>
    </row>
    <row r="986" spans="1:43">
      <c r="A986" s="1" t="s">
        <v>2806</v>
      </c>
      <c r="B986" s="1" t="s">
        <v>2807</v>
      </c>
      <c r="C986" s="3">
        <v>4.1972602739726</v>
      </c>
      <c r="D986" s="4">
        <v>42705</v>
      </c>
      <c r="E986" s="3">
        <v>3.6366836282</v>
      </c>
      <c r="F986" s="5" t="s">
        <v>2808</v>
      </c>
      <c r="G986" s="5">
        <v>807</v>
      </c>
      <c r="H986" s="5" t="s">
        <v>93</v>
      </c>
      <c r="I986" s="3">
        <v>4.24403183023873</v>
      </c>
      <c r="J986" s="3">
        <v>56.9</v>
      </c>
      <c r="K986" s="3">
        <v>2.61096605744126</v>
      </c>
      <c r="L986" s="3">
        <v>34.1922695738355</v>
      </c>
      <c r="M986" s="3">
        <v>0.820933812211391</v>
      </c>
      <c r="N986" s="3">
        <v>76.1976047904192</v>
      </c>
      <c r="O986" s="3">
        <v>9.59286112660347</v>
      </c>
      <c r="P986" s="3">
        <v>51.7102615694165</v>
      </c>
      <c r="Q986" s="3">
        <v>24.6036778693722</v>
      </c>
      <c r="R986" s="3">
        <v>28.2765737874097</v>
      </c>
      <c r="S986" s="3">
        <v>66.8081494057725</v>
      </c>
      <c r="T986" s="3">
        <v>25.780836421387</v>
      </c>
      <c r="U986" s="3">
        <v>136.746987951807</v>
      </c>
      <c r="V986" s="3">
        <v>25.5260243632337</v>
      </c>
      <c r="W986" s="3">
        <v>83.6448598130841</v>
      </c>
      <c r="X986" s="3">
        <v>38.8888888888889</v>
      </c>
      <c r="Y986" s="3"/>
      <c r="Z986" s="3"/>
      <c r="AA986" s="3">
        <v>0.321523059045347</v>
      </c>
      <c r="AB986" s="3">
        <v>0.212456609969932</v>
      </c>
      <c r="AC986" s="3">
        <v>-35.0727117194183</v>
      </c>
      <c r="AD986" s="3">
        <v>0.639083688021258</v>
      </c>
      <c r="AE986" s="5">
        <v>5</v>
      </c>
      <c r="AF986" s="3">
        <v>1.58985390905084</v>
      </c>
      <c r="AG986" s="3">
        <v>61.4066224677225</v>
      </c>
      <c r="AH986" s="3">
        <v>58.8960556730565</v>
      </c>
      <c r="AI986" s="3">
        <v>18.7442929912593</v>
      </c>
      <c r="AJ986" s="3">
        <v>20.4924856063997</v>
      </c>
      <c r="AK986" s="3"/>
      <c r="AL986" s="3"/>
      <c r="AM986" s="3"/>
      <c r="AN986" s="5" t="s">
        <v>46</v>
      </c>
      <c r="AO986" s="1"/>
      <c r="AP986" s="1"/>
      <c r="AQ986" s="1"/>
    </row>
    <row r="987" spans="1:43">
      <c r="A987" s="1" t="s">
        <v>2809</v>
      </c>
      <c r="B987" s="1" t="s">
        <v>2810</v>
      </c>
      <c r="C987" s="3">
        <v>4.25479452054795</v>
      </c>
      <c r="D987" s="4">
        <v>42684</v>
      </c>
      <c r="E987" s="3">
        <v>9.4207077904</v>
      </c>
      <c r="F987" s="5" t="s">
        <v>2811</v>
      </c>
      <c r="G987" s="5">
        <v>253</v>
      </c>
      <c r="H987" s="5" t="s">
        <v>93</v>
      </c>
      <c r="I987" s="3">
        <v>14.2443543717429</v>
      </c>
      <c r="J987" s="3">
        <v>12.1</v>
      </c>
      <c r="K987" s="3">
        <v>3.02872062663186</v>
      </c>
      <c r="L987" s="3">
        <v>27.998017839445</v>
      </c>
      <c r="M987" s="3">
        <v>9.97770345596433</v>
      </c>
      <c r="N987" s="3">
        <v>5.78842315369261</v>
      </c>
      <c r="O987" s="3">
        <v>23.8543628374137</v>
      </c>
      <c r="P987" s="3">
        <v>14.0845070422535</v>
      </c>
      <c r="Q987" s="3">
        <v>25.9897828863346</v>
      </c>
      <c r="R987" s="3">
        <v>25.5417956656347</v>
      </c>
      <c r="S987" s="3">
        <v>63.3278145695364</v>
      </c>
      <c r="T987" s="3">
        <v>29.2218104817364</v>
      </c>
      <c r="U987" s="3">
        <v>128.356481481481</v>
      </c>
      <c r="V987" s="3">
        <v>29.0697674418605</v>
      </c>
      <c r="W987" s="3">
        <v>84.5650140318054</v>
      </c>
      <c r="X987" s="3">
        <v>38.4519350811486</v>
      </c>
      <c r="Y987" s="3"/>
      <c r="Z987" s="3"/>
      <c r="AA987" s="3">
        <v>0.248605477334807</v>
      </c>
      <c r="AB987" s="3">
        <v>0.182837762100019</v>
      </c>
      <c r="AC987" s="3">
        <v>-34.8534201954397</v>
      </c>
      <c r="AD987" s="3">
        <v>0.648950309032612</v>
      </c>
      <c r="AE987" s="5">
        <v>3</v>
      </c>
      <c r="AF987" s="3">
        <v>1.62311920400168</v>
      </c>
      <c r="AG987" s="3">
        <v>70.1087222265413</v>
      </c>
      <c r="AH987" s="3">
        <v>53.5130610969928</v>
      </c>
      <c r="AI987" s="3">
        <v>19.3997657077148</v>
      </c>
      <c r="AJ987" s="3">
        <v>20.2667110219788</v>
      </c>
      <c r="AK987" s="3"/>
      <c r="AL987" s="3"/>
      <c r="AM987" s="3">
        <v>30</v>
      </c>
      <c r="AN987" s="5" t="s">
        <v>56</v>
      </c>
      <c r="AO987" s="1"/>
      <c r="AP987" s="1"/>
      <c r="AQ987" s="1"/>
    </row>
    <row r="988" spans="1:43">
      <c r="A988" s="1" t="s">
        <v>2812</v>
      </c>
      <c r="B988" s="1" t="s">
        <v>2813</v>
      </c>
      <c r="C988" s="3">
        <v>5.02465753424658</v>
      </c>
      <c r="D988" s="4">
        <v>42403</v>
      </c>
      <c r="E988" s="3">
        <v>4.5398386448</v>
      </c>
      <c r="F988" s="5" t="s">
        <v>2814</v>
      </c>
      <c r="G988" s="5">
        <v>194</v>
      </c>
      <c r="H988" s="5" t="s">
        <v>93</v>
      </c>
      <c r="I988" s="3">
        <v>4.49897750511246</v>
      </c>
      <c r="J988" s="3">
        <v>55.5</v>
      </c>
      <c r="K988" s="3">
        <v>1.38888888888888</v>
      </c>
      <c r="L988" s="3">
        <v>55.8969276511397</v>
      </c>
      <c r="M988" s="3">
        <v>-0.648088139987039</v>
      </c>
      <c r="N988" s="3">
        <v>88.9720558882236</v>
      </c>
      <c r="O988" s="3">
        <v>17.1122994652406</v>
      </c>
      <c r="P988" s="3">
        <v>32.2434607645875</v>
      </c>
      <c r="Q988" s="3">
        <v>17.2915072685539</v>
      </c>
      <c r="R988" s="3">
        <v>42.7760577915377</v>
      </c>
      <c r="S988" s="3">
        <v>43.943661971831</v>
      </c>
      <c r="T988" s="3">
        <v>47.6971942826893</v>
      </c>
      <c r="U988" s="3">
        <v>74.8004561003421</v>
      </c>
      <c r="V988" s="3">
        <v>52.1594684385382</v>
      </c>
      <c r="W988" s="3">
        <v>64.6616541353383</v>
      </c>
      <c r="X988" s="3">
        <v>48.2521847690387</v>
      </c>
      <c r="Y988" s="3">
        <v>53.7612838515547</v>
      </c>
      <c r="Z988" s="3">
        <v>69.2207792207792</v>
      </c>
      <c r="AA988" s="3">
        <v>0.187036107743232</v>
      </c>
      <c r="AB988" s="3">
        <v>0.166987525905811</v>
      </c>
      <c r="AC988" s="3">
        <v>-26.3686131386861</v>
      </c>
      <c r="AD988" s="3">
        <v>0.684524639568359</v>
      </c>
      <c r="AE988" s="5">
        <v>5</v>
      </c>
      <c r="AF988" s="3">
        <v>1.13633832451847</v>
      </c>
      <c r="AG988" s="3">
        <v>49.6849914365979</v>
      </c>
      <c r="AH988" s="3">
        <v>32.4953438151724</v>
      </c>
      <c r="AI988" s="3">
        <v>12.7035679476217</v>
      </c>
      <c r="AJ988" s="3">
        <v>12.4707178376429</v>
      </c>
      <c r="AK988" s="3"/>
      <c r="AL988" s="3"/>
      <c r="AM988" s="3">
        <v>10</v>
      </c>
      <c r="AN988" s="5" t="s">
        <v>56</v>
      </c>
      <c r="AO988" s="1"/>
      <c r="AP988" s="1"/>
      <c r="AQ988" s="1"/>
    </row>
    <row r="989" spans="1:43">
      <c r="A989" s="1" t="s">
        <v>2815</v>
      </c>
      <c r="B989" s="1" t="s">
        <v>2816</v>
      </c>
      <c r="C989" s="3">
        <v>5.12054794520548</v>
      </c>
      <c r="D989" s="4">
        <v>42368</v>
      </c>
      <c r="E989" s="3">
        <v>6.6868721432</v>
      </c>
      <c r="F989" s="5" t="s">
        <v>2817</v>
      </c>
      <c r="G989" s="5">
        <v>1861</v>
      </c>
      <c r="H989" s="5" t="s">
        <v>93</v>
      </c>
      <c r="I989" s="3">
        <v>4.56714383094751</v>
      </c>
      <c r="J989" s="3">
        <v>54.8</v>
      </c>
      <c r="K989" s="3">
        <v>1.38797091870457</v>
      </c>
      <c r="L989" s="3">
        <v>55.99603567889</v>
      </c>
      <c r="M989" s="3">
        <v>2.81501340482574</v>
      </c>
      <c r="N989" s="3">
        <v>44.4111776447106</v>
      </c>
      <c r="O989" s="3">
        <v>6.97350069735008</v>
      </c>
      <c r="P989" s="3">
        <v>60.513078470825</v>
      </c>
      <c r="Q989" s="3">
        <v>9.96415770609319</v>
      </c>
      <c r="R989" s="3">
        <v>60.061919504644</v>
      </c>
      <c r="S989" s="3">
        <v>18.1818181818182</v>
      </c>
      <c r="T989" s="3">
        <v>80.0952885124404</v>
      </c>
      <c r="U989" s="3">
        <v>22.72</v>
      </c>
      <c r="V989" s="3">
        <v>91.9158361018826</v>
      </c>
      <c r="W989" s="3">
        <v>22.3285486443381</v>
      </c>
      <c r="X989" s="3">
        <v>91.3857677902622</v>
      </c>
      <c r="Y989" s="3">
        <v>53.4</v>
      </c>
      <c r="Z989" s="3">
        <v>69.6103896103896</v>
      </c>
      <c r="AA989" s="3">
        <v>0.242910508948031</v>
      </c>
      <c r="AB989" s="3">
        <v>0.134590348866651</v>
      </c>
      <c r="AC989" s="3">
        <v>-11.3826815642458</v>
      </c>
      <c r="AD989" s="3">
        <v>0.609321087863131</v>
      </c>
      <c r="AE989" s="5">
        <v>2</v>
      </c>
      <c r="AF989" s="3">
        <v>0.506907961930566</v>
      </c>
      <c r="AG989" s="3">
        <v>5.72895944827509</v>
      </c>
      <c r="AH989" s="3">
        <v>10.3698275181983</v>
      </c>
      <c r="AI989" s="3">
        <v>7.09320816314154</v>
      </c>
      <c r="AJ989" s="3">
        <v>7.79550100018263</v>
      </c>
      <c r="AK989" s="3"/>
      <c r="AL989" s="3"/>
      <c r="AM989" s="3">
        <v>0.1</v>
      </c>
      <c r="AN989" s="5" t="s">
        <v>56</v>
      </c>
      <c r="AO989" s="1"/>
      <c r="AP989" s="1"/>
      <c r="AQ989" s="1"/>
    </row>
    <row r="990" spans="1:43">
      <c r="A990" s="1" t="s">
        <v>2818</v>
      </c>
      <c r="B990" s="1" t="s">
        <v>2819</v>
      </c>
      <c r="C990" s="3">
        <v>5.17808219178082</v>
      </c>
      <c r="D990" s="4">
        <v>42347</v>
      </c>
      <c r="E990" s="3">
        <v>7.0400175975</v>
      </c>
      <c r="F990" s="5" t="s">
        <v>2820</v>
      </c>
      <c r="G990" s="5">
        <v>1518</v>
      </c>
      <c r="H990" s="5" t="s">
        <v>93</v>
      </c>
      <c r="I990" s="3">
        <v>9.87917555081734</v>
      </c>
      <c r="J990" s="3">
        <v>31.45</v>
      </c>
      <c r="K990" s="3">
        <v>3.06666666666667</v>
      </c>
      <c r="L990" s="3">
        <v>27.3042616451933</v>
      </c>
      <c r="M990" s="3">
        <v>8.26330532212886</v>
      </c>
      <c r="N990" s="3">
        <v>10.4291417165669</v>
      </c>
      <c r="O990" s="3">
        <v>12.6822157434402</v>
      </c>
      <c r="P990" s="3">
        <v>43.6116700201207</v>
      </c>
      <c r="Q990" s="3">
        <v>16.1532682193839</v>
      </c>
      <c r="R990" s="3">
        <v>44.9432404540764</v>
      </c>
      <c r="S990" s="3">
        <v>62.3949579831933</v>
      </c>
      <c r="T990" s="3">
        <v>29.8570672313393</v>
      </c>
      <c r="U990" s="3">
        <v>86.9407496977026</v>
      </c>
      <c r="V990" s="3">
        <v>46.2901439645626</v>
      </c>
      <c r="W990" s="3">
        <v>73.5129068462402</v>
      </c>
      <c r="X990" s="3">
        <v>43.3832709113608</v>
      </c>
      <c r="Y990" s="3">
        <v>66.4155005382131</v>
      </c>
      <c r="Z990" s="3">
        <v>58.0519480519481</v>
      </c>
      <c r="AA990" s="3">
        <v>0.335764738392436</v>
      </c>
      <c r="AB990" s="3">
        <v>0.207359210556229</v>
      </c>
      <c r="AC990" s="3">
        <v>-23.6012207527976</v>
      </c>
      <c r="AD990" s="3">
        <v>0.852691552918349</v>
      </c>
      <c r="AE990" s="5">
        <v>3</v>
      </c>
      <c r="AF990" s="3">
        <v>1.40033363736694</v>
      </c>
      <c r="AG990" s="3">
        <v>46.5278158275597</v>
      </c>
      <c r="AH990" s="3">
        <v>35.7575806431101</v>
      </c>
      <c r="AI990" s="3">
        <v>18.1681840000802</v>
      </c>
      <c r="AJ990" s="3">
        <v>14.7460531611754</v>
      </c>
      <c r="AK990" s="3"/>
      <c r="AL990" s="3"/>
      <c r="AM990" s="3"/>
      <c r="AN990" s="5" t="s">
        <v>46</v>
      </c>
      <c r="AO990" s="1"/>
      <c r="AP990" s="1"/>
      <c r="AQ990" s="1"/>
    </row>
    <row r="991" spans="1:43">
      <c r="A991" s="1" t="s">
        <v>2821</v>
      </c>
      <c r="B991" s="1" t="s">
        <v>2822</v>
      </c>
      <c r="C991" s="3">
        <v>4.71232876712329</v>
      </c>
      <c r="D991" s="4">
        <v>42517</v>
      </c>
      <c r="E991" s="3">
        <v>7.599574024</v>
      </c>
      <c r="F991" s="5" t="s">
        <v>2823</v>
      </c>
      <c r="G991" s="5">
        <v>1710</v>
      </c>
      <c r="H991" s="5" t="s">
        <v>191</v>
      </c>
      <c r="I991" s="3">
        <v>16.4423639555295</v>
      </c>
      <c r="J991" s="3">
        <v>12.6582278481013</v>
      </c>
      <c r="K991" s="3">
        <v>0.75949367088607</v>
      </c>
      <c r="L991" s="3">
        <v>79.1095890410959</v>
      </c>
      <c r="M991" s="3">
        <v>11.5470852017937</v>
      </c>
      <c r="N991" s="3">
        <v>9.72972972972973</v>
      </c>
      <c r="O991" s="3">
        <v>26.5098537825811</v>
      </c>
      <c r="P991" s="3">
        <v>19.2380952380952</v>
      </c>
      <c r="Q991" s="3">
        <v>22.8395061728395</v>
      </c>
      <c r="R991" s="3">
        <v>47.7987421383648</v>
      </c>
      <c r="S991" s="3">
        <v>80.5807622504537</v>
      </c>
      <c r="T991" s="3">
        <v>32.3529411764706</v>
      </c>
      <c r="U991" s="3">
        <v>122.346368715084</v>
      </c>
      <c r="V991" s="3">
        <v>65.9824046920821</v>
      </c>
      <c r="W991" s="3">
        <v>79.4409377817854</v>
      </c>
      <c r="X991" s="3">
        <v>77.7385159010601</v>
      </c>
      <c r="Y991" s="3"/>
      <c r="Z991" s="3"/>
      <c r="AA991" s="3">
        <v>0.30411436913749</v>
      </c>
      <c r="AB991" s="3">
        <v>0.183569169650486</v>
      </c>
      <c r="AC991" s="3">
        <v>-32.8112118713933</v>
      </c>
      <c r="AD991" s="3">
        <v>0.654495828995906</v>
      </c>
      <c r="AE991" s="5">
        <v>3</v>
      </c>
      <c r="AF991" s="3">
        <v>1.4957957493954</v>
      </c>
      <c r="AG991" s="3">
        <v>80.5886419031483</v>
      </c>
      <c r="AH991" s="3">
        <v>55.4237798802997</v>
      </c>
      <c r="AI991" s="3">
        <v>21.6752959992659</v>
      </c>
      <c r="AJ991" s="3">
        <v>24.7047176064211</v>
      </c>
      <c r="AK991" s="3"/>
      <c r="AL991" s="3"/>
      <c r="AM991" s="3"/>
      <c r="AN991" s="5" t="s">
        <v>51</v>
      </c>
      <c r="AO991" s="1"/>
      <c r="AP991" s="1"/>
      <c r="AQ991" s="1"/>
    </row>
    <row r="992" spans="1:43">
      <c r="A992" s="1" t="s">
        <v>2824</v>
      </c>
      <c r="B992" s="1" t="s">
        <v>2825</v>
      </c>
      <c r="C992" s="3">
        <v>4.12876712328767</v>
      </c>
      <c r="D992" s="4">
        <v>42730</v>
      </c>
      <c r="E992" s="3">
        <v>7.3733402677</v>
      </c>
      <c r="F992" s="5" t="s">
        <v>2826</v>
      </c>
      <c r="G992" s="5">
        <v>1478</v>
      </c>
      <c r="H992" s="5" t="s">
        <v>93</v>
      </c>
      <c r="I992" s="3">
        <v>1.89456342668864</v>
      </c>
      <c r="J992" s="3">
        <v>81.85</v>
      </c>
      <c r="K992" s="3">
        <v>0.56910569105691</v>
      </c>
      <c r="L992" s="3">
        <v>83.4489593657086</v>
      </c>
      <c r="M992" s="3">
        <v>0.897226753670474</v>
      </c>
      <c r="N992" s="3">
        <v>74.750499001996</v>
      </c>
      <c r="O992" s="3">
        <v>4.03700588730026</v>
      </c>
      <c r="P992" s="3">
        <v>80.4325955734407</v>
      </c>
      <c r="Q992" s="3">
        <v>6.8493152692693</v>
      </c>
      <c r="R992" s="3">
        <v>76.9865841073271</v>
      </c>
      <c r="S992" s="3">
        <v>24.9079094303171</v>
      </c>
      <c r="T992" s="3">
        <v>68.3959767072525</v>
      </c>
      <c r="U992" s="3">
        <v>37.1546984904943</v>
      </c>
      <c r="V992" s="3">
        <v>75.5813953488372</v>
      </c>
      <c r="W992" s="3">
        <v>31.7687148968037</v>
      </c>
      <c r="X992" s="3">
        <v>80.2746566791511</v>
      </c>
      <c r="Y992" s="3"/>
      <c r="Z992" s="3"/>
      <c r="AA992" s="3">
        <v>0.358793098132447</v>
      </c>
      <c r="AB992" s="3">
        <v>0.212645077182997</v>
      </c>
      <c r="AC992" s="3">
        <v>-10.5892399658412</v>
      </c>
      <c r="AD992" s="3">
        <v>0.907869337674734</v>
      </c>
      <c r="AE992" s="5">
        <v>3</v>
      </c>
      <c r="AF992" s="3">
        <v>0.695820769149606</v>
      </c>
      <c r="AG992" s="3">
        <v>22.0206890524661</v>
      </c>
      <c r="AH992" s="3">
        <v>16.767833874875</v>
      </c>
      <c r="AI992" s="3">
        <v>9.24421596375831</v>
      </c>
      <c r="AJ992" s="3">
        <v>9.59546495400872</v>
      </c>
      <c r="AK992" s="3"/>
      <c r="AL992" s="3"/>
      <c r="AM992" s="3">
        <v>100</v>
      </c>
      <c r="AN992" s="5" t="s">
        <v>56</v>
      </c>
      <c r="AO992" s="1"/>
      <c r="AP992" s="1"/>
      <c r="AQ992" s="1"/>
    </row>
    <row r="993" spans="1:43">
      <c r="A993" s="1" t="s">
        <v>2827</v>
      </c>
      <c r="B993" s="1" t="s">
        <v>2828</v>
      </c>
      <c r="C993" s="3">
        <v>5.31232876712329</v>
      </c>
      <c r="D993" s="4">
        <v>42298</v>
      </c>
      <c r="E993" s="3">
        <v>14.3000954778</v>
      </c>
      <c r="F993" s="5" t="s">
        <v>2829</v>
      </c>
      <c r="G993" s="5">
        <v>545</v>
      </c>
      <c r="H993" s="5" t="s">
        <v>191</v>
      </c>
      <c r="I993" s="3">
        <v>16.5108181071247</v>
      </c>
      <c r="J993" s="3">
        <v>11.754068716094</v>
      </c>
      <c r="K993" s="3">
        <v>4.11509684637438</v>
      </c>
      <c r="L993" s="3">
        <v>15.7534246575342</v>
      </c>
      <c r="M993" s="3">
        <v>14.3147792706334</v>
      </c>
      <c r="N993" s="3">
        <v>3.06306306306306</v>
      </c>
      <c r="O993" s="3">
        <v>23.9758534554538</v>
      </c>
      <c r="P993" s="3">
        <v>28.7619047619048</v>
      </c>
      <c r="Q993" s="3">
        <v>26.1287590004235</v>
      </c>
      <c r="R993" s="3">
        <v>38.5744234800839</v>
      </c>
      <c r="S993" s="3">
        <v>85.4234122042341</v>
      </c>
      <c r="T993" s="3">
        <v>26.9607843137255</v>
      </c>
      <c r="U993" s="3">
        <v>242.681242807825</v>
      </c>
      <c r="V993" s="3">
        <v>6.158357771261</v>
      </c>
      <c r="W993" s="3">
        <v>271.772784019975</v>
      </c>
      <c r="X993" s="3">
        <v>1.76678445229682</v>
      </c>
      <c r="Y993" s="3">
        <v>288.252933507171</v>
      </c>
      <c r="Z993" s="3">
        <v>9.49367088607595</v>
      </c>
      <c r="AA993" s="3">
        <v>0.327114530230368</v>
      </c>
      <c r="AB993" s="3">
        <v>0.447735258343894</v>
      </c>
      <c r="AC993" s="3">
        <v>-27.2892112420671</v>
      </c>
      <c r="AD993" s="3">
        <v>2.0077931614318</v>
      </c>
      <c r="AE993" s="5">
        <v>5</v>
      </c>
      <c r="AF993" s="3">
        <v>3.52906197910343</v>
      </c>
      <c r="AG993" s="3">
        <v>97.282303288805</v>
      </c>
      <c r="AH993" s="3">
        <v>88.4400023276812</v>
      </c>
      <c r="AI993" s="3">
        <v>51.8492379547708</v>
      </c>
      <c r="AJ993" s="3">
        <v>39.7436156297494</v>
      </c>
      <c r="AK993" s="3"/>
      <c r="AL993" s="3"/>
      <c r="AM993" s="3"/>
      <c r="AN993" s="5" t="s">
        <v>46</v>
      </c>
      <c r="AO993" s="1"/>
      <c r="AP993" s="1"/>
      <c r="AQ993" s="1"/>
    </row>
    <row r="994" spans="1:43">
      <c r="A994" s="1" t="s">
        <v>2830</v>
      </c>
      <c r="B994" s="1" t="s">
        <v>2831</v>
      </c>
      <c r="C994" s="3">
        <v>5.38356164383562</v>
      </c>
      <c r="D994" s="4">
        <v>42272</v>
      </c>
      <c r="E994" s="3">
        <v>38.7588472175</v>
      </c>
      <c r="F994" s="5" t="s">
        <v>2832</v>
      </c>
      <c r="G994" s="5">
        <v>203</v>
      </c>
      <c r="H994" s="5" t="s">
        <v>50</v>
      </c>
      <c r="I994" s="3">
        <v>0.247182123788797</v>
      </c>
      <c r="J994" s="3">
        <v>28.7628405538187</v>
      </c>
      <c r="K994" s="3">
        <v>0.0295974743488508</v>
      </c>
      <c r="L994" s="3">
        <v>27.0030987162461</v>
      </c>
      <c r="M994" s="3">
        <v>0.0295974743488508</v>
      </c>
      <c r="N994" s="3">
        <v>30.3205699020481</v>
      </c>
      <c r="O994" s="3">
        <v>0.435644632669343</v>
      </c>
      <c r="P994" s="3">
        <v>71.7679305619004</v>
      </c>
      <c r="Q994" s="3">
        <v>1.37736043506788</v>
      </c>
      <c r="R994" s="3">
        <v>19.9903428295509</v>
      </c>
      <c r="S994" s="3">
        <v>2.95388343509517</v>
      </c>
      <c r="T994" s="3">
        <v>12.9943502824859</v>
      </c>
      <c r="U994" s="3">
        <v>8.94475115080666</v>
      </c>
      <c r="V994" s="3">
        <v>11.2229102167183</v>
      </c>
      <c r="W994" s="3">
        <v>18.1345361166607</v>
      </c>
      <c r="X994" s="3">
        <v>10.4638619201726</v>
      </c>
      <c r="Y994" s="3">
        <v>26.4239748720545</v>
      </c>
      <c r="Z994" s="3">
        <v>4.57516339869281</v>
      </c>
      <c r="AA994" s="3">
        <v>0.138162710054668</v>
      </c>
      <c r="AB994" s="3">
        <v>0.862567958171922</v>
      </c>
      <c r="AC994" s="3">
        <v>-1.34367903103711</v>
      </c>
      <c r="AD994" s="3">
        <v>4.24328989824525</v>
      </c>
      <c r="AE994" s="5">
        <v>2</v>
      </c>
      <c r="AF994" s="3">
        <v>0.463764679552464</v>
      </c>
      <c r="AG994" s="3">
        <v>3.68392072671746</v>
      </c>
      <c r="AH994" s="3">
        <v>4.61129101983708</v>
      </c>
      <c r="AI994" s="3">
        <v>5.81424971974984</v>
      </c>
      <c r="AJ994" s="3">
        <v>5.07339550188499</v>
      </c>
      <c r="AK994" s="3"/>
      <c r="AL994" s="3"/>
      <c r="AM994" s="3">
        <v>100</v>
      </c>
      <c r="AN994" s="5" t="s">
        <v>56</v>
      </c>
      <c r="AO994" s="1"/>
      <c r="AP994" s="1"/>
      <c r="AQ994" s="1"/>
    </row>
    <row r="995" spans="1:43">
      <c r="A995" s="1" t="s">
        <v>2833</v>
      </c>
      <c r="B995" s="1" t="s">
        <v>2834</v>
      </c>
      <c r="C995" s="3">
        <v>5.31506849315068</v>
      </c>
      <c r="D995" s="4">
        <v>42297</v>
      </c>
      <c r="E995" s="3">
        <v>0.1664431067</v>
      </c>
      <c r="F995" s="5" t="s">
        <v>2835</v>
      </c>
      <c r="G995" s="5">
        <v>540</v>
      </c>
      <c r="H995" s="5" t="s">
        <v>45</v>
      </c>
      <c r="I995" s="3">
        <v>2.66159695817491</v>
      </c>
      <c r="J995" s="3">
        <v>20.2229299363057</v>
      </c>
      <c r="K995" s="3">
        <v>1.21836925960638</v>
      </c>
      <c r="L995" s="3">
        <v>11.0248447204969</v>
      </c>
      <c r="M995" s="3">
        <v>1.59924741298214</v>
      </c>
      <c r="N995" s="3">
        <v>10.3174603174603</v>
      </c>
      <c r="O995" s="3">
        <v>4.14657666345228</v>
      </c>
      <c r="P995" s="3">
        <v>24.1721854304636</v>
      </c>
      <c r="Q995" s="3">
        <v>4.24710424710425</v>
      </c>
      <c r="R995" s="3">
        <v>29.7945205479452</v>
      </c>
      <c r="S995" s="3">
        <v>12.6173096976017</v>
      </c>
      <c r="T995" s="3">
        <v>25.9887005649718</v>
      </c>
      <c r="U995" s="3">
        <v>20</v>
      </c>
      <c r="V995" s="3">
        <v>41.8259023354565</v>
      </c>
      <c r="W995" s="3">
        <v>20.4013377926421</v>
      </c>
      <c r="X995" s="3">
        <v>55.2132701421801</v>
      </c>
      <c r="Y995" s="3">
        <v>13.9240506329114</v>
      </c>
      <c r="Z995" s="3">
        <v>86.0759493670886</v>
      </c>
      <c r="AA995" s="3">
        <v>0.195382138078177</v>
      </c>
      <c r="AB995" s="3">
        <v>0.185575030161906</v>
      </c>
      <c r="AC995" s="3">
        <v>-5.47667342799188</v>
      </c>
      <c r="AD995" s="3">
        <v>1.1635148008176</v>
      </c>
      <c r="AE995" s="5">
        <v>3</v>
      </c>
      <c r="AF995" s="3">
        <v>0.463043563014315</v>
      </c>
      <c r="AG995" s="3">
        <v>13.5024344537015</v>
      </c>
      <c r="AH995" s="3">
        <v>8.82362015636515</v>
      </c>
      <c r="AI995" s="3">
        <v>5.08110542509888</v>
      </c>
      <c r="AJ995" s="3">
        <v>2.81506231260225</v>
      </c>
      <c r="AK995" s="3"/>
      <c r="AL995" s="3"/>
      <c r="AM995" s="3"/>
      <c r="AN995" s="5" t="s">
        <v>46</v>
      </c>
      <c r="AO995" s="1"/>
      <c r="AP995" s="1"/>
      <c r="AQ995" s="1"/>
    </row>
    <row r="996" spans="1:43">
      <c r="A996" s="1" t="s">
        <v>2836</v>
      </c>
      <c r="B996" s="1" t="s">
        <v>2837</v>
      </c>
      <c r="C996" s="3">
        <v>3.45479452054795</v>
      </c>
      <c r="D996" s="4">
        <v>42976</v>
      </c>
      <c r="E996" s="3">
        <v>0.7611490837</v>
      </c>
      <c r="F996" s="5" t="s">
        <v>1509</v>
      </c>
      <c r="G996" s="5">
        <v>1262</v>
      </c>
      <c r="H996" s="5" t="s">
        <v>93</v>
      </c>
      <c r="I996" s="3">
        <v>10.1657458563536</v>
      </c>
      <c r="J996" s="3">
        <v>29.65</v>
      </c>
      <c r="K996" s="3">
        <v>2.57201646090535</v>
      </c>
      <c r="L996" s="3">
        <v>34.9355797819623</v>
      </c>
      <c r="M996" s="3">
        <v>9.56043956043956</v>
      </c>
      <c r="N996" s="3">
        <v>6.78642714570858</v>
      </c>
      <c r="O996" s="3">
        <v>26.2025316455696</v>
      </c>
      <c r="P996" s="3">
        <v>9.40643863179075</v>
      </c>
      <c r="Q996" s="3">
        <v>23.0104873534855</v>
      </c>
      <c r="R996" s="3">
        <v>31.062951496388</v>
      </c>
      <c r="S996" s="3">
        <v>57.753164556962</v>
      </c>
      <c r="T996" s="3">
        <v>34.3038644785601</v>
      </c>
      <c r="U996" s="3">
        <v>152.724968314322</v>
      </c>
      <c r="V996" s="3">
        <v>19.1029900332226</v>
      </c>
      <c r="W996" s="3">
        <v>116.739130434783</v>
      </c>
      <c r="X996" s="3">
        <v>22.2846441947566</v>
      </c>
      <c r="Y996" s="3"/>
      <c r="Z996" s="3"/>
      <c r="AA996" s="3">
        <v>0.246482491208662</v>
      </c>
      <c r="AB996" s="3">
        <v>0.274765371767642</v>
      </c>
      <c r="AC996" s="3">
        <v>-23.7574552683897</v>
      </c>
      <c r="AD996" s="3">
        <v>1.2355084953616</v>
      </c>
      <c r="AE996" s="5">
        <v>8</v>
      </c>
      <c r="AF996" s="3">
        <v>2.14145718773001</v>
      </c>
      <c r="AG996" s="3">
        <v>74.3841614476142</v>
      </c>
      <c r="AH996" s="3">
        <v>59.7952365537754</v>
      </c>
      <c r="AI996" s="3">
        <v>27.4052529655591</v>
      </c>
      <c r="AJ996" s="3"/>
      <c r="AK996" s="3"/>
      <c r="AL996" s="3"/>
      <c r="AM996" s="3"/>
      <c r="AN996" s="5" t="s">
        <v>46</v>
      </c>
      <c r="AO996" s="1"/>
      <c r="AP996" s="1"/>
      <c r="AQ996" s="1"/>
    </row>
    <row r="997" spans="1:43">
      <c r="A997" s="1" t="s">
        <v>2838</v>
      </c>
      <c r="B997" s="1" t="s">
        <v>2839</v>
      </c>
      <c r="C997" s="3">
        <v>4.96986301369863</v>
      </c>
      <c r="D997" s="4">
        <v>42423</v>
      </c>
      <c r="E997" s="3">
        <v>0.2211386648</v>
      </c>
      <c r="F997" s="5" t="s">
        <v>2840</v>
      </c>
      <c r="G997" s="5">
        <v>1815</v>
      </c>
      <c r="H997" s="5" t="s">
        <v>191</v>
      </c>
      <c r="I997" s="3">
        <v>12.7879642689234</v>
      </c>
      <c r="J997" s="3">
        <v>31.8264014466546</v>
      </c>
      <c r="K997" s="3">
        <v>3.18279569892472</v>
      </c>
      <c r="L997" s="3">
        <v>34.9315068493151</v>
      </c>
      <c r="M997" s="3">
        <v>5.17316966242875</v>
      </c>
      <c r="N997" s="3">
        <v>51.8918918918919</v>
      </c>
      <c r="O997" s="3">
        <v>27.538543328017</v>
      </c>
      <c r="P997" s="3">
        <v>16.952380952381</v>
      </c>
      <c r="Q997" s="3">
        <v>37.6362593230063</v>
      </c>
      <c r="R997" s="3">
        <v>18.0293501048218</v>
      </c>
      <c r="S997" s="3">
        <v>81.7424242424242</v>
      </c>
      <c r="T997" s="3">
        <v>31.1274509803922</v>
      </c>
      <c r="U997" s="3">
        <v>173.858447488584</v>
      </c>
      <c r="V997" s="3">
        <v>37.8299120234604</v>
      </c>
      <c r="W997" s="3">
        <v>114.005352363961</v>
      </c>
      <c r="X997" s="3">
        <v>51.5901060070671</v>
      </c>
      <c r="Y997" s="3"/>
      <c r="Z997" s="3"/>
      <c r="AA997" s="3">
        <v>0.326202010966944</v>
      </c>
      <c r="AB997" s="3">
        <v>0.260655989542076</v>
      </c>
      <c r="AC997" s="3">
        <v>-32.5980392156863</v>
      </c>
      <c r="AD997" s="3">
        <v>0.883715057050423</v>
      </c>
      <c r="AE997" s="5">
        <v>6</v>
      </c>
      <c r="AF997" s="3">
        <v>2.06965196580862</v>
      </c>
      <c r="AG997" s="3">
        <v>80.9612250377955</v>
      </c>
      <c r="AH997" s="3">
        <v>68.0004275274523</v>
      </c>
      <c r="AI997" s="3">
        <v>26.4255932950173</v>
      </c>
      <c r="AJ997" s="3">
        <v>26.4240726266149</v>
      </c>
      <c r="AK997" s="3"/>
      <c r="AL997" s="3"/>
      <c r="AM997" s="3"/>
      <c r="AN997" s="5" t="s">
        <v>46</v>
      </c>
      <c r="AO997" s="1"/>
      <c r="AP997" s="1"/>
      <c r="AQ997" s="1"/>
    </row>
    <row r="998" spans="1:43">
      <c r="A998" s="1" t="s">
        <v>2841</v>
      </c>
      <c r="B998" s="1" t="s">
        <v>2842</v>
      </c>
      <c r="C998" s="3">
        <v>4.04657534246575</v>
      </c>
      <c r="D998" s="4">
        <v>42760</v>
      </c>
      <c r="E998" s="3">
        <v>0.2541640544</v>
      </c>
      <c r="F998" s="5" t="s">
        <v>2843</v>
      </c>
      <c r="G998" s="5">
        <v>905</v>
      </c>
      <c r="H998" s="5" t="s">
        <v>93</v>
      </c>
      <c r="I998" s="3">
        <v>4.96249278707444</v>
      </c>
      <c r="J998" s="3">
        <v>52.8</v>
      </c>
      <c r="K998" s="3">
        <v>0.165198237885457</v>
      </c>
      <c r="L998" s="3">
        <v>91.3280475718533</v>
      </c>
      <c r="M998" s="3">
        <v>2.019068984857</v>
      </c>
      <c r="N998" s="3">
        <v>53.8423153692615</v>
      </c>
      <c r="O998" s="3">
        <v>5.44927536231884</v>
      </c>
      <c r="P998" s="3">
        <v>70.0201207243461</v>
      </c>
      <c r="Q998" s="3">
        <v>7.44240992321324</v>
      </c>
      <c r="R998" s="3">
        <v>73.4778121775026</v>
      </c>
      <c r="S998" s="3">
        <v>38.7490465293669</v>
      </c>
      <c r="T998" s="3">
        <v>53.8909475913182</v>
      </c>
      <c r="U998" s="3">
        <v>73.4032411820782</v>
      </c>
      <c r="V998" s="3">
        <v>53.3776301218162</v>
      </c>
      <c r="W998" s="3">
        <v>84.1093117408907</v>
      </c>
      <c r="X998" s="3">
        <v>38.5767790262172</v>
      </c>
      <c r="Y998" s="3"/>
      <c r="Z998" s="3"/>
      <c r="AA998" s="3">
        <v>0.240991120436365</v>
      </c>
      <c r="AB998" s="3">
        <v>0.268559879438396</v>
      </c>
      <c r="AC998" s="3">
        <v>-14.9187592319055</v>
      </c>
      <c r="AD998" s="3">
        <v>1.5093293702029</v>
      </c>
      <c r="AE998" s="5">
        <v>2</v>
      </c>
      <c r="AF998" s="3">
        <v>1.65601706054847</v>
      </c>
      <c r="AG998" s="3">
        <v>27.6921199917827</v>
      </c>
      <c r="AH998" s="3">
        <v>32.2460584607304</v>
      </c>
      <c r="AI998" s="3">
        <v>20.607932104844</v>
      </c>
      <c r="AJ998" s="3"/>
      <c r="AK998" s="3"/>
      <c r="AL998" s="3"/>
      <c r="AM998" s="3"/>
      <c r="AN998" s="5" t="s">
        <v>46</v>
      </c>
      <c r="AO998" s="1"/>
      <c r="AP998" s="1"/>
      <c r="AQ998" s="1"/>
    </row>
    <row r="999" spans="1:43">
      <c r="A999" s="1" t="s">
        <v>2844</v>
      </c>
      <c r="B999" s="1" t="s">
        <v>2845</v>
      </c>
      <c r="C999" s="3">
        <v>1.95616438356164</v>
      </c>
      <c r="D999" s="4">
        <v>43523</v>
      </c>
      <c r="E999" s="3">
        <v>49.8385119564</v>
      </c>
      <c r="F999" s="5" t="s">
        <v>2846</v>
      </c>
      <c r="G999" s="5">
        <v>436</v>
      </c>
      <c r="H999" s="5" t="s">
        <v>50</v>
      </c>
      <c r="I999" s="3">
        <v>0.127811208791451</v>
      </c>
      <c r="J999" s="3">
        <v>48.995087092452</v>
      </c>
      <c r="K999" s="3">
        <v>-0.0499850044986533</v>
      </c>
      <c r="L999" s="3">
        <v>80.9207613988491</v>
      </c>
      <c r="M999" s="3">
        <v>-0.0905700588394988</v>
      </c>
      <c r="N999" s="3">
        <v>53.2502226179875</v>
      </c>
      <c r="O999" s="3">
        <v>0.657772353456919</v>
      </c>
      <c r="P999" s="3">
        <v>53.8145271813613</v>
      </c>
      <c r="Q999" s="3">
        <v>1.12891688246679</v>
      </c>
      <c r="R999" s="3">
        <v>49.589570255915</v>
      </c>
      <c r="S999" s="3">
        <v>1.68483808787201</v>
      </c>
      <c r="T999" s="3">
        <v>60.1129943502825</v>
      </c>
      <c r="U999" s="3"/>
      <c r="V999" s="3"/>
      <c r="W999" s="3"/>
      <c r="X999" s="3"/>
      <c r="Y999" s="3"/>
      <c r="Z999" s="3"/>
      <c r="AA999" s="3">
        <v>0.0173486837619643</v>
      </c>
      <c r="AB999" s="3">
        <v>0.0809985045468524</v>
      </c>
      <c r="AC999" s="3">
        <v>-3.53977195191017</v>
      </c>
      <c r="AD999" s="3"/>
      <c r="AE999" s="5">
        <v>4</v>
      </c>
      <c r="AF999" s="3">
        <v>0.197244586649884</v>
      </c>
      <c r="AG999" s="3">
        <v>2.75762247457889</v>
      </c>
      <c r="AH999" s="3"/>
      <c r="AI999" s="3"/>
      <c r="AJ999" s="3"/>
      <c r="AK999" s="3"/>
      <c r="AL999" s="3"/>
      <c r="AM999" s="3"/>
      <c r="AN999" s="5" t="s">
        <v>46</v>
      </c>
      <c r="AO999" s="1"/>
      <c r="AP999" s="1"/>
      <c r="AQ999" s="1"/>
    </row>
    <row r="1000" spans="1:43">
      <c r="A1000" s="1" t="s">
        <v>2847</v>
      </c>
      <c r="B1000" s="1" t="s">
        <v>2848</v>
      </c>
      <c r="C1000" s="3">
        <v>3.73424657534247</v>
      </c>
      <c r="D1000" s="4">
        <v>42874</v>
      </c>
      <c r="E1000" s="3">
        <v>4.3189065413</v>
      </c>
      <c r="F1000" s="5" t="s">
        <v>2849</v>
      </c>
      <c r="G1000" s="5">
        <v>926</v>
      </c>
      <c r="H1000" s="5" t="s">
        <v>93</v>
      </c>
      <c r="I1000" s="3">
        <v>5.08982035928142</v>
      </c>
      <c r="J1000" s="3">
        <v>52.2</v>
      </c>
      <c r="K1000" s="3">
        <v>1.81290790427846</v>
      </c>
      <c r="L1000" s="3">
        <v>47.0763131813677</v>
      </c>
      <c r="M1000" s="3">
        <v>2.63157894736841</v>
      </c>
      <c r="N1000" s="3">
        <v>46.3073852295409</v>
      </c>
      <c r="O1000" s="3">
        <v>9.43102104442712</v>
      </c>
      <c r="P1000" s="3">
        <v>52.112676056338</v>
      </c>
      <c r="Q1000" s="3">
        <v>13.6842105263158</v>
      </c>
      <c r="R1000" s="3">
        <v>49.6388028895769</v>
      </c>
      <c r="S1000" s="3">
        <v>26.7148014440433</v>
      </c>
      <c r="T1000" s="3">
        <v>65.7490735839068</v>
      </c>
      <c r="U1000" s="3">
        <v>52.442996742671</v>
      </c>
      <c r="V1000" s="3">
        <v>64.8394241417497</v>
      </c>
      <c r="W1000" s="3">
        <v>35.9148112294289</v>
      </c>
      <c r="X1000" s="3">
        <v>75.2808988764045</v>
      </c>
      <c r="Y1000" s="3"/>
      <c r="Z1000" s="3"/>
      <c r="AA1000" s="3">
        <v>0.323512032533596</v>
      </c>
      <c r="AB1000" s="3">
        <v>0.165737567711902</v>
      </c>
      <c r="AC1000" s="3">
        <v>-20.6989247311828</v>
      </c>
      <c r="AD1000" s="3">
        <v>0.519320324541076</v>
      </c>
      <c r="AE1000" s="5">
        <v>3</v>
      </c>
      <c r="AF1000" s="3">
        <v>0.671283074283058</v>
      </c>
      <c r="AG1000" s="3">
        <v>21.4180905318611</v>
      </c>
      <c r="AH1000" s="3">
        <v>24.057993854429</v>
      </c>
      <c r="AI1000" s="3">
        <v>9.40943070770921</v>
      </c>
      <c r="AJ1000" s="3"/>
      <c r="AK1000" s="3"/>
      <c r="AL1000" s="3"/>
      <c r="AM1000" s="3">
        <v>5</v>
      </c>
      <c r="AN1000" s="5" t="s">
        <v>56</v>
      </c>
      <c r="AO1000" s="1"/>
      <c r="AP1000" s="1"/>
      <c r="AQ1000" s="1"/>
    </row>
    <row r="1001" spans="1:43">
      <c r="A1001" s="1" t="s">
        <v>2850</v>
      </c>
      <c r="B1001" s="1" t="s">
        <v>2851</v>
      </c>
      <c r="C1001" s="3">
        <v>3.53150684931507</v>
      </c>
      <c r="D1001" s="4">
        <v>42948</v>
      </c>
      <c r="E1001" s="3">
        <v>81.4243018203</v>
      </c>
      <c r="F1001" s="5" t="s">
        <v>2523</v>
      </c>
      <c r="G1001" s="5">
        <v>546</v>
      </c>
      <c r="H1001" s="5" t="s">
        <v>191</v>
      </c>
      <c r="I1001" s="3">
        <v>8.7467362924282</v>
      </c>
      <c r="J1001" s="3">
        <v>61.3019891500904</v>
      </c>
      <c r="K1001" s="3">
        <v>-0.951248513674198</v>
      </c>
      <c r="L1001" s="3">
        <v>97.0890410958904</v>
      </c>
      <c r="M1001" s="3">
        <v>2.7972027972028</v>
      </c>
      <c r="N1001" s="3">
        <v>72.0720720720721</v>
      </c>
      <c r="O1001" s="3">
        <v>25.9576612903226</v>
      </c>
      <c r="P1001" s="3">
        <v>20.3809523809524</v>
      </c>
      <c r="Q1001" s="3">
        <v>59.9871959026889</v>
      </c>
      <c r="R1001" s="3">
        <v>2.09643605870021</v>
      </c>
      <c r="S1001" s="3">
        <v>95.6930305403289</v>
      </c>
      <c r="T1001" s="3">
        <v>17.8921568627451</v>
      </c>
      <c r="U1001" s="3">
        <v>239.538043478261</v>
      </c>
      <c r="V1001" s="3">
        <v>7.33137829912024</v>
      </c>
      <c r="W1001" s="3">
        <v>192.280701754386</v>
      </c>
      <c r="X1001" s="3">
        <v>13.0742049469965</v>
      </c>
      <c r="Y1001" s="3"/>
      <c r="Z1001" s="3"/>
      <c r="AA1001" s="3">
        <v>0.304502106873873</v>
      </c>
      <c r="AB1001" s="3">
        <v>0.280991054569678</v>
      </c>
      <c r="AC1001" s="3">
        <v>-35.4007633587786</v>
      </c>
      <c r="AD1001" s="3">
        <v>1.21138666959896</v>
      </c>
      <c r="AE1001" s="5">
        <v>3</v>
      </c>
      <c r="AF1001" s="3">
        <v>2.93710930041576</v>
      </c>
      <c r="AG1001" s="3">
        <v>117.075437024975</v>
      </c>
      <c r="AH1001" s="3">
        <v>88.6510620072527</v>
      </c>
      <c r="AI1001" s="3">
        <v>39.8971572304244</v>
      </c>
      <c r="AJ1001" s="3"/>
      <c r="AK1001" s="3"/>
      <c r="AL1001" s="3"/>
      <c r="AM1001" s="3"/>
      <c r="AN1001" s="5" t="s">
        <v>46</v>
      </c>
      <c r="AO1001" s="1"/>
      <c r="AP1001" s="1"/>
      <c r="AQ1001" s="1"/>
    </row>
    <row r="1002" spans="1:43">
      <c r="A1002" s="1" t="s">
        <v>2852</v>
      </c>
      <c r="B1002" s="1" t="s">
        <v>2853</v>
      </c>
      <c r="C1002" s="3">
        <v>5.38904109589041</v>
      </c>
      <c r="D1002" s="4">
        <v>42270</v>
      </c>
      <c r="E1002" s="3">
        <v>1.6611247351</v>
      </c>
      <c r="F1002" s="5" t="s">
        <v>2854</v>
      </c>
      <c r="G1002" s="5">
        <v>146</v>
      </c>
      <c r="H1002" s="5" t="s">
        <v>655</v>
      </c>
      <c r="I1002" s="3">
        <v>3.90707497360085</v>
      </c>
      <c r="J1002" s="3">
        <v>18.9189189189189</v>
      </c>
      <c r="K1002" s="3">
        <v>0.613496932515338</v>
      </c>
      <c r="L1002" s="3">
        <v>37.8378378378378</v>
      </c>
      <c r="M1002" s="3">
        <v>4.0169133192389</v>
      </c>
      <c r="N1002" s="3">
        <v>16.2162162162162</v>
      </c>
      <c r="O1002" s="3">
        <v>1.13052415210689</v>
      </c>
      <c r="P1002" s="3">
        <v>82.8571428571429</v>
      </c>
      <c r="Q1002" s="3">
        <v>-2.47770069375619</v>
      </c>
      <c r="R1002" s="3">
        <v>88.5714285714286</v>
      </c>
      <c r="S1002" s="3">
        <v>-1.30391173520562</v>
      </c>
      <c r="T1002" s="3">
        <v>95.4545454545455</v>
      </c>
      <c r="U1002" s="3">
        <v>5.69280343716433</v>
      </c>
      <c r="V1002" s="3">
        <v>94.4444444444444</v>
      </c>
      <c r="W1002" s="3">
        <v>1.33882595262616</v>
      </c>
      <c r="X1002" s="3">
        <v>94.4444444444444</v>
      </c>
      <c r="Y1002" s="3">
        <v>-1.30391173520562</v>
      </c>
      <c r="Z1002" s="3">
        <v>93.3333333333333</v>
      </c>
      <c r="AA1002" s="3">
        <v>-0.141991524231507</v>
      </c>
      <c r="AB1002" s="3">
        <v>-0.0692022044903258</v>
      </c>
      <c r="AC1002" s="3">
        <v>-7.73751224289912</v>
      </c>
      <c r="AD1002" s="3">
        <v>0.0573164282862525</v>
      </c>
      <c r="AE1002" s="5">
        <v>7</v>
      </c>
      <c r="AF1002" s="3">
        <v>0.0223559096227052</v>
      </c>
      <c r="AG1002" s="3">
        <v>-0.407782664490552</v>
      </c>
      <c r="AH1002" s="3">
        <v>3.2157465959836</v>
      </c>
      <c r="AI1002" s="3">
        <v>0.991153886391372</v>
      </c>
      <c r="AJ1002" s="3">
        <v>-0.171234252256913</v>
      </c>
      <c r="AK1002" s="3"/>
      <c r="AL1002" s="3"/>
      <c r="AM1002" s="3"/>
      <c r="AN1002" s="5" t="s">
        <v>46</v>
      </c>
      <c r="AO1002" s="1"/>
      <c r="AP1002" s="1"/>
      <c r="AQ1002" s="1"/>
    </row>
    <row r="1003" spans="1:43">
      <c r="A1003" s="1" t="s">
        <v>2855</v>
      </c>
      <c r="B1003" s="1" t="s">
        <v>2856</v>
      </c>
      <c r="C1003" s="3">
        <v>5.18356164383562</v>
      </c>
      <c r="D1003" s="4">
        <v>42345</v>
      </c>
      <c r="E1003" s="3">
        <v>5.2531518067</v>
      </c>
      <c r="F1003" s="5" t="s">
        <v>1155</v>
      </c>
      <c r="G1003" s="5">
        <v>400</v>
      </c>
      <c r="H1003" s="5" t="s">
        <v>50</v>
      </c>
      <c r="I1003" s="3">
        <v>0.123844908068961</v>
      </c>
      <c r="J1003" s="3">
        <v>49.5757034390353</v>
      </c>
      <c r="K1003" s="3">
        <v>0.0285523936423226</v>
      </c>
      <c r="L1003" s="3">
        <v>29.5706064630367</v>
      </c>
      <c r="M1003" s="3">
        <v>-0.0760600874691078</v>
      </c>
      <c r="N1003" s="3">
        <v>49.6883348174533</v>
      </c>
      <c r="O1003" s="3">
        <v>0.55491771909683</v>
      </c>
      <c r="P1003" s="3">
        <v>64.0475102786661</v>
      </c>
      <c r="Q1003" s="3">
        <v>0.950917299010664</v>
      </c>
      <c r="R1003" s="3">
        <v>67.5519072911637</v>
      </c>
      <c r="S1003" s="3">
        <v>1.35004821600771</v>
      </c>
      <c r="T1003" s="3">
        <v>72.4858757062147</v>
      </c>
      <c r="U1003" s="3">
        <v>6.65111231098792</v>
      </c>
      <c r="V1003" s="3">
        <v>37.9256965944272</v>
      </c>
      <c r="W1003" s="3">
        <v>15.176099027823</v>
      </c>
      <c r="X1003" s="3">
        <v>28.0474649406688</v>
      </c>
      <c r="Y1003" s="3">
        <v>20.531441759481</v>
      </c>
      <c r="Z1003" s="3">
        <v>30.0653594771242</v>
      </c>
      <c r="AA1003" s="3">
        <v>-0.00746486986510883</v>
      </c>
      <c r="AB1003" s="3">
        <v>0.504717901659157</v>
      </c>
      <c r="AC1003" s="3">
        <v>-2.1332829903719</v>
      </c>
      <c r="AD1003" s="3">
        <v>2.25633693359968</v>
      </c>
      <c r="AE1003" s="5">
        <v>3</v>
      </c>
      <c r="AF1003" s="3">
        <v>0.39414379623774</v>
      </c>
      <c r="AG1003" s="3">
        <v>2.16360623309064</v>
      </c>
      <c r="AH1003" s="3">
        <v>3.44361243824016</v>
      </c>
      <c r="AI1003" s="3">
        <v>5.02045771272057</v>
      </c>
      <c r="AJ1003" s="3">
        <v>4.36450841362883</v>
      </c>
      <c r="AK1003" s="3"/>
      <c r="AL1003" s="3"/>
      <c r="AM1003" s="3"/>
      <c r="AN1003" s="5" t="s">
        <v>46</v>
      </c>
      <c r="AO1003" s="1"/>
      <c r="AP1003" s="1"/>
      <c r="AQ1003" s="1"/>
    </row>
    <row r="1004" spans="1:43">
      <c r="A1004" s="1" t="s">
        <v>2857</v>
      </c>
      <c r="B1004" s="1" t="s">
        <v>2858</v>
      </c>
      <c r="C1004" s="3">
        <v>5.13972602739726</v>
      </c>
      <c r="D1004" s="4">
        <v>42361</v>
      </c>
      <c r="E1004" s="3">
        <v>0.5280775556</v>
      </c>
      <c r="F1004" s="5" t="s">
        <v>2859</v>
      </c>
      <c r="G1004" s="5">
        <v>1877</v>
      </c>
      <c r="H1004" s="5" t="s">
        <v>93</v>
      </c>
      <c r="I1004" s="3">
        <v>9.34687283637202</v>
      </c>
      <c r="J1004" s="3">
        <v>32.95</v>
      </c>
      <c r="K1004" s="3">
        <v>-0.0703037120360034</v>
      </c>
      <c r="L1004" s="3">
        <v>95.3914767096135</v>
      </c>
      <c r="M1004" s="3">
        <v>6.20937009639094</v>
      </c>
      <c r="N1004" s="3">
        <v>22.5049900199601</v>
      </c>
      <c r="O1004" s="3">
        <v>14.2145439935717</v>
      </c>
      <c r="P1004" s="3">
        <v>40.4929577464789</v>
      </c>
      <c r="Q1004" s="3">
        <v>3.14200711124011</v>
      </c>
      <c r="R1004" s="3">
        <v>89.4736842105263</v>
      </c>
      <c r="S1004" s="3">
        <v>7.76345716451858</v>
      </c>
      <c r="T1004" s="3">
        <v>95.9767072525146</v>
      </c>
      <c r="U1004" s="3">
        <v>107.503649635036</v>
      </c>
      <c r="V1004" s="3">
        <v>38.59357696567</v>
      </c>
      <c r="W1004" s="3">
        <v>46.3851699279094</v>
      </c>
      <c r="X1004" s="3">
        <v>62.4843945068664</v>
      </c>
      <c r="Y1004" s="3">
        <v>48.3716075156576</v>
      </c>
      <c r="Z1004" s="3">
        <v>75.0649350649351</v>
      </c>
      <c r="AA1004" s="3">
        <v>0.0342796481401605</v>
      </c>
      <c r="AB1004" s="3">
        <v>0.101854452441007</v>
      </c>
      <c r="AC1004" s="3">
        <v>-43.7285223367698</v>
      </c>
      <c r="AD1004" s="3">
        <v>0.309136931425989</v>
      </c>
      <c r="AE1004" s="5">
        <v>9</v>
      </c>
      <c r="AF1004" s="3">
        <v>0.913634955030633</v>
      </c>
      <c r="AG1004" s="3">
        <v>28.1862417808751</v>
      </c>
      <c r="AH1004" s="3">
        <v>48.0618036433682</v>
      </c>
      <c r="AI1004" s="3">
        <v>12.3642347631569</v>
      </c>
      <c r="AJ1004" s="3">
        <v>16.1757710695554</v>
      </c>
      <c r="AK1004" s="3"/>
      <c r="AL1004" s="3"/>
      <c r="AM1004" s="3"/>
      <c r="AN1004" s="5" t="s">
        <v>46</v>
      </c>
      <c r="AO1004" s="1"/>
      <c r="AP1004" s="1"/>
      <c r="AQ1004" s="1"/>
    </row>
    <row r="1005" spans="1:43">
      <c r="A1005" s="1" t="s">
        <v>2860</v>
      </c>
      <c r="B1005" s="1" t="s">
        <v>2861</v>
      </c>
      <c r="C1005" s="3">
        <v>5.21369863013699</v>
      </c>
      <c r="D1005" s="4">
        <v>42334</v>
      </c>
      <c r="E1005" s="3">
        <v>5.5325622027</v>
      </c>
      <c r="F1005" s="5" t="s">
        <v>2862</v>
      </c>
      <c r="G1005" s="5">
        <v>246</v>
      </c>
      <c r="H1005" s="5" t="s">
        <v>93</v>
      </c>
      <c r="I1005" s="3">
        <v>13.3008356545961</v>
      </c>
      <c r="J1005" s="3">
        <v>15.15</v>
      </c>
      <c r="K1005" s="3">
        <v>3.23604060913704</v>
      </c>
      <c r="L1005" s="3">
        <v>24.2319127849356</v>
      </c>
      <c r="M1005" s="3">
        <v>7.89124668435012</v>
      </c>
      <c r="N1005" s="3">
        <v>11.9261477045908</v>
      </c>
      <c r="O1005" s="3">
        <v>22.2389181066867</v>
      </c>
      <c r="P1005" s="3">
        <v>17.4547283702213</v>
      </c>
      <c r="Q1005" s="3">
        <v>24.7623600851549</v>
      </c>
      <c r="R1005" s="3">
        <v>27.9669762641899</v>
      </c>
      <c r="S1005" s="3">
        <v>56.1750635911997</v>
      </c>
      <c r="T1005" s="3">
        <v>36.0508205399682</v>
      </c>
      <c r="U1005" s="3">
        <v>91.0877611388368</v>
      </c>
      <c r="V1005" s="3">
        <v>44.2414174972315</v>
      </c>
      <c r="W1005" s="3">
        <v>94.4619874042995</v>
      </c>
      <c r="X1005" s="3">
        <v>33.5830212234707</v>
      </c>
      <c r="Y1005" s="3">
        <v>115.685221094188</v>
      </c>
      <c r="Z1005" s="3">
        <v>35.7142857142857</v>
      </c>
      <c r="AA1005" s="3">
        <v>0.302009430920021</v>
      </c>
      <c r="AB1005" s="3">
        <v>0.408721432944026</v>
      </c>
      <c r="AC1005" s="3">
        <v>-10.1671309192201</v>
      </c>
      <c r="AD1005" s="3">
        <v>2.43607124959999</v>
      </c>
      <c r="AE1005" s="5">
        <v>2</v>
      </c>
      <c r="AF1005" s="3">
        <v>1.74807292159593</v>
      </c>
      <c r="AG1005" s="3">
        <v>52.5124200646646</v>
      </c>
      <c r="AH1005" s="3">
        <v>36.7573927327973</v>
      </c>
      <c r="AI1005" s="3">
        <v>23.7311039610891</v>
      </c>
      <c r="AJ1005" s="3">
        <v>19.3768426773633</v>
      </c>
      <c r="AK1005" s="3"/>
      <c r="AL1005" s="3"/>
      <c r="AM1005" s="3"/>
      <c r="AN1005" s="5" t="s">
        <v>46</v>
      </c>
      <c r="AO1005" s="1"/>
      <c r="AP1005" s="1"/>
      <c r="AQ1005" s="1"/>
    </row>
    <row r="1006" spans="1:43">
      <c r="A1006" s="1" t="s">
        <v>2863</v>
      </c>
      <c r="B1006" s="1" t="s">
        <v>2864</v>
      </c>
      <c r="C1006" s="3">
        <v>5.44657534246575</v>
      </c>
      <c r="D1006" s="4">
        <v>42249</v>
      </c>
      <c r="E1006" s="3">
        <v>0.0390580063</v>
      </c>
      <c r="F1006" s="5" t="s">
        <v>1675</v>
      </c>
      <c r="G1006" s="5">
        <v>659</v>
      </c>
      <c r="H1006" s="5" t="s">
        <v>93</v>
      </c>
      <c r="I1006" s="3">
        <v>1.92307692307691</v>
      </c>
      <c r="J1006" s="3">
        <v>81.4</v>
      </c>
      <c r="K1006" s="3">
        <v>2.33739837398373</v>
      </c>
      <c r="L1006" s="3">
        <v>38.404360753221</v>
      </c>
      <c r="M1006" s="3">
        <v>-0.494071146245071</v>
      </c>
      <c r="N1006" s="3">
        <v>88.5229540918164</v>
      </c>
      <c r="O1006" s="3">
        <v>2.02634245187436</v>
      </c>
      <c r="P1006" s="3">
        <v>90.2414486921529</v>
      </c>
      <c r="Q1006" s="3">
        <v>3.49434737923946</v>
      </c>
      <c r="R1006" s="3">
        <v>88.6996904024768</v>
      </c>
      <c r="S1006" s="3">
        <v>7.12765957446808</v>
      </c>
      <c r="T1006" s="3">
        <v>96.347273689783</v>
      </c>
      <c r="U1006" s="3">
        <v>33.0250990752972</v>
      </c>
      <c r="V1006" s="3">
        <v>80.9523809523809</v>
      </c>
      <c r="W1006" s="3">
        <v>8.3961248654467</v>
      </c>
      <c r="X1006" s="3">
        <v>98.12734082397</v>
      </c>
      <c r="Y1006" s="3">
        <v>-1.85185185185186</v>
      </c>
      <c r="Z1006" s="3">
        <v>99.8701298701299</v>
      </c>
      <c r="AA1006" s="3">
        <v>0.0757049299383767</v>
      </c>
      <c r="AB1006" s="3">
        <v>0.0214462910026163</v>
      </c>
      <c r="AC1006" s="3">
        <v>-31.8826868495743</v>
      </c>
      <c r="AD1006" s="3">
        <v>0.0852753926889224</v>
      </c>
      <c r="AE1006" s="5">
        <v>7</v>
      </c>
      <c r="AF1006" s="3">
        <v>-0.0299319233084288</v>
      </c>
      <c r="AG1006" s="3">
        <v>2.67610524279829</v>
      </c>
      <c r="AH1006" s="3">
        <v>16.2718749603177</v>
      </c>
      <c r="AI1006" s="3">
        <v>-0.0394716155390551</v>
      </c>
      <c r="AJ1006" s="3">
        <v>-0.268972159862912</v>
      </c>
      <c r="AK1006" s="3"/>
      <c r="AL1006" s="3"/>
      <c r="AM1006" s="3"/>
      <c r="AN1006" s="5" t="s">
        <v>46</v>
      </c>
      <c r="AO1006" s="1"/>
      <c r="AP1006" s="1"/>
      <c r="AQ1006" s="1"/>
    </row>
    <row r="1007" spans="1:43">
      <c r="A1007" s="1" t="s">
        <v>2865</v>
      </c>
      <c r="B1007" s="1" t="s">
        <v>2866</v>
      </c>
      <c r="C1007" s="3">
        <v>5.38904109589041</v>
      </c>
      <c r="D1007" s="4">
        <v>42270</v>
      </c>
      <c r="E1007" s="3">
        <v>1.9714417964</v>
      </c>
      <c r="F1007" s="5" t="s">
        <v>2867</v>
      </c>
      <c r="G1007" s="5">
        <v>1171</v>
      </c>
      <c r="H1007" s="5" t="s">
        <v>93</v>
      </c>
      <c r="I1007" s="3">
        <v>15.5950322276372</v>
      </c>
      <c r="J1007" s="3">
        <v>7.1</v>
      </c>
      <c r="K1007" s="3">
        <v>2.80561122244489</v>
      </c>
      <c r="L1007" s="3">
        <v>30.9712586719524</v>
      </c>
      <c r="M1007" s="3">
        <v>9.79543078990593</v>
      </c>
      <c r="N1007" s="3">
        <v>6.2375249500998</v>
      </c>
      <c r="O1007" s="3">
        <v>25.4350051177073</v>
      </c>
      <c r="P1007" s="3">
        <v>10.5633802816901</v>
      </c>
      <c r="Q1007" s="3">
        <v>32.5581395348837</v>
      </c>
      <c r="R1007" s="3">
        <v>13.4674922600619</v>
      </c>
      <c r="S1007" s="3">
        <v>82.1101296128127</v>
      </c>
      <c r="T1007" s="3">
        <v>13.2874536791953</v>
      </c>
      <c r="U1007" s="3">
        <v>144.204583194952</v>
      </c>
      <c r="V1007" s="3">
        <v>22.5913621262458</v>
      </c>
      <c r="W1007" s="3">
        <v>120.36963036963</v>
      </c>
      <c r="X1007" s="3">
        <v>20.9113607990013</v>
      </c>
      <c r="Y1007" s="3">
        <v>121.253761283852</v>
      </c>
      <c r="Z1007" s="3">
        <v>33.5064935064935</v>
      </c>
      <c r="AA1007" s="3">
        <v>0.354653122039949</v>
      </c>
      <c r="AB1007" s="3">
        <v>0.291953775969609</v>
      </c>
      <c r="AC1007" s="3">
        <v>-26.1749691955642</v>
      </c>
      <c r="AD1007" s="3">
        <v>1.14878726551916</v>
      </c>
      <c r="AE1007" s="5">
        <v>3</v>
      </c>
      <c r="AF1007" s="3">
        <v>2.09218179377861</v>
      </c>
      <c r="AG1007" s="3">
        <v>75.6416996842627</v>
      </c>
      <c r="AH1007" s="3">
        <v>58.8465088334725</v>
      </c>
      <c r="AI1007" s="3">
        <v>28.1450522943732</v>
      </c>
      <c r="AJ1007" s="3">
        <v>20.8607520269271</v>
      </c>
      <c r="AK1007" s="3"/>
      <c r="AL1007" s="3"/>
      <c r="AM1007" s="3"/>
      <c r="AN1007" s="5" t="s">
        <v>46</v>
      </c>
      <c r="AO1007" s="1"/>
      <c r="AP1007" s="1"/>
      <c r="AQ1007" s="1"/>
    </row>
    <row r="1008" spans="1:43">
      <c r="A1008" s="1" t="s">
        <v>2868</v>
      </c>
      <c r="B1008" s="1" t="s">
        <v>2869</v>
      </c>
      <c r="C1008" s="3">
        <v>5.42465753424658</v>
      </c>
      <c r="D1008" s="4">
        <v>42257</v>
      </c>
      <c r="E1008" s="3">
        <v>0.5819402344</v>
      </c>
      <c r="F1008" s="5" t="s">
        <v>2870</v>
      </c>
      <c r="G1008" s="5">
        <v>1904</v>
      </c>
      <c r="H1008" s="5" t="s">
        <v>93</v>
      </c>
      <c r="I1008" s="3">
        <v>-4.63481130721768</v>
      </c>
      <c r="J1008" s="3">
        <v>98.7</v>
      </c>
      <c r="K1008" s="3">
        <v>-0.479185384845759</v>
      </c>
      <c r="L1008" s="3">
        <v>97.3240832507433</v>
      </c>
      <c r="M1008" s="3">
        <v>-4.90771211904421</v>
      </c>
      <c r="N1008" s="3">
        <v>97.3552894211577</v>
      </c>
      <c r="O1008" s="3">
        <v>-4.24321014336143</v>
      </c>
      <c r="P1008" s="3">
        <v>98.1891348088531</v>
      </c>
      <c r="Q1008" s="3">
        <v>-0.894721145243067</v>
      </c>
      <c r="R1008" s="3">
        <v>95.3044375644995</v>
      </c>
      <c r="S1008" s="3">
        <v>3.75458590273984</v>
      </c>
      <c r="T1008" s="3">
        <v>98.147167813658</v>
      </c>
      <c r="U1008" s="3">
        <v>18.5515519086693</v>
      </c>
      <c r="V1008" s="3">
        <v>94.4629014396456</v>
      </c>
      <c r="W1008" s="3">
        <v>21.7216117216117</v>
      </c>
      <c r="X1008" s="3">
        <v>92.0724094881398</v>
      </c>
      <c r="Y1008" s="3">
        <v>35.0813008130081</v>
      </c>
      <c r="Z1008" s="3">
        <v>87.4025974025974</v>
      </c>
      <c r="AA1008" s="3">
        <v>0.0323065915813737</v>
      </c>
      <c r="AB1008" s="3">
        <v>0.164793689420355</v>
      </c>
      <c r="AC1008" s="3">
        <v>-6.56225639571965</v>
      </c>
      <c r="AD1008" s="3">
        <v>1.0299631642043</v>
      </c>
      <c r="AE1008" s="5">
        <v>2</v>
      </c>
      <c r="AF1008" s="3">
        <v>0.57879021724999</v>
      </c>
      <c r="AG1008" s="3">
        <v>1.74346435595607</v>
      </c>
      <c r="AH1008" s="3">
        <v>8.7575212564877</v>
      </c>
      <c r="AI1008" s="3">
        <v>6.72612838760749</v>
      </c>
      <c r="AJ1008" s="3">
        <v>6.94069086174069</v>
      </c>
      <c r="AK1008" s="3"/>
      <c r="AL1008" s="3"/>
      <c r="AM1008" s="3"/>
      <c r="AN1008" s="5" t="s">
        <v>46</v>
      </c>
      <c r="AO1008" s="1"/>
      <c r="AP1008" s="1"/>
      <c r="AQ1008" s="1"/>
    </row>
    <row r="1009" spans="1:43">
      <c r="A1009" s="1" t="s">
        <v>2871</v>
      </c>
      <c r="B1009" s="1" t="s">
        <v>2872</v>
      </c>
      <c r="C1009" s="3">
        <v>5.1972602739726</v>
      </c>
      <c r="D1009" s="4">
        <v>42340</v>
      </c>
      <c r="E1009" s="3">
        <v>4.3226977878</v>
      </c>
      <c r="F1009" s="5" t="s">
        <v>2862</v>
      </c>
      <c r="G1009" s="5">
        <v>246</v>
      </c>
      <c r="H1009" s="5" t="s">
        <v>93</v>
      </c>
      <c r="I1009" s="3">
        <v>9.8179453836151</v>
      </c>
      <c r="J1009" s="3">
        <v>31.7</v>
      </c>
      <c r="K1009" s="3">
        <v>2.79975654290932</v>
      </c>
      <c r="L1009" s="3">
        <v>31.1199207135778</v>
      </c>
      <c r="M1009" s="3">
        <v>5.36494073611978</v>
      </c>
      <c r="N1009" s="3">
        <v>27.5449101796407</v>
      </c>
      <c r="O1009" s="3">
        <v>18.8599577762139</v>
      </c>
      <c r="P1009" s="3">
        <v>26.6599597585513</v>
      </c>
      <c r="Q1009" s="3">
        <v>26.8018018018018</v>
      </c>
      <c r="R1009" s="3">
        <v>24.3034055727554</v>
      </c>
      <c r="S1009" s="3">
        <v>54.8120989917507</v>
      </c>
      <c r="T1009" s="3">
        <v>37.7977766013764</v>
      </c>
      <c r="U1009" s="3">
        <v>66.0667427895229</v>
      </c>
      <c r="V1009" s="3">
        <v>56.4784053156146</v>
      </c>
      <c r="W1009" s="3">
        <v>63.6178322967742</v>
      </c>
      <c r="X1009" s="3">
        <v>49.063670411985</v>
      </c>
      <c r="Y1009" s="3">
        <v>79.4998463518706</v>
      </c>
      <c r="Z1009" s="3">
        <v>50.6493506493506</v>
      </c>
      <c r="AA1009" s="3">
        <v>0.463147061078246</v>
      </c>
      <c r="AB1009" s="3">
        <v>0.524936447108162</v>
      </c>
      <c r="AC1009" s="3">
        <v>-5.0061804697157</v>
      </c>
      <c r="AD1009" s="3">
        <v>3.55569374331025</v>
      </c>
      <c r="AE1009" s="5">
        <v>1</v>
      </c>
      <c r="AF1009" s="3">
        <v>1.27148373483995</v>
      </c>
      <c r="AG1009" s="3">
        <v>48.2750750524716</v>
      </c>
      <c r="AH1009" s="3">
        <v>28.0355780445878</v>
      </c>
      <c r="AI1009" s="3">
        <v>16.9735154170947</v>
      </c>
      <c r="AJ1009" s="3">
        <v>14.1989788836644</v>
      </c>
      <c r="AK1009" s="3"/>
      <c r="AL1009" s="3"/>
      <c r="AM1009" s="3">
        <v>5</v>
      </c>
      <c r="AN1009" s="5" t="s">
        <v>56</v>
      </c>
      <c r="AO1009" s="1"/>
      <c r="AP1009" s="1"/>
      <c r="AQ1009" s="1"/>
    </row>
    <row r="1010" spans="1:43">
      <c r="A1010" s="1" t="s">
        <v>2873</v>
      </c>
      <c r="B1010" s="1" t="s">
        <v>2874</v>
      </c>
      <c r="C1010" s="3">
        <v>5.02191780821918</v>
      </c>
      <c r="D1010" s="4">
        <v>42404</v>
      </c>
      <c r="E1010" s="3">
        <v>12.6029875735</v>
      </c>
      <c r="F1010" s="5" t="s">
        <v>2875</v>
      </c>
      <c r="G1010" s="5">
        <v>762</v>
      </c>
      <c r="H1010" s="5" t="s">
        <v>93</v>
      </c>
      <c r="I1010" s="3">
        <v>0.774526678141146</v>
      </c>
      <c r="J1010" s="3">
        <v>90.15</v>
      </c>
      <c r="K1010" s="3">
        <v>0.342759211653812</v>
      </c>
      <c r="L1010" s="3">
        <v>87.9088206144698</v>
      </c>
      <c r="M1010" s="3">
        <v>0.0854700854700975</v>
      </c>
      <c r="N1010" s="3">
        <v>84.6806387225549</v>
      </c>
      <c r="O1010" s="3">
        <v>1.30858870594978</v>
      </c>
      <c r="P1010" s="3">
        <v>92.6559356136821</v>
      </c>
      <c r="Q1010" s="3">
        <v>3.77737937937589</v>
      </c>
      <c r="R1010" s="3">
        <v>87.8224974200206</v>
      </c>
      <c r="S1010" s="3">
        <v>6.41153681335538</v>
      </c>
      <c r="T1010" s="3">
        <v>96.6649020645844</v>
      </c>
      <c r="U1010" s="3">
        <v>14.7710383190256</v>
      </c>
      <c r="V1010" s="3">
        <v>96.6223698781838</v>
      </c>
      <c r="W1010" s="3">
        <v>24.5402799861454</v>
      </c>
      <c r="X1010" s="3">
        <v>89.3258426966292</v>
      </c>
      <c r="Y1010" s="3">
        <v>35.9421741937751</v>
      </c>
      <c r="Z1010" s="3">
        <v>86.8831168831169</v>
      </c>
      <c r="AA1010" s="3">
        <v>0.195824373543742</v>
      </c>
      <c r="AB1010" s="3">
        <v>0.626193116139558</v>
      </c>
      <c r="AC1010" s="3">
        <v>-1.87883165962427</v>
      </c>
      <c r="AD1010" s="3">
        <v>4.03184917365411</v>
      </c>
      <c r="AE1010" s="5">
        <v>2</v>
      </c>
      <c r="AF1010" s="3">
        <v>0.607081079941059</v>
      </c>
      <c r="AG1010" s="3">
        <v>5.92140580525709</v>
      </c>
      <c r="AH1010" s="3">
        <v>7.28775189494821</v>
      </c>
      <c r="AI1010" s="3">
        <v>7.40895036313538</v>
      </c>
      <c r="AJ1010" s="3">
        <v>6.88705648978383</v>
      </c>
      <c r="AK1010" s="3"/>
      <c r="AL1010" s="3"/>
      <c r="AM1010" s="3"/>
      <c r="AN1010" s="5" t="s">
        <v>46</v>
      </c>
      <c r="AO1010" s="1"/>
      <c r="AP1010" s="1"/>
      <c r="AQ1010" s="1"/>
    </row>
    <row r="1011" spans="1:43">
      <c r="A1011" s="1" t="s">
        <v>2876</v>
      </c>
      <c r="B1011" s="1" t="s">
        <v>2877</v>
      </c>
      <c r="C1011" s="3">
        <v>3.64383561643836</v>
      </c>
      <c r="D1011" s="4">
        <v>42907</v>
      </c>
      <c r="E1011" s="3">
        <v>8.88432914</v>
      </c>
      <c r="F1011" s="5" t="s">
        <v>1996</v>
      </c>
      <c r="G1011" s="5">
        <v>596</v>
      </c>
      <c r="H1011" s="5" t="s">
        <v>93</v>
      </c>
      <c r="I1011" s="3">
        <v>2.28571428571427</v>
      </c>
      <c r="J1011" s="3">
        <v>76.6</v>
      </c>
      <c r="K1011" s="3">
        <v>0.723472668810281</v>
      </c>
      <c r="L1011" s="3">
        <v>77.998017839445</v>
      </c>
      <c r="M1011" s="3">
        <v>1.12994350282484</v>
      </c>
      <c r="N1011" s="3">
        <v>70.4091816367265</v>
      </c>
      <c r="O1011" s="3">
        <v>3.12757201646089</v>
      </c>
      <c r="P1011" s="3">
        <v>86.0160965794769</v>
      </c>
      <c r="Q1011" s="3">
        <v>6.36672325976231</v>
      </c>
      <c r="R1011" s="3">
        <v>79.514963880289</v>
      </c>
      <c r="S1011" s="3">
        <v>13.8056312443233</v>
      </c>
      <c r="T1011" s="3">
        <v>89.7829539438857</v>
      </c>
      <c r="U1011" s="3">
        <v>25.5511022044088</v>
      </c>
      <c r="V1011" s="3">
        <v>89.4795127353267</v>
      </c>
      <c r="W1011" s="3">
        <v>24.6766169154229</v>
      </c>
      <c r="X1011" s="3">
        <v>89.2009987515605</v>
      </c>
      <c r="Y1011" s="3"/>
      <c r="Z1011" s="3"/>
      <c r="AA1011" s="3">
        <v>0.41624303049522</v>
      </c>
      <c r="AB1011" s="3">
        <v>0.367757596369233</v>
      </c>
      <c r="AC1011" s="3">
        <v>-5.078125</v>
      </c>
      <c r="AD1011" s="3">
        <v>1.49943826803815</v>
      </c>
      <c r="AE1011" s="5">
        <v>2</v>
      </c>
      <c r="AF1011" s="3">
        <v>0.571618200481371</v>
      </c>
      <c r="AG1011" s="3">
        <v>12.4184544036057</v>
      </c>
      <c r="AH1011" s="3">
        <v>11.5429834092492</v>
      </c>
      <c r="AI1011" s="3">
        <v>6.88524549658731</v>
      </c>
      <c r="AJ1011" s="3"/>
      <c r="AK1011" s="3"/>
      <c r="AL1011" s="3"/>
      <c r="AM1011" s="3"/>
      <c r="AN1011" s="5" t="s">
        <v>206</v>
      </c>
      <c r="AO1011" s="1"/>
      <c r="AP1011" s="1"/>
      <c r="AQ1011" s="1"/>
    </row>
    <row r="1012" spans="1:43">
      <c r="A1012" s="1" t="s">
        <v>2878</v>
      </c>
      <c r="B1012" s="1" t="s">
        <v>2879</v>
      </c>
      <c r="C1012" s="3">
        <v>5.23561643835616</v>
      </c>
      <c r="D1012" s="4">
        <v>42326</v>
      </c>
      <c r="E1012" s="3">
        <v>1.2719711661</v>
      </c>
      <c r="F1012" s="5" t="s">
        <v>1512</v>
      </c>
      <c r="G1012" s="5">
        <v>1912</v>
      </c>
      <c r="H1012" s="5" t="s">
        <v>93</v>
      </c>
      <c r="I1012" s="3">
        <v>-0.403225806451613</v>
      </c>
      <c r="J1012" s="3">
        <v>94.65</v>
      </c>
      <c r="K1012" s="3">
        <v>-0.353000504286441</v>
      </c>
      <c r="L1012" s="3">
        <v>96.9276511397423</v>
      </c>
      <c r="M1012" s="3">
        <v>-3.89105058365759</v>
      </c>
      <c r="N1012" s="3">
        <v>96.2075848303393</v>
      </c>
      <c r="O1012" s="3">
        <v>15.0174621653085</v>
      </c>
      <c r="P1012" s="3">
        <v>38.3802816901408</v>
      </c>
      <c r="Q1012" s="3">
        <v>19.2516596258298</v>
      </c>
      <c r="R1012" s="3">
        <v>38.90608875129</v>
      </c>
      <c r="S1012" s="3">
        <v>67.31583403895</v>
      </c>
      <c r="T1012" s="3">
        <v>25.2514557967178</v>
      </c>
      <c r="U1012" s="3">
        <v>198.940998487141</v>
      </c>
      <c r="V1012" s="3">
        <v>7.0874861572536</v>
      </c>
      <c r="W1012" s="3">
        <v>149.180327868852</v>
      </c>
      <c r="X1012" s="3">
        <v>11.4856429463171</v>
      </c>
      <c r="Y1012" s="3">
        <v>146.69163545568</v>
      </c>
      <c r="Z1012" s="3">
        <v>25.1948051948052</v>
      </c>
      <c r="AA1012" s="3">
        <v>0.243166656321412</v>
      </c>
      <c r="AB1012" s="3">
        <v>0.291358020576562</v>
      </c>
      <c r="AC1012" s="3">
        <v>-30.5429864253394</v>
      </c>
      <c r="AD1012" s="3">
        <v>1.16220423057082</v>
      </c>
      <c r="AE1012" s="5">
        <v>3</v>
      </c>
      <c r="AF1012" s="3">
        <v>2.66080901932035</v>
      </c>
      <c r="AG1012" s="3">
        <v>84.6187980454829</v>
      </c>
      <c r="AH1012" s="3">
        <v>78.0584499328877</v>
      </c>
      <c r="AI1012" s="3">
        <v>32.411241169201</v>
      </c>
      <c r="AJ1012" s="3">
        <v>28.9965499451009</v>
      </c>
      <c r="AK1012" s="3"/>
      <c r="AL1012" s="3"/>
      <c r="AM1012" s="3"/>
      <c r="AN1012" s="5" t="s">
        <v>46</v>
      </c>
      <c r="AO1012" s="1"/>
      <c r="AP1012" s="1"/>
      <c r="AQ1012" s="1"/>
    </row>
    <row r="1013" spans="1:43">
      <c r="A1013" s="1" t="s">
        <v>2880</v>
      </c>
      <c r="B1013" s="1" t="s">
        <v>2881</v>
      </c>
      <c r="C1013" s="3">
        <v>4.52602739726027</v>
      </c>
      <c r="D1013" s="4">
        <v>42585</v>
      </c>
      <c r="E1013" s="3">
        <v>6.7196037575</v>
      </c>
      <c r="F1013" s="5" t="s">
        <v>2882</v>
      </c>
      <c r="G1013" s="5">
        <v>1356</v>
      </c>
      <c r="H1013" s="5" t="s">
        <v>93</v>
      </c>
      <c r="I1013" s="3">
        <v>-1.59180532846014</v>
      </c>
      <c r="J1013" s="3">
        <v>96.4</v>
      </c>
      <c r="K1013" s="3">
        <v>-1.58707257250036</v>
      </c>
      <c r="L1013" s="3">
        <v>99.4549058473736</v>
      </c>
      <c r="M1013" s="3">
        <v>-5.97344116160455</v>
      </c>
      <c r="N1013" s="3">
        <v>98.1037924151697</v>
      </c>
      <c r="O1013" s="3">
        <v>8.68387507966858</v>
      </c>
      <c r="P1013" s="3">
        <v>54.476861167002</v>
      </c>
      <c r="Q1013" s="3">
        <v>-0.365176745544836</v>
      </c>
      <c r="R1013" s="3">
        <v>94.8400412796698</v>
      </c>
      <c r="S1013" s="3">
        <v>26.5178681835044</v>
      </c>
      <c r="T1013" s="3">
        <v>66.0667019587083</v>
      </c>
      <c r="U1013" s="3">
        <v>151.449987711969</v>
      </c>
      <c r="V1013" s="3">
        <v>19.656699889258</v>
      </c>
      <c r="W1013" s="3">
        <v>104.896365274857</v>
      </c>
      <c r="X1013" s="3">
        <v>27.9650436953808</v>
      </c>
      <c r="Y1013" s="3"/>
      <c r="Z1013" s="3"/>
      <c r="AA1013" s="3">
        <v>0.0941704577103647</v>
      </c>
      <c r="AB1013" s="3">
        <v>0.192980932095321</v>
      </c>
      <c r="AC1013" s="3">
        <v>-33.0273561755885</v>
      </c>
      <c r="AD1013" s="3">
        <v>0.816191334136375</v>
      </c>
      <c r="AE1013" s="5">
        <v>3</v>
      </c>
      <c r="AF1013" s="3">
        <v>2.20473071749288</v>
      </c>
      <c r="AG1013" s="3">
        <v>48.9199032011566</v>
      </c>
      <c r="AH1013" s="3">
        <v>64.5971195687804</v>
      </c>
      <c r="AI1013" s="3">
        <v>25.7092498530443</v>
      </c>
      <c r="AJ1013" s="3">
        <v>23.0307242533433</v>
      </c>
      <c r="AK1013" s="3"/>
      <c r="AL1013" s="3"/>
      <c r="AM1013" s="3"/>
      <c r="AN1013" s="5" t="s">
        <v>46</v>
      </c>
      <c r="AO1013" s="1"/>
      <c r="AP1013" s="1"/>
      <c r="AQ1013" s="1"/>
    </row>
    <row r="1014" spans="1:43">
      <c r="A1014" s="1" t="s">
        <v>2883</v>
      </c>
      <c r="B1014" s="1" t="s">
        <v>2884</v>
      </c>
      <c r="C1014" s="3">
        <v>5.36986301369863</v>
      </c>
      <c r="D1014" s="4">
        <v>42277</v>
      </c>
      <c r="E1014" s="3">
        <v>17.6186465333</v>
      </c>
      <c r="F1014" s="5" t="s">
        <v>2885</v>
      </c>
      <c r="G1014" s="5">
        <v>1910</v>
      </c>
      <c r="H1014" s="5" t="s">
        <v>93</v>
      </c>
      <c r="I1014" s="3">
        <v>1.26023944549465</v>
      </c>
      <c r="J1014" s="3">
        <v>86.75</v>
      </c>
      <c r="K1014" s="3">
        <v>2.09656925031766</v>
      </c>
      <c r="L1014" s="3">
        <v>42.7155599603568</v>
      </c>
      <c r="M1014" s="3">
        <v>2.81509916826616</v>
      </c>
      <c r="N1014" s="3">
        <v>44.3612774451098</v>
      </c>
      <c r="O1014" s="3">
        <v>-0.679851668726827</v>
      </c>
      <c r="P1014" s="3">
        <v>96.579476861167</v>
      </c>
      <c r="Q1014" s="3">
        <v>-0.495356037151706</v>
      </c>
      <c r="R1014" s="3">
        <v>94.8916408668731</v>
      </c>
      <c r="S1014" s="3">
        <v>23.4254992319508</v>
      </c>
      <c r="T1014" s="3">
        <v>70.5134992059291</v>
      </c>
      <c r="U1014" s="3">
        <v>51.175917215428</v>
      </c>
      <c r="V1014" s="3">
        <v>65.5592469545958</v>
      </c>
      <c r="W1014" s="3">
        <v>38.0501992088889</v>
      </c>
      <c r="X1014" s="3">
        <v>71.5980024968789</v>
      </c>
      <c r="Y1014" s="3">
        <v>110.110224275085</v>
      </c>
      <c r="Z1014" s="3">
        <v>37.7922077922078</v>
      </c>
      <c r="AA1014" s="3">
        <v>0.137432084052709</v>
      </c>
      <c r="AB1014" s="3">
        <v>0.103511645215789</v>
      </c>
      <c r="AC1014" s="3">
        <v>-24.1368705727452</v>
      </c>
      <c r="AD1014" s="3">
        <v>0.46921198982698</v>
      </c>
      <c r="AE1014" s="5">
        <v>3</v>
      </c>
      <c r="AF1014" s="3">
        <v>0.828069557264776</v>
      </c>
      <c r="AG1014" s="3">
        <v>18.0943776819791</v>
      </c>
      <c r="AH1014" s="3">
        <v>26.0973301413091</v>
      </c>
      <c r="AI1014" s="3">
        <v>10.107659031959</v>
      </c>
      <c r="AJ1014" s="3">
        <v>13.1208319446068</v>
      </c>
      <c r="AK1014" s="3"/>
      <c r="AL1014" s="3"/>
      <c r="AM1014" s="3"/>
      <c r="AN1014" s="5" t="s">
        <v>46</v>
      </c>
      <c r="AO1014" s="1"/>
      <c r="AP1014" s="1"/>
      <c r="AQ1014" s="1"/>
    </row>
    <row r="1015" spans="1:43">
      <c r="A1015" s="1" t="s">
        <v>2886</v>
      </c>
      <c r="B1015" s="1" t="s">
        <v>2887</v>
      </c>
      <c r="C1015" s="3">
        <v>4.94520547945205</v>
      </c>
      <c r="D1015" s="4">
        <v>42432</v>
      </c>
      <c r="E1015" s="3">
        <v>31.4944725609</v>
      </c>
      <c r="F1015" s="5" t="s">
        <v>2888</v>
      </c>
      <c r="G1015" s="5">
        <v>1533</v>
      </c>
      <c r="H1015" s="5" t="s">
        <v>55</v>
      </c>
      <c r="I1015" s="3">
        <v>15.3714773697694</v>
      </c>
      <c r="J1015" s="3">
        <v>15.8499697519661</v>
      </c>
      <c r="K1015" s="3">
        <v>3.485254691689</v>
      </c>
      <c r="L1015" s="3">
        <v>30.4519774011299</v>
      </c>
      <c r="M1015" s="3">
        <v>7.05229793977812</v>
      </c>
      <c r="N1015" s="3">
        <v>32.5553560742071</v>
      </c>
      <c r="O1015" s="3">
        <v>28.3610451306413</v>
      </c>
      <c r="P1015" s="3">
        <v>12.4503311258278</v>
      </c>
      <c r="Q1015" s="3">
        <v>39.2783505154639</v>
      </c>
      <c r="R1015" s="3">
        <v>11.280487804878</v>
      </c>
      <c r="S1015" s="3">
        <v>72.1019108280255</v>
      </c>
      <c r="T1015" s="3">
        <v>39.84375</v>
      </c>
      <c r="U1015" s="3">
        <v>179.121917093941</v>
      </c>
      <c r="V1015" s="3">
        <v>25.2032520325203</v>
      </c>
      <c r="W1015" s="3">
        <v>186.794405190163</v>
      </c>
      <c r="X1015" s="3">
        <v>8.18030050083473</v>
      </c>
      <c r="Y1015" s="3"/>
      <c r="Z1015" s="3"/>
      <c r="AA1015" s="3">
        <v>0.272020499595528</v>
      </c>
      <c r="AB1015" s="3">
        <v>0.342968169825017</v>
      </c>
      <c r="AC1015" s="3">
        <v>-21.7067542089921</v>
      </c>
      <c r="AD1015" s="3">
        <v>1.93423606592574</v>
      </c>
      <c r="AE1015" s="5">
        <v>3</v>
      </c>
      <c r="AF1015" s="3">
        <v>2.82743430111099</v>
      </c>
      <c r="AG1015" s="3">
        <v>67.063698429371</v>
      </c>
      <c r="AH1015" s="3">
        <v>70.6271398153943</v>
      </c>
      <c r="AI1015" s="3">
        <v>38.7423359704009</v>
      </c>
      <c r="AJ1015" s="3">
        <v>38.792332593795</v>
      </c>
      <c r="AK1015" s="3"/>
      <c r="AL1015" s="3"/>
      <c r="AM1015" s="3">
        <v>5000</v>
      </c>
      <c r="AN1015" s="5" t="s">
        <v>56</v>
      </c>
      <c r="AO1015" s="1"/>
      <c r="AP1015" s="1"/>
      <c r="AQ1015" s="1"/>
    </row>
    <row r="1016" spans="1:43">
      <c r="A1016" s="1" t="s">
        <v>2889</v>
      </c>
      <c r="B1016" s="1" t="s">
        <v>2890</v>
      </c>
      <c r="C1016" s="3">
        <v>5.29315068493151</v>
      </c>
      <c r="D1016" s="4">
        <v>42305</v>
      </c>
      <c r="E1016" s="3">
        <v>3.1546286148</v>
      </c>
      <c r="F1016" s="5" t="s">
        <v>2891</v>
      </c>
      <c r="G1016" s="5">
        <v>226</v>
      </c>
      <c r="H1016" s="5" t="s">
        <v>93</v>
      </c>
      <c r="I1016" s="3">
        <v>21.844811467747</v>
      </c>
      <c r="J1016" s="3">
        <v>0.6</v>
      </c>
      <c r="K1016" s="3">
        <v>7.06462212486309</v>
      </c>
      <c r="L1016" s="3">
        <v>0.297324083250743</v>
      </c>
      <c r="M1016" s="3">
        <v>11.1742962752346</v>
      </c>
      <c r="N1016" s="3">
        <v>3.39321357285429</v>
      </c>
      <c r="O1016" s="3">
        <v>37.6275959169307</v>
      </c>
      <c r="P1016" s="3">
        <v>0.553319919517103</v>
      </c>
      <c r="Q1016" s="3">
        <v>33.8582677165355</v>
      </c>
      <c r="R1016" s="3">
        <v>12.0227038183695</v>
      </c>
      <c r="S1016" s="3">
        <v>118.313791178113</v>
      </c>
      <c r="T1016" s="3">
        <v>1.79989412387507</v>
      </c>
      <c r="U1016" s="3">
        <v>256.426618049225</v>
      </c>
      <c r="V1016" s="3">
        <v>1.27353266888151</v>
      </c>
      <c r="W1016" s="3">
        <v>256.918628048781</v>
      </c>
      <c r="X1016" s="3">
        <v>0.686641697877653</v>
      </c>
      <c r="Y1016" s="3">
        <v>307.298792246521</v>
      </c>
      <c r="Z1016" s="3">
        <v>0.649350649350649</v>
      </c>
      <c r="AA1016" s="3">
        <v>0.373945033696227</v>
      </c>
      <c r="AB1016" s="3">
        <v>0.387681997016788</v>
      </c>
      <c r="AC1016" s="3">
        <v>-32.8888624919303</v>
      </c>
      <c r="AD1016" s="3">
        <v>1.6025253914335</v>
      </c>
      <c r="AE1016" s="5">
        <v>5</v>
      </c>
      <c r="AF1016" s="3">
        <v>3.36055558190585</v>
      </c>
      <c r="AG1016" s="3">
        <v>123.054526838969</v>
      </c>
      <c r="AH1016" s="3">
        <v>92.0450206397682</v>
      </c>
      <c r="AI1016" s="3">
        <v>47.9825019692371</v>
      </c>
      <c r="AJ1016" s="3">
        <v>42.5995009666307</v>
      </c>
      <c r="AK1016" s="3"/>
      <c r="AL1016" s="3"/>
      <c r="AM1016" s="3"/>
      <c r="AN1016" s="5" t="s">
        <v>46</v>
      </c>
      <c r="AO1016" s="1"/>
      <c r="AP1016" s="1"/>
      <c r="AQ1016" s="1"/>
    </row>
    <row r="1017" spans="1:43">
      <c r="A1017" s="1" t="s">
        <v>2892</v>
      </c>
      <c r="B1017" s="1" t="s">
        <v>2893</v>
      </c>
      <c r="C1017" s="3">
        <v>4.14246575342466</v>
      </c>
      <c r="D1017" s="4">
        <v>42725</v>
      </c>
      <c r="E1017" s="3">
        <v>5.8246904067</v>
      </c>
      <c r="F1017" s="5" t="s">
        <v>2894</v>
      </c>
      <c r="G1017" s="5">
        <v>542</v>
      </c>
      <c r="H1017" s="5" t="s">
        <v>93</v>
      </c>
      <c r="I1017" s="3">
        <v>3.7924151696607</v>
      </c>
      <c r="J1017" s="3">
        <v>61</v>
      </c>
      <c r="K1017" s="3">
        <v>0.12836970474969</v>
      </c>
      <c r="L1017" s="3">
        <v>92.1209117938553</v>
      </c>
      <c r="M1017" s="3">
        <v>2.69914417379856</v>
      </c>
      <c r="N1017" s="3">
        <v>45.8582834331337</v>
      </c>
      <c r="O1017" s="3">
        <v>3.65448504983391</v>
      </c>
      <c r="P1017" s="3">
        <v>83.0482897384306</v>
      </c>
      <c r="Q1017" s="3">
        <v>10.3253182461103</v>
      </c>
      <c r="R1017" s="3">
        <v>58.9267285861713</v>
      </c>
      <c r="S1017" s="3">
        <v>39.2857142857143</v>
      </c>
      <c r="T1017" s="3">
        <v>53.4674430915828</v>
      </c>
      <c r="U1017" s="3">
        <v>46.9621428007181</v>
      </c>
      <c r="V1017" s="3">
        <v>68.6046511627907</v>
      </c>
      <c r="W1017" s="3">
        <v>53.4356392502343</v>
      </c>
      <c r="X1017" s="3">
        <v>56.2421972534332</v>
      </c>
      <c r="Y1017" s="3"/>
      <c r="Z1017" s="3"/>
      <c r="AA1017" s="3">
        <v>0.345552304803303</v>
      </c>
      <c r="AB1017" s="3">
        <v>0.411592278252149</v>
      </c>
      <c r="AC1017" s="3">
        <v>-5.50218340611354</v>
      </c>
      <c r="AD1017" s="3">
        <v>2.78231231997887</v>
      </c>
      <c r="AE1017" s="5">
        <v>3</v>
      </c>
      <c r="AF1017" s="3">
        <v>1.1812615144153</v>
      </c>
      <c r="AG1017" s="3">
        <v>33.4211675624175</v>
      </c>
      <c r="AH1017" s="3">
        <v>20.5246205822683</v>
      </c>
      <c r="AI1017" s="3">
        <v>14.5719253338942</v>
      </c>
      <c r="AJ1017" s="3">
        <v>12.7927381416152</v>
      </c>
      <c r="AK1017" s="3"/>
      <c r="AL1017" s="3"/>
      <c r="AM1017" s="3"/>
      <c r="AN1017" s="5" t="s">
        <v>46</v>
      </c>
      <c r="AO1017" s="1"/>
      <c r="AP1017" s="1"/>
      <c r="AQ1017" s="1"/>
    </row>
    <row r="1018" spans="1:43">
      <c r="A1018" s="1" t="s">
        <v>2895</v>
      </c>
      <c r="B1018" s="1" t="s">
        <v>2896</v>
      </c>
      <c r="C1018" s="3">
        <v>3.63835616438356</v>
      </c>
      <c r="D1018" s="4">
        <v>42909</v>
      </c>
      <c r="E1018" s="3">
        <v>8.5297793777</v>
      </c>
      <c r="F1018" s="5" t="s">
        <v>1996</v>
      </c>
      <c r="G1018" s="5">
        <v>596</v>
      </c>
      <c r="H1018" s="5" t="s">
        <v>93</v>
      </c>
      <c r="I1018" s="3">
        <v>2.4162120031177</v>
      </c>
      <c r="J1018" s="3">
        <v>75.15</v>
      </c>
      <c r="K1018" s="3">
        <v>0.766871165644172</v>
      </c>
      <c r="L1018" s="3">
        <v>76.1149653121903</v>
      </c>
      <c r="M1018" s="3">
        <v>1.2326656394453</v>
      </c>
      <c r="N1018" s="3">
        <v>68.8622754491018</v>
      </c>
      <c r="O1018" s="3">
        <v>3.38316286388672</v>
      </c>
      <c r="P1018" s="3">
        <v>84.1046277665996</v>
      </c>
      <c r="Q1018" s="3">
        <v>6.74248578391551</v>
      </c>
      <c r="R1018" s="3">
        <v>77.296181630547</v>
      </c>
      <c r="S1018" s="3">
        <v>14.4599303135889</v>
      </c>
      <c r="T1018" s="3">
        <v>87.7713075701429</v>
      </c>
      <c r="U1018" s="3">
        <v>28.9499509322866</v>
      </c>
      <c r="V1018" s="3">
        <v>85.2159468438538</v>
      </c>
      <c r="W1018" s="3">
        <v>30.3571428571429</v>
      </c>
      <c r="X1018" s="3">
        <v>82.5842696629213</v>
      </c>
      <c r="Y1018" s="3"/>
      <c r="Z1018" s="3"/>
      <c r="AA1018" s="3">
        <v>0.437323008168747</v>
      </c>
      <c r="AB1018" s="3">
        <v>0.450299046788397</v>
      </c>
      <c r="AC1018" s="3">
        <v>-4.67380720545277</v>
      </c>
      <c r="AD1018" s="3">
        <v>1.97302600131784</v>
      </c>
      <c r="AE1018" s="5">
        <v>2</v>
      </c>
      <c r="AF1018" s="3">
        <v>0.705749389621172</v>
      </c>
      <c r="AG1018" s="3">
        <v>12.9626898140819</v>
      </c>
      <c r="AH1018" s="3">
        <v>13.6452500732361</v>
      </c>
      <c r="AI1018" s="3">
        <v>8.49549860345833</v>
      </c>
      <c r="AJ1018" s="3"/>
      <c r="AK1018" s="3"/>
      <c r="AL1018" s="3"/>
      <c r="AM1018" s="3"/>
      <c r="AN1018" s="5" t="s">
        <v>206</v>
      </c>
      <c r="AO1018" s="1"/>
      <c r="AP1018" s="1"/>
      <c r="AQ1018" s="1"/>
    </row>
    <row r="1019" spans="1:43">
      <c r="A1019" s="1" t="s">
        <v>2897</v>
      </c>
      <c r="B1019" s="1" t="s">
        <v>2898</v>
      </c>
      <c r="C1019" s="3">
        <v>5.42465753424658</v>
      </c>
      <c r="D1019" s="4">
        <v>42257</v>
      </c>
      <c r="E1019" s="3">
        <v>99.2809763753</v>
      </c>
      <c r="F1019" s="5" t="s">
        <v>2899</v>
      </c>
      <c r="G1019" s="5">
        <v>1379</v>
      </c>
      <c r="H1019" s="5" t="s">
        <v>50</v>
      </c>
      <c r="I1019" s="3">
        <v>0.451999606956854</v>
      </c>
      <c r="J1019" s="3">
        <v>5.94015185350603</v>
      </c>
      <c r="K1019" s="3">
        <v>-0.029336984158019</v>
      </c>
      <c r="L1019" s="3">
        <v>70.2080566622399</v>
      </c>
      <c r="M1019" s="3">
        <v>0.117520321222222</v>
      </c>
      <c r="N1019" s="3">
        <v>18.3437221727516</v>
      </c>
      <c r="O1019" s="3">
        <v>0.561774937571982</v>
      </c>
      <c r="P1019" s="3">
        <v>63.2252169940612</v>
      </c>
      <c r="Q1019" s="3">
        <v>1.36053140569172</v>
      </c>
      <c r="R1019" s="3">
        <v>21.3906325446644</v>
      </c>
      <c r="S1019" s="3">
        <v>3.13989248929979</v>
      </c>
      <c r="T1019" s="3">
        <v>10.3389830508475</v>
      </c>
      <c r="U1019" s="3">
        <v>8.8000270332388</v>
      </c>
      <c r="V1019" s="3">
        <v>12.1517027863777</v>
      </c>
      <c r="W1019" s="3">
        <v>18.905411347048</v>
      </c>
      <c r="X1019" s="3">
        <v>7.33549083063646</v>
      </c>
      <c r="Y1019" s="3">
        <v>30.4951915534682</v>
      </c>
      <c r="Z1019" s="3">
        <v>1.30718954248366</v>
      </c>
      <c r="AA1019" s="3">
        <v>0.14121197118615</v>
      </c>
      <c r="AB1019" s="3">
        <v>0.788514713729017</v>
      </c>
      <c r="AC1019" s="3">
        <v>-1.49213483146068</v>
      </c>
      <c r="AD1019" s="3">
        <v>3.97458572933608</v>
      </c>
      <c r="AE1019" s="5">
        <v>2</v>
      </c>
      <c r="AF1019" s="3">
        <v>0.482860765432919</v>
      </c>
      <c r="AG1019" s="3">
        <v>4.05965591998587</v>
      </c>
      <c r="AH1019" s="3">
        <v>4.56039607366749</v>
      </c>
      <c r="AI1019" s="3">
        <v>6.04036016400897</v>
      </c>
      <c r="AJ1019" s="3">
        <v>5.27898806615004</v>
      </c>
      <c r="AK1019" s="3"/>
      <c r="AL1019" s="3"/>
      <c r="AM1019" s="3">
        <v>10</v>
      </c>
      <c r="AN1019" s="5" t="s">
        <v>51</v>
      </c>
      <c r="AO1019" s="1"/>
      <c r="AP1019" s="1"/>
      <c r="AQ1019" s="1"/>
    </row>
    <row r="1020" spans="1:43">
      <c r="A1020" s="1" t="s">
        <v>2900</v>
      </c>
      <c r="B1020" s="1" t="s">
        <v>2901</v>
      </c>
      <c r="C1020" s="3">
        <v>5.27123287671233</v>
      </c>
      <c r="D1020" s="4">
        <v>42313</v>
      </c>
      <c r="E1020" s="3">
        <v>439.8797508101</v>
      </c>
      <c r="F1020" s="5" t="s">
        <v>2902</v>
      </c>
      <c r="G1020" s="5">
        <v>916</v>
      </c>
      <c r="H1020" s="5" t="s">
        <v>64</v>
      </c>
      <c r="I1020" s="3">
        <v>0.307193697236038</v>
      </c>
      <c r="J1020" s="3">
        <v>7.28862973760933</v>
      </c>
      <c r="K1020" s="3">
        <v>0.0469015865027584</v>
      </c>
      <c r="L1020" s="3">
        <v>9.18367346938776</v>
      </c>
      <c r="M1020" s="3">
        <v>0.227368946714707</v>
      </c>
      <c r="N1020" s="3">
        <v>10.7871720116618</v>
      </c>
      <c r="O1020" s="3">
        <v>0.683895233791962</v>
      </c>
      <c r="P1020" s="3">
        <v>11.6959064327485</v>
      </c>
      <c r="Q1020" s="3">
        <v>1.28841443683269</v>
      </c>
      <c r="R1020" s="3">
        <v>7.54437869822485</v>
      </c>
      <c r="S1020" s="3">
        <v>2.35006044080806</v>
      </c>
      <c r="T1020" s="3">
        <v>9.5952023988006</v>
      </c>
      <c r="U1020" s="3">
        <v>5.059523988579</v>
      </c>
      <c r="V1020" s="3">
        <v>16.9753086419753</v>
      </c>
      <c r="W1020" s="3">
        <v>8.93817156682538</v>
      </c>
      <c r="X1020" s="3">
        <v>16.358024691358</v>
      </c>
      <c r="Y1020" s="3">
        <v>16.5378273207923</v>
      </c>
      <c r="Z1020" s="3">
        <v>17.2932330827068</v>
      </c>
      <c r="AA1020" s="3">
        <v>0.425402811001959</v>
      </c>
      <c r="AB1020" s="3">
        <v>4.10761797643002</v>
      </c>
      <c r="AC1020" s="3">
        <v>0</v>
      </c>
      <c r="AD1020" s="3"/>
      <c r="AE1020" s="5"/>
      <c r="AF1020" s="3">
        <v>0.236680227895306</v>
      </c>
      <c r="AG1020" s="3">
        <v>1.68392651210192</v>
      </c>
      <c r="AH1020" s="3">
        <v>1.78192609063645</v>
      </c>
      <c r="AI1020" s="3">
        <v>2.14549498650245</v>
      </c>
      <c r="AJ1020" s="3">
        <v>2.32921523650986</v>
      </c>
      <c r="AK1020" s="3"/>
      <c r="AL1020" s="3"/>
      <c r="AM1020" s="3">
        <v>500</v>
      </c>
      <c r="AN1020" s="5" t="s">
        <v>56</v>
      </c>
      <c r="AO1020" s="1"/>
      <c r="AP1020" s="1"/>
      <c r="AQ1020" s="1"/>
    </row>
    <row r="1021" spans="1:43">
      <c r="A1021" s="1" t="s">
        <v>2903</v>
      </c>
      <c r="B1021" s="1" t="s">
        <v>2904</v>
      </c>
      <c r="C1021" s="3">
        <v>5.24931506849315</v>
      </c>
      <c r="D1021" s="4">
        <v>42321</v>
      </c>
      <c r="E1021" s="3">
        <v>2.8519053298</v>
      </c>
      <c r="F1021" s="5" t="s">
        <v>2905</v>
      </c>
      <c r="G1021" s="5">
        <v>538</v>
      </c>
      <c r="H1021" s="5" t="s">
        <v>93</v>
      </c>
      <c r="I1021" s="3">
        <v>0</v>
      </c>
      <c r="J1021" s="3">
        <v>92.95</v>
      </c>
      <c r="K1021" s="3">
        <v>3.43661971830987</v>
      </c>
      <c r="L1021" s="3">
        <v>21.1595639246779</v>
      </c>
      <c r="M1021" s="3">
        <v>-4.37499999999999</v>
      </c>
      <c r="N1021" s="3">
        <v>96.7065868263473</v>
      </c>
      <c r="O1021" s="3">
        <v>12.1563836285889</v>
      </c>
      <c r="P1021" s="3">
        <v>44.7686116700201</v>
      </c>
      <c r="Q1021" s="3">
        <v>0.38272279934391</v>
      </c>
      <c r="R1021" s="3">
        <v>93.2920536635707</v>
      </c>
      <c r="S1021" s="3">
        <v>56.9230769230769</v>
      </c>
      <c r="T1021" s="3">
        <v>34.9391212281631</v>
      </c>
      <c r="U1021" s="3">
        <v>134.48275862069</v>
      </c>
      <c r="V1021" s="3">
        <v>26.6888150609081</v>
      </c>
      <c r="W1021" s="3">
        <v>166.473149492017</v>
      </c>
      <c r="X1021" s="3">
        <v>7.36579275905119</v>
      </c>
      <c r="Y1021" s="3">
        <v>128.074534161491</v>
      </c>
      <c r="Z1021" s="3">
        <v>30.7792207792208</v>
      </c>
      <c r="AA1021" s="3">
        <v>0.192228182745393</v>
      </c>
      <c r="AB1021" s="3">
        <v>0.32247246074327</v>
      </c>
      <c r="AC1021" s="3">
        <v>-23.4424498416051</v>
      </c>
      <c r="AD1021" s="3">
        <v>1.64471505306902</v>
      </c>
      <c r="AE1021" s="5">
        <v>3</v>
      </c>
      <c r="AF1021" s="3">
        <v>2.67558207049382</v>
      </c>
      <c r="AG1021" s="3">
        <v>64.7079879774772</v>
      </c>
      <c r="AH1021" s="3">
        <v>52.019615039801</v>
      </c>
      <c r="AI1021" s="3">
        <v>31.763773956551</v>
      </c>
      <c r="AJ1021" s="3">
        <v>21.1298772874354</v>
      </c>
      <c r="AK1021" s="3"/>
      <c r="AL1021" s="3"/>
      <c r="AM1021" s="3"/>
      <c r="AN1021" s="5" t="s">
        <v>46</v>
      </c>
      <c r="AO1021" s="1"/>
      <c r="AP1021" s="1"/>
      <c r="AQ1021" s="1"/>
    </row>
    <row r="1022" spans="1:43">
      <c r="A1022" s="1" t="s">
        <v>2906</v>
      </c>
      <c r="B1022" s="1" t="s">
        <v>2907</v>
      </c>
      <c r="C1022" s="3">
        <v>4.27671232876712</v>
      </c>
      <c r="D1022" s="4">
        <v>42676</v>
      </c>
      <c r="E1022" s="3">
        <v>0.0620127322</v>
      </c>
      <c r="F1022" s="5" t="s">
        <v>2908</v>
      </c>
      <c r="G1022" s="5">
        <v>612</v>
      </c>
      <c r="H1022" s="5" t="s">
        <v>93</v>
      </c>
      <c r="I1022" s="3">
        <v>15.8977209560867</v>
      </c>
      <c r="J1022" s="3">
        <v>6.3</v>
      </c>
      <c r="K1022" s="3">
        <v>0.822050290135392</v>
      </c>
      <c r="L1022" s="3">
        <v>74.2814667988107</v>
      </c>
      <c r="M1022" s="3">
        <v>10.3174603174603</v>
      </c>
      <c r="N1022" s="3">
        <v>4.99001996007984</v>
      </c>
      <c r="O1022" s="3">
        <v>24.4033412887828</v>
      </c>
      <c r="P1022" s="3">
        <v>12.9275653923541</v>
      </c>
      <c r="Q1022" s="3">
        <v>28.9424860853432</v>
      </c>
      <c r="R1022" s="3">
        <v>19.8142414860681</v>
      </c>
      <c r="S1022" s="3">
        <v>68.6893203883495</v>
      </c>
      <c r="T1022" s="3">
        <v>23.8750661725781</v>
      </c>
      <c r="U1022" s="3">
        <v>91.2844036697248</v>
      </c>
      <c r="V1022" s="3">
        <v>44.0199335548173</v>
      </c>
      <c r="W1022" s="3">
        <v>89.0299184043518</v>
      </c>
      <c r="X1022" s="3">
        <v>36.6416978776529</v>
      </c>
      <c r="Y1022" s="3"/>
      <c r="Z1022" s="3"/>
      <c r="AA1022" s="3">
        <v>0.296204185010352</v>
      </c>
      <c r="AB1022" s="3">
        <v>0.252477702728676</v>
      </c>
      <c r="AC1022" s="3">
        <v>-18.0659670164918</v>
      </c>
      <c r="AD1022" s="3">
        <v>1.3061712490523</v>
      </c>
      <c r="AE1022" s="5">
        <v>3</v>
      </c>
      <c r="AF1022" s="3">
        <v>1.66126822120207</v>
      </c>
      <c r="AG1022" s="3">
        <v>62.0230857727834</v>
      </c>
      <c r="AH1022" s="3">
        <v>42.2555827970019</v>
      </c>
      <c r="AI1022" s="3">
        <v>22.9315737438337</v>
      </c>
      <c r="AJ1022" s="3">
        <v>21.0223562019758</v>
      </c>
      <c r="AK1022" s="3"/>
      <c r="AL1022" s="3"/>
      <c r="AM1022" s="3"/>
      <c r="AN1022" s="5" t="s">
        <v>51</v>
      </c>
      <c r="AO1022" s="1"/>
      <c r="AP1022" s="1"/>
      <c r="AQ1022" s="1"/>
    </row>
    <row r="1023" spans="1:43">
      <c r="A1023" s="1" t="s">
        <v>2909</v>
      </c>
      <c r="B1023" s="1" t="s">
        <v>2910</v>
      </c>
      <c r="C1023" s="3">
        <v>3.93150684931507</v>
      </c>
      <c r="D1023" s="4">
        <v>42802</v>
      </c>
      <c r="E1023" s="3">
        <v>1.0443981754</v>
      </c>
      <c r="F1023" s="5" t="s">
        <v>2045</v>
      </c>
      <c r="G1023" s="5">
        <v>1436</v>
      </c>
      <c r="H1023" s="5" t="s">
        <v>191</v>
      </c>
      <c r="I1023" s="3">
        <v>10.5057223906877</v>
      </c>
      <c r="J1023" s="3">
        <v>46.8354430379747</v>
      </c>
      <c r="K1023" s="3">
        <v>3.49977095739808</v>
      </c>
      <c r="L1023" s="3">
        <v>29.1095890410959</v>
      </c>
      <c r="M1023" s="3">
        <v>3.5139964264443</v>
      </c>
      <c r="N1023" s="3">
        <v>67.9279279279279</v>
      </c>
      <c r="O1023" s="3">
        <v>21.2970419283835</v>
      </c>
      <c r="P1023" s="3">
        <v>38.2857142857143</v>
      </c>
      <c r="Q1023" s="3">
        <v>40.4488095978119</v>
      </c>
      <c r="R1023" s="3">
        <v>14.8846960167715</v>
      </c>
      <c r="S1023" s="3">
        <v>86.9126406353408</v>
      </c>
      <c r="T1023" s="3">
        <v>25.7352941176471</v>
      </c>
      <c r="U1023" s="3">
        <v>187.784995541969</v>
      </c>
      <c r="V1023" s="3">
        <v>28.7390029325513</v>
      </c>
      <c r="W1023" s="3">
        <v>144.762214277976</v>
      </c>
      <c r="X1023" s="3">
        <v>37.1024734982332</v>
      </c>
      <c r="Y1023" s="3"/>
      <c r="Z1023" s="3"/>
      <c r="AA1023" s="3">
        <v>0.315057729705003</v>
      </c>
      <c r="AB1023" s="3">
        <v>0.292914360242921</v>
      </c>
      <c r="AC1023" s="3">
        <v>-28.8992158001743</v>
      </c>
      <c r="AD1023" s="3">
        <v>1.20048438576317</v>
      </c>
      <c r="AE1023" s="5">
        <v>3</v>
      </c>
      <c r="AF1023" s="3">
        <v>2.4212406725957</v>
      </c>
      <c r="AG1023" s="3">
        <v>89.8298931377151</v>
      </c>
      <c r="AH1023" s="3">
        <v>70.9608198458829</v>
      </c>
      <c r="AI1023" s="3">
        <v>31.9492206331582</v>
      </c>
      <c r="AJ1023" s="3"/>
      <c r="AK1023" s="3"/>
      <c r="AL1023" s="3"/>
      <c r="AM1023" s="3"/>
      <c r="AN1023" s="5" t="s">
        <v>46</v>
      </c>
      <c r="AO1023" s="1"/>
      <c r="AP1023" s="1"/>
      <c r="AQ1023" s="1"/>
    </row>
    <row r="1024" spans="1:43">
      <c r="A1024" s="1" t="s">
        <v>2911</v>
      </c>
      <c r="B1024" s="1" t="s">
        <v>2912</v>
      </c>
      <c r="C1024" s="3">
        <v>5.38904109589041</v>
      </c>
      <c r="D1024" s="4">
        <v>42270</v>
      </c>
      <c r="E1024" s="3">
        <v>54.6772388538</v>
      </c>
      <c r="F1024" s="5" t="s">
        <v>1710</v>
      </c>
      <c r="G1024" s="5">
        <v>1199</v>
      </c>
      <c r="H1024" s="5" t="s">
        <v>64</v>
      </c>
      <c r="I1024" s="3">
        <v>0.271180956215136</v>
      </c>
      <c r="J1024" s="3">
        <v>48.8338192419825</v>
      </c>
      <c r="K1024" s="3">
        <v>0.0414337062826305</v>
      </c>
      <c r="L1024" s="3">
        <v>47.2303206997085</v>
      </c>
      <c r="M1024" s="3">
        <v>0.202911816219425</v>
      </c>
      <c r="N1024" s="3">
        <v>47.2303206997085</v>
      </c>
      <c r="O1024" s="3">
        <v>0.629900346463182</v>
      </c>
      <c r="P1024" s="3">
        <v>40.9356725146199</v>
      </c>
      <c r="Q1024" s="3">
        <v>1.16202586327447</v>
      </c>
      <c r="R1024" s="3">
        <v>40.5325443786982</v>
      </c>
      <c r="S1024" s="3">
        <v>2.13891242260891</v>
      </c>
      <c r="T1024" s="3">
        <v>36.1319340329835</v>
      </c>
      <c r="U1024" s="3">
        <v>4.70399075976821</v>
      </c>
      <c r="V1024" s="3">
        <v>43.6728395061728</v>
      </c>
      <c r="W1024" s="3">
        <v>8.72050321730764</v>
      </c>
      <c r="X1024" s="3">
        <v>27.9320987654321</v>
      </c>
      <c r="Y1024" s="3">
        <v>16.7162748660421</v>
      </c>
      <c r="Z1024" s="3">
        <v>12.280701754386</v>
      </c>
      <c r="AA1024" s="3">
        <v>0.168224355778996</v>
      </c>
      <c r="AB1024" s="3">
        <v>3.5084263375551</v>
      </c>
      <c r="AC1024" s="3">
        <v>0</v>
      </c>
      <c r="AD1024" s="3"/>
      <c r="AE1024" s="5"/>
      <c r="AF1024" s="3">
        <v>0.231222885579229</v>
      </c>
      <c r="AG1024" s="3">
        <v>1.58189955101398</v>
      </c>
      <c r="AH1024" s="3">
        <v>1.73437858774017</v>
      </c>
      <c r="AI1024" s="3">
        <v>2.13979221044842</v>
      </c>
      <c r="AJ1024" s="3">
        <v>2.37035875961455</v>
      </c>
      <c r="AK1024" s="3"/>
      <c r="AL1024" s="3"/>
      <c r="AM1024" s="3">
        <v>500</v>
      </c>
      <c r="AN1024" s="5" t="s">
        <v>56</v>
      </c>
      <c r="AO1024" s="1"/>
      <c r="AP1024" s="1"/>
      <c r="AQ1024" s="1"/>
    </row>
    <row r="1025" spans="1:43">
      <c r="A1025" s="1" t="s">
        <v>2913</v>
      </c>
      <c r="B1025" s="1" t="s">
        <v>2914</v>
      </c>
      <c r="C1025" s="3">
        <v>4.93150684931507</v>
      </c>
      <c r="D1025" s="4">
        <v>42437</v>
      </c>
      <c r="E1025" s="3">
        <v>1.0989626624</v>
      </c>
      <c r="F1025" s="5" t="s">
        <v>2915</v>
      </c>
      <c r="G1025" s="5">
        <v>757</v>
      </c>
      <c r="H1025" s="5" t="s">
        <v>93</v>
      </c>
      <c r="I1025" s="3">
        <v>14.4261006289308</v>
      </c>
      <c r="J1025" s="3">
        <v>11.2</v>
      </c>
      <c r="K1025" s="3">
        <v>2.35583684950774</v>
      </c>
      <c r="L1025" s="3">
        <v>38.1565906838454</v>
      </c>
      <c r="M1025" s="3">
        <v>5.24222704266088</v>
      </c>
      <c r="N1025" s="3">
        <v>28.1437125748503</v>
      </c>
      <c r="O1025" s="3">
        <v>25.5823986194996</v>
      </c>
      <c r="P1025" s="3">
        <v>10.3118712273642</v>
      </c>
      <c r="Q1025" s="3">
        <v>38.5530699666825</v>
      </c>
      <c r="R1025" s="3">
        <v>7.06914344685243</v>
      </c>
      <c r="S1025" s="3">
        <v>102.998605299861</v>
      </c>
      <c r="T1025" s="3">
        <v>3.75860243515087</v>
      </c>
      <c r="U1025" s="3">
        <v>179.903846153846</v>
      </c>
      <c r="V1025" s="3">
        <v>11.3510520487265</v>
      </c>
      <c r="W1025" s="3">
        <v>134.758064516129</v>
      </c>
      <c r="X1025" s="3">
        <v>16.2297128589263</v>
      </c>
      <c r="Y1025" s="3"/>
      <c r="Z1025" s="3"/>
      <c r="AA1025" s="3">
        <v>0.374752419354278</v>
      </c>
      <c r="AB1025" s="3">
        <v>0.31728964679036</v>
      </c>
      <c r="AC1025" s="3">
        <v>-27.5759822090437</v>
      </c>
      <c r="AD1025" s="3">
        <v>1.19073692883111</v>
      </c>
      <c r="AE1025" s="5">
        <v>4</v>
      </c>
      <c r="AF1025" s="3">
        <v>2.31870517319952</v>
      </c>
      <c r="AG1025" s="3">
        <v>90.1871617580922</v>
      </c>
      <c r="AH1025" s="3">
        <v>69.3571542273322</v>
      </c>
      <c r="AI1025" s="3">
        <v>29.9866925275589</v>
      </c>
      <c r="AJ1025" s="3">
        <v>28.9382838951813</v>
      </c>
      <c r="AK1025" s="3"/>
      <c r="AL1025" s="3"/>
      <c r="AM1025" s="3"/>
      <c r="AN1025" s="5" t="s">
        <v>51</v>
      </c>
      <c r="AO1025" s="1"/>
      <c r="AP1025" s="1"/>
      <c r="AQ1025" s="1"/>
    </row>
    <row r="1026" spans="1:43">
      <c r="A1026" s="1" t="s">
        <v>2916</v>
      </c>
      <c r="B1026" s="1" t="s">
        <v>2917</v>
      </c>
      <c r="C1026" s="3">
        <v>5.04383561643836</v>
      </c>
      <c r="D1026" s="4">
        <v>42396</v>
      </c>
      <c r="E1026" s="3">
        <v>0.3274200089</v>
      </c>
      <c r="F1026" s="5" t="s">
        <v>2918</v>
      </c>
      <c r="G1026" s="5">
        <v>16</v>
      </c>
      <c r="H1026" s="5" t="s">
        <v>93</v>
      </c>
      <c r="I1026" s="3">
        <v>6.10057708161582</v>
      </c>
      <c r="J1026" s="3">
        <v>48.25</v>
      </c>
      <c r="K1026" s="3">
        <v>2.71348762968875</v>
      </c>
      <c r="L1026" s="3">
        <v>32.4578790882061</v>
      </c>
      <c r="M1026" s="3">
        <v>-0.232558139534893</v>
      </c>
      <c r="N1026" s="3">
        <v>87.0758483033932</v>
      </c>
      <c r="O1026" s="3">
        <v>8.42459983150799</v>
      </c>
      <c r="P1026" s="3">
        <v>55.3822937625755</v>
      </c>
      <c r="Q1026" s="3">
        <v>11.6218560277537</v>
      </c>
      <c r="R1026" s="3">
        <v>54.3343653250774</v>
      </c>
      <c r="S1026" s="3">
        <v>35.3312302839117</v>
      </c>
      <c r="T1026" s="3">
        <v>57.067231339333</v>
      </c>
      <c r="U1026" s="3">
        <v>64.7887323943662</v>
      </c>
      <c r="V1026" s="3">
        <v>57.3089700996678</v>
      </c>
      <c r="W1026" s="3">
        <v>49.4773519163763</v>
      </c>
      <c r="X1026" s="3">
        <v>59.5505617977528</v>
      </c>
      <c r="Y1026" s="3">
        <v>28.3150548354935</v>
      </c>
      <c r="Z1026" s="3">
        <v>92.2077922077922</v>
      </c>
      <c r="AA1026" s="3">
        <v>0.211195805026206</v>
      </c>
      <c r="AB1026" s="3">
        <v>0.158217560394754</v>
      </c>
      <c r="AC1026" s="3">
        <v>-21.3132400430571</v>
      </c>
      <c r="AD1026" s="3">
        <v>0.671431927521033</v>
      </c>
      <c r="AE1026" s="5">
        <v>2</v>
      </c>
      <c r="AF1026" s="3">
        <v>0.976693546508265</v>
      </c>
      <c r="AG1026" s="3">
        <v>30.2416578147495</v>
      </c>
      <c r="AH1026" s="3">
        <v>32.1532210489384</v>
      </c>
      <c r="AI1026" s="3">
        <v>10.2186226945543</v>
      </c>
      <c r="AJ1026" s="3">
        <v>5.01207618411452</v>
      </c>
      <c r="AK1026" s="3"/>
      <c r="AL1026" s="3"/>
      <c r="AM1026" s="3"/>
      <c r="AN1026" s="5" t="s">
        <v>46</v>
      </c>
      <c r="AO1026" s="1"/>
      <c r="AP1026" s="1"/>
      <c r="AQ1026" s="1"/>
    </row>
    <row r="1027" spans="1:43">
      <c r="A1027" s="1" t="s">
        <v>2919</v>
      </c>
      <c r="B1027" s="1" t="s">
        <v>2920</v>
      </c>
      <c r="C1027" s="3">
        <v>5.36986301369863</v>
      </c>
      <c r="D1027" s="4">
        <v>42277</v>
      </c>
      <c r="E1027" s="3">
        <v>0.5362220302</v>
      </c>
      <c r="F1027" s="5" t="s">
        <v>2921</v>
      </c>
      <c r="G1027" s="5">
        <v>747</v>
      </c>
      <c r="H1027" s="5" t="s">
        <v>93</v>
      </c>
      <c r="I1027" s="3">
        <v>7.06700842182351</v>
      </c>
      <c r="J1027" s="3">
        <v>43.1</v>
      </c>
      <c r="K1027" s="3">
        <v>4.46588067166845</v>
      </c>
      <c r="L1027" s="3">
        <v>7.92864222001982</v>
      </c>
      <c r="M1027" s="3">
        <v>3.17572335920959</v>
      </c>
      <c r="N1027" s="3">
        <v>41.0678642714571</v>
      </c>
      <c r="O1027" s="3">
        <v>21.3278008298755</v>
      </c>
      <c r="P1027" s="3">
        <v>19.8692152917505</v>
      </c>
      <c r="Q1027" s="3">
        <v>28.2456140350877</v>
      </c>
      <c r="R1027" s="3">
        <v>21.5686274509804</v>
      </c>
      <c r="S1027" s="3">
        <v>78.9473684210526</v>
      </c>
      <c r="T1027" s="3">
        <v>15.6167284277395</v>
      </c>
      <c r="U1027" s="3">
        <v>176.109537299339</v>
      </c>
      <c r="V1027" s="3">
        <v>12.2923588039867</v>
      </c>
      <c r="W1027" s="3">
        <v>156.042031523643</v>
      </c>
      <c r="X1027" s="3">
        <v>9.80024968789014</v>
      </c>
      <c r="Y1027" s="3">
        <v>206.820566631689</v>
      </c>
      <c r="Z1027" s="3">
        <v>9.74025974025974</v>
      </c>
      <c r="AA1027" s="3">
        <v>0.310540296402626</v>
      </c>
      <c r="AB1027" s="3">
        <v>0.345141001263749</v>
      </c>
      <c r="AC1027" s="3">
        <v>-20.4690831556503</v>
      </c>
      <c r="AD1027" s="3">
        <v>1.79428746395012</v>
      </c>
      <c r="AE1027" s="5">
        <v>5</v>
      </c>
      <c r="AF1027" s="3">
        <v>2.57834599472173</v>
      </c>
      <c r="AG1027" s="3">
        <v>67.0894555529619</v>
      </c>
      <c r="AH1027" s="3">
        <v>65.9777855825479</v>
      </c>
      <c r="AI1027" s="3">
        <v>34.7533688185655</v>
      </c>
      <c r="AJ1027" s="3">
        <v>28.7192703537272</v>
      </c>
      <c r="AK1027" s="3"/>
      <c r="AL1027" s="3"/>
      <c r="AM1027" s="3"/>
      <c r="AN1027" s="5" t="s">
        <v>46</v>
      </c>
      <c r="AO1027" s="1"/>
      <c r="AP1027" s="1"/>
      <c r="AQ1027" s="1"/>
    </row>
    <row r="1028" spans="1:43">
      <c r="A1028" s="1" t="s">
        <v>2922</v>
      </c>
      <c r="B1028" s="1" t="s">
        <v>2923</v>
      </c>
      <c r="C1028" s="3">
        <v>3.08767123287671</v>
      </c>
      <c r="D1028" s="4">
        <v>43110</v>
      </c>
      <c r="E1028" s="3">
        <v>12.7064450505</v>
      </c>
      <c r="F1028" s="5" t="s">
        <v>2924</v>
      </c>
      <c r="G1028" s="5">
        <v>1128</v>
      </c>
      <c r="H1028" s="5" t="s">
        <v>93</v>
      </c>
      <c r="I1028" s="3">
        <v>16.3522012578616</v>
      </c>
      <c r="J1028" s="3">
        <v>5.3</v>
      </c>
      <c r="K1028" s="3">
        <v>4.37235543018336</v>
      </c>
      <c r="L1028" s="3">
        <v>8.7215064420218</v>
      </c>
      <c r="M1028" s="3">
        <v>8.94368789105631</v>
      </c>
      <c r="N1028" s="3">
        <v>9.08183632734531</v>
      </c>
      <c r="O1028" s="3">
        <v>31.1475409836065</v>
      </c>
      <c r="P1028" s="3">
        <v>3.01810865191147</v>
      </c>
      <c r="Q1028" s="3">
        <v>57.6984549813532</v>
      </c>
      <c r="R1028" s="3">
        <v>0.515995872033024</v>
      </c>
      <c r="S1028" s="3">
        <v>131.611893583725</v>
      </c>
      <c r="T1028" s="3">
        <v>0.476442562202223</v>
      </c>
      <c r="U1028" s="3">
        <v>258.787878787879</v>
      </c>
      <c r="V1028" s="3">
        <v>1.10741971207087</v>
      </c>
      <c r="W1028" s="3">
        <v>215.228966986155</v>
      </c>
      <c r="X1028" s="3">
        <v>1.93508114856429</v>
      </c>
      <c r="Y1028" s="3"/>
      <c r="Z1028" s="3"/>
      <c r="AA1028" s="3">
        <v>0.488835963809496</v>
      </c>
      <c r="AB1028" s="3">
        <v>0.376781733727251</v>
      </c>
      <c r="AC1028" s="3">
        <v>-31.8007662835249</v>
      </c>
      <c r="AD1028" s="3">
        <v>1.46295089659983</v>
      </c>
      <c r="AE1028" s="5">
        <v>3</v>
      </c>
      <c r="AF1028" s="3">
        <v>3.29174581721564</v>
      </c>
      <c r="AG1028" s="3">
        <v>110.900388932545</v>
      </c>
      <c r="AH1028" s="3">
        <v>98.3288595441727</v>
      </c>
      <c r="AI1028" s="3"/>
      <c r="AJ1028" s="3"/>
      <c r="AK1028" s="3"/>
      <c r="AL1028" s="3"/>
      <c r="AM1028" s="3"/>
      <c r="AN1028" s="5" t="s">
        <v>46</v>
      </c>
      <c r="AO1028" s="1"/>
      <c r="AP1028" s="1"/>
      <c r="AQ1028" s="1"/>
    </row>
    <row r="1029" spans="1:43">
      <c r="A1029" s="1" t="s">
        <v>2925</v>
      </c>
      <c r="B1029" s="1" t="s">
        <v>2926</v>
      </c>
      <c r="C1029" s="3">
        <v>3.06301369863014</v>
      </c>
      <c r="D1029" s="4">
        <v>43119</v>
      </c>
      <c r="E1029" s="3">
        <v>8.65419411</v>
      </c>
      <c r="F1029" s="5" t="s">
        <v>1996</v>
      </c>
      <c r="G1029" s="5">
        <v>596</v>
      </c>
      <c r="H1029" s="5" t="s">
        <v>93</v>
      </c>
      <c r="I1029" s="3">
        <v>2.26928895612708</v>
      </c>
      <c r="J1029" s="3">
        <v>76.75</v>
      </c>
      <c r="K1029" s="3">
        <v>0.670141474311252</v>
      </c>
      <c r="L1029" s="3">
        <v>80.5748265609514</v>
      </c>
      <c r="M1029" s="3">
        <v>1.12191473448019</v>
      </c>
      <c r="N1029" s="3">
        <v>70.6586826347305</v>
      </c>
      <c r="O1029" s="3">
        <v>3.04878048780488</v>
      </c>
      <c r="P1029" s="3">
        <v>86.6700201207243</v>
      </c>
      <c r="Q1029" s="3">
        <v>6.37293469708892</v>
      </c>
      <c r="R1029" s="3">
        <v>79.4633642930857</v>
      </c>
      <c r="S1029" s="3">
        <v>14.2857142857143</v>
      </c>
      <c r="T1029" s="3">
        <v>88.353626257279</v>
      </c>
      <c r="U1029" s="3">
        <v>32.1603128054741</v>
      </c>
      <c r="V1029" s="3">
        <v>81.2846068660022</v>
      </c>
      <c r="W1029" s="3">
        <v>36.4278506559031</v>
      </c>
      <c r="X1029" s="3">
        <v>74.2197253433208</v>
      </c>
      <c r="Y1029" s="3"/>
      <c r="Z1029" s="3"/>
      <c r="AA1029" s="3">
        <v>0.425303716007052</v>
      </c>
      <c r="AB1029" s="3">
        <v>0.401930703380388</v>
      </c>
      <c r="AC1029" s="3">
        <v>-4.43349753694581</v>
      </c>
      <c r="AD1029" s="3">
        <v>2.45591486037702</v>
      </c>
      <c r="AE1029" s="5">
        <v>2</v>
      </c>
      <c r="AF1029" s="3">
        <v>0.841633222897239</v>
      </c>
      <c r="AG1029" s="3">
        <v>12.8965503230833</v>
      </c>
      <c r="AH1029" s="3">
        <v>16.3041629681796</v>
      </c>
      <c r="AI1029" s="3"/>
      <c r="AJ1029" s="3"/>
      <c r="AK1029" s="3"/>
      <c r="AL1029" s="3"/>
      <c r="AM1029" s="3"/>
      <c r="AN1029" s="5" t="s">
        <v>46</v>
      </c>
      <c r="AO1029" s="1"/>
      <c r="AP1029" s="1"/>
      <c r="AQ1029" s="1"/>
    </row>
    <row r="1030" spans="1:43">
      <c r="A1030" s="1" t="s">
        <v>2927</v>
      </c>
      <c r="B1030" s="1" t="s">
        <v>2928</v>
      </c>
      <c r="C1030" s="3">
        <v>5.18082191780822</v>
      </c>
      <c r="D1030" s="4">
        <v>42346</v>
      </c>
      <c r="E1030" s="3">
        <v>37.4058379485</v>
      </c>
      <c r="F1030" s="5" t="s">
        <v>1719</v>
      </c>
      <c r="G1030" s="5">
        <v>1892</v>
      </c>
      <c r="H1030" s="5" t="s">
        <v>93</v>
      </c>
      <c r="I1030" s="3">
        <v>25.0682687056254</v>
      </c>
      <c r="J1030" s="3">
        <v>0.2</v>
      </c>
      <c r="K1030" s="3">
        <v>2.82891782667266</v>
      </c>
      <c r="L1030" s="3">
        <v>30.8721506442022</v>
      </c>
      <c r="M1030" s="3">
        <v>17.1355498721228</v>
      </c>
      <c r="N1030" s="3">
        <v>0.29940119760479</v>
      </c>
      <c r="O1030" s="3">
        <v>42.5015556938395</v>
      </c>
      <c r="P1030" s="3">
        <v>0.201207243460765</v>
      </c>
      <c r="Q1030" s="3">
        <v>38.368580060423</v>
      </c>
      <c r="R1030" s="3">
        <v>7.22394220846233</v>
      </c>
      <c r="S1030" s="3">
        <v>87.7049180327869</v>
      </c>
      <c r="T1030" s="3">
        <v>10.0582318687136</v>
      </c>
      <c r="U1030" s="3">
        <v>109.515096065874</v>
      </c>
      <c r="V1030" s="3">
        <v>37.5968992248062</v>
      </c>
      <c r="W1030" s="3">
        <v>81.1728787154696</v>
      </c>
      <c r="X1030" s="3">
        <v>39.7627965043695</v>
      </c>
      <c r="Y1030" s="3">
        <v>179.678388464819</v>
      </c>
      <c r="Z1030" s="3">
        <v>15.8441558441558</v>
      </c>
      <c r="AA1030" s="3">
        <v>0.338551725433752</v>
      </c>
      <c r="AB1030" s="3">
        <v>0.200739072441788</v>
      </c>
      <c r="AC1030" s="3">
        <v>-27.5823183672173</v>
      </c>
      <c r="AD1030" s="3">
        <v>0.792669372438202</v>
      </c>
      <c r="AE1030" s="5">
        <v>5</v>
      </c>
      <c r="AF1030" s="3">
        <v>1.48557407700667</v>
      </c>
      <c r="AG1030" s="3">
        <v>83.8157628406014</v>
      </c>
      <c r="AH1030" s="3">
        <v>51.1234733099624</v>
      </c>
      <c r="AI1030" s="3">
        <v>21.4693842790904</v>
      </c>
      <c r="AJ1030" s="3">
        <v>25.4729868334829</v>
      </c>
      <c r="AK1030" s="3"/>
      <c r="AL1030" s="3"/>
      <c r="AM1030" s="3"/>
      <c r="AN1030" s="5" t="s">
        <v>51</v>
      </c>
      <c r="AO1030" s="1"/>
      <c r="AP1030" s="1"/>
      <c r="AQ1030" s="1"/>
    </row>
    <row r="1031" spans="1:43">
      <c r="A1031" s="1" t="s">
        <v>2929</v>
      </c>
      <c r="B1031" s="1" t="s">
        <v>2930</v>
      </c>
      <c r="C1031" s="3">
        <v>5.1972602739726</v>
      </c>
      <c r="D1031" s="4">
        <v>42340</v>
      </c>
      <c r="E1031" s="3">
        <v>36.5223924292</v>
      </c>
      <c r="F1031" s="5" t="s">
        <v>2931</v>
      </c>
      <c r="G1031" s="5">
        <v>1898</v>
      </c>
      <c r="H1031" s="5" t="s">
        <v>93</v>
      </c>
      <c r="I1031" s="3">
        <v>-6.33484162895928</v>
      </c>
      <c r="J1031" s="3">
        <v>99.25</v>
      </c>
      <c r="K1031" s="3">
        <v>1.80327868852459</v>
      </c>
      <c r="L1031" s="3">
        <v>47.3736372646184</v>
      </c>
      <c r="M1031" s="3">
        <v>-15.3374233128834</v>
      </c>
      <c r="N1031" s="3">
        <v>99.9500998003992</v>
      </c>
      <c r="O1031" s="3">
        <v>24.3243243243243</v>
      </c>
      <c r="P1031" s="3">
        <v>13.1287726358149</v>
      </c>
      <c r="Q1031" s="3">
        <v>6.06319385140905</v>
      </c>
      <c r="R1031" s="3">
        <v>81.0113519091847</v>
      </c>
      <c r="S1031" s="3">
        <v>85.6502242152466</v>
      </c>
      <c r="T1031" s="3">
        <v>11.3816834303864</v>
      </c>
      <c r="U1031" s="3">
        <v>104.612850082372</v>
      </c>
      <c r="V1031" s="3">
        <v>39.4241417497231</v>
      </c>
      <c r="W1031" s="3">
        <v>101.623376623377</v>
      </c>
      <c r="X1031" s="3">
        <v>29.8377028714107</v>
      </c>
      <c r="Y1031" s="3">
        <v>50.1813784764208</v>
      </c>
      <c r="Z1031" s="3">
        <v>73.1168831168831</v>
      </c>
      <c r="AA1031" s="3">
        <v>0.202558145634495</v>
      </c>
      <c r="AB1031" s="3">
        <v>0.179935426710896</v>
      </c>
      <c r="AC1031" s="3">
        <v>-32.4705882352941</v>
      </c>
      <c r="AD1031" s="3">
        <v>0.809293915259877</v>
      </c>
      <c r="AE1031" s="5">
        <v>3</v>
      </c>
      <c r="AF1031" s="3">
        <v>2.01532326544115</v>
      </c>
      <c r="AG1031" s="3">
        <v>71.3268656101407</v>
      </c>
      <c r="AH1031" s="3">
        <v>45.8700421026417</v>
      </c>
      <c r="AI1031" s="3">
        <v>20.9537468049404</v>
      </c>
      <c r="AJ1031" s="3">
        <v>11.4228495720283</v>
      </c>
      <c r="AK1031" s="3"/>
      <c r="AL1031" s="3"/>
      <c r="AM1031" s="3"/>
      <c r="AN1031" s="5" t="s">
        <v>46</v>
      </c>
      <c r="AO1031" s="1"/>
      <c r="AP1031" s="1"/>
      <c r="AQ1031" s="1"/>
    </row>
    <row r="1032" spans="1:43">
      <c r="A1032" s="1" t="s">
        <v>2932</v>
      </c>
      <c r="B1032" s="1" t="s">
        <v>2933</v>
      </c>
      <c r="C1032" s="3">
        <v>4.06027397260274</v>
      </c>
      <c r="D1032" s="4">
        <v>42755</v>
      </c>
      <c r="E1032" s="3">
        <v>2.3319791754</v>
      </c>
      <c r="F1032" s="5" t="s">
        <v>2102</v>
      </c>
      <c r="G1032" s="5">
        <v>414</v>
      </c>
      <c r="H1032" s="5" t="s">
        <v>93</v>
      </c>
      <c r="I1032" s="3">
        <v>8.41799709724238</v>
      </c>
      <c r="J1032" s="3">
        <v>37.15</v>
      </c>
      <c r="K1032" s="3">
        <v>1.4945652173913</v>
      </c>
      <c r="L1032" s="3">
        <v>53.6669970267592</v>
      </c>
      <c r="M1032" s="3">
        <v>5.50847457627119</v>
      </c>
      <c r="N1032" s="3">
        <v>26.4471057884232</v>
      </c>
      <c r="O1032" s="3">
        <v>6.18336886993603</v>
      </c>
      <c r="P1032" s="3">
        <v>65.2917505030181</v>
      </c>
      <c r="Q1032" s="3">
        <v>3.82209867963862</v>
      </c>
      <c r="R1032" s="3">
        <v>87.5644994840041</v>
      </c>
      <c r="S1032" s="3">
        <v>48.7491488365115</v>
      </c>
      <c r="T1032" s="3">
        <v>43.6739015352038</v>
      </c>
      <c r="U1032" s="3">
        <v>116.262972623638</v>
      </c>
      <c r="V1032" s="3">
        <v>35.1052048726467</v>
      </c>
      <c r="W1032" s="3">
        <v>79.3844446604495</v>
      </c>
      <c r="X1032" s="3">
        <v>40.6367041198502</v>
      </c>
      <c r="Y1032" s="3"/>
      <c r="Z1032" s="3"/>
      <c r="AA1032" s="3">
        <v>0.210799817337523</v>
      </c>
      <c r="AB1032" s="3">
        <v>0.183579557714588</v>
      </c>
      <c r="AC1032" s="3">
        <v>-29.2380952380952</v>
      </c>
      <c r="AD1032" s="3">
        <v>0.734044920987629</v>
      </c>
      <c r="AE1032" s="5">
        <v>4</v>
      </c>
      <c r="AF1032" s="3">
        <v>1.55560809527906</v>
      </c>
      <c r="AG1032" s="3">
        <v>39.9372960253728</v>
      </c>
      <c r="AH1032" s="3">
        <v>48.7943393649227</v>
      </c>
      <c r="AI1032" s="3">
        <v>20.355595285802</v>
      </c>
      <c r="AJ1032" s="3"/>
      <c r="AK1032" s="3"/>
      <c r="AL1032" s="3"/>
      <c r="AM1032" s="3">
        <v>5</v>
      </c>
      <c r="AN1032" s="5" t="s">
        <v>56</v>
      </c>
      <c r="AO1032" s="1"/>
      <c r="AP1032" s="1"/>
      <c r="AQ1032" s="1"/>
    </row>
    <row r="1033" spans="1:43">
      <c r="A1033" s="1" t="s">
        <v>2934</v>
      </c>
      <c r="B1033" s="1" t="s">
        <v>2935</v>
      </c>
      <c r="C1033" s="3">
        <v>5.18082191780822</v>
      </c>
      <c r="D1033" s="4">
        <v>42346</v>
      </c>
      <c r="E1033" s="3">
        <v>1.7650180882</v>
      </c>
      <c r="F1033" s="5" t="s">
        <v>2936</v>
      </c>
      <c r="G1033" s="5">
        <v>808</v>
      </c>
      <c r="H1033" s="5" t="s">
        <v>64</v>
      </c>
      <c r="I1033" s="3">
        <v>0.204037029313223</v>
      </c>
      <c r="J1033" s="3">
        <v>94.7521865889213</v>
      </c>
      <c r="K1033" s="3">
        <v>0.0281390716386183</v>
      </c>
      <c r="L1033" s="3">
        <v>96.3556851311953</v>
      </c>
      <c r="M1033" s="3">
        <v>0.148207883070173</v>
      </c>
      <c r="N1033" s="3">
        <v>95.4810495626822</v>
      </c>
      <c r="O1033" s="3">
        <v>0.496289981699462</v>
      </c>
      <c r="P1033" s="3">
        <v>93.2748538011696</v>
      </c>
      <c r="Q1033" s="3">
        <v>0.93296506858809</v>
      </c>
      <c r="R1033" s="3">
        <v>92.8994082840237</v>
      </c>
      <c r="S1033" s="3">
        <v>1.71677167735403</v>
      </c>
      <c r="T1033" s="3">
        <v>90.5547226386807</v>
      </c>
      <c r="U1033" s="3">
        <v>3.93495243191095</v>
      </c>
      <c r="V1033" s="3">
        <v>89.9691358024691</v>
      </c>
      <c r="W1033" s="3">
        <v>7.24713615498825</v>
      </c>
      <c r="X1033" s="3">
        <v>86.8827160493827</v>
      </c>
      <c r="Y1033" s="3">
        <v>15.0000364790878</v>
      </c>
      <c r="Z1033" s="3">
        <v>62.9072681704261</v>
      </c>
      <c r="AA1033" s="3">
        <v>-0.521337060205247</v>
      </c>
      <c r="AB1033" s="3">
        <v>0.939211403610572</v>
      </c>
      <c r="AC1033" s="3">
        <v>0</v>
      </c>
      <c r="AD1033" s="3"/>
      <c r="AE1033" s="5"/>
      <c r="AF1033" s="3">
        <v>0.193351152819745</v>
      </c>
      <c r="AG1033" s="3">
        <v>1.31362769203145</v>
      </c>
      <c r="AH1033" s="3">
        <v>1.43087147221588</v>
      </c>
      <c r="AI1033" s="3">
        <v>1.82096410053736</v>
      </c>
      <c r="AJ1033" s="3">
        <v>2.09201171547733</v>
      </c>
      <c r="AK1033" s="3"/>
      <c r="AL1033" s="3"/>
      <c r="AM1033" s="3">
        <v>100</v>
      </c>
      <c r="AN1033" s="5" t="s">
        <v>56</v>
      </c>
      <c r="AO1033" s="1"/>
      <c r="AP1033" s="1"/>
      <c r="AQ1033" s="1"/>
    </row>
    <row r="1034" spans="1:43">
      <c r="A1034" s="1" t="s">
        <v>2937</v>
      </c>
      <c r="B1034" s="1" t="s">
        <v>2938</v>
      </c>
      <c r="C1034" s="3">
        <v>5.17534246575342</v>
      </c>
      <c r="D1034" s="4">
        <v>42348</v>
      </c>
      <c r="E1034" s="3">
        <v>0.672791576</v>
      </c>
      <c r="F1034" s="5" t="s">
        <v>2939</v>
      </c>
      <c r="G1034" s="5">
        <v>28</v>
      </c>
      <c r="H1034" s="5" t="s">
        <v>191</v>
      </c>
      <c r="I1034" s="3">
        <v>3.77136122569239</v>
      </c>
      <c r="J1034" s="3">
        <v>86.9801084990958</v>
      </c>
      <c r="K1034" s="3">
        <v>1.55709342560553</v>
      </c>
      <c r="L1034" s="3">
        <v>67.6369863013699</v>
      </c>
      <c r="M1034" s="3">
        <v>0.801373783629066</v>
      </c>
      <c r="N1034" s="3">
        <v>84.1441441441441</v>
      </c>
      <c r="O1034" s="3">
        <v>5.76576576576576</v>
      </c>
      <c r="P1034" s="3">
        <v>87.0476190476191</v>
      </c>
      <c r="Q1034" s="3">
        <v>7.64058679706601</v>
      </c>
      <c r="R1034" s="3">
        <v>84.4863731656184</v>
      </c>
      <c r="S1034" s="3">
        <v>40.88</v>
      </c>
      <c r="T1034" s="3">
        <v>80.8823529411765</v>
      </c>
      <c r="U1034" s="3">
        <v>110.394265232975</v>
      </c>
      <c r="V1034" s="3">
        <v>72.7272727272727</v>
      </c>
      <c r="W1034" s="3">
        <v>82.8660436137072</v>
      </c>
      <c r="X1034" s="3">
        <v>75.6183745583039</v>
      </c>
      <c r="Y1034" s="3">
        <v>104.529616724739</v>
      </c>
      <c r="Z1034" s="3">
        <v>76.5822784810127</v>
      </c>
      <c r="AA1034" s="3">
        <v>0.229366397192051</v>
      </c>
      <c r="AB1034" s="3">
        <v>0.216774719755786</v>
      </c>
      <c r="AC1034" s="3">
        <v>-25.0479846449136</v>
      </c>
      <c r="AD1034" s="3">
        <v>0.88795248162026</v>
      </c>
      <c r="AE1034" s="5">
        <v>3</v>
      </c>
      <c r="AF1034" s="3">
        <v>1.63438061588569</v>
      </c>
      <c r="AG1034" s="3">
        <v>39.7291149639681</v>
      </c>
      <c r="AH1034" s="3">
        <v>47.0308050398186</v>
      </c>
      <c r="AI1034" s="3">
        <v>21.5280776361674</v>
      </c>
      <c r="AJ1034" s="3">
        <v>18.6499618750853</v>
      </c>
      <c r="AK1034" s="3"/>
      <c r="AL1034" s="3"/>
      <c r="AM1034" s="3"/>
      <c r="AN1034" s="5" t="s">
        <v>46</v>
      </c>
      <c r="AO1034" s="1"/>
      <c r="AP1034" s="1"/>
      <c r="AQ1034" s="1"/>
    </row>
    <row r="1035" spans="1:43">
      <c r="A1035" s="1" t="s">
        <v>2940</v>
      </c>
      <c r="B1035" s="1" t="s">
        <v>2941</v>
      </c>
      <c r="C1035" s="3">
        <v>4.13698630136986</v>
      </c>
      <c r="D1035" s="4">
        <v>42727</v>
      </c>
      <c r="E1035" s="3">
        <v>6.9407482301</v>
      </c>
      <c r="F1035" s="5" t="s">
        <v>588</v>
      </c>
      <c r="G1035" s="5">
        <v>545</v>
      </c>
      <c r="H1035" s="5" t="s">
        <v>93</v>
      </c>
      <c r="I1035" s="3">
        <v>3.12433278770195</v>
      </c>
      <c r="J1035" s="3">
        <v>67.9</v>
      </c>
      <c r="K1035" s="3">
        <v>0.85612862810608</v>
      </c>
      <c r="L1035" s="3">
        <v>72.9930624380575</v>
      </c>
      <c r="M1035" s="3">
        <v>1.69134676117623</v>
      </c>
      <c r="N1035" s="3">
        <v>58.8323353293413</v>
      </c>
      <c r="O1035" s="3">
        <v>5.22111683973569</v>
      </c>
      <c r="P1035" s="3">
        <v>71.4788732394366</v>
      </c>
      <c r="Q1035" s="3">
        <v>8.47432250336878</v>
      </c>
      <c r="R1035" s="3">
        <v>67.0278637770898</v>
      </c>
      <c r="S1035" s="3">
        <v>24.2603550295858</v>
      </c>
      <c r="T1035" s="3">
        <v>69.5606140815246</v>
      </c>
      <c r="U1035" s="3">
        <v>43.8972020840198</v>
      </c>
      <c r="V1035" s="3">
        <v>70.6533776301218</v>
      </c>
      <c r="W1035" s="3">
        <v>40.502308308311</v>
      </c>
      <c r="X1035" s="3">
        <v>68.601747815231</v>
      </c>
      <c r="Y1035" s="3"/>
      <c r="Z1035" s="3"/>
      <c r="AA1035" s="3">
        <v>0.381091041147313</v>
      </c>
      <c r="AB1035" s="3">
        <v>0.398307945302718</v>
      </c>
      <c r="AC1035" s="3">
        <v>-7.90931118033921</v>
      </c>
      <c r="AD1035" s="3">
        <v>1.51459243856711</v>
      </c>
      <c r="AE1035" s="5">
        <v>3</v>
      </c>
      <c r="AF1035" s="3">
        <v>0.882094495225265</v>
      </c>
      <c r="AG1035" s="3">
        <v>20.5027083036311</v>
      </c>
      <c r="AH1035" s="3">
        <v>20.273478951948</v>
      </c>
      <c r="AI1035" s="3">
        <v>11.2487219628865</v>
      </c>
      <c r="AJ1035" s="3">
        <v>11.7270117035436</v>
      </c>
      <c r="AK1035" s="3"/>
      <c r="AL1035" s="3"/>
      <c r="AM1035" s="3">
        <v>0.1</v>
      </c>
      <c r="AN1035" s="5" t="s">
        <v>56</v>
      </c>
      <c r="AO1035" s="1"/>
      <c r="AP1035" s="1"/>
      <c r="AQ1035" s="1"/>
    </row>
    <row r="1036" spans="1:43">
      <c r="A1036" s="1" t="s">
        <v>2942</v>
      </c>
      <c r="B1036" s="1" t="s">
        <v>2943</v>
      </c>
      <c r="C1036" s="3">
        <v>5.02465753424658</v>
      </c>
      <c r="D1036" s="4">
        <v>42403</v>
      </c>
      <c r="E1036" s="3">
        <v>76.7590383686</v>
      </c>
      <c r="F1036" s="5" t="s">
        <v>2348</v>
      </c>
      <c r="G1036" s="5">
        <v>1286</v>
      </c>
      <c r="H1036" s="5" t="s">
        <v>93</v>
      </c>
      <c r="I1036" s="3">
        <v>6.9468565474123</v>
      </c>
      <c r="J1036" s="3">
        <v>43.75</v>
      </c>
      <c r="K1036" s="3">
        <v>3.60026917900405</v>
      </c>
      <c r="L1036" s="3">
        <v>18.0872150644202</v>
      </c>
      <c r="M1036" s="3">
        <v>1.68428005284016</v>
      </c>
      <c r="N1036" s="3">
        <v>58.9321357285429</v>
      </c>
      <c r="O1036" s="3">
        <v>11.8010167029775</v>
      </c>
      <c r="P1036" s="3">
        <v>46.2776659959759</v>
      </c>
      <c r="Q1036" s="3">
        <v>11.4368440101339</v>
      </c>
      <c r="R1036" s="3">
        <v>54.953560371517</v>
      </c>
      <c r="S1036" s="3">
        <v>53.95</v>
      </c>
      <c r="T1036" s="3">
        <v>38.8035997882478</v>
      </c>
      <c r="U1036" s="3">
        <v>192.402659069326</v>
      </c>
      <c r="V1036" s="3">
        <v>8.02879291251384</v>
      </c>
      <c r="W1036" s="3">
        <v>168.908296943231</v>
      </c>
      <c r="X1036" s="3">
        <v>6.67915106117353</v>
      </c>
      <c r="Y1036" s="3">
        <v>216.7391932</v>
      </c>
      <c r="Z1036" s="3">
        <v>8.05194805194805</v>
      </c>
      <c r="AA1036" s="3">
        <v>0.206379358623028</v>
      </c>
      <c r="AB1036" s="3">
        <v>0.314449578274266</v>
      </c>
      <c r="AC1036" s="3">
        <v>-24.6250986582478</v>
      </c>
      <c r="AD1036" s="3">
        <v>1.58278207505735</v>
      </c>
      <c r="AE1036" s="5">
        <v>3</v>
      </c>
      <c r="AF1036" s="3">
        <v>2.69508332306549</v>
      </c>
      <c r="AG1036" s="3">
        <v>59.5052092326263</v>
      </c>
      <c r="AH1036" s="3">
        <v>75.8859052681859</v>
      </c>
      <c r="AI1036" s="3">
        <v>36.3429613252644</v>
      </c>
      <c r="AJ1036" s="3">
        <v>32.3788319907718</v>
      </c>
      <c r="AK1036" s="3"/>
      <c r="AL1036" s="3"/>
      <c r="AM1036" s="3"/>
      <c r="AN1036" s="5" t="s">
        <v>46</v>
      </c>
      <c r="AO1036" s="1"/>
      <c r="AP1036" s="1"/>
      <c r="AQ1036" s="1"/>
    </row>
    <row r="1037" spans="1:43">
      <c r="A1037" s="1" t="s">
        <v>2944</v>
      </c>
      <c r="B1037" s="1" t="s">
        <v>2945</v>
      </c>
      <c r="C1037" s="3">
        <v>3.6958904109589</v>
      </c>
      <c r="D1037" s="4">
        <v>42888</v>
      </c>
      <c r="E1037" s="3">
        <v>26.4741521542</v>
      </c>
      <c r="F1037" s="5" t="s">
        <v>963</v>
      </c>
      <c r="G1037" s="5">
        <v>1142</v>
      </c>
      <c r="H1037" s="5" t="s">
        <v>93</v>
      </c>
      <c r="I1037" s="3">
        <v>10.5195638229634</v>
      </c>
      <c r="J1037" s="3">
        <v>27.7</v>
      </c>
      <c r="K1037" s="3">
        <v>0.937316930287054</v>
      </c>
      <c r="L1037" s="3">
        <v>70.7631318136769</v>
      </c>
      <c r="M1037" s="3">
        <v>3.983101991551</v>
      </c>
      <c r="N1037" s="3">
        <v>35.8283433133733</v>
      </c>
      <c r="O1037" s="3">
        <v>24.2697439596105</v>
      </c>
      <c r="P1037" s="3">
        <v>13.3299798792757</v>
      </c>
      <c r="Q1037" s="3">
        <v>43.6431846602751</v>
      </c>
      <c r="R1037" s="3">
        <v>4.3343653250774</v>
      </c>
      <c r="S1037" s="3">
        <v>108.091787439614</v>
      </c>
      <c r="T1037" s="3">
        <v>2.80571731074643</v>
      </c>
      <c r="U1037" s="3">
        <v>224.787935909519</v>
      </c>
      <c r="V1037" s="3">
        <v>3.70985603543743</v>
      </c>
      <c r="W1037" s="3">
        <v>226.635071090047</v>
      </c>
      <c r="X1037" s="3">
        <v>1.62297128589263</v>
      </c>
      <c r="Y1037" s="3"/>
      <c r="Z1037" s="3"/>
      <c r="AA1037" s="3">
        <v>0.385711255728677</v>
      </c>
      <c r="AB1037" s="3">
        <v>0.460924387788213</v>
      </c>
      <c r="AC1037" s="3">
        <v>-22.0562390158172</v>
      </c>
      <c r="AD1037" s="3">
        <v>2.18831962337831</v>
      </c>
      <c r="AE1037" s="5">
        <v>2</v>
      </c>
      <c r="AF1037" s="3">
        <v>3.40951276266776</v>
      </c>
      <c r="AG1037" s="3">
        <v>108.722562575802</v>
      </c>
      <c r="AH1037" s="3">
        <v>88.163156984773</v>
      </c>
      <c r="AI1037" s="3">
        <v>46.5073710188181</v>
      </c>
      <c r="AJ1037" s="3"/>
      <c r="AK1037" s="3"/>
      <c r="AL1037" s="3"/>
      <c r="AM1037" s="3"/>
      <c r="AN1037" s="5" t="s">
        <v>46</v>
      </c>
      <c r="AO1037" s="1"/>
      <c r="AP1037" s="1"/>
      <c r="AQ1037" s="1"/>
    </row>
    <row r="1038" spans="1:43">
      <c r="A1038" s="1" t="s">
        <v>2946</v>
      </c>
      <c r="B1038" s="1" t="s">
        <v>2947</v>
      </c>
      <c r="C1038" s="3">
        <v>3.22191780821918</v>
      </c>
      <c r="D1038" s="4">
        <v>43061</v>
      </c>
      <c r="E1038" s="3">
        <v>7.1865154272</v>
      </c>
      <c r="F1038" s="5" t="s">
        <v>2948</v>
      </c>
      <c r="G1038" s="5">
        <v>796</v>
      </c>
      <c r="H1038" s="5" t="s">
        <v>93</v>
      </c>
      <c r="I1038" s="3">
        <v>13.3418584825234</v>
      </c>
      <c r="J1038" s="3">
        <v>15.05</v>
      </c>
      <c r="K1038" s="3">
        <v>4.39733019238318</v>
      </c>
      <c r="L1038" s="3">
        <v>8.37462834489594</v>
      </c>
      <c r="M1038" s="3">
        <v>6.65864420377055</v>
      </c>
      <c r="N1038" s="3">
        <v>19.6107784431138</v>
      </c>
      <c r="O1038" s="3">
        <v>32.95</v>
      </c>
      <c r="P1038" s="3">
        <v>1.96177062374245</v>
      </c>
      <c r="Q1038" s="3">
        <v>51.6828294352539</v>
      </c>
      <c r="R1038" s="3">
        <v>1.70278637770898</v>
      </c>
      <c r="S1038" s="3">
        <v>125.338983050847</v>
      </c>
      <c r="T1038" s="3">
        <v>1.00582318687136</v>
      </c>
      <c r="U1038" s="3">
        <v>219.591346153846</v>
      </c>
      <c r="V1038" s="3">
        <v>4.26356589147287</v>
      </c>
      <c r="W1038" s="3">
        <v>179.600420609884</v>
      </c>
      <c r="X1038" s="3">
        <v>4.43196004993758</v>
      </c>
      <c r="Y1038" s="3"/>
      <c r="Z1038" s="3"/>
      <c r="AA1038" s="3">
        <v>0.458587849483315</v>
      </c>
      <c r="AB1038" s="3">
        <v>0.330836425160995</v>
      </c>
      <c r="AC1038" s="3">
        <v>-31.3207547169811</v>
      </c>
      <c r="AD1038" s="3">
        <v>1.30235991431357</v>
      </c>
      <c r="AE1038" s="5">
        <v>3</v>
      </c>
      <c r="AF1038" s="3">
        <v>2.87776910334958</v>
      </c>
      <c r="AG1038" s="3">
        <v>101.821207296534</v>
      </c>
      <c r="AH1038" s="3">
        <v>87.5205347338768</v>
      </c>
      <c r="AI1038" s="3">
        <v>39.9708718680835</v>
      </c>
      <c r="AJ1038" s="3"/>
      <c r="AK1038" s="3"/>
      <c r="AL1038" s="3"/>
      <c r="AM1038" s="3"/>
      <c r="AN1038" s="5" t="s">
        <v>46</v>
      </c>
      <c r="AO1038" s="1"/>
      <c r="AP1038" s="1"/>
      <c r="AQ1038" s="1"/>
    </row>
    <row r="1039" spans="1:43">
      <c r="A1039" s="1" t="s">
        <v>2949</v>
      </c>
      <c r="B1039" s="1" t="s">
        <v>2950</v>
      </c>
      <c r="C1039" s="3">
        <v>5.29041095890411</v>
      </c>
      <c r="D1039" s="4">
        <v>42306</v>
      </c>
      <c r="E1039" s="3">
        <v>2.8795964383</v>
      </c>
      <c r="F1039" s="5" t="s">
        <v>936</v>
      </c>
      <c r="G1039" s="5">
        <v>1203</v>
      </c>
      <c r="H1039" s="5" t="s">
        <v>93</v>
      </c>
      <c r="I1039" s="3">
        <v>7.85666592477186</v>
      </c>
      <c r="J1039" s="3">
        <v>40.05</v>
      </c>
      <c r="K1039" s="3">
        <v>1.07625563157016</v>
      </c>
      <c r="L1039" s="3">
        <v>66.6997026759168</v>
      </c>
      <c r="M1039" s="3">
        <v>2.96179832575533</v>
      </c>
      <c r="N1039" s="3">
        <v>43.0139720558882</v>
      </c>
      <c r="O1039" s="3">
        <v>24.3201641867624</v>
      </c>
      <c r="P1039" s="3">
        <v>13.1790744466801</v>
      </c>
      <c r="Q1039" s="3">
        <v>52.1124992152678</v>
      </c>
      <c r="R1039" s="3">
        <v>1.59958720330237</v>
      </c>
      <c r="S1039" s="3">
        <v>97.5057059015325</v>
      </c>
      <c r="T1039" s="3">
        <v>5.13499205929063</v>
      </c>
      <c r="U1039" s="3">
        <v>193.875075803517</v>
      </c>
      <c r="V1039" s="3">
        <v>7.69656699889258</v>
      </c>
      <c r="W1039" s="3">
        <v>145.044498381877</v>
      </c>
      <c r="X1039" s="3">
        <v>12.7340823970037</v>
      </c>
      <c r="Y1039" s="3">
        <v>142.057942057942</v>
      </c>
      <c r="Z1039" s="3">
        <v>26.2337662337662</v>
      </c>
      <c r="AA1039" s="3">
        <v>0.345458469723855</v>
      </c>
      <c r="AB1039" s="3">
        <v>0.374392094136646</v>
      </c>
      <c r="AC1039" s="3">
        <v>-21.4160669130519</v>
      </c>
      <c r="AD1039" s="3">
        <v>1.62236715373729</v>
      </c>
      <c r="AE1039" s="5">
        <v>3</v>
      </c>
      <c r="AF1039" s="3">
        <v>2.5757955016528</v>
      </c>
      <c r="AG1039" s="3">
        <v>100.289031444327</v>
      </c>
      <c r="AH1039" s="3">
        <v>70.3019307324917</v>
      </c>
      <c r="AI1039" s="3">
        <v>32.6256410871363</v>
      </c>
      <c r="AJ1039" s="3">
        <v>24.5648902444153</v>
      </c>
      <c r="AK1039" s="3"/>
      <c r="AL1039" s="3"/>
      <c r="AM1039" s="3"/>
      <c r="AN1039" s="5" t="s">
        <v>46</v>
      </c>
      <c r="AO1039" s="1"/>
      <c r="AP1039" s="1"/>
      <c r="AQ1039" s="1"/>
    </row>
    <row r="1040" spans="1:43">
      <c r="A1040" s="1" t="s">
        <v>2951</v>
      </c>
      <c r="B1040" s="1" t="s">
        <v>2952</v>
      </c>
      <c r="C1040" s="3">
        <v>4.94794520547945</v>
      </c>
      <c r="D1040" s="4">
        <v>42431</v>
      </c>
      <c r="E1040" s="3">
        <v>2.5777714737</v>
      </c>
      <c r="F1040" s="5" t="s">
        <v>2953</v>
      </c>
      <c r="G1040" s="5">
        <v>1807</v>
      </c>
      <c r="H1040" s="5" t="s">
        <v>50</v>
      </c>
      <c r="I1040" s="3">
        <v>0.352112676056337</v>
      </c>
      <c r="J1040" s="3">
        <v>11.1210361768647</v>
      </c>
      <c r="K1040" s="3">
        <v>0</v>
      </c>
      <c r="L1040" s="3">
        <v>43.3820274457725</v>
      </c>
      <c r="M1040" s="3">
        <v>0</v>
      </c>
      <c r="N1040" s="3">
        <v>34.1495992876224</v>
      </c>
      <c r="O1040" s="3">
        <v>0.263852242744063</v>
      </c>
      <c r="P1040" s="3">
        <v>79.945180447693</v>
      </c>
      <c r="Q1040" s="3">
        <v>1.42348754448396</v>
      </c>
      <c r="R1040" s="3">
        <v>17.3346209560599</v>
      </c>
      <c r="S1040" s="3">
        <v>2.61026102610261</v>
      </c>
      <c r="T1040" s="3">
        <v>20.7344632768362</v>
      </c>
      <c r="U1040" s="3">
        <v>6.78762332480818</v>
      </c>
      <c r="V1040" s="3">
        <v>35.061919504644</v>
      </c>
      <c r="W1040" s="3">
        <v>16.4143886245353</v>
      </c>
      <c r="X1040" s="3">
        <v>18.7702265372168</v>
      </c>
      <c r="Y1040" s="3"/>
      <c r="Z1040" s="3"/>
      <c r="AA1040" s="3">
        <v>0.0988815411494787</v>
      </c>
      <c r="AB1040" s="3">
        <v>0.702166924836924</v>
      </c>
      <c r="AC1040" s="3">
        <v>-1.23131046613896</v>
      </c>
      <c r="AD1040" s="3">
        <v>4.21259251375774</v>
      </c>
      <c r="AE1040" s="5">
        <v>2</v>
      </c>
      <c r="AF1040" s="3">
        <v>0.428380794728313</v>
      </c>
      <c r="AG1040" s="3">
        <v>2.957524919956</v>
      </c>
      <c r="AH1040" s="3">
        <v>3.7375745360668</v>
      </c>
      <c r="AI1040" s="3">
        <v>5.47335825140891</v>
      </c>
      <c r="AJ1040" s="3">
        <v>4.70843209733973</v>
      </c>
      <c r="AK1040" s="3"/>
      <c r="AL1040" s="3"/>
      <c r="AM1040" s="3"/>
      <c r="AN1040" s="5" t="s">
        <v>51</v>
      </c>
      <c r="AO1040" s="1"/>
      <c r="AP1040" s="1"/>
      <c r="AQ1040" s="1"/>
    </row>
    <row r="1041" spans="1:43">
      <c r="A1041" s="1" t="s">
        <v>2954</v>
      </c>
      <c r="B1041" s="1" t="s">
        <v>2955</v>
      </c>
      <c r="C1041" s="3">
        <v>5.21643835616438</v>
      </c>
      <c r="D1041" s="4">
        <v>42333</v>
      </c>
      <c r="E1041" s="3">
        <v>0.918970831</v>
      </c>
      <c r="F1041" s="5" t="s">
        <v>2956</v>
      </c>
      <c r="G1041" s="5">
        <v>1875</v>
      </c>
      <c r="H1041" s="5" t="s">
        <v>93</v>
      </c>
      <c r="I1041" s="3">
        <v>10.0318049297641</v>
      </c>
      <c r="J1041" s="3">
        <v>30.2</v>
      </c>
      <c r="K1041" s="3">
        <v>3.0021089194889</v>
      </c>
      <c r="L1041" s="3">
        <v>28.2953419226957</v>
      </c>
      <c r="M1041" s="3">
        <v>7.98543373650668</v>
      </c>
      <c r="N1041" s="3">
        <v>11.5269461077844</v>
      </c>
      <c r="O1041" s="3">
        <v>12.1269412559082</v>
      </c>
      <c r="P1041" s="3">
        <v>44.8692152917505</v>
      </c>
      <c r="Q1041" s="3">
        <v>11.4696142486351</v>
      </c>
      <c r="R1041" s="3">
        <v>54.8503611971104</v>
      </c>
      <c r="S1041" s="3">
        <v>63.8965653375444</v>
      </c>
      <c r="T1041" s="3">
        <v>28.4806776071996</v>
      </c>
      <c r="U1041" s="3">
        <v>165.809412015793</v>
      </c>
      <c r="V1041" s="3">
        <v>14.8947951273533</v>
      </c>
      <c r="W1041" s="3">
        <v>141.858432857559</v>
      </c>
      <c r="X1041" s="3">
        <v>14.1697877652934</v>
      </c>
      <c r="Y1041" s="3">
        <v>158.55304131202</v>
      </c>
      <c r="Z1041" s="3">
        <v>22.0779220779221</v>
      </c>
      <c r="AA1041" s="3">
        <v>0.261476984132707</v>
      </c>
      <c r="AB1041" s="3">
        <v>0.292502804522861</v>
      </c>
      <c r="AC1041" s="3">
        <v>-29.8335568352134</v>
      </c>
      <c r="AD1041" s="3">
        <v>1.14499448480312</v>
      </c>
      <c r="AE1041" s="5">
        <v>5</v>
      </c>
      <c r="AF1041" s="3">
        <v>2.39393202365561</v>
      </c>
      <c r="AG1041" s="3">
        <v>78.0965074929941</v>
      </c>
      <c r="AH1041" s="3">
        <v>65.6121455494956</v>
      </c>
      <c r="AI1041" s="3">
        <v>31.5632537713706</v>
      </c>
      <c r="AJ1041" s="3">
        <v>28.0299744824276</v>
      </c>
      <c r="AK1041" s="3"/>
      <c r="AL1041" s="3"/>
      <c r="AM1041" s="3"/>
      <c r="AN1041" s="5" t="s">
        <v>46</v>
      </c>
      <c r="AO1041" s="1"/>
      <c r="AP1041" s="1"/>
      <c r="AQ1041" s="1"/>
    </row>
    <row r="1042" spans="1:43">
      <c r="A1042" s="1" t="s">
        <v>2957</v>
      </c>
      <c r="B1042" s="1" t="s">
        <v>2958</v>
      </c>
      <c r="C1042" s="3">
        <v>5.27945205479452</v>
      </c>
      <c r="D1042" s="4">
        <v>42310</v>
      </c>
      <c r="E1042" s="3">
        <v>19.5974162067</v>
      </c>
      <c r="F1042" s="5" t="s">
        <v>2959</v>
      </c>
      <c r="G1042" s="5">
        <v>1928</v>
      </c>
      <c r="H1042" s="5" t="s">
        <v>45</v>
      </c>
      <c r="I1042" s="3">
        <v>1.45833333333336</v>
      </c>
      <c r="J1042" s="3">
        <v>41.2420382165605</v>
      </c>
      <c r="K1042" s="3">
        <v>1.16852765515452</v>
      </c>
      <c r="L1042" s="3">
        <v>12.7329192546584</v>
      </c>
      <c r="M1042" s="3">
        <v>0.0427972267397271</v>
      </c>
      <c r="N1042" s="3">
        <v>48.0952380952381</v>
      </c>
      <c r="O1042" s="3">
        <v>1.83305127297981</v>
      </c>
      <c r="P1042" s="3">
        <v>51.8211920529801</v>
      </c>
      <c r="Q1042" s="3">
        <v>4.21302129847655</v>
      </c>
      <c r="R1042" s="3">
        <v>30.1369863013699</v>
      </c>
      <c r="S1042" s="3">
        <v>8.68440889511225</v>
      </c>
      <c r="T1042" s="3">
        <v>45.7627118644068</v>
      </c>
      <c r="U1042" s="3">
        <v>23.4684798337637</v>
      </c>
      <c r="V1042" s="3">
        <v>30.9978768577495</v>
      </c>
      <c r="W1042" s="3">
        <v>25.4781397293285</v>
      </c>
      <c r="X1042" s="3">
        <v>37.2037914691943</v>
      </c>
      <c r="Y1042" s="3">
        <v>33.1436895368</v>
      </c>
      <c r="Z1042" s="3">
        <v>30.8016877637131</v>
      </c>
      <c r="AA1042" s="3">
        <v>0.135103646011368</v>
      </c>
      <c r="AB1042" s="3">
        <v>0.183112673880456</v>
      </c>
      <c r="AC1042" s="3">
        <v>-9.44656488549618</v>
      </c>
      <c r="AD1042" s="3">
        <v>0.830358282747696</v>
      </c>
      <c r="AE1042" s="5">
        <v>3</v>
      </c>
      <c r="AF1042" s="3">
        <v>0.50873843813088</v>
      </c>
      <c r="AG1042" s="3">
        <v>6.95535487428249</v>
      </c>
      <c r="AH1042" s="3">
        <v>12.239298831726</v>
      </c>
      <c r="AI1042" s="3">
        <v>6.8946145082843</v>
      </c>
      <c r="AJ1042" s="3">
        <v>6.6530738767888</v>
      </c>
      <c r="AK1042" s="3"/>
      <c r="AL1042" s="3"/>
      <c r="AM1042" s="3"/>
      <c r="AN1042" s="5" t="s">
        <v>46</v>
      </c>
      <c r="AO1042" s="1"/>
      <c r="AP1042" s="1"/>
      <c r="AQ1042" s="1"/>
    </row>
    <row r="1043" spans="1:43">
      <c r="A1043" s="1" t="s">
        <v>2960</v>
      </c>
      <c r="B1043" s="1" t="s">
        <v>2961</v>
      </c>
      <c r="C1043" s="3">
        <v>4.87123287671233</v>
      </c>
      <c r="D1043" s="4">
        <v>42459</v>
      </c>
      <c r="E1043" s="3">
        <v>0.6883240095</v>
      </c>
      <c r="F1043" s="5" t="s">
        <v>2962</v>
      </c>
      <c r="G1043" s="5">
        <v>341</v>
      </c>
      <c r="H1043" s="5" t="s">
        <v>93</v>
      </c>
      <c r="I1043" s="3">
        <v>10.7382550335571</v>
      </c>
      <c r="J1043" s="3">
        <v>26.5</v>
      </c>
      <c r="K1043" s="3">
        <v>3.34029227557412</v>
      </c>
      <c r="L1043" s="3">
        <v>22.398414271556</v>
      </c>
      <c r="M1043" s="3">
        <v>5.73157707369171</v>
      </c>
      <c r="N1043" s="3">
        <v>25.249500998004</v>
      </c>
      <c r="O1043" s="3">
        <v>20.780805205368</v>
      </c>
      <c r="P1043" s="3">
        <v>21.7303822937626</v>
      </c>
      <c r="Q1043" s="3">
        <v>28.5157940285591</v>
      </c>
      <c r="R1043" s="3">
        <v>21.1042311661507</v>
      </c>
      <c r="S1043" s="3">
        <v>71.7755928282244</v>
      </c>
      <c r="T1043" s="3">
        <v>20.4870301746956</v>
      </c>
      <c r="U1043" s="3">
        <v>203.991811668373</v>
      </c>
      <c r="V1043" s="3">
        <v>6.25692137320044</v>
      </c>
      <c r="W1043" s="3">
        <v>143.84236453202</v>
      </c>
      <c r="X1043" s="3">
        <v>13.4831460674157</v>
      </c>
      <c r="Y1043" s="3"/>
      <c r="Z1043" s="3"/>
      <c r="AA1043" s="3">
        <v>0.325309869155545</v>
      </c>
      <c r="AB1043" s="3">
        <v>0.286874299396486</v>
      </c>
      <c r="AC1043" s="3">
        <v>-32.6821938392186</v>
      </c>
      <c r="AD1043" s="3">
        <v>1.0563679378903</v>
      </c>
      <c r="AE1043" s="5">
        <v>8</v>
      </c>
      <c r="AF1043" s="3">
        <v>2.4238360623831</v>
      </c>
      <c r="AG1043" s="3">
        <v>88.1616124717237</v>
      </c>
      <c r="AH1043" s="3">
        <v>74.6673354703044</v>
      </c>
      <c r="AI1043" s="3">
        <v>32.0343543142344</v>
      </c>
      <c r="AJ1043" s="3">
        <v>31.3638017898816</v>
      </c>
      <c r="AK1043" s="3"/>
      <c r="AL1043" s="3"/>
      <c r="AM1043" s="3"/>
      <c r="AN1043" s="5" t="s">
        <v>46</v>
      </c>
      <c r="AO1043" s="1"/>
      <c r="AP1043" s="1"/>
      <c r="AQ1043" s="1"/>
    </row>
    <row r="1044" spans="1:43">
      <c r="A1044" s="1" t="s">
        <v>2963</v>
      </c>
      <c r="B1044" s="1" t="s">
        <v>2964</v>
      </c>
      <c r="C1044" s="3">
        <v>5.25479452054795</v>
      </c>
      <c r="D1044" s="4">
        <v>42319</v>
      </c>
      <c r="E1044" s="3">
        <v>2.0197494269</v>
      </c>
      <c r="F1044" s="5" t="s">
        <v>2965</v>
      </c>
      <c r="G1044" s="5">
        <v>1253</v>
      </c>
      <c r="H1044" s="5" t="s">
        <v>93</v>
      </c>
      <c r="I1044" s="3">
        <v>15.9105851413544</v>
      </c>
      <c r="J1044" s="3">
        <v>6.2</v>
      </c>
      <c r="K1044" s="3">
        <v>5.5688622754491</v>
      </c>
      <c r="L1044" s="3">
        <v>1.53617443012884</v>
      </c>
      <c r="M1044" s="3">
        <v>9.16408668730649</v>
      </c>
      <c r="N1044" s="3">
        <v>8.13373253493014</v>
      </c>
      <c r="O1044" s="3">
        <v>28.2181818181818</v>
      </c>
      <c r="P1044" s="3">
        <v>6.33802816901408</v>
      </c>
      <c r="Q1044" s="3">
        <v>32.5563909774436</v>
      </c>
      <c r="R1044" s="3">
        <v>13.5190918472652</v>
      </c>
      <c r="S1044" s="3">
        <v>56.9902048085485</v>
      </c>
      <c r="T1044" s="3">
        <v>34.8332451032292</v>
      </c>
      <c r="U1044" s="3">
        <v>95.4545454545455</v>
      </c>
      <c r="V1044" s="3">
        <v>42.8571428571429</v>
      </c>
      <c r="W1044" s="3">
        <v>66.3155913714805</v>
      </c>
      <c r="X1044" s="3">
        <v>47.3158551810237</v>
      </c>
      <c r="Y1044" s="3">
        <v>85.7134544624747</v>
      </c>
      <c r="Z1044" s="3">
        <v>48.961038961039</v>
      </c>
      <c r="AA1044" s="3">
        <v>0.307507222634224</v>
      </c>
      <c r="AB1044" s="3">
        <v>0.239137335993045</v>
      </c>
      <c r="AC1044" s="3">
        <v>-20.3242345777778</v>
      </c>
      <c r="AD1044" s="3">
        <v>0.907447671143811</v>
      </c>
      <c r="AE1044" s="5">
        <v>4</v>
      </c>
      <c r="AF1044" s="3">
        <v>1.29004713748881</v>
      </c>
      <c r="AG1044" s="3">
        <v>52.8847918872855</v>
      </c>
      <c r="AH1044" s="3">
        <v>38.8134705635192</v>
      </c>
      <c r="AI1044" s="3">
        <v>16.9326687036607</v>
      </c>
      <c r="AJ1044" s="3">
        <v>14.8277033029027</v>
      </c>
      <c r="AK1044" s="3"/>
      <c r="AL1044" s="3"/>
      <c r="AM1044" s="3"/>
      <c r="AN1044" s="5" t="s">
        <v>46</v>
      </c>
      <c r="AO1044" s="1"/>
      <c r="AP1044" s="1"/>
      <c r="AQ1044" s="1"/>
    </row>
    <row r="1045" spans="1:43">
      <c r="A1045" s="1" t="s">
        <v>2966</v>
      </c>
      <c r="B1045" s="1" t="s">
        <v>2967</v>
      </c>
      <c r="C1045" s="3">
        <v>5.1972602739726</v>
      </c>
      <c r="D1045" s="4">
        <v>42340</v>
      </c>
      <c r="E1045" s="3">
        <v>11.7732075464</v>
      </c>
      <c r="F1045" s="5" t="s">
        <v>2968</v>
      </c>
      <c r="G1045" s="5">
        <v>1898</v>
      </c>
      <c r="H1045" s="5" t="s">
        <v>93</v>
      </c>
      <c r="I1045" s="3">
        <v>11.7348927875244</v>
      </c>
      <c r="J1045" s="3">
        <v>22.8</v>
      </c>
      <c r="K1045" s="3">
        <v>3.99129172714079</v>
      </c>
      <c r="L1045" s="3">
        <v>12.9831516352825</v>
      </c>
      <c r="M1045" s="3">
        <v>6.70141474311243</v>
      </c>
      <c r="N1045" s="3">
        <v>18.9121756487026</v>
      </c>
      <c r="O1045" s="3">
        <v>25.0982103884766</v>
      </c>
      <c r="P1045" s="3">
        <v>11.1670020120724</v>
      </c>
      <c r="Q1045" s="3">
        <v>30.6289881494986</v>
      </c>
      <c r="R1045" s="3">
        <v>16.3570691434469</v>
      </c>
      <c r="S1045" s="3">
        <v>87.565445026178</v>
      </c>
      <c r="T1045" s="3">
        <v>10.2170460561143</v>
      </c>
      <c r="U1045" s="3">
        <v>201.36698212408</v>
      </c>
      <c r="V1045" s="3">
        <v>6.64451827242525</v>
      </c>
      <c r="W1045" s="3">
        <v>164.391143911439</v>
      </c>
      <c r="X1045" s="3">
        <v>7.86516853932584</v>
      </c>
      <c r="Y1045" s="3">
        <v>222.99877665996</v>
      </c>
      <c r="Z1045" s="3">
        <v>7.27272727272727</v>
      </c>
      <c r="AA1045" s="3">
        <v>0.386945236587588</v>
      </c>
      <c r="AB1045" s="3">
        <v>0.341547217642573</v>
      </c>
      <c r="AC1045" s="3">
        <v>-27.9534109816972</v>
      </c>
      <c r="AD1045" s="3">
        <v>1.36638100403633</v>
      </c>
      <c r="AE1045" s="5">
        <v>5</v>
      </c>
      <c r="AF1045" s="3">
        <v>2.67095349353949</v>
      </c>
      <c r="AG1045" s="3">
        <v>95.9723645895426</v>
      </c>
      <c r="AH1045" s="3">
        <v>76.3523789301511</v>
      </c>
      <c r="AI1045" s="3">
        <v>34.8344162135275</v>
      </c>
      <c r="AJ1045" s="3">
        <v>31.3314824456137</v>
      </c>
      <c r="AK1045" s="3"/>
      <c r="AL1045" s="3"/>
      <c r="AM1045" s="3"/>
      <c r="AN1045" s="5" t="s">
        <v>46</v>
      </c>
      <c r="AO1045" s="1"/>
      <c r="AP1045" s="1"/>
      <c r="AQ1045" s="1"/>
    </row>
    <row r="1046" spans="1:43">
      <c r="A1046" s="1" t="s">
        <v>2969</v>
      </c>
      <c r="B1046" s="1" t="s">
        <v>2970</v>
      </c>
      <c r="C1046" s="3">
        <v>5.37260273972603</v>
      </c>
      <c r="D1046" s="4">
        <v>42276</v>
      </c>
      <c r="E1046" s="3">
        <v>129.4776283836</v>
      </c>
      <c r="F1046" s="5" t="s">
        <v>2971</v>
      </c>
      <c r="G1046" s="5">
        <v>1962</v>
      </c>
      <c r="H1046" s="5" t="s">
        <v>64</v>
      </c>
      <c r="I1046" s="3">
        <v>0.242843003267958</v>
      </c>
      <c r="J1046" s="3">
        <v>80.7580174927114</v>
      </c>
      <c r="K1046" s="3">
        <v>0.0379426620025267</v>
      </c>
      <c r="L1046" s="3">
        <v>72.5947521865889</v>
      </c>
      <c r="M1046" s="3">
        <v>0.181232088687011</v>
      </c>
      <c r="N1046" s="3">
        <v>78.7172011661808</v>
      </c>
      <c r="O1046" s="3">
        <v>0.583626637478381</v>
      </c>
      <c r="P1046" s="3">
        <v>70.0292397660819</v>
      </c>
      <c r="Q1046" s="3">
        <v>1.1113349601426</v>
      </c>
      <c r="R1046" s="3">
        <v>58.2840236686391</v>
      </c>
      <c r="S1046" s="3">
        <v>1.88296495117872</v>
      </c>
      <c r="T1046" s="3">
        <v>78.5607196401799</v>
      </c>
      <c r="U1046" s="3">
        <v>4.24598966329283</v>
      </c>
      <c r="V1046" s="3">
        <v>78.5493827160494</v>
      </c>
      <c r="W1046" s="3">
        <v>7.52489453839187</v>
      </c>
      <c r="X1046" s="3">
        <v>81.0185185185185</v>
      </c>
      <c r="Y1046" s="3">
        <v>14.5134490304328</v>
      </c>
      <c r="Z1046" s="3">
        <v>75.6892230576441</v>
      </c>
      <c r="AA1046" s="3">
        <v>-0.131559868213238</v>
      </c>
      <c r="AB1046" s="3">
        <v>1.71851457869705</v>
      </c>
      <c r="AC1046" s="3">
        <v>0</v>
      </c>
      <c r="AD1046" s="3"/>
      <c r="AE1046" s="5"/>
      <c r="AF1046" s="3">
        <v>0.20019078001356</v>
      </c>
      <c r="AG1046" s="3">
        <v>1.45481783959067</v>
      </c>
      <c r="AH1046" s="3">
        <v>1.6072166103392</v>
      </c>
      <c r="AI1046" s="3">
        <v>1.91280860418941</v>
      </c>
      <c r="AJ1046" s="3">
        <v>2.14817461322647</v>
      </c>
      <c r="AK1046" s="3"/>
      <c r="AL1046" s="3"/>
      <c r="AM1046" s="3">
        <v>10000</v>
      </c>
      <c r="AN1046" s="5" t="s">
        <v>56</v>
      </c>
      <c r="AO1046" s="1"/>
      <c r="AP1046" s="1"/>
      <c r="AQ1046" s="1"/>
    </row>
    <row r="1047" spans="1:43">
      <c r="A1047" s="1" t="s">
        <v>2972</v>
      </c>
      <c r="B1047" s="1" t="s">
        <v>2973</v>
      </c>
      <c r="C1047" s="3">
        <v>4.23287671232877</v>
      </c>
      <c r="D1047" s="4">
        <v>42692</v>
      </c>
      <c r="E1047" s="3">
        <v>6.8667468541</v>
      </c>
      <c r="F1047" s="5" t="s">
        <v>1719</v>
      </c>
      <c r="G1047" s="5">
        <v>1546</v>
      </c>
      <c r="H1047" s="5" t="s">
        <v>93</v>
      </c>
      <c r="I1047" s="3">
        <v>23.8646482635797</v>
      </c>
      <c r="J1047" s="3">
        <v>0.35</v>
      </c>
      <c r="K1047" s="3">
        <v>3.72856077554065</v>
      </c>
      <c r="L1047" s="3">
        <v>15.8077304261645</v>
      </c>
      <c r="M1047" s="3">
        <v>14.2036124794746</v>
      </c>
      <c r="N1047" s="3">
        <v>0.848303393213573</v>
      </c>
      <c r="O1047" s="3">
        <v>44.4444444444445</v>
      </c>
      <c r="P1047" s="3">
        <v>0.100603621730382</v>
      </c>
      <c r="Q1047" s="3">
        <v>53.2782369146006</v>
      </c>
      <c r="R1047" s="3">
        <v>1.34158926728586</v>
      </c>
      <c r="S1047" s="3">
        <v>88.6101694915254</v>
      </c>
      <c r="T1047" s="3">
        <v>9.58178930651138</v>
      </c>
      <c r="U1047" s="3">
        <v>197.222222222222</v>
      </c>
      <c r="V1047" s="3">
        <v>7.30897009966777</v>
      </c>
      <c r="W1047" s="3">
        <v>180.888298463448</v>
      </c>
      <c r="X1047" s="3">
        <v>4.24469413233458</v>
      </c>
      <c r="Y1047" s="3"/>
      <c r="Z1047" s="3"/>
      <c r="AA1047" s="3">
        <v>0.366195396416482</v>
      </c>
      <c r="AB1047" s="3">
        <v>0.374808569099416</v>
      </c>
      <c r="AC1047" s="3">
        <v>-16.38355937932</v>
      </c>
      <c r="AD1047" s="3">
        <v>2.50289555585346</v>
      </c>
      <c r="AE1047" s="5">
        <v>2</v>
      </c>
      <c r="AF1047" s="3">
        <v>2.81699435539185</v>
      </c>
      <c r="AG1047" s="3">
        <v>86.7259954252043</v>
      </c>
      <c r="AH1047" s="3">
        <v>75.9053198254449</v>
      </c>
      <c r="AI1047" s="3">
        <v>40.6263543826827</v>
      </c>
      <c r="AJ1047" s="3">
        <v>36.6534966624988</v>
      </c>
      <c r="AK1047" s="3"/>
      <c r="AL1047" s="3"/>
      <c r="AM1047" s="3"/>
      <c r="AN1047" s="5" t="s">
        <v>51</v>
      </c>
      <c r="AO1047" s="1"/>
      <c r="AP1047" s="1"/>
      <c r="AQ1047" s="1"/>
    </row>
    <row r="1048" spans="1:43">
      <c r="A1048" s="1" t="s">
        <v>2974</v>
      </c>
      <c r="B1048" s="1" t="s">
        <v>2975</v>
      </c>
      <c r="C1048" s="3">
        <v>4.81643835616438</v>
      </c>
      <c r="D1048" s="4">
        <v>42479</v>
      </c>
      <c r="E1048" s="3">
        <v>73.5511599792</v>
      </c>
      <c r="F1048" s="5" t="s">
        <v>2976</v>
      </c>
      <c r="G1048" s="5">
        <v>1759</v>
      </c>
      <c r="H1048" s="5" t="s">
        <v>93</v>
      </c>
      <c r="I1048" s="3">
        <v>23.6616264814058</v>
      </c>
      <c r="J1048" s="3">
        <v>0.4</v>
      </c>
      <c r="K1048" s="3">
        <v>3.70116518163124</v>
      </c>
      <c r="L1048" s="3">
        <v>16.2041625371655</v>
      </c>
      <c r="M1048" s="3">
        <v>13.7166478767381</v>
      </c>
      <c r="N1048" s="3">
        <v>1.14770459081836</v>
      </c>
      <c r="O1048" s="3">
        <v>41.7229546312356</v>
      </c>
      <c r="P1048" s="3">
        <v>0.251509054325956</v>
      </c>
      <c r="Q1048" s="3">
        <v>45.2771353116427</v>
      </c>
      <c r="R1048" s="3">
        <v>3.50877192982456</v>
      </c>
      <c r="S1048" s="3">
        <v>116.811256909539</v>
      </c>
      <c r="T1048" s="3">
        <v>1.90577024880889</v>
      </c>
      <c r="U1048" s="3">
        <v>277.927879016628</v>
      </c>
      <c r="V1048" s="3">
        <v>0.609080841638981</v>
      </c>
      <c r="W1048" s="3">
        <v>268.02764395869</v>
      </c>
      <c r="X1048" s="3">
        <v>0.31210986267166</v>
      </c>
      <c r="Y1048" s="3"/>
      <c r="Z1048" s="3"/>
      <c r="AA1048" s="3">
        <v>0.3895514161943</v>
      </c>
      <c r="AB1048" s="3">
        <v>0.526394205687958</v>
      </c>
      <c r="AC1048" s="3">
        <v>-18.3306055646481</v>
      </c>
      <c r="AD1048" s="3">
        <v>2.96065019824696</v>
      </c>
      <c r="AE1048" s="5">
        <v>3</v>
      </c>
      <c r="AF1048" s="3">
        <v>3.72133454625714</v>
      </c>
      <c r="AG1048" s="3">
        <v>123.528965126549</v>
      </c>
      <c r="AH1048" s="3">
        <v>96.2404979938719</v>
      </c>
      <c r="AI1048" s="3">
        <v>55.3480316389546</v>
      </c>
      <c r="AJ1048" s="3">
        <v>47.6465992825727</v>
      </c>
      <c r="AK1048" s="3"/>
      <c r="AL1048" s="3"/>
      <c r="AM1048" s="3"/>
      <c r="AN1048" s="5" t="s">
        <v>51</v>
      </c>
      <c r="AO1048" s="1"/>
      <c r="AP1048" s="1"/>
      <c r="AQ1048" s="1"/>
    </row>
    <row r="1049" spans="1:43">
      <c r="A1049" s="1" t="s">
        <v>2977</v>
      </c>
      <c r="B1049" s="1" t="s">
        <v>2978</v>
      </c>
      <c r="C1049" s="3">
        <v>5.06301369863014</v>
      </c>
      <c r="D1049" s="4">
        <v>42389</v>
      </c>
      <c r="E1049" s="3">
        <v>0.4116042958</v>
      </c>
      <c r="F1049" s="5" t="s">
        <v>2979</v>
      </c>
      <c r="G1049" s="5">
        <v>82</v>
      </c>
      <c r="H1049" s="5" t="s">
        <v>191</v>
      </c>
      <c r="I1049" s="3">
        <v>15.3641207815275</v>
      </c>
      <c r="J1049" s="3">
        <v>18.0831826401447</v>
      </c>
      <c r="K1049" s="3">
        <v>2.93185419968304</v>
      </c>
      <c r="L1049" s="3">
        <v>40.4109589041096</v>
      </c>
      <c r="M1049" s="3">
        <v>7.08985985160757</v>
      </c>
      <c r="N1049" s="3">
        <v>33.1531531531532</v>
      </c>
      <c r="O1049" s="3">
        <v>17.2382671480144</v>
      </c>
      <c r="P1049" s="3">
        <v>54.6666666666667</v>
      </c>
      <c r="Q1049" s="3">
        <v>1.6431924882629</v>
      </c>
      <c r="R1049" s="3">
        <v>92.4528301886792</v>
      </c>
      <c r="S1049" s="3">
        <v>31.6109422492401</v>
      </c>
      <c r="T1049" s="3">
        <v>89.9509803921569</v>
      </c>
      <c r="U1049" s="3">
        <v>82.7004219409283</v>
      </c>
      <c r="V1049" s="3">
        <v>87.0967741935484</v>
      </c>
      <c r="W1049" s="3">
        <v>61.7683686176837</v>
      </c>
      <c r="X1049" s="3">
        <v>88.339222614841</v>
      </c>
      <c r="Y1049" s="3">
        <v>29.2537313432836</v>
      </c>
      <c r="Z1049" s="3">
        <v>99.3670886075949</v>
      </c>
      <c r="AA1049" s="3">
        <v>0.107267915101727</v>
      </c>
      <c r="AB1049" s="3">
        <v>0.13767398518063</v>
      </c>
      <c r="AC1049" s="3">
        <v>-26.0198456449835</v>
      </c>
      <c r="AD1049" s="3">
        <v>0.667018470202688</v>
      </c>
      <c r="AE1049" s="5">
        <v>4</v>
      </c>
      <c r="AF1049" s="3">
        <v>1.06767651800592</v>
      </c>
      <c r="AG1049" s="3">
        <v>35.9545035021418</v>
      </c>
      <c r="AH1049" s="3">
        <v>36.110592458028</v>
      </c>
      <c r="AI1049" s="3">
        <v>12.6607561808465</v>
      </c>
      <c r="AJ1049" s="3">
        <v>5.38955867342203</v>
      </c>
      <c r="AK1049" s="3"/>
      <c r="AL1049" s="3"/>
      <c r="AM1049" s="3"/>
      <c r="AN1049" s="5" t="s">
        <v>46</v>
      </c>
      <c r="AO1049" s="1"/>
      <c r="AP1049" s="1"/>
      <c r="AQ1049" s="1"/>
    </row>
    <row r="1050" spans="1:43">
      <c r="A1050" s="1" t="s">
        <v>2980</v>
      </c>
      <c r="B1050" s="1" t="s">
        <v>2981</v>
      </c>
      <c r="C1050" s="3">
        <v>4.71232876712329</v>
      </c>
      <c r="D1050" s="4">
        <v>42517</v>
      </c>
      <c r="E1050" s="3">
        <v>30.4163317891</v>
      </c>
      <c r="F1050" s="5" t="s">
        <v>2982</v>
      </c>
      <c r="G1050" s="5">
        <v>1721</v>
      </c>
      <c r="H1050" s="5" t="s">
        <v>191</v>
      </c>
      <c r="I1050" s="3">
        <v>11.4649681528663</v>
      </c>
      <c r="J1050" s="3">
        <v>38.6980108499096</v>
      </c>
      <c r="K1050" s="3">
        <v>1.981351981352</v>
      </c>
      <c r="L1050" s="3">
        <v>60.4452054794521</v>
      </c>
      <c r="M1050" s="3">
        <v>5.88947156111335</v>
      </c>
      <c r="N1050" s="3">
        <v>43.7837837837838</v>
      </c>
      <c r="O1050" s="3">
        <v>24.5256166982922</v>
      </c>
      <c r="P1050" s="3">
        <v>25.7142857142857</v>
      </c>
      <c r="Q1050" s="3">
        <v>36.5054602184088</v>
      </c>
      <c r="R1050" s="3">
        <v>20.9643605870021</v>
      </c>
      <c r="S1050" s="3">
        <v>64.7834274952919</v>
      </c>
      <c r="T1050" s="3">
        <v>51.7156862745098</v>
      </c>
      <c r="U1050" s="3">
        <v>114.81178396072</v>
      </c>
      <c r="V1050" s="3">
        <v>69.7947214076246</v>
      </c>
      <c r="W1050" s="3">
        <v>68.9156788793104</v>
      </c>
      <c r="X1050" s="3">
        <v>84.452296819788</v>
      </c>
      <c r="Y1050" s="3"/>
      <c r="Z1050" s="3"/>
      <c r="AA1050" s="3">
        <v>0.254999920429348</v>
      </c>
      <c r="AB1050" s="3">
        <v>0.149049766699183</v>
      </c>
      <c r="AC1050" s="3">
        <v>-35.9220973990039</v>
      </c>
      <c r="AD1050" s="3">
        <v>0.530483879010358</v>
      </c>
      <c r="AE1050" s="5">
        <v>5</v>
      </c>
      <c r="AF1050" s="3">
        <v>1.28672199423232</v>
      </c>
      <c r="AG1050" s="3">
        <v>54.4651830521345</v>
      </c>
      <c r="AH1050" s="3">
        <v>52.6684656508318</v>
      </c>
      <c r="AI1050" s="3">
        <v>18.3301669831485</v>
      </c>
      <c r="AJ1050" s="3">
        <v>26.2035195712029</v>
      </c>
      <c r="AK1050" s="3"/>
      <c r="AL1050" s="3"/>
      <c r="AM1050" s="3"/>
      <c r="AN1050" s="5" t="s">
        <v>51</v>
      </c>
      <c r="AO1050" s="1"/>
      <c r="AP1050" s="1"/>
      <c r="AQ1050" s="1"/>
    </row>
    <row r="1051" spans="1:43">
      <c r="A1051" s="1" t="s">
        <v>2983</v>
      </c>
      <c r="B1051" s="1" t="s">
        <v>2984</v>
      </c>
      <c r="C1051" s="3">
        <v>3.6986301369863</v>
      </c>
      <c r="D1051" s="4">
        <v>42887</v>
      </c>
      <c r="E1051" s="3">
        <v>11.3540943717</v>
      </c>
      <c r="F1051" s="5" t="s">
        <v>96</v>
      </c>
      <c r="G1051" s="5">
        <v>744</v>
      </c>
      <c r="H1051" s="5" t="s">
        <v>116</v>
      </c>
      <c r="I1051" s="3">
        <v>12.4128789498439</v>
      </c>
      <c r="J1051" s="3">
        <v>9.81308411214953</v>
      </c>
      <c r="K1051" s="3">
        <v>4.20134760206103</v>
      </c>
      <c r="L1051" s="3">
        <v>10.0917431192661</v>
      </c>
      <c r="M1051" s="3">
        <v>7.05705094270472</v>
      </c>
      <c r="N1051" s="3">
        <v>5.60747663551402</v>
      </c>
      <c r="O1051" s="3">
        <v>22.3587452294517</v>
      </c>
      <c r="P1051" s="3">
        <v>7.5</v>
      </c>
      <c r="Q1051" s="3">
        <v>23.5432330827068</v>
      </c>
      <c r="R1051" s="3">
        <v>33.8624338624339</v>
      </c>
      <c r="S1051" s="3">
        <v>71.4714322984607</v>
      </c>
      <c r="T1051" s="3">
        <v>3.68098159509202</v>
      </c>
      <c r="U1051" s="3">
        <v>198.614266242617</v>
      </c>
      <c r="V1051" s="3">
        <v>0.840336134453782</v>
      </c>
      <c r="W1051" s="3">
        <v>184.216216216216</v>
      </c>
      <c r="X1051" s="3">
        <v>1.0989010989011</v>
      </c>
      <c r="Y1051" s="3"/>
      <c r="Z1051" s="3"/>
      <c r="AA1051" s="3">
        <v>0.252901729949969</v>
      </c>
      <c r="AB1051" s="3">
        <v>0.355455655410359</v>
      </c>
      <c r="AC1051" s="3">
        <v>-18.8882488479263</v>
      </c>
      <c r="AD1051" s="3">
        <v>2.20031053925336</v>
      </c>
      <c r="AE1051" s="5">
        <v>5</v>
      </c>
      <c r="AF1051" s="3">
        <v>2.85937493561501</v>
      </c>
      <c r="AG1051" s="3">
        <v>90.0456750101357</v>
      </c>
      <c r="AH1051" s="3">
        <v>73.1952971820493</v>
      </c>
      <c r="AI1051" s="3">
        <v>35.7656864095803</v>
      </c>
      <c r="AJ1051" s="3"/>
      <c r="AK1051" s="3"/>
      <c r="AL1051" s="3"/>
      <c r="AM1051" s="3"/>
      <c r="AN1051" s="5" t="s">
        <v>46</v>
      </c>
      <c r="AO1051" s="1"/>
      <c r="AP1051" s="1"/>
      <c r="AQ1051" s="1"/>
    </row>
    <row r="1052" spans="1:43">
      <c r="A1052" s="1" t="s">
        <v>2985</v>
      </c>
      <c r="B1052" s="1" t="s">
        <v>2986</v>
      </c>
      <c r="C1052" s="3">
        <v>3.91232876712329</v>
      </c>
      <c r="D1052" s="4">
        <v>42809</v>
      </c>
      <c r="E1052" s="3">
        <v>0.7090711839</v>
      </c>
      <c r="F1052" s="5" t="s">
        <v>2987</v>
      </c>
      <c r="G1052" s="5">
        <v>388</v>
      </c>
      <c r="H1052" s="5" t="s">
        <v>93</v>
      </c>
      <c r="I1052" s="3">
        <v>7.923050438974</v>
      </c>
      <c r="J1052" s="3">
        <v>39.7</v>
      </c>
      <c r="K1052" s="3">
        <v>3.8557110908639</v>
      </c>
      <c r="L1052" s="3">
        <v>14.5193260654113</v>
      </c>
      <c r="M1052" s="3">
        <v>-1.04959949492957</v>
      </c>
      <c r="N1052" s="3">
        <v>90.0199600798403</v>
      </c>
      <c r="O1052" s="3">
        <v>20.3022307507796</v>
      </c>
      <c r="P1052" s="3">
        <v>22.6861167002012</v>
      </c>
      <c r="Q1052" s="3">
        <v>20.9287746540001</v>
      </c>
      <c r="R1052" s="3">
        <v>34.9329205366357</v>
      </c>
      <c r="S1052" s="3">
        <v>82.8569345194691</v>
      </c>
      <c r="T1052" s="3">
        <v>12.86394917946</v>
      </c>
      <c r="U1052" s="3">
        <v>172.398435802737</v>
      </c>
      <c r="V1052" s="3">
        <v>12.7906976744186</v>
      </c>
      <c r="W1052" s="3">
        <v>168.490364025696</v>
      </c>
      <c r="X1052" s="3">
        <v>6.86641697877653</v>
      </c>
      <c r="Y1052" s="3"/>
      <c r="Z1052" s="3"/>
      <c r="AA1052" s="3">
        <v>0.253813302148897</v>
      </c>
      <c r="AB1052" s="3">
        <v>0.418150166075325</v>
      </c>
      <c r="AC1052" s="3">
        <v>-12.4261520283576</v>
      </c>
      <c r="AD1052" s="3">
        <v>3.13083732296294</v>
      </c>
      <c r="AE1052" s="5">
        <v>3</v>
      </c>
      <c r="AF1052" s="3">
        <v>2.72091916155686</v>
      </c>
      <c r="AG1052" s="3">
        <v>91.4101336333003</v>
      </c>
      <c r="AH1052" s="3">
        <v>63.719246079155</v>
      </c>
      <c r="AI1052" s="3">
        <v>34.9251534469927</v>
      </c>
      <c r="AJ1052" s="3"/>
      <c r="AK1052" s="3"/>
      <c r="AL1052" s="3"/>
      <c r="AM1052" s="3"/>
      <c r="AN1052" s="5" t="s">
        <v>46</v>
      </c>
      <c r="AO1052" s="1"/>
      <c r="AP1052" s="1"/>
      <c r="AQ1052" s="1"/>
    </row>
    <row r="1053" spans="1:43">
      <c r="A1053" s="1" t="s">
        <v>2988</v>
      </c>
      <c r="B1053" s="1" t="s">
        <v>2989</v>
      </c>
      <c r="C1053" s="3">
        <v>5.26849315068493</v>
      </c>
      <c r="D1053" s="4">
        <v>42314</v>
      </c>
      <c r="E1053" s="3">
        <v>1.8450342988</v>
      </c>
      <c r="F1053" s="5" t="s">
        <v>2990</v>
      </c>
      <c r="G1053" s="5">
        <v>1924</v>
      </c>
      <c r="H1053" s="5" t="s">
        <v>93</v>
      </c>
      <c r="I1053" s="3">
        <v>13.4825014343087</v>
      </c>
      <c r="J1053" s="3">
        <v>14.25</v>
      </c>
      <c r="K1053" s="3">
        <v>4.60074034902168</v>
      </c>
      <c r="L1053" s="3">
        <v>7.03666997026759</v>
      </c>
      <c r="M1053" s="3">
        <v>6.80345572354211</v>
      </c>
      <c r="N1053" s="3">
        <v>18.2135728542914</v>
      </c>
      <c r="O1053" s="3">
        <v>18.5140802875974</v>
      </c>
      <c r="P1053" s="3">
        <v>27.9678068410463</v>
      </c>
      <c r="Q1053" s="3">
        <v>20.9046454767726</v>
      </c>
      <c r="R1053" s="3">
        <v>35.0877192982456</v>
      </c>
      <c r="S1053" s="3">
        <v>68.9154568744663</v>
      </c>
      <c r="T1053" s="3">
        <v>23.7162519851773</v>
      </c>
      <c r="U1053" s="3">
        <v>99.1943605236657</v>
      </c>
      <c r="V1053" s="3">
        <v>41.140642303433</v>
      </c>
      <c r="W1053" s="3">
        <v>68.054375531011</v>
      </c>
      <c r="X1053" s="3">
        <v>46.1922596754057</v>
      </c>
      <c r="Y1053" s="3">
        <v>86.0771401693321</v>
      </c>
      <c r="Z1053" s="3">
        <v>48.8311688311688</v>
      </c>
      <c r="AA1053" s="3">
        <v>0.245641921124586</v>
      </c>
      <c r="AB1053" s="3">
        <v>0.171116053316307</v>
      </c>
      <c r="AC1053" s="3">
        <v>-22.8365384615385</v>
      </c>
      <c r="AD1053" s="3">
        <v>0.825596300955242</v>
      </c>
      <c r="AE1053" s="5">
        <v>3</v>
      </c>
      <c r="AF1053" s="3">
        <v>1.34177025696429</v>
      </c>
      <c r="AG1053" s="3">
        <v>59.3440475006612</v>
      </c>
      <c r="AH1053" s="3">
        <v>40.0049875177287</v>
      </c>
      <c r="AI1053" s="3">
        <v>18.0849255946187</v>
      </c>
      <c r="AJ1053" s="3">
        <v>18.9651654104182</v>
      </c>
      <c r="AK1053" s="3"/>
      <c r="AL1053" s="3"/>
      <c r="AM1053" s="3"/>
      <c r="AN1053" s="5" t="s">
        <v>46</v>
      </c>
      <c r="AO1053" s="1"/>
      <c r="AP1053" s="1"/>
      <c r="AQ1053" s="1"/>
    </row>
    <row r="1054" spans="1:43">
      <c r="A1054" s="1" t="s">
        <v>2991</v>
      </c>
      <c r="B1054" s="1" t="s">
        <v>2992</v>
      </c>
      <c r="C1054" s="3">
        <v>5.27397260273973</v>
      </c>
      <c r="D1054" s="4">
        <v>42312</v>
      </c>
      <c r="E1054" s="3">
        <v>6.5578392093</v>
      </c>
      <c r="F1054" s="5" t="s">
        <v>2993</v>
      </c>
      <c r="G1054" s="5">
        <v>389</v>
      </c>
      <c r="H1054" s="5" t="s">
        <v>64</v>
      </c>
      <c r="I1054" s="3">
        <v>0.278302721505224</v>
      </c>
      <c r="J1054" s="3">
        <v>37.4635568513119</v>
      </c>
      <c r="K1054" s="3">
        <v>0.0390109175481258</v>
      </c>
      <c r="L1054" s="3">
        <v>65.7434402332362</v>
      </c>
      <c r="M1054" s="3">
        <v>0.208844363597406</v>
      </c>
      <c r="N1054" s="3">
        <v>36.8804664723032</v>
      </c>
      <c r="O1054" s="3">
        <v>0.6305874156369</v>
      </c>
      <c r="P1054" s="3">
        <v>40.7894736842105</v>
      </c>
      <c r="Q1054" s="3">
        <v>1.1143612654921</v>
      </c>
      <c r="R1054" s="3">
        <v>56.2130177514793</v>
      </c>
      <c r="S1054" s="3">
        <v>1.93189181778392</v>
      </c>
      <c r="T1054" s="3">
        <v>72.5637181409295</v>
      </c>
      <c r="U1054" s="3">
        <v>4.46575868752289</v>
      </c>
      <c r="V1054" s="3">
        <v>64.8148148148148</v>
      </c>
      <c r="W1054" s="3">
        <v>8.29304747859662</v>
      </c>
      <c r="X1054" s="3">
        <v>48.6111111111111</v>
      </c>
      <c r="Y1054" s="3">
        <v>15.2993384738124</v>
      </c>
      <c r="Z1054" s="3">
        <v>54.6365914786967</v>
      </c>
      <c r="AA1054" s="3">
        <v>-0.228020091121645</v>
      </c>
      <c r="AB1054" s="3">
        <v>1.98867383638865</v>
      </c>
      <c r="AC1054" s="3">
        <v>0</v>
      </c>
      <c r="AD1054" s="3"/>
      <c r="AE1054" s="5"/>
      <c r="AF1054" s="3">
        <v>0.220643758558851</v>
      </c>
      <c r="AG1054" s="3">
        <v>1.41670952935653</v>
      </c>
      <c r="AH1054" s="3">
        <v>1.62313020411755</v>
      </c>
      <c r="AI1054" s="3">
        <v>2.06223516305515</v>
      </c>
      <c r="AJ1054" s="3">
        <v>2.26249257884958</v>
      </c>
      <c r="AK1054" s="3"/>
      <c r="AL1054" s="3"/>
      <c r="AM1054" s="3">
        <v>1000</v>
      </c>
      <c r="AN1054" s="5" t="s">
        <v>56</v>
      </c>
      <c r="AO1054" s="1"/>
      <c r="AP1054" s="1"/>
      <c r="AQ1054" s="1"/>
    </row>
    <row r="1055" spans="1:43">
      <c r="A1055" s="1" t="s">
        <v>2994</v>
      </c>
      <c r="B1055" s="1" t="s">
        <v>2995</v>
      </c>
      <c r="C1055" s="3">
        <v>5.25753424657534</v>
      </c>
      <c r="D1055" s="4">
        <v>42318</v>
      </c>
      <c r="E1055" s="3">
        <v>1.4448454551</v>
      </c>
      <c r="F1055" s="5" t="s">
        <v>2996</v>
      </c>
      <c r="G1055" s="5">
        <v>1710</v>
      </c>
      <c r="H1055" s="5" t="s">
        <v>93</v>
      </c>
      <c r="I1055" s="3">
        <v>9.22619047619047</v>
      </c>
      <c r="J1055" s="3">
        <v>33.5</v>
      </c>
      <c r="K1055" s="3">
        <v>1.31124913733609</v>
      </c>
      <c r="L1055" s="3">
        <v>58.2755203171457</v>
      </c>
      <c r="M1055" s="3">
        <v>6.22286541244574</v>
      </c>
      <c r="N1055" s="3">
        <v>22.3552894211577</v>
      </c>
      <c r="O1055" s="3">
        <v>6.76363636363636</v>
      </c>
      <c r="P1055" s="3">
        <v>61.3682092555332</v>
      </c>
      <c r="Q1055" s="3">
        <v>4.85714285714286</v>
      </c>
      <c r="R1055" s="3">
        <v>84.5201238390093</v>
      </c>
      <c r="S1055" s="3">
        <v>43.7806072477963</v>
      </c>
      <c r="T1055" s="3">
        <v>48.0148226574907</v>
      </c>
      <c r="U1055" s="3">
        <v>88.6889460154242</v>
      </c>
      <c r="V1055" s="3">
        <v>45.3488372093023</v>
      </c>
      <c r="W1055" s="3">
        <v>56.1702127659575</v>
      </c>
      <c r="X1055" s="3">
        <v>54.2446941323346</v>
      </c>
      <c r="Y1055" s="3">
        <v>109.288695042322</v>
      </c>
      <c r="Z1055" s="3">
        <v>38.3116883116883</v>
      </c>
      <c r="AA1055" s="3">
        <v>0.189493016871893</v>
      </c>
      <c r="AB1055" s="3">
        <v>0.135812940850567</v>
      </c>
      <c r="AC1055" s="3">
        <v>-32.7552986512524</v>
      </c>
      <c r="AD1055" s="3">
        <v>0.488120713593343</v>
      </c>
      <c r="AE1055" s="5">
        <v>4</v>
      </c>
      <c r="AF1055" s="3">
        <v>1.16540624147851</v>
      </c>
      <c r="AG1055" s="3">
        <v>34.6866343276952</v>
      </c>
      <c r="AH1055" s="3">
        <v>35.4642990678413</v>
      </c>
      <c r="AI1055" s="3">
        <v>15.3310057581451</v>
      </c>
      <c r="AJ1055" s="3">
        <v>13.7610916880143</v>
      </c>
      <c r="AK1055" s="3"/>
      <c r="AL1055" s="3"/>
      <c r="AM1055" s="3"/>
      <c r="AN1055" s="5" t="s">
        <v>46</v>
      </c>
      <c r="AO1055" s="1"/>
      <c r="AP1055" s="1"/>
      <c r="AQ1055" s="1"/>
    </row>
    <row r="1056" spans="1:43">
      <c r="A1056" s="1" t="s">
        <v>2997</v>
      </c>
      <c r="B1056" s="1" t="s">
        <v>2998</v>
      </c>
      <c r="C1056" s="3">
        <v>3.37534246575342</v>
      </c>
      <c r="D1056" s="4">
        <v>43005</v>
      </c>
      <c r="E1056" s="3">
        <v>8.5817069736</v>
      </c>
      <c r="F1056" s="5" t="s">
        <v>2999</v>
      </c>
      <c r="G1056" s="5">
        <v>1233</v>
      </c>
      <c r="H1056" s="5" t="s">
        <v>93</v>
      </c>
      <c r="I1056" s="3">
        <v>10.969387755102</v>
      </c>
      <c r="J1056" s="3">
        <v>25.6</v>
      </c>
      <c r="K1056" s="3">
        <v>4.48358686949558</v>
      </c>
      <c r="L1056" s="3">
        <v>7.77998017839445</v>
      </c>
      <c r="M1056" s="3">
        <v>6.661217817736</v>
      </c>
      <c r="N1056" s="3">
        <v>19.560878243513</v>
      </c>
      <c r="O1056" s="3">
        <v>21.1699164345404</v>
      </c>
      <c r="P1056" s="3">
        <v>20.3219315895372</v>
      </c>
      <c r="Q1056" s="3">
        <v>28.8888888888889</v>
      </c>
      <c r="R1056" s="3">
        <v>19.969040247678</v>
      </c>
      <c r="S1056" s="3">
        <v>87.3653984206748</v>
      </c>
      <c r="T1056" s="3">
        <v>10.3758602435151</v>
      </c>
      <c r="U1056" s="3">
        <v>185.557986870897</v>
      </c>
      <c r="V1056" s="3">
        <v>9.7452934662237</v>
      </c>
      <c r="W1056" s="3">
        <v>168.518518518519</v>
      </c>
      <c r="X1056" s="3">
        <v>6.8039950062422</v>
      </c>
      <c r="Y1056" s="3"/>
      <c r="Z1056" s="3"/>
      <c r="AA1056" s="3">
        <v>0.371996376511878</v>
      </c>
      <c r="AB1056" s="3">
        <v>0.349352853073864</v>
      </c>
      <c r="AC1056" s="3">
        <v>-27.6198934280639</v>
      </c>
      <c r="AD1056" s="3">
        <v>1.40873486352543</v>
      </c>
      <c r="AE1056" s="5">
        <v>3</v>
      </c>
      <c r="AF1056" s="3">
        <v>2.67520929853079</v>
      </c>
      <c r="AG1056" s="3">
        <v>79.5233293836943</v>
      </c>
      <c r="AH1056" s="3">
        <v>75.6705413566461</v>
      </c>
      <c r="AI1056" s="3">
        <v>37.4952421117899</v>
      </c>
      <c r="AJ1056" s="3"/>
      <c r="AK1056" s="3"/>
      <c r="AL1056" s="3"/>
      <c r="AM1056" s="3"/>
      <c r="AN1056" s="5" t="s">
        <v>46</v>
      </c>
      <c r="AO1056" s="1"/>
      <c r="AP1056" s="1"/>
      <c r="AQ1056" s="1"/>
    </row>
    <row r="1057" spans="1:43">
      <c r="A1057" s="1" t="s">
        <v>3000</v>
      </c>
      <c r="B1057" s="1" t="s">
        <v>3001</v>
      </c>
      <c r="C1057" s="3">
        <v>5.22191780821918</v>
      </c>
      <c r="D1057" s="4">
        <v>42331</v>
      </c>
      <c r="E1057" s="3">
        <v>0.2917630722</v>
      </c>
      <c r="F1057" s="5" t="s">
        <v>1280</v>
      </c>
      <c r="G1057" s="5">
        <v>1361</v>
      </c>
      <c r="H1057" s="5" t="s">
        <v>60</v>
      </c>
      <c r="I1057" s="3">
        <v>0.683994528043776</v>
      </c>
      <c r="J1057" s="3">
        <v>79.9603174603175</v>
      </c>
      <c r="K1057" s="3">
        <v>0.136054421768708</v>
      </c>
      <c r="L1057" s="3">
        <v>85.7142857142857</v>
      </c>
      <c r="M1057" s="3">
        <v>-3.91644908616188</v>
      </c>
      <c r="N1057" s="3">
        <v>87.7349159248269</v>
      </c>
      <c r="O1057" s="3">
        <v>-3.41207349081365</v>
      </c>
      <c r="P1057" s="3">
        <v>85.9026369168357</v>
      </c>
      <c r="Q1057" s="3">
        <v>-13.0023640661939</v>
      </c>
      <c r="R1057" s="3">
        <v>95.3926701570681</v>
      </c>
      <c r="S1057" s="3">
        <v>0.272479564032698</v>
      </c>
      <c r="T1057" s="3">
        <v>94.4444444444444</v>
      </c>
      <c r="U1057" s="3">
        <v>30.7282415630551</v>
      </c>
      <c r="V1057" s="3">
        <v>82.1731748726655</v>
      </c>
      <c r="W1057" s="3">
        <v>7.13245997088791</v>
      </c>
      <c r="X1057" s="3">
        <v>90</v>
      </c>
      <c r="Y1057" s="3">
        <v>0.272479564032698</v>
      </c>
      <c r="Z1057" s="3">
        <v>96.1165048543689</v>
      </c>
      <c r="AA1057" s="3">
        <v>-0.00667284253437693</v>
      </c>
      <c r="AB1057" s="3">
        <v>0.0250858849327334</v>
      </c>
      <c r="AC1057" s="3">
        <v>-37.2353673723537</v>
      </c>
      <c r="AD1057" s="3">
        <v>0.062274574902601</v>
      </c>
      <c r="AE1057" s="5">
        <v>7</v>
      </c>
      <c r="AF1057" s="3">
        <v>0.147316038709731</v>
      </c>
      <c r="AG1057" s="3">
        <v>5.64612944253293</v>
      </c>
      <c r="AH1057" s="3">
        <v>17.892603885617</v>
      </c>
      <c r="AI1057" s="3">
        <v>-0.409655971209444</v>
      </c>
      <c r="AJ1057" s="3">
        <v>0.430346843922713</v>
      </c>
      <c r="AK1057" s="3"/>
      <c r="AL1057" s="3"/>
      <c r="AM1057" s="3"/>
      <c r="AN1057" s="5" t="s">
        <v>46</v>
      </c>
      <c r="AO1057" s="1"/>
      <c r="AP1057" s="1"/>
      <c r="AQ1057" s="1"/>
    </row>
    <row r="1058" spans="1:43">
      <c r="A1058" s="1" t="s">
        <v>3002</v>
      </c>
      <c r="B1058" s="1" t="s">
        <v>3003</v>
      </c>
      <c r="C1058" s="3">
        <v>1.95342465753425</v>
      </c>
      <c r="D1058" s="4">
        <v>43524</v>
      </c>
      <c r="E1058" s="3">
        <v>0.2537515508</v>
      </c>
      <c r="F1058" s="5" t="s">
        <v>3004</v>
      </c>
      <c r="G1058" s="5">
        <v>714</v>
      </c>
      <c r="H1058" s="5" t="s">
        <v>55</v>
      </c>
      <c r="I1058" s="3">
        <v>11.6172680412371</v>
      </c>
      <c r="J1058" s="3">
        <v>40.5323653962492</v>
      </c>
      <c r="K1058" s="3">
        <v>2.29111307942131</v>
      </c>
      <c r="L1058" s="3">
        <v>56.6101694915254</v>
      </c>
      <c r="M1058" s="3">
        <v>9.20380760259723</v>
      </c>
      <c r="N1058" s="3">
        <v>16.3375224416517</v>
      </c>
      <c r="O1058" s="3">
        <v>12.0794513457557</v>
      </c>
      <c r="P1058" s="3">
        <v>75.7615894039735</v>
      </c>
      <c r="Q1058" s="3">
        <v>15.164206887382</v>
      </c>
      <c r="R1058" s="3">
        <v>74.0853658536585</v>
      </c>
      <c r="S1058" s="3">
        <v>48.1231295425395</v>
      </c>
      <c r="T1058" s="3">
        <v>77.05078125</v>
      </c>
      <c r="U1058" s="3"/>
      <c r="V1058" s="3"/>
      <c r="W1058" s="3"/>
      <c r="X1058" s="3"/>
      <c r="Y1058" s="3"/>
      <c r="Z1058" s="3"/>
      <c r="AA1058" s="3">
        <v>0.209282316565245</v>
      </c>
      <c r="AB1058" s="3">
        <v>0.326845858587817</v>
      </c>
      <c r="AC1058" s="3">
        <v>-19.2484244923364</v>
      </c>
      <c r="AD1058" s="3"/>
      <c r="AE1058" s="5">
        <v>2</v>
      </c>
      <c r="AF1058" s="3">
        <v>2.28658801318909</v>
      </c>
      <c r="AG1058" s="3">
        <v>45.9660055597768</v>
      </c>
      <c r="AH1058" s="3"/>
      <c r="AI1058" s="3"/>
      <c r="AJ1058" s="3"/>
      <c r="AK1058" s="3"/>
      <c r="AL1058" s="3"/>
      <c r="AM1058" s="3"/>
      <c r="AN1058" s="5" t="s">
        <v>51</v>
      </c>
      <c r="AO1058" s="1"/>
      <c r="AP1058" s="1"/>
      <c r="AQ1058" s="1"/>
    </row>
    <row r="1059" spans="1:43">
      <c r="A1059" s="1" t="s">
        <v>3005</v>
      </c>
      <c r="B1059" s="1" t="s">
        <v>3006</v>
      </c>
      <c r="C1059" s="3">
        <v>3.95068493150685</v>
      </c>
      <c r="D1059" s="4">
        <v>42795</v>
      </c>
      <c r="E1059" s="3">
        <v>4.9950076926</v>
      </c>
      <c r="F1059" s="5" t="s">
        <v>3007</v>
      </c>
      <c r="G1059" s="5">
        <v>590</v>
      </c>
      <c r="H1059" s="5" t="s">
        <v>93</v>
      </c>
      <c r="I1059" s="3">
        <v>8.27974276527331</v>
      </c>
      <c r="J1059" s="3">
        <v>37.7</v>
      </c>
      <c r="K1059" s="3">
        <v>0.747943156320122</v>
      </c>
      <c r="L1059" s="3">
        <v>76.7096134786918</v>
      </c>
      <c r="M1059" s="3">
        <v>5.39906103286385</v>
      </c>
      <c r="N1059" s="3">
        <v>27.1956087824351</v>
      </c>
      <c r="O1059" s="3">
        <v>15.4241645244216</v>
      </c>
      <c r="P1059" s="3">
        <v>37.3239436619718</v>
      </c>
      <c r="Q1059" s="3">
        <v>20.0031446645161</v>
      </c>
      <c r="R1059" s="3">
        <v>36.9453044375645</v>
      </c>
      <c r="S1059" s="3">
        <v>56.4444665764013</v>
      </c>
      <c r="T1059" s="3">
        <v>35.6802541026998</v>
      </c>
      <c r="U1059" s="3">
        <v>69.3859215665072</v>
      </c>
      <c r="V1059" s="3">
        <v>55.2602436323367</v>
      </c>
      <c r="W1059" s="3">
        <v>65.119671676306</v>
      </c>
      <c r="X1059" s="3">
        <v>47.940074906367</v>
      </c>
      <c r="Y1059" s="3"/>
      <c r="Z1059" s="3"/>
      <c r="AA1059" s="3">
        <v>0.48534338615801</v>
      </c>
      <c r="AB1059" s="3">
        <v>0.348258734316423</v>
      </c>
      <c r="AC1059" s="3">
        <v>-14.0415666064572</v>
      </c>
      <c r="AD1059" s="3">
        <v>1.2932402617429</v>
      </c>
      <c r="AE1059" s="5">
        <v>3</v>
      </c>
      <c r="AF1059" s="3">
        <v>1.29137436690099</v>
      </c>
      <c r="AG1059" s="3">
        <v>49.4473482016727</v>
      </c>
      <c r="AH1059" s="3">
        <v>30.98133777721</v>
      </c>
      <c r="AI1059" s="3">
        <v>17.5709119154928</v>
      </c>
      <c r="AJ1059" s="3"/>
      <c r="AK1059" s="3"/>
      <c r="AL1059" s="3"/>
      <c r="AM1059" s="3"/>
      <c r="AN1059" s="5" t="s">
        <v>51</v>
      </c>
      <c r="AO1059" s="1"/>
      <c r="AP1059" s="1"/>
      <c r="AQ1059" s="1"/>
    </row>
    <row r="1060" spans="1:43">
      <c r="A1060" s="1" t="s">
        <v>3008</v>
      </c>
      <c r="B1060" s="1" t="s">
        <v>3009</v>
      </c>
      <c r="C1060" s="3">
        <v>5.24109589041096</v>
      </c>
      <c r="D1060" s="4">
        <v>42324</v>
      </c>
      <c r="E1060" s="3">
        <v>6.5378126652</v>
      </c>
      <c r="F1060" s="5" t="s">
        <v>3010</v>
      </c>
      <c r="G1060" s="5">
        <v>411</v>
      </c>
      <c r="H1060" s="5" t="s">
        <v>93</v>
      </c>
      <c r="I1060" s="3">
        <v>2.48334342822532</v>
      </c>
      <c r="J1060" s="3">
        <v>74.6</v>
      </c>
      <c r="K1060" s="3">
        <v>0.834326579261026</v>
      </c>
      <c r="L1060" s="3">
        <v>73.98414271556</v>
      </c>
      <c r="M1060" s="3">
        <v>1.43884892086331</v>
      </c>
      <c r="N1060" s="3">
        <v>64.7205588822355</v>
      </c>
      <c r="O1060" s="3">
        <v>3.99508297480024</v>
      </c>
      <c r="P1060" s="3">
        <v>80.6841046277666</v>
      </c>
      <c r="Q1060" s="3">
        <v>8.11501597444089</v>
      </c>
      <c r="R1060" s="3">
        <v>69.453044375645</v>
      </c>
      <c r="S1060" s="3">
        <v>21.0649804692435</v>
      </c>
      <c r="T1060" s="3">
        <v>75.1720487030175</v>
      </c>
      <c r="U1060" s="3">
        <v>27.732890469094</v>
      </c>
      <c r="V1060" s="3">
        <v>87.0985603543743</v>
      </c>
      <c r="W1060" s="3">
        <v>32.6278885081912</v>
      </c>
      <c r="X1060" s="3">
        <v>78.9637952559301</v>
      </c>
      <c r="Y1060" s="3">
        <v>95.8379510902655</v>
      </c>
      <c r="Z1060" s="3">
        <v>44.4155844155844</v>
      </c>
      <c r="AA1060" s="3">
        <v>0.431062573972802</v>
      </c>
      <c r="AB1060" s="3">
        <v>0.593796046448289</v>
      </c>
      <c r="AC1060" s="3">
        <v>-3.47361389445558</v>
      </c>
      <c r="AD1060" s="3">
        <v>2.83593263223123</v>
      </c>
      <c r="AE1060" s="5">
        <v>2</v>
      </c>
      <c r="AF1060" s="3">
        <v>0.773872120614046</v>
      </c>
      <c r="AG1060" s="3">
        <v>18.0922164200355</v>
      </c>
      <c r="AH1060" s="3">
        <v>12.7531721254177</v>
      </c>
      <c r="AI1060" s="3">
        <v>9.53804184864797</v>
      </c>
      <c r="AJ1060" s="3">
        <v>8.50297632650059</v>
      </c>
      <c r="AK1060" s="3"/>
      <c r="AL1060" s="3"/>
      <c r="AM1060" s="3">
        <v>50</v>
      </c>
      <c r="AN1060" s="5" t="s">
        <v>56</v>
      </c>
      <c r="AO1060" s="1"/>
      <c r="AP1060" s="1"/>
      <c r="AQ1060" s="1"/>
    </row>
    <row r="1061" spans="1:43">
      <c r="A1061" s="1" t="s">
        <v>3011</v>
      </c>
      <c r="B1061" s="1" t="s">
        <v>3012</v>
      </c>
      <c r="C1061" s="3">
        <v>5.24109589041096</v>
      </c>
      <c r="D1061" s="4">
        <v>42324</v>
      </c>
      <c r="E1061" s="3">
        <v>0.4822017403</v>
      </c>
      <c r="F1061" s="5" t="s">
        <v>3013</v>
      </c>
      <c r="G1061" s="5">
        <v>990</v>
      </c>
      <c r="H1061" s="5" t="s">
        <v>93</v>
      </c>
      <c r="I1061" s="3">
        <v>-4.71444665915591</v>
      </c>
      <c r="J1061" s="3">
        <v>98.75</v>
      </c>
      <c r="K1061" s="3">
        <v>-0.488732011946789</v>
      </c>
      <c r="L1061" s="3">
        <v>97.4231912784936</v>
      </c>
      <c r="M1061" s="3">
        <v>-4.97796214674618</v>
      </c>
      <c r="N1061" s="3">
        <v>97.4550898203593</v>
      </c>
      <c r="O1061" s="3">
        <v>-3.87305472984788</v>
      </c>
      <c r="P1061" s="3">
        <v>98.0382293762575</v>
      </c>
      <c r="Q1061" s="3">
        <v>-0.838744588744596</v>
      </c>
      <c r="R1061" s="3">
        <v>95.2012383900929</v>
      </c>
      <c r="S1061" s="3">
        <v>4.52514497575814</v>
      </c>
      <c r="T1061" s="3">
        <v>97.4589730015881</v>
      </c>
      <c r="U1061" s="3">
        <v>13.2454423730559</v>
      </c>
      <c r="V1061" s="3">
        <v>97.6190476190476</v>
      </c>
      <c r="W1061" s="3">
        <v>7.16374269005847</v>
      </c>
      <c r="X1061" s="3">
        <v>98.4394506866417</v>
      </c>
      <c r="Y1061" s="3">
        <v>9.84015984015984</v>
      </c>
      <c r="Z1061" s="3">
        <v>98.1818181818182</v>
      </c>
      <c r="AA1061" s="3">
        <v>0.0453065967199411</v>
      </c>
      <c r="AB1061" s="3">
        <v>0.0231018660335902</v>
      </c>
      <c r="AC1061" s="3">
        <v>-7.42206350738345</v>
      </c>
      <c r="AD1061" s="3">
        <v>0.313761340287372</v>
      </c>
      <c r="AE1061" s="5">
        <v>3</v>
      </c>
      <c r="AF1061" s="3">
        <v>0.222836777008078</v>
      </c>
      <c r="AG1061" s="3">
        <v>2.23945550028142</v>
      </c>
      <c r="AH1061" s="3">
        <v>6.14370971881628</v>
      </c>
      <c r="AI1061" s="3">
        <v>2.33806451282503</v>
      </c>
      <c r="AJ1061" s="3">
        <v>2.31726108284187</v>
      </c>
      <c r="AK1061" s="3"/>
      <c r="AL1061" s="3"/>
      <c r="AM1061" s="3"/>
      <c r="AN1061" s="5" t="s">
        <v>46</v>
      </c>
      <c r="AO1061" s="1"/>
      <c r="AP1061" s="1"/>
      <c r="AQ1061" s="1"/>
    </row>
    <row r="1062" spans="1:43">
      <c r="A1062" s="1" t="s">
        <v>3014</v>
      </c>
      <c r="B1062" s="1" t="s">
        <v>3015</v>
      </c>
      <c r="C1062" s="3">
        <v>5.2986301369863</v>
      </c>
      <c r="D1062" s="4">
        <v>42303</v>
      </c>
      <c r="E1062" s="3">
        <v>31.9823090923</v>
      </c>
      <c r="F1062" s="5" t="s">
        <v>1896</v>
      </c>
      <c r="G1062" s="5">
        <v>1935</v>
      </c>
      <c r="H1062" s="5" t="s">
        <v>50</v>
      </c>
      <c r="I1062" s="3">
        <v>0.312807221378145</v>
      </c>
      <c r="J1062" s="3">
        <v>16.2572577043323</v>
      </c>
      <c r="K1062" s="3">
        <v>0.0356506238859218</v>
      </c>
      <c r="L1062" s="3">
        <v>23.5059760956175</v>
      </c>
      <c r="M1062" s="3">
        <v>0.0178221350917859</v>
      </c>
      <c r="N1062" s="3">
        <v>32.8584149599288</v>
      </c>
      <c r="O1062" s="3">
        <v>0.799281544678961</v>
      </c>
      <c r="P1062" s="3">
        <v>30.3334856098675</v>
      </c>
      <c r="Q1062" s="3">
        <v>1.55627940644229</v>
      </c>
      <c r="R1062" s="3">
        <v>11.733462095606</v>
      </c>
      <c r="S1062" s="3">
        <v>3.05839406214642</v>
      </c>
      <c r="T1062" s="3">
        <v>11.2994350282486</v>
      </c>
      <c r="U1062" s="3">
        <v>7.73701454972297</v>
      </c>
      <c r="V1062" s="3">
        <v>19.7368421052632</v>
      </c>
      <c r="W1062" s="3">
        <v>17.0575503410228</v>
      </c>
      <c r="X1062" s="3">
        <v>14.8867313915858</v>
      </c>
      <c r="Y1062" s="3">
        <v>21.9135460946322</v>
      </c>
      <c r="Z1062" s="3">
        <v>20.9150326797386</v>
      </c>
      <c r="AA1062" s="3">
        <v>0.109664911405408</v>
      </c>
      <c r="AB1062" s="3">
        <v>0.598235330139662</v>
      </c>
      <c r="AC1062" s="3">
        <v>-2.21313661007911</v>
      </c>
      <c r="AD1062" s="3">
        <v>2.43094429151279</v>
      </c>
      <c r="AE1062" s="5">
        <v>4</v>
      </c>
      <c r="AF1062" s="3">
        <v>0.44013161215844</v>
      </c>
      <c r="AG1062" s="3">
        <v>3.80524334686094</v>
      </c>
      <c r="AH1062" s="3">
        <v>4.16839928114163</v>
      </c>
      <c r="AI1062" s="3">
        <v>5.47002055340229</v>
      </c>
      <c r="AJ1062" s="3">
        <v>4.68846780835308</v>
      </c>
      <c r="AK1062" s="3"/>
      <c r="AL1062" s="3"/>
      <c r="AM1062" s="3"/>
      <c r="AN1062" s="5" t="s">
        <v>51</v>
      </c>
      <c r="AO1062" s="1"/>
      <c r="AP1062" s="1"/>
      <c r="AQ1062" s="1"/>
    </row>
    <row r="1063" spans="1:43">
      <c r="A1063" s="1" t="s">
        <v>3016</v>
      </c>
      <c r="B1063" s="1" t="s">
        <v>3017</v>
      </c>
      <c r="C1063" s="3">
        <v>5.29315068493151</v>
      </c>
      <c r="D1063" s="4">
        <v>42305</v>
      </c>
      <c r="E1063" s="3">
        <v>1.7195275671</v>
      </c>
      <c r="F1063" s="5" t="s">
        <v>3018</v>
      </c>
      <c r="G1063" s="5">
        <v>778</v>
      </c>
      <c r="H1063" s="5" t="s">
        <v>93</v>
      </c>
      <c r="I1063" s="3">
        <v>3.94617418412849</v>
      </c>
      <c r="J1063" s="3">
        <v>59.25</v>
      </c>
      <c r="K1063" s="3">
        <v>1.98226799334082</v>
      </c>
      <c r="L1063" s="3">
        <v>44.8463825569871</v>
      </c>
      <c r="M1063" s="3">
        <v>1.5537049888195</v>
      </c>
      <c r="N1063" s="3">
        <v>62.8243512974052</v>
      </c>
      <c r="O1063" s="3">
        <v>7.40906866742783</v>
      </c>
      <c r="P1063" s="3">
        <v>58.6519114688129</v>
      </c>
      <c r="Q1063" s="3">
        <v>7.68570377335351</v>
      </c>
      <c r="R1063" s="3">
        <v>71.5170278637771</v>
      </c>
      <c r="S1063" s="3">
        <v>52.2865236746257</v>
      </c>
      <c r="T1063" s="3">
        <v>40.1799894123875</v>
      </c>
      <c r="U1063" s="3">
        <v>136.115095016135</v>
      </c>
      <c r="V1063" s="3">
        <v>25.7475083056478</v>
      </c>
      <c r="W1063" s="3">
        <v>148.078734224901</v>
      </c>
      <c r="X1063" s="3">
        <v>11.7977528089888</v>
      </c>
      <c r="Y1063" s="3">
        <v>163.146853146853</v>
      </c>
      <c r="Z1063" s="3">
        <v>20.9090909090909</v>
      </c>
      <c r="AA1063" s="3">
        <v>0.22971990188184</v>
      </c>
      <c r="AB1063" s="3">
        <v>0.376298637340221</v>
      </c>
      <c r="AC1063" s="3">
        <v>-17.0025516846326</v>
      </c>
      <c r="AD1063" s="3">
        <v>2.07601695587891</v>
      </c>
      <c r="AE1063" s="5">
        <v>2</v>
      </c>
      <c r="AF1063" s="3">
        <v>2.56405168033838</v>
      </c>
      <c r="AG1063" s="3">
        <v>53.4567126421434</v>
      </c>
      <c r="AH1063" s="3">
        <v>52.7217611530837</v>
      </c>
      <c r="AI1063" s="3">
        <v>34.3136578698987</v>
      </c>
      <c r="AJ1063" s="3">
        <v>26.2833721981067</v>
      </c>
      <c r="AK1063" s="3"/>
      <c r="AL1063" s="3"/>
      <c r="AM1063" s="3"/>
      <c r="AN1063" s="5" t="s">
        <v>46</v>
      </c>
      <c r="AO1063" s="1"/>
      <c r="AP1063" s="1"/>
      <c r="AQ1063" s="1"/>
    </row>
    <row r="1064" spans="1:43">
      <c r="A1064" s="1" t="s">
        <v>3019</v>
      </c>
      <c r="B1064" s="1" t="s">
        <v>3020</v>
      </c>
      <c r="C1064" s="3">
        <v>5.30958904109589</v>
      </c>
      <c r="D1064" s="4">
        <v>42299</v>
      </c>
      <c r="E1064" s="3">
        <v>85.7259451546</v>
      </c>
      <c r="F1064" s="5" t="s">
        <v>3021</v>
      </c>
      <c r="G1064" s="5">
        <v>632</v>
      </c>
      <c r="H1064" s="5" t="s">
        <v>64</v>
      </c>
      <c r="I1064" s="3">
        <v>0.311860314965013</v>
      </c>
      <c r="J1064" s="3">
        <v>5.24781341107872</v>
      </c>
      <c r="K1064" s="3">
        <v>0.0465694777502757</v>
      </c>
      <c r="L1064" s="3">
        <v>10.3498542274052</v>
      </c>
      <c r="M1064" s="3">
        <v>0.233324403835642</v>
      </c>
      <c r="N1064" s="3">
        <v>5.24781341107872</v>
      </c>
      <c r="O1064" s="3">
        <v>0.729714235508508</v>
      </c>
      <c r="P1064" s="3">
        <v>1.0233918128655</v>
      </c>
      <c r="Q1064" s="3">
        <v>1.36984258949335</v>
      </c>
      <c r="R1064" s="3">
        <v>0.887573964497041</v>
      </c>
      <c r="S1064" s="3">
        <v>2.51735655265859</v>
      </c>
      <c r="T1064" s="3">
        <v>1.94902548725637</v>
      </c>
      <c r="U1064" s="3">
        <v>5.55947071098482</v>
      </c>
      <c r="V1064" s="3">
        <v>1.54320987654321</v>
      </c>
      <c r="W1064" s="3">
        <v>9.3483669394886</v>
      </c>
      <c r="X1064" s="3">
        <v>5.55555555555556</v>
      </c>
      <c r="Y1064" s="3">
        <v>16.4863690008308</v>
      </c>
      <c r="Z1064" s="3">
        <v>19.5488721804511</v>
      </c>
      <c r="AA1064" s="3">
        <v>0.819671159704658</v>
      </c>
      <c r="AB1064" s="3">
        <v>5.72809882717211</v>
      </c>
      <c r="AC1064" s="3">
        <v>0</v>
      </c>
      <c r="AD1064" s="3"/>
      <c r="AE1064" s="5"/>
      <c r="AF1064" s="3">
        <v>0.247120605762524</v>
      </c>
      <c r="AG1064" s="3">
        <v>1.89842972620384</v>
      </c>
      <c r="AH1064" s="3">
        <v>2.04637260401037</v>
      </c>
      <c r="AI1064" s="3">
        <v>2.28570278563596</v>
      </c>
      <c r="AJ1064" s="3">
        <v>2.3704046620574</v>
      </c>
      <c r="AK1064" s="3"/>
      <c r="AL1064" s="3"/>
      <c r="AM1064" s="3">
        <v>10</v>
      </c>
      <c r="AN1064" s="5" t="s">
        <v>56</v>
      </c>
      <c r="AO1064" s="1"/>
      <c r="AP1064" s="1"/>
      <c r="AQ1064" s="1"/>
    </row>
    <row r="1065" spans="1:43">
      <c r="A1065" s="1" t="s">
        <v>3022</v>
      </c>
      <c r="B1065" s="1" t="s">
        <v>3023</v>
      </c>
      <c r="C1065" s="3">
        <v>5.18082191780822</v>
      </c>
      <c r="D1065" s="4">
        <v>42346</v>
      </c>
      <c r="E1065" s="3">
        <v>45.8187100964</v>
      </c>
      <c r="F1065" s="5" t="s">
        <v>3024</v>
      </c>
      <c r="G1065" s="5">
        <v>1892</v>
      </c>
      <c r="H1065" s="5" t="s">
        <v>93</v>
      </c>
      <c r="I1065" s="3">
        <v>8.88218449580691</v>
      </c>
      <c r="J1065" s="3">
        <v>35</v>
      </c>
      <c r="K1065" s="3">
        <v>3.29888905059912</v>
      </c>
      <c r="L1065" s="3">
        <v>23.2408325074331</v>
      </c>
      <c r="M1065" s="3">
        <v>5.45787727205192</v>
      </c>
      <c r="N1065" s="3">
        <v>26.8463073852295</v>
      </c>
      <c r="O1065" s="3">
        <v>16.725139787304</v>
      </c>
      <c r="P1065" s="3">
        <v>33.2997987927565</v>
      </c>
      <c r="Q1065" s="3">
        <v>25.7782503396538</v>
      </c>
      <c r="R1065" s="3">
        <v>26.0577915376677</v>
      </c>
      <c r="S1065" s="3">
        <v>69.7059057942138</v>
      </c>
      <c r="T1065" s="3">
        <v>22.7633668607729</v>
      </c>
      <c r="U1065" s="3">
        <v>118.613963039014</v>
      </c>
      <c r="V1065" s="3">
        <v>33.5548172757475</v>
      </c>
      <c r="W1065" s="3">
        <v>97.4133135546078</v>
      </c>
      <c r="X1065" s="3">
        <v>32.147315855181</v>
      </c>
      <c r="Y1065" s="3">
        <v>141.772435327198</v>
      </c>
      <c r="Z1065" s="3">
        <v>26.6233766233766</v>
      </c>
      <c r="AA1065" s="3">
        <v>0.348042835324786</v>
      </c>
      <c r="AB1065" s="3">
        <v>0.264783964027189</v>
      </c>
      <c r="AC1065" s="3">
        <v>-23.4814687714482</v>
      </c>
      <c r="AD1065" s="3">
        <v>1.08147989953196</v>
      </c>
      <c r="AE1065" s="5">
        <v>3</v>
      </c>
      <c r="AF1065" s="3">
        <v>1.7228038753697</v>
      </c>
      <c r="AG1065" s="3">
        <v>61.2025852259125</v>
      </c>
      <c r="AH1065" s="3">
        <v>51.419511681333</v>
      </c>
      <c r="AI1065" s="3">
        <v>23.6307964181522</v>
      </c>
      <c r="AJ1065" s="3">
        <v>22.1848090816381</v>
      </c>
      <c r="AK1065" s="3"/>
      <c r="AL1065" s="3"/>
      <c r="AM1065" s="3"/>
      <c r="AN1065" s="5" t="s">
        <v>51</v>
      </c>
      <c r="AO1065" s="1"/>
      <c r="AP1065" s="1"/>
      <c r="AQ1065" s="1"/>
    </row>
    <row r="1066" spans="1:43">
      <c r="A1066" s="1" t="s">
        <v>3025</v>
      </c>
      <c r="B1066" s="1" t="s">
        <v>3026</v>
      </c>
      <c r="C1066" s="3">
        <v>5.30684931506849</v>
      </c>
      <c r="D1066" s="4">
        <v>42300</v>
      </c>
      <c r="E1066" s="3">
        <v>26.6331598122</v>
      </c>
      <c r="F1066" s="5" t="s">
        <v>2476</v>
      </c>
      <c r="G1066" s="5">
        <v>274</v>
      </c>
      <c r="H1066" s="5" t="s">
        <v>50</v>
      </c>
      <c r="I1066" s="3">
        <v>0.102373196835744</v>
      </c>
      <c r="J1066" s="3">
        <v>53.3273782938812</v>
      </c>
      <c r="K1066" s="3">
        <v>-0.0278836323078452</v>
      </c>
      <c r="L1066" s="3">
        <v>68.083222664896</v>
      </c>
      <c r="M1066" s="3">
        <v>-0.12999071494893</v>
      </c>
      <c r="N1066" s="3">
        <v>61.219946571683</v>
      </c>
      <c r="O1066" s="3">
        <v>0.758782201405167</v>
      </c>
      <c r="P1066" s="3">
        <v>37.5970762905436</v>
      </c>
      <c r="Q1066" s="3">
        <v>1.27106675454288</v>
      </c>
      <c r="R1066" s="3">
        <v>30.420086914534</v>
      </c>
      <c r="S1066" s="3">
        <v>2.3406279733587</v>
      </c>
      <c r="T1066" s="3">
        <v>28.9265536723164</v>
      </c>
      <c r="U1066" s="3">
        <v>6.86050633293037</v>
      </c>
      <c r="V1066" s="3">
        <v>33.5913312693498</v>
      </c>
      <c r="W1066" s="3">
        <v>14.5237227772989</v>
      </c>
      <c r="X1066" s="3">
        <v>37.5404530744337</v>
      </c>
      <c r="Y1066" s="3">
        <v>21.3717711307086</v>
      </c>
      <c r="Z1066" s="3">
        <v>25.4901960784314</v>
      </c>
      <c r="AA1066" s="3">
        <v>0.0717171789958564</v>
      </c>
      <c r="AB1066" s="3">
        <v>0.52905482038294</v>
      </c>
      <c r="AC1066" s="3">
        <v>-1.97826692672055</v>
      </c>
      <c r="AD1066" s="3">
        <v>2.33310178587398</v>
      </c>
      <c r="AE1066" s="5">
        <v>4</v>
      </c>
      <c r="AF1066" s="3">
        <v>0.376472998696109</v>
      </c>
      <c r="AG1066" s="3">
        <v>3.04315644542656</v>
      </c>
      <c r="AH1066" s="3">
        <v>3.57936664191592</v>
      </c>
      <c r="AI1066" s="3">
        <v>4.81336274598498</v>
      </c>
      <c r="AJ1066" s="3">
        <v>4.43658098837263</v>
      </c>
      <c r="AK1066" s="3"/>
      <c r="AL1066" s="3"/>
      <c r="AM1066" s="3">
        <v>1</v>
      </c>
      <c r="AN1066" s="5" t="s">
        <v>56</v>
      </c>
      <c r="AO1066" s="1"/>
      <c r="AP1066" s="1"/>
      <c r="AQ1066" s="1"/>
    </row>
    <row r="1067" spans="1:43">
      <c r="A1067" s="1" t="s">
        <v>3027</v>
      </c>
      <c r="B1067" s="1" t="s">
        <v>3028</v>
      </c>
      <c r="C1067" s="3">
        <v>5.25479452054795</v>
      </c>
      <c r="D1067" s="4">
        <v>42319</v>
      </c>
      <c r="E1067" s="3">
        <v>0.2827693662</v>
      </c>
      <c r="F1067" s="5" t="s">
        <v>3029</v>
      </c>
      <c r="G1067" s="5">
        <v>982</v>
      </c>
      <c r="H1067" s="5" t="s">
        <v>226</v>
      </c>
      <c r="I1067" s="3">
        <v>3.69948277373543</v>
      </c>
      <c r="J1067" s="3">
        <v>19.0611664295875</v>
      </c>
      <c r="K1067" s="3">
        <v>2.49545100077984</v>
      </c>
      <c r="L1067" s="3">
        <v>1.98412698412698</v>
      </c>
      <c r="M1067" s="3">
        <v>0.783845957229278</v>
      </c>
      <c r="N1067" s="3">
        <v>47.9548660084626</v>
      </c>
      <c r="O1067" s="3">
        <v>10.5720695457095</v>
      </c>
      <c r="P1067" s="3">
        <v>3.93081761006289</v>
      </c>
      <c r="Q1067" s="3">
        <v>9.46696279844531</v>
      </c>
      <c r="R1067" s="3">
        <v>22.6277372262774</v>
      </c>
      <c r="S1067" s="3">
        <v>24.3064312736444</v>
      </c>
      <c r="T1067" s="3">
        <v>15.4255319148936</v>
      </c>
      <c r="U1067" s="3">
        <v>40.154028436019</v>
      </c>
      <c r="V1067" s="3">
        <v>19.0972222222222</v>
      </c>
      <c r="W1067" s="3">
        <v>18.7531372352173</v>
      </c>
      <c r="X1067" s="3">
        <v>79.9163179916318</v>
      </c>
      <c r="Y1067" s="3">
        <v>22.829040358209</v>
      </c>
      <c r="Z1067" s="3">
        <v>86.6666666666667</v>
      </c>
      <c r="AA1067" s="3">
        <v>0.20209275325528</v>
      </c>
      <c r="AB1067" s="3">
        <v>0.0819354232024542</v>
      </c>
      <c r="AC1067" s="3">
        <v>-18.0224542052393</v>
      </c>
      <c r="AD1067" s="3">
        <v>0.326562714065069</v>
      </c>
      <c r="AE1067" s="5">
        <v>8</v>
      </c>
      <c r="AF1067" s="3">
        <v>0.373833292187082</v>
      </c>
      <c r="AG1067" s="3">
        <v>22.4319364003357</v>
      </c>
      <c r="AH1067" s="3">
        <v>17.5090695807218</v>
      </c>
      <c r="AI1067" s="3">
        <v>4.79819038123059</v>
      </c>
      <c r="AJ1067" s="3">
        <v>4.50153720220956</v>
      </c>
      <c r="AK1067" s="3"/>
      <c r="AL1067" s="3"/>
      <c r="AM1067" s="3"/>
      <c r="AN1067" s="5" t="s">
        <v>46</v>
      </c>
      <c r="AO1067" s="1"/>
      <c r="AP1067" s="1"/>
      <c r="AQ1067" s="1"/>
    </row>
    <row r="1068" spans="1:43">
      <c r="A1068" s="1" t="s">
        <v>3030</v>
      </c>
      <c r="B1068" s="1" t="s">
        <v>3031</v>
      </c>
      <c r="C1068" s="3">
        <v>5.1972602739726</v>
      </c>
      <c r="D1068" s="4">
        <v>42340</v>
      </c>
      <c r="E1068" s="3">
        <v>9.614364584</v>
      </c>
      <c r="F1068" s="5" t="s">
        <v>1763</v>
      </c>
      <c r="G1068" s="5">
        <v>756</v>
      </c>
      <c r="H1068" s="5" t="s">
        <v>191</v>
      </c>
      <c r="I1068" s="3">
        <v>11.9617224880383</v>
      </c>
      <c r="J1068" s="3">
        <v>35.623869801085</v>
      </c>
      <c r="K1068" s="3">
        <v>2.45183887915937</v>
      </c>
      <c r="L1068" s="3">
        <v>52.9109589041096</v>
      </c>
      <c r="M1068" s="3">
        <v>9.04007455731593</v>
      </c>
      <c r="N1068" s="3">
        <v>18.7387387387387</v>
      </c>
      <c r="O1068" s="3">
        <v>15.1008362026562</v>
      </c>
      <c r="P1068" s="3">
        <v>63.8095238095238</v>
      </c>
      <c r="Q1068" s="3">
        <v>5.40540540540539</v>
      </c>
      <c r="R1068" s="3">
        <v>88.0503144654088</v>
      </c>
      <c r="S1068" s="3">
        <v>74.3666169895678</v>
      </c>
      <c r="T1068" s="3">
        <v>37.9901960784314</v>
      </c>
      <c r="U1068" s="3">
        <v>232.386363636364</v>
      </c>
      <c r="V1068" s="3">
        <v>9.97067448680352</v>
      </c>
      <c r="W1068" s="3">
        <v>174.97062279671</v>
      </c>
      <c r="X1068" s="3">
        <v>18.7279151943463</v>
      </c>
      <c r="Y1068" s="3">
        <v>183.636363636364</v>
      </c>
      <c r="Z1068" s="3">
        <v>44.9367088607595</v>
      </c>
      <c r="AA1068" s="3">
        <v>0.257928877074057</v>
      </c>
      <c r="AB1068" s="3">
        <v>0.273624966100968</v>
      </c>
      <c r="AC1068" s="3">
        <v>-42.2764227642276</v>
      </c>
      <c r="AD1068" s="3">
        <v>0.94641133973758</v>
      </c>
      <c r="AE1068" s="5">
        <v>3</v>
      </c>
      <c r="AF1068" s="3">
        <v>2.78737763053295</v>
      </c>
      <c r="AG1068" s="3">
        <v>96.4811712495469</v>
      </c>
      <c r="AH1068" s="3">
        <v>89.6701233829147</v>
      </c>
      <c r="AI1068" s="3">
        <v>36.1431253917939</v>
      </c>
      <c r="AJ1068" s="3">
        <v>31.5781988245178</v>
      </c>
      <c r="AK1068" s="3"/>
      <c r="AL1068" s="3"/>
      <c r="AM1068" s="3"/>
      <c r="AN1068" s="5" t="s">
        <v>46</v>
      </c>
      <c r="AO1068" s="1"/>
      <c r="AP1068" s="1"/>
      <c r="AQ1068" s="1"/>
    </row>
    <row r="1069" spans="1:43">
      <c r="A1069" s="1" t="s">
        <v>3032</v>
      </c>
      <c r="B1069" s="1" t="s">
        <v>3033</v>
      </c>
      <c r="C1069" s="3">
        <v>5.31506849315068</v>
      </c>
      <c r="D1069" s="4">
        <v>42297</v>
      </c>
      <c r="E1069" s="3">
        <v>2.9297189105</v>
      </c>
      <c r="F1069" s="5" t="s">
        <v>3034</v>
      </c>
      <c r="G1069" s="5">
        <v>219</v>
      </c>
      <c r="H1069" s="5" t="s">
        <v>64</v>
      </c>
      <c r="I1069" s="3">
        <v>0.200722220837662</v>
      </c>
      <c r="J1069" s="3">
        <v>95.6268221574344</v>
      </c>
      <c r="K1069" s="3">
        <v>0.0397778378825027</v>
      </c>
      <c r="L1069" s="3">
        <v>59.0379008746356</v>
      </c>
      <c r="M1069" s="3">
        <v>0.148387606644107</v>
      </c>
      <c r="N1069" s="3">
        <v>95.33527696793</v>
      </c>
      <c r="O1069" s="3">
        <v>0.47702967065822</v>
      </c>
      <c r="P1069" s="3">
        <v>94.7368421052632</v>
      </c>
      <c r="Q1069" s="3">
        <v>0.870452029899721</v>
      </c>
      <c r="R1069" s="3">
        <v>95.414201183432</v>
      </c>
      <c r="S1069" s="3">
        <v>1.62943953376478</v>
      </c>
      <c r="T1069" s="3">
        <v>94.1529235382309</v>
      </c>
      <c r="U1069" s="3">
        <v>4.20514235944809</v>
      </c>
      <c r="V1069" s="3">
        <v>80.7098765432099</v>
      </c>
      <c r="W1069" s="3">
        <v>7.99157701278602</v>
      </c>
      <c r="X1069" s="3">
        <v>63.5802469135803</v>
      </c>
      <c r="Y1069" s="3">
        <v>14.9872649234007</v>
      </c>
      <c r="Z1069" s="3">
        <v>63.4085213032581</v>
      </c>
      <c r="AA1069" s="3">
        <v>-0.676579046752665</v>
      </c>
      <c r="AB1069" s="3">
        <v>1.53615461459045</v>
      </c>
      <c r="AC1069" s="3">
        <v>0</v>
      </c>
      <c r="AD1069" s="3"/>
      <c r="AE1069" s="5"/>
      <c r="AF1069" s="3">
        <v>0.212129689039679</v>
      </c>
      <c r="AG1069" s="3">
        <v>1.25463439171412</v>
      </c>
      <c r="AH1069" s="3">
        <v>1.58125547416679</v>
      </c>
      <c r="AI1069" s="3">
        <v>2.01317798952136</v>
      </c>
      <c r="AJ1069" s="3">
        <v>2.20014400964899</v>
      </c>
      <c r="AK1069" s="3"/>
      <c r="AL1069" s="3"/>
      <c r="AM1069" s="3">
        <v>1000</v>
      </c>
      <c r="AN1069" s="5" t="s">
        <v>56</v>
      </c>
      <c r="AO1069" s="1"/>
      <c r="AP1069" s="1"/>
      <c r="AQ1069" s="1"/>
    </row>
    <row r="1070" spans="1:43">
      <c r="A1070" s="1" t="s">
        <v>3035</v>
      </c>
      <c r="B1070" s="1" t="s">
        <v>3036</v>
      </c>
      <c r="C1070" s="3">
        <v>4.91232876712329</v>
      </c>
      <c r="D1070" s="4">
        <v>42444</v>
      </c>
      <c r="E1070" s="3">
        <v>0.8257228217</v>
      </c>
      <c r="F1070" s="5" t="s">
        <v>3037</v>
      </c>
      <c r="G1070" s="5">
        <v>1794</v>
      </c>
      <c r="H1070" s="5" t="s">
        <v>191</v>
      </c>
      <c r="I1070" s="3">
        <v>3.36885089006574</v>
      </c>
      <c r="J1070" s="3">
        <v>88.0650994575045</v>
      </c>
      <c r="K1070" s="3">
        <v>-0.129453828134632</v>
      </c>
      <c r="L1070" s="3">
        <v>91.7808219178082</v>
      </c>
      <c r="M1070" s="3">
        <v>4.36771242672164</v>
      </c>
      <c r="N1070" s="3">
        <v>61.0810810810811</v>
      </c>
      <c r="O1070" s="3">
        <v>0.608582251754333</v>
      </c>
      <c r="P1070" s="3">
        <v>96.5714285714286</v>
      </c>
      <c r="Q1070" s="3">
        <v>3.29635297118084</v>
      </c>
      <c r="R1070" s="3">
        <v>91.4046121593291</v>
      </c>
      <c r="S1070" s="3">
        <v>48.8378502526413</v>
      </c>
      <c r="T1070" s="3">
        <v>70.8333333333333</v>
      </c>
      <c r="U1070" s="3">
        <v>111.170490093848</v>
      </c>
      <c r="V1070" s="3">
        <v>72.1407624633431</v>
      </c>
      <c r="W1070" s="3">
        <v>72.7185501066099</v>
      </c>
      <c r="X1070" s="3">
        <v>80.9187279151943</v>
      </c>
      <c r="Y1070" s="3"/>
      <c r="Z1070" s="3"/>
      <c r="AA1070" s="3">
        <v>0.240568032875485</v>
      </c>
      <c r="AB1070" s="3">
        <v>0.179249810037893</v>
      </c>
      <c r="AC1070" s="3">
        <v>-32.0307988450433</v>
      </c>
      <c r="AD1070" s="3">
        <v>0.622566493520667</v>
      </c>
      <c r="AE1070" s="5">
        <v>5</v>
      </c>
      <c r="AF1070" s="3">
        <v>1.48480688945468</v>
      </c>
      <c r="AG1070" s="3">
        <v>41.3609507912034</v>
      </c>
      <c r="AH1070" s="3">
        <v>47.1782262357897</v>
      </c>
      <c r="AI1070" s="3">
        <v>18.5073154130205</v>
      </c>
      <c r="AJ1070" s="3">
        <v>12.6032233365816</v>
      </c>
      <c r="AK1070" s="3"/>
      <c r="AL1070" s="3"/>
      <c r="AM1070" s="3"/>
      <c r="AN1070" s="5" t="s">
        <v>46</v>
      </c>
      <c r="AO1070" s="1"/>
      <c r="AP1070" s="1"/>
      <c r="AQ1070" s="1"/>
    </row>
    <row r="1071" spans="1:43">
      <c r="A1071" s="1" t="s">
        <v>3038</v>
      </c>
      <c r="B1071" s="1" t="s">
        <v>3039</v>
      </c>
      <c r="C1071" s="3">
        <v>4.96986301369863</v>
      </c>
      <c r="D1071" s="4">
        <v>42423</v>
      </c>
      <c r="E1071" s="3">
        <v>0.4977312716</v>
      </c>
      <c r="F1071" s="5" t="s">
        <v>3040</v>
      </c>
      <c r="G1071" s="5">
        <v>1767</v>
      </c>
      <c r="H1071" s="5" t="s">
        <v>50</v>
      </c>
      <c r="I1071" s="3">
        <v>-0.364298724954462</v>
      </c>
      <c r="J1071" s="3">
        <v>93.3005806163466</v>
      </c>
      <c r="K1071" s="3">
        <v>-0.0913242009132221</v>
      </c>
      <c r="L1071" s="3">
        <v>90.4825143868969</v>
      </c>
      <c r="M1071" s="3">
        <v>-0.454959053685148</v>
      </c>
      <c r="N1071" s="3">
        <v>92.4755120213713</v>
      </c>
      <c r="O1071" s="3">
        <v>0.551470588235292</v>
      </c>
      <c r="P1071" s="3">
        <v>64.3672910004568</v>
      </c>
      <c r="Q1071" s="3">
        <v>0.829493087557621</v>
      </c>
      <c r="R1071" s="3">
        <v>75.4707870593916</v>
      </c>
      <c r="S1071" s="3">
        <v>-2.40856378233719</v>
      </c>
      <c r="T1071" s="3">
        <v>98.9830508474576</v>
      </c>
      <c r="U1071" s="3">
        <v>2.33863423760525</v>
      </c>
      <c r="V1071" s="3">
        <v>95.5882352941177</v>
      </c>
      <c r="W1071" s="3">
        <v>9.93842624103346</v>
      </c>
      <c r="X1071" s="3">
        <v>86.2998921251348</v>
      </c>
      <c r="Y1071" s="3"/>
      <c r="Z1071" s="3"/>
      <c r="AA1071" s="3">
        <v>-0.189765006574207</v>
      </c>
      <c r="AB1071" s="3">
        <v>0.148969174630318</v>
      </c>
      <c r="AC1071" s="3">
        <v>-4.92524186455585</v>
      </c>
      <c r="AD1071" s="3">
        <v>0.650283637052802</v>
      </c>
      <c r="AE1071" s="5">
        <v>4</v>
      </c>
      <c r="AF1071" s="3">
        <v>0.26167861070275</v>
      </c>
      <c r="AG1071" s="3">
        <v>-1.38878029836876</v>
      </c>
      <c r="AH1071" s="3">
        <v>1.43601768584996</v>
      </c>
      <c r="AI1071" s="3">
        <v>3.28046376287092</v>
      </c>
      <c r="AJ1071" s="3">
        <v>2.75574900210684</v>
      </c>
      <c r="AK1071" s="3"/>
      <c r="AL1071" s="3"/>
      <c r="AM1071" s="3"/>
      <c r="AN1071" s="5" t="s">
        <v>46</v>
      </c>
      <c r="AO1071" s="1"/>
      <c r="AP1071" s="1"/>
      <c r="AQ1071" s="1"/>
    </row>
    <row r="1072" spans="1:43">
      <c r="A1072" s="1" t="s">
        <v>3041</v>
      </c>
      <c r="B1072" s="1" t="s">
        <v>3042</v>
      </c>
      <c r="C1072" s="3">
        <v>5.2027397260274</v>
      </c>
      <c r="D1072" s="4">
        <v>42338</v>
      </c>
      <c r="E1072" s="3">
        <v>0.0088203079</v>
      </c>
      <c r="F1072" s="5" t="s">
        <v>3043</v>
      </c>
      <c r="G1072" s="5">
        <v>1889</v>
      </c>
      <c r="H1072" s="5" t="s">
        <v>45</v>
      </c>
      <c r="I1072" s="3">
        <v>-2.0358306188925</v>
      </c>
      <c r="J1072" s="3">
        <v>92.9936305732484</v>
      </c>
      <c r="K1072" s="3">
        <v>0.585284280936465</v>
      </c>
      <c r="L1072" s="3">
        <v>40.2173913043478</v>
      </c>
      <c r="M1072" s="3">
        <v>-1.63532297628782</v>
      </c>
      <c r="N1072" s="3">
        <v>86.8253968253968</v>
      </c>
      <c r="O1072" s="3">
        <v>-0.0830564784053065</v>
      </c>
      <c r="P1072" s="3">
        <v>80.6291390728477</v>
      </c>
      <c r="Q1072" s="3">
        <v>-0.331400165700083</v>
      </c>
      <c r="R1072" s="3">
        <v>80.9931506849315</v>
      </c>
      <c r="S1072" s="3">
        <v>-0.16597510373444</v>
      </c>
      <c r="T1072" s="3">
        <v>94.5386064030132</v>
      </c>
      <c r="U1072" s="3">
        <v>8.28082808280829</v>
      </c>
      <c r="V1072" s="3">
        <v>86.6242038216561</v>
      </c>
      <c r="W1072" s="3">
        <v>12.7460168697282</v>
      </c>
      <c r="X1072" s="3">
        <v>82.9383886255924</v>
      </c>
      <c r="Y1072" s="3">
        <v>19.5825049701789</v>
      </c>
      <c r="Z1072" s="3">
        <v>68.7763713080169</v>
      </c>
      <c r="AA1072" s="3">
        <v>-0.0496124754447468</v>
      </c>
      <c r="AB1072" s="3">
        <v>0.127681431988109</v>
      </c>
      <c r="AC1072" s="3">
        <v>-3.92798690671031</v>
      </c>
      <c r="AD1072" s="3">
        <v>1.03675519667617</v>
      </c>
      <c r="AE1072" s="5">
        <v>3</v>
      </c>
      <c r="AF1072" s="3">
        <v>0.324315141792219</v>
      </c>
      <c r="AG1072" s="3">
        <v>1.13255360782933</v>
      </c>
      <c r="AH1072" s="3">
        <v>4.38348576111747</v>
      </c>
      <c r="AI1072" s="3">
        <v>3.57028606854912</v>
      </c>
      <c r="AJ1072" s="3">
        <v>4.09646288423691</v>
      </c>
      <c r="AK1072" s="3"/>
      <c r="AL1072" s="3"/>
      <c r="AM1072" s="3"/>
      <c r="AN1072" s="5" t="s">
        <v>206</v>
      </c>
      <c r="AO1072" s="1"/>
      <c r="AP1072" s="1"/>
      <c r="AQ1072" s="1"/>
    </row>
    <row r="1073" spans="1:43">
      <c r="A1073" s="1" t="s">
        <v>3044</v>
      </c>
      <c r="B1073" s="1" t="s">
        <v>3045</v>
      </c>
      <c r="C1073" s="3">
        <v>5.1972602739726</v>
      </c>
      <c r="D1073" s="4">
        <v>42340</v>
      </c>
      <c r="E1073" s="3">
        <v>9.0958994125</v>
      </c>
      <c r="F1073" s="5" t="s">
        <v>588</v>
      </c>
      <c r="G1073" s="5">
        <v>622</v>
      </c>
      <c r="H1073" s="5" t="s">
        <v>93</v>
      </c>
      <c r="I1073" s="3">
        <v>2.91066081749182</v>
      </c>
      <c r="J1073" s="3">
        <v>70.3</v>
      </c>
      <c r="K1073" s="3">
        <v>0.914988050529196</v>
      </c>
      <c r="L1073" s="3">
        <v>71.4568880079286</v>
      </c>
      <c r="M1073" s="3">
        <v>1.62277384308603</v>
      </c>
      <c r="N1073" s="3">
        <v>61.1776447105788</v>
      </c>
      <c r="O1073" s="3">
        <v>4.86766479812673</v>
      </c>
      <c r="P1073" s="3">
        <v>75</v>
      </c>
      <c r="Q1073" s="3">
        <v>7.77364544592722</v>
      </c>
      <c r="R1073" s="3">
        <v>70.9494324045408</v>
      </c>
      <c r="S1073" s="3">
        <v>22.1203106924475</v>
      </c>
      <c r="T1073" s="3">
        <v>73.1074642668078</v>
      </c>
      <c r="U1073" s="3">
        <v>41.8057954327384</v>
      </c>
      <c r="V1073" s="3">
        <v>71.9269102990033</v>
      </c>
      <c r="W1073" s="3">
        <v>45.0343473994112</v>
      </c>
      <c r="X1073" s="3">
        <v>63.9825218476904</v>
      </c>
      <c r="Y1073" s="3">
        <v>48.682092555332</v>
      </c>
      <c r="Z1073" s="3">
        <v>74.6753246753247</v>
      </c>
      <c r="AA1073" s="3">
        <v>0.340171001251112</v>
      </c>
      <c r="AB1073" s="3">
        <v>0.544204208050394</v>
      </c>
      <c r="AC1073" s="3">
        <v>-6.35930047694754</v>
      </c>
      <c r="AD1073" s="3">
        <v>2.0707438966746</v>
      </c>
      <c r="AE1073" s="5">
        <v>2</v>
      </c>
      <c r="AF1073" s="3">
        <v>0.995176519109929</v>
      </c>
      <c r="AG1073" s="3">
        <v>20.6448654600382</v>
      </c>
      <c r="AH1073" s="3">
        <v>18.3289575604682</v>
      </c>
      <c r="AI1073" s="3">
        <v>12.5270468825202</v>
      </c>
      <c r="AJ1073" s="3">
        <v>9.97014680609756</v>
      </c>
      <c r="AK1073" s="3"/>
      <c r="AL1073" s="3"/>
      <c r="AM1073" s="3">
        <v>10</v>
      </c>
      <c r="AN1073" s="5" t="s">
        <v>56</v>
      </c>
      <c r="AO1073" s="1"/>
      <c r="AP1073" s="1"/>
      <c r="AQ1073" s="1"/>
    </row>
    <row r="1074" spans="1:43">
      <c r="A1074" s="1" t="s">
        <v>3046</v>
      </c>
      <c r="B1074" s="1" t="s">
        <v>3047</v>
      </c>
      <c r="C1074" s="3">
        <v>5.21643835616438</v>
      </c>
      <c r="D1074" s="4">
        <v>42333</v>
      </c>
      <c r="E1074" s="3">
        <v>4.7988022127</v>
      </c>
      <c r="F1074" s="5" t="s">
        <v>83</v>
      </c>
      <c r="G1074" s="5">
        <v>1905</v>
      </c>
      <c r="H1074" s="5" t="s">
        <v>93</v>
      </c>
      <c r="I1074" s="3">
        <v>3.82882882882883</v>
      </c>
      <c r="J1074" s="3">
        <v>60.7</v>
      </c>
      <c r="K1074" s="3">
        <v>2.16066481994461</v>
      </c>
      <c r="L1074" s="3">
        <v>41.3280475718533</v>
      </c>
      <c r="M1074" s="3">
        <v>-2.48545742993125</v>
      </c>
      <c r="N1074" s="3">
        <v>93.9121756487026</v>
      </c>
      <c r="O1074" s="3">
        <v>15.7564344005022</v>
      </c>
      <c r="P1074" s="3">
        <v>36.317907444668</v>
      </c>
      <c r="Q1074" s="3">
        <v>26.8225584594223</v>
      </c>
      <c r="R1074" s="3">
        <v>24.2518059855521</v>
      </c>
      <c r="S1074" s="3">
        <v>63.765541740675</v>
      </c>
      <c r="T1074" s="3">
        <v>28.5865537321334</v>
      </c>
      <c r="U1074" s="3">
        <v>155.755894590846</v>
      </c>
      <c r="V1074" s="3">
        <v>18.327796234773</v>
      </c>
      <c r="W1074" s="3">
        <v>115.672514619883</v>
      </c>
      <c r="X1074" s="3">
        <v>22.6591760299625</v>
      </c>
      <c r="Y1074" s="3">
        <v>120.047732696897</v>
      </c>
      <c r="Z1074" s="3">
        <v>33.8961038961039</v>
      </c>
      <c r="AA1074" s="3">
        <v>0.2221625344836</v>
      </c>
      <c r="AB1074" s="3">
        <v>0.221499784490632</v>
      </c>
      <c r="AC1074" s="3">
        <v>-29.4363256784969</v>
      </c>
      <c r="AD1074" s="3">
        <v>0.989946453502777</v>
      </c>
      <c r="AE1074" s="5">
        <v>7</v>
      </c>
      <c r="AF1074" s="3">
        <v>2.10020821399257</v>
      </c>
      <c r="AG1074" s="3">
        <v>65.7710822536318</v>
      </c>
      <c r="AH1074" s="3">
        <v>61.9958465766364</v>
      </c>
      <c r="AI1074" s="3">
        <v>25.05084718429</v>
      </c>
      <c r="AJ1074" s="3">
        <v>22.317775606342</v>
      </c>
      <c r="AK1074" s="3"/>
      <c r="AL1074" s="3"/>
      <c r="AM1074" s="3"/>
      <c r="AN1074" s="5" t="s">
        <v>46</v>
      </c>
      <c r="AO1074" s="1"/>
      <c r="AP1074" s="1"/>
      <c r="AQ1074" s="1"/>
    </row>
    <row r="1075" spans="1:43">
      <c r="A1075" s="1" t="s">
        <v>3048</v>
      </c>
      <c r="B1075" s="1" t="s">
        <v>3049</v>
      </c>
      <c r="C1075" s="3">
        <v>5.27945205479452</v>
      </c>
      <c r="D1075" s="4">
        <v>42310</v>
      </c>
      <c r="E1075" s="3">
        <v>309.8249813062</v>
      </c>
      <c r="F1075" s="5" t="s">
        <v>1130</v>
      </c>
      <c r="G1075" s="5">
        <v>234</v>
      </c>
      <c r="H1075" s="5" t="s">
        <v>64</v>
      </c>
      <c r="I1075" s="3">
        <v>0.280449689284213</v>
      </c>
      <c r="J1075" s="3">
        <v>34.8396501457726</v>
      </c>
      <c r="K1075" s="3">
        <v>0.0420949240098151</v>
      </c>
      <c r="L1075" s="3">
        <v>41.8367346938776</v>
      </c>
      <c r="M1075" s="3">
        <v>0.208029916259045</v>
      </c>
      <c r="N1075" s="3">
        <v>37.9008746355685</v>
      </c>
      <c r="O1075" s="3">
        <v>0.638113791714358</v>
      </c>
      <c r="P1075" s="3">
        <v>35.672514619883</v>
      </c>
      <c r="Q1075" s="3">
        <v>1.1849821704052</v>
      </c>
      <c r="R1075" s="3">
        <v>32.6923076923077</v>
      </c>
      <c r="S1075" s="3">
        <v>2.13395763638907</v>
      </c>
      <c r="T1075" s="3">
        <v>37.0314842578711</v>
      </c>
      <c r="U1075" s="3">
        <v>4.57731128189786</v>
      </c>
      <c r="V1075" s="3">
        <v>56.0185185185185</v>
      </c>
      <c r="W1075" s="3">
        <v>7.62044507485037</v>
      </c>
      <c r="X1075" s="3">
        <v>77.9320987654321</v>
      </c>
      <c r="Y1075" s="3">
        <v>14.3712806044509</v>
      </c>
      <c r="Z1075" s="3">
        <v>79.4486215538847</v>
      </c>
      <c r="AA1075" s="3">
        <v>0.189498516377568</v>
      </c>
      <c r="AB1075" s="3">
        <v>1.76762240489231</v>
      </c>
      <c r="AC1075" s="3">
        <v>0</v>
      </c>
      <c r="AD1075" s="3"/>
      <c r="AE1075" s="5"/>
      <c r="AF1075" s="3">
        <v>0.202590858787608</v>
      </c>
      <c r="AG1075" s="3">
        <v>1.61306143626379</v>
      </c>
      <c r="AH1075" s="3">
        <v>1.73181434718368</v>
      </c>
      <c r="AI1075" s="3">
        <v>1.93132494195933</v>
      </c>
      <c r="AJ1075" s="3">
        <v>2.11704108000055</v>
      </c>
      <c r="AK1075" s="3"/>
      <c r="AL1075" s="3"/>
      <c r="AM1075" s="3">
        <v>1000</v>
      </c>
      <c r="AN1075" s="5" t="s">
        <v>56</v>
      </c>
      <c r="AO1075" s="1"/>
      <c r="AP1075" s="1"/>
      <c r="AQ1075" s="1"/>
    </row>
    <row r="1076" spans="1:43">
      <c r="A1076" s="1" t="s">
        <v>3050</v>
      </c>
      <c r="B1076" s="1" t="s">
        <v>3051</v>
      </c>
      <c r="C1076" s="3">
        <v>5.02465753424658</v>
      </c>
      <c r="D1076" s="4">
        <v>42403</v>
      </c>
      <c r="E1076" s="3">
        <v>17.3062798844</v>
      </c>
      <c r="F1076" s="5" t="s">
        <v>3052</v>
      </c>
      <c r="G1076" s="5">
        <v>1835</v>
      </c>
      <c r="H1076" s="5" t="s">
        <v>93</v>
      </c>
      <c r="I1076" s="3">
        <v>7.36349453978158</v>
      </c>
      <c r="J1076" s="3">
        <v>42.05</v>
      </c>
      <c r="K1076" s="3">
        <v>3.30231161813269</v>
      </c>
      <c r="L1076" s="3">
        <v>23.1417244796829</v>
      </c>
      <c r="M1076" s="3">
        <v>3.58217940999397</v>
      </c>
      <c r="N1076" s="3">
        <v>38.3233532934132</v>
      </c>
      <c r="O1076" s="3">
        <v>15.3923541247485</v>
      </c>
      <c r="P1076" s="3">
        <v>37.374245472837</v>
      </c>
      <c r="Q1076" s="3">
        <v>25.538124771981</v>
      </c>
      <c r="R1076" s="3">
        <v>26.625386996904</v>
      </c>
      <c r="S1076" s="3">
        <v>87.2143634385201</v>
      </c>
      <c r="T1076" s="3">
        <v>10.4817363684489</v>
      </c>
      <c r="U1076" s="3">
        <v>151.71909290417</v>
      </c>
      <c r="V1076" s="3">
        <v>19.3798449612403</v>
      </c>
      <c r="W1076" s="3">
        <v>125.196335078534</v>
      </c>
      <c r="X1076" s="3">
        <v>19.6004993757803</v>
      </c>
      <c r="Y1076" s="3">
        <v>244.1</v>
      </c>
      <c r="Z1076" s="3">
        <v>4.41558441558442</v>
      </c>
      <c r="AA1076" s="3">
        <v>0.369320104661063</v>
      </c>
      <c r="AB1076" s="3">
        <v>0.296108565231139</v>
      </c>
      <c r="AC1076" s="3">
        <v>-26.9275700934579</v>
      </c>
      <c r="AD1076" s="3">
        <v>1.15162724532475</v>
      </c>
      <c r="AE1076" s="5">
        <v>3</v>
      </c>
      <c r="AF1076" s="3">
        <v>2.20094099264006</v>
      </c>
      <c r="AG1076" s="3">
        <v>76.580930462485</v>
      </c>
      <c r="AH1076" s="3">
        <v>63.1928573277233</v>
      </c>
      <c r="AI1076" s="3">
        <v>30.5107493260294</v>
      </c>
      <c r="AJ1076" s="3">
        <v>32.8533171169479</v>
      </c>
      <c r="AK1076" s="3"/>
      <c r="AL1076" s="3"/>
      <c r="AM1076" s="3"/>
      <c r="AN1076" s="5" t="s">
        <v>46</v>
      </c>
      <c r="AO1076" s="1"/>
      <c r="AP1076" s="1"/>
      <c r="AQ1076" s="1"/>
    </row>
    <row r="1077" spans="1:43">
      <c r="A1077" s="1" t="s">
        <v>3053</v>
      </c>
      <c r="B1077" s="1" t="s">
        <v>3054</v>
      </c>
      <c r="C1077" s="3">
        <v>5.28767123287671</v>
      </c>
      <c r="D1077" s="4">
        <v>42307</v>
      </c>
      <c r="E1077" s="3">
        <v>344.890125525</v>
      </c>
      <c r="F1077" s="5" t="s">
        <v>1659</v>
      </c>
      <c r="G1077" s="5">
        <v>1547</v>
      </c>
      <c r="H1077" s="5" t="s">
        <v>64</v>
      </c>
      <c r="I1077" s="3">
        <v>0.295629737590374</v>
      </c>
      <c r="J1077" s="3">
        <v>17.0553935860058</v>
      </c>
      <c r="K1077" s="3">
        <v>0.04319024058642</v>
      </c>
      <c r="L1077" s="3">
        <v>31.1953352769679</v>
      </c>
      <c r="M1077" s="3">
        <v>0.218805853191803</v>
      </c>
      <c r="N1077" s="3">
        <v>18.8046647230321</v>
      </c>
      <c r="O1077" s="3">
        <v>0.679330459771401</v>
      </c>
      <c r="P1077" s="3">
        <v>13.7426900584795</v>
      </c>
      <c r="Q1077" s="3">
        <v>1.20702266151203</v>
      </c>
      <c r="R1077" s="3">
        <v>26.6272189349112</v>
      </c>
      <c r="S1077" s="3">
        <v>2.0124798519296</v>
      </c>
      <c r="T1077" s="3">
        <v>59.9700149925037</v>
      </c>
      <c r="U1077" s="3">
        <v>4.58226151628149</v>
      </c>
      <c r="V1077" s="3">
        <v>54.7839506172839</v>
      </c>
      <c r="W1077" s="3">
        <v>8.04280165531712</v>
      </c>
      <c r="X1077" s="3">
        <v>59.7222222222222</v>
      </c>
      <c r="Y1077" s="3">
        <v>15.2940297348083</v>
      </c>
      <c r="Z1077" s="3">
        <v>54.8872180451128</v>
      </c>
      <c r="AA1077" s="3">
        <v>-0.0546085504691686</v>
      </c>
      <c r="AB1077" s="3">
        <v>1.83272685537867</v>
      </c>
      <c r="AC1077" s="3">
        <v>0</v>
      </c>
      <c r="AD1077" s="3"/>
      <c r="AE1077" s="5"/>
      <c r="AF1077" s="3">
        <v>0.214097350619247</v>
      </c>
      <c r="AG1077" s="3">
        <v>1.47138879204844</v>
      </c>
      <c r="AH1077" s="3">
        <v>1.69011419647187</v>
      </c>
      <c r="AI1077" s="3">
        <v>2.02838523809821</v>
      </c>
      <c r="AJ1077" s="3">
        <v>2.23383439851628</v>
      </c>
      <c r="AK1077" s="3"/>
      <c r="AL1077" s="3"/>
      <c r="AM1077" s="3">
        <v>1000</v>
      </c>
      <c r="AN1077" s="5" t="s">
        <v>56</v>
      </c>
      <c r="AO1077" s="1"/>
      <c r="AP1077" s="1"/>
      <c r="AQ1077" s="1"/>
    </row>
    <row r="1078" spans="1:43">
      <c r="A1078" s="1" t="s">
        <v>3055</v>
      </c>
      <c r="B1078" s="1" t="s">
        <v>3056</v>
      </c>
      <c r="C1078" s="3">
        <v>5.31232876712329</v>
      </c>
      <c r="D1078" s="4">
        <v>42298</v>
      </c>
      <c r="E1078" s="3">
        <v>87.0866612278</v>
      </c>
      <c r="F1078" s="5" t="s">
        <v>1710</v>
      </c>
      <c r="G1078" s="5">
        <v>175</v>
      </c>
      <c r="H1078" s="5" t="s">
        <v>64</v>
      </c>
      <c r="I1078" s="3">
        <v>0.276011700678315</v>
      </c>
      <c r="J1078" s="3">
        <v>40.0874635568513</v>
      </c>
      <c r="K1078" s="3">
        <v>0.0403633314970688</v>
      </c>
      <c r="L1078" s="3">
        <v>54.5189504373178</v>
      </c>
      <c r="M1078" s="3">
        <v>0.204434858015768</v>
      </c>
      <c r="N1078" s="3">
        <v>43.731778425656</v>
      </c>
      <c r="O1078" s="3">
        <v>0.648099467927852</v>
      </c>
      <c r="P1078" s="3">
        <v>29.9707602339181</v>
      </c>
      <c r="Q1078" s="3">
        <v>1.22264499652959</v>
      </c>
      <c r="R1078" s="3">
        <v>22.3372781065089</v>
      </c>
      <c r="S1078" s="3">
        <v>2.27015204208285</v>
      </c>
      <c r="T1078" s="3">
        <v>17.9910044977511</v>
      </c>
      <c r="U1078" s="3">
        <v>4.99115712337226</v>
      </c>
      <c r="V1078" s="3">
        <v>21.141975308642</v>
      </c>
      <c r="W1078" s="3">
        <v>8.85188117551902</v>
      </c>
      <c r="X1078" s="3">
        <v>20.5246913580247</v>
      </c>
      <c r="Y1078" s="3">
        <v>16.1555438112656</v>
      </c>
      <c r="Z1078" s="3">
        <v>26.3157894736842</v>
      </c>
      <c r="AA1078" s="3">
        <v>0.434157369958595</v>
      </c>
      <c r="AB1078" s="3">
        <v>4.16228814400539</v>
      </c>
      <c r="AC1078" s="3">
        <v>0</v>
      </c>
      <c r="AD1078" s="3"/>
      <c r="AE1078" s="5"/>
      <c r="AF1078" s="3">
        <v>0.234658581742909</v>
      </c>
      <c r="AG1078" s="3">
        <v>1.67878780322808</v>
      </c>
      <c r="AH1078" s="3">
        <v>1.79863418497412</v>
      </c>
      <c r="AI1078" s="3">
        <v>2.12061349604902</v>
      </c>
      <c r="AJ1078" s="3">
        <v>2.26964484586856</v>
      </c>
      <c r="AK1078" s="3"/>
      <c r="AL1078" s="3"/>
      <c r="AM1078" s="3"/>
      <c r="AN1078" s="5" t="s">
        <v>46</v>
      </c>
      <c r="AO1078" s="1"/>
      <c r="AP1078" s="1"/>
      <c r="AQ1078" s="1"/>
    </row>
    <row r="1079" spans="1:43">
      <c r="A1079" s="1" t="s">
        <v>3057</v>
      </c>
      <c r="B1079" s="1" t="s">
        <v>3058</v>
      </c>
      <c r="C1079" s="3">
        <v>4.85205479452055</v>
      </c>
      <c r="D1079" s="4">
        <v>42466</v>
      </c>
      <c r="E1079" s="3">
        <v>7.0357534336</v>
      </c>
      <c r="F1079" s="5" t="s">
        <v>3059</v>
      </c>
      <c r="G1079" s="5">
        <v>1763</v>
      </c>
      <c r="H1079" s="5" t="s">
        <v>226</v>
      </c>
      <c r="I1079" s="3">
        <v>4.03186866248189</v>
      </c>
      <c r="J1079" s="3">
        <v>14.651493598862</v>
      </c>
      <c r="K1079" s="3">
        <v>1.50765606595994</v>
      </c>
      <c r="L1079" s="3">
        <v>9.65608465608465</v>
      </c>
      <c r="M1079" s="3">
        <v>1.96403218173212</v>
      </c>
      <c r="N1079" s="3">
        <v>18.1946403385049</v>
      </c>
      <c r="O1079" s="3">
        <v>7.0736353847428</v>
      </c>
      <c r="P1079" s="3">
        <v>16.1949685534591</v>
      </c>
      <c r="Q1079" s="3">
        <v>10.7588435696842</v>
      </c>
      <c r="R1079" s="3">
        <v>16.0583941605839</v>
      </c>
      <c r="S1079" s="3">
        <v>22.9157921109866</v>
      </c>
      <c r="T1079" s="3">
        <v>18.6170212765957</v>
      </c>
      <c r="U1079" s="3">
        <v>33.7160278245052</v>
      </c>
      <c r="V1079" s="3">
        <v>30.2083333333333</v>
      </c>
      <c r="W1079" s="3">
        <v>37.340470011423</v>
      </c>
      <c r="X1079" s="3">
        <v>25.9414225941423</v>
      </c>
      <c r="Y1079" s="3"/>
      <c r="Z1079" s="3"/>
      <c r="AA1079" s="3">
        <v>0.402101788275162</v>
      </c>
      <c r="AB1079" s="3">
        <v>0.497614538223138</v>
      </c>
      <c r="AC1079" s="3">
        <v>-5.58924334300025</v>
      </c>
      <c r="AD1079" s="3">
        <v>1.99213929887218</v>
      </c>
      <c r="AE1079" s="5">
        <v>2</v>
      </c>
      <c r="AF1079" s="3">
        <v>0.836610960451362</v>
      </c>
      <c r="AG1079" s="3">
        <v>21.3795859233716</v>
      </c>
      <c r="AH1079" s="3">
        <v>14.9142686786955</v>
      </c>
      <c r="AI1079" s="3">
        <v>10.6790723744052</v>
      </c>
      <c r="AJ1079" s="3">
        <v>8.56774767981399</v>
      </c>
      <c r="AK1079" s="3"/>
      <c r="AL1079" s="3"/>
      <c r="AM1079" s="3"/>
      <c r="AN1079" s="5" t="s">
        <v>46</v>
      </c>
      <c r="AO1079" s="1"/>
      <c r="AP1079" s="1"/>
      <c r="AQ1079" s="1"/>
    </row>
    <row r="1080" spans="1:43">
      <c r="A1080" s="1" t="s">
        <v>3060</v>
      </c>
      <c r="B1080" s="1" t="s">
        <v>3061</v>
      </c>
      <c r="C1080" s="3">
        <v>4.96438356164384</v>
      </c>
      <c r="D1080" s="4">
        <v>42425</v>
      </c>
      <c r="E1080" s="3">
        <v>2.156881704</v>
      </c>
      <c r="F1080" s="5" t="s">
        <v>2905</v>
      </c>
      <c r="G1080" s="5">
        <v>552</v>
      </c>
      <c r="H1080" s="5" t="s">
        <v>93</v>
      </c>
      <c r="I1080" s="3">
        <v>-0.456360524814591</v>
      </c>
      <c r="J1080" s="3">
        <v>94.8</v>
      </c>
      <c r="K1080" s="3">
        <v>3.1323877068558</v>
      </c>
      <c r="L1080" s="3">
        <v>25.8671952428147</v>
      </c>
      <c r="M1080" s="3">
        <v>-4.6448087431694</v>
      </c>
      <c r="N1080" s="3">
        <v>96.9061876247505</v>
      </c>
      <c r="O1080" s="3">
        <v>11.1464968152866</v>
      </c>
      <c r="P1080" s="3">
        <v>47.9376257545272</v>
      </c>
      <c r="Q1080" s="3">
        <v>-0.114481969089868</v>
      </c>
      <c r="R1080" s="3">
        <v>94.4272445820433</v>
      </c>
      <c r="S1080" s="3">
        <v>58.2048957388939</v>
      </c>
      <c r="T1080" s="3">
        <v>33.4568554790895</v>
      </c>
      <c r="U1080" s="3">
        <v>122.292993630573</v>
      </c>
      <c r="V1080" s="3">
        <v>32.1151716500554</v>
      </c>
      <c r="W1080" s="3">
        <v>76.2626262626263</v>
      </c>
      <c r="X1080" s="3">
        <v>42.2596754057428</v>
      </c>
      <c r="Y1080" s="3"/>
      <c r="Z1080" s="3"/>
      <c r="AA1080" s="3">
        <v>0.196105267135985</v>
      </c>
      <c r="AB1080" s="3">
        <v>0.177671299380676</v>
      </c>
      <c r="AC1080" s="3">
        <v>-30.3655107778819</v>
      </c>
      <c r="AD1080" s="3">
        <v>0.683493750858617</v>
      </c>
      <c r="AE1080" s="5">
        <v>3</v>
      </c>
      <c r="AF1080" s="3">
        <v>1.63942275389926</v>
      </c>
      <c r="AG1080" s="3">
        <v>61.0920579114272</v>
      </c>
      <c r="AH1080" s="3">
        <v>50.7408409814888</v>
      </c>
      <c r="AI1080" s="3">
        <v>18.1854119235933</v>
      </c>
      <c r="AJ1080" s="3">
        <v>15.5086777871776</v>
      </c>
      <c r="AK1080" s="3"/>
      <c r="AL1080" s="3"/>
      <c r="AM1080" s="3"/>
      <c r="AN1080" s="5" t="s">
        <v>46</v>
      </c>
      <c r="AO1080" s="1"/>
      <c r="AP1080" s="1"/>
      <c r="AQ1080" s="1"/>
    </row>
    <row r="1081" spans="1:43">
      <c r="A1081" s="1" t="s">
        <v>3062</v>
      </c>
      <c r="B1081" s="1" t="s">
        <v>3063</v>
      </c>
      <c r="C1081" s="3">
        <v>5.27945205479452</v>
      </c>
      <c r="D1081" s="4">
        <v>42310</v>
      </c>
      <c r="E1081" s="3">
        <v>168.4588335862</v>
      </c>
      <c r="F1081" s="5" t="s">
        <v>2520</v>
      </c>
      <c r="G1081" s="5">
        <v>962</v>
      </c>
      <c r="H1081" s="5" t="s">
        <v>64</v>
      </c>
      <c r="I1081" s="3">
        <v>0.301339160937417</v>
      </c>
      <c r="J1081" s="3">
        <v>11.5160349854227</v>
      </c>
      <c r="K1081" s="3">
        <v>0.0445657214396757</v>
      </c>
      <c r="L1081" s="3">
        <v>20.9912536443149</v>
      </c>
      <c r="M1081" s="3">
        <v>0.222780336472592</v>
      </c>
      <c r="N1081" s="3">
        <v>15.597667638484</v>
      </c>
      <c r="O1081" s="3">
        <v>0.690460207142608</v>
      </c>
      <c r="P1081" s="3">
        <v>9.21052631578947</v>
      </c>
      <c r="Q1081" s="3">
        <v>1.31365604344705</v>
      </c>
      <c r="R1081" s="3">
        <v>4.58579881656805</v>
      </c>
      <c r="S1081" s="3">
        <v>2.21246512075697</v>
      </c>
      <c r="T1081" s="3">
        <v>26.2368815592204</v>
      </c>
      <c r="U1081" s="3">
        <v>4.82594458467742</v>
      </c>
      <c r="V1081" s="3">
        <v>32.5617283950617</v>
      </c>
      <c r="W1081" s="3">
        <v>8.53385247596804</v>
      </c>
      <c r="X1081" s="3">
        <v>37.1913580246914</v>
      </c>
      <c r="Y1081" s="3">
        <v>15.6004503872323</v>
      </c>
      <c r="Z1081" s="3">
        <v>44.8621553884712</v>
      </c>
      <c r="AA1081" s="3">
        <v>0.236146033355415</v>
      </c>
      <c r="AB1081" s="3">
        <v>2.80119466317441</v>
      </c>
      <c r="AC1081" s="3">
        <v>0</v>
      </c>
      <c r="AD1081" s="3"/>
      <c r="AE1081" s="5"/>
      <c r="AF1081" s="3">
        <v>0.225788209674365</v>
      </c>
      <c r="AG1081" s="3">
        <v>1.61863395925685</v>
      </c>
      <c r="AH1081" s="3">
        <v>1.70845974464391</v>
      </c>
      <c r="AI1081" s="3">
        <v>2.03964417960549</v>
      </c>
      <c r="AJ1081" s="3">
        <v>2.19059826094796</v>
      </c>
      <c r="AK1081" s="3"/>
      <c r="AL1081" s="3"/>
      <c r="AM1081" s="3"/>
      <c r="AN1081" s="5" t="s">
        <v>46</v>
      </c>
      <c r="AO1081" s="1"/>
      <c r="AP1081" s="1"/>
      <c r="AQ1081" s="1"/>
    </row>
    <row r="1082" spans="1:43">
      <c r="A1082" s="1" t="s">
        <v>3064</v>
      </c>
      <c r="B1082" s="1" t="s">
        <v>3065</v>
      </c>
      <c r="C1082" s="3">
        <v>5.27671232876712</v>
      </c>
      <c r="D1082" s="4">
        <v>42311</v>
      </c>
      <c r="E1082" s="3">
        <v>197.3671571887</v>
      </c>
      <c r="F1082" s="5" t="s">
        <v>3066</v>
      </c>
      <c r="G1082" s="5">
        <v>1927</v>
      </c>
      <c r="H1082" s="5" t="s">
        <v>191</v>
      </c>
      <c r="I1082" s="3">
        <v>16.6413442051359</v>
      </c>
      <c r="J1082" s="3">
        <v>10.6690777576854</v>
      </c>
      <c r="K1082" s="3">
        <v>3.59865960856687</v>
      </c>
      <c r="L1082" s="3">
        <v>25.513698630137</v>
      </c>
      <c r="M1082" s="3">
        <v>8.04842237003526</v>
      </c>
      <c r="N1082" s="3">
        <v>24.6846846846847</v>
      </c>
      <c r="O1082" s="3">
        <v>28.9390536246167</v>
      </c>
      <c r="P1082" s="3">
        <v>12.952380952381</v>
      </c>
      <c r="Q1082" s="3">
        <v>40.7785630475767</v>
      </c>
      <c r="R1082" s="3">
        <v>14.4654088050314</v>
      </c>
      <c r="S1082" s="3">
        <v>72.8782682699822</v>
      </c>
      <c r="T1082" s="3">
        <v>40.9313725490196</v>
      </c>
      <c r="U1082" s="3">
        <v>181.219280788466</v>
      </c>
      <c r="V1082" s="3">
        <v>32.8445747800587</v>
      </c>
      <c r="W1082" s="3">
        <v>190.661118192564</v>
      </c>
      <c r="X1082" s="3">
        <v>13.7809187279152</v>
      </c>
      <c r="Y1082" s="3">
        <v>373.384062546458</v>
      </c>
      <c r="Z1082" s="3">
        <v>1.26582278481013</v>
      </c>
      <c r="AA1082" s="3">
        <v>0.271733314603242</v>
      </c>
      <c r="AB1082" s="3">
        <v>0.343794192607313</v>
      </c>
      <c r="AC1082" s="3">
        <v>-21.7914438502674</v>
      </c>
      <c r="AD1082" s="3">
        <v>1.95581760530794</v>
      </c>
      <c r="AE1082" s="5">
        <v>3</v>
      </c>
      <c r="AF1082" s="3">
        <v>2.83135888906797</v>
      </c>
      <c r="AG1082" s="3">
        <v>68.4674737506144</v>
      </c>
      <c r="AH1082" s="3">
        <v>71.4766580354982</v>
      </c>
      <c r="AI1082" s="3">
        <v>39.4066187812679</v>
      </c>
      <c r="AJ1082" s="3">
        <v>38.8297185875873</v>
      </c>
      <c r="AK1082" s="3"/>
      <c r="AL1082" s="3"/>
      <c r="AM1082" s="3">
        <v>0.5</v>
      </c>
      <c r="AN1082" s="5" t="s">
        <v>56</v>
      </c>
      <c r="AO1082" s="1"/>
      <c r="AP1082" s="1"/>
      <c r="AQ1082" s="1"/>
    </row>
    <row r="1083" spans="1:43">
      <c r="A1083" s="1" t="s">
        <v>3067</v>
      </c>
      <c r="B1083" s="1" t="s">
        <v>3068</v>
      </c>
      <c r="C1083" s="3">
        <v>5.23835616438356</v>
      </c>
      <c r="D1083" s="4">
        <v>42325</v>
      </c>
      <c r="E1083" s="3">
        <v>8.2327412579</v>
      </c>
      <c r="F1083" s="5" t="s">
        <v>3069</v>
      </c>
      <c r="G1083" s="5">
        <v>575</v>
      </c>
      <c r="H1083" s="5" t="s">
        <v>93</v>
      </c>
      <c r="I1083" s="3">
        <v>3.24543610547666</v>
      </c>
      <c r="J1083" s="3">
        <v>65.9</v>
      </c>
      <c r="K1083" s="3">
        <v>0.792079207920799</v>
      </c>
      <c r="L1083" s="3">
        <v>75.4707631318137</v>
      </c>
      <c r="M1083" s="3">
        <v>2.20883534136546</v>
      </c>
      <c r="N1083" s="3">
        <v>51.8962075848303</v>
      </c>
      <c r="O1083" s="3">
        <v>5.0929112181693</v>
      </c>
      <c r="P1083" s="3">
        <v>72.887323943662</v>
      </c>
      <c r="Q1083" s="3">
        <v>8.52878464818763</v>
      </c>
      <c r="R1083" s="3">
        <v>66.5118679050568</v>
      </c>
      <c r="S1083" s="3">
        <v>21.6733067729084</v>
      </c>
      <c r="T1083" s="3">
        <v>74.2721016410799</v>
      </c>
      <c r="U1083" s="3">
        <v>29.1878172588832</v>
      </c>
      <c r="V1083" s="3">
        <v>84.9390919158361</v>
      </c>
      <c r="W1083" s="3">
        <v>30.3023370915221</v>
      </c>
      <c r="X1083" s="3">
        <v>82.896379525593</v>
      </c>
      <c r="Y1083" s="3">
        <v>81.4901433413174</v>
      </c>
      <c r="Z1083" s="3">
        <v>50</v>
      </c>
      <c r="AA1083" s="3">
        <v>0.459192225339287</v>
      </c>
      <c r="AB1083" s="3">
        <v>0.362328632933925</v>
      </c>
      <c r="AC1083" s="3">
        <v>-7.06260032102729</v>
      </c>
      <c r="AD1083" s="3">
        <v>1.30352305028709</v>
      </c>
      <c r="AE1083" s="5">
        <v>2</v>
      </c>
      <c r="AF1083" s="3">
        <v>0.687608346545643</v>
      </c>
      <c r="AG1083" s="3">
        <v>18.8922818076996</v>
      </c>
      <c r="AH1083" s="3">
        <v>13.2521177800068</v>
      </c>
      <c r="AI1083" s="3">
        <v>8.83434890978057</v>
      </c>
      <c r="AJ1083" s="3">
        <v>8.75115982504935</v>
      </c>
      <c r="AK1083" s="3"/>
      <c r="AL1083" s="3"/>
      <c r="AM1083" s="3">
        <v>10</v>
      </c>
      <c r="AN1083" s="5" t="s">
        <v>56</v>
      </c>
      <c r="AO1083" s="1"/>
      <c r="AP1083" s="1"/>
      <c r="AQ1083" s="1"/>
    </row>
    <row r="1084" spans="1:43">
      <c r="A1084" s="1" t="s">
        <v>3070</v>
      </c>
      <c r="B1084" s="1" t="s">
        <v>3071</v>
      </c>
      <c r="C1084" s="3">
        <v>5.03835616438356</v>
      </c>
      <c r="D1084" s="4">
        <v>42398</v>
      </c>
      <c r="E1084" s="3">
        <v>1.4673928304</v>
      </c>
      <c r="F1084" s="5" t="s">
        <v>3072</v>
      </c>
      <c r="G1084" s="5">
        <v>395</v>
      </c>
      <c r="H1084" s="5" t="s">
        <v>93</v>
      </c>
      <c r="I1084" s="3">
        <v>10.5425631431244</v>
      </c>
      <c r="J1084" s="3">
        <v>27.55</v>
      </c>
      <c r="K1084" s="3">
        <v>3.81726334285087</v>
      </c>
      <c r="L1084" s="3">
        <v>14.9157581764123</v>
      </c>
      <c r="M1084" s="3">
        <v>3.66698833230986</v>
      </c>
      <c r="N1084" s="3">
        <v>37.5748502994012</v>
      </c>
      <c r="O1084" s="3">
        <v>20.3054212267753</v>
      </c>
      <c r="P1084" s="3">
        <v>22.635814889336</v>
      </c>
      <c r="Q1084" s="3">
        <v>21.6679536679537</v>
      </c>
      <c r="R1084" s="3">
        <v>33.1269349845201</v>
      </c>
      <c r="S1084" s="3">
        <v>75.0018511662347</v>
      </c>
      <c r="T1084" s="3">
        <v>17.787188988883</v>
      </c>
      <c r="U1084" s="3">
        <v>145.650140318054</v>
      </c>
      <c r="V1084" s="3">
        <v>21.9269102990033</v>
      </c>
      <c r="W1084" s="3">
        <v>102.762525737817</v>
      </c>
      <c r="X1084" s="3">
        <v>29.1510611735331</v>
      </c>
      <c r="Y1084" s="3">
        <v>136.34</v>
      </c>
      <c r="Z1084" s="3">
        <v>28.3116883116883</v>
      </c>
      <c r="AA1084" s="3">
        <v>0.331497973825006</v>
      </c>
      <c r="AB1084" s="3">
        <v>0.263499552756102</v>
      </c>
      <c r="AC1084" s="3">
        <v>-27.9265675911945</v>
      </c>
      <c r="AD1084" s="3">
        <v>0.94946108158203</v>
      </c>
      <c r="AE1084" s="5">
        <v>5</v>
      </c>
      <c r="AF1084" s="3">
        <v>1.84229455725978</v>
      </c>
      <c r="AG1084" s="3">
        <v>72.2223690102369</v>
      </c>
      <c r="AH1084" s="3">
        <v>58.5908544318204</v>
      </c>
      <c r="AI1084" s="3">
        <v>23.6330639900601</v>
      </c>
      <c r="AJ1084" s="3">
        <v>24.5516688325874</v>
      </c>
      <c r="AK1084" s="3"/>
      <c r="AL1084" s="3"/>
      <c r="AM1084" s="3"/>
      <c r="AN1084" s="5" t="s">
        <v>46</v>
      </c>
      <c r="AO1084" s="1"/>
      <c r="AP1084" s="1"/>
      <c r="AQ1084" s="1"/>
    </row>
    <row r="1085" spans="1:43">
      <c r="A1085" s="1" t="s">
        <v>3073</v>
      </c>
      <c r="B1085" s="1" t="s">
        <v>3074</v>
      </c>
      <c r="C1085" s="3">
        <v>4.73424657534247</v>
      </c>
      <c r="D1085" s="4">
        <v>42509</v>
      </c>
      <c r="E1085" s="3">
        <v>0.8290828679</v>
      </c>
      <c r="F1085" s="5" t="s">
        <v>1503</v>
      </c>
      <c r="G1085" s="5">
        <v>1729</v>
      </c>
      <c r="H1085" s="5" t="s">
        <v>93</v>
      </c>
      <c r="I1085" s="3">
        <v>0.72703238598811</v>
      </c>
      <c r="J1085" s="3">
        <v>90.5</v>
      </c>
      <c r="K1085" s="3">
        <v>0.131406044678053</v>
      </c>
      <c r="L1085" s="3">
        <v>91.9722497522299</v>
      </c>
      <c r="M1085" s="3">
        <v>-0.131061598951505</v>
      </c>
      <c r="N1085" s="3">
        <v>86.5269461077844</v>
      </c>
      <c r="O1085" s="3">
        <v>1.46006769297297</v>
      </c>
      <c r="P1085" s="3">
        <v>92.4044265593561</v>
      </c>
      <c r="Q1085" s="3">
        <v>0.267695102564096</v>
      </c>
      <c r="R1085" s="3">
        <v>93.5500515995872</v>
      </c>
      <c r="S1085" s="3">
        <v>30.4385859847116</v>
      </c>
      <c r="T1085" s="3">
        <v>62.0434092112229</v>
      </c>
      <c r="U1085" s="3">
        <v>49.6819180478469</v>
      </c>
      <c r="V1085" s="3">
        <v>66.3898117386489</v>
      </c>
      <c r="W1085" s="3">
        <v>64.7946665776997</v>
      </c>
      <c r="X1085" s="3">
        <v>48.12734082397</v>
      </c>
      <c r="Y1085" s="3"/>
      <c r="Z1085" s="3"/>
      <c r="AA1085" s="3">
        <v>0.208411607182278</v>
      </c>
      <c r="AB1085" s="3">
        <v>0.238869729819736</v>
      </c>
      <c r="AC1085" s="3">
        <v>-17.2056921086675</v>
      </c>
      <c r="AD1085" s="3">
        <v>1.05091300106576</v>
      </c>
      <c r="AE1085" s="5">
        <v>5</v>
      </c>
      <c r="AF1085" s="3">
        <v>1.55891788949275</v>
      </c>
      <c r="AG1085" s="3">
        <v>18.607637967686</v>
      </c>
      <c r="AH1085" s="3">
        <v>24.9087773764455</v>
      </c>
      <c r="AI1085" s="3">
        <v>19.4625652277879</v>
      </c>
      <c r="AJ1085" s="3">
        <v>16.14541655056</v>
      </c>
      <c r="AK1085" s="3"/>
      <c r="AL1085" s="3"/>
      <c r="AM1085" s="3">
        <v>50</v>
      </c>
      <c r="AN1085" s="5" t="s">
        <v>51</v>
      </c>
      <c r="AO1085" s="1"/>
      <c r="AP1085" s="1"/>
      <c r="AQ1085" s="1"/>
    </row>
    <row r="1086" spans="1:43">
      <c r="A1086" s="1" t="s">
        <v>3075</v>
      </c>
      <c r="B1086" s="1" t="s">
        <v>3076</v>
      </c>
      <c r="C1086" s="3">
        <v>5.24109589041096</v>
      </c>
      <c r="D1086" s="4">
        <v>42324</v>
      </c>
      <c r="E1086" s="3">
        <v>15.2233509047</v>
      </c>
      <c r="F1086" s="5" t="s">
        <v>1896</v>
      </c>
      <c r="G1086" s="5">
        <v>1914</v>
      </c>
      <c r="H1086" s="5" t="s">
        <v>71</v>
      </c>
      <c r="I1086" s="3">
        <v>0.400522420548549</v>
      </c>
      <c r="J1086" s="3">
        <v>28.9308176100629</v>
      </c>
      <c r="K1086" s="3">
        <v>0.348098511878862</v>
      </c>
      <c r="L1086" s="3">
        <v>19.4968553459119</v>
      </c>
      <c r="M1086" s="3">
        <v>-0.0260100572221208</v>
      </c>
      <c r="N1086" s="3">
        <v>32.7044025157233</v>
      </c>
      <c r="O1086" s="3">
        <v>0.556760897351913</v>
      </c>
      <c r="P1086" s="3">
        <v>35.4430379746835</v>
      </c>
      <c r="Q1086" s="3">
        <v>1.36060791103372</v>
      </c>
      <c r="R1086" s="3">
        <v>21.7948717948718</v>
      </c>
      <c r="S1086" s="3">
        <v>5.05592685087485</v>
      </c>
      <c r="T1086" s="3">
        <v>24.8322147651007</v>
      </c>
      <c r="U1086" s="3">
        <v>13.3763630255608</v>
      </c>
      <c r="V1086" s="3">
        <v>20.1438848920863</v>
      </c>
      <c r="W1086" s="3">
        <v>21.6641088607627</v>
      </c>
      <c r="X1086" s="3">
        <v>17.2661870503597</v>
      </c>
      <c r="Y1086" s="3">
        <v>27.6981596088583</v>
      </c>
      <c r="Z1086" s="3">
        <v>15.0793650793651</v>
      </c>
      <c r="AA1086" s="3">
        <v>0.142605123138255</v>
      </c>
      <c r="AB1086" s="3">
        <v>0.464668460450901</v>
      </c>
      <c r="AC1086" s="3">
        <v>-2.36842105263156</v>
      </c>
      <c r="AD1086" s="3">
        <v>2.84666399735726</v>
      </c>
      <c r="AE1086" s="5">
        <v>2</v>
      </c>
      <c r="AF1086" s="3">
        <v>0.507008835174742</v>
      </c>
      <c r="AG1086" s="3">
        <v>3.99975616535233</v>
      </c>
      <c r="AH1086" s="3">
        <v>6.74104611134387</v>
      </c>
      <c r="AI1086" s="3">
        <v>6.74106381626467</v>
      </c>
      <c r="AJ1086" s="3">
        <v>5.55995628359847</v>
      </c>
      <c r="AK1086" s="3"/>
      <c r="AL1086" s="3"/>
      <c r="AM1086" s="3"/>
      <c r="AN1086" s="5" t="s">
        <v>46</v>
      </c>
      <c r="AO1086" s="1"/>
      <c r="AP1086" s="1"/>
      <c r="AQ1086" s="1"/>
    </row>
    <row r="1087" spans="1:43">
      <c r="A1087" s="1" t="s">
        <v>3077</v>
      </c>
      <c r="B1087" s="1" t="s">
        <v>3078</v>
      </c>
      <c r="C1087" s="3">
        <v>4.52054794520548</v>
      </c>
      <c r="D1087" s="4">
        <v>42587</v>
      </c>
      <c r="E1087" s="3">
        <v>0.1284036739</v>
      </c>
      <c r="F1087" s="5" t="s">
        <v>604</v>
      </c>
      <c r="G1087" s="5">
        <v>671</v>
      </c>
      <c r="H1087" s="5" t="s">
        <v>226</v>
      </c>
      <c r="I1087" s="3">
        <v>4.85164652031074</v>
      </c>
      <c r="J1087" s="3">
        <v>9.53058321479374</v>
      </c>
      <c r="K1087" s="3">
        <v>1.50599609556567</v>
      </c>
      <c r="L1087" s="3">
        <v>9.78835978835979</v>
      </c>
      <c r="M1087" s="3">
        <v>2.60385664850218</v>
      </c>
      <c r="N1087" s="3">
        <v>9.30888575458392</v>
      </c>
      <c r="O1087" s="3">
        <v>6.25635757417135</v>
      </c>
      <c r="P1087" s="3">
        <v>21.6981132075472</v>
      </c>
      <c r="Q1087" s="3">
        <v>7.08302946424555</v>
      </c>
      <c r="R1087" s="3">
        <v>43.7956204379562</v>
      </c>
      <c r="S1087" s="3">
        <v>9.90567812193163</v>
      </c>
      <c r="T1087" s="3">
        <v>73.936170212766</v>
      </c>
      <c r="U1087" s="3">
        <v>16.5007353375234</v>
      </c>
      <c r="V1087" s="3">
        <v>81.9444444444444</v>
      </c>
      <c r="W1087" s="3">
        <v>18.721816318682</v>
      </c>
      <c r="X1087" s="3">
        <v>80.3347280334728</v>
      </c>
      <c r="Y1087" s="3"/>
      <c r="Z1087" s="3"/>
      <c r="AA1087" s="3">
        <v>0.162406604191666</v>
      </c>
      <c r="AB1087" s="3">
        <v>0.226709213240711</v>
      </c>
      <c r="AC1087" s="3">
        <v>-2.55681818181819</v>
      </c>
      <c r="AD1087" s="3">
        <v>2.29823486266859</v>
      </c>
      <c r="AE1087" s="5">
        <v>1</v>
      </c>
      <c r="AF1087" s="3">
        <v>0.388246120924444</v>
      </c>
      <c r="AG1087" s="3">
        <v>8.25590941330077</v>
      </c>
      <c r="AH1087" s="3">
        <v>7.64318190451225</v>
      </c>
      <c r="AI1087" s="3">
        <v>5.15207076641553</v>
      </c>
      <c r="AJ1087" s="3">
        <v>5.1583432747117</v>
      </c>
      <c r="AK1087" s="3"/>
      <c r="AL1087" s="3"/>
      <c r="AM1087" s="3"/>
      <c r="AN1087" s="5" t="s">
        <v>46</v>
      </c>
      <c r="AO1087" s="1"/>
      <c r="AP1087" s="1"/>
      <c r="AQ1087" s="1"/>
    </row>
    <row r="1088" spans="1:43">
      <c r="A1088" s="1" t="s">
        <v>3079</v>
      </c>
      <c r="B1088" s="1" t="s">
        <v>3080</v>
      </c>
      <c r="C1088" s="3">
        <v>5.18082191780822</v>
      </c>
      <c r="D1088" s="4">
        <v>42346</v>
      </c>
      <c r="E1088" s="3">
        <v>0.3913344482</v>
      </c>
      <c r="F1088" s="5" t="s">
        <v>3081</v>
      </c>
      <c r="G1088" s="5">
        <v>55</v>
      </c>
      <c r="H1088" s="5" t="s">
        <v>45</v>
      </c>
      <c r="I1088" s="3">
        <v>0.656275635767023</v>
      </c>
      <c r="J1088" s="3">
        <v>57.484076433121</v>
      </c>
      <c r="K1088" s="3">
        <v>0.245098039215696</v>
      </c>
      <c r="L1088" s="3">
        <v>64.7515527950311</v>
      </c>
      <c r="M1088" s="3">
        <v>-0.405844155844147</v>
      </c>
      <c r="N1088" s="3">
        <v>64.6031746031746</v>
      </c>
      <c r="O1088" s="3">
        <v>1.48883374689826</v>
      </c>
      <c r="P1088" s="3">
        <v>56.1258278145695</v>
      </c>
      <c r="Q1088" s="3">
        <v>2.07986688851915</v>
      </c>
      <c r="R1088" s="3">
        <v>54.1095890410959</v>
      </c>
      <c r="S1088" s="3">
        <v>3.02267002518892</v>
      </c>
      <c r="T1088" s="3">
        <v>80.9792843691149</v>
      </c>
      <c r="U1088" s="3">
        <v>10.7400722021661</v>
      </c>
      <c r="V1088" s="3">
        <v>77.7070063694268</v>
      </c>
      <c r="W1088" s="3">
        <v>16.8571428571429</v>
      </c>
      <c r="X1088" s="3">
        <v>66.5876777251185</v>
      </c>
      <c r="Y1088" s="3">
        <v>22.9458917835671</v>
      </c>
      <c r="Z1088" s="3">
        <v>58.6497890295359</v>
      </c>
      <c r="AA1088" s="3">
        <v>0.0253522930963735</v>
      </c>
      <c r="AB1088" s="3">
        <v>0.243232420960109</v>
      </c>
      <c r="AC1088" s="3">
        <v>-3.1404958677686</v>
      </c>
      <c r="AD1088" s="3">
        <v>1.69398369085062</v>
      </c>
      <c r="AE1088" s="5">
        <v>2</v>
      </c>
      <c r="AF1088" s="3">
        <v>0.425968143372752</v>
      </c>
      <c r="AG1088" s="3">
        <v>2.75910838177946</v>
      </c>
      <c r="AH1088" s="3">
        <v>4.87749595382778</v>
      </c>
      <c r="AI1088" s="3">
        <v>5.20917836260801</v>
      </c>
      <c r="AJ1088" s="3">
        <v>4.86111347459521</v>
      </c>
      <c r="AK1088" s="3"/>
      <c r="AL1088" s="3"/>
      <c r="AM1088" s="3"/>
      <c r="AN1088" s="5" t="s">
        <v>46</v>
      </c>
      <c r="AO1088" s="1"/>
      <c r="AP1088" s="1"/>
      <c r="AQ1088" s="1"/>
    </row>
    <row r="1089" spans="1:43">
      <c r="A1089" s="1" t="s">
        <v>3082</v>
      </c>
      <c r="B1089" s="1" t="s">
        <v>3083</v>
      </c>
      <c r="C1089" s="3">
        <v>5.1972602739726</v>
      </c>
      <c r="D1089" s="4">
        <v>42340</v>
      </c>
      <c r="E1089" s="3">
        <v>3.8772447716</v>
      </c>
      <c r="F1089" s="5" t="s">
        <v>3084</v>
      </c>
      <c r="G1089" s="5">
        <v>670</v>
      </c>
      <c r="H1089" s="5" t="s">
        <v>93</v>
      </c>
      <c r="I1089" s="3">
        <v>22.6363636363636</v>
      </c>
      <c r="J1089" s="3">
        <v>0.55</v>
      </c>
      <c r="K1089" s="3">
        <v>4.29068419018167</v>
      </c>
      <c r="L1089" s="3">
        <v>9.46481665014866</v>
      </c>
      <c r="M1089" s="3">
        <v>11.4415530772408</v>
      </c>
      <c r="N1089" s="3">
        <v>2.89421157684631</v>
      </c>
      <c r="O1089" s="3">
        <v>46.5507876154264</v>
      </c>
      <c r="P1089" s="3">
        <v>0.0503018108651912</v>
      </c>
      <c r="Q1089" s="3">
        <v>73.3933161953727</v>
      </c>
      <c r="R1089" s="3">
        <v>0.0515995872033024</v>
      </c>
      <c r="S1089" s="3">
        <v>105.954198473282</v>
      </c>
      <c r="T1089" s="3">
        <v>3.07040762308099</v>
      </c>
      <c r="U1089" s="3">
        <v>201.789709172259</v>
      </c>
      <c r="V1089" s="3">
        <v>6.53377630121816</v>
      </c>
      <c r="W1089" s="3">
        <v>141.756272401434</v>
      </c>
      <c r="X1089" s="3">
        <v>14.2322097378277</v>
      </c>
      <c r="Y1089" s="3">
        <v>171.701913393756</v>
      </c>
      <c r="Z1089" s="3">
        <v>18.8311688311688</v>
      </c>
      <c r="AA1089" s="3">
        <v>0.268711811215163</v>
      </c>
      <c r="AB1089" s="3">
        <v>0.240478201774903</v>
      </c>
      <c r="AC1089" s="3">
        <v>-33.0342577487765</v>
      </c>
      <c r="AD1089" s="3">
        <v>1.03348471020925</v>
      </c>
      <c r="AE1089" s="5">
        <v>4</v>
      </c>
      <c r="AF1089" s="3">
        <v>2.34543962633903</v>
      </c>
      <c r="AG1089" s="3">
        <v>128.105037824569</v>
      </c>
      <c r="AH1089" s="3">
        <v>75.7351644301263</v>
      </c>
      <c r="AI1089" s="3">
        <v>35.2689043377099</v>
      </c>
      <c r="AJ1089" s="3">
        <v>27.3593162178487</v>
      </c>
      <c r="AK1089" s="3"/>
      <c r="AL1089" s="3"/>
      <c r="AM1089" s="3"/>
      <c r="AN1089" s="5" t="s">
        <v>46</v>
      </c>
      <c r="AO1089" s="1"/>
      <c r="AP1089" s="1"/>
      <c r="AQ1089" s="1"/>
    </row>
    <row r="1090" spans="1:43">
      <c r="A1090" s="1" t="s">
        <v>3085</v>
      </c>
      <c r="B1090" s="1" t="s">
        <v>3086</v>
      </c>
      <c r="C1090" s="3">
        <v>4.75068493150685</v>
      </c>
      <c r="D1090" s="4">
        <v>42503</v>
      </c>
      <c r="E1090" s="3">
        <v>8.1509470523</v>
      </c>
      <c r="F1090" s="5" t="s">
        <v>3087</v>
      </c>
      <c r="G1090" s="5">
        <v>1561</v>
      </c>
      <c r="H1090" s="5" t="s">
        <v>55</v>
      </c>
      <c r="I1090" s="3">
        <v>5.45602605863192</v>
      </c>
      <c r="J1090" s="3">
        <v>76.8300060496068</v>
      </c>
      <c r="K1090" s="3">
        <v>0.0772797527047828</v>
      </c>
      <c r="L1090" s="3">
        <v>88.0790960451977</v>
      </c>
      <c r="M1090" s="3">
        <v>4.22535211267606</v>
      </c>
      <c r="N1090" s="3">
        <v>59.1262716935966</v>
      </c>
      <c r="O1090" s="3">
        <v>3.64145658263304</v>
      </c>
      <c r="P1090" s="3">
        <v>93.1788079470199</v>
      </c>
      <c r="Q1090" s="3">
        <v>13.5964912280702</v>
      </c>
      <c r="R1090" s="3">
        <v>78.0487804878049</v>
      </c>
      <c r="S1090" s="3">
        <v>42.3859263331501</v>
      </c>
      <c r="T1090" s="3">
        <v>83.3984375</v>
      </c>
      <c r="U1090" s="3">
        <v>133.333333333333</v>
      </c>
      <c r="V1090" s="3">
        <v>54.7425474254742</v>
      </c>
      <c r="W1090" s="3">
        <v>136.313868613139</v>
      </c>
      <c r="X1090" s="3">
        <v>31.3856427378965</v>
      </c>
      <c r="Y1090" s="3"/>
      <c r="Z1090" s="3"/>
      <c r="AA1090" s="3">
        <v>0.206423435742686</v>
      </c>
      <c r="AB1090" s="3">
        <v>0.278416512216026</v>
      </c>
      <c r="AC1090" s="3">
        <v>-23.8853503184713</v>
      </c>
      <c r="AD1090" s="3">
        <v>1.38695918484664</v>
      </c>
      <c r="AE1090" s="5">
        <v>3</v>
      </c>
      <c r="AF1090" s="3">
        <v>2.46394972314922</v>
      </c>
      <c r="AG1090" s="3">
        <v>45.203196248723</v>
      </c>
      <c r="AH1090" s="3">
        <v>58.4132498550576</v>
      </c>
      <c r="AI1090" s="3">
        <v>30.042956143336</v>
      </c>
      <c r="AJ1090" s="3">
        <v>26.7411857457182</v>
      </c>
      <c r="AK1090" s="3"/>
      <c r="AL1090" s="3"/>
      <c r="AM1090" s="3"/>
      <c r="AN1090" s="5" t="s">
        <v>46</v>
      </c>
      <c r="AO1090" s="1"/>
      <c r="AP1090" s="1"/>
      <c r="AQ1090" s="1"/>
    </row>
    <row r="1091" spans="1:43">
      <c r="A1091" s="1" t="s">
        <v>3088</v>
      </c>
      <c r="B1091" s="1" t="s">
        <v>3089</v>
      </c>
      <c r="C1091" s="3">
        <v>5.04657534246575</v>
      </c>
      <c r="D1091" s="4">
        <v>42395</v>
      </c>
      <c r="E1091" s="3">
        <v>18.4878576545</v>
      </c>
      <c r="F1091" s="5" t="s">
        <v>3090</v>
      </c>
      <c r="G1091" s="5">
        <v>1843</v>
      </c>
      <c r="H1091" s="5" t="s">
        <v>191</v>
      </c>
      <c r="I1091" s="3">
        <v>10.8487555839183</v>
      </c>
      <c r="J1091" s="3">
        <v>43.3996383363472</v>
      </c>
      <c r="K1091" s="3">
        <v>1.97344653179192</v>
      </c>
      <c r="L1091" s="3">
        <v>60.7876712328767</v>
      </c>
      <c r="M1091" s="3">
        <v>8.07926099650601</v>
      </c>
      <c r="N1091" s="3">
        <v>24.1441441441441</v>
      </c>
      <c r="O1091" s="3">
        <v>16.0678488820355</v>
      </c>
      <c r="P1091" s="3">
        <v>59.6190476190476</v>
      </c>
      <c r="Q1091" s="3">
        <v>13.5408286403862</v>
      </c>
      <c r="R1091" s="3">
        <v>72.3270440251572</v>
      </c>
      <c r="S1091" s="3">
        <v>40.7003551623154</v>
      </c>
      <c r="T1091" s="3">
        <v>81.1274509803922</v>
      </c>
      <c r="U1091" s="3">
        <v>206.973898858075</v>
      </c>
      <c r="V1091" s="3">
        <v>19.6480938416422</v>
      </c>
      <c r="W1091" s="3">
        <v>123.176517098241</v>
      </c>
      <c r="X1091" s="3">
        <v>47.3498233215548</v>
      </c>
      <c r="Y1091" s="3">
        <v>125.584415584416</v>
      </c>
      <c r="Z1091" s="3">
        <v>64.5569620253165</v>
      </c>
      <c r="AA1091" s="3">
        <v>0.128749750413914</v>
      </c>
      <c r="AB1091" s="3">
        <v>0.204612432634321</v>
      </c>
      <c r="AC1091" s="3">
        <v>-45.8678703323759</v>
      </c>
      <c r="AD1091" s="3">
        <v>0.667534320160534</v>
      </c>
      <c r="AE1091" s="5">
        <v>5</v>
      </c>
      <c r="AF1091" s="3">
        <v>2.26825111478768</v>
      </c>
      <c r="AG1091" s="3">
        <v>76.1995369931911</v>
      </c>
      <c r="AH1091" s="3">
        <v>82.8304344477271</v>
      </c>
      <c r="AI1091" s="3">
        <v>29.6342231851753</v>
      </c>
      <c r="AJ1091" s="3">
        <v>28.1611680568453</v>
      </c>
      <c r="AK1091" s="3"/>
      <c r="AL1091" s="3"/>
      <c r="AM1091" s="3"/>
      <c r="AN1091" s="5" t="s">
        <v>46</v>
      </c>
      <c r="AO1091" s="1"/>
      <c r="AP1091" s="1"/>
      <c r="AQ1091" s="1"/>
    </row>
    <row r="1092" spans="1:43">
      <c r="A1092" s="1" t="s">
        <v>3091</v>
      </c>
      <c r="B1092" s="1" t="s">
        <v>3092</v>
      </c>
      <c r="C1092" s="3">
        <v>3.04931506849315</v>
      </c>
      <c r="D1092" s="4">
        <v>43124</v>
      </c>
      <c r="E1092" s="3">
        <v>3.0079450996</v>
      </c>
      <c r="F1092" s="5" t="s">
        <v>3093</v>
      </c>
      <c r="G1092" s="5">
        <v>701</v>
      </c>
      <c r="H1092" s="5" t="s">
        <v>45</v>
      </c>
      <c r="I1092" s="3">
        <v>0.729862038273258</v>
      </c>
      <c r="J1092" s="3">
        <v>56.0509554140127</v>
      </c>
      <c r="K1092" s="3">
        <v>0.159306133286145</v>
      </c>
      <c r="L1092" s="3">
        <v>70.1863354037267</v>
      </c>
      <c r="M1092" s="3">
        <v>0.336909300469909</v>
      </c>
      <c r="N1092" s="3">
        <v>39.0476190476191</v>
      </c>
      <c r="O1092" s="3">
        <v>1.18919885550786</v>
      </c>
      <c r="P1092" s="3">
        <v>61.5894039735099</v>
      </c>
      <c r="Q1092" s="3">
        <v>1.91822766570605</v>
      </c>
      <c r="R1092" s="3">
        <v>55.6506849315068</v>
      </c>
      <c r="S1092" s="3">
        <v>1.16206310896575</v>
      </c>
      <c r="T1092" s="3">
        <v>89.4538606403013</v>
      </c>
      <c r="U1092" s="3">
        <v>14.7869647006988</v>
      </c>
      <c r="V1092" s="3">
        <v>63.4819532908705</v>
      </c>
      <c r="W1092" s="3">
        <v>18.1583300975025</v>
      </c>
      <c r="X1092" s="3">
        <v>62.7962085308057</v>
      </c>
      <c r="Y1092" s="3"/>
      <c r="Z1092" s="3"/>
      <c r="AA1092" s="3">
        <v>0.0042274983133653</v>
      </c>
      <c r="AB1092" s="3">
        <v>0.285877070854315</v>
      </c>
      <c r="AC1092" s="3">
        <v>-4.2625227884365</v>
      </c>
      <c r="AD1092" s="3">
        <v>1.33927796583372</v>
      </c>
      <c r="AE1092" s="5">
        <v>3</v>
      </c>
      <c r="AF1092" s="3">
        <v>0.470286369103484</v>
      </c>
      <c r="AG1092" s="3">
        <v>3.62256374182281</v>
      </c>
      <c r="AH1092" s="3">
        <v>7.25752321957607</v>
      </c>
      <c r="AI1092" s="3"/>
      <c r="AJ1092" s="3"/>
      <c r="AK1092" s="3"/>
      <c r="AL1092" s="3"/>
      <c r="AM1092" s="3"/>
      <c r="AN1092" s="5" t="s">
        <v>46</v>
      </c>
      <c r="AO1092" s="1"/>
      <c r="AP1092" s="1"/>
      <c r="AQ1092" s="1"/>
    </row>
    <row r="1093" spans="1:43">
      <c r="A1093" s="1" t="s">
        <v>3094</v>
      </c>
      <c r="B1093" s="1" t="s">
        <v>3095</v>
      </c>
      <c r="C1093" s="3">
        <v>5.15342465753425</v>
      </c>
      <c r="D1093" s="4">
        <v>42356</v>
      </c>
      <c r="E1093" s="3">
        <v>4.457117181</v>
      </c>
      <c r="F1093" s="5" t="s">
        <v>619</v>
      </c>
      <c r="G1093" s="5">
        <v>808</v>
      </c>
      <c r="H1093" s="5" t="s">
        <v>93</v>
      </c>
      <c r="I1093" s="3">
        <v>3.47672362993518</v>
      </c>
      <c r="J1093" s="3">
        <v>63.8</v>
      </c>
      <c r="K1093" s="3">
        <v>1.3271783035199</v>
      </c>
      <c r="L1093" s="3">
        <v>57.7304261645193</v>
      </c>
      <c r="M1093" s="3">
        <v>-2.76854928017719</v>
      </c>
      <c r="N1093" s="3">
        <v>94.4111776447106</v>
      </c>
      <c r="O1093" s="3">
        <v>18.0901143241426</v>
      </c>
      <c r="P1093" s="3">
        <v>29.3259557344064</v>
      </c>
      <c r="Q1093" s="3">
        <v>23.4880450070324</v>
      </c>
      <c r="R1093" s="3">
        <v>30.2373581011352</v>
      </c>
      <c r="S1093" s="3">
        <v>63.6533084808947</v>
      </c>
      <c r="T1093" s="3">
        <v>28.6924298570672</v>
      </c>
      <c r="U1093" s="3">
        <v>221.023765996344</v>
      </c>
      <c r="V1093" s="3">
        <v>3.98671096345515</v>
      </c>
      <c r="W1093" s="3">
        <v>150.857142857143</v>
      </c>
      <c r="X1093" s="3">
        <v>10.8614232209738</v>
      </c>
      <c r="Y1093" s="3">
        <v>127.756160830091</v>
      </c>
      <c r="Z1093" s="3">
        <v>31.038961038961</v>
      </c>
      <c r="AA1093" s="3">
        <v>0.204320549900637</v>
      </c>
      <c r="AB1093" s="3">
        <v>0.252255018667356</v>
      </c>
      <c r="AC1093" s="3">
        <v>-37.0273794002608</v>
      </c>
      <c r="AD1093" s="3">
        <v>0.966849144957566</v>
      </c>
      <c r="AE1093" s="5">
        <v>5</v>
      </c>
      <c r="AF1093" s="3">
        <v>2.62715735730735</v>
      </c>
      <c r="AG1093" s="3">
        <v>72.2265887707799</v>
      </c>
      <c r="AH1093" s="3">
        <v>82.4130937422769</v>
      </c>
      <c r="AI1093" s="3">
        <v>29.3365335304263</v>
      </c>
      <c r="AJ1093" s="3">
        <v>21.0639198089863</v>
      </c>
      <c r="AK1093" s="3"/>
      <c r="AL1093" s="3"/>
      <c r="AM1093" s="3"/>
      <c r="AN1093" s="5" t="s">
        <v>46</v>
      </c>
      <c r="AO1093" s="1"/>
      <c r="AP1093" s="1"/>
      <c r="AQ1093" s="1"/>
    </row>
    <row r="1094" spans="1:43">
      <c r="A1094" s="1" t="s">
        <v>3096</v>
      </c>
      <c r="B1094" s="1" t="s">
        <v>3097</v>
      </c>
      <c r="C1094" s="3">
        <v>5.26849315068493</v>
      </c>
      <c r="D1094" s="4">
        <v>42314</v>
      </c>
      <c r="E1094" s="3">
        <v>41.9477793545</v>
      </c>
      <c r="F1094" s="5" t="s">
        <v>3098</v>
      </c>
      <c r="G1094" s="5">
        <v>329</v>
      </c>
      <c r="H1094" s="5" t="s">
        <v>50</v>
      </c>
      <c r="I1094" s="3">
        <v>0.0995024875621917</v>
      </c>
      <c r="J1094" s="3">
        <v>53.7293434569004</v>
      </c>
      <c r="K1094" s="3">
        <v>-0.0993048659384145</v>
      </c>
      <c r="L1094" s="3">
        <v>92.3860115095175</v>
      </c>
      <c r="M1094" s="3">
        <v>-0.0993048659384145</v>
      </c>
      <c r="N1094" s="3">
        <v>55.7435440783615</v>
      </c>
      <c r="O1094" s="3">
        <v>0.105288242018375</v>
      </c>
      <c r="P1094" s="3">
        <v>84.9703060758337</v>
      </c>
      <c r="Q1094" s="3">
        <v>0.786939037440666</v>
      </c>
      <c r="R1094" s="3">
        <v>77.4505070014486</v>
      </c>
      <c r="S1094" s="3">
        <v>1.67710827329639</v>
      </c>
      <c r="T1094" s="3">
        <v>60.6779661016949</v>
      </c>
      <c r="U1094" s="3">
        <v>4.88950573457702</v>
      </c>
      <c r="V1094" s="3">
        <v>81.0371517027864</v>
      </c>
      <c r="W1094" s="3">
        <v>12.1550227171672</v>
      </c>
      <c r="X1094" s="3">
        <v>68.6084142394822</v>
      </c>
      <c r="Y1094" s="3">
        <v>14.1575771150443</v>
      </c>
      <c r="Z1094" s="3">
        <v>80.3921568627451</v>
      </c>
      <c r="AA1094" s="3">
        <v>0.0194497407967642</v>
      </c>
      <c r="AB1094" s="3">
        <v>0.309560515822054</v>
      </c>
      <c r="AC1094" s="3">
        <v>-2.67175572519085</v>
      </c>
      <c r="AD1094" s="3">
        <v>1.45617024585168</v>
      </c>
      <c r="AE1094" s="5">
        <v>3</v>
      </c>
      <c r="AF1094" s="3">
        <v>0.321331847779007</v>
      </c>
      <c r="AG1094" s="3">
        <v>2.42482369183634</v>
      </c>
      <c r="AH1094" s="3">
        <v>2.54575178718617</v>
      </c>
      <c r="AI1094" s="3">
        <v>3.98158180127295</v>
      </c>
      <c r="AJ1094" s="3">
        <v>2.95217195026713</v>
      </c>
      <c r="AK1094" s="3"/>
      <c r="AL1094" s="3"/>
      <c r="AM1094" s="3">
        <v>500</v>
      </c>
      <c r="AN1094" s="5" t="s">
        <v>56</v>
      </c>
      <c r="AO1094" s="1"/>
      <c r="AP1094" s="1"/>
      <c r="AQ1094" s="1"/>
    </row>
    <row r="1095" spans="1:43">
      <c r="A1095" s="1" t="s">
        <v>3099</v>
      </c>
      <c r="B1095" s="1" t="s">
        <v>3100</v>
      </c>
      <c r="C1095" s="3">
        <v>5.26849315068493</v>
      </c>
      <c r="D1095" s="4">
        <v>42314</v>
      </c>
      <c r="E1095" s="3">
        <v>35.3399947734</v>
      </c>
      <c r="F1095" s="5" t="s">
        <v>2476</v>
      </c>
      <c r="G1095" s="5">
        <v>274</v>
      </c>
      <c r="H1095" s="5" t="s">
        <v>50</v>
      </c>
      <c r="I1095" s="3">
        <v>0.0282299802390015</v>
      </c>
      <c r="J1095" s="3">
        <v>65.3863331844573</v>
      </c>
      <c r="K1095" s="3">
        <v>0</v>
      </c>
      <c r="L1095" s="3">
        <v>43.3820274457725</v>
      </c>
      <c r="M1095" s="3">
        <v>-0.24399399399401</v>
      </c>
      <c r="N1095" s="3">
        <v>78.7177203918077</v>
      </c>
      <c r="O1095" s="3">
        <v>0.911334725650267</v>
      </c>
      <c r="P1095" s="3">
        <v>14.3444495203289</v>
      </c>
      <c r="Q1095" s="3">
        <v>1.25018184836938</v>
      </c>
      <c r="R1095" s="3">
        <v>33.1240946402704</v>
      </c>
      <c r="S1095" s="3">
        <v>1.53633377888914</v>
      </c>
      <c r="T1095" s="3">
        <v>66.9491525423729</v>
      </c>
      <c r="U1095" s="3">
        <v>5.68957699178306</v>
      </c>
      <c r="V1095" s="3">
        <v>64.6284829721362</v>
      </c>
      <c r="W1095" s="3">
        <v>11.6160953277709</v>
      </c>
      <c r="X1095" s="3">
        <v>73.8942826321467</v>
      </c>
      <c r="Y1095" s="3">
        <v>17.263944746124</v>
      </c>
      <c r="Z1095" s="3">
        <v>58.1699346405229</v>
      </c>
      <c r="AA1095" s="3">
        <v>0.011585392373485</v>
      </c>
      <c r="AB1095" s="3">
        <v>0.294081948908506</v>
      </c>
      <c r="AC1095" s="3">
        <v>-3.00035048139707</v>
      </c>
      <c r="AD1095" s="3">
        <v>1.24124252816401</v>
      </c>
      <c r="AE1095" s="5">
        <v>4</v>
      </c>
      <c r="AF1095" s="3">
        <v>0.307038988671308</v>
      </c>
      <c r="AG1095" s="3">
        <v>2.51350347824866</v>
      </c>
      <c r="AH1095" s="3">
        <v>2.96519208888222</v>
      </c>
      <c r="AI1095" s="3">
        <v>3.90355585632864</v>
      </c>
      <c r="AJ1095" s="3">
        <v>3.7080739591929</v>
      </c>
      <c r="AK1095" s="3"/>
      <c r="AL1095" s="3"/>
      <c r="AM1095" s="3"/>
      <c r="AN1095" s="5" t="s">
        <v>46</v>
      </c>
      <c r="AO1095" s="1"/>
      <c r="AP1095" s="1"/>
      <c r="AQ1095" s="1"/>
    </row>
    <row r="1096" spans="1:43">
      <c r="A1096" s="1" t="s">
        <v>3101</v>
      </c>
      <c r="B1096" s="1" t="s">
        <v>3102</v>
      </c>
      <c r="C1096" s="3">
        <v>5.16438356164384</v>
      </c>
      <c r="D1096" s="4">
        <v>42352</v>
      </c>
      <c r="E1096" s="3">
        <v>36.8198467679</v>
      </c>
      <c r="F1096" s="5" t="s">
        <v>3103</v>
      </c>
      <c r="G1096" s="5">
        <v>573</v>
      </c>
      <c r="H1096" s="5" t="s">
        <v>50</v>
      </c>
      <c r="I1096" s="3">
        <v>-3.88391319324836</v>
      </c>
      <c r="J1096" s="3">
        <v>99.7320232246539</v>
      </c>
      <c r="K1096" s="3">
        <v>-1.39588302853607</v>
      </c>
      <c r="L1096" s="3">
        <v>99.6458610004427</v>
      </c>
      <c r="M1096" s="3">
        <v>-4.07391491190373</v>
      </c>
      <c r="N1096" s="3">
        <v>99.8219056099733</v>
      </c>
      <c r="O1096" s="3">
        <v>-4.11512027491408</v>
      </c>
      <c r="P1096" s="3">
        <v>99.0406578346277</v>
      </c>
      <c r="Q1096" s="3">
        <v>-3.19195073293433</v>
      </c>
      <c r="R1096" s="3">
        <v>98.7445678416224</v>
      </c>
      <c r="S1096" s="3">
        <v>-1.66519823788546</v>
      </c>
      <c r="T1096" s="3">
        <v>98.135593220339</v>
      </c>
      <c r="U1096" s="3">
        <v>-0.437109723461187</v>
      </c>
      <c r="V1096" s="3">
        <v>99.1486068111455</v>
      </c>
      <c r="W1096" s="3">
        <v>6.2952380952381</v>
      </c>
      <c r="X1096" s="3">
        <v>95.6850053937433</v>
      </c>
      <c r="Y1096" s="3">
        <v>11.2761714855434</v>
      </c>
      <c r="Z1096" s="3">
        <v>92.8104575163399</v>
      </c>
      <c r="AA1096" s="3">
        <v>-0.135850480011938</v>
      </c>
      <c r="AB1096" s="3">
        <v>0.0432558502690403</v>
      </c>
      <c r="AC1096" s="3">
        <v>-4.13982650519624</v>
      </c>
      <c r="AD1096" s="3">
        <v>0.495690148295556</v>
      </c>
      <c r="AE1096" s="5">
        <v>2</v>
      </c>
      <c r="AF1096" s="3">
        <v>0.209045761824689</v>
      </c>
      <c r="AG1096" s="3">
        <v>-0.651644809493768</v>
      </c>
      <c r="AH1096" s="3">
        <v>0.0553157171576446</v>
      </c>
      <c r="AI1096" s="3">
        <v>2.25485013526201</v>
      </c>
      <c r="AJ1096" s="3">
        <v>2.14460684359861</v>
      </c>
      <c r="AK1096" s="3"/>
      <c r="AL1096" s="3"/>
      <c r="AM1096" s="3"/>
      <c r="AN1096" s="5" t="s">
        <v>46</v>
      </c>
      <c r="AO1096" s="1"/>
      <c r="AP1096" s="1"/>
      <c r="AQ1096" s="1"/>
    </row>
    <row r="1097" spans="1:43">
      <c r="A1097" s="1" t="s">
        <v>3104</v>
      </c>
      <c r="B1097" s="1" t="s">
        <v>3105</v>
      </c>
      <c r="C1097" s="3">
        <v>3.64383561643836</v>
      </c>
      <c r="D1097" s="4">
        <v>42907</v>
      </c>
      <c r="E1097" s="3">
        <v>1.2213219915</v>
      </c>
      <c r="F1097" s="5" t="s">
        <v>3106</v>
      </c>
      <c r="G1097" s="5">
        <v>1331</v>
      </c>
      <c r="H1097" s="5" t="s">
        <v>93</v>
      </c>
      <c r="I1097" s="3">
        <v>1.0353227771011</v>
      </c>
      <c r="J1097" s="3">
        <v>88.4</v>
      </c>
      <c r="K1097" s="3">
        <v>0.241691842900302</v>
      </c>
      <c r="L1097" s="3">
        <v>90.0396432111001</v>
      </c>
      <c r="M1097" s="3">
        <v>1.0353227771011</v>
      </c>
      <c r="N1097" s="3">
        <v>72.3552894211577</v>
      </c>
      <c r="O1097" s="3">
        <v>-4.6551724137931</v>
      </c>
      <c r="P1097" s="3">
        <v>98.4406438631791</v>
      </c>
      <c r="Q1097" s="3">
        <v>-10.275824770146</v>
      </c>
      <c r="R1097" s="3">
        <v>98.8132094943241</v>
      </c>
      <c r="S1097" s="3">
        <v>28.5050348567002</v>
      </c>
      <c r="T1097" s="3">
        <v>64.2138697723663</v>
      </c>
      <c r="U1097" s="3">
        <v>74.4479495268139</v>
      </c>
      <c r="V1097" s="3">
        <v>52.3809523809524</v>
      </c>
      <c r="W1097" s="3">
        <v>65.5688622754491</v>
      </c>
      <c r="X1097" s="3">
        <v>47.6903870162297</v>
      </c>
      <c r="Y1097" s="3"/>
      <c r="Z1097" s="3"/>
      <c r="AA1097" s="3">
        <v>0.136851148488984</v>
      </c>
      <c r="AB1097" s="3">
        <v>0.169535377790255</v>
      </c>
      <c r="AC1097" s="3">
        <v>-25.3381424706943</v>
      </c>
      <c r="AD1097" s="3">
        <v>0.720888418969613</v>
      </c>
      <c r="AE1097" s="5">
        <v>3</v>
      </c>
      <c r="AF1097" s="3">
        <v>1.36880531364699</v>
      </c>
      <c r="AG1097" s="3">
        <v>33.7967623987575</v>
      </c>
      <c r="AH1097" s="3">
        <v>35.83866407851</v>
      </c>
      <c r="AI1097" s="3">
        <v>17.3946459750275</v>
      </c>
      <c r="AJ1097" s="3"/>
      <c r="AK1097" s="3"/>
      <c r="AL1097" s="3"/>
      <c r="AM1097" s="3"/>
      <c r="AN1097" s="5" t="s">
        <v>46</v>
      </c>
      <c r="AO1097" s="1"/>
      <c r="AP1097" s="1"/>
      <c r="AQ1097" s="1"/>
    </row>
    <row r="1098" spans="1:43">
      <c r="A1098" s="1" t="s">
        <v>3107</v>
      </c>
      <c r="B1098" s="1" t="s">
        <v>3108</v>
      </c>
      <c r="C1098" s="3">
        <v>5.16164383561644</v>
      </c>
      <c r="D1098" s="4">
        <v>42353</v>
      </c>
      <c r="E1098" s="3">
        <v>0.3806631458</v>
      </c>
      <c r="F1098" s="5" t="s">
        <v>1339</v>
      </c>
      <c r="G1098" s="5">
        <v>955</v>
      </c>
      <c r="H1098" s="5" t="s">
        <v>93</v>
      </c>
      <c r="I1098" s="3">
        <v>7.02389572773352</v>
      </c>
      <c r="J1098" s="3">
        <v>43.4</v>
      </c>
      <c r="K1098" s="3">
        <v>2.14236351071181</v>
      </c>
      <c r="L1098" s="3">
        <v>41.8235877106046</v>
      </c>
      <c r="M1098" s="3">
        <v>2.63888888888889</v>
      </c>
      <c r="N1098" s="3">
        <v>46.2075848303393</v>
      </c>
      <c r="O1098" s="3">
        <v>15.0194552529183</v>
      </c>
      <c r="P1098" s="3">
        <v>38.3299798792757</v>
      </c>
      <c r="Q1098" s="3">
        <v>25.7872340425532</v>
      </c>
      <c r="R1098" s="3">
        <v>25.9545923632611</v>
      </c>
      <c r="S1098" s="3">
        <v>52.8438469493278</v>
      </c>
      <c r="T1098" s="3">
        <v>39.6506087877184</v>
      </c>
      <c r="U1098" s="3">
        <v>74.4982290436836</v>
      </c>
      <c r="V1098" s="3">
        <v>52.3255813953488</v>
      </c>
      <c r="W1098" s="3">
        <v>45.3294001966568</v>
      </c>
      <c r="X1098" s="3">
        <v>63.4831460674157</v>
      </c>
      <c r="Y1098" s="3">
        <v>52.3711340206186</v>
      </c>
      <c r="Z1098" s="3">
        <v>70.3896103896104</v>
      </c>
      <c r="AA1098" s="3">
        <v>0.361548052122816</v>
      </c>
      <c r="AB1098" s="3">
        <v>0.141996886607247</v>
      </c>
      <c r="AC1098" s="3">
        <v>-32.2801024765158</v>
      </c>
      <c r="AD1098" s="3">
        <v>0.410315698719952</v>
      </c>
      <c r="AE1098" s="5">
        <v>5</v>
      </c>
      <c r="AF1098" s="3">
        <v>0.840713131902497</v>
      </c>
      <c r="AG1098" s="3">
        <v>43.9198641921001</v>
      </c>
      <c r="AH1098" s="3">
        <v>34.6534093072936</v>
      </c>
      <c r="AI1098" s="3">
        <v>10.4721965877347</v>
      </c>
      <c r="AJ1098" s="3">
        <v>11.6777791208747</v>
      </c>
      <c r="AK1098" s="3"/>
      <c r="AL1098" s="3"/>
      <c r="AM1098" s="3"/>
      <c r="AN1098" s="5" t="s">
        <v>46</v>
      </c>
      <c r="AO1098" s="1"/>
      <c r="AP1098" s="1"/>
      <c r="AQ1098" s="1"/>
    </row>
    <row r="1099" spans="1:43">
      <c r="A1099" s="1" t="s">
        <v>3109</v>
      </c>
      <c r="B1099" s="1" t="s">
        <v>3110</v>
      </c>
      <c r="C1099" s="3">
        <v>3.72328767123288</v>
      </c>
      <c r="D1099" s="4">
        <v>42878</v>
      </c>
      <c r="E1099" s="3">
        <v>20.3970152611</v>
      </c>
      <c r="F1099" s="5" t="s">
        <v>3111</v>
      </c>
      <c r="G1099" s="5">
        <v>1097</v>
      </c>
      <c r="H1099" s="5" t="s">
        <v>50</v>
      </c>
      <c r="I1099" s="3">
        <v>0.0993147283742257</v>
      </c>
      <c r="J1099" s="3">
        <v>53.8633318445735</v>
      </c>
      <c r="K1099" s="3">
        <v>-0.0495834986116659</v>
      </c>
      <c r="L1099" s="3">
        <v>80.6108897742364</v>
      </c>
      <c r="M1099" s="3">
        <v>-0.059494298463057</v>
      </c>
      <c r="N1099" s="3">
        <v>47.373107747106</v>
      </c>
      <c r="O1099" s="3">
        <v>0.588822355289421</v>
      </c>
      <c r="P1099" s="3">
        <v>60.4842393787117</v>
      </c>
      <c r="Q1099" s="3">
        <v>1.41879653853894</v>
      </c>
      <c r="R1099" s="3">
        <v>17.527764365041</v>
      </c>
      <c r="S1099" s="3">
        <v>2.06802964740343</v>
      </c>
      <c r="T1099" s="3">
        <v>41.0734463276836</v>
      </c>
      <c r="U1099" s="3">
        <v>6.14541029382157</v>
      </c>
      <c r="V1099" s="3">
        <v>51.7801857585139</v>
      </c>
      <c r="W1099" s="3">
        <v>11.5351392930313</v>
      </c>
      <c r="X1099" s="3">
        <v>74.6494066882416</v>
      </c>
      <c r="Y1099" s="3"/>
      <c r="Z1099" s="3"/>
      <c r="AA1099" s="3">
        <v>0.0455287589299865</v>
      </c>
      <c r="AB1099" s="3">
        <v>0.349642002850802</v>
      </c>
      <c r="AC1099" s="3">
        <v>-2.00359423996191</v>
      </c>
      <c r="AD1099" s="3">
        <v>1.84624455651819</v>
      </c>
      <c r="AE1099" s="5">
        <v>3</v>
      </c>
      <c r="AF1099" s="3">
        <v>0.306235963910185</v>
      </c>
      <c r="AG1099" s="3">
        <v>2.71008748179622</v>
      </c>
      <c r="AH1099" s="3">
        <v>3.20629831547294</v>
      </c>
      <c r="AI1099" s="3">
        <v>3.84850110753689</v>
      </c>
      <c r="AJ1099" s="3"/>
      <c r="AK1099" s="3"/>
      <c r="AL1099" s="3"/>
      <c r="AM1099" s="3"/>
      <c r="AN1099" s="5" t="s">
        <v>51</v>
      </c>
      <c r="AO1099" s="1"/>
      <c r="AP1099" s="1"/>
      <c r="AQ1099" s="1"/>
    </row>
    <row r="1100" spans="1:43">
      <c r="A1100" s="1" t="s">
        <v>3112</v>
      </c>
      <c r="B1100" s="1" t="s">
        <v>3113</v>
      </c>
      <c r="C1100" s="3">
        <v>5.02191780821918</v>
      </c>
      <c r="D1100" s="4">
        <v>42404</v>
      </c>
      <c r="E1100" s="3">
        <v>0.8459853647</v>
      </c>
      <c r="F1100" s="5" t="s">
        <v>3114</v>
      </c>
      <c r="G1100" s="5">
        <v>1834</v>
      </c>
      <c r="H1100" s="5" t="s">
        <v>93</v>
      </c>
      <c r="I1100" s="3">
        <v>1.34340890008396</v>
      </c>
      <c r="J1100" s="3">
        <v>86</v>
      </c>
      <c r="K1100" s="3">
        <v>1.0887772194305</v>
      </c>
      <c r="L1100" s="3">
        <v>66.005946481665</v>
      </c>
      <c r="M1100" s="3">
        <v>1.59932659932661</v>
      </c>
      <c r="N1100" s="3">
        <v>61.9760479041916</v>
      </c>
      <c r="O1100" s="3">
        <v>0</v>
      </c>
      <c r="P1100" s="3">
        <v>95.5734406438632</v>
      </c>
      <c r="Q1100" s="3">
        <v>-11.3152094048494</v>
      </c>
      <c r="R1100" s="3">
        <v>99.3808049535604</v>
      </c>
      <c r="S1100" s="3">
        <v>7.38434163701067</v>
      </c>
      <c r="T1100" s="3">
        <v>96.1355214399153</v>
      </c>
      <c r="U1100" s="3">
        <v>63.3288227334236</v>
      </c>
      <c r="V1100" s="3">
        <v>58.0841638981174</v>
      </c>
      <c r="W1100" s="3">
        <v>37.3151308304892</v>
      </c>
      <c r="X1100" s="3">
        <v>72.6591760299626</v>
      </c>
      <c r="Y1100" s="3">
        <v>20.7</v>
      </c>
      <c r="Z1100" s="3">
        <v>95.8441558441558</v>
      </c>
      <c r="AA1100" s="3">
        <v>0.0345277940772526</v>
      </c>
      <c r="AB1100" s="3">
        <v>0.0876316159832719</v>
      </c>
      <c r="AC1100" s="3">
        <v>-34.7490347490347</v>
      </c>
      <c r="AD1100" s="3">
        <v>0.320231301313085</v>
      </c>
      <c r="AE1100" s="5">
        <v>7</v>
      </c>
      <c r="AF1100" s="3">
        <v>0.966817806585042</v>
      </c>
      <c r="AG1100" s="3">
        <v>10.0582664693499</v>
      </c>
      <c r="AH1100" s="3">
        <v>28.6876096789089</v>
      </c>
      <c r="AI1100" s="3">
        <v>11.0179767447675</v>
      </c>
      <c r="AJ1100" s="3">
        <v>7.10591010864747</v>
      </c>
      <c r="AK1100" s="3"/>
      <c r="AL1100" s="3"/>
      <c r="AM1100" s="3"/>
      <c r="AN1100" s="5" t="s">
        <v>46</v>
      </c>
      <c r="AO1100" s="1"/>
      <c r="AP1100" s="1"/>
      <c r="AQ1100" s="1"/>
    </row>
    <row r="1101" spans="1:43">
      <c r="A1101" s="1" t="s">
        <v>3115</v>
      </c>
      <c r="B1101" s="1" t="s">
        <v>3116</v>
      </c>
      <c r="C1101" s="3">
        <v>5.04657534246575</v>
      </c>
      <c r="D1101" s="4">
        <v>42395</v>
      </c>
      <c r="E1101" s="3">
        <v>0.0695055309</v>
      </c>
      <c r="F1101" s="5" t="s">
        <v>3117</v>
      </c>
      <c r="G1101" s="5">
        <v>206</v>
      </c>
      <c r="H1101" s="5" t="s">
        <v>93</v>
      </c>
      <c r="I1101" s="3">
        <v>6.5228826933193</v>
      </c>
      <c r="J1101" s="3">
        <v>46</v>
      </c>
      <c r="K1101" s="3">
        <v>-0.783929446349829</v>
      </c>
      <c r="L1101" s="3">
        <v>98.3151635282458</v>
      </c>
      <c r="M1101" s="3">
        <v>2.68762677484787</v>
      </c>
      <c r="N1101" s="3">
        <v>45.9580838323353</v>
      </c>
      <c r="O1101" s="3">
        <v>13.255033557047</v>
      </c>
      <c r="P1101" s="3">
        <v>42.4547283702213</v>
      </c>
      <c r="Q1101" s="3">
        <v>6.80379746835443</v>
      </c>
      <c r="R1101" s="3">
        <v>77.141382868937</v>
      </c>
      <c r="S1101" s="3">
        <v>28.6531130876747</v>
      </c>
      <c r="T1101" s="3">
        <v>64.0550555849656</v>
      </c>
      <c r="U1101" s="3">
        <v>73.5218508997429</v>
      </c>
      <c r="V1101" s="3">
        <v>53.0454042081949</v>
      </c>
      <c r="W1101" s="3">
        <v>59.9526066350711</v>
      </c>
      <c r="X1101" s="3">
        <v>51.1860174781523</v>
      </c>
      <c r="Y1101" s="3">
        <v>102.297702297702</v>
      </c>
      <c r="Z1101" s="3">
        <v>41.4285714285714</v>
      </c>
      <c r="AA1101" s="3">
        <v>0.152906766288025</v>
      </c>
      <c r="AB1101" s="3">
        <v>0.161013782170232</v>
      </c>
      <c r="AC1101" s="3">
        <v>-29.2234332425068</v>
      </c>
      <c r="AD1101" s="3">
        <v>0.578843069645783</v>
      </c>
      <c r="AE1101" s="5">
        <v>3</v>
      </c>
      <c r="AF1101" s="3">
        <v>1.19492653303576</v>
      </c>
      <c r="AG1101" s="3">
        <v>30.8327361187201</v>
      </c>
      <c r="AH1101" s="3">
        <v>36.830221318493</v>
      </c>
      <c r="AI1101" s="3">
        <v>14.5212108745941</v>
      </c>
      <c r="AJ1101" s="3">
        <v>17.1791439837563</v>
      </c>
      <c r="AK1101" s="3"/>
      <c r="AL1101" s="3"/>
      <c r="AM1101" s="3"/>
      <c r="AN1101" s="5" t="s">
        <v>51</v>
      </c>
      <c r="AO1101" s="1"/>
      <c r="AP1101" s="1"/>
      <c r="AQ1101" s="1"/>
    </row>
    <row r="1102" spans="1:43">
      <c r="A1102" s="1" t="s">
        <v>3118</v>
      </c>
      <c r="B1102" s="1" t="s">
        <v>3119</v>
      </c>
      <c r="C1102" s="3">
        <v>5.27397260273973</v>
      </c>
      <c r="D1102" s="4">
        <v>42312</v>
      </c>
      <c r="E1102" s="3">
        <v>120.687603431</v>
      </c>
      <c r="F1102" s="5" t="s">
        <v>377</v>
      </c>
      <c r="G1102" s="5">
        <v>1013</v>
      </c>
      <c r="H1102" s="5" t="s">
        <v>64</v>
      </c>
      <c r="I1102" s="3">
        <v>0.26617877181736</v>
      </c>
      <c r="J1102" s="3">
        <v>56.1224489795918</v>
      </c>
      <c r="K1102" s="3">
        <v>0.04022127860354</v>
      </c>
      <c r="L1102" s="3">
        <v>56.1224489795918</v>
      </c>
      <c r="M1102" s="3">
        <v>0.199268588984152</v>
      </c>
      <c r="N1102" s="3">
        <v>53.6443148688047</v>
      </c>
      <c r="O1102" s="3">
        <v>0.609289231607004</v>
      </c>
      <c r="P1102" s="3">
        <v>51.0233918128655</v>
      </c>
      <c r="Q1102" s="3">
        <v>1.10997623883239</v>
      </c>
      <c r="R1102" s="3">
        <v>58.5798816568047</v>
      </c>
      <c r="S1102" s="3">
        <v>2.05382462470524</v>
      </c>
      <c r="T1102" s="3">
        <v>52.3238380809595</v>
      </c>
      <c r="U1102" s="3">
        <v>4.63266716094679</v>
      </c>
      <c r="V1102" s="3">
        <v>49.537037037037</v>
      </c>
      <c r="W1102" s="3">
        <v>8.21962936382452</v>
      </c>
      <c r="X1102" s="3">
        <v>51.5432098765432</v>
      </c>
      <c r="Y1102" s="3">
        <v>15.3911349386554</v>
      </c>
      <c r="Z1102" s="3">
        <v>50.3759398496241</v>
      </c>
      <c r="AA1102" s="3">
        <v>-0.0399049716891636</v>
      </c>
      <c r="AB1102" s="3">
        <v>2.26453971869568</v>
      </c>
      <c r="AC1102" s="3">
        <v>0</v>
      </c>
      <c r="AD1102" s="3"/>
      <c r="AE1102" s="5"/>
      <c r="AF1102" s="3">
        <v>0.218177083307575</v>
      </c>
      <c r="AG1102" s="3">
        <v>1.50223074627247</v>
      </c>
      <c r="AH1102" s="3">
        <v>1.64609018160757</v>
      </c>
      <c r="AI1102" s="3">
        <v>1.9682203244014</v>
      </c>
      <c r="AJ1102" s="3">
        <v>2.17372308326207</v>
      </c>
      <c r="AK1102" s="3"/>
      <c r="AL1102" s="3"/>
      <c r="AM1102" s="3">
        <v>10</v>
      </c>
      <c r="AN1102" s="5" t="s">
        <v>56</v>
      </c>
      <c r="AO1102" s="1"/>
      <c r="AP1102" s="1"/>
      <c r="AQ1102" s="1"/>
    </row>
    <row r="1103" spans="1:43">
      <c r="A1103" s="1" t="s">
        <v>3120</v>
      </c>
      <c r="B1103" s="1" t="s">
        <v>3121</v>
      </c>
      <c r="C1103" s="3">
        <v>4.58356164383562</v>
      </c>
      <c r="D1103" s="4">
        <v>42564</v>
      </c>
      <c r="E1103" s="3">
        <v>7.6687757357</v>
      </c>
      <c r="F1103" s="5" t="s">
        <v>513</v>
      </c>
      <c r="G1103" s="5">
        <v>1674</v>
      </c>
      <c r="H1103" s="5" t="s">
        <v>191</v>
      </c>
      <c r="I1103" s="3">
        <v>11.6500649631875</v>
      </c>
      <c r="J1103" s="3">
        <v>37.6130198915009</v>
      </c>
      <c r="K1103" s="3">
        <v>3.36808340016037</v>
      </c>
      <c r="L1103" s="3">
        <v>31.5068493150685</v>
      </c>
      <c r="M1103" s="3">
        <v>6.13421160971593</v>
      </c>
      <c r="N1103" s="3">
        <v>42.8828828828829</v>
      </c>
      <c r="O1103" s="3">
        <v>19.4624652455978</v>
      </c>
      <c r="P1103" s="3">
        <v>45.1428571428571</v>
      </c>
      <c r="Q1103" s="3">
        <v>21.7760982522437</v>
      </c>
      <c r="R1103" s="3">
        <v>50.9433962264151</v>
      </c>
      <c r="S1103" s="3">
        <v>64.7284345047923</v>
      </c>
      <c r="T1103" s="3">
        <v>51.9607843137255</v>
      </c>
      <c r="U1103" s="3">
        <v>108.914100486224</v>
      </c>
      <c r="V1103" s="3">
        <v>73.3137829912023</v>
      </c>
      <c r="W1103" s="3">
        <v>83.6182336182336</v>
      </c>
      <c r="X1103" s="3">
        <v>74.9116607773852</v>
      </c>
      <c r="Y1103" s="3"/>
      <c r="Z1103" s="3"/>
      <c r="AA1103" s="3">
        <v>0.303722079883883</v>
      </c>
      <c r="AB1103" s="3">
        <v>0.215593146931873</v>
      </c>
      <c r="AC1103" s="3">
        <v>-24.6031746031746</v>
      </c>
      <c r="AD1103" s="3">
        <v>0.910796782680843</v>
      </c>
      <c r="AE1103" s="5">
        <v>3</v>
      </c>
      <c r="AF1103" s="3">
        <v>1.55678332751084</v>
      </c>
      <c r="AG1103" s="3">
        <v>54.4979319160253</v>
      </c>
      <c r="AH1103" s="3">
        <v>47.6773506400067</v>
      </c>
      <c r="AI1103" s="3">
        <v>21.9326612571736</v>
      </c>
      <c r="AJ1103" s="3">
        <v>25.464213895121</v>
      </c>
      <c r="AK1103" s="3"/>
      <c r="AL1103" s="3"/>
      <c r="AM1103" s="3"/>
      <c r="AN1103" s="5" t="s">
        <v>46</v>
      </c>
      <c r="AO1103" s="1"/>
      <c r="AP1103" s="1"/>
      <c r="AQ1103" s="1"/>
    </row>
    <row r="1104" spans="1:43">
      <c r="A1104" s="1" t="s">
        <v>3122</v>
      </c>
      <c r="B1104" s="1" t="s">
        <v>3123</v>
      </c>
      <c r="C1104" s="3">
        <v>4.91232876712329</v>
      </c>
      <c r="D1104" s="4">
        <v>42444</v>
      </c>
      <c r="E1104" s="3">
        <v>62.9054534965</v>
      </c>
      <c r="F1104" s="5" t="s">
        <v>3124</v>
      </c>
      <c r="G1104" s="5">
        <v>1794</v>
      </c>
      <c r="H1104" s="5" t="s">
        <v>191</v>
      </c>
      <c r="I1104" s="3">
        <v>-1.96604110813227</v>
      </c>
      <c r="J1104" s="3">
        <v>97.8300180831826</v>
      </c>
      <c r="K1104" s="3">
        <v>-1.11177884615384</v>
      </c>
      <c r="L1104" s="3">
        <v>97.7739726027397</v>
      </c>
      <c r="M1104" s="3">
        <v>-3.31962397179788</v>
      </c>
      <c r="N1104" s="3">
        <v>96.036036036036</v>
      </c>
      <c r="O1104" s="3">
        <v>8.25657894736842</v>
      </c>
      <c r="P1104" s="3">
        <v>80.7619047619048</v>
      </c>
      <c r="Q1104" s="3">
        <v>19.5423174718489</v>
      </c>
      <c r="R1104" s="3">
        <v>57.4423480083857</v>
      </c>
      <c r="S1104" s="3">
        <v>46.8540829986613</v>
      </c>
      <c r="T1104" s="3">
        <v>73.2843137254902</v>
      </c>
      <c r="U1104" s="3">
        <v>160.363924050633</v>
      </c>
      <c r="V1104" s="3">
        <v>43.6950146627566</v>
      </c>
      <c r="W1104" s="3">
        <v>124.641638225256</v>
      </c>
      <c r="X1104" s="3">
        <v>46.9964664310954</v>
      </c>
      <c r="Y1104" s="3"/>
      <c r="Z1104" s="3"/>
      <c r="AA1104" s="3">
        <v>0.225174417050616</v>
      </c>
      <c r="AB1104" s="3">
        <v>0.271955381868904</v>
      </c>
      <c r="AC1104" s="3">
        <v>-31.6521739130435</v>
      </c>
      <c r="AD1104" s="3">
        <v>0.976333067810715</v>
      </c>
      <c r="AE1104" s="5">
        <v>3</v>
      </c>
      <c r="AF1104" s="3">
        <v>2.1896712765549</v>
      </c>
      <c r="AG1104" s="3">
        <v>58.6024818317502</v>
      </c>
      <c r="AH1104" s="3">
        <v>62.5290683287634</v>
      </c>
      <c r="AI1104" s="3">
        <v>28.8666475343298</v>
      </c>
      <c r="AJ1104" s="3">
        <v>30.4128029197703</v>
      </c>
      <c r="AK1104" s="3"/>
      <c r="AL1104" s="3"/>
      <c r="AM1104" s="3"/>
      <c r="AN1104" s="5" t="s">
        <v>46</v>
      </c>
      <c r="AO1104" s="1"/>
      <c r="AP1104" s="1"/>
      <c r="AQ1104" s="1"/>
    </row>
    <row r="1105" spans="1:43">
      <c r="A1105" s="1" t="s">
        <v>3125</v>
      </c>
      <c r="B1105" s="1" t="s">
        <v>3126</v>
      </c>
      <c r="C1105" s="3">
        <v>4.67945205479452</v>
      </c>
      <c r="D1105" s="4">
        <v>42529</v>
      </c>
      <c r="E1105" s="3">
        <v>0.5431076707</v>
      </c>
      <c r="F1105" s="5" t="s">
        <v>3127</v>
      </c>
      <c r="G1105" s="5">
        <v>1709</v>
      </c>
      <c r="H1105" s="5" t="s">
        <v>93</v>
      </c>
      <c r="I1105" s="3">
        <v>4.20032310177706</v>
      </c>
      <c r="J1105" s="3">
        <v>57.3</v>
      </c>
      <c r="K1105" s="3">
        <v>0.886339937434835</v>
      </c>
      <c r="L1105" s="3">
        <v>72.4479682854311</v>
      </c>
      <c r="M1105" s="3">
        <v>-1.82648401826484</v>
      </c>
      <c r="N1105" s="3">
        <v>92.1157684630738</v>
      </c>
      <c r="O1105" s="3">
        <v>13.4897360703812</v>
      </c>
      <c r="P1105" s="3">
        <v>41.9014084507042</v>
      </c>
      <c r="Q1105" s="3">
        <v>15.1100535395598</v>
      </c>
      <c r="R1105" s="3">
        <v>47.1620227038184</v>
      </c>
      <c r="S1105" s="3">
        <v>44.9438202247191</v>
      </c>
      <c r="T1105" s="3">
        <v>47.1148755955532</v>
      </c>
      <c r="U1105" s="3">
        <v>123.441108545035</v>
      </c>
      <c r="V1105" s="3">
        <v>31.7275747508306</v>
      </c>
      <c r="W1105" s="3">
        <v>111.938663745893</v>
      </c>
      <c r="X1105" s="3">
        <v>24.6566791510612</v>
      </c>
      <c r="Y1105" s="3"/>
      <c r="Z1105" s="3"/>
      <c r="AA1105" s="3">
        <v>0.182937868370283</v>
      </c>
      <c r="AB1105" s="3">
        <v>0.239749434329687</v>
      </c>
      <c r="AC1105" s="3">
        <v>-25.2884615384615</v>
      </c>
      <c r="AD1105" s="3">
        <v>1.12273158649235</v>
      </c>
      <c r="AE1105" s="5">
        <v>7</v>
      </c>
      <c r="AF1105" s="3">
        <v>2.01987539510446</v>
      </c>
      <c r="AG1105" s="3">
        <v>53.0784009484606</v>
      </c>
      <c r="AH1105" s="3">
        <v>53.0085826693665</v>
      </c>
      <c r="AI1105" s="3">
        <v>25.601031942543</v>
      </c>
      <c r="AJ1105" s="3">
        <v>20.2345160526985</v>
      </c>
      <c r="AK1105" s="3"/>
      <c r="AL1105" s="3"/>
      <c r="AM1105" s="3"/>
      <c r="AN1105" s="5" t="s">
        <v>46</v>
      </c>
      <c r="AO1105" s="1"/>
      <c r="AP1105" s="1"/>
      <c r="AQ1105" s="1"/>
    </row>
    <row r="1106" spans="1:43">
      <c r="A1106" s="1" t="s">
        <v>3128</v>
      </c>
      <c r="B1106" s="1" t="s">
        <v>3129</v>
      </c>
      <c r="C1106" s="3">
        <v>5.13972602739726</v>
      </c>
      <c r="D1106" s="4">
        <v>42361</v>
      </c>
      <c r="E1106" s="3">
        <v>0.3874930118</v>
      </c>
      <c r="F1106" s="5" t="s">
        <v>3130</v>
      </c>
      <c r="G1106" s="5">
        <v>979</v>
      </c>
      <c r="H1106" s="5" t="s">
        <v>93</v>
      </c>
      <c r="I1106" s="3">
        <v>6.41148325358853</v>
      </c>
      <c r="J1106" s="3">
        <v>46.9</v>
      </c>
      <c r="K1106" s="3">
        <v>0.451671183378511</v>
      </c>
      <c r="L1106" s="3">
        <v>86.4222001982161</v>
      </c>
      <c r="M1106" s="3">
        <v>3.82819794584502</v>
      </c>
      <c r="N1106" s="3">
        <v>36.6766467065868</v>
      </c>
      <c r="O1106" s="3">
        <v>3.53817504655494</v>
      </c>
      <c r="P1106" s="3">
        <v>83.5010060362173</v>
      </c>
      <c r="Q1106" s="3">
        <v>-0.0898472596585705</v>
      </c>
      <c r="R1106" s="3">
        <v>94.3240454076367</v>
      </c>
      <c r="S1106" s="3">
        <v>14.5211122554068</v>
      </c>
      <c r="T1106" s="3">
        <v>87.6124933827422</v>
      </c>
      <c r="U1106" s="3">
        <v>33.3333333333334</v>
      </c>
      <c r="V1106" s="3">
        <v>80.7862679955703</v>
      </c>
      <c r="W1106" s="3">
        <v>20.3463203463204</v>
      </c>
      <c r="X1106" s="3">
        <v>93.1960049937578</v>
      </c>
      <c r="Y1106" s="3">
        <v>17.6719576719577</v>
      </c>
      <c r="Z1106" s="3">
        <v>97.012987012987</v>
      </c>
      <c r="AA1106" s="3">
        <v>0.093281533067443</v>
      </c>
      <c r="AB1106" s="3">
        <v>0.0667846800854908</v>
      </c>
      <c r="AC1106" s="3">
        <v>-26.7535070140281</v>
      </c>
      <c r="AD1106" s="3">
        <v>0.23757690491458</v>
      </c>
      <c r="AE1106" s="5">
        <v>3</v>
      </c>
      <c r="AF1106" s="3">
        <v>0.45326573989638</v>
      </c>
      <c r="AG1106" s="3">
        <v>11.6388631893197</v>
      </c>
      <c r="AH1106" s="3">
        <v>23.8898224713068</v>
      </c>
      <c r="AI1106" s="3">
        <v>5.13562417442011</v>
      </c>
      <c r="AJ1106" s="3">
        <v>4.60807953302731</v>
      </c>
      <c r="AK1106" s="3"/>
      <c r="AL1106" s="3"/>
      <c r="AM1106" s="3"/>
      <c r="AN1106" s="5" t="s">
        <v>51</v>
      </c>
      <c r="AO1106" s="1"/>
      <c r="AP1106" s="1"/>
      <c r="AQ1106" s="1"/>
    </row>
    <row r="1107" spans="1:43">
      <c r="A1107" s="1" t="s">
        <v>3131</v>
      </c>
      <c r="B1107" s="1" t="s">
        <v>3132</v>
      </c>
      <c r="C1107" s="3">
        <v>2.74246575342466</v>
      </c>
      <c r="D1107" s="4">
        <v>43236</v>
      </c>
      <c r="E1107" s="3">
        <v>2.4633152328</v>
      </c>
      <c r="F1107" s="5" t="s">
        <v>3133</v>
      </c>
      <c r="G1107" s="5">
        <v>1002</v>
      </c>
      <c r="H1107" s="5" t="s">
        <v>55</v>
      </c>
      <c r="I1107" s="3">
        <v>10.7273237854535</v>
      </c>
      <c r="J1107" s="3">
        <v>47.2474289171204</v>
      </c>
      <c r="K1107" s="3">
        <v>3.05129042796471</v>
      </c>
      <c r="L1107" s="3">
        <v>40.0564971751412</v>
      </c>
      <c r="M1107" s="3">
        <v>5.45600427921904</v>
      </c>
      <c r="N1107" s="3">
        <v>47.0975463794135</v>
      </c>
      <c r="O1107" s="3">
        <v>16.5275212412265</v>
      </c>
      <c r="P1107" s="3">
        <v>60</v>
      </c>
      <c r="Q1107" s="3">
        <v>23.5566000783392</v>
      </c>
      <c r="R1107" s="3">
        <v>50.0762195121951</v>
      </c>
      <c r="S1107" s="3">
        <v>44.7503671071953</v>
      </c>
      <c r="T1107" s="3">
        <v>80.56640625</v>
      </c>
      <c r="U1107" s="3">
        <v>82.5885621671683</v>
      </c>
      <c r="V1107" s="3">
        <v>85.230352303523</v>
      </c>
      <c r="W1107" s="3"/>
      <c r="X1107" s="3"/>
      <c r="Y1107" s="3"/>
      <c r="Z1107" s="3"/>
      <c r="AA1107" s="3">
        <v>0.258327092784667</v>
      </c>
      <c r="AB1107" s="3">
        <v>0.167685225028247</v>
      </c>
      <c r="AC1107" s="3">
        <v>-26.0791705937794</v>
      </c>
      <c r="AD1107" s="3"/>
      <c r="AE1107" s="5">
        <v>4</v>
      </c>
      <c r="AF1107" s="3">
        <v>1.38512459972161</v>
      </c>
      <c r="AG1107" s="3">
        <v>33.6921838280119</v>
      </c>
      <c r="AH1107" s="3">
        <v>34.2835958289387</v>
      </c>
      <c r="AI1107" s="3"/>
      <c r="AJ1107" s="3"/>
      <c r="AK1107" s="3"/>
      <c r="AL1107" s="3"/>
      <c r="AM1107" s="3"/>
      <c r="AN1107" s="5" t="s">
        <v>46</v>
      </c>
      <c r="AO1107" s="1"/>
      <c r="AP1107" s="1"/>
      <c r="AQ1107" s="1"/>
    </row>
    <row r="1108" spans="1:43">
      <c r="A1108" s="1" t="s">
        <v>3134</v>
      </c>
      <c r="B1108" s="1" t="s">
        <v>3135</v>
      </c>
      <c r="C1108" s="3">
        <v>5.21917808219178</v>
      </c>
      <c r="D1108" s="4">
        <v>42332</v>
      </c>
      <c r="E1108" s="3">
        <v>205.4285569455</v>
      </c>
      <c r="F1108" s="5" t="s">
        <v>960</v>
      </c>
      <c r="G1108" s="5">
        <v>1109</v>
      </c>
      <c r="H1108" s="5" t="s">
        <v>64</v>
      </c>
      <c r="I1108" s="3">
        <v>0.24094744387389</v>
      </c>
      <c r="J1108" s="3">
        <v>82.0699708454811</v>
      </c>
      <c r="K1108" s="3">
        <v>0.0353618650622363</v>
      </c>
      <c r="L1108" s="3">
        <v>84.9854227405248</v>
      </c>
      <c r="M1108" s="3">
        <v>0.176290779292484</v>
      </c>
      <c r="N1108" s="3">
        <v>84.2565597667638</v>
      </c>
      <c r="O1108" s="3">
        <v>0.577566314615782</v>
      </c>
      <c r="P1108" s="3">
        <v>73.3918128654971</v>
      </c>
      <c r="Q1108" s="3">
        <v>1.06600574314664</v>
      </c>
      <c r="R1108" s="3">
        <v>73.6686390532544</v>
      </c>
      <c r="S1108" s="3">
        <v>1.91792113324518</v>
      </c>
      <c r="T1108" s="3">
        <v>74.0629685157421</v>
      </c>
      <c r="U1108" s="3">
        <v>4.38763031415814</v>
      </c>
      <c r="V1108" s="3">
        <v>71.141975308642</v>
      </c>
      <c r="W1108" s="3">
        <v>8.02396214560704</v>
      </c>
      <c r="X1108" s="3">
        <v>61.4197530864197</v>
      </c>
      <c r="Y1108" s="3">
        <v>14.8134018094153</v>
      </c>
      <c r="Z1108" s="3">
        <v>67.6691729323308</v>
      </c>
      <c r="AA1108" s="3">
        <v>-0.291331295699086</v>
      </c>
      <c r="AB1108" s="3">
        <v>1.89963849724129</v>
      </c>
      <c r="AC1108" s="3">
        <v>0</v>
      </c>
      <c r="AD1108" s="3"/>
      <c r="AE1108" s="5"/>
      <c r="AF1108" s="3">
        <v>0.212925548524262</v>
      </c>
      <c r="AG1108" s="3">
        <v>1.42463553049286</v>
      </c>
      <c r="AH1108" s="3">
        <v>1.57794562313751</v>
      </c>
      <c r="AI1108" s="3">
        <v>1.95477766864371</v>
      </c>
      <c r="AJ1108" s="3">
        <v>2.11854761057562</v>
      </c>
      <c r="AK1108" s="3"/>
      <c r="AL1108" s="3"/>
      <c r="AM1108" s="3">
        <v>10000</v>
      </c>
      <c r="AN1108" s="5" t="s">
        <v>56</v>
      </c>
      <c r="AO1108" s="1"/>
      <c r="AP1108" s="1"/>
      <c r="AQ1108" s="1"/>
    </row>
    <row r="1109" spans="1:43">
      <c r="A1109" s="1" t="s">
        <v>3136</v>
      </c>
      <c r="B1109" s="1" t="s">
        <v>3137</v>
      </c>
      <c r="C1109" s="3">
        <v>4.79178082191781</v>
      </c>
      <c r="D1109" s="4">
        <v>42488</v>
      </c>
      <c r="E1109" s="3">
        <v>0.7308880881</v>
      </c>
      <c r="F1109" s="5" t="s">
        <v>3138</v>
      </c>
      <c r="G1109" s="5">
        <v>1058</v>
      </c>
      <c r="H1109" s="5" t="s">
        <v>93</v>
      </c>
      <c r="I1109" s="3">
        <v>8.68580060422961</v>
      </c>
      <c r="J1109" s="3">
        <v>36</v>
      </c>
      <c r="K1109" s="3">
        <v>4.04916847433117</v>
      </c>
      <c r="L1109" s="3">
        <v>12.4876114965312</v>
      </c>
      <c r="M1109" s="3">
        <v>5.03649635036496</v>
      </c>
      <c r="N1109" s="3">
        <v>29.2914171656687</v>
      </c>
      <c r="O1109" s="3">
        <v>16.612641815235</v>
      </c>
      <c r="P1109" s="3">
        <v>33.6519114688129</v>
      </c>
      <c r="Q1109" s="3">
        <v>25.8967629046369</v>
      </c>
      <c r="R1109" s="3">
        <v>25.6449948400413</v>
      </c>
      <c r="S1109" s="3">
        <v>51.6332982086407</v>
      </c>
      <c r="T1109" s="3">
        <v>40.8152461619905</v>
      </c>
      <c r="U1109" s="3">
        <v>148.53195164076</v>
      </c>
      <c r="V1109" s="3">
        <v>20.7087486157254</v>
      </c>
      <c r="W1109" s="3">
        <v>118.693009118541</v>
      </c>
      <c r="X1109" s="3">
        <v>21.2858926342072</v>
      </c>
      <c r="Y1109" s="3"/>
      <c r="Z1109" s="3"/>
      <c r="AA1109" s="3">
        <v>0.195315101301893</v>
      </c>
      <c r="AB1109" s="3">
        <v>0.25274973030725</v>
      </c>
      <c r="AC1109" s="3">
        <v>-27.012278308322</v>
      </c>
      <c r="AD1109" s="3">
        <v>1.10095739247485</v>
      </c>
      <c r="AE1109" s="5">
        <v>5</v>
      </c>
      <c r="AF1109" s="3">
        <v>2.11677081803495</v>
      </c>
      <c r="AG1109" s="3">
        <v>61.5408438866411</v>
      </c>
      <c r="AH1109" s="3">
        <v>56.9898430936038</v>
      </c>
      <c r="AI1109" s="3">
        <v>23.7467544611102</v>
      </c>
      <c r="AJ1109" s="3">
        <v>12.9421680588198</v>
      </c>
      <c r="AK1109" s="3"/>
      <c r="AL1109" s="3"/>
      <c r="AM1109" s="3"/>
      <c r="AN1109" s="5" t="s">
        <v>46</v>
      </c>
      <c r="AO1109" s="1"/>
      <c r="AP1109" s="1"/>
      <c r="AQ1109" s="1"/>
    </row>
    <row r="1110" spans="1:43">
      <c r="A1110" s="1" t="s">
        <v>3139</v>
      </c>
      <c r="B1110" s="1" t="s">
        <v>3140</v>
      </c>
      <c r="C1110" s="3">
        <v>4.79178082191781</v>
      </c>
      <c r="D1110" s="4">
        <v>42488</v>
      </c>
      <c r="E1110" s="3">
        <v>17.636163993</v>
      </c>
      <c r="F1110" s="5" t="s">
        <v>2829</v>
      </c>
      <c r="G1110" s="5">
        <v>923</v>
      </c>
      <c r="H1110" s="5" t="s">
        <v>1442</v>
      </c>
      <c r="I1110" s="3">
        <v>14.4565599718607</v>
      </c>
      <c r="J1110" s="3">
        <v>56.7567567567568</v>
      </c>
      <c r="K1110" s="3">
        <v>1.608118657299</v>
      </c>
      <c r="L1110" s="3">
        <v>22.5</v>
      </c>
      <c r="M1110" s="3">
        <v>13.187529892604</v>
      </c>
      <c r="N1110" s="3">
        <v>7.5</v>
      </c>
      <c r="O1110" s="3">
        <v>21.0284067134688</v>
      </c>
      <c r="P1110" s="3">
        <v>73.5294117647059</v>
      </c>
      <c r="Q1110" s="3">
        <v>17.5524949198465</v>
      </c>
      <c r="R1110" s="3">
        <v>75.7575757575758</v>
      </c>
      <c r="S1110" s="3">
        <v>65.6084992684013</v>
      </c>
      <c r="T1110" s="3">
        <v>41.9354838709677</v>
      </c>
      <c r="U1110" s="3">
        <v>160.17894900023</v>
      </c>
      <c r="V1110" s="3">
        <v>15.3846153846154</v>
      </c>
      <c r="W1110" s="3">
        <v>116.649966136903</v>
      </c>
      <c r="X1110" s="3">
        <v>30</v>
      </c>
      <c r="Y1110" s="3"/>
      <c r="Z1110" s="3"/>
      <c r="AA1110" s="3">
        <v>0.274781837007567</v>
      </c>
      <c r="AB1110" s="3">
        <v>0.297584117073308</v>
      </c>
      <c r="AC1110" s="3">
        <v>-26.3473053892216</v>
      </c>
      <c r="AD1110" s="3">
        <v>1.11339012382993</v>
      </c>
      <c r="AE1110" s="5">
        <v>5</v>
      </c>
      <c r="AF1110" s="3">
        <v>1.96957545194855</v>
      </c>
      <c r="AG1110" s="3">
        <v>81.1763039836117</v>
      </c>
      <c r="AH1110" s="3">
        <v>61.689988261462</v>
      </c>
      <c r="AI1110" s="3">
        <v>27.4619321281139</v>
      </c>
      <c r="AJ1110" s="3">
        <v>25.6427554364996</v>
      </c>
      <c r="AK1110" s="3"/>
      <c r="AL1110" s="3"/>
      <c r="AM1110" s="3"/>
      <c r="AN1110" s="5" t="s">
        <v>46</v>
      </c>
      <c r="AO1110" s="1"/>
      <c r="AP1110" s="1"/>
      <c r="AQ1110" s="1"/>
    </row>
    <row r="1111" spans="1:43">
      <c r="A1111" s="1" t="s">
        <v>3141</v>
      </c>
      <c r="B1111" s="1" t="s">
        <v>3142</v>
      </c>
      <c r="C1111" s="3">
        <v>5.15342465753425</v>
      </c>
      <c r="D1111" s="4">
        <v>42356</v>
      </c>
      <c r="E1111" s="3">
        <v>66.1579483359</v>
      </c>
      <c r="F1111" s="5" t="s">
        <v>3143</v>
      </c>
      <c r="G1111" s="5">
        <v>1882</v>
      </c>
      <c r="H1111" s="5" t="s">
        <v>55</v>
      </c>
      <c r="I1111" s="3">
        <v>7.16479017400204</v>
      </c>
      <c r="J1111" s="3">
        <v>70.4779189352692</v>
      </c>
      <c r="K1111" s="3">
        <v>2.3127035830619</v>
      </c>
      <c r="L1111" s="3">
        <v>56.271186440678</v>
      </c>
      <c r="M1111" s="3">
        <v>1.3879922530665</v>
      </c>
      <c r="N1111" s="3">
        <v>80.8497905445841</v>
      </c>
      <c r="O1111" s="3">
        <v>19.3842645381984</v>
      </c>
      <c r="P1111" s="3">
        <v>49.1390728476821</v>
      </c>
      <c r="Q1111" s="3">
        <v>16.090149438806</v>
      </c>
      <c r="R1111" s="3">
        <v>71.7987804878049</v>
      </c>
      <c r="S1111" s="3">
        <v>79.6775156868583</v>
      </c>
      <c r="T1111" s="3">
        <v>28.61328125</v>
      </c>
      <c r="U1111" s="3">
        <v>221.702022571691</v>
      </c>
      <c r="V1111" s="3">
        <v>9.48509485094851</v>
      </c>
      <c r="W1111" s="3">
        <v>176.908070061709</v>
      </c>
      <c r="X1111" s="3">
        <v>9.84974958263773</v>
      </c>
      <c r="Y1111" s="3">
        <v>291.512081161074</v>
      </c>
      <c r="Z1111" s="3">
        <v>2.91060291060291</v>
      </c>
      <c r="AA1111" s="3">
        <v>0.275697251402487</v>
      </c>
      <c r="AB1111" s="3">
        <v>0.309690529862936</v>
      </c>
      <c r="AC1111" s="3">
        <v>-30.449591280654</v>
      </c>
      <c r="AD1111" s="3">
        <v>1.32475858247718</v>
      </c>
      <c r="AE1111" s="5">
        <v>5</v>
      </c>
      <c r="AF1111" s="3">
        <v>2.78934950082682</v>
      </c>
      <c r="AG1111" s="3">
        <v>84.6961828108285</v>
      </c>
      <c r="AH1111" s="3">
        <v>79.5972173925262</v>
      </c>
      <c r="AI1111" s="3">
        <v>36.760615564678</v>
      </c>
      <c r="AJ1111" s="3">
        <v>34.0132634288775</v>
      </c>
      <c r="AK1111" s="3"/>
      <c r="AL1111" s="3"/>
      <c r="AM1111" s="3"/>
      <c r="AN1111" s="5" t="s">
        <v>46</v>
      </c>
      <c r="AO1111" s="1"/>
      <c r="AP1111" s="1"/>
      <c r="AQ1111" s="1"/>
    </row>
    <row r="1112" spans="1:43">
      <c r="A1112" s="1" t="s">
        <v>3144</v>
      </c>
      <c r="B1112" s="1" t="s">
        <v>3145</v>
      </c>
      <c r="C1112" s="3">
        <v>4.77534246575342</v>
      </c>
      <c r="D1112" s="4">
        <v>42494</v>
      </c>
      <c r="E1112" s="3">
        <v>11.8939482328</v>
      </c>
      <c r="F1112" s="5" t="s">
        <v>1719</v>
      </c>
      <c r="G1112" s="5">
        <v>1744</v>
      </c>
      <c r="H1112" s="5" t="s">
        <v>93</v>
      </c>
      <c r="I1112" s="3">
        <v>8.96269335759782</v>
      </c>
      <c r="J1112" s="3">
        <v>34.65</v>
      </c>
      <c r="K1112" s="3">
        <v>0.545759865659106</v>
      </c>
      <c r="L1112" s="3">
        <v>84.3409316154609</v>
      </c>
      <c r="M1112" s="3">
        <v>2.78969957081545</v>
      </c>
      <c r="N1112" s="3">
        <v>44.8602794411178</v>
      </c>
      <c r="O1112" s="3">
        <v>18.1549087321164</v>
      </c>
      <c r="P1112" s="3">
        <v>29.1750503018109</v>
      </c>
      <c r="Q1112" s="3">
        <v>26.5187533016376</v>
      </c>
      <c r="R1112" s="3">
        <v>24.6646026831785</v>
      </c>
      <c r="S1112" s="3">
        <v>72.9241877256318</v>
      </c>
      <c r="T1112" s="3">
        <v>19.2165166754897</v>
      </c>
      <c r="U1112" s="3">
        <v>160.609357997824</v>
      </c>
      <c r="V1112" s="3">
        <v>16.1683277962348</v>
      </c>
      <c r="W1112" s="3">
        <v>107.000864304235</v>
      </c>
      <c r="X1112" s="3">
        <v>27.2159800249688</v>
      </c>
      <c r="Y1112" s="3"/>
      <c r="Z1112" s="3"/>
      <c r="AA1112" s="3">
        <v>0.245157414702111</v>
      </c>
      <c r="AB1112" s="3">
        <v>0.20305726702431</v>
      </c>
      <c r="AC1112" s="3">
        <v>-38.8278388278388</v>
      </c>
      <c r="AD1112" s="3">
        <v>0.705396717971017</v>
      </c>
      <c r="AE1112" s="5">
        <v>5</v>
      </c>
      <c r="AF1112" s="3">
        <v>2.03770269027141</v>
      </c>
      <c r="AG1112" s="3">
        <v>81.469734844038</v>
      </c>
      <c r="AH1112" s="3">
        <v>68.0578906352427</v>
      </c>
      <c r="AI1112" s="3">
        <v>25.1809953683699</v>
      </c>
      <c r="AJ1112" s="3">
        <v>27.4258445092602</v>
      </c>
      <c r="AK1112" s="3"/>
      <c r="AL1112" s="3"/>
      <c r="AM1112" s="3"/>
      <c r="AN1112" s="5" t="s">
        <v>46</v>
      </c>
      <c r="AO1112" s="1"/>
      <c r="AP1112" s="1"/>
      <c r="AQ1112" s="1"/>
    </row>
    <row r="1113" spans="1:43">
      <c r="A1113" s="1" t="s">
        <v>3146</v>
      </c>
      <c r="B1113" s="1" t="s">
        <v>3147</v>
      </c>
      <c r="C1113" s="3">
        <v>5.22191780821918</v>
      </c>
      <c r="D1113" s="4">
        <v>42331</v>
      </c>
      <c r="E1113" s="3">
        <v>3.1618658454</v>
      </c>
      <c r="F1113" s="5" t="s">
        <v>3148</v>
      </c>
      <c r="G1113" s="5">
        <v>287</v>
      </c>
      <c r="H1113" s="5" t="s">
        <v>64</v>
      </c>
      <c r="I1113" s="3">
        <v>0.283149980800648</v>
      </c>
      <c r="J1113" s="3">
        <v>31.4868804664723</v>
      </c>
      <c r="K1113" s="3">
        <v>0.0419988496191905</v>
      </c>
      <c r="L1113" s="3">
        <v>42.7113702623907</v>
      </c>
      <c r="M1113" s="3">
        <v>0.210170226670586</v>
      </c>
      <c r="N1113" s="3">
        <v>34.5481049562682</v>
      </c>
      <c r="O1113" s="3">
        <v>0.663178260503381</v>
      </c>
      <c r="P1113" s="3">
        <v>19.1520467836257</v>
      </c>
      <c r="Q1113" s="3">
        <v>1.22385481325868</v>
      </c>
      <c r="R1113" s="3">
        <v>21.5976331360947</v>
      </c>
      <c r="S1113" s="3">
        <v>2.28273099108557</v>
      </c>
      <c r="T1113" s="3">
        <v>17.0914542728636</v>
      </c>
      <c r="U1113" s="3">
        <v>4.89119019899522</v>
      </c>
      <c r="V1113" s="3">
        <v>28.3950617283951</v>
      </c>
      <c r="W1113" s="3">
        <v>8.55126552729888</v>
      </c>
      <c r="X1113" s="3">
        <v>36.2654320987654</v>
      </c>
      <c r="Y1113" s="3">
        <v>16.3136848067849</v>
      </c>
      <c r="Z1113" s="3">
        <v>22.5563909774436</v>
      </c>
      <c r="AA1113" s="3">
        <v>0.384738301420515</v>
      </c>
      <c r="AB1113" s="3">
        <v>3.34168851472084</v>
      </c>
      <c r="AC1113" s="3">
        <v>0</v>
      </c>
      <c r="AD1113" s="3"/>
      <c r="AE1113" s="5"/>
      <c r="AF1113" s="3">
        <v>0.226313440399731</v>
      </c>
      <c r="AG1113" s="3">
        <v>1.68751903501436</v>
      </c>
      <c r="AH1113" s="3">
        <v>1.78515269891273</v>
      </c>
      <c r="AI1113" s="3">
        <v>2.09745153998737</v>
      </c>
      <c r="AJ1113" s="3">
        <v>2.31492661285555</v>
      </c>
      <c r="AK1113" s="3"/>
      <c r="AL1113" s="3"/>
      <c r="AM1113" s="3">
        <v>6000</v>
      </c>
      <c r="AN1113" s="5" t="s">
        <v>56</v>
      </c>
      <c r="AO1113" s="1"/>
      <c r="AP1113" s="1"/>
      <c r="AQ1113" s="1"/>
    </row>
    <row r="1114" spans="1:43">
      <c r="A1114" s="1" t="s">
        <v>3149</v>
      </c>
      <c r="B1114" s="1" t="s">
        <v>3150</v>
      </c>
      <c r="C1114" s="3">
        <v>3.72328767123288</v>
      </c>
      <c r="D1114" s="4">
        <v>42878</v>
      </c>
      <c r="E1114" s="3">
        <v>5.8948979514</v>
      </c>
      <c r="F1114" s="5" t="s">
        <v>3151</v>
      </c>
      <c r="G1114" s="5">
        <v>1294</v>
      </c>
      <c r="H1114" s="5" t="s">
        <v>50</v>
      </c>
      <c r="I1114" s="3">
        <v>0.0097703957010427</v>
      </c>
      <c r="J1114" s="3">
        <v>67.3068334077713</v>
      </c>
      <c r="K1114" s="3">
        <v>0.0390930414386336</v>
      </c>
      <c r="L1114" s="3">
        <v>21.3811420982736</v>
      </c>
      <c r="M1114" s="3">
        <v>-0.195007800312003</v>
      </c>
      <c r="N1114" s="3">
        <v>71.326803205699</v>
      </c>
      <c r="O1114" s="3">
        <v>0.840594066111449</v>
      </c>
      <c r="P1114" s="3">
        <v>23.5267245317497</v>
      </c>
      <c r="Q1114" s="3">
        <v>1.27111862839641</v>
      </c>
      <c r="R1114" s="3">
        <v>30.3718010622887</v>
      </c>
      <c r="S1114" s="3">
        <v>1.04733125051214</v>
      </c>
      <c r="T1114" s="3">
        <v>80.5649717514124</v>
      </c>
      <c r="U1114" s="3">
        <v>5.03292020978264</v>
      </c>
      <c r="V1114" s="3">
        <v>79.1021671826625</v>
      </c>
      <c r="W1114" s="3">
        <v>12.520682432265</v>
      </c>
      <c r="X1114" s="3">
        <v>64.4012944983819</v>
      </c>
      <c r="Y1114" s="3"/>
      <c r="Z1114" s="3"/>
      <c r="AA1114" s="3">
        <v>-0.0296486631751635</v>
      </c>
      <c r="AB1114" s="3">
        <v>0.327225923314323</v>
      </c>
      <c r="AC1114" s="3">
        <v>-2.8135631433025</v>
      </c>
      <c r="AD1114" s="3">
        <v>1.4227894513017</v>
      </c>
      <c r="AE1114" s="5">
        <v>3</v>
      </c>
      <c r="AF1114" s="3">
        <v>0.328885323382405</v>
      </c>
      <c r="AG1114" s="3">
        <v>1.91691870243245</v>
      </c>
      <c r="AH1114" s="3">
        <v>2.60729809160813</v>
      </c>
      <c r="AI1114" s="3">
        <v>4.21699279543761</v>
      </c>
      <c r="AJ1114" s="3"/>
      <c r="AK1114" s="3"/>
      <c r="AL1114" s="3"/>
      <c r="AM1114" s="3"/>
      <c r="AN1114" s="5" t="s">
        <v>46</v>
      </c>
      <c r="AO1114" s="1"/>
      <c r="AP1114" s="1"/>
      <c r="AQ1114" s="1"/>
    </row>
    <row r="1115" spans="1:43">
      <c r="A1115" s="1" t="s">
        <v>3152</v>
      </c>
      <c r="B1115" s="1" t="s">
        <v>3153</v>
      </c>
      <c r="C1115" s="3">
        <v>5.08219178082192</v>
      </c>
      <c r="D1115" s="4">
        <v>42382</v>
      </c>
      <c r="E1115" s="3">
        <v>10.754708169</v>
      </c>
      <c r="F1115" s="5" t="s">
        <v>3133</v>
      </c>
      <c r="G1115" s="5">
        <v>1856</v>
      </c>
      <c r="H1115" s="5" t="s">
        <v>93</v>
      </c>
      <c r="I1115" s="3">
        <v>9.27771180752749</v>
      </c>
      <c r="J1115" s="3">
        <v>33.25</v>
      </c>
      <c r="K1115" s="3">
        <v>2.06384415083424</v>
      </c>
      <c r="L1115" s="3">
        <v>43.3102081268583</v>
      </c>
      <c r="M1115" s="3">
        <v>5.74540367705837</v>
      </c>
      <c r="N1115" s="3">
        <v>24.9500998003992</v>
      </c>
      <c r="O1115" s="3">
        <v>13.0541608802478</v>
      </c>
      <c r="P1115" s="3">
        <v>43.0080482897384</v>
      </c>
      <c r="Q1115" s="3">
        <v>14.3119464247138</v>
      </c>
      <c r="R1115" s="3">
        <v>48.6068111455108</v>
      </c>
      <c r="S1115" s="3">
        <v>61.2893393278976</v>
      </c>
      <c r="T1115" s="3">
        <v>30.5982001058761</v>
      </c>
      <c r="U1115" s="3">
        <v>150.248285646725</v>
      </c>
      <c r="V1115" s="3">
        <v>20.0442967884828</v>
      </c>
      <c r="W1115" s="3">
        <v>131.905335816807</v>
      </c>
      <c r="X1115" s="3">
        <v>17.4157303370787</v>
      </c>
      <c r="Y1115" s="3">
        <v>131.339482434608</v>
      </c>
      <c r="Z1115" s="3">
        <v>29.7402597402597</v>
      </c>
      <c r="AA1115" s="3">
        <v>0.27774632381702</v>
      </c>
      <c r="AB1115" s="3">
        <v>0.275649045081259</v>
      </c>
      <c r="AC1115" s="3">
        <v>-28.7268255769958</v>
      </c>
      <c r="AD1115" s="3">
        <v>1.12426154811916</v>
      </c>
      <c r="AE1115" s="5">
        <v>3</v>
      </c>
      <c r="AF1115" s="3">
        <v>2.13308758148063</v>
      </c>
      <c r="AG1115" s="3">
        <v>59.4923647665371</v>
      </c>
      <c r="AH1115" s="3">
        <v>58.6278261882818</v>
      </c>
      <c r="AI1115" s="3">
        <v>28.9424479419053</v>
      </c>
      <c r="AJ1115" s="3">
        <v>21.2509629360113</v>
      </c>
      <c r="AK1115" s="3"/>
      <c r="AL1115" s="3"/>
      <c r="AM1115" s="3"/>
      <c r="AN1115" s="5" t="s">
        <v>46</v>
      </c>
      <c r="AO1115" s="1"/>
      <c r="AP1115" s="1"/>
      <c r="AQ1115" s="1"/>
    </row>
    <row r="1116" spans="1:43">
      <c r="A1116" s="1" t="s">
        <v>3154</v>
      </c>
      <c r="B1116" s="1" t="s">
        <v>3155</v>
      </c>
      <c r="C1116" s="3">
        <v>5.14520547945205</v>
      </c>
      <c r="D1116" s="4">
        <v>42359</v>
      </c>
      <c r="E1116" s="3">
        <v>1.3665246041</v>
      </c>
      <c r="F1116" s="5" t="s">
        <v>3156</v>
      </c>
      <c r="G1116" s="5">
        <v>1242</v>
      </c>
      <c r="H1116" s="5" t="s">
        <v>64</v>
      </c>
      <c r="I1116" s="3">
        <v>0.243895277566852</v>
      </c>
      <c r="J1116" s="3">
        <v>79.3002915451895</v>
      </c>
      <c r="K1116" s="3">
        <v>0.0355659339873248</v>
      </c>
      <c r="L1116" s="3">
        <v>84.402332361516</v>
      </c>
      <c r="M1116" s="3">
        <v>0.176511046388035</v>
      </c>
      <c r="N1116" s="3">
        <v>83.6734693877551</v>
      </c>
      <c r="O1116" s="3">
        <v>0.56125196960058</v>
      </c>
      <c r="P1116" s="3">
        <v>80.1169590643275</v>
      </c>
      <c r="Q1116" s="3">
        <v>0.985558286303357</v>
      </c>
      <c r="R1116" s="3">
        <v>89.6449704142012</v>
      </c>
      <c r="S1116" s="3">
        <v>1.8309158663324</v>
      </c>
      <c r="T1116" s="3">
        <v>83.5082458770615</v>
      </c>
      <c r="U1116" s="3">
        <v>4.11229777892084</v>
      </c>
      <c r="V1116" s="3">
        <v>86.5740740740741</v>
      </c>
      <c r="W1116" s="3">
        <v>7.70990064835849</v>
      </c>
      <c r="X1116" s="3">
        <v>74.537037037037</v>
      </c>
      <c r="Y1116" s="3">
        <v>14.7152448335819</v>
      </c>
      <c r="Z1116" s="3">
        <v>70.4260651629073</v>
      </c>
      <c r="AA1116" s="3">
        <v>-0.392651482523622</v>
      </c>
      <c r="AB1116" s="3">
        <v>1.17991582509614</v>
      </c>
      <c r="AC1116" s="3">
        <v>0</v>
      </c>
      <c r="AD1116" s="3"/>
      <c r="AE1116" s="5"/>
      <c r="AF1116" s="3">
        <v>0.204688586984644</v>
      </c>
      <c r="AG1116" s="3">
        <v>1.36810043857645</v>
      </c>
      <c r="AH1116" s="3">
        <v>1.4805381644907</v>
      </c>
      <c r="AI1116" s="3">
        <v>1.87560146037773</v>
      </c>
      <c r="AJ1116" s="3">
        <v>2.06415012862666</v>
      </c>
      <c r="AK1116" s="3"/>
      <c r="AL1116" s="3"/>
      <c r="AM1116" s="3">
        <v>600</v>
      </c>
      <c r="AN1116" s="5" t="s">
        <v>206</v>
      </c>
      <c r="AO1116" s="1"/>
      <c r="AP1116" s="1"/>
      <c r="AQ1116" s="1"/>
    </row>
    <row r="1117" spans="1:43">
      <c r="A1117" s="1" t="s">
        <v>3157</v>
      </c>
      <c r="B1117" s="1" t="s">
        <v>3158</v>
      </c>
      <c r="C1117" s="3">
        <v>5.23287671232877</v>
      </c>
      <c r="D1117" s="4">
        <v>42327</v>
      </c>
      <c r="E1117" s="3">
        <v>11.3891143889</v>
      </c>
      <c r="F1117" s="5" t="s">
        <v>2476</v>
      </c>
      <c r="G1117" s="5">
        <v>274</v>
      </c>
      <c r="H1117" s="5" t="s">
        <v>50</v>
      </c>
      <c r="I1117" s="3">
        <v>-0.219838199085477</v>
      </c>
      <c r="J1117" s="3">
        <v>88.9236266190264</v>
      </c>
      <c r="K1117" s="3">
        <v>-0.105643102385756</v>
      </c>
      <c r="L1117" s="3">
        <v>92.8286852589641</v>
      </c>
      <c r="M1117" s="3">
        <v>-0.438711941739044</v>
      </c>
      <c r="N1117" s="3">
        <v>91.9857524487979</v>
      </c>
      <c r="O1117" s="3">
        <v>0.0793790792026854</v>
      </c>
      <c r="P1117" s="3">
        <v>86.1123800822293</v>
      </c>
      <c r="Q1117" s="3">
        <v>1.35774899508711</v>
      </c>
      <c r="R1117" s="3">
        <v>21.7286335103815</v>
      </c>
      <c r="S1117" s="3">
        <v>2.79010779961952</v>
      </c>
      <c r="T1117" s="3">
        <v>16.5536723163842</v>
      </c>
      <c r="U1117" s="3">
        <v>8.86501007387508</v>
      </c>
      <c r="V1117" s="3">
        <v>11.5325077399381</v>
      </c>
      <c r="W1117" s="3">
        <v>16.9246758814711</v>
      </c>
      <c r="X1117" s="3">
        <v>16.1812297734628</v>
      </c>
      <c r="Y1117" s="3">
        <v>23.7961114043817</v>
      </c>
      <c r="Z1117" s="3">
        <v>12.4183006535948</v>
      </c>
      <c r="AA1117" s="3">
        <v>0.124736927290379</v>
      </c>
      <c r="AB1117" s="3">
        <v>0.659603071610727</v>
      </c>
      <c r="AC1117" s="3">
        <v>-1.1751090536811</v>
      </c>
      <c r="AD1117" s="3">
        <v>4.54442622976152</v>
      </c>
      <c r="AE1117" s="5">
        <v>2</v>
      </c>
      <c r="AF1117" s="3">
        <v>0.44105030753091</v>
      </c>
      <c r="AG1117" s="3">
        <v>3.71154668332696</v>
      </c>
      <c r="AH1117" s="3">
        <v>4.59615432980625</v>
      </c>
      <c r="AI1117" s="3">
        <v>5.50653412209563</v>
      </c>
      <c r="AJ1117" s="3">
        <v>4.73152049304333</v>
      </c>
      <c r="AK1117" s="3"/>
      <c r="AL1117" s="3"/>
      <c r="AM1117" s="3">
        <v>1</v>
      </c>
      <c r="AN1117" s="5" t="s">
        <v>56</v>
      </c>
      <c r="AO1117" s="1"/>
      <c r="AP1117" s="1"/>
      <c r="AQ1117" s="1"/>
    </row>
    <row r="1118" spans="1:43">
      <c r="A1118" s="1" t="s">
        <v>3159</v>
      </c>
      <c r="B1118" s="1" t="s">
        <v>3160</v>
      </c>
      <c r="C1118" s="3">
        <v>4.12054794520548</v>
      </c>
      <c r="D1118" s="4">
        <v>42733</v>
      </c>
      <c r="E1118" s="3">
        <v>5.5746337173</v>
      </c>
      <c r="F1118" s="5" t="s">
        <v>3161</v>
      </c>
      <c r="G1118" s="5">
        <v>1505</v>
      </c>
      <c r="H1118" s="5" t="s">
        <v>226</v>
      </c>
      <c r="I1118" s="3">
        <v>3.83141762452108</v>
      </c>
      <c r="J1118" s="3">
        <v>17.0697012802276</v>
      </c>
      <c r="K1118" s="3">
        <v>1.1949215832711</v>
      </c>
      <c r="L1118" s="3">
        <v>17.7248677248677</v>
      </c>
      <c r="M1118" s="3">
        <v>2.26415094339623</v>
      </c>
      <c r="N1118" s="3">
        <v>12.6939351198872</v>
      </c>
      <c r="O1118" s="3">
        <v>6.86119873817034</v>
      </c>
      <c r="P1118" s="3">
        <v>18.5534591194969</v>
      </c>
      <c r="Q1118" s="3">
        <v>11.1566858080394</v>
      </c>
      <c r="R1118" s="3">
        <v>14.2335766423358</v>
      </c>
      <c r="S1118" s="3">
        <v>22.9582577132486</v>
      </c>
      <c r="T1118" s="3">
        <v>18.3510638297872</v>
      </c>
      <c r="U1118" s="3">
        <v>25.9293680297398</v>
      </c>
      <c r="V1118" s="3">
        <v>58.6805555555556</v>
      </c>
      <c r="W1118" s="3">
        <v>29.4173829990449</v>
      </c>
      <c r="X1118" s="3">
        <v>50.2092050209205</v>
      </c>
      <c r="Y1118" s="3"/>
      <c r="Z1118" s="3"/>
      <c r="AA1118" s="3">
        <v>0.462966353353096</v>
      </c>
      <c r="AB1118" s="3">
        <v>0.585115157519588</v>
      </c>
      <c r="AC1118" s="3">
        <v>-3.43866171003719</v>
      </c>
      <c r="AD1118" s="3">
        <v>2.60535234920482</v>
      </c>
      <c r="AE1118" s="5">
        <v>4</v>
      </c>
      <c r="AF1118" s="3">
        <v>0.6451356967436</v>
      </c>
      <c r="AG1118" s="3">
        <v>20.0144020698858</v>
      </c>
      <c r="AH1118" s="3">
        <v>11.4695835196274</v>
      </c>
      <c r="AI1118" s="3">
        <v>7.81104431834856</v>
      </c>
      <c r="AJ1118" s="3">
        <v>7.51130762394039</v>
      </c>
      <c r="AK1118" s="3"/>
      <c r="AL1118" s="3"/>
      <c r="AM1118" s="3">
        <v>1</v>
      </c>
      <c r="AN1118" s="5" t="s">
        <v>56</v>
      </c>
      <c r="AO1118" s="1"/>
      <c r="AP1118" s="1"/>
      <c r="AQ1118" s="1"/>
    </row>
    <row r="1119" spans="1:43">
      <c r="A1119" s="1" t="s">
        <v>3162</v>
      </c>
      <c r="B1119" s="1" t="s">
        <v>3163</v>
      </c>
      <c r="C1119" s="3">
        <v>17.4465753424658</v>
      </c>
      <c r="D1119" s="4">
        <v>37869</v>
      </c>
      <c r="E1119" s="3">
        <v>163.052570362</v>
      </c>
      <c r="F1119" s="5" t="s">
        <v>3164</v>
      </c>
      <c r="G1119" s="5">
        <v>2451</v>
      </c>
      <c r="H1119" s="5" t="s">
        <v>2390</v>
      </c>
      <c r="I1119" s="3">
        <v>6.64535299059036</v>
      </c>
      <c r="J1119" s="3">
        <v>26.9230769230769</v>
      </c>
      <c r="K1119" s="3">
        <v>3.63372093023254</v>
      </c>
      <c r="L1119" s="3">
        <v>6.01503759398496</v>
      </c>
      <c r="M1119" s="3">
        <v>3.29546388103595</v>
      </c>
      <c r="N1119" s="3">
        <v>22.7272727272727</v>
      </c>
      <c r="O1119" s="3">
        <v>18.308786334154</v>
      </c>
      <c r="P1119" s="3">
        <v>10.15625</v>
      </c>
      <c r="Q1119" s="3">
        <v>29.5919160142529</v>
      </c>
      <c r="R1119" s="3">
        <v>8.41121495327103</v>
      </c>
      <c r="S1119" s="3">
        <v>68.0564810577192</v>
      </c>
      <c r="T1119" s="3">
        <v>13.3333333333333</v>
      </c>
      <c r="U1119" s="3">
        <v>103.398095125693</v>
      </c>
      <c r="V1119" s="3">
        <v>45.2380952380952</v>
      </c>
      <c r="W1119" s="3">
        <v>86.7856003204281</v>
      </c>
      <c r="X1119" s="3">
        <v>39.3939393939394</v>
      </c>
      <c r="Y1119" s="3">
        <v>160.819051347236</v>
      </c>
      <c r="Z1119" s="3">
        <v>14.2857142857143</v>
      </c>
      <c r="AA1119" s="3">
        <v>0.408479510183957</v>
      </c>
      <c r="AB1119" s="3">
        <v>0.258364705683189</v>
      </c>
      <c r="AC1119" s="3">
        <v>-24.9630184317673</v>
      </c>
      <c r="AD1119" s="3">
        <v>0.925650972116664</v>
      </c>
      <c r="AE1119" s="5">
        <v>3</v>
      </c>
      <c r="AF1119" s="3">
        <v>1.59634532254059</v>
      </c>
      <c r="AG1119" s="3">
        <v>58.1291294911897</v>
      </c>
      <c r="AH1119" s="3">
        <v>45.3714303805318</v>
      </c>
      <c r="AI1119" s="3">
        <v>21.8374570944837</v>
      </c>
      <c r="AJ1119" s="3">
        <v>25.2442725375292</v>
      </c>
      <c r="AK1119" s="3">
        <v>20.0460407552817</v>
      </c>
      <c r="AL1119" s="3">
        <v>19.0444554753517</v>
      </c>
      <c r="AM1119" s="3">
        <v>6000</v>
      </c>
      <c r="AN1119" s="5" t="s">
        <v>56</v>
      </c>
      <c r="AO1119" s="1"/>
      <c r="AP1119" s="1"/>
      <c r="AQ1119" s="1"/>
    </row>
    <row r="1120" spans="1:43">
      <c r="A1120" s="1" t="s">
        <v>3165</v>
      </c>
      <c r="B1120" s="1" t="s">
        <v>3166</v>
      </c>
      <c r="C1120" s="3">
        <v>3.83013698630137</v>
      </c>
      <c r="D1120" s="4">
        <v>42839</v>
      </c>
      <c r="E1120" s="3">
        <v>2.7649708555</v>
      </c>
      <c r="F1120" s="5" t="s">
        <v>1049</v>
      </c>
      <c r="G1120" s="5">
        <v>1399</v>
      </c>
      <c r="H1120" s="5" t="s">
        <v>93</v>
      </c>
      <c r="I1120" s="3">
        <v>6.43195666892349</v>
      </c>
      <c r="J1120" s="3">
        <v>46.85</v>
      </c>
      <c r="K1120" s="3">
        <v>2.21066319895969</v>
      </c>
      <c r="L1120" s="3">
        <v>40.5847373637265</v>
      </c>
      <c r="M1120" s="3">
        <v>3.01441677588467</v>
      </c>
      <c r="N1120" s="3">
        <v>42.4151696606786</v>
      </c>
      <c r="O1120" s="3">
        <v>12.5268432355047</v>
      </c>
      <c r="P1120" s="3">
        <v>44.1146881287726</v>
      </c>
      <c r="Q1120" s="3">
        <v>21.483771251932</v>
      </c>
      <c r="R1120" s="3">
        <v>33.5913312693498</v>
      </c>
      <c r="S1120" s="3">
        <v>54.4204322200393</v>
      </c>
      <c r="T1120" s="3">
        <v>38.1154049761779</v>
      </c>
      <c r="U1120" s="3">
        <v>97.2396486825596</v>
      </c>
      <c r="V1120" s="3">
        <v>41.749723145072</v>
      </c>
      <c r="W1120" s="3">
        <v>66.1733615221987</v>
      </c>
      <c r="X1120" s="3">
        <v>47.3782771535581</v>
      </c>
      <c r="Y1120" s="3"/>
      <c r="Z1120" s="3"/>
      <c r="AA1120" s="3">
        <v>0.413544703812324</v>
      </c>
      <c r="AB1120" s="3">
        <v>0.217343606597106</v>
      </c>
      <c r="AC1120" s="3">
        <v>-26.8011527377522</v>
      </c>
      <c r="AD1120" s="3">
        <v>0.686890896780975</v>
      </c>
      <c r="AE1120" s="5">
        <v>3</v>
      </c>
      <c r="AF1120" s="3">
        <v>1.26026257359058</v>
      </c>
      <c r="AG1120" s="3">
        <v>49.524689516556</v>
      </c>
      <c r="AH1120" s="3">
        <v>40.8581164973211</v>
      </c>
      <c r="AI1120" s="3">
        <v>16.2398869866722</v>
      </c>
      <c r="AJ1120" s="3"/>
      <c r="AK1120" s="3"/>
      <c r="AL1120" s="3"/>
      <c r="AM1120" s="3">
        <v>5</v>
      </c>
      <c r="AN1120" s="5" t="s">
        <v>56</v>
      </c>
      <c r="AO1120" s="1"/>
      <c r="AP1120" s="1"/>
      <c r="AQ1120" s="1"/>
    </row>
    <row r="1121" spans="1:43">
      <c r="A1121" s="1" t="s">
        <v>3167</v>
      </c>
      <c r="B1121" s="1" t="s">
        <v>3168</v>
      </c>
      <c r="C1121" s="3">
        <v>3.89041095890411</v>
      </c>
      <c r="D1121" s="4">
        <v>42817</v>
      </c>
      <c r="E1121" s="3">
        <v>4.9864328363</v>
      </c>
      <c r="F1121" s="5" t="s">
        <v>3169</v>
      </c>
      <c r="G1121" s="5">
        <v>393</v>
      </c>
      <c r="H1121" s="5" t="s">
        <v>226</v>
      </c>
      <c r="I1121" s="3">
        <v>1.20192307692307</v>
      </c>
      <c r="J1121" s="3">
        <v>70.697012802276</v>
      </c>
      <c r="K1121" s="3">
        <v>1.03999999999999</v>
      </c>
      <c r="L1121" s="3">
        <v>22.6190476190476</v>
      </c>
      <c r="M1121" s="3">
        <v>0.717703349282288</v>
      </c>
      <c r="N1121" s="3">
        <v>52.0451339915374</v>
      </c>
      <c r="O1121" s="3">
        <v>0.0792393026941276</v>
      </c>
      <c r="P1121" s="3">
        <v>95.5974842767296</v>
      </c>
      <c r="Q1121" s="3">
        <v>4.46650124069477</v>
      </c>
      <c r="R1121" s="3">
        <v>70.0729927007299</v>
      </c>
      <c r="S1121" s="3">
        <v>12.3665480427046</v>
      </c>
      <c r="T1121" s="3">
        <v>64.3617021276596</v>
      </c>
      <c r="U1121" s="3">
        <v>14.1952983725135</v>
      </c>
      <c r="V1121" s="3">
        <v>85.4166666666667</v>
      </c>
      <c r="W1121" s="3">
        <v>17.7073625349487</v>
      </c>
      <c r="X1121" s="3">
        <v>82.4267782426778</v>
      </c>
      <c r="Y1121" s="3"/>
      <c r="Z1121" s="3"/>
      <c r="AA1121" s="3">
        <v>0.247986063982578</v>
      </c>
      <c r="AB1121" s="3">
        <v>0.239847956325222</v>
      </c>
      <c r="AC1121" s="3">
        <v>-3.70036101083034</v>
      </c>
      <c r="AD1121" s="3">
        <v>1.50641863615432</v>
      </c>
      <c r="AE1121" s="5">
        <v>2</v>
      </c>
      <c r="AF1121" s="3">
        <v>0.361593375281058</v>
      </c>
      <c r="AG1121" s="3">
        <v>10.9047138795933</v>
      </c>
      <c r="AH1121" s="3">
        <v>6.50204376376553</v>
      </c>
      <c r="AI1121" s="3">
        <v>4.49260376563818</v>
      </c>
      <c r="AJ1121" s="3"/>
      <c r="AK1121" s="3"/>
      <c r="AL1121" s="3"/>
      <c r="AM1121" s="3">
        <v>1</v>
      </c>
      <c r="AN1121" s="5" t="s">
        <v>56</v>
      </c>
      <c r="AO1121" s="1"/>
      <c r="AP1121" s="1"/>
      <c r="AQ1121" s="1"/>
    </row>
    <row r="1122" spans="1:43">
      <c r="A1122" s="1" t="s">
        <v>3170</v>
      </c>
      <c r="B1122" s="1" t="s">
        <v>3171</v>
      </c>
      <c r="C1122" s="3">
        <v>4.22191780821918</v>
      </c>
      <c r="D1122" s="4">
        <v>42696</v>
      </c>
      <c r="E1122" s="3">
        <v>21.4580103902</v>
      </c>
      <c r="F1122" s="5" t="s">
        <v>328</v>
      </c>
      <c r="G1122" s="5">
        <v>1542</v>
      </c>
      <c r="H1122" s="5" t="s">
        <v>226</v>
      </c>
      <c r="I1122" s="3">
        <v>3.00957592339262</v>
      </c>
      <c r="J1122" s="3">
        <v>31.2944523470839</v>
      </c>
      <c r="K1122" s="3">
        <v>0.803212851405623</v>
      </c>
      <c r="L1122" s="3">
        <v>33.7301587301587</v>
      </c>
      <c r="M1122" s="3">
        <v>1.41414141414141</v>
      </c>
      <c r="N1122" s="3">
        <v>28.9139633286319</v>
      </c>
      <c r="O1122" s="3">
        <v>4.87465181058496</v>
      </c>
      <c r="P1122" s="3">
        <v>36.3207547169811</v>
      </c>
      <c r="Q1122" s="3">
        <v>7.64832022873481</v>
      </c>
      <c r="R1122" s="3">
        <v>39.4160583941606</v>
      </c>
      <c r="S1122" s="3">
        <v>18.1176470588235</v>
      </c>
      <c r="T1122" s="3">
        <v>36.968085106383</v>
      </c>
      <c r="U1122" s="3">
        <v>31.758530183727</v>
      </c>
      <c r="V1122" s="3">
        <v>33.6805555555556</v>
      </c>
      <c r="W1122" s="3">
        <v>36.0433604336043</v>
      </c>
      <c r="X1122" s="3">
        <v>31.3807531380753</v>
      </c>
      <c r="Y1122" s="3"/>
      <c r="Z1122" s="3"/>
      <c r="AA1122" s="3">
        <v>0.392884357327193</v>
      </c>
      <c r="AB1122" s="3">
        <v>0.447897000208143</v>
      </c>
      <c r="AC1122" s="3">
        <v>-4.18569254185694</v>
      </c>
      <c r="AD1122" s="3">
        <v>2.57644664595812</v>
      </c>
      <c r="AE1122" s="5">
        <v>2</v>
      </c>
      <c r="AF1122" s="3">
        <v>0.796453346426556</v>
      </c>
      <c r="AG1122" s="3">
        <v>16.0097687260758</v>
      </c>
      <c r="AH1122" s="3">
        <v>14.8976292630592</v>
      </c>
      <c r="AI1122" s="3">
        <v>10.3762986904999</v>
      </c>
      <c r="AJ1122" s="3">
        <v>10.6947957611405</v>
      </c>
      <c r="AK1122" s="3"/>
      <c r="AL1122" s="3"/>
      <c r="AM1122" s="3">
        <v>1000</v>
      </c>
      <c r="AN1122" s="5" t="s">
        <v>56</v>
      </c>
      <c r="AO1122" s="1"/>
      <c r="AP1122" s="1"/>
      <c r="AQ1122" s="1"/>
    </row>
    <row r="1123" spans="1:43">
      <c r="A1123" s="1" t="s">
        <v>3172</v>
      </c>
      <c r="B1123" s="1" t="s">
        <v>3173</v>
      </c>
      <c r="C1123" s="3">
        <v>5.23835616438356</v>
      </c>
      <c r="D1123" s="4">
        <v>42325</v>
      </c>
      <c r="E1123" s="3">
        <v>14.6199782459</v>
      </c>
      <c r="F1123" s="5" t="s">
        <v>2575</v>
      </c>
      <c r="G1123" s="5">
        <v>1050</v>
      </c>
      <c r="H1123" s="5" t="s">
        <v>93</v>
      </c>
      <c r="I1123" s="3">
        <v>1.65874990575285</v>
      </c>
      <c r="J1123" s="3">
        <v>83.8</v>
      </c>
      <c r="K1123" s="3">
        <v>0.417070082669253</v>
      </c>
      <c r="L1123" s="3">
        <v>87.0168483647175</v>
      </c>
      <c r="M1123" s="3">
        <v>0.402114826122578</v>
      </c>
      <c r="N1123" s="3">
        <v>81.2375249500998</v>
      </c>
      <c r="O1123" s="3">
        <v>3.42103244611491</v>
      </c>
      <c r="P1123" s="3">
        <v>83.953722334004</v>
      </c>
      <c r="Q1123" s="3">
        <v>6.19880277252678</v>
      </c>
      <c r="R1123" s="3">
        <v>80.4953560371517</v>
      </c>
      <c r="S1123" s="3">
        <v>13.4837134921303</v>
      </c>
      <c r="T1123" s="3">
        <v>90.4711487559555</v>
      </c>
      <c r="U1123" s="3">
        <v>24.1985998526161</v>
      </c>
      <c r="V1123" s="3">
        <v>91.0852713178295</v>
      </c>
      <c r="W1123" s="3">
        <v>32.1039059375</v>
      </c>
      <c r="X1123" s="3">
        <v>80.0249687890137</v>
      </c>
      <c r="Y1123" s="3">
        <v>43.013979761194</v>
      </c>
      <c r="Z1123" s="3">
        <v>80.9090909090909</v>
      </c>
      <c r="AA1123" s="3">
        <v>0.414181072106926</v>
      </c>
      <c r="AB1123" s="3">
        <v>0.781849568026577</v>
      </c>
      <c r="AC1123" s="3">
        <v>-2.15239980207816</v>
      </c>
      <c r="AD1123" s="3">
        <v>4.50954447946394</v>
      </c>
      <c r="AE1123" s="5">
        <v>1</v>
      </c>
      <c r="AF1123" s="3">
        <v>0.758009747018888</v>
      </c>
      <c r="AG1123" s="3">
        <v>12.632492866126</v>
      </c>
      <c r="AH1123" s="3">
        <v>11.5172933087166</v>
      </c>
      <c r="AI1123" s="3">
        <v>9.56187140862443</v>
      </c>
      <c r="AJ1123" s="3">
        <v>8.5366633778633</v>
      </c>
      <c r="AK1123" s="3"/>
      <c r="AL1123" s="3"/>
      <c r="AM1123" s="3"/>
      <c r="AN1123" s="5" t="s">
        <v>46</v>
      </c>
      <c r="AO1123" s="1"/>
      <c r="AP1123" s="1"/>
      <c r="AQ1123" s="1"/>
    </row>
    <row r="1124" spans="1:43">
      <c r="A1124" s="1" t="s">
        <v>3174</v>
      </c>
      <c r="B1124" s="1" t="s">
        <v>3175</v>
      </c>
      <c r="C1124" s="3">
        <v>15.627397260274</v>
      </c>
      <c r="D1124" s="4">
        <v>38533</v>
      </c>
      <c r="E1124" s="3">
        <v>90.5019703471</v>
      </c>
      <c r="F1124" s="5" t="s">
        <v>3176</v>
      </c>
      <c r="G1124" s="5">
        <v>65</v>
      </c>
      <c r="H1124" s="5" t="s">
        <v>55</v>
      </c>
      <c r="I1124" s="3">
        <v>8.25388177608282</v>
      </c>
      <c r="J1124" s="3">
        <v>64.4888082274652</v>
      </c>
      <c r="K1124" s="3">
        <v>3.78688952729171</v>
      </c>
      <c r="L1124" s="3">
        <v>24.406779661017</v>
      </c>
      <c r="M1124" s="3">
        <v>2.10688591983556</v>
      </c>
      <c r="N1124" s="3">
        <v>75.9425493716337</v>
      </c>
      <c r="O1124" s="3">
        <v>22.6543209876543</v>
      </c>
      <c r="P1124" s="3">
        <v>31.0596026490066</v>
      </c>
      <c r="Q1124" s="3">
        <v>25.2047889098929</v>
      </c>
      <c r="R1124" s="3">
        <v>45.3506097560976</v>
      </c>
      <c r="S1124" s="3">
        <v>62.6022913256956</v>
      </c>
      <c r="T1124" s="3">
        <v>54.98046875</v>
      </c>
      <c r="U1124" s="3">
        <v>110.934182590234</v>
      </c>
      <c r="V1124" s="3">
        <v>69.7831978319783</v>
      </c>
      <c r="W1124" s="3">
        <v>80.5542935029532</v>
      </c>
      <c r="X1124" s="3">
        <v>72.1202003338898</v>
      </c>
      <c r="Y1124" s="3">
        <v>76.8580329327993</v>
      </c>
      <c r="Z1124" s="3">
        <v>83.3679833679834</v>
      </c>
      <c r="AA1124" s="3">
        <v>0.274580258340538</v>
      </c>
      <c r="AB1124" s="3">
        <v>0.206848756363039</v>
      </c>
      <c r="AC1124" s="3">
        <v>-27.2352698805109</v>
      </c>
      <c r="AD1124" s="3">
        <v>0.797681073831559</v>
      </c>
      <c r="AE1124" s="5">
        <v>3</v>
      </c>
      <c r="AF1124" s="3">
        <v>1.46909724076237</v>
      </c>
      <c r="AG1124" s="3">
        <v>54.3765982476195</v>
      </c>
      <c r="AH1124" s="3">
        <v>45.6451346834354</v>
      </c>
      <c r="AI1124" s="3">
        <v>18.101150374806</v>
      </c>
      <c r="AJ1124" s="3">
        <v>14.2059712987511</v>
      </c>
      <c r="AK1124" s="3">
        <v>15.2636331380531</v>
      </c>
      <c r="AL1124" s="3">
        <v>16.2737016458689</v>
      </c>
      <c r="AM1124" s="3"/>
      <c r="AN1124" s="5" t="s">
        <v>46</v>
      </c>
      <c r="AO1124" s="1"/>
      <c r="AP1124" s="1"/>
      <c r="AQ1124" s="1"/>
    </row>
    <row r="1125" spans="1:43">
      <c r="A1125" s="1" t="s">
        <v>3177</v>
      </c>
      <c r="B1125" s="1" t="s">
        <v>3178</v>
      </c>
      <c r="C1125" s="3">
        <v>5.23287671232877</v>
      </c>
      <c r="D1125" s="4">
        <v>42327</v>
      </c>
      <c r="E1125" s="3">
        <v>8.5077899718</v>
      </c>
      <c r="F1125" s="5" t="s">
        <v>3179</v>
      </c>
      <c r="G1125" s="5">
        <v>1281</v>
      </c>
      <c r="H1125" s="5" t="s">
        <v>93</v>
      </c>
      <c r="I1125" s="3">
        <v>2.88529204785362</v>
      </c>
      <c r="J1125" s="3">
        <v>70.65</v>
      </c>
      <c r="K1125" s="3">
        <v>0.550206327372765</v>
      </c>
      <c r="L1125" s="3">
        <v>84.1922695738355</v>
      </c>
      <c r="M1125" s="3">
        <v>1.3869625520111</v>
      </c>
      <c r="N1125" s="3">
        <v>66.4171656686627</v>
      </c>
      <c r="O1125" s="3">
        <v>3.17572335920959</v>
      </c>
      <c r="P1125" s="3">
        <v>85.6136820925553</v>
      </c>
      <c r="Q1125" s="3">
        <v>7.7376565954311</v>
      </c>
      <c r="R1125" s="3">
        <v>71.155830753354</v>
      </c>
      <c r="S1125" s="3">
        <v>23.2715008431703</v>
      </c>
      <c r="T1125" s="3">
        <v>70.6723133933298</v>
      </c>
      <c r="U1125" s="3">
        <v>28.4710017574693</v>
      </c>
      <c r="V1125" s="3">
        <v>85.9911406423034</v>
      </c>
      <c r="W1125" s="3">
        <v>34.1284403669725</v>
      </c>
      <c r="X1125" s="3">
        <v>77.0287141073658</v>
      </c>
      <c r="Y1125" s="3">
        <v>48.7283825025432</v>
      </c>
      <c r="Z1125" s="3">
        <v>74.5454545454545</v>
      </c>
      <c r="AA1125" s="3">
        <v>0.37278885250587</v>
      </c>
      <c r="AB1125" s="3">
        <v>0.444730795899582</v>
      </c>
      <c r="AC1125" s="3">
        <v>-2.8006589785832</v>
      </c>
      <c r="AD1125" s="3">
        <v>3.66446361587564</v>
      </c>
      <c r="AE1125" s="5">
        <v>2</v>
      </c>
      <c r="AF1125" s="3">
        <v>0.804776373644613</v>
      </c>
      <c r="AG1125" s="3">
        <v>20.008094467727</v>
      </c>
      <c r="AH1125" s="3">
        <v>13.0286470787837</v>
      </c>
      <c r="AI1125" s="3">
        <v>10.4510895765452</v>
      </c>
      <c r="AJ1125" s="3">
        <v>9.45286653929558</v>
      </c>
      <c r="AK1125" s="3"/>
      <c r="AL1125" s="3"/>
      <c r="AM1125" s="3"/>
      <c r="AN1125" s="5" t="s">
        <v>46</v>
      </c>
      <c r="AO1125" s="1"/>
      <c r="AP1125" s="1"/>
      <c r="AQ1125" s="1"/>
    </row>
    <row r="1126" spans="1:43">
      <c r="A1126" s="1" t="s">
        <v>3180</v>
      </c>
      <c r="B1126" s="1" t="s">
        <v>3181</v>
      </c>
      <c r="C1126" s="3">
        <v>5.21917808219178</v>
      </c>
      <c r="D1126" s="4">
        <v>42332</v>
      </c>
      <c r="E1126" s="3">
        <v>7.9037206709</v>
      </c>
      <c r="F1126" s="5" t="s">
        <v>510</v>
      </c>
      <c r="G1126" s="5">
        <v>1906</v>
      </c>
      <c r="H1126" s="5" t="s">
        <v>93</v>
      </c>
      <c r="I1126" s="3">
        <v>1.02536837308219</v>
      </c>
      <c r="J1126" s="3">
        <v>88.65</v>
      </c>
      <c r="K1126" s="3">
        <v>0.559461707114239</v>
      </c>
      <c r="L1126" s="3">
        <v>83.7958374628345</v>
      </c>
      <c r="M1126" s="3">
        <v>-0.187603181749962</v>
      </c>
      <c r="N1126" s="3">
        <v>86.7764471057884</v>
      </c>
      <c r="O1126" s="3">
        <v>3.08455397969464</v>
      </c>
      <c r="P1126" s="3">
        <v>86.317907444668</v>
      </c>
      <c r="Q1126" s="3">
        <v>4.35430723364193</v>
      </c>
      <c r="R1126" s="3">
        <v>85.9133126934985</v>
      </c>
      <c r="S1126" s="3">
        <v>11.9330135487671</v>
      </c>
      <c r="T1126" s="3">
        <v>92.7474854420328</v>
      </c>
      <c r="U1126" s="3">
        <v>26.4325568632641</v>
      </c>
      <c r="V1126" s="3">
        <v>88.3720930232558</v>
      </c>
      <c r="W1126" s="3">
        <v>30.2257728887851</v>
      </c>
      <c r="X1126" s="3">
        <v>82.9588014981273</v>
      </c>
      <c r="Y1126" s="3">
        <v>39.782077757413</v>
      </c>
      <c r="Z1126" s="3">
        <v>84.1558441558442</v>
      </c>
      <c r="AA1126" s="3">
        <v>0.221207536961912</v>
      </c>
      <c r="AB1126" s="3">
        <v>0.387289175627508</v>
      </c>
      <c r="AC1126" s="3">
        <v>-4.83702213279678</v>
      </c>
      <c r="AD1126" s="3">
        <v>1.89887650071699</v>
      </c>
      <c r="AE1126" s="5">
        <v>2</v>
      </c>
      <c r="AF1126" s="3">
        <v>0.712075555881668</v>
      </c>
      <c r="AG1126" s="3">
        <v>12.5157025402867</v>
      </c>
      <c r="AH1126" s="3">
        <v>12.4169882284718</v>
      </c>
      <c r="AI1126" s="3">
        <v>8.73093095599931</v>
      </c>
      <c r="AJ1126" s="3">
        <v>7.87260600901301</v>
      </c>
      <c r="AK1126" s="3"/>
      <c r="AL1126" s="3"/>
      <c r="AM1126" s="3">
        <v>100</v>
      </c>
      <c r="AN1126" s="5" t="s">
        <v>56</v>
      </c>
      <c r="AO1126" s="1"/>
      <c r="AP1126" s="1"/>
      <c r="AQ1126" s="1"/>
    </row>
    <row r="1127" spans="1:43">
      <c r="A1127" s="1" t="s">
        <v>3182</v>
      </c>
      <c r="B1127" s="1" t="s">
        <v>3183</v>
      </c>
      <c r="C1127" s="3">
        <v>5.12602739726027</v>
      </c>
      <c r="D1127" s="4">
        <v>42366</v>
      </c>
      <c r="E1127" s="3">
        <v>0.4265254656</v>
      </c>
      <c r="F1127" s="5" t="s">
        <v>3184</v>
      </c>
      <c r="G1127" s="5">
        <v>295</v>
      </c>
      <c r="H1127" s="5" t="s">
        <v>93</v>
      </c>
      <c r="I1127" s="3">
        <v>12.2567069963177</v>
      </c>
      <c r="J1127" s="3">
        <v>20.5</v>
      </c>
      <c r="K1127" s="3">
        <v>3.29138431752178</v>
      </c>
      <c r="L1127" s="3">
        <v>23.4390485629336</v>
      </c>
      <c r="M1127" s="3">
        <v>2.20306513409961</v>
      </c>
      <c r="N1127" s="3">
        <v>51.9461077844311</v>
      </c>
      <c r="O1127" s="3">
        <v>21.0436755530346</v>
      </c>
      <c r="P1127" s="3">
        <v>20.8752515090543</v>
      </c>
      <c r="Q1127" s="3">
        <v>28.1681681681682</v>
      </c>
      <c r="R1127" s="3">
        <v>21.8782249742002</v>
      </c>
      <c r="S1127" s="3">
        <v>49.0223463687151</v>
      </c>
      <c r="T1127" s="3">
        <v>43.2503970354685</v>
      </c>
      <c r="U1127" s="3">
        <v>151.650943396226</v>
      </c>
      <c r="V1127" s="3">
        <v>19.4352159468439</v>
      </c>
      <c r="W1127" s="3">
        <v>106.983511154219</v>
      </c>
      <c r="X1127" s="3">
        <v>27.2784019975031</v>
      </c>
      <c r="Y1127" s="3">
        <v>121.425501197605</v>
      </c>
      <c r="Z1127" s="3">
        <v>33.3766233766234</v>
      </c>
      <c r="AA1127" s="3">
        <v>0.210489005430137</v>
      </c>
      <c r="AB1127" s="3">
        <v>0.267868900303116</v>
      </c>
      <c r="AC1127" s="3">
        <v>-26.4133456904541</v>
      </c>
      <c r="AD1127" s="3">
        <v>1.03680454030836</v>
      </c>
      <c r="AE1127" s="5">
        <v>5</v>
      </c>
      <c r="AF1127" s="3">
        <v>2.03353231920353</v>
      </c>
      <c r="AG1127" s="3">
        <v>54.7765927018803</v>
      </c>
      <c r="AH1127" s="3">
        <v>61.7603083427949</v>
      </c>
      <c r="AI1127" s="3">
        <v>25.6991883744746</v>
      </c>
      <c r="AJ1127" s="3">
        <v>21.794449635262</v>
      </c>
      <c r="AK1127" s="3"/>
      <c r="AL1127" s="3"/>
      <c r="AM1127" s="3"/>
      <c r="AN1127" s="5" t="s">
        <v>46</v>
      </c>
      <c r="AO1127" s="1"/>
      <c r="AP1127" s="1"/>
      <c r="AQ1127" s="1"/>
    </row>
    <row r="1128" spans="1:43">
      <c r="A1128" s="1" t="s">
        <v>3185</v>
      </c>
      <c r="B1128" s="1" t="s">
        <v>3186</v>
      </c>
      <c r="C1128" s="3">
        <v>14.5041095890411</v>
      </c>
      <c r="D1128" s="4">
        <v>38943</v>
      </c>
      <c r="E1128" s="3">
        <v>70.4459231016</v>
      </c>
      <c r="F1128" s="5" t="s">
        <v>3164</v>
      </c>
      <c r="G1128" s="5">
        <v>2451</v>
      </c>
      <c r="H1128" s="5" t="s">
        <v>2390</v>
      </c>
      <c r="I1128" s="3">
        <v>6.45041214419012</v>
      </c>
      <c r="J1128" s="3">
        <v>29.2307692307692</v>
      </c>
      <c r="K1128" s="3">
        <v>3.60255665310866</v>
      </c>
      <c r="L1128" s="3">
        <v>7.5187969924812</v>
      </c>
      <c r="M1128" s="3">
        <v>3.13779270560109</v>
      </c>
      <c r="N1128" s="3">
        <v>25.7575757575758</v>
      </c>
      <c r="O1128" s="3">
        <v>18.0934258955166</v>
      </c>
      <c r="P1128" s="3">
        <v>10.9375</v>
      </c>
      <c r="Q1128" s="3">
        <v>28.918100927985</v>
      </c>
      <c r="R1128" s="3">
        <v>10.2803738317757</v>
      </c>
      <c r="S1128" s="3">
        <v>65.8196960148703</v>
      </c>
      <c r="T1128" s="3">
        <v>20</v>
      </c>
      <c r="U1128" s="3">
        <v>101.909833763539</v>
      </c>
      <c r="V1128" s="3">
        <v>47.6190476190476</v>
      </c>
      <c r="W1128" s="3">
        <v>85.0553392871974</v>
      </c>
      <c r="X1128" s="3">
        <v>45.4545454545455</v>
      </c>
      <c r="Y1128" s="3">
        <v>158.619612934946</v>
      </c>
      <c r="Z1128" s="3">
        <v>21.4285714285714</v>
      </c>
      <c r="AA1128" s="3">
        <v>0.406564214779629</v>
      </c>
      <c r="AB1128" s="3">
        <v>0.248874153212177</v>
      </c>
      <c r="AC1128" s="3">
        <v>-25.7658182536037</v>
      </c>
      <c r="AD1128" s="3">
        <v>0.882037912239592</v>
      </c>
      <c r="AE1128" s="5">
        <v>3</v>
      </c>
      <c r="AF1128" s="3">
        <v>1.56755498606368</v>
      </c>
      <c r="AG1128" s="3">
        <v>56.0368048526859</v>
      </c>
      <c r="AH1128" s="3">
        <v>45.0900283010824</v>
      </c>
      <c r="AI1128" s="3">
        <v>21.4519175606674</v>
      </c>
      <c r="AJ1128" s="3">
        <v>24.9315040775717</v>
      </c>
      <c r="AK1128" s="3">
        <v>20.1865071062122</v>
      </c>
      <c r="AL1128" s="3">
        <v>19.2163973068213</v>
      </c>
      <c r="AM1128" s="3">
        <v>3000</v>
      </c>
      <c r="AN1128" s="5" t="s">
        <v>56</v>
      </c>
      <c r="AO1128" s="1"/>
      <c r="AP1128" s="1"/>
      <c r="AQ1128" s="1"/>
    </row>
    <row r="1129" spans="1:43">
      <c r="A1129" s="1" t="s">
        <v>3187</v>
      </c>
      <c r="B1129" s="1" t="s">
        <v>3188</v>
      </c>
      <c r="C1129" s="3">
        <v>3.88767123287671</v>
      </c>
      <c r="D1129" s="4">
        <v>42818</v>
      </c>
      <c r="E1129" s="3">
        <v>1.8784423108</v>
      </c>
      <c r="F1129" s="5" t="s">
        <v>3189</v>
      </c>
      <c r="G1129" s="5">
        <v>700</v>
      </c>
      <c r="H1129" s="5" t="s">
        <v>93</v>
      </c>
      <c r="I1129" s="3">
        <v>3.23232323232324</v>
      </c>
      <c r="J1129" s="3">
        <v>66.05</v>
      </c>
      <c r="K1129" s="3">
        <v>1.39803373320106</v>
      </c>
      <c r="L1129" s="3">
        <v>55.5500495540139</v>
      </c>
      <c r="M1129" s="3">
        <v>1.66395369867971</v>
      </c>
      <c r="N1129" s="3">
        <v>59.8802395209581</v>
      </c>
      <c r="O1129" s="3">
        <v>4.82450344690644</v>
      </c>
      <c r="P1129" s="3">
        <v>75.251509054326</v>
      </c>
      <c r="Q1129" s="3">
        <v>10.4210904543774</v>
      </c>
      <c r="R1129" s="3">
        <v>58.5655314757482</v>
      </c>
      <c r="S1129" s="3">
        <v>12.4365324226627</v>
      </c>
      <c r="T1129" s="3">
        <v>92.2181048173637</v>
      </c>
      <c r="U1129" s="3">
        <v>36.5161689116135</v>
      </c>
      <c r="V1129" s="3">
        <v>76.3565891472868</v>
      </c>
      <c r="W1129" s="3">
        <v>22.9233194223258</v>
      </c>
      <c r="X1129" s="3">
        <v>90.9488139825218</v>
      </c>
      <c r="Y1129" s="3"/>
      <c r="Z1129" s="3"/>
      <c r="AA1129" s="3">
        <v>0.106713404766817</v>
      </c>
      <c r="AB1129" s="3">
        <v>0.107877328170921</v>
      </c>
      <c r="AC1129" s="3">
        <v>-17.5297440725841</v>
      </c>
      <c r="AD1129" s="3">
        <v>0.405506316168334</v>
      </c>
      <c r="AE1129" s="5">
        <v>4</v>
      </c>
      <c r="AF1129" s="3">
        <v>0.524408952553018</v>
      </c>
      <c r="AG1129" s="3">
        <v>10.1891300134805</v>
      </c>
      <c r="AH1129" s="3">
        <v>17.8054051515122</v>
      </c>
      <c r="AI1129" s="3">
        <v>6.78282273703823</v>
      </c>
      <c r="AJ1129" s="3"/>
      <c r="AK1129" s="3"/>
      <c r="AL1129" s="3"/>
      <c r="AM1129" s="3"/>
      <c r="AN1129" s="5" t="s">
        <v>46</v>
      </c>
      <c r="AO1129" s="1"/>
      <c r="AP1129" s="1"/>
      <c r="AQ1129" s="1"/>
    </row>
    <row r="1130" spans="1:43">
      <c r="A1130" s="1" t="s">
        <v>3190</v>
      </c>
      <c r="B1130" s="1" t="s">
        <v>3191</v>
      </c>
      <c r="C1130" s="3">
        <v>5.22191780821918</v>
      </c>
      <c r="D1130" s="4">
        <v>42331</v>
      </c>
      <c r="E1130" s="3">
        <v>7.0298890809</v>
      </c>
      <c r="F1130" s="5" t="s">
        <v>465</v>
      </c>
      <c r="G1130" s="5">
        <v>225</v>
      </c>
      <c r="H1130" s="5" t="s">
        <v>93</v>
      </c>
      <c r="I1130" s="3">
        <v>2.23880597014924</v>
      </c>
      <c r="J1130" s="3">
        <v>77.5</v>
      </c>
      <c r="K1130" s="3">
        <v>0.668002672010673</v>
      </c>
      <c r="L1130" s="3">
        <v>80.7234886025768</v>
      </c>
      <c r="M1130" s="3">
        <v>0.870147255689414</v>
      </c>
      <c r="N1130" s="3">
        <v>75.0998003992016</v>
      </c>
      <c r="O1130" s="3">
        <v>4.29065743944635</v>
      </c>
      <c r="P1130" s="3">
        <v>79.1247484909457</v>
      </c>
      <c r="Q1130" s="3">
        <v>6.12676056338028</v>
      </c>
      <c r="R1130" s="3">
        <v>80.7533539731682</v>
      </c>
      <c r="S1130" s="3">
        <v>15.2140672782874</v>
      </c>
      <c r="T1130" s="3">
        <v>86.5537321334039</v>
      </c>
      <c r="U1130" s="3">
        <v>23.8290879211175</v>
      </c>
      <c r="V1130" s="3">
        <v>91.3621262458472</v>
      </c>
      <c r="W1130" s="3">
        <v>29.6901893287435</v>
      </c>
      <c r="X1130" s="3">
        <v>83.7078651685393</v>
      </c>
      <c r="Y1130" s="3">
        <v>44.2250917132216</v>
      </c>
      <c r="Z1130" s="3">
        <v>80</v>
      </c>
      <c r="AA1130" s="3">
        <v>0.363626055234584</v>
      </c>
      <c r="AB1130" s="3">
        <v>0.578530459077679</v>
      </c>
      <c r="AC1130" s="3">
        <v>-3.4353995519044</v>
      </c>
      <c r="AD1130" s="3">
        <v>2.63005575363151</v>
      </c>
      <c r="AE1130" s="5">
        <v>1</v>
      </c>
      <c r="AF1130" s="3">
        <v>0.702310496740712</v>
      </c>
      <c r="AG1130" s="3">
        <v>12.3581900476902</v>
      </c>
      <c r="AH1130" s="3">
        <v>10.7378402234527</v>
      </c>
      <c r="AI1130" s="3">
        <v>8.54025007307093</v>
      </c>
      <c r="AJ1130" s="3">
        <v>8.43027700488268</v>
      </c>
      <c r="AK1130" s="3"/>
      <c r="AL1130" s="3"/>
      <c r="AM1130" s="3">
        <v>50</v>
      </c>
      <c r="AN1130" s="5" t="s">
        <v>3192</v>
      </c>
      <c r="AO1130" s="1"/>
      <c r="AP1130" s="1"/>
      <c r="AQ1130" s="1"/>
    </row>
    <row r="1131" spans="1:43">
      <c r="A1131" s="1" t="s">
        <v>3193</v>
      </c>
      <c r="B1131" s="1" t="s">
        <v>3194</v>
      </c>
      <c r="C1131" s="3">
        <v>5.1972602739726</v>
      </c>
      <c r="D1131" s="4">
        <v>42340</v>
      </c>
      <c r="E1131" s="3">
        <v>14.6622571334</v>
      </c>
      <c r="F1131" s="5" t="s">
        <v>3195</v>
      </c>
      <c r="G1131" s="5">
        <v>1872</v>
      </c>
      <c r="H1131" s="5" t="s">
        <v>93</v>
      </c>
      <c r="I1131" s="3">
        <v>1.54886188601745</v>
      </c>
      <c r="J1131" s="3">
        <v>85</v>
      </c>
      <c r="K1131" s="3">
        <v>0.312764158918005</v>
      </c>
      <c r="L1131" s="3">
        <v>88.4539147670961</v>
      </c>
      <c r="M1131" s="3">
        <v>0.287332037522194</v>
      </c>
      <c r="N1131" s="3">
        <v>82.5349301397206</v>
      </c>
      <c r="O1131" s="3">
        <v>2.41370352538697</v>
      </c>
      <c r="P1131" s="3">
        <v>88.4808853118712</v>
      </c>
      <c r="Q1131" s="3">
        <v>3.77757705803025</v>
      </c>
      <c r="R1131" s="3">
        <v>87.7708978328173</v>
      </c>
      <c r="S1131" s="3">
        <v>9.70637778187229</v>
      </c>
      <c r="T1131" s="3">
        <v>94.3356273160402</v>
      </c>
      <c r="U1131" s="3">
        <v>19.2156928008005</v>
      </c>
      <c r="V1131" s="3">
        <v>94.0199335548173</v>
      </c>
      <c r="W1131" s="3">
        <v>25.9112063626744</v>
      </c>
      <c r="X1131" s="3">
        <v>87.3907615480649</v>
      </c>
      <c r="Y1131" s="3">
        <v>32.4224950492979</v>
      </c>
      <c r="Z1131" s="3">
        <v>89.3506493506493</v>
      </c>
      <c r="AA1131" s="3">
        <v>0.315744104285621</v>
      </c>
      <c r="AB1131" s="3">
        <v>0.62822013057372</v>
      </c>
      <c r="AC1131" s="3">
        <v>-1.64572986658875</v>
      </c>
      <c r="AD1131" s="3">
        <v>4.84145881290441</v>
      </c>
      <c r="AE1131" s="5">
        <v>2</v>
      </c>
      <c r="AF1131" s="3">
        <v>0.618778802817092</v>
      </c>
      <c r="AG1131" s="3">
        <v>9.80859373403344</v>
      </c>
      <c r="AH1131" s="3">
        <v>9.37224353915531</v>
      </c>
      <c r="AI1131" s="3">
        <v>7.61378789847769</v>
      </c>
      <c r="AJ1131" s="3">
        <v>6.28728228963022</v>
      </c>
      <c r="AK1131" s="3"/>
      <c r="AL1131" s="3"/>
      <c r="AM1131" s="3"/>
      <c r="AN1131" s="5" t="s">
        <v>46</v>
      </c>
      <c r="AO1131" s="1"/>
      <c r="AP1131" s="1"/>
      <c r="AQ1131" s="1"/>
    </row>
    <row r="1132" spans="1:43">
      <c r="A1132" s="1" t="s">
        <v>3196</v>
      </c>
      <c r="B1132" s="1" t="s">
        <v>3197</v>
      </c>
      <c r="C1132" s="3">
        <v>12.3095890410959</v>
      </c>
      <c r="D1132" s="4">
        <v>39744</v>
      </c>
      <c r="E1132" s="3">
        <v>9.692988986</v>
      </c>
      <c r="F1132" s="5" t="s">
        <v>3176</v>
      </c>
      <c r="G1132" s="5">
        <v>1437</v>
      </c>
      <c r="H1132" s="5" t="s">
        <v>93</v>
      </c>
      <c r="I1132" s="3">
        <v>5.97432521395657</v>
      </c>
      <c r="J1132" s="3">
        <v>49.1</v>
      </c>
      <c r="K1132" s="3">
        <v>3.12299807815503</v>
      </c>
      <c r="L1132" s="3">
        <v>26.2636273538157</v>
      </c>
      <c r="M1132" s="3">
        <v>1.83457219674206</v>
      </c>
      <c r="N1132" s="3">
        <v>56.3872255489022</v>
      </c>
      <c r="O1132" s="3">
        <v>13.7431549196255</v>
      </c>
      <c r="P1132" s="3">
        <v>41.6498993963783</v>
      </c>
      <c r="Q1132" s="3">
        <v>17.5858290723156</v>
      </c>
      <c r="R1132" s="3">
        <v>42.2600619195046</v>
      </c>
      <c r="S1132" s="3">
        <v>51.043865822191</v>
      </c>
      <c r="T1132" s="3">
        <v>41.5034409740604</v>
      </c>
      <c r="U1132" s="3">
        <v>110.287393860222</v>
      </c>
      <c r="V1132" s="3">
        <v>37.3200442967885</v>
      </c>
      <c r="W1132" s="3">
        <v>102.102950408035</v>
      </c>
      <c r="X1132" s="3">
        <v>29.4631710362047</v>
      </c>
      <c r="Y1132" s="3">
        <v>141.976700488538</v>
      </c>
      <c r="Z1132" s="3">
        <v>26.3636363636364</v>
      </c>
      <c r="AA1132" s="3">
        <v>0.244946390791301</v>
      </c>
      <c r="AB1132" s="3">
        <v>0.272871007712021</v>
      </c>
      <c r="AC1132" s="3">
        <v>-18.4628474191719</v>
      </c>
      <c r="AD1132" s="3">
        <v>1.42871288372573</v>
      </c>
      <c r="AE1132" s="5">
        <v>3</v>
      </c>
      <c r="AF1132" s="3">
        <v>1.79123359351007</v>
      </c>
      <c r="AG1132" s="3">
        <v>51.2206883368228</v>
      </c>
      <c r="AH1132" s="3">
        <v>45.1090100956852</v>
      </c>
      <c r="AI1132" s="3">
        <v>22.770147364771</v>
      </c>
      <c r="AJ1132" s="3">
        <v>20.6119265619335</v>
      </c>
      <c r="AK1132" s="3">
        <v>22.637328710808</v>
      </c>
      <c r="AL1132" s="3">
        <v>20.6326907629359</v>
      </c>
      <c r="AM1132" s="3"/>
      <c r="AN1132" s="5" t="s">
        <v>46</v>
      </c>
      <c r="AO1132" s="1"/>
      <c r="AP1132" s="1"/>
      <c r="AQ1132" s="1"/>
    </row>
    <row r="1133" spans="1:43">
      <c r="A1133" s="1" t="s">
        <v>3198</v>
      </c>
      <c r="B1133" s="1" t="s">
        <v>3199</v>
      </c>
      <c r="C1133" s="3">
        <v>5.13972602739726</v>
      </c>
      <c r="D1133" s="4">
        <v>42361</v>
      </c>
      <c r="E1133" s="3">
        <v>1.8112256037</v>
      </c>
      <c r="F1133" s="5" t="s">
        <v>2479</v>
      </c>
      <c r="G1133" s="5">
        <v>1064</v>
      </c>
      <c r="H1133" s="5" t="s">
        <v>50</v>
      </c>
      <c r="I1133" s="3">
        <v>0.285714285714286</v>
      </c>
      <c r="J1133" s="3">
        <v>21.0808396605627</v>
      </c>
      <c r="K1133" s="3">
        <v>-0.094876660341556</v>
      </c>
      <c r="L1133" s="3">
        <v>91.2793271359008</v>
      </c>
      <c r="M1133" s="3">
        <v>-0.094876660341556</v>
      </c>
      <c r="N1133" s="3">
        <v>54.2297417631345</v>
      </c>
      <c r="O1133" s="3">
        <v>0.313288621587748</v>
      </c>
      <c r="P1133" s="3">
        <v>77.8894472361809</v>
      </c>
      <c r="Q1133" s="3">
        <v>0.869040913120088</v>
      </c>
      <c r="R1133" s="3">
        <v>73.5393529695799</v>
      </c>
      <c r="S1133" s="3">
        <v>1.8091065320681</v>
      </c>
      <c r="T1133" s="3">
        <v>54.4067796610169</v>
      </c>
      <c r="U1133" s="3">
        <v>6.60808033425584</v>
      </c>
      <c r="V1133" s="3">
        <v>39.3962848297214</v>
      </c>
      <c r="W1133" s="3">
        <v>14.9265753090027</v>
      </c>
      <c r="X1133" s="3">
        <v>32.5782092772384</v>
      </c>
      <c r="Y1133" s="3">
        <v>14.4845012780536</v>
      </c>
      <c r="Z1133" s="3">
        <v>78.7581699346405</v>
      </c>
      <c r="AA1133" s="3">
        <v>0.0217286635071575</v>
      </c>
      <c r="AB1133" s="3">
        <v>0.437146488501117</v>
      </c>
      <c r="AC1133" s="3">
        <v>-2.53164556962024</v>
      </c>
      <c r="AD1133" s="3">
        <v>1.87142996565033</v>
      </c>
      <c r="AE1133" s="5">
        <v>3</v>
      </c>
      <c r="AF1133" s="3">
        <v>0.397012847744228</v>
      </c>
      <c r="AG1133" s="3">
        <v>2.68560627931866</v>
      </c>
      <c r="AH1133" s="3">
        <v>3.1802097945234</v>
      </c>
      <c r="AI1133" s="3">
        <v>4.7535142506355</v>
      </c>
      <c r="AJ1133" s="3">
        <v>2.75061602275446</v>
      </c>
      <c r="AK1133" s="3"/>
      <c r="AL1133" s="3"/>
      <c r="AM1133" s="3"/>
      <c r="AN1133" s="5" t="s">
        <v>51</v>
      </c>
      <c r="AO1133" s="1"/>
      <c r="AP1133" s="1"/>
      <c r="AQ1133" s="1"/>
    </row>
    <row r="1134" spans="1:43">
      <c r="A1134" s="1" t="s">
        <v>3200</v>
      </c>
      <c r="B1134" s="1" t="s">
        <v>3201</v>
      </c>
      <c r="C1134" s="3">
        <v>5.23835616438356</v>
      </c>
      <c r="D1134" s="4">
        <v>42325</v>
      </c>
      <c r="E1134" s="3">
        <v>7.9867671079</v>
      </c>
      <c r="F1134" s="5" t="s">
        <v>3202</v>
      </c>
      <c r="G1134" s="5">
        <v>1913</v>
      </c>
      <c r="H1134" s="5" t="s">
        <v>93</v>
      </c>
      <c r="I1134" s="3">
        <v>3.71720116618074</v>
      </c>
      <c r="J1134" s="3">
        <v>61.55</v>
      </c>
      <c r="K1134" s="3">
        <v>0.993612491128456</v>
      </c>
      <c r="L1134" s="3">
        <v>69.0782953419227</v>
      </c>
      <c r="M1134" s="3">
        <v>2.00716845878135</v>
      </c>
      <c r="N1134" s="3">
        <v>53.9920159680639</v>
      </c>
      <c r="O1134" s="3">
        <v>5.56379821958456</v>
      </c>
      <c r="P1134" s="3">
        <v>69.1649899396378</v>
      </c>
      <c r="Q1134" s="3">
        <v>7.31523378582201</v>
      </c>
      <c r="R1134" s="3">
        <v>74.4582043343653</v>
      </c>
      <c r="S1134" s="3">
        <v>19.8820556023589</v>
      </c>
      <c r="T1134" s="3">
        <v>77.3954473266278</v>
      </c>
      <c r="U1134" s="3">
        <v>35.6530028598665</v>
      </c>
      <c r="V1134" s="3">
        <v>77.9069767441861</v>
      </c>
      <c r="W1134" s="3">
        <v>40.6126482213439</v>
      </c>
      <c r="X1134" s="3">
        <v>68.414481897628</v>
      </c>
      <c r="Y1134" s="3">
        <v>50.2784694726166</v>
      </c>
      <c r="Z1134" s="3">
        <v>72.987012987013</v>
      </c>
      <c r="AA1134" s="3">
        <v>0.395682693204219</v>
      </c>
      <c r="AB1134" s="3">
        <v>0.617114050598446</v>
      </c>
      <c r="AC1134" s="3">
        <v>-3.12243221035333</v>
      </c>
      <c r="AD1134" s="3">
        <v>3.84592342746439</v>
      </c>
      <c r="AE1134" s="5">
        <v>2</v>
      </c>
      <c r="AF1134" s="3">
        <v>0.906369732009581</v>
      </c>
      <c r="AG1134" s="3">
        <v>18.5456858651076</v>
      </c>
      <c r="AH1134" s="3">
        <v>16.2794650279436</v>
      </c>
      <c r="AI1134" s="3">
        <v>11.4881753099344</v>
      </c>
      <c r="AJ1134" s="3">
        <v>9.95364914814674</v>
      </c>
      <c r="AK1134" s="3"/>
      <c r="AL1134" s="3"/>
      <c r="AM1134" s="3">
        <v>5000</v>
      </c>
      <c r="AN1134" s="5" t="s">
        <v>56</v>
      </c>
      <c r="AO1134" s="1"/>
      <c r="AP1134" s="1"/>
      <c r="AQ1134" s="1"/>
    </row>
    <row r="1135" spans="1:43">
      <c r="A1135" s="1" t="s">
        <v>3203</v>
      </c>
      <c r="B1135" s="1" t="s">
        <v>3204</v>
      </c>
      <c r="C1135" s="3">
        <v>5.23287671232877</v>
      </c>
      <c r="D1135" s="4">
        <v>42327</v>
      </c>
      <c r="E1135" s="3">
        <v>8.1864235664</v>
      </c>
      <c r="F1135" s="5" t="s">
        <v>3205</v>
      </c>
      <c r="G1135" s="5">
        <v>1640</v>
      </c>
      <c r="H1135" s="5" t="s">
        <v>93</v>
      </c>
      <c r="I1135" s="3">
        <v>3.12500000000001</v>
      </c>
      <c r="J1135" s="3">
        <v>67.85</v>
      </c>
      <c r="K1135" s="3">
        <v>1.24378109452737</v>
      </c>
      <c r="L1135" s="3">
        <v>60.2081268582755</v>
      </c>
      <c r="M1135" s="3">
        <v>1.41196013289037</v>
      </c>
      <c r="N1135" s="3">
        <v>65.5688622754491</v>
      </c>
      <c r="O1135" s="3">
        <v>5.53154710458081</v>
      </c>
      <c r="P1135" s="3">
        <v>69.466800804829</v>
      </c>
      <c r="Q1135" s="3">
        <v>8.7283184603037</v>
      </c>
      <c r="R1135" s="3">
        <v>65.4798761609907</v>
      </c>
      <c r="S1135" s="3">
        <v>17.0539144043926</v>
      </c>
      <c r="T1135" s="3">
        <v>82.7421916357861</v>
      </c>
      <c r="U1135" s="3">
        <v>36.6349279556128</v>
      </c>
      <c r="V1135" s="3">
        <v>76.1904761904762</v>
      </c>
      <c r="W1135" s="3">
        <v>40.242630303115</v>
      </c>
      <c r="X1135" s="3">
        <v>68.9138576779026</v>
      </c>
      <c r="Y1135" s="3">
        <v>53.9333963585657</v>
      </c>
      <c r="Z1135" s="3">
        <v>68.7012987012987</v>
      </c>
      <c r="AA1135" s="3">
        <v>0.363294362942036</v>
      </c>
      <c r="AB1135" s="3">
        <v>0.316582099718455</v>
      </c>
      <c r="AC1135" s="3">
        <v>-7.26915520628684</v>
      </c>
      <c r="AD1135" s="3">
        <v>1.6384956212778</v>
      </c>
      <c r="AE1135" s="5">
        <v>3</v>
      </c>
      <c r="AF1135" s="3">
        <v>0.882309350905873</v>
      </c>
      <c r="AG1135" s="3">
        <v>14.2294207911339</v>
      </c>
      <c r="AH1135" s="3">
        <v>17.8199484525558</v>
      </c>
      <c r="AI1135" s="3">
        <v>11.2867186188746</v>
      </c>
      <c r="AJ1135" s="3">
        <v>10.0693446958497</v>
      </c>
      <c r="AK1135" s="3"/>
      <c r="AL1135" s="3"/>
      <c r="AM1135" s="3">
        <v>20</v>
      </c>
      <c r="AN1135" s="5" t="s">
        <v>56</v>
      </c>
      <c r="AO1135" s="1"/>
      <c r="AP1135" s="1"/>
      <c r="AQ1135" s="1"/>
    </row>
    <row r="1136" spans="1:43">
      <c r="A1136" s="1" t="s">
        <v>3206</v>
      </c>
      <c r="B1136" s="1" t="s">
        <v>3207</v>
      </c>
      <c r="C1136" s="3">
        <v>5.23287671232877</v>
      </c>
      <c r="D1136" s="4">
        <v>42327</v>
      </c>
      <c r="E1136" s="3">
        <v>8.5370291958</v>
      </c>
      <c r="F1136" s="5" t="s">
        <v>3205</v>
      </c>
      <c r="G1136" s="5">
        <v>1640</v>
      </c>
      <c r="H1136" s="5" t="s">
        <v>93</v>
      </c>
      <c r="I1136" s="3">
        <v>3.85321100917429</v>
      </c>
      <c r="J1136" s="3">
        <v>60.4</v>
      </c>
      <c r="K1136" s="3">
        <v>1.34288272157564</v>
      </c>
      <c r="L1136" s="3">
        <v>57.3339940535183</v>
      </c>
      <c r="M1136" s="3">
        <v>1.70709793351302</v>
      </c>
      <c r="N1136" s="3">
        <v>58.6327345309381</v>
      </c>
      <c r="O1136" s="3">
        <v>6.49106302916275</v>
      </c>
      <c r="P1136" s="3">
        <v>63.430583501006</v>
      </c>
      <c r="Q1136" s="3">
        <v>9.51099837146554</v>
      </c>
      <c r="R1136" s="3">
        <v>61.8679050567595</v>
      </c>
      <c r="S1136" s="3">
        <v>17.4957010471091</v>
      </c>
      <c r="T1136" s="3">
        <v>81.5246161990471</v>
      </c>
      <c r="U1136" s="3">
        <v>36.5808944853371</v>
      </c>
      <c r="V1136" s="3">
        <v>76.2458471760797</v>
      </c>
      <c r="W1136" s="3">
        <v>40.8335909295464</v>
      </c>
      <c r="X1136" s="3">
        <v>67.7902621722846</v>
      </c>
      <c r="Y1136" s="3">
        <v>59.3763468855721</v>
      </c>
      <c r="Z1136" s="3">
        <v>63.6363636363636</v>
      </c>
      <c r="AA1136" s="3">
        <v>0.314343485035154</v>
      </c>
      <c r="AB1136" s="3">
        <v>0.476671920005654</v>
      </c>
      <c r="AC1136" s="3">
        <v>-4.64919007222736</v>
      </c>
      <c r="AD1136" s="3">
        <v>2.59554099633474</v>
      </c>
      <c r="AE1136" s="5">
        <v>3</v>
      </c>
      <c r="AF1136" s="3">
        <v>0.904580657021261</v>
      </c>
      <c r="AG1136" s="3">
        <v>16.8713930222479</v>
      </c>
      <c r="AH1136" s="3">
        <v>17.287516394292</v>
      </c>
      <c r="AI1136" s="3">
        <v>11.4997387626175</v>
      </c>
      <c r="AJ1136" s="3">
        <v>10.9528901976528</v>
      </c>
      <c r="AK1136" s="3"/>
      <c r="AL1136" s="3"/>
      <c r="AM1136" s="3"/>
      <c r="AN1136" s="5" t="s">
        <v>46</v>
      </c>
      <c r="AO1136" s="1"/>
      <c r="AP1136" s="1"/>
      <c r="AQ1136" s="1"/>
    </row>
    <row r="1137" spans="1:43">
      <c r="A1137" s="1" t="s">
        <v>3208</v>
      </c>
      <c r="B1137" s="1" t="s">
        <v>3209</v>
      </c>
      <c r="C1137" s="3">
        <v>3.76438356164384</v>
      </c>
      <c r="D1137" s="4">
        <v>42863</v>
      </c>
      <c r="E1137" s="3">
        <v>3.0222517851</v>
      </c>
      <c r="F1137" s="5" t="s">
        <v>3210</v>
      </c>
      <c r="G1137" s="5">
        <v>1375</v>
      </c>
      <c r="H1137" s="5" t="s">
        <v>93</v>
      </c>
      <c r="I1137" s="3">
        <v>4.10958904109588</v>
      </c>
      <c r="J1137" s="3">
        <v>58</v>
      </c>
      <c r="K1137" s="3">
        <v>-0.238663484486886</v>
      </c>
      <c r="L1137" s="3">
        <v>96.4321110009911</v>
      </c>
      <c r="M1137" s="3">
        <v>-0.830367734282325</v>
      </c>
      <c r="N1137" s="3">
        <v>89.3712574850299</v>
      </c>
      <c r="O1137" s="3">
        <v>7.59330759330759</v>
      </c>
      <c r="P1137" s="3">
        <v>57.5955734406439</v>
      </c>
      <c r="Q1137" s="3">
        <v>10.4359313077939</v>
      </c>
      <c r="R1137" s="3">
        <v>58.5139318885449</v>
      </c>
      <c r="S1137" s="3">
        <v>38.2933768477828</v>
      </c>
      <c r="T1137" s="3">
        <v>54.579142403388</v>
      </c>
      <c r="U1137" s="3">
        <v>130.829386227171</v>
      </c>
      <c r="V1137" s="3">
        <v>28.0177187153931</v>
      </c>
      <c r="W1137" s="3">
        <v>116.598525425287</v>
      </c>
      <c r="X1137" s="3">
        <v>22.3470661672909</v>
      </c>
      <c r="Y1137" s="3"/>
      <c r="Z1137" s="3"/>
      <c r="AA1137" s="3">
        <v>0.15550725463618</v>
      </c>
      <c r="AB1137" s="3">
        <v>0.218701774475193</v>
      </c>
      <c r="AC1137" s="3">
        <v>-31.8487394957983</v>
      </c>
      <c r="AD1137" s="3">
        <v>0.920746366634937</v>
      </c>
      <c r="AE1137" s="5">
        <v>3</v>
      </c>
      <c r="AF1137" s="3">
        <v>2.21767938580385</v>
      </c>
      <c r="AG1137" s="3">
        <v>53.8057587002232</v>
      </c>
      <c r="AH1137" s="3">
        <v>59.2553826460205</v>
      </c>
      <c r="AI1137" s="3">
        <v>27.5895658484929</v>
      </c>
      <c r="AJ1137" s="3"/>
      <c r="AK1137" s="3"/>
      <c r="AL1137" s="3"/>
      <c r="AM1137" s="3"/>
      <c r="AN1137" s="5" t="s">
        <v>46</v>
      </c>
      <c r="AO1137" s="1"/>
      <c r="AP1137" s="1"/>
      <c r="AQ1137" s="1"/>
    </row>
    <row r="1138" spans="1:43">
      <c r="A1138" s="1" t="s">
        <v>3211</v>
      </c>
      <c r="B1138" s="1" t="s">
        <v>3212</v>
      </c>
      <c r="C1138" s="3">
        <v>5.04657534246575</v>
      </c>
      <c r="D1138" s="4">
        <v>42395</v>
      </c>
      <c r="E1138" s="3">
        <v>0.1269971546</v>
      </c>
      <c r="F1138" s="5" t="s">
        <v>432</v>
      </c>
      <c r="G1138" s="5">
        <v>728</v>
      </c>
      <c r="H1138" s="5" t="s">
        <v>45</v>
      </c>
      <c r="I1138" s="3">
        <v>0.0869565217391402</v>
      </c>
      <c r="J1138" s="3">
        <v>70.3821656050955</v>
      </c>
      <c r="K1138" s="3">
        <v>0</v>
      </c>
      <c r="L1138" s="3">
        <v>81.3664596273292</v>
      </c>
      <c r="M1138" s="3">
        <v>-0.086805555555546</v>
      </c>
      <c r="N1138" s="3">
        <v>51.5873015873016</v>
      </c>
      <c r="O1138" s="3">
        <v>1.23131046613896</v>
      </c>
      <c r="P1138" s="3">
        <v>60.5960264900662</v>
      </c>
      <c r="Q1138" s="3">
        <v>1.32042253521128</v>
      </c>
      <c r="R1138" s="3">
        <v>66.0958904109589</v>
      </c>
      <c r="S1138" s="3">
        <v>0.876424189307626</v>
      </c>
      <c r="T1138" s="3">
        <v>90.0188323917137</v>
      </c>
      <c r="U1138" s="3">
        <v>5.01824817518248</v>
      </c>
      <c r="V1138" s="3">
        <v>95.1167728237792</v>
      </c>
      <c r="W1138" s="3">
        <v>8.79017013232514</v>
      </c>
      <c r="X1138" s="3">
        <v>90.521327014218</v>
      </c>
      <c r="Y1138" s="3">
        <v>15.3306613226453</v>
      </c>
      <c r="Z1138" s="3">
        <v>81.4345991561182</v>
      </c>
      <c r="AA1138" s="3">
        <v>-0.0418219919630714</v>
      </c>
      <c r="AB1138" s="3">
        <v>0.164158717528744</v>
      </c>
      <c r="AC1138" s="3">
        <v>-1.82450043440488</v>
      </c>
      <c r="AD1138" s="3">
        <v>1.55818011497658</v>
      </c>
      <c r="AE1138" s="5">
        <v>2</v>
      </c>
      <c r="AF1138" s="3">
        <v>0.223559452181579</v>
      </c>
      <c r="AG1138" s="3">
        <v>0.912507764404746</v>
      </c>
      <c r="AH1138" s="3">
        <v>2.47214166561822</v>
      </c>
      <c r="AI1138" s="3">
        <v>2.44412708060544</v>
      </c>
      <c r="AJ1138" s="3">
        <v>3.0731137339983</v>
      </c>
      <c r="AK1138" s="3"/>
      <c r="AL1138" s="3"/>
      <c r="AM1138" s="3"/>
      <c r="AN1138" s="5" t="s">
        <v>46</v>
      </c>
      <c r="AO1138" s="1"/>
      <c r="AP1138" s="1"/>
      <c r="AQ1138" s="1"/>
    </row>
    <row r="1139" spans="1:43">
      <c r="A1139" s="1" t="s">
        <v>3213</v>
      </c>
      <c r="B1139" s="1" t="s">
        <v>3214</v>
      </c>
      <c r="C1139" s="3">
        <v>4.87671232876712</v>
      </c>
      <c r="D1139" s="4">
        <v>42457</v>
      </c>
      <c r="E1139" s="3">
        <v>6.4707678691</v>
      </c>
      <c r="F1139" s="5" t="s">
        <v>3215</v>
      </c>
      <c r="G1139" s="5">
        <v>1781</v>
      </c>
      <c r="H1139" s="5" t="s">
        <v>93</v>
      </c>
      <c r="I1139" s="3">
        <v>1.12676056338028</v>
      </c>
      <c r="J1139" s="3">
        <v>87.95</v>
      </c>
      <c r="K1139" s="3">
        <v>-0.055679287305129</v>
      </c>
      <c r="L1139" s="3">
        <v>95.2923686818632</v>
      </c>
      <c r="M1139" s="3">
        <v>-0.277777777777789</v>
      </c>
      <c r="N1139" s="3">
        <v>87.5249500998004</v>
      </c>
      <c r="O1139" s="3">
        <v>4.36046511627907</v>
      </c>
      <c r="P1139" s="3">
        <v>78.7223340040241</v>
      </c>
      <c r="Q1139" s="3">
        <v>7.8078078078078</v>
      </c>
      <c r="R1139" s="3">
        <v>70.7430340557275</v>
      </c>
      <c r="S1139" s="3">
        <v>41.0054988216811</v>
      </c>
      <c r="T1139" s="3">
        <v>50.7676019057703</v>
      </c>
      <c r="U1139" s="3">
        <v>117.839805825243</v>
      </c>
      <c r="V1139" s="3">
        <v>34.1638981173865</v>
      </c>
      <c r="W1139" s="3">
        <v>97.6872246696035</v>
      </c>
      <c r="X1139" s="3">
        <v>32.0848938826467</v>
      </c>
      <c r="Y1139" s="3"/>
      <c r="Z1139" s="3"/>
      <c r="AA1139" s="3">
        <v>0.226757854056595</v>
      </c>
      <c r="AB1139" s="3">
        <v>0.28349294460491</v>
      </c>
      <c r="AC1139" s="3">
        <v>-20.6521739130435</v>
      </c>
      <c r="AD1139" s="3">
        <v>1.23244163927549</v>
      </c>
      <c r="AE1139" s="5">
        <v>4</v>
      </c>
      <c r="AF1139" s="3">
        <v>1.88826279953195</v>
      </c>
      <c r="AG1139" s="3">
        <v>50.2167469721847</v>
      </c>
      <c r="AH1139" s="3">
        <v>49.2609270465416</v>
      </c>
      <c r="AI1139" s="3">
        <v>21.9450051539344</v>
      </c>
      <c r="AJ1139" s="3">
        <v>20.9408352272094</v>
      </c>
      <c r="AK1139" s="3"/>
      <c r="AL1139" s="3"/>
      <c r="AM1139" s="3">
        <v>10</v>
      </c>
      <c r="AN1139" s="5" t="s">
        <v>56</v>
      </c>
      <c r="AO1139" s="1"/>
      <c r="AP1139" s="1"/>
      <c r="AQ1139" s="1"/>
    </row>
    <row r="1140" spans="1:43">
      <c r="A1140" s="1" t="s">
        <v>3216</v>
      </c>
      <c r="B1140" s="1" t="s">
        <v>3217</v>
      </c>
      <c r="C1140" s="3">
        <v>5.14520547945205</v>
      </c>
      <c r="D1140" s="4">
        <v>42359</v>
      </c>
      <c r="E1140" s="3">
        <v>16.9012078961</v>
      </c>
      <c r="F1140" s="5" t="s">
        <v>3040</v>
      </c>
      <c r="G1140" s="5">
        <v>1767</v>
      </c>
      <c r="H1140" s="5" t="s">
        <v>50</v>
      </c>
      <c r="I1140" s="3">
        <v>0.394866732477785</v>
      </c>
      <c r="J1140" s="3">
        <v>7.90531487271103</v>
      </c>
      <c r="K1140" s="3">
        <v>0</v>
      </c>
      <c r="L1140" s="3">
        <v>43.3820274457725</v>
      </c>
      <c r="M1140" s="3">
        <v>0.197044334975367</v>
      </c>
      <c r="N1140" s="3">
        <v>11.6206589492431</v>
      </c>
      <c r="O1140" s="3">
        <v>0.494071324704045</v>
      </c>
      <c r="P1140" s="3">
        <v>67.7935130196437</v>
      </c>
      <c r="Q1140" s="3">
        <v>1.78004430836394</v>
      </c>
      <c r="R1140" s="3">
        <v>5.40801545147272</v>
      </c>
      <c r="S1140" s="3">
        <v>4.24633721487015</v>
      </c>
      <c r="T1140" s="3">
        <v>3.33333333333333</v>
      </c>
      <c r="U1140" s="3">
        <v>10.1968230170321</v>
      </c>
      <c r="V1140" s="3">
        <v>5.4953560371517</v>
      </c>
      <c r="W1140" s="3">
        <v>18.4785679015873</v>
      </c>
      <c r="X1140" s="3">
        <v>8.7378640776699</v>
      </c>
      <c r="Y1140" s="3">
        <v>24.1264145373878</v>
      </c>
      <c r="Z1140" s="3">
        <v>10.1307189542484</v>
      </c>
      <c r="AA1140" s="3">
        <v>0.256953392775099</v>
      </c>
      <c r="AB1140" s="3">
        <v>0.873800639420172</v>
      </c>
      <c r="AC1140" s="3">
        <v>-1.02040845498172</v>
      </c>
      <c r="AD1140" s="3">
        <v>5.6878609815056</v>
      </c>
      <c r="AE1140" s="5">
        <v>1</v>
      </c>
      <c r="AF1140" s="3">
        <v>0.472292566310103</v>
      </c>
      <c r="AG1140" s="3">
        <v>4.88829356236204</v>
      </c>
      <c r="AH1140" s="3">
        <v>5.20799768298488</v>
      </c>
      <c r="AI1140" s="3">
        <v>5.96722803331411</v>
      </c>
      <c r="AJ1140" s="3">
        <v>4.97985443652436</v>
      </c>
      <c r="AK1140" s="3"/>
      <c r="AL1140" s="3"/>
      <c r="AM1140" s="3">
        <v>5</v>
      </c>
      <c r="AN1140" s="5" t="s">
        <v>56</v>
      </c>
      <c r="AO1140" s="1"/>
      <c r="AP1140" s="1"/>
      <c r="AQ1140" s="1"/>
    </row>
    <row r="1141" spans="1:43">
      <c r="A1141" s="1" t="s">
        <v>3218</v>
      </c>
      <c r="B1141" s="1" t="s">
        <v>3219</v>
      </c>
      <c r="C1141" s="3">
        <v>4.75616438356164</v>
      </c>
      <c r="D1141" s="4">
        <v>42501</v>
      </c>
      <c r="E1141" s="3">
        <v>2.3929689111</v>
      </c>
      <c r="F1141" s="5" t="s">
        <v>3220</v>
      </c>
      <c r="G1141" s="5">
        <v>73</v>
      </c>
      <c r="H1141" s="5" t="s">
        <v>116</v>
      </c>
      <c r="I1141" s="3">
        <v>4.95833041529519</v>
      </c>
      <c r="J1141" s="3">
        <v>77.1028037383178</v>
      </c>
      <c r="K1141" s="3">
        <v>0.997371790551919</v>
      </c>
      <c r="L1141" s="3">
        <v>77.9816513761468</v>
      </c>
      <c r="M1141" s="3">
        <v>2.0634704440207</v>
      </c>
      <c r="N1141" s="3">
        <v>72.4299065420561</v>
      </c>
      <c r="O1141" s="3">
        <v>7.64976296509121</v>
      </c>
      <c r="P1141" s="3">
        <v>70.5</v>
      </c>
      <c r="Q1141" s="3">
        <v>5.78809910355049</v>
      </c>
      <c r="R1141" s="3">
        <v>66.1375661375661</v>
      </c>
      <c r="S1141" s="3">
        <v>47.8007889546351</v>
      </c>
      <c r="T1141" s="3">
        <v>54.601226993865</v>
      </c>
      <c r="U1141" s="3">
        <v>96.8347780404518</v>
      </c>
      <c r="V1141" s="3">
        <v>49.5798319327731</v>
      </c>
      <c r="W1141" s="3">
        <v>53.981300729477</v>
      </c>
      <c r="X1141" s="3">
        <v>78.021978021978</v>
      </c>
      <c r="Y1141" s="3"/>
      <c r="Z1141" s="3"/>
      <c r="AA1141" s="3">
        <v>0.22570370467372</v>
      </c>
      <c r="AB1141" s="3">
        <v>0.138125440025436</v>
      </c>
      <c r="AC1141" s="3">
        <v>-32.6432974514675</v>
      </c>
      <c r="AD1141" s="3">
        <v>0.473146819420277</v>
      </c>
      <c r="AE1141" s="5">
        <v>3</v>
      </c>
      <c r="AF1141" s="3">
        <v>1.15954298733719</v>
      </c>
      <c r="AG1141" s="3">
        <v>42.1432351575533</v>
      </c>
      <c r="AH1141" s="3">
        <v>40.7057348037042</v>
      </c>
      <c r="AI1141" s="3">
        <v>12.6432150147711</v>
      </c>
      <c r="AJ1141" s="3">
        <v>10.602898850669</v>
      </c>
      <c r="AK1141" s="3"/>
      <c r="AL1141" s="3"/>
      <c r="AM1141" s="3">
        <v>50</v>
      </c>
      <c r="AN1141" s="5" t="s">
        <v>56</v>
      </c>
      <c r="AO1141" s="1"/>
      <c r="AP1141" s="1"/>
      <c r="AQ1141" s="1"/>
    </row>
    <row r="1142" spans="1:43">
      <c r="A1142" s="1" t="s">
        <v>3221</v>
      </c>
      <c r="B1142" s="1" t="s">
        <v>3222</v>
      </c>
      <c r="C1142" s="3">
        <v>5.18082191780822</v>
      </c>
      <c r="D1142" s="4">
        <v>42346</v>
      </c>
      <c r="E1142" s="3">
        <v>34.2148368849</v>
      </c>
      <c r="F1142" s="5" t="s">
        <v>3223</v>
      </c>
      <c r="G1142" s="5">
        <v>899</v>
      </c>
      <c r="H1142" s="5" t="s">
        <v>64</v>
      </c>
      <c r="I1142" s="3">
        <v>0.271461329602939</v>
      </c>
      <c r="J1142" s="3">
        <v>48.1049562682216</v>
      </c>
      <c r="K1142" s="3">
        <v>0.0392449415390306</v>
      </c>
      <c r="L1142" s="3">
        <v>63.265306122449</v>
      </c>
      <c r="M1142" s="3">
        <v>0.199045354012328</v>
      </c>
      <c r="N1142" s="3">
        <v>54.2274052478134</v>
      </c>
      <c r="O1142" s="3">
        <v>0.630711098575567</v>
      </c>
      <c r="P1142" s="3">
        <v>40.3508771929825</v>
      </c>
      <c r="Q1142" s="3">
        <v>0.91029423066636</v>
      </c>
      <c r="R1142" s="3">
        <v>94.3786982248521</v>
      </c>
      <c r="S1142" s="3">
        <v>1.40660095381457</v>
      </c>
      <c r="T1142" s="3">
        <v>97.1514242878561</v>
      </c>
      <c r="U1142" s="3">
        <v>3.27000678092033</v>
      </c>
      <c r="V1142" s="3">
        <v>97.8395061728395</v>
      </c>
      <c r="W1142" s="3">
        <v>6.51355906697388</v>
      </c>
      <c r="X1142" s="3">
        <v>95.679012345679</v>
      </c>
      <c r="Y1142" s="3">
        <v>13.3927615623621</v>
      </c>
      <c r="Z1142" s="3">
        <v>91.9799498746867</v>
      </c>
      <c r="AA1142" s="3">
        <v>-0.775947089950989</v>
      </c>
      <c r="AB1142" s="3">
        <v>0.127284069633983</v>
      </c>
      <c r="AC1142" s="3">
        <v>0</v>
      </c>
      <c r="AD1142" s="3"/>
      <c r="AE1142" s="5"/>
      <c r="AF1142" s="3">
        <v>0.173094144342794</v>
      </c>
      <c r="AG1142" s="3">
        <v>1.03859140919129</v>
      </c>
      <c r="AH1142" s="3">
        <v>1.17918768029146</v>
      </c>
      <c r="AI1142" s="3">
        <v>1.61622902819631</v>
      </c>
      <c r="AJ1142" s="3">
        <v>1.8803477828756</v>
      </c>
      <c r="AK1142" s="3"/>
      <c r="AL1142" s="3"/>
      <c r="AM1142" s="3">
        <v>1000</v>
      </c>
      <c r="AN1142" s="5" t="s">
        <v>206</v>
      </c>
      <c r="AO1142" s="1"/>
      <c r="AP1142" s="1"/>
      <c r="AQ1142" s="1"/>
    </row>
    <row r="1143" spans="1:43">
      <c r="A1143" s="1" t="s">
        <v>3224</v>
      </c>
      <c r="B1143" s="1" t="s">
        <v>3225</v>
      </c>
      <c r="C1143" s="3">
        <v>4.67945205479452</v>
      </c>
      <c r="D1143" s="4">
        <v>42529</v>
      </c>
      <c r="E1143" s="3">
        <v>16.1651472765</v>
      </c>
      <c r="F1143" s="5" t="s">
        <v>3226</v>
      </c>
      <c r="G1143" s="5">
        <v>351</v>
      </c>
      <c r="H1143" s="5" t="s">
        <v>93</v>
      </c>
      <c r="I1143" s="3">
        <v>6.83010752688171</v>
      </c>
      <c r="J1143" s="3">
        <v>44.15</v>
      </c>
      <c r="K1143" s="3">
        <v>-1.45215045230916</v>
      </c>
      <c r="L1143" s="3">
        <v>99.3062438057483</v>
      </c>
      <c r="M1143" s="3">
        <v>-3.68761875218116</v>
      </c>
      <c r="N1143" s="3">
        <v>95.9081836327345</v>
      </c>
      <c r="O1143" s="3">
        <v>33.8975741239892</v>
      </c>
      <c r="P1143" s="3">
        <v>1.35814889336016</v>
      </c>
      <c r="Q1143" s="3">
        <v>62.7653997378768</v>
      </c>
      <c r="R1143" s="3">
        <v>0.154798761609907</v>
      </c>
      <c r="S1143" s="3">
        <v>118.837004405286</v>
      </c>
      <c r="T1143" s="3">
        <v>1.64107993647432</v>
      </c>
      <c r="U1143" s="3">
        <v>241.650618982118</v>
      </c>
      <c r="V1143" s="3">
        <v>2.15946843853821</v>
      </c>
      <c r="W1143" s="3">
        <v>167.075268817204</v>
      </c>
      <c r="X1143" s="3">
        <v>7.24094881398252</v>
      </c>
      <c r="Y1143" s="3"/>
      <c r="Z1143" s="3"/>
      <c r="AA1143" s="3">
        <v>0.301194472874936</v>
      </c>
      <c r="AB1143" s="3">
        <v>0.309571587756348</v>
      </c>
      <c r="AC1143" s="3">
        <v>-30.1119023397762</v>
      </c>
      <c r="AD1143" s="3">
        <v>1.28388571748508</v>
      </c>
      <c r="AE1143" s="5">
        <v>10</v>
      </c>
      <c r="AF1143" s="3">
        <v>2.97867265899657</v>
      </c>
      <c r="AG1143" s="3">
        <v>123.494156210411</v>
      </c>
      <c r="AH1143" s="3">
        <v>89.6798223091496</v>
      </c>
      <c r="AI1143" s="3">
        <v>37.5355437390133</v>
      </c>
      <c r="AJ1143" s="3">
        <v>27.509235840183</v>
      </c>
      <c r="AK1143" s="3"/>
      <c r="AL1143" s="3"/>
      <c r="AM1143" s="3"/>
      <c r="AN1143" s="5" t="s">
        <v>46</v>
      </c>
      <c r="AO1143" s="1"/>
      <c r="AP1143" s="1"/>
      <c r="AQ1143" s="1"/>
    </row>
    <row r="1144" spans="1:43">
      <c r="A1144" s="1" t="s">
        <v>3227</v>
      </c>
      <c r="B1144" s="1" t="s">
        <v>3228</v>
      </c>
      <c r="C1144" s="3">
        <v>5.12602739726027</v>
      </c>
      <c r="D1144" s="4">
        <v>42366</v>
      </c>
      <c r="E1144" s="3">
        <v>2.1415978547</v>
      </c>
      <c r="F1144" s="5" t="s">
        <v>2990</v>
      </c>
      <c r="G1144" s="5">
        <v>1872</v>
      </c>
      <c r="H1144" s="5" t="s">
        <v>93</v>
      </c>
      <c r="I1144" s="3">
        <v>12.5435540069686</v>
      </c>
      <c r="J1144" s="3">
        <v>19.2</v>
      </c>
      <c r="K1144" s="3">
        <v>4.66623460790668</v>
      </c>
      <c r="L1144" s="3">
        <v>6.39246778989098</v>
      </c>
      <c r="M1144" s="3">
        <v>6.67107001321004</v>
      </c>
      <c r="N1144" s="3">
        <v>19.4610778443114</v>
      </c>
      <c r="O1144" s="3">
        <v>16.9442433019551</v>
      </c>
      <c r="P1144" s="3">
        <v>32.4949698189135</v>
      </c>
      <c r="Q1144" s="3">
        <v>21.8867924528302</v>
      </c>
      <c r="R1144" s="3">
        <v>32.765737874097</v>
      </c>
      <c r="S1144" s="3">
        <v>52.7909176915799</v>
      </c>
      <c r="T1144" s="3">
        <v>39.7564849126522</v>
      </c>
      <c r="U1144" s="3">
        <v>66.1522633744856</v>
      </c>
      <c r="V1144" s="3">
        <v>56.4230343300111</v>
      </c>
      <c r="W1144" s="3">
        <v>38.507718696398</v>
      </c>
      <c r="X1144" s="3">
        <v>70.9737827715356</v>
      </c>
      <c r="Y1144" s="3">
        <v>60.0594648166502</v>
      </c>
      <c r="Z1144" s="3">
        <v>63.1168831168831</v>
      </c>
      <c r="AA1144" s="3">
        <v>0.231241740663155</v>
      </c>
      <c r="AB1144" s="3">
        <v>0.0973709546088747</v>
      </c>
      <c r="AC1144" s="3">
        <v>-24.9002394253791</v>
      </c>
      <c r="AD1144" s="3">
        <v>0.459751900623725</v>
      </c>
      <c r="AE1144" s="5">
        <v>3</v>
      </c>
      <c r="AF1144" s="3">
        <v>0.75888889686234</v>
      </c>
      <c r="AG1144" s="3">
        <v>33.2241385791472</v>
      </c>
      <c r="AH1144" s="3">
        <v>27.7315480053414</v>
      </c>
      <c r="AI1144" s="3">
        <v>10.1133191855158</v>
      </c>
      <c r="AJ1144" s="3">
        <v>13.2984143458322</v>
      </c>
      <c r="AK1144" s="3"/>
      <c r="AL1144" s="3"/>
      <c r="AM1144" s="3">
        <v>500</v>
      </c>
      <c r="AN1144" s="5" t="s">
        <v>56</v>
      </c>
      <c r="AO1144" s="1"/>
      <c r="AP1144" s="1"/>
      <c r="AQ1144" s="1"/>
    </row>
    <row r="1145" spans="1:43">
      <c r="A1145" s="1" t="s">
        <v>3229</v>
      </c>
      <c r="B1145" s="1" t="s">
        <v>3230</v>
      </c>
      <c r="C1145" s="3">
        <v>5.23287671232877</v>
      </c>
      <c r="D1145" s="4">
        <v>42327</v>
      </c>
      <c r="E1145" s="3">
        <v>8.2005673976</v>
      </c>
      <c r="F1145" s="5" t="s">
        <v>3231</v>
      </c>
      <c r="G1145" s="5">
        <v>849</v>
      </c>
      <c r="H1145" s="5" t="s">
        <v>93</v>
      </c>
      <c r="I1145" s="3">
        <v>4.23387096774194</v>
      </c>
      <c r="J1145" s="3">
        <v>57</v>
      </c>
      <c r="K1145" s="3">
        <v>1.24020887728458</v>
      </c>
      <c r="L1145" s="3">
        <v>60.3072348860258</v>
      </c>
      <c r="M1145" s="3">
        <v>2.37623762376237</v>
      </c>
      <c r="N1145" s="3">
        <v>50</v>
      </c>
      <c r="O1145" s="3">
        <v>6.30568882796435</v>
      </c>
      <c r="P1145" s="3">
        <v>64.5875251509054</v>
      </c>
      <c r="Q1145" s="3">
        <v>10.7066381156317</v>
      </c>
      <c r="R1145" s="3">
        <v>57.4819401444788</v>
      </c>
      <c r="S1145" s="3">
        <v>24.9798549556809</v>
      </c>
      <c r="T1145" s="3">
        <v>68.1842244573849</v>
      </c>
      <c r="U1145" s="3">
        <v>43.3456561922366</v>
      </c>
      <c r="V1145" s="3">
        <v>71.0409745293466</v>
      </c>
      <c r="W1145" s="3">
        <v>48.9913544668588</v>
      </c>
      <c r="X1145" s="3">
        <v>60.1747815230961</v>
      </c>
      <c r="Y1145" s="3">
        <v>60.5646848454636</v>
      </c>
      <c r="Z1145" s="3">
        <v>62.5974025974026</v>
      </c>
      <c r="AA1145" s="3">
        <v>0.504880687058084</v>
      </c>
      <c r="AB1145" s="3">
        <v>0.69429114195762</v>
      </c>
      <c r="AC1145" s="3">
        <v>-3.4375</v>
      </c>
      <c r="AD1145" s="3">
        <v>4.12700948086479</v>
      </c>
      <c r="AE1145" s="5">
        <v>1</v>
      </c>
      <c r="AF1145" s="3">
        <v>1.05496913636821</v>
      </c>
      <c r="AG1145" s="3">
        <v>22.6050896820682</v>
      </c>
      <c r="AH1145" s="3">
        <v>19.6380362838017</v>
      </c>
      <c r="AI1145" s="3">
        <v>13.8173490403439</v>
      </c>
      <c r="AJ1145" s="3">
        <v>11.1886852944504</v>
      </c>
      <c r="AK1145" s="3"/>
      <c r="AL1145" s="3"/>
      <c r="AM1145" s="3">
        <v>10</v>
      </c>
      <c r="AN1145" s="5" t="s">
        <v>56</v>
      </c>
      <c r="AO1145" s="1"/>
      <c r="AP1145" s="1"/>
      <c r="AQ1145" s="1"/>
    </row>
    <row r="1146" spans="1:43">
      <c r="A1146" s="1" t="s">
        <v>3232</v>
      </c>
      <c r="B1146" s="1" t="s">
        <v>3233</v>
      </c>
      <c r="C1146" s="3">
        <v>5.02191780821918</v>
      </c>
      <c r="D1146" s="4">
        <v>42404</v>
      </c>
      <c r="E1146" s="3">
        <v>4.4326567473</v>
      </c>
      <c r="F1146" s="5" t="s">
        <v>3234</v>
      </c>
      <c r="G1146" s="5">
        <v>1809</v>
      </c>
      <c r="H1146" s="5" t="s">
        <v>93</v>
      </c>
      <c r="I1146" s="3">
        <v>4.7696727090221</v>
      </c>
      <c r="J1146" s="3">
        <v>53.8</v>
      </c>
      <c r="K1146" s="3">
        <v>3.23982615566969</v>
      </c>
      <c r="L1146" s="3">
        <v>24.1328047571853</v>
      </c>
      <c r="M1146" s="3">
        <v>-1.44829115673951</v>
      </c>
      <c r="N1146" s="3">
        <v>91.2175648702595</v>
      </c>
      <c r="O1146" s="3">
        <v>16.193268136874</v>
      </c>
      <c r="P1146" s="3">
        <v>34.6076458752515</v>
      </c>
      <c r="Q1146" s="3">
        <v>23.5297147140684</v>
      </c>
      <c r="R1146" s="3">
        <v>30.1341589267286</v>
      </c>
      <c r="S1146" s="3">
        <v>41.5019385335281</v>
      </c>
      <c r="T1146" s="3">
        <v>50.4499735309688</v>
      </c>
      <c r="U1146" s="3">
        <v>76.4797222840859</v>
      </c>
      <c r="V1146" s="3">
        <v>51.4396456256921</v>
      </c>
      <c r="W1146" s="3">
        <v>90.7127886554028</v>
      </c>
      <c r="X1146" s="3">
        <v>35.518102372035</v>
      </c>
      <c r="Y1146" s="3">
        <v>99.9977069675</v>
      </c>
      <c r="Z1146" s="3">
        <v>42.0779220779221</v>
      </c>
      <c r="AA1146" s="3">
        <v>0.208296650921092</v>
      </c>
      <c r="AB1146" s="3">
        <v>0.321831912966224</v>
      </c>
      <c r="AC1146" s="3">
        <v>-12.3112250370848</v>
      </c>
      <c r="AD1146" s="3">
        <v>1.94637637628364</v>
      </c>
      <c r="AE1146" s="5">
        <v>2</v>
      </c>
      <c r="AF1146" s="3">
        <v>1.65269320876389</v>
      </c>
      <c r="AG1146" s="3">
        <v>30.4729420512881</v>
      </c>
      <c r="AH1146" s="3">
        <v>30.0304329054834</v>
      </c>
      <c r="AI1146" s="3">
        <v>20.8692141070246</v>
      </c>
      <c r="AJ1146" s="3">
        <v>17.0306098671445</v>
      </c>
      <c r="AK1146" s="3"/>
      <c r="AL1146" s="3"/>
      <c r="AM1146" s="3">
        <v>100</v>
      </c>
      <c r="AN1146" s="5" t="s">
        <v>56</v>
      </c>
      <c r="AO1146" s="1"/>
      <c r="AP1146" s="1"/>
      <c r="AQ1146" s="1"/>
    </row>
    <row r="1147" spans="1:43">
      <c r="A1147" s="1" t="s">
        <v>3235</v>
      </c>
      <c r="B1147" s="1" t="s">
        <v>3236</v>
      </c>
      <c r="C1147" s="3">
        <v>5.23287671232877</v>
      </c>
      <c r="D1147" s="4">
        <v>42327</v>
      </c>
      <c r="E1147" s="3">
        <v>0.0246172472</v>
      </c>
      <c r="F1147" s="5" t="s">
        <v>3237</v>
      </c>
      <c r="G1147" s="5">
        <v>308</v>
      </c>
      <c r="H1147" s="5" t="s">
        <v>50</v>
      </c>
      <c r="I1147" s="3">
        <v>1.15853658536586</v>
      </c>
      <c r="J1147" s="3">
        <v>1.20589548905762</v>
      </c>
      <c r="K1147" s="3">
        <v>1.19379574764726</v>
      </c>
      <c r="L1147" s="3">
        <v>0.265604249667995</v>
      </c>
      <c r="M1147" s="3">
        <v>2.21811460258778</v>
      </c>
      <c r="N1147" s="3">
        <v>0.267141585040071</v>
      </c>
      <c r="O1147" s="3">
        <v>-0.249098093111135</v>
      </c>
      <c r="P1147" s="3">
        <v>91.8684330744632</v>
      </c>
      <c r="Q1147" s="3">
        <v>-0.97211563059606</v>
      </c>
      <c r="R1147" s="3">
        <v>96.4751327860937</v>
      </c>
      <c r="S1147" s="3">
        <v>1.19379574764726</v>
      </c>
      <c r="T1147" s="3">
        <v>77.2316384180791</v>
      </c>
      <c r="U1147" s="3">
        <v>11.760177076316</v>
      </c>
      <c r="V1147" s="3">
        <v>2.70897832817337</v>
      </c>
      <c r="W1147" s="3">
        <v>13.1075387831656</v>
      </c>
      <c r="X1147" s="3">
        <v>57.4973031283711</v>
      </c>
      <c r="Y1147" s="3">
        <v>22.7671697020854</v>
      </c>
      <c r="Z1147" s="3">
        <v>16.9934640522876</v>
      </c>
      <c r="AA1147" s="3">
        <v>-0.0313371859080797</v>
      </c>
      <c r="AB1147" s="3">
        <v>0.0521479631128022</v>
      </c>
      <c r="AC1147" s="3">
        <v>-12.1800305136464</v>
      </c>
      <c r="AD1147" s="3">
        <v>0.343453657456456</v>
      </c>
      <c r="AE1147" s="5">
        <v>2</v>
      </c>
      <c r="AF1147" s="3">
        <v>0.265525217295304</v>
      </c>
      <c r="AG1147" s="3">
        <v>-1.91903257012649</v>
      </c>
      <c r="AH1147" s="3">
        <v>7.06668130967452</v>
      </c>
      <c r="AI1147" s="3">
        <v>3.31405814413761</v>
      </c>
      <c r="AJ1147" s="3">
        <v>3.716263943963</v>
      </c>
      <c r="AK1147" s="3"/>
      <c r="AL1147" s="3"/>
      <c r="AM1147" s="3"/>
      <c r="AN1147" s="5" t="s">
        <v>46</v>
      </c>
      <c r="AO1147" s="1"/>
      <c r="AP1147" s="1"/>
      <c r="AQ1147" s="1"/>
    </row>
    <row r="1148" spans="1:43">
      <c r="A1148" s="1" t="s">
        <v>3238</v>
      </c>
      <c r="B1148" s="1" t="s">
        <v>3239</v>
      </c>
      <c r="C1148" s="3">
        <v>5.02191780821918</v>
      </c>
      <c r="D1148" s="4">
        <v>42404</v>
      </c>
      <c r="E1148" s="3">
        <v>8.88146394</v>
      </c>
      <c r="F1148" s="5" t="s">
        <v>3240</v>
      </c>
      <c r="G1148" s="5">
        <v>819</v>
      </c>
      <c r="H1148" s="5" t="s">
        <v>93</v>
      </c>
      <c r="I1148" s="3">
        <v>3.77002827521208</v>
      </c>
      <c r="J1148" s="3">
        <v>61.1</v>
      </c>
      <c r="K1148" s="3">
        <v>1.47465437788019</v>
      </c>
      <c r="L1148" s="3">
        <v>54.1129831516353</v>
      </c>
      <c r="M1148" s="3">
        <v>1.94444444444445</v>
      </c>
      <c r="N1148" s="3">
        <v>54.9900199600798</v>
      </c>
      <c r="O1148" s="3">
        <v>7.10116731517509</v>
      </c>
      <c r="P1148" s="3">
        <v>60.010060362173</v>
      </c>
      <c r="Q1148" s="3">
        <v>8.20623070728205</v>
      </c>
      <c r="R1148" s="3">
        <v>68.8338493292054</v>
      </c>
      <c r="S1148" s="3">
        <v>20.4198071210704</v>
      </c>
      <c r="T1148" s="3">
        <v>76.3366860772896</v>
      </c>
      <c r="U1148" s="3">
        <v>33.3550643638969</v>
      </c>
      <c r="V1148" s="3">
        <v>80.7308970099668</v>
      </c>
      <c r="W1148" s="3">
        <v>38.5146353065476</v>
      </c>
      <c r="X1148" s="3">
        <v>70.9113607990012</v>
      </c>
      <c r="Y1148" s="3">
        <v>39.622752389</v>
      </c>
      <c r="Z1148" s="3">
        <v>84.6753246753247</v>
      </c>
      <c r="AA1148" s="3">
        <v>0.337988377652161</v>
      </c>
      <c r="AB1148" s="3">
        <v>0.387406337921791</v>
      </c>
      <c r="AC1148" s="3">
        <v>-6.21572212065814</v>
      </c>
      <c r="AD1148" s="3">
        <v>1.84206820676911</v>
      </c>
      <c r="AE1148" s="5">
        <v>3</v>
      </c>
      <c r="AF1148" s="3">
        <v>0.738301955388047</v>
      </c>
      <c r="AG1148" s="3">
        <v>17.4059548561214</v>
      </c>
      <c r="AH1148" s="3">
        <v>14.933855598639</v>
      </c>
      <c r="AI1148" s="3">
        <v>10.7280018453372</v>
      </c>
      <c r="AJ1148" s="3">
        <v>8.72179052557991</v>
      </c>
      <c r="AK1148" s="3"/>
      <c r="AL1148" s="3"/>
      <c r="AM1148" s="3"/>
      <c r="AN1148" s="5" t="s">
        <v>46</v>
      </c>
      <c r="AO1148" s="1"/>
      <c r="AP1148" s="1"/>
      <c r="AQ1148" s="1"/>
    </row>
    <row r="1149" spans="1:43">
      <c r="A1149" s="1" t="s">
        <v>3241</v>
      </c>
      <c r="B1149" s="1" t="s">
        <v>3242</v>
      </c>
      <c r="C1149" s="3">
        <v>5.21643835616438</v>
      </c>
      <c r="D1149" s="4">
        <v>42333</v>
      </c>
      <c r="E1149" s="3">
        <v>28.3944611332</v>
      </c>
      <c r="F1149" s="5" t="s">
        <v>423</v>
      </c>
      <c r="G1149" s="5">
        <v>703</v>
      </c>
      <c r="H1149" s="5" t="s">
        <v>50</v>
      </c>
      <c r="I1149" s="3">
        <v>0.0288101411696994</v>
      </c>
      <c r="J1149" s="3">
        <v>65.2076820008933</v>
      </c>
      <c r="K1149" s="3">
        <v>0</v>
      </c>
      <c r="L1149" s="3">
        <v>43.3820274457725</v>
      </c>
      <c r="M1149" s="3">
        <v>-0.287191269385413</v>
      </c>
      <c r="N1149" s="3">
        <v>84.1495992876225</v>
      </c>
      <c r="O1149" s="3">
        <v>0.348696389303966</v>
      </c>
      <c r="P1149" s="3">
        <v>76.2905436272271</v>
      </c>
      <c r="Q1149" s="3">
        <v>0.690206853469178</v>
      </c>
      <c r="R1149" s="3">
        <v>81.0719459198455</v>
      </c>
      <c r="S1149" s="3">
        <v>1.28644773047863</v>
      </c>
      <c r="T1149" s="3">
        <v>74.180790960452</v>
      </c>
      <c r="U1149" s="3">
        <v>5.19538654297602</v>
      </c>
      <c r="V1149" s="3">
        <v>76.0061919504644</v>
      </c>
      <c r="W1149" s="3">
        <v>14.1587206317003</v>
      </c>
      <c r="X1149" s="3">
        <v>43.1499460625674</v>
      </c>
      <c r="Y1149" s="3">
        <v>18.3657651171315</v>
      </c>
      <c r="Z1149" s="3">
        <v>48.3660130718954</v>
      </c>
      <c r="AA1149" s="3">
        <v>-0.0129356028670906</v>
      </c>
      <c r="AB1149" s="3">
        <v>0.414179477084444</v>
      </c>
      <c r="AC1149" s="3">
        <v>-2.49257626203546</v>
      </c>
      <c r="AD1149" s="3">
        <v>1.80714287845713</v>
      </c>
      <c r="AE1149" s="5">
        <v>4</v>
      </c>
      <c r="AF1149" s="3">
        <v>0.373958568313483</v>
      </c>
      <c r="AG1149" s="3">
        <v>1.90267626694198</v>
      </c>
      <c r="AH1149" s="3">
        <v>2.8357781745836</v>
      </c>
      <c r="AI1149" s="3">
        <v>4.67683266457455</v>
      </c>
      <c r="AJ1149" s="3">
        <v>3.83983822596643</v>
      </c>
      <c r="AK1149" s="3"/>
      <c r="AL1149" s="3"/>
      <c r="AM1149" s="3"/>
      <c r="AN1149" s="5" t="s">
        <v>51</v>
      </c>
      <c r="AO1149" s="1"/>
      <c r="AP1149" s="1"/>
      <c r="AQ1149" s="1"/>
    </row>
    <row r="1150" spans="1:43">
      <c r="A1150" s="1" t="s">
        <v>3243</v>
      </c>
      <c r="B1150" s="1" t="s">
        <v>3244</v>
      </c>
      <c r="C1150" s="3">
        <v>4.14794520547945</v>
      </c>
      <c r="D1150" s="4">
        <v>42723</v>
      </c>
      <c r="E1150" s="3">
        <v>7.3056024434</v>
      </c>
      <c r="F1150" s="5" t="s">
        <v>3245</v>
      </c>
      <c r="G1150" s="5">
        <v>1515</v>
      </c>
      <c r="H1150" s="5" t="s">
        <v>93</v>
      </c>
      <c r="I1150" s="3">
        <v>1.91072575465639</v>
      </c>
      <c r="J1150" s="3">
        <v>81.55</v>
      </c>
      <c r="K1150" s="3">
        <v>0.72205030548283</v>
      </c>
      <c r="L1150" s="3">
        <v>78.0971258671952</v>
      </c>
      <c r="M1150" s="3">
        <v>0.898179794928871</v>
      </c>
      <c r="N1150" s="3">
        <v>74.6506986027944</v>
      </c>
      <c r="O1150" s="3">
        <v>4.35711936862875</v>
      </c>
      <c r="P1150" s="3">
        <v>78.7726358148893</v>
      </c>
      <c r="Q1150" s="3">
        <v>7.82298479571902</v>
      </c>
      <c r="R1150" s="3">
        <v>70.5882352941177</v>
      </c>
      <c r="S1150" s="3">
        <v>19.0695056748898</v>
      </c>
      <c r="T1150" s="3">
        <v>78.7188988883007</v>
      </c>
      <c r="U1150" s="3">
        <v>29.9777269364656</v>
      </c>
      <c r="V1150" s="3">
        <v>84.3300110741971</v>
      </c>
      <c r="W1150" s="3">
        <v>30.759567124132</v>
      </c>
      <c r="X1150" s="3">
        <v>82.0848938826467</v>
      </c>
      <c r="Y1150" s="3"/>
      <c r="Z1150" s="3"/>
      <c r="AA1150" s="3">
        <v>0.383702894211602</v>
      </c>
      <c r="AB1150" s="3">
        <v>0.38298292261226</v>
      </c>
      <c r="AC1150" s="3">
        <v>-5.08658989935623</v>
      </c>
      <c r="AD1150" s="3">
        <v>1.83494547830764</v>
      </c>
      <c r="AE1150" s="5">
        <v>2</v>
      </c>
      <c r="AF1150" s="3">
        <v>0.712500582011567</v>
      </c>
      <c r="AG1150" s="3">
        <v>16.0046540703829</v>
      </c>
      <c r="AH1150" s="3">
        <v>13.6596502029293</v>
      </c>
      <c r="AI1150" s="3">
        <v>9.01304050549514</v>
      </c>
      <c r="AJ1150" s="3">
        <v>8.27543597465505</v>
      </c>
      <c r="AK1150" s="3"/>
      <c r="AL1150" s="3"/>
      <c r="AM1150" s="3">
        <v>10</v>
      </c>
      <c r="AN1150" s="5" t="s">
        <v>56</v>
      </c>
      <c r="AO1150" s="1"/>
      <c r="AP1150" s="1"/>
      <c r="AQ1150" s="1"/>
    </row>
    <row r="1151" spans="1:43">
      <c r="A1151" s="1" t="s">
        <v>3246</v>
      </c>
      <c r="B1151" s="1" t="s">
        <v>3247</v>
      </c>
      <c r="C1151" s="3">
        <v>4.97260273972603</v>
      </c>
      <c r="D1151" s="4">
        <v>42422</v>
      </c>
      <c r="E1151" s="3">
        <v>9.0869577416</v>
      </c>
      <c r="F1151" s="5" t="s">
        <v>3248</v>
      </c>
      <c r="G1151" s="5">
        <v>1816</v>
      </c>
      <c r="H1151" s="5" t="s">
        <v>93</v>
      </c>
      <c r="I1151" s="3">
        <v>2.06362854686156</v>
      </c>
      <c r="J1151" s="3">
        <v>79.9</v>
      </c>
      <c r="K1151" s="3">
        <v>0.593220338983058</v>
      </c>
      <c r="L1151" s="3">
        <v>82.9038652130823</v>
      </c>
      <c r="M1151" s="3">
        <v>1.19352088661551</v>
      </c>
      <c r="N1151" s="3">
        <v>69.3612774451098</v>
      </c>
      <c r="O1151" s="3">
        <v>3.30722367275893</v>
      </c>
      <c r="P1151" s="3">
        <v>84.4567404426559</v>
      </c>
      <c r="Q1151" s="3">
        <v>6.36200716845878</v>
      </c>
      <c r="R1151" s="3">
        <v>79.6181630546956</v>
      </c>
      <c r="S1151" s="3">
        <v>13.9155473778656</v>
      </c>
      <c r="T1151" s="3">
        <v>89.5182636315511</v>
      </c>
      <c r="U1151" s="3">
        <v>23.0986120201533</v>
      </c>
      <c r="V1151" s="3">
        <v>91.8050941306755</v>
      </c>
      <c r="W1151" s="3">
        <v>29.2274550979931</v>
      </c>
      <c r="X1151" s="3">
        <v>84.1448189762797</v>
      </c>
      <c r="Y1151" s="3"/>
      <c r="Z1151" s="3"/>
      <c r="AA1151" s="3">
        <v>0.449964743284685</v>
      </c>
      <c r="AB1151" s="3">
        <v>0.776095128590564</v>
      </c>
      <c r="AC1151" s="3">
        <v>-2.20501255726407</v>
      </c>
      <c r="AD1151" s="3">
        <v>4.03884102643508</v>
      </c>
      <c r="AE1151" s="5">
        <v>1</v>
      </c>
      <c r="AF1151" s="3">
        <v>0.699874250719584</v>
      </c>
      <c r="AG1151" s="3">
        <v>13.1938980092905</v>
      </c>
      <c r="AH1151" s="3">
        <v>10.8279051379142</v>
      </c>
      <c r="AI1151" s="3">
        <v>8.75422262659973</v>
      </c>
      <c r="AJ1151" s="3">
        <v>8.82621329649154</v>
      </c>
      <c r="AK1151" s="3"/>
      <c r="AL1151" s="3"/>
      <c r="AM1151" s="3">
        <v>200</v>
      </c>
      <c r="AN1151" s="5" t="s">
        <v>56</v>
      </c>
      <c r="AO1151" s="1"/>
      <c r="AP1151" s="1"/>
      <c r="AQ1151" s="1"/>
    </row>
    <row r="1152" spans="1:43">
      <c r="A1152" s="1" t="s">
        <v>3249</v>
      </c>
      <c r="B1152" s="1" t="s">
        <v>3250</v>
      </c>
      <c r="C1152" s="3">
        <v>4.17534246575342</v>
      </c>
      <c r="D1152" s="4">
        <v>42713</v>
      </c>
      <c r="E1152" s="3">
        <v>6.8988383977</v>
      </c>
      <c r="F1152" s="5" t="s">
        <v>3251</v>
      </c>
      <c r="G1152" s="5">
        <v>259</v>
      </c>
      <c r="H1152" s="5" t="s">
        <v>93</v>
      </c>
      <c r="I1152" s="3">
        <v>2.56944444444445</v>
      </c>
      <c r="J1152" s="3">
        <v>74.05</v>
      </c>
      <c r="K1152" s="3">
        <v>0.819112627986349</v>
      </c>
      <c r="L1152" s="3">
        <v>74.3805748265609</v>
      </c>
      <c r="M1152" s="3">
        <v>1.16438356164384</v>
      </c>
      <c r="N1152" s="3">
        <v>69.9101796407186</v>
      </c>
      <c r="O1152" s="3">
        <v>4.67753366406804</v>
      </c>
      <c r="P1152" s="3">
        <v>76.056338028169</v>
      </c>
      <c r="Q1152" s="3">
        <v>6.95148443157133</v>
      </c>
      <c r="R1152" s="3">
        <v>76.4189886480908</v>
      </c>
      <c r="S1152" s="3">
        <v>30.9397163120568</v>
      </c>
      <c r="T1152" s="3">
        <v>61.3022763366861</v>
      </c>
      <c r="U1152" s="3">
        <v>56.4618644067797</v>
      </c>
      <c r="V1152" s="3">
        <v>62.1816168327796</v>
      </c>
      <c r="W1152" s="3">
        <v>42.2928709055877</v>
      </c>
      <c r="X1152" s="3">
        <v>66.4794007490637</v>
      </c>
      <c r="Y1152" s="3"/>
      <c r="Z1152" s="3"/>
      <c r="AA1152" s="3">
        <v>0.218264339245077</v>
      </c>
      <c r="AB1152" s="3">
        <v>0.145062359227445</v>
      </c>
      <c r="AC1152" s="3">
        <v>-21.3513513513514</v>
      </c>
      <c r="AD1152" s="3">
        <v>0.583204288958185</v>
      </c>
      <c r="AE1152" s="5">
        <v>3</v>
      </c>
      <c r="AF1152" s="3">
        <v>0.942339420221602</v>
      </c>
      <c r="AG1152" s="3">
        <v>23.4248752018624</v>
      </c>
      <c r="AH1152" s="3">
        <v>29.0911874302757</v>
      </c>
      <c r="AI1152" s="3">
        <v>12.278937958107</v>
      </c>
      <c r="AJ1152" s="3">
        <v>11.1481160527868</v>
      </c>
      <c r="AK1152" s="3"/>
      <c r="AL1152" s="3"/>
      <c r="AM1152" s="3">
        <v>0.1</v>
      </c>
      <c r="AN1152" s="5" t="s">
        <v>56</v>
      </c>
      <c r="AO1152" s="1"/>
      <c r="AP1152" s="1"/>
      <c r="AQ1152" s="1"/>
    </row>
    <row r="1153" spans="1:43">
      <c r="A1153" s="1" t="s">
        <v>3252</v>
      </c>
      <c r="B1153" s="1" t="s">
        <v>3253</v>
      </c>
      <c r="C1153" s="3">
        <v>4.26301369863014</v>
      </c>
      <c r="D1153" s="4">
        <v>42681</v>
      </c>
      <c r="E1153" s="3">
        <v>10.9432768199</v>
      </c>
      <c r="F1153" s="5" t="s">
        <v>3248</v>
      </c>
      <c r="G1153" s="5">
        <v>1557</v>
      </c>
      <c r="H1153" s="5" t="s">
        <v>93</v>
      </c>
      <c r="I1153" s="3">
        <v>1.38190954773868</v>
      </c>
      <c r="J1153" s="3">
        <v>85.8</v>
      </c>
      <c r="K1153" s="3">
        <v>0.659301496792576</v>
      </c>
      <c r="L1153" s="3">
        <v>81.1199207135778</v>
      </c>
      <c r="M1153" s="3">
        <v>0.758048693480772</v>
      </c>
      <c r="N1153" s="3">
        <v>77.0958083832335</v>
      </c>
      <c r="O1153" s="3">
        <v>2.33695652173911</v>
      </c>
      <c r="P1153" s="3">
        <v>88.8832997987928</v>
      </c>
      <c r="Q1153" s="3">
        <v>4.3238437807241</v>
      </c>
      <c r="R1153" s="3">
        <v>86.1197110423117</v>
      </c>
      <c r="S1153" s="3">
        <v>10.675511130606</v>
      </c>
      <c r="T1153" s="3">
        <v>93.7003705664373</v>
      </c>
      <c r="U1153" s="3">
        <v>18.3774294457007</v>
      </c>
      <c r="V1153" s="3">
        <v>94.6290143964563</v>
      </c>
      <c r="W1153" s="3">
        <v>24.3191539299632</v>
      </c>
      <c r="X1153" s="3">
        <v>89.5755305867665</v>
      </c>
      <c r="Y1153" s="3"/>
      <c r="Z1153" s="3"/>
      <c r="AA1153" s="3">
        <v>0.426072626792062</v>
      </c>
      <c r="AB1153" s="3">
        <v>0.925485665030189</v>
      </c>
      <c r="AC1153" s="3">
        <v>-1.07334525939178</v>
      </c>
      <c r="AD1153" s="3">
        <v>6.99828527002971</v>
      </c>
      <c r="AE1153" s="5">
        <v>1</v>
      </c>
      <c r="AF1153" s="3">
        <v>0.590481212951029</v>
      </c>
      <c r="AG1153" s="3">
        <v>9.86153529582483</v>
      </c>
      <c r="AH1153" s="3">
        <v>8.7171862167051</v>
      </c>
      <c r="AI1153" s="3">
        <v>7.46700726658989</v>
      </c>
      <c r="AJ1153" s="3">
        <v>7.76329590016229</v>
      </c>
      <c r="AK1153" s="3"/>
      <c r="AL1153" s="3"/>
      <c r="AM1153" s="3">
        <v>50</v>
      </c>
      <c r="AN1153" s="5" t="s">
        <v>56</v>
      </c>
      <c r="AO1153" s="1"/>
      <c r="AP1153" s="1"/>
      <c r="AQ1153" s="1"/>
    </row>
    <row r="1154" spans="1:43">
      <c r="A1154" s="1" t="s">
        <v>3254</v>
      </c>
      <c r="B1154" s="1" t="s">
        <v>3255</v>
      </c>
      <c r="C1154" s="3">
        <v>4.27671232876712</v>
      </c>
      <c r="D1154" s="4">
        <v>42676</v>
      </c>
      <c r="E1154" s="3">
        <v>55.4684620688</v>
      </c>
      <c r="F1154" s="5" t="s">
        <v>3256</v>
      </c>
      <c r="G1154" s="5">
        <v>1555</v>
      </c>
      <c r="H1154" s="5" t="s">
        <v>191</v>
      </c>
      <c r="I1154" s="3">
        <v>13.7637763575059</v>
      </c>
      <c r="J1154" s="3">
        <v>26.7631103074141</v>
      </c>
      <c r="K1154" s="3">
        <v>0.542608076854642</v>
      </c>
      <c r="L1154" s="3">
        <v>81.8493150684932</v>
      </c>
      <c r="M1154" s="3">
        <v>9.39798683701125</v>
      </c>
      <c r="N1154" s="3">
        <v>16.5765765765766</v>
      </c>
      <c r="O1154" s="3">
        <v>24.4549658665492</v>
      </c>
      <c r="P1154" s="3">
        <v>26.0952380952381</v>
      </c>
      <c r="Q1154" s="3">
        <v>27.1428571428571</v>
      </c>
      <c r="R1154" s="3">
        <v>35.0104821802935</v>
      </c>
      <c r="S1154" s="3">
        <v>57.9734451432565</v>
      </c>
      <c r="T1154" s="3">
        <v>59.8039215686275</v>
      </c>
      <c r="U1154" s="3">
        <v>99.5233892321271</v>
      </c>
      <c r="V1154" s="3">
        <v>78.2991202346041</v>
      </c>
      <c r="W1154" s="3">
        <v>77.8800514499633</v>
      </c>
      <c r="X1154" s="3">
        <v>78.4452296819788</v>
      </c>
      <c r="Y1154" s="3"/>
      <c r="Z1154" s="3"/>
      <c r="AA1154" s="3">
        <v>0.251430877174301</v>
      </c>
      <c r="AB1154" s="3">
        <v>0.1888837682707</v>
      </c>
      <c r="AC1154" s="3">
        <v>-27.0174825792966</v>
      </c>
      <c r="AD1154" s="3">
        <v>0.781797399154478</v>
      </c>
      <c r="AE1154" s="5">
        <v>5</v>
      </c>
      <c r="AF1154" s="3">
        <v>1.39551915111858</v>
      </c>
      <c r="AG1154" s="3">
        <v>48.685683326765</v>
      </c>
      <c r="AH1154" s="3">
        <v>46.7648160950845</v>
      </c>
      <c r="AI1154" s="3">
        <v>20.2771496522394</v>
      </c>
      <c r="AJ1154" s="3">
        <v>27.4179495905319</v>
      </c>
      <c r="AK1154" s="3"/>
      <c r="AL1154" s="3"/>
      <c r="AM1154" s="3"/>
      <c r="AN1154" s="5" t="s">
        <v>51</v>
      </c>
      <c r="AO1154" s="1"/>
      <c r="AP1154" s="1"/>
      <c r="AQ1154" s="1"/>
    </row>
    <row r="1155" spans="1:43">
      <c r="A1155" s="1" t="s">
        <v>3257</v>
      </c>
      <c r="B1155" s="1" t="s">
        <v>3258</v>
      </c>
      <c r="C1155" s="3">
        <v>4.73972602739726</v>
      </c>
      <c r="D1155" s="4">
        <v>42507</v>
      </c>
      <c r="E1155" s="3">
        <v>0.1817543303</v>
      </c>
      <c r="F1155" s="5" t="s">
        <v>2918</v>
      </c>
      <c r="G1155" s="5">
        <v>255</v>
      </c>
      <c r="H1155" s="5" t="s">
        <v>93</v>
      </c>
      <c r="I1155" s="3">
        <v>7.04626334519573</v>
      </c>
      <c r="J1155" s="3">
        <v>43.2</v>
      </c>
      <c r="K1155" s="3">
        <v>3.50997935306262</v>
      </c>
      <c r="L1155" s="3">
        <v>19.6729435084242</v>
      </c>
      <c r="M1155" s="3">
        <v>7.19885958660014</v>
      </c>
      <c r="N1155" s="3">
        <v>15.4690618762475</v>
      </c>
      <c r="O1155" s="3">
        <v>6.28975265017668</v>
      </c>
      <c r="P1155" s="3">
        <v>64.6881287726358</v>
      </c>
      <c r="Q1155" s="3">
        <v>11.0782865583456</v>
      </c>
      <c r="R1155" s="3">
        <v>56.2435500515996</v>
      </c>
      <c r="S1155" s="3">
        <v>37.6029277218664</v>
      </c>
      <c r="T1155" s="3">
        <v>55.2673372154579</v>
      </c>
      <c r="U1155" s="3">
        <v>63.6561479869423</v>
      </c>
      <c r="V1155" s="3">
        <v>57.8626799557032</v>
      </c>
      <c r="W1155" s="3">
        <v>59.49098621421</v>
      </c>
      <c r="X1155" s="3">
        <v>51.5605493133583</v>
      </c>
      <c r="Y1155" s="3"/>
      <c r="Z1155" s="3"/>
      <c r="AA1155" s="3">
        <v>0.204439516144274</v>
      </c>
      <c r="AB1155" s="3">
        <v>0.20607931068294</v>
      </c>
      <c r="AC1155" s="3">
        <v>-15.4510556621881</v>
      </c>
      <c r="AD1155" s="3">
        <v>1.08752480434765</v>
      </c>
      <c r="AE1155" s="5">
        <v>3</v>
      </c>
      <c r="AF1155" s="3">
        <v>1.0871630036169</v>
      </c>
      <c r="AG1155" s="3">
        <v>32.4457560126982</v>
      </c>
      <c r="AH1155" s="3">
        <v>31.280061360507</v>
      </c>
      <c r="AI1155" s="3">
        <v>14.0357292990718</v>
      </c>
      <c r="AJ1155" s="3">
        <v>10.6172832977749</v>
      </c>
      <c r="AK1155" s="3"/>
      <c r="AL1155" s="3"/>
      <c r="AM1155" s="3"/>
      <c r="AN1155" s="5" t="s">
        <v>46</v>
      </c>
      <c r="AO1155" s="1"/>
      <c r="AP1155" s="1"/>
      <c r="AQ1155" s="1"/>
    </row>
    <row r="1156" spans="1:43">
      <c r="A1156" s="1" t="s">
        <v>3259</v>
      </c>
      <c r="B1156" s="1" t="s">
        <v>3260</v>
      </c>
      <c r="C1156" s="3">
        <v>5.03835616438356</v>
      </c>
      <c r="D1156" s="4">
        <v>42398</v>
      </c>
      <c r="E1156" s="3">
        <v>11.7902839814</v>
      </c>
      <c r="F1156" s="5" t="s">
        <v>3261</v>
      </c>
      <c r="G1156" s="5">
        <v>1840</v>
      </c>
      <c r="H1156" s="5" t="s">
        <v>93</v>
      </c>
      <c r="I1156" s="3">
        <v>7.92907326865173</v>
      </c>
      <c r="J1156" s="3">
        <v>39.65</v>
      </c>
      <c r="K1156" s="3">
        <v>2.02403542061986</v>
      </c>
      <c r="L1156" s="3">
        <v>44.3012884043608</v>
      </c>
      <c r="M1156" s="3">
        <v>7.17607973421928</v>
      </c>
      <c r="N1156" s="3">
        <v>15.6686626746507</v>
      </c>
      <c r="O1156" s="3">
        <v>12.0917303683113</v>
      </c>
      <c r="P1156" s="3">
        <v>44.9195171026157</v>
      </c>
      <c r="Q1156" s="3">
        <v>10.328317373461</v>
      </c>
      <c r="R1156" s="3">
        <v>58.875128998968</v>
      </c>
      <c r="S1156" s="3">
        <v>81.2359550561798</v>
      </c>
      <c r="T1156" s="3">
        <v>13.8168343038645</v>
      </c>
      <c r="U1156" s="3">
        <v>197.876269621422</v>
      </c>
      <c r="V1156" s="3">
        <v>7.25359911406423</v>
      </c>
      <c r="W1156" s="3">
        <v>138.609467455621</v>
      </c>
      <c r="X1156" s="3">
        <v>15.043695380774</v>
      </c>
      <c r="Y1156" s="3">
        <v>222.6</v>
      </c>
      <c r="Z1156" s="3">
        <v>7.4025974025974</v>
      </c>
      <c r="AA1156" s="3">
        <v>0.360785342620502</v>
      </c>
      <c r="AB1156" s="3">
        <v>0.278267148079674</v>
      </c>
      <c r="AC1156" s="3">
        <v>-35.6024506466984</v>
      </c>
      <c r="AD1156" s="3">
        <v>0.942544950830584</v>
      </c>
      <c r="AE1156" s="5">
        <v>5</v>
      </c>
      <c r="AF1156" s="3">
        <v>2.40935076212265</v>
      </c>
      <c r="AG1156" s="3">
        <v>82.7608943141769</v>
      </c>
      <c r="AH1156" s="3">
        <v>79.4584611611934</v>
      </c>
      <c r="AI1156" s="3">
        <v>31.2953229938519</v>
      </c>
      <c r="AJ1156" s="3">
        <v>31.926848286676</v>
      </c>
      <c r="AK1156" s="3"/>
      <c r="AL1156" s="3"/>
      <c r="AM1156" s="3"/>
      <c r="AN1156" s="5" t="s">
        <v>46</v>
      </c>
      <c r="AO1156" s="1"/>
      <c r="AP1156" s="1"/>
      <c r="AQ1156" s="1"/>
    </row>
    <row r="1157" spans="1:43">
      <c r="A1157" s="1" t="s">
        <v>3262</v>
      </c>
      <c r="B1157" s="1" t="s">
        <v>3263</v>
      </c>
      <c r="C1157" s="3">
        <v>3.40821917808219</v>
      </c>
      <c r="D1157" s="4">
        <v>42993</v>
      </c>
      <c r="E1157" s="3">
        <v>0.888108313</v>
      </c>
      <c r="F1157" s="5" t="s">
        <v>856</v>
      </c>
      <c r="G1157" s="5">
        <v>848</v>
      </c>
      <c r="H1157" s="5" t="s">
        <v>93</v>
      </c>
      <c r="I1157" s="3">
        <v>13.0408653846154</v>
      </c>
      <c r="J1157" s="3">
        <v>16.05</v>
      </c>
      <c r="K1157" s="3">
        <v>3.69349503858875</v>
      </c>
      <c r="L1157" s="3">
        <v>16.3032705649158</v>
      </c>
      <c r="M1157" s="3">
        <v>7.48571428571429</v>
      </c>
      <c r="N1157" s="3">
        <v>14.2215568862275</v>
      </c>
      <c r="O1157" s="3">
        <v>22.3016905071521</v>
      </c>
      <c r="P1157" s="3">
        <v>17.3038229376258</v>
      </c>
      <c r="Q1157" s="3">
        <v>28.7474332648871</v>
      </c>
      <c r="R1157" s="3">
        <v>20.3818369453044</v>
      </c>
      <c r="S1157" s="3">
        <v>89.2354124748491</v>
      </c>
      <c r="T1157" s="3">
        <v>9.05240868184224</v>
      </c>
      <c r="U1157" s="3">
        <v>182.432432432432</v>
      </c>
      <c r="V1157" s="3">
        <v>10.5758582502769</v>
      </c>
      <c r="W1157" s="3">
        <v>101.824034334764</v>
      </c>
      <c r="X1157" s="3">
        <v>29.7128589263421</v>
      </c>
      <c r="Y1157" s="3"/>
      <c r="Z1157" s="3"/>
      <c r="AA1157" s="3">
        <v>0.404669070991121</v>
      </c>
      <c r="AB1157" s="3">
        <v>0.237866330026048</v>
      </c>
      <c r="AC1157" s="3">
        <v>-38.3616383616384</v>
      </c>
      <c r="AD1157" s="3">
        <v>0.686103396674461</v>
      </c>
      <c r="AE1157" s="5">
        <v>5</v>
      </c>
      <c r="AF1157" s="3">
        <v>1.8522912579111</v>
      </c>
      <c r="AG1157" s="3">
        <v>80.6723960789159</v>
      </c>
      <c r="AH1157" s="3">
        <v>69.5722088560954</v>
      </c>
      <c r="AI1157" s="3">
        <v>23.5656632050453</v>
      </c>
      <c r="AJ1157" s="3"/>
      <c r="AK1157" s="3"/>
      <c r="AL1157" s="3"/>
      <c r="AM1157" s="3"/>
      <c r="AN1157" s="5" t="s">
        <v>46</v>
      </c>
      <c r="AO1157" s="1"/>
      <c r="AP1157" s="1"/>
      <c r="AQ1157" s="1"/>
    </row>
    <row r="1158" spans="1:43">
      <c r="A1158" s="1" t="s">
        <v>3264</v>
      </c>
      <c r="B1158" s="1" t="s">
        <v>3265</v>
      </c>
      <c r="C1158" s="3">
        <v>4.23835616438356</v>
      </c>
      <c r="D1158" s="4">
        <v>42690</v>
      </c>
      <c r="E1158" s="3">
        <v>15.3791192807</v>
      </c>
      <c r="F1158" s="5" t="s">
        <v>766</v>
      </c>
      <c r="G1158" s="5">
        <v>1548</v>
      </c>
      <c r="H1158" s="5" t="s">
        <v>50</v>
      </c>
      <c r="I1158" s="3">
        <v>0.0980392156862628</v>
      </c>
      <c r="J1158" s="3">
        <v>54.3099598034837</v>
      </c>
      <c r="K1158" s="3">
        <v>0</v>
      </c>
      <c r="L1158" s="3">
        <v>43.3820274457725</v>
      </c>
      <c r="M1158" s="3">
        <v>-0.0978473581213568</v>
      </c>
      <c r="N1158" s="3">
        <v>55.2092609082814</v>
      </c>
      <c r="O1158" s="3">
        <v>0.492125984251948</v>
      </c>
      <c r="P1158" s="3">
        <v>67.976244860667</v>
      </c>
      <c r="Q1158" s="3">
        <v>0.889328063241096</v>
      </c>
      <c r="R1158" s="3">
        <v>72.235634958957</v>
      </c>
      <c r="S1158" s="3">
        <v>1.87169696479054</v>
      </c>
      <c r="T1158" s="3">
        <v>51.864406779661</v>
      </c>
      <c r="U1158" s="3">
        <v>6.113077970511</v>
      </c>
      <c r="V1158" s="3">
        <v>52.6315789473684</v>
      </c>
      <c r="W1158" s="3">
        <v>14.6114075914654</v>
      </c>
      <c r="X1158" s="3">
        <v>36.8932038834951</v>
      </c>
      <c r="Y1158" s="3"/>
      <c r="Z1158" s="3"/>
      <c r="AA1158" s="3">
        <v>0.0375172484147087</v>
      </c>
      <c r="AB1158" s="3">
        <v>0.62995287210557</v>
      </c>
      <c r="AC1158" s="3">
        <v>-1.63236624562007</v>
      </c>
      <c r="AD1158" s="3">
        <v>2.84381165375799</v>
      </c>
      <c r="AE1158" s="5">
        <v>3</v>
      </c>
      <c r="AF1158" s="3">
        <v>0.379971214642821</v>
      </c>
      <c r="AG1158" s="3">
        <v>2.68305288238266</v>
      </c>
      <c r="AH1158" s="3">
        <v>3.33060716803688</v>
      </c>
      <c r="AI1158" s="3">
        <v>4.68513903959926</v>
      </c>
      <c r="AJ1158" s="3">
        <v>4.01164372095273</v>
      </c>
      <c r="AK1158" s="3"/>
      <c r="AL1158" s="3"/>
      <c r="AM1158" s="3"/>
      <c r="AN1158" s="5" t="s">
        <v>51</v>
      </c>
      <c r="AO1158" s="1"/>
      <c r="AP1158" s="1"/>
      <c r="AQ1158" s="1"/>
    </row>
    <row r="1159" spans="1:43">
      <c r="A1159" s="1" t="s">
        <v>3266</v>
      </c>
      <c r="B1159" s="1" t="s">
        <v>3267</v>
      </c>
      <c r="C1159" s="3">
        <v>5.07671232876712</v>
      </c>
      <c r="D1159" s="4">
        <v>42384</v>
      </c>
      <c r="E1159" s="3">
        <v>12.6553917212</v>
      </c>
      <c r="F1159" s="5" t="s">
        <v>3268</v>
      </c>
      <c r="G1159" s="5">
        <v>1190</v>
      </c>
      <c r="H1159" s="5" t="s">
        <v>93</v>
      </c>
      <c r="I1159" s="3">
        <v>18.0637049455155</v>
      </c>
      <c r="J1159" s="3">
        <v>2.85</v>
      </c>
      <c r="K1159" s="3">
        <v>3.3382245047689</v>
      </c>
      <c r="L1159" s="3">
        <v>22.4975222993062</v>
      </c>
      <c r="M1159" s="3">
        <v>12.1863799283154</v>
      </c>
      <c r="N1159" s="3">
        <v>2.24550898203593</v>
      </c>
      <c r="O1159" s="3">
        <v>24.8116969428445</v>
      </c>
      <c r="P1159" s="3">
        <v>11.8209255533199</v>
      </c>
      <c r="Q1159" s="3">
        <v>40.9204602301151</v>
      </c>
      <c r="R1159" s="3">
        <v>5.67595459236326</v>
      </c>
      <c r="S1159" s="3">
        <v>119.05132192846</v>
      </c>
      <c r="T1159" s="3">
        <v>1.58814187400741</v>
      </c>
      <c r="U1159" s="3">
        <v>274.103585657371</v>
      </c>
      <c r="V1159" s="3">
        <v>0.775193798449612</v>
      </c>
      <c r="W1159" s="3">
        <v>191.614906832298</v>
      </c>
      <c r="X1159" s="3">
        <v>3.4956304619226</v>
      </c>
      <c r="Y1159" s="3">
        <v>181.418581418581</v>
      </c>
      <c r="Z1159" s="3">
        <v>15.4545454545455</v>
      </c>
      <c r="AA1159" s="3">
        <v>0.361696417633207</v>
      </c>
      <c r="AB1159" s="3">
        <v>0.385556464300802</v>
      </c>
      <c r="AC1159" s="3">
        <v>-32.7290076335878</v>
      </c>
      <c r="AD1159" s="3">
        <v>1.30696400714652</v>
      </c>
      <c r="AE1159" s="5">
        <v>7</v>
      </c>
      <c r="AF1159" s="3">
        <v>3.01068801748691</v>
      </c>
      <c r="AG1159" s="3">
        <v>125.682618436947</v>
      </c>
      <c r="AH1159" s="3">
        <v>92.1334132759684</v>
      </c>
      <c r="AI1159" s="3">
        <v>37.5861896301689</v>
      </c>
      <c r="AJ1159" s="3">
        <v>31.8652031244787</v>
      </c>
      <c r="AK1159" s="3"/>
      <c r="AL1159" s="3"/>
      <c r="AM1159" s="3"/>
      <c r="AN1159" s="5" t="s">
        <v>46</v>
      </c>
      <c r="AO1159" s="1"/>
      <c r="AP1159" s="1"/>
      <c r="AQ1159" s="1"/>
    </row>
    <row r="1160" spans="1:43">
      <c r="A1160" s="1" t="s">
        <v>3269</v>
      </c>
      <c r="B1160" s="1" t="s">
        <v>3270</v>
      </c>
      <c r="C1160" s="3">
        <v>4.23835616438356</v>
      </c>
      <c r="D1160" s="4">
        <v>42690</v>
      </c>
      <c r="E1160" s="3">
        <v>3.6118992859</v>
      </c>
      <c r="F1160" s="5" t="s">
        <v>3271</v>
      </c>
      <c r="G1160" s="5">
        <v>924</v>
      </c>
      <c r="H1160" s="5" t="s">
        <v>93</v>
      </c>
      <c r="I1160" s="3">
        <v>10.5114969497888</v>
      </c>
      <c r="J1160" s="3">
        <v>27.75</v>
      </c>
      <c r="K1160" s="3">
        <v>1.85986159169551</v>
      </c>
      <c r="L1160" s="3">
        <v>46.1347869177403</v>
      </c>
      <c r="M1160" s="3">
        <v>5.41629364368845</v>
      </c>
      <c r="N1160" s="3">
        <v>26.9960079840319</v>
      </c>
      <c r="O1160" s="3">
        <v>21.3917525773196</v>
      </c>
      <c r="P1160" s="3">
        <v>19.6680080482897</v>
      </c>
      <c r="Q1160" s="3">
        <v>32.0807627593943</v>
      </c>
      <c r="R1160" s="3">
        <v>14.0866873065015</v>
      </c>
      <c r="S1160" s="3">
        <v>82.983682983683</v>
      </c>
      <c r="T1160" s="3">
        <v>12.7580730545262</v>
      </c>
      <c r="U1160" s="3">
        <v>173.201856148492</v>
      </c>
      <c r="V1160" s="3">
        <v>12.6799557032115</v>
      </c>
      <c r="W1160" s="3">
        <v>112.353471596032</v>
      </c>
      <c r="X1160" s="3">
        <v>24.4069912609238</v>
      </c>
      <c r="Y1160" s="3"/>
      <c r="Z1160" s="3"/>
      <c r="AA1160" s="3">
        <v>0.375677840372832</v>
      </c>
      <c r="AB1160" s="3">
        <v>0.304460268460415</v>
      </c>
      <c r="AC1160" s="3">
        <v>-33.3609958506224</v>
      </c>
      <c r="AD1160" s="3">
        <v>0.853562968050277</v>
      </c>
      <c r="AE1160" s="5">
        <v>3</v>
      </c>
      <c r="AF1160" s="3">
        <v>2.06941101843334</v>
      </c>
      <c r="AG1160" s="3">
        <v>75.3815577769233</v>
      </c>
      <c r="AH1160" s="3">
        <v>67.1919663162624</v>
      </c>
      <c r="AI1160" s="3">
        <v>25.1417598529903</v>
      </c>
      <c r="AJ1160" s="3">
        <v>23.771625082587</v>
      </c>
      <c r="AK1160" s="3"/>
      <c r="AL1160" s="3"/>
      <c r="AM1160" s="3">
        <v>5</v>
      </c>
      <c r="AN1160" s="5" t="s">
        <v>56</v>
      </c>
      <c r="AO1160" s="1"/>
      <c r="AP1160" s="1"/>
      <c r="AQ1160" s="1"/>
    </row>
    <row r="1161" spans="1:43">
      <c r="A1161" s="1" t="s">
        <v>3272</v>
      </c>
      <c r="B1161" s="1" t="s">
        <v>3273</v>
      </c>
      <c r="C1161" s="3">
        <v>4.95068493150685</v>
      </c>
      <c r="D1161" s="4">
        <v>42430</v>
      </c>
      <c r="E1161" s="3">
        <v>6.8960310749</v>
      </c>
      <c r="F1161" s="5" t="s">
        <v>3274</v>
      </c>
      <c r="G1161" s="5">
        <v>1808</v>
      </c>
      <c r="H1161" s="5" t="s">
        <v>93</v>
      </c>
      <c r="I1161" s="3">
        <v>2.22092343658679</v>
      </c>
      <c r="J1161" s="3">
        <v>78.15</v>
      </c>
      <c r="K1161" s="3">
        <v>0.839205637411923</v>
      </c>
      <c r="L1161" s="3">
        <v>73.8354806739346</v>
      </c>
      <c r="M1161" s="3">
        <v>1.36518771331059</v>
      </c>
      <c r="N1161" s="3">
        <v>66.9660678642715</v>
      </c>
      <c r="O1161" s="3">
        <v>3.60692424142697</v>
      </c>
      <c r="P1161" s="3">
        <v>83.3501006036217</v>
      </c>
      <c r="Q1161" s="3">
        <v>6.21457489878543</v>
      </c>
      <c r="R1161" s="3">
        <v>80.2889576883385</v>
      </c>
      <c r="S1161" s="3">
        <v>15.2342606149341</v>
      </c>
      <c r="T1161" s="3">
        <v>86.500794070937</v>
      </c>
      <c r="U1161" s="3">
        <v>29.8762376237624</v>
      </c>
      <c r="V1161" s="3">
        <v>84.5514950166113</v>
      </c>
      <c r="W1161" s="3">
        <v>31.175</v>
      </c>
      <c r="X1161" s="3">
        <v>81.2734082397004</v>
      </c>
      <c r="Y1161" s="3"/>
      <c r="Z1161" s="3"/>
      <c r="AA1161" s="3">
        <v>0.48921717242664</v>
      </c>
      <c r="AB1161" s="3">
        <v>0.478068005608009</v>
      </c>
      <c r="AC1161" s="3">
        <v>-5.74620909816439</v>
      </c>
      <c r="AD1161" s="3">
        <v>1.64440043757528</v>
      </c>
      <c r="AE1161" s="5">
        <v>1</v>
      </c>
      <c r="AF1161" s="3">
        <v>0.680296761729152</v>
      </c>
      <c r="AG1161" s="3">
        <v>14.2795659393721</v>
      </c>
      <c r="AH1161" s="3">
        <v>14.2951805267043</v>
      </c>
      <c r="AI1161" s="3">
        <v>8.57365304716635</v>
      </c>
      <c r="AJ1161" s="3">
        <v>9.42590698705097</v>
      </c>
      <c r="AK1161" s="3"/>
      <c r="AL1161" s="3"/>
      <c r="AM1161" s="3">
        <v>50</v>
      </c>
      <c r="AN1161" s="5" t="s">
        <v>56</v>
      </c>
      <c r="AO1161" s="1"/>
      <c r="AP1161" s="1"/>
      <c r="AQ1161" s="1"/>
    </row>
    <row r="1162" spans="1:43">
      <c r="A1162" s="1" t="s">
        <v>3275</v>
      </c>
      <c r="B1162" s="1" t="s">
        <v>3276</v>
      </c>
      <c r="C1162" s="3">
        <v>4.27671232876712</v>
      </c>
      <c r="D1162" s="4">
        <v>42676</v>
      </c>
      <c r="E1162" s="3">
        <v>2.0045259964</v>
      </c>
      <c r="F1162" s="5" t="s">
        <v>3277</v>
      </c>
      <c r="G1162" s="5">
        <v>259</v>
      </c>
      <c r="H1162" s="5" t="s">
        <v>93</v>
      </c>
      <c r="I1162" s="3">
        <v>3.92477514309075</v>
      </c>
      <c r="J1162" s="3">
        <v>59.6</v>
      </c>
      <c r="K1162" s="3">
        <v>2.25261464199516</v>
      </c>
      <c r="L1162" s="3">
        <v>39.990089197225</v>
      </c>
      <c r="M1162" s="3">
        <v>0.953137410643369</v>
      </c>
      <c r="N1162" s="3">
        <v>74.0518962075848</v>
      </c>
      <c r="O1162" s="3">
        <v>5.91666666666666</v>
      </c>
      <c r="P1162" s="3">
        <v>66.2977867203219</v>
      </c>
      <c r="Q1162" s="3">
        <v>6.98653198653198</v>
      </c>
      <c r="R1162" s="3">
        <v>76.3157894736842</v>
      </c>
      <c r="S1162" s="3">
        <v>12.7772848269743</v>
      </c>
      <c r="T1162" s="3">
        <v>91.7416622551615</v>
      </c>
      <c r="U1162" s="3">
        <v>19.9056603773585</v>
      </c>
      <c r="V1162" s="3">
        <v>93.6323366555925</v>
      </c>
      <c r="W1162" s="3">
        <v>20.8174904942966</v>
      </c>
      <c r="X1162" s="3">
        <v>92.7590511860175</v>
      </c>
      <c r="Y1162" s="3"/>
      <c r="Z1162" s="3"/>
      <c r="AA1162" s="3">
        <v>0.15218983897168</v>
      </c>
      <c r="AB1162" s="3">
        <v>0.131443803673789</v>
      </c>
      <c r="AC1162" s="3">
        <v>-4.74860335195532</v>
      </c>
      <c r="AD1162" s="3">
        <v>1.36764014448114</v>
      </c>
      <c r="AE1162" s="5">
        <v>3</v>
      </c>
      <c r="AF1162" s="3">
        <v>0.42594524856961</v>
      </c>
      <c r="AG1162" s="3">
        <v>7.39511689994452</v>
      </c>
      <c r="AH1162" s="3">
        <v>9.48902791186763</v>
      </c>
      <c r="AI1162" s="3">
        <v>5.74220647646033</v>
      </c>
      <c r="AJ1162" s="3">
        <v>5.80100662789333</v>
      </c>
      <c r="AK1162" s="3"/>
      <c r="AL1162" s="3"/>
      <c r="AM1162" s="3">
        <v>0.1</v>
      </c>
      <c r="AN1162" s="5" t="s">
        <v>56</v>
      </c>
      <c r="AO1162" s="1"/>
      <c r="AP1162" s="1"/>
      <c r="AQ1162" s="1"/>
    </row>
    <row r="1163" spans="1:43">
      <c r="A1163" s="1" t="s">
        <v>3278</v>
      </c>
      <c r="B1163" s="1" t="s">
        <v>3279</v>
      </c>
      <c r="C1163" s="3">
        <v>5.1972602739726</v>
      </c>
      <c r="D1163" s="4">
        <v>42340</v>
      </c>
      <c r="E1163" s="3">
        <v>0.7069479934</v>
      </c>
      <c r="F1163" s="5" t="s">
        <v>3280</v>
      </c>
      <c r="G1163" s="5">
        <v>42</v>
      </c>
      <c r="H1163" s="5" t="s">
        <v>93</v>
      </c>
      <c r="I1163" s="3">
        <v>14.5882507212169</v>
      </c>
      <c r="J1163" s="3">
        <v>10.35</v>
      </c>
      <c r="K1163" s="3">
        <v>4.79074229523924</v>
      </c>
      <c r="L1163" s="3">
        <v>5.84737363726462</v>
      </c>
      <c r="M1163" s="3">
        <v>11.0214712234786</v>
      </c>
      <c r="N1163" s="3">
        <v>3.79241516966068</v>
      </c>
      <c r="O1163" s="3">
        <v>20.7809260539046</v>
      </c>
      <c r="P1163" s="3">
        <v>21.6800804828974</v>
      </c>
      <c r="Q1163" s="3">
        <v>13.797369449147</v>
      </c>
      <c r="R1163" s="3">
        <v>49.484004127967</v>
      </c>
      <c r="S1163" s="3">
        <v>27.3369763205829</v>
      </c>
      <c r="T1163" s="3">
        <v>65.4314452091053</v>
      </c>
      <c r="U1163" s="3">
        <v>65.1422092034395</v>
      </c>
      <c r="V1163" s="3">
        <v>57.1428571428571</v>
      </c>
      <c r="W1163" s="3">
        <v>76.2149626940916</v>
      </c>
      <c r="X1163" s="3">
        <v>42.3220973782771</v>
      </c>
      <c r="Y1163" s="3">
        <v>75.8249496981891</v>
      </c>
      <c r="Z1163" s="3">
        <v>52.5974025974026</v>
      </c>
      <c r="AA1163" s="3">
        <v>0.10653451442907</v>
      </c>
      <c r="AB1163" s="3">
        <v>0.1653804813392</v>
      </c>
      <c r="AC1163" s="3">
        <v>-20.8863032392444</v>
      </c>
      <c r="AD1163" s="3">
        <v>0.993175813573647</v>
      </c>
      <c r="AE1163" s="5">
        <v>3</v>
      </c>
      <c r="AF1163" s="3">
        <v>1.44715612610652</v>
      </c>
      <c r="AG1163" s="3">
        <v>34.9392882218459</v>
      </c>
      <c r="AH1163" s="3">
        <v>31.2451193176845</v>
      </c>
      <c r="AI1163" s="3">
        <v>21.0062655806715</v>
      </c>
      <c r="AJ1163" s="3">
        <v>16.212014051381</v>
      </c>
      <c r="AK1163" s="3"/>
      <c r="AL1163" s="3"/>
      <c r="AM1163" s="3"/>
      <c r="AN1163" s="5" t="s">
        <v>46</v>
      </c>
      <c r="AO1163" s="1"/>
      <c r="AP1163" s="1"/>
      <c r="AQ1163" s="1"/>
    </row>
    <row r="1164" spans="1:43">
      <c r="A1164" s="1" t="s">
        <v>3281</v>
      </c>
      <c r="B1164" s="1" t="s">
        <v>3282</v>
      </c>
      <c r="C1164" s="3">
        <v>5.15616438356164</v>
      </c>
      <c r="D1164" s="4">
        <v>42355</v>
      </c>
      <c r="E1164" s="3">
        <v>31.4643294403</v>
      </c>
      <c r="F1164" s="5" t="s">
        <v>1322</v>
      </c>
      <c r="G1164" s="5">
        <v>1871</v>
      </c>
      <c r="H1164" s="5" t="s">
        <v>45</v>
      </c>
      <c r="I1164" s="3">
        <v>-0.70416487762987</v>
      </c>
      <c r="J1164" s="3">
        <v>85.1910828025478</v>
      </c>
      <c r="K1164" s="3">
        <v>0.00864902266046397</v>
      </c>
      <c r="L1164" s="3">
        <v>81.2111801242236</v>
      </c>
      <c r="M1164" s="3">
        <v>-0.959314775160582</v>
      </c>
      <c r="N1164" s="3">
        <v>77.3015873015873</v>
      </c>
      <c r="O1164" s="3">
        <v>-3.80999916812243</v>
      </c>
      <c r="P1164" s="3">
        <v>95.1986754966888</v>
      </c>
      <c r="Q1164" s="3">
        <v>-4.51692815854665</v>
      </c>
      <c r="R1164" s="3">
        <v>95.3767123287671</v>
      </c>
      <c r="S1164" s="3">
        <v>-4.2798013245033</v>
      </c>
      <c r="T1164" s="3">
        <v>98.3050847457627</v>
      </c>
      <c r="U1164" s="3">
        <v>8.47091932457787</v>
      </c>
      <c r="V1164" s="3">
        <v>86.411889596603</v>
      </c>
      <c r="W1164" s="3">
        <v>14.3022963950909</v>
      </c>
      <c r="X1164" s="3">
        <v>76.303317535545</v>
      </c>
      <c r="Y1164" s="3">
        <v>25.4815629087824</v>
      </c>
      <c r="Z1164" s="3">
        <v>51.0548523206751</v>
      </c>
      <c r="AA1164" s="3">
        <v>-0.159271310315055</v>
      </c>
      <c r="AB1164" s="3">
        <v>0.143730609946959</v>
      </c>
      <c r="AC1164" s="3">
        <v>-6.18892508143322</v>
      </c>
      <c r="AD1164" s="3">
        <v>0.734886011394356</v>
      </c>
      <c r="AE1164" s="5">
        <v>2</v>
      </c>
      <c r="AF1164" s="3">
        <v>0.375508566040189</v>
      </c>
      <c r="AG1164" s="3">
        <v>-2.48019386635132</v>
      </c>
      <c r="AH1164" s="3">
        <v>4.1842644831267</v>
      </c>
      <c r="AI1164" s="3">
        <v>4.8324559626411</v>
      </c>
      <c r="AJ1164" s="3">
        <v>4.7292763857212</v>
      </c>
      <c r="AK1164" s="3"/>
      <c r="AL1164" s="3"/>
      <c r="AM1164" s="3"/>
      <c r="AN1164" s="5" t="s">
        <v>46</v>
      </c>
      <c r="AO1164" s="1"/>
      <c r="AP1164" s="1"/>
      <c r="AQ1164" s="1"/>
    </row>
    <row r="1165" spans="1:43">
      <c r="A1165" s="1" t="s">
        <v>3283</v>
      </c>
      <c r="B1165" s="1" t="s">
        <v>3284</v>
      </c>
      <c r="C1165" s="3">
        <v>4.28219178082192</v>
      </c>
      <c r="D1165" s="4">
        <v>42674</v>
      </c>
      <c r="E1165" s="3">
        <v>10.3238555876</v>
      </c>
      <c r="F1165" s="5" t="s">
        <v>2476</v>
      </c>
      <c r="G1165" s="5">
        <v>274</v>
      </c>
      <c r="H1165" s="5" t="s">
        <v>50</v>
      </c>
      <c r="I1165" s="3">
        <v>0.191570881226053</v>
      </c>
      <c r="J1165" s="3">
        <v>37.4274229566771</v>
      </c>
      <c r="K1165" s="3">
        <v>0</v>
      </c>
      <c r="L1165" s="3">
        <v>43.3820274457725</v>
      </c>
      <c r="M1165" s="3">
        <v>-0.0955109837631136</v>
      </c>
      <c r="N1165" s="3">
        <v>54.4968833481745</v>
      </c>
      <c r="O1165" s="3">
        <v>0.86788813886212</v>
      </c>
      <c r="P1165" s="3">
        <v>19.5523069894929</v>
      </c>
      <c r="Q1165" s="3">
        <v>1.16054158607352</v>
      </c>
      <c r="R1165" s="3">
        <v>45.1472718493481</v>
      </c>
      <c r="S1165" s="3">
        <v>2.14843750000002</v>
      </c>
      <c r="T1165" s="3">
        <v>37.5141242937853</v>
      </c>
      <c r="U1165" s="3">
        <v>6.02868525122907</v>
      </c>
      <c r="V1165" s="3">
        <v>54.4891640866873</v>
      </c>
      <c r="W1165" s="3">
        <v>13.3478909514563</v>
      </c>
      <c r="X1165" s="3">
        <v>54.4768069039914</v>
      </c>
      <c r="Y1165" s="3"/>
      <c r="Z1165" s="3"/>
      <c r="AA1165" s="3">
        <v>0.0571954607045483</v>
      </c>
      <c r="AB1165" s="3">
        <v>0.453994764863664</v>
      </c>
      <c r="AC1165" s="3">
        <v>-2.19047619047621</v>
      </c>
      <c r="AD1165" s="3">
        <v>1.94336072418291</v>
      </c>
      <c r="AE1165" s="5">
        <v>4</v>
      </c>
      <c r="AF1165" s="3">
        <v>0.351472485202631</v>
      </c>
      <c r="AG1165" s="3">
        <v>2.66851226211577</v>
      </c>
      <c r="AH1165" s="3">
        <v>3.22848001031892</v>
      </c>
      <c r="AI1165" s="3">
        <v>4.40332482982335</v>
      </c>
      <c r="AJ1165" s="3">
        <v>3.74772515167363</v>
      </c>
      <c r="AK1165" s="3"/>
      <c r="AL1165" s="3"/>
      <c r="AM1165" s="3">
        <v>10</v>
      </c>
      <c r="AN1165" s="5" t="s">
        <v>56</v>
      </c>
      <c r="AO1165" s="1"/>
      <c r="AP1165" s="1"/>
      <c r="AQ1165" s="1"/>
    </row>
    <row r="1166" spans="1:43">
      <c r="A1166" s="1" t="s">
        <v>3285</v>
      </c>
      <c r="B1166" s="1" t="s">
        <v>3286</v>
      </c>
      <c r="C1166" s="3">
        <v>5.02465753424658</v>
      </c>
      <c r="D1166" s="4">
        <v>42403</v>
      </c>
      <c r="E1166" s="3">
        <v>9.5228635323</v>
      </c>
      <c r="F1166" s="5" t="s">
        <v>1448</v>
      </c>
      <c r="G1166" s="5">
        <v>1835</v>
      </c>
      <c r="H1166" s="5" t="s">
        <v>93</v>
      </c>
      <c r="I1166" s="3">
        <v>13.6406844106464</v>
      </c>
      <c r="J1166" s="3">
        <v>13.9</v>
      </c>
      <c r="K1166" s="3">
        <v>2.92724924666381</v>
      </c>
      <c r="L1166" s="3">
        <v>29.583746283449</v>
      </c>
      <c r="M1166" s="3">
        <v>6.40854472630174</v>
      </c>
      <c r="N1166" s="3">
        <v>21.3073852295409</v>
      </c>
      <c r="O1166" s="3">
        <v>19.7295943915874</v>
      </c>
      <c r="P1166" s="3">
        <v>24.0442655935614</v>
      </c>
      <c r="Q1166" s="3">
        <v>21.9897959183673</v>
      </c>
      <c r="R1166" s="3">
        <v>32.5077399380805</v>
      </c>
      <c r="S1166" s="3">
        <v>71.1524695776664</v>
      </c>
      <c r="T1166" s="3">
        <v>21.1752249867655</v>
      </c>
      <c r="U1166" s="3">
        <v>155.536121712622</v>
      </c>
      <c r="V1166" s="3">
        <v>18.4385382059801</v>
      </c>
      <c r="W1166" s="3">
        <v>140.156579566704</v>
      </c>
      <c r="X1166" s="3">
        <v>14.5443196004994</v>
      </c>
      <c r="Y1166" s="3">
        <v>232.25498588</v>
      </c>
      <c r="Z1166" s="3">
        <v>5.84415584415584</v>
      </c>
      <c r="AA1166" s="3">
        <v>0.359878278959694</v>
      </c>
      <c r="AB1166" s="3">
        <v>0.390871134949151</v>
      </c>
      <c r="AC1166" s="3">
        <v>-20.1043555109084</v>
      </c>
      <c r="AD1166" s="3">
        <v>1.68343709619932</v>
      </c>
      <c r="AE1166" s="5">
        <v>7</v>
      </c>
      <c r="AF1166" s="3">
        <v>2.29180065360368</v>
      </c>
      <c r="AG1166" s="3">
        <v>68.3516052190082</v>
      </c>
      <c r="AH1166" s="3">
        <v>59.2489453615385</v>
      </c>
      <c r="AI1166" s="3">
        <v>30.0794152976153</v>
      </c>
      <c r="AJ1166" s="3">
        <v>30.9445374047123</v>
      </c>
      <c r="AK1166" s="3"/>
      <c r="AL1166" s="3"/>
      <c r="AM1166" s="3"/>
      <c r="AN1166" s="5" t="s">
        <v>46</v>
      </c>
      <c r="AO1166" s="1"/>
      <c r="AP1166" s="1"/>
      <c r="AQ1166" s="1"/>
    </row>
    <row r="1167" spans="1:43">
      <c r="A1167" s="1" t="s">
        <v>3287</v>
      </c>
      <c r="B1167" s="1" t="s">
        <v>3288</v>
      </c>
      <c r="C1167" s="3">
        <v>5.2027397260274</v>
      </c>
      <c r="D1167" s="4">
        <v>42338</v>
      </c>
      <c r="E1167" s="3">
        <v>84.0284584546</v>
      </c>
      <c r="F1167" s="5" t="s">
        <v>2476</v>
      </c>
      <c r="G1167" s="5">
        <v>274</v>
      </c>
      <c r="H1167" s="5" t="s">
        <v>50</v>
      </c>
      <c r="I1167" s="3">
        <v>0.236449874241998</v>
      </c>
      <c r="J1167" s="3">
        <v>30.5046895935686</v>
      </c>
      <c r="K1167" s="3">
        <v>0.0453844059181441</v>
      </c>
      <c r="L1167" s="3">
        <v>17.220008853475</v>
      </c>
      <c r="M1167" s="3">
        <v>0.0363042294427516</v>
      </c>
      <c r="N1167" s="3">
        <v>29.6081923419412</v>
      </c>
      <c r="O1167" s="3">
        <v>0.867903817574669</v>
      </c>
      <c r="P1167" s="3">
        <v>19.5066240292371</v>
      </c>
      <c r="Q1167" s="3">
        <v>1.69423329472527</v>
      </c>
      <c r="R1167" s="3">
        <v>7.43602124577499</v>
      </c>
      <c r="S1167" s="3">
        <v>2.21173834096823</v>
      </c>
      <c r="T1167" s="3">
        <v>34.4067796610169</v>
      </c>
      <c r="U1167" s="3">
        <v>6.88747855013222</v>
      </c>
      <c r="V1167" s="3">
        <v>32.8173374613003</v>
      </c>
      <c r="W1167" s="3">
        <v>16.0028091546528</v>
      </c>
      <c r="X1167" s="3">
        <v>21.6828478964401</v>
      </c>
      <c r="Y1167" s="3">
        <v>18.9762646516899</v>
      </c>
      <c r="Z1167" s="3">
        <v>44.4444444444444</v>
      </c>
      <c r="AA1167" s="3">
        <v>0.0941360354116052</v>
      </c>
      <c r="AB1167" s="3">
        <v>0.869340193222452</v>
      </c>
      <c r="AC1167" s="3">
        <v>-1.30694544100835</v>
      </c>
      <c r="AD1167" s="3">
        <v>3.87401573685585</v>
      </c>
      <c r="AE1167" s="5">
        <v>4</v>
      </c>
      <c r="AF1167" s="3">
        <v>0.413765974753227</v>
      </c>
      <c r="AG1167" s="3">
        <v>3.02378741080624</v>
      </c>
      <c r="AH1167" s="3">
        <v>3.47413623160089</v>
      </c>
      <c r="AI1167" s="3">
        <v>5.15792699571487</v>
      </c>
      <c r="AJ1167" s="3">
        <v>3.90412028942677</v>
      </c>
      <c r="AK1167" s="3"/>
      <c r="AL1167" s="3"/>
      <c r="AM1167" s="3">
        <v>1</v>
      </c>
      <c r="AN1167" s="5" t="s">
        <v>51</v>
      </c>
      <c r="AO1167" s="1"/>
      <c r="AP1167" s="1"/>
      <c r="AQ1167" s="1"/>
    </row>
    <row r="1168" spans="1:43">
      <c r="A1168" s="1" t="s">
        <v>3289</v>
      </c>
      <c r="B1168" s="1" t="s">
        <v>3290</v>
      </c>
      <c r="C1168" s="3">
        <v>5.18082191780822</v>
      </c>
      <c r="D1168" s="4">
        <v>42346</v>
      </c>
      <c r="E1168" s="3">
        <v>0.5221605245</v>
      </c>
      <c r="F1168" s="5" t="s">
        <v>3291</v>
      </c>
      <c r="G1168" s="5">
        <v>945</v>
      </c>
      <c r="H1168" s="5" t="s">
        <v>93</v>
      </c>
      <c r="I1168" s="3">
        <v>0.461807289066391</v>
      </c>
      <c r="J1168" s="3">
        <v>91.35</v>
      </c>
      <c r="K1168" s="3">
        <v>0.0870430241233428</v>
      </c>
      <c r="L1168" s="3">
        <v>92.5668979187314</v>
      </c>
      <c r="M1168" s="3">
        <v>-4.68352181893541</v>
      </c>
      <c r="N1168" s="3">
        <v>96.9560878243513</v>
      </c>
      <c r="O1168" s="3">
        <v>6.50347337082367</v>
      </c>
      <c r="P1168" s="3">
        <v>63.2796780684105</v>
      </c>
      <c r="Q1168" s="3">
        <v>5.12636322079278</v>
      </c>
      <c r="R1168" s="3">
        <v>84.0041279669763</v>
      </c>
      <c r="S1168" s="3">
        <v>33.6710122062609</v>
      </c>
      <c r="T1168" s="3">
        <v>58.6553732133404</v>
      </c>
      <c r="U1168" s="3">
        <v>109.146420683383</v>
      </c>
      <c r="V1168" s="3">
        <v>37.9291251384275</v>
      </c>
      <c r="W1168" s="3">
        <v>63.0177215189873</v>
      </c>
      <c r="X1168" s="3">
        <v>49.625468164794</v>
      </c>
      <c r="Y1168" s="3">
        <v>61.9517102615694</v>
      </c>
      <c r="Z1168" s="3">
        <v>60.9090909090909</v>
      </c>
      <c r="AA1168" s="3">
        <v>0.129468345638345</v>
      </c>
      <c r="AB1168" s="3">
        <v>0.148869125140768</v>
      </c>
      <c r="AC1168" s="3">
        <v>-28.5046283042275</v>
      </c>
      <c r="AD1168" s="3">
        <v>0.619426061888492</v>
      </c>
      <c r="AE1168" s="5">
        <v>5</v>
      </c>
      <c r="AF1168" s="3">
        <v>1.40714022952736</v>
      </c>
      <c r="AG1168" s="3">
        <v>46.1785137265785</v>
      </c>
      <c r="AH1168" s="3">
        <v>45.7183065134146</v>
      </c>
      <c r="AI1168" s="3">
        <v>17.9519552714639</v>
      </c>
      <c r="AJ1168" s="3">
        <v>13.9398844473512</v>
      </c>
      <c r="AK1168" s="3"/>
      <c r="AL1168" s="3"/>
      <c r="AM1168" s="3"/>
      <c r="AN1168" s="5" t="s">
        <v>46</v>
      </c>
      <c r="AO1168" s="1"/>
      <c r="AP1168" s="1"/>
      <c r="AQ1168" s="1"/>
    </row>
    <row r="1169" spans="1:43">
      <c r="A1169" s="1" t="s">
        <v>3292</v>
      </c>
      <c r="B1169" s="1" t="s">
        <v>3293</v>
      </c>
      <c r="C1169" s="3">
        <v>4.97260273972603</v>
      </c>
      <c r="D1169" s="4">
        <v>42422</v>
      </c>
      <c r="E1169" s="3">
        <v>14.1884075514</v>
      </c>
      <c r="F1169" s="5" t="s">
        <v>3294</v>
      </c>
      <c r="G1169" s="5">
        <v>1025</v>
      </c>
      <c r="H1169" s="5" t="s">
        <v>226</v>
      </c>
      <c r="I1169" s="3">
        <v>0.57353865493401</v>
      </c>
      <c r="J1169" s="3">
        <v>84.4950213371266</v>
      </c>
      <c r="K1169" s="3">
        <v>-0.00781127948757921</v>
      </c>
      <c r="L1169" s="3">
        <v>85.4497354497355</v>
      </c>
      <c r="M1169" s="3">
        <v>0.36851183942292</v>
      </c>
      <c r="N1169" s="3">
        <v>62.9055007052186</v>
      </c>
      <c r="O1169" s="3">
        <v>0.723896451333708</v>
      </c>
      <c r="P1169" s="3">
        <v>92.4528301886792</v>
      </c>
      <c r="Q1169" s="3">
        <v>1.55493851646173</v>
      </c>
      <c r="R1169" s="3">
        <v>88.6861313868613</v>
      </c>
      <c r="S1169" s="3">
        <v>3.14237370074933</v>
      </c>
      <c r="T1169" s="3">
        <v>94.1489361702128</v>
      </c>
      <c r="U1169" s="3">
        <v>12.4571729772468</v>
      </c>
      <c r="V1169" s="3">
        <v>88.1944444444444</v>
      </c>
      <c r="W1169" s="3">
        <v>38.7792714657415</v>
      </c>
      <c r="X1169" s="3">
        <v>22.1757322175732</v>
      </c>
      <c r="Y1169" s="3"/>
      <c r="Z1169" s="3"/>
      <c r="AA1169" s="3">
        <v>0.232792300897478</v>
      </c>
      <c r="AB1169" s="3">
        <v>0.966126559213644</v>
      </c>
      <c r="AC1169" s="3">
        <v>-2.9471338869759</v>
      </c>
      <c r="AD1169" s="3">
        <v>3.90908117083295</v>
      </c>
      <c r="AE1169" s="5">
        <v>1</v>
      </c>
      <c r="AF1169" s="3">
        <v>0.821084507820812</v>
      </c>
      <c r="AG1169" s="3">
        <v>3.65184661628444</v>
      </c>
      <c r="AH1169" s="3">
        <v>7.17817179791536</v>
      </c>
      <c r="AI1169" s="3">
        <v>9.8436578318549</v>
      </c>
      <c r="AJ1169" s="3">
        <v>8.29536520572409</v>
      </c>
      <c r="AK1169" s="3"/>
      <c r="AL1169" s="3"/>
      <c r="AM1169" s="3">
        <v>10000</v>
      </c>
      <c r="AN1169" s="5" t="s">
        <v>56</v>
      </c>
      <c r="AO1169" s="1"/>
      <c r="AP1169" s="1"/>
      <c r="AQ1169" s="1"/>
    </row>
    <row r="1170" spans="1:43">
      <c r="A1170" s="1" t="s">
        <v>3295</v>
      </c>
      <c r="B1170" s="1" t="s">
        <v>3296</v>
      </c>
      <c r="C1170" s="3">
        <v>5.21369863013699</v>
      </c>
      <c r="D1170" s="4">
        <v>42334</v>
      </c>
      <c r="E1170" s="3">
        <v>9.5666011474</v>
      </c>
      <c r="F1170" s="5" t="s">
        <v>3297</v>
      </c>
      <c r="G1170" s="5">
        <v>1904</v>
      </c>
      <c r="H1170" s="5" t="s">
        <v>93</v>
      </c>
      <c r="I1170" s="3">
        <v>-0.182498830135695</v>
      </c>
      <c r="J1170" s="3">
        <v>93.9</v>
      </c>
      <c r="K1170" s="3">
        <v>-0.359678624813148</v>
      </c>
      <c r="L1170" s="3">
        <v>96.9772051536174</v>
      </c>
      <c r="M1170" s="3">
        <v>-0.0187485352706798</v>
      </c>
      <c r="N1170" s="3">
        <v>85.6786427145709</v>
      </c>
      <c r="O1170" s="3">
        <v>9.28886156368481</v>
      </c>
      <c r="P1170" s="3">
        <v>52.4144869215292</v>
      </c>
      <c r="Q1170" s="3">
        <v>23.8374455732946</v>
      </c>
      <c r="R1170" s="3">
        <v>29.7729618163055</v>
      </c>
      <c r="S1170" s="3">
        <v>72.3953322130581</v>
      </c>
      <c r="T1170" s="3">
        <v>19.8517734250926</v>
      </c>
      <c r="U1170" s="3">
        <v>144.204747453176</v>
      </c>
      <c r="V1170" s="3">
        <v>22.5359911406423</v>
      </c>
      <c r="W1170" s="3">
        <v>143.351651718985</v>
      </c>
      <c r="X1170" s="3">
        <v>13.6079900124844</v>
      </c>
      <c r="Y1170" s="3">
        <v>176.148250201215</v>
      </c>
      <c r="Z1170" s="3">
        <v>17.4025974025974</v>
      </c>
      <c r="AA1170" s="3">
        <v>0.251019455206208</v>
      </c>
      <c r="AB1170" s="3">
        <v>0.363667251705549</v>
      </c>
      <c r="AC1170" s="3">
        <v>-23.7464652734671</v>
      </c>
      <c r="AD1170" s="3">
        <v>1.4500804853264</v>
      </c>
      <c r="AE1170" s="5">
        <v>2</v>
      </c>
      <c r="AF1170" s="3">
        <v>2.67273396604445</v>
      </c>
      <c r="AG1170" s="3">
        <v>83.6173182995784</v>
      </c>
      <c r="AH1170" s="3">
        <v>59.4104874036095</v>
      </c>
      <c r="AI1170" s="3">
        <v>32.8125167593016</v>
      </c>
      <c r="AJ1170" s="3">
        <v>28.1271252816458</v>
      </c>
      <c r="AK1170" s="3"/>
      <c r="AL1170" s="3"/>
      <c r="AM1170" s="3"/>
      <c r="AN1170" s="5" t="s">
        <v>46</v>
      </c>
      <c r="AO1170" s="1"/>
      <c r="AP1170" s="1"/>
      <c r="AQ1170" s="1"/>
    </row>
    <row r="1171" spans="1:43">
      <c r="A1171" s="1" t="s">
        <v>3298</v>
      </c>
      <c r="B1171" s="1" t="s">
        <v>3299</v>
      </c>
      <c r="C1171" s="3">
        <v>4.84657534246575</v>
      </c>
      <c r="D1171" s="4">
        <v>42468</v>
      </c>
      <c r="E1171" s="3">
        <v>4.6168745415</v>
      </c>
      <c r="F1171" s="5" t="s">
        <v>49</v>
      </c>
      <c r="G1171" s="5">
        <v>86</v>
      </c>
      <c r="H1171" s="5" t="s">
        <v>93</v>
      </c>
      <c r="I1171" s="3">
        <v>5.78778135048232</v>
      </c>
      <c r="J1171" s="3">
        <v>49.7</v>
      </c>
      <c r="K1171" s="3">
        <v>1.85758513931889</v>
      </c>
      <c r="L1171" s="3">
        <v>46.2338949454906</v>
      </c>
      <c r="M1171" s="3">
        <v>3.21568627450982</v>
      </c>
      <c r="N1171" s="3">
        <v>40.9181636726547</v>
      </c>
      <c r="O1171" s="3">
        <v>9.7581317764804</v>
      </c>
      <c r="P1171" s="3">
        <v>51.2072434607646</v>
      </c>
      <c r="Q1171" s="3">
        <v>15.5399473222125</v>
      </c>
      <c r="R1171" s="3">
        <v>46.078431372549</v>
      </c>
      <c r="S1171" s="3">
        <v>16.563330380868</v>
      </c>
      <c r="T1171" s="3">
        <v>83.8009528851244</v>
      </c>
      <c r="U1171" s="3">
        <v>24.6346494293957</v>
      </c>
      <c r="V1171" s="3">
        <v>90.6423034330011</v>
      </c>
      <c r="W1171" s="3">
        <v>27.6729484250681</v>
      </c>
      <c r="X1171" s="3">
        <v>85.6429463171036</v>
      </c>
      <c r="Y1171" s="3"/>
      <c r="Z1171" s="3"/>
      <c r="AA1171" s="3">
        <v>0.24071481658393</v>
      </c>
      <c r="AB1171" s="3">
        <v>0.317373427286264</v>
      </c>
      <c r="AC1171" s="3">
        <v>-4.58874458874458</v>
      </c>
      <c r="AD1171" s="3">
        <v>1.84539499249273</v>
      </c>
      <c r="AE1171" s="5">
        <v>3</v>
      </c>
      <c r="AF1171" s="3">
        <v>0.597820637649468</v>
      </c>
      <c r="AG1171" s="3">
        <v>11.8768074236534</v>
      </c>
      <c r="AH1171" s="3">
        <v>10.9010073129953</v>
      </c>
      <c r="AI1171" s="3">
        <v>8.32373334135894</v>
      </c>
      <c r="AJ1171" s="3">
        <v>7.80532510168159</v>
      </c>
      <c r="AK1171" s="3"/>
      <c r="AL1171" s="3"/>
      <c r="AM1171" s="3">
        <v>0.1</v>
      </c>
      <c r="AN1171" s="5" t="s">
        <v>56</v>
      </c>
      <c r="AO1171" s="1"/>
      <c r="AP1171" s="1"/>
      <c r="AQ1171" s="1"/>
    </row>
    <row r="1172" spans="1:43">
      <c r="A1172" s="1" t="s">
        <v>3300</v>
      </c>
      <c r="B1172" s="1" t="s">
        <v>3301</v>
      </c>
      <c r="C1172" s="3">
        <v>5.06027397260274</v>
      </c>
      <c r="D1172" s="4">
        <v>42390</v>
      </c>
      <c r="E1172" s="3">
        <v>0.8308808918</v>
      </c>
      <c r="F1172" s="5" t="s">
        <v>1747</v>
      </c>
      <c r="G1172" s="5">
        <v>1848</v>
      </c>
      <c r="H1172" s="5" t="s">
        <v>93</v>
      </c>
      <c r="I1172" s="3">
        <v>3.06960657155208</v>
      </c>
      <c r="J1172" s="3">
        <v>68.5</v>
      </c>
      <c r="K1172" s="3">
        <v>0.210172341319878</v>
      </c>
      <c r="L1172" s="3">
        <v>90.6838453914767</v>
      </c>
      <c r="M1172" s="3">
        <v>1.61977834612105</v>
      </c>
      <c r="N1172" s="3">
        <v>61.3273453093812</v>
      </c>
      <c r="O1172" s="3">
        <v>7.53270184934595</v>
      </c>
      <c r="P1172" s="3">
        <v>57.897384305835</v>
      </c>
      <c r="Q1172" s="3">
        <v>11.2978524743231</v>
      </c>
      <c r="R1172" s="3">
        <v>55.2115583075335</v>
      </c>
      <c r="S1172" s="3">
        <v>59.3582887700535</v>
      </c>
      <c r="T1172" s="3">
        <v>32.3451561672843</v>
      </c>
      <c r="U1172" s="3">
        <v>143.265306122449</v>
      </c>
      <c r="V1172" s="3">
        <v>23.0343300110742</v>
      </c>
      <c r="W1172" s="3">
        <v>130.560928433269</v>
      </c>
      <c r="X1172" s="3">
        <v>18.039950062422</v>
      </c>
      <c r="Y1172" s="3">
        <v>134.87684729064</v>
      </c>
      <c r="Z1172" s="3">
        <v>29.0909090909091</v>
      </c>
      <c r="AA1172" s="3">
        <v>0.266232878757446</v>
      </c>
      <c r="AB1172" s="3">
        <v>0.291778550169789</v>
      </c>
      <c r="AC1172" s="3">
        <v>-25.1035625517813</v>
      </c>
      <c r="AD1172" s="3">
        <v>1.27634416296117</v>
      </c>
      <c r="AE1172" s="5">
        <v>3</v>
      </c>
      <c r="AF1172" s="3">
        <v>2.23727245519263</v>
      </c>
      <c r="AG1172" s="3">
        <v>63.3543090545738</v>
      </c>
      <c r="AH1172" s="3">
        <v>57.5415190861284</v>
      </c>
      <c r="AI1172" s="3">
        <v>31.6710499975363</v>
      </c>
      <c r="AJ1172" s="3">
        <v>26.2163318318157</v>
      </c>
      <c r="AK1172" s="3"/>
      <c r="AL1172" s="3"/>
      <c r="AM1172" s="3">
        <v>1500</v>
      </c>
      <c r="AN1172" s="5" t="s">
        <v>56</v>
      </c>
      <c r="AO1172" s="1"/>
      <c r="AP1172" s="1"/>
      <c r="AQ1172" s="1"/>
    </row>
    <row r="1173" spans="1:43">
      <c r="A1173" s="1" t="s">
        <v>3302</v>
      </c>
      <c r="B1173" s="1" t="s">
        <v>3303</v>
      </c>
      <c r="C1173" s="3">
        <v>3.41369863013699</v>
      </c>
      <c r="D1173" s="4">
        <v>42991</v>
      </c>
      <c r="E1173" s="3">
        <v>0.5774499751</v>
      </c>
      <c r="F1173" s="5" t="s">
        <v>3304</v>
      </c>
      <c r="G1173" s="5">
        <v>1247</v>
      </c>
      <c r="H1173" s="5" t="s">
        <v>93</v>
      </c>
      <c r="I1173" s="3">
        <v>1.82082324455204</v>
      </c>
      <c r="J1173" s="3">
        <v>82.65</v>
      </c>
      <c r="K1173" s="3">
        <v>0</v>
      </c>
      <c r="L1173" s="3">
        <v>94.0535183349851</v>
      </c>
      <c r="M1173" s="3">
        <v>1.80110390239178</v>
      </c>
      <c r="N1173" s="3">
        <v>56.8363273453094</v>
      </c>
      <c r="O1173" s="3">
        <v>4.37847498014294</v>
      </c>
      <c r="P1173" s="3">
        <v>78.5211267605634</v>
      </c>
      <c r="Q1173" s="3">
        <v>-1.20999479092168</v>
      </c>
      <c r="R1173" s="3">
        <v>95.7172342621259</v>
      </c>
      <c r="S1173" s="3">
        <v>4.35692085051764</v>
      </c>
      <c r="T1173" s="3">
        <v>97.9354155637904</v>
      </c>
      <c r="U1173" s="3">
        <v>33.3976994239251</v>
      </c>
      <c r="V1173" s="3">
        <v>80.6201550387597</v>
      </c>
      <c r="W1173" s="3">
        <v>11.7813329954311</v>
      </c>
      <c r="X1173" s="3">
        <v>97.1910112359551</v>
      </c>
      <c r="Y1173" s="3"/>
      <c r="Z1173" s="3"/>
      <c r="AA1173" s="3">
        <v>0.0389744041994294</v>
      </c>
      <c r="AB1173" s="3">
        <v>0.0469555214098148</v>
      </c>
      <c r="AC1173" s="3">
        <v>-25.9849490925188</v>
      </c>
      <c r="AD1173" s="3">
        <v>0.145285213370567</v>
      </c>
      <c r="AE1173" s="5">
        <v>4</v>
      </c>
      <c r="AF1173" s="3">
        <v>0.352635607745033</v>
      </c>
      <c r="AG1173" s="3">
        <v>-0.493647167315936</v>
      </c>
      <c r="AH1173" s="3">
        <v>16.8481153808532</v>
      </c>
      <c r="AI1173" s="3">
        <v>4.71271151772299</v>
      </c>
      <c r="AJ1173" s="3"/>
      <c r="AK1173" s="3"/>
      <c r="AL1173" s="3"/>
      <c r="AM1173" s="3"/>
      <c r="AN1173" s="5" t="s">
        <v>46</v>
      </c>
      <c r="AO1173" s="1"/>
      <c r="AP1173" s="1"/>
      <c r="AQ1173" s="1"/>
    </row>
    <row r="1174" spans="1:43">
      <c r="A1174" s="1" t="s">
        <v>3305</v>
      </c>
      <c r="B1174" s="1" t="s">
        <v>3306</v>
      </c>
      <c r="C1174" s="3">
        <v>5.17260273972603</v>
      </c>
      <c r="D1174" s="4">
        <v>42349</v>
      </c>
      <c r="E1174" s="3">
        <v>5.9247001063</v>
      </c>
      <c r="F1174" s="5" t="s">
        <v>3307</v>
      </c>
      <c r="G1174" s="5">
        <v>1613</v>
      </c>
      <c r="H1174" s="5" t="s">
        <v>93</v>
      </c>
      <c r="I1174" s="3">
        <v>5.78647106764466</v>
      </c>
      <c r="J1174" s="3">
        <v>49.75</v>
      </c>
      <c r="K1174" s="3">
        <v>2.20472440944882</v>
      </c>
      <c r="L1174" s="3">
        <v>40.782953419227</v>
      </c>
      <c r="M1174" s="3">
        <v>2.93417922283902</v>
      </c>
      <c r="N1174" s="3">
        <v>43.5129740518962</v>
      </c>
      <c r="O1174" s="3">
        <v>10.5624825989956</v>
      </c>
      <c r="P1174" s="3">
        <v>48.7424547283702</v>
      </c>
      <c r="Q1174" s="3">
        <v>13.8307992298781</v>
      </c>
      <c r="R1174" s="3">
        <v>49.3292053663571</v>
      </c>
      <c r="S1174" s="3">
        <v>28.7255647451535</v>
      </c>
      <c r="T1174" s="3">
        <v>63.8962413975648</v>
      </c>
      <c r="U1174" s="3">
        <v>51.6036741149333</v>
      </c>
      <c r="V1174" s="3">
        <v>65.2270210409745</v>
      </c>
      <c r="W1174" s="3">
        <v>38.0898220165735</v>
      </c>
      <c r="X1174" s="3">
        <v>71.4731585518102</v>
      </c>
      <c r="Y1174" s="3">
        <v>53.7593972634731</v>
      </c>
      <c r="Z1174" s="3">
        <v>69.3506493506493</v>
      </c>
      <c r="AA1174" s="3">
        <v>0.372357397689564</v>
      </c>
      <c r="AB1174" s="3">
        <v>0.162916719594557</v>
      </c>
      <c r="AC1174" s="3">
        <v>-18.3431952662722</v>
      </c>
      <c r="AD1174" s="3">
        <v>0.617991535046164</v>
      </c>
      <c r="AE1174" s="5">
        <v>3</v>
      </c>
      <c r="AF1174" s="3">
        <v>0.813343510376801</v>
      </c>
      <c r="AG1174" s="3">
        <v>24.61058307435</v>
      </c>
      <c r="AH1174" s="3">
        <v>24.947133931253</v>
      </c>
      <c r="AI1174" s="3">
        <v>9.1669577429663</v>
      </c>
      <c r="AJ1174" s="3">
        <v>9.5750552434184</v>
      </c>
      <c r="AK1174" s="3"/>
      <c r="AL1174" s="3"/>
      <c r="AM1174" s="3">
        <v>0.1</v>
      </c>
      <c r="AN1174" s="5" t="s">
        <v>56</v>
      </c>
      <c r="AO1174" s="1"/>
      <c r="AP1174" s="1"/>
      <c r="AQ1174" s="1"/>
    </row>
    <row r="1175" spans="1:43">
      <c r="A1175" s="1" t="s">
        <v>3308</v>
      </c>
      <c r="B1175" s="1" t="s">
        <v>3309</v>
      </c>
      <c r="C1175" s="3">
        <v>5.12054794520548</v>
      </c>
      <c r="D1175" s="4">
        <v>42368</v>
      </c>
      <c r="E1175" s="3">
        <v>0.1089298751</v>
      </c>
      <c r="F1175" s="5" t="s">
        <v>3310</v>
      </c>
      <c r="G1175" s="5">
        <v>623</v>
      </c>
      <c r="H1175" s="5" t="s">
        <v>93</v>
      </c>
      <c r="I1175" s="3">
        <v>10.5026187632087</v>
      </c>
      <c r="J1175" s="3">
        <v>27.85</v>
      </c>
      <c r="K1175" s="3">
        <v>3.99515738498788</v>
      </c>
      <c r="L1175" s="3">
        <v>12.8840436075322</v>
      </c>
      <c r="M1175" s="3">
        <v>10.0173817583021</v>
      </c>
      <c r="N1175" s="3">
        <v>5.73852295409182</v>
      </c>
      <c r="O1175" s="3">
        <v>10.9819121447028</v>
      </c>
      <c r="P1175" s="3">
        <v>48.2394366197183</v>
      </c>
      <c r="Q1175" s="3">
        <v>16.1707882534776</v>
      </c>
      <c r="R1175" s="3">
        <v>44.8916408668731</v>
      </c>
      <c r="S1175" s="3">
        <v>39.8372093023256</v>
      </c>
      <c r="T1175" s="3">
        <v>52.5674960296453</v>
      </c>
      <c r="U1175" s="3">
        <v>44.7172081829122</v>
      </c>
      <c r="V1175" s="3">
        <v>69.9335548172757</v>
      </c>
      <c r="W1175" s="3">
        <v>29.8704103671706</v>
      </c>
      <c r="X1175" s="3">
        <v>83.3333333333333</v>
      </c>
      <c r="Y1175" s="3">
        <v>19.6616915422886</v>
      </c>
      <c r="Z1175" s="3">
        <v>96.3636363636364</v>
      </c>
      <c r="AA1175" s="3">
        <v>0.164783059086289</v>
      </c>
      <c r="AB1175" s="3">
        <v>0.10909576003678</v>
      </c>
      <c r="AC1175" s="3">
        <v>-27.8864970645793</v>
      </c>
      <c r="AD1175" s="3">
        <v>0.32580940672288</v>
      </c>
      <c r="AE1175" s="5">
        <v>5</v>
      </c>
      <c r="AF1175" s="3">
        <v>0.657612504857519</v>
      </c>
      <c r="AG1175" s="3">
        <v>38.5171417055038</v>
      </c>
      <c r="AH1175" s="3">
        <v>22.0736224211375</v>
      </c>
      <c r="AI1175" s="3">
        <v>8.26104693653757</v>
      </c>
      <c r="AJ1175" s="3">
        <v>4.84138522255064</v>
      </c>
      <c r="AK1175" s="3"/>
      <c r="AL1175" s="3"/>
      <c r="AM1175" s="3"/>
      <c r="AN1175" s="5" t="s">
        <v>46</v>
      </c>
      <c r="AO1175" s="1"/>
      <c r="AP1175" s="1"/>
      <c r="AQ1175" s="1"/>
    </row>
    <row r="1176" spans="1:43">
      <c r="A1176" s="1" t="s">
        <v>3311</v>
      </c>
      <c r="B1176" s="1" t="s">
        <v>3312</v>
      </c>
      <c r="C1176" s="3">
        <v>4.89041095890411</v>
      </c>
      <c r="D1176" s="4">
        <v>42452</v>
      </c>
      <c r="E1176" s="3">
        <v>5.899444652</v>
      </c>
      <c r="F1176" s="5" t="s">
        <v>3313</v>
      </c>
      <c r="G1176" s="5">
        <v>1786</v>
      </c>
      <c r="H1176" s="5" t="s">
        <v>93</v>
      </c>
      <c r="I1176" s="3">
        <v>14.6578782172003</v>
      </c>
      <c r="J1176" s="3">
        <v>9.9</v>
      </c>
      <c r="K1176" s="3">
        <v>3.63120567375887</v>
      </c>
      <c r="L1176" s="3">
        <v>17.4925668979187</v>
      </c>
      <c r="M1176" s="3">
        <v>8.94721145243065</v>
      </c>
      <c r="N1176" s="3">
        <v>9.03193612774451</v>
      </c>
      <c r="O1176" s="3">
        <v>25.9220958290245</v>
      </c>
      <c r="P1176" s="3">
        <v>9.85915492957746</v>
      </c>
      <c r="Q1176" s="3">
        <v>29.1268999646518</v>
      </c>
      <c r="R1176" s="3">
        <v>19.6594427244582</v>
      </c>
      <c r="S1176" s="3">
        <v>88.7855297157623</v>
      </c>
      <c r="T1176" s="3">
        <v>9.42297511911064</v>
      </c>
      <c r="U1176" s="3">
        <v>224.711111111111</v>
      </c>
      <c r="V1176" s="3">
        <v>3.82059800664452</v>
      </c>
      <c r="W1176" s="3">
        <v>169.196757553427</v>
      </c>
      <c r="X1176" s="3">
        <v>6.6167290886392</v>
      </c>
      <c r="Y1176" s="3"/>
      <c r="Z1176" s="3"/>
      <c r="AA1176" s="3">
        <v>0.323679971135018</v>
      </c>
      <c r="AB1176" s="3">
        <v>0.352310671946062</v>
      </c>
      <c r="AC1176" s="3">
        <v>-26.510989010989</v>
      </c>
      <c r="AD1176" s="3">
        <v>1.47205938265217</v>
      </c>
      <c r="AE1176" s="5">
        <v>3</v>
      </c>
      <c r="AF1176" s="3">
        <v>2.68814690688754</v>
      </c>
      <c r="AG1176" s="3">
        <v>97.94520447466</v>
      </c>
      <c r="AH1176" s="3">
        <v>81.1771575715702</v>
      </c>
      <c r="AI1176" s="3">
        <v>37.8101486285058</v>
      </c>
      <c r="AJ1176" s="3">
        <v>36.8536618555714</v>
      </c>
      <c r="AK1176" s="3"/>
      <c r="AL1176" s="3"/>
      <c r="AM1176" s="3"/>
      <c r="AN1176" s="5" t="s">
        <v>46</v>
      </c>
      <c r="AO1176" s="1"/>
      <c r="AP1176" s="1"/>
      <c r="AQ1176" s="1"/>
    </row>
    <row r="1177" spans="1:43">
      <c r="A1177" s="1" t="s">
        <v>3314</v>
      </c>
      <c r="B1177" s="1" t="s">
        <v>3315</v>
      </c>
      <c r="C1177" s="3">
        <v>3.78082191780822</v>
      </c>
      <c r="D1177" s="4">
        <v>42857</v>
      </c>
      <c r="E1177" s="3">
        <v>9.2191749308</v>
      </c>
      <c r="F1177" s="5" t="s">
        <v>2056</v>
      </c>
      <c r="G1177" s="5">
        <v>1175</v>
      </c>
      <c r="H1177" s="5" t="s">
        <v>93</v>
      </c>
      <c r="I1177" s="3">
        <v>1.39211136890951</v>
      </c>
      <c r="J1177" s="3">
        <v>85.75</v>
      </c>
      <c r="K1177" s="3">
        <v>0.846153846153839</v>
      </c>
      <c r="L1177" s="3">
        <v>73.4390485629336</v>
      </c>
      <c r="M1177" s="3">
        <v>0.38284839203673</v>
      </c>
      <c r="N1177" s="3">
        <v>81.4870259481038</v>
      </c>
      <c r="O1177" s="3">
        <v>4.29594272076372</v>
      </c>
      <c r="P1177" s="3">
        <v>79.0744466800805</v>
      </c>
      <c r="Q1177" s="3">
        <v>7.63546798029556</v>
      </c>
      <c r="R1177" s="3">
        <v>71.9814241486068</v>
      </c>
      <c r="S1177" s="3">
        <v>27.7777777777778</v>
      </c>
      <c r="T1177" s="3">
        <v>65.00794070937</v>
      </c>
      <c r="U1177" s="3">
        <v>47.1380471380471</v>
      </c>
      <c r="V1177" s="3">
        <v>68.4939091915836</v>
      </c>
      <c r="W1177" s="3">
        <v>25.3346080305927</v>
      </c>
      <c r="X1177" s="3">
        <v>88.3895131086142</v>
      </c>
      <c r="Y1177" s="3"/>
      <c r="Z1177" s="3"/>
      <c r="AA1177" s="3">
        <v>0.444062076583013</v>
      </c>
      <c r="AB1177" s="3">
        <v>0.0862129570529549</v>
      </c>
      <c r="AC1177" s="3">
        <v>-27.1853146853147</v>
      </c>
      <c r="AD1177" s="3">
        <v>0.287028957985943</v>
      </c>
      <c r="AE1177" s="5">
        <v>3</v>
      </c>
      <c r="AF1177" s="3">
        <v>0.499096380291684</v>
      </c>
      <c r="AG1177" s="3">
        <v>25.1023065782777</v>
      </c>
      <c r="AH1177" s="3">
        <v>23.7409714505564</v>
      </c>
      <c r="AI1177" s="3">
        <v>5.6332255708875</v>
      </c>
      <c r="AJ1177" s="3"/>
      <c r="AK1177" s="3"/>
      <c r="AL1177" s="3"/>
      <c r="AM1177" s="3">
        <v>5</v>
      </c>
      <c r="AN1177" s="5" t="s">
        <v>56</v>
      </c>
      <c r="AO1177" s="1"/>
      <c r="AP1177" s="1"/>
      <c r="AQ1177" s="1"/>
    </row>
    <row r="1178" spans="1:43">
      <c r="A1178" s="1" t="s">
        <v>3316</v>
      </c>
      <c r="B1178" s="1" t="s">
        <v>3317</v>
      </c>
      <c r="C1178" s="3">
        <v>5.21369863013699</v>
      </c>
      <c r="D1178" s="4">
        <v>42334</v>
      </c>
      <c r="E1178" s="3">
        <v>0.7254947037</v>
      </c>
      <c r="F1178" s="5" t="s">
        <v>3318</v>
      </c>
      <c r="G1178" s="5">
        <v>272</v>
      </c>
      <c r="H1178" s="5" t="s">
        <v>93</v>
      </c>
      <c r="I1178" s="3">
        <v>8.56635342654137</v>
      </c>
      <c r="J1178" s="3">
        <v>36.35</v>
      </c>
      <c r="K1178" s="3">
        <v>4.51787290379524</v>
      </c>
      <c r="L1178" s="3">
        <v>7.43310208126858</v>
      </c>
      <c r="M1178" s="3">
        <v>4.44873208379272</v>
      </c>
      <c r="N1178" s="3">
        <v>32.7844311377246</v>
      </c>
      <c r="O1178" s="3">
        <v>19.111083170931</v>
      </c>
      <c r="P1178" s="3">
        <v>26.056338028169</v>
      </c>
      <c r="Q1178" s="3">
        <v>24.9060584085965</v>
      </c>
      <c r="R1178" s="3">
        <v>27.7605779153767</v>
      </c>
      <c r="S1178" s="3">
        <v>54.7957516339869</v>
      </c>
      <c r="T1178" s="3">
        <v>37.8507146638433</v>
      </c>
      <c r="U1178" s="3">
        <v>103.994401378122</v>
      </c>
      <c r="V1178" s="3">
        <v>39.6456256921373</v>
      </c>
      <c r="W1178" s="3">
        <v>89.2618120067925</v>
      </c>
      <c r="X1178" s="3">
        <v>36.5168539325843</v>
      </c>
      <c r="Y1178" s="3">
        <v>89.47</v>
      </c>
      <c r="Z1178" s="3">
        <v>47.4025974025974</v>
      </c>
      <c r="AA1178" s="3">
        <v>0.292619338270371</v>
      </c>
      <c r="AB1178" s="3">
        <v>0.253866171198714</v>
      </c>
      <c r="AC1178" s="3">
        <v>-18.6702484889187</v>
      </c>
      <c r="AD1178" s="3">
        <v>1.26659670134202</v>
      </c>
      <c r="AE1178" s="5">
        <v>3</v>
      </c>
      <c r="AF1178" s="3">
        <v>1.69149456674261</v>
      </c>
      <c r="AG1178" s="3">
        <v>40.4542878762458</v>
      </c>
      <c r="AH1178" s="3">
        <v>45.2079297763762</v>
      </c>
      <c r="AI1178" s="3">
        <v>21.6372242548538</v>
      </c>
      <c r="AJ1178" s="3">
        <v>16.680592611718</v>
      </c>
      <c r="AK1178" s="3"/>
      <c r="AL1178" s="3"/>
      <c r="AM1178" s="3"/>
      <c r="AN1178" s="5" t="s">
        <v>46</v>
      </c>
      <c r="AO1178" s="1"/>
      <c r="AP1178" s="1"/>
      <c r="AQ1178" s="1"/>
    </row>
    <row r="1179" spans="1:43">
      <c r="A1179" s="1" t="s">
        <v>3319</v>
      </c>
      <c r="B1179" s="1" t="s">
        <v>3320</v>
      </c>
      <c r="C1179" s="3">
        <v>5.02191780821918</v>
      </c>
      <c r="D1179" s="4">
        <v>42404</v>
      </c>
      <c r="E1179" s="3">
        <v>47.8399806336</v>
      </c>
      <c r="F1179" s="5" t="s">
        <v>2578</v>
      </c>
      <c r="G1179" s="5">
        <v>1748</v>
      </c>
      <c r="H1179" s="5" t="s">
        <v>191</v>
      </c>
      <c r="I1179" s="3">
        <v>-1.0286349735891</v>
      </c>
      <c r="J1179" s="3">
        <v>96.9258589511754</v>
      </c>
      <c r="K1179" s="3">
        <v>-1.60309563294637</v>
      </c>
      <c r="L1179" s="3">
        <v>98.2876712328767</v>
      </c>
      <c r="M1179" s="3">
        <v>-5.06666666666667</v>
      </c>
      <c r="N1179" s="3">
        <v>97.8378378378378</v>
      </c>
      <c r="O1179" s="3">
        <v>17.8417742469381</v>
      </c>
      <c r="P1179" s="3">
        <v>51.8095238095238</v>
      </c>
      <c r="Q1179" s="3">
        <v>32.6378539493294</v>
      </c>
      <c r="R1179" s="3">
        <v>26.8343815513627</v>
      </c>
      <c r="S1179" s="3">
        <v>60.0719424460432</v>
      </c>
      <c r="T1179" s="3">
        <v>58.0882352941177</v>
      </c>
      <c r="U1179" s="3">
        <v>177.691107644306</v>
      </c>
      <c r="V1179" s="3">
        <v>34.8973607038123</v>
      </c>
      <c r="W1179" s="3">
        <v>178.996865203762</v>
      </c>
      <c r="X1179" s="3">
        <v>17.3144876325088</v>
      </c>
      <c r="Y1179" s="3">
        <v>256.356356356356</v>
      </c>
      <c r="Z1179" s="3">
        <v>16.4556962025316</v>
      </c>
      <c r="AA1179" s="3">
        <v>0.222934175696597</v>
      </c>
      <c r="AB1179" s="3">
        <v>0.282181280262265</v>
      </c>
      <c r="AC1179" s="3">
        <v>-37.3074346952445</v>
      </c>
      <c r="AD1179" s="3">
        <v>1.09065933190148</v>
      </c>
      <c r="AE1179" s="5">
        <v>3</v>
      </c>
      <c r="AF1179" s="3">
        <v>2.9177633346952</v>
      </c>
      <c r="AG1179" s="3">
        <v>80.207198922395</v>
      </c>
      <c r="AH1179" s="3">
        <v>78.1408675119889</v>
      </c>
      <c r="AI1179" s="3">
        <v>36.5167812515723</v>
      </c>
      <c r="AJ1179" s="3">
        <v>32.9337708661245</v>
      </c>
      <c r="AK1179" s="3"/>
      <c r="AL1179" s="3"/>
      <c r="AM1179" s="3"/>
      <c r="AN1179" s="5" t="s">
        <v>46</v>
      </c>
      <c r="AO1179" s="1"/>
      <c r="AP1179" s="1"/>
      <c r="AQ1179" s="1"/>
    </row>
    <row r="1180" spans="1:43">
      <c r="A1180" s="1" t="s">
        <v>3321</v>
      </c>
      <c r="B1180" s="1" t="s">
        <v>3322</v>
      </c>
      <c r="C1180" s="3">
        <v>5.1972602739726</v>
      </c>
      <c r="D1180" s="4">
        <v>42340</v>
      </c>
      <c r="E1180" s="3">
        <v>25.0417328882</v>
      </c>
      <c r="F1180" s="5" t="s">
        <v>3323</v>
      </c>
      <c r="G1180" s="5">
        <v>276</v>
      </c>
      <c r="H1180" s="5" t="s">
        <v>50</v>
      </c>
      <c r="I1180" s="3">
        <v>0.3442999234889</v>
      </c>
      <c r="J1180" s="3">
        <v>12.1929432782492</v>
      </c>
      <c r="K1180" s="3">
        <v>0.0095319797922074</v>
      </c>
      <c r="L1180" s="3">
        <v>41.8769366976538</v>
      </c>
      <c r="M1180" s="3">
        <v>0.133613284978037</v>
      </c>
      <c r="N1180" s="3">
        <v>16.5627782724844</v>
      </c>
      <c r="O1180" s="3">
        <v>0.28675205505638</v>
      </c>
      <c r="P1180" s="3">
        <v>79.0772042028323</v>
      </c>
      <c r="Q1180" s="3">
        <v>0.962278675904544</v>
      </c>
      <c r="R1180" s="3">
        <v>66.5861902462578</v>
      </c>
      <c r="S1180" s="3">
        <v>1.56728895177379</v>
      </c>
      <c r="T1180" s="3">
        <v>65.4237288135593</v>
      </c>
      <c r="U1180" s="3">
        <v>5.8208033099501</v>
      </c>
      <c r="V1180" s="3">
        <v>60.6811145510836</v>
      </c>
      <c r="W1180" s="3">
        <v>12.7337252374412</v>
      </c>
      <c r="X1180" s="3">
        <v>61.596548004315</v>
      </c>
      <c r="Y1180" s="3">
        <v>16.9865252438247</v>
      </c>
      <c r="Z1180" s="3">
        <v>59.8039215686275</v>
      </c>
      <c r="AA1180" s="3">
        <v>0.00625575718865406</v>
      </c>
      <c r="AB1180" s="3">
        <v>0.385696568736436</v>
      </c>
      <c r="AC1180" s="3">
        <v>-2.15410893907764</v>
      </c>
      <c r="AD1180" s="3">
        <v>1.88875572332388</v>
      </c>
      <c r="AE1180" s="5">
        <v>3</v>
      </c>
      <c r="AF1180" s="3">
        <v>0.331968561263048</v>
      </c>
      <c r="AG1180" s="3">
        <v>2.23726295959599</v>
      </c>
      <c r="AH1180" s="3">
        <v>2.94093631743995</v>
      </c>
      <c r="AI1180" s="3">
        <v>4.15352918014595</v>
      </c>
      <c r="AJ1180" s="3">
        <v>3.61788121283439</v>
      </c>
      <c r="AK1180" s="3"/>
      <c r="AL1180" s="3"/>
      <c r="AM1180" s="3"/>
      <c r="AN1180" s="5" t="s">
        <v>46</v>
      </c>
      <c r="AO1180" s="1"/>
      <c r="AP1180" s="1"/>
      <c r="AQ1180" s="1"/>
    </row>
    <row r="1181" spans="1:43">
      <c r="A1181" s="1" t="s">
        <v>3324</v>
      </c>
      <c r="B1181" s="1" t="s">
        <v>3325</v>
      </c>
      <c r="C1181" s="3">
        <v>4.85205479452055</v>
      </c>
      <c r="D1181" s="4">
        <v>42466</v>
      </c>
      <c r="E1181" s="3">
        <v>1.8176026989</v>
      </c>
      <c r="F1181" s="5" t="s">
        <v>3326</v>
      </c>
      <c r="G1181" s="5">
        <v>167</v>
      </c>
      <c r="H1181" s="5" t="s">
        <v>55</v>
      </c>
      <c r="I1181" s="3">
        <v>11.4012613322822</v>
      </c>
      <c r="J1181" s="3">
        <v>41.6817906836056</v>
      </c>
      <c r="K1181" s="3">
        <v>3.6680421824851</v>
      </c>
      <c r="L1181" s="3">
        <v>27.7966101694915</v>
      </c>
      <c r="M1181" s="3">
        <v>6.33994920515475</v>
      </c>
      <c r="N1181" s="3">
        <v>39.1382405745063</v>
      </c>
      <c r="O1181" s="3">
        <v>16.871704745167</v>
      </c>
      <c r="P1181" s="3">
        <v>58.476821192053</v>
      </c>
      <c r="Q1181" s="3">
        <v>29.5553518221407</v>
      </c>
      <c r="R1181" s="3">
        <v>33.0792682926829</v>
      </c>
      <c r="S1181" s="3">
        <v>59.7428288822948</v>
      </c>
      <c r="T1181" s="3">
        <v>59.47265625</v>
      </c>
      <c r="U1181" s="3">
        <v>119.344198680636</v>
      </c>
      <c r="V1181" s="3">
        <v>64.2276422764228</v>
      </c>
      <c r="W1181" s="3">
        <v>59.8331683868231</v>
      </c>
      <c r="X1181" s="3">
        <v>83.6393989983305</v>
      </c>
      <c r="Y1181" s="3"/>
      <c r="Z1181" s="3"/>
      <c r="AA1181" s="3">
        <v>0.310942713361856</v>
      </c>
      <c r="AB1181" s="3">
        <v>0.165567233381833</v>
      </c>
      <c r="AC1181" s="3">
        <v>-35.1873923983578</v>
      </c>
      <c r="AD1181" s="3">
        <v>0.47990844820384</v>
      </c>
      <c r="AE1181" s="5">
        <v>8</v>
      </c>
      <c r="AF1181" s="3">
        <v>1.21054809914332</v>
      </c>
      <c r="AG1181" s="3">
        <v>51.7255539099931</v>
      </c>
      <c r="AH1181" s="3">
        <v>48.7553778364806</v>
      </c>
      <c r="AI1181" s="3">
        <v>15.3395547079223</v>
      </c>
      <c r="AJ1181" s="3">
        <v>3.38593347664391</v>
      </c>
      <c r="AK1181" s="3"/>
      <c r="AL1181" s="3"/>
      <c r="AM1181" s="3">
        <v>0.1</v>
      </c>
      <c r="AN1181" s="5" t="s">
        <v>56</v>
      </c>
      <c r="AO1181" s="1"/>
      <c r="AP1181" s="1"/>
      <c r="AQ1181" s="1"/>
    </row>
    <row r="1182" spans="1:43">
      <c r="A1182" s="1" t="s">
        <v>3327</v>
      </c>
      <c r="B1182" s="1" t="s">
        <v>3328</v>
      </c>
      <c r="C1182" s="3">
        <v>5.07671232876712</v>
      </c>
      <c r="D1182" s="4">
        <v>42384</v>
      </c>
      <c r="E1182" s="3">
        <v>15.8639328241</v>
      </c>
      <c r="F1182" s="5" t="s">
        <v>3329</v>
      </c>
      <c r="G1182" s="5">
        <v>219</v>
      </c>
      <c r="H1182" s="5" t="s">
        <v>50</v>
      </c>
      <c r="I1182" s="3">
        <v>0.166620383226877</v>
      </c>
      <c r="J1182" s="3">
        <v>42.6083072800357</v>
      </c>
      <c r="K1182" s="3">
        <v>0.0277315585135847</v>
      </c>
      <c r="L1182" s="3">
        <v>29.8362107127047</v>
      </c>
      <c r="M1182" s="3">
        <v>-0.101550960118161</v>
      </c>
      <c r="N1182" s="3">
        <v>56.233303650935</v>
      </c>
      <c r="O1182" s="3">
        <v>0.810508664058136</v>
      </c>
      <c r="P1182" s="3">
        <v>28.4604842393787</v>
      </c>
      <c r="Q1182" s="3">
        <v>1.21597605462538</v>
      </c>
      <c r="R1182" s="3">
        <v>38.0009657170449</v>
      </c>
      <c r="S1182" s="3">
        <v>1.67246077233862</v>
      </c>
      <c r="T1182" s="3">
        <v>60.9039548022599</v>
      </c>
      <c r="U1182" s="3">
        <v>5.52532233793103</v>
      </c>
      <c r="V1182" s="3">
        <v>69.2724458204334</v>
      </c>
      <c r="W1182" s="3">
        <v>13.3420128814815</v>
      </c>
      <c r="X1182" s="3">
        <v>54.908306364617</v>
      </c>
      <c r="Y1182" s="3">
        <v>18.1674649150495</v>
      </c>
      <c r="Z1182" s="3">
        <v>50</v>
      </c>
      <c r="AA1182" s="3">
        <v>0.0172559429974211</v>
      </c>
      <c r="AB1182" s="3">
        <v>0.351581211597434</v>
      </c>
      <c r="AC1182" s="3">
        <v>-2.74097761534949</v>
      </c>
      <c r="AD1182" s="3">
        <v>1.55239737057575</v>
      </c>
      <c r="AE1182" s="5">
        <v>4</v>
      </c>
      <c r="AF1182" s="3">
        <v>0.349414942947581</v>
      </c>
      <c r="AG1182" s="3">
        <v>2.33999354402452</v>
      </c>
      <c r="AH1182" s="3">
        <v>2.88405698799448</v>
      </c>
      <c r="AI1182" s="3">
        <v>4.36756252479049</v>
      </c>
      <c r="AJ1182" s="3">
        <v>3.61193981068131</v>
      </c>
      <c r="AK1182" s="3"/>
      <c r="AL1182" s="3"/>
      <c r="AM1182" s="3">
        <v>100</v>
      </c>
      <c r="AN1182" s="5" t="s">
        <v>56</v>
      </c>
      <c r="AO1182" s="1"/>
      <c r="AP1182" s="1"/>
      <c r="AQ1182" s="1"/>
    </row>
    <row r="1183" spans="1:43">
      <c r="A1183" s="1" t="s">
        <v>3330</v>
      </c>
      <c r="B1183" s="1" t="s">
        <v>3331</v>
      </c>
      <c r="C1183" s="3">
        <v>4.16164383561644</v>
      </c>
      <c r="D1183" s="4">
        <v>42718</v>
      </c>
      <c r="E1183" s="3">
        <v>0.5192184498</v>
      </c>
      <c r="F1183" s="5" t="s">
        <v>3332</v>
      </c>
      <c r="G1183" s="5">
        <v>269</v>
      </c>
      <c r="H1183" s="5" t="s">
        <v>55</v>
      </c>
      <c r="I1183" s="3">
        <v>10.4806408544726</v>
      </c>
      <c r="J1183" s="3">
        <v>49.1228070175439</v>
      </c>
      <c r="K1183" s="3">
        <v>4.48232323232323</v>
      </c>
      <c r="L1183" s="3">
        <v>12.5988700564972</v>
      </c>
      <c r="M1183" s="3">
        <v>3.76175548589342</v>
      </c>
      <c r="N1183" s="3">
        <v>62.8964691801317</v>
      </c>
      <c r="O1183" s="3">
        <v>21.0680321872714</v>
      </c>
      <c r="P1183" s="3">
        <v>39.6688741721854</v>
      </c>
      <c r="Q1183" s="3">
        <v>23.6920777279522</v>
      </c>
      <c r="R1183" s="3">
        <v>49.1615853658537</v>
      </c>
      <c r="S1183" s="3">
        <v>70.442842430484</v>
      </c>
      <c r="T1183" s="3">
        <v>42.08984375</v>
      </c>
      <c r="U1183" s="3">
        <v>134.419263456091</v>
      </c>
      <c r="V1183" s="3">
        <v>54.20054200542</v>
      </c>
      <c r="W1183" s="3">
        <v>84.7098214285714</v>
      </c>
      <c r="X1183" s="3">
        <v>68.1135225375626</v>
      </c>
      <c r="Y1183" s="3"/>
      <c r="Z1183" s="3"/>
      <c r="AA1183" s="3">
        <v>0.287918154515927</v>
      </c>
      <c r="AB1183" s="3">
        <v>0.192700959879378</v>
      </c>
      <c r="AC1183" s="3">
        <v>-33.4018499486125</v>
      </c>
      <c r="AD1183" s="3">
        <v>0.678110320799165</v>
      </c>
      <c r="AE1183" s="5">
        <v>7</v>
      </c>
      <c r="AF1183" s="3">
        <v>1.61777499168873</v>
      </c>
      <c r="AG1183" s="3">
        <v>65.5591186362237</v>
      </c>
      <c r="AH1183" s="3">
        <v>53.7721615926741</v>
      </c>
      <c r="AI1183" s="3">
        <v>19.6686990080098</v>
      </c>
      <c r="AJ1183" s="3">
        <v>14.5963678986717</v>
      </c>
      <c r="AK1183" s="3"/>
      <c r="AL1183" s="3"/>
      <c r="AM1183" s="3"/>
      <c r="AN1183" s="5" t="s">
        <v>46</v>
      </c>
      <c r="AO1183" s="1"/>
      <c r="AP1183" s="1"/>
      <c r="AQ1183" s="1"/>
    </row>
    <row r="1184" spans="1:43">
      <c r="A1184" s="1" t="s">
        <v>3333</v>
      </c>
      <c r="B1184" s="1" t="s">
        <v>3334</v>
      </c>
      <c r="C1184" s="3">
        <v>3.56438356164384</v>
      </c>
      <c r="D1184" s="4">
        <v>42936</v>
      </c>
      <c r="E1184" s="3">
        <v>2.4630064425</v>
      </c>
      <c r="F1184" s="5" t="s">
        <v>1451</v>
      </c>
      <c r="G1184" s="5">
        <v>353</v>
      </c>
      <c r="H1184" s="5" t="s">
        <v>93</v>
      </c>
      <c r="I1184" s="3">
        <v>14.8108108108108</v>
      </c>
      <c r="J1184" s="3">
        <v>9.6</v>
      </c>
      <c r="K1184" s="3">
        <v>4.83711747285293</v>
      </c>
      <c r="L1184" s="3">
        <v>5.50049554013875</v>
      </c>
      <c r="M1184" s="3">
        <v>7.98169801728521</v>
      </c>
      <c r="N1184" s="3">
        <v>11.5768463073852</v>
      </c>
      <c r="O1184" s="3">
        <v>29.4332723948812</v>
      </c>
      <c r="P1184" s="3">
        <v>4.42655935613682</v>
      </c>
      <c r="Q1184" s="3">
        <v>38.5518590998043</v>
      </c>
      <c r="R1184" s="3">
        <v>7.12074303405573</v>
      </c>
      <c r="S1184" s="3">
        <v>98.876404494382</v>
      </c>
      <c r="T1184" s="3">
        <v>4.49973530968767</v>
      </c>
      <c r="U1184" s="3">
        <v>189.373297002725</v>
      </c>
      <c r="V1184" s="3">
        <v>8.80398671096346</v>
      </c>
      <c r="W1184" s="3">
        <v>135.476718403548</v>
      </c>
      <c r="X1184" s="3">
        <v>15.6679151061174</v>
      </c>
      <c r="Y1184" s="3"/>
      <c r="Z1184" s="3"/>
      <c r="AA1184" s="3">
        <v>0.40760722790008</v>
      </c>
      <c r="AB1184" s="3">
        <v>0.314602119054927</v>
      </c>
      <c r="AC1184" s="3">
        <v>-28.1092012133468</v>
      </c>
      <c r="AD1184" s="3">
        <v>1.17295767256673</v>
      </c>
      <c r="AE1184" s="5">
        <v>7</v>
      </c>
      <c r="AF1184" s="3">
        <v>2.23079846571584</v>
      </c>
      <c r="AG1184" s="3">
        <v>90.9563155963428</v>
      </c>
      <c r="AH1184" s="3">
        <v>68.9517317481319</v>
      </c>
      <c r="AI1184" s="3">
        <v>29.1636378466847</v>
      </c>
      <c r="AJ1184" s="3"/>
      <c r="AK1184" s="3"/>
      <c r="AL1184" s="3"/>
      <c r="AM1184" s="3"/>
      <c r="AN1184" s="5" t="s">
        <v>46</v>
      </c>
      <c r="AO1184" s="1"/>
      <c r="AP1184" s="1"/>
      <c r="AQ1184" s="1"/>
    </row>
    <row r="1185" spans="1:43">
      <c r="A1185" s="1" t="s">
        <v>3335</v>
      </c>
      <c r="B1185" s="1" t="s">
        <v>3336</v>
      </c>
      <c r="C1185" s="3">
        <v>3.47123287671233</v>
      </c>
      <c r="D1185" s="4">
        <v>42970</v>
      </c>
      <c r="E1185" s="3">
        <v>0.9007938444</v>
      </c>
      <c r="F1185" s="5" t="s">
        <v>3337</v>
      </c>
      <c r="G1185" s="5">
        <v>801</v>
      </c>
      <c r="H1185" s="5" t="s">
        <v>93</v>
      </c>
      <c r="I1185" s="3">
        <v>4.68895078922934</v>
      </c>
      <c r="J1185" s="3">
        <v>54.25</v>
      </c>
      <c r="K1185" s="3">
        <v>2.49999999999999</v>
      </c>
      <c r="L1185" s="3">
        <v>36.0257680872151</v>
      </c>
      <c r="M1185" s="3">
        <v>0.579839429081173</v>
      </c>
      <c r="N1185" s="3">
        <v>79.0419161676647</v>
      </c>
      <c r="O1185" s="3">
        <v>18.4971098265896</v>
      </c>
      <c r="P1185" s="3">
        <v>28.0181086519115</v>
      </c>
      <c r="Q1185" s="3">
        <v>24.7234513274336</v>
      </c>
      <c r="R1185" s="3">
        <v>28.0701754385965</v>
      </c>
      <c r="S1185" s="3">
        <v>65.8088235294117</v>
      </c>
      <c r="T1185" s="3">
        <v>26.5749073583907</v>
      </c>
      <c r="U1185" s="3">
        <v>182.581453634085</v>
      </c>
      <c r="V1185" s="3">
        <v>10.5204872646733</v>
      </c>
      <c r="W1185" s="3">
        <v>147.530186608123</v>
      </c>
      <c r="X1185" s="3">
        <v>11.8601747815231</v>
      </c>
      <c r="Y1185" s="3"/>
      <c r="Z1185" s="3"/>
      <c r="AA1185" s="3">
        <v>0.27590955388677</v>
      </c>
      <c r="AB1185" s="3">
        <v>0.354524862308572</v>
      </c>
      <c r="AC1185" s="3">
        <v>-26.7497603068073</v>
      </c>
      <c r="AD1185" s="3">
        <v>1.31582380077109</v>
      </c>
      <c r="AE1185" s="5">
        <v>5</v>
      </c>
      <c r="AF1185" s="3">
        <v>2.50986923907669</v>
      </c>
      <c r="AG1185" s="3">
        <v>63.9857863999306</v>
      </c>
      <c r="AH1185" s="3">
        <v>67.8493604319098</v>
      </c>
      <c r="AI1185" s="3">
        <v>31.9780184113908</v>
      </c>
      <c r="AJ1185" s="3"/>
      <c r="AK1185" s="3"/>
      <c r="AL1185" s="3"/>
      <c r="AM1185" s="3"/>
      <c r="AN1185" s="5" t="s">
        <v>46</v>
      </c>
      <c r="AO1185" s="1"/>
      <c r="AP1185" s="1"/>
      <c r="AQ1185" s="1"/>
    </row>
    <row r="1186" spans="1:43">
      <c r="A1186" s="1" t="s">
        <v>3338</v>
      </c>
      <c r="B1186" s="1" t="s">
        <v>3339</v>
      </c>
      <c r="C1186" s="3">
        <v>5.13972602739726</v>
      </c>
      <c r="D1186" s="4">
        <v>42361</v>
      </c>
      <c r="E1186" s="3">
        <v>0.3519909691</v>
      </c>
      <c r="F1186" s="5" t="s">
        <v>3340</v>
      </c>
      <c r="G1186" s="5">
        <v>1283</v>
      </c>
      <c r="H1186" s="5" t="s">
        <v>93</v>
      </c>
      <c r="I1186" s="3">
        <v>8.73108265424914</v>
      </c>
      <c r="J1186" s="3">
        <v>35.7</v>
      </c>
      <c r="K1186" s="3">
        <v>4.35754189944134</v>
      </c>
      <c r="L1186" s="3">
        <v>8.9197224975223</v>
      </c>
      <c r="M1186" s="3">
        <v>3.77777777777778</v>
      </c>
      <c r="N1186" s="3">
        <v>36.87624750499</v>
      </c>
      <c r="O1186" s="3">
        <v>12.9383313180169</v>
      </c>
      <c r="P1186" s="3">
        <v>43.2595573440644</v>
      </c>
      <c r="Q1186" s="3">
        <v>17.3366834170854</v>
      </c>
      <c r="R1186" s="3">
        <v>42.6212590299278</v>
      </c>
      <c r="S1186" s="3">
        <v>37.9615952732644</v>
      </c>
      <c r="T1186" s="3">
        <v>54.8967707781895</v>
      </c>
      <c r="U1186" s="3">
        <v>53.6184210526316</v>
      </c>
      <c r="V1186" s="3">
        <v>64.3410852713178</v>
      </c>
      <c r="W1186" s="3">
        <v>24.6995994659546</v>
      </c>
      <c r="X1186" s="3">
        <v>89.0761548064919</v>
      </c>
      <c r="Y1186" s="3">
        <v>9.36768149882905</v>
      </c>
      <c r="Z1186" s="3">
        <v>98.4415584415584</v>
      </c>
      <c r="AA1186" s="3">
        <v>0.244696154850037</v>
      </c>
      <c r="AB1186" s="3">
        <v>0.0773047904561148</v>
      </c>
      <c r="AC1186" s="3">
        <v>-29.2024539877301</v>
      </c>
      <c r="AD1186" s="3">
        <v>0.260968990547247</v>
      </c>
      <c r="AE1186" s="5">
        <v>10</v>
      </c>
      <c r="AF1186" s="3">
        <v>0.404095176669608</v>
      </c>
      <c r="AG1186" s="3">
        <v>26.4543399579293</v>
      </c>
      <c r="AH1186" s="3">
        <v>25.5499295177631</v>
      </c>
      <c r="AI1186" s="3">
        <v>5.04133259984656</v>
      </c>
      <c r="AJ1186" s="3">
        <v>5.21292887204348</v>
      </c>
      <c r="AK1186" s="3"/>
      <c r="AL1186" s="3"/>
      <c r="AM1186" s="3">
        <v>1</v>
      </c>
      <c r="AN1186" s="5" t="s">
        <v>56</v>
      </c>
      <c r="AO1186" s="1"/>
      <c r="AP1186" s="1"/>
      <c r="AQ1186" s="1"/>
    </row>
    <row r="1187" spans="1:43">
      <c r="A1187" s="1" t="s">
        <v>3341</v>
      </c>
      <c r="B1187" s="1" t="s">
        <v>3342</v>
      </c>
      <c r="C1187" s="3">
        <v>5.14520547945205</v>
      </c>
      <c r="D1187" s="4">
        <v>42359</v>
      </c>
      <c r="E1187" s="3">
        <v>1.9263017324</v>
      </c>
      <c r="F1187" s="5" t="s">
        <v>3343</v>
      </c>
      <c r="G1187" s="5">
        <v>1879</v>
      </c>
      <c r="H1187" s="5" t="s">
        <v>64</v>
      </c>
      <c r="I1187" s="3">
        <v>0.21714043484233</v>
      </c>
      <c r="J1187" s="3">
        <v>93.002915451895</v>
      </c>
      <c r="K1187" s="3">
        <v>0.0305616262163347</v>
      </c>
      <c r="L1187" s="3">
        <v>94.0233236151604</v>
      </c>
      <c r="M1187" s="3">
        <v>0.173133713599691</v>
      </c>
      <c r="N1187" s="3">
        <v>85.8600583090379</v>
      </c>
      <c r="O1187" s="3">
        <v>0.481179957767679</v>
      </c>
      <c r="P1187" s="3">
        <v>94.2982456140351</v>
      </c>
      <c r="Q1187" s="3">
        <v>0.931505416540212</v>
      </c>
      <c r="R1187" s="3">
        <v>93.1952662721893</v>
      </c>
      <c r="S1187" s="3">
        <v>1.63510042697954</v>
      </c>
      <c r="T1187" s="3">
        <v>93.7031484257871</v>
      </c>
      <c r="U1187" s="3">
        <v>3.91787933064647</v>
      </c>
      <c r="V1187" s="3">
        <v>91.2037037037037</v>
      </c>
      <c r="W1187" s="3">
        <v>7.31260216075055</v>
      </c>
      <c r="X1187" s="3">
        <v>86.2654320987654</v>
      </c>
      <c r="Y1187" s="3">
        <v>14.0752680674053</v>
      </c>
      <c r="Z1187" s="3">
        <v>84.7117794486216</v>
      </c>
      <c r="AA1187" s="3">
        <v>-0.811190427947386</v>
      </c>
      <c r="AB1187" s="3">
        <v>0.765837390712927</v>
      </c>
      <c r="AC1187" s="3">
        <v>0</v>
      </c>
      <c r="AD1187" s="3"/>
      <c r="AE1187" s="5"/>
      <c r="AF1187" s="3">
        <v>0.194656030364989</v>
      </c>
      <c r="AG1187" s="3">
        <v>1.19767188443727</v>
      </c>
      <c r="AH1187" s="3">
        <v>1.40015589068629</v>
      </c>
      <c r="AI1187" s="3">
        <v>1.78675489819857</v>
      </c>
      <c r="AJ1187" s="3">
        <v>2.00223793492293</v>
      </c>
      <c r="AK1187" s="3"/>
      <c r="AL1187" s="3"/>
      <c r="AM1187" s="3">
        <v>100</v>
      </c>
      <c r="AN1187" s="5" t="s">
        <v>56</v>
      </c>
      <c r="AO1187" s="1"/>
      <c r="AP1187" s="1"/>
      <c r="AQ1187" s="1"/>
    </row>
    <row r="1188" spans="1:43">
      <c r="A1188" s="1" t="s">
        <v>3344</v>
      </c>
      <c r="B1188" s="1" t="s">
        <v>3345</v>
      </c>
      <c r="C1188" s="3">
        <v>5.1972602739726</v>
      </c>
      <c r="D1188" s="4">
        <v>42340</v>
      </c>
      <c r="E1188" s="3">
        <v>4.2849954511</v>
      </c>
      <c r="F1188" s="5" t="s">
        <v>3346</v>
      </c>
      <c r="G1188" s="5">
        <v>519</v>
      </c>
      <c r="H1188" s="5" t="s">
        <v>50</v>
      </c>
      <c r="I1188" s="3">
        <v>-0.00843668269636867</v>
      </c>
      <c r="J1188" s="3">
        <v>70.3885663242519</v>
      </c>
      <c r="K1188" s="3">
        <v>0.0253185922862644</v>
      </c>
      <c r="L1188" s="3">
        <v>30.5002213368747</v>
      </c>
      <c r="M1188" s="3">
        <v>-0.143230263712198</v>
      </c>
      <c r="N1188" s="3">
        <v>63.1344612644702</v>
      </c>
      <c r="O1188" s="3">
        <v>0.628290032263541</v>
      </c>
      <c r="P1188" s="3">
        <v>56.6011877569667</v>
      </c>
      <c r="Q1188" s="3">
        <v>1.00562468041589</v>
      </c>
      <c r="R1188" s="3">
        <v>62.5301786576533</v>
      </c>
      <c r="S1188" s="3">
        <v>1.95268817204301</v>
      </c>
      <c r="T1188" s="3">
        <v>47.0056497175141</v>
      </c>
      <c r="U1188" s="3">
        <v>7.18861146027498</v>
      </c>
      <c r="V1188" s="3">
        <v>26.7801857585139</v>
      </c>
      <c r="W1188" s="3">
        <v>11.2609346909508</v>
      </c>
      <c r="X1188" s="3">
        <v>77.0226537216828</v>
      </c>
      <c r="Y1188" s="3">
        <v>15.9650762947159</v>
      </c>
      <c r="Z1188" s="3">
        <v>69.6078431372549</v>
      </c>
      <c r="AA1188" s="3">
        <v>0.0407584541180584</v>
      </c>
      <c r="AB1188" s="3">
        <v>0.451634888809926</v>
      </c>
      <c r="AC1188" s="3">
        <v>-1.70516589668206</v>
      </c>
      <c r="AD1188" s="3">
        <v>2.11957686906729</v>
      </c>
      <c r="AE1188" s="5">
        <v>3</v>
      </c>
      <c r="AF1188" s="3">
        <v>0.299086691918685</v>
      </c>
      <c r="AG1188" s="3">
        <v>2.79492365907334</v>
      </c>
      <c r="AH1188" s="3">
        <v>3.5395780885773</v>
      </c>
      <c r="AI1188" s="3">
        <v>3.7431958534432</v>
      </c>
      <c r="AJ1188" s="3">
        <v>3.61087204772135</v>
      </c>
      <c r="AK1188" s="3"/>
      <c r="AL1188" s="3"/>
      <c r="AM1188" s="3">
        <v>0.01</v>
      </c>
      <c r="AN1188" s="5" t="s">
        <v>56</v>
      </c>
      <c r="AO1188" s="1"/>
      <c r="AP1188" s="1"/>
      <c r="AQ1188" s="1"/>
    </row>
    <row r="1189" spans="1:43">
      <c r="A1189" s="1" t="s">
        <v>3347</v>
      </c>
      <c r="B1189" s="1" t="s">
        <v>3348</v>
      </c>
      <c r="C1189" s="3">
        <v>4.69315068493151</v>
      </c>
      <c r="D1189" s="4">
        <v>42524</v>
      </c>
      <c r="E1189" s="3">
        <v>4.5005217993</v>
      </c>
      <c r="F1189" s="5" t="s">
        <v>258</v>
      </c>
      <c r="G1189" s="5">
        <v>1714</v>
      </c>
      <c r="H1189" s="5" t="s">
        <v>93</v>
      </c>
      <c r="I1189" s="3">
        <v>12.9567408651827</v>
      </c>
      <c r="J1189" s="3">
        <v>16.25</v>
      </c>
      <c r="K1189" s="3">
        <v>4.57520575464973</v>
      </c>
      <c r="L1189" s="3">
        <v>7.23488602576809</v>
      </c>
      <c r="M1189" s="3">
        <v>5.35696797571246</v>
      </c>
      <c r="N1189" s="3">
        <v>27.6447105788423</v>
      </c>
      <c r="O1189" s="3">
        <v>19.8262419247048</v>
      </c>
      <c r="P1189" s="3">
        <v>23.692152917505</v>
      </c>
      <c r="Q1189" s="3">
        <v>31.8274650763826</v>
      </c>
      <c r="R1189" s="3">
        <v>14.3446852425181</v>
      </c>
      <c r="S1189" s="3">
        <v>77.2420231753528</v>
      </c>
      <c r="T1189" s="3">
        <v>16.7284277395447</v>
      </c>
      <c r="U1189" s="3">
        <v>171.027880416527</v>
      </c>
      <c r="V1189" s="3">
        <v>13.233665559247</v>
      </c>
      <c r="W1189" s="3">
        <v>144.259441459169</v>
      </c>
      <c r="X1189" s="3">
        <v>13.2334581772784</v>
      </c>
      <c r="Y1189" s="3"/>
      <c r="Z1189" s="3"/>
      <c r="AA1189" s="3">
        <v>0.335365656603539</v>
      </c>
      <c r="AB1189" s="3">
        <v>0.327911876632907</v>
      </c>
      <c r="AC1189" s="3">
        <v>-22.7046363190012</v>
      </c>
      <c r="AD1189" s="3">
        <v>1.52395908248403</v>
      </c>
      <c r="AE1189" s="5">
        <v>5</v>
      </c>
      <c r="AF1189" s="3">
        <v>2.37790414676997</v>
      </c>
      <c r="AG1189" s="3">
        <v>84.5713003727912</v>
      </c>
      <c r="AH1189" s="3">
        <v>67.338349322631</v>
      </c>
      <c r="AI1189" s="3">
        <v>33.6800609803017</v>
      </c>
      <c r="AJ1189" s="3">
        <v>33.6574134755387</v>
      </c>
      <c r="AK1189" s="3"/>
      <c r="AL1189" s="3"/>
      <c r="AM1189" s="3">
        <v>100</v>
      </c>
      <c r="AN1189" s="5" t="s">
        <v>56</v>
      </c>
      <c r="AO1189" s="1"/>
      <c r="AP1189" s="1"/>
      <c r="AQ1189" s="1"/>
    </row>
    <row r="1190" spans="1:43">
      <c r="A1190" s="1" t="s">
        <v>3349</v>
      </c>
      <c r="B1190" s="1" t="s">
        <v>3350</v>
      </c>
      <c r="C1190" s="3">
        <v>4.87397260273973</v>
      </c>
      <c r="D1190" s="4">
        <v>42458</v>
      </c>
      <c r="E1190" s="3">
        <v>153.1360243367</v>
      </c>
      <c r="F1190" s="5" t="s">
        <v>553</v>
      </c>
      <c r="G1190" s="5">
        <v>541</v>
      </c>
      <c r="H1190" s="5" t="s">
        <v>93</v>
      </c>
      <c r="I1190" s="3">
        <v>2.42380781642164</v>
      </c>
      <c r="J1190" s="3">
        <v>75.05</v>
      </c>
      <c r="K1190" s="3">
        <v>0.875768062716291</v>
      </c>
      <c r="L1190" s="3">
        <v>72.6461843409316</v>
      </c>
      <c r="M1190" s="3">
        <v>-3.22842914732885</v>
      </c>
      <c r="N1190" s="3">
        <v>95.4091816367265</v>
      </c>
      <c r="O1190" s="3">
        <v>25.1029167031619</v>
      </c>
      <c r="P1190" s="3">
        <v>11.0663983903421</v>
      </c>
      <c r="Q1190" s="3">
        <v>51.5598471986417</v>
      </c>
      <c r="R1190" s="3">
        <v>1.80598555211558</v>
      </c>
      <c r="S1190" s="3">
        <v>123.643623267831</v>
      </c>
      <c r="T1190" s="3">
        <v>1.1646373742721</v>
      </c>
      <c r="U1190" s="3">
        <v>236.783777410988</v>
      </c>
      <c r="V1190" s="3">
        <v>2.71317829457364</v>
      </c>
      <c r="W1190" s="3">
        <v>170.921851289833</v>
      </c>
      <c r="X1190" s="3">
        <v>6.36704119850187</v>
      </c>
      <c r="Y1190" s="3"/>
      <c r="Z1190" s="3"/>
      <c r="AA1190" s="3">
        <v>0.319265272735622</v>
      </c>
      <c r="AB1190" s="3">
        <v>0.279489009696304</v>
      </c>
      <c r="AC1190" s="3">
        <v>-38.015644298065</v>
      </c>
      <c r="AD1190" s="3">
        <v>1.03435179937505</v>
      </c>
      <c r="AE1190" s="5">
        <v>7</v>
      </c>
      <c r="AF1190" s="3">
        <v>2.92664381408378</v>
      </c>
      <c r="AG1190" s="3">
        <v>143.423897144739</v>
      </c>
      <c r="AH1190" s="3">
        <v>89.2364665835598</v>
      </c>
      <c r="AI1190" s="3">
        <v>35.6802195774055</v>
      </c>
      <c r="AJ1190" s="3">
        <v>32.6808577480036</v>
      </c>
      <c r="AK1190" s="3"/>
      <c r="AL1190" s="3"/>
      <c r="AM1190" s="3">
        <v>500</v>
      </c>
      <c r="AN1190" s="5" t="s">
        <v>56</v>
      </c>
      <c r="AO1190" s="1"/>
      <c r="AP1190" s="1"/>
      <c r="AQ1190" s="1"/>
    </row>
    <row r="1191" spans="1:43">
      <c r="A1191" s="1" t="s">
        <v>3351</v>
      </c>
      <c r="B1191" s="1" t="s">
        <v>3352</v>
      </c>
      <c r="C1191" s="3">
        <v>4.77534246575342</v>
      </c>
      <c r="D1191" s="4">
        <v>42494</v>
      </c>
      <c r="E1191" s="3">
        <v>0.4656910154</v>
      </c>
      <c r="F1191" s="5" t="s">
        <v>108</v>
      </c>
      <c r="G1191" s="5">
        <v>377</v>
      </c>
      <c r="H1191" s="5" t="s">
        <v>93</v>
      </c>
      <c r="I1191" s="3">
        <v>1.81695068276718</v>
      </c>
      <c r="J1191" s="3">
        <v>82.8</v>
      </c>
      <c r="K1191" s="3">
        <v>0.596532307520763</v>
      </c>
      <c r="L1191" s="3">
        <v>82.7552031714569</v>
      </c>
      <c r="M1191" s="3">
        <v>-1.13960113960114</v>
      </c>
      <c r="N1191" s="3">
        <v>90.2694610778443</v>
      </c>
      <c r="O1191" s="3">
        <v>2.65688115150481</v>
      </c>
      <c r="P1191" s="3">
        <v>87.8269617706237</v>
      </c>
      <c r="Q1191" s="3">
        <v>3.22654462242563</v>
      </c>
      <c r="R1191" s="3">
        <v>89.2672858617131</v>
      </c>
      <c r="S1191" s="3">
        <v>13.1994981179423</v>
      </c>
      <c r="T1191" s="3">
        <v>90.8946532556908</v>
      </c>
      <c r="U1191" s="3">
        <v>95.7262175940991</v>
      </c>
      <c r="V1191" s="3">
        <v>42.5802879291251</v>
      </c>
      <c r="W1191" s="3">
        <v>59.7379603399433</v>
      </c>
      <c r="X1191" s="3">
        <v>51.310861423221</v>
      </c>
      <c r="Y1191" s="3"/>
      <c r="Z1191" s="3"/>
      <c r="AA1191" s="3">
        <v>0.0527379398666499</v>
      </c>
      <c r="AB1191" s="3">
        <v>0.146116892008953</v>
      </c>
      <c r="AC1191" s="3">
        <v>-27.822347200397</v>
      </c>
      <c r="AD1191" s="3">
        <v>0.606115500424384</v>
      </c>
      <c r="AE1191" s="5">
        <v>5</v>
      </c>
      <c r="AF1191" s="3">
        <v>1.34308531429543</v>
      </c>
      <c r="AG1191" s="3">
        <v>30.6890610818503</v>
      </c>
      <c r="AH1191" s="3">
        <v>42.6169258081701</v>
      </c>
      <c r="AI1191" s="3">
        <v>15.287275002335</v>
      </c>
      <c r="AJ1191" s="3">
        <v>18.7443596116752</v>
      </c>
      <c r="AK1191" s="3"/>
      <c r="AL1191" s="3"/>
      <c r="AM1191" s="3"/>
      <c r="AN1191" s="5" t="s">
        <v>46</v>
      </c>
      <c r="AO1191" s="1"/>
      <c r="AP1191" s="1"/>
      <c r="AQ1191" s="1"/>
    </row>
    <row r="1192" spans="1:43">
      <c r="A1192" s="1" t="s">
        <v>3353</v>
      </c>
      <c r="B1192" s="1" t="s">
        <v>3354</v>
      </c>
      <c r="C1192" s="3">
        <v>4.83287671232877</v>
      </c>
      <c r="D1192" s="4">
        <v>42473</v>
      </c>
      <c r="E1192" s="3">
        <v>5.1193480225</v>
      </c>
      <c r="F1192" s="5" t="s">
        <v>2965</v>
      </c>
      <c r="G1192" s="5">
        <v>1120</v>
      </c>
      <c r="H1192" s="5" t="s">
        <v>226</v>
      </c>
      <c r="I1192" s="3">
        <v>3.6741214057508</v>
      </c>
      <c r="J1192" s="3">
        <v>19.4879089615932</v>
      </c>
      <c r="K1192" s="3">
        <v>1.40625</v>
      </c>
      <c r="L1192" s="3">
        <v>12.1693121693122</v>
      </c>
      <c r="M1192" s="3">
        <v>1.72413793103448</v>
      </c>
      <c r="N1192" s="3">
        <v>23.4132581100141</v>
      </c>
      <c r="O1192" s="3">
        <v>7.89692435577722</v>
      </c>
      <c r="P1192" s="3">
        <v>11.9496855345912</v>
      </c>
      <c r="Q1192" s="3">
        <v>10.7508532423208</v>
      </c>
      <c r="R1192" s="3">
        <v>16.2408759124088</v>
      </c>
      <c r="S1192" s="3">
        <v>26.7578125</v>
      </c>
      <c r="T1192" s="3">
        <v>11.436170212766</v>
      </c>
      <c r="U1192" s="3">
        <v>32.8556806550665</v>
      </c>
      <c r="V1192" s="3">
        <v>31.9444444444444</v>
      </c>
      <c r="W1192" s="3">
        <v>25.7751937984496</v>
      </c>
      <c r="X1192" s="3">
        <v>65.6903765690377</v>
      </c>
      <c r="Y1192" s="3"/>
      <c r="Z1192" s="3"/>
      <c r="AA1192" s="3">
        <v>0.422530866812879</v>
      </c>
      <c r="AB1192" s="3">
        <v>0.274788406799515</v>
      </c>
      <c r="AC1192" s="3">
        <v>-8.46812559467174</v>
      </c>
      <c r="AD1192" s="3">
        <v>0.936324531594538</v>
      </c>
      <c r="AE1192" s="5">
        <v>6</v>
      </c>
      <c r="AF1192" s="3">
        <v>0.568248209325039</v>
      </c>
      <c r="AG1192" s="3">
        <v>22.7934718812059</v>
      </c>
      <c r="AH1192" s="3">
        <v>14.4647957086479</v>
      </c>
      <c r="AI1192" s="3">
        <v>6.89123111499712</v>
      </c>
      <c r="AJ1192" s="3">
        <v>6.32115451473412</v>
      </c>
      <c r="AK1192" s="3"/>
      <c r="AL1192" s="3"/>
      <c r="AM1192" s="3"/>
      <c r="AN1192" s="5" t="s">
        <v>46</v>
      </c>
      <c r="AO1192" s="1"/>
      <c r="AP1192" s="1"/>
      <c r="AQ1192" s="1"/>
    </row>
    <row r="1193" spans="1:43">
      <c r="A1193" s="1" t="s">
        <v>3355</v>
      </c>
      <c r="B1193" s="1" t="s">
        <v>3356</v>
      </c>
      <c r="C1193" s="3">
        <v>5.17260273972603</v>
      </c>
      <c r="D1193" s="4">
        <v>42349</v>
      </c>
      <c r="E1193" s="3">
        <v>109.3121122928</v>
      </c>
      <c r="F1193" s="5" t="s">
        <v>3357</v>
      </c>
      <c r="G1193" s="5">
        <v>1889</v>
      </c>
      <c r="H1193" s="5" t="s">
        <v>64</v>
      </c>
      <c r="I1193" s="3">
        <v>0.240229160933794</v>
      </c>
      <c r="J1193" s="3">
        <v>82.9446064139942</v>
      </c>
      <c r="K1193" s="3">
        <v>0.0358289877706687</v>
      </c>
      <c r="L1193" s="3">
        <v>83.2361516034985</v>
      </c>
      <c r="M1193" s="3">
        <v>0.172448096441643</v>
      </c>
      <c r="N1193" s="3">
        <v>86.5889212827988</v>
      </c>
      <c r="O1193" s="3">
        <v>0.591763819960297</v>
      </c>
      <c r="P1193" s="3">
        <v>64.0350877192982</v>
      </c>
      <c r="Q1193" s="3">
        <v>1.15436146351183</v>
      </c>
      <c r="R1193" s="3">
        <v>43.491124260355</v>
      </c>
      <c r="S1193" s="3">
        <v>2.10679927199954</v>
      </c>
      <c r="T1193" s="3">
        <v>43.4782608695652</v>
      </c>
      <c r="U1193" s="3">
        <v>4.86218278196672</v>
      </c>
      <c r="V1193" s="3">
        <v>30.7098765432099</v>
      </c>
      <c r="W1193" s="3">
        <v>8.8155273095934</v>
      </c>
      <c r="X1193" s="3">
        <v>22.0679012345679</v>
      </c>
      <c r="Y1193" s="3">
        <v>16.5104302521143</v>
      </c>
      <c r="Z1193" s="3">
        <v>19.047619047619</v>
      </c>
      <c r="AA1193" s="3">
        <v>0.0714010250913758</v>
      </c>
      <c r="AB1193" s="3">
        <v>3.6993586637951</v>
      </c>
      <c r="AC1193" s="3">
        <v>0</v>
      </c>
      <c r="AD1193" s="3"/>
      <c r="AE1193" s="5"/>
      <c r="AF1193" s="3">
        <v>0.233978230616312</v>
      </c>
      <c r="AG1193" s="3">
        <v>1.55217767438129</v>
      </c>
      <c r="AH1193" s="3">
        <v>1.75522229137601</v>
      </c>
      <c r="AI1193" s="3">
        <v>2.15238704164522</v>
      </c>
      <c r="AJ1193" s="3">
        <v>2.36637564739712</v>
      </c>
      <c r="AK1193" s="3"/>
      <c r="AL1193" s="3"/>
      <c r="AM1193" s="3"/>
      <c r="AN1193" s="5" t="s">
        <v>206</v>
      </c>
      <c r="AO1193" s="1"/>
      <c r="AP1193" s="1"/>
      <c r="AQ1193" s="1"/>
    </row>
    <row r="1194" spans="1:43">
      <c r="A1194" s="1" t="s">
        <v>3358</v>
      </c>
      <c r="B1194" s="1" t="s">
        <v>3359</v>
      </c>
      <c r="C1194" s="3">
        <v>5.12054794520548</v>
      </c>
      <c r="D1194" s="4">
        <v>42368</v>
      </c>
      <c r="E1194" s="3">
        <v>7.6484847924</v>
      </c>
      <c r="F1194" s="5" t="s">
        <v>588</v>
      </c>
      <c r="G1194" s="5">
        <v>622</v>
      </c>
      <c r="H1194" s="5" t="s">
        <v>93</v>
      </c>
      <c r="I1194" s="3">
        <v>3.01411152212632</v>
      </c>
      <c r="J1194" s="3">
        <v>69.15</v>
      </c>
      <c r="K1194" s="3">
        <v>0.709884811143848</v>
      </c>
      <c r="L1194" s="3">
        <v>78.8899900891972</v>
      </c>
      <c r="M1194" s="3">
        <v>1.32057674167902</v>
      </c>
      <c r="N1194" s="3">
        <v>67.7644710578842</v>
      </c>
      <c r="O1194" s="3">
        <v>4.99197095580536</v>
      </c>
      <c r="P1194" s="3">
        <v>74.0442655935614</v>
      </c>
      <c r="Q1194" s="3">
        <v>6.49387437150344</v>
      </c>
      <c r="R1194" s="3">
        <v>78.7925696594427</v>
      </c>
      <c r="S1194" s="3">
        <v>30.9246038655755</v>
      </c>
      <c r="T1194" s="3">
        <v>61.355214399153</v>
      </c>
      <c r="U1194" s="3">
        <v>44.7771252527197</v>
      </c>
      <c r="V1194" s="3">
        <v>69.8228128460687</v>
      </c>
      <c r="W1194" s="3">
        <v>46.85546875</v>
      </c>
      <c r="X1194" s="3">
        <v>61.9225967540574</v>
      </c>
      <c r="Y1194" s="3">
        <v>50.5305305305305</v>
      </c>
      <c r="Z1194" s="3">
        <v>72.7272727272727</v>
      </c>
      <c r="AA1194" s="3">
        <v>0.264647938806366</v>
      </c>
      <c r="AB1194" s="3">
        <v>0.320294333062029</v>
      </c>
      <c r="AC1194" s="3">
        <v>-8.36476955879942</v>
      </c>
      <c r="AD1194" s="3">
        <v>1.63056711013233</v>
      </c>
      <c r="AE1194" s="5">
        <v>2</v>
      </c>
      <c r="AF1194" s="3">
        <v>1.04989996830725</v>
      </c>
      <c r="AG1194" s="3">
        <v>29.1367626170099</v>
      </c>
      <c r="AH1194" s="3">
        <v>19.8887677242108</v>
      </c>
      <c r="AI1194" s="3">
        <v>13.1898781560555</v>
      </c>
      <c r="AJ1194" s="3">
        <v>10.61879862735</v>
      </c>
      <c r="AK1194" s="3"/>
      <c r="AL1194" s="3"/>
      <c r="AM1194" s="3">
        <v>20</v>
      </c>
      <c r="AN1194" s="5" t="s">
        <v>56</v>
      </c>
      <c r="AO1194" s="1"/>
      <c r="AP1194" s="1"/>
      <c r="AQ1194" s="1"/>
    </row>
    <row r="1195" spans="1:43">
      <c r="A1195" s="1" t="s">
        <v>3360</v>
      </c>
      <c r="B1195" s="1" t="s">
        <v>3361</v>
      </c>
      <c r="C1195" s="3">
        <v>5.19452054794521</v>
      </c>
      <c r="D1195" s="4">
        <v>42341</v>
      </c>
      <c r="E1195" s="3">
        <v>15.5553320749</v>
      </c>
      <c r="F1195" s="5" t="s">
        <v>423</v>
      </c>
      <c r="G1195" s="5">
        <v>703</v>
      </c>
      <c r="H1195" s="5" t="s">
        <v>50</v>
      </c>
      <c r="I1195" s="3">
        <v>0.115506786023686</v>
      </c>
      <c r="J1195" s="3">
        <v>51.4962036623493</v>
      </c>
      <c r="K1195" s="3">
        <v>0.00961538461538219</v>
      </c>
      <c r="L1195" s="3">
        <v>41.3457281983178</v>
      </c>
      <c r="M1195" s="3">
        <v>-0.0768565664328935</v>
      </c>
      <c r="N1195" s="3">
        <v>49.8219056099733</v>
      </c>
      <c r="O1195" s="3">
        <v>0.755594303981394</v>
      </c>
      <c r="P1195" s="3">
        <v>38.008222932846</v>
      </c>
      <c r="Q1195" s="3">
        <v>1.37426900584794</v>
      </c>
      <c r="R1195" s="3">
        <v>20.328343795268</v>
      </c>
      <c r="S1195" s="3">
        <v>2.13983779666276</v>
      </c>
      <c r="T1195" s="3">
        <v>38.135593220339</v>
      </c>
      <c r="U1195" s="3">
        <v>6.80207619958711</v>
      </c>
      <c r="V1195" s="3">
        <v>34.7523219814242</v>
      </c>
      <c r="W1195" s="3">
        <v>15.5623370016823</v>
      </c>
      <c r="X1195" s="3">
        <v>25.0269687162891</v>
      </c>
      <c r="Y1195" s="3">
        <v>20.8196853346269</v>
      </c>
      <c r="Z1195" s="3">
        <v>29.0849673202614</v>
      </c>
      <c r="AA1195" s="3">
        <v>0.0623010894459983</v>
      </c>
      <c r="AB1195" s="3">
        <v>0.5712372775648</v>
      </c>
      <c r="AC1195" s="3">
        <v>-1.87463949240531</v>
      </c>
      <c r="AD1195" s="3">
        <v>2.62995812870457</v>
      </c>
      <c r="AE1195" s="5">
        <v>3</v>
      </c>
      <c r="AF1195" s="3">
        <v>0.398728132824386</v>
      </c>
      <c r="AG1195" s="3">
        <v>2.81914177775446</v>
      </c>
      <c r="AH1195" s="3">
        <v>3.56116810397988</v>
      </c>
      <c r="AI1195" s="3">
        <v>5.02878807460083</v>
      </c>
      <c r="AJ1195" s="3">
        <v>4.26591206186486</v>
      </c>
      <c r="AK1195" s="3"/>
      <c r="AL1195" s="3"/>
      <c r="AM1195" s="3">
        <v>1</v>
      </c>
      <c r="AN1195" s="5" t="s">
        <v>56</v>
      </c>
      <c r="AO1195" s="1"/>
      <c r="AP1195" s="1"/>
      <c r="AQ1195" s="1"/>
    </row>
    <row r="1196" spans="1:43">
      <c r="A1196" s="1" t="s">
        <v>3362</v>
      </c>
      <c r="B1196" s="1" t="s">
        <v>3363</v>
      </c>
      <c r="C1196" s="3">
        <v>5.02465753424658</v>
      </c>
      <c r="D1196" s="4">
        <v>42403</v>
      </c>
      <c r="E1196" s="3">
        <v>100.8481531532</v>
      </c>
      <c r="F1196" s="5" t="s">
        <v>261</v>
      </c>
      <c r="G1196" s="5">
        <v>225</v>
      </c>
      <c r="H1196" s="5" t="s">
        <v>64</v>
      </c>
      <c r="I1196" s="3">
        <v>0.262181525862416</v>
      </c>
      <c r="J1196" s="3">
        <v>60.4956268221574</v>
      </c>
      <c r="K1196" s="3">
        <v>0.0414766817142022</v>
      </c>
      <c r="L1196" s="3">
        <v>46.2099125364431</v>
      </c>
      <c r="M1196" s="3">
        <v>0.192465065554298</v>
      </c>
      <c r="N1196" s="3">
        <v>64.5772594752187</v>
      </c>
      <c r="O1196" s="3">
        <v>0.588843123526427</v>
      </c>
      <c r="P1196" s="3">
        <v>66.0818713450292</v>
      </c>
      <c r="Q1196" s="3">
        <v>1.07674588056541</v>
      </c>
      <c r="R1196" s="3">
        <v>69.9704142011834</v>
      </c>
      <c r="S1196" s="3">
        <v>1.71000410489709</v>
      </c>
      <c r="T1196" s="3">
        <v>91.1544227886057</v>
      </c>
      <c r="U1196" s="3">
        <v>3.59518759552101</v>
      </c>
      <c r="V1196" s="3">
        <v>95.3703703703704</v>
      </c>
      <c r="W1196" s="3">
        <v>6.40824252189671</v>
      </c>
      <c r="X1196" s="3">
        <v>96.2962962962963</v>
      </c>
      <c r="Y1196" s="3">
        <v>13.5749682343901</v>
      </c>
      <c r="Z1196" s="3">
        <v>90.4761904761905</v>
      </c>
      <c r="AA1196" s="3">
        <v>-0.622008452768351</v>
      </c>
      <c r="AB1196" s="3">
        <v>0.0289016390774782</v>
      </c>
      <c r="AC1196" s="3">
        <v>0</v>
      </c>
      <c r="AD1196" s="3"/>
      <c r="AE1196" s="5"/>
      <c r="AF1196" s="3">
        <v>0.169571097125398</v>
      </c>
      <c r="AG1196" s="3">
        <v>1.23960850953126</v>
      </c>
      <c r="AH1196" s="3">
        <v>1.26130158053108</v>
      </c>
      <c r="AI1196" s="3">
        <v>1.57482407294323</v>
      </c>
      <c r="AJ1196" s="3">
        <v>1.92212603126007</v>
      </c>
      <c r="AK1196" s="3"/>
      <c r="AL1196" s="3"/>
      <c r="AM1196" s="3">
        <v>10</v>
      </c>
      <c r="AN1196" s="5" t="s">
        <v>206</v>
      </c>
      <c r="AO1196" s="1"/>
      <c r="AP1196" s="1"/>
      <c r="AQ1196" s="1"/>
    </row>
    <row r="1197" spans="1:43">
      <c r="A1197" s="1" t="s">
        <v>3364</v>
      </c>
      <c r="B1197" s="1" t="s">
        <v>3365</v>
      </c>
      <c r="C1197" s="3">
        <v>5.19452054794521</v>
      </c>
      <c r="D1197" s="4">
        <v>42341</v>
      </c>
      <c r="E1197" s="3">
        <v>10.3546525733</v>
      </c>
      <c r="F1197" s="5" t="s">
        <v>423</v>
      </c>
      <c r="G1197" s="5">
        <v>703</v>
      </c>
      <c r="H1197" s="5" t="s">
        <v>50</v>
      </c>
      <c r="I1197" s="3">
        <v>-0.00974089226574083</v>
      </c>
      <c r="J1197" s="3">
        <v>70.8351942831621</v>
      </c>
      <c r="K1197" s="3">
        <v>-0.00974089226574083</v>
      </c>
      <c r="L1197" s="3">
        <v>58.3886675520142</v>
      </c>
      <c r="M1197" s="3">
        <v>-0.136200019457161</v>
      </c>
      <c r="N1197" s="3">
        <v>61.7542297417631</v>
      </c>
      <c r="O1197" s="3">
        <v>0.578379950648989</v>
      </c>
      <c r="P1197" s="3">
        <v>61.4892645043399</v>
      </c>
      <c r="Q1197" s="3">
        <v>1.01133947504819</v>
      </c>
      <c r="R1197" s="3">
        <v>61.7576050217286</v>
      </c>
      <c r="S1197" s="3">
        <v>1.97516992256636</v>
      </c>
      <c r="T1197" s="3">
        <v>46.045197740113</v>
      </c>
      <c r="U1197" s="3">
        <v>6.36649326274784</v>
      </c>
      <c r="V1197" s="3">
        <v>46.8266253869969</v>
      </c>
      <c r="W1197" s="3">
        <v>15.9657633276774</v>
      </c>
      <c r="X1197" s="3">
        <v>21.7907227615965</v>
      </c>
      <c r="Y1197" s="3">
        <v>16.186098278</v>
      </c>
      <c r="Z1197" s="3">
        <v>67.9738562091503</v>
      </c>
      <c r="AA1197" s="3">
        <v>0.0586014608247639</v>
      </c>
      <c r="AB1197" s="3">
        <v>0.707010522798444</v>
      </c>
      <c r="AC1197" s="3">
        <v>-1.22517170967141</v>
      </c>
      <c r="AD1197" s="3">
        <v>4.12347289520537</v>
      </c>
      <c r="AE1197" s="5">
        <v>3</v>
      </c>
      <c r="AF1197" s="3">
        <v>0.407459821314402</v>
      </c>
      <c r="AG1197" s="3">
        <v>2.54744931907778</v>
      </c>
      <c r="AH1197" s="3">
        <v>3.31847763641402</v>
      </c>
      <c r="AI1197" s="3">
        <v>5.11548459339621</v>
      </c>
      <c r="AJ1197" s="3">
        <v>3.68526419997806</v>
      </c>
      <c r="AK1197" s="3"/>
      <c r="AL1197" s="3"/>
      <c r="AM1197" s="3">
        <v>1</v>
      </c>
      <c r="AN1197" s="5" t="s">
        <v>56</v>
      </c>
      <c r="AO1197" s="1"/>
      <c r="AP1197" s="1"/>
      <c r="AQ1197" s="1"/>
    </row>
    <row r="1198" spans="1:43">
      <c r="A1198" s="1" t="s">
        <v>3366</v>
      </c>
      <c r="B1198" s="1" t="s">
        <v>3367</v>
      </c>
      <c r="C1198" s="3">
        <v>5.05753424657534</v>
      </c>
      <c r="D1198" s="4">
        <v>42391</v>
      </c>
      <c r="E1198" s="3">
        <v>2.4620874968</v>
      </c>
      <c r="F1198" s="5" t="s">
        <v>3368</v>
      </c>
      <c r="G1198" s="5">
        <v>587</v>
      </c>
      <c r="H1198" s="5" t="s">
        <v>191</v>
      </c>
      <c r="I1198" s="3">
        <v>1.93135687046378</v>
      </c>
      <c r="J1198" s="3">
        <v>92.2242314647378</v>
      </c>
      <c r="K1198" s="3">
        <v>0.655976676384835</v>
      </c>
      <c r="L1198" s="3">
        <v>80.3082191780822</v>
      </c>
      <c r="M1198" s="3">
        <v>1.94389763779528</v>
      </c>
      <c r="N1198" s="3">
        <v>76.9369369369369</v>
      </c>
      <c r="O1198" s="3">
        <v>2.1323801306545</v>
      </c>
      <c r="P1198" s="3">
        <v>93.5238095238095</v>
      </c>
      <c r="Q1198" s="3">
        <v>1.73736877647492</v>
      </c>
      <c r="R1198" s="3">
        <v>92.0335429769392</v>
      </c>
      <c r="S1198" s="3">
        <v>40.2505077860528</v>
      </c>
      <c r="T1198" s="3">
        <v>81.3725490196078</v>
      </c>
      <c r="U1198" s="3">
        <v>84.8934508535089</v>
      </c>
      <c r="V1198" s="3">
        <v>86.5102639296188</v>
      </c>
      <c r="W1198" s="3">
        <v>62.0575004889497</v>
      </c>
      <c r="X1198" s="3">
        <v>87.9858657243816</v>
      </c>
      <c r="Y1198" s="3">
        <v>62.6300294406281</v>
      </c>
      <c r="Z1198" s="3">
        <v>94.3037974683544</v>
      </c>
      <c r="AA1198" s="3">
        <v>0.193644889375772</v>
      </c>
      <c r="AB1198" s="3">
        <v>0.150682060205445</v>
      </c>
      <c r="AC1198" s="3">
        <v>-28.8787426464132</v>
      </c>
      <c r="AD1198" s="3">
        <v>0.603401132073417</v>
      </c>
      <c r="AE1198" s="5">
        <v>3</v>
      </c>
      <c r="AF1198" s="3">
        <v>1.30551313868259</v>
      </c>
      <c r="AG1198" s="3">
        <v>35.2628481117551</v>
      </c>
      <c r="AH1198" s="3">
        <v>35.8376418292824</v>
      </c>
      <c r="AI1198" s="3">
        <v>14.75136904246</v>
      </c>
      <c r="AJ1198" s="3">
        <v>8.76274390868925</v>
      </c>
      <c r="AK1198" s="3"/>
      <c r="AL1198" s="3"/>
      <c r="AM1198" s="3"/>
      <c r="AN1198" s="5" t="s">
        <v>46</v>
      </c>
      <c r="AO1198" s="1"/>
      <c r="AP1198" s="1"/>
      <c r="AQ1198" s="1"/>
    </row>
    <row r="1199" spans="1:43">
      <c r="A1199" s="1" t="s">
        <v>3369</v>
      </c>
      <c r="B1199" s="1" t="s">
        <v>3370</v>
      </c>
      <c r="C1199" s="3">
        <v>4.91506849315068</v>
      </c>
      <c r="D1199" s="4">
        <v>42443</v>
      </c>
      <c r="E1199" s="3">
        <v>7.1747533632</v>
      </c>
      <c r="F1199" s="5" t="s">
        <v>49</v>
      </c>
      <c r="G1199" s="5">
        <v>86</v>
      </c>
      <c r="H1199" s="5" t="s">
        <v>93</v>
      </c>
      <c r="I1199" s="3">
        <v>4.15686274509805</v>
      </c>
      <c r="J1199" s="3">
        <v>57.65</v>
      </c>
      <c r="K1199" s="3">
        <v>1.29672006102212</v>
      </c>
      <c r="L1199" s="3">
        <v>58.7710604558969</v>
      </c>
      <c r="M1199" s="3">
        <v>2.23248652809855</v>
      </c>
      <c r="N1199" s="3">
        <v>51.7964071856287</v>
      </c>
      <c r="O1199" s="3">
        <v>7.35650767987065</v>
      </c>
      <c r="P1199" s="3">
        <v>58.8531187122736</v>
      </c>
      <c r="Q1199" s="3">
        <v>13.5595160067896</v>
      </c>
      <c r="R1199" s="3">
        <v>49.8452012383901</v>
      </c>
      <c r="S1199" s="3">
        <v>18.7828668282263</v>
      </c>
      <c r="T1199" s="3">
        <v>79.0894653255691</v>
      </c>
      <c r="U1199" s="3">
        <v>28.4079978419315</v>
      </c>
      <c r="V1199" s="3">
        <v>86.2126245847176</v>
      </c>
      <c r="W1199" s="3">
        <v>31.6854583372408</v>
      </c>
      <c r="X1199" s="3">
        <v>80.4619225967541</v>
      </c>
      <c r="Y1199" s="3"/>
      <c r="Z1199" s="3"/>
      <c r="AA1199" s="3">
        <v>0.371632780877939</v>
      </c>
      <c r="AB1199" s="3">
        <v>0.427174147250687</v>
      </c>
      <c r="AC1199" s="3">
        <v>-4.27135678391959</v>
      </c>
      <c r="AD1199" s="3">
        <v>2.24532811125793</v>
      </c>
      <c r="AE1199" s="5">
        <v>3</v>
      </c>
      <c r="AF1199" s="3">
        <v>0.710444717181379</v>
      </c>
      <c r="AG1199" s="3">
        <v>14.350661084271</v>
      </c>
      <c r="AH1199" s="3">
        <v>12.7363311281893</v>
      </c>
      <c r="AI1199" s="3">
        <v>9.53308559697812</v>
      </c>
      <c r="AJ1199" s="3">
        <v>8.7805421188333</v>
      </c>
      <c r="AK1199" s="3"/>
      <c r="AL1199" s="3"/>
      <c r="AM1199" s="3">
        <v>0.1</v>
      </c>
      <c r="AN1199" s="5" t="s">
        <v>56</v>
      </c>
      <c r="AO1199" s="1"/>
      <c r="AP1199" s="1"/>
      <c r="AQ1199" s="1"/>
    </row>
    <row r="1200" spans="1:43">
      <c r="A1200" s="1" t="s">
        <v>3371</v>
      </c>
      <c r="B1200" s="1" t="s">
        <v>3372</v>
      </c>
      <c r="C1200" s="3">
        <v>4.91506849315068</v>
      </c>
      <c r="D1200" s="4">
        <v>42443</v>
      </c>
      <c r="E1200" s="3">
        <v>7.0300370707</v>
      </c>
      <c r="F1200" s="5" t="s">
        <v>49</v>
      </c>
      <c r="G1200" s="5">
        <v>86</v>
      </c>
      <c r="H1200" s="5" t="s">
        <v>93</v>
      </c>
      <c r="I1200" s="3">
        <v>4.4360902255639</v>
      </c>
      <c r="J1200" s="3">
        <v>55.95</v>
      </c>
      <c r="K1200" s="3">
        <v>1.3129102844639</v>
      </c>
      <c r="L1200" s="3">
        <v>58.0773042616452</v>
      </c>
      <c r="M1200" s="3">
        <v>2.35814296241709</v>
      </c>
      <c r="N1200" s="3">
        <v>50.2994011976048</v>
      </c>
      <c r="O1200" s="3">
        <v>7.84161490683229</v>
      </c>
      <c r="P1200" s="3">
        <v>57.0422535211268</v>
      </c>
      <c r="Q1200" s="3">
        <v>14.2269736842105</v>
      </c>
      <c r="R1200" s="3">
        <v>48.813209494324</v>
      </c>
      <c r="S1200" s="3">
        <v>22.9203539823009</v>
      </c>
      <c r="T1200" s="3">
        <v>71.4134462678666</v>
      </c>
      <c r="U1200" s="3">
        <v>30.4311781587898</v>
      </c>
      <c r="V1200" s="3">
        <v>83.7763012181617</v>
      </c>
      <c r="W1200" s="3">
        <v>33.8778206302976</v>
      </c>
      <c r="X1200" s="3">
        <v>77.2159800249688</v>
      </c>
      <c r="Y1200" s="3"/>
      <c r="Z1200" s="3"/>
      <c r="AA1200" s="3">
        <v>0.397945013270084</v>
      </c>
      <c r="AB1200" s="3">
        <v>0.487782772517179</v>
      </c>
      <c r="AC1200" s="3">
        <v>-4.30663221360896</v>
      </c>
      <c r="AD1200" s="3">
        <v>2.36712104195311</v>
      </c>
      <c r="AE1200" s="5">
        <v>3</v>
      </c>
      <c r="AF1200" s="3">
        <v>0.75882485977741</v>
      </c>
      <c r="AG1200" s="3">
        <v>18.2933780877662</v>
      </c>
      <c r="AH1200" s="3">
        <v>13.6637012067571</v>
      </c>
      <c r="AI1200" s="3">
        <v>10.1035279431744</v>
      </c>
      <c r="AJ1200" s="3">
        <v>9.26205265533726</v>
      </c>
      <c r="AK1200" s="3"/>
      <c r="AL1200" s="3"/>
      <c r="AM1200" s="3">
        <v>0.1</v>
      </c>
      <c r="AN1200" s="5" t="s">
        <v>56</v>
      </c>
      <c r="AO1200" s="1"/>
      <c r="AP1200" s="1"/>
      <c r="AQ1200" s="1"/>
    </row>
    <row r="1201" spans="1:43">
      <c r="A1201" s="1" t="s">
        <v>3373</v>
      </c>
      <c r="B1201" s="1" t="s">
        <v>3374</v>
      </c>
      <c r="C1201" s="3">
        <v>5.12054794520548</v>
      </c>
      <c r="D1201" s="4">
        <v>42368</v>
      </c>
      <c r="E1201" s="3">
        <v>1.5791075889</v>
      </c>
      <c r="F1201" s="5" t="s">
        <v>298</v>
      </c>
      <c r="G1201" s="5">
        <v>1870</v>
      </c>
      <c r="H1201" s="5" t="s">
        <v>93</v>
      </c>
      <c r="I1201" s="3">
        <v>13.3873474963493</v>
      </c>
      <c r="J1201" s="3">
        <v>14.8</v>
      </c>
      <c r="K1201" s="3">
        <v>4.86168590720975</v>
      </c>
      <c r="L1201" s="3">
        <v>5.25272547076313</v>
      </c>
      <c r="M1201" s="3">
        <v>6.65042091271598</v>
      </c>
      <c r="N1201" s="3">
        <v>19.6606786427146</v>
      </c>
      <c r="O1201" s="3">
        <v>25.3893837578788</v>
      </c>
      <c r="P1201" s="3">
        <v>10.6136820925553</v>
      </c>
      <c r="Q1201" s="3">
        <v>21.2583748929525</v>
      </c>
      <c r="R1201" s="3">
        <v>34.0557275541796</v>
      </c>
      <c r="S1201" s="3">
        <v>66.0641600551915</v>
      </c>
      <c r="T1201" s="3">
        <v>26.4690312334569</v>
      </c>
      <c r="U1201" s="3">
        <v>201.038019009505</v>
      </c>
      <c r="V1201" s="3">
        <v>6.75526024363234</v>
      </c>
      <c r="W1201" s="3">
        <v>150.2703264712</v>
      </c>
      <c r="X1201" s="3">
        <v>11.0486891385768</v>
      </c>
      <c r="Y1201" s="3">
        <v>148.157115768463</v>
      </c>
      <c r="Z1201" s="3">
        <v>24.9350649350649</v>
      </c>
      <c r="AA1201" s="3">
        <v>0.267802864108192</v>
      </c>
      <c r="AB1201" s="3">
        <v>0.342887726447215</v>
      </c>
      <c r="AC1201" s="3">
        <v>-24.1064336775218</v>
      </c>
      <c r="AD1201" s="3">
        <v>1.48068815546122</v>
      </c>
      <c r="AE1201" s="5">
        <v>10</v>
      </c>
      <c r="AF1201" s="3">
        <v>2.55681679809035</v>
      </c>
      <c r="AG1201" s="3">
        <v>84.7768737303072</v>
      </c>
      <c r="AH1201" s="3">
        <v>73.4454095732344</v>
      </c>
      <c r="AI1201" s="3">
        <v>34.1315996455164</v>
      </c>
      <c r="AJ1201" s="3">
        <v>25.8959416427938</v>
      </c>
      <c r="AK1201" s="3"/>
      <c r="AL1201" s="3"/>
      <c r="AM1201" s="3"/>
      <c r="AN1201" s="5" t="s">
        <v>46</v>
      </c>
      <c r="AO1201" s="1"/>
      <c r="AP1201" s="1"/>
      <c r="AQ1201" s="1"/>
    </row>
    <row r="1202" spans="1:43">
      <c r="A1202" s="1" t="s">
        <v>3375</v>
      </c>
      <c r="B1202" s="1" t="s">
        <v>3376</v>
      </c>
      <c r="C1202" s="3">
        <v>4.79178082191781</v>
      </c>
      <c r="D1202" s="4">
        <v>42488</v>
      </c>
      <c r="E1202" s="3">
        <v>0.3651269053</v>
      </c>
      <c r="F1202" s="5" t="s">
        <v>3377</v>
      </c>
      <c r="G1202" s="5">
        <v>1750</v>
      </c>
      <c r="H1202" s="5" t="s">
        <v>93</v>
      </c>
      <c r="I1202" s="3">
        <v>14.5464917284655</v>
      </c>
      <c r="J1202" s="3">
        <v>10.6</v>
      </c>
      <c r="K1202" s="3">
        <v>0.752634219769195</v>
      </c>
      <c r="L1202" s="3">
        <v>76.4618434093162</v>
      </c>
      <c r="M1202" s="3">
        <v>8.36481381543442</v>
      </c>
      <c r="N1202" s="3">
        <v>10.1796407185629</v>
      </c>
      <c r="O1202" s="3">
        <v>21.9186399514268</v>
      </c>
      <c r="P1202" s="3">
        <v>18.2092555331992</v>
      </c>
      <c r="Q1202" s="3">
        <v>22.3644119439366</v>
      </c>
      <c r="R1202" s="3">
        <v>31.9401444788442</v>
      </c>
      <c r="S1202" s="3">
        <v>42.7149964463397</v>
      </c>
      <c r="T1202" s="3">
        <v>48.9147697194283</v>
      </c>
      <c r="U1202" s="3">
        <v>62.7228525121556</v>
      </c>
      <c r="V1202" s="3">
        <v>58.4717607973422</v>
      </c>
      <c r="W1202" s="3">
        <v>45.9302325581396</v>
      </c>
      <c r="X1202" s="3">
        <v>62.7965043695381</v>
      </c>
      <c r="Y1202" s="3"/>
      <c r="Z1202" s="3"/>
      <c r="AA1202" s="3">
        <v>0.220179013366215</v>
      </c>
      <c r="AB1202" s="3">
        <v>0.124256115367056</v>
      </c>
      <c r="AC1202" s="3">
        <v>-25.5167958656331</v>
      </c>
      <c r="AD1202" s="3">
        <v>0.525167665026273</v>
      </c>
      <c r="AE1202" s="5">
        <v>5</v>
      </c>
      <c r="AF1202" s="3">
        <v>0.841370689352353</v>
      </c>
      <c r="AG1202" s="3">
        <v>34.7646691460569</v>
      </c>
      <c r="AH1202" s="3">
        <v>31.5994655639904</v>
      </c>
      <c r="AI1202" s="3">
        <v>12.7953321713123</v>
      </c>
      <c r="AJ1202" s="3">
        <v>20.2210171975269</v>
      </c>
      <c r="AK1202" s="3"/>
      <c r="AL1202" s="3"/>
      <c r="AM1202" s="3"/>
      <c r="AN1202" s="5" t="s">
        <v>46</v>
      </c>
      <c r="AO1202" s="1"/>
      <c r="AP1202" s="1"/>
      <c r="AQ1202" s="1"/>
    </row>
    <row r="1203" spans="1:43">
      <c r="A1203" s="1" t="s">
        <v>3378</v>
      </c>
      <c r="B1203" s="1" t="s">
        <v>3379</v>
      </c>
      <c r="C1203" s="3">
        <v>3.14794520547945</v>
      </c>
      <c r="D1203" s="4">
        <v>43088</v>
      </c>
      <c r="E1203" s="3">
        <v>2.919226085</v>
      </c>
      <c r="F1203" s="5" t="s">
        <v>3380</v>
      </c>
      <c r="G1203" s="5">
        <v>1150</v>
      </c>
      <c r="H1203" s="5" t="s">
        <v>93</v>
      </c>
      <c r="I1203" s="3">
        <v>9.95623632385119</v>
      </c>
      <c r="J1203" s="3">
        <v>30.95</v>
      </c>
      <c r="K1203" s="3">
        <v>3.92967942088934</v>
      </c>
      <c r="L1203" s="3">
        <v>13.7264618434093</v>
      </c>
      <c r="M1203" s="3">
        <v>5.40115364446774</v>
      </c>
      <c r="N1203" s="3">
        <v>27.1457085828343</v>
      </c>
      <c r="O1203" s="3">
        <v>19.2878338278932</v>
      </c>
      <c r="P1203" s="3">
        <v>25.4024144869215</v>
      </c>
      <c r="Q1203" s="3">
        <v>29.928894634777</v>
      </c>
      <c r="R1203" s="3">
        <v>17.6470588235294</v>
      </c>
      <c r="S1203" s="3">
        <v>79.1443850267379</v>
      </c>
      <c r="T1203" s="3">
        <v>15.5637903652726</v>
      </c>
      <c r="U1203" s="3">
        <v>171.255060728745</v>
      </c>
      <c r="V1203" s="3">
        <v>13.1229235880399</v>
      </c>
      <c r="W1203" s="3">
        <v>114.05750798722</v>
      </c>
      <c r="X1203" s="3">
        <v>23.5955056179775</v>
      </c>
      <c r="Y1203" s="3"/>
      <c r="Z1203" s="3"/>
      <c r="AA1203" s="3">
        <v>0.347885184937305</v>
      </c>
      <c r="AB1203" s="3">
        <v>0.269672876147728</v>
      </c>
      <c r="AC1203" s="3">
        <v>-31.8725099601594</v>
      </c>
      <c r="AD1203" s="3">
        <v>0.904159168911019</v>
      </c>
      <c r="AE1203" s="5">
        <v>3</v>
      </c>
      <c r="AF1203" s="3">
        <v>2.07370948628002</v>
      </c>
      <c r="AG1203" s="3">
        <v>75.1988012904481</v>
      </c>
      <c r="AH1203" s="3">
        <v>67.1944485934796</v>
      </c>
      <c r="AI1203" s="3">
        <v>26.5382884388472</v>
      </c>
      <c r="AJ1203" s="3"/>
      <c r="AK1203" s="3"/>
      <c r="AL1203" s="3"/>
      <c r="AM1203" s="3"/>
      <c r="AN1203" s="5" t="s">
        <v>46</v>
      </c>
      <c r="AO1203" s="1"/>
      <c r="AP1203" s="1"/>
      <c r="AQ1203" s="1"/>
    </row>
    <row r="1204" spans="1:43">
      <c r="A1204" s="1" t="s">
        <v>3381</v>
      </c>
      <c r="B1204" s="1" t="s">
        <v>3382</v>
      </c>
      <c r="C1204" s="3">
        <v>5.17260273972603</v>
      </c>
      <c r="D1204" s="4">
        <v>42349</v>
      </c>
      <c r="E1204" s="3">
        <v>17.8568571504</v>
      </c>
      <c r="F1204" s="5" t="s">
        <v>3383</v>
      </c>
      <c r="G1204" s="5">
        <v>1864</v>
      </c>
      <c r="H1204" s="5" t="s">
        <v>50</v>
      </c>
      <c r="I1204" s="3">
        <v>0.114165276192136</v>
      </c>
      <c r="J1204" s="3">
        <v>51.8088432335864</v>
      </c>
      <c r="K1204" s="3">
        <v>-0.0788850907178695</v>
      </c>
      <c r="L1204" s="3">
        <v>87.4280655157149</v>
      </c>
      <c r="M1204" s="3">
        <v>-0.201348157226666</v>
      </c>
      <c r="N1204" s="3">
        <v>73.2858414959929</v>
      </c>
      <c r="O1204" s="3">
        <v>0.68892421833596</v>
      </c>
      <c r="P1204" s="3">
        <v>48.698035632709</v>
      </c>
      <c r="Q1204" s="3">
        <v>1.33538079252308</v>
      </c>
      <c r="R1204" s="3">
        <v>23.5152100434573</v>
      </c>
      <c r="S1204" s="3">
        <v>2.80791335055725</v>
      </c>
      <c r="T1204" s="3">
        <v>16.3276836158192</v>
      </c>
      <c r="U1204" s="3">
        <v>12.7718956758278</v>
      </c>
      <c r="V1204" s="3">
        <v>1.85758513931889</v>
      </c>
      <c r="W1204" s="3">
        <v>19.153734370664</v>
      </c>
      <c r="X1204" s="3">
        <v>6.36461704422869</v>
      </c>
      <c r="Y1204" s="3">
        <v>19.9861456886228</v>
      </c>
      <c r="Z1204" s="3">
        <v>32.6797385620915</v>
      </c>
      <c r="AA1204" s="3">
        <v>0.0824818062798392</v>
      </c>
      <c r="AB1204" s="3">
        <v>0.558168447165486</v>
      </c>
      <c r="AC1204" s="3">
        <v>-2.69553311654971</v>
      </c>
      <c r="AD1204" s="3">
        <v>2.22745334455606</v>
      </c>
      <c r="AE1204" s="5">
        <v>4</v>
      </c>
      <c r="AF1204" s="3">
        <v>0.496901430232428</v>
      </c>
      <c r="AG1204" s="3">
        <v>3.90813435675015</v>
      </c>
      <c r="AH1204" s="3">
        <v>6.26403232391006</v>
      </c>
      <c r="AI1204" s="3">
        <v>6.17359813424114</v>
      </c>
      <c r="AJ1204" s="3">
        <v>4.82600378258775</v>
      </c>
      <c r="AK1204" s="3"/>
      <c r="AL1204" s="3"/>
      <c r="AM1204" s="3"/>
      <c r="AN1204" s="5" t="s">
        <v>51</v>
      </c>
      <c r="AO1204" s="1"/>
      <c r="AP1204" s="1"/>
      <c r="AQ1204" s="1"/>
    </row>
    <row r="1205" spans="1:43">
      <c r="A1205" s="1" t="s">
        <v>3384</v>
      </c>
      <c r="B1205" s="1" t="s">
        <v>3385</v>
      </c>
      <c r="C1205" s="3">
        <v>5.13972602739726</v>
      </c>
      <c r="D1205" s="4">
        <v>42361</v>
      </c>
      <c r="E1205" s="3">
        <v>8.1679574563</v>
      </c>
      <c r="F1205" s="5" t="s">
        <v>3386</v>
      </c>
      <c r="G1205" s="5">
        <v>1139</v>
      </c>
      <c r="H1205" s="5" t="s">
        <v>93</v>
      </c>
      <c r="I1205" s="3">
        <v>2.0577675365736</v>
      </c>
      <c r="J1205" s="3">
        <v>80.1</v>
      </c>
      <c r="K1205" s="3">
        <v>0.411240575736808</v>
      </c>
      <c r="L1205" s="3">
        <v>87.1655104063429</v>
      </c>
      <c r="M1205" s="3">
        <v>0.996977249827658</v>
      </c>
      <c r="N1205" s="3">
        <v>73.2035928143712</v>
      </c>
      <c r="O1205" s="3">
        <v>4.09948073244057</v>
      </c>
      <c r="P1205" s="3">
        <v>80.2816901408451</v>
      </c>
      <c r="Q1205" s="3">
        <v>7.34415511216323</v>
      </c>
      <c r="R1205" s="3">
        <v>74.2002063983488</v>
      </c>
      <c r="S1205" s="3">
        <v>35.6288278023074</v>
      </c>
      <c r="T1205" s="3">
        <v>56.5907887771308</v>
      </c>
      <c r="U1205" s="3">
        <v>96.1784095591265</v>
      </c>
      <c r="V1205" s="3">
        <v>42.3034330011074</v>
      </c>
      <c r="W1205" s="3">
        <v>76.5878535002318</v>
      </c>
      <c r="X1205" s="3">
        <v>42.0099875156055</v>
      </c>
      <c r="Y1205" s="3">
        <v>90.8316633266533</v>
      </c>
      <c r="Z1205" s="3">
        <v>46.7532467532467</v>
      </c>
      <c r="AA1205" s="3">
        <v>0.247679697977163</v>
      </c>
      <c r="AB1205" s="3">
        <v>0.264315343441125</v>
      </c>
      <c r="AC1205" s="3">
        <v>-19.1970707466981</v>
      </c>
      <c r="AD1205" s="3">
        <v>1.08499496731207</v>
      </c>
      <c r="AE1205" s="5">
        <v>2</v>
      </c>
      <c r="AF1205" s="3">
        <v>1.65418974270825</v>
      </c>
      <c r="AG1205" s="3">
        <v>39.1146214090433</v>
      </c>
      <c r="AH1205" s="3">
        <v>43.0298893212996</v>
      </c>
      <c r="AI1205" s="3">
        <v>21.1379911057192</v>
      </c>
      <c r="AJ1205" s="3">
        <v>17.2368047601777</v>
      </c>
      <c r="AK1205" s="3"/>
      <c r="AL1205" s="3"/>
      <c r="AM1205" s="3">
        <v>500</v>
      </c>
      <c r="AN1205" s="5" t="s">
        <v>56</v>
      </c>
      <c r="AO1205" s="1"/>
      <c r="AP1205" s="1"/>
      <c r="AQ1205" s="1"/>
    </row>
    <row r="1206" spans="1:43">
      <c r="A1206" s="1" t="s">
        <v>3387</v>
      </c>
      <c r="B1206" s="1" t="s">
        <v>3388</v>
      </c>
      <c r="C1206" s="3">
        <v>4.84657534246575</v>
      </c>
      <c r="D1206" s="4">
        <v>42468</v>
      </c>
      <c r="E1206" s="3">
        <v>6.681823993</v>
      </c>
      <c r="F1206" s="5" t="s">
        <v>49</v>
      </c>
      <c r="G1206" s="5">
        <v>1770</v>
      </c>
      <c r="H1206" s="5" t="s">
        <v>93</v>
      </c>
      <c r="I1206" s="3">
        <v>5.50705171255875</v>
      </c>
      <c r="J1206" s="3">
        <v>50.75</v>
      </c>
      <c r="K1206" s="3">
        <v>1.61707632600258</v>
      </c>
      <c r="L1206" s="3">
        <v>50.4955401387512</v>
      </c>
      <c r="M1206" s="3">
        <v>3.08398950131233</v>
      </c>
      <c r="N1206" s="3">
        <v>41.7165668662675</v>
      </c>
      <c r="O1206" s="3">
        <v>9.17303683113272</v>
      </c>
      <c r="P1206" s="3">
        <v>52.7665995975855</v>
      </c>
      <c r="Q1206" s="3">
        <v>12.8591954022989</v>
      </c>
      <c r="R1206" s="3">
        <v>50.9287925696594</v>
      </c>
      <c r="S1206" s="3">
        <v>29.9421009098428</v>
      </c>
      <c r="T1206" s="3">
        <v>62.7845420857597</v>
      </c>
      <c r="U1206" s="3">
        <v>35.6649395509499</v>
      </c>
      <c r="V1206" s="3">
        <v>77.7408637873754</v>
      </c>
      <c r="W1206" s="3">
        <v>38.9036251105217</v>
      </c>
      <c r="X1206" s="3">
        <v>70.5368289637952</v>
      </c>
      <c r="Y1206" s="3"/>
      <c r="Z1206" s="3"/>
      <c r="AA1206" s="3">
        <v>0.497786387211091</v>
      </c>
      <c r="AB1206" s="3">
        <v>0.557964517817587</v>
      </c>
      <c r="AC1206" s="3">
        <v>-3.6231884057971</v>
      </c>
      <c r="AD1206" s="3">
        <v>3.18885553181993</v>
      </c>
      <c r="AE1206" s="5">
        <v>3</v>
      </c>
      <c r="AF1206" s="3">
        <v>0.837915468540917</v>
      </c>
      <c r="AG1206" s="3">
        <v>24.6315287231134</v>
      </c>
      <c r="AH1206" s="3">
        <v>15.372227895574</v>
      </c>
      <c r="AI1206" s="3">
        <v>10.7184961277968</v>
      </c>
      <c r="AJ1206" s="3">
        <v>10.6639764038916</v>
      </c>
      <c r="AK1206" s="3"/>
      <c r="AL1206" s="3"/>
      <c r="AM1206" s="3">
        <v>100</v>
      </c>
      <c r="AN1206" s="5" t="s">
        <v>56</v>
      </c>
      <c r="AO1206" s="1"/>
      <c r="AP1206" s="1"/>
      <c r="AQ1206" s="1"/>
    </row>
    <row r="1207" spans="1:43">
      <c r="A1207" s="1" t="s">
        <v>3389</v>
      </c>
      <c r="B1207" s="1" t="s">
        <v>3390</v>
      </c>
      <c r="C1207" s="3">
        <v>5.12054794520548</v>
      </c>
      <c r="D1207" s="4">
        <v>42368</v>
      </c>
      <c r="E1207" s="3">
        <v>9.9036890271</v>
      </c>
      <c r="F1207" s="5" t="s">
        <v>3391</v>
      </c>
      <c r="G1207" s="5">
        <v>785</v>
      </c>
      <c r="H1207" s="5" t="s">
        <v>655</v>
      </c>
      <c r="I1207" s="3">
        <v>1.23339658444022</v>
      </c>
      <c r="J1207" s="3">
        <v>78.3783783783784</v>
      </c>
      <c r="K1207" s="3">
        <v>0.0938086303939859</v>
      </c>
      <c r="L1207" s="3">
        <v>81.0810810810811</v>
      </c>
      <c r="M1207" s="3">
        <v>0.755429650613787</v>
      </c>
      <c r="N1207" s="3">
        <v>78.3783783783784</v>
      </c>
      <c r="O1207" s="3">
        <v>2.30105465004794</v>
      </c>
      <c r="P1207" s="3">
        <v>60</v>
      </c>
      <c r="Q1207" s="3">
        <v>2.79383429672446</v>
      </c>
      <c r="R1207" s="3">
        <v>40</v>
      </c>
      <c r="S1207" s="3">
        <v>11.2617309697602</v>
      </c>
      <c r="T1207" s="3">
        <v>27.2727272727273</v>
      </c>
      <c r="U1207" s="3">
        <v>26.4218009478673</v>
      </c>
      <c r="V1207" s="3">
        <v>22.2222222222222</v>
      </c>
      <c r="W1207" s="3">
        <v>23.2101616628175</v>
      </c>
      <c r="X1207" s="3">
        <v>27.7777777777778</v>
      </c>
      <c r="Y1207" s="3">
        <v>6.91382765531062</v>
      </c>
      <c r="Z1207" s="3">
        <v>86.6666666666667</v>
      </c>
      <c r="AA1207" s="3">
        <v>0.378177310350341</v>
      </c>
      <c r="AB1207" s="3">
        <v>0.400496436838929</v>
      </c>
      <c r="AC1207" s="3">
        <v>-4.53001132502832</v>
      </c>
      <c r="AD1207" s="3">
        <v>1.58752761762702</v>
      </c>
      <c r="AE1207" s="5">
        <v>6</v>
      </c>
      <c r="AF1207" s="3">
        <v>0.595485391589647</v>
      </c>
      <c r="AG1207" s="3">
        <v>15.8299756718973</v>
      </c>
      <c r="AH1207" s="3">
        <v>12.1884656616112</v>
      </c>
      <c r="AI1207" s="3">
        <v>7.08211793796412</v>
      </c>
      <c r="AJ1207" s="3">
        <v>3.98866959239741</v>
      </c>
      <c r="AK1207" s="3"/>
      <c r="AL1207" s="3"/>
      <c r="AM1207" s="3"/>
      <c r="AN1207" s="5" t="s">
        <v>51</v>
      </c>
      <c r="AO1207" s="1"/>
      <c r="AP1207" s="1"/>
      <c r="AQ1207" s="1"/>
    </row>
    <row r="1208" spans="1:43">
      <c r="A1208" s="1" t="s">
        <v>3392</v>
      </c>
      <c r="B1208" s="1" t="s">
        <v>3393</v>
      </c>
      <c r="C1208" s="3">
        <v>4.89315068493151</v>
      </c>
      <c r="D1208" s="4">
        <v>42451</v>
      </c>
      <c r="E1208" s="3">
        <v>37.0769702586</v>
      </c>
      <c r="F1208" s="5" t="s">
        <v>2196</v>
      </c>
      <c r="G1208" s="5">
        <v>1763</v>
      </c>
      <c r="H1208" s="5" t="s">
        <v>226</v>
      </c>
      <c r="I1208" s="3">
        <v>1.20408341331472</v>
      </c>
      <c r="J1208" s="3">
        <v>70.5547652916074</v>
      </c>
      <c r="K1208" s="3">
        <v>0.372101073035644</v>
      </c>
      <c r="L1208" s="3">
        <v>62.4338624338624</v>
      </c>
      <c r="M1208" s="3">
        <v>0.0517553696195836</v>
      </c>
      <c r="N1208" s="3">
        <v>75.8815232722144</v>
      </c>
      <c r="O1208" s="3">
        <v>2.87361419068735</v>
      </c>
      <c r="P1208" s="3">
        <v>67.1383647798742</v>
      </c>
      <c r="Q1208" s="3">
        <v>3.72920765516005</v>
      </c>
      <c r="R1208" s="3">
        <v>75.7299270072993</v>
      </c>
      <c r="S1208" s="3">
        <v>7.4478925428439</v>
      </c>
      <c r="T1208" s="3">
        <v>83.2446808510638</v>
      </c>
      <c r="U1208" s="3">
        <v>19.326397286329</v>
      </c>
      <c r="V1208" s="3">
        <v>74.3055555555556</v>
      </c>
      <c r="W1208" s="3">
        <v>24.4428280676964</v>
      </c>
      <c r="X1208" s="3">
        <v>69.0376569037657</v>
      </c>
      <c r="Y1208" s="3"/>
      <c r="Z1208" s="3"/>
      <c r="AA1208" s="3">
        <v>0.290982282034199</v>
      </c>
      <c r="AB1208" s="3">
        <v>0.65635255212432</v>
      </c>
      <c r="AC1208" s="3">
        <v>-1.7300380228137</v>
      </c>
      <c r="AD1208" s="3">
        <v>4.36241901693893</v>
      </c>
      <c r="AE1208" s="5">
        <v>2</v>
      </c>
      <c r="AF1208" s="3">
        <v>0.597871079665028</v>
      </c>
      <c r="AG1208" s="3">
        <v>7.03257358238638</v>
      </c>
      <c r="AH1208" s="3">
        <v>9.03036907956347</v>
      </c>
      <c r="AI1208" s="3">
        <v>7.69203083157797</v>
      </c>
      <c r="AJ1208" s="3">
        <v>8.10940989585183</v>
      </c>
      <c r="AK1208" s="3"/>
      <c r="AL1208" s="3"/>
      <c r="AM1208" s="3"/>
      <c r="AN1208" s="5" t="s">
        <v>46</v>
      </c>
      <c r="AO1208" s="1"/>
      <c r="AP1208" s="1"/>
      <c r="AQ1208" s="1"/>
    </row>
    <row r="1209" spans="1:43">
      <c r="A1209" s="1" t="s">
        <v>3394</v>
      </c>
      <c r="B1209" s="1" t="s">
        <v>3395</v>
      </c>
      <c r="C1209" s="3">
        <v>4.91232876712329</v>
      </c>
      <c r="D1209" s="4">
        <v>42444</v>
      </c>
      <c r="E1209" s="3">
        <v>23.2750643738</v>
      </c>
      <c r="F1209" s="5" t="s">
        <v>3396</v>
      </c>
      <c r="G1209" s="5">
        <v>1497</v>
      </c>
      <c r="H1209" s="5" t="s">
        <v>191</v>
      </c>
      <c r="I1209" s="3">
        <v>6.87786577740725</v>
      </c>
      <c r="J1209" s="3">
        <v>73.0560578661845</v>
      </c>
      <c r="K1209" s="3">
        <v>0.786163522012583</v>
      </c>
      <c r="L1209" s="3">
        <v>78.9383561643836</v>
      </c>
      <c r="M1209" s="3">
        <v>1.94831013916501</v>
      </c>
      <c r="N1209" s="3">
        <v>76.7567567567568</v>
      </c>
      <c r="O1209" s="3">
        <v>13.5518157661647</v>
      </c>
      <c r="P1209" s="3">
        <v>70.0952380952381</v>
      </c>
      <c r="Q1209" s="3">
        <v>14.5154086645824</v>
      </c>
      <c r="R1209" s="3">
        <v>70.440251572327</v>
      </c>
      <c r="S1209" s="3">
        <v>60.9541745134965</v>
      </c>
      <c r="T1209" s="3">
        <v>56.8627450980392</v>
      </c>
      <c r="U1209" s="3">
        <v>141.679419060045</v>
      </c>
      <c r="V1209" s="3">
        <v>54.2521994134897</v>
      </c>
      <c r="W1209" s="3">
        <v>156.460083289817</v>
      </c>
      <c r="X1209" s="3">
        <v>27.208480565371</v>
      </c>
      <c r="Y1209" s="3"/>
      <c r="Z1209" s="3"/>
      <c r="AA1209" s="3">
        <v>0.246333414573037</v>
      </c>
      <c r="AB1209" s="3">
        <v>0.302307724587282</v>
      </c>
      <c r="AC1209" s="3">
        <v>-22.6925746009715</v>
      </c>
      <c r="AD1209" s="3">
        <v>1.62174885851157</v>
      </c>
      <c r="AE1209" s="5">
        <v>3</v>
      </c>
      <c r="AF1209" s="3">
        <v>2.55318959070075</v>
      </c>
      <c r="AG1209" s="3">
        <v>67.3732273109301</v>
      </c>
      <c r="AH1209" s="3">
        <v>58.6027643320348</v>
      </c>
      <c r="AI1209" s="3">
        <v>33.837326079581</v>
      </c>
      <c r="AJ1209" s="3">
        <v>30.0159712135464</v>
      </c>
      <c r="AK1209" s="3"/>
      <c r="AL1209" s="3"/>
      <c r="AM1209" s="3">
        <v>1000</v>
      </c>
      <c r="AN1209" s="5" t="s">
        <v>56</v>
      </c>
      <c r="AO1209" s="1"/>
      <c r="AP1209" s="1"/>
      <c r="AQ1209" s="1"/>
    </row>
    <row r="1210" spans="1:43">
      <c r="A1210" s="1" t="s">
        <v>3397</v>
      </c>
      <c r="B1210" s="1" t="s">
        <v>3398</v>
      </c>
      <c r="C1210" s="3">
        <v>5.06301369863014</v>
      </c>
      <c r="D1210" s="4">
        <v>42389</v>
      </c>
      <c r="E1210" s="3">
        <v>0.9614059687</v>
      </c>
      <c r="F1210" s="5" t="s">
        <v>3399</v>
      </c>
      <c r="G1210" s="5">
        <v>927</v>
      </c>
      <c r="H1210" s="5" t="s">
        <v>1442</v>
      </c>
      <c r="I1210" s="3">
        <v>17.8155339805825</v>
      </c>
      <c r="J1210" s="3">
        <v>40</v>
      </c>
      <c r="K1210" s="3">
        <v>0.580190634065488</v>
      </c>
      <c r="L1210" s="3">
        <v>40</v>
      </c>
      <c r="M1210" s="3">
        <v>11.4836931557189</v>
      </c>
      <c r="N1210" s="3">
        <v>20</v>
      </c>
      <c r="O1210" s="3">
        <v>32.9134720700986</v>
      </c>
      <c r="P1210" s="3">
        <v>60</v>
      </c>
      <c r="Q1210" s="3">
        <v>34.8333333333333</v>
      </c>
      <c r="R1210" s="3">
        <v>60</v>
      </c>
      <c r="S1210" s="3">
        <v>83.1698113207547</v>
      </c>
      <c r="T1210" s="3">
        <v>50</v>
      </c>
      <c r="U1210" s="3">
        <v>113.456464379947</v>
      </c>
      <c r="V1210" s="3">
        <v>58.3333333333333</v>
      </c>
      <c r="W1210" s="3">
        <v>98.7714987714988</v>
      </c>
      <c r="X1210" s="3">
        <v>66.6666666666667</v>
      </c>
      <c r="Y1210" s="3">
        <v>142.942942942943</v>
      </c>
      <c r="Z1210" s="3">
        <v>100</v>
      </c>
      <c r="AA1210" s="3">
        <v>0.349707863124458</v>
      </c>
      <c r="AB1210" s="3">
        <v>0.266646876138572</v>
      </c>
      <c r="AC1210" s="3">
        <v>-23.9657631954351</v>
      </c>
      <c r="AD1210" s="3">
        <v>1.07157546640521</v>
      </c>
      <c r="AE1210" s="5">
        <v>5</v>
      </c>
      <c r="AF1210" s="3">
        <v>1.62541535163579</v>
      </c>
      <c r="AG1210" s="3">
        <v>81.154878823036</v>
      </c>
      <c r="AH1210" s="3">
        <v>50.720026392446</v>
      </c>
      <c r="AI1210" s="3">
        <v>20.4777231897833</v>
      </c>
      <c r="AJ1210" s="3">
        <v>20.3572069208862</v>
      </c>
      <c r="AK1210" s="3"/>
      <c r="AL1210" s="3"/>
      <c r="AM1210" s="3"/>
      <c r="AN1210" s="5" t="s">
        <v>46</v>
      </c>
      <c r="AO1210" s="1"/>
      <c r="AP1210" s="1"/>
      <c r="AQ1210" s="1"/>
    </row>
    <row r="1211" spans="1:43">
      <c r="A1211" s="1" t="s">
        <v>3400</v>
      </c>
      <c r="B1211" s="1" t="s">
        <v>3401</v>
      </c>
      <c r="C1211" s="3">
        <v>5.17534246575342</v>
      </c>
      <c r="D1211" s="4">
        <v>42348</v>
      </c>
      <c r="E1211" s="3">
        <v>8.1053127116</v>
      </c>
      <c r="F1211" s="5" t="s">
        <v>1466</v>
      </c>
      <c r="G1211" s="5">
        <v>1121</v>
      </c>
      <c r="H1211" s="5" t="s">
        <v>93</v>
      </c>
      <c r="I1211" s="3">
        <v>2.92573143285822</v>
      </c>
      <c r="J1211" s="3">
        <v>70</v>
      </c>
      <c r="K1211" s="3">
        <v>1.03092783505155</v>
      </c>
      <c r="L1211" s="3">
        <v>68.0872150644202</v>
      </c>
      <c r="M1211" s="3">
        <v>1.40428677014044</v>
      </c>
      <c r="N1211" s="3">
        <v>65.8682634730539</v>
      </c>
      <c r="O1211" s="3">
        <v>5.13409961685825</v>
      </c>
      <c r="P1211" s="3">
        <v>72.5352112676056</v>
      </c>
      <c r="Q1211" s="3">
        <v>6.85358255451714</v>
      </c>
      <c r="R1211" s="3">
        <v>76.8833849329205</v>
      </c>
      <c r="S1211" s="3">
        <v>15.9763313609468</v>
      </c>
      <c r="T1211" s="3">
        <v>84.8597141344627</v>
      </c>
      <c r="U1211" s="3">
        <v>26.5682656826568</v>
      </c>
      <c r="V1211" s="3">
        <v>88.2613510520487</v>
      </c>
      <c r="W1211" s="3">
        <v>26.68513388735</v>
      </c>
      <c r="X1211" s="3">
        <v>86.4544319600499</v>
      </c>
      <c r="Y1211" s="3">
        <v>39.7842541082165</v>
      </c>
      <c r="Z1211" s="3">
        <v>84.025974025974</v>
      </c>
      <c r="AA1211" s="3">
        <v>0.186733252660926</v>
      </c>
      <c r="AB1211" s="3">
        <v>0.179906942341533</v>
      </c>
      <c r="AC1211" s="3">
        <v>-8.84022708840227</v>
      </c>
      <c r="AD1211" s="3">
        <v>0.926230817081106</v>
      </c>
      <c r="AE1211" s="5">
        <v>3</v>
      </c>
      <c r="AF1211" s="3">
        <v>0.620401612477856</v>
      </c>
      <c r="AG1211" s="3">
        <v>10.2297237722793</v>
      </c>
      <c r="AH1211" s="3">
        <v>13.4397109689045</v>
      </c>
      <c r="AI1211" s="3">
        <v>8.09967838602417</v>
      </c>
      <c r="AJ1211" s="3">
        <v>8.12597817661185</v>
      </c>
      <c r="AK1211" s="3"/>
      <c r="AL1211" s="3"/>
      <c r="AM1211" s="3">
        <v>10</v>
      </c>
      <c r="AN1211" s="5" t="s">
        <v>56</v>
      </c>
      <c r="AO1211" s="1"/>
      <c r="AP1211" s="1"/>
      <c r="AQ1211" s="1"/>
    </row>
    <row r="1212" spans="1:43">
      <c r="A1212" s="1" t="s">
        <v>3402</v>
      </c>
      <c r="B1212" s="1" t="s">
        <v>3403</v>
      </c>
      <c r="C1212" s="3">
        <v>5.02465753424658</v>
      </c>
      <c r="D1212" s="4">
        <v>42403</v>
      </c>
      <c r="E1212" s="3">
        <v>0.6327211264</v>
      </c>
      <c r="F1212" s="5" t="s">
        <v>2854</v>
      </c>
      <c r="G1212" s="5">
        <v>1835</v>
      </c>
      <c r="H1212" s="5" t="s">
        <v>60</v>
      </c>
      <c r="I1212" s="3">
        <v>-10.0231303006939</v>
      </c>
      <c r="J1212" s="3">
        <v>99.4047619047619</v>
      </c>
      <c r="K1212" s="3">
        <v>-1.76767676767676</v>
      </c>
      <c r="L1212" s="3">
        <v>98.6577181208054</v>
      </c>
      <c r="M1212" s="3">
        <v>-5.96293311845287</v>
      </c>
      <c r="N1212" s="3">
        <v>92.3837784371909</v>
      </c>
      <c r="O1212" s="3">
        <v>-19.5172413793103</v>
      </c>
      <c r="P1212" s="3">
        <v>99.8985801217038</v>
      </c>
      <c r="Q1212" s="3">
        <v>-18.0477528089888</v>
      </c>
      <c r="R1212" s="3">
        <v>98.2198952879581</v>
      </c>
      <c r="S1212" s="3">
        <v>4.4762757385855</v>
      </c>
      <c r="T1212" s="3">
        <v>91.4251207729469</v>
      </c>
      <c r="U1212" s="3">
        <v>48.0964467005076</v>
      </c>
      <c r="V1212" s="3">
        <v>70.2886247877759</v>
      </c>
      <c r="W1212" s="3">
        <v>26.7100977198697</v>
      </c>
      <c r="X1212" s="3">
        <v>71.8181818181818</v>
      </c>
      <c r="Y1212" s="3">
        <v>16.7</v>
      </c>
      <c r="Z1212" s="3">
        <v>92.2330097087379</v>
      </c>
      <c r="AA1212" s="3">
        <v>0.0297933226231412</v>
      </c>
      <c r="AB1212" s="3">
        <v>0.0761942538860977</v>
      </c>
      <c r="AC1212" s="3">
        <v>-37.2659176029963</v>
      </c>
      <c r="AD1212" s="3">
        <v>0.219910958018174</v>
      </c>
      <c r="AE1212" s="5">
        <v>5</v>
      </c>
      <c r="AF1212" s="3">
        <v>0.872439503629486</v>
      </c>
      <c r="AG1212" s="3">
        <v>2.88583139531093</v>
      </c>
      <c r="AH1212" s="3">
        <v>23.8114396406811</v>
      </c>
      <c r="AI1212" s="3">
        <v>7.0410898894915</v>
      </c>
      <c r="AJ1212" s="3">
        <v>2.57713436935922</v>
      </c>
      <c r="AK1212" s="3"/>
      <c r="AL1212" s="3"/>
      <c r="AM1212" s="3"/>
      <c r="AN1212" s="5" t="s">
        <v>46</v>
      </c>
      <c r="AO1212" s="1"/>
      <c r="AP1212" s="1"/>
      <c r="AQ1212" s="1"/>
    </row>
    <row r="1213" spans="1:43">
      <c r="A1213" s="1" t="s">
        <v>3404</v>
      </c>
      <c r="B1213" s="1" t="s">
        <v>3405</v>
      </c>
      <c r="C1213" s="3">
        <v>4.9041095890411</v>
      </c>
      <c r="D1213" s="4">
        <v>42447</v>
      </c>
      <c r="E1213" s="3">
        <v>8.5164790385</v>
      </c>
      <c r="F1213" s="5" t="s">
        <v>3148</v>
      </c>
      <c r="G1213" s="5">
        <v>287</v>
      </c>
      <c r="H1213" s="5" t="s">
        <v>64</v>
      </c>
      <c r="I1213" s="3">
        <v>0.253292462847458</v>
      </c>
      <c r="J1213" s="3">
        <v>69.3877551020408</v>
      </c>
      <c r="K1213" s="3">
        <v>0.0463419325370188</v>
      </c>
      <c r="L1213" s="3">
        <v>10.7871720116618</v>
      </c>
      <c r="M1213" s="3">
        <v>0.191736299369651</v>
      </c>
      <c r="N1213" s="3">
        <v>65.7434402332362</v>
      </c>
      <c r="O1213" s="3">
        <v>0.594618673720491</v>
      </c>
      <c r="P1213" s="3">
        <v>61.5497076023392</v>
      </c>
      <c r="Q1213" s="3">
        <v>1.14917758351546</v>
      </c>
      <c r="R1213" s="3">
        <v>45.1183431952663</v>
      </c>
      <c r="S1213" s="3">
        <v>2.03715688438021</v>
      </c>
      <c r="T1213" s="3">
        <v>54.7226386806597</v>
      </c>
      <c r="U1213" s="3">
        <v>4.51811950322873</v>
      </c>
      <c r="V1213" s="3">
        <v>60.9567901234568</v>
      </c>
      <c r="W1213" s="3">
        <v>7.91707220093662</v>
      </c>
      <c r="X1213" s="3">
        <v>66.820987654321</v>
      </c>
      <c r="Y1213" s="3"/>
      <c r="Z1213" s="3"/>
      <c r="AA1213" s="3">
        <v>-0.0285982082420292</v>
      </c>
      <c r="AB1213" s="3">
        <v>1.94478254991071</v>
      </c>
      <c r="AC1213" s="3">
        <v>0</v>
      </c>
      <c r="AD1213" s="3"/>
      <c r="AE1213" s="5"/>
      <c r="AF1213" s="3">
        <v>0.210102980945861</v>
      </c>
      <c r="AG1213" s="3">
        <v>1.50892203656963</v>
      </c>
      <c r="AH1213" s="3">
        <v>1.62085015459692</v>
      </c>
      <c r="AI1213" s="3">
        <v>1.89817415708586</v>
      </c>
      <c r="AJ1213" s="3">
        <v>2.09096043819936</v>
      </c>
      <c r="AK1213" s="3"/>
      <c r="AL1213" s="3"/>
      <c r="AM1213" s="3"/>
      <c r="AN1213" s="5" t="s">
        <v>46</v>
      </c>
      <c r="AO1213" s="1"/>
      <c r="AP1213" s="1"/>
      <c r="AQ1213" s="1"/>
    </row>
    <row r="1214" spans="1:43">
      <c r="A1214" s="1" t="s">
        <v>3406</v>
      </c>
      <c r="B1214" s="1" t="s">
        <v>3407</v>
      </c>
      <c r="C1214" s="3">
        <v>4.92328767123288</v>
      </c>
      <c r="D1214" s="4">
        <v>42440</v>
      </c>
      <c r="E1214" s="3">
        <v>0.9007844636</v>
      </c>
      <c r="F1214" s="5" t="s">
        <v>919</v>
      </c>
      <c r="G1214" s="5">
        <v>1798</v>
      </c>
      <c r="H1214" s="5" t="s">
        <v>93</v>
      </c>
      <c r="I1214" s="3">
        <v>-6.21605310802656</v>
      </c>
      <c r="J1214" s="3">
        <v>99.2</v>
      </c>
      <c r="K1214" s="3">
        <v>-0.512163892445588</v>
      </c>
      <c r="L1214" s="3">
        <v>97.6709613478692</v>
      </c>
      <c r="M1214" s="3">
        <v>-6.21605310802656</v>
      </c>
      <c r="N1214" s="3">
        <v>98.2534930139721</v>
      </c>
      <c r="O1214" s="3">
        <v>-5.3593179049939</v>
      </c>
      <c r="P1214" s="3">
        <v>98.7424547283702</v>
      </c>
      <c r="Q1214" s="3">
        <v>-4.83772198407838</v>
      </c>
      <c r="R1214" s="3">
        <v>97.1104231166151</v>
      </c>
      <c r="S1214" s="3">
        <v>19.3548387096774</v>
      </c>
      <c r="T1214" s="3">
        <v>78.3483324510323</v>
      </c>
      <c r="U1214" s="3">
        <v>86.1077844311377</v>
      </c>
      <c r="V1214" s="3">
        <v>46.5116279069767</v>
      </c>
      <c r="W1214" s="3">
        <v>66.5594855305466</v>
      </c>
      <c r="X1214" s="3">
        <v>47.1285892634207</v>
      </c>
      <c r="Y1214" s="3"/>
      <c r="Z1214" s="3"/>
      <c r="AA1214" s="3">
        <v>0.0838249436184908</v>
      </c>
      <c r="AB1214" s="3">
        <v>0.145698019319853</v>
      </c>
      <c r="AC1214" s="3">
        <v>-30.3842716711349</v>
      </c>
      <c r="AD1214" s="3">
        <v>0.6088986724678</v>
      </c>
      <c r="AE1214" s="5">
        <v>7</v>
      </c>
      <c r="AF1214" s="3">
        <v>1.32779544304523</v>
      </c>
      <c r="AG1214" s="3">
        <v>25.2574013659306</v>
      </c>
      <c r="AH1214" s="3">
        <v>37.8740792829375</v>
      </c>
      <c r="AI1214" s="3">
        <v>17.0526217488407</v>
      </c>
      <c r="AJ1214" s="3">
        <v>10.9562566108308</v>
      </c>
      <c r="AK1214" s="3"/>
      <c r="AL1214" s="3"/>
      <c r="AM1214" s="3"/>
      <c r="AN1214" s="5" t="s">
        <v>46</v>
      </c>
      <c r="AO1214" s="1"/>
      <c r="AP1214" s="1"/>
      <c r="AQ1214" s="1"/>
    </row>
    <row r="1215" spans="1:43">
      <c r="A1215" s="1" t="s">
        <v>3408</v>
      </c>
      <c r="B1215" s="1" t="s">
        <v>3409</v>
      </c>
      <c r="C1215" s="3">
        <v>5.02465753424658</v>
      </c>
      <c r="D1215" s="4">
        <v>42403</v>
      </c>
      <c r="E1215" s="3">
        <v>11.6918454751</v>
      </c>
      <c r="F1215" s="5" t="s">
        <v>3410</v>
      </c>
      <c r="G1215" s="5">
        <v>1835</v>
      </c>
      <c r="H1215" s="5" t="s">
        <v>71</v>
      </c>
      <c r="I1215" s="3">
        <v>0.244598450876487</v>
      </c>
      <c r="J1215" s="3">
        <v>38.9937106918239</v>
      </c>
      <c r="K1215" s="3">
        <v>0.0162694216220595</v>
      </c>
      <c r="L1215" s="3">
        <v>50.314465408805</v>
      </c>
      <c r="M1215" s="3">
        <v>-0.235313209996746</v>
      </c>
      <c r="N1215" s="3">
        <v>42.7672955974843</v>
      </c>
      <c r="O1215" s="3">
        <v>0.318211488250654</v>
      </c>
      <c r="P1215" s="3">
        <v>49.3670886075949</v>
      </c>
      <c r="Q1215" s="3">
        <v>1.45226503836951</v>
      </c>
      <c r="R1215" s="3">
        <v>20.5128205128205</v>
      </c>
      <c r="S1215" s="3">
        <v>2.28785357737105</v>
      </c>
      <c r="T1215" s="3">
        <v>55.0335570469799</v>
      </c>
      <c r="U1215" s="3">
        <v>8.67067350185611</v>
      </c>
      <c r="V1215" s="3">
        <v>53.2374100719424</v>
      </c>
      <c r="W1215" s="3">
        <v>17.8020503976238</v>
      </c>
      <c r="X1215" s="3">
        <v>37.410071942446</v>
      </c>
      <c r="Y1215" s="3">
        <v>22.95</v>
      </c>
      <c r="Z1215" s="3">
        <v>28.5714285714286</v>
      </c>
      <c r="AA1215" s="3">
        <v>0.0361850453619164</v>
      </c>
      <c r="AB1215" s="3">
        <v>0.510670924550671</v>
      </c>
      <c r="AC1215" s="3">
        <v>-1.56698662728691</v>
      </c>
      <c r="AD1215" s="3">
        <v>3.57536094943158</v>
      </c>
      <c r="AE1215" s="5">
        <v>2</v>
      </c>
      <c r="AF1215" s="3">
        <v>0.456665244772643</v>
      </c>
      <c r="AG1215" s="3">
        <v>2.70441705344102</v>
      </c>
      <c r="AH1215" s="3">
        <v>4.51654393723162</v>
      </c>
      <c r="AI1215" s="3">
        <v>5.64422414899164</v>
      </c>
      <c r="AJ1215" s="3">
        <v>4.72651011304401</v>
      </c>
      <c r="AK1215" s="3"/>
      <c r="AL1215" s="3"/>
      <c r="AM1215" s="3"/>
      <c r="AN1215" s="5" t="s">
        <v>46</v>
      </c>
      <c r="AO1215" s="1"/>
      <c r="AP1215" s="1"/>
      <c r="AQ1215" s="1"/>
    </row>
    <row r="1216" spans="1:43">
      <c r="A1216" s="1" t="s">
        <v>3411</v>
      </c>
      <c r="B1216" s="1" t="s">
        <v>3412</v>
      </c>
      <c r="C1216" s="3">
        <v>5.13698630136986</v>
      </c>
      <c r="D1216" s="4">
        <v>42362</v>
      </c>
      <c r="E1216" s="3">
        <v>102.9586725848</v>
      </c>
      <c r="F1216" s="5" t="s">
        <v>3413</v>
      </c>
      <c r="G1216" s="5">
        <v>1620</v>
      </c>
      <c r="H1216" s="5" t="s">
        <v>64</v>
      </c>
      <c r="I1216" s="3">
        <v>0.285956740578737</v>
      </c>
      <c r="J1216" s="3">
        <v>26.9679300291545</v>
      </c>
      <c r="K1216" s="3">
        <v>0.0397381355427789</v>
      </c>
      <c r="L1216" s="3">
        <v>59.7667638483965</v>
      </c>
      <c r="M1216" s="3">
        <v>0.215957928292287</v>
      </c>
      <c r="N1216" s="3">
        <v>23.3236151603499</v>
      </c>
      <c r="O1216" s="3">
        <v>0.624362551059744</v>
      </c>
      <c r="P1216" s="3">
        <v>43.1286549707602</v>
      </c>
      <c r="Q1216" s="3">
        <v>1.15732453895978</v>
      </c>
      <c r="R1216" s="3">
        <v>42.0118343195266</v>
      </c>
      <c r="S1216" s="3">
        <v>2.07389520118716</v>
      </c>
      <c r="T1216" s="3">
        <v>48.575712143928</v>
      </c>
      <c r="U1216" s="3">
        <v>4.67077369942797</v>
      </c>
      <c r="V1216" s="3">
        <v>46.141975308642</v>
      </c>
      <c r="W1216" s="3">
        <v>8.17250519342338</v>
      </c>
      <c r="X1216" s="3">
        <v>53.858024691358</v>
      </c>
      <c r="Y1216" s="3">
        <v>15.3517817142006</v>
      </c>
      <c r="Z1216" s="3">
        <v>53.3834586466165</v>
      </c>
      <c r="AA1216" s="3">
        <v>0.0281962396932284</v>
      </c>
      <c r="AB1216" s="3">
        <v>2.30459072004546</v>
      </c>
      <c r="AC1216" s="3">
        <v>0</v>
      </c>
      <c r="AD1216" s="3"/>
      <c r="AE1216" s="5"/>
      <c r="AF1216" s="3">
        <v>0.216759790765161</v>
      </c>
      <c r="AG1216" s="3">
        <v>1.5475869125823</v>
      </c>
      <c r="AH1216" s="3">
        <v>1.66906878896373</v>
      </c>
      <c r="AI1216" s="3">
        <v>1.97688959047213</v>
      </c>
      <c r="AJ1216" s="3">
        <v>2.19781485934043</v>
      </c>
      <c r="AK1216" s="3"/>
      <c r="AL1216" s="3"/>
      <c r="AM1216" s="3"/>
      <c r="AN1216" s="5" t="s">
        <v>46</v>
      </c>
      <c r="AO1216" s="1"/>
      <c r="AP1216" s="1"/>
      <c r="AQ1216" s="1"/>
    </row>
    <row r="1217" spans="1:43">
      <c r="A1217" s="1" t="s">
        <v>3414</v>
      </c>
      <c r="B1217" s="1" t="s">
        <v>3415</v>
      </c>
      <c r="C1217" s="3">
        <v>5.16164383561644</v>
      </c>
      <c r="D1217" s="4">
        <v>42353</v>
      </c>
      <c r="E1217" s="3">
        <v>3.0715256184</v>
      </c>
      <c r="F1217" s="5" t="s">
        <v>3416</v>
      </c>
      <c r="G1217" s="5">
        <v>1807</v>
      </c>
      <c r="H1217" s="5" t="s">
        <v>93</v>
      </c>
      <c r="I1217" s="3">
        <v>14.517832480299</v>
      </c>
      <c r="J1217" s="3">
        <v>10.85</v>
      </c>
      <c r="K1217" s="3">
        <v>4.129423062717</v>
      </c>
      <c r="L1217" s="3">
        <v>11.6451932606541</v>
      </c>
      <c r="M1217" s="3">
        <v>7.05958303269661</v>
      </c>
      <c r="N1217" s="3">
        <v>16.5169660678643</v>
      </c>
      <c r="O1217" s="3">
        <v>22.0063184316441</v>
      </c>
      <c r="P1217" s="3">
        <v>18.0080482897384</v>
      </c>
      <c r="Q1217" s="3">
        <v>33.8778611454079</v>
      </c>
      <c r="R1217" s="3">
        <v>11.9711042311661</v>
      </c>
      <c r="S1217" s="3">
        <v>98.2699205288698</v>
      </c>
      <c r="T1217" s="3">
        <v>4.87030174695606</v>
      </c>
      <c r="U1217" s="3">
        <v>230.620382314999</v>
      </c>
      <c r="V1217" s="3">
        <v>3.21151716500554</v>
      </c>
      <c r="W1217" s="3">
        <v>200.202321371526</v>
      </c>
      <c r="X1217" s="3">
        <v>2.99625468164794</v>
      </c>
      <c r="Y1217" s="3">
        <v>181.638361638362</v>
      </c>
      <c r="Z1217" s="3">
        <v>15.3246753246753</v>
      </c>
      <c r="AA1217" s="3">
        <v>0.403388485377898</v>
      </c>
      <c r="AB1217" s="3">
        <v>0.378371193407426</v>
      </c>
      <c r="AC1217" s="3">
        <v>-26.2545315779431</v>
      </c>
      <c r="AD1217" s="3">
        <v>1.68203465208193</v>
      </c>
      <c r="AE1217" s="5">
        <v>5</v>
      </c>
      <c r="AF1217" s="3">
        <v>2.99492058886736</v>
      </c>
      <c r="AG1217" s="3">
        <v>101.025507676259</v>
      </c>
      <c r="AH1217" s="3">
        <v>82.5258661029549</v>
      </c>
      <c r="AI1217" s="3">
        <v>39.6555876710394</v>
      </c>
      <c r="AJ1217" s="3">
        <v>29.7597023558664</v>
      </c>
      <c r="AK1217" s="3"/>
      <c r="AL1217" s="3"/>
      <c r="AM1217" s="3"/>
      <c r="AN1217" s="5" t="s">
        <v>46</v>
      </c>
      <c r="AO1217" s="1"/>
      <c r="AP1217" s="1"/>
      <c r="AQ1217" s="1"/>
    </row>
    <row r="1218" spans="1:43">
      <c r="A1218" s="1" t="s">
        <v>3417</v>
      </c>
      <c r="B1218" s="1" t="s">
        <v>3418</v>
      </c>
      <c r="C1218" s="3">
        <v>4.89315068493151</v>
      </c>
      <c r="D1218" s="4">
        <v>42451</v>
      </c>
      <c r="E1218" s="3">
        <v>26.4738541042</v>
      </c>
      <c r="F1218" s="5" t="s">
        <v>3419</v>
      </c>
      <c r="G1218" s="5">
        <v>1787</v>
      </c>
      <c r="H1218" s="5" t="s">
        <v>93</v>
      </c>
      <c r="I1218" s="3">
        <v>-8.22387207310108</v>
      </c>
      <c r="J1218" s="3">
        <v>99.65</v>
      </c>
      <c r="K1218" s="3">
        <v>2.48724489795918</v>
      </c>
      <c r="L1218" s="3">
        <v>36.2735381565907</v>
      </c>
      <c r="M1218" s="3">
        <v>-14.3846563665424</v>
      </c>
      <c r="N1218" s="3">
        <v>99.9001996007984</v>
      </c>
      <c r="O1218" s="3">
        <v>19.213649851632</v>
      </c>
      <c r="P1218" s="3">
        <v>25.8048289738431</v>
      </c>
      <c r="Q1218" s="3">
        <v>3.67741935483871</v>
      </c>
      <c r="R1218" s="3">
        <v>88.2868937048504</v>
      </c>
      <c r="S1218" s="3">
        <v>69.6937697993664</v>
      </c>
      <c r="T1218" s="3">
        <v>22.8163049232398</v>
      </c>
      <c r="U1218" s="3">
        <v>106.290115532734</v>
      </c>
      <c r="V1218" s="3">
        <v>38.8150609080842</v>
      </c>
      <c r="W1218" s="3">
        <v>104.452926208651</v>
      </c>
      <c r="X1218" s="3">
        <v>28.2771535580524</v>
      </c>
      <c r="Y1218" s="3"/>
      <c r="Z1218" s="3"/>
      <c r="AA1218" s="3">
        <v>0.176239706748196</v>
      </c>
      <c r="AB1218" s="3">
        <v>0.185007517594887</v>
      </c>
      <c r="AC1218" s="3">
        <v>-29.1907514450867</v>
      </c>
      <c r="AD1218" s="3">
        <v>0.920331079176926</v>
      </c>
      <c r="AE1218" s="5">
        <v>3</v>
      </c>
      <c r="AF1218" s="3">
        <v>2.10769217700663</v>
      </c>
      <c r="AG1218" s="3">
        <v>65.1088737530543</v>
      </c>
      <c r="AH1218" s="3">
        <v>45.8457978610414</v>
      </c>
      <c r="AI1218" s="3">
        <v>22.4139193987044</v>
      </c>
      <c r="AJ1218" s="3">
        <v>13.7221661104869</v>
      </c>
      <c r="AK1218" s="3"/>
      <c r="AL1218" s="3"/>
      <c r="AM1218" s="3"/>
      <c r="AN1218" s="5" t="s">
        <v>46</v>
      </c>
      <c r="AO1218" s="1"/>
      <c r="AP1218" s="1"/>
      <c r="AQ1218" s="1"/>
    </row>
    <row r="1219" spans="1:43">
      <c r="A1219" s="1" t="s">
        <v>3420</v>
      </c>
      <c r="B1219" s="1" t="s">
        <v>3421</v>
      </c>
      <c r="C1219" s="3">
        <v>5.17260273972603</v>
      </c>
      <c r="D1219" s="4">
        <v>42349</v>
      </c>
      <c r="E1219" s="3">
        <v>3.4717933726</v>
      </c>
      <c r="F1219" s="5" t="s">
        <v>2921</v>
      </c>
      <c r="G1219" s="5">
        <v>237</v>
      </c>
      <c r="H1219" s="5" t="s">
        <v>93</v>
      </c>
      <c r="I1219" s="3">
        <v>7.63052208835341</v>
      </c>
      <c r="J1219" s="3">
        <v>40.95</v>
      </c>
      <c r="K1219" s="3">
        <v>4.64208242950107</v>
      </c>
      <c r="L1219" s="3">
        <v>6.54112983151635</v>
      </c>
      <c r="M1219" s="3">
        <v>3.29764453961456</v>
      </c>
      <c r="N1219" s="3">
        <v>40.3193612774451</v>
      </c>
      <c r="O1219" s="3">
        <v>12.2905027932961</v>
      </c>
      <c r="P1219" s="3">
        <v>44.466800804829</v>
      </c>
      <c r="Q1219" s="3">
        <v>23.0612244897959</v>
      </c>
      <c r="R1219" s="3">
        <v>31.0113519091847</v>
      </c>
      <c r="S1219" s="3">
        <v>63.4146341463415</v>
      </c>
      <c r="T1219" s="3">
        <v>28.9041821069349</v>
      </c>
      <c r="U1219" s="3">
        <v>168</v>
      </c>
      <c r="V1219" s="3">
        <v>14.0642303433001</v>
      </c>
      <c r="W1219" s="3">
        <v>143.882709807887</v>
      </c>
      <c r="X1219" s="3">
        <v>13.4207240948814</v>
      </c>
      <c r="Y1219" s="3">
        <v>165.054945054945</v>
      </c>
      <c r="Z1219" s="3">
        <v>20.3896103896104</v>
      </c>
      <c r="AA1219" s="3">
        <v>0.255761345169057</v>
      </c>
      <c r="AB1219" s="3">
        <v>0.277879250893235</v>
      </c>
      <c r="AC1219" s="3">
        <v>-33.0236486486486</v>
      </c>
      <c r="AD1219" s="3">
        <v>1.0456696487981</v>
      </c>
      <c r="AE1219" s="5">
        <v>3</v>
      </c>
      <c r="AF1219" s="3">
        <v>2.28078372332679</v>
      </c>
      <c r="AG1219" s="3">
        <v>63.7799423596901</v>
      </c>
      <c r="AH1219" s="3">
        <v>63.3030057896959</v>
      </c>
      <c r="AI1219" s="3">
        <v>33.108573689578</v>
      </c>
      <c r="AJ1219" s="3">
        <v>26.1583414522504</v>
      </c>
      <c r="AK1219" s="3"/>
      <c r="AL1219" s="3"/>
      <c r="AM1219" s="3">
        <v>1000</v>
      </c>
      <c r="AN1219" s="5" t="s">
        <v>56</v>
      </c>
      <c r="AO1219" s="1"/>
      <c r="AP1219" s="1"/>
      <c r="AQ1219" s="1"/>
    </row>
    <row r="1220" spans="1:43">
      <c r="A1220" s="1" t="s">
        <v>3422</v>
      </c>
      <c r="B1220" s="1" t="s">
        <v>3423</v>
      </c>
      <c r="C1220" s="3">
        <v>5.04383561643836</v>
      </c>
      <c r="D1220" s="4">
        <v>42396</v>
      </c>
      <c r="E1220" s="3">
        <v>2.2948336818</v>
      </c>
      <c r="F1220" s="5" t="s">
        <v>3424</v>
      </c>
      <c r="G1220" s="5">
        <v>489</v>
      </c>
      <c r="H1220" s="5" t="s">
        <v>50</v>
      </c>
      <c r="I1220" s="3">
        <v>-3.70547225670901</v>
      </c>
      <c r="J1220" s="3">
        <v>99.6426976328718</v>
      </c>
      <c r="K1220" s="3">
        <v>-1.50434697665333</v>
      </c>
      <c r="L1220" s="3">
        <v>99.867197875166</v>
      </c>
      <c r="M1220" s="3">
        <v>-3.7422434367542</v>
      </c>
      <c r="N1220" s="3">
        <v>99.6438112199466</v>
      </c>
      <c r="O1220" s="3">
        <v>-6.17846840978878</v>
      </c>
      <c r="P1220" s="3">
        <v>99.6802192782092</v>
      </c>
      <c r="Q1220" s="3">
        <v>-6.87170961485177</v>
      </c>
      <c r="R1220" s="3">
        <v>99.9517141477547</v>
      </c>
      <c r="S1220" s="3">
        <v>-1.12421055211042</v>
      </c>
      <c r="T1220" s="3">
        <v>97.1751412429379</v>
      </c>
      <c r="U1220" s="3">
        <v>2.64359699681736</v>
      </c>
      <c r="V1220" s="3">
        <v>95.2786377708978</v>
      </c>
      <c r="W1220" s="3">
        <v>13.0701011508632</v>
      </c>
      <c r="X1220" s="3">
        <v>58.1445523193096</v>
      </c>
      <c r="Y1220" s="3">
        <v>19.0195860883233</v>
      </c>
      <c r="Z1220" s="3">
        <v>43.1372549019608</v>
      </c>
      <c r="AA1220" s="3">
        <v>-0.0673051290404257</v>
      </c>
      <c r="AB1220" s="3">
        <v>0.162841751035074</v>
      </c>
      <c r="AC1220" s="3">
        <v>-7.11192998618148</v>
      </c>
      <c r="AD1220" s="3">
        <v>0.58659198454492</v>
      </c>
      <c r="AE1220" s="5">
        <v>3</v>
      </c>
      <c r="AF1220" s="3">
        <v>0.394198802362647</v>
      </c>
      <c r="AG1220" s="3">
        <v>-0.21874343447611</v>
      </c>
      <c r="AH1220" s="3">
        <v>1.77484608058005</v>
      </c>
      <c r="AI1220" s="3">
        <v>4.21534981641736</v>
      </c>
      <c r="AJ1220" s="3">
        <v>3.58872863888162</v>
      </c>
      <c r="AK1220" s="3"/>
      <c r="AL1220" s="3"/>
      <c r="AM1220" s="3"/>
      <c r="AN1220" s="5" t="s">
        <v>51</v>
      </c>
      <c r="AO1220" s="1"/>
      <c r="AP1220" s="1"/>
      <c r="AQ1220" s="1"/>
    </row>
    <row r="1221" spans="1:43">
      <c r="A1221" s="1" t="s">
        <v>3425</v>
      </c>
      <c r="B1221" s="1" t="s">
        <v>3426</v>
      </c>
      <c r="C1221" s="3">
        <v>4.86575342465753</v>
      </c>
      <c r="D1221" s="4">
        <v>42461</v>
      </c>
      <c r="E1221" s="3">
        <v>0.146243873</v>
      </c>
      <c r="F1221" s="5" t="s">
        <v>3427</v>
      </c>
      <c r="G1221" s="5">
        <v>135</v>
      </c>
      <c r="H1221" s="5" t="s">
        <v>93</v>
      </c>
      <c r="I1221" s="3">
        <v>6.25342841470105</v>
      </c>
      <c r="J1221" s="3">
        <v>47.6</v>
      </c>
      <c r="K1221" s="3">
        <v>4.58963282937365</v>
      </c>
      <c r="L1221" s="3">
        <v>7.13577799801784</v>
      </c>
      <c r="M1221" s="3">
        <v>2.10859251449658</v>
      </c>
      <c r="N1221" s="3">
        <v>53.0938123752495</v>
      </c>
      <c r="O1221" s="3">
        <v>15.2976190476191</v>
      </c>
      <c r="P1221" s="3">
        <v>37.625754527163</v>
      </c>
      <c r="Q1221" s="3">
        <v>25.5346727154893</v>
      </c>
      <c r="R1221" s="3">
        <v>26.6769865841073</v>
      </c>
      <c r="S1221" s="3">
        <v>79.8514391829155</v>
      </c>
      <c r="T1221" s="3">
        <v>15.0344097406035</v>
      </c>
      <c r="U1221" s="3">
        <v>170.909090909091</v>
      </c>
      <c r="V1221" s="3">
        <v>13.3997785160576</v>
      </c>
      <c r="W1221" s="3">
        <v>124.970963995354</v>
      </c>
      <c r="X1221" s="3">
        <v>19.6629213483146</v>
      </c>
      <c r="Y1221" s="3"/>
      <c r="Z1221" s="3"/>
      <c r="AA1221" s="3">
        <v>0.30249297743178</v>
      </c>
      <c r="AB1221" s="3">
        <v>0.235619108458714</v>
      </c>
      <c r="AC1221" s="3">
        <v>-37.5125376128385</v>
      </c>
      <c r="AD1221" s="3">
        <v>0.825507587171408</v>
      </c>
      <c r="AE1221" s="5">
        <v>3</v>
      </c>
      <c r="AF1221" s="3">
        <v>2.20933749605751</v>
      </c>
      <c r="AG1221" s="3">
        <v>80.2758215768825</v>
      </c>
      <c r="AH1221" s="3">
        <v>72.2543479609094</v>
      </c>
      <c r="AI1221" s="3">
        <v>26.6447039547972</v>
      </c>
      <c r="AJ1221" s="3">
        <v>20.01866518227</v>
      </c>
      <c r="AK1221" s="3"/>
      <c r="AL1221" s="3"/>
      <c r="AM1221" s="3"/>
      <c r="AN1221" s="5" t="s">
        <v>46</v>
      </c>
      <c r="AO1221" s="1"/>
      <c r="AP1221" s="1"/>
      <c r="AQ1221" s="1"/>
    </row>
    <row r="1222" spans="1:43">
      <c r="A1222" s="1" t="s">
        <v>3428</v>
      </c>
      <c r="B1222" s="1" t="s">
        <v>3429</v>
      </c>
      <c r="C1222" s="3">
        <v>3.39178082191781</v>
      </c>
      <c r="D1222" s="4">
        <v>42999</v>
      </c>
      <c r="E1222" s="3">
        <v>0.5457053662</v>
      </c>
      <c r="F1222" s="5" t="s">
        <v>3430</v>
      </c>
      <c r="G1222" s="5">
        <v>1234</v>
      </c>
      <c r="H1222" s="5" t="s">
        <v>93</v>
      </c>
      <c r="I1222" s="3">
        <v>9.96404725218284</v>
      </c>
      <c r="J1222" s="3">
        <v>30.85</v>
      </c>
      <c r="K1222" s="3">
        <v>4.23563777994159</v>
      </c>
      <c r="L1222" s="3">
        <v>10.5550049554014</v>
      </c>
      <c r="M1222" s="3">
        <v>6.46444554947787</v>
      </c>
      <c r="N1222" s="3">
        <v>20.9580838323353</v>
      </c>
      <c r="O1222" s="3">
        <v>20.0112107623318</v>
      </c>
      <c r="P1222" s="3">
        <v>23.1388329979879</v>
      </c>
      <c r="Q1222" s="3">
        <v>25.4982415005862</v>
      </c>
      <c r="R1222" s="3">
        <v>26.8317853457172</v>
      </c>
      <c r="S1222" s="3">
        <v>72.3832528180354</v>
      </c>
      <c r="T1222" s="3">
        <v>19.9576495500265</v>
      </c>
      <c r="U1222" s="3">
        <v>151.882352941176</v>
      </c>
      <c r="V1222" s="3">
        <v>19.3244739756368</v>
      </c>
      <c r="W1222" s="3">
        <v>118.469387755102</v>
      </c>
      <c r="X1222" s="3">
        <v>21.5980024968789</v>
      </c>
      <c r="Y1222" s="3"/>
      <c r="Z1222" s="3"/>
      <c r="AA1222" s="3">
        <v>0.364823477140012</v>
      </c>
      <c r="AB1222" s="3">
        <v>0.303271866250118</v>
      </c>
      <c r="AC1222" s="3">
        <v>-26.1950286806883</v>
      </c>
      <c r="AD1222" s="3">
        <v>1.13362013730187</v>
      </c>
      <c r="AE1222" s="5">
        <v>3</v>
      </c>
      <c r="AF1222" s="3">
        <v>2.02089429004446</v>
      </c>
      <c r="AG1222" s="3">
        <v>65.1681771264507</v>
      </c>
      <c r="AH1222" s="3">
        <v>60.442021750191</v>
      </c>
      <c r="AI1222" s="3">
        <v>26.1131102047426</v>
      </c>
      <c r="AJ1222" s="3"/>
      <c r="AK1222" s="3"/>
      <c r="AL1222" s="3"/>
      <c r="AM1222" s="3"/>
      <c r="AN1222" s="5" t="s">
        <v>46</v>
      </c>
      <c r="AO1222" s="1"/>
      <c r="AP1222" s="1"/>
      <c r="AQ1222" s="1"/>
    </row>
    <row r="1223" spans="1:43">
      <c r="A1223" s="1" t="s">
        <v>3431</v>
      </c>
      <c r="B1223" s="1" t="s">
        <v>3432</v>
      </c>
      <c r="C1223" s="3">
        <v>5.06301369863014</v>
      </c>
      <c r="D1223" s="4">
        <v>42389</v>
      </c>
      <c r="E1223" s="3">
        <v>5.6631914502</v>
      </c>
      <c r="F1223" s="5" t="s">
        <v>3433</v>
      </c>
      <c r="G1223" s="5">
        <v>1693</v>
      </c>
      <c r="H1223" s="5" t="s">
        <v>93</v>
      </c>
      <c r="I1223" s="3">
        <v>14.3225331369661</v>
      </c>
      <c r="J1223" s="3">
        <v>11.75</v>
      </c>
      <c r="K1223" s="3">
        <v>4.79244009449882</v>
      </c>
      <c r="L1223" s="3">
        <v>5.7978196233895</v>
      </c>
      <c r="M1223" s="3">
        <v>6.95831898036514</v>
      </c>
      <c r="N1223" s="3">
        <v>17.4650698602794</v>
      </c>
      <c r="O1223" s="3">
        <v>26.5281173594132</v>
      </c>
      <c r="P1223" s="3">
        <v>8.75251509054326</v>
      </c>
      <c r="Q1223" s="3">
        <v>25.4038772213247</v>
      </c>
      <c r="R1223" s="3">
        <v>27.0381836945304</v>
      </c>
      <c r="S1223" s="3">
        <v>96.0227272727273</v>
      </c>
      <c r="T1223" s="3">
        <v>5.87612493382742</v>
      </c>
      <c r="U1223" s="3">
        <v>203.816046966732</v>
      </c>
      <c r="V1223" s="3">
        <v>6.31229235880399</v>
      </c>
      <c r="W1223" s="3">
        <v>172.847100175747</v>
      </c>
      <c r="X1223" s="3">
        <v>5.80524344569288</v>
      </c>
      <c r="Y1223" s="3">
        <v>208.648111332008</v>
      </c>
      <c r="Z1223" s="3">
        <v>9.22077922077922</v>
      </c>
      <c r="AA1223" s="3">
        <v>0.321961247255735</v>
      </c>
      <c r="AB1223" s="3">
        <v>0.302408272454264</v>
      </c>
      <c r="AC1223" s="3">
        <v>-31.1812179016875</v>
      </c>
      <c r="AD1223" s="3">
        <v>1.27160492242617</v>
      </c>
      <c r="AE1223" s="5">
        <v>5</v>
      </c>
      <c r="AF1223" s="3">
        <v>2.71179275563193</v>
      </c>
      <c r="AG1223" s="3">
        <v>95.6559300217537</v>
      </c>
      <c r="AH1223" s="3">
        <v>76.802572694097</v>
      </c>
      <c r="AI1223" s="3">
        <v>35.139589837919</v>
      </c>
      <c r="AJ1223" s="3">
        <v>33.1537200448463</v>
      </c>
      <c r="AK1223" s="3"/>
      <c r="AL1223" s="3"/>
      <c r="AM1223" s="3"/>
      <c r="AN1223" s="5" t="s">
        <v>46</v>
      </c>
      <c r="AO1223" s="1"/>
      <c r="AP1223" s="1"/>
      <c r="AQ1223" s="1"/>
    </row>
    <row r="1224" spans="1:43">
      <c r="A1224" s="1" t="s">
        <v>3434</v>
      </c>
      <c r="B1224" s="1" t="s">
        <v>3435</v>
      </c>
      <c r="C1224" s="3">
        <v>5.15890410958904</v>
      </c>
      <c r="D1224" s="4">
        <v>42354</v>
      </c>
      <c r="E1224" s="3">
        <v>111.9024685583</v>
      </c>
      <c r="F1224" s="5" t="s">
        <v>757</v>
      </c>
      <c r="G1224" s="5">
        <v>1723</v>
      </c>
      <c r="H1224" s="5" t="s">
        <v>64</v>
      </c>
      <c r="I1224" s="3">
        <v>0.232686755411137</v>
      </c>
      <c r="J1224" s="3">
        <v>86.8804664723032</v>
      </c>
      <c r="K1224" s="3">
        <v>0.0356565986323956</v>
      </c>
      <c r="L1224" s="3">
        <v>84.1107871720117</v>
      </c>
      <c r="M1224" s="3">
        <v>0.175682907874617</v>
      </c>
      <c r="N1224" s="3">
        <v>84.5481049562682</v>
      </c>
      <c r="O1224" s="3">
        <v>0.537272889650135</v>
      </c>
      <c r="P1224" s="3">
        <v>85.9649122807018</v>
      </c>
      <c r="Q1224" s="3">
        <v>1.00390505553765</v>
      </c>
      <c r="R1224" s="3">
        <v>87.1301775147929</v>
      </c>
      <c r="S1224" s="3">
        <v>1.90049939183782</v>
      </c>
      <c r="T1224" s="3">
        <v>76.1619190404798</v>
      </c>
      <c r="U1224" s="3">
        <v>4.3319876585436</v>
      </c>
      <c r="V1224" s="3">
        <v>74.6913580246914</v>
      </c>
      <c r="W1224" s="3">
        <v>7.73365474055054</v>
      </c>
      <c r="X1224" s="3">
        <v>74.0740740740741</v>
      </c>
      <c r="Y1224" s="3">
        <v>14.523329706025</v>
      </c>
      <c r="Z1224" s="3">
        <v>75.187969924812</v>
      </c>
      <c r="AA1224" s="3">
        <v>-0.294151798409918</v>
      </c>
      <c r="AB1224" s="3">
        <v>1.62570379409416</v>
      </c>
      <c r="AC1224" s="3">
        <v>0</v>
      </c>
      <c r="AD1224" s="3"/>
      <c r="AE1224" s="5"/>
      <c r="AF1224" s="3">
        <v>0.205937510013048</v>
      </c>
      <c r="AG1224" s="3">
        <v>1.42536637927564</v>
      </c>
      <c r="AH1224" s="3">
        <v>1.55716305132292</v>
      </c>
      <c r="AI1224" s="3">
        <v>1.87755764095445</v>
      </c>
      <c r="AJ1224" s="3">
        <v>2.09344999866006</v>
      </c>
      <c r="AK1224" s="3"/>
      <c r="AL1224" s="3"/>
      <c r="AM1224" s="3">
        <v>2000</v>
      </c>
      <c r="AN1224" s="5" t="s">
        <v>56</v>
      </c>
      <c r="AO1224" s="1"/>
      <c r="AP1224" s="1"/>
      <c r="AQ1224" s="1"/>
    </row>
    <row r="1225" spans="1:43">
      <c r="A1225" s="1" t="s">
        <v>3436</v>
      </c>
      <c r="B1225" s="1" t="s">
        <v>3437</v>
      </c>
      <c r="C1225" s="3">
        <v>5.02191780821918</v>
      </c>
      <c r="D1225" s="4">
        <v>42404</v>
      </c>
      <c r="E1225" s="3">
        <v>7.418566053</v>
      </c>
      <c r="F1225" s="5" t="s">
        <v>3438</v>
      </c>
      <c r="G1225" s="5">
        <v>764</v>
      </c>
      <c r="H1225" s="5" t="s">
        <v>93</v>
      </c>
      <c r="I1225" s="3">
        <v>2.92772186642269</v>
      </c>
      <c r="J1225" s="3">
        <v>69.95</v>
      </c>
      <c r="K1225" s="3">
        <v>1.26012601260126</v>
      </c>
      <c r="L1225" s="3">
        <v>59.9108027750248</v>
      </c>
      <c r="M1225" s="3">
        <v>0.626118067978525</v>
      </c>
      <c r="N1225" s="3">
        <v>78.4431137724551</v>
      </c>
      <c r="O1225" s="3">
        <v>4.84357024506201</v>
      </c>
      <c r="P1225" s="3">
        <v>75.1006036217304</v>
      </c>
      <c r="Q1225" s="3">
        <v>7.4744033274195</v>
      </c>
      <c r="R1225" s="3">
        <v>73.2198142414861</v>
      </c>
      <c r="S1225" s="3">
        <v>14.157350934928</v>
      </c>
      <c r="T1225" s="3">
        <v>88.8300688194812</v>
      </c>
      <c r="U1225" s="3">
        <v>35.4961719390624</v>
      </c>
      <c r="V1225" s="3">
        <v>78.2945736434108</v>
      </c>
      <c r="W1225" s="3">
        <v>40.7085186168573</v>
      </c>
      <c r="X1225" s="3">
        <v>68.1023720349563</v>
      </c>
      <c r="Y1225" s="3">
        <v>57.13975025</v>
      </c>
      <c r="Z1225" s="3">
        <v>65.4545454545455</v>
      </c>
      <c r="AA1225" s="3">
        <v>0.244613372285287</v>
      </c>
      <c r="AB1225" s="3">
        <v>0.450365850076467</v>
      </c>
      <c r="AC1225" s="3">
        <v>-5.24399475483964</v>
      </c>
      <c r="AD1225" s="3">
        <v>2.29482285468433</v>
      </c>
      <c r="AE1225" s="5">
        <v>1</v>
      </c>
      <c r="AF1225" s="3">
        <v>0.895189574683669</v>
      </c>
      <c r="AG1225" s="3">
        <v>14.0607512780766</v>
      </c>
      <c r="AH1225" s="3">
        <v>16.733729252673</v>
      </c>
      <c r="AI1225" s="3">
        <v>11.3577271579675</v>
      </c>
      <c r="AJ1225" s="3">
        <v>11.0189895668685</v>
      </c>
      <c r="AK1225" s="3"/>
      <c r="AL1225" s="3"/>
      <c r="AM1225" s="3"/>
      <c r="AN1225" s="5" t="s">
        <v>46</v>
      </c>
      <c r="AO1225" s="1"/>
      <c r="AP1225" s="1"/>
      <c r="AQ1225" s="1"/>
    </row>
    <row r="1226" spans="1:43">
      <c r="A1226" s="1" t="s">
        <v>3439</v>
      </c>
      <c r="B1226" s="1" t="s">
        <v>3440</v>
      </c>
      <c r="C1226" s="3">
        <v>4.96986301369863</v>
      </c>
      <c r="D1226" s="4">
        <v>42423</v>
      </c>
      <c r="E1226" s="3">
        <v>0.438176318</v>
      </c>
      <c r="F1226" s="5" t="s">
        <v>1592</v>
      </c>
      <c r="G1226" s="5">
        <v>1815</v>
      </c>
      <c r="H1226" s="5" t="s">
        <v>93</v>
      </c>
      <c r="I1226" s="3">
        <v>11.3789325403036</v>
      </c>
      <c r="J1226" s="3">
        <v>24.2</v>
      </c>
      <c r="K1226" s="3">
        <v>3.78220709771511</v>
      </c>
      <c r="L1226" s="3">
        <v>15.1635282457879</v>
      </c>
      <c r="M1226" s="3">
        <v>6.39952153110046</v>
      </c>
      <c r="N1226" s="3">
        <v>21.3572854291417</v>
      </c>
      <c r="O1226" s="3">
        <v>13.4747249242545</v>
      </c>
      <c r="P1226" s="3">
        <v>41.9517102615694</v>
      </c>
      <c r="Q1226" s="3">
        <v>12.7257366142148</v>
      </c>
      <c r="R1226" s="3">
        <v>51.3931888544892</v>
      </c>
      <c r="S1226" s="3">
        <v>61.482602118003</v>
      </c>
      <c r="T1226" s="3">
        <v>30.3864478560085</v>
      </c>
      <c r="U1226" s="3">
        <v>109.849601887349</v>
      </c>
      <c r="V1226" s="3">
        <v>37.4861572535991</v>
      </c>
      <c r="W1226" s="3">
        <v>90.8456999821205</v>
      </c>
      <c r="X1226" s="3">
        <v>35.3932584269663</v>
      </c>
      <c r="Y1226" s="3"/>
      <c r="Z1226" s="3"/>
      <c r="AA1226" s="3">
        <v>0.275370617917291</v>
      </c>
      <c r="AB1226" s="3">
        <v>0.228728227997088</v>
      </c>
      <c r="AC1226" s="3">
        <v>-22.8545766310117</v>
      </c>
      <c r="AD1226" s="3">
        <v>1.04972478788253</v>
      </c>
      <c r="AE1226" s="5">
        <v>2</v>
      </c>
      <c r="AF1226" s="3">
        <v>1.65296249759538</v>
      </c>
      <c r="AG1226" s="3">
        <v>55.8105582869938</v>
      </c>
      <c r="AH1226" s="3">
        <v>48.1838247106431</v>
      </c>
      <c r="AI1226" s="3">
        <v>20.5299216719905</v>
      </c>
      <c r="AJ1226" s="3">
        <v>17.4110454485683</v>
      </c>
      <c r="AK1226" s="3"/>
      <c r="AL1226" s="3"/>
      <c r="AM1226" s="3"/>
      <c r="AN1226" s="5" t="s">
        <v>46</v>
      </c>
      <c r="AO1226" s="1"/>
      <c r="AP1226" s="1"/>
      <c r="AQ1226" s="1"/>
    </row>
    <row r="1227" spans="1:43">
      <c r="A1227" s="1" t="s">
        <v>3441</v>
      </c>
      <c r="B1227" s="1" t="s">
        <v>3442</v>
      </c>
      <c r="C1227" s="3">
        <v>4.52602739726027</v>
      </c>
      <c r="D1227" s="4">
        <v>42585</v>
      </c>
      <c r="E1227" s="3">
        <v>16.2015954366</v>
      </c>
      <c r="F1227" s="5" t="s">
        <v>3443</v>
      </c>
      <c r="G1227" s="5">
        <v>1653</v>
      </c>
      <c r="H1227" s="5" t="s">
        <v>93</v>
      </c>
      <c r="I1227" s="3">
        <v>9.18458781362005</v>
      </c>
      <c r="J1227" s="3">
        <v>33.85</v>
      </c>
      <c r="K1227" s="3">
        <v>3.48195329087048</v>
      </c>
      <c r="L1227" s="3">
        <v>20.3171456888008</v>
      </c>
      <c r="M1227" s="3">
        <v>8.98926654740606</v>
      </c>
      <c r="N1227" s="3">
        <v>8.83233532934132</v>
      </c>
      <c r="O1227" s="3">
        <v>9.33153880663974</v>
      </c>
      <c r="P1227" s="3">
        <v>52.3138832997988</v>
      </c>
      <c r="Q1227" s="3">
        <v>-4.99025341130605</v>
      </c>
      <c r="R1227" s="3">
        <v>97.2136222910217</v>
      </c>
      <c r="S1227" s="3">
        <v>40.3801843317972</v>
      </c>
      <c r="T1227" s="3">
        <v>51.9851773425093</v>
      </c>
      <c r="U1227" s="3">
        <v>173.820224719101</v>
      </c>
      <c r="V1227" s="3">
        <v>12.5138427464009</v>
      </c>
      <c r="W1227" s="3">
        <v>144.433299899699</v>
      </c>
      <c r="X1227" s="3">
        <v>13.1086142322097</v>
      </c>
      <c r="Y1227" s="3"/>
      <c r="Z1227" s="3"/>
      <c r="AA1227" s="3">
        <v>0.172304022203563</v>
      </c>
      <c r="AB1227" s="3">
        <v>0.281984100307015</v>
      </c>
      <c r="AC1227" s="3">
        <v>-36.2307692307692</v>
      </c>
      <c r="AD1227" s="3">
        <v>0.955894864953011</v>
      </c>
      <c r="AE1227" s="5">
        <v>5</v>
      </c>
      <c r="AF1227" s="3">
        <v>2.41851534906184</v>
      </c>
      <c r="AG1227" s="3">
        <v>64.7327311792641</v>
      </c>
      <c r="AH1227" s="3">
        <v>69.2468843573239</v>
      </c>
      <c r="AI1227" s="3">
        <v>33.230223580224</v>
      </c>
      <c r="AJ1227" s="3">
        <v>26.9717132759927</v>
      </c>
      <c r="AK1227" s="3"/>
      <c r="AL1227" s="3"/>
      <c r="AM1227" s="3"/>
      <c r="AN1227" s="5" t="s">
        <v>46</v>
      </c>
      <c r="AO1227" s="1"/>
      <c r="AP1227" s="1"/>
      <c r="AQ1227" s="1"/>
    </row>
    <row r="1228" spans="1:43">
      <c r="A1228" s="1" t="s">
        <v>3444</v>
      </c>
      <c r="B1228" s="1" t="s">
        <v>3445</v>
      </c>
      <c r="C1228" s="3">
        <v>5.08219178082192</v>
      </c>
      <c r="D1228" s="4">
        <v>42382</v>
      </c>
      <c r="E1228" s="3">
        <v>12.6260083297</v>
      </c>
      <c r="F1228" s="5" t="s">
        <v>3446</v>
      </c>
      <c r="G1228" s="5">
        <v>1856</v>
      </c>
      <c r="H1228" s="5" t="s">
        <v>50</v>
      </c>
      <c r="I1228" s="3">
        <v>0.187073239173136</v>
      </c>
      <c r="J1228" s="3">
        <v>38.9906208128629</v>
      </c>
      <c r="K1228" s="3">
        <v>0.0280164363092893</v>
      </c>
      <c r="L1228" s="3">
        <v>29.7476759628154</v>
      </c>
      <c r="M1228" s="3">
        <v>-0.121223424095503</v>
      </c>
      <c r="N1228" s="3">
        <v>59.973285841496</v>
      </c>
      <c r="O1228" s="3">
        <v>0.724092533383481</v>
      </c>
      <c r="P1228" s="3">
        <v>42.9419826404751</v>
      </c>
      <c r="Q1228" s="3">
        <v>1.2190512190512</v>
      </c>
      <c r="R1228" s="3">
        <v>37.3732496378561</v>
      </c>
      <c r="S1228" s="3">
        <v>1.64338483585771</v>
      </c>
      <c r="T1228" s="3">
        <v>62.1468926553672</v>
      </c>
      <c r="U1228" s="3">
        <v>6.53288981298524</v>
      </c>
      <c r="V1228" s="3">
        <v>42.1052631578947</v>
      </c>
      <c r="W1228" s="3">
        <v>14.7342145977173</v>
      </c>
      <c r="X1228" s="3">
        <v>35.1672060409924</v>
      </c>
      <c r="Y1228" s="3">
        <v>17.9347591662338</v>
      </c>
      <c r="Z1228" s="3">
        <v>52.6143790849673</v>
      </c>
      <c r="AA1228" s="3">
        <v>0.0136456481478056</v>
      </c>
      <c r="AB1228" s="3">
        <v>0.553890658703519</v>
      </c>
      <c r="AC1228" s="3">
        <v>-1.8776390261432</v>
      </c>
      <c r="AD1228" s="3">
        <v>2.49219129546676</v>
      </c>
      <c r="AE1228" s="5">
        <v>4</v>
      </c>
      <c r="AF1228" s="3">
        <v>0.383454253394141</v>
      </c>
      <c r="AG1228" s="3">
        <v>2.21355313414937</v>
      </c>
      <c r="AH1228" s="3">
        <v>3.52622359640935</v>
      </c>
      <c r="AI1228" s="3">
        <v>4.81058625719732</v>
      </c>
      <c r="AJ1228" s="3">
        <v>4.16622281619545</v>
      </c>
      <c r="AK1228" s="3"/>
      <c r="AL1228" s="3"/>
      <c r="AM1228" s="3"/>
      <c r="AN1228" s="5" t="s">
        <v>51</v>
      </c>
      <c r="AO1228" s="1"/>
      <c r="AP1228" s="1"/>
      <c r="AQ1228" s="1"/>
    </row>
    <row r="1229" spans="1:43">
      <c r="A1229" s="1" t="s">
        <v>3447</v>
      </c>
      <c r="B1229" s="1" t="s">
        <v>3448</v>
      </c>
      <c r="C1229" s="3">
        <v>5.12602739726027</v>
      </c>
      <c r="D1229" s="4">
        <v>42366</v>
      </c>
      <c r="E1229" s="3">
        <v>43.4920230186</v>
      </c>
      <c r="F1229" s="5" t="s">
        <v>3449</v>
      </c>
      <c r="G1229" s="5">
        <v>50</v>
      </c>
      <c r="H1229" s="5" t="s">
        <v>50</v>
      </c>
      <c r="I1229" s="3">
        <v>0.099800399201602</v>
      </c>
      <c r="J1229" s="3">
        <v>53.5953550692273</v>
      </c>
      <c r="K1229" s="3">
        <v>-0.0996015936255032</v>
      </c>
      <c r="L1229" s="3">
        <v>92.4745462594068</v>
      </c>
      <c r="M1229" s="3">
        <v>-0.199004975124368</v>
      </c>
      <c r="N1229" s="3">
        <v>72.6625111308994</v>
      </c>
      <c r="O1229" s="3">
        <v>0.299999999999995</v>
      </c>
      <c r="P1229" s="3">
        <v>78.3005938784833</v>
      </c>
      <c r="Q1229" s="3">
        <v>0.905432595573427</v>
      </c>
      <c r="R1229" s="3">
        <v>70.8836310960888</v>
      </c>
      <c r="S1229" s="3">
        <v>1.17132861426939</v>
      </c>
      <c r="T1229" s="3">
        <v>77.909604519774</v>
      </c>
      <c r="U1229" s="3">
        <v>4.35408357988721</v>
      </c>
      <c r="V1229" s="3">
        <v>87.6934984520124</v>
      </c>
      <c r="W1229" s="3">
        <v>9.71615111561264</v>
      </c>
      <c r="X1229" s="3">
        <v>87.7022653721683</v>
      </c>
      <c r="Y1229" s="3">
        <v>10.8111226836327</v>
      </c>
      <c r="Z1229" s="3">
        <v>94.7712418300653</v>
      </c>
      <c r="AA1229" s="3">
        <v>-0.016483581656265</v>
      </c>
      <c r="AB1229" s="3">
        <v>0.252867708950115</v>
      </c>
      <c r="AC1229" s="3">
        <v>-2.08126858275519</v>
      </c>
      <c r="AD1229" s="3">
        <v>1.50549132604925</v>
      </c>
      <c r="AE1229" s="5">
        <v>3</v>
      </c>
      <c r="AF1229" s="3">
        <v>0.254740344063824</v>
      </c>
      <c r="AG1229" s="3">
        <v>1.75816955074619</v>
      </c>
      <c r="AH1229" s="3">
        <v>2.3425126275185</v>
      </c>
      <c r="AI1229" s="3">
        <v>3.26414741668934</v>
      </c>
      <c r="AJ1229" s="3">
        <v>2.41335583730475</v>
      </c>
      <c r="AK1229" s="3"/>
      <c r="AL1229" s="3"/>
      <c r="AM1229" s="3">
        <v>100</v>
      </c>
      <c r="AN1229" s="5" t="s">
        <v>56</v>
      </c>
      <c r="AO1229" s="1"/>
      <c r="AP1229" s="1"/>
      <c r="AQ1229" s="1"/>
    </row>
    <row r="1230" spans="1:43">
      <c r="A1230" s="1" t="s">
        <v>3450</v>
      </c>
      <c r="B1230" s="1" t="s">
        <v>3451</v>
      </c>
      <c r="C1230" s="3">
        <v>4.84931506849315</v>
      </c>
      <c r="D1230" s="4">
        <v>42467</v>
      </c>
      <c r="E1230" s="3">
        <v>30.4745140282</v>
      </c>
      <c r="F1230" s="5" t="s">
        <v>3452</v>
      </c>
      <c r="G1230" s="5">
        <v>1771</v>
      </c>
      <c r="H1230" s="5" t="s">
        <v>93</v>
      </c>
      <c r="I1230" s="3">
        <v>-0.623538581449728</v>
      </c>
      <c r="J1230" s="3">
        <v>95.1</v>
      </c>
      <c r="K1230" s="3">
        <v>3.57432981316002</v>
      </c>
      <c r="L1230" s="3">
        <v>18.4340931615461</v>
      </c>
      <c r="M1230" s="3">
        <v>-5.13392857142858</v>
      </c>
      <c r="N1230" s="3">
        <v>97.6546906187625</v>
      </c>
      <c r="O1230" s="3">
        <v>10.5810928013877</v>
      </c>
      <c r="P1230" s="3">
        <v>48.692152917505</v>
      </c>
      <c r="Q1230" s="3">
        <v>14.9684400360685</v>
      </c>
      <c r="R1230" s="3">
        <v>47.4716202270382</v>
      </c>
      <c r="S1230" s="3">
        <v>53.0612244897959</v>
      </c>
      <c r="T1230" s="3">
        <v>39.5447326627845</v>
      </c>
      <c r="U1230" s="3">
        <v>78.3216783216783</v>
      </c>
      <c r="V1230" s="3">
        <v>50.6644518272425</v>
      </c>
      <c r="W1230" s="3">
        <v>46.7203682393556</v>
      </c>
      <c r="X1230" s="3">
        <v>62.1098626716604</v>
      </c>
      <c r="Y1230" s="3"/>
      <c r="Z1230" s="3"/>
      <c r="AA1230" s="3">
        <v>0.298058098167757</v>
      </c>
      <c r="AB1230" s="3">
        <v>0.0961114288293851</v>
      </c>
      <c r="AC1230" s="3">
        <v>-26.461211477152</v>
      </c>
      <c r="AD1230" s="3">
        <v>0.514130778937037</v>
      </c>
      <c r="AE1230" s="5">
        <v>3</v>
      </c>
      <c r="AF1230" s="3">
        <v>0.909064669328344</v>
      </c>
      <c r="AG1230" s="3">
        <v>51.6928731504596</v>
      </c>
      <c r="AH1230" s="3">
        <v>36.2544755303884</v>
      </c>
      <c r="AI1230" s="3">
        <v>12.3705502967517</v>
      </c>
      <c r="AJ1230" s="3">
        <v>9.17373877020444</v>
      </c>
      <c r="AK1230" s="3"/>
      <c r="AL1230" s="3"/>
      <c r="AM1230" s="3"/>
      <c r="AN1230" s="5" t="s">
        <v>51</v>
      </c>
      <c r="AO1230" s="1"/>
      <c r="AP1230" s="1"/>
      <c r="AQ1230" s="1"/>
    </row>
    <row r="1231" spans="1:43">
      <c r="A1231" s="1" t="s">
        <v>3453</v>
      </c>
      <c r="B1231" s="1" t="s">
        <v>3454</v>
      </c>
      <c r="C1231" s="3">
        <v>5.02465753424658</v>
      </c>
      <c r="D1231" s="4">
        <v>42403</v>
      </c>
      <c r="E1231" s="3">
        <v>5.0704865458</v>
      </c>
      <c r="F1231" s="5" t="s">
        <v>3455</v>
      </c>
      <c r="G1231" s="5">
        <v>852</v>
      </c>
      <c r="H1231" s="5" t="s">
        <v>93</v>
      </c>
      <c r="I1231" s="3">
        <v>0.670802077322563</v>
      </c>
      <c r="J1231" s="3">
        <v>90.7</v>
      </c>
      <c r="K1231" s="3">
        <v>1.41694521145182</v>
      </c>
      <c r="L1231" s="3">
        <v>55.0049554013875</v>
      </c>
      <c r="M1231" s="3">
        <v>-3.72490860177968</v>
      </c>
      <c r="N1231" s="3">
        <v>96.0079840319361</v>
      </c>
      <c r="O1231" s="3">
        <v>5.7299901733905</v>
      </c>
      <c r="P1231" s="3">
        <v>67.8571428571429</v>
      </c>
      <c r="Q1231" s="3">
        <v>12.1854651898105</v>
      </c>
      <c r="R1231" s="3">
        <v>52.734778121775</v>
      </c>
      <c r="S1231" s="3">
        <v>45.4078364390579</v>
      </c>
      <c r="T1231" s="3">
        <v>46.7443091582848</v>
      </c>
      <c r="U1231" s="3">
        <v>90.4506238192802</v>
      </c>
      <c r="V1231" s="3">
        <v>44.5736434108527</v>
      </c>
      <c r="W1231" s="3">
        <v>60.7056240036876</v>
      </c>
      <c r="X1231" s="3">
        <v>50.8114856429463</v>
      </c>
      <c r="Y1231" s="3">
        <v>48.1705853314</v>
      </c>
      <c r="Z1231" s="3">
        <v>75.4545454545455</v>
      </c>
      <c r="AA1231" s="3">
        <v>0.226131174808008</v>
      </c>
      <c r="AB1231" s="3">
        <v>0.157122603752086</v>
      </c>
      <c r="AC1231" s="3">
        <v>-24.773413897281</v>
      </c>
      <c r="AD1231" s="3">
        <v>0.690200821379791</v>
      </c>
      <c r="AE1231" s="5">
        <v>3</v>
      </c>
      <c r="AF1231" s="3">
        <v>1.28624947289439</v>
      </c>
      <c r="AG1231" s="3">
        <v>41.5239996098492</v>
      </c>
      <c r="AH1231" s="3">
        <v>38.4652364458742</v>
      </c>
      <c r="AI1231" s="3">
        <v>13.6871566040437</v>
      </c>
      <c r="AJ1231" s="3">
        <v>9.72661400482338</v>
      </c>
      <c r="AK1231" s="3"/>
      <c r="AL1231" s="3"/>
      <c r="AM1231" s="3"/>
      <c r="AN1231" s="5" t="s">
        <v>46</v>
      </c>
      <c r="AO1231" s="1"/>
      <c r="AP1231" s="1"/>
      <c r="AQ1231" s="1"/>
    </row>
    <row r="1232" spans="1:43">
      <c r="A1232" s="1" t="s">
        <v>3456</v>
      </c>
      <c r="B1232" s="1" t="s">
        <v>3457</v>
      </c>
      <c r="C1232" s="3">
        <v>5.12328767123288</v>
      </c>
      <c r="D1232" s="4">
        <v>42367</v>
      </c>
      <c r="E1232" s="3">
        <v>0.7792295478</v>
      </c>
      <c r="F1232" s="5" t="s">
        <v>3458</v>
      </c>
      <c r="G1232" s="5">
        <v>1871</v>
      </c>
      <c r="H1232" s="5" t="s">
        <v>93</v>
      </c>
      <c r="I1232" s="3">
        <v>10.3701217758174</v>
      </c>
      <c r="J1232" s="3">
        <v>28.35</v>
      </c>
      <c r="K1232" s="3">
        <v>2.60741665180959</v>
      </c>
      <c r="L1232" s="3">
        <v>34.2418235877106</v>
      </c>
      <c r="M1232" s="3">
        <v>4.35630099728014</v>
      </c>
      <c r="N1232" s="3">
        <v>33.3832335329341</v>
      </c>
      <c r="O1232" s="3">
        <v>15.4687264884386</v>
      </c>
      <c r="P1232" s="3">
        <v>37.0724346076459</v>
      </c>
      <c r="Q1232" s="3">
        <v>14.5209431897323</v>
      </c>
      <c r="R1232" s="3">
        <v>48.2456140350877</v>
      </c>
      <c r="S1232" s="3">
        <v>47.6083611182354</v>
      </c>
      <c r="T1232" s="3">
        <v>44.6267866596083</v>
      </c>
      <c r="U1232" s="3">
        <v>111.163089341405</v>
      </c>
      <c r="V1232" s="3">
        <v>36.9878183831672</v>
      </c>
      <c r="W1232" s="3">
        <v>118.622981956315</v>
      </c>
      <c r="X1232" s="3">
        <v>21.4107365792759</v>
      </c>
      <c r="Y1232" s="3">
        <v>129.98001998002</v>
      </c>
      <c r="Z1232" s="3">
        <v>30.5194805194805</v>
      </c>
      <c r="AA1232" s="3">
        <v>0.190489072704536</v>
      </c>
      <c r="AB1232" s="3">
        <v>0.337352385608717</v>
      </c>
      <c r="AC1232" s="3">
        <v>-22.9016456601904</v>
      </c>
      <c r="AD1232" s="3">
        <v>1.29796538896868</v>
      </c>
      <c r="AE1232" s="5">
        <v>2</v>
      </c>
      <c r="AF1232" s="3">
        <v>2.16116358058949</v>
      </c>
      <c r="AG1232" s="3">
        <v>49.1613345488642</v>
      </c>
      <c r="AH1232" s="3">
        <v>44.4297480202324</v>
      </c>
      <c r="AI1232" s="3">
        <v>29.4248312044917</v>
      </c>
      <c r="AJ1232" s="3">
        <v>22.575959659712</v>
      </c>
      <c r="AK1232" s="3"/>
      <c r="AL1232" s="3"/>
      <c r="AM1232" s="3"/>
      <c r="AN1232" s="5" t="s">
        <v>46</v>
      </c>
      <c r="AO1232" s="1"/>
      <c r="AP1232" s="1"/>
      <c r="AQ1232" s="1"/>
    </row>
    <row r="1233" spans="1:43">
      <c r="A1233" s="1" t="s">
        <v>3459</v>
      </c>
      <c r="B1233" s="1" t="s">
        <v>3460</v>
      </c>
      <c r="C1233" s="3">
        <v>4.89315068493151</v>
      </c>
      <c r="D1233" s="4">
        <v>42451</v>
      </c>
      <c r="E1233" s="3">
        <v>2.3882594606</v>
      </c>
      <c r="F1233" s="5" t="s">
        <v>3226</v>
      </c>
      <c r="G1233" s="5">
        <v>351</v>
      </c>
      <c r="H1233" s="5" t="s">
        <v>93</v>
      </c>
      <c r="I1233" s="3">
        <v>7.56170981336544</v>
      </c>
      <c r="J1233" s="3">
        <v>41.3</v>
      </c>
      <c r="K1233" s="3">
        <v>0.393346819509996</v>
      </c>
      <c r="L1233" s="3">
        <v>87.2646184340932</v>
      </c>
      <c r="M1233" s="3">
        <v>-2.09874513671982</v>
      </c>
      <c r="N1233" s="3">
        <v>92.7644710578842</v>
      </c>
      <c r="O1233" s="3">
        <v>21.7029972752044</v>
      </c>
      <c r="P1233" s="3">
        <v>18.7122736418511</v>
      </c>
      <c r="Q1233" s="3">
        <v>40.7880220646178</v>
      </c>
      <c r="R1233" s="3">
        <v>5.88235294117647</v>
      </c>
      <c r="S1233" s="3">
        <v>88.2613277133825</v>
      </c>
      <c r="T1233" s="3">
        <v>9.74060349391212</v>
      </c>
      <c r="U1233" s="3">
        <v>109.2037470726</v>
      </c>
      <c r="V1233" s="3">
        <v>37.7630121816168</v>
      </c>
      <c r="W1233" s="3">
        <v>88.8583509513742</v>
      </c>
      <c r="X1233" s="3">
        <v>36.7041198501873</v>
      </c>
      <c r="Y1233" s="3"/>
      <c r="Z1233" s="3"/>
      <c r="AA1233" s="3">
        <v>0.273664846588332</v>
      </c>
      <c r="AB1233" s="3">
        <v>0.225903659856974</v>
      </c>
      <c r="AC1233" s="3">
        <v>-20.1771653543307</v>
      </c>
      <c r="AD1233" s="3">
        <v>1.16765214626789</v>
      </c>
      <c r="AE1233" s="5">
        <v>4</v>
      </c>
      <c r="AF1233" s="3">
        <v>1.77519022441895</v>
      </c>
      <c r="AG1233" s="3">
        <v>85.119900978054</v>
      </c>
      <c r="AH1233" s="3">
        <v>46.0295166227253</v>
      </c>
      <c r="AI1233" s="3">
        <v>18.9230009377634</v>
      </c>
      <c r="AJ1233" s="3">
        <v>17.2157409117563</v>
      </c>
      <c r="AK1233" s="3"/>
      <c r="AL1233" s="3"/>
      <c r="AM1233" s="3"/>
      <c r="AN1233" s="5" t="s">
        <v>46</v>
      </c>
      <c r="AO1233" s="1"/>
      <c r="AP1233" s="1"/>
      <c r="AQ1233" s="1"/>
    </row>
    <row r="1234" spans="1:43">
      <c r="A1234" s="1" t="s">
        <v>3461</v>
      </c>
      <c r="B1234" s="1" t="s">
        <v>3462</v>
      </c>
      <c r="C1234" s="3">
        <v>5.02465753424658</v>
      </c>
      <c r="D1234" s="4">
        <v>42403</v>
      </c>
      <c r="E1234" s="3">
        <v>5.3996929528</v>
      </c>
      <c r="F1234" s="5" t="s">
        <v>459</v>
      </c>
      <c r="G1234" s="5">
        <v>328</v>
      </c>
      <c r="H1234" s="5" t="s">
        <v>50</v>
      </c>
      <c r="I1234" s="3">
        <v>-0.365028490028487</v>
      </c>
      <c r="J1234" s="3">
        <v>93.4345690040197</v>
      </c>
      <c r="K1234" s="3">
        <v>-0.0892777430586612</v>
      </c>
      <c r="L1234" s="3">
        <v>89.9513058875609</v>
      </c>
      <c r="M1234" s="3">
        <v>-0.444800284672192</v>
      </c>
      <c r="N1234" s="3">
        <v>92.2528940338379</v>
      </c>
      <c r="O1234" s="3">
        <v>0.856164383561642</v>
      </c>
      <c r="P1234" s="3">
        <v>21.2882594792143</v>
      </c>
      <c r="Q1234" s="3">
        <v>1.01092156331798</v>
      </c>
      <c r="R1234" s="3">
        <v>61.9024625784645</v>
      </c>
      <c r="S1234" s="3">
        <v>1.94753218011999</v>
      </c>
      <c r="T1234" s="3">
        <v>47.2881355932203</v>
      </c>
      <c r="U1234" s="3">
        <v>6.17020105300397</v>
      </c>
      <c r="V1234" s="3">
        <v>51.3157894736842</v>
      </c>
      <c r="W1234" s="3">
        <v>14.5678440741455</v>
      </c>
      <c r="X1234" s="3">
        <v>37.108953613808</v>
      </c>
      <c r="Y1234" s="3">
        <v>18.2182693383</v>
      </c>
      <c r="Z1234" s="3">
        <v>49.6732026143791</v>
      </c>
      <c r="AA1234" s="3">
        <v>0.0306455001798823</v>
      </c>
      <c r="AB1234" s="3">
        <v>0.353820884100047</v>
      </c>
      <c r="AC1234" s="3">
        <v>-3.18297722676515</v>
      </c>
      <c r="AD1234" s="3">
        <v>1.45426945938746</v>
      </c>
      <c r="AE1234" s="5">
        <v>4</v>
      </c>
      <c r="AF1234" s="3">
        <v>0.387145699236731</v>
      </c>
      <c r="AG1234" s="3">
        <v>3.17522510643191</v>
      </c>
      <c r="AH1234" s="3">
        <v>3.2894259509993</v>
      </c>
      <c r="AI1234" s="3">
        <v>4.8080261788769</v>
      </c>
      <c r="AJ1234" s="3">
        <v>4.01415772978118</v>
      </c>
      <c r="AK1234" s="3"/>
      <c r="AL1234" s="3"/>
      <c r="AM1234" s="3"/>
      <c r="AN1234" s="5" t="s">
        <v>46</v>
      </c>
      <c r="AO1234" s="1"/>
      <c r="AP1234" s="1"/>
      <c r="AQ1234" s="1"/>
    </row>
    <row r="1235" spans="1:43">
      <c r="A1235" s="1" t="s">
        <v>3463</v>
      </c>
      <c r="B1235" s="1" t="s">
        <v>3464</v>
      </c>
      <c r="C1235" s="3">
        <v>3.83287671232877</v>
      </c>
      <c r="D1235" s="4">
        <v>42838</v>
      </c>
      <c r="E1235" s="3">
        <v>0.0239183222</v>
      </c>
      <c r="F1235" s="5" t="s">
        <v>899</v>
      </c>
      <c r="G1235" s="5">
        <v>328</v>
      </c>
      <c r="H1235" s="5" t="s">
        <v>50</v>
      </c>
      <c r="I1235" s="3">
        <v>-0.376293508936957</v>
      </c>
      <c r="J1235" s="3">
        <v>93.7918713711478</v>
      </c>
      <c r="K1235" s="3">
        <v>0</v>
      </c>
      <c r="L1235" s="3">
        <v>43.3820274457725</v>
      </c>
      <c r="M1235" s="3">
        <v>-0.842696629213495</v>
      </c>
      <c r="N1235" s="3">
        <v>96.3490650044524</v>
      </c>
      <c r="O1235" s="3">
        <v>0.189214758751185</v>
      </c>
      <c r="P1235" s="3">
        <v>82.1379625399726</v>
      </c>
      <c r="Q1235" s="3">
        <v>-0.749765698219298</v>
      </c>
      <c r="R1235" s="3">
        <v>96.0888459681313</v>
      </c>
      <c r="S1235" s="3">
        <v>1.96212043587622</v>
      </c>
      <c r="T1235" s="3">
        <v>46.7231638418079</v>
      </c>
      <c r="U1235" s="3">
        <v>6.67753702549517</v>
      </c>
      <c r="V1235" s="3">
        <v>37.3839009287926</v>
      </c>
      <c r="W1235" s="3">
        <v>14.0637166415038</v>
      </c>
      <c r="X1235" s="3">
        <v>44.4444444444444</v>
      </c>
      <c r="Y1235" s="3"/>
      <c r="Z1235" s="3"/>
      <c r="AA1235" s="3">
        <v>0.000435709699061279</v>
      </c>
      <c r="AB1235" s="3">
        <v>0.437717439165864</v>
      </c>
      <c r="AC1235" s="3">
        <v>-1.59325210871601</v>
      </c>
      <c r="AD1235" s="3">
        <v>2.80903214413471</v>
      </c>
      <c r="AE1235" s="5">
        <v>4</v>
      </c>
      <c r="AF1235" s="3">
        <v>0.369281530154448</v>
      </c>
      <c r="AG1235" s="3">
        <v>2.28773540983318</v>
      </c>
      <c r="AH1235" s="3">
        <v>3.35166776255105</v>
      </c>
      <c r="AI1235" s="3">
        <v>4.46785252344348</v>
      </c>
      <c r="AJ1235" s="3"/>
      <c r="AK1235" s="3"/>
      <c r="AL1235" s="3"/>
      <c r="AM1235" s="3"/>
      <c r="AN1235" s="5" t="s">
        <v>46</v>
      </c>
      <c r="AO1235" s="1"/>
      <c r="AP1235" s="1"/>
      <c r="AQ1235" s="1"/>
    </row>
    <row r="1236" spans="1:43">
      <c r="A1236" s="1" t="s">
        <v>3465</v>
      </c>
      <c r="B1236" s="1" t="s">
        <v>3466</v>
      </c>
      <c r="C1236" s="3">
        <v>5.13972602739726</v>
      </c>
      <c r="D1236" s="4">
        <v>42361</v>
      </c>
      <c r="E1236" s="3">
        <v>0.5247208512</v>
      </c>
      <c r="F1236" s="5" t="s">
        <v>3467</v>
      </c>
      <c r="G1236" s="5">
        <v>1123</v>
      </c>
      <c r="H1236" s="5" t="s">
        <v>50</v>
      </c>
      <c r="I1236" s="3">
        <v>-0.130755580461382</v>
      </c>
      <c r="J1236" s="3">
        <v>83.0281375614113</v>
      </c>
      <c r="K1236" s="3">
        <v>-0.0280478683620249</v>
      </c>
      <c r="L1236" s="3">
        <v>68.2602921646746</v>
      </c>
      <c r="M1236" s="3">
        <v>-0.289071242073859</v>
      </c>
      <c r="N1236" s="3">
        <v>84.2831700801425</v>
      </c>
      <c r="O1236" s="3">
        <v>0.564281011943946</v>
      </c>
      <c r="P1236" s="3">
        <v>62.9968021927821</v>
      </c>
      <c r="Q1236" s="3">
        <v>0.592662276575729</v>
      </c>
      <c r="R1236" s="3">
        <v>83.8725253500724</v>
      </c>
      <c r="S1236" s="3">
        <v>1.61550888529887</v>
      </c>
      <c r="T1236" s="3">
        <v>63.1638418079096</v>
      </c>
      <c r="U1236" s="3">
        <v>5.55294926099908</v>
      </c>
      <c r="V1236" s="3">
        <v>68.8080495356037</v>
      </c>
      <c r="W1236" s="3">
        <v>13.8296083995673</v>
      </c>
      <c r="X1236" s="3">
        <v>46.7098166127292</v>
      </c>
      <c r="Y1236" s="3">
        <v>16.9428432693517</v>
      </c>
      <c r="Z1236" s="3">
        <v>60.1307189542484</v>
      </c>
      <c r="AA1236" s="3">
        <v>0.0131491233370887</v>
      </c>
      <c r="AB1236" s="3">
        <v>0.435635861286451</v>
      </c>
      <c r="AC1236" s="3">
        <v>-2.51728907330568</v>
      </c>
      <c r="AD1236" s="3">
        <v>1.74954139505069</v>
      </c>
      <c r="AE1236" s="5">
        <v>4</v>
      </c>
      <c r="AF1236" s="3">
        <v>0.352342234651562</v>
      </c>
      <c r="AG1236" s="3">
        <v>2.12790399707456</v>
      </c>
      <c r="AH1236" s="3">
        <v>2.91941263654882</v>
      </c>
      <c r="AI1236" s="3">
        <v>4.39631896970725</v>
      </c>
      <c r="AJ1236" s="3">
        <v>2.60893890746678</v>
      </c>
      <c r="AK1236" s="3"/>
      <c r="AL1236" s="3"/>
      <c r="AM1236" s="3">
        <v>0.1</v>
      </c>
      <c r="AN1236" s="5" t="s">
        <v>56</v>
      </c>
      <c r="AO1236" s="1"/>
      <c r="AP1236" s="1"/>
      <c r="AQ1236" s="1"/>
    </row>
    <row r="1237" spans="1:43">
      <c r="A1237" s="1" t="s">
        <v>3468</v>
      </c>
      <c r="B1237" s="1" t="s">
        <v>3469</v>
      </c>
      <c r="C1237" s="3">
        <v>5.06027397260274</v>
      </c>
      <c r="D1237" s="4">
        <v>42390</v>
      </c>
      <c r="E1237" s="3">
        <v>1.3992971205</v>
      </c>
      <c r="F1237" s="5" t="s">
        <v>3470</v>
      </c>
      <c r="G1237" s="5">
        <v>1848</v>
      </c>
      <c r="H1237" s="5" t="s">
        <v>45</v>
      </c>
      <c r="I1237" s="3">
        <v>-3.57300721968469</v>
      </c>
      <c r="J1237" s="3">
        <v>96.656050955414</v>
      </c>
      <c r="K1237" s="3">
        <v>0.483648088438505</v>
      </c>
      <c r="L1237" s="3">
        <v>47.5155279503106</v>
      </c>
      <c r="M1237" s="3">
        <v>-3.79272326350607</v>
      </c>
      <c r="N1237" s="3">
        <v>94.9206349206349</v>
      </c>
      <c r="O1237" s="3">
        <v>-2.28443449048152</v>
      </c>
      <c r="P1237" s="3">
        <v>91.5562913907285</v>
      </c>
      <c r="Q1237" s="3">
        <v>-1.20018115942029</v>
      </c>
      <c r="R1237" s="3">
        <v>86.472602739726</v>
      </c>
      <c r="S1237" s="3">
        <v>7.3748974569319</v>
      </c>
      <c r="T1237" s="3">
        <v>54.4256120527307</v>
      </c>
      <c r="U1237" s="3">
        <v>25.3375466819879</v>
      </c>
      <c r="V1237" s="3">
        <v>27.1762208067941</v>
      </c>
      <c r="W1237" s="3">
        <v>26.4149121112613</v>
      </c>
      <c r="X1237" s="3">
        <v>33.8862559241706</v>
      </c>
      <c r="Y1237" s="3">
        <v>30.7592407592408</v>
      </c>
      <c r="Z1237" s="3">
        <v>34.5991561181435</v>
      </c>
      <c r="AA1237" s="3">
        <v>0.0472868823633349</v>
      </c>
      <c r="AB1237" s="3">
        <v>0.131132553933885</v>
      </c>
      <c r="AC1237" s="3">
        <v>-9.29608585858587</v>
      </c>
      <c r="AD1237" s="3">
        <v>0.872545069530825</v>
      </c>
      <c r="AE1237" s="5">
        <v>3</v>
      </c>
      <c r="AF1237" s="3">
        <v>0.694440181783696</v>
      </c>
      <c r="AG1237" s="3">
        <v>5.95871753360733</v>
      </c>
      <c r="AH1237" s="3">
        <v>12.6495372185998</v>
      </c>
      <c r="AI1237" s="3">
        <v>7.45271927706674</v>
      </c>
      <c r="AJ1237" s="3">
        <v>6.46918321231345</v>
      </c>
      <c r="AK1237" s="3"/>
      <c r="AL1237" s="3"/>
      <c r="AM1237" s="3"/>
      <c r="AN1237" s="5" t="s">
        <v>46</v>
      </c>
      <c r="AO1237" s="1"/>
      <c r="AP1237" s="1"/>
      <c r="AQ1237" s="1"/>
    </row>
    <row r="1238" spans="1:43">
      <c r="A1238" s="1" t="s">
        <v>3471</v>
      </c>
      <c r="B1238" s="1" t="s">
        <v>3472</v>
      </c>
      <c r="C1238" s="3">
        <v>5.10684931506849</v>
      </c>
      <c r="D1238" s="4">
        <v>42373</v>
      </c>
      <c r="E1238" s="3">
        <v>1.0052039432</v>
      </c>
      <c r="F1238" s="5" t="s">
        <v>3473</v>
      </c>
      <c r="G1238" s="5">
        <v>1150</v>
      </c>
      <c r="H1238" s="5" t="s">
        <v>93</v>
      </c>
      <c r="I1238" s="3">
        <v>8.56753069577081</v>
      </c>
      <c r="J1238" s="3">
        <v>36.3</v>
      </c>
      <c r="K1238" s="3">
        <v>0.0201095973053117</v>
      </c>
      <c r="L1238" s="3">
        <v>93.7561942517344</v>
      </c>
      <c r="M1238" s="3">
        <v>4.90377010282098</v>
      </c>
      <c r="N1238" s="3">
        <v>29.9900199600798</v>
      </c>
      <c r="O1238" s="3">
        <v>19.3747749909996</v>
      </c>
      <c r="P1238" s="3">
        <v>25.251509054326</v>
      </c>
      <c r="Q1238" s="3">
        <v>33.6760061815494</v>
      </c>
      <c r="R1238" s="3">
        <v>12.1775025799794</v>
      </c>
      <c r="S1238" s="3">
        <v>53.6649416853325</v>
      </c>
      <c r="T1238" s="3">
        <v>38.9624139756485</v>
      </c>
      <c r="U1238" s="3">
        <v>125.848563968668</v>
      </c>
      <c r="V1238" s="3">
        <v>30.4540420819491</v>
      </c>
      <c r="W1238" s="3">
        <v>101.162790697674</v>
      </c>
      <c r="X1238" s="3">
        <v>30.2746566791511</v>
      </c>
      <c r="Y1238" s="3">
        <v>98.7512487512488</v>
      </c>
      <c r="Z1238" s="3">
        <v>42.7272727272727</v>
      </c>
      <c r="AA1238" s="3">
        <v>0.213603585498131</v>
      </c>
      <c r="AB1238" s="3">
        <v>0.278141202061754</v>
      </c>
      <c r="AC1238" s="3">
        <v>-19.1380999020568</v>
      </c>
      <c r="AD1238" s="3">
        <v>1.36806660678329</v>
      </c>
      <c r="AE1238" s="5">
        <v>3</v>
      </c>
      <c r="AF1238" s="3">
        <v>1.96169691831181</v>
      </c>
      <c r="AG1238" s="3">
        <v>63.4701989610047</v>
      </c>
      <c r="AH1238" s="3">
        <v>50.128765031143</v>
      </c>
      <c r="AI1238" s="3">
        <v>24.0762721939963</v>
      </c>
      <c r="AJ1238" s="3">
        <v>18.5554606824394</v>
      </c>
      <c r="AK1238" s="3"/>
      <c r="AL1238" s="3"/>
      <c r="AM1238" s="3"/>
      <c r="AN1238" s="5" t="s">
        <v>46</v>
      </c>
      <c r="AO1238" s="1"/>
      <c r="AP1238" s="1"/>
      <c r="AQ1238" s="1"/>
    </row>
    <row r="1239" spans="1:43">
      <c r="A1239" s="1" t="s">
        <v>3474</v>
      </c>
      <c r="B1239" s="1" t="s">
        <v>3475</v>
      </c>
      <c r="C1239" s="3">
        <v>5.02465753424658</v>
      </c>
      <c r="D1239" s="4">
        <v>42403</v>
      </c>
      <c r="E1239" s="3">
        <v>6.1807362386</v>
      </c>
      <c r="F1239" s="5" t="s">
        <v>3476</v>
      </c>
      <c r="G1239" s="5">
        <v>278</v>
      </c>
      <c r="H1239" s="5" t="s">
        <v>93</v>
      </c>
      <c r="I1239" s="3">
        <v>3.04082735201049</v>
      </c>
      <c r="J1239" s="3">
        <v>68.7</v>
      </c>
      <c r="K1239" s="3">
        <v>1.02913356034809</v>
      </c>
      <c r="L1239" s="3">
        <v>68.2358771060456</v>
      </c>
      <c r="M1239" s="3">
        <v>1.68316831683168</v>
      </c>
      <c r="N1239" s="3">
        <v>58.9820359281437</v>
      </c>
      <c r="O1239" s="3">
        <v>5.42482627921668</v>
      </c>
      <c r="P1239" s="3">
        <v>70.1710261569417</v>
      </c>
      <c r="Q1239" s="3">
        <v>8.65071614583334</v>
      </c>
      <c r="R1239" s="3">
        <v>66.047471620227</v>
      </c>
      <c r="S1239" s="3">
        <v>20.8454018826937</v>
      </c>
      <c r="T1239" s="3">
        <v>75.8073054526204</v>
      </c>
      <c r="U1239" s="3">
        <v>27.5167144221586</v>
      </c>
      <c r="V1239" s="3">
        <v>87.4307862679956</v>
      </c>
      <c r="W1239" s="3">
        <v>31.4074803149606</v>
      </c>
      <c r="X1239" s="3">
        <v>80.5867665418227</v>
      </c>
      <c r="Y1239" s="3">
        <v>33.51</v>
      </c>
      <c r="Z1239" s="3">
        <v>88.8311688311688</v>
      </c>
      <c r="AA1239" s="3">
        <v>0.433608886274552</v>
      </c>
      <c r="AB1239" s="3">
        <v>0.268965595966488</v>
      </c>
      <c r="AC1239" s="3">
        <v>-12.8202952655693</v>
      </c>
      <c r="AD1239" s="3">
        <v>0.742071153238152</v>
      </c>
      <c r="AE1239" s="5">
        <v>2</v>
      </c>
      <c r="AF1239" s="3">
        <v>0.731242417933666</v>
      </c>
      <c r="AG1239" s="3">
        <v>17.4036826657745</v>
      </c>
      <c r="AH1239" s="3">
        <v>12.6233314806055</v>
      </c>
      <c r="AI1239" s="3">
        <v>9.16668107983531</v>
      </c>
      <c r="AJ1239" s="3">
        <v>7.18401807411495</v>
      </c>
      <c r="AK1239" s="3"/>
      <c r="AL1239" s="3"/>
      <c r="AM1239" s="3">
        <v>1</v>
      </c>
      <c r="AN1239" s="5" t="s">
        <v>56</v>
      </c>
      <c r="AO1239" s="1"/>
      <c r="AP1239" s="1"/>
      <c r="AQ1239" s="1"/>
    </row>
    <row r="1240" spans="1:43">
      <c r="A1240" s="1" t="s">
        <v>3477</v>
      </c>
      <c r="B1240" s="1" t="s">
        <v>3478</v>
      </c>
      <c r="C1240" s="3">
        <v>5.12054794520548</v>
      </c>
      <c r="D1240" s="4">
        <v>42368</v>
      </c>
      <c r="E1240" s="3">
        <v>4.3036330907</v>
      </c>
      <c r="F1240" s="5" t="s">
        <v>3479</v>
      </c>
      <c r="G1240" s="5">
        <v>1710</v>
      </c>
      <c r="H1240" s="5" t="s">
        <v>213</v>
      </c>
      <c r="I1240" s="3">
        <v>-0.517241379310345</v>
      </c>
      <c r="J1240" s="3">
        <v>59.7402597402597</v>
      </c>
      <c r="K1240" s="3">
        <v>0.0867302688638239</v>
      </c>
      <c r="L1240" s="3">
        <v>16.8831168831169</v>
      </c>
      <c r="M1240" s="3">
        <v>0.347826086956522</v>
      </c>
      <c r="N1240" s="3">
        <v>29.8701298701299</v>
      </c>
      <c r="O1240" s="3">
        <v>-1.1986301369863</v>
      </c>
      <c r="P1240" s="3">
        <v>77.027027027027</v>
      </c>
      <c r="Q1240" s="3">
        <v>-5.79591836734695</v>
      </c>
      <c r="R1240" s="3">
        <v>83.7837837837838</v>
      </c>
      <c r="S1240" s="3">
        <v>-4.23236514522823</v>
      </c>
      <c r="T1240" s="3">
        <v>70.3125</v>
      </c>
      <c r="U1240" s="3">
        <v>4.90909090909089</v>
      </c>
      <c r="V1240" s="3">
        <v>67.3469387755102</v>
      </c>
      <c r="W1240" s="3">
        <v>12.4756335282651</v>
      </c>
      <c r="X1240" s="3">
        <v>34.6938775510204</v>
      </c>
      <c r="Y1240" s="3">
        <v>15.6312625250501</v>
      </c>
      <c r="Z1240" s="3">
        <v>100</v>
      </c>
      <c r="AA1240" s="3">
        <v>-0.219531990190341</v>
      </c>
      <c r="AB1240" s="3">
        <v>0.153507311198062</v>
      </c>
      <c r="AC1240" s="3">
        <v>-7.04453441295548</v>
      </c>
      <c r="AD1240" s="3">
        <v>0.566290343852896</v>
      </c>
      <c r="AE1240" s="5">
        <v>7</v>
      </c>
      <c r="AF1240" s="3">
        <v>0.336827164818352</v>
      </c>
      <c r="AG1240" s="3">
        <v>-3.3595826703571</v>
      </c>
      <c r="AH1240" s="3">
        <v>1.89452710571665</v>
      </c>
      <c r="AI1240" s="3">
        <v>2.80838663773986</v>
      </c>
      <c r="AJ1240" s="3">
        <v>1.31621813706801</v>
      </c>
      <c r="AK1240" s="3"/>
      <c r="AL1240" s="3"/>
      <c r="AM1240" s="3"/>
      <c r="AN1240" s="5" t="s">
        <v>46</v>
      </c>
      <c r="AO1240" s="1"/>
      <c r="AP1240" s="1"/>
      <c r="AQ1240" s="1"/>
    </row>
    <row r="1241" spans="1:43">
      <c r="A1241" s="1" t="s">
        <v>3480</v>
      </c>
      <c r="B1241" s="1" t="s">
        <v>3481</v>
      </c>
      <c r="C1241" s="3">
        <v>5.03835616438356</v>
      </c>
      <c r="D1241" s="4">
        <v>42398</v>
      </c>
      <c r="E1241" s="3">
        <v>1.1845554947</v>
      </c>
      <c r="F1241" s="5" t="s">
        <v>3482</v>
      </c>
      <c r="G1241" s="5">
        <v>1840</v>
      </c>
      <c r="H1241" s="5" t="s">
        <v>93</v>
      </c>
      <c r="I1241" s="3">
        <v>4.75116124751162</v>
      </c>
      <c r="J1241" s="3">
        <v>53.9</v>
      </c>
      <c r="K1241" s="3">
        <v>1.700811751063</v>
      </c>
      <c r="L1241" s="3">
        <v>49.3557978196234</v>
      </c>
      <c r="M1241" s="3">
        <v>0.247666222137545</v>
      </c>
      <c r="N1241" s="3">
        <v>82.8343313373254</v>
      </c>
      <c r="O1241" s="3">
        <v>12.4759529747061</v>
      </c>
      <c r="P1241" s="3">
        <v>44.215291750503</v>
      </c>
      <c r="Q1241" s="3">
        <v>21.0861394492598</v>
      </c>
      <c r="R1241" s="3">
        <v>34.6749226006192</v>
      </c>
      <c r="S1241" s="3">
        <v>37.1264767199444</v>
      </c>
      <c r="T1241" s="3">
        <v>55.5849655902594</v>
      </c>
      <c r="U1241" s="3">
        <v>58.4192343127072</v>
      </c>
      <c r="V1241" s="3">
        <v>60.7419712070875</v>
      </c>
      <c r="W1241" s="3">
        <v>63.8507509177143</v>
      </c>
      <c r="X1241" s="3">
        <v>48.7515605493134</v>
      </c>
      <c r="Y1241" s="3">
        <v>72.0432884636</v>
      </c>
      <c r="Z1241" s="3">
        <v>55.1948051948052</v>
      </c>
      <c r="AA1241" s="3">
        <v>0.220042640568756</v>
      </c>
      <c r="AB1241" s="3">
        <v>0.325136732291239</v>
      </c>
      <c r="AC1241" s="3">
        <v>-8.01740669715295</v>
      </c>
      <c r="AD1241" s="3">
        <v>2.22718083805101</v>
      </c>
      <c r="AE1241" s="5">
        <v>2</v>
      </c>
      <c r="AF1241" s="3">
        <v>1.3260968914045</v>
      </c>
      <c r="AG1241" s="3">
        <v>29.5623819730393</v>
      </c>
      <c r="AH1241" s="3">
        <v>24.2537355235809</v>
      </c>
      <c r="AI1241" s="3">
        <v>16.5720452503615</v>
      </c>
      <c r="AJ1241" s="3">
        <v>13.6720642526617</v>
      </c>
      <c r="AK1241" s="3"/>
      <c r="AL1241" s="3"/>
      <c r="AM1241" s="3"/>
      <c r="AN1241" s="5" t="s">
        <v>46</v>
      </c>
      <c r="AO1241" s="1"/>
      <c r="AP1241" s="1"/>
      <c r="AQ1241" s="1"/>
    </row>
    <row r="1242" spans="1:43">
      <c r="A1242" s="1" t="s">
        <v>3483</v>
      </c>
      <c r="B1242" s="1" t="s">
        <v>3484</v>
      </c>
      <c r="C1242" s="3">
        <v>2.94794520547945</v>
      </c>
      <c r="D1242" s="4">
        <v>43161</v>
      </c>
      <c r="E1242" s="3">
        <v>0.9018601925</v>
      </c>
      <c r="F1242" s="5" t="s">
        <v>1251</v>
      </c>
      <c r="G1242" s="5">
        <v>1077</v>
      </c>
      <c r="H1242" s="5" t="s">
        <v>191</v>
      </c>
      <c r="I1242" s="3">
        <v>-0.0204823595678313</v>
      </c>
      <c r="J1242" s="3">
        <v>95.2983725135624</v>
      </c>
      <c r="K1242" s="3">
        <v>-0.878261752462184</v>
      </c>
      <c r="L1242" s="3">
        <v>96.2328767123288</v>
      </c>
      <c r="M1242" s="3">
        <v>-3.03436630909813</v>
      </c>
      <c r="N1242" s="3">
        <v>95.3153153153153</v>
      </c>
      <c r="O1242" s="3">
        <v>7.84313725490196</v>
      </c>
      <c r="P1242" s="3">
        <v>82.2857142857143</v>
      </c>
      <c r="Q1242" s="3">
        <v>4.52355460385438</v>
      </c>
      <c r="R1242" s="3">
        <v>89.727463312369</v>
      </c>
      <c r="S1242" s="3">
        <v>37.277648878577</v>
      </c>
      <c r="T1242" s="3">
        <v>84.0686274509804</v>
      </c>
      <c r="U1242" s="3">
        <v>119.505340078696</v>
      </c>
      <c r="V1242" s="3">
        <v>68.0351906158358</v>
      </c>
      <c r="W1242" s="3"/>
      <c r="X1242" s="3"/>
      <c r="Y1242" s="3"/>
      <c r="Z1242" s="3"/>
      <c r="AA1242" s="3">
        <v>0.157928391802271</v>
      </c>
      <c r="AB1242" s="3">
        <v>0.225305907785121</v>
      </c>
      <c r="AC1242" s="3">
        <v>-23.3546071001197</v>
      </c>
      <c r="AD1242" s="3"/>
      <c r="AE1242" s="5">
        <v>3</v>
      </c>
      <c r="AF1242" s="3">
        <v>2.09519144759411</v>
      </c>
      <c r="AG1242" s="3">
        <v>40.9009486279771</v>
      </c>
      <c r="AH1242" s="3">
        <v>51.2276627427451</v>
      </c>
      <c r="AI1242" s="3"/>
      <c r="AJ1242" s="3"/>
      <c r="AK1242" s="3"/>
      <c r="AL1242" s="3"/>
      <c r="AM1242" s="3"/>
      <c r="AN1242" s="5" t="s">
        <v>46</v>
      </c>
      <c r="AO1242" s="1"/>
      <c r="AP1242" s="1"/>
      <c r="AQ1242" s="1"/>
    </row>
    <row r="1243" spans="1:43">
      <c r="A1243" s="1" t="s">
        <v>3485</v>
      </c>
      <c r="B1243" s="1" t="s">
        <v>3486</v>
      </c>
      <c r="C1243" s="3">
        <v>4.98904109589041</v>
      </c>
      <c r="D1243" s="4">
        <v>42416</v>
      </c>
      <c r="E1243" s="3">
        <v>1.9253210502</v>
      </c>
      <c r="F1243" s="5" t="s">
        <v>3487</v>
      </c>
      <c r="G1243" s="5">
        <v>1066</v>
      </c>
      <c r="H1243" s="5" t="s">
        <v>93</v>
      </c>
      <c r="I1243" s="3">
        <v>11.6340105887144</v>
      </c>
      <c r="J1243" s="3">
        <v>23.25</v>
      </c>
      <c r="K1243" s="3">
        <v>1.63137513388811</v>
      </c>
      <c r="L1243" s="3">
        <v>50.396432111001</v>
      </c>
      <c r="M1243" s="3">
        <v>2.39913664286901</v>
      </c>
      <c r="N1243" s="3">
        <v>49.5508982035928</v>
      </c>
      <c r="O1243" s="3">
        <v>24.6967246259604</v>
      </c>
      <c r="P1243" s="3">
        <v>12.2233400402414</v>
      </c>
      <c r="Q1243" s="3">
        <v>27.4408513276165</v>
      </c>
      <c r="R1243" s="3">
        <v>23.374613003096</v>
      </c>
      <c r="S1243" s="3">
        <v>91.0034066274388</v>
      </c>
      <c r="T1243" s="3">
        <v>8.0995235574378</v>
      </c>
      <c r="U1243" s="3">
        <v>192.506521223619</v>
      </c>
      <c r="V1243" s="3">
        <v>7.91805094130676</v>
      </c>
      <c r="W1243" s="3">
        <v>142.337917485265</v>
      </c>
      <c r="X1243" s="3">
        <v>13.8576779026217</v>
      </c>
      <c r="Y1243" s="3"/>
      <c r="Z1243" s="3"/>
      <c r="AA1243" s="3">
        <v>0.363038423723823</v>
      </c>
      <c r="AB1243" s="3">
        <v>0.30652944475179</v>
      </c>
      <c r="AC1243" s="3">
        <v>-27.4351102428133</v>
      </c>
      <c r="AD1243" s="3">
        <v>1.24831628496025</v>
      </c>
      <c r="AE1243" s="5">
        <v>3</v>
      </c>
      <c r="AF1243" s="3">
        <v>2.62487120278997</v>
      </c>
      <c r="AG1243" s="3">
        <v>88.4313001986067</v>
      </c>
      <c r="AH1243" s="3">
        <v>74.1252895025893</v>
      </c>
      <c r="AI1243" s="3">
        <v>34.6203825180341</v>
      </c>
      <c r="AJ1243" s="3">
        <v>25.9422779863776</v>
      </c>
      <c r="AK1243" s="3"/>
      <c r="AL1243" s="3"/>
      <c r="AM1243" s="3"/>
      <c r="AN1243" s="5" t="s">
        <v>46</v>
      </c>
      <c r="AO1243" s="1"/>
      <c r="AP1243" s="1"/>
      <c r="AQ1243" s="1"/>
    </row>
    <row r="1244" spans="1:43">
      <c r="A1244" s="1" t="s">
        <v>3488</v>
      </c>
      <c r="B1244" s="1" t="s">
        <v>3489</v>
      </c>
      <c r="C1244" s="3">
        <v>5.05753424657534</v>
      </c>
      <c r="D1244" s="4">
        <v>42391</v>
      </c>
      <c r="E1244" s="3">
        <v>0.3618454342</v>
      </c>
      <c r="F1244" s="5" t="s">
        <v>3490</v>
      </c>
      <c r="G1244" s="5">
        <v>216</v>
      </c>
      <c r="H1244" s="5" t="s">
        <v>93</v>
      </c>
      <c r="I1244" s="3">
        <v>-2.52352126030194</v>
      </c>
      <c r="J1244" s="3">
        <v>97.75</v>
      </c>
      <c r="K1244" s="3">
        <v>0.518953068592067</v>
      </c>
      <c r="L1244" s="3">
        <v>84.7373637264619</v>
      </c>
      <c r="M1244" s="3">
        <v>-7.1423608698673</v>
      </c>
      <c r="N1244" s="3">
        <v>98.8522954091816</v>
      </c>
      <c r="O1244" s="3">
        <v>0.982244049867784</v>
      </c>
      <c r="P1244" s="3">
        <v>93.41046277666</v>
      </c>
      <c r="Q1244" s="3">
        <v>2.11644254278729</v>
      </c>
      <c r="R1244" s="3">
        <v>91.2796697626419</v>
      </c>
      <c r="S1244" s="3">
        <v>30.5048335123523</v>
      </c>
      <c r="T1244" s="3">
        <v>61.8316569613552</v>
      </c>
      <c r="U1244" s="3">
        <v>34.7006651884701</v>
      </c>
      <c r="V1244" s="3">
        <v>79.2912513842746</v>
      </c>
      <c r="W1244" s="3">
        <v>28.7324214987478</v>
      </c>
      <c r="X1244" s="3">
        <v>85.0811485642946</v>
      </c>
      <c r="Y1244" s="3">
        <v>33.65</v>
      </c>
      <c r="Z1244" s="3">
        <v>88.7012987012987</v>
      </c>
      <c r="AA1244" s="3">
        <v>0.14973593354506</v>
      </c>
      <c r="AB1244" s="3">
        <v>0.0983359042762116</v>
      </c>
      <c r="AC1244" s="3">
        <v>-14.1240940427789</v>
      </c>
      <c r="AD1244" s="3">
        <v>0.620691752637833</v>
      </c>
      <c r="AE1244" s="5">
        <v>4</v>
      </c>
      <c r="AF1244" s="3">
        <v>0.803617063310988</v>
      </c>
      <c r="AG1244" s="3">
        <v>21.2663492023168</v>
      </c>
      <c r="AH1244" s="3">
        <v>17.4479442650983</v>
      </c>
      <c r="AI1244" s="3">
        <v>9.47650354581711</v>
      </c>
      <c r="AJ1244" s="3">
        <v>7.83165393046894</v>
      </c>
      <c r="AK1244" s="3"/>
      <c r="AL1244" s="3"/>
      <c r="AM1244" s="3"/>
      <c r="AN1244" s="5" t="s">
        <v>46</v>
      </c>
      <c r="AO1244" s="1"/>
      <c r="AP1244" s="1"/>
      <c r="AQ1244" s="1"/>
    </row>
    <row r="1245" spans="1:43">
      <c r="A1245" s="1" t="s">
        <v>3491</v>
      </c>
      <c r="B1245" s="1" t="s">
        <v>3492</v>
      </c>
      <c r="C1245" s="3">
        <v>5.08767123287671</v>
      </c>
      <c r="D1245" s="4">
        <v>42380</v>
      </c>
      <c r="E1245" s="3">
        <v>2.0549955533</v>
      </c>
      <c r="F1245" s="5" t="s">
        <v>3318</v>
      </c>
      <c r="G1245" s="5">
        <v>748</v>
      </c>
      <c r="H1245" s="5" t="s">
        <v>93</v>
      </c>
      <c r="I1245" s="3">
        <v>9.73944060202706</v>
      </c>
      <c r="J1245" s="3">
        <v>31.8</v>
      </c>
      <c r="K1245" s="3">
        <v>4.24362629643403</v>
      </c>
      <c r="L1245" s="3">
        <v>10.2576808721506</v>
      </c>
      <c r="M1245" s="3">
        <v>5.40213077083769</v>
      </c>
      <c r="N1245" s="3">
        <v>27.0958083832335</v>
      </c>
      <c r="O1245" s="3">
        <v>19.4564136559496</v>
      </c>
      <c r="P1245" s="3">
        <v>24.8993963782696</v>
      </c>
      <c r="Q1245" s="3">
        <v>30.6067508800994</v>
      </c>
      <c r="R1245" s="3">
        <v>16.4602683178535</v>
      </c>
      <c r="S1245" s="3">
        <v>76.7656950672646</v>
      </c>
      <c r="T1245" s="3">
        <v>17.0460561143462</v>
      </c>
      <c r="U1245" s="3">
        <v>133.917477978674</v>
      </c>
      <c r="V1245" s="3">
        <v>26.8549280177187</v>
      </c>
      <c r="W1245" s="3">
        <v>134.897579143389</v>
      </c>
      <c r="X1245" s="3">
        <v>16.1048689138577</v>
      </c>
      <c r="Y1245" s="3">
        <v>152.28</v>
      </c>
      <c r="Z1245" s="3">
        <v>24.025974025974</v>
      </c>
      <c r="AA1245" s="3">
        <v>0.342552533641903</v>
      </c>
      <c r="AB1245" s="3">
        <v>0.486637893207197</v>
      </c>
      <c r="AC1245" s="3">
        <v>-16.7120446000259</v>
      </c>
      <c r="AD1245" s="3">
        <v>1.9663663145956</v>
      </c>
      <c r="AE1245" s="5">
        <v>2</v>
      </c>
      <c r="AF1245" s="3">
        <v>2.32163495747544</v>
      </c>
      <c r="AG1245" s="3">
        <v>69.4799156188109</v>
      </c>
      <c r="AH1245" s="3">
        <v>51.1977153503271</v>
      </c>
      <c r="AI1245" s="3">
        <v>32.02066389122</v>
      </c>
      <c r="AJ1245" s="3">
        <v>24.8329556226894</v>
      </c>
      <c r="AK1245" s="3"/>
      <c r="AL1245" s="3"/>
      <c r="AM1245" s="3"/>
      <c r="AN1245" s="5" t="s">
        <v>46</v>
      </c>
      <c r="AO1245" s="1"/>
      <c r="AP1245" s="1"/>
      <c r="AQ1245" s="1"/>
    </row>
    <row r="1246" spans="1:43">
      <c r="A1246" s="1" t="s">
        <v>3493</v>
      </c>
      <c r="B1246" s="1" t="s">
        <v>3494</v>
      </c>
      <c r="C1246" s="3">
        <v>5.02191780821918</v>
      </c>
      <c r="D1246" s="4">
        <v>42404</v>
      </c>
      <c r="E1246" s="3">
        <v>2.3968750351</v>
      </c>
      <c r="F1246" s="5" t="s">
        <v>3495</v>
      </c>
      <c r="G1246" s="5">
        <v>262</v>
      </c>
      <c r="H1246" s="5" t="s">
        <v>93</v>
      </c>
      <c r="I1246" s="3">
        <v>7.61185357350377</v>
      </c>
      <c r="J1246" s="3">
        <v>41.05</v>
      </c>
      <c r="K1246" s="3">
        <v>0.73180379746834</v>
      </c>
      <c r="L1246" s="3">
        <v>77.5024777006938</v>
      </c>
      <c r="M1246" s="3">
        <v>3.05544314042898</v>
      </c>
      <c r="N1246" s="3">
        <v>42.0159680638723</v>
      </c>
      <c r="O1246" s="3">
        <v>17.9139896972854</v>
      </c>
      <c r="P1246" s="3">
        <v>29.8289738430583</v>
      </c>
      <c r="Q1246" s="3">
        <v>23.3918837068443</v>
      </c>
      <c r="R1246" s="3">
        <v>30.4953560371517</v>
      </c>
      <c r="S1246" s="3">
        <v>73.526405451448</v>
      </c>
      <c r="T1246" s="3">
        <v>18.7400741132875</v>
      </c>
      <c r="U1246" s="3">
        <v>87.5874769797421</v>
      </c>
      <c r="V1246" s="3">
        <v>45.6810631229236</v>
      </c>
      <c r="W1246" s="3">
        <v>92.5519848771266</v>
      </c>
      <c r="X1246" s="3">
        <v>34.2696629213483</v>
      </c>
      <c r="Y1246" s="3">
        <v>103.72</v>
      </c>
      <c r="Z1246" s="3">
        <v>40.9090909090909</v>
      </c>
      <c r="AA1246" s="3">
        <v>0.300692170819556</v>
      </c>
      <c r="AB1246" s="3">
        <v>0.334284278782796</v>
      </c>
      <c r="AC1246" s="3">
        <v>-13.5281041600508</v>
      </c>
      <c r="AD1246" s="3">
        <v>1.80060465008374</v>
      </c>
      <c r="AE1246" s="5">
        <v>2</v>
      </c>
      <c r="AF1246" s="3">
        <v>1.80965426527315</v>
      </c>
      <c r="AG1246" s="3">
        <v>63.1568293462912</v>
      </c>
      <c r="AH1246" s="3">
        <v>35.3213729532645</v>
      </c>
      <c r="AI1246" s="3">
        <v>23.3249724768931</v>
      </c>
      <c r="AJ1246" s="3">
        <v>18.5959717281128</v>
      </c>
      <c r="AK1246" s="3"/>
      <c r="AL1246" s="3"/>
      <c r="AM1246" s="3"/>
      <c r="AN1246" s="5" t="s">
        <v>46</v>
      </c>
      <c r="AO1246" s="1"/>
      <c r="AP1246" s="1"/>
      <c r="AQ1246" s="1"/>
    </row>
    <row r="1247" spans="1:43">
      <c r="A1247" s="1" t="s">
        <v>3496</v>
      </c>
      <c r="B1247" s="1" t="s">
        <v>3497</v>
      </c>
      <c r="C1247" s="3">
        <v>5.08493150684932</v>
      </c>
      <c r="D1247" s="4">
        <v>42381</v>
      </c>
      <c r="E1247" s="3">
        <v>0.6105504962</v>
      </c>
      <c r="F1247" s="5" t="s">
        <v>2570</v>
      </c>
      <c r="G1247" s="5">
        <v>239</v>
      </c>
      <c r="H1247" s="5" t="s">
        <v>93</v>
      </c>
      <c r="I1247" s="3">
        <v>6.38195115220091</v>
      </c>
      <c r="J1247" s="3">
        <v>47.1</v>
      </c>
      <c r="K1247" s="3">
        <v>2.3566117896973</v>
      </c>
      <c r="L1247" s="3">
        <v>38.1070366699703</v>
      </c>
      <c r="M1247" s="3">
        <v>1.62799894542578</v>
      </c>
      <c r="N1247" s="3">
        <v>60.9281437125748</v>
      </c>
      <c r="O1247" s="3">
        <v>14.5372158668846</v>
      </c>
      <c r="P1247" s="3">
        <v>39.6881287726358</v>
      </c>
      <c r="Q1247" s="3">
        <v>13.2168294294735</v>
      </c>
      <c r="R1247" s="3">
        <v>50.4127966976264</v>
      </c>
      <c r="S1247" s="3">
        <v>30.2060462759669</v>
      </c>
      <c r="T1247" s="3">
        <v>62.4139756484913</v>
      </c>
      <c r="U1247" s="3">
        <v>43.8742185313054</v>
      </c>
      <c r="V1247" s="3">
        <v>70.7087486157254</v>
      </c>
      <c r="W1247" s="3">
        <v>45.8751182592242</v>
      </c>
      <c r="X1247" s="3">
        <v>62.9213483146067</v>
      </c>
      <c r="Y1247" s="3">
        <v>54.3443443443443</v>
      </c>
      <c r="Z1247" s="3">
        <v>68.051948051948</v>
      </c>
      <c r="AA1247" s="3">
        <v>0.168698903010258</v>
      </c>
      <c r="AB1247" s="3">
        <v>0.184513610608947</v>
      </c>
      <c r="AC1247" s="3">
        <v>-10.4703447291414</v>
      </c>
      <c r="AD1247" s="3">
        <v>1.27850080071177</v>
      </c>
      <c r="AE1247" s="5">
        <v>3</v>
      </c>
      <c r="AF1247" s="3">
        <v>0.943019555472453</v>
      </c>
      <c r="AG1247" s="3">
        <v>22.9517842517256</v>
      </c>
      <c r="AH1247" s="3">
        <v>18.5527978643065</v>
      </c>
      <c r="AI1247" s="3">
        <v>12.4141383036998</v>
      </c>
      <c r="AJ1247" s="3">
        <v>10.4211968906115</v>
      </c>
      <c r="AK1247" s="3"/>
      <c r="AL1247" s="3"/>
      <c r="AM1247" s="3"/>
      <c r="AN1247" s="5" t="s">
        <v>46</v>
      </c>
      <c r="AO1247" s="1"/>
      <c r="AP1247" s="1"/>
      <c r="AQ1247" s="1"/>
    </row>
    <row r="1248" spans="1:43">
      <c r="A1248" s="1" t="s">
        <v>3498</v>
      </c>
      <c r="B1248" s="1" t="s">
        <v>3499</v>
      </c>
      <c r="C1248" s="3">
        <v>3.66575342465753</v>
      </c>
      <c r="D1248" s="4">
        <v>42899</v>
      </c>
      <c r="E1248" s="3">
        <v>24.2147083077</v>
      </c>
      <c r="F1248" s="5" t="s">
        <v>3500</v>
      </c>
      <c r="G1248" s="5">
        <v>754</v>
      </c>
      <c r="H1248" s="5" t="s">
        <v>64</v>
      </c>
      <c r="I1248" s="3">
        <v>0.26778519518192</v>
      </c>
      <c r="J1248" s="3">
        <v>53.3527696793003</v>
      </c>
      <c r="K1248" s="3">
        <v>0.0431632357742928</v>
      </c>
      <c r="L1248" s="3">
        <v>31.7784256559767</v>
      </c>
      <c r="M1248" s="3">
        <v>0.201402827117975</v>
      </c>
      <c r="N1248" s="3">
        <v>50</v>
      </c>
      <c r="O1248" s="3">
        <v>0.603084658201848</v>
      </c>
      <c r="P1248" s="3">
        <v>55.9941520467836</v>
      </c>
      <c r="Q1248" s="3">
        <v>1.15270114966591</v>
      </c>
      <c r="R1248" s="3">
        <v>44.0828402366864</v>
      </c>
      <c r="S1248" s="3">
        <v>2.20301710022136</v>
      </c>
      <c r="T1248" s="3">
        <v>27.8860569715142</v>
      </c>
      <c r="U1248" s="3">
        <v>4.30159980136978</v>
      </c>
      <c r="V1248" s="3">
        <v>76.0802469135803</v>
      </c>
      <c r="W1248" s="3">
        <v>6.44296516546769</v>
      </c>
      <c r="X1248" s="3">
        <v>95.9876543209877</v>
      </c>
      <c r="Y1248" s="3"/>
      <c r="Z1248" s="3"/>
      <c r="AA1248" s="3">
        <v>0.195434862318358</v>
      </c>
      <c r="AB1248" s="3">
        <v>-0.00862847903813919</v>
      </c>
      <c r="AC1248" s="3">
        <v>0</v>
      </c>
      <c r="AD1248" s="3"/>
      <c r="AE1248" s="5"/>
      <c r="AF1248" s="3">
        <v>0.172548486429636</v>
      </c>
      <c r="AG1248" s="3">
        <v>1.61524571938241</v>
      </c>
      <c r="AH1248" s="3">
        <v>1.52448539524843</v>
      </c>
      <c r="AI1248" s="3">
        <v>1.55587743524619</v>
      </c>
      <c r="AJ1248" s="3"/>
      <c r="AK1248" s="3"/>
      <c r="AL1248" s="3"/>
      <c r="AM1248" s="3">
        <v>50</v>
      </c>
      <c r="AN1248" s="5" t="s">
        <v>56</v>
      </c>
      <c r="AO1248" s="1"/>
      <c r="AP1248" s="1"/>
      <c r="AQ1248" s="1"/>
    </row>
    <row r="1249" spans="1:43">
      <c r="A1249" s="1" t="s">
        <v>3501</v>
      </c>
      <c r="B1249" s="1" t="s">
        <v>3502</v>
      </c>
      <c r="C1249" s="3">
        <v>5.02465753424658</v>
      </c>
      <c r="D1249" s="4">
        <v>42403</v>
      </c>
      <c r="E1249" s="3">
        <v>1.2407247512</v>
      </c>
      <c r="F1249" s="5" t="s">
        <v>1066</v>
      </c>
      <c r="G1249" s="5">
        <v>631</v>
      </c>
      <c r="H1249" s="5" t="s">
        <v>191</v>
      </c>
      <c r="I1249" s="3">
        <v>19.0072639225181</v>
      </c>
      <c r="J1249" s="3">
        <v>4.70162748643761</v>
      </c>
      <c r="K1249" s="3">
        <v>5.13368983957218</v>
      </c>
      <c r="L1249" s="3">
        <v>4.79452054794521</v>
      </c>
      <c r="M1249" s="3">
        <v>14.4353899883586</v>
      </c>
      <c r="N1249" s="3">
        <v>2.34234234234234</v>
      </c>
      <c r="O1249" s="3">
        <v>29.9691494050242</v>
      </c>
      <c r="P1249" s="3">
        <v>10.0952380952381</v>
      </c>
      <c r="Q1249" s="3">
        <v>27.7729636048527</v>
      </c>
      <c r="R1249" s="3">
        <v>33.9622641509434</v>
      </c>
      <c r="S1249" s="3">
        <v>104.507628294036</v>
      </c>
      <c r="T1249" s="3">
        <v>12.2549019607843</v>
      </c>
      <c r="U1249" s="3">
        <v>233.597285067873</v>
      </c>
      <c r="V1249" s="3">
        <v>9.3841642228739</v>
      </c>
      <c r="W1249" s="3">
        <v>202.461538461538</v>
      </c>
      <c r="X1249" s="3">
        <v>7.42049469964664</v>
      </c>
      <c r="Y1249" s="3">
        <v>194.9</v>
      </c>
      <c r="Z1249" s="3">
        <v>37.3417721518987</v>
      </c>
      <c r="AA1249" s="3">
        <v>0.316636139772767</v>
      </c>
      <c r="AB1249" s="3">
        <v>0.343175523886303</v>
      </c>
      <c r="AC1249" s="3">
        <v>-34.5125786163522</v>
      </c>
      <c r="AD1249" s="3">
        <v>1.2899964839636</v>
      </c>
      <c r="AE1249" s="5">
        <v>5</v>
      </c>
      <c r="AF1249" s="3">
        <v>3.01742514292843</v>
      </c>
      <c r="AG1249" s="3">
        <v>120.798938791645</v>
      </c>
      <c r="AH1249" s="3">
        <v>86.1771363133333</v>
      </c>
      <c r="AI1249" s="3">
        <v>42.8711173865944</v>
      </c>
      <c r="AJ1249" s="3">
        <v>32.7291079633168</v>
      </c>
      <c r="AK1249" s="3"/>
      <c r="AL1249" s="3"/>
      <c r="AM1249" s="3"/>
      <c r="AN1249" s="5" t="s">
        <v>46</v>
      </c>
      <c r="AO1249" s="1"/>
      <c r="AP1249" s="1"/>
      <c r="AQ1249" s="1"/>
    </row>
    <row r="1250" spans="1:43">
      <c r="A1250" s="1" t="s">
        <v>3503</v>
      </c>
      <c r="B1250" s="1" t="s">
        <v>3504</v>
      </c>
      <c r="C1250" s="3">
        <v>5.02465753424658</v>
      </c>
      <c r="D1250" s="4">
        <v>42403</v>
      </c>
      <c r="E1250" s="3">
        <v>14.5768473612</v>
      </c>
      <c r="F1250" s="5" t="s">
        <v>3505</v>
      </c>
      <c r="G1250" s="5">
        <v>625</v>
      </c>
      <c r="H1250" s="5" t="s">
        <v>198</v>
      </c>
      <c r="I1250" s="3">
        <v>0.330193260172861</v>
      </c>
      <c r="J1250" s="3">
        <v>19.3121693121693</v>
      </c>
      <c r="K1250" s="3">
        <v>0.0484214603912408</v>
      </c>
      <c r="L1250" s="3">
        <v>21.2765957446809</v>
      </c>
      <c r="M1250" s="3">
        <v>0.174536992145815</v>
      </c>
      <c r="N1250" s="3">
        <v>20.159151193634</v>
      </c>
      <c r="O1250" s="3">
        <v>0.942316248464704</v>
      </c>
      <c r="P1250" s="3">
        <v>9.48275862068965</v>
      </c>
      <c r="Q1250" s="3">
        <v>1.55579184594313</v>
      </c>
      <c r="R1250" s="3">
        <v>16.3690476190476</v>
      </c>
      <c r="S1250" s="3">
        <v>2.71633463350755</v>
      </c>
      <c r="T1250" s="3">
        <v>20.9302325581395</v>
      </c>
      <c r="U1250" s="3">
        <v>6.14035524800723</v>
      </c>
      <c r="V1250" s="3">
        <v>45.6692913385827</v>
      </c>
      <c r="W1250" s="3">
        <v>6.62325040382165</v>
      </c>
      <c r="X1250" s="3">
        <v>77.1428571428572</v>
      </c>
      <c r="Y1250" s="3">
        <v>17.1789521938</v>
      </c>
      <c r="Z1250" s="3">
        <v>46.1538461538462</v>
      </c>
      <c r="AA1250" s="3">
        <v>0.203223065999033</v>
      </c>
      <c r="AB1250" s="3">
        <v>0.0589946190447897</v>
      </c>
      <c r="AC1250" s="3">
        <v>-5.78439964943033</v>
      </c>
      <c r="AD1250" s="3">
        <v>0.372855455735613</v>
      </c>
      <c r="AE1250" s="5">
        <v>7</v>
      </c>
      <c r="AF1250" s="3">
        <v>0.141797000166108</v>
      </c>
      <c r="AG1250" s="3">
        <v>3.02478800261232</v>
      </c>
      <c r="AH1250" s="3">
        <v>3.24722281202308</v>
      </c>
      <c r="AI1250" s="3">
        <v>2.07809062715703</v>
      </c>
      <c r="AJ1250" s="3">
        <v>2.80189960048818</v>
      </c>
      <c r="AK1250" s="3"/>
      <c r="AL1250" s="3"/>
      <c r="AM1250" s="3"/>
      <c r="AN1250" s="5" t="s">
        <v>46</v>
      </c>
      <c r="AO1250" s="1"/>
      <c r="AP1250" s="1"/>
      <c r="AQ1250" s="1"/>
    </row>
    <row r="1251" spans="1:43">
      <c r="A1251" s="1" t="s">
        <v>3506</v>
      </c>
      <c r="B1251" s="1" t="s">
        <v>3507</v>
      </c>
      <c r="C1251" s="3">
        <v>4.89041095890411</v>
      </c>
      <c r="D1251" s="4">
        <v>42452</v>
      </c>
      <c r="E1251" s="3">
        <v>0.1375164757</v>
      </c>
      <c r="F1251" s="5" t="s">
        <v>3391</v>
      </c>
      <c r="G1251" s="5">
        <v>404</v>
      </c>
      <c r="H1251" s="5" t="s">
        <v>93</v>
      </c>
      <c r="I1251" s="3">
        <v>-7.46736292428199</v>
      </c>
      <c r="J1251" s="3">
        <v>99.6</v>
      </c>
      <c r="K1251" s="3">
        <v>-1.88261351052049</v>
      </c>
      <c r="L1251" s="3">
        <v>99.8017839444995</v>
      </c>
      <c r="M1251" s="3">
        <v>-7.22513089005235</v>
      </c>
      <c r="N1251" s="3">
        <v>98.9520958083832</v>
      </c>
      <c r="O1251" s="3">
        <v>-4.93562231759657</v>
      </c>
      <c r="P1251" s="3">
        <v>98.5412474849095</v>
      </c>
      <c r="Q1251" s="3">
        <v>2.13256484149855</v>
      </c>
      <c r="R1251" s="3">
        <v>91.1764705882353</v>
      </c>
      <c r="S1251" s="3">
        <v>53.9530842745439</v>
      </c>
      <c r="T1251" s="3">
        <v>38.7506617257808</v>
      </c>
      <c r="U1251" s="3">
        <v>103.211009174312</v>
      </c>
      <c r="V1251" s="3">
        <v>40.0332225913621</v>
      </c>
      <c r="W1251" s="3">
        <v>81.9301848049281</v>
      </c>
      <c r="X1251" s="3">
        <v>39.3882646691635</v>
      </c>
      <c r="Y1251" s="3"/>
      <c r="Z1251" s="3"/>
      <c r="AA1251" s="3">
        <v>0.2079737086482</v>
      </c>
      <c r="AB1251" s="3">
        <v>0.198478546066442</v>
      </c>
      <c r="AC1251" s="3">
        <v>-22.6396917148362</v>
      </c>
      <c r="AD1251" s="3">
        <v>0.973198370028569</v>
      </c>
      <c r="AE1251" s="5">
        <v>3</v>
      </c>
      <c r="AF1251" s="3">
        <v>1.76220640509104</v>
      </c>
      <c r="AG1251" s="3">
        <v>52.7143637519627</v>
      </c>
      <c r="AH1251" s="3">
        <v>44.5814533181408</v>
      </c>
      <c r="AI1251" s="3">
        <v>20.8775063973643</v>
      </c>
      <c r="AJ1251" s="3">
        <v>18.1785967048896</v>
      </c>
      <c r="AK1251" s="3"/>
      <c r="AL1251" s="3"/>
      <c r="AM1251" s="3"/>
      <c r="AN1251" s="5" t="s">
        <v>46</v>
      </c>
      <c r="AO1251" s="1"/>
      <c r="AP1251" s="1"/>
      <c r="AQ1251" s="1"/>
    </row>
    <row r="1252" spans="1:43">
      <c r="A1252" s="1" t="s">
        <v>3508</v>
      </c>
      <c r="B1252" s="1" t="s">
        <v>3509</v>
      </c>
      <c r="C1252" s="3">
        <v>5.07671232876712</v>
      </c>
      <c r="D1252" s="4">
        <v>42384</v>
      </c>
      <c r="E1252" s="3">
        <v>0.2780025813</v>
      </c>
      <c r="F1252" s="5" t="s">
        <v>2567</v>
      </c>
      <c r="G1252" s="5">
        <v>183</v>
      </c>
      <c r="H1252" s="5" t="s">
        <v>93</v>
      </c>
      <c r="I1252" s="3">
        <v>16.4201092627831</v>
      </c>
      <c r="J1252" s="3">
        <v>5.1</v>
      </c>
      <c r="K1252" s="3">
        <v>5.77212648485863</v>
      </c>
      <c r="L1252" s="3">
        <v>1.2388503468781</v>
      </c>
      <c r="M1252" s="3">
        <v>8.97494828774995</v>
      </c>
      <c r="N1252" s="3">
        <v>8.93213572854291</v>
      </c>
      <c r="O1252" s="3">
        <v>32.7965270970452</v>
      </c>
      <c r="P1252" s="3">
        <v>2.01207243460765</v>
      </c>
      <c r="Q1252" s="3">
        <v>39.7744859606456</v>
      </c>
      <c r="R1252" s="3">
        <v>6.39834881320949</v>
      </c>
      <c r="S1252" s="3">
        <v>72.5279723460384</v>
      </c>
      <c r="T1252" s="3">
        <v>19.640021175225</v>
      </c>
      <c r="U1252" s="3">
        <v>84.0644409937888</v>
      </c>
      <c r="V1252" s="3">
        <v>47.6744186046512</v>
      </c>
      <c r="W1252" s="3">
        <v>85.3958944281525</v>
      </c>
      <c r="X1252" s="3">
        <v>38.1398252184769</v>
      </c>
      <c r="Y1252" s="3">
        <v>89.4705294705295</v>
      </c>
      <c r="Z1252" s="3">
        <v>47.2727272727273</v>
      </c>
      <c r="AA1252" s="3">
        <v>0.324573909321257</v>
      </c>
      <c r="AB1252" s="3">
        <v>0.461411631236029</v>
      </c>
      <c r="AC1252" s="3">
        <v>-9.41200771137427</v>
      </c>
      <c r="AD1252" s="3">
        <v>2.4225999264101</v>
      </c>
      <c r="AE1252" s="5">
        <v>3</v>
      </c>
      <c r="AF1252" s="3">
        <v>1.59638837498803</v>
      </c>
      <c r="AG1252" s="3">
        <v>63.847703113155</v>
      </c>
      <c r="AH1252" s="3">
        <v>33.8935145712062</v>
      </c>
      <c r="AI1252" s="3">
        <v>21.8470400550854</v>
      </c>
      <c r="AJ1252" s="3">
        <v>16.6291604974414</v>
      </c>
      <c r="AK1252" s="3"/>
      <c r="AL1252" s="3"/>
      <c r="AM1252" s="3">
        <v>10</v>
      </c>
      <c r="AN1252" s="5" t="s">
        <v>56</v>
      </c>
      <c r="AO1252" s="1"/>
      <c r="AP1252" s="1"/>
      <c r="AQ1252" s="1"/>
    </row>
    <row r="1253" spans="1:43">
      <c r="A1253" s="1" t="s">
        <v>3510</v>
      </c>
      <c r="B1253" s="1" t="s">
        <v>3511</v>
      </c>
      <c r="C1253" s="3">
        <v>5.02191780821918</v>
      </c>
      <c r="D1253" s="4">
        <v>42404</v>
      </c>
      <c r="E1253" s="3">
        <v>2.9143801414</v>
      </c>
      <c r="F1253" s="5" t="s">
        <v>3512</v>
      </c>
      <c r="G1253" s="5">
        <v>1834</v>
      </c>
      <c r="H1253" s="5" t="s">
        <v>55</v>
      </c>
      <c r="I1253" s="3">
        <v>6.67229729729729</v>
      </c>
      <c r="J1253" s="3">
        <v>72.5347852389595</v>
      </c>
      <c r="K1253" s="3">
        <v>0.798084596967279</v>
      </c>
      <c r="L1253" s="3">
        <v>80.45197740113</v>
      </c>
      <c r="M1253" s="3">
        <v>5.42570951585976</v>
      </c>
      <c r="N1253" s="3">
        <v>47.5164572112507</v>
      </c>
      <c r="O1253" s="3">
        <v>7.48936170212765</v>
      </c>
      <c r="P1253" s="3">
        <v>87.3509933774834</v>
      </c>
      <c r="Q1253" s="3">
        <v>9.06735751295337</v>
      </c>
      <c r="R1253" s="3">
        <v>86.890243902439</v>
      </c>
      <c r="S1253" s="3">
        <v>47.2027972027972</v>
      </c>
      <c r="T1253" s="3">
        <v>78.125</v>
      </c>
      <c r="U1253" s="3">
        <v>106.372549019608</v>
      </c>
      <c r="V1253" s="3">
        <v>72.7642276422764</v>
      </c>
      <c r="W1253" s="3">
        <v>62.1309370988447</v>
      </c>
      <c r="X1253" s="3">
        <v>82.804674457429</v>
      </c>
      <c r="Y1253" s="3">
        <v>26.3</v>
      </c>
      <c r="Z1253" s="3">
        <v>97.5051975051975</v>
      </c>
      <c r="AA1253" s="3">
        <v>0.229241436821101</v>
      </c>
      <c r="AB1253" s="3">
        <v>0.163733052385608</v>
      </c>
      <c r="AC1253" s="3">
        <v>-29.4330518697226</v>
      </c>
      <c r="AD1253" s="3">
        <v>0.592638787411267</v>
      </c>
      <c r="AE1253" s="5">
        <v>3</v>
      </c>
      <c r="AF1253" s="3">
        <v>1.34194843796885</v>
      </c>
      <c r="AG1253" s="3">
        <v>44.254840371822</v>
      </c>
      <c r="AH1253" s="3">
        <v>44.4137636936068</v>
      </c>
      <c r="AI1253" s="3">
        <v>16.2316788883182</v>
      </c>
      <c r="AJ1253" s="3">
        <v>4.97139915137641</v>
      </c>
      <c r="AK1253" s="3"/>
      <c r="AL1253" s="3"/>
      <c r="AM1253" s="3">
        <v>100</v>
      </c>
      <c r="AN1253" s="5" t="s">
        <v>56</v>
      </c>
      <c r="AO1253" s="1"/>
      <c r="AP1253" s="1"/>
      <c r="AQ1253" s="1"/>
    </row>
    <row r="1254" spans="1:43">
      <c r="A1254" s="1" t="s">
        <v>3513</v>
      </c>
      <c r="B1254" s="1" t="s">
        <v>3514</v>
      </c>
      <c r="C1254" s="3">
        <v>4.73424657534247</v>
      </c>
      <c r="D1254" s="4">
        <v>42509</v>
      </c>
      <c r="E1254" s="3">
        <v>6.6862388015</v>
      </c>
      <c r="F1254" s="5" t="s">
        <v>3515</v>
      </c>
      <c r="G1254" s="5">
        <v>1729</v>
      </c>
      <c r="H1254" s="5" t="s">
        <v>93</v>
      </c>
      <c r="I1254" s="3">
        <v>12.2775800711744</v>
      </c>
      <c r="J1254" s="3">
        <v>20.45</v>
      </c>
      <c r="K1254" s="3">
        <v>4.15978870914493</v>
      </c>
      <c r="L1254" s="3">
        <v>11.2487611496531</v>
      </c>
      <c r="M1254" s="3">
        <v>6.91291087766858</v>
      </c>
      <c r="N1254" s="3">
        <v>17.8642714570858</v>
      </c>
      <c r="O1254" s="3">
        <v>23.6769894159153</v>
      </c>
      <c r="P1254" s="3">
        <v>14.4869215291751</v>
      </c>
      <c r="Q1254" s="3">
        <v>29.6220213640098</v>
      </c>
      <c r="R1254" s="3">
        <v>18.3694530443756</v>
      </c>
      <c r="S1254" s="3">
        <v>79.2613636363636</v>
      </c>
      <c r="T1254" s="3">
        <v>15.4049761778719</v>
      </c>
      <c r="U1254" s="3">
        <v>192.400370713624</v>
      </c>
      <c r="V1254" s="3">
        <v>8.08416389811739</v>
      </c>
      <c r="W1254" s="3">
        <v>167.146486028789</v>
      </c>
      <c r="X1254" s="3">
        <v>7.17852684144819</v>
      </c>
      <c r="Y1254" s="3"/>
      <c r="Z1254" s="3"/>
      <c r="AA1254" s="3">
        <v>0.33314146173951</v>
      </c>
      <c r="AB1254" s="3">
        <v>0.391563516050002</v>
      </c>
      <c r="AC1254" s="3">
        <v>-18.5770750988142</v>
      </c>
      <c r="AD1254" s="3">
        <v>2.0817347418795</v>
      </c>
      <c r="AE1254" s="5">
        <v>3</v>
      </c>
      <c r="AF1254" s="3">
        <v>2.61370957455798</v>
      </c>
      <c r="AG1254" s="3">
        <v>90.824806956769</v>
      </c>
      <c r="AH1254" s="3">
        <v>71.1340756829824</v>
      </c>
      <c r="AI1254" s="3">
        <v>35.2331456225802</v>
      </c>
      <c r="AJ1254" s="3">
        <v>31.5308468853565</v>
      </c>
      <c r="AK1254" s="3"/>
      <c r="AL1254" s="3"/>
      <c r="AM1254" s="3"/>
      <c r="AN1254" s="5" t="s">
        <v>46</v>
      </c>
      <c r="AO1254" s="1"/>
      <c r="AP1254" s="1"/>
      <c r="AQ1254" s="1"/>
    </row>
    <row r="1255" spans="1:43">
      <c r="A1255" s="1" t="s">
        <v>3516</v>
      </c>
      <c r="B1255" s="1" t="s">
        <v>3517</v>
      </c>
      <c r="C1255" s="3">
        <v>5.11780821917808</v>
      </c>
      <c r="D1255" s="4">
        <v>42369</v>
      </c>
      <c r="E1255" s="3">
        <v>7.4449112193</v>
      </c>
      <c r="F1255" s="5" t="s">
        <v>3368</v>
      </c>
      <c r="G1255" s="5">
        <v>815</v>
      </c>
      <c r="H1255" s="5" t="s">
        <v>116</v>
      </c>
      <c r="I1255" s="3">
        <v>10.3952355170547</v>
      </c>
      <c r="J1255" s="3">
        <v>28.5046728971963</v>
      </c>
      <c r="K1255" s="3">
        <v>3.971671388102</v>
      </c>
      <c r="L1255" s="3">
        <v>16.0550458715596</v>
      </c>
      <c r="M1255" s="3">
        <v>5.2598370999197</v>
      </c>
      <c r="N1255" s="3">
        <v>25.2336448598131</v>
      </c>
      <c r="O1255" s="3">
        <v>17.3262579118982</v>
      </c>
      <c r="P1255" s="3">
        <v>31</v>
      </c>
      <c r="Q1255" s="3">
        <v>25.1517424810748</v>
      </c>
      <c r="R1255" s="3">
        <v>21.6931216931217</v>
      </c>
      <c r="S1255" s="3">
        <v>61.512057736314</v>
      </c>
      <c r="T1255" s="3">
        <v>26.3803680981595</v>
      </c>
      <c r="U1255" s="3">
        <v>109.009111617312</v>
      </c>
      <c r="V1255" s="3">
        <v>31.0924369747899</v>
      </c>
      <c r="W1255" s="3">
        <v>79.3666308278761</v>
      </c>
      <c r="X1255" s="3">
        <v>35.1648351648352</v>
      </c>
      <c r="Y1255" s="3">
        <v>152.494934517581</v>
      </c>
      <c r="Z1255" s="3">
        <v>27.906976744186</v>
      </c>
      <c r="AA1255" s="3">
        <v>0.301715145624822</v>
      </c>
      <c r="AB1255" s="3">
        <v>0.213465160408972</v>
      </c>
      <c r="AC1255" s="3">
        <v>-25.5781938325991</v>
      </c>
      <c r="AD1255" s="3">
        <v>0.838920137824878</v>
      </c>
      <c r="AE1255" s="5">
        <v>3</v>
      </c>
      <c r="AF1255" s="3">
        <v>1.50722592450833</v>
      </c>
      <c r="AG1255" s="3">
        <v>48.4748196845324</v>
      </c>
      <c r="AH1255" s="3">
        <v>47.3991414426613</v>
      </c>
      <c r="AI1255" s="3">
        <v>20.9750781384361</v>
      </c>
      <c r="AJ1255" s="3">
        <v>22.0975524759075</v>
      </c>
      <c r="AK1255" s="3"/>
      <c r="AL1255" s="3"/>
      <c r="AM1255" s="3"/>
      <c r="AN1255" s="5" t="s">
        <v>46</v>
      </c>
      <c r="AO1255" s="1"/>
      <c r="AP1255" s="1"/>
      <c r="AQ1255" s="1"/>
    </row>
    <row r="1256" spans="1:43">
      <c r="A1256" s="1" t="s">
        <v>3518</v>
      </c>
      <c r="B1256" s="1" t="s">
        <v>3519</v>
      </c>
      <c r="C1256" s="3">
        <v>5.11780821917808</v>
      </c>
      <c r="D1256" s="4">
        <v>42369</v>
      </c>
      <c r="E1256" s="3">
        <v>9.1524579897</v>
      </c>
      <c r="F1256" s="5" t="s">
        <v>3368</v>
      </c>
      <c r="G1256" s="5">
        <v>587</v>
      </c>
      <c r="H1256" s="5" t="s">
        <v>116</v>
      </c>
      <c r="I1256" s="3">
        <v>3.88057511737089</v>
      </c>
      <c r="J1256" s="3">
        <v>82.7102803738318</v>
      </c>
      <c r="K1256" s="3">
        <v>1.47617341454675</v>
      </c>
      <c r="L1256" s="3">
        <v>71.1009174311927</v>
      </c>
      <c r="M1256" s="3">
        <v>1.48344560699441</v>
      </c>
      <c r="N1256" s="3">
        <v>76.6355140186916</v>
      </c>
      <c r="O1256" s="3">
        <v>4.935161170804</v>
      </c>
      <c r="P1256" s="3">
        <v>83.5</v>
      </c>
      <c r="Q1256" s="3">
        <v>3.39515186915888</v>
      </c>
      <c r="R1256" s="3">
        <v>71.9576719576719</v>
      </c>
      <c r="S1256" s="3">
        <v>37.072887426193</v>
      </c>
      <c r="T1256" s="3">
        <v>75.4601226993865</v>
      </c>
      <c r="U1256" s="3">
        <v>79.7309303211067</v>
      </c>
      <c r="V1256" s="3">
        <v>77.3109243697479</v>
      </c>
      <c r="W1256" s="3">
        <v>48.9690721649484</v>
      </c>
      <c r="X1256" s="3">
        <v>82.4175824175824</v>
      </c>
      <c r="Y1256" s="3">
        <v>82.6047711154094</v>
      </c>
      <c r="Z1256" s="3">
        <v>79.0697674418605</v>
      </c>
      <c r="AA1256" s="3">
        <v>0.190682469227747</v>
      </c>
      <c r="AB1256" s="3">
        <v>0.127533227783644</v>
      </c>
      <c r="AC1256" s="3">
        <v>-30.8859566446748</v>
      </c>
      <c r="AD1256" s="3">
        <v>0.459137885273802</v>
      </c>
      <c r="AE1256" s="5">
        <v>3</v>
      </c>
      <c r="AF1256" s="3">
        <v>1.02809335834643</v>
      </c>
      <c r="AG1256" s="3">
        <v>34.0473807597445</v>
      </c>
      <c r="AH1256" s="3">
        <v>35.1275331083267</v>
      </c>
      <c r="AI1256" s="3">
        <v>12.455036310908</v>
      </c>
      <c r="AJ1256" s="3">
        <v>12.4288559661407</v>
      </c>
      <c r="AK1256" s="3"/>
      <c r="AL1256" s="3"/>
      <c r="AM1256" s="3"/>
      <c r="AN1256" s="5" t="s">
        <v>46</v>
      </c>
      <c r="AO1256" s="1"/>
      <c r="AP1256" s="1"/>
      <c r="AQ1256" s="1"/>
    </row>
    <row r="1257" spans="1:43">
      <c r="A1257" s="1" t="s">
        <v>3520</v>
      </c>
      <c r="B1257" s="1" t="s">
        <v>3521</v>
      </c>
      <c r="C1257" s="3">
        <v>4.83287671232877</v>
      </c>
      <c r="D1257" s="4">
        <v>42473</v>
      </c>
      <c r="E1257" s="3">
        <v>3.5920906653</v>
      </c>
      <c r="F1257" s="5" t="s">
        <v>3522</v>
      </c>
      <c r="G1257" s="5">
        <v>600</v>
      </c>
      <c r="H1257" s="5" t="s">
        <v>226</v>
      </c>
      <c r="I1257" s="3">
        <v>7.66526019690577</v>
      </c>
      <c r="J1257" s="3">
        <v>2.27596017069701</v>
      </c>
      <c r="K1257" s="3">
        <v>3.02826379542395</v>
      </c>
      <c r="L1257" s="3">
        <v>0.264550264550265</v>
      </c>
      <c r="M1257" s="3">
        <v>4.64798359535201</v>
      </c>
      <c r="N1257" s="3">
        <v>1.83356840620592</v>
      </c>
      <c r="O1257" s="3">
        <v>9.98563218390805</v>
      </c>
      <c r="P1257" s="3">
        <v>5.18867924528302</v>
      </c>
      <c r="Q1257" s="3">
        <v>12.5735294117647</v>
      </c>
      <c r="R1257" s="3">
        <v>8.02919708029197</v>
      </c>
      <c r="S1257" s="3">
        <v>39.945155393053</v>
      </c>
      <c r="T1257" s="3">
        <v>2.12765957446808</v>
      </c>
      <c r="U1257" s="3">
        <v>61.6684266103485</v>
      </c>
      <c r="V1257" s="3">
        <v>4.16666666666667</v>
      </c>
      <c r="W1257" s="3">
        <v>50.2453385672228</v>
      </c>
      <c r="X1257" s="3">
        <v>8.36820083682008</v>
      </c>
      <c r="Y1257" s="3"/>
      <c r="Z1257" s="3"/>
      <c r="AA1257" s="3">
        <v>0.37669845553679</v>
      </c>
      <c r="AB1257" s="3">
        <v>0.275645035456487</v>
      </c>
      <c r="AC1257" s="3">
        <v>-11.3225499524263</v>
      </c>
      <c r="AD1257" s="3">
        <v>1.28111312692565</v>
      </c>
      <c r="AE1257" s="5">
        <v>2</v>
      </c>
      <c r="AF1257" s="3">
        <v>1.04068004034664</v>
      </c>
      <c r="AG1257" s="3">
        <v>36.1929848659447</v>
      </c>
      <c r="AH1257" s="3">
        <v>26.5970078503723</v>
      </c>
      <c r="AI1257" s="3">
        <v>14.4953570021741</v>
      </c>
      <c r="AJ1257" s="3">
        <v>10.9921573464029</v>
      </c>
      <c r="AK1257" s="3"/>
      <c r="AL1257" s="3"/>
      <c r="AM1257" s="3"/>
      <c r="AN1257" s="5" t="s">
        <v>46</v>
      </c>
      <c r="AO1257" s="1"/>
      <c r="AP1257" s="1"/>
      <c r="AQ1257" s="1"/>
    </row>
    <row r="1258" spans="1:43">
      <c r="A1258" s="1" t="s">
        <v>3523</v>
      </c>
      <c r="B1258" s="1" t="s">
        <v>3524</v>
      </c>
      <c r="C1258" s="3">
        <v>5.03835616438356</v>
      </c>
      <c r="D1258" s="4">
        <v>42398</v>
      </c>
      <c r="E1258" s="3">
        <v>6.1466593475</v>
      </c>
      <c r="F1258" s="5" t="s">
        <v>885</v>
      </c>
      <c r="G1258" s="5">
        <v>1840</v>
      </c>
      <c r="H1258" s="5" t="s">
        <v>64</v>
      </c>
      <c r="I1258" s="3">
        <v>0.240215066130068</v>
      </c>
      <c r="J1258" s="3">
        <v>83.0903790087464</v>
      </c>
      <c r="K1258" s="3">
        <v>0.0363511225836118</v>
      </c>
      <c r="L1258" s="3">
        <v>80.466472303207</v>
      </c>
      <c r="M1258" s="3">
        <v>0.179575628346622</v>
      </c>
      <c r="N1258" s="3">
        <v>80.1749271137026</v>
      </c>
      <c r="O1258" s="3">
        <v>0.531104868331334</v>
      </c>
      <c r="P1258" s="3">
        <v>87.719298245614</v>
      </c>
      <c r="Q1258" s="3">
        <v>1.02979814526388</v>
      </c>
      <c r="R1258" s="3">
        <v>83.1360946745562</v>
      </c>
      <c r="S1258" s="3">
        <v>1.87484677567706</v>
      </c>
      <c r="T1258" s="3">
        <v>79.9100449775112</v>
      </c>
      <c r="U1258" s="3">
        <v>4.15543417663785</v>
      </c>
      <c r="V1258" s="3">
        <v>83.4876543209877</v>
      </c>
      <c r="W1258" s="3">
        <v>7.54697436489324</v>
      </c>
      <c r="X1258" s="3">
        <v>80.2469135802469</v>
      </c>
      <c r="Y1258" s="3">
        <v>14.3642254101903</v>
      </c>
      <c r="Z1258" s="3">
        <v>79.9498746867168</v>
      </c>
      <c r="AA1258" s="3">
        <v>-0.273635474971929</v>
      </c>
      <c r="AB1258" s="3">
        <v>1.24519783289756</v>
      </c>
      <c r="AC1258" s="3">
        <v>0</v>
      </c>
      <c r="AD1258" s="3"/>
      <c r="AE1258" s="5"/>
      <c r="AF1258" s="3">
        <v>0.200618071069047</v>
      </c>
      <c r="AG1258" s="3">
        <v>1.42403053048703</v>
      </c>
      <c r="AH1258" s="3">
        <v>1.50963900859284</v>
      </c>
      <c r="AI1258" s="3">
        <v>1.84320872829973</v>
      </c>
      <c r="AJ1258" s="3">
        <v>2.05073647544958</v>
      </c>
      <c r="AK1258" s="3"/>
      <c r="AL1258" s="3"/>
      <c r="AM1258" s="3"/>
      <c r="AN1258" s="5" t="s">
        <v>46</v>
      </c>
      <c r="AO1258" s="1"/>
      <c r="AP1258" s="1"/>
      <c r="AQ1258" s="1"/>
    </row>
    <row r="1259" spans="1:43">
      <c r="A1259" s="1" t="s">
        <v>3525</v>
      </c>
      <c r="B1259" s="1" t="s">
        <v>3526</v>
      </c>
      <c r="C1259" s="3">
        <v>3.6958904109589</v>
      </c>
      <c r="D1259" s="4">
        <v>42888</v>
      </c>
      <c r="E1259" s="3">
        <v>1.4526134937</v>
      </c>
      <c r="F1259" s="5" t="s">
        <v>3527</v>
      </c>
      <c r="G1259" s="5">
        <v>1350</v>
      </c>
      <c r="H1259" s="5" t="s">
        <v>93</v>
      </c>
      <c r="I1259" s="3">
        <v>8.25892857142856</v>
      </c>
      <c r="J1259" s="3">
        <v>37.8</v>
      </c>
      <c r="K1259" s="3">
        <v>5.32030401737242</v>
      </c>
      <c r="L1259" s="3">
        <v>2.37859266600595</v>
      </c>
      <c r="M1259" s="3">
        <v>6.47639956092205</v>
      </c>
      <c r="N1259" s="3">
        <v>20.9081836327345</v>
      </c>
      <c r="O1259" s="3">
        <v>9.17276308384918</v>
      </c>
      <c r="P1259" s="3">
        <v>52.8169014084507</v>
      </c>
      <c r="Q1259" s="3">
        <v>9.11136107986502</v>
      </c>
      <c r="R1259" s="3">
        <v>63.828689370485</v>
      </c>
      <c r="S1259" s="3">
        <v>56.1996779388084</v>
      </c>
      <c r="T1259" s="3">
        <v>35.9978824775013</v>
      </c>
      <c r="U1259" s="3">
        <v>110.412147505423</v>
      </c>
      <c r="V1259" s="3">
        <v>37.2646733111849</v>
      </c>
      <c r="W1259" s="3">
        <v>95.3056853932584</v>
      </c>
      <c r="X1259" s="3">
        <v>33.5205992509363</v>
      </c>
      <c r="Y1259" s="3"/>
      <c r="Z1259" s="3"/>
      <c r="AA1259" s="3">
        <v>0.317092625303784</v>
      </c>
      <c r="AB1259" s="3">
        <v>0.295135795796509</v>
      </c>
      <c r="AC1259" s="3">
        <v>-21.3503649635036</v>
      </c>
      <c r="AD1259" s="3">
        <v>1.16849087557107</v>
      </c>
      <c r="AE1259" s="5">
        <v>3</v>
      </c>
      <c r="AF1259" s="3">
        <v>1.68335507144265</v>
      </c>
      <c r="AG1259" s="3">
        <v>50.3071627222312</v>
      </c>
      <c r="AH1259" s="3">
        <v>46.9468915815013</v>
      </c>
      <c r="AI1259" s="3">
        <v>22.7438908211689</v>
      </c>
      <c r="AJ1259" s="3"/>
      <c r="AK1259" s="3"/>
      <c r="AL1259" s="3"/>
      <c r="AM1259" s="3"/>
      <c r="AN1259" s="5" t="s">
        <v>46</v>
      </c>
      <c r="AO1259" s="1"/>
      <c r="AP1259" s="1"/>
      <c r="AQ1259" s="1"/>
    </row>
    <row r="1260" spans="1:43">
      <c r="A1260" s="1" t="s">
        <v>3528</v>
      </c>
      <c r="B1260" s="1" t="s">
        <v>3529</v>
      </c>
      <c r="C1260" s="3">
        <v>5.02465753424658</v>
      </c>
      <c r="D1260" s="4">
        <v>42403</v>
      </c>
      <c r="E1260" s="3">
        <v>114.7187366772</v>
      </c>
      <c r="F1260" s="5" t="s">
        <v>3530</v>
      </c>
      <c r="G1260" s="5">
        <v>1835</v>
      </c>
      <c r="H1260" s="5" t="s">
        <v>64</v>
      </c>
      <c r="I1260" s="3">
        <v>0.254196159711631</v>
      </c>
      <c r="J1260" s="3">
        <v>68.8046647230321</v>
      </c>
      <c r="K1260" s="3">
        <v>0.0391089391014075</v>
      </c>
      <c r="L1260" s="3">
        <v>64.868804664723</v>
      </c>
      <c r="M1260" s="3">
        <v>0.190860288836545</v>
      </c>
      <c r="N1260" s="3">
        <v>67.7842565597668</v>
      </c>
      <c r="O1260" s="3">
        <v>0.583796775227122</v>
      </c>
      <c r="P1260" s="3">
        <v>69.5906432748538</v>
      </c>
      <c r="Q1260" s="3">
        <v>1.07887537041093</v>
      </c>
      <c r="R1260" s="3">
        <v>68.7869822485207</v>
      </c>
      <c r="S1260" s="3">
        <v>2.02238011547989</v>
      </c>
      <c r="T1260" s="3">
        <v>57.4212893553223</v>
      </c>
      <c r="U1260" s="3">
        <v>4.52668888492137</v>
      </c>
      <c r="V1260" s="3">
        <v>60.3395061728395</v>
      </c>
      <c r="W1260" s="3">
        <v>8.29943391170288</v>
      </c>
      <c r="X1260" s="3">
        <v>48.3024691358025</v>
      </c>
      <c r="Y1260" s="3">
        <v>15.6517230249019</v>
      </c>
      <c r="Z1260" s="3">
        <v>43.3583959899749</v>
      </c>
      <c r="AA1260" s="3">
        <v>-0.0936006773163803</v>
      </c>
      <c r="AB1260" s="3">
        <v>2.28942623026293</v>
      </c>
      <c r="AC1260" s="3">
        <v>0</v>
      </c>
      <c r="AD1260" s="3"/>
      <c r="AE1260" s="5"/>
      <c r="AF1260" s="3">
        <v>0.220244899260947</v>
      </c>
      <c r="AG1260" s="3">
        <v>1.49508230133979</v>
      </c>
      <c r="AH1260" s="3">
        <v>1.61327095341568</v>
      </c>
      <c r="AI1260" s="3">
        <v>1.99703615287914</v>
      </c>
      <c r="AJ1260" s="3">
        <v>2.22829495364929</v>
      </c>
      <c r="AK1260" s="3"/>
      <c r="AL1260" s="3"/>
      <c r="AM1260" s="3">
        <v>100</v>
      </c>
      <c r="AN1260" s="5" t="s">
        <v>56</v>
      </c>
      <c r="AO1260" s="1"/>
      <c r="AP1260" s="1"/>
      <c r="AQ1260" s="1"/>
    </row>
    <row r="1261" spans="1:43">
      <c r="A1261" s="1" t="s">
        <v>3531</v>
      </c>
      <c r="B1261" s="1" t="s">
        <v>3532</v>
      </c>
      <c r="C1261" s="3">
        <v>5.02465753424658</v>
      </c>
      <c r="D1261" s="4">
        <v>42403</v>
      </c>
      <c r="E1261" s="3">
        <v>4.130276311</v>
      </c>
      <c r="F1261" s="5" t="s">
        <v>3533</v>
      </c>
      <c r="G1261" s="5">
        <v>1296</v>
      </c>
      <c r="H1261" s="5" t="s">
        <v>93</v>
      </c>
      <c r="I1261" s="3">
        <v>3.17559153175591</v>
      </c>
      <c r="J1261" s="3">
        <v>67.2</v>
      </c>
      <c r="K1261" s="3">
        <v>2.66418835192069</v>
      </c>
      <c r="L1261" s="3">
        <v>33.201189296333</v>
      </c>
      <c r="M1261" s="3">
        <v>2.03201970443349</v>
      </c>
      <c r="N1261" s="3">
        <v>53.6427145708583</v>
      </c>
      <c r="O1261" s="3">
        <v>3.04726368159204</v>
      </c>
      <c r="P1261" s="3">
        <v>86.7203219315895</v>
      </c>
      <c r="Q1261" s="3">
        <v>6.42260757867695</v>
      </c>
      <c r="R1261" s="3">
        <v>79.2569659442725</v>
      </c>
      <c r="S1261" s="3">
        <v>26.103500761035</v>
      </c>
      <c r="T1261" s="3">
        <v>66.3843303335098</v>
      </c>
      <c r="U1261" s="3">
        <v>68.9092762487258</v>
      </c>
      <c r="V1261" s="3">
        <v>55.6478405315615</v>
      </c>
      <c r="W1261" s="3">
        <v>64.7117296222664</v>
      </c>
      <c r="X1261" s="3">
        <v>48.1897627965044</v>
      </c>
      <c r="Y1261" s="3">
        <v>65.7</v>
      </c>
      <c r="Z1261" s="3">
        <v>58.5714285714286</v>
      </c>
      <c r="AA1261" s="3">
        <v>0.201560194259031</v>
      </c>
      <c r="AB1261" s="3">
        <v>0.199529157974024</v>
      </c>
      <c r="AC1261" s="3">
        <v>-20.0179533213645</v>
      </c>
      <c r="AD1261" s="3">
        <v>0.902285506711398</v>
      </c>
      <c r="AE1261" s="5">
        <v>2</v>
      </c>
      <c r="AF1261" s="3">
        <v>1.25642931671908</v>
      </c>
      <c r="AG1261" s="3">
        <v>22.0828157094999</v>
      </c>
      <c r="AH1261" s="3">
        <v>34.578533776633</v>
      </c>
      <c r="AI1261" s="3">
        <v>17.1815569936201</v>
      </c>
      <c r="AJ1261" s="3">
        <v>14.3831943930827</v>
      </c>
      <c r="AK1261" s="3"/>
      <c r="AL1261" s="3"/>
      <c r="AM1261" s="3"/>
      <c r="AN1261" s="5" t="s">
        <v>46</v>
      </c>
      <c r="AO1261" s="1"/>
      <c r="AP1261" s="1"/>
      <c r="AQ1261" s="1"/>
    </row>
    <row r="1262" spans="1:43">
      <c r="A1262" s="1" t="s">
        <v>3534</v>
      </c>
      <c r="B1262" s="1" t="s">
        <v>3535</v>
      </c>
      <c r="C1262" s="3">
        <v>4.89041095890411</v>
      </c>
      <c r="D1262" s="4">
        <v>42452</v>
      </c>
      <c r="E1262" s="3">
        <v>7.9876099199</v>
      </c>
      <c r="F1262" s="5" t="s">
        <v>3536</v>
      </c>
      <c r="G1262" s="5">
        <v>1786</v>
      </c>
      <c r="H1262" s="5" t="s">
        <v>226</v>
      </c>
      <c r="I1262" s="3">
        <v>5.88797412525726</v>
      </c>
      <c r="J1262" s="3">
        <v>3.84068278805121</v>
      </c>
      <c r="K1262" s="3">
        <v>1.28673885529461</v>
      </c>
      <c r="L1262" s="3">
        <v>14.9470899470899</v>
      </c>
      <c r="M1262" s="3">
        <v>3.92468075896398</v>
      </c>
      <c r="N1262" s="3">
        <v>3.38504936530324</v>
      </c>
      <c r="O1262" s="3">
        <v>8.84019644880997</v>
      </c>
      <c r="P1262" s="3">
        <v>8.9622641509434</v>
      </c>
      <c r="Q1262" s="3">
        <v>12.7416451436174</v>
      </c>
      <c r="R1262" s="3">
        <v>7.48175182481752</v>
      </c>
      <c r="S1262" s="3">
        <v>25.9398496240601</v>
      </c>
      <c r="T1262" s="3">
        <v>12.7659574468085</v>
      </c>
      <c r="U1262" s="3">
        <v>39.8679483444994</v>
      </c>
      <c r="V1262" s="3">
        <v>19.4444444444444</v>
      </c>
      <c r="W1262" s="3">
        <v>45.6816343042071</v>
      </c>
      <c r="X1262" s="3">
        <v>12.9707112970711</v>
      </c>
      <c r="Y1262" s="3"/>
      <c r="Z1262" s="3"/>
      <c r="AA1262" s="3">
        <v>0.390806952822648</v>
      </c>
      <c r="AB1262" s="3">
        <v>0.460504083027955</v>
      </c>
      <c r="AC1262" s="3">
        <v>-5.22210918955577</v>
      </c>
      <c r="AD1262" s="3">
        <v>2.55381154119923</v>
      </c>
      <c r="AE1262" s="5">
        <v>3</v>
      </c>
      <c r="AF1262" s="3">
        <v>0.944036345752728</v>
      </c>
      <c r="AG1262" s="3">
        <v>22.6326979262042</v>
      </c>
      <c r="AH1262" s="3">
        <v>18.1629339850289</v>
      </c>
      <c r="AI1262" s="3">
        <v>11.9734773656138</v>
      </c>
      <c r="AJ1262" s="3">
        <v>8.69901806633406</v>
      </c>
      <c r="AK1262" s="3"/>
      <c r="AL1262" s="3"/>
      <c r="AM1262" s="3">
        <v>10</v>
      </c>
      <c r="AN1262" s="5" t="s">
        <v>46</v>
      </c>
      <c r="AO1262" s="1"/>
      <c r="AP1262" s="1"/>
      <c r="AQ1262" s="1"/>
    </row>
    <row r="1263" spans="1:43">
      <c r="A1263" s="1" t="s">
        <v>3537</v>
      </c>
      <c r="B1263" s="1" t="s">
        <v>3538</v>
      </c>
      <c r="C1263" s="3">
        <v>4.25479452054795</v>
      </c>
      <c r="D1263" s="4">
        <v>42684</v>
      </c>
      <c r="E1263" s="3">
        <v>14.5451368507</v>
      </c>
      <c r="F1263" s="5" t="s">
        <v>3539</v>
      </c>
      <c r="G1263" s="5">
        <v>1554</v>
      </c>
      <c r="H1263" s="5" t="s">
        <v>191</v>
      </c>
      <c r="I1263" s="3">
        <v>16.0922532278218</v>
      </c>
      <c r="J1263" s="3">
        <v>14.6473779385172</v>
      </c>
      <c r="K1263" s="3">
        <v>-0.495314591700123</v>
      </c>
      <c r="L1263" s="3">
        <v>94.3493150684932</v>
      </c>
      <c r="M1263" s="3">
        <v>10.5936616574915</v>
      </c>
      <c r="N1263" s="3">
        <v>13.8738738738739</v>
      </c>
      <c r="O1263" s="3">
        <v>30.977973568282</v>
      </c>
      <c r="P1263" s="3">
        <v>7.80952380952381</v>
      </c>
      <c r="Q1263" s="3">
        <v>40.2717493866768</v>
      </c>
      <c r="R1263" s="3">
        <v>15.0943396226415</v>
      </c>
      <c r="S1263" s="3">
        <v>68.3451608032614</v>
      </c>
      <c r="T1263" s="3">
        <v>47.0588235294118</v>
      </c>
      <c r="U1263" s="3">
        <v>132.402292860865</v>
      </c>
      <c r="V1263" s="3">
        <v>60.4105571847507</v>
      </c>
      <c r="W1263" s="3">
        <v>93.2559156948454</v>
      </c>
      <c r="X1263" s="3">
        <v>63.6042402826855</v>
      </c>
      <c r="Y1263" s="3"/>
      <c r="Z1263" s="3"/>
      <c r="AA1263" s="3">
        <v>0.268720845611992</v>
      </c>
      <c r="AB1263" s="3">
        <v>0.203540352468848</v>
      </c>
      <c r="AC1263" s="3">
        <v>-33.2534158628401</v>
      </c>
      <c r="AD1263" s="3">
        <v>0.73706263381635</v>
      </c>
      <c r="AE1263" s="5">
        <v>3</v>
      </c>
      <c r="AF1263" s="3">
        <v>1.72615267228936</v>
      </c>
      <c r="AG1263" s="3">
        <v>65.4452970273941</v>
      </c>
      <c r="AH1263" s="3">
        <v>61.372598957988</v>
      </c>
      <c r="AI1263" s="3">
        <v>24.4177901437564</v>
      </c>
      <c r="AJ1263" s="3">
        <v>26.2703227173658</v>
      </c>
      <c r="AK1263" s="3"/>
      <c r="AL1263" s="3"/>
      <c r="AM1263" s="3"/>
      <c r="AN1263" s="5" t="s">
        <v>46</v>
      </c>
      <c r="AO1263" s="1"/>
      <c r="AP1263" s="1"/>
      <c r="AQ1263" s="1"/>
    </row>
    <row r="1264" spans="1:43">
      <c r="A1264" s="1" t="s">
        <v>3540</v>
      </c>
      <c r="B1264" s="1" t="s">
        <v>3541</v>
      </c>
      <c r="C1264" s="3">
        <v>4.92328767123288</v>
      </c>
      <c r="D1264" s="4">
        <v>42440</v>
      </c>
      <c r="E1264" s="3">
        <v>0.2247822016</v>
      </c>
      <c r="F1264" s="5" t="s">
        <v>3542</v>
      </c>
      <c r="G1264" s="5">
        <v>1798</v>
      </c>
      <c r="H1264" s="5" t="s">
        <v>191</v>
      </c>
      <c r="I1264" s="3">
        <v>4.41265771540383</v>
      </c>
      <c r="J1264" s="3">
        <v>82.6401446654611</v>
      </c>
      <c r="K1264" s="3">
        <v>2.86492954001596</v>
      </c>
      <c r="L1264" s="3">
        <v>41.2671232876712</v>
      </c>
      <c r="M1264" s="3">
        <v>1.90977938755352</v>
      </c>
      <c r="N1264" s="3">
        <v>77.2972972972973</v>
      </c>
      <c r="O1264" s="3">
        <v>6.10943499725728</v>
      </c>
      <c r="P1264" s="3">
        <v>86.2857142857143</v>
      </c>
      <c r="Q1264" s="3">
        <v>7.93750435934994</v>
      </c>
      <c r="R1264" s="3">
        <v>83.8574423480084</v>
      </c>
      <c r="S1264" s="3">
        <v>20.3718108276291</v>
      </c>
      <c r="T1264" s="3">
        <v>96.8137254901961</v>
      </c>
      <c r="U1264" s="3">
        <v>31.266434812113</v>
      </c>
      <c r="V1264" s="3">
        <v>99.1202346041056</v>
      </c>
      <c r="W1264" s="3">
        <v>17.6537672013989</v>
      </c>
      <c r="X1264" s="3">
        <v>99.2932862190813</v>
      </c>
      <c r="Y1264" s="3"/>
      <c r="Z1264" s="3"/>
      <c r="AA1264" s="3">
        <v>0.150439647744781</v>
      </c>
      <c r="AB1264" s="3">
        <v>0.0576803657939123</v>
      </c>
      <c r="AC1264" s="3">
        <v>-20.7582393911108</v>
      </c>
      <c r="AD1264" s="3">
        <v>0.267763361763995</v>
      </c>
      <c r="AE1264" s="5">
        <v>3</v>
      </c>
      <c r="AF1264" s="3">
        <v>0.352096807443047</v>
      </c>
      <c r="AG1264" s="3">
        <v>10.3927050054077</v>
      </c>
      <c r="AH1264" s="3">
        <v>15.7783416343783</v>
      </c>
      <c r="AI1264" s="3">
        <v>4.98671941425373</v>
      </c>
      <c r="AJ1264" s="3">
        <v>8.54866759299751</v>
      </c>
      <c r="AK1264" s="3"/>
      <c r="AL1264" s="3"/>
      <c r="AM1264" s="3"/>
      <c r="AN1264" s="5" t="s">
        <v>46</v>
      </c>
      <c r="AO1264" s="1"/>
      <c r="AP1264" s="1"/>
      <c r="AQ1264" s="1"/>
    </row>
    <row r="1265" spans="1:43">
      <c r="A1265" s="1" t="s">
        <v>3543</v>
      </c>
      <c r="B1265" s="1" t="s">
        <v>3544</v>
      </c>
      <c r="C1265" s="3">
        <v>4.92328767123288</v>
      </c>
      <c r="D1265" s="4">
        <v>42440</v>
      </c>
      <c r="E1265" s="3">
        <v>11.429623145</v>
      </c>
      <c r="F1265" s="5" t="s">
        <v>3545</v>
      </c>
      <c r="G1265" s="5">
        <v>1798</v>
      </c>
      <c r="H1265" s="5" t="s">
        <v>50</v>
      </c>
      <c r="I1265" s="3">
        <v>0</v>
      </c>
      <c r="J1265" s="3">
        <v>68.0214381420277</v>
      </c>
      <c r="K1265" s="3">
        <v>0</v>
      </c>
      <c r="L1265" s="3">
        <v>43.3820274457725</v>
      </c>
      <c r="M1265" s="3">
        <v>-0.184842883548982</v>
      </c>
      <c r="N1265" s="3">
        <v>69.946571682992</v>
      </c>
      <c r="O1265" s="3">
        <v>0.840336134453795</v>
      </c>
      <c r="P1265" s="3">
        <v>23.6180904522613</v>
      </c>
      <c r="Q1265" s="3">
        <v>1.12359550561799</v>
      </c>
      <c r="R1265" s="3">
        <v>50.410429744085</v>
      </c>
      <c r="S1265" s="3">
        <v>1.58100406189086</v>
      </c>
      <c r="T1265" s="3">
        <v>64.8022598870056</v>
      </c>
      <c r="U1265" s="3">
        <v>5.97559956981629</v>
      </c>
      <c r="V1265" s="3">
        <v>56.2693498452012</v>
      </c>
      <c r="W1265" s="3">
        <v>16.2712348789437</v>
      </c>
      <c r="X1265" s="3">
        <v>19.9568500539374</v>
      </c>
      <c r="Y1265" s="3"/>
      <c r="Z1265" s="3"/>
      <c r="AA1265" s="3">
        <v>0.0118594135034928</v>
      </c>
      <c r="AB1265" s="3">
        <v>0.433049599510478</v>
      </c>
      <c r="AC1265" s="3">
        <v>-3.1021897810219</v>
      </c>
      <c r="AD1265" s="3">
        <v>1.65816881211695</v>
      </c>
      <c r="AE1265" s="5">
        <v>4</v>
      </c>
      <c r="AF1265" s="3">
        <v>0.419672156918065</v>
      </c>
      <c r="AG1265" s="3">
        <v>2.534915091074</v>
      </c>
      <c r="AH1265" s="3">
        <v>3.39165411627129</v>
      </c>
      <c r="AI1265" s="3">
        <v>5.25773112061168</v>
      </c>
      <c r="AJ1265" s="3">
        <v>4.16398358325245</v>
      </c>
      <c r="AK1265" s="3"/>
      <c r="AL1265" s="3"/>
      <c r="AM1265" s="3">
        <v>10</v>
      </c>
      <c r="AN1265" s="5" t="s">
        <v>56</v>
      </c>
      <c r="AO1265" s="1"/>
      <c r="AP1265" s="1"/>
      <c r="AQ1265" s="1"/>
    </row>
    <row r="1266" spans="1:43">
      <c r="A1266" s="1" t="s">
        <v>3546</v>
      </c>
      <c r="B1266" s="1" t="s">
        <v>3547</v>
      </c>
      <c r="C1266" s="3">
        <v>5.0986301369863</v>
      </c>
      <c r="D1266" s="4">
        <v>42376</v>
      </c>
      <c r="E1266" s="3">
        <v>0.8970530939</v>
      </c>
      <c r="F1266" s="5" t="s">
        <v>3548</v>
      </c>
      <c r="G1266" s="5">
        <v>247</v>
      </c>
      <c r="H1266" s="5" t="s">
        <v>50</v>
      </c>
      <c r="I1266" s="3">
        <v>0.485677470512448</v>
      </c>
      <c r="J1266" s="3">
        <v>5.04689593568557</v>
      </c>
      <c r="K1266" s="3">
        <v>0.0296003946719323</v>
      </c>
      <c r="L1266" s="3">
        <v>26.9588313413015</v>
      </c>
      <c r="M1266" s="3">
        <v>0.296794618124269</v>
      </c>
      <c r="N1266" s="3">
        <v>3.47284060552093</v>
      </c>
      <c r="O1266" s="3">
        <v>0.86558551387921</v>
      </c>
      <c r="P1266" s="3">
        <v>19.8720877112837</v>
      </c>
      <c r="Q1266" s="3">
        <v>1.03647598166235</v>
      </c>
      <c r="R1266" s="3">
        <v>59.7295992274264</v>
      </c>
      <c r="S1266" s="3">
        <v>0.555264790247722</v>
      </c>
      <c r="T1266" s="3">
        <v>89.8305084745763</v>
      </c>
      <c r="U1266" s="3">
        <v>-14.7401876557664</v>
      </c>
      <c r="V1266" s="3">
        <v>100</v>
      </c>
      <c r="W1266" s="3">
        <v>-9.52206027152143</v>
      </c>
      <c r="X1266" s="3">
        <v>99.6763754045307</v>
      </c>
      <c r="Y1266" s="3">
        <v>-3.47873828310139</v>
      </c>
      <c r="Z1266" s="3">
        <v>100</v>
      </c>
      <c r="AA1266" s="3">
        <v>-0.1206239698356</v>
      </c>
      <c r="AB1266" s="3">
        <v>-0.290476462289573</v>
      </c>
      <c r="AC1266" s="3">
        <v>-21.6972034715525</v>
      </c>
      <c r="AD1266" s="3">
        <v>-0.150921550162519</v>
      </c>
      <c r="AE1266" s="5">
        <v>11</v>
      </c>
      <c r="AF1266" s="3">
        <v>-0.287557556085715</v>
      </c>
      <c r="AG1266" s="3">
        <v>0.592833964173378</v>
      </c>
      <c r="AH1266" s="3">
        <v>-7.51846520325213</v>
      </c>
      <c r="AI1266" s="3">
        <v>-2.90521152327449</v>
      </c>
      <c r="AJ1266" s="3">
        <v>-1.52973779660828</v>
      </c>
      <c r="AK1266" s="3"/>
      <c r="AL1266" s="3"/>
      <c r="AM1266" s="3">
        <v>1</v>
      </c>
      <c r="AN1266" s="5" t="s">
        <v>56</v>
      </c>
      <c r="AO1266" s="1"/>
      <c r="AP1266" s="1"/>
      <c r="AQ1266" s="1"/>
    </row>
    <row r="1267" spans="1:43">
      <c r="A1267" s="1" t="s">
        <v>3549</v>
      </c>
      <c r="B1267" s="1" t="s">
        <v>3550</v>
      </c>
      <c r="C1267" s="3">
        <v>5.02465753424658</v>
      </c>
      <c r="D1267" s="4">
        <v>42403</v>
      </c>
      <c r="E1267" s="3">
        <v>0.3435938171</v>
      </c>
      <c r="F1267" s="5" t="s">
        <v>1598</v>
      </c>
      <c r="G1267" s="5">
        <v>45</v>
      </c>
      <c r="H1267" s="5" t="s">
        <v>50</v>
      </c>
      <c r="I1267" s="3">
        <v>-1.22185876467195</v>
      </c>
      <c r="J1267" s="3">
        <v>97.990174184904</v>
      </c>
      <c r="K1267" s="3">
        <v>-0.426728736301053</v>
      </c>
      <c r="L1267" s="3">
        <v>97.9194333776007</v>
      </c>
      <c r="M1267" s="3">
        <v>-1.20284834488068</v>
      </c>
      <c r="N1267" s="3">
        <v>97.4621549421193</v>
      </c>
      <c r="O1267" s="3">
        <v>-1.402093536925</v>
      </c>
      <c r="P1267" s="3">
        <v>96.9849246231156</v>
      </c>
      <c r="Q1267" s="3">
        <v>-0.116742873820425</v>
      </c>
      <c r="R1267" s="3">
        <v>92.8054080154515</v>
      </c>
      <c r="S1267" s="3">
        <v>1.0511938569837</v>
      </c>
      <c r="T1267" s="3">
        <v>80.45197740113</v>
      </c>
      <c r="U1267" s="3">
        <v>3.22960041021595</v>
      </c>
      <c r="V1267" s="3">
        <v>93.7306501547988</v>
      </c>
      <c r="W1267" s="3">
        <v>6.9739234553537</v>
      </c>
      <c r="X1267" s="3">
        <v>94.9298813376483</v>
      </c>
      <c r="Y1267" s="3">
        <v>11.8947239343</v>
      </c>
      <c r="Z1267" s="3">
        <v>91.1764705882353</v>
      </c>
      <c r="AA1267" s="3">
        <v>-0.0245608407666536</v>
      </c>
      <c r="AB1267" s="3">
        <v>0.163813393264337</v>
      </c>
      <c r="AC1267" s="3">
        <v>-1.43995392147454</v>
      </c>
      <c r="AD1267" s="3">
        <v>1.5753370274585</v>
      </c>
      <c r="AE1267" s="5">
        <v>2</v>
      </c>
      <c r="AF1267" s="3">
        <v>0.205585226643864</v>
      </c>
      <c r="AG1267" s="3">
        <v>1.35458184084232</v>
      </c>
      <c r="AH1267" s="3">
        <v>1.77182211852593</v>
      </c>
      <c r="AI1267" s="3">
        <v>2.41232049168745</v>
      </c>
      <c r="AJ1267" s="3">
        <v>2.16678677617701</v>
      </c>
      <c r="AK1267" s="3"/>
      <c r="AL1267" s="3"/>
      <c r="AM1267" s="3"/>
      <c r="AN1267" s="5" t="s">
        <v>46</v>
      </c>
      <c r="AO1267" s="1"/>
      <c r="AP1267" s="1"/>
      <c r="AQ1267" s="1"/>
    </row>
    <row r="1268" spans="1:43">
      <c r="A1268" s="1" t="s">
        <v>3551</v>
      </c>
      <c r="B1268" s="1" t="s">
        <v>3552</v>
      </c>
      <c r="C1268" s="3">
        <v>4.84657534246575</v>
      </c>
      <c r="D1268" s="4">
        <v>42468</v>
      </c>
      <c r="E1268" s="3">
        <v>12.0824470636</v>
      </c>
      <c r="F1268" s="5" t="s">
        <v>3553</v>
      </c>
      <c r="G1268" s="5">
        <v>630</v>
      </c>
      <c r="H1268" s="5" t="s">
        <v>55</v>
      </c>
      <c r="I1268" s="3">
        <v>16.494532199271</v>
      </c>
      <c r="J1268" s="3">
        <v>11.9177253478524</v>
      </c>
      <c r="K1268" s="3">
        <v>3.03600214938205</v>
      </c>
      <c r="L1268" s="3">
        <v>40.5649717514124</v>
      </c>
      <c r="M1268" s="3">
        <v>11.1272095044914</v>
      </c>
      <c r="N1268" s="3">
        <v>8.31837223219629</v>
      </c>
      <c r="O1268" s="3">
        <v>26.1928265876933</v>
      </c>
      <c r="P1268" s="3">
        <v>18.3443708609272</v>
      </c>
      <c r="Q1268" s="3">
        <v>34.5614035087719</v>
      </c>
      <c r="R1268" s="3">
        <v>20.1219512195122</v>
      </c>
      <c r="S1268" s="3">
        <v>107.297297297297</v>
      </c>
      <c r="T1268" s="3">
        <v>6.640625</v>
      </c>
      <c r="U1268" s="3">
        <v>251.190476190476</v>
      </c>
      <c r="V1268" s="3">
        <v>2.84552845528455</v>
      </c>
      <c r="W1268" s="3">
        <v>189.21568627451</v>
      </c>
      <c r="X1268" s="3">
        <v>7.34557595993322</v>
      </c>
      <c r="Y1268" s="3"/>
      <c r="Z1268" s="3"/>
      <c r="AA1268" s="3">
        <v>0.444577361591053</v>
      </c>
      <c r="AB1268" s="3">
        <v>0.356225672260551</v>
      </c>
      <c r="AC1268" s="3">
        <v>-32.0401337792642</v>
      </c>
      <c r="AD1268" s="3">
        <v>1.32283204174515</v>
      </c>
      <c r="AE1268" s="5">
        <v>3</v>
      </c>
      <c r="AF1268" s="3">
        <v>2.84590456347097</v>
      </c>
      <c r="AG1268" s="3">
        <v>100.875431601793</v>
      </c>
      <c r="AH1268" s="3">
        <v>89.0728548858801</v>
      </c>
      <c r="AI1268" s="3">
        <v>40.1445076067354</v>
      </c>
      <c r="AJ1268" s="3">
        <v>37.7500732530256</v>
      </c>
      <c r="AK1268" s="3"/>
      <c r="AL1268" s="3"/>
      <c r="AM1268" s="3">
        <v>100</v>
      </c>
      <c r="AN1268" s="5" t="s">
        <v>56</v>
      </c>
      <c r="AO1268" s="1"/>
      <c r="AP1268" s="1"/>
      <c r="AQ1268" s="1"/>
    </row>
    <row r="1269" spans="1:43">
      <c r="A1269" s="1" t="s">
        <v>3554</v>
      </c>
      <c r="B1269" s="1" t="s">
        <v>3555</v>
      </c>
      <c r="C1269" s="3">
        <v>4.92876712328767</v>
      </c>
      <c r="D1269" s="4">
        <v>42438</v>
      </c>
      <c r="E1269" s="3">
        <v>15.0150358919</v>
      </c>
      <c r="F1269" s="5" t="s">
        <v>3556</v>
      </c>
      <c r="G1269" s="5">
        <v>1800</v>
      </c>
      <c r="H1269" s="5" t="s">
        <v>50</v>
      </c>
      <c r="I1269" s="3">
        <v>0.181323662737976</v>
      </c>
      <c r="J1269" s="3">
        <v>39.9285395265744</v>
      </c>
      <c r="K1269" s="3">
        <v>-0.0904159132007358</v>
      </c>
      <c r="L1269" s="3">
        <v>90.3054448871182</v>
      </c>
      <c r="M1269" s="3">
        <v>-0.0904159132007358</v>
      </c>
      <c r="N1269" s="3">
        <v>53.1166518254675</v>
      </c>
      <c r="O1269" s="3">
        <v>0.272232304900165</v>
      </c>
      <c r="P1269" s="3">
        <v>79.6710826861581</v>
      </c>
      <c r="Q1269" s="3">
        <v>0.896896475480854</v>
      </c>
      <c r="R1269" s="3">
        <v>71.5596330275229</v>
      </c>
      <c r="S1269" s="3">
        <v>1.60618924508001</v>
      </c>
      <c r="T1269" s="3">
        <v>63.6723163841808</v>
      </c>
      <c r="U1269" s="3">
        <v>7.30724459895379</v>
      </c>
      <c r="V1269" s="3">
        <v>25</v>
      </c>
      <c r="W1269" s="3">
        <v>18.3475091875</v>
      </c>
      <c r="X1269" s="3">
        <v>9.38511326860841</v>
      </c>
      <c r="Y1269" s="3"/>
      <c r="Z1269" s="3"/>
      <c r="AA1269" s="3">
        <v>0.0152352777694954</v>
      </c>
      <c r="AB1269" s="3">
        <v>0.587260500531832</v>
      </c>
      <c r="AC1269" s="3">
        <v>-2.14961306964748</v>
      </c>
      <c r="AD1269" s="3">
        <v>2.68187121729901</v>
      </c>
      <c r="AE1269" s="5">
        <v>4</v>
      </c>
      <c r="AF1269" s="3">
        <v>0.464719491241685</v>
      </c>
      <c r="AG1269" s="3">
        <v>2.59961521197878</v>
      </c>
      <c r="AH1269" s="3">
        <v>3.72866074904066</v>
      </c>
      <c r="AI1269" s="3">
        <v>5.73269256139219</v>
      </c>
      <c r="AJ1269" s="3">
        <v>4.86780835259444</v>
      </c>
      <c r="AK1269" s="3"/>
      <c r="AL1269" s="3"/>
      <c r="AM1269" s="3">
        <v>0.5</v>
      </c>
      <c r="AN1269" s="5" t="s">
        <v>56</v>
      </c>
      <c r="AO1269" s="1"/>
      <c r="AP1269" s="1"/>
      <c r="AQ1269" s="1"/>
    </row>
    <row r="1270" spans="1:43">
      <c r="A1270" s="1" t="s">
        <v>3557</v>
      </c>
      <c r="B1270" s="1" t="s">
        <v>3558</v>
      </c>
      <c r="C1270" s="3">
        <v>4.75616438356164</v>
      </c>
      <c r="D1270" s="4">
        <v>42501</v>
      </c>
      <c r="E1270" s="3">
        <v>1.1449780033</v>
      </c>
      <c r="F1270" s="5" t="s">
        <v>3559</v>
      </c>
      <c r="G1270" s="5">
        <v>1737</v>
      </c>
      <c r="H1270" s="5" t="s">
        <v>50</v>
      </c>
      <c r="I1270" s="3">
        <v>0.0925925925925711</v>
      </c>
      <c r="J1270" s="3">
        <v>55.6498436802144</v>
      </c>
      <c r="K1270" s="3">
        <v>0.0925925925925711</v>
      </c>
      <c r="L1270" s="3">
        <v>3.85126162018592</v>
      </c>
      <c r="M1270" s="3">
        <v>-0.0924214417745077</v>
      </c>
      <c r="N1270" s="3">
        <v>53.606411398041</v>
      </c>
      <c r="O1270" s="3">
        <v>-3.99644760213143</v>
      </c>
      <c r="P1270" s="3">
        <v>98.9949748743718</v>
      </c>
      <c r="Q1270" s="3">
        <v>-3.48214285714288</v>
      </c>
      <c r="R1270" s="3">
        <v>98.9377112506036</v>
      </c>
      <c r="S1270" s="3">
        <v>-2.96229802513467</v>
      </c>
      <c r="T1270" s="3">
        <v>99.2655367231638</v>
      </c>
      <c r="U1270" s="3">
        <v>0.839552238805946</v>
      </c>
      <c r="V1270" s="3">
        <v>97.2136222910217</v>
      </c>
      <c r="W1270" s="3">
        <v>14.6225091268151</v>
      </c>
      <c r="X1270" s="3">
        <v>36.6774541531823</v>
      </c>
      <c r="Y1270" s="3"/>
      <c r="Z1270" s="3"/>
      <c r="AA1270" s="3">
        <v>-0.180401294354261</v>
      </c>
      <c r="AB1270" s="3">
        <v>0.206149298841904</v>
      </c>
      <c r="AC1270" s="3">
        <v>-5.27704485488127</v>
      </c>
      <c r="AD1270" s="3">
        <v>0.880325000256766</v>
      </c>
      <c r="AE1270" s="5">
        <v>2</v>
      </c>
      <c r="AF1270" s="3">
        <v>0.379783247877176</v>
      </c>
      <c r="AG1270" s="3">
        <v>-2.13704886838413</v>
      </c>
      <c r="AH1270" s="3">
        <v>0.811891713646351</v>
      </c>
      <c r="AI1270" s="3">
        <v>4.81970929215898</v>
      </c>
      <c r="AJ1270" s="3">
        <v>4.18993704091284</v>
      </c>
      <c r="AK1270" s="3"/>
      <c r="AL1270" s="3"/>
      <c r="AM1270" s="3"/>
      <c r="AN1270" s="5" t="s">
        <v>46</v>
      </c>
      <c r="AO1270" s="1"/>
      <c r="AP1270" s="1"/>
      <c r="AQ1270" s="1"/>
    </row>
    <row r="1271" spans="1:43">
      <c r="A1271" s="1" t="s">
        <v>3560</v>
      </c>
      <c r="B1271" s="1" t="s">
        <v>3561</v>
      </c>
      <c r="C1271" s="3">
        <v>4.75616438356164</v>
      </c>
      <c r="D1271" s="4">
        <v>42501</v>
      </c>
      <c r="E1271" s="3">
        <v>4.7633356897</v>
      </c>
      <c r="F1271" s="5" t="s">
        <v>1955</v>
      </c>
      <c r="G1271" s="5">
        <v>244</v>
      </c>
      <c r="H1271" s="5" t="s">
        <v>93</v>
      </c>
      <c r="I1271" s="3">
        <v>2.97845373891001</v>
      </c>
      <c r="J1271" s="3">
        <v>69.45</v>
      </c>
      <c r="K1271" s="3">
        <v>2.78304870335231</v>
      </c>
      <c r="L1271" s="3">
        <v>31.615460852329</v>
      </c>
      <c r="M1271" s="3">
        <v>-4.63615023474178</v>
      </c>
      <c r="N1271" s="3">
        <v>96.8562874251497</v>
      </c>
      <c r="O1271" s="3">
        <v>29.585326953748</v>
      </c>
      <c r="P1271" s="3">
        <v>4.22535211267606</v>
      </c>
      <c r="Q1271" s="3">
        <v>32.2213181448332</v>
      </c>
      <c r="R1271" s="3">
        <v>13.9834881320949</v>
      </c>
      <c r="S1271" s="3">
        <v>89.1734575087311</v>
      </c>
      <c r="T1271" s="3">
        <v>9.10534674430916</v>
      </c>
      <c r="U1271" s="3">
        <v>153.90625</v>
      </c>
      <c r="V1271" s="3">
        <v>18.8261351052049</v>
      </c>
      <c r="W1271" s="3">
        <v>116.955941255007</v>
      </c>
      <c r="X1271" s="3">
        <v>22.0973782771536</v>
      </c>
      <c r="Y1271" s="3"/>
      <c r="Z1271" s="3"/>
      <c r="AA1271" s="3">
        <v>0.253356673384284</v>
      </c>
      <c r="AB1271" s="3">
        <v>0.207696220545832</v>
      </c>
      <c r="AC1271" s="3">
        <v>-31.7365269461078</v>
      </c>
      <c r="AD1271" s="3">
        <v>0.92623797934166</v>
      </c>
      <c r="AE1271" s="5">
        <v>3</v>
      </c>
      <c r="AF1271" s="3">
        <v>2.26672692709611</v>
      </c>
      <c r="AG1271" s="3">
        <v>81.1706415861394</v>
      </c>
      <c r="AH1271" s="3">
        <v>60.0158829498459</v>
      </c>
      <c r="AI1271" s="3">
        <v>22.2720467449416</v>
      </c>
      <c r="AJ1271" s="3">
        <v>13.6731276168303</v>
      </c>
      <c r="AK1271" s="3"/>
      <c r="AL1271" s="3"/>
      <c r="AM1271" s="3"/>
      <c r="AN1271" s="5" t="s">
        <v>46</v>
      </c>
      <c r="AO1271" s="1"/>
      <c r="AP1271" s="1"/>
      <c r="AQ1271" s="1"/>
    </row>
    <row r="1272" spans="1:43">
      <c r="A1272" s="1" t="s">
        <v>3562</v>
      </c>
      <c r="B1272" s="1" t="s">
        <v>3563</v>
      </c>
      <c r="C1272" s="3">
        <v>5.02465753424658</v>
      </c>
      <c r="D1272" s="4">
        <v>42403</v>
      </c>
      <c r="E1272" s="3">
        <v>12.3613631069</v>
      </c>
      <c r="F1272" s="5" t="s">
        <v>3564</v>
      </c>
      <c r="G1272" s="5">
        <v>461</v>
      </c>
      <c r="H1272" s="5" t="s">
        <v>93</v>
      </c>
      <c r="I1272" s="3">
        <v>2.84951618284951</v>
      </c>
      <c r="J1272" s="3">
        <v>71.15</v>
      </c>
      <c r="K1272" s="3">
        <v>0.292835296414391</v>
      </c>
      <c r="L1272" s="3">
        <v>88.9990089197225</v>
      </c>
      <c r="M1272" s="3">
        <v>1.2814615232963</v>
      </c>
      <c r="N1272" s="3">
        <v>68.2634730538922</v>
      </c>
      <c r="O1272" s="3">
        <v>5.02930353005315</v>
      </c>
      <c r="P1272" s="3">
        <v>73.7424547283702</v>
      </c>
      <c r="Q1272" s="3">
        <v>8.13920853213583</v>
      </c>
      <c r="R1272" s="3">
        <v>69.2982456140351</v>
      </c>
      <c r="S1272" s="3">
        <v>37.7301161751564</v>
      </c>
      <c r="T1272" s="3">
        <v>55.1085230280572</v>
      </c>
      <c r="U1272" s="3">
        <v>46.2655404764164</v>
      </c>
      <c r="V1272" s="3">
        <v>68.8815060908084</v>
      </c>
      <c r="W1272" s="3">
        <v>47.2015281757402</v>
      </c>
      <c r="X1272" s="3">
        <v>61.7353308364544</v>
      </c>
      <c r="Y1272" s="3">
        <v>54.12</v>
      </c>
      <c r="Z1272" s="3">
        <v>68.3116883116883</v>
      </c>
      <c r="AA1272" s="3">
        <v>0.417575711317925</v>
      </c>
      <c r="AB1272" s="3">
        <v>0.366996356204473</v>
      </c>
      <c r="AC1272" s="3">
        <v>-7.60092967203237</v>
      </c>
      <c r="AD1272" s="3">
        <v>1.8061406025798</v>
      </c>
      <c r="AE1272" s="5">
        <v>3</v>
      </c>
      <c r="AF1272" s="3">
        <v>1.10310102141992</v>
      </c>
      <c r="AG1272" s="3">
        <v>34.433582413211</v>
      </c>
      <c r="AH1272" s="3">
        <v>22.2439417178521</v>
      </c>
      <c r="AI1272" s="3">
        <v>13.8356263965732</v>
      </c>
      <c r="AJ1272" s="3">
        <v>11.1930180918775</v>
      </c>
      <c r="AK1272" s="3"/>
      <c r="AL1272" s="3"/>
      <c r="AM1272" s="3">
        <v>5</v>
      </c>
      <c r="AN1272" s="5" t="s">
        <v>56</v>
      </c>
      <c r="AO1272" s="1"/>
      <c r="AP1272" s="1"/>
      <c r="AQ1272" s="1"/>
    </row>
    <row r="1273" spans="1:43">
      <c r="A1273" s="1" t="s">
        <v>3565</v>
      </c>
      <c r="B1273" s="1" t="s">
        <v>3566</v>
      </c>
      <c r="C1273" s="3">
        <v>5.05753424657534</v>
      </c>
      <c r="D1273" s="4">
        <v>42391</v>
      </c>
      <c r="E1273" s="3">
        <v>239.8429897733</v>
      </c>
      <c r="F1273" s="5" t="s">
        <v>1848</v>
      </c>
      <c r="G1273" s="5">
        <v>1847</v>
      </c>
      <c r="H1273" s="5" t="s">
        <v>45</v>
      </c>
      <c r="I1273" s="3">
        <v>1.88797986154815</v>
      </c>
      <c r="J1273" s="3">
        <v>31.5286624203822</v>
      </c>
      <c r="K1273" s="3">
        <v>0.0618046971569771</v>
      </c>
      <c r="L1273" s="3">
        <v>76.0869565217391</v>
      </c>
      <c r="M1273" s="3">
        <v>0.185643564356429</v>
      </c>
      <c r="N1273" s="3">
        <v>44.1269841269841</v>
      </c>
      <c r="O1273" s="3">
        <v>2.66328471781865</v>
      </c>
      <c r="P1273" s="3">
        <v>39.9006622516556</v>
      </c>
      <c r="Q1273" s="3">
        <v>7.43198407431985</v>
      </c>
      <c r="R1273" s="3">
        <v>10.6164383561644</v>
      </c>
      <c r="S1273" s="3">
        <v>14.0140845070423</v>
      </c>
      <c r="T1273" s="3">
        <v>20.7156308851224</v>
      </c>
      <c r="U1273" s="3">
        <v>38.8507718696398</v>
      </c>
      <c r="V1273" s="3">
        <v>10.828025477707</v>
      </c>
      <c r="W1273" s="3">
        <v>50.0463392029657</v>
      </c>
      <c r="X1273" s="3">
        <v>5.21327014218009</v>
      </c>
      <c r="Y1273" s="3">
        <v>61.7382617382618</v>
      </c>
      <c r="Z1273" s="3">
        <v>3.79746835443038</v>
      </c>
      <c r="AA1273" s="3">
        <v>0.264906917332033</v>
      </c>
      <c r="AB1273" s="3">
        <v>0.417383640019245</v>
      </c>
      <c r="AC1273" s="3">
        <v>-6.04203152364273</v>
      </c>
      <c r="AD1273" s="3">
        <v>2.39240446779119</v>
      </c>
      <c r="AE1273" s="5">
        <v>3</v>
      </c>
      <c r="AF1273" s="3">
        <v>1.06493485471903</v>
      </c>
      <c r="AG1273" s="3">
        <v>14.1929909695373</v>
      </c>
      <c r="AH1273" s="3">
        <v>19.1760270387846</v>
      </c>
      <c r="AI1273" s="3">
        <v>13.2777488357024</v>
      </c>
      <c r="AJ1273" s="3">
        <v>12.1518274608461</v>
      </c>
      <c r="AK1273" s="3"/>
      <c r="AL1273" s="3"/>
      <c r="AM1273" s="3"/>
      <c r="AN1273" s="5" t="s">
        <v>46</v>
      </c>
      <c r="AO1273" s="1"/>
      <c r="AP1273" s="1"/>
      <c r="AQ1273" s="1"/>
    </row>
    <row r="1274" spans="1:43">
      <c r="A1274" s="1" t="s">
        <v>3567</v>
      </c>
      <c r="B1274" s="1" t="s">
        <v>3568</v>
      </c>
      <c r="C1274" s="3">
        <v>5.06849315068493</v>
      </c>
      <c r="D1274" s="4">
        <v>42387</v>
      </c>
      <c r="E1274" s="3">
        <v>4.186001639</v>
      </c>
      <c r="F1274" s="5" t="s">
        <v>3329</v>
      </c>
      <c r="G1274" s="5">
        <v>219</v>
      </c>
      <c r="H1274" s="5" t="s">
        <v>50</v>
      </c>
      <c r="I1274" s="3">
        <v>0.387019946412618</v>
      </c>
      <c r="J1274" s="3">
        <v>8.6199196069674</v>
      </c>
      <c r="K1274" s="3">
        <v>0</v>
      </c>
      <c r="L1274" s="3">
        <v>43.3820274457725</v>
      </c>
      <c r="M1274" s="3">
        <v>-0.0494022329809232</v>
      </c>
      <c r="N1274" s="3">
        <v>45.2804986642921</v>
      </c>
      <c r="O1274" s="3">
        <v>0.907730673316715</v>
      </c>
      <c r="P1274" s="3">
        <v>14.6185472818639</v>
      </c>
      <c r="Q1274" s="3">
        <v>1.71756861836552</v>
      </c>
      <c r="R1274" s="3">
        <v>6.95316272332207</v>
      </c>
      <c r="S1274" s="3">
        <v>3.44999861922605</v>
      </c>
      <c r="T1274" s="3">
        <v>7.28813559322034</v>
      </c>
      <c r="U1274" s="3">
        <v>9.65750069895606</v>
      </c>
      <c r="V1274" s="3">
        <v>7.5077399380805</v>
      </c>
      <c r="W1274" s="3">
        <v>18.0929067635488</v>
      </c>
      <c r="X1274" s="3">
        <v>10.6796116504854</v>
      </c>
      <c r="Y1274" s="3">
        <v>23.7142192583417</v>
      </c>
      <c r="Z1274" s="3">
        <v>13.0718954248366</v>
      </c>
      <c r="AA1274" s="3">
        <v>0.177103318882187</v>
      </c>
      <c r="AB1274" s="3">
        <v>0.798759879827769</v>
      </c>
      <c r="AC1274" s="3">
        <v>-1.32829585033856</v>
      </c>
      <c r="AD1274" s="3">
        <v>4.28310063192208</v>
      </c>
      <c r="AE1274" s="5">
        <v>3</v>
      </c>
      <c r="AF1274" s="3">
        <v>0.465990528046819</v>
      </c>
      <c r="AG1274" s="3">
        <v>4.25632123431419</v>
      </c>
      <c r="AH1274" s="3">
        <v>4.91622478462843</v>
      </c>
      <c r="AI1274" s="3">
        <v>5.78737550824138</v>
      </c>
      <c r="AJ1274" s="3">
        <v>5.07331609088149</v>
      </c>
      <c r="AK1274" s="3"/>
      <c r="AL1274" s="3"/>
      <c r="AM1274" s="3">
        <v>1</v>
      </c>
      <c r="AN1274" s="5" t="s">
        <v>56</v>
      </c>
      <c r="AO1274" s="1"/>
      <c r="AP1274" s="1"/>
      <c r="AQ1274" s="1"/>
    </row>
    <row r="1275" spans="1:43">
      <c r="A1275" s="1" t="s">
        <v>3569</v>
      </c>
      <c r="B1275" s="1" t="s">
        <v>3570</v>
      </c>
      <c r="C1275" s="3">
        <v>4.87397260273973</v>
      </c>
      <c r="D1275" s="4">
        <v>42458</v>
      </c>
      <c r="E1275" s="3">
        <v>0.0610959963</v>
      </c>
      <c r="F1275" s="5" t="s">
        <v>1043</v>
      </c>
      <c r="G1275" s="5">
        <v>1377</v>
      </c>
      <c r="H1275" s="5" t="s">
        <v>45</v>
      </c>
      <c r="I1275" s="3">
        <v>-0.177304964539019</v>
      </c>
      <c r="J1275" s="3">
        <v>77.7070063694268</v>
      </c>
      <c r="K1275" s="3">
        <v>0</v>
      </c>
      <c r="L1275" s="3">
        <v>81.3664596273292</v>
      </c>
      <c r="M1275" s="3">
        <v>-0.265721877767954</v>
      </c>
      <c r="N1275" s="3">
        <v>59.2063492063492</v>
      </c>
      <c r="O1275" s="3">
        <v>0.356506238859145</v>
      </c>
      <c r="P1275" s="3">
        <v>75.8278145695364</v>
      </c>
      <c r="Q1275" s="3">
        <v>0.177935943060471</v>
      </c>
      <c r="R1275" s="3">
        <v>77.2260273972603</v>
      </c>
      <c r="S1275" s="3">
        <v>0.535714285714263</v>
      </c>
      <c r="T1275" s="3">
        <v>92.090395480226</v>
      </c>
      <c r="U1275" s="3">
        <v>7.85440613026817</v>
      </c>
      <c r="V1275" s="3">
        <v>87.8980891719745</v>
      </c>
      <c r="W1275" s="3">
        <v>8.89748549323015</v>
      </c>
      <c r="X1275" s="3">
        <v>90.2843601895735</v>
      </c>
      <c r="Y1275" s="3"/>
      <c r="Z1275" s="3"/>
      <c r="AA1275" s="3">
        <v>-0.0863863637151828</v>
      </c>
      <c r="AB1275" s="3">
        <v>0.0972601885818594</v>
      </c>
      <c r="AC1275" s="3">
        <v>-3.90334572490706</v>
      </c>
      <c r="AD1275" s="3">
        <v>0.736968739761871</v>
      </c>
      <c r="AE1275" s="5">
        <v>4</v>
      </c>
      <c r="AF1275" s="3">
        <v>0.209502635622415</v>
      </c>
      <c r="AG1275" s="3">
        <v>0.927174937446251</v>
      </c>
      <c r="AH1275" s="3">
        <v>3.73224905846903</v>
      </c>
      <c r="AI1275" s="3">
        <v>2.46633219146772</v>
      </c>
      <c r="AJ1275" s="3">
        <v>3.08918920291985</v>
      </c>
      <c r="AK1275" s="3"/>
      <c r="AL1275" s="3"/>
      <c r="AM1275" s="3"/>
      <c r="AN1275" s="5" t="s">
        <v>46</v>
      </c>
      <c r="AO1275" s="1"/>
      <c r="AP1275" s="1"/>
      <c r="AQ1275" s="1"/>
    </row>
    <row r="1276" spans="1:43">
      <c r="A1276" s="1" t="s">
        <v>3571</v>
      </c>
      <c r="B1276" s="1" t="s">
        <v>3572</v>
      </c>
      <c r="C1276" s="3">
        <v>5.02191780821918</v>
      </c>
      <c r="D1276" s="4">
        <v>42404</v>
      </c>
      <c r="E1276" s="3">
        <v>4.5301065637</v>
      </c>
      <c r="F1276" s="5" t="s">
        <v>2479</v>
      </c>
      <c r="G1276" s="5">
        <v>1064</v>
      </c>
      <c r="H1276" s="5" t="s">
        <v>50</v>
      </c>
      <c r="I1276" s="3">
        <v>0.185873605947945</v>
      </c>
      <c r="J1276" s="3">
        <v>39.258597588209</v>
      </c>
      <c r="K1276" s="3">
        <v>0</v>
      </c>
      <c r="L1276" s="3">
        <v>43.3820274457725</v>
      </c>
      <c r="M1276" s="3">
        <v>-0.092678405931413</v>
      </c>
      <c r="N1276" s="3">
        <v>53.6509349955476</v>
      </c>
      <c r="O1276" s="3">
        <v>-0.135560289454689</v>
      </c>
      <c r="P1276" s="3">
        <v>90.9547738693467</v>
      </c>
      <c r="Q1276" s="3">
        <v>0.936329939996581</v>
      </c>
      <c r="R1276" s="3">
        <v>68.9521970062772</v>
      </c>
      <c r="S1276" s="3">
        <v>3.05645376522027</v>
      </c>
      <c r="T1276" s="3">
        <v>11.3559322033898</v>
      </c>
      <c r="U1276" s="3">
        <v>9.9871509482614</v>
      </c>
      <c r="V1276" s="3">
        <v>6.03715170278638</v>
      </c>
      <c r="W1276" s="3">
        <v>18.1664874153784</v>
      </c>
      <c r="X1276" s="3">
        <v>10.1402373247033</v>
      </c>
      <c r="Y1276" s="3">
        <v>20.291318</v>
      </c>
      <c r="Z1276" s="3">
        <v>31.0457516339869</v>
      </c>
      <c r="AA1276" s="3">
        <v>0.131216929549264</v>
      </c>
      <c r="AB1276" s="3">
        <v>0.579063256542886</v>
      </c>
      <c r="AC1276" s="3">
        <v>-1.1639181537587</v>
      </c>
      <c r="AD1276" s="3">
        <v>4.90681492531432</v>
      </c>
      <c r="AE1276" s="5">
        <v>2</v>
      </c>
      <c r="AF1276" s="3">
        <v>0.473970059491352</v>
      </c>
      <c r="AG1276" s="3">
        <v>4.27796422838085</v>
      </c>
      <c r="AH1276" s="3">
        <v>4.65633499858287</v>
      </c>
      <c r="AI1276" s="3">
        <v>5.84947457321088</v>
      </c>
      <c r="AJ1276" s="3">
        <v>4.21974063380641</v>
      </c>
      <c r="AK1276" s="3"/>
      <c r="AL1276" s="3"/>
      <c r="AM1276" s="3"/>
      <c r="AN1276" s="5" t="s">
        <v>51</v>
      </c>
      <c r="AO1276" s="1"/>
      <c r="AP1276" s="1"/>
      <c r="AQ1276" s="1"/>
    </row>
    <row r="1277" spans="1:43">
      <c r="A1277" s="1" t="s">
        <v>3573</v>
      </c>
      <c r="B1277" s="1" t="s">
        <v>3574</v>
      </c>
      <c r="C1277" s="3">
        <v>4.94794520547945</v>
      </c>
      <c r="D1277" s="4">
        <v>42431</v>
      </c>
      <c r="E1277" s="3">
        <v>6.0421848406</v>
      </c>
      <c r="F1277" s="5" t="s">
        <v>2398</v>
      </c>
      <c r="G1277" s="5">
        <v>673</v>
      </c>
      <c r="H1277" s="5" t="s">
        <v>93</v>
      </c>
      <c r="I1277" s="3">
        <v>1.78126795633021</v>
      </c>
      <c r="J1277" s="3">
        <v>83.05</v>
      </c>
      <c r="K1277" s="3">
        <v>1.05223123732253</v>
      </c>
      <c r="L1277" s="3">
        <v>67.2943508424182</v>
      </c>
      <c r="M1277" s="3">
        <v>0.30831183539924</v>
      </c>
      <c r="N1277" s="3">
        <v>82.2355289421158</v>
      </c>
      <c r="O1277" s="3">
        <v>3.89728884254432</v>
      </c>
      <c r="P1277" s="3">
        <v>81.58953722334</v>
      </c>
      <c r="Q1277" s="3">
        <v>8.0300874161415</v>
      </c>
      <c r="R1277" s="3">
        <v>69.7110423116615</v>
      </c>
      <c r="S1277" s="3">
        <v>22.2077424300498</v>
      </c>
      <c r="T1277" s="3">
        <v>73.001588141874</v>
      </c>
      <c r="U1277" s="3">
        <v>49.6760867524176</v>
      </c>
      <c r="V1277" s="3">
        <v>66.5559246954596</v>
      </c>
      <c r="W1277" s="3">
        <v>53.5838150289017</v>
      </c>
      <c r="X1277" s="3">
        <v>55.9925093632959</v>
      </c>
      <c r="Y1277" s="3"/>
      <c r="Z1277" s="3"/>
      <c r="AA1277" s="3">
        <v>0.282301685890368</v>
      </c>
      <c r="AB1277" s="3">
        <v>0.493880953233716</v>
      </c>
      <c r="AC1277" s="3">
        <v>-8.80484988452655</v>
      </c>
      <c r="AD1277" s="3">
        <v>1.742883969831</v>
      </c>
      <c r="AE1277" s="5">
        <v>1</v>
      </c>
      <c r="AF1277" s="3">
        <v>1.17879773936535</v>
      </c>
      <c r="AG1277" s="3">
        <v>22.7672860871743</v>
      </c>
      <c r="AH1277" s="3">
        <v>21.9607649383087</v>
      </c>
      <c r="AI1277" s="3">
        <v>14.9959194455062</v>
      </c>
      <c r="AJ1277" s="3">
        <v>11.8121887816042</v>
      </c>
      <c r="AK1277" s="3"/>
      <c r="AL1277" s="3"/>
      <c r="AM1277" s="3">
        <v>5</v>
      </c>
      <c r="AN1277" s="5" t="s">
        <v>56</v>
      </c>
      <c r="AO1277" s="1"/>
      <c r="AP1277" s="1"/>
      <c r="AQ1277" s="1"/>
    </row>
    <row r="1278" spans="1:43">
      <c r="A1278" s="1" t="s">
        <v>3575</v>
      </c>
      <c r="B1278" s="1" t="s">
        <v>3576</v>
      </c>
      <c r="C1278" s="3">
        <v>5.02191780821918</v>
      </c>
      <c r="D1278" s="4">
        <v>42404</v>
      </c>
      <c r="E1278" s="3">
        <v>5.7699733249</v>
      </c>
      <c r="F1278" s="5" t="s">
        <v>3577</v>
      </c>
      <c r="G1278" s="5">
        <v>1834</v>
      </c>
      <c r="H1278" s="5" t="s">
        <v>45</v>
      </c>
      <c r="I1278" s="3">
        <v>4.49010654490105</v>
      </c>
      <c r="J1278" s="3">
        <v>6.05095541401274</v>
      </c>
      <c r="K1278" s="3">
        <v>1.10456553755521</v>
      </c>
      <c r="L1278" s="3">
        <v>13.8198757763975</v>
      </c>
      <c r="M1278" s="3">
        <v>3.38855421686747</v>
      </c>
      <c r="N1278" s="3">
        <v>1.58730158730159</v>
      </c>
      <c r="O1278" s="3">
        <v>6.18716163959784</v>
      </c>
      <c r="P1278" s="3">
        <v>10.0993377483444</v>
      </c>
      <c r="Q1278" s="3">
        <v>8.79556259904913</v>
      </c>
      <c r="R1278" s="3">
        <v>6.33561643835616</v>
      </c>
      <c r="S1278" s="3">
        <v>12.6333059885152</v>
      </c>
      <c r="T1278" s="3">
        <v>25.6120527306968</v>
      </c>
      <c r="U1278" s="3">
        <v>21.0758377425044</v>
      </c>
      <c r="V1278" s="3">
        <v>37.5796178343949</v>
      </c>
      <c r="W1278" s="3">
        <v>25.9633027522936</v>
      </c>
      <c r="X1278" s="3">
        <v>35.3080568720379</v>
      </c>
      <c r="Y1278" s="3">
        <v>41.859733</v>
      </c>
      <c r="Z1278" s="3">
        <v>14.3459915611814</v>
      </c>
      <c r="AA1278" s="3">
        <v>0.277968848832034</v>
      </c>
      <c r="AB1278" s="3">
        <v>0.360008632873905</v>
      </c>
      <c r="AC1278" s="3">
        <v>-3.16815597075549</v>
      </c>
      <c r="AD1278" s="3">
        <v>2.51963444031216</v>
      </c>
      <c r="AE1278" s="5">
        <v>2</v>
      </c>
      <c r="AF1278" s="3">
        <v>0.555099115067589</v>
      </c>
      <c r="AG1278" s="3">
        <v>10.4378342631221</v>
      </c>
      <c r="AH1278" s="3">
        <v>10.2736546095378</v>
      </c>
      <c r="AI1278" s="3">
        <v>7.59338735398505</v>
      </c>
      <c r="AJ1278" s="3">
        <v>7.25643339009845</v>
      </c>
      <c r="AK1278" s="3"/>
      <c r="AL1278" s="3"/>
      <c r="AM1278" s="3"/>
      <c r="AN1278" s="5" t="s">
        <v>46</v>
      </c>
      <c r="AO1278" s="1"/>
      <c r="AP1278" s="1"/>
      <c r="AQ1278" s="1"/>
    </row>
    <row r="1279" spans="1:43">
      <c r="A1279" s="1" t="s">
        <v>3578</v>
      </c>
      <c r="B1279" s="1" t="s">
        <v>3579</v>
      </c>
      <c r="C1279" s="3">
        <v>5.03013698630137</v>
      </c>
      <c r="D1279" s="4">
        <v>42401</v>
      </c>
      <c r="E1279" s="3">
        <v>17.9232496756</v>
      </c>
      <c r="F1279" s="5" t="s">
        <v>3580</v>
      </c>
      <c r="G1279" s="5">
        <v>1837</v>
      </c>
      <c r="H1279" s="5" t="s">
        <v>93</v>
      </c>
      <c r="I1279" s="3">
        <v>0.406783903873831</v>
      </c>
      <c r="J1279" s="3">
        <v>91.45</v>
      </c>
      <c r="K1279" s="3">
        <v>0.0311740133424743</v>
      </c>
      <c r="L1279" s="3">
        <v>93.4588701684836</v>
      </c>
      <c r="M1279" s="3">
        <v>0.143561575432243</v>
      </c>
      <c r="N1279" s="3">
        <v>83.9321357285429</v>
      </c>
      <c r="O1279" s="3">
        <v>1.24313750236638</v>
      </c>
      <c r="P1279" s="3">
        <v>92.7565392354125</v>
      </c>
      <c r="Q1279" s="3">
        <v>3.64341085271318</v>
      </c>
      <c r="R1279" s="3">
        <v>88.3384932920537</v>
      </c>
      <c r="S1279" s="3">
        <v>17.6073889459024</v>
      </c>
      <c r="T1279" s="3">
        <v>81.2069878242456</v>
      </c>
      <c r="U1279" s="3">
        <v>44.4754615038271</v>
      </c>
      <c r="V1279" s="3">
        <v>70.0996677740864</v>
      </c>
      <c r="W1279" s="3">
        <v>54.7155255544841</v>
      </c>
      <c r="X1279" s="3">
        <v>55.3058676654182</v>
      </c>
      <c r="Y1279" s="3">
        <v>60.44</v>
      </c>
      <c r="Z1279" s="3">
        <v>62.7272727272727</v>
      </c>
      <c r="AA1279" s="3">
        <v>0.28046624151687</v>
      </c>
      <c r="AB1279" s="3">
        <v>0.576949526748142</v>
      </c>
      <c r="AC1279" s="3">
        <v>-3.77435064935065</v>
      </c>
      <c r="AD1279" s="3">
        <v>4.14056346857275</v>
      </c>
      <c r="AE1279" s="5">
        <v>2</v>
      </c>
      <c r="AF1279" s="3">
        <v>1.24405339666257</v>
      </c>
      <c r="AG1279" s="3">
        <v>17.4080316022927</v>
      </c>
      <c r="AH1279" s="3">
        <v>20.517754602378</v>
      </c>
      <c r="AI1279" s="3">
        <v>15.1544162783029</v>
      </c>
      <c r="AJ1279" s="3">
        <v>11.9827471238146</v>
      </c>
      <c r="AK1279" s="3"/>
      <c r="AL1279" s="3"/>
      <c r="AM1279" s="3"/>
      <c r="AN1279" s="5" t="s">
        <v>46</v>
      </c>
      <c r="AO1279" s="1"/>
      <c r="AP1279" s="1"/>
      <c r="AQ1279" s="1"/>
    </row>
    <row r="1280" spans="1:43">
      <c r="A1280" s="1" t="s">
        <v>3581</v>
      </c>
      <c r="B1280" s="1" t="s">
        <v>3582</v>
      </c>
      <c r="C1280" s="3">
        <v>4.92328767123288</v>
      </c>
      <c r="D1280" s="4">
        <v>42440</v>
      </c>
      <c r="E1280" s="3">
        <v>4.9665183467</v>
      </c>
      <c r="F1280" s="5" t="s">
        <v>3583</v>
      </c>
      <c r="G1280" s="5">
        <v>1059</v>
      </c>
      <c r="H1280" s="5" t="s">
        <v>93</v>
      </c>
      <c r="I1280" s="3">
        <v>2.20842401741134</v>
      </c>
      <c r="J1280" s="3">
        <v>78.3</v>
      </c>
      <c r="K1280" s="3">
        <v>0.9164454556946</v>
      </c>
      <c r="L1280" s="3">
        <v>71.4073339940535</v>
      </c>
      <c r="M1280" s="3">
        <v>1.35847140227259</v>
      </c>
      <c r="N1280" s="3">
        <v>67.2155688622755</v>
      </c>
      <c r="O1280" s="3">
        <v>4.73597900951132</v>
      </c>
      <c r="P1280" s="3">
        <v>75.8048289738431</v>
      </c>
      <c r="Q1280" s="3">
        <v>4.90112344786808</v>
      </c>
      <c r="R1280" s="3">
        <v>84.468524251806</v>
      </c>
      <c r="S1280" s="3">
        <v>46.9040390100285</v>
      </c>
      <c r="T1280" s="3">
        <v>45.420857596612</v>
      </c>
      <c r="U1280" s="3">
        <v>91.7036859166767</v>
      </c>
      <c r="V1280" s="3">
        <v>43.8538205980066</v>
      </c>
      <c r="W1280" s="3">
        <v>57.1864540263831</v>
      </c>
      <c r="X1280" s="3">
        <v>53.3707865168539</v>
      </c>
      <c r="Y1280" s="3"/>
      <c r="Z1280" s="3"/>
      <c r="AA1280" s="3">
        <v>0.312356804917158</v>
      </c>
      <c r="AB1280" s="3">
        <v>0.169953022588146</v>
      </c>
      <c r="AC1280" s="3">
        <v>-24.6788633709615</v>
      </c>
      <c r="AD1280" s="3">
        <v>0.65801763337813</v>
      </c>
      <c r="AE1280" s="5">
        <v>7</v>
      </c>
      <c r="AF1280" s="3">
        <v>1.3652925036478</v>
      </c>
      <c r="AG1280" s="3">
        <v>38.6972091067416</v>
      </c>
      <c r="AH1280" s="3">
        <v>41.6804209963441</v>
      </c>
      <c r="AI1280" s="3">
        <v>17.4290962360558</v>
      </c>
      <c r="AJ1280" s="3">
        <v>13.325009289056</v>
      </c>
      <c r="AK1280" s="3"/>
      <c r="AL1280" s="3"/>
      <c r="AM1280" s="3"/>
      <c r="AN1280" s="5" t="s">
        <v>46</v>
      </c>
      <c r="AO1280" s="1"/>
      <c r="AP1280" s="1"/>
      <c r="AQ1280" s="1"/>
    </row>
    <row r="1281" spans="1:43">
      <c r="A1281" s="1" t="s">
        <v>3584</v>
      </c>
      <c r="B1281" s="1" t="s">
        <v>3585</v>
      </c>
      <c r="C1281" s="3">
        <v>5.02465753424658</v>
      </c>
      <c r="D1281" s="4">
        <v>42403</v>
      </c>
      <c r="E1281" s="3">
        <v>6.0923722035</v>
      </c>
      <c r="F1281" s="5" t="s">
        <v>3586</v>
      </c>
      <c r="G1281" s="5">
        <v>1835</v>
      </c>
      <c r="H1281" s="5" t="s">
        <v>93</v>
      </c>
      <c r="I1281" s="3">
        <v>3.7422096134561</v>
      </c>
      <c r="J1281" s="3">
        <v>61.4</v>
      </c>
      <c r="K1281" s="3">
        <v>1.73501577287066</v>
      </c>
      <c r="L1281" s="3">
        <v>48.6124876114965</v>
      </c>
      <c r="M1281" s="3">
        <v>0.0980512787532136</v>
      </c>
      <c r="N1281" s="3">
        <v>84.4311377245509</v>
      </c>
      <c r="O1281" s="3">
        <v>7.66732709446603</v>
      </c>
      <c r="P1281" s="3">
        <v>57.3440643863179</v>
      </c>
      <c r="Q1281" s="3">
        <v>17.5354404990552</v>
      </c>
      <c r="R1281" s="3">
        <v>42.3116615067079</v>
      </c>
      <c r="S1281" s="3">
        <v>33.2517198818845</v>
      </c>
      <c r="T1281" s="3">
        <v>59.2376919004764</v>
      </c>
      <c r="U1281" s="3">
        <v>85.3158839382985</v>
      </c>
      <c r="V1281" s="3">
        <v>46.843853820598</v>
      </c>
      <c r="W1281" s="3">
        <v>50.8684979577201</v>
      </c>
      <c r="X1281" s="3">
        <v>58.7390761548065</v>
      </c>
      <c r="Y1281" s="3">
        <v>65.18124662</v>
      </c>
      <c r="Z1281" s="3">
        <v>58.8311688311688</v>
      </c>
      <c r="AA1281" s="3">
        <v>0.179527509051468</v>
      </c>
      <c r="AB1281" s="3">
        <v>0.136622473997464</v>
      </c>
      <c r="AC1281" s="3">
        <v>-33.0071174377224</v>
      </c>
      <c r="AD1281" s="3">
        <v>0.444245660244836</v>
      </c>
      <c r="AE1281" s="5">
        <v>5</v>
      </c>
      <c r="AF1281" s="3">
        <v>0.994428381431881</v>
      </c>
      <c r="AG1281" s="3">
        <v>25.8298910171901</v>
      </c>
      <c r="AH1281" s="3">
        <v>39.8073863860694</v>
      </c>
      <c r="AI1281" s="3">
        <v>12.7039770304296</v>
      </c>
      <c r="AJ1281" s="3">
        <v>13.5969016757328</v>
      </c>
      <c r="AK1281" s="3"/>
      <c r="AL1281" s="3"/>
      <c r="AM1281" s="3"/>
      <c r="AN1281" s="5" t="s">
        <v>46</v>
      </c>
      <c r="AO1281" s="1"/>
      <c r="AP1281" s="1"/>
      <c r="AQ1281" s="1"/>
    </row>
    <row r="1282" spans="1:43">
      <c r="A1282" s="1" t="s">
        <v>3587</v>
      </c>
      <c r="B1282" s="1" t="s">
        <v>3588</v>
      </c>
      <c r="C1282" s="3">
        <v>4.97260273972603</v>
      </c>
      <c r="D1282" s="4">
        <v>42422</v>
      </c>
      <c r="E1282" s="3">
        <v>32.8200699145</v>
      </c>
      <c r="F1282" s="5" t="s">
        <v>219</v>
      </c>
      <c r="G1282" s="5">
        <v>1196</v>
      </c>
      <c r="H1282" s="5" t="s">
        <v>50</v>
      </c>
      <c r="I1282" s="3">
        <v>-0.187734668335402</v>
      </c>
      <c r="J1282" s="3">
        <v>86.9138008039303</v>
      </c>
      <c r="K1282" s="3">
        <v>-0.035813412122821</v>
      </c>
      <c r="L1282" s="3">
        <v>73.8379814077025</v>
      </c>
      <c r="M1282" s="3">
        <v>-0.232329550531661</v>
      </c>
      <c r="N1282" s="3">
        <v>77.3374888691006</v>
      </c>
      <c r="O1282" s="3">
        <v>-1.41280353200883</v>
      </c>
      <c r="P1282" s="3">
        <v>97.0306075833714</v>
      </c>
      <c r="Q1282" s="3">
        <v>-0.966826326059954</v>
      </c>
      <c r="R1282" s="3">
        <v>96.4268469338484</v>
      </c>
      <c r="S1282" s="3">
        <v>-0.026862464183362</v>
      </c>
      <c r="T1282" s="3">
        <v>93.8983050847458</v>
      </c>
      <c r="U1282" s="3">
        <v>3.03617571059433</v>
      </c>
      <c r="V1282" s="3">
        <v>94.1950464396285</v>
      </c>
      <c r="W1282" s="3">
        <v>9.37261805555556</v>
      </c>
      <c r="X1282" s="3">
        <v>88.8888888888889</v>
      </c>
      <c r="Y1282" s="3"/>
      <c r="Z1282" s="3"/>
      <c r="AA1282" s="3">
        <v>-0.111178332718467</v>
      </c>
      <c r="AB1282" s="3">
        <v>0.197616682578724</v>
      </c>
      <c r="AC1282" s="3">
        <v>-2.00245916037239</v>
      </c>
      <c r="AD1282" s="3">
        <v>1.5110296133491</v>
      </c>
      <c r="AE1282" s="5">
        <v>3</v>
      </c>
      <c r="AF1282" s="3">
        <v>0.262593720533412</v>
      </c>
      <c r="AG1282" s="3">
        <v>0.866567685806241</v>
      </c>
      <c r="AH1282" s="3">
        <v>1.39829613923319</v>
      </c>
      <c r="AI1282" s="3">
        <v>3.16510496993245</v>
      </c>
      <c r="AJ1282" s="3">
        <v>3.01023502596209</v>
      </c>
      <c r="AK1282" s="3"/>
      <c r="AL1282" s="3"/>
      <c r="AM1282" s="3"/>
      <c r="AN1282" s="5" t="s">
        <v>46</v>
      </c>
      <c r="AO1282" s="1"/>
      <c r="AP1282" s="1"/>
      <c r="AQ1282" s="1"/>
    </row>
    <row r="1283" spans="1:43">
      <c r="A1283" s="1" t="s">
        <v>3589</v>
      </c>
      <c r="B1283" s="1" t="s">
        <v>3590</v>
      </c>
      <c r="C1283" s="3">
        <v>5.02191780821918</v>
      </c>
      <c r="D1283" s="4">
        <v>42404</v>
      </c>
      <c r="E1283" s="3">
        <v>1.3988467428</v>
      </c>
      <c r="F1283" s="5" t="s">
        <v>3591</v>
      </c>
      <c r="G1283" s="5">
        <v>1108</v>
      </c>
      <c r="H1283" s="5" t="s">
        <v>93</v>
      </c>
      <c r="I1283" s="3">
        <v>8.17560895325873</v>
      </c>
      <c r="J1283" s="3">
        <v>38.3</v>
      </c>
      <c r="K1283" s="3">
        <v>2.39523290232124</v>
      </c>
      <c r="L1283" s="3">
        <v>37.5123885034688</v>
      </c>
      <c r="M1283" s="3">
        <v>0.998809112212372</v>
      </c>
      <c r="N1283" s="3">
        <v>73.1037924151697</v>
      </c>
      <c r="O1283" s="3">
        <v>18.577485116363</v>
      </c>
      <c r="P1283" s="3">
        <v>27.8169014084507</v>
      </c>
      <c r="Q1283" s="3">
        <v>33.5856917839541</v>
      </c>
      <c r="R1283" s="3">
        <v>12.2291021671827</v>
      </c>
      <c r="S1283" s="3">
        <v>78.546689303905</v>
      </c>
      <c r="T1283" s="3">
        <v>15.934356802541</v>
      </c>
      <c r="U1283" s="3">
        <v>190.059576345984</v>
      </c>
      <c r="V1283" s="3">
        <v>8.58250276854928</v>
      </c>
      <c r="W1283" s="3">
        <v>149.914448669202</v>
      </c>
      <c r="X1283" s="3">
        <v>11.1111111111111</v>
      </c>
      <c r="Y1283" s="3">
        <v>162.91</v>
      </c>
      <c r="Z1283" s="3">
        <v>21.038961038961</v>
      </c>
      <c r="AA1283" s="3">
        <v>0.320015177171281</v>
      </c>
      <c r="AB1283" s="3">
        <v>0.394243663400414</v>
      </c>
      <c r="AC1283" s="3">
        <v>-17.3749882728211</v>
      </c>
      <c r="AD1283" s="3">
        <v>2.05064194697063</v>
      </c>
      <c r="AE1283" s="5">
        <v>3</v>
      </c>
      <c r="AF1283" s="3">
        <v>2.61493495653282</v>
      </c>
      <c r="AG1283" s="3">
        <v>84.6634400467601</v>
      </c>
      <c r="AH1283" s="3">
        <v>70.5680612996629</v>
      </c>
      <c r="AI1283" s="3">
        <v>35.9416006162849</v>
      </c>
      <c r="AJ1283" s="3">
        <v>27.1966758323907</v>
      </c>
      <c r="AK1283" s="3"/>
      <c r="AL1283" s="3"/>
      <c r="AM1283" s="3"/>
      <c r="AN1283" s="5" t="s">
        <v>46</v>
      </c>
      <c r="AO1283" s="1"/>
      <c r="AP1283" s="1"/>
      <c r="AQ1283" s="1"/>
    </row>
    <row r="1284" spans="1:43">
      <c r="A1284" s="1" t="s">
        <v>3592</v>
      </c>
      <c r="B1284" s="1" t="s">
        <v>3593</v>
      </c>
      <c r="C1284" s="3">
        <v>4.92876712328767</v>
      </c>
      <c r="D1284" s="4">
        <v>42438</v>
      </c>
      <c r="E1284" s="3">
        <v>1.0351061385</v>
      </c>
      <c r="F1284" s="5" t="s">
        <v>3594</v>
      </c>
      <c r="G1284" s="5">
        <v>779</v>
      </c>
      <c r="H1284" s="5" t="s">
        <v>112</v>
      </c>
      <c r="I1284" s="3">
        <v>12.7106403466538</v>
      </c>
      <c r="J1284" s="3">
        <v>33.3333333333333</v>
      </c>
      <c r="K1284" s="3">
        <v>-1.80369127516777</v>
      </c>
      <c r="L1284" s="3">
        <v>91.8918918918919</v>
      </c>
      <c r="M1284" s="3">
        <v>6.74874601003193</v>
      </c>
      <c r="N1284" s="3">
        <v>44.4444444444444</v>
      </c>
      <c r="O1284" s="3">
        <v>31.887323943662</v>
      </c>
      <c r="P1284" s="3">
        <v>13.8888888888889</v>
      </c>
      <c r="Q1284" s="3">
        <v>40.7696933253157</v>
      </c>
      <c r="R1284" s="3">
        <v>11.1111111111111</v>
      </c>
      <c r="S1284" s="3">
        <v>72.6401179941003</v>
      </c>
      <c r="T1284" s="3">
        <v>16.6666666666667</v>
      </c>
      <c r="U1284" s="3">
        <v>117.970204841713</v>
      </c>
      <c r="V1284" s="3">
        <v>19.3548387096774</v>
      </c>
      <c r="W1284" s="3">
        <v>68.5385169186465</v>
      </c>
      <c r="X1284" s="3">
        <v>53.8461538461538</v>
      </c>
      <c r="Y1284" s="3"/>
      <c r="Z1284" s="3"/>
      <c r="AA1284" s="3">
        <v>0.2905471806182</v>
      </c>
      <c r="AB1284" s="3">
        <v>0.15305368361688</v>
      </c>
      <c r="AC1284" s="3">
        <v>-34.5953002610966</v>
      </c>
      <c r="AD1284" s="3">
        <v>0.548270368275039</v>
      </c>
      <c r="AE1284" s="5">
        <v>5</v>
      </c>
      <c r="AF1284" s="3">
        <v>1.35005272030331</v>
      </c>
      <c r="AG1284" s="3">
        <v>73.9561553781931</v>
      </c>
      <c r="AH1284" s="3">
        <v>53.6604558455484</v>
      </c>
      <c r="AI1284" s="3">
        <v>20.7643991976101</v>
      </c>
      <c r="AJ1284" s="3">
        <v>24.1843169690878</v>
      </c>
      <c r="AK1284" s="3"/>
      <c r="AL1284" s="3"/>
      <c r="AM1284" s="3"/>
      <c r="AN1284" s="5" t="s">
        <v>1023</v>
      </c>
      <c r="AO1284" s="1"/>
      <c r="AP1284" s="1"/>
      <c r="AQ1284" s="1"/>
    </row>
    <row r="1285" spans="1:43">
      <c r="A1285" s="1" t="s">
        <v>3595</v>
      </c>
      <c r="B1285" s="1" t="s">
        <v>3596</v>
      </c>
      <c r="C1285" s="3">
        <v>4.88767123287671</v>
      </c>
      <c r="D1285" s="4">
        <v>42453</v>
      </c>
      <c r="E1285" s="3">
        <v>3.2469464183</v>
      </c>
      <c r="F1285" s="5" t="s">
        <v>3597</v>
      </c>
      <c r="G1285" s="5">
        <v>1785</v>
      </c>
      <c r="H1285" s="5" t="s">
        <v>50</v>
      </c>
      <c r="I1285" s="3">
        <v>-1.26408117636942</v>
      </c>
      <c r="J1285" s="3">
        <v>98.2134881643591</v>
      </c>
      <c r="K1285" s="3">
        <v>-0.399028452463562</v>
      </c>
      <c r="L1285" s="3">
        <v>97.609561752988</v>
      </c>
      <c r="M1285" s="3">
        <v>-1.39127447612504</v>
      </c>
      <c r="N1285" s="3">
        <v>97.7738201246661</v>
      </c>
      <c r="O1285" s="3">
        <v>-2.57933141014763</v>
      </c>
      <c r="P1285" s="3">
        <v>98.1269986295112</v>
      </c>
      <c r="Q1285" s="3">
        <v>-1.00017244352473</v>
      </c>
      <c r="R1285" s="3">
        <v>96.523418638339</v>
      </c>
      <c r="S1285" s="3">
        <v>1.61061946902657</v>
      </c>
      <c r="T1285" s="3">
        <v>63.2768361581921</v>
      </c>
      <c r="U1285" s="3">
        <v>10.297790585975</v>
      </c>
      <c r="V1285" s="3">
        <v>5.10835913312694</v>
      </c>
      <c r="W1285" s="3">
        <v>15.6294058408862</v>
      </c>
      <c r="X1285" s="3">
        <v>24.1639697950378</v>
      </c>
      <c r="Y1285" s="3"/>
      <c r="Z1285" s="3"/>
      <c r="AA1285" s="3">
        <v>0.0731304183147233</v>
      </c>
      <c r="AB1285" s="3">
        <v>0.429283389978502</v>
      </c>
      <c r="AC1285" s="3">
        <v>-2.57933141014763</v>
      </c>
      <c r="AD1285" s="3">
        <v>1.91928879302874</v>
      </c>
      <c r="AE1285" s="5">
        <v>3</v>
      </c>
      <c r="AF1285" s="3">
        <v>0.425305986790567</v>
      </c>
      <c r="AG1285" s="3">
        <v>3.21674173314617</v>
      </c>
      <c r="AH1285" s="3">
        <v>5.29754915906899</v>
      </c>
      <c r="AI1285" s="3">
        <v>4.9861147384783</v>
      </c>
      <c r="AJ1285" s="3">
        <v>3.65093437546373</v>
      </c>
      <c r="AK1285" s="3"/>
      <c r="AL1285" s="3"/>
      <c r="AM1285" s="3"/>
      <c r="AN1285" s="5" t="s">
        <v>46</v>
      </c>
      <c r="AO1285" s="1"/>
      <c r="AP1285" s="1"/>
      <c r="AQ1285" s="1"/>
    </row>
    <row r="1286" spans="1:43">
      <c r="A1286" s="1" t="s">
        <v>3598</v>
      </c>
      <c r="B1286" s="1" t="s">
        <v>3599</v>
      </c>
      <c r="C1286" s="3">
        <v>4.89315068493151</v>
      </c>
      <c r="D1286" s="4">
        <v>42451</v>
      </c>
      <c r="E1286" s="3">
        <v>7.2630156296</v>
      </c>
      <c r="F1286" s="5" t="s">
        <v>2199</v>
      </c>
      <c r="G1286" s="5">
        <v>287</v>
      </c>
      <c r="H1286" s="5" t="s">
        <v>93</v>
      </c>
      <c r="I1286" s="3">
        <v>1.83266932270917</v>
      </c>
      <c r="J1286" s="3">
        <v>82.45</v>
      </c>
      <c r="K1286" s="3">
        <v>0.313971742543171</v>
      </c>
      <c r="L1286" s="3">
        <v>88.404360753221</v>
      </c>
      <c r="M1286" s="3">
        <v>-1.54083204930663</v>
      </c>
      <c r="N1286" s="3">
        <v>91.5668662674651</v>
      </c>
      <c r="O1286" s="3">
        <v>4.75409836065574</v>
      </c>
      <c r="P1286" s="3">
        <v>75.7042253521127</v>
      </c>
      <c r="Q1286" s="3">
        <v>3.90243902439025</v>
      </c>
      <c r="R1286" s="3">
        <v>87.3581011351909</v>
      </c>
      <c r="S1286" s="3">
        <v>19.8874296435272</v>
      </c>
      <c r="T1286" s="3">
        <v>77.3425092641609</v>
      </c>
      <c r="U1286" s="3">
        <v>48.4320557491289</v>
      </c>
      <c r="V1286" s="3">
        <v>67.4972314507198</v>
      </c>
      <c r="W1286" s="3">
        <v>45.3924914675768</v>
      </c>
      <c r="X1286" s="3">
        <v>63.4207240948814</v>
      </c>
      <c r="Y1286" s="3"/>
      <c r="Z1286" s="3"/>
      <c r="AA1286" s="3">
        <v>0.135277878806899</v>
      </c>
      <c r="AB1286" s="3">
        <v>0.160948675747092</v>
      </c>
      <c r="AC1286" s="3">
        <v>-20.7843137254902</v>
      </c>
      <c r="AD1286" s="3">
        <v>0.638047917746996</v>
      </c>
      <c r="AE1286" s="5">
        <v>4</v>
      </c>
      <c r="AF1286" s="3">
        <v>0.928189014126043</v>
      </c>
      <c r="AG1286" s="3">
        <v>33.7080465868333</v>
      </c>
      <c r="AH1286" s="3">
        <v>24.9314374111072</v>
      </c>
      <c r="AI1286" s="3">
        <v>11.6862494203644</v>
      </c>
      <c r="AJ1286" s="3">
        <v>9.81635205299103</v>
      </c>
      <c r="AK1286" s="3"/>
      <c r="AL1286" s="3"/>
      <c r="AM1286" s="3">
        <v>5</v>
      </c>
      <c r="AN1286" s="5" t="s">
        <v>56</v>
      </c>
      <c r="AO1286" s="1"/>
      <c r="AP1286" s="1"/>
      <c r="AQ1286" s="1"/>
    </row>
    <row r="1287" spans="1:43">
      <c r="A1287" s="1" t="s">
        <v>3600</v>
      </c>
      <c r="B1287" s="1" t="s">
        <v>3601</v>
      </c>
      <c r="C1287" s="3">
        <v>3.49041095890411</v>
      </c>
      <c r="D1287" s="4">
        <v>42963</v>
      </c>
      <c r="E1287" s="3">
        <v>0.0037714993</v>
      </c>
      <c r="F1287" s="5" t="s">
        <v>2102</v>
      </c>
      <c r="G1287" s="5">
        <v>414</v>
      </c>
      <c r="H1287" s="5" t="s">
        <v>93</v>
      </c>
      <c r="I1287" s="3">
        <v>7.85824345146378</v>
      </c>
      <c r="J1287" s="3">
        <v>40</v>
      </c>
      <c r="K1287" s="3">
        <v>4.01188707280831</v>
      </c>
      <c r="L1287" s="3">
        <v>12.7353815659068</v>
      </c>
      <c r="M1287" s="3">
        <v>1.44927536231884</v>
      </c>
      <c r="N1287" s="3">
        <v>64.4710578842315</v>
      </c>
      <c r="O1287" s="3">
        <v>11.1993645750596</v>
      </c>
      <c r="P1287" s="3">
        <v>47.7867203219316</v>
      </c>
      <c r="Q1287" s="3">
        <v>13.8211382113821</v>
      </c>
      <c r="R1287" s="3">
        <v>49.4324045407637</v>
      </c>
      <c r="S1287" s="3">
        <v>20.2749140893471</v>
      </c>
      <c r="T1287" s="3">
        <v>76.707252514558</v>
      </c>
      <c r="U1287" s="3">
        <v>37.2549019607843</v>
      </c>
      <c r="V1287" s="3">
        <v>75.4152823920266</v>
      </c>
      <c r="W1287" s="3">
        <v>38.3399209486166</v>
      </c>
      <c r="X1287" s="3">
        <v>71.2234706616729</v>
      </c>
      <c r="Y1287" s="3"/>
      <c r="Z1287" s="3"/>
      <c r="AA1287" s="3">
        <v>0.185723200283376</v>
      </c>
      <c r="AB1287" s="3">
        <v>0.253021800390372</v>
      </c>
      <c r="AC1287" s="3">
        <v>-4.98915401301518</v>
      </c>
      <c r="AD1287" s="3">
        <v>2.28555603441707</v>
      </c>
      <c r="AE1287" s="5">
        <v>3</v>
      </c>
      <c r="AF1287" s="3">
        <v>0.738716472560475</v>
      </c>
      <c r="AG1287" s="3">
        <v>13.3723583813564</v>
      </c>
      <c r="AH1287" s="3">
        <v>16.7580440406266</v>
      </c>
      <c r="AI1287" s="3">
        <v>9.87065081336271</v>
      </c>
      <c r="AJ1287" s="3"/>
      <c r="AK1287" s="3"/>
      <c r="AL1287" s="3"/>
      <c r="AM1287" s="3"/>
      <c r="AN1287" s="5" t="s">
        <v>46</v>
      </c>
      <c r="AO1287" s="1"/>
      <c r="AP1287" s="1"/>
      <c r="AQ1287" s="1"/>
    </row>
    <row r="1288" spans="1:43">
      <c r="A1288" s="1" t="s">
        <v>3602</v>
      </c>
      <c r="B1288" s="1" t="s">
        <v>3603</v>
      </c>
      <c r="C1288" s="3">
        <v>4.81369863013699</v>
      </c>
      <c r="D1288" s="4">
        <v>42480</v>
      </c>
      <c r="E1288" s="3">
        <v>13.2634950692</v>
      </c>
      <c r="F1288" s="5" t="s">
        <v>3594</v>
      </c>
      <c r="G1288" s="5">
        <v>59</v>
      </c>
      <c r="H1288" s="5" t="s">
        <v>191</v>
      </c>
      <c r="I1288" s="3">
        <v>15.6947544642857</v>
      </c>
      <c r="J1288" s="3">
        <v>16.6365280289331</v>
      </c>
      <c r="K1288" s="3">
        <v>0.0361881785283519</v>
      </c>
      <c r="L1288" s="3">
        <v>88.013698630137</v>
      </c>
      <c r="M1288" s="3">
        <v>10.9357233629858</v>
      </c>
      <c r="N1288" s="3">
        <v>12.2522522522523</v>
      </c>
      <c r="O1288" s="3">
        <v>22.695665039207</v>
      </c>
      <c r="P1288" s="3">
        <v>33.1428571428571</v>
      </c>
      <c r="Q1288" s="3">
        <v>25.6705561448704</v>
      </c>
      <c r="R1288" s="3">
        <v>40.041928721174</v>
      </c>
      <c r="S1288" s="3">
        <v>49.9773939777557</v>
      </c>
      <c r="T1288" s="3">
        <v>69.6078431372549</v>
      </c>
      <c r="U1288" s="3">
        <v>63.5700197238659</v>
      </c>
      <c r="V1288" s="3">
        <v>92.9618768328446</v>
      </c>
      <c r="W1288" s="3">
        <v>49.3831184210526</v>
      </c>
      <c r="X1288" s="3">
        <v>93.9929328621908</v>
      </c>
      <c r="Y1288" s="3"/>
      <c r="Z1288" s="3"/>
      <c r="AA1288" s="3">
        <v>0.237027716500874</v>
      </c>
      <c r="AB1288" s="3">
        <v>0.139639420945287</v>
      </c>
      <c r="AC1288" s="3">
        <v>-25.1391185027153</v>
      </c>
      <c r="AD1288" s="3">
        <v>0.568293888690244</v>
      </c>
      <c r="AE1288" s="5">
        <v>3</v>
      </c>
      <c r="AF1288" s="3">
        <v>0.917653579340805</v>
      </c>
      <c r="AG1288" s="3">
        <v>40.4390970123285</v>
      </c>
      <c r="AH1288" s="3">
        <v>31.8499810702494</v>
      </c>
      <c r="AI1288" s="3">
        <v>13.3915527927034</v>
      </c>
      <c r="AJ1288" s="3">
        <v>18.8416752390033</v>
      </c>
      <c r="AK1288" s="3"/>
      <c r="AL1288" s="3"/>
      <c r="AM1288" s="3"/>
      <c r="AN1288" s="5" t="s">
        <v>51</v>
      </c>
      <c r="AO1288" s="1"/>
      <c r="AP1288" s="1"/>
      <c r="AQ1288" s="1"/>
    </row>
    <row r="1289" spans="1:43">
      <c r="A1289" s="1" t="s">
        <v>3604</v>
      </c>
      <c r="B1289" s="1" t="s">
        <v>3605</v>
      </c>
      <c r="C1289" s="3">
        <v>5.03835616438356</v>
      </c>
      <c r="D1289" s="4">
        <v>42398</v>
      </c>
      <c r="E1289" s="3">
        <v>4.2962683241</v>
      </c>
      <c r="F1289" s="5" t="s">
        <v>3606</v>
      </c>
      <c r="G1289" s="5">
        <v>152</v>
      </c>
      <c r="H1289" s="5" t="s">
        <v>93</v>
      </c>
      <c r="I1289" s="3">
        <v>2.04254597847276</v>
      </c>
      <c r="J1289" s="3">
        <v>80.35</v>
      </c>
      <c r="K1289" s="3">
        <v>0.888218535277349</v>
      </c>
      <c r="L1289" s="3">
        <v>72.2993062438057</v>
      </c>
      <c r="M1289" s="3">
        <v>0.998238402818564</v>
      </c>
      <c r="N1289" s="3">
        <v>73.1536926147705</v>
      </c>
      <c r="O1289" s="3">
        <v>2.92357667977433</v>
      </c>
      <c r="P1289" s="3">
        <v>87.0724346076459</v>
      </c>
      <c r="Q1289" s="3">
        <v>3.01163586584531</v>
      </c>
      <c r="R1289" s="3">
        <v>89.7832817337461</v>
      </c>
      <c r="S1289" s="3">
        <v>3.10867517341784</v>
      </c>
      <c r="T1289" s="3">
        <v>98.4118581259926</v>
      </c>
      <c r="U1289" s="3">
        <v>6.00457827082234</v>
      </c>
      <c r="V1289" s="3">
        <v>99.390919158361</v>
      </c>
      <c r="W1289" s="3">
        <v>12.083410910445</v>
      </c>
      <c r="X1289" s="3">
        <v>97.0661672908864</v>
      </c>
      <c r="Y1289" s="3">
        <v>21.4714793561931</v>
      </c>
      <c r="Z1289" s="3">
        <v>95.3246753246753</v>
      </c>
      <c r="AA1289" s="3">
        <v>0.0636958956410478</v>
      </c>
      <c r="AB1289" s="3">
        <v>0.167006526738405</v>
      </c>
      <c r="AC1289" s="3">
        <v>-2.73455482920543</v>
      </c>
      <c r="AD1289" s="3">
        <v>1.41465628575671</v>
      </c>
      <c r="AE1289" s="5">
        <v>2</v>
      </c>
      <c r="AF1289" s="3">
        <v>0.268416425994665</v>
      </c>
      <c r="AG1289" s="3">
        <v>2.89890080517372</v>
      </c>
      <c r="AH1289" s="3">
        <v>2.6709842067878</v>
      </c>
      <c r="AI1289" s="3">
        <v>3.75622160325832</v>
      </c>
      <c r="AJ1289" s="3">
        <v>4.48333254290318</v>
      </c>
      <c r="AK1289" s="3"/>
      <c r="AL1289" s="3"/>
      <c r="AM1289" s="3"/>
      <c r="AN1289" s="5" t="s">
        <v>46</v>
      </c>
      <c r="AO1289" s="1"/>
      <c r="AP1289" s="1"/>
      <c r="AQ1289" s="1"/>
    </row>
    <row r="1290" spans="1:43">
      <c r="A1290" s="1" t="s">
        <v>3607</v>
      </c>
      <c r="B1290" s="1" t="s">
        <v>3608</v>
      </c>
      <c r="C1290" s="3">
        <v>4.98356164383562</v>
      </c>
      <c r="D1290" s="4">
        <v>42418</v>
      </c>
      <c r="E1290" s="3">
        <v>8.1032276716</v>
      </c>
      <c r="F1290" s="5" t="s">
        <v>3609</v>
      </c>
      <c r="G1290" s="5">
        <v>783</v>
      </c>
      <c r="H1290" s="5" t="s">
        <v>93</v>
      </c>
      <c r="I1290" s="3">
        <v>2.63286201852754</v>
      </c>
      <c r="J1290" s="3">
        <v>73.4</v>
      </c>
      <c r="K1290" s="3">
        <v>0.733769341202732</v>
      </c>
      <c r="L1290" s="3">
        <v>77.2547076313181</v>
      </c>
      <c r="M1290" s="3">
        <v>2.30034019115503</v>
      </c>
      <c r="N1290" s="3">
        <v>51.1976047904192</v>
      </c>
      <c r="O1290" s="3">
        <v>3.34669830619425</v>
      </c>
      <c r="P1290" s="3">
        <v>84.2555331991952</v>
      </c>
      <c r="Q1290" s="3">
        <v>7.20651897122486</v>
      </c>
      <c r="R1290" s="3">
        <v>75.4385964912281</v>
      </c>
      <c r="S1290" s="3">
        <v>19.1734289488583</v>
      </c>
      <c r="T1290" s="3">
        <v>78.5600847008999</v>
      </c>
      <c r="U1290" s="3">
        <v>28.3842502691952</v>
      </c>
      <c r="V1290" s="3">
        <v>86.3787375415282</v>
      </c>
      <c r="W1290" s="3">
        <v>32.6800903833652</v>
      </c>
      <c r="X1290" s="3">
        <v>78.8389513108614</v>
      </c>
      <c r="Y1290" s="3"/>
      <c r="Z1290" s="3"/>
      <c r="AA1290" s="3">
        <v>0.37321014205357</v>
      </c>
      <c r="AB1290" s="3">
        <v>0.433412019375602</v>
      </c>
      <c r="AC1290" s="3">
        <v>-3.10435492892745</v>
      </c>
      <c r="AD1290" s="3">
        <v>3.17789665534364</v>
      </c>
      <c r="AE1290" s="5">
        <v>2</v>
      </c>
      <c r="AF1290" s="3">
        <v>0.754582152175334</v>
      </c>
      <c r="AG1290" s="3">
        <v>15.5991872339849</v>
      </c>
      <c r="AH1290" s="3">
        <v>12.6717934123812</v>
      </c>
      <c r="AI1290" s="3">
        <v>9.54382613416433</v>
      </c>
      <c r="AJ1290" s="3">
        <v>8.00572116339906</v>
      </c>
      <c r="AK1290" s="3"/>
      <c r="AL1290" s="3"/>
      <c r="AM1290" s="3">
        <v>5</v>
      </c>
      <c r="AN1290" s="5" t="s">
        <v>56</v>
      </c>
      <c r="AO1290" s="1"/>
      <c r="AP1290" s="1"/>
      <c r="AQ1290" s="1"/>
    </row>
    <row r="1291" spans="1:43">
      <c r="A1291" s="1" t="s">
        <v>3610</v>
      </c>
      <c r="B1291" s="1" t="s">
        <v>3611</v>
      </c>
      <c r="C1291" s="3">
        <v>4.89041095890411</v>
      </c>
      <c r="D1291" s="4">
        <v>42452</v>
      </c>
      <c r="E1291" s="3">
        <v>3.5535573851</v>
      </c>
      <c r="F1291" s="5" t="s">
        <v>3612</v>
      </c>
      <c r="G1291" s="5">
        <v>1428</v>
      </c>
      <c r="H1291" s="5" t="s">
        <v>213</v>
      </c>
      <c r="I1291" s="3">
        <v>-1.13240418118466</v>
      </c>
      <c r="J1291" s="3">
        <v>77.9220779220779</v>
      </c>
      <c r="K1291" s="3">
        <v>-0.351185250219491</v>
      </c>
      <c r="L1291" s="3">
        <v>67.5324675324675</v>
      </c>
      <c r="M1291" s="3">
        <v>-0.0880281690140748</v>
      </c>
      <c r="N1291" s="3">
        <v>68.8311688311688</v>
      </c>
      <c r="O1291" s="3">
        <v>-1.81660899653978</v>
      </c>
      <c r="P1291" s="3">
        <v>87.8378378378378</v>
      </c>
      <c r="Q1291" s="3">
        <v>-5.8091286307054</v>
      </c>
      <c r="R1291" s="3">
        <v>85.1351351351351</v>
      </c>
      <c r="S1291" s="3">
        <v>-4.86169321039397</v>
      </c>
      <c r="T1291" s="3">
        <v>76.5625</v>
      </c>
      <c r="U1291" s="3">
        <v>4.99537465309899</v>
      </c>
      <c r="V1291" s="3">
        <v>65.3061224489796</v>
      </c>
      <c r="W1291" s="3">
        <v>8.09523809523809</v>
      </c>
      <c r="X1291" s="3">
        <v>71.4285714285714</v>
      </c>
      <c r="Y1291" s="3"/>
      <c r="Z1291" s="3"/>
      <c r="AA1291" s="3">
        <v>-0.119704970554586</v>
      </c>
      <c r="AB1291" s="3">
        <v>0.0511036876115344</v>
      </c>
      <c r="AC1291" s="3">
        <v>-8.3956774729842</v>
      </c>
      <c r="AD1291" s="3">
        <v>0.312524080013709</v>
      </c>
      <c r="AE1291" s="5">
        <v>5</v>
      </c>
      <c r="AF1291" s="3">
        <v>0.236679152586053</v>
      </c>
      <c r="AG1291" s="3">
        <v>-3.56592488650536</v>
      </c>
      <c r="AH1291" s="3">
        <v>2.17580431254136</v>
      </c>
      <c r="AI1291" s="3">
        <v>1.36901477746063</v>
      </c>
      <c r="AJ1291" s="3">
        <v>1.09665173640254</v>
      </c>
      <c r="AK1291" s="3"/>
      <c r="AL1291" s="3"/>
      <c r="AM1291" s="3"/>
      <c r="AN1291" s="5" t="s">
        <v>46</v>
      </c>
      <c r="AO1291" s="1"/>
      <c r="AP1291" s="1"/>
      <c r="AQ1291" s="1"/>
    </row>
    <row r="1292" spans="1:43">
      <c r="A1292" s="1" t="s">
        <v>3613</v>
      </c>
      <c r="B1292" s="1" t="s">
        <v>3614</v>
      </c>
      <c r="C1292" s="3">
        <v>4.89315068493151</v>
      </c>
      <c r="D1292" s="4">
        <v>42451</v>
      </c>
      <c r="E1292" s="3">
        <v>0.7797927934</v>
      </c>
      <c r="F1292" s="5" t="s">
        <v>476</v>
      </c>
      <c r="G1292" s="5">
        <v>1787</v>
      </c>
      <c r="H1292" s="5" t="s">
        <v>50</v>
      </c>
      <c r="I1292" s="3">
        <v>1.10732538330495</v>
      </c>
      <c r="J1292" s="3">
        <v>1.33988387673068</v>
      </c>
      <c r="K1292" s="3">
        <v>-0.0841750841750694</v>
      </c>
      <c r="L1292" s="3">
        <v>88.5790172642762</v>
      </c>
      <c r="M1292" s="3">
        <v>0</v>
      </c>
      <c r="N1292" s="3">
        <v>34.1495992876224</v>
      </c>
      <c r="O1292" s="3">
        <v>-0.168208578637499</v>
      </c>
      <c r="P1292" s="3">
        <v>91.2288716308817</v>
      </c>
      <c r="Q1292" s="3">
        <v>1.71379605826907</v>
      </c>
      <c r="R1292" s="3">
        <v>7.04973442781265</v>
      </c>
      <c r="S1292" s="3">
        <v>6.17173524150268</v>
      </c>
      <c r="T1292" s="3">
        <v>0.903954802259887</v>
      </c>
      <c r="U1292" s="3">
        <v>17.8748758689176</v>
      </c>
      <c r="V1292" s="3">
        <v>0.464396284829721</v>
      </c>
      <c r="W1292" s="3">
        <v>24.9473684210526</v>
      </c>
      <c r="X1292" s="3">
        <v>0.539374325782093</v>
      </c>
      <c r="Y1292" s="3"/>
      <c r="Z1292" s="3"/>
      <c r="AA1292" s="3">
        <v>0.0875801297005272</v>
      </c>
      <c r="AB1292" s="3">
        <v>0.19662314644108</v>
      </c>
      <c r="AC1292" s="3">
        <v>-5.7945566286216</v>
      </c>
      <c r="AD1292" s="3">
        <v>1.3274589701672</v>
      </c>
      <c r="AE1292" s="5">
        <v>3</v>
      </c>
      <c r="AF1292" s="3">
        <v>0.59499163512699</v>
      </c>
      <c r="AG1292" s="3">
        <v>7.99480117158717</v>
      </c>
      <c r="AH1292" s="3">
        <v>9.00708792876299</v>
      </c>
      <c r="AI1292" s="3">
        <v>7.16495735539413</v>
      </c>
      <c r="AJ1292" s="3">
        <v>4.984848265232</v>
      </c>
      <c r="AK1292" s="3"/>
      <c r="AL1292" s="3"/>
      <c r="AM1292" s="3"/>
      <c r="AN1292" s="5" t="s">
        <v>51</v>
      </c>
      <c r="AO1292" s="1"/>
      <c r="AP1292" s="1"/>
      <c r="AQ1292" s="1"/>
    </row>
    <row r="1293" spans="1:43">
      <c r="A1293" s="1" t="s">
        <v>3615</v>
      </c>
      <c r="B1293" s="1" t="s">
        <v>3616</v>
      </c>
      <c r="C1293" s="3">
        <v>4.83287671232877</v>
      </c>
      <c r="D1293" s="4">
        <v>42473</v>
      </c>
      <c r="E1293" s="3">
        <v>7.8038175877</v>
      </c>
      <c r="F1293" s="5" t="s">
        <v>3617</v>
      </c>
      <c r="G1293" s="5">
        <v>1765</v>
      </c>
      <c r="H1293" s="5" t="s">
        <v>93</v>
      </c>
      <c r="I1293" s="3">
        <v>4.35100845803513</v>
      </c>
      <c r="J1293" s="3">
        <v>56.35</v>
      </c>
      <c r="K1293" s="3">
        <v>1.55928447047648</v>
      </c>
      <c r="L1293" s="3">
        <v>51.8830525272547</v>
      </c>
      <c r="M1293" s="3">
        <v>2.89494787489974</v>
      </c>
      <c r="N1293" s="3">
        <v>43.8622754491018</v>
      </c>
      <c r="O1293" s="3">
        <v>7.48031496062991</v>
      </c>
      <c r="P1293" s="3">
        <v>58.3501006036217</v>
      </c>
      <c r="Q1293" s="3">
        <v>11.6710182767624</v>
      </c>
      <c r="R1293" s="3">
        <v>54.1795665634675</v>
      </c>
      <c r="S1293" s="3">
        <v>16.1491807730606</v>
      </c>
      <c r="T1293" s="3">
        <v>84.3303335097935</v>
      </c>
      <c r="U1293" s="3">
        <v>21.3792451045313</v>
      </c>
      <c r="V1293" s="3">
        <v>92.7464008859358</v>
      </c>
      <c r="W1293" s="3">
        <v>24.8648704873477</v>
      </c>
      <c r="X1293" s="3">
        <v>88.9513108614232</v>
      </c>
      <c r="Y1293" s="3"/>
      <c r="Z1293" s="3"/>
      <c r="AA1293" s="3">
        <v>0.406529264330645</v>
      </c>
      <c r="AB1293" s="3">
        <v>0.61062485401408</v>
      </c>
      <c r="AC1293" s="3">
        <v>-2.40694345025053</v>
      </c>
      <c r="AD1293" s="3">
        <v>3.18593797372569</v>
      </c>
      <c r="AE1293" s="5">
        <v>1</v>
      </c>
      <c r="AF1293" s="3">
        <v>0.554099381606791</v>
      </c>
      <c r="AG1293" s="3">
        <v>13.2806892164588</v>
      </c>
      <c r="AH1293" s="3">
        <v>9.69359856712493</v>
      </c>
      <c r="AI1293" s="3">
        <v>7.46010408304076</v>
      </c>
      <c r="AJ1293" s="3">
        <v>7.06184111711496</v>
      </c>
      <c r="AK1293" s="3"/>
      <c r="AL1293" s="3"/>
      <c r="AM1293" s="3">
        <v>10</v>
      </c>
      <c r="AN1293" s="5" t="s">
        <v>56</v>
      </c>
      <c r="AO1293" s="1"/>
      <c r="AP1293" s="1"/>
      <c r="AQ1293" s="1"/>
    </row>
    <row r="1294" spans="1:43">
      <c r="A1294" s="1" t="s">
        <v>3618</v>
      </c>
      <c r="B1294" s="1" t="s">
        <v>3619</v>
      </c>
      <c r="C1294" s="3">
        <v>4.94520547945205</v>
      </c>
      <c r="D1294" s="4">
        <v>42432</v>
      </c>
      <c r="E1294" s="3">
        <v>8.8584709076</v>
      </c>
      <c r="F1294" s="5" t="s">
        <v>3620</v>
      </c>
      <c r="G1294" s="5">
        <v>1806</v>
      </c>
      <c r="H1294" s="5" t="s">
        <v>213</v>
      </c>
      <c r="I1294" s="3">
        <v>-0.0179259657614016</v>
      </c>
      <c r="J1294" s="3">
        <v>37.6623376623377</v>
      </c>
      <c r="K1294" s="3">
        <v>0.296709224959536</v>
      </c>
      <c r="L1294" s="3">
        <v>9.09090909090909</v>
      </c>
      <c r="M1294" s="3">
        <v>0.504549959455798</v>
      </c>
      <c r="N1294" s="3">
        <v>16.8831168831169</v>
      </c>
      <c r="O1294" s="3">
        <v>-0.0895656068069867</v>
      </c>
      <c r="P1294" s="3">
        <v>58.1081081081081</v>
      </c>
      <c r="Q1294" s="3">
        <v>-6.16588156123824</v>
      </c>
      <c r="R1294" s="3">
        <v>91.8918918918919</v>
      </c>
      <c r="S1294" s="3">
        <v>-7.61904761904763</v>
      </c>
      <c r="T1294" s="3">
        <v>89.0625</v>
      </c>
      <c r="U1294" s="3">
        <v>2.39581546221901</v>
      </c>
      <c r="V1294" s="3">
        <v>91.8367346938776</v>
      </c>
      <c r="W1294" s="3">
        <v>8.16693189729161</v>
      </c>
      <c r="X1294" s="3">
        <v>69.3877551020408</v>
      </c>
      <c r="Y1294" s="3"/>
      <c r="Z1294" s="3"/>
      <c r="AA1294" s="3">
        <v>-0.142830738063587</v>
      </c>
      <c r="AB1294" s="3">
        <v>0.0397500944698872</v>
      </c>
      <c r="AC1294" s="3">
        <v>-11.8727451623483</v>
      </c>
      <c r="AD1294" s="3">
        <v>0.2229049201402</v>
      </c>
      <c r="AE1294" s="5">
        <v>4</v>
      </c>
      <c r="AF1294" s="3">
        <v>0.222124461751479</v>
      </c>
      <c r="AG1294" s="3">
        <v>-6.31471111078771</v>
      </c>
      <c r="AH1294" s="3">
        <v>1.47931290081074</v>
      </c>
      <c r="AI1294" s="3">
        <v>1.41434043449702</v>
      </c>
      <c r="AJ1294" s="3">
        <v>0.840237182700299</v>
      </c>
      <c r="AK1294" s="3"/>
      <c r="AL1294" s="3"/>
      <c r="AM1294" s="3"/>
      <c r="AN1294" s="5" t="s">
        <v>46</v>
      </c>
      <c r="AO1294" s="1"/>
      <c r="AP1294" s="1"/>
      <c r="AQ1294" s="1"/>
    </row>
    <row r="1295" spans="1:43">
      <c r="A1295" s="1" t="s">
        <v>3621</v>
      </c>
      <c r="B1295" s="1" t="s">
        <v>3622</v>
      </c>
      <c r="C1295" s="3">
        <v>3.52328767123288</v>
      </c>
      <c r="D1295" s="4">
        <v>42951</v>
      </c>
      <c r="E1295" s="3">
        <v>11.5145968283</v>
      </c>
      <c r="F1295" s="5" t="s">
        <v>3623</v>
      </c>
      <c r="G1295" s="5">
        <v>992</v>
      </c>
      <c r="H1295" s="5" t="s">
        <v>71</v>
      </c>
      <c r="I1295" s="3">
        <v>-2.40786240786243</v>
      </c>
      <c r="J1295" s="3">
        <v>91.1949685534591</v>
      </c>
      <c r="K1295" s="3">
        <v>0.658895083628987</v>
      </c>
      <c r="L1295" s="3">
        <v>13.8364779874214</v>
      </c>
      <c r="M1295" s="3">
        <v>-3.0115578707472</v>
      </c>
      <c r="N1295" s="3">
        <v>89.3081761006289</v>
      </c>
      <c r="O1295" s="3">
        <v>-1.9823969729374</v>
      </c>
      <c r="P1295" s="3">
        <v>85.4430379746835</v>
      </c>
      <c r="Q1295" s="3">
        <v>-1.86938977188504</v>
      </c>
      <c r="R1295" s="3">
        <v>84.6153846153846</v>
      </c>
      <c r="S1295" s="3">
        <v>10.1652659910762</v>
      </c>
      <c r="T1295" s="3">
        <v>9.39597315436242</v>
      </c>
      <c r="U1295" s="3">
        <v>22.5930457493545</v>
      </c>
      <c r="V1295" s="3">
        <v>8.63309352517986</v>
      </c>
      <c r="W1295" s="3">
        <v>22.7637202362768</v>
      </c>
      <c r="X1295" s="3">
        <v>14.3884892086331</v>
      </c>
      <c r="Y1295" s="3"/>
      <c r="Z1295" s="3"/>
      <c r="AA1295" s="3">
        <v>0.0949061541863368</v>
      </c>
      <c r="AB1295" s="3">
        <v>0.13749863426128</v>
      </c>
      <c r="AC1295" s="3">
        <v>-6.30746894660429</v>
      </c>
      <c r="AD1295" s="3">
        <v>1.11964580795348</v>
      </c>
      <c r="AE1295" s="5">
        <v>4</v>
      </c>
      <c r="AF1295" s="3">
        <v>0.583930150789393</v>
      </c>
      <c r="AG1295" s="3">
        <v>7.85032529566474</v>
      </c>
      <c r="AH1295" s="3">
        <v>9.73990326992431</v>
      </c>
      <c r="AI1295" s="3">
        <v>6.49115406634326</v>
      </c>
      <c r="AJ1295" s="3"/>
      <c r="AK1295" s="3"/>
      <c r="AL1295" s="3"/>
      <c r="AM1295" s="3"/>
      <c r="AN1295" s="5" t="s">
        <v>46</v>
      </c>
      <c r="AO1295" s="1"/>
      <c r="AP1295" s="1"/>
      <c r="AQ1295" s="1"/>
    </row>
    <row r="1296" spans="1:43">
      <c r="A1296" s="1" t="s">
        <v>3624</v>
      </c>
      <c r="B1296" s="1" t="s">
        <v>3625</v>
      </c>
      <c r="C1296" s="3">
        <v>4.87671232876712</v>
      </c>
      <c r="D1296" s="4">
        <v>42457</v>
      </c>
      <c r="E1296" s="3">
        <v>2.8880014081</v>
      </c>
      <c r="F1296" s="5" t="s">
        <v>3626</v>
      </c>
      <c r="G1296" s="5">
        <v>1781</v>
      </c>
      <c r="H1296" s="5" t="s">
        <v>93</v>
      </c>
      <c r="I1296" s="3">
        <v>-0.0767401695285375</v>
      </c>
      <c r="J1296" s="3">
        <v>93.2</v>
      </c>
      <c r="K1296" s="3">
        <v>-0.0283506981359233</v>
      </c>
      <c r="L1296" s="3">
        <v>94.9454905847374</v>
      </c>
      <c r="M1296" s="3">
        <v>-0.486971013659019</v>
      </c>
      <c r="N1296" s="3">
        <v>88.4730538922156</v>
      </c>
      <c r="O1296" s="3">
        <v>1.84536560320833</v>
      </c>
      <c r="P1296" s="3">
        <v>90.9959758551308</v>
      </c>
      <c r="Q1296" s="3">
        <v>1.82959263913926</v>
      </c>
      <c r="R1296" s="3">
        <v>91.5892672858617</v>
      </c>
      <c r="S1296" s="3">
        <v>16.9594645334135</v>
      </c>
      <c r="T1296" s="3">
        <v>83.1127580730545</v>
      </c>
      <c r="U1296" s="3">
        <v>90.5243353714539</v>
      </c>
      <c r="V1296" s="3">
        <v>44.5182724252492</v>
      </c>
      <c r="W1296" s="3">
        <v>102.17445935936</v>
      </c>
      <c r="X1296" s="3">
        <v>29.4007490636704</v>
      </c>
      <c r="Y1296" s="3"/>
      <c r="Z1296" s="3"/>
      <c r="AA1296" s="3">
        <v>0.15349949646121</v>
      </c>
      <c r="AB1296" s="3">
        <v>0.384439208479514</v>
      </c>
      <c r="AC1296" s="3">
        <v>-13.1062479413657</v>
      </c>
      <c r="AD1296" s="3">
        <v>2.01377117114034</v>
      </c>
      <c r="AE1296" s="5">
        <v>5</v>
      </c>
      <c r="AF1296" s="3">
        <v>2.108903401933</v>
      </c>
      <c r="AG1296" s="3">
        <v>16.9761840892535</v>
      </c>
      <c r="AH1296" s="3">
        <v>41.554994579962</v>
      </c>
      <c r="AI1296" s="3">
        <v>26.4079849345385</v>
      </c>
      <c r="AJ1296" s="3">
        <v>20.4453594449357</v>
      </c>
      <c r="AK1296" s="3"/>
      <c r="AL1296" s="3"/>
      <c r="AM1296" s="3"/>
      <c r="AN1296" s="5" t="s">
        <v>46</v>
      </c>
      <c r="AO1296" s="1"/>
      <c r="AP1296" s="1"/>
      <c r="AQ1296" s="1"/>
    </row>
    <row r="1297" spans="1:43">
      <c r="A1297" s="1" t="s">
        <v>3627</v>
      </c>
      <c r="B1297" s="1" t="s">
        <v>3628</v>
      </c>
      <c r="C1297" s="3">
        <v>4.85205479452055</v>
      </c>
      <c r="D1297" s="4">
        <v>42466</v>
      </c>
      <c r="E1297" s="3">
        <v>6.0766995797</v>
      </c>
      <c r="F1297" s="5" t="s">
        <v>3629</v>
      </c>
      <c r="G1297" s="5">
        <v>672</v>
      </c>
      <c r="H1297" s="5" t="s">
        <v>93</v>
      </c>
      <c r="I1297" s="3">
        <v>19.5878739845453</v>
      </c>
      <c r="J1297" s="3">
        <v>1.45</v>
      </c>
      <c r="K1297" s="3">
        <v>5.92116808816819</v>
      </c>
      <c r="L1297" s="3">
        <v>0.991080277502478</v>
      </c>
      <c r="M1297" s="3">
        <v>16.7698498684414</v>
      </c>
      <c r="N1297" s="3">
        <v>0.399201596806387</v>
      </c>
      <c r="O1297" s="3">
        <v>30.0327473285074</v>
      </c>
      <c r="P1297" s="3">
        <v>3.9738430583501</v>
      </c>
      <c r="Q1297" s="3">
        <v>26.8676167654601</v>
      </c>
      <c r="R1297" s="3">
        <v>24.0454076367389</v>
      </c>
      <c r="S1297" s="3">
        <v>101.012455871578</v>
      </c>
      <c r="T1297" s="3">
        <v>4.12916887241927</v>
      </c>
      <c r="U1297" s="3">
        <v>240.225479143179</v>
      </c>
      <c r="V1297" s="3">
        <v>2.32558139534884</v>
      </c>
      <c r="W1297" s="3">
        <v>195.862745098039</v>
      </c>
      <c r="X1297" s="3">
        <v>3.24594257178527</v>
      </c>
      <c r="Y1297" s="3"/>
      <c r="Z1297" s="3"/>
      <c r="AA1297" s="3">
        <v>0.300227025457423</v>
      </c>
      <c r="AB1297" s="3">
        <v>0.337162363789995</v>
      </c>
      <c r="AC1297" s="3">
        <v>-35.3954581049334</v>
      </c>
      <c r="AD1297" s="3">
        <v>1.22796226592284</v>
      </c>
      <c r="AE1297" s="5">
        <v>5</v>
      </c>
      <c r="AF1297" s="3">
        <v>2.96367120874282</v>
      </c>
      <c r="AG1297" s="3">
        <v>121.821766346756</v>
      </c>
      <c r="AH1297" s="3">
        <v>88.0243297827573</v>
      </c>
      <c r="AI1297" s="3">
        <v>41.9216087419598</v>
      </c>
      <c r="AJ1297" s="3">
        <v>33.1742556816947</v>
      </c>
      <c r="AK1297" s="3"/>
      <c r="AL1297" s="3"/>
      <c r="AM1297" s="3"/>
      <c r="AN1297" s="5" t="s">
        <v>46</v>
      </c>
      <c r="AO1297" s="1"/>
      <c r="AP1297" s="1"/>
      <c r="AQ1297" s="1"/>
    </row>
    <row r="1298" spans="1:43">
      <c r="A1298" s="1" t="s">
        <v>3630</v>
      </c>
      <c r="B1298" s="1" t="s">
        <v>3631</v>
      </c>
      <c r="C1298" s="3">
        <v>4.96986301369863</v>
      </c>
      <c r="D1298" s="4">
        <v>42423</v>
      </c>
      <c r="E1298" s="3">
        <v>4.6434537172</v>
      </c>
      <c r="F1298" s="5" t="s">
        <v>67</v>
      </c>
      <c r="G1298" s="5">
        <v>1437</v>
      </c>
      <c r="H1298" s="5" t="s">
        <v>93</v>
      </c>
      <c r="I1298" s="3">
        <v>0.8285004142502</v>
      </c>
      <c r="J1298" s="3">
        <v>89.55</v>
      </c>
      <c r="K1298" s="3">
        <v>0.24711696869852</v>
      </c>
      <c r="L1298" s="3">
        <v>89.7918731417245</v>
      </c>
      <c r="M1298" s="3">
        <v>0.495458298926513</v>
      </c>
      <c r="N1298" s="3">
        <v>79.8403193612775</v>
      </c>
      <c r="O1298" s="3">
        <v>1.57919306415764</v>
      </c>
      <c r="P1298" s="3">
        <v>92.0523138832998</v>
      </c>
      <c r="Q1298" s="3">
        <v>3.69893937284145</v>
      </c>
      <c r="R1298" s="3">
        <v>88.1320949432405</v>
      </c>
      <c r="S1298" s="3">
        <v>13.013215364414</v>
      </c>
      <c r="T1298" s="3">
        <v>91.2652196929592</v>
      </c>
      <c r="U1298" s="3">
        <v>18.3803304310036</v>
      </c>
      <c r="V1298" s="3">
        <v>94.5736434108527</v>
      </c>
      <c r="W1298" s="3">
        <v>20.5405554388686</v>
      </c>
      <c r="X1298" s="3">
        <v>93.0711610486891</v>
      </c>
      <c r="Y1298" s="3"/>
      <c r="Z1298" s="3"/>
      <c r="AA1298" s="3">
        <v>0.2577146747757</v>
      </c>
      <c r="AB1298" s="3">
        <v>0.21684855069813</v>
      </c>
      <c r="AC1298" s="3">
        <v>-5.45454545454545</v>
      </c>
      <c r="AD1298" s="3">
        <v>1.17573476964611</v>
      </c>
      <c r="AE1298" s="5">
        <v>2</v>
      </c>
      <c r="AF1298" s="3">
        <v>0.527893642286517</v>
      </c>
      <c r="AG1298" s="3">
        <v>11.2846872236332</v>
      </c>
      <c r="AH1298" s="3">
        <v>8.9217748468627</v>
      </c>
      <c r="AI1298" s="3">
        <v>6.73090472435798</v>
      </c>
      <c r="AJ1298" s="3">
        <v>7.14042892747242</v>
      </c>
      <c r="AK1298" s="3"/>
      <c r="AL1298" s="3"/>
      <c r="AM1298" s="3">
        <v>5</v>
      </c>
      <c r="AN1298" s="5" t="s">
        <v>56</v>
      </c>
      <c r="AO1298" s="1"/>
      <c r="AP1298" s="1"/>
      <c r="AQ1298" s="1"/>
    </row>
    <row r="1299" spans="1:43">
      <c r="A1299" s="1" t="s">
        <v>3632</v>
      </c>
      <c r="B1299" s="1" t="s">
        <v>3633</v>
      </c>
      <c r="C1299" s="3">
        <v>4.87123287671233</v>
      </c>
      <c r="D1299" s="4">
        <v>42459</v>
      </c>
      <c r="E1299" s="3">
        <v>7.4866201731</v>
      </c>
      <c r="F1299" s="5" t="s">
        <v>3634</v>
      </c>
      <c r="G1299" s="5">
        <v>1252</v>
      </c>
      <c r="H1299" s="5" t="s">
        <v>93</v>
      </c>
      <c r="I1299" s="3">
        <v>2.10696920583468</v>
      </c>
      <c r="J1299" s="3">
        <v>79.35</v>
      </c>
      <c r="K1299" s="3">
        <v>1.12359550561797</v>
      </c>
      <c r="L1299" s="3">
        <v>64.6184340931616</v>
      </c>
      <c r="M1299" s="3">
        <v>1.04250200481154</v>
      </c>
      <c r="N1299" s="3">
        <v>71.9560878243513</v>
      </c>
      <c r="O1299" s="3">
        <v>3.78912685337727</v>
      </c>
      <c r="P1299" s="3">
        <v>82.0422535211268</v>
      </c>
      <c r="Q1299" s="3">
        <v>7.14285714285714</v>
      </c>
      <c r="R1299" s="3">
        <v>75.8513931888545</v>
      </c>
      <c r="S1299" s="3">
        <v>16.8210616841135</v>
      </c>
      <c r="T1299" s="3">
        <v>83.5362625727898</v>
      </c>
      <c r="U1299" s="3">
        <v>40.9981794687103</v>
      </c>
      <c r="V1299" s="3">
        <v>72.5913621262459</v>
      </c>
      <c r="W1299" s="3">
        <v>45.1705745754374</v>
      </c>
      <c r="X1299" s="3">
        <v>63.7328339575531</v>
      </c>
      <c r="Y1299" s="3"/>
      <c r="Z1299" s="3"/>
      <c r="AA1299" s="3">
        <v>0.372470239273458</v>
      </c>
      <c r="AB1299" s="3">
        <v>0.301184459104963</v>
      </c>
      <c r="AC1299" s="3">
        <v>-11.2338858195212</v>
      </c>
      <c r="AD1299" s="3">
        <v>1.17535813565945</v>
      </c>
      <c r="AE1299" s="5">
        <v>2</v>
      </c>
      <c r="AF1299" s="3">
        <v>0.822337787292726</v>
      </c>
      <c r="AG1299" s="3">
        <v>14.7808546919298</v>
      </c>
      <c r="AH1299" s="3">
        <v>18.8026258863367</v>
      </c>
      <c r="AI1299" s="3">
        <v>11.1745882146819</v>
      </c>
      <c r="AJ1299" s="3">
        <v>10.8923263327347</v>
      </c>
      <c r="AK1299" s="3"/>
      <c r="AL1299" s="3"/>
      <c r="AM1299" s="3">
        <v>100</v>
      </c>
      <c r="AN1299" s="5" t="s">
        <v>56</v>
      </c>
      <c r="AO1299" s="1"/>
      <c r="AP1299" s="1"/>
      <c r="AQ1299" s="1"/>
    </row>
    <row r="1300" spans="1:43">
      <c r="A1300" s="1" t="s">
        <v>3635</v>
      </c>
      <c r="B1300" s="1" t="s">
        <v>3636</v>
      </c>
      <c r="C1300" s="3">
        <v>4.89041095890411</v>
      </c>
      <c r="D1300" s="4">
        <v>42452</v>
      </c>
      <c r="E1300" s="3">
        <v>0.0633899652</v>
      </c>
      <c r="F1300" s="5" t="s">
        <v>89</v>
      </c>
      <c r="G1300" s="5">
        <v>898</v>
      </c>
      <c r="H1300" s="5" t="s">
        <v>45</v>
      </c>
      <c r="I1300" s="3">
        <v>0.193733153638811</v>
      </c>
      <c r="J1300" s="3">
        <v>67.3566878980892</v>
      </c>
      <c r="K1300" s="3">
        <v>-0.0168109607464048</v>
      </c>
      <c r="L1300" s="3">
        <v>86.0248447204969</v>
      </c>
      <c r="M1300" s="3">
        <v>-1.58034089028627</v>
      </c>
      <c r="N1300" s="3">
        <v>86.1904761904762</v>
      </c>
      <c r="O1300" s="3">
        <v>2.393044675906</v>
      </c>
      <c r="P1300" s="3">
        <v>44.8675496688742</v>
      </c>
      <c r="Q1300" s="3">
        <v>1.59719849675435</v>
      </c>
      <c r="R1300" s="3">
        <v>61.6438356164384</v>
      </c>
      <c r="S1300" s="3">
        <v>7.9891057648661</v>
      </c>
      <c r="T1300" s="3">
        <v>49.5291902071563</v>
      </c>
      <c r="U1300" s="3">
        <v>16.3894324853229</v>
      </c>
      <c r="V1300" s="3">
        <v>54.7770700636943</v>
      </c>
      <c r="W1300" s="3">
        <v>18.5942173479561</v>
      </c>
      <c r="X1300" s="3">
        <v>61.1374407582938</v>
      </c>
      <c r="Y1300" s="3"/>
      <c r="Z1300" s="3"/>
      <c r="AA1300" s="3">
        <v>0.0672134035839428</v>
      </c>
      <c r="AB1300" s="3">
        <v>0.098468343971406</v>
      </c>
      <c r="AC1300" s="3">
        <v>-9.27653582115826</v>
      </c>
      <c r="AD1300" s="3">
        <v>0.62936137207512</v>
      </c>
      <c r="AE1300" s="5">
        <v>2</v>
      </c>
      <c r="AF1300" s="3">
        <v>0.494192475781908</v>
      </c>
      <c r="AG1300" s="3">
        <v>6.60362989114758</v>
      </c>
      <c r="AH1300" s="3">
        <v>7.51158387686903</v>
      </c>
      <c r="AI1300" s="3">
        <v>5.30676117542315</v>
      </c>
      <c r="AJ1300" s="3">
        <v>4.20138011385118</v>
      </c>
      <c r="AK1300" s="3"/>
      <c r="AL1300" s="3"/>
      <c r="AM1300" s="3"/>
      <c r="AN1300" s="5" t="s">
        <v>46</v>
      </c>
      <c r="AO1300" s="1"/>
      <c r="AP1300" s="1"/>
      <c r="AQ1300" s="1"/>
    </row>
    <row r="1301" spans="1:43">
      <c r="A1301" s="1" t="s">
        <v>3637</v>
      </c>
      <c r="B1301" s="1" t="s">
        <v>3638</v>
      </c>
      <c r="C1301" s="3">
        <v>5.02191780821918</v>
      </c>
      <c r="D1301" s="4">
        <v>42404</v>
      </c>
      <c r="E1301" s="3">
        <v>7.0365864728</v>
      </c>
      <c r="F1301" s="5" t="s">
        <v>3205</v>
      </c>
      <c r="G1301" s="5">
        <v>1640</v>
      </c>
      <c r="H1301" s="5" t="s">
        <v>93</v>
      </c>
      <c r="I1301" s="3">
        <v>3.58078602620087</v>
      </c>
      <c r="J1301" s="3">
        <v>62.85</v>
      </c>
      <c r="K1301" s="3">
        <v>1.1082693947144</v>
      </c>
      <c r="L1301" s="3">
        <v>65.2626362735381</v>
      </c>
      <c r="M1301" s="3">
        <v>1.45423438836612</v>
      </c>
      <c r="N1301" s="3">
        <v>64.3712574850299</v>
      </c>
      <c r="O1301" s="3">
        <v>5.79839429081178</v>
      </c>
      <c r="P1301" s="3">
        <v>66.9517102615694</v>
      </c>
      <c r="Q1301" s="3">
        <v>8.45028530245529</v>
      </c>
      <c r="R1301" s="3">
        <v>67.1826625386997</v>
      </c>
      <c r="S1301" s="3">
        <v>17.3674810223349</v>
      </c>
      <c r="T1301" s="3">
        <v>81.8422445738486</v>
      </c>
      <c r="U1301" s="3">
        <v>38.2584803273109</v>
      </c>
      <c r="V1301" s="3">
        <v>74.4739756367663</v>
      </c>
      <c r="W1301" s="3">
        <v>39.6325870507342</v>
      </c>
      <c r="X1301" s="3">
        <v>69.3508114856429</v>
      </c>
      <c r="Y1301" s="3">
        <v>53.77390174</v>
      </c>
      <c r="Z1301" s="3">
        <v>69.0909090909091</v>
      </c>
      <c r="AA1301" s="3">
        <v>0.300552217957584</v>
      </c>
      <c r="AB1301" s="3">
        <v>0.424842283707718</v>
      </c>
      <c r="AC1301" s="3">
        <v>-5.18065126385122</v>
      </c>
      <c r="AD1301" s="3">
        <v>2.26772110793521</v>
      </c>
      <c r="AE1301" s="5">
        <v>1</v>
      </c>
      <c r="AF1301" s="3">
        <v>0.875105285576986</v>
      </c>
      <c r="AG1301" s="3">
        <v>17.0351078753509</v>
      </c>
      <c r="AH1301" s="3">
        <v>18.0140452605617</v>
      </c>
      <c r="AI1301" s="3">
        <v>11.2019456182603</v>
      </c>
      <c r="AJ1301" s="3">
        <v>10.2449723719279</v>
      </c>
      <c r="AK1301" s="3"/>
      <c r="AL1301" s="3"/>
      <c r="AM1301" s="3"/>
      <c r="AN1301" s="5" t="s">
        <v>46</v>
      </c>
      <c r="AO1301" s="1"/>
      <c r="AP1301" s="1"/>
      <c r="AQ1301" s="1"/>
    </row>
    <row r="1302" spans="1:43">
      <c r="A1302" s="1" t="s">
        <v>3639</v>
      </c>
      <c r="B1302" s="1" t="s">
        <v>3640</v>
      </c>
      <c r="C1302" s="3">
        <v>4.91232876712329</v>
      </c>
      <c r="D1302" s="4">
        <v>42444</v>
      </c>
      <c r="E1302" s="3">
        <v>8.3137050236</v>
      </c>
      <c r="F1302" s="5" t="s">
        <v>3641</v>
      </c>
      <c r="G1302" s="5">
        <v>1794</v>
      </c>
      <c r="H1302" s="5" t="s">
        <v>93</v>
      </c>
      <c r="I1302" s="3">
        <v>1.95492628434111</v>
      </c>
      <c r="J1302" s="3">
        <v>81.1</v>
      </c>
      <c r="K1302" s="3">
        <v>0.293892154357281</v>
      </c>
      <c r="L1302" s="3">
        <v>88.9494549058474</v>
      </c>
      <c r="M1302" s="3">
        <v>0.409364206217231</v>
      </c>
      <c r="N1302" s="3">
        <v>80.9880239520958</v>
      </c>
      <c r="O1302" s="3">
        <v>3.48737556859385</v>
      </c>
      <c r="P1302" s="3">
        <v>83.7022132796781</v>
      </c>
      <c r="Q1302" s="3">
        <v>6.62229165251648</v>
      </c>
      <c r="R1302" s="3">
        <v>77.8637770897833</v>
      </c>
      <c r="S1302" s="3">
        <v>16.238430211033</v>
      </c>
      <c r="T1302" s="3">
        <v>84.2244573848597</v>
      </c>
      <c r="U1302" s="3">
        <v>43.7545787545788</v>
      </c>
      <c r="V1302" s="3">
        <v>70.874861572536</v>
      </c>
      <c r="W1302" s="3">
        <v>49.3625118934348</v>
      </c>
      <c r="X1302" s="3">
        <v>59.8002496878901</v>
      </c>
      <c r="Y1302" s="3"/>
      <c r="Z1302" s="3"/>
      <c r="AA1302" s="3">
        <v>0.229142375159069</v>
      </c>
      <c r="AB1302" s="3">
        <v>0.44663974512737</v>
      </c>
      <c r="AC1302" s="3">
        <v>-10.1329730498471</v>
      </c>
      <c r="AD1302" s="3">
        <v>1.40937527752583</v>
      </c>
      <c r="AE1302" s="5">
        <v>1</v>
      </c>
      <c r="AF1302" s="3">
        <v>1.13186208907668</v>
      </c>
      <c r="AG1302" s="3">
        <v>15.3695601302963</v>
      </c>
      <c r="AH1302" s="3">
        <v>19.785700860245</v>
      </c>
      <c r="AI1302" s="3">
        <v>14.3959098807684</v>
      </c>
      <c r="AJ1302" s="3">
        <v>11.8013122661599</v>
      </c>
      <c r="AK1302" s="3"/>
      <c r="AL1302" s="3"/>
      <c r="AM1302" s="3">
        <v>100</v>
      </c>
      <c r="AN1302" s="5" t="s">
        <v>56</v>
      </c>
      <c r="AO1302" s="1"/>
      <c r="AP1302" s="1"/>
      <c r="AQ1302" s="1"/>
    </row>
    <row r="1303" spans="1:43">
      <c r="A1303" s="1" t="s">
        <v>3642</v>
      </c>
      <c r="B1303" s="1" t="s">
        <v>3643</v>
      </c>
      <c r="C1303" s="3">
        <v>4.81643835616438</v>
      </c>
      <c r="D1303" s="4">
        <v>42479</v>
      </c>
      <c r="E1303" s="3">
        <v>3.4536765529</v>
      </c>
      <c r="F1303" s="5" t="s">
        <v>3644</v>
      </c>
      <c r="G1303" s="5">
        <v>329</v>
      </c>
      <c r="H1303" s="5" t="s">
        <v>93</v>
      </c>
      <c r="I1303" s="3">
        <v>3.22745901639345</v>
      </c>
      <c r="J1303" s="3">
        <v>66.25</v>
      </c>
      <c r="K1303" s="3">
        <v>-0.493827160493824</v>
      </c>
      <c r="L1303" s="3">
        <v>97.5222993062438</v>
      </c>
      <c r="M1303" s="3">
        <v>3.0690537084399</v>
      </c>
      <c r="N1303" s="3">
        <v>41.9161676646707</v>
      </c>
      <c r="O1303" s="3">
        <v>12.5698324022346</v>
      </c>
      <c r="P1303" s="3">
        <v>43.9134808853119</v>
      </c>
      <c r="Q1303" s="3">
        <v>16.7439165701043</v>
      </c>
      <c r="R1303" s="3">
        <v>43.8080495356037</v>
      </c>
      <c r="S1303" s="3">
        <v>63.8211382113821</v>
      </c>
      <c r="T1303" s="3">
        <v>28.5336156696665</v>
      </c>
      <c r="U1303" s="3">
        <v>88.8472352389878</v>
      </c>
      <c r="V1303" s="3">
        <v>45.2934662236988</v>
      </c>
      <c r="W1303" s="3">
        <v>91.5399239543726</v>
      </c>
      <c r="X1303" s="3">
        <v>34.769038701623</v>
      </c>
      <c r="Y1303" s="3"/>
      <c r="Z1303" s="3"/>
      <c r="AA1303" s="3">
        <v>0.270751228697028</v>
      </c>
      <c r="AB1303" s="3">
        <v>0.337043966371982</v>
      </c>
      <c r="AC1303" s="3">
        <v>-9.17901938426453</v>
      </c>
      <c r="AD1303" s="3">
        <v>2.63000901966241</v>
      </c>
      <c r="AE1303" s="5">
        <v>2</v>
      </c>
      <c r="AF1303" s="3">
        <v>1.91937197381975</v>
      </c>
      <c r="AG1303" s="3">
        <v>57.954337729155</v>
      </c>
      <c r="AH1303" s="3">
        <v>37.0600076647164</v>
      </c>
      <c r="AI1303" s="3">
        <v>23.6537272990036</v>
      </c>
      <c r="AJ1303" s="3">
        <v>19.4607739493871</v>
      </c>
      <c r="AK1303" s="3"/>
      <c r="AL1303" s="3"/>
      <c r="AM1303" s="3"/>
      <c r="AN1303" s="5" t="s">
        <v>46</v>
      </c>
      <c r="AO1303" s="1"/>
      <c r="AP1303" s="1"/>
      <c r="AQ1303" s="1"/>
    </row>
    <row r="1304" spans="1:43">
      <c r="A1304" s="1" t="s">
        <v>3645</v>
      </c>
      <c r="B1304" s="1" t="s">
        <v>3646</v>
      </c>
      <c r="C1304" s="3">
        <v>4.92328767123288</v>
      </c>
      <c r="D1304" s="4">
        <v>42440</v>
      </c>
      <c r="E1304" s="3">
        <v>2.9168789534</v>
      </c>
      <c r="F1304" s="5" t="s">
        <v>3647</v>
      </c>
      <c r="G1304" s="5">
        <v>246</v>
      </c>
      <c r="H1304" s="5" t="s">
        <v>93</v>
      </c>
      <c r="I1304" s="3">
        <v>16.6304347826087</v>
      </c>
      <c r="J1304" s="3">
        <v>4.75</v>
      </c>
      <c r="K1304" s="3">
        <v>3.17307692307692</v>
      </c>
      <c r="L1304" s="3">
        <v>25.1734390485629</v>
      </c>
      <c r="M1304" s="3">
        <v>11.0766045548654</v>
      </c>
      <c r="N1304" s="3">
        <v>3.69261477045908</v>
      </c>
      <c r="O1304" s="3">
        <v>23.760092272203</v>
      </c>
      <c r="P1304" s="3">
        <v>14.2354124748491</v>
      </c>
      <c r="Q1304" s="3">
        <v>28.1959378733572</v>
      </c>
      <c r="R1304" s="3">
        <v>21.7234262125903</v>
      </c>
      <c r="S1304" s="3">
        <v>60.1492537313433</v>
      </c>
      <c r="T1304" s="3">
        <v>31.7628374801482</v>
      </c>
      <c r="U1304" s="3">
        <v>97.0615243342516</v>
      </c>
      <c r="V1304" s="3">
        <v>41.9712070874862</v>
      </c>
      <c r="W1304" s="3">
        <v>101.50234741784</v>
      </c>
      <c r="X1304" s="3">
        <v>29.9001248439451</v>
      </c>
      <c r="Y1304" s="3"/>
      <c r="Z1304" s="3"/>
      <c r="AA1304" s="3">
        <v>0.27233836414646</v>
      </c>
      <c r="AB1304" s="3">
        <v>0.37008321424606</v>
      </c>
      <c r="AC1304" s="3">
        <v>-12.3474515434314</v>
      </c>
      <c r="AD1304" s="3">
        <v>2.12618962178834</v>
      </c>
      <c r="AE1304" s="5">
        <v>2</v>
      </c>
      <c r="AF1304" s="3">
        <v>1.83920934937187</v>
      </c>
      <c r="AG1304" s="3">
        <v>53.6714923872973</v>
      </c>
      <c r="AH1304" s="3">
        <v>38.5222859253888</v>
      </c>
      <c r="AI1304" s="3">
        <v>24.812243673877</v>
      </c>
      <c r="AJ1304" s="3">
        <v>20.4669140775953</v>
      </c>
      <c r="AK1304" s="3"/>
      <c r="AL1304" s="3"/>
      <c r="AM1304" s="3"/>
      <c r="AN1304" s="5" t="s">
        <v>46</v>
      </c>
      <c r="AO1304" s="1"/>
      <c r="AP1304" s="1"/>
      <c r="AQ1304" s="1"/>
    </row>
    <row r="1305" spans="1:43">
      <c r="A1305" s="1" t="s">
        <v>3648</v>
      </c>
      <c r="B1305" s="1" t="s">
        <v>3649</v>
      </c>
      <c r="C1305" s="3">
        <v>4.83287671232877</v>
      </c>
      <c r="D1305" s="4">
        <v>42473</v>
      </c>
      <c r="E1305" s="3">
        <v>0.1271542795</v>
      </c>
      <c r="F1305" s="5" t="s">
        <v>686</v>
      </c>
      <c r="G1305" s="5">
        <v>331</v>
      </c>
      <c r="H1305" s="5" t="s">
        <v>45</v>
      </c>
      <c r="I1305" s="3">
        <v>2.2796842274851</v>
      </c>
      <c r="J1305" s="3">
        <v>24.5222929936306</v>
      </c>
      <c r="K1305" s="3">
        <v>0.650019817677367</v>
      </c>
      <c r="L1305" s="3">
        <v>36.0248447204969</v>
      </c>
      <c r="M1305" s="3">
        <v>0.817849769731616</v>
      </c>
      <c r="N1305" s="3">
        <v>26.1904761904762</v>
      </c>
      <c r="O1305" s="3">
        <v>0.474796233283216</v>
      </c>
      <c r="P1305" s="3">
        <v>74.5033112582781</v>
      </c>
      <c r="Q1305" s="3">
        <v>1.3085454400383</v>
      </c>
      <c r="R1305" s="3">
        <v>66.4383561643836</v>
      </c>
      <c r="S1305" s="3">
        <v>4.33889391075684</v>
      </c>
      <c r="T1305" s="3">
        <v>72.8813559322034</v>
      </c>
      <c r="U1305" s="3">
        <v>14.6145513630619</v>
      </c>
      <c r="V1305" s="3">
        <v>64.5435244161359</v>
      </c>
      <c r="W1305" s="3">
        <v>12.832133653248</v>
      </c>
      <c r="X1305" s="3">
        <v>81.9905213270142</v>
      </c>
      <c r="Y1305" s="3"/>
      <c r="Z1305" s="3"/>
      <c r="AA1305" s="3">
        <v>0.0614855369704275</v>
      </c>
      <c r="AB1305" s="3">
        <v>0.082881010052749</v>
      </c>
      <c r="AC1305" s="3">
        <v>-5.53413654618475</v>
      </c>
      <c r="AD1305" s="3">
        <v>0.740640026561112</v>
      </c>
      <c r="AE1305" s="5">
        <v>2</v>
      </c>
      <c r="AF1305" s="3">
        <v>0.28196698789831</v>
      </c>
      <c r="AG1305" s="3">
        <v>3.33242665877118</v>
      </c>
      <c r="AH1305" s="3">
        <v>5.60494938219354</v>
      </c>
      <c r="AI1305" s="3">
        <v>4.07981486565412</v>
      </c>
      <c r="AJ1305" s="3">
        <v>4.79340940240733</v>
      </c>
      <c r="AK1305" s="3"/>
      <c r="AL1305" s="3"/>
      <c r="AM1305" s="3"/>
      <c r="AN1305" s="5" t="s">
        <v>46</v>
      </c>
      <c r="AO1305" s="1"/>
      <c r="AP1305" s="1"/>
      <c r="AQ1305" s="1"/>
    </row>
    <row r="1306" spans="1:43">
      <c r="A1306" s="1" t="s">
        <v>3650</v>
      </c>
      <c r="B1306" s="1" t="s">
        <v>3651</v>
      </c>
      <c r="C1306" s="3">
        <v>3.71780821917808</v>
      </c>
      <c r="D1306" s="4">
        <v>42880</v>
      </c>
      <c r="E1306" s="3">
        <v>0.5887250926</v>
      </c>
      <c r="F1306" s="5" t="s">
        <v>3652</v>
      </c>
      <c r="G1306" s="5">
        <v>1358</v>
      </c>
      <c r="H1306" s="5" t="s">
        <v>55</v>
      </c>
      <c r="I1306" s="3">
        <v>10.5710240679566</v>
      </c>
      <c r="J1306" s="3">
        <v>48.3363581367211</v>
      </c>
      <c r="K1306" s="3">
        <v>1.69270833333334</v>
      </c>
      <c r="L1306" s="3">
        <v>67.4576271186441</v>
      </c>
      <c r="M1306" s="3">
        <v>3.71845949535193</v>
      </c>
      <c r="N1306" s="3">
        <v>63.375224416517</v>
      </c>
      <c r="O1306" s="3">
        <v>22.03125</v>
      </c>
      <c r="P1306" s="3">
        <v>34.5033112582781</v>
      </c>
      <c r="Q1306" s="3">
        <v>23.9026969857218</v>
      </c>
      <c r="R1306" s="3">
        <v>48.7042682926829</v>
      </c>
      <c r="S1306" s="3">
        <v>49.6168582375479</v>
      </c>
      <c r="T1306" s="3">
        <v>74.70703125</v>
      </c>
      <c r="U1306" s="3">
        <v>159.756097560976</v>
      </c>
      <c r="V1306" s="3">
        <v>37.940379403794</v>
      </c>
      <c r="W1306" s="3">
        <v>126.376811594203</v>
      </c>
      <c r="X1306" s="3">
        <v>38.89816360601</v>
      </c>
      <c r="Y1306" s="3"/>
      <c r="Z1306" s="3"/>
      <c r="AA1306" s="3">
        <v>0.217269733342186</v>
      </c>
      <c r="AB1306" s="3">
        <v>0.270464717575437</v>
      </c>
      <c r="AC1306" s="3">
        <v>-31.7596566523605</v>
      </c>
      <c r="AD1306" s="3">
        <v>0.983594577982239</v>
      </c>
      <c r="AE1306" s="5">
        <v>7</v>
      </c>
      <c r="AF1306" s="3">
        <v>2.25852606326026</v>
      </c>
      <c r="AG1306" s="3">
        <v>56.796715109635</v>
      </c>
      <c r="AH1306" s="3">
        <v>64.3961454094847</v>
      </c>
      <c r="AI1306" s="3">
        <v>31.2171153239128</v>
      </c>
      <c r="AJ1306" s="3"/>
      <c r="AK1306" s="3"/>
      <c r="AL1306" s="3"/>
      <c r="AM1306" s="3"/>
      <c r="AN1306" s="5" t="s">
        <v>46</v>
      </c>
      <c r="AO1306" s="1"/>
      <c r="AP1306" s="1"/>
      <c r="AQ1306" s="1"/>
    </row>
    <row r="1307" spans="1:43">
      <c r="A1307" s="1" t="s">
        <v>3653</v>
      </c>
      <c r="B1307" s="1" t="s">
        <v>3654</v>
      </c>
      <c r="C1307" s="3">
        <v>4.69315068493151</v>
      </c>
      <c r="D1307" s="4">
        <v>42524</v>
      </c>
      <c r="E1307" s="3">
        <v>1.05564113</v>
      </c>
      <c r="F1307" s="5" t="s">
        <v>3612</v>
      </c>
      <c r="G1307" s="5">
        <v>1428</v>
      </c>
      <c r="H1307" s="5" t="s">
        <v>213</v>
      </c>
      <c r="I1307" s="3">
        <v>-1.15452930728241</v>
      </c>
      <c r="J1307" s="3">
        <v>79.2207792207792</v>
      </c>
      <c r="K1307" s="3">
        <v>-0.447227191413248</v>
      </c>
      <c r="L1307" s="3">
        <v>72.7272727272727</v>
      </c>
      <c r="M1307" s="3">
        <v>-0.0897666068222722</v>
      </c>
      <c r="N1307" s="3">
        <v>70.1298701298701</v>
      </c>
      <c r="O1307" s="3">
        <v>-1.76522506619594</v>
      </c>
      <c r="P1307" s="3">
        <v>85.1351351351351</v>
      </c>
      <c r="Q1307" s="3">
        <v>-5.99662162162162</v>
      </c>
      <c r="R1307" s="3">
        <v>87.8378378378378</v>
      </c>
      <c r="S1307" s="3">
        <v>-5.43755310110451</v>
      </c>
      <c r="T1307" s="3">
        <v>79.6875</v>
      </c>
      <c r="U1307" s="3">
        <v>4.40900562851782</v>
      </c>
      <c r="V1307" s="3">
        <v>71.4285714285714</v>
      </c>
      <c r="W1307" s="3">
        <v>8.37390457643623</v>
      </c>
      <c r="X1307" s="3">
        <v>63.265306122449</v>
      </c>
      <c r="Y1307" s="3"/>
      <c r="Z1307" s="3"/>
      <c r="AA1307" s="3">
        <v>-0.126847232643971</v>
      </c>
      <c r="AB1307" s="3">
        <v>0.0546712619209024</v>
      </c>
      <c r="AC1307" s="3">
        <v>-8.67733782645324</v>
      </c>
      <c r="AD1307" s="3">
        <v>0.312515449258464</v>
      </c>
      <c r="AE1307" s="5">
        <v>5</v>
      </c>
      <c r="AF1307" s="3">
        <v>0.242182075255006</v>
      </c>
      <c r="AG1307" s="3">
        <v>-4.00071872830055</v>
      </c>
      <c r="AH1307" s="3">
        <v>1.99255713824171</v>
      </c>
      <c r="AI1307" s="3">
        <v>1.39908715124384</v>
      </c>
      <c r="AJ1307" s="3">
        <v>1.21332449974556</v>
      </c>
      <c r="AK1307" s="3"/>
      <c r="AL1307" s="3"/>
      <c r="AM1307" s="3"/>
      <c r="AN1307" s="5" t="s">
        <v>46</v>
      </c>
      <c r="AO1307" s="1"/>
      <c r="AP1307" s="1"/>
      <c r="AQ1307" s="1"/>
    </row>
    <row r="1308" spans="1:43">
      <c r="A1308" s="1" t="s">
        <v>3655</v>
      </c>
      <c r="B1308" s="1" t="s">
        <v>3656</v>
      </c>
      <c r="C1308" s="3">
        <v>4.5041095890411</v>
      </c>
      <c r="D1308" s="4">
        <v>42593</v>
      </c>
      <c r="E1308" s="3">
        <v>13.288779707</v>
      </c>
      <c r="F1308" s="5" t="s">
        <v>2217</v>
      </c>
      <c r="G1308" s="5">
        <v>1645</v>
      </c>
      <c r="H1308" s="5" t="s">
        <v>93</v>
      </c>
      <c r="I1308" s="3">
        <v>1.31926121372032</v>
      </c>
      <c r="J1308" s="3">
        <v>86.2</v>
      </c>
      <c r="K1308" s="3">
        <v>1.5873015873016</v>
      </c>
      <c r="L1308" s="3">
        <v>51.0901883052527</v>
      </c>
      <c r="M1308" s="3">
        <v>0.611353711790387</v>
      </c>
      <c r="N1308" s="3">
        <v>78.5928143712575</v>
      </c>
      <c r="O1308" s="3">
        <v>4.44242973708069</v>
      </c>
      <c r="P1308" s="3">
        <v>77.9175050301811</v>
      </c>
      <c r="Q1308" s="3">
        <v>7.29878752783137</v>
      </c>
      <c r="R1308" s="3">
        <v>74.6646026831785</v>
      </c>
      <c r="S1308" s="3">
        <v>20.3891921351771</v>
      </c>
      <c r="T1308" s="3">
        <v>76.4425622022234</v>
      </c>
      <c r="U1308" s="3">
        <v>46.7458012743425</v>
      </c>
      <c r="V1308" s="3">
        <v>68.6600221483942</v>
      </c>
      <c r="W1308" s="3">
        <v>47.2883229918525</v>
      </c>
      <c r="X1308" s="3">
        <v>61.6104868913858</v>
      </c>
      <c r="Y1308" s="3"/>
      <c r="Z1308" s="3"/>
      <c r="AA1308" s="3">
        <v>0.265756490470343</v>
      </c>
      <c r="AB1308" s="3">
        <v>0.389982113269566</v>
      </c>
      <c r="AC1308" s="3">
        <v>-6.08352872702453</v>
      </c>
      <c r="AD1308" s="3">
        <v>2.26030907735299</v>
      </c>
      <c r="AE1308" s="5">
        <v>2</v>
      </c>
      <c r="AF1308" s="3">
        <v>1.02297171612357</v>
      </c>
      <c r="AG1308" s="3">
        <v>19.0128185600445</v>
      </c>
      <c r="AH1308" s="3">
        <v>21.1343720521973</v>
      </c>
      <c r="AI1308" s="3">
        <v>13.1831517474774</v>
      </c>
      <c r="AJ1308" s="3">
        <v>12.1484471797386</v>
      </c>
      <c r="AK1308" s="3"/>
      <c r="AL1308" s="3"/>
      <c r="AM1308" s="3"/>
      <c r="AN1308" s="5" t="s">
        <v>46</v>
      </c>
      <c r="AO1308" s="1"/>
      <c r="AP1308" s="1"/>
      <c r="AQ1308" s="1"/>
    </row>
    <row r="1309" spans="1:43">
      <c r="A1309" s="1" t="s">
        <v>3657</v>
      </c>
      <c r="B1309" s="1" t="s">
        <v>3658</v>
      </c>
      <c r="C1309" s="3">
        <v>4.53150684931507</v>
      </c>
      <c r="D1309" s="4">
        <v>42583</v>
      </c>
      <c r="E1309" s="3">
        <v>7.5710507641</v>
      </c>
      <c r="F1309" s="5" t="s">
        <v>3438</v>
      </c>
      <c r="G1309" s="5">
        <v>764</v>
      </c>
      <c r="H1309" s="5" t="s">
        <v>93</v>
      </c>
      <c r="I1309" s="3">
        <v>2.83882783882782</v>
      </c>
      <c r="J1309" s="3">
        <v>71.35</v>
      </c>
      <c r="K1309" s="3">
        <v>1.3537906137184</v>
      </c>
      <c r="L1309" s="3">
        <v>57.0366699702676</v>
      </c>
      <c r="M1309" s="3">
        <v>0.717488789237666</v>
      </c>
      <c r="N1309" s="3">
        <v>77.5449101796407</v>
      </c>
      <c r="O1309" s="3">
        <v>4.47040284991443</v>
      </c>
      <c r="P1309" s="3">
        <v>77.4647887323944</v>
      </c>
      <c r="Q1309" s="3">
        <v>7.08700848715718</v>
      </c>
      <c r="R1309" s="3">
        <v>76.109391124871</v>
      </c>
      <c r="S1309" s="3">
        <v>14.2845560224031</v>
      </c>
      <c r="T1309" s="3">
        <v>88.4065643197459</v>
      </c>
      <c r="U1309" s="3">
        <v>35.656793300373</v>
      </c>
      <c r="V1309" s="3">
        <v>77.8516057585825</v>
      </c>
      <c r="W1309" s="3">
        <v>40.5761518402734</v>
      </c>
      <c r="X1309" s="3">
        <v>68.5393258426966</v>
      </c>
      <c r="Y1309" s="3"/>
      <c r="Z1309" s="3"/>
      <c r="AA1309" s="3">
        <v>0.250094050890809</v>
      </c>
      <c r="AB1309" s="3">
        <v>0.466050463549439</v>
      </c>
      <c r="AC1309" s="3">
        <v>-5.02062708828754</v>
      </c>
      <c r="AD1309" s="3">
        <v>2.38993279043175</v>
      </c>
      <c r="AE1309" s="5">
        <v>1</v>
      </c>
      <c r="AF1309" s="3">
        <v>0.892234974938412</v>
      </c>
      <c r="AG1309" s="3">
        <v>14.2471712204264</v>
      </c>
      <c r="AH1309" s="3">
        <v>16.7268324919124</v>
      </c>
      <c r="AI1309" s="3">
        <v>11.6037594535961</v>
      </c>
      <c r="AJ1309" s="3">
        <v>11.1067589742488</v>
      </c>
      <c r="AK1309" s="3"/>
      <c r="AL1309" s="3"/>
      <c r="AM1309" s="3"/>
      <c r="AN1309" s="5" t="s">
        <v>46</v>
      </c>
      <c r="AO1309" s="1"/>
      <c r="AP1309" s="1"/>
      <c r="AQ1309" s="1"/>
    </row>
    <row r="1310" spans="1:43">
      <c r="A1310" s="1" t="s">
        <v>3659</v>
      </c>
      <c r="B1310" s="1" t="s">
        <v>3660</v>
      </c>
      <c r="C1310" s="3">
        <v>4.96164383561644</v>
      </c>
      <c r="D1310" s="4">
        <v>42426</v>
      </c>
      <c r="E1310" s="3">
        <v>9.8937273563</v>
      </c>
      <c r="F1310" s="5" t="s">
        <v>3545</v>
      </c>
      <c r="G1310" s="5">
        <v>1812</v>
      </c>
      <c r="H1310" s="5" t="s">
        <v>50</v>
      </c>
      <c r="I1310" s="3">
        <v>0.198216055500492</v>
      </c>
      <c r="J1310" s="3">
        <v>36.1768646717284</v>
      </c>
      <c r="K1310" s="3">
        <v>0</v>
      </c>
      <c r="L1310" s="3">
        <v>43.3820274457725</v>
      </c>
      <c r="M1310" s="3">
        <v>0</v>
      </c>
      <c r="N1310" s="3">
        <v>34.1495992876224</v>
      </c>
      <c r="O1310" s="3">
        <v>0.90103851314992</v>
      </c>
      <c r="P1310" s="3">
        <v>15.3494746459571</v>
      </c>
      <c r="Q1310" s="3">
        <v>1.39275897374031</v>
      </c>
      <c r="R1310" s="3">
        <v>19.0246257846451</v>
      </c>
      <c r="S1310" s="3">
        <v>3.19536163268655</v>
      </c>
      <c r="T1310" s="3">
        <v>9.83050847457627</v>
      </c>
      <c r="U1310" s="3">
        <v>8.19297952906094</v>
      </c>
      <c r="V1310" s="3">
        <v>16.640866873065</v>
      </c>
      <c r="W1310" s="3">
        <v>15.6045141461412</v>
      </c>
      <c r="X1310" s="3">
        <v>24.487594390507</v>
      </c>
      <c r="Y1310" s="3"/>
      <c r="Z1310" s="3"/>
      <c r="AA1310" s="3">
        <v>0.152169927077342</v>
      </c>
      <c r="AB1310" s="3">
        <v>0.668373162835611</v>
      </c>
      <c r="AC1310" s="3">
        <v>-1.44787644787647</v>
      </c>
      <c r="AD1310" s="3">
        <v>3.41394054959225</v>
      </c>
      <c r="AE1310" s="5">
        <v>3</v>
      </c>
      <c r="AF1310" s="3">
        <v>0.404704746952319</v>
      </c>
      <c r="AG1310" s="3">
        <v>3.64730256248655</v>
      </c>
      <c r="AH1310" s="3">
        <v>4.17207111513658</v>
      </c>
      <c r="AI1310" s="3">
        <v>5.11728223749666</v>
      </c>
      <c r="AJ1310" s="3">
        <v>4.72361192422786</v>
      </c>
      <c r="AK1310" s="3"/>
      <c r="AL1310" s="3"/>
      <c r="AM1310" s="3">
        <v>100</v>
      </c>
      <c r="AN1310" s="5" t="s">
        <v>56</v>
      </c>
      <c r="AO1310" s="1"/>
      <c r="AP1310" s="1"/>
      <c r="AQ1310" s="1"/>
    </row>
    <row r="1311" spans="1:43">
      <c r="A1311" s="1" t="s">
        <v>3661</v>
      </c>
      <c r="B1311" s="1" t="s">
        <v>3662</v>
      </c>
      <c r="C1311" s="3">
        <v>4.89041095890411</v>
      </c>
      <c r="D1311" s="4">
        <v>42452</v>
      </c>
      <c r="E1311" s="3">
        <v>0.1931130637</v>
      </c>
      <c r="F1311" s="5" t="s">
        <v>3663</v>
      </c>
      <c r="G1311" s="5">
        <v>211</v>
      </c>
      <c r="H1311" s="5" t="s">
        <v>45</v>
      </c>
      <c r="I1311" s="3">
        <v>-0.899840215288887</v>
      </c>
      <c r="J1311" s="3">
        <v>88.3757961783439</v>
      </c>
      <c r="K1311" s="3">
        <v>0.0594378874076524</v>
      </c>
      <c r="L1311" s="3">
        <v>76.2422360248447</v>
      </c>
      <c r="M1311" s="3">
        <v>-0.924836051790829</v>
      </c>
      <c r="N1311" s="3">
        <v>75.8730158730159</v>
      </c>
      <c r="O1311" s="3">
        <v>-0.405679513184596</v>
      </c>
      <c r="P1311" s="3">
        <v>84.1059602649007</v>
      </c>
      <c r="Q1311" s="3">
        <v>-0.540175557056059</v>
      </c>
      <c r="R1311" s="3">
        <v>82.7054794520548</v>
      </c>
      <c r="S1311" s="3">
        <v>3.0159979019145</v>
      </c>
      <c r="T1311" s="3">
        <v>81.1676082862524</v>
      </c>
      <c r="U1311" s="3">
        <v>8.11009174311925</v>
      </c>
      <c r="V1311" s="3">
        <v>87.2611464968153</v>
      </c>
      <c r="W1311" s="3">
        <v>14.4633317144245</v>
      </c>
      <c r="X1311" s="3">
        <v>75.8293838862559</v>
      </c>
      <c r="Y1311" s="3"/>
      <c r="Z1311" s="3"/>
      <c r="AA1311" s="3">
        <v>0.059653860030388</v>
      </c>
      <c r="AB1311" s="3">
        <v>0.266614731704581</v>
      </c>
      <c r="AC1311" s="3">
        <v>-3.41367184149583</v>
      </c>
      <c r="AD1311" s="3">
        <v>1.3466847042338</v>
      </c>
      <c r="AE1311" s="5">
        <v>2</v>
      </c>
      <c r="AF1311" s="3">
        <v>0.375194314653201</v>
      </c>
      <c r="AG1311" s="3">
        <v>1.65732197535542</v>
      </c>
      <c r="AH1311" s="3">
        <v>4.89563531962678</v>
      </c>
      <c r="AI1311" s="3">
        <v>4.50057046691259</v>
      </c>
      <c r="AJ1311" s="3">
        <v>3.79096820473459</v>
      </c>
      <c r="AK1311" s="3"/>
      <c r="AL1311" s="3"/>
      <c r="AM1311" s="3"/>
      <c r="AN1311" s="5" t="s">
        <v>46</v>
      </c>
      <c r="AO1311" s="1"/>
      <c r="AP1311" s="1"/>
      <c r="AQ1311" s="1"/>
    </row>
    <row r="1312" spans="1:43">
      <c r="A1312" s="1" t="s">
        <v>3664</v>
      </c>
      <c r="B1312" s="1" t="s">
        <v>3665</v>
      </c>
      <c r="C1312" s="3">
        <v>4.92876712328767</v>
      </c>
      <c r="D1312" s="4">
        <v>42438</v>
      </c>
      <c r="E1312" s="3">
        <v>32.3617961724</v>
      </c>
      <c r="F1312" s="5" t="s">
        <v>737</v>
      </c>
      <c r="G1312" s="5">
        <v>1800</v>
      </c>
      <c r="H1312" s="5" t="s">
        <v>50</v>
      </c>
      <c r="I1312" s="3">
        <v>0.113711740737244</v>
      </c>
      <c r="J1312" s="3">
        <v>51.8981688253685</v>
      </c>
      <c r="K1312" s="3">
        <v>-0.0189268477335059</v>
      </c>
      <c r="L1312" s="3">
        <v>62.8596724214254</v>
      </c>
      <c r="M1312" s="3">
        <v>-0.170084097136918</v>
      </c>
      <c r="N1312" s="3">
        <v>67.7649154051647</v>
      </c>
      <c r="O1312" s="3">
        <v>0.609465765165221</v>
      </c>
      <c r="P1312" s="3">
        <v>58.6112380082229</v>
      </c>
      <c r="Q1312" s="3">
        <v>1.03280099454911</v>
      </c>
      <c r="R1312" s="3">
        <v>59.9227426364075</v>
      </c>
      <c r="S1312" s="3">
        <v>1.54748173779315</v>
      </c>
      <c r="T1312" s="3">
        <v>66.271186440678</v>
      </c>
      <c r="U1312" s="3">
        <v>5.76076670975478</v>
      </c>
      <c r="V1312" s="3">
        <v>62.4613003095975</v>
      </c>
      <c r="W1312" s="3">
        <v>13.4535335664868</v>
      </c>
      <c r="X1312" s="3">
        <v>53.0744336569579</v>
      </c>
      <c r="Y1312" s="3"/>
      <c r="Z1312" s="3"/>
      <c r="AA1312" s="3">
        <v>0.00907861419640719</v>
      </c>
      <c r="AB1312" s="3">
        <v>0.42953669199196</v>
      </c>
      <c r="AC1312" s="3">
        <v>-2.41269245212165</v>
      </c>
      <c r="AD1312" s="3">
        <v>1.77776747343902</v>
      </c>
      <c r="AE1312" s="5">
        <v>4</v>
      </c>
      <c r="AF1312" s="3">
        <v>0.35161608224399</v>
      </c>
      <c r="AG1312" s="3">
        <v>2.31827795462187</v>
      </c>
      <c r="AH1312" s="3">
        <v>3.06396441012151</v>
      </c>
      <c r="AI1312" s="3">
        <v>4.43393206725504</v>
      </c>
      <c r="AJ1312" s="3">
        <v>4.12821106172758</v>
      </c>
      <c r="AK1312" s="3"/>
      <c r="AL1312" s="3"/>
      <c r="AM1312" s="3">
        <v>100</v>
      </c>
      <c r="AN1312" s="5" t="s">
        <v>56</v>
      </c>
      <c r="AO1312" s="1"/>
      <c r="AP1312" s="1"/>
      <c r="AQ1312" s="1"/>
    </row>
    <row r="1313" spans="1:43">
      <c r="A1313" s="1" t="s">
        <v>3666</v>
      </c>
      <c r="B1313" s="1" t="s">
        <v>3667</v>
      </c>
      <c r="C1313" s="3">
        <v>4.60821917808219</v>
      </c>
      <c r="D1313" s="4">
        <v>42555</v>
      </c>
      <c r="E1313" s="3">
        <v>0.9660109365</v>
      </c>
      <c r="F1313" s="5" t="s">
        <v>3668</v>
      </c>
      <c r="G1313" s="5">
        <v>434</v>
      </c>
      <c r="H1313" s="5" t="s">
        <v>93</v>
      </c>
      <c r="I1313" s="3">
        <v>21.0337768679632</v>
      </c>
      <c r="J1313" s="3">
        <v>1.05</v>
      </c>
      <c r="K1313" s="3">
        <v>3.27510917030568</v>
      </c>
      <c r="L1313" s="3">
        <v>23.6868186323092</v>
      </c>
      <c r="M1313" s="3">
        <v>13.4292565947242</v>
      </c>
      <c r="N1313" s="3">
        <v>1.34730538922156</v>
      </c>
      <c r="O1313" s="3">
        <v>35.9195402298851</v>
      </c>
      <c r="P1313" s="3">
        <v>0.804828973843058</v>
      </c>
      <c r="Q1313" s="3">
        <v>50.5410566518142</v>
      </c>
      <c r="R1313" s="3">
        <v>1.96078431372549</v>
      </c>
      <c r="S1313" s="3">
        <v>89.9598393574297</v>
      </c>
      <c r="T1313" s="3">
        <v>8.57596611964002</v>
      </c>
      <c r="U1313" s="3">
        <v>136.027944111776</v>
      </c>
      <c r="V1313" s="3">
        <v>25.8582502768549</v>
      </c>
      <c r="W1313" s="3">
        <v>103.879310344828</v>
      </c>
      <c r="X1313" s="3">
        <v>28.5268414481898</v>
      </c>
      <c r="Y1313" s="3"/>
      <c r="Z1313" s="3"/>
      <c r="AA1313" s="3">
        <v>0.353305737960933</v>
      </c>
      <c r="AB1313" s="3">
        <v>0.230615367582742</v>
      </c>
      <c r="AC1313" s="3">
        <v>-29.1666666666667</v>
      </c>
      <c r="AD1313" s="3">
        <v>0.917026841110794</v>
      </c>
      <c r="AE1313" s="5">
        <v>5</v>
      </c>
      <c r="AF1313" s="3">
        <v>1.76261652204167</v>
      </c>
      <c r="AG1313" s="3">
        <v>89.9779660946422</v>
      </c>
      <c r="AH1313" s="3">
        <v>59.5334123904375</v>
      </c>
      <c r="AI1313" s="3">
        <v>26.1289579192208</v>
      </c>
      <c r="AJ1313" s="3">
        <v>28.0059192978366</v>
      </c>
      <c r="AK1313" s="3"/>
      <c r="AL1313" s="3"/>
      <c r="AM1313" s="3"/>
      <c r="AN1313" s="5" t="s">
        <v>51</v>
      </c>
      <c r="AO1313" s="1"/>
      <c r="AP1313" s="1"/>
      <c r="AQ1313" s="1"/>
    </row>
    <row r="1314" spans="1:43">
      <c r="A1314" s="1" t="s">
        <v>3669</v>
      </c>
      <c r="B1314" s="1" t="s">
        <v>3670</v>
      </c>
      <c r="C1314" s="3">
        <v>4.96438356164384</v>
      </c>
      <c r="D1314" s="4">
        <v>42425</v>
      </c>
      <c r="E1314" s="3">
        <v>43.6113858887</v>
      </c>
      <c r="F1314" s="5" t="s">
        <v>1130</v>
      </c>
      <c r="G1314" s="5">
        <v>205</v>
      </c>
      <c r="H1314" s="5" t="s">
        <v>50</v>
      </c>
      <c r="I1314" s="3">
        <v>0.399201596806381</v>
      </c>
      <c r="J1314" s="3">
        <v>7.50334970969183</v>
      </c>
      <c r="K1314" s="3">
        <v>0</v>
      </c>
      <c r="L1314" s="3">
        <v>43.3820274457725</v>
      </c>
      <c r="M1314" s="3">
        <v>0.0995024875622024</v>
      </c>
      <c r="N1314" s="3">
        <v>19.7684772929653</v>
      </c>
      <c r="O1314" s="3">
        <v>0.700700700700694</v>
      </c>
      <c r="P1314" s="3">
        <v>46.5052535404294</v>
      </c>
      <c r="Q1314" s="3">
        <v>1.3091641490433</v>
      </c>
      <c r="R1314" s="3">
        <v>25.7363592467407</v>
      </c>
      <c r="S1314" s="3">
        <v>1.4044555774312</v>
      </c>
      <c r="T1314" s="3">
        <v>71.0169491525424</v>
      </c>
      <c r="U1314" s="3">
        <v>4.38520192523365</v>
      </c>
      <c r="V1314" s="3">
        <v>87.3839009287926</v>
      </c>
      <c r="W1314" s="3">
        <v>9.93323431102363</v>
      </c>
      <c r="X1314" s="3">
        <v>86.4077669902913</v>
      </c>
      <c r="Y1314" s="3"/>
      <c r="Z1314" s="3"/>
      <c r="AA1314" s="3">
        <v>0.00167517982718255</v>
      </c>
      <c r="AB1314" s="3">
        <v>0.235550892559023</v>
      </c>
      <c r="AC1314" s="3">
        <v>-2.89224826683326</v>
      </c>
      <c r="AD1314" s="3">
        <v>1.10681456861679</v>
      </c>
      <c r="AE1314" s="5">
        <v>4</v>
      </c>
      <c r="AF1314" s="3">
        <v>0.260826681863574</v>
      </c>
      <c r="AG1314" s="3">
        <v>2.07371548332591</v>
      </c>
      <c r="AH1314" s="3">
        <v>2.35878858709455</v>
      </c>
      <c r="AI1314" s="3">
        <v>3.36595667671664</v>
      </c>
      <c r="AJ1314" s="3">
        <v>2.54002281996386</v>
      </c>
      <c r="AK1314" s="3"/>
      <c r="AL1314" s="3"/>
      <c r="AM1314" s="3">
        <v>100</v>
      </c>
      <c r="AN1314" s="5" t="s">
        <v>56</v>
      </c>
      <c r="AO1314" s="1"/>
      <c r="AP1314" s="1"/>
      <c r="AQ1314" s="1"/>
    </row>
    <row r="1315" spans="1:43">
      <c r="A1315" s="1" t="s">
        <v>3671</v>
      </c>
      <c r="B1315" s="1" t="s">
        <v>3672</v>
      </c>
      <c r="C1315" s="3">
        <v>4.8958904109589</v>
      </c>
      <c r="D1315" s="4">
        <v>42450</v>
      </c>
      <c r="E1315" s="3">
        <v>17.4298125408</v>
      </c>
      <c r="F1315" s="5" t="s">
        <v>3673</v>
      </c>
      <c r="G1315" s="5">
        <v>1788</v>
      </c>
      <c r="H1315" s="5" t="s">
        <v>93</v>
      </c>
      <c r="I1315" s="3">
        <v>10.2877697841727</v>
      </c>
      <c r="J1315" s="3">
        <v>29.05</v>
      </c>
      <c r="K1315" s="3">
        <v>3.12815338042381</v>
      </c>
      <c r="L1315" s="3">
        <v>26.1645193260654</v>
      </c>
      <c r="M1315" s="3">
        <v>6.71771667246779</v>
      </c>
      <c r="N1315" s="3">
        <v>18.6626746506986</v>
      </c>
      <c r="O1315" s="3">
        <v>17.6515732924021</v>
      </c>
      <c r="P1315" s="3">
        <v>30.8350100603622</v>
      </c>
      <c r="Q1315" s="3">
        <v>24.179829890644</v>
      </c>
      <c r="R1315" s="3">
        <v>28.9989680082559</v>
      </c>
      <c r="S1315" s="3">
        <v>112.326869806094</v>
      </c>
      <c r="T1315" s="3">
        <v>2.22339862361038</v>
      </c>
      <c r="U1315" s="3">
        <v>183.102493074792</v>
      </c>
      <c r="V1315" s="3">
        <v>10.3543743078627</v>
      </c>
      <c r="W1315" s="3">
        <v>187.887323943662</v>
      </c>
      <c r="X1315" s="3">
        <v>3.74531835205993</v>
      </c>
      <c r="Y1315" s="3"/>
      <c r="Z1315" s="3"/>
      <c r="AA1315" s="3">
        <v>0.507531762826983</v>
      </c>
      <c r="AB1315" s="3">
        <v>0.605813596969691</v>
      </c>
      <c r="AC1315" s="3">
        <v>-13.5542168674699</v>
      </c>
      <c r="AD1315" s="3">
        <v>3.11089829385074</v>
      </c>
      <c r="AE1315" s="5">
        <v>2</v>
      </c>
      <c r="AF1315" s="3">
        <v>2.97350838641655</v>
      </c>
      <c r="AG1315" s="3">
        <v>103.848317214637</v>
      </c>
      <c r="AH1315" s="3">
        <v>66.4097612803398</v>
      </c>
      <c r="AI1315" s="3">
        <v>41.233421640263</v>
      </c>
      <c r="AJ1315" s="3">
        <v>31.5568167514366</v>
      </c>
      <c r="AK1315" s="3"/>
      <c r="AL1315" s="3"/>
      <c r="AM1315" s="3"/>
      <c r="AN1315" s="5" t="s">
        <v>46</v>
      </c>
      <c r="AO1315" s="1"/>
      <c r="AP1315" s="1"/>
      <c r="AQ1315" s="1"/>
    </row>
    <row r="1316" spans="1:43">
      <c r="A1316" s="1" t="s">
        <v>3674</v>
      </c>
      <c r="B1316" s="1" t="s">
        <v>3675</v>
      </c>
      <c r="C1316" s="3">
        <v>4.94246575342466</v>
      </c>
      <c r="D1316" s="4">
        <v>42433</v>
      </c>
      <c r="E1316" s="3">
        <v>9.8892443052</v>
      </c>
      <c r="F1316" s="5" t="s">
        <v>3676</v>
      </c>
      <c r="G1316" s="5">
        <v>279</v>
      </c>
      <c r="H1316" s="5" t="s">
        <v>50</v>
      </c>
      <c r="I1316" s="3">
        <v>0.357142857142858</v>
      </c>
      <c r="J1316" s="3">
        <v>10.8083966056275</v>
      </c>
      <c r="K1316" s="3">
        <v>0.0937382827146609</v>
      </c>
      <c r="L1316" s="3">
        <v>3.71845949535193</v>
      </c>
      <c r="M1316" s="3">
        <v>0.12189404594467</v>
      </c>
      <c r="N1316" s="3">
        <v>17.6313446126447</v>
      </c>
      <c r="O1316" s="3">
        <v>0.621937429325294</v>
      </c>
      <c r="P1316" s="3">
        <v>57.1037003197807</v>
      </c>
      <c r="Q1316" s="3">
        <v>1.13657889751845</v>
      </c>
      <c r="R1316" s="3">
        <v>48.7204249154998</v>
      </c>
      <c r="S1316" s="3">
        <v>1.87959164201889</v>
      </c>
      <c r="T1316" s="3">
        <v>51.4689265536723</v>
      </c>
      <c r="U1316" s="3">
        <v>6.99472054604719</v>
      </c>
      <c r="V1316" s="3">
        <v>30.1083591331269</v>
      </c>
      <c r="W1316" s="3">
        <v>13.9743487743412</v>
      </c>
      <c r="X1316" s="3">
        <v>45.3074433656958</v>
      </c>
      <c r="Y1316" s="3"/>
      <c r="Z1316" s="3"/>
      <c r="AA1316" s="3">
        <v>0.0419115055211319</v>
      </c>
      <c r="AB1316" s="3">
        <v>0.567304395333071</v>
      </c>
      <c r="AC1316" s="3">
        <v>-1.48918235459398</v>
      </c>
      <c r="AD1316" s="3">
        <v>2.98704440118074</v>
      </c>
      <c r="AE1316" s="5">
        <v>3</v>
      </c>
      <c r="AF1316" s="3">
        <v>0.365531877432903</v>
      </c>
      <c r="AG1316" s="3">
        <v>2.4872623608166</v>
      </c>
      <c r="AH1316" s="3">
        <v>3.65525576311041</v>
      </c>
      <c r="AI1316" s="3">
        <v>4.61447114927971</v>
      </c>
      <c r="AJ1316" s="3">
        <v>4.29238760844397</v>
      </c>
      <c r="AK1316" s="3"/>
      <c r="AL1316" s="3"/>
      <c r="AM1316" s="3">
        <v>1</v>
      </c>
      <c r="AN1316" s="5" t="s">
        <v>51</v>
      </c>
      <c r="AO1316" s="1"/>
      <c r="AP1316" s="1"/>
      <c r="AQ1316" s="1"/>
    </row>
    <row r="1317" spans="1:43">
      <c r="A1317" s="1" t="s">
        <v>3677</v>
      </c>
      <c r="B1317" s="1" t="s">
        <v>3678</v>
      </c>
      <c r="C1317" s="3">
        <v>4.77260273972603</v>
      </c>
      <c r="D1317" s="4">
        <v>42495</v>
      </c>
      <c r="E1317" s="3">
        <v>2.1223424296</v>
      </c>
      <c r="F1317" s="5" t="s">
        <v>3679</v>
      </c>
      <c r="G1317" s="5">
        <v>71</v>
      </c>
      <c r="H1317" s="5" t="s">
        <v>50</v>
      </c>
      <c r="I1317" s="3">
        <v>0.209125475285171</v>
      </c>
      <c r="J1317" s="3">
        <v>34.4350156319786</v>
      </c>
      <c r="K1317" s="3">
        <v>0.0189753320682944</v>
      </c>
      <c r="L1317" s="3">
        <v>35.5467020805666</v>
      </c>
      <c r="M1317" s="3">
        <v>0.0379578667678745</v>
      </c>
      <c r="N1317" s="3">
        <v>29.2520035618878</v>
      </c>
      <c r="O1317" s="3">
        <v>0.668449197860969</v>
      </c>
      <c r="P1317" s="3">
        <v>52.2156235724075</v>
      </c>
      <c r="Q1317" s="3">
        <v>1.11260310761556</v>
      </c>
      <c r="R1317" s="3">
        <v>51.6658619024626</v>
      </c>
      <c r="S1317" s="3">
        <v>3.02971071149333</v>
      </c>
      <c r="T1317" s="3">
        <v>12.0338983050847</v>
      </c>
      <c r="U1317" s="3">
        <v>9.96140607072077</v>
      </c>
      <c r="V1317" s="3">
        <v>6.11455108359133</v>
      </c>
      <c r="W1317" s="3">
        <v>16.4347249834327</v>
      </c>
      <c r="X1317" s="3">
        <v>18.4466019417476</v>
      </c>
      <c r="Y1317" s="3"/>
      <c r="Z1317" s="3"/>
      <c r="AA1317" s="3">
        <v>0.128791074415018</v>
      </c>
      <c r="AB1317" s="3">
        <v>0.214629429204677</v>
      </c>
      <c r="AC1317" s="3">
        <v>-5.93924001172219</v>
      </c>
      <c r="AD1317" s="3">
        <v>0.874374959866635</v>
      </c>
      <c r="AE1317" s="5">
        <v>2</v>
      </c>
      <c r="AF1317" s="3">
        <v>0.425132330073517</v>
      </c>
      <c r="AG1317" s="3">
        <v>3.25362305460186</v>
      </c>
      <c r="AH1317" s="3">
        <v>6.50006774468237</v>
      </c>
      <c r="AI1317" s="3">
        <v>5.17758323449944</v>
      </c>
      <c r="AJ1317" s="3">
        <v>2.22431259100124</v>
      </c>
      <c r="AK1317" s="3"/>
      <c r="AL1317" s="3"/>
      <c r="AM1317" s="3"/>
      <c r="AN1317" s="5" t="s">
        <v>51</v>
      </c>
      <c r="AO1317" s="1"/>
      <c r="AP1317" s="1"/>
      <c r="AQ1317" s="1"/>
    </row>
    <row r="1318" spans="1:43">
      <c r="A1318" s="1" t="s">
        <v>3680</v>
      </c>
      <c r="B1318" s="1" t="s">
        <v>3681</v>
      </c>
      <c r="C1318" s="3">
        <v>4.73424657534247</v>
      </c>
      <c r="D1318" s="4">
        <v>42509</v>
      </c>
      <c r="E1318" s="3">
        <v>5.0856788012</v>
      </c>
      <c r="F1318" s="5" t="s">
        <v>3682</v>
      </c>
      <c r="G1318" s="5">
        <v>1729</v>
      </c>
      <c r="H1318" s="5" t="s">
        <v>93</v>
      </c>
      <c r="I1318" s="3">
        <v>5.16185476815398</v>
      </c>
      <c r="J1318" s="3">
        <v>51.9</v>
      </c>
      <c r="K1318" s="3">
        <v>1.52027027027027</v>
      </c>
      <c r="L1318" s="3">
        <v>53.1714568880079</v>
      </c>
      <c r="M1318" s="3">
        <v>2.47229326513213</v>
      </c>
      <c r="N1318" s="3">
        <v>48.3532934131737</v>
      </c>
      <c r="O1318" s="3">
        <v>10.0732600732601</v>
      </c>
      <c r="P1318" s="3">
        <v>49.8490945674044</v>
      </c>
      <c r="Q1318" s="3">
        <v>10.4779411764706</v>
      </c>
      <c r="R1318" s="3">
        <v>58.3075335397317</v>
      </c>
      <c r="S1318" s="3">
        <v>31.0796074154853</v>
      </c>
      <c r="T1318" s="3">
        <v>61.1434621492853</v>
      </c>
      <c r="U1318" s="3">
        <v>45.6969696969697</v>
      </c>
      <c r="V1318" s="3">
        <v>69.2137320044297</v>
      </c>
      <c r="W1318" s="3">
        <v>12.7579737335835</v>
      </c>
      <c r="X1318" s="3">
        <v>96.8164794007491</v>
      </c>
      <c r="Y1318" s="3"/>
      <c r="Z1318" s="3"/>
      <c r="AA1318" s="3">
        <v>0.238011001724361</v>
      </c>
      <c r="AB1318" s="3">
        <v>0.0383763795107198</v>
      </c>
      <c r="AC1318" s="3">
        <v>-30.6620209059233</v>
      </c>
      <c r="AD1318" s="3">
        <v>0.132934258212295</v>
      </c>
      <c r="AE1318" s="5">
        <v>4</v>
      </c>
      <c r="AF1318" s="3">
        <v>0.224974082018151</v>
      </c>
      <c r="AG1318" s="3">
        <v>23.9116602877572</v>
      </c>
      <c r="AH1318" s="3">
        <v>21.2742758355506</v>
      </c>
      <c r="AI1318" s="3">
        <v>2.9865472194684</v>
      </c>
      <c r="AJ1318" s="3">
        <v>4.56445969025225</v>
      </c>
      <c r="AK1318" s="3"/>
      <c r="AL1318" s="3"/>
      <c r="AM1318" s="3">
        <v>1</v>
      </c>
      <c r="AN1318" s="5" t="s">
        <v>56</v>
      </c>
      <c r="AO1318" s="1"/>
      <c r="AP1318" s="1"/>
      <c r="AQ1318" s="1"/>
    </row>
    <row r="1319" spans="1:43">
      <c r="A1319" s="1" t="s">
        <v>3683</v>
      </c>
      <c r="B1319" s="1" t="s">
        <v>3684</v>
      </c>
      <c r="C1319" s="3">
        <v>4.87397260273973</v>
      </c>
      <c r="D1319" s="4">
        <v>42458</v>
      </c>
      <c r="E1319" s="3">
        <v>9.9142411778</v>
      </c>
      <c r="F1319" s="5" t="s">
        <v>3685</v>
      </c>
      <c r="G1319" s="5">
        <v>1632</v>
      </c>
      <c r="H1319" s="5" t="s">
        <v>93</v>
      </c>
      <c r="I1319" s="3">
        <v>15.9080866106938</v>
      </c>
      <c r="J1319" s="3">
        <v>6.25</v>
      </c>
      <c r="K1319" s="3">
        <v>3.8811881188119</v>
      </c>
      <c r="L1319" s="3">
        <v>14.1724479682854</v>
      </c>
      <c r="M1319" s="3">
        <v>9.7489539748954</v>
      </c>
      <c r="N1319" s="3">
        <v>6.48702594810379</v>
      </c>
      <c r="O1319" s="3">
        <v>25.1699641895926</v>
      </c>
      <c r="P1319" s="3">
        <v>10.9657947686117</v>
      </c>
      <c r="Q1319" s="3">
        <v>22.2120288404884</v>
      </c>
      <c r="R1319" s="3">
        <v>32.1981424148607</v>
      </c>
      <c r="S1319" s="3">
        <v>68.4562113061889</v>
      </c>
      <c r="T1319" s="3">
        <v>24.2456326098465</v>
      </c>
      <c r="U1319" s="3">
        <v>178.542496612208</v>
      </c>
      <c r="V1319" s="3">
        <v>11.7386489479513</v>
      </c>
      <c r="W1319" s="3">
        <v>178.292682713901</v>
      </c>
      <c r="X1319" s="3">
        <v>4.74406991260924</v>
      </c>
      <c r="Y1319" s="3"/>
      <c r="Z1319" s="3"/>
      <c r="AA1319" s="3">
        <v>0.291875618314229</v>
      </c>
      <c r="AB1319" s="3">
        <v>0.44761228229233</v>
      </c>
      <c r="AC1319" s="3">
        <v>-17.1084337349398</v>
      </c>
      <c r="AD1319" s="3">
        <v>2.37142993914832</v>
      </c>
      <c r="AE1319" s="5">
        <v>5</v>
      </c>
      <c r="AF1319" s="3">
        <v>2.83049807729339</v>
      </c>
      <c r="AG1319" s="3">
        <v>71.2992093742979</v>
      </c>
      <c r="AH1319" s="3">
        <v>68.2032896947354</v>
      </c>
      <c r="AI1319" s="3">
        <v>37.9528632771491</v>
      </c>
      <c r="AJ1319" s="3">
        <v>34.8249142287731</v>
      </c>
      <c r="AK1319" s="3"/>
      <c r="AL1319" s="3"/>
      <c r="AM1319" s="3"/>
      <c r="AN1319" s="5" t="s">
        <v>46</v>
      </c>
      <c r="AO1319" s="1"/>
      <c r="AP1319" s="1"/>
      <c r="AQ1319" s="1"/>
    </row>
    <row r="1320" spans="1:43">
      <c r="A1320" s="1" t="s">
        <v>3686</v>
      </c>
      <c r="B1320" s="1" t="s">
        <v>3687</v>
      </c>
      <c r="C1320" s="3">
        <v>4.89041095890411</v>
      </c>
      <c r="D1320" s="4">
        <v>42452</v>
      </c>
      <c r="E1320" s="3">
        <v>51.2877680437</v>
      </c>
      <c r="F1320" s="5" t="s">
        <v>3688</v>
      </c>
      <c r="G1320" s="5">
        <v>591</v>
      </c>
      <c r="H1320" s="5" t="s">
        <v>50</v>
      </c>
      <c r="I1320" s="3">
        <v>0.13163346653815</v>
      </c>
      <c r="J1320" s="3">
        <v>48.3251451540866</v>
      </c>
      <c r="K1320" s="3">
        <v>-0.0473531260307331</v>
      </c>
      <c r="L1320" s="3">
        <v>78.5303231518371</v>
      </c>
      <c r="M1320" s="3">
        <v>-0.091262292890783</v>
      </c>
      <c r="N1320" s="3">
        <v>53.3392698130009</v>
      </c>
      <c r="O1320" s="3">
        <v>0.618442536964043</v>
      </c>
      <c r="P1320" s="3">
        <v>57.560529922339</v>
      </c>
      <c r="Q1320" s="3">
        <v>1.23726271827959</v>
      </c>
      <c r="R1320" s="3">
        <v>34.8623853211009</v>
      </c>
      <c r="S1320" s="3">
        <v>2.2955413391838</v>
      </c>
      <c r="T1320" s="3">
        <v>30.9604519774011</v>
      </c>
      <c r="U1320" s="3">
        <v>6.31781655260233</v>
      </c>
      <c r="V1320" s="3">
        <v>47.9876160990712</v>
      </c>
      <c r="W1320" s="3">
        <v>16.1708702847683</v>
      </c>
      <c r="X1320" s="3">
        <v>20.7119741100324</v>
      </c>
      <c r="Y1320" s="3"/>
      <c r="Z1320" s="3"/>
      <c r="AA1320" s="3">
        <v>0.0728658310860588</v>
      </c>
      <c r="AB1320" s="3">
        <v>0.61227820356947</v>
      </c>
      <c r="AC1320" s="3">
        <v>-1.9040071657693</v>
      </c>
      <c r="AD1320" s="3">
        <v>2.68578169906308</v>
      </c>
      <c r="AE1320" s="5">
        <v>3</v>
      </c>
      <c r="AF1320" s="3">
        <v>0.422256993208524</v>
      </c>
      <c r="AG1320" s="3">
        <v>2.87751870983541</v>
      </c>
      <c r="AH1320" s="3">
        <v>3.24018891868496</v>
      </c>
      <c r="AI1320" s="3">
        <v>5.22483822300046</v>
      </c>
      <c r="AJ1320" s="3">
        <v>4.85134655413222</v>
      </c>
      <c r="AK1320" s="3"/>
      <c r="AL1320" s="3"/>
      <c r="AM1320" s="3"/>
      <c r="AN1320" s="5" t="s">
        <v>51</v>
      </c>
      <c r="AO1320" s="1"/>
      <c r="AP1320" s="1"/>
      <c r="AQ1320" s="1"/>
    </row>
    <row r="1321" spans="1:43">
      <c r="A1321" s="1" t="s">
        <v>3689</v>
      </c>
      <c r="B1321" s="1" t="s">
        <v>3690</v>
      </c>
      <c r="C1321" s="3">
        <v>4.80821917808219</v>
      </c>
      <c r="D1321" s="4">
        <v>42482</v>
      </c>
      <c r="E1321" s="3">
        <v>0.1566398084</v>
      </c>
      <c r="F1321" s="5" t="s">
        <v>3691</v>
      </c>
      <c r="G1321" s="5">
        <v>162</v>
      </c>
      <c r="H1321" s="5" t="s">
        <v>93</v>
      </c>
      <c r="I1321" s="3">
        <v>1.63636363636364</v>
      </c>
      <c r="J1321" s="3">
        <v>84.1</v>
      </c>
      <c r="K1321" s="3">
        <v>3.71057513914657</v>
      </c>
      <c r="L1321" s="3">
        <v>15.9563924677899</v>
      </c>
      <c r="M1321" s="3">
        <v>-2.18722659667541</v>
      </c>
      <c r="N1321" s="3">
        <v>93.0139720558882</v>
      </c>
      <c r="O1321" s="3">
        <v>7.50000000000001</v>
      </c>
      <c r="P1321" s="3">
        <v>58.1991951710262</v>
      </c>
      <c r="Q1321" s="3">
        <v>6.17283950617286</v>
      </c>
      <c r="R1321" s="3">
        <v>80.6501547987616</v>
      </c>
      <c r="S1321" s="3">
        <v>7.60346487006739</v>
      </c>
      <c r="T1321" s="3">
        <v>96.0296453149815</v>
      </c>
      <c r="U1321" s="3">
        <v>15.1390319258497</v>
      </c>
      <c r="V1321" s="3">
        <v>96.1794019933555</v>
      </c>
      <c r="W1321" s="3">
        <v>8.54368932038836</v>
      </c>
      <c r="X1321" s="3">
        <v>98.0649188514357</v>
      </c>
      <c r="Y1321" s="3"/>
      <c r="Z1321" s="3"/>
      <c r="AA1321" s="3">
        <v>0.0368425804959575</v>
      </c>
      <c r="AB1321" s="3">
        <v>0.013685640484511</v>
      </c>
      <c r="AC1321" s="3">
        <v>-11.8942731277533</v>
      </c>
      <c r="AD1321" s="3">
        <v>0.232491250638395</v>
      </c>
      <c r="AE1321" s="5">
        <v>4</v>
      </c>
      <c r="AF1321" s="3">
        <v>0.150456924730827</v>
      </c>
      <c r="AG1321" s="3">
        <v>6.81906412737898</v>
      </c>
      <c r="AH1321" s="3">
        <v>6.35546575498831</v>
      </c>
      <c r="AI1321" s="3">
        <v>2.33901400769827</v>
      </c>
      <c r="AJ1321" s="3">
        <v>2.39042002552268</v>
      </c>
      <c r="AK1321" s="3"/>
      <c r="AL1321" s="3"/>
      <c r="AM1321" s="3"/>
      <c r="AN1321" s="5" t="s">
        <v>46</v>
      </c>
      <c r="AO1321" s="1"/>
      <c r="AP1321" s="1"/>
      <c r="AQ1321" s="1"/>
    </row>
    <row r="1322" spans="1:43">
      <c r="A1322" s="1" t="s">
        <v>3692</v>
      </c>
      <c r="B1322" s="1" t="s">
        <v>3693</v>
      </c>
      <c r="C1322" s="3">
        <v>4.17534246575342</v>
      </c>
      <c r="D1322" s="4">
        <v>42713</v>
      </c>
      <c r="E1322" s="3">
        <v>9.2944646292</v>
      </c>
      <c r="F1322" s="5" t="s">
        <v>167</v>
      </c>
      <c r="G1322" s="5">
        <v>1525</v>
      </c>
      <c r="H1322" s="5" t="s">
        <v>93</v>
      </c>
      <c r="I1322" s="3">
        <v>1.81217845350534</v>
      </c>
      <c r="J1322" s="3">
        <v>82.85</v>
      </c>
      <c r="K1322" s="3">
        <v>0.622296425590034</v>
      </c>
      <c r="L1322" s="3">
        <v>81.8632309217047</v>
      </c>
      <c r="M1322" s="3">
        <v>0.355737208598246</v>
      </c>
      <c r="N1322" s="3">
        <v>81.7864271457086</v>
      </c>
      <c r="O1322" s="3">
        <v>4.73143759873617</v>
      </c>
      <c r="P1322" s="3">
        <v>75.8551307847083</v>
      </c>
      <c r="Q1322" s="3">
        <v>8.18374673629243</v>
      </c>
      <c r="R1322" s="3">
        <v>68.9886480908153</v>
      </c>
      <c r="S1322" s="3">
        <v>19.4074207492795</v>
      </c>
      <c r="T1322" s="3">
        <v>78.1895182636316</v>
      </c>
      <c r="U1322" s="3">
        <v>35.5886857818904</v>
      </c>
      <c r="V1322" s="3">
        <v>78.1284606866002</v>
      </c>
      <c r="W1322" s="3">
        <v>43.33162477404</v>
      </c>
      <c r="X1322" s="3">
        <v>65.6679151061174</v>
      </c>
      <c r="Y1322" s="3"/>
      <c r="Z1322" s="3"/>
      <c r="AA1322" s="3">
        <v>0.376024685720345</v>
      </c>
      <c r="AB1322" s="3">
        <v>0.803307686791438</v>
      </c>
      <c r="AC1322" s="3">
        <v>-3.57327809425169</v>
      </c>
      <c r="AD1322" s="3">
        <v>3.56106515430595</v>
      </c>
      <c r="AE1322" s="5">
        <v>1</v>
      </c>
      <c r="AF1322" s="3">
        <v>0.993008619468645</v>
      </c>
      <c r="AG1322" s="3">
        <v>19.1976275964164</v>
      </c>
      <c r="AH1322" s="3">
        <v>16.2281517462892</v>
      </c>
      <c r="AI1322" s="3">
        <v>12.4701522071639</v>
      </c>
      <c r="AJ1322" s="3">
        <v>11.2154140033011</v>
      </c>
      <c r="AK1322" s="3"/>
      <c r="AL1322" s="3"/>
      <c r="AM1322" s="3">
        <v>30</v>
      </c>
      <c r="AN1322" s="5" t="s">
        <v>56</v>
      </c>
      <c r="AO1322" s="1"/>
      <c r="AP1322" s="1"/>
      <c r="AQ1322" s="1"/>
    </row>
    <row r="1323" spans="1:43">
      <c r="A1323" s="1" t="s">
        <v>3694</v>
      </c>
      <c r="B1323" s="1" t="s">
        <v>3695</v>
      </c>
      <c r="C1323" s="3">
        <v>4.95068493150685</v>
      </c>
      <c r="D1323" s="4">
        <v>42430</v>
      </c>
      <c r="E1323" s="3">
        <v>6.5499562849</v>
      </c>
      <c r="F1323" s="5" t="s">
        <v>3696</v>
      </c>
      <c r="G1323" s="5">
        <v>1808</v>
      </c>
      <c r="H1323" s="5" t="s">
        <v>93</v>
      </c>
      <c r="I1323" s="3">
        <v>3.70495718616343</v>
      </c>
      <c r="J1323" s="3">
        <v>61.8</v>
      </c>
      <c r="K1323" s="3">
        <v>1.13015216427833</v>
      </c>
      <c r="L1323" s="3">
        <v>64.4697720515362</v>
      </c>
      <c r="M1323" s="3">
        <v>2.42998954567491</v>
      </c>
      <c r="N1323" s="3">
        <v>48.9520958083832</v>
      </c>
      <c r="O1323" s="3">
        <v>6.26372662782022</v>
      </c>
      <c r="P1323" s="3">
        <v>64.7887323943662</v>
      </c>
      <c r="Q1323" s="3">
        <v>8.6559390732532</v>
      </c>
      <c r="R1323" s="3">
        <v>65.9958720330237</v>
      </c>
      <c r="S1323" s="3">
        <v>21.8725125939615</v>
      </c>
      <c r="T1323" s="3">
        <v>73.636844891477</v>
      </c>
      <c r="U1323" s="3">
        <v>43.3554433129821</v>
      </c>
      <c r="V1323" s="3">
        <v>70.9856035437431</v>
      </c>
      <c r="W1323" s="3">
        <v>44.5795410262808</v>
      </c>
      <c r="X1323" s="3">
        <v>64.2946317103621</v>
      </c>
      <c r="Y1323" s="3"/>
      <c r="Z1323" s="3"/>
      <c r="AA1323" s="3">
        <v>0.268894043694485</v>
      </c>
      <c r="AB1323" s="3">
        <v>0.411116609445761</v>
      </c>
      <c r="AC1323" s="3">
        <v>-10.5838815789474</v>
      </c>
      <c r="AD1323" s="3">
        <v>1.23303357370831</v>
      </c>
      <c r="AE1323" s="5">
        <v>2</v>
      </c>
      <c r="AF1323" s="3">
        <v>1.00702701831431</v>
      </c>
      <c r="AG1323" s="3">
        <v>24.0693605838033</v>
      </c>
      <c r="AH1323" s="3">
        <v>18.9891249106683</v>
      </c>
      <c r="AI1323" s="3">
        <v>12.7085495739429</v>
      </c>
      <c r="AJ1323" s="3">
        <v>10.544255359493</v>
      </c>
      <c r="AK1323" s="3"/>
      <c r="AL1323" s="3"/>
      <c r="AM1323" s="3">
        <v>5</v>
      </c>
      <c r="AN1323" s="5" t="s">
        <v>56</v>
      </c>
      <c r="AO1323" s="1"/>
      <c r="AP1323" s="1"/>
      <c r="AQ1323" s="1"/>
    </row>
    <row r="1324" spans="1:43">
      <c r="A1324" s="1" t="s">
        <v>3697</v>
      </c>
      <c r="B1324" s="1" t="s">
        <v>3698</v>
      </c>
      <c r="C1324" s="3">
        <v>4.56712328767123</v>
      </c>
      <c r="D1324" s="4">
        <v>42570</v>
      </c>
      <c r="E1324" s="3">
        <v>8.1260093529</v>
      </c>
      <c r="F1324" s="5" t="s">
        <v>769</v>
      </c>
      <c r="G1324" s="5">
        <v>545</v>
      </c>
      <c r="H1324" s="5" t="s">
        <v>93</v>
      </c>
      <c r="I1324" s="3">
        <v>3.26364099949005</v>
      </c>
      <c r="J1324" s="3">
        <v>65.65</v>
      </c>
      <c r="K1324" s="3">
        <v>0.646123260437368</v>
      </c>
      <c r="L1324" s="3">
        <v>81.5659068384539</v>
      </c>
      <c r="M1324" s="3">
        <v>1.60561966884094</v>
      </c>
      <c r="N1324" s="3">
        <v>61.626746506986</v>
      </c>
      <c r="O1324" s="3">
        <v>4.40450762318628</v>
      </c>
      <c r="P1324" s="3">
        <v>78.2696177062374</v>
      </c>
      <c r="Q1324" s="3">
        <v>10.3284557907846</v>
      </c>
      <c r="R1324" s="3">
        <v>58.8235294117647</v>
      </c>
      <c r="S1324" s="3">
        <v>27.6796973518285</v>
      </c>
      <c r="T1324" s="3">
        <v>65.1667548967708</v>
      </c>
      <c r="U1324" s="3">
        <v>35.1286939942803</v>
      </c>
      <c r="V1324" s="3">
        <v>78.8482834994463</v>
      </c>
      <c r="W1324" s="3">
        <v>39.5177165354331</v>
      </c>
      <c r="X1324" s="3">
        <v>69.6629213483146</v>
      </c>
      <c r="Y1324" s="3"/>
      <c r="Z1324" s="3"/>
      <c r="AA1324" s="3">
        <v>0.447071700793395</v>
      </c>
      <c r="AB1324" s="3">
        <v>0.558713937282664</v>
      </c>
      <c r="AC1324" s="3">
        <v>-4.54266958424508</v>
      </c>
      <c r="AD1324" s="3">
        <v>2.57946913488389</v>
      </c>
      <c r="AE1324" s="5">
        <v>1</v>
      </c>
      <c r="AF1324" s="3">
        <v>0.891354392043329</v>
      </c>
      <c r="AG1324" s="3">
        <v>25.1360662813964</v>
      </c>
      <c r="AH1324" s="3">
        <v>15.6155844426892</v>
      </c>
      <c r="AI1324" s="3">
        <v>11.0385135735271</v>
      </c>
      <c r="AJ1324" s="3">
        <v>9.05625305293194</v>
      </c>
      <c r="AK1324" s="3"/>
      <c r="AL1324" s="3"/>
      <c r="AM1324" s="3">
        <v>5</v>
      </c>
      <c r="AN1324" s="5" t="s">
        <v>56</v>
      </c>
      <c r="AO1324" s="1"/>
      <c r="AP1324" s="1"/>
      <c r="AQ1324" s="1"/>
    </row>
    <row r="1325" spans="1:43">
      <c r="A1325" s="1" t="s">
        <v>3699</v>
      </c>
      <c r="B1325" s="1" t="s">
        <v>3700</v>
      </c>
      <c r="C1325" s="3">
        <v>4.23287671232877</v>
      </c>
      <c r="D1325" s="4">
        <v>42692</v>
      </c>
      <c r="E1325" s="3">
        <v>25.7913238127</v>
      </c>
      <c r="F1325" s="5" t="s">
        <v>3701</v>
      </c>
      <c r="G1325" s="5">
        <v>1546</v>
      </c>
      <c r="H1325" s="5" t="s">
        <v>45</v>
      </c>
      <c r="I1325" s="3">
        <v>1.03473762010347</v>
      </c>
      <c r="J1325" s="3">
        <v>50.4777070063694</v>
      </c>
      <c r="K1325" s="3">
        <v>0.58866813833701</v>
      </c>
      <c r="L1325" s="3">
        <v>39.9068322981366</v>
      </c>
      <c r="M1325" s="3">
        <v>-0.218978102189782</v>
      </c>
      <c r="N1325" s="3">
        <v>57.7777777777778</v>
      </c>
      <c r="O1325" s="3">
        <v>3.01431801055012</v>
      </c>
      <c r="P1325" s="3">
        <v>34.7682119205298</v>
      </c>
      <c r="Q1325" s="3">
        <v>2.55063765941486</v>
      </c>
      <c r="R1325" s="3">
        <v>50.6849315068493</v>
      </c>
      <c r="S1325" s="3">
        <v>23.1151884146199</v>
      </c>
      <c r="T1325" s="3">
        <v>6.77966101694915</v>
      </c>
      <c r="U1325" s="3">
        <v>45.6268967345411</v>
      </c>
      <c r="V1325" s="3">
        <v>6.36942675159236</v>
      </c>
      <c r="W1325" s="3">
        <v>53.4526345961541</v>
      </c>
      <c r="X1325" s="3">
        <v>2.60663507109005</v>
      </c>
      <c r="Y1325" s="3"/>
      <c r="Z1325" s="3"/>
      <c r="AA1325" s="3">
        <v>0.207190757845991</v>
      </c>
      <c r="AB1325" s="3">
        <v>0.302724353157136</v>
      </c>
      <c r="AC1325" s="3">
        <v>-8.85789698109959</v>
      </c>
      <c r="AD1325" s="3">
        <v>1.72874466659638</v>
      </c>
      <c r="AE1325" s="5">
        <v>2</v>
      </c>
      <c r="AF1325" s="3">
        <v>1.15907482212342</v>
      </c>
      <c r="AG1325" s="3">
        <v>22.4450923156635</v>
      </c>
      <c r="AH1325" s="3">
        <v>22.2910411906271</v>
      </c>
      <c r="AI1325" s="3">
        <v>14.3571035873805</v>
      </c>
      <c r="AJ1325" s="3">
        <v>12.7959777452313</v>
      </c>
      <c r="AK1325" s="3"/>
      <c r="AL1325" s="3"/>
      <c r="AM1325" s="3"/>
      <c r="AN1325" s="5" t="s">
        <v>46</v>
      </c>
      <c r="AO1325" s="1"/>
      <c r="AP1325" s="1"/>
      <c r="AQ1325" s="1"/>
    </row>
    <row r="1326" spans="1:43">
      <c r="A1326" s="1" t="s">
        <v>3702</v>
      </c>
      <c r="B1326" s="1" t="s">
        <v>3703</v>
      </c>
      <c r="C1326" s="3">
        <v>4.92602739726027</v>
      </c>
      <c r="D1326" s="4">
        <v>42439</v>
      </c>
      <c r="E1326" s="3">
        <v>7.5787257199</v>
      </c>
      <c r="F1326" s="5" t="s">
        <v>3205</v>
      </c>
      <c r="G1326" s="5">
        <v>1640</v>
      </c>
      <c r="H1326" s="5" t="s">
        <v>93</v>
      </c>
      <c r="I1326" s="3">
        <v>3.17740511915269</v>
      </c>
      <c r="J1326" s="3">
        <v>67.05</v>
      </c>
      <c r="K1326" s="3">
        <v>1.21212121212122</v>
      </c>
      <c r="L1326" s="3">
        <v>61.1496531219029</v>
      </c>
      <c r="M1326" s="3">
        <v>1.38768430182133</v>
      </c>
      <c r="N1326" s="3">
        <v>66.3672654690619</v>
      </c>
      <c r="O1326" s="3">
        <v>5.79185520361991</v>
      </c>
      <c r="P1326" s="3">
        <v>67.102615694165</v>
      </c>
      <c r="Q1326" s="3">
        <v>8.74418604651163</v>
      </c>
      <c r="R1326" s="3">
        <v>65.3766769865841</v>
      </c>
      <c r="S1326" s="3">
        <v>16.960639987481</v>
      </c>
      <c r="T1326" s="3">
        <v>83.0598200105876</v>
      </c>
      <c r="U1326" s="3">
        <v>34.9276785870227</v>
      </c>
      <c r="V1326" s="3">
        <v>79.0143964562569</v>
      </c>
      <c r="W1326" s="3">
        <v>39.5403107889826</v>
      </c>
      <c r="X1326" s="3">
        <v>69.6004993757803</v>
      </c>
      <c r="Y1326" s="3"/>
      <c r="Z1326" s="3"/>
      <c r="AA1326" s="3">
        <v>0.305987704325055</v>
      </c>
      <c r="AB1326" s="3">
        <v>0.468545993819756</v>
      </c>
      <c r="AC1326" s="3">
        <v>-4.63942942373874</v>
      </c>
      <c r="AD1326" s="3">
        <v>2.52696922684868</v>
      </c>
      <c r="AE1326" s="5">
        <v>3</v>
      </c>
      <c r="AF1326" s="3">
        <v>0.879654842614262</v>
      </c>
      <c r="AG1326" s="3">
        <v>15.9451349000215</v>
      </c>
      <c r="AH1326" s="3">
        <v>16.7280177772414</v>
      </c>
      <c r="AI1326" s="3">
        <v>11.3166497265251</v>
      </c>
      <c r="AJ1326" s="3">
        <v>10.5292585009583</v>
      </c>
      <c r="AK1326" s="3"/>
      <c r="AL1326" s="3"/>
      <c r="AM1326" s="3"/>
      <c r="AN1326" s="5" t="s">
        <v>46</v>
      </c>
      <c r="AO1326" s="1"/>
      <c r="AP1326" s="1"/>
      <c r="AQ1326" s="1"/>
    </row>
    <row r="1327" spans="1:43">
      <c r="A1327" s="1" t="s">
        <v>3704</v>
      </c>
      <c r="B1327" s="1" t="s">
        <v>3705</v>
      </c>
      <c r="C1327" s="3">
        <v>2.80547945205479</v>
      </c>
      <c r="D1327" s="4">
        <v>43213</v>
      </c>
      <c r="E1327" s="3">
        <v>5.6009949023</v>
      </c>
      <c r="F1327" s="5" t="s">
        <v>3706</v>
      </c>
      <c r="G1327" s="5">
        <v>279</v>
      </c>
      <c r="H1327" s="5" t="s">
        <v>93</v>
      </c>
      <c r="I1327" s="3">
        <v>2.19433131078048</v>
      </c>
      <c r="J1327" s="3">
        <v>78.6</v>
      </c>
      <c r="K1327" s="3">
        <v>1.05202597189119</v>
      </c>
      <c r="L1327" s="3">
        <v>67.3439048562934</v>
      </c>
      <c r="M1327" s="3">
        <v>1.01881521649823</v>
      </c>
      <c r="N1327" s="3">
        <v>72.7544910179641</v>
      </c>
      <c r="O1327" s="3">
        <v>3.26726020493868</v>
      </c>
      <c r="P1327" s="3">
        <v>84.7585513078471</v>
      </c>
      <c r="Q1327" s="3">
        <v>7.96452406041447</v>
      </c>
      <c r="R1327" s="3">
        <v>69.9174406604747</v>
      </c>
      <c r="S1327" s="3">
        <v>29.831045406547</v>
      </c>
      <c r="T1327" s="3">
        <v>62.8904182106935</v>
      </c>
      <c r="U1327" s="3">
        <v>34.6954425942156</v>
      </c>
      <c r="V1327" s="3">
        <v>79.3466223698782</v>
      </c>
      <c r="W1327" s="3"/>
      <c r="X1327" s="3"/>
      <c r="Y1327" s="3"/>
      <c r="Z1327" s="3"/>
      <c r="AA1327" s="3">
        <v>0.263735021314378</v>
      </c>
      <c r="AB1327" s="3">
        <v>0.0959762195922041</v>
      </c>
      <c r="AC1327" s="3">
        <v>-18.4406281568555</v>
      </c>
      <c r="AD1327" s="3"/>
      <c r="AE1327" s="5">
        <v>4</v>
      </c>
      <c r="AF1327" s="3">
        <v>0.663341841398577</v>
      </c>
      <c r="AG1327" s="3">
        <v>25.5060481914404</v>
      </c>
      <c r="AH1327" s="3">
        <v>16.0665815586727</v>
      </c>
      <c r="AI1327" s="3"/>
      <c r="AJ1327" s="3"/>
      <c r="AK1327" s="3"/>
      <c r="AL1327" s="3"/>
      <c r="AM1327" s="3">
        <v>300</v>
      </c>
      <c r="AN1327" s="5" t="s">
        <v>56</v>
      </c>
      <c r="AO1327" s="1"/>
      <c r="AP1327" s="1"/>
      <c r="AQ1327" s="1"/>
    </row>
    <row r="1328" spans="1:43">
      <c r="A1328" s="1" t="s">
        <v>3707</v>
      </c>
      <c r="B1328" s="1" t="s">
        <v>3708</v>
      </c>
      <c r="C1328" s="3">
        <v>4.66575342465753</v>
      </c>
      <c r="D1328" s="4">
        <v>42534</v>
      </c>
      <c r="E1328" s="3">
        <v>0.0147993276</v>
      </c>
      <c r="F1328" s="5" t="s">
        <v>3709</v>
      </c>
      <c r="G1328" s="5">
        <v>531</v>
      </c>
      <c r="H1328" s="5" t="s">
        <v>93</v>
      </c>
      <c r="I1328" s="3">
        <v>5.14499532273154</v>
      </c>
      <c r="J1328" s="3">
        <v>52</v>
      </c>
      <c r="K1328" s="3">
        <v>2.93040293040293</v>
      </c>
      <c r="L1328" s="3">
        <v>29.4846382556987</v>
      </c>
      <c r="M1328" s="3">
        <v>0.807174887892387</v>
      </c>
      <c r="N1328" s="3">
        <v>76.5968063872255</v>
      </c>
      <c r="O1328" s="3">
        <v>6.33869441816463</v>
      </c>
      <c r="P1328" s="3">
        <v>64.3863179074447</v>
      </c>
      <c r="Q1328" s="3">
        <v>8.91472868217055</v>
      </c>
      <c r="R1328" s="3">
        <v>64.5510835913313</v>
      </c>
      <c r="S1328" s="3">
        <v>35.7487922705314</v>
      </c>
      <c r="T1328" s="3">
        <v>56.3790365272631</v>
      </c>
      <c r="U1328" s="3">
        <v>34.1288782816229</v>
      </c>
      <c r="V1328" s="3">
        <v>80.2325581395349</v>
      </c>
      <c r="W1328" s="3">
        <v>16.3561076604555</v>
      </c>
      <c r="X1328" s="3">
        <v>95.3183520599251</v>
      </c>
      <c r="Y1328" s="3"/>
      <c r="Z1328" s="3"/>
      <c r="AA1328" s="3">
        <v>0.204451277282937</v>
      </c>
      <c r="AB1328" s="3">
        <v>0.0442218880915951</v>
      </c>
      <c r="AC1328" s="3">
        <v>-29.6261682242991</v>
      </c>
      <c r="AD1328" s="3">
        <v>0.174490501138966</v>
      </c>
      <c r="AE1328" s="5">
        <v>3</v>
      </c>
      <c r="AF1328" s="3">
        <v>0.346344906636614</v>
      </c>
      <c r="AG1328" s="3">
        <v>25.9960353715251</v>
      </c>
      <c r="AH1328" s="3">
        <v>16.3035116546411</v>
      </c>
      <c r="AI1328" s="3">
        <v>2.7882022480564</v>
      </c>
      <c r="AJ1328" s="3">
        <v>4.40942937550111</v>
      </c>
      <c r="AK1328" s="3"/>
      <c r="AL1328" s="3"/>
      <c r="AM1328" s="3"/>
      <c r="AN1328" s="5" t="s">
        <v>46</v>
      </c>
      <c r="AO1328" s="1"/>
      <c r="AP1328" s="1"/>
      <c r="AQ1328" s="1"/>
    </row>
    <row r="1329" spans="1:43">
      <c r="A1329" s="1" t="s">
        <v>3710</v>
      </c>
      <c r="B1329" s="1" t="s">
        <v>3711</v>
      </c>
      <c r="C1329" s="3">
        <v>4.87123287671233</v>
      </c>
      <c r="D1329" s="4">
        <v>42459</v>
      </c>
      <c r="E1329" s="3">
        <v>40.4037172568</v>
      </c>
      <c r="F1329" s="5" t="s">
        <v>2476</v>
      </c>
      <c r="G1329" s="5">
        <v>206</v>
      </c>
      <c r="H1329" s="5" t="s">
        <v>50</v>
      </c>
      <c r="I1329" s="3">
        <v>0.165934602245007</v>
      </c>
      <c r="J1329" s="3">
        <v>42.6976328718178</v>
      </c>
      <c r="K1329" s="3">
        <v>0.0389939559368265</v>
      </c>
      <c r="L1329" s="3">
        <v>21.6024789729969</v>
      </c>
      <c r="M1329" s="3">
        <v>0</v>
      </c>
      <c r="N1329" s="3">
        <v>34.1495992876224</v>
      </c>
      <c r="O1329" s="3">
        <v>0.696693160631942</v>
      </c>
      <c r="P1329" s="3">
        <v>47.4645957058017</v>
      </c>
      <c r="Q1329" s="3">
        <v>1.14086897914178</v>
      </c>
      <c r="R1329" s="3">
        <v>48.092708836311</v>
      </c>
      <c r="S1329" s="3">
        <v>2.31094139157668</v>
      </c>
      <c r="T1329" s="3">
        <v>30.1129943502825</v>
      </c>
      <c r="U1329" s="3">
        <v>6.05950136910555</v>
      </c>
      <c r="V1329" s="3">
        <v>53.8699690402477</v>
      </c>
      <c r="W1329" s="3">
        <v>12.8316223942939</v>
      </c>
      <c r="X1329" s="3">
        <v>60.4099244875944</v>
      </c>
      <c r="Y1329" s="3"/>
      <c r="Z1329" s="3"/>
      <c r="AA1329" s="3">
        <v>0.0885340160101995</v>
      </c>
      <c r="AB1329" s="3">
        <v>0.614827665265401</v>
      </c>
      <c r="AC1329" s="3">
        <v>-1.42153674626033</v>
      </c>
      <c r="AD1329" s="3">
        <v>2.88325019157825</v>
      </c>
      <c r="AE1329" s="5">
        <v>3</v>
      </c>
      <c r="AF1329" s="3">
        <v>0.335287827783769</v>
      </c>
      <c r="AG1329" s="3">
        <v>2.77239437763488</v>
      </c>
      <c r="AH1329" s="3">
        <v>3.34653496659021</v>
      </c>
      <c r="AI1329" s="3">
        <v>4.22696699234459</v>
      </c>
      <c r="AJ1329" s="3">
        <v>3.95051379757847</v>
      </c>
      <c r="AK1329" s="3"/>
      <c r="AL1329" s="3"/>
      <c r="AM1329" s="3">
        <v>1</v>
      </c>
      <c r="AN1329" s="5" t="s">
        <v>56</v>
      </c>
      <c r="AO1329" s="1"/>
      <c r="AP1329" s="1"/>
      <c r="AQ1329" s="1"/>
    </row>
    <row r="1330" spans="1:43">
      <c r="A1330" s="1" t="s">
        <v>3712</v>
      </c>
      <c r="B1330" s="1" t="s">
        <v>3713</v>
      </c>
      <c r="C1330" s="3">
        <v>3.39452054794521</v>
      </c>
      <c r="D1330" s="4">
        <v>42998</v>
      </c>
      <c r="E1330" s="3">
        <v>2.2161317345</v>
      </c>
      <c r="F1330" s="5" t="s">
        <v>2335</v>
      </c>
      <c r="G1330" s="5">
        <v>411</v>
      </c>
      <c r="H1330" s="5" t="s">
        <v>93</v>
      </c>
      <c r="I1330" s="3">
        <v>16.1830492080764</v>
      </c>
      <c r="J1330" s="3">
        <v>5.6</v>
      </c>
      <c r="K1330" s="3">
        <v>4.11723278617476</v>
      </c>
      <c r="L1330" s="3">
        <v>11.7443012884044</v>
      </c>
      <c r="M1330" s="3">
        <v>10.9834266905353</v>
      </c>
      <c r="N1330" s="3">
        <v>3.89221556886228</v>
      </c>
      <c r="O1330" s="3">
        <v>24.081606301246</v>
      </c>
      <c r="P1330" s="3">
        <v>13.7323943661972</v>
      </c>
      <c r="Q1330" s="3">
        <v>41.691241521675</v>
      </c>
      <c r="R1330" s="3">
        <v>5.26315789473684</v>
      </c>
      <c r="S1330" s="3">
        <v>115.749887741356</v>
      </c>
      <c r="T1330" s="3">
        <v>2.01164637374272</v>
      </c>
      <c r="U1330" s="3">
        <v>152.250951568447</v>
      </c>
      <c r="V1330" s="3">
        <v>19.2691029900332</v>
      </c>
      <c r="W1330" s="3">
        <v>101.795464090718</v>
      </c>
      <c r="X1330" s="3">
        <v>29.7752808988764</v>
      </c>
      <c r="Y1330" s="3"/>
      <c r="Z1330" s="3"/>
      <c r="AA1330" s="3">
        <v>0.443759305356808</v>
      </c>
      <c r="AB1330" s="3">
        <v>0.236202619574678</v>
      </c>
      <c r="AC1330" s="3">
        <v>-31.6191014410851</v>
      </c>
      <c r="AD1330" s="3">
        <v>0.832221636276226</v>
      </c>
      <c r="AE1330" s="5">
        <v>3</v>
      </c>
      <c r="AF1330" s="3">
        <v>1.80328154990877</v>
      </c>
      <c r="AG1330" s="3">
        <v>112.071234524944</v>
      </c>
      <c r="AH1330" s="3">
        <v>59.6549553352964</v>
      </c>
      <c r="AI1330" s="3">
        <v>25.6953317791635</v>
      </c>
      <c r="AJ1330" s="3"/>
      <c r="AK1330" s="3"/>
      <c r="AL1330" s="3"/>
      <c r="AM1330" s="3"/>
      <c r="AN1330" s="5" t="s">
        <v>46</v>
      </c>
      <c r="AO1330" s="1"/>
      <c r="AP1330" s="1"/>
      <c r="AQ1330" s="1"/>
    </row>
    <row r="1331" spans="1:43">
      <c r="A1331" s="1" t="s">
        <v>3714</v>
      </c>
      <c r="B1331" s="1" t="s">
        <v>3715</v>
      </c>
      <c r="C1331" s="3">
        <v>4.46575342465753</v>
      </c>
      <c r="D1331" s="4">
        <v>42607</v>
      </c>
      <c r="E1331" s="3">
        <v>27.3856507577</v>
      </c>
      <c r="F1331" s="5" t="s">
        <v>3716</v>
      </c>
      <c r="G1331" s="5">
        <v>804</v>
      </c>
      <c r="H1331" s="5" t="s">
        <v>45</v>
      </c>
      <c r="I1331" s="3">
        <v>-1.07692307692308</v>
      </c>
      <c r="J1331" s="3">
        <v>89.8089171974522</v>
      </c>
      <c r="K1331" s="3">
        <v>-0.15527950310559</v>
      </c>
      <c r="L1331" s="3">
        <v>93.7888198757764</v>
      </c>
      <c r="M1331" s="3">
        <v>-1.83206106870229</v>
      </c>
      <c r="N1331" s="3">
        <v>87.3015873015873</v>
      </c>
      <c r="O1331" s="3">
        <v>1.90174326465927</v>
      </c>
      <c r="P1331" s="3">
        <v>50.1655629139073</v>
      </c>
      <c r="Q1331" s="3">
        <v>1.41955835962145</v>
      </c>
      <c r="R1331" s="3">
        <v>64.5547945205479</v>
      </c>
      <c r="S1331" s="3">
        <v>6.2809917355372</v>
      </c>
      <c r="T1331" s="3">
        <v>63.2768361581921</v>
      </c>
      <c r="U1331" s="3">
        <v>18.9639222941721</v>
      </c>
      <c r="V1331" s="3">
        <v>46.072186836518</v>
      </c>
      <c r="W1331" s="3">
        <v>24.1312741312741</v>
      </c>
      <c r="X1331" s="3">
        <v>40.0473933649289</v>
      </c>
      <c r="Y1331" s="3"/>
      <c r="Z1331" s="3"/>
      <c r="AA1331" s="3">
        <v>0.121091477234037</v>
      </c>
      <c r="AB1331" s="3">
        <v>0.29223884833854</v>
      </c>
      <c r="AC1331" s="3">
        <v>-5.44815465729348</v>
      </c>
      <c r="AD1331" s="3">
        <v>1.36880991399594</v>
      </c>
      <c r="AE1331" s="5">
        <v>2</v>
      </c>
      <c r="AF1331" s="3">
        <v>0.6242088997566</v>
      </c>
      <c r="AG1331" s="3">
        <v>7.93900223573827</v>
      </c>
      <c r="AH1331" s="3">
        <v>8.98366701318851</v>
      </c>
      <c r="AI1331" s="3">
        <v>7.19654502961686</v>
      </c>
      <c r="AJ1331" s="3">
        <v>6.70668069516012</v>
      </c>
      <c r="AK1331" s="3"/>
      <c r="AL1331" s="3"/>
      <c r="AM1331" s="3"/>
      <c r="AN1331" s="5" t="s">
        <v>46</v>
      </c>
      <c r="AO1331" s="1"/>
      <c r="AP1331" s="1"/>
      <c r="AQ1331" s="1"/>
    </row>
    <row r="1332" spans="1:43">
      <c r="A1332" s="1" t="s">
        <v>3717</v>
      </c>
      <c r="B1332" s="1" t="s">
        <v>3718</v>
      </c>
      <c r="C1332" s="3">
        <v>3.48767123287671</v>
      </c>
      <c r="D1332" s="4">
        <v>42964</v>
      </c>
      <c r="E1332" s="3">
        <v>0.0691974842</v>
      </c>
      <c r="F1332" s="5" t="s">
        <v>1941</v>
      </c>
      <c r="G1332" s="5">
        <v>804</v>
      </c>
      <c r="H1332" s="5" t="s">
        <v>45</v>
      </c>
      <c r="I1332" s="3">
        <v>-0.314136125654451</v>
      </c>
      <c r="J1332" s="3">
        <v>80.5732484076433</v>
      </c>
      <c r="K1332" s="3">
        <v>-0.104931794333683</v>
      </c>
      <c r="L1332" s="3">
        <v>92.8571428571429</v>
      </c>
      <c r="M1332" s="3">
        <v>-0.314136125654451</v>
      </c>
      <c r="N1332" s="3">
        <v>60.952380952381</v>
      </c>
      <c r="O1332" s="3">
        <v>-0.314136125654451</v>
      </c>
      <c r="P1332" s="3">
        <v>83.9403973509934</v>
      </c>
      <c r="Q1332" s="3">
        <v>-0.626304801670147</v>
      </c>
      <c r="R1332" s="3">
        <v>83.0479452054795</v>
      </c>
      <c r="S1332" s="3">
        <v>-1.03950103950104</v>
      </c>
      <c r="T1332" s="3">
        <v>95.668549905838</v>
      </c>
      <c r="U1332" s="3">
        <v>-1.75438596491228</v>
      </c>
      <c r="V1332" s="3">
        <v>98.5138004246285</v>
      </c>
      <c r="W1332" s="3">
        <v>-3.44827586206897</v>
      </c>
      <c r="X1332" s="3">
        <v>99.5260663507109</v>
      </c>
      <c r="Y1332" s="3"/>
      <c r="Z1332" s="3"/>
      <c r="AA1332" s="3">
        <v>-0.744111559561592</v>
      </c>
      <c r="AB1332" s="3">
        <v>-0.126926697320014</v>
      </c>
      <c r="AC1332" s="3">
        <v>-6.75808031341821</v>
      </c>
      <c r="AD1332" s="3">
        <v>-0.171763030566118</v>
      </c>
      <c r="AE1332" s="5">
        <v>7</v>
      </c>
      <c r="AF1332" s="3">
        <v>-0.0962613984700854</v>
      </c>
      <c r="AG1332" s="3">
        <v>-0.967136241904132</v>
      </c>
      <c r="AH1332" s="3">
        <v>-0.858026951262825</v>
      </c>
      <c r="AI1332" s="3">
        <v>-1.23048127855019</v>
      </c>
      <c r="AJ1332" s="3"/>
      <c r="AK1332" s="3"/>
      <c r="AL1332" s="3"/>
      <c r="AM1332" s="3"/>
      <c r="AN1332" s="5" t="s">
        <v>206</v>
      </c>
      <c r="AO1332" s="1"/>
      <c r="AP1332" s="1"/>
      <c r="AQ1332" s="1"/>
    </row>
    <row r="1333" spans="1:43">
      <c r="A1333" s="1" t="s">
        <v>3719</v>
      </c>
      <c r="B1333" s="1" t="s">
        <v>3720</v>
      </c>
      <c r="C1333" s="3">
        <v>4.87123287671233</v>
      </c>
      <c r="D1333" s="4">
        <v>42459</v>
      </c>
      <c r="E1333" s="3">
        <v>2.5887115921</v>
      </c>
      <c r="F1333" s="5" t="s">
        <v>3721</v>
      </c>
      <c r="G1333" s="5">
        <v>416</v>
      </c>
      <c r="H1333" s="5" t="s">
        <v>50</v>
      </c>
      <c r="I1333" s="3">
        <v>-0.0865051903114111</v>
      </c>
      <c r="J1333" s="3">
        <v>78.2938811969629</v>
      </c>
      <c r="K1333" s="3">
        <v>0</v>
      </c>
      <c r="L1333" s="3">
        <v>43.3820274457725</v>
      </c>
      <c r="M1333" s="3">
        <v>-0.259067357512931</v>
      </c>
      <c r="N1333" s="3">
        <v>80.7658058771149</v>
      </c>
      <c r="O1333" s="3">
        <v>0.17346053772767</v>
      </c>
      <c r="P1333" s="3">
        <v>83.0973047053449</v>
      </c>
      <c r="Q1333" s="3">
        <v>1.40474100087797</v>
      </c>
      <c r="R1333" s="3">
        <v>18.3969097054563</v>
      </c>
      <c r="S1333" s="3">
        <v>4.43037974683543</v>
      </c>
      <c r="T1333" s="3">
        <v>3.05084745762712</v>
      </c>
      <c r="U1333" s="3">
        <v>10.8285756517776</v>
      </c>
      <c r="V1333" s="3">
        <v>3.48297213622291</v>
      </c>
      <c r="W1333" s="3">
        <v>19.3120191265947</v>
      </c>
      <c r="X1333" s="3">
        <v>6.04099244875944</v>
      </c>
      <c r="Y1333" s="3"/>
      <c r="Z1333" s="3"/>
      <c r="AA1333" s="3">
        <v>0.286638266227207</v>
      </c>
      <c r="AB1333" s="3">
        <v>0.695667967050721</v>
      </c>
      <c r="AC1333" s="3">
        <v>-1.08597285067873</v>
      </c>
      <c r="AD1333" s="3">
        <v>5.57196881160933</v>
      </c>
      <c r="AE1333" s="5">
        <v>2</v>
      </c>
      <c r="AF1333" s="3">
        <v>0.501209382063144</v>
      </c>
      <c r="AG1333" s="3">
        <v>5.28287974980191</v>
      </c>
      <c r="AH1333" s="3">
        <v>5.0099530203064</v>
      </c>
      <c r="AI1333" s="3">
        <v>6.2148665941463</v>
      </c>
      <c r="AJ1333" s="3">
        <v>4.69788426337363</v>
      </c>
      <c r="AK1333" s="3"/>
      <c r="AL1333" s="3"/>
      <c r="AM1333" s="3"/>
      <c r="AN1333" s="5" t="s">
        <v>51</v>
      </c>
      <c r="AO1333" s="1"/>
      <c r="AP1333" s="1"/>
      <c r="AQ1333" s="1"/>
    </row>
    <row r="1334" spans="1:43">
      <c r="A1334" s="1" t="s">
        <v>3722</v>
      </c>
      <c r="B1334" s="1" t="s">
        <v>3723</v>
      </c>
      <c r="C1334" s="3">
        <v>4.65753424657534</v>
      </c>
      <c r="D1334" s="4">
        <v>42537</v>
      </c>
      <c r="E1334" s="3">
        <v>10.1698357009</v>
      </c>
      <c r="F1334" s="5" t="s">
        <v>3724</v>
      </c>
      <c r="G1334" s="5">
        <v>1604</v>
      </c>
      <c r="H1334" s="5" t="s">
        <v>93</v>
      </c>
      <c r="I1334" s="3">
        <v>9.98003992015969</v>
      </c>
      <c r="J1334" s="3">
        <v>30.7</v>
      </c>
      <c r="K1334" s="3">
        <v>0.303398058252434</v>
      </c>
      <c r="L1334" s="3">
        <v>88.8503468780971</v>
      </c>
      <c r="M1334" s="3">
        <v>6.78294573643411</v>
      </c>
      <c r="N1334" s="3">
        <v>18.313373253493</v>
      </c>
      <c r="O1334" s="3">
        <v>17.8189593727726</v>
      </c>
      <c r="P1334" s="3">
        <v>30.2816901408451</v>
      </c>
      <c r="Q1334" s="3">
        <v>19.7392249185078</v>
      </c>
      <c r="R1334" s="3">
        <v>37.6160990712074</v>
      </c>
      <c r="S1334" s="3">
        <v>56.1643835616438</v>
      </c>
      <c r="T1334" s="3">
        <v>36.1037586024351</v>
      </c>
      <c r="U1334" s="3">
        <v>224.75442043222</v>
      </c>
      <c r="V1334" s="3">
        <v>3.76522702104097</v>
      </c>
      <c r="W1334" s="3">
        <v>210.422535211268</v>
      </c>
      <c r="X1334" s="3">
        <v>2.37203495630462</v>
      </c>
      <c r="Y1334" s="3"/>
      <c r="Z1334" s="3"/>
      <c r="AA1334" s="3">
        <v>0.191071644460905</v>
      </c>
      <c r="AB1334" s="3">
        <v>0.323740071700863</v>
      </c>
      <c r="AC1334" s="3">
        <v>-26.2779552715655</v>
      </c>
      <c r="AD1334" s="3">
        <v>1.74198499815859</v>
      </c>
      <c r="AE1334" s="5">
        <v>5</v>
      </c>
      <c r="AF1334" s="3">
        <v>3.24737142987956</v>
      </c>
      <c r="AG1334" s="3">
        <v>80.756057518128</v>
      </c>
      <c r="AH1334" s="3">
        <v>87.197247905863</v>
      </c>
      <c r="AI1334" s="3">
        <v>42.5421560335927</v>
      </c>
      <c r="AJ1334" s="3">
        <v>38.9747646238938</v>
      </c>
      <c r="AK1334" s="3"/>
      <c r="AL1334" s="3"/>
      <c r="AM1334" s="3"/>
      <c r="AN1334" s="5" t="s">
        <v>51</v>
      </c>
      <c r="AO1334" s="1"/>
      <c r="AP1334" s="1"/>
      <c r="AQ1334" s="1"/>
    </row>
    <row r="1335" spans="1:43">
      <c r="A1335" s="1" t="s">
        <v>3725</v>
      </c>
      <c r="B1335" s="1" t="s">
        <v>3726</v>
      </c>
      <c r="C1335" s="3">
        <v>4.75616438356164</v>
      </c>
      <c r="D1335" s="4">
        <v>42501</v>
      </c>
      <c r="E1335" s="3">
        <v>5.1047941322</v>
      </c>
      <c r="F1335" s="5" t="s">
        <v>222</v>
      </c>
      <c r="G1335" s="5">
        <v>1504</v>
      </c>
      <c r="H1335" s="5" t="s">
        <v>50</v>
      </c>
      <c r="I1335" s="3">
        <v>0.25316455696201</v>
      </c>
      <c r="J1335" s="3">
        <v>27.7355962483251</v>
      </c>
      <c r="K1335" s="3">
        <v>-0.0841042893187681</v>
      </c>
      <c r="L1335" s="3">
        <v>88.5347498893316</v>
      </c>
      <c r="M1335" s="3">
        <v>0</v>
      </c>
      <c r="N1335" s="3">
        <v>34.1495992876224</v>
      </c>
      <c r="O1335" s="3">
        <v>0.677966101694911</v>
      </c>
      <c r="P1335" s="3">
        <v>50.6167199634536</v>
      </c>
      <c r="Q1335" s="3">
        <v>1.53846153846154</v>
      </c>
      <c r="R1335" s="3">
        <v>12.4094640270401</v>
      </c>
      <c r="S1335" s="3">
        <v>2.57646895645028</v>
      </c>
      <c r="T1335" s="3">
        <v>21.4124293785311</v>
      </c>
      <c r="U1335" s="3">
        <v>10.0842704761905</v>
      </c>
      <c r="V1335" s="3">
        <v>5.80495356037152</v>
      </c>
      <c r="W1335" s="3">
        <v>20.6140702608696</v>
      </c>
      <c r="X1335" s="3">
        <v>3.55987055016181</v>
      </c>
      <c r="Y1335" s="3"/>
      <c r="Z1335" s="3"/>
      <c r="AA1335" s="3">
        <v>0.0814146821484307</v>
      </c>
      <c r="AB1335" s="3">
        <v>0.726964890955654</v>
      </c>
      <c r="AC1335" s="3">
        <v>-2.19224283305227</v>
      </c>
      <c r="AD1335" s="3">
        <v>2.93520761230694</v>
      </c>
      <c r="AE1335" s="5">
        <v>3</v>
      </c>
      <c r="AF1335" s="3">
        <v>0.527567100279168</v>
      </c>
      <c r="AG1335" s="3">
        <v>3.52591470359633</v>
      </c>
      <c r="AH1335" s="3">
        <v>5.44706069173626</v>
      </c>
      <c r="AI1335" s="3">
        <v>6.49438512563092</v>
      </c>
      <c r="AJ1335" s="3">
        <v>5.0856003275801</v>
      </c>
      <c r="AK1335" s="3"/>
      <c r="AL1335" s="3"/>
      <c r="AM1335" s="3"/>
      <c r="AN1335" s="5" t="s">
        <v>51</v>
      </c>
      <c r="AO1335" s="1"/>
      <c r="AP1335" s="1"/>
      <c r="AQ1335" s="1"/>
    </row>
    <row r="1336" spans="1:43">
      <c r="A1336" s="1" t="s">
        <v>3727</v>
      </c>
      <c r="B1336" s="1" t="s">
        <v>3728</v>
      </c>
      <c r="C1336" s="3">
        <v>4.90958904109589</v>
      </c>
      <c r="D1336" s="4">
        <v>42445</v>
      </c>
      <c r="E1336" s="3">
        <v>39.5863317221</v>
      </c>
      <c r="F1336" s="5" t="s">
        <v>3729</v>
      </c>
      <c r="G1336" s="5">
        <v>84</v>
      </c>
      <c r="H1336" s="5" t="s">
        <v>50</v>
      </c>
      <c r="I1336" s="3">
        <v>0.398009950248756</v>
      </c>
      <c r="J1336" s="3">
        <v>7.63733809736489</v>
      </c>
      <c r="K1336" s="3">
        <v>0</v>
      </c>
      <c r="L1336" s="3">
        <v>43.3820274457725</v>
      </c>
      <c r="M1336" s="3">
        <v>0.198609731876871</v>
      </c>
      <c r="N1336" s="3">
        <v>11.4425645592164</v>
      </c>
      <c r="O1336" s="3">
        <v>0.402353809888264</v>
      </c>
      <c r="P1336" s="3">
        <v>73.3211512105984</v>
      </c>
      <c r="Q1336" s="3">
        <v>1.19919788774452</v>
      </c>
      <c r="R1336" s="3">
        <v>40.4152583293095</v>
      </c>
      <c r="S1336" s="3">
        <v>3.29125012480511</v>
      </c>
      <c r="T1336" s="3">
        <v>8.8135593220339</v>
      </c>
      <c r="U1336" s="3">
        <v>9.16816890849556</v>
      </c>
      <c r="V1336" s="3">
        <v>9.75232198142415</v>
      </c>
      <c r="W1336" s="3">
        <v>18.0863863843329</v>
      </c>
      <c r="X1336" s="3">
        <v>10.8953613807983</v>
      </c>
      <c r="Y1336" s="3"/>
      <c r="Z1336" s="3"/>
      <c r="AA1336" s="3">
        <v>0.17053337224013</v>
      </c>
      <c r="AB1336" s="3">
        <v>0.897881369313214</v>
      </c>
      <c r="AC1336" s="3">
        <v>-1.04562737642588</v>
      </c>
      <c r="AD1336" s="3">
        <v>5.43911077748626</v>
      </c>
      <c r="AE1336" s="5">
        <v>2</v>
      </c>
      <c r="AF1336" s="3">
        <v>0.462949515688099</v>
      </c>
      <c r="AG1336" s="3">
        <v>4.11114197057139</v>
      </c>
      <c r="AH1336" s="3">
        <v>4.67276127144154</v>
      </c>
      <c r="AI1336" s="3">
        <v>5.78237049761026</v>
      </c>
      <c r="AJ1336" s="3">
        <v>5.06759934238055</v>
      </c>
      <c r="AK1336" s="3"/>
      <c r="AL1336" s="3"/>
      <c r="AM1336" s="3"/>
      <c r="AN1336" s="5" t="s">
        <v>206</v>
      </c>
      <c r="AO1336" s="1"/>
      <c r="AP1336" s="1"/>
      <c r="AQ1336" s="1"/>
    </row>
    <row r="1337" spans="1:43">
      <c r="A1337" s="1" t="s">
        <v>3730</v>
      </c>
      <c r="B1337" s="1" t="s">
        <v>3731</v>
      </c>
      <c r="C1337" s="3">
        <v>4.90958904109589</v>
      </c>
      <c r="D1337" s="4">
        <v>42445</v>
      </c>
      <c r="E1337" s="3">
        <v>11.0288985177</v>
      </c>
      <c r="F1337" s="5" t="s">
        <v>3732</v>
      </c>
      <c r="G1337" s="5">
        <v>104</v>
      </c>
      <c r="H1337" s="5" t="s">
        <v>50</v>
      </c>
      <c r="I1337" s="3">
        <v>0.365296803652968</v>
      </c>
      <c r="J1337" s="3">
        <v>10.2277802590442</v>
      </c>
      <c r="K1337" s="3">
        <v>0</v>
      </c>
      <c r="L1337" s="3">
        <v>43.3820274457725</v>
      </c>
      <c r="M1337" s="3">
        <v>0</v>
      </c>
      <c r="N1337" s="3">
        <v>34.1495992876224</v>
      </c>
      <c r="O1337" s="3">
        <v>0.825688073394486</v>
      </c>
      <c r="P1337" s="3">
        <v>25.9936043855642</v>
      </c>
      <c r="Q1337" s="3">
        <v>1.29032258064516</v>
      </c>
      <c r="R1337" s="3">
        <v>28.0057943022694</v>
      </c>
      <c r="S1337" s="3">
        <v>1.29032258064516</v>
      </c>
      <c r="T1337" s="3">
        <v>73.954802259887</v>
      </c>
      <c r="U1337" s="3">
        <v>4.86641221374045</v>
      </c>
      <c r="V1337" s="3">
        <v>81.5015479876161</v>
      </c>
      <c r="W1337" s="3">
        <v>9.7902097902098</v>
      </c>
      <c r="X1337" s="3">
        <v>87.0550161812298</v>
      </c>
      <c r="Y1337" s="3"/>
      <c r="Z1337" s="3"/>
      <c r="AA1337" s="3">
        <v>-0.0175924258071144</v>
      </c>
      <c r="AB1337" s="3">
        <v>0.225115075796874</v>
      </c>
      <c r="AC1337" s="3">
        <v>-1.8664047151277</v>
      </c>
      <c r="AD1337" s="3">
        <v>1.69121377433094</v>
      </c>
      <c r="AE1337" s="5">
        <v>2</v>
      </c>
      <c r="AF1337" s="3">
        <v>0.26285619905069</v>
      </c>
      <c r="AG1337" s="3">
        <v>1.29899584501736</v>
      </c>
      <c r="AH1337" s="3">
        <v>2.40053565091507</v>
      </c>
      <c r="AI1337" s="3">
        <v>3.09076340419354</v>
      </c>
      <c r="AJ1337" s="3">
        <v>2.28479619786976</v>
      </c>
      <c r="AK1337" s="3"/>
      <c r="AL1337" s="3"/>
      <c r="AM1337" s="3"/>
      <c r="AN1337" s="5" t="s">
        <v>51</v>
      </c>
      <c r="AO1337" s="1"/>
      <c r="AP1337" s="1"/>
      <c r="AQ1337" s="1"/>
    </row>
    <row r="1338" spans="1:43">
      <c r="A1338" s="1" t="s">
        <v>3733</v>
      </c>
      <c r="B1338" s="1" t="s">
        <v>3734</v>
      </c>
      <c r="C1338" s="3">
        <v>4.87397260273973</v>
      </c>
      <c r="D1338" s="4">
        <v>42458</v>
      </c>
      <c r="E1338" s="3">
        <v>8.7039266899</v>
      </c>
      <c r="F1338" s="5" t="s">
        <v>769</v>
      </c>
      <c r="G1338" s="5">
        <v>545</v>
      </c>
      <c r="H1338" s="5" t="s">
        <v>93</v>
      </c>
      <c r="I1338" s="3">
        <v>3.26299608719955</v>
      </c>
      <c r="J1338" s="3">
        <v>65.7</v>
      </c>
      <c r="K1338" s="3">
        <v>0.646962680468542</v>
      </c>
      <c r="L1338" s="3">
        <v>81.5163528245788</v>
      </c>
      <c r="M1338" s="3">
        <v>1.67171161254816</v>
      </c>
      <c r="N1338" s="3">
        <v>59.5309381237525</v>
      </c>
      <c r="O1338" s="3">
        <v>4.43046919163369</v>
      </c>
      <c r="P1338" s="3">
        <v>78.0684104627767</v>
      </c>
      <c r="Q1338" s="3">
        <v>8.64515180474895</v>
      </c>
      <c r="R1338" s="3">
        <v>66.0990712074303</v>
      </c>
      <c r="S1338" s="3">
        <v>23.8705892213561</v>
      </c>
      <c r="T1338" s="3">
        <v>69.9841185812599</v>
      </c>
      <c r="U1338" s="3">
        <v>40.4847908745247</v>
      </c>
      <c r="V1338" s="3">
        <v>72.9235880398671</v>
      </c>
      <c r="W1338" s="3">
        <v>44.6086105675147</v>
      </c>
      <c r="X1338" s="3">
        <v>64.2322097378277</v>
      </c>
      <c r="Y1338" s="3"/>
      <c r="Z1338" s="3"/>
      <c r="AA1338" s="3">
        <v>0.358265331980807</v>
      </c>
      <c r="AB1338" s="3">
        <v>0.526993281928489</v>
      </c>
      <c r="AC1338" s="3">
        <v>-6.35973784286755</v>
      </c>
      <c r="AD1338" s="3">
        <v>2.05320471650901</v>
      </c>
      <c r="AE1338" s="5">
        <v>2</v>
      </c>
      <c r="AF1338" s="3">
        <v>1.00136505635087</v>
      </c>
      <c r="AG1338" s="3">
        <v>22.4530203226125</v>
      </c>
      <c r="AH1338" s="3">
        <v>17.9062915098461</v>
      </c>
      <c r="AI1338" s="3">
        <v>12.3691293470306</v>
      </c>
      <c r="AJ1338" s="3">
        <v>9.98553612349327</v>
      </c>
      <c r="AK1338" s="3"/>
      <c r="AL1338" s="3"/>
      <c r="AM1338" s="3">
        <v>5</v>
      </c>
      <c r="AN1338" s="5" t="s">
        <v>56</v>
      </c>
      <c r="AO1338" s="1"/>
      <c r="AP1338" s="1"/>
      <c r="AQ1338" s="1"/>
    </row>
    <row r="1339" spans="1:43">
      <c r="A1339" s="1" t="s">
        <v>3735</v>
      </c>
      <c r="B1339" s="1" t="s">
        <v>3736</v>
      </c>
      <c r="C1339" s="3">
        <v>4.85205479452055</v>
      </c>
      <c r="D1339" s="4">
        <v>42466</v>
      </c>
      <c r="E1339" s="3">
        <v>1.2533021531</v>
      </c>
      <c r="F1339" s="5" t="s">
        <v>3737</v>
      </c>
      <c r="G1339" s="5">
        <v>985</v>
      </c>
      <c r="H1339" s="5" t="s">
        <v>50</v>
      </c>
      <c r="I1339" s="3">
        <v>0.627967529483851</v>
      </c>
      <c r="J1339" s="3">
        <v>3.17105850826262</v>
      </c>
      <c r="K1339" s="3">
        <v>0.106658540301704</v>
      </c>
      <c r="L1339" s="3">
        <v>2.47897299690128</v>
      </c>
      <c r="M1339" s="3">
        <v>-0.964727163099178</v>
      </c>
      <c r="N1339" s="3">
        <v>96.8388245770258</v>
      </c>
      <c r="O1339" s="3">
        <v>4.12044374009511</v>
      </c>
      <c r="P1339" s="3">
        <v>0.456829602558246</v>
      </c>
      <c r="Q1339" s="3">
        <v>4.94369459308363</v>
      </c>
      <c r="R1339" s="3">
        <v>0.434572670207629</v>
      </c>
      <c r="S1339" s="3">
        <v>9.7102780328964</v>
      </c>
      <c r="T1339" s="3">
        <v>0.225988700564972</v>
      </c>
      <c r="U1339" s="3">
        <v>18.9785002877823</v>
      </c>
      <c r="V1339" s="3">
        <v>0.309597523219814</v>
      </c>
      <c r="W1339" s="3">
        <v>28.2261713157895</v>
      </c>
      <c r="X1339" s="3">
        <v>0.215749730312837</v>
      </c>
      <c r="Y1339" s="3"/>
      <c r="Z1339" s="3"/>
      <c r="AA1339" s="3">
        <v>0.135402057610514</v>
      </c>
      <c r="AB1339" s="3">
        <v>0.342223071644868</v>
      </c>
      <c r="AC1339" s="3">
        <v>-4.12322646390217</v>
      </c>
      <c r="AD1339" s="3">
        <v>2.09161532583351</v>
      </c>
      <c r="AE1339" s="5">
        <v>2</v>
      </c>
      <c r="AF1339" s="3">
        <v>0.706265018801456</v>
      </c>
      <c r="AG1339" s="3">
        <v>10.6898991242119</v>
      </c>
      <c r="AH1339" s="3">
        <v>9.08516046751047</v>
      </c>
      <c r="AI1339" s="3">
        <v>8.42451672896143</v>
      </c>
      <c r="AJ1339" s="3">
        <v>7.13346513675743</v>
      </c>
      <c r="AK1339" s="3"/>
      <c r="AL1339" s="3"/>
      <c r="AM1339" s="3"/>
      <c r="AN1339" s="5" t="s">
        <v>46</v>
      </c>
      <c r="AO1339" s="1"/>
      <c r="AP1339" s="1"/>
      <c r="AQ1339" s="1"/>
    </row>
    <row r="1340" spans="1:43">
      <c r="A1340" s="1" t="s">
        <v>3738</v>
      </c>
      <c r="B1340" s="1" t="s">
        <v>3739</v>
      </c>
      <c r="C1340" s="3">
        <v>4.89315068493151</v>
      </c>
      <c r="D1340" s="4">
        <v>42451</v>
      </c>
      <c r="E1340" s="3">
        <v>7.6634852516</v>
      </c>
      <c r="F1340" s="5" t="s">
        <v>346</v>
      </c>
      <c r="G1340" s="5">
        <v>1787</v>
      </c>
      <c r="H1340" s="5" t="s">
        <v>50</v>
      </c>
      <c r="I1340" s="3">
        <v>0.187265917602991</v>
      </c>
      <c r="J1340" s="3">
        <v>38.9459580169719</v>
      </c>
      <c r="K1340" s="3">
        <v>0</v>
      </c>
      <c r="L1340" s="3">
        <v>43.3820274457725</v>
      </c>
      <c r="M1340" s="3">
        <v>0</v>
      </c>
      <c r="N1340" s="3">
        <v>34.1495992876224</v>
      </c>
      <c r="O1340" s="3">
        <v>0.658513640639711</v>
      </c>
      <c r="P1340" s="3">
        <v>53.6774783005939</v>
      </c>
      <c r="Q1340" s="3">
        <v>1.1342157006734</v>
      </c>
      <c r="R1340" s="3">
        <v>48.9135683244809</v>
      </c>
      <c r="S1340" s="3">
        <v>2.58797061364564</v>
      </c>
      <c r="T1340" s="3">
        <v>21.1864406779661</v>
      </c>
      <c r="U1340" s="3">
        <v>7.24454354846554</v>
      </c>
      <c r="V1340" s="3">
        <v>25.8513931888545</v>
      </c>
      <c r="W1340" s="3">
        <v>15.022985390625</v>
      </c>
      <c r="X1340" s="3">
        <v>30.2049622437972</v>
      </c>
      <c r="Y1340" s="3"/>
      <c r="Z1340" s="3"/>
      <c r="AA1340" s="3">
        <v>0.0794470601393427</v>
      </c>
      <c r="AB1340" s="3">
        <v>0.533478540713167</v>
      </c>
      <c r="AC1340" s="3">
        <v>-1.90754224519915</v>
      </c>
      <c r="AD1340" s="3">
        <v>2.49903950750317</v>
      </c>
      <c r="AE1340" s="5">
        <v>4</v>
      </c>
      <c r="AF1340" s="3">
        <v>0.391217328770352</v>
      </c>
      <c r="AG1340" s="3">
        <v>3.12501700871135</v>
      </c>
      <c r="AH1340" s="3">
        <v>3.85320981725443</v>
      </c>
      <c r="AI1340" s="3">
        <v>4.91245043591988</v>
      </c>
      <c r="AJ1340" s="3">
        <v>3.90517381109352</v>
      </c>
      <c r="AK1340" s="3"/>
      <c r="AL1340" s="3"/>
      <c r="AM1340" s="3"/>
      <c r="AN1340" s="5" t="s">
        <v>51</v>
      </c>
      <c r="AO1340" s="1"/>
      <c r="AP1340" s="1"/>
      <c r="AQ1340" s="1"/>
    </row>
    <row r="1341" spans="1:43">
      <c r="A1341" s="1" t="s">
        <v>3740</v>
      </c>
      <c r="B1341" s="1" t="s">
        <v>3741</v>
      </c>
      <c r="C1341" s="3">
        <v>4.84657534246575</v>
      </c>
      <c r="D1341" s="4">
        <v>42468</v>
      </c>
      <c r="E1341" s="3">
        <v>11.2056086344</v>
      </c>
      <c r="F1341" s="5" t="s">
        <v>3742</v>
      </c>
      <c r="G1341" s="5">
        <v>1770</v>
      </c>
      <c r="H1341" s="5" t="s">
        <v>93</v>
      </c>
      <c r="I1341" s="3">
        <v>1.57819225251076</v>
      </c>
      <c r="J1341" s="3">
        <v>84.85</v>
      </c>
      <c r="K1341" s="3">
        <v>0.711237553342817</v>
      </c>
      <c r="L1341" s="3">
        <v>78.790882061447</v>
      </c>
      <c r="M1341" s="3">
        <v>0.496806245564222</v>
      </c>
      <c r="N1341" s="3">
        <v>79.7904191616767</v>
      </c>
      <c r="O1341" s="3">
        <v>3.43316289262235</v>
      </c>
      <c r="P1341" s="3">
        <v>83.8531187122736</v>
      </c>
      <c r="Q1341" s="3">
        <v>5.27881040892193</v>
      </c>
      <c r="R1341" s="3">
        <v>83.7461300309597</v>
      </c>
      <c r="S1341" s="3">
        <v>17.5103734439834</v>
      </c>
      <c r="T1341" s="3">
        <v>81.4187400741133</v>
      </c>
      <c r="U1341" s="3">
        <v>30.3867403314917</v>
      </c>
      <c r="V1341" s="3">
        <v>83.9424141749723</v>
      </c>
      <c r="W1341" s="3">
        <v>32.5842696629213</v>
      </c>
      <c r="X1341" s="3">
        <v>79.0886392009988</v>
      </c>
      <c r="Y1341" s="3"/>
      <c r="Z1341" s="3"/>
      <c r="AA1341" s="3">
        <v>0.419847799980364</v>
      </c>
      <c r="AB1341" s="3">
        <v>0.585424150484882</v>
      </c>
      <c r="AC1341" s="3">
        <v>-3.63636363636364</v>
      </c>
      <c r="AD1341" s="3">
        <v>2.70570107181655</v>
      </c>
      <c r="AE1341" s="5">
        <v>3</v>
      </c>
      <c r="AF1341" s="3">
        <v>0.748001625900747</v>
      </c>
      <c r="AG1341" s="3">
        <v>16.3858809954539</v>
      </c>
      <c r="AH1341" s="3">
        <v>13.9738507830356</v>
      </c>
      <c r="AI1341" s="3">
        <v>9.120047107507</v>
      </c>
      <c r="AJ1341" s="3">
        <v>8.09997594101981</v>
      </c>
      <c r="AK1341" s="3"/>
      <c r="AL1341" s="3"/>
      <c r="AM1341" s="3">
        <v>5000</v>
      </c>
      <c r="AN1341" s="5" t="s">
        <v>56</v>
      </c>
      <c r="AO1341" s="1"/>
      <c r="AP1341" s="1"/>
      <c r="AQ1341" s="1"/>
    </row>
    <row r="1342" spans="1:43">
      <c r="A1342" s="1" t="s">
        <v>3743</v>
      </c>
      <c r="B1342" s="1" t="s">
        <v>3744</v>
      </c>
      <c r="C1342" s="3">
        <v>3.61095890410959</v>
      </c>
      <c r="D1342" s="4">
        <v>42919</v>
      </c>
      <c r="E1342" s="3">
        <v>0.6540391452</v>
      </c>
      <c r="F1342" s="5" t="s">
        <v>945</v>
      </c>
      <c r="G1342" s="5">
        <v>1319</v>
      </c>
      <c r="H1342" s="5" t="s">
        <v>93</v>
      </c>
      <c r="I1342" s="3">
        <v>13.5567010309278</v>
      </c>
      <c r="J1342" s="3">
        <v>14.15</v>
      </c>
      <c r="K1342" s="3">
        <v>3.9641340254837</v>
      </c>
      <c r="L1342" s="3">
        <v>13.2804757185332</v>
      </c>
      <c r="M1342" s="3">
        <v>7.04567541302235</v>
      </c>
      <c r="N1342" s="3">
        <v>16.6666666666667</v>
      </c>
      <c r="O1342" s="3">
        <v>21.1105002748763</v>
      </c>
      <c r="P1342" s="3">
        <v>20.5734406438632</v>
      </c>
      <c r="Q1342" s="3">
        <v>30.8972073677956</v>
      </c>
      <c r="R1342" s="3">
        <v>15.5830753353973</v>
      </c>
      <c r="S1342" s="3">
        <v>82.0661157024793</v>
      </c>
      <c r="T1342" s="3">
        <v>13.3403917416623</v>
      </c>
      <c r="U1342" s="3">
        <v>129.240374609781</v>
      </c>
      <c r="V1342" s="3">
        <v>28.6821705426357</v>
      </c>
      <c r="W1342" s="3">
        <v>110.611854684512</v>
      </c>
      <c r="X1342" s="3">
        <v>25.4057428214732</v>
      </c>
      <c r="Y1342" s="3"/>
      <c r="Z1342" s="3"/>
      <c r="AA1342" s="3">
        <v>0.399982669093369</v>
      </c>
      <c r="AB1342" s="3">
        <v>0.28107005488484</v>
      </c>
      <c r="AC1342" s="3">
        <v>-19.1403081914031</v>
      </c>
      <c r="AD1342" s="3">
        <v>1.4693679857418</v>
      </c>
      <c r="AE1342" s="5">
        <v>6</v>
      </c>
      <c r="AF1342" s="3">
        <v>2.07771164938944</v>
      </c>
      <c r="AG1342" s="3">
        <v>65.4468580080866</v>
      </c>
      <c r="AH1342" s="3">
        <v>50.7301218664638</v>
      </c>
      <c r="AI1342" s="3">
        <v>28.0298523250172</v>
      </c>
      <c r="AJ1342" s="3"/>
      <c r="AK1342" s="3"/>
      <c r="AL1342" s="3"/>
      <c r="AM1342" s="3"/>
      <c r="AN1342" s="5" t="s">
        <v>46</v>
      </c>
      <c r="AO1342" s="1"/>
      <c r="AP1342" s="1"/>
      <c r="AQ1342" s="1"/>
    </row>
    <row r="1343" spans="1:43">
      <c r="A1343" s="1" t="s">
        <v>3745</v>
      </c>
      <c r="B1343" s="1" t="s">
        <v>3746</v>
      </c>
      <c r="C1343" s="3">
        <v>4.82739726027397</v>
      </c>
      <c r="D1343" s="4">
        <v>42475</v>
      </c>
      <c r="E1343" s="3">
        <v>3.4306360907</v>
      </c>
      <c r="F1343" s="5" t="s">
        <v>3747</v>
      </c>
      <c r="G1343" s="5">
        <v>1763</v>
      </c>
      <c r="H1343" s="5" t="s">
        <v>93</v>
      </c>
      <c r="I1343" s="3">
        <v>3.00361799440234</v>
      </c>
      <c r="J1343" s="3">
        <v>69.2</v>
      </c>
      <c r="K1343" s="3">
        <v>1.21411322779716</v>
      </c>
      <c r="L1343" s="3">
        <v>61.0505450941526</v>
      </c>
      <c r="M1343" s="3">
        <v>1.18696351931329</v>
      </c>
      <c r="N1343" s="3">
        <v>69.5109780439122</v>
      </c>
      <c r="O1343" s="3">
        <v>5.60610302351623</v>
      </c>
      <c r="P1343" s="3">
        <v>68.8631790744467</v>
      </c>
      <c r="Q1343" s="3">
        <v>11.9362017804154</v>
      </c>
      <c r="R1343" s="3">
        <v>53.6119711042312</v>
      </c>
      <c r="S1343" s="3">
        <v>23.0348988910633</v>
      </c>
      <c r="T1343" s="3">
        <v>71.2016940179989</v>
      </c>
      <c r="U1343" s="3">
        <v>34.7593105296061</v>
      </c>
      <c r="V1343" s="3">
        <v>79.2358803986711</v>
      </c>
      <c r="W1343" s="3">
        <v>41.3489461358314</v>
      </c>
      <c r="X1343" s="3">
        <v>67.29088639201</v>
      </c>
      <c r="Y1343" s="3"/>
      <c r="Z1343" s="3"/>
      <c r="AA1343" s="3">
        <v>0.292290627027224</v>
      </c>
      <c r="AB1343" s="3">
        <v>0.393074413480743</v>
      </c>
      <c r="AC1343" s="3">
        <v>-6.17084778575462</v>
      </c>
      <c r="AD1343" s="3">
        <v>1.97759609927387</v>
      </c>
      <c r="AE1343" s="5">
        <v>2</v>
      </c>
      <c r="AF1343" s="3">
        <v>0.900938247885301</v>
      </c>
      <c r="AG1343" s="3">
        <v>21.6498275101336</v>
      </c>
      <c r="AH1343" s="3">
        <v>15.9535591283549</v>
      </c>
      <c r="AI1343" s="3">
        <v>11.3545179980789</v>
      </c>
      <c r="AJ1343" s="3">
        <v>10.1931605093573</v>
      </c>
      <c r="AK1343" s="3"/>
      <c r="AL1343" s="3"/>
      <c r="AM1343" s="3">
        <v>100</v>
      </c>
      <c r="AN1343" s="5" t="s">
        <v>56</v>
      </c>
      <c r="AO1343" s="1"/>
      <c r="AP1343" s="1"/>
      <c r="AQ1343" s="1"/>
    </row>
    <row r="1344" spans="1:43">
      <c r="A1344" s="1" t="s">
        <v>3748</v>
      </c>
      <c r="B1344" s="1" t="s">
        <v>3749</v>
      </c>
      <c r="C1344" s="3">
        <v>4.8</v>
      </c>
      <c r="D1344" s="4">
        <v>42485</v>
      </c>
      <c r="E1344" s="3">
        <v>12.1516036181</v>
      </c>
      <c r="F1344" s="5" t="s">
        <v>3742</v>
      </c>
      <c r="G1344" s="5">
        <v>1753</v>
      </c>
      <c r="H1344" s="5" t="s">
        <v>93</v>
      </c>
      <c r="I1344" s="3">
        <v>1.43884892086331</v>
      </c>
      <c r="J1344" s="3">
        <v>85.6</v>
      </c>
      <c r="K1344" s="3">
        <v>0.786275911365245</v>
      </c>
      <c r="L1344" s="3">
        <v>75.7680872150644</v>
      </c>
      <c r="M1344" s="3">
        <v>0.42735042735042</v>
      </c>
      <c r="N1344" s="3">
        <v>80.688622754491</v>
      </c>
      <c r="O1344" s="3">
        <v>3.2967032967033</v>
      </c>
      <c r="P1344" s="3">
        <v>84.5573440643863</v>
      </c>
      <c r="Q1344" s="3">
        <v>4.75482912332836</v>
      </c>
      <c r="R1344" s="3">
        <v>84.8297213622291</v>
      </c>
      <c r="S1344" s="3">
        <v>15.7635467980296</v>
      </c>
      <c r="T1344" s="3">
        <v>85.1773425092642</v>
      </c>
      <c r="U1344" s="3">
        <v>34.1579448144624</v>
      </c>
      <c r="V1344" s="3">
        <v>80.0110741971207</v>
      </c>
      <c r="W1344" s="3">
        <v>30.3142329020333</v>
      </c>
      <c r="X1344" s="3">
        <v>82.8339575530587</v>
      </c>
      <c r="Y1344" s="3"/>
      <c r="Z1344" s="3"/>
      <c r="AA1344" s="3">
        <v>0.357203533504193</v>
      </c>
      <c r="AB1344" s="3">
        <v>0.286471189647274</v>
      </c>
      <c r="AC1344" s="3">
        <v>-9.39177101967802</v>
      </c>
      <c r="AD1344" s="3">
        <v>0.980600934936393</v>
      </c>
      <c r="AE1344" s="5">
        <v>3</v>
      </c>
      <c r="AF1344" s="3">
        <v>0.690622107096339</v>
      </c>
      <c r="AG1344" s="3">
        <v>14.7733155673168</v>
      </c>
      <c r="AH1344" s="3">
        <v>16.7205918378607</v>
      </c>
      <c r="AI1344" s="3">
        <v>8.88689158484097</v>
      </c>
      <c r="AJ1344" s="3">
        <v>8.69129771418962</v>
      </c>
      <c r="AK1344" s="3"/>
      <c r="AL1344" s="3"/>
      <c r="AM1344" s="3">
        <v>5000</v>
      </c>
      <c r="AN1344" s="5" t="s">
        <v>56</v>
      </c>
      <c r="AO1344" s="1"/>
      <c r="AP1344" s="1"/>
      <c r="AQ1344" s="1"/>
    </row>
    <row r="1345" spans="1:43">
      <c r="A1345" s="1" t="s">
        <v>3750</v>
      </c>
      <c r="B1345" s="1" t="s">
        <v>3751</v>
      </c>
      <c r="C1345" s="3">
        <v>4.86575342465753</v>
      </c>
      <c r="D1345" s="4">
        <v>42461</v>
      </c>
      <c r="E1345" s="3">
        <v>103.5845676</v>
      </c>
      <c r="F1345" s="5" t="s">
        <v>3752</v>
      </c>
      <c r="G1345" s="5">
        <v>1512</v>
      </c>
      <c r="H1345" s="5" t="s">
        <v>45</v>
      </c>
      <c r="I1345" s="3">
        <v>2.32558139534883</v>
      </c>
      <c r="J1345" s="3">
        <v>23.5668789808917</v>
      </c>
      <c r="K1345" s="3">
        <v>0.76335877862594</v>
      </c>
      <c r="L1345" s="3">
        <v>28.1055900621118</v>
      </c>
      <c r="M1345" s="3">
        <v>0.848896434634978</v>
      </c>
      <c r="N1345" s="3">
        <v>25.5555555555556</v>
      </c>
      <c r="O1345" s="3">
        <v>4.30201909364306</v>
      </c>
      <c r="P1345" s="3">
        <v>22.682119205298</v>
      </c>
      <c r="Q1345" s="3">
        <v>4.3905607057769</v>
      </c>
      <c r="R1345" s="3">
        <v>28.5958904109589</v>
      </c>
      <c r="S1345" s="3">
        <v>11.0536762734772</v>
      </c>
      <c r="T1345" s="3">
        <v>32.015065913371</v>
      </c>
      <c r="U1345" s="3">
        <v>26.9624543878327</v>
      </c>
      <c r="V1345" s="3">
        <v>24.6284501061571</v>
      </c>
      <c r="W1345" s="3">
        <v>30.5615855483871</v>
      </c>
      <c r="X1345" s="3">
        <v>21.0900473933649</v>
      </c>
      <c r="Y1345" s="3"/>
      <c r="Z1345" s="3"/>
      <c r="AA1345" s="3">
        <v>0.222647707719414</v>
      </c>
      <c r="AB1345" s="3">
        <v>0.384487948883406</v>
      </c>
      <c r="AC1345" s="3">
        <v>-4.6551724137931</v>
      </c>
      <c r="AD1345" s="3">
        <v>1.993160898073</v>
      </c>
      <c r="AE1345" s="5">
        <v>2</v>
      </c>
      <c r="AF1345" s="3">
        <v>0.700044972758886</v>
      </c>
      <c r="AG1345" s="3">
        <v>11.3918012335911</v>
      </c>
      <c r="AH1345" s="3">
        <v>12.9485997327795</v>
      </c>
      <c r="AI1345" s="3">
        <v>8.36528692728851</v>
      </c>
      <c r="AJ1345" s="3">
        <v>6.94939593073991</v>
      </c>
      <c r="AK1345" s="3"/>
      <c r="AL1345" s="3"/>
      <c r="AM1345" s="3"/>
      <c r="AN1345" s="5" t="s">
        <v>46</v>
      </c>
      <c r="AO1345" s="1"/>
      <c r="AP1345" s="1"/>
      <c r="AQ1345" s="1"/>
    </row>
    <row r="1346" spans="1:43">
      <c r="A1346" s="1" t="s">
        <v>3753</v>
      </c>
      <c r="B1346" s="1" t="s">
        <v>3754</v>
      </c>
      <c r="C1346" s="3">
        <v>4.64383561643836</v>
      </c>
      <c r="D1346" s="4">
        <v>42542</v>
      </c>
      <c r="E1346" s="3">
        <v>8.4390599319</v>
      </c>
      <c r="F1346" s="5" t="s">
        <v>3205</v>
      </c>
      <c r="G1346" s="5">
        <v>1640</v>
      </c>
      <c r="H1346" s="5" t="s">
        <v>93</v>
      </c>
      <c r="I1346" s="3">
        <v>3.26678765880215</v>
      </c>
      <c r="J1346" s="3">
        <v>65.55</v>
      </c>
      <c r="K1346" s="3">
        <v>1.15555555555554</v>
      </c>
      <c r="L1346" s="3">
        <v>63.0822596630327</v>
      </c>
      <c r="M1346" s="3">
        <v>1.24555160142346</v>
      </c>
      <c r="N1346" s="3">
        <v>68.7125748502994</v>
      </c>
      <c r="O1346" s="3">
        <v>5.66088122705184</v>
      </c>
      <c r="P1346" s="3">
        <v>68.41046277666</v>
      </c>
      <c r="Q1346" s="3">
        <v>8.69373985486535</v>
      </c>
      <c r="R1346" s="3">
        <v>65.6346749226006</v>
      </c>
      <c r="S1346" s="3">
        <v>18.3640751038586</v>
      </c>
      <c r="T1346" s="3">
        <v>79.777660137639</v>
      </c>
      <c r="U1346" s="3">
        <v>37.1012740405044</v>
      </c>
      <c r="V1346" s="3">
        <v>75.7475083056478</v>
      </c>
      <c r="W1346" s="3">
        <v>40.2979540272389</v>
      </c>
      <c r="X1346" s="3">
        <v>68.789013732834</v>
      </c>
      <c r="Y1346" s="3"/>
      <c r="Z1346" s="3"/>
      <c r="AA1346" s="3">
        <v>0.32752453240176</v>
      </c>
      <c r="AB1346" s="3">
        <v>0.46450075914526</v>
      </c>
      <c r="AC1346" s="3">
        <v>-4.72712956518403</v>
      </c>
      <c r="AD1346" s="3">
        <v>2.52270764897236</v>
      </c>
      <c r="AE1346" s="5">
        <v>3</v>
      </c>
      <c r="AF1346" s="3">
        <v>0.9012303254908</v>
      </c>
      <c r="AG1346" s="3">
        <v>17.6127114826484</v>
      </c>
      <c r="AH1346" s="3">
        <v>17.519384261514</v>
      </c>
      <c r="AI1346" s="3">
        <v>10.9053606696905</v>
      </c>
      <c r="AJ1346" s="3">
        <v>10.0418457620173</v>
      </c>
      <c r="AK1346" s="3"/>
      <c r="AL1346" s="3"/>
      <c r="AM1346" s="3"/>
      <c r="AN1346" s="5" t="s">
        <v>46</v>
      </c>
      <c r="AO1346" s="1"/>
      <c r="AP1346" s="1"/>
      <c r="AQ1346" s="1"/>
    </row>
    <row r="1347" spans="1:43">
      <c r="A1347" s="1" t="s">
        <v>3755</v>
      </c>
      <c r="B1347" s="1" t="s">
        <v>3756</v>
      </c>
      <c r="C1347" s="3">
        <v>4.83287671232877</v>
      </c>
      <c r="D1347" s="4">
        <v>42473</v>
      </c>
      <c r="E1347" s="3">
        <v>6.1006378764</v>
      </c>
      <c r="F1347" s="5" t="s">
        <v>476</v>
      </c>
      <c r="G1347" s="5">
        <v>1765</v>
      </c>
      <c r="H1347" s="5" t="s">
        <v>93</v>
      </c>
      <c r="I1347" s="3">
        <v>9.09090909090908</v>
      </c>
      <c r="J1347" s="3">
        <v>34.25</v>
      </c>
      <c r="K1347" s="3">
        <v>2.19160926737633</v>
      </c>
      <c r="L1347" s="3">
        <v>41.0802775024777</v>
      </c>
      <c r="M1347" s="3">
        <v>5.15463917525772</v>
      </c>
      <c r="N1347" s="3">
        <v>28.4930139720559</v>
      </c>
      <c r="O1347" s="3">
        <v>7.50988142292489</v>
      </c>
      <c r="P1347" s="3">
        <v>58.148893360161</v>
      </c>
      <c r="Q1347" s="3">
        <v>9.16387959866219</v>
      </c>
      <c r="R1347" s="3">
        <v>63.4158926728586</v>
      </c>
      <c r="S1347" s="3">
        <v>37.9543533389687</v>
      </c>
      <c r="T1347" s="3">
        <v>54.9497088406564</v>
      </c>
      <c r="U1347" s="3">
        <v>57.0741097208855</v>
      </c>
      <c r="V1347" s="3">
        <v>61.6279069767442</v>
      </c>
      <c r="W1347" s="3">
        <v>65.8536585365854</v>
      </c>
      <c r="X1347" s="3">
        <v>47.5031210986267</v>
      </c>
      <c r="Y1347" s="3"/>
      <c r="Z1347" s="3"/>
      <c r="AA1347" s="3">
        <v>0.189388210655983</v>
      </c>
      <c r="AB1347" s="3">
        <v>0.23480203173824</v>
      </c>
      <c r="AC1347" s="3">
        <v>-16.0493827160494</v>
      </c>
      <c r="AD1347" s="3">
        <v>1.14232562218419</v>
      </c>
      <c r="AE1347" s="5">
        <v>2</v>
      </c>
      <c r="AF1347" s="3">
        <v>1.40337923083071</v>
      </c>
      <c r="AG1347" s="3">
        <v>30.7174012312303</v>
      </c>
      <c r="AH1347" s="3">
        <v>26.0904838600917</v>
      </c>
      <c r="AI1347" s="3">
        <v>19.087508558595</v>
      </c>
      <c r="AJ1347" s="3">
        <v>14.0947357584549</v>
      </c>
      <c r="AK1347" s="3"/>
      <c r="AL1347" s="3"/>
      <c r="AM1347" s="3">
        <v>100</v>
      </c>
      <c r="AN1347" s="5" t="s">
        <v>56</v>
      </c>
      <c r="AO1347" s="1"/>
      <c r="AP1347" s="1"/>
      <c r="AQ1347" s="1"/>
    </row>
    <row r="1348" spans="1:43">
      <c r="A1348" s="1" t="s">
        <v>3757</v>
      </c>
      <c r="B1348" s="1" t="s">
        <v>3758</v>
      </c>
      <c r="C1348" s="3">
        <v>4.81095890410959</v>
      </c>
      <c r="D1348" s="4">
        <v>42481</v>
      </c>
      <c r="E1348" s="3">
        <v>7.2568571892</v>
      </c>
      <c r="F1348" s="5" t="s">
        <v>3759</v>
      </c>
      <c r="G1348" s="5">
        <v>1757</v>
      </c>
      <c r="H1348" s="5" t="s">
        <v>116</v>
      </c>
      <c r="I1348" s="3">
        <v>8.57428339474177</v>
      </c>
      <c r="J1348" s="3">
        <v>48.5981308411215</v>
      </c>
      <c r="K1348" s="3">
        <v>1.7736931452321</v>
      </c>
      <c r="L1348" s="3">
        <v>62.3853211009174</v>
      </c>
      <c r="M1348" s="3">
        <v>4.76018317666907</v>
      </c>
      <c r="N1348" s="3">
        <v>33.6448598130841</v>
      </c>
      <c r="O1348" s="3">
        <v>8.77807670650065</v>
      </c>
      <c r="P1348" s="3">
        <v>62</v>
      </c>
      <c r="Q1348" s="3">
        <v>7.16222879684417</v>
      </c>
      <c r="R1348" s="3">
        <v>64.021164021164</v>
      </c>
      <c r="S1348" s="3">
        <v>45.0041701417848</v>
      </c>
      <c r="T1348" s="3">
        <v>59.5092024539877</v>
      </c>
      <c r="U1348" s="3">
        <v>118.170410340068</v>
      </c>
      <c r="V1348" s="3">
        <v>22.6890756302521</v>
      </c>
      <c r="W1348" s="3">
        <v>76.9387339710971</v>
      </c>
      <c r="X1348" s="3">
        <v>40.6593406593407</v>
      </c>
      <c r="Y1348" s="3"/>
      <c r="Z1348" s="3"/>
      <c r="AA1348" s="3">
        <v>0.210440496118094</v>
      </c>
      <c r="AB1348" s="3">
        <v>0.180527609495067</v>
      </c>
      <c r="AC1348" s="3">
        <v>-32.7819010998838</v>
      </c>
      <c r="AD1348" s="3">
        <v>0.637807894795106</v>
      </c>
      <c r="AE1348" s="5">
        <v>3</v>
      </c>
      <c r="AF1348" s="3">
        <v>1.42735970029539</v>
      </c>
      <c r="AG1348" s="3">
        <v>43.0819768665176</v>
      </c>
      <c r="AH1348" s="3">
        <v>48.3621361482112</v>
      </c>
      <c r="AI1348" s="3">
        <v>18.7178190129084</v>
      </c>
      <c r="AJ1348" s="3">
        <v>14.4671676109185</v>
      </c>
      <c r="AK1348" s="3"/>
      <c r="AL1348" s="3"/>
      <c r="AM1348" s="3"/>
      <c r="AN1348" s="5" t="s">
        <v>46</v>
      </c>
      <c r="AO1348" s="1"/>
      <c r="AP1348" s="1"/>
      <c r="AQ1348" s="1"/>
    </row>
    <row r="1349" spans="1:43">
      <c r="A1349" s="1" t="s">
        <v>3760</v>
      </c>
      <c r="B1349" s="1" t="s">
        <v>3761</v>
      </c>
      <c r="C1349" s="3">
        <v>4.7972602739726</v>
      </c>
      <c r="D1349" s="4">
        <v>42486</v>
      </c>
      <c r="E1349" s="3">
        <v>0.6212702646</v>
      </c>
      <c r="F1349" s="5" t="s">
        <v>3762</v>
      </c>
      <c r="G1349" s="5">
        <v>64</v>
      </c>
      <c r="H1349" s="5" t="s">
        <v>93</v>
      </c>
      <c r="I1349" s="3">
        <v>12.7947315811136</v>
      </c>
      <c r="J1349" s="3">
        <v>17.15</v>
      </c>
      <c r="K1349" s="3">
        <v>4.93982494529539</v>
      </c>
      <c r="L1349" s="3">
        <v>4.3607532210109</v>
      </c>
      <c r="M1349" s="3">
        <v>6.2416925121843</v>
      </c>
      <c r="N1349" s="3">
        <v>22.2554890219561</v>
      </c>
      <c r="O1349" s="3">
        <v>24.202007122046</v>
      </c>
      <c r="P1349" s="3">
        <v>13.6317907444668</v>
      </c>
      <c r="Q1349" s="3">
        <v>15.8813579799444</v>
      </c>
      <c r="R1349" s="3">
        <v>45.562435500516</v>
      </c>
      <c r="S1349" s="3">
        <v>48.7977040024822</v>
      </c>
      <c r="T1349" s="3">
        <v>43.6209634727369</v>
      </c>
      <c r="U1349" s="3">
        <v>87.0964595728079</v>
      </c>
      <c r="V1349" s="3">
        <v>46.1240310077519</v>
      </c>
      <c r="W1349" s="3">
        <v>90.8756218905473</v>
      </c>
      <c r="X1349" s="3">
        <v>35.330836454432</v>
      </c>
      <c r="Y1349" s="3"/>
      <c r="Z1349" s="3"/>
      <c r="AA1349" s="3">
        <v>0.211401708749575</v>
      </c>
      <c r="AB1349" s="3">
        <v>0.307148015575236</v>
      </c>
      <c r="AC1349" s="3">
        <v>-16.7692839847804</v>
      </c>
      <c r="AD1349" s="3">
        <v>1.43103805078795</v>
      </c>
      <c r="AE1349" s="5">
        <v>2</v>
      </c>
      <c r="AF1349" s="3">
        <v>1.71026272361357</v>
      </c>
      <c r="AG1349" s="3">
        <v>58.8842877941173</v>
      </c>
      <c r="AH1349" s="3">
        <v>35.4953110873382</v>
      </c>
      <c r="AI1349" s="3">
        <v>22.6043297386094</v>
      </c>
      <c r="AJ1349" s="3">
        <v>17.2654281546707</v>
      </c>
      <c r="AK1349" s="3"/>
      <c r="AL1349" s="3"/>
      <c r="AM1349" s="3"/>
      <c r="AN1349" s="5" t="s">
        <v>46</v>
      </c>
      <c r="AO1349" s="1"/>
      <c r="AP1349" s="1"/>
      <c r="AQ1349" s="1"/>
    </row>
    <row r="1350" spans="1:43">
      <c r="A1350" s="1" t="s">
        <v>3763</v>
      </c>
      <c r="B1350" s="1" t="s">
        <v>3764</v>
      </c>
      <c r="C1350" s="3">
        <v>4.46849315068493</v>
      </c>
      <c r="D1350" s="4">
        <v>42606</v>
      </c>
      <c r="E1350" s="3">
        <v>4.672773612</v>
      </c>
      <c r="F1350" s="5" t="s">
        <v>3765</v>
      </c>
      <c r="G1350" s="5">
        <v>390</v>
      </c>
      <c r="H1350" s="5" t="s">
        <v>93</v>
      </c>
      <c r="I1350" s="3">
        <v>6.48967551622418</v>
      </c>
      <c r="J1350" s="3">
        <v>46.3</v>
      </c>
      <c r="K1350" s="3">
        <v>2.19391365888181</v>
      </c>
      <c r="L1350" s="3">
        <v>41.0307234886026</v>
      </c>
      <c r="M1350" s="3">
        <v>3.43839541547279</v>
      </c>
      <c r="N1350" s="3">
        <v>39.3712574850299</v>
      </c>
      <c r="O1350" s="3">
        <v>11.1900671516896</v>
      </c>
      <c r="P1350" s="3">
        <v>47.8370221327968</v>
      </c>
      <c r="Q1350" s="3">
        <v>18.6469270947984</v>
      </c>
      <c r="R1350" s="3">
        <v>40.0928792569659</v>
      </c>
      <c r="S1350" s="3">
        <v>39.7089385478359</v>
      </c>
      <c r="T1350" s="3">
        <v>52.8321863419799</v>
      </c>
      <c r="U1350" s="3">
        <v>61.3315668058802</v>
      </c>
      <c r="V1350" s="3">
        <v>59.1362126245847</v>
      </c>
      <c r="W1350" s="3">
        <v>55.3356658787818</v>
      </c>
      <c r="X1350" s="3">
        <v>54.8064918851436</v>
      </c>
      <c r="Y1350" s="3"/>
      <c r="Z1350" s="3"/>
      <c r="AA1350" s="3">
        <v>0.450391493089406</v>
      </c>
      <c r="AB1350" s="3">
        <v>0.417324683244293</v>
      </c>
      <c r="AC1350" s="3">
        <v>-7.17299578059072</v>
      </c>
      <c r="AD1350" s="3">
        <v>2.20018810719352</v>
      </c>
      <c r="AE1350" s="5">
        <v>3</v>
      </c>
      <c r="AF1350" s="3">
        <v>1.12900848696952</v>
      </c>
      <c r="AG1350" s="3">
        <v>34.226250012371</v>
      </c>
      <c r="AH1350" s="3">
        <v>26.0029022289359</v>
      </c>
      <c r="AI1350" s="3">
        <v>15.1903220516352</v>
      </c>
      <c r="AJ1350" s="3">
        <v>13.7756386505741</v>
      </c>
      <c r="AK1350" s="3"/>
      <c r="AL1350" s="3"/>
      <c r="AM1350" s="3">
        <v>0.15</v>
      </c>
      <c r="AN1350" s="5" t="s">
        <v>56</v>
      </c>
      <c r="AO1350" s="1"/>
      <c r="AP1350" s="1"/>
      <c r="AQ1350" s="1"/>
    </row>
    <row r="1351" spans="1:43">
      <c r="A1351" s="1" t="s">
        <v>3766</v>
      </c>
      <c r="B1351" s="1" t="s">
        <v>3767</v>
      </c>
      <c r="C1351" s="3">
        <v>4.47397260273973</v>
      </c>
      <c r="D1351" s="4">
        <v>42604</v>
      </c>
      <c r="E1351" s="3">
        <v>7.220839265</v>
      </c>
      <c r="F1351" s="5" t="s">
        <v>167</v>
      </c>
      <c r="G1351" s="5">
        <v>1634</v>
      </c>
      <c r="H1351" s="5" t="s">
        <v>93</v>
      </c>
      <c r="I1351" s="3">
        <v>2.38095238095237</v>
      </c>
      <c r="J1351" s="3">
        <v>75.75</v>
      </c>
      <c r="K1351" s="3">
        <v>0.755857898715042</v>
      </c>
      <c r="L1351" s="3">
        <v>76.3627353815659</v>
      </c>
      <c r="M1351" s="3">
        <v>0.984848484848477</v>
      </c>
      <c r="N1351" s="3">
        <v>73.5528942115768</v>
      </c>
      <c r="O1351" s="3">
        <v>5.62599049128367</v>
      </c>
      <c r="P1351" s="3">
        <v>68.6619718309859</v>
      </c>
      <c r="Q1351" s="3">
        <v>8.3739837398374</v>
      </c>
      <c r="R1351" s="3">
        <v>67.5438596491228</v>
      </c>
      <c r="S1351" s="3">
        <v>17.756183745583</v>
      </c>
      <c r="T1351" s="3">
        <v>80.9422975119111</v>
      </c>
      <c r="U1351" s="3">
        <v>26.9523809523809</v>
      </c>
      <c r="V1351" s="3">
        <v>87.8737541528239</v>
      </c>
      <c r="W1351" s="3">
        <v>24.6959775491113</v>
      </c>
      <c r="X1351" s="3">
        <v>89.1385767790262</v>
      </c>
      <c r="Y1351" s="3"/>
      <c r="Z1351" s="3"/>
      <c r="AA1351" s="3">
        <v>0.373314954529649</v>
      </c>
      <c r="AB1351" s="3">
        <v>0.333439799096394</v>
      </c>
      <c r="AC1351" s="3">
        <v>-5.5860805860806</v>
      </c>
      <c r="AD1351" s="3">
        <v>1.36408609863788</v>
      </c>
      <c r="AE1351" s="5">
        <v>2</v>
      </c>
      <c r="AF1351" s="3">
        <v>0.577470245465942</v>
      </c>
      <c r="AG1351" s="3">
        <v>16.4445396524953</v>
      </c>
      <c r="AH1351" s="3">
        <v>11.6287990136175</v>
      </c>
      <c r="AI1351" s="3">
        <v>7.09480801475393</v>
      </c>
      <c r="AJ1351" s="3">
        <v>7.29063678473816</v>
      </c>
      <c r="AK1351" s="3"/>
      <c r="AL1351" s="3"/>
      <c r="AM1351" s="3">
        <v>10</v>
      </c>
      <c r="AN1351" s="5" t="s">
        <v>56</v>
      </c>
      <c r="AO1351" s="1"/>
      <c r="AP1351" s="1"/>
      <c r="AQ1351" s="1"/>
    </row>
    <row r="1352" spans="1:43">
      <c r="A1352" s="1" t="s">
        <v>3768</v>
      </c>
      <c r="B1352" s="1" t="s">
        <v>3769</v>
      </c>
      <c r="C1352" s="3">
        <v>4.79178082191781</v>
      </c>
      <c r="D1352" s="4">
        <v>42488</v>
      </c>
      <c r="E1352" s="3">
        <v>10.3948204083</v>
      </c>
      <c r="F1352" s="5" t="s">
        <v>423</v>
      </c>
      <c r="G1352" s="5">
        <v>219</v>
      </c>
      <c r="H1352" s="5" t="s">
        <v>50</v>
      </c>
      <c r="I1352" s="3">
        <v>0.0962463907603571</v>
      </c>
      <c r="J1352" s="3">
        <v>54.890576150067</v>
      </c>
      <c r="K1352" s="3">
        <v>0</v>
      </c>
      <c r="L1352" s="3">
        <v>43.3820274457725</v>
      </c>
      <c r="M1352" s="3">
        <v>-0.0960614793467735</v>
      </c>
      <c r="N1352" s="3">
        <v>54.6749777382012</v>
      </c>
      <c r="O1352" s="3">
        <v>0.483091787439628</v>
      </c>
      <c r="P1352" s="3">
        <v>68.7985381452718</v>
      </c>
      <c r="Q1352" s="3">
        <v>0.970873786407778</v>
      </c>
      <c r="R1352" s="3">
        <v>65.9101883148238</v>
      </c>
      <c r="S1352" s="3">
        <v>1.46341463414635</v>
      </c>
      <c r="T1352" s="3">
        <v>69.3785310734463</v>
      </c>
      <c r="U1352" s="3">
        <v>5.12668737805098</v>
      </c>
      <c r="V1352" s="3">
        <v>77.2445820433437</v>
      </c>
      <c r="W1352" s="3">
        <v>13.2105224696307</v>
      </c>
      <c r="X1352" s="3">
        <v>56.3106796116505</v>
      </c>
      <c r="Y1352" s="3"/>
      <c r="Z1352" s="3"/>
      <c r="AA1352" s="3">
        <v>-0.0114586260115113</v>
      </c>
      <c r="AB1352" s="3">
        <v>0.500554065953637</v>
      </c>
      <c r="AC1352" s="3">
        <v>-1.91021967526266</v>
      </c>
      <c r="AD1352" s="3">
        <v>2.20646256211065</v>
      </c>
      <c r="AE1352" s="5">
        <v>3</v>
      </c>
      <c r="AF1352" s="3">
        <v>0.344763423391141</v>
      </c>
      <c r="AG1352" s="3">
        <v>1.93028900675911</v>
      </c>
      <c r="AH1352" s="3">
        <v>2.66868899560859</v>
      </c>
      <c r="AI1352" s="3">
        <v>4.29769678056859</v>
      </c>
      <c r="AJ1352" s="3">
        <v>3.54334518820365</v>
      </c>
      <c r="AK1352" s="3"/>
      <c r="AL1352" s="3"/>
      <c r="AM1352" s="3">
        <v>1</v>
      </c>
      <c r="AN1352" s="5" t="s">
        <v>56</v>
      </c>
      <c r="AO1352" s="1"/>
      <c r="AP1352" s="1"/>
      <c r="AQ1352" s="1"/>
    </row>
    <row r="1353" spans="1:43">
      <c r="A1353" s="1" t="s">
        <v>3770</v>
      </c>
      <c r="B1353" s="1" t="s">
        <v>3771</v>
      </c>
      <c r="C1353" s="3">
        <v>4.71780821917808</v>
      </c>
      <c r="D1353" s="4">
        <v>42515</v>
      </c>
      <c r="E1353" s="3">
        <v>46.0122624715</v>
      </c>
      <c r="F1353" s="5" t="s">
        <v>3772</v>
      </c>
      <c r="G1353" s="5">
        <v>1168</v>
      </c>
      <c r="H1353" s="5" t="s">
        <v>45</v>
      </c>
      <c r="I1353" s="3">
        <v>2.17736808645899</v>
      </c>
      <c r="J1353" s="3">
        <v>26.9108280254777</v>
      </c>
      <c r="K1353" s="3">
        <v>0.586716733161233</v>
      </c>
      <c r="L1353" s="3">
        <v>40.0621118012422</v>
      </c>
      <c r="M1353" s="3">
        <v>1.55595924492536</v>
      </c>
      <c r="N1353" s="3">
        <v>10.952380952381</v>
      </c>
      <c r="O1353" s="3">
        <v>3.07014028056112</v>
      </c>
      <c r="P1353" s="3">
        <v>33.9403973509934</v>
      </c>
      <c r="Q1353" s="3">
        <v>4.96326530612244</v>
      </c>
      <c r="R1353" s="3">
        <v>23.1164383561644</v>
      </c>
      <c r="S1353" s="3">
        <v>9.67246673490276</v>
      </c>
      <c r="T1353" s="3">
        <v>41.4312617702448</v>
      </c>
      <c r="U1353" s="3">
        <v>25.4439024390244</v>
      </c>
      <c r="V1353" s="3">
        <v>26.5392781316348</v>
      </c>
      <c r="W1353" s="3">
        <v>28.8127183400612</v>
      </c>
      <c r="X1353" s="3">
        <v>24.6445497630332</v>
      </c>
      <c r="Y1353" s="3"/>
      <c r="Z1353" s="3"/>
      <c r="AA1353" s="3">
        <v>0.20475350460351</v>
      </c>
      <c r="AB1353" s="3">
        <v>0.337408236497132</v>
      </c>
      <c r="AC1353" s="3">
        <v>-4.7340144063116</v>
      </c>
      <c r="AD1353" s="3">
        <v>1.85662239604277</v>
      </c>
      <c r="AE1353" s="5">
        <v>3</v>
      </c>
      <c r="AF1353" s="3">
        <v>0.642803876547871</v>
      </c>
      <c r="AG1353" s="3">
        <v>8.06790619807738</v>
      </c>
      <c r="AH1353" s="3">
        <v>12.7523809274626</v>
      </c>
      <c r="AI1353" s="3">
        <v>8.69954594591562</v>
      </c>
      <c r="AJ1353" s="3">
        <v>6.85370116906248</v>
      </c>
      <c r="AK1353" s="3"/>
      <c r="AL1353" s="3"/>
      <c r="AM1353" s="3"/>
      <c r="AN1353" s="5" t="s">
        <v>46</v>
      </c>
      <c r="AO1353" s="1"/>
      <c r="AP1353" s="1"/>
      <c r="AQ1353" s="1"/>
    </row>
    <row r="1354" spans="1:43">
      <c r="A1354" s="1" t="s">
        <v>3773</v>
      </c>
      <c r="B1354" s="1" t="s">
        <v>3774</v>
      </c>
      <c r="C1354" s="3">
        <v>4.44383561643836</v>
      </c>
      <c r="D1354" s="4">
        <v>42615</v>
      </c>
      <c r="E1354" s="3">
        <v>71.6385498227</v>
      </c>
      <c r="F1354" s="5" t="s">
        <v>377</v>
      </c>
      <c r="G1354" s="5">
        <v>992</v>
      </c>
      <c r="H1354" s="5" t="s">
        <v>50</v>
      </c>
      <c r="I1354" s="3">
        <v>-0.059206631142718</v>
      </c>
      <c r="J1354" s="3">
        <v>75.1674854845913</v>
      </c>
      <c r="K1354" s="3">
        <v>0.00987459267303798</v>
      </c>
      <c r="L1354" s="3">
        <v>38.9552899513059</v>
      </c>
      <c r="M1354" s="3">
        <v>-0.197083169097363</v>
      </c>
      <c r="N1354" s="3">
        <v>71.9946571682992</v>
      </c>
      <c r="O1354" s="3">
        <v>0.876494023904361</v>
      </c>
      <c r="P1354" s="3">
        <v>18.3645500228415</v>
      </c>
      <c r="Q1354" s="3">
        <v>1.17882117882117</v>
      </c>
      <c r="R1354" s="3">
        <v>43.2641236117817</v>
      </c>
      <c r="S1354" s="3">
        <v>2.04713676655423</v>
      </c>
      <c r="T1354" s="3">
        <v>41.9209039548023</v>
      </c>
      <c r="U1354" s="3">
        <v>6.00414508213478</v>
      </c>
      <c r="V1354" s="3">
        <v>55.4179566563467</v>
      </c>
      <c r="W1354" s="3">
        <v>10.5695242398324</v>
      </c>
      <c r="X1354" s="3">
        <v>82.6321467098166</v>
      </c>
      <c r="Y1354" s="3"/>
      <c r="Z1354" s="3"/>
      <c r="AA1354" s="3">
        <v>0.0457800552345542</v>
      </c>
      <c r="AB1354" s="3">
        <v>0.325298641993163</v>
      </c>
      <c r="AC1354" s="3">
        <v>-2.14782396411612</v>
      </c>
      <c r="AD1354" s="3">
        <v>1.58278581065323</v>
      </c>
      <c r="AE1354" s="5">
        <v>4</v>
      </c>
      <c r="AF1354" s="3">
        <v>0.279265026405054</v>
      </c>
      <c r="AG1354" s="3">
        <v>2.59822476187486</v>
      </c>
      <c r="AH1354" s="3">
        <v>3.14729576381467</v>
      </c>
      <c r="AI1354" s="3">
        <v>3.57156357239725</v>
      </c>
      <c r="AJ1354" s="3">
        <v>3.42467734204546</v>
      </c>
      <c r="AK1354" s="3"/>
      <c r="AL1354" s="3"/>
      <c r="AM1354" s="3">
        <v>100</v>
      </c>
      <c r="AN1354" s="5" t="s">
        <v>56</v>
      </c>
      <c r="AO1354" s="1"/>
      <c r="AP1354" s="1"/>
      <c r="AQ1354" s="1"/>
    </row>
    <row r="1355" spans="1:43">
      <c r="A1355" s="1" t="s">
        <v>3775</v>
      </c>
      <c r="B1355" s="1" t="s">
        <v>3776</v>
      </c>
      <c r="C1355" s="3">
        <v>4.9041095890411</v>
      </c>
      <c r="D1355" s="4">
        <v>42447</v>
      </c>
      <c r="E1355" s="3">
        <v>0.3181961593</v>
      </c>
      <c r="F1355" s="5" t="s">
        <v>2214</v>
      </c>
      <c r="G1355" s="5">
        <v>716</v>
      </c>
      <c r="H1355" s="5" t="s">
        <v>50</v>
      </c>
      <c r="I1355" s="3">
        <v>0.147364771151192</v>
      </c>
      <c r="J1355" s="3">
        <v>46.1366681554265</v>
      </c>
      <c r="K1355" s="3">
        <v>0.0519615484541384</v>
      </c>
      <c r="L1355" s="3">
        <v>11.7751217352811</v>
      </c>
      <c r="M1355" s="3">
        <v>0.0606270569894366</v>
      </c>
      <c r="N1355" s="3">
        <v>25.5120213713268</v>
      </c>
      <c r="O1355" s="3">
        <v>0.44340114762652</v>
      </c>
      <c r="P1355" s="3">
        <v>71.5395157606213</v>
      </c>
      <c r="Q1355" s="3">
        <v>0.557054573940289</v>
      </c>
      <c r="R1355" s="3">
        <v>84.6450989859971</v>
      </c>
      <c r="S1355" s="3">
        <v>5.02727272727272</v>
      </c>
      <c r="T1355" s="3">
        <v>1.69491525423729</v>
      </c>
      <c r="U1355" s="3">
        <v>8.78531073446328</v>
      </c>
      <c r="V1355" s="3">
        <v>12.3839009287926</v>
      </c>
      <c r="W1355" s="3">
        <v>14.3861386138614</v>
      </c>
      <c r="X1355" s="3">
        <v>39.2664509169363</v>
      </c>
      <c r="Y1355" s="3"/>
      <c r="Z1355" s="3"/>
      <c r="AA1355" s="3">
        <v>0.138007778383642</v>
      </c>
      <c r="AB1355" s="3">
        <v>0.866407447336049</v>
      </c>
      <c r="AC1355" s="3">
        <v>-1.02954341987468</v>
      </c>
      <c r="AD1355" s="3">
        <v>4.44241982391137</v>
      </c>
      <c r="AE1355" s="5">
        <v>1</v>
      </c>
      <c r="AF1355" s="3">
        <v>0.373772527612193</v>
      </c>
      <c r="AG1355" s="3">
        <v>5.49106870563441</v>
      </c>
      <c r="AH1355" s="3">
        <v>4.34133479629408</v>
      </c>
      <c r="AI1355" s="3">
        <v>4.68535812745545</v>
      </c>
      <c r="AJ1355" s="3">
        <v>4.12602249293088</v>
      </c>
      <c r="AK1355" s="3"/>
      <c r="AL1355" s="3"/>
      <c r="AM1355" s="3"/>
      <c r="AN1355" s="5" t="s">
        <v>46</v>
      </c>
      <c r="AO1355" s="1"/>
      <c r="AP1355" s="1"/>
      <c r="AQ1355" s="1"/>
    </row>
    <row r="1356" spans="1:43">
      <c r="A1356" s="1" t="s">
        <v>3777</v>
      </c>
      <c r="B1356" s="1" t="s">
        <v>3778</v>
      </c>
      <c r="C1356" s="3">
        <v>4.45205479452055</v>
      </c>
      <c r="D1356" s="4">
        <v>42612</v>
      </c>
      <c r="E1356" s="3">
        <v>5.964698239</v>
      </c>
      <c r="F1356" s="5" t="s">
        <v>3779</v>
      </c>
      <c r="G1356" s="5">
        <v>1626</v>
      </c>
      <c r="H1356" s="5" t="s">
        <v>50</v>
      </c>
      <c r="I1356" s="3">
        <v>0.549252656221858</v>
      </c>
      <c r="J1356" s="3">
        <v>3.79633765073694</v>
      </c>
      <c r="K1356" s="3">
        <v>-0.00895415472780016</v>
      </c>
      <c r="L1356" s="3">
        <v>56.7507746790615</v>
      </c>
      <c r="M1356" s="3">
        <v>0.33243486073674</v>
      </c>
      <c r="N1356" s="3">
        <v>2.80498664292075</v>
      </c>
      <c r="O1356" s="3">
        <v>0.930947216196676</v>
      </c>
      <c r="P1356" s="3">
        <v>12.7912288716309</v>
      </c>
      <c r="Q1356" s="3">
        <v>1.6105550500455</v>
      </c>
      <c r="R1356" s="3">
        <v>9.70545630130372</v>
      </c>
      <c r="S1356" s="3">
        <v>2.58129707881683</v>
      </c>
      <c r="T1356" s="3">
        <v>21.3559322033898</v>
      </c>
      <c r="U1356" s="3">
        <v>6.88169984686065</v>
      </c>
      <c r="V1356" s="3">
        <v>33.1269349845201</v>
      </c>
      <c r="W1356" s="3">
        <v>15.1175457743141</v>
      </c>
      <c r="X1356" s="3">
        <v>29.0183387270766</v>
      </c>
      <c r="Y1356" s="3"/>
      <c r="Z1356" s="3"/>
      <c r="AA1356" s="3">
        <v>0.0963661953144577</v>
      </c>
      <c r="AB1356" s="3">
        <v>0.534217490113183</v>
      </c>
      <c r="AC1356" s="3">
        <v>-1.96871628910465</v>
      </c>
      <c r="AD1356" s="3">
        <v>2.43593905003311</v>
      </c>
      <c r="AE1356" s="5">
        <v>3</v>
      </c>
      <c r="AF1356" s="3">
        <v>0.390788238753473</v>
      </c>
      <c r="AG1356" s="3">
        <v>3.22699282245857</v>
      </c>
      <c r="AH1356" s="3">
        <v>3.34819402613995</v>
      </c>
      <c r="AI1356" s="3">
        <v>4.86398320866739</v>
      </c>
      <c r="AJ1356" s="3">
        <v>4.15661635058675</v>
      </c>
      <c r="AK1356" s="3"/>
      <c r="AL1356" s="3"/>
      <c r="AM1356" s="3"/>
      <c r="AN1356" s="5" t="s">
        <v>46</v>
      </c>
      <c r="AO1356" s="1"/>
      <c r="AP1356" s="1"/>
      <c r="AQ1356" s="1"/>
    </row>
    <row r="1357" spans="1:43">
      <c r="A1357" s="1" t="s">
        <v>3780</v>
      </c>
      <c r="B1357" s="1" t="s">
        <v>3781</v>
      </c>
      <c r="C1357" s="3">
        <v>4.88767123287671</v>
      </c>
      <c r="D1357" s="4">
        <v>42453</v>
      </c>
      <c r="E1357" s="3">
        <v>5.3938368081</v>
      </c>
      <c r="F1357" s="5" t="s">
        <v>3482</v>
      </c>
      <c r="G1357" s="5">
        <v>1785</v>
      </c>
      <c r="H1357" s="5" t="s">
        <v>93</v>
      </c>
      <c r="I1357" s="3">
        <v>1.52121697357885</v>
      </c>
      <c r="J1357" s="3">
        <v>85.2</v>
      </c>
      <c r="K1357" s="3">
        <v>0.475435816164809</v>
      </c>
      <c r="L1357" s="3">
        <v>85.6788899900892</v>
      </c>
      <c r="M1357" s="3">
        <v>-0.157480314960632</v>
      </c>
      <c r="N1357" s="3">
        <v>86.6766467065868</v>
      </c>
      <c r="O1357" s="3">
        <v>5.84307178631052</v>
      </c>
      <c r="P1357" s="3">
        <v>66.7505030181087</v>
      </c>
      <c r="Q1357" s="3">
        <v>7.54877014418999</v>
      </c>
      <c r="R1357" s="3">
        <v>72.6522187822497</v>
      </c>
      <c r="S1357" s="3">
        <v>12.8113879003559</v>
      </c>
      <c r="T1357" s="3">
        <v>91.6887241926946</v>
      </c>
      <c r="U1357" s="3">
        <v>31.3653571410125</v>
      </c>
      <c r="V1357" s="3">
        <v>82.7796234772979</v>
      </c>
      <c r="W1357" s="3">
        <v>30.9879858954469</v>
      </c>
      <c r="X1357" s="3">
        <v>81.5230961298377</v>
      </c>
      <c r="Y1357" s="3"/>
      <c r="Z1357" s="3"/>
      <c r="AA1357" s="3">
        <v>0.260687676943055</v>
      </c>
      <c r="AB1357" s="3">
        <v>0.220050486819732</v>
      </c>
      <c r="AC1357" s="3">
        <v>-11.2992191640378</v>
      </c>
      <c r="AD1357" s="3">
        <v>0.831661504068787</v>
      </c>
      <c r="AE1357" s="5">
        <v>2</v>
      </c>
      <c r="AF1357" s="3">
        <v>0.707717641240851</v>
      </c>
      <c r="AG1357" s="3">
        <v>10.5820565070237</v>
      </c>
      <c r="AH1357" s="3">
        <v>14.5175875741174</v>
      </c>
      <c r="AI1357" s="3">
        <v>9.85205550352726</v>
      </c>
      <c r="AJ1357" s="3">
        <v>11.0571807898194</v>
      </c>
      <c r="AK1357" s="3"/>
      <c r="AL1357" s="3"/>
      <c r="AM1357" s="3"/>
      <c r="AN1357" s="5" t="s">
        <v>46</v>
      </c>
      <c r="AO1357" s="1"/>
      <c r="AP1357" s="1"/>
      <c r="AQ1357" s="1"/>
    </row>
    <row r="1358" spans="1:43">
      <c r="A1358" s="1" t="s">
        <v>3782</v>
      </c>
      <c r="B1358" s="1" t="s">
        <v>3783</v>
      </c>
      <c r="C1358" s="3">
        <v>4.80821917808219</v>
      </c>
      <c r="D1358" s="4">
        <v>42482</v>
      </c>
      <c r="E1358" s="3">
        <v>2.6625880702</v>
      </c>
      <c r="F1358" s="5" t="s">
        <v>3784</v>
      </c>
      <c r="G1358" s="5">
        <v>100</v>
      </c>
      <c r="H1358" s="5" t="s">
        <v>93</v>
      </c>
      <c r="I1358" s="3">
        <v>14.3792960280482</v>
      </c>
      <c r="J1358" s="3">
        <v>11.3</v>
      </c>
      <c r="K1358" s="3">
        <v>3.68418851670639</v>
      </c>
      <c r="L1358" s="3">
        <v>16.402378592666</v>
      </c>
      <c r="M1358" s="3">
        <v>6.22054665409991</v>
      </c>
      <c r="N1358" s="3">
        <v>22.4051896207585</v>
      </c>
      <c r="O1358" s="3">
        <v>29.1892455189662</v>
      </c>
      <c r="P1358" s="3">
        <v>4.97987927565392</v>
      </c>
      <c r="Q1358" s="3">
        <v>28.6195984852415</v>
      </c>
      <c r="R1358" s="3">
        <v>20.6398348813209</v>
      </c>
      <c r="S1358" s="3">
        <v>82.4295489662277</v>
      </c>
      <c r="T1358" s="3">
        <v>13.1815775542615</v>
      </c>
      <c r="U1358" s="3">
        <v>138.403846153846</v>
      </c>
      <c r="V1358" s="3">
        <v>24.8615725359911</v>
      </c>
      <c r="W1358" s="3">
        <v>144.758144126357</v>
      </c>
      <c r="X1358" s="3">
        <v>12.7965043695381</v>
      </c>
      <c r="Y1358" s="3"/>
      <c r="Z1358" s="3"/>
      <c r="AA1358" s="3">
        <v>0.316565830365581</v>
      </c>
      <c r="AB1358" s="3">
        <v>0.454026384509093</v>
      </c>
      <c r="AC1358" s="3">
        <v>-17.9623783214943</v>
      </c>
      <c r="AD1358" s="3">
        <v>1.93138745110824</v>
      </c>
      <c r="AE1358" s="5">
        <v>2</v>
      </c>
      <c r="AF1358" s="3">
        <v>2.46574450240118</v>
      </c>
      <c r="AG1358" s="3">
        <v>85.614316890325</v>
      </c>
      <c r="AH1358" s="3">
        <v>52.4990748291676</v>
      </c>
      <c r="AI1358" s="3">
        <v>33.4877597645457</v>
      </c>
      <c r="AJ1358" s="3">
        <v>25.0136628955259</v>
      </c>
      <c r="AK1358" s="3"/>
      <c r="AL1358" s="3"/>
      <c r="AM1358" s="3"/>
      <c r="AN1358" s="5" t="s">
        <v>46</v>
      </c>
      <c r="AO1358" s="1"/>
      <c r="AP1358" s="1"/>
      <c r="AQ1358" s="1"/>
    </row>
    <row r="1359" spans="1:43">
      <c r="A1359" s="1" t="s">
        <v>3785</v>
      </c>
      <c r="B1359" s="1" t="s">
        <v>3786</v>
      </c>
      <c r="C1359" s="3">
        <v>4.56164383561644</v>
      </c>
      <c r="D1359" s="4">
        <v>42572</v>
      </c>
      <c r="E1359" s="3">
        <v>10.4238161041</v>
      </c>
      <c r="F1359" s="5" t="s">
        <v>1526</v>
      </c>
      <c r="G1359" s="5">
        <v>566</v>
      </c>
      <c r="H1359" s="5" t="s">
        <v>93</v>
      </c>
      <c r="I1359" s="3">
        <v>7.66857283909986</v>
      </c>
      <c r="J1359" s="3">
        <v>40.85</v>
      </c>
      <c r="K1359" s="3">
        <v>4.08861313287994</v>
      </c>
      <c r="L1359" s="3">
        <v>11.99207135778</v>
      </c>
      <c r="M1359" s="3">
        <v>6.09721490250133</v>
      </c>
      <c r="N1359" s="3">
        <v>23.3033932135729</v>
      </c>
      <c r="O1359" s="3">
        <v>15.9342606538496</v>
      </c>
      <c r="P1359" s="3">
        <v>35.513078470825</v>
      </c>
      <c r="Q1359" s="3">
        <v>12.5392388733606</v>
      </c>
      <c r="R1359" s="3">
        <v>52.0123839009288</v>
      </c>
      <c r="S1359" s="3">
        <v>103.017609184703</v>
      </c>
      <c r="T1359" s="3">
        <v>3.70566437268396</v>
      </c>
      <c r="U1359" s="3">
        <v>147.05937883508</v>
      </c>
      <c r="V1359" s="3">
        <v>21.3178294573643</v>
      </c>
      <c r="W1359" s="3">
        <v>153.349467570184</v>
      </c>
      <c r="X1359" s="3">
        <v>10.5493133583021</v>
      </c>
      <c r="Y1359" s="3"/>
      <c r="Z1359" s="3"/>
      <c r="AA1359" s="3">
        <v>0.390826368988815</v>
      </c>
      <c r="AB1359" s="3">
        <v>0.477367110764165</v>
      </c>
      <c r="AC1359" s="3">
        <v>-17.1630727762803</v>
      </c>
      <c r="AD1359" s="3">
        <v>2.11193679487969</v>
      </c>
      <c r="AE1359" s="5">
        <v>3</v>
      </c>
      <c r="AF1359" s="3">
        <v>2.68589978059775</v>
      </c>
      <c r="AG1359" s="3">
        <v>103.424443220518</v>
      </c>
      <c r="AH1359" s="3">
        <v>55.1798527225515</v>
      </c>
      <c r="AI1359" s="3">
        <v>35.4427184929439</v>
      </c>
      <c r="AJ1359" s="3">
        <v>26.9535427351258</v>
      </c>
      <c r="AK1359" s="3"/>
      <c r="AL1359" s="3"/>
      <c r="AM1359" s="3"/>
      <c r="AN1359" s="5" t="s">
        <v>46</v>
      </c>
      <c r="AO1359" s="1"/>
      <c r="AP1359" s="1"/>
      <c r="AQ1359" s="1"/>
    </row>
    <row r="1360" spans="1:43">
      <c r="A1360" s="1" t="s">
        <v>3787</v>
      </c>
      <c r="B1360" s="1" t="s">
        <v>3788</v>
      </c>
      <c r="C1360" s="3">
        <v>4.79178082191781</v>
      </c>
      <c r="D1360" s="4">
        <v>42488</v>
      </c>
      <c r="E1360" s="3">
        <v>0.5300608457</v>
      </c>
      <c r="F1360" s="5" t="s">
        <v>2196</v>
      </c>
      <c r="G1360" s="5">
        <v>1750</v>
      </c>
      <c r="H1360" s="5" t="s">
        <v>93</v>
      </c>
      <c r="I1360" s="3">
        <v>5.51181102362204</v>
      </c>
      <c r="J1360" s="3">
        <v>50.7</v>
      </c>
      <c r="K1360" s="3">
        <v>1.73626236853569</v>
      </c>
      <c r="L1360" s="3">
        <v>48.5629335976214</v>
      </c>
      <c r="M1360" s="3">
        <v>-0.638181486658965</v>
      </c>
      <c r="N1360" s="3">
        <v>88.872255489022</v>
      </c>
      <c r="O1360" s="3">
        <v>12.0877613986973</v>
      </c>
      <c r="P1360" s="3">
        <v>44.9698189134809</v>
      </c>
      <c r="Q1360" s="3">
        <v>18.0616740088106</v>
      </c>
      <c r="R1360" s="3">
        <v>41.1764705882353</v>
      </c>
      <c r="S1360" s="3">
        <v>43.3657809348417</v>
      </c>
      <c r="T1360" s="3">
        <v>48.2795129698253</v>
      </c>
      <c r="U1360" s="3">
        <v>53.9939713639789</v>
      </c>
      <c r="V1360" s="3">
        <v>64.0642303433001</v>
      </c>
      <c r="W1360" s="3">
        <v>57.495183044316</v>
      </c>
      <c r="X1360" s="3">
        <v>53.1210986267166</v>
      </c>
      <c r="Y1360" s="3"/>
      <c r="Z1360" s="3"/>
      <c r="AA1360" s="3">
        <v>0.237279007302536</v>
      </c>
      <c r="AB1360" s="3">
        <v>0.281583907443539</v>
      </c>
      <c r="AC1360" s="3">
        <v>-9.93888983194704</v>
      </c>
      <c r="AD1360" s="3">
        <v>1.64153548462202</v>
      </c>
      <c r="AE1360" s="5">
        <v>2</v>
      </c>
      <c r="AF1360" s="3">
        <v>1.24977193954953</v>
      </c>
      <c r="AG1360" s="3">
        <v>37.5238190097587</v>
      </c>
      <c r="AH1360" s="3">
        <v>22.9386838394567</v>
      </c>
      <c r="AI1360" s="3">
        <v>15.9491485271898</v>
      </c>
      <c r="AJ1360" s="3">
        <v>12.4327352257903</v>
      </c>
      <c r="AK1360" s="3"/>
      <c r="AL1360" s="3"/>
      <c r="AM1360" s="3"/>
      <c r="AN1360" s="5" t="s">
        <v>46</v>
      </c>
      <c r="AO1360" s="1"/>
      <c r="AP1360" s="1"/>
      <c r="AQ1360" s="1"/>
    </row>
    <row r="1361" spans="1:43">
      <c r="A1361" s="1" t="s">
        <v>3789</v>
      </c>
      <c r="B1361" s="1" t="s">
        <v>3790</v>
      </c>
      <c r="C1361" s="3">
        <v>4.38904109589041</v>
      </c>
      <c r="D1361" s="4">
        <v>42635</v>
      </c>
      <c r="E1361" s="3">
        <v>2.5809209157</v>
      </c>
      <c r="F1361" s="5" t="s">
        <v>1882</v>
      </c>
      <c r="G1361" s="5">
        <v>883</v>
      </c>
      <c r="H1361" s="5" t="s">
        <v>93</v>
      </c>
      <c r="I1361" s="3">
        <v>10.5443107221007</v>
      </c>
      <c r="J1361" s="3">
        <v>27.45</v>
      </c>
      <c r="K1361" s="3">
        <v>3.36978067651384</v>
      </c>
      <c r="L1361" s="3">
        <v>21.9524281466799</v>
      </c>
      <c r="M1361" s="3">
        <v>4.5530979174751</v>
      </c>
      <c r="N1361" s="3">
        <v>31.9860279441118</v>
      </c>
      <c r="O1361" s="3">
        <v>16.9415509259259</v>
      </c>
      <c r="P1361" s="3">
        <v>32.6458752515091</v>
      </c>
      <c r="Q1361" s="3">
        <v>19.202524784</v>
      </c>
      <c r="R1361" s="3">
        <v>39.0608875128999</v>
      </c>
      <c r="S1361" s="3">
        <v>56.3289352830449</v>
      </c>
      <c r="T1361" s="3">
        <v>35.7331921651668</v>
      </c>
      <c r="U1361" s="3">
        <v>114.7652011495</v>
      </c>
      <c r="V1361" s="3">
        <v>35.8803986710963</v>
      </c>
      <c r="W1361" s="3">
        <v>90.7262671144539</v>
      </c>
      <c r="X1361" s="3">
        <v>35.4556803995006</v>
      </c>
      <c r="Y1361" s="3"/>
      <c r="Z1361" s="3"/>
      <c r="AA1361" s="3">
        <v>0.268662119962078</v>
      </c>
      <c r="AB1361" s="3">
        <v>0.230493526339388</v>
      </c>
      <c r="AC1361" s="3">
        <v>-24.0668232837379</v>
      </c>
      <c r="AD1361" s="3">
        <v>0.995777141347698</v>
      </c>
      <c r="AE1361" s="5">
        <v>2</v>
      </c>
      <c r="AF1361" s="3">
        <v>1.72160850041242</v>
      </c>
      <c r="AG1361" s="3">
        <v>48.4021740857786</v>
      </c>
      <c r="AH1361" s="3">
        <v>49.8342637924625</v>
      </c>
      <c r="AI1361" s="3">
        <v>22.947760706619</v>
      </c>
      <c r="AJ1361" s="3">
        <v>20.9087627640516</v>
      </c>
      <c r="AK1361" s="3"/>
      <c r="AL1361" s="3"/>
      <c r="AM1361" s="3">
        <v>100</v>
      </c>
      <c r="AN1361" s="5" t="s">
        <v>56</v>
      </c>
      <c r="AO1361" s="1"/>
      <c r="AP1361" s="1"/>
      <c r="AQ1361" s="1"/>
    </row>
    <row r="1362" spans="1:43">
      <c r="A1362" s="1" t="s">
        <v>3791</v>
      </c>
      <c r="B1362" s="1" t="s">
        <v>3792</v>
      </c>
      <c r="C1362" s="3">
        <v>4.30958904109589</v>
      </c>
      <c r="D1362" s="4">
        <v>42664</v>
      </c>
      <c r="E1362" s="3">
        <v>4.6382457351</v>
      </c>
      <c r="F1362" s="5" t="s">
        <v>1369</v>
      </c>
      <c r="G1362" s="5">
        <v>1529</v>
      </c>
      <c r="H1362" s="5" t="s">
        <v>93</v>
      </c>
      <c r="I1362" s="3">
        <v>10.2631578947368</v>
      </c>
      <c r="J1362" s="3">
        <v>29.35</v>
      </c>
      <c r="K1362" s="3">
        <v>3.34742776603241</v>
      </c>
      <c r="L1362" s="3">
        <v>22.2993062438057</v>
      </c>
      <c r="M1362" s="3">
        <v>4.52601568068424</v>
      </c>
      <c r="N1362" s="3">
        <v>32.2355289421158</v>
      </c>
      <c r="O1362" s="3">
        <v>24.2270224481152</v>
      </c>
      <c r="P1362" s="3">
        <v>13.430583501006</v>
      </c>
      <c r="Q1362" s="3">
        <v>36.1020881670534</v>
      </c>
      <c r="R1362" s="3">
        <v>9.28792569659443</v>
      </c>
      <c r="S1362" s="3">
        <v>92.9605263157895</v>
      </c>
      <c r="T1362" s="3">
        <v>7.09370037056644</v>
      </c>
      <c r="U1362" s="3">
        <v>189.822134387352</v>
      </c>
      <c r="V1362" s="3">
        <v>8.63787375415282</v>
      </c>
      <c r="W1362" s="3">
        <v>171.322849213691</v>
      </c>
      <c r="X1362" s="3">
        <v>6.17977528089888</v>
      </c>
      <c r="Y1362" s="3"/>
      <c r="Z1362" s="3"/>
      <c r="AA1362" s="3">
        <v>0.398580880637027</v>
      </c>
      <c r="AB1362" s="3">
        <v>0.382274402716197</v>
      </c>
      <c r="AC1362" s="3">
        <v>-25.0401284109149</v>
      </c>
      <c r="AD1362" s="3">
        <v>1.57308013701724</v>
      </c>
      <c r="AE1362" s="5">
        <v>5</v>
      </c>
      <c r="AF1362" s="3">
        <v>2.6547748676398</v>
      </c>
      <c r="AG1362" s="3">
        <v>85.6033308458743</v>
      </c>
      <c r="AH1362" s="3">
        <v>74.3377325458791</v>
      </c>
      <c r="AI1362" s="3">
        <v>36.7950224737759</v>
      </c>
      <c r="AJ1362" s="3">
        <v>32.2002109130333</v>
      </c>
      <c r="AK1362" s="3"/>
      <c r="AL1362" s="3"/>
      <c r="AM1362" s="3">
        <v>1</v>
      </c>
      <c r="AN1362" s="5" t="s">
        <v>56</v>
      </c>
      <c r="AO1362" s="1"/>
      <c r="AP1362" s="1"/>
      <c r="AQ1362" s="1"/>
    </row>
    <row r="1363" spans="1:43">
      <c r="A1363" s="1" t="s">
        <v>3793</v>
      </c>
      <c r="B1363" s="1" t="s">
        <v>3794</v>
      </c>
      <c r="C1363" s="3">
        <v>4.9041095890411</v>
      </c>
      <c r="D1363" s="4">
        <v>42447</v>
      </c>
      <c r="E1363" s="3">
        <v>14.7325654372</v>
      </c>
      <c r="F1363" s="5" t="s">
        <v>232</v>
      </c>
      <c r="G1363" s="5">
        <v>94</v>
      </c>
      <c r="H1363" s="5" t="s">
        <v>50</v>
      </c>
      <c r="I1363" s="3">
        <v>0.0947867298578376</v>
      </c>
      <c r="J1363" s="3">
        <v>55.3372041089772</v>
      </c>
      <c r="K1363" s="3">
        <v>0</v>
      </c>
      <c r="L1363" s="3">
        <v>43.3820274457725</v>
      </c>
      <c r="M1363" s="3">
        <v>-0.0946073793755721</v>
      </c>
      <c r="N1363" s="3">
        <v>54.1406945681211</v>
      </c>
      <c r="O1363" s="3">
        <v>0.571428571428585</v>
      </c>
      <c r="P1363" s="3">
        <v>62.4029237094564</v>
      </c>
      <c r="Q1363" s="3">
        <v>1.04271010037891</v>
      </c>
      <c r="R1363" s="3">
        <v>59.1501690004829</v>
      </c>
      <c r="S1363" s="3">
        <v>2.09523833059119</v>
      </c>
      <c r="T1363" s="3">
        <v>40.0564971751412</v>
      </c>
      <c r="U1363" s="3">
        <v>6.04338303165943</v>
      </c>
      <c r="V1363" s="3">
        <v>54.2569659442725</v>
      </c>
      <c r="W1363" s="3">
        <v>12.9747767659623</v>
      </c>
      <c r="X1363" s="3">
        <v>59.2233009708738</v>
      </c>
      <c r="Y1363" s="3"/>
      <c r="Z1363" s="3"/>
      <c r="AA1363" s="3">
        <v>0.0713606001793661</v>
      </c>
      <c r="AB1363" s="3">
        <v>0.551215830648727</v>
      </c>
      <c r="AC1363" s="3">
        <v>-1.48560817084494</v>
      </c>
      <c r="AD1363" s="3">
        <v>2.78846882147277</v>
      </c>
      <c r="AE1363" s="5">
        <v>3</v>
      </c>
      <c r="AF1363" s="3">
        <v>0.338984460766616</v>
      </c>
      <c r="AG1363" s="3">
        <v>2.68276013904871</v>
      </c>
      <c r="AH1363" s="3">
        <v>3.14715577403826</v>
      </c>
      <c r="AI1363" s="3">
        <v>4.28807493483316</v>
      </c>
      <c r="AJ1363" s="3">
        <v>3.22333167977729</v>
      </c>
      <c r="AK1363" s="3"/>
      <c r="AL1363" s="3"/>
      <c r="AM1363" s="3">
        <v>1</v>
      </c>
      <c r="AN1363" s="5" t="s">
        <v>56</v>
      </c>
      <c r="AO1363" s="1"/>
      <c r="AP1363" s="1"/>
      <c r="AQ1363" s="1"/>
    </row>
    <row r="1364" spans="1:43">
      <c r="A1364" s="1" t="s">
        <v>3795</v>
      </c>
      <c r="B1364" s="1" t="s">
        <v>3796</v>
      </c>
      <c r="C1364" s="3">
        <v>4.9041095890411</v>
      </c>
      <c r="D1364" s="4">
        <v>42447</v>
      </c>
      <c r="E1364" s="3">
        <v>1.6341672578</v>
      </c>
      <c r="F1364" s="5" t="s">
        <v>3797</v>
      </c>
      <c r="G1364" s="5">
        <v>1560</v>
      </c>
      <c r="H1364" s="5" t="s">
        <v>50</v>
      </c>
      <c r="I1364" s="3">
        <v>0.211709144206493</v>
      </c>
      <c r="J1364" s="3">
        <v>34.1223760607414</v>
      </c>
      <c r="K1364" s="3">
        <v>-0.0243704305442883</v>
      </c>
      <c r="L1364" s="3">
        <v>67.5077467906153</v>
      </c>
      <c r="M1364" s="3">
        <v>0</v>
      </c>
      <c r="N1364" s="3">
        <v>34.1495992876224</v>
      </c>
      <c r="O1364" s="3">
        <v>0.918409184091831</v>
      </c>
      <c r="P1364" s="3">
        <v>13.6135221562357</v>
      </c>
      <c r="Q1364" s="3">
        <v>1.40903098220171</v>
      </c>
      <c r="R1364" s="3">
        <v>18.010622887494</v>
      </c>
      <c r="S1364" s="3">
        <v>2.26007478188616</v>
      </c>
      <c r="T1364" s="3">
        <v>32.5423728813559</v>
      </c>
      <c r="U1364" s="3">
        <v>6.53566481994459</v>
      </c>
      <c r="V1364" s="3">
        <v>42.0278637770898</v>
      </c>
      <c r="W1364" s="3">
        <v>16.2463398507604</v>
      </c>
      <c r="X1364" s="3">
        <v>20.2804746494067</v>
      </c>
      <c r="Y1364" s="3"/>
      <c r="Z1364" s="3"/>
      <c r="AA1364" s="3">
        <v>0.0993669507382204</v>
      </c>
      <c r="AB1364" s="3">
        <v>0.884291380655501</v>
      </c>
      <c r="AC1364" s="3">
        <v>-1.17174696820714</v>
      </c>
      <c r="AD1364" s="3">
        <v>4.38359428027491</v>
      </c>
      <c r="AE1364" s="5">
        <v>3</v>
      </c>
      <c r="AF1364" s="3">
        <v>0.421289378203447</v>
      </c>
      <c r="AG1364" s="3">
        <v>2.89025792541249</v>
      </c>
      <c r="AH1364" s="3">
        <v>3.26477901777333</v>
      </c>
      <c r="AI1364" s="3">
        <v>5.31548051018118</v>
      </c>
      <c r="AJ1364" s="3">
        <v>4.79443941503594</v>
      </c>
      <c r="AK1364" s="3"/>
      <c r="AL1364" s="3"/>
      <c r="AM1364" s="3">
        <v>500</v>
      </c>
      <c r="AN1364" s="5" t="s">
        <v>56</v>
      </c>
      <c r="AO1364" s="1"/>
      <c r="AP1364" s="1"/>
      <c r="AQ1364" s="1"/>
    </row>
    <row r="1365" spans="1:43">
      <c r="A1365" s="1" t="s">
        <v>3798</v>
      </c>
      <c r="B1365" s="1" t="s">
        <v>3799</v>
      </c>
      <c r="C1365" s="3">
        <v>4.19452054794521</v>
      </c>
      <c r="D1365" s="4">
        <v>42706</v>
      </c>
      <c r="E1365" s="3">
        <v>10.2015391977</v>
      </c>
      <c r="F1365" s="5" t="s">
        <v>204</v>
      </c>
      <c r="G1365" s="5">
        <v>1316</v>
      </c>
      <c r="H1365" s="5" t="s">
        <v>50</v>
      </c>
      <c r="I1365" s="3">
        <v>0.195886385896188</v>
      </c>
      <c r="J1365" s="3">
        <v>36.8914694059848</v>
      </c>
      <c r="K1365" s="3">
        <v>-0.0976562500000038</v>
      </c>
      <c r="L1365" s="3">
        <v>91.7220008853475</v>
      </c>
      <c r="M1365" s="3">
        <v>-0.0976562500000038</v>
      </c>
      <c r="N1365" s="3">
        <v>55.0756901157614</v>
      </c>
      <c r="O1365" s="3">
        <v>0.593264509574311</v>
      </c>
      <c r="P1365" s="3">
        <v>60.0730927364093</v>
      </c>
      <c r="Q1365" s="3">
        <v>1.07365259223705</v>
      </c>
      <c r="R1365" s="3">
        <v>56.0598744567842</v>
      </c>
      <c r="S1365" s="3">
        <v>2.54274637991488</v>
      </c>
      <c r="T1365" s="3">
        <v>22.0338983050847</v>
      </c>
      <c r="U1365" s="3">
        <v>6.87896092743272</v>
      </c>
      <c r="V1365" s="3">
        <v>33.2043343653251</v>
      </c>
      <c r="W1365" s="3">
        <v>14.3215365678384</v>
      </c>
      <c r="X1365" s="3">
        <v>40.2373247033441</v>
      </c>
      <c r="Y1365" s="3"/>
      <c r="Z1365" s="3"/>
      <c r="AA1365" s="3">
        <v>0.091483750643281</v>
      </c>
      <c r="AB1365" s="3">
        <v>0.550542080347128</v>
      </c>
      <c r="AC1365" s="3">
        <v>-1.79245283018868</v>
      </c>
      <c r="AD1365" s="3">
        <v>2.54065795377571</v>
      </c>
      <c r="AE1365" s="5">
        <v>3</v>
      </c>
      <c r="AF1365" s="3">
        <v>0.378731015992319</v>
      </c>
      <c r="AG1365" s="3">
        <v>3.31298114960523</v>
      </c>
      <c r="AH1365" s="3">
        <v>3.64305640999838</v>
      </c>
      <c r="AI1365" s="3">
        <v>4.80348573036999</v>
      </c>
      <c r="AJ1365" s="3">
        <v>4.25343433218732</v>
      </c>
      <c r="AK1365" s="3"/>
      <c r="AL1365" s="3"/>
      <c r="AM1365" s="3">
        <v>1</v>
      </c>
      <c r="AN1365" s="5" t="s">
        <v>56</v>
      </c>
      <c r="AO1365" s="1"/>
      <c r="AP1365" s="1"/>
      <c r="AQ1365" s="1"/>
    </row>
    <row r="1366" spans="1:43">
      <c r="A1366" s="1" t="s">
        <v>3800</v>
      </c>
      <c r="B1366" s="1" t="s">
        <v>3801</v>
      </c>
      <c r="C1366" s="3">
        <v>4.87397260273973</v>
      </c>
      <c r="D1366" s="4">
        <v>42458</v>
      </c>
      <c r="E1366" s="3">
        <v>6.4960690859</v>
      </c>
      <c r="F1366" s="5" t="s">
        <v>1601</v>
      </c>
      <c r="G1366" s="5">
        <v>15</v>
      </c>
      <c r="H1366" s="5" t="s">
        <v>50</v>
      </c>
      <c r="I1366" s="3">
        <v>0.00962186086789779</v>
      </c>
      <c r="J1366" s="3">
        <v>67.5301473872264</v>
      </c>
      <c r="K1366" s="3">
        <v>0.077026766801473</v>
      </c>
      <c r="L1366" s="3">
        <v>5.71049136786189</v>
      </c>
      <c r="M1366" s="3">
        <v>-0.115318085719772</v>
      </c>
      <c r="N1366" s="3">
        <v>58.593054318789</v>
      </c>
      <c r="O1366" s="3">
        <v>1.25126631057276</v>
      </c>
      <c r="P1366" s="3">
        <v>4.24851530379169</v>
      </c>
      <c r="Q1366" s="3">
        <v>1.55483929202924</v>
      </c>
      <c r="R1366" s="3">
        <v>11.8783196523419</v>
      </c>
      <c r="S1366" s="3">
        <v>1.58135722377926</v>
      </c>
      <c r="T1366" s="3">
        <v>64.7457627118644</v>
      </c>
      <c r="U1366" s="3">
        <v>5.88533960660497</v>
      </c>
      <c r="V1366" s="3">
        <v>58.7461300309598</v>
      </c>
      <c r="W1366" s="3">
        <v>13.5280362980545</v>
      </c>
      <c r="X1366" s="3">
        <v>51.9956850053937</v>
      </c>
      <c r="Y1366" s="3"/>
      <c r="Z1366" s="3"/>
      <c r="AA1366" s="3">
        <v>0.00250975834970693</v>
      </c>
      <c r="AB1366" s="3">
        <v>0.286571771261968</v>
      </c>
      <c r="AC1366" s="3">
        <v>-3.35247424421549</v>
      </c>
      <c r="AD1366" s="3">
        <v>1.2862105635</v>
      </c>
      <c r="AE1366" s="5">
        <v>4</v>
      </c>
      <c r="AF1366" s="3">
        <v>0.351667001281618</v>
      </c>
      <c r="AG1366" s="3">
        <v>2.05538192124877</v>
      </c>
      <c r="AH1366" s="3">
        <v>3.10751262962854</v>
      </c>
      <c r="AI1366" s="3">
        <v>4.49866214265715</v>
      </c>
      <c r="AJ1366" s="3">
        <v>3.59316528973692</v>
      </c>
      <c r="AK1366" s="3"/>
      <c r="AL1366" s="3"/>
      <c r="AM1366" s="3"/>
      <c r="AN1366" s="5" t="s">
        <v>51</v>
      </c>
      <c r="AO1366" s="1"/>
      <c r="AP1366" s="1"/>
      <c r="AQ1366" s="1"/>
    </row>
    <row r="1367" spans="1:43">
      <c r="A1367" s="1" t="s">
        <v>3802</v>
      </c>
      <c r="B1367" s="1" t="s">
        <v>3803</v>
      </c>
      <c r="C1367" s="3">
        <v>4.33150684931507</v>
      </c>
      <c r="D1367" s="4">
        <v>42656</v>
      </c>
      <c r="E1367" s="3">
        <v>8.0973904145</v>
      </c>
      <c r="F1367" s="5" t="s">
        <v>2301</v>
      </c>
      <c r="G1367" s="5">
        <v>1582</v>
      </c>
      <c r="H1367" s="5" t="s">
        <v>93</v>
      </c>
      <c r="I1367" s="3">
        <v>4.88173125314544</v>
      </c>
      <c r="J1367" s="3">
        <v>53.35</v>
      </c>
      <c r="K1367" s="3">
        <v>1.2633624878523</v>
      </c>
      <c r="L1367" s="3">
        <v>59.8116947472745</v>
      </c>
      <c r="M1367" s="3">
        <v>2.10681038706517</v>
      </c>
      <c r="N1367" s="3">
        <v>53.1936127744511</v>
      </c>
      <c r="O1367" s="3">
        <v>7.64462809917356</v>
      </c>
      <c r="P1367" s="3">
        <v>57.4446680080483</v>
      </c>
      <c r="Q1367" s="3">
        <v>13.4458356015242</v>
      </c>
      <c r="R1367" s="3">
        <v>50</v>
      </c>
      <c r="S1367" s="3">
        <v>32.5699745547074</v>
      </c>
      <c r="T1367" s="3">
        <v>59.9788247750132</v>
      </c>
      <c r="U1367" s="3">
        <v>75.5686604886268</v>
      </c>
      <c r="V1367" s="3">
        <v>51.8272425249169</v>
      </c>
      <c r="W1367" s="3">
        <v>100.577478344562</v>
      </c>
      <c r="X1367" s="3">
        <v>30.7116104868914</v>
      </c>
      <c r="Y1367" s="3"/>
      <c r="Z1367" s="3"/>
      <c r="AA1367" s="3">
        <v>0.20873316930829</v>
      </c>
      <c r="AB1367" s="3">
        <v>0.332516787342997</v>
      </c>
      <c r="AC1367" s="3">
        <v>-18.9504373177843</v>
      </c>
      <c r="AD1367" s="3">
        <v>1.37516182292665</v>
      </c>
      <c r="AE1367" s="5">
        <v>2</v>
      </c>
      <c r="AF1367" s="3">
        <v>1.93052191489675</v>
      </c>
      <c r="AG1367" s="3">
        <v>25.2384897322143</v>
      </c>
      <c r="AH1367" s="3">
        <v>34.6898994134194</v>
      </c>
      <c r="AI1367" s="3">
        <v>25.9678018567489</v>
      </c>
      <c r="AJ1367" s="3">
        <v>21.3588525051715</v>
      </c>
      <c r="AK1367" s="3"/>
      <c r="AL1367" s="3"/>
      <c r="AM1367" s="3">
        <v>10</v>
      </c>
      <c r="AN1367" s="5" t="s">
        <v>56</v>
      </c>
      <c r="AO1367" s="1"/>
      <c r="AP1367" s="1"/>
      <c r="AQ1367" s="1"/>
    </row>
    <row r="1368" spans="1:43">
      <c r="A1368" s="1" t="s">
        <v>3804</v>
      </c>
      <c r="B1368" s="1" t="s">
        <v>3805</v>
      </c>
      <c r="C1368" s="3">
        <v>4.79178082191781</v>
      </c>
      <c r="D1368" s="4">
        <v>42488</v>
      </c>
      <c r="E1368" s="3">
        <v>82.167181368</v>
      </c>
      <c r="F1368" s="5" t="s">
        <v>3806</v>
      </c>
      <c r="G1368" s="5">
        <v>700</v>
      </c>
      <c r="H1368" s="5" t="s">
        <v>93</v>
      </c>
      <c r="I1368" s="3">
        <v>0.633817215293387</v>
      </c>
      <c r="J1368" s="3">
        <v>90.8</v>
      </c>
      <c r="K1368" s="3">
        <v>0.0406504065040606</v>
      </c>
      <c r="L1368" s="3">
        <v>93.211100099108</v>
      </c>
      <c r="M1368" s="3">
        <v>-2.17952964557802</v>
      </c>
      <c r="N1368" s="3">
        <v>92.9141716566866</v>
      </c>
      <c r="O1368" s="3">
        <v>-5.55804285257435</v>
      </c>
      <c r="P1368" s="3">
        <v>98.7927565392354</v>
      </c>
      <c r="Q1368" s="3">
        <v>-12.8489641739952</v>
      </c>
      <c r="R1368" s="3">
        <v>99.5356037151703</v>
      </c>
      <c r="S1368" s="3">
        <v>21.2414812381969</v>
      </c>
      <c r="T1368" s="3">
        <v>75.0132345156167</v>
      </c>
      <c r="U1368" s="3">
        <v>103.528600964852</v>
      </c>
      <c r="V1368" s="3">
        <v>39.8671096345515</v>
      </c>
      <c r="W1368" s="3">
        <v>44.3401759530792</v>
      </c>
      <c r="X1368" s="3">
        <v>64.5443196004994</v>
      </c>
      <c r="Y1368" s="3"/>
      <c r="Z1368" s="3"/>
      <c r="AA1368" s="3">
        <v>0.0618259152993683</v>
      </c>
      <c r="AB1368" s="3">
        <v>0.105579779403576</v>
      </c>
      <c r="AC1368" s="3">
        <v>-36.3478930152011</v>
      </c>
      <c r="AD1368" s="3">
        <v>0.357323935271659</v>
      </c>
      <c r="AE1368" s="5">
        <v>6</v>
      </c>
      <c r="AF1368" s="3">
        <v>1.48554865134829</v>
      </c>
      <c r="AG1368" s="3">
        <v>45.191137287358</v>
      </c>
      <c r="AH1368" s="3">
        <v>50.4800627642823</v>
      </c>
      <c r="AI1368" s="3">
        <v>17.6831990627667</v>
      </c>
      <c r="AJ1368" s="3">
        <v>13.8523927470687</v>
      </c>
      <c r="AK1368" s="3"/>
      <c r="AL1368" s="3"/>
      <c r="AM1368" s="3"/>
      <c r="AN1368" s="5" t="s">
        <v>46</v>
      </c>
      <c r="AO1368" s="1"/>
      <c r="AP1368" s="1"/>
      <c r="AQ1368" s="1"/>
    </row>
    <row r="1369" spans="1:43">
      <c r="A1369" s="1" t="s">
        <v>3807</v>
      </c>
      <c r="B1369" s="1" t="s">
        <v>3808</v>
      </c>
      <c r="C1369" s="3">
        <v>4.69315068493151</v>
      </c>
      <c r="D1369" s="4">
        <v>42524</v>
      </c>
      <c r="E1369" s="3">
        <v>4.1505341167</v>
      </c>
      <c r="F1369" s="5" t="s">
        <v>3310</v>
      </c>
      <c r="G1369" s="5">
        <v>203</v>
      </c>
      <c r="H1369" s="5" t="s">
        <v>93</v>
      </c>
      <c r="I1369" s="3">
        <v>3.04572628857651</v>
      </c>
      <c r="J1369" s="3">
        <v>68.65</v>
      </c>
      <c r="K1369" s="3">
        <v>1.17395097961451</v>
      </c>
      <c r="L1369" s="3">
        <v>62.3389494549058</v>
      </c>
      <c r="M1369" s="3">
        <v>1.10177552314521</v>
      </c>
      <c r="N1369" s="3">
        <v>71.2075848303393</v>
      </c>
      <c r="O1369" s="3">
        <v>5.09186784213562</v>
      </c>
      <c r="P1369" s="3">
        <v>72.9879275653924</v>
      </c>
      <c r="Q1369" s="3">
        <v>4.32684442990351</v>
      </c>
      <c r="R1369" s="3">
        <v>86.0681114551084</v>
      </c>
      <c r="S1369" s="3">
        <v>14.189794091316</v>
      </c>
      <c r="T1369" s="3">
        <v>88.7241926945474</v>
      </c>
      <c r="U1369" s="3">
        <v>42.3549107142857</v>
      </c>
      <c r="V1369" s="3">
        <v>71.7054263565892</v>
      </c>
      <c r="W1369" s="3">
        <v>35.4033970276009</v>
      </c>
      <c r="X1369" s="3">
        <v>75.5930087390762</v>
      </c>
      <c r="Y1369" s="3"/>
      <c r="Z1369" s="3"/>
      <c r="AA1369" s="3">
        <v>0.117129545994671</v>
      </c>
      <c r="AB1369" s="3">
        <v>0.192303286965841</v>
      </c>
      <c r="AC1369" s="3">
        <v>-13.3663366336634</v>
      </c>
      <c r="AD1369" s="3">
        <v>0.793825848927931</v>
      </c>
      <c r="AE1369" s="5">
        <v>5</v>
      </c>
      <c r="AF1369" s="3">
        <v>0.717253329976944</v>
      </c>
      <c r="AG1369" s="3">
        <v>11.8666858290371</v>
      </c>
      <c r="AH1369" s="3">
        <v>19.9226349540698</v>
      </c>
      <c r="AI1369" s="3">
        <v>8.70936947202858</v>
      </c>
      <c r="AJ1369" s="3">
        <v>10.2397065108312</v>
      </c>
      <c r="AK1369" s="3"/>
      <c r="AL1369" s="3"/>
      <c r="AM1369" s="3"/>
      <c r="AN1369" s="5" t="s">
        <v>46</v>
      </c>
      <c r="AO1369" s="1"/>
      <c r="AP1369" s="1"/>
      <c r="AQ1369" s="1"/>
    </row>
    <row r="1370" spans="1:43">
      <c r="A1370" s="1" t="s">
        <v>3809</v>
      </c>
      <c r="B1370" s="1" t="s">
        <v>3810</v>
      </c>
      <c r="C1370" s="3">
        <v>4.7972602739726</v>
      </c>
      <c r="D1370" s="4">
        <v>42486</v>
      </c>
      <c r="E1370" s="3">
        <v>13.1889582275</v>
      </c>
      <c r="F1370" s="5" t="s">
        <v>3811</v>
      </c>
      <c r="G1370" s="5">
        <v>1749</v>
      </c>
      <c r="H1370" s="5" t="s">
        <v>55</v>
      </c>
      <c r="I1370" s="3">
        <v>12.9025298020389</v>
      </c>
      <c r="J1370" s="3">
        <v>31.8209316394434</v>
      </c>
      <c r="K1370" s="3">
        <v>4.10843073862224</v>
      </c>
      <c r="L1370" s="3">
        <v>18.2485875706215</v>
      </c>
      <c r="M1370" s="3">
        <v>6.17866382590169</v>
      </c>
      <c r="N1370" s="3">
        <v>40.4548174745661</v>
      </c>
      <c r="O1370" s="3">
        <v>22.8373850566808</v>
      </c>
      <c r="P1370" s="3">
        <v>29.8675496688742</v>
      </c>
      <c r="Q1370" s="3">
        <v>39.5106813473932</v>
      </c>
      <c r="R1370" s="3">
        <v>10.9756097560976</v>
      </c>
      <c r="S1370" s="3">
        <v>90.1825266380286</v>
      </c>
      <c r="T1370" s="3">
        <v>16.796875</v>
      </c>
      <c r="U1370" s="3">
        <v>182.473016875816</v>
      </c>
      <c r="V1370" s="3">
        <v>22.89972899729</v>
      </c>
      <c r="W1370" s="3">
        <v>154.176928829534</v>
      </c>
      <c r="X1370" s="3">
        <v>20.0333889816361</v>
      </c>
      <c r="Y1370" s="3"/>
      <c r="Z1370" s="3"/>
      <c r="AA1370" s="3">
        <v>0.380622247305792</v>
      </c>
      <c r="AB1370" s="3">
        <v>0.325362918450861</v>
      </c>
      <c r="AC1370" s="3">
        <v>-26.5576323987539</v>
      </c>
      <c r="AD1370" s="3">
        <v>1.37042431829795</v>
      </c>
      <c r="AE1370" s="5">
        <v>3</v>
      </c>
      <c r="AF1370" s="3">
        <v>2.46282750850918</v>
      </c>
      <c r="AG1370" s="3">
        <v>82.3176667715454</v>
      </c>
      <c r="AH1370" s="3">
        <v>72.4207252690237</v>
      </c>
      <c r="AI1370" s="3">
        <v>33.2514868930277</v>
      </c>
      <c r="AJ1370" s="3">
        <v>29.3316263184137</v>
      </c>
      <c r="AK1370" s="3"/>
      <c r="AL1370" s="3"/>
      <c r="AM1370" s="3"/>
      <c r="AN1370" s="5" t="s">
        <v>46</v>
      </c>
      <c r="AO1370" s="1"/>
      <c r="AP1370" s="1"/>
      <c r="AQ1370" s="1"/>
    </row>
    <row r="1371" spans="1:43">
      <c r="A1371" s="1" t="s">
        <v>3812</v>
      </c>
      <c r="B1371" s="1" t="s">
        <v>3813</v>
      </c>
      <c r="C1371" s="3">
        <v>4.23835616438356</v>
      </c>
      <c r="D1371" s="4">
        <v>42690</v>
      </c>
      <c r="E1371" s="3">
        <v>10.5224171004</v>
      </c>
      <c r="F1371" s="5" t="s">
        <v>3814</v>
      </c>
      <c r="G1371" s="5">
        <v>21</v>
      </c>
      <c r="H1371" s="5" t="s">
        <v>93</v>
      </c>
      <c r="I1371" s="3">
        <v>15.6415633937083</v>
      </c>
      <c r="J1371" s="3">
        <v>7.05</v>
      </c>
      <c r="K1371" s="3">
        <v>4.28099855580773</v>
      </c>
      <c r="L1371" s="3">
        <v>9.66303270564916</v>
      </c>
      <c r="M1371" s="3">
        <v>8.26045050512263</v>
      </c>
      <c r="N1371" s="3">
        <v>10.5289421157685</v>
      </c>
      <c r="O1371" s="3">
        <v>24.5104076856756</v>
      </c>
      <c r="P1371" s="3">
        <v>12.5251509054326</v>
      </c>
      <c r="Q1371" s="3">
        <v>37.5374149659864</v>
      </c>
      <c r="R1371" s="3">
        <v>7.89473684210526</v>
      </c>
      <c r="S1371" s="3">
        <v>88.2495344506518</v>
      </c>
      <c r="T1371" s="3">
        <v>9.79354155637904</v>
      </c>
      <c r="U1371" s="3">
        <v>193.866279069767</v>
      </c>
      <c r="V1371" s="3">
        <v>7.75193798449612</v>
      </c>
      <c r="W1371" s="3">
        <v>199.378084896348</v>
      </c>
      <c r="X1371" s="3">
        <v>3.1210986267166</v>
      </c>
      <c r="Y1371" s="3"/>
      <c r="Z1371" s="3"/>
      <c r="AA1371" s="3">
        <v>0.372937556390698</v>
      </c>
      <c r="AB1371" s="3">
        <v>0.415957693066415</v>
      </c>
      <c r="AC1371" s="3">
        <v>-19.4042553191489</v>
      </c>
      <c r="AD1371" s="3">
        <v>2.2690494712856</v>
      </c>
      <c r="AE1371" s="5">
        <v>3</v>
      </c>
      <c r="AF1371" s="3">
        <v>2.90394812550653</v>
      </c>
      <c r="AG1371" s="3">
        <v>92.7633396930412</v>
      </c>
      <c r="AH1371" s="3">
        <v>74.9592492165803</v>
      </c>
      <c r="AI1371" s="3">
        <v>40.731512312246</v>
      </c>
      <c r="AJ1371" s="3">
        <v>33.0028727389507</v>
      </c>
      <c r="AK1371" s="3"/>
      <c r="AL1371" s="3"/>
      <c r="AM1371" s="3"/>
      <c r="AN1371" s="5" t="s">
        <v>46</v>
      </c>
      <c r="AO1371" s="1"/>
      <c r="AP1371" s="1"/>
      <c r="AQ1371" s="1"/>
    </row>
    <row r="1372" spans="1:43">
      <c r="A1372" s="1" t="s">
        <v>3815</v>
      </c>
      <c r="B1372" s="1" t="s">
        <v>3816</v>
      </c>
      <c r="C1372" s="3">
        <v>4.38904109589041</v>
      </c>
      <c r="D1372" s="4">
        <v>42635</v>
      </c>
      <c r="E1372" s="3">
        <v>0.1333915459</v>
      </c>
      <c r="F1372" s="5" t="s">
        <v>3817</v>
      </c>
      <c r="G1372" s="5">
        <v>500</v>
      </c>
      <c r="H1372" s="5" t="s">
        <v>93</v>
      </c>
      <c r="I1372" s="3">
        <v>11.6390816871329</v>
      </c>
      <c r="J1372" s="3">
        <v>23.15</v>
      </c>
      <c r="K1372" s="3">
        <v>1.11218568665378</v>
      </c>
      <c r="L1372" s="3">
        <v>65.1139742319128</v>
      </c>
      <c r="M1372" s="3">
        <v>2.24938875305625</v>
      </c>
      <c r="N1372" s="3">
        <v>51.6467065868264</v>
      </c>
      <c r="O1372" s="3">
        <v>22.423887587822</v>
      </c>
      <c r="P1372" s="3">
        <v>16.9517102615694</v>
      </c>
      <c r="Q1372" s="3">
        <v>27.5</v>
      </c>
      <c r="R1372" s="3">
        <v>23.1166150670795</v>
      </c>
      <c r="S1372" s="3">
        <v>47.5652787579393</v>
      </c>
      <c r="T1372" s="3">
        <v>44.7326627845421</v>
      </c>
      <c r="U1372" s="3">
        <v>137.074829931973</v>
      </c>
      <c r="V1372" s="3">
        <v>25.2491694352159</v>
      </c>
      <c r="W1372" s="3">
        <v>133.631284916201</v>
      </c>
      <c r="X1372" s="3">
        <v>16.6666666666667</v>
      </c>
      <c r="Y1372" s="3"/>
      <c r="Z1372" s="3"/>
      <c r="AA1372" s="3">
        <v>0.155054487163325</v>
      </c>
      <c r="AB1372" s="3">
        <v>0.245520823217747</v>
      </c>
      <c r="AC1372" s="3">
        <v>-28.035043804756</v>
      </c>
      <c r="AD1372" s="3">
        <v>1.16366007493801</v>
      </c>
      <c r="AE1372" s="5">
        <v>3</v>
      </c>
      <c r="AF1372" s="3">
        <v>2.40808549020801</v>
      </c>
      <c r="AG1372" s="3">
        <v>68.7661762625895</v>
      </c>
      <c r="AH1372" s="3">
        <v>54.3898390491105</v>
      </c>
      <c r="AI1372" s="3">
        <v>28.3101542301093</v>
      </c>
      <c r="AJ1372" s="3">
        <v>20.2551088548673</v>
      </c>
      <c r="AK1372" s="3"/>
      <c r="AL1372" s="3"/>
      <c r="AM1372" s="3"/>
      <c r="AN1372" s="5" t="s">
        <v>46</v>
      </c>
      <c r="AO1372" s="1"/>
      <c r="AP1372" s="1"/>
      <c r="AQ1372" s="1"/>
    </row>
    <row r="1373" spans="1:43">
      <c r="A1373" s="1" t="s">
        <v>3818</v>
      </c>
      <c r="B1373" s="1" t="s">
        <v>3819</v>
      </c>
      <c r="C1373" s="3">
        <v>4.77534246575342</v>
      </c>
      <c r="D1373" s="4">
        <v>42494</v>
      </c>
      <c r="E1373" s="3">
        <v>0.2565128191</v>
      </c>
      <c r="F1373" s="5" t="s">
        <v>3820</v>
      </c>
      <c r="G1373" s="5">
        <v>119</v>
      </c>
      <c r="H1373" s="5" t="s">
        <v>93</v>
      </c>
      <c r="I1373" s="3">
        <v>0</v>
      </c>
      <c r="J1373" s="3">
        <v>92.95</v>
      </c>
      <c r="K1373" s="3">
        <v>0.187499999999993</v>
      </c>
      <c r="L1373" s="3">
        <v>90.8820614469772</v>
      </c>
      <c r="M1373" s="3">
        <v>-7.07246376811595</v>
      </c>
      <c r="N1373" s="3">
        <v>98.75249500998</v>
      </c>
      <c r="O1373" s="3">
        <v>6.65335994677313</v>
      </c>
      <c r="P1373" s="3">
        <v>62.0221327967807</v>
      </c>
      <c r="Q1373" s="3">
        <v>7.22408026755852</v>
      </c>
      <c r="R1373" s="3">
        <v>75.3353973168215</v>
      </c>
      <c r="S1373" s="3">
        <v>43.7668161434978</v>
      </c>
      <c r="T1373" s="3">
        <v>48.0677607199576</v>
      </c>
      <c r="U1373" s="3">
        <v>125.140449438202</v>
      </c>
      <c r="V1373" s="3">
        <v>31.0077519379845</v>
      </c>
      <c r="W1373" s="3">
        <v>74.6187363834423</v>
      </c>
      <c r="X1373" s="3">
        <v>42.7590511860175</v>
      </c>
      <c r="Y1373" s="3"/>
      <c r="Z1373" s="3"/>
      <c r="AA1373" s="3">
        <v>0.201724797210216</v>
      </c>
      <c r="AB1373" s="3">
        <v>0.189600948014445</v>
      </c>
      <c r="AC1373" s="3">
        <v>-33.5294117647059</v>
      </c>
      <c r="AD1373" s="3">
        <v>0.607787237215146</v>
      </c>
      <c r="AE1373" s="5">
        <v>3</v>
      </c>
      <c r="AF1373" s="3">
        <v>1.67261575115202</v>
      </c>
      <c r="AG1373" s="3">
        <v>65.3847079466865</v>
      </c>
      <c r="AH1373" s="3">
        <v>52.1385757452983</v>
      </c>
      <c r="AI1373" s="3">
        <v>17.1373761381028</v>
      </c>
      <c r="AJ1373" s="3">
        <v>17.3045062574748</v>
      </c>
      <c r="AK1373" s="3"/>
      <c r="AL1373" s="3"/>
      <c r="AM1373" s="3"/>
      <c r="AN1373" s="5" t="s">
        <v>46</v>
      </c>
      <c r="AO1373" s="1"/>
      <c r="AP1373" s="1"/>
      <c r="AQ1373" s="1"/>
    </row>
    <row r="1374" spans="1:43">
      <c r="A1374" s="1" t="s">
        <v>3821</v>
      </c>
      <c r="B1374" s="1" t="s">
        <v>3822</v>
      </c>
      <c r="C1374" s="3">
        <v>4.85205479452055</v>
      </c>
      <c r="D1374" s="4">
        <v>42466</v>
      </c>
      <c r="E1374" s="3">
        <v>10.0553613565</v>
      </c>
      <c r="F1374" s="5" t="s">
        <v>2476</v>
      </c>
      <c r="G1374" s="5">
        <v>206</v>
      </c>
      <c r="H1374" s="5" t="s">
        <v>50</v>
      </c>
      <c r="I1374" s="3">
        <v>0.197823936696329</v>
      </c>
      <c r="J1374" s="3">
        <v>36.3108530594015</v>
      </c>
      <c r="K1374" s="3">
        <v>0</v>
      </c>
      <c r="L1374" s="3">
        <v>43.3820274457725</v>
      </c>
      <c r="M1374" s="3">
        <v>0</v>
      </c>
      <c r="N1374" s="3">
        <v>34.1495992876224</v>
      </c>
      <c r="O1374" s="3">
        <v>0.801845425344998</v>
      </c>
      <c r="P1374" s="3">
        <v>29.9223389675651</v>
      </c>
      <c r="Q1374" s="3">
        <v>1.29117477206996</v>
      </c>
      <c r="R1374" s="3">
        <v>27.8126508932883</v>
      </c>
      <c r="S1374" s="3">
        <v>1.78527806364104</v>
      </c>
      <c r="T1374" s="3">
        <v>55.2542372881356</v>
      </c>
      <c r="U1374" s="3">
        <v>4.9982082620345</v>
      </c>
      <c r="V1374" s="3">
        <v>79.953560371517</v>
      </c>
      <c r="W1374" s="3">
        <v>9.77850791361443</v>
      </c>
      <c r="X1374" s="3">
        <v>87.4865156418554</v>
      </c>
      <c r="Y1374" s="3"/>
      <c r="Z1374" s="3"/>
      <c r="AA1374" s="3">
        <v>0.0225486772771674</v>
      </c>
      <c r="AB1374" s="3">
        <v>0.311649565207373</v>
      </c>
      <c r="AC1374" s="3">
        <v>-2.37868696479542</v>
      </c>
      <c r="AD1374" s="3">
        <v>1.3254501404536</v>
      </c>
      <c r="AE1374" s="5">
        <v>3</v>
      </c>
      <c r="AF1374" s="3">
        <v>0.257092460453335</v>
      </c>
      <c r="AG1374" s="3">
        <v>2.23395353304514</v>
      </c>
      <c r="AH1374" s="3">
        <v>2.61049659612524</v>
      </c>
      <c r="AI1374" s="3">
        <v>3.85998363670053</v>
      </c>
      <c r="AJ1374" s="3">
        <v>3.512093729903</v>
      </c>
      <c r="AK1374" s="3"/>
      <c r="AL1374" s="3"/>
      <c r="AM1374" s="3">
        <v>1</v>
      </c>
      <c r="AN1374" s="5" t="s">
        <v>56</v>
      </c>
      <c r="AO1374" s="1"/>
      <c r="AP1374" s="1"/>
      <c r="AQ1374" s="1"/>
    </row>
    <row r="1375" spans="1:43">
      <c r="A1375" s="1" t="s">
        <v>3823</v>
      </c>
      <c r="B1375" s="1" t="s">
        <v>3824</v>
      </c>
      <c r="C1375" s="3">
        <v>4.65479452054795</v>
      </c>
      <c r="D1375" s="4">
        <v>42538</v>
      </c>
      <c r="E1375" s="3">
        <v>8.3436132328</v>
      </c>
      <c r="F1375" s="5" t="s">
        <v>423</v>
      </c>
      <c r="G1375" s="5">
        <v>274</v>
      </c>
      <c r="H1375" s="5" t="s">
        <v>50</v>
      </c>
      <c r="I1375" s="3">
        <v>0</v>
      </c>
      <c r="J1375" s="3">
        <v>68.0214381420277</v>
      </c>
      <c r="K1375" s="3">
        <v>0.0985221674876935</v>
      </c>
      <c r="L1375" s="3">
        <v>3.18725099601594</v>
      </c>
      <c r="M1375" s="3">
        <v>-0.0983284169124769</v>
      </c>
      <c r="N1375" s="3">
        <v>55.3428317008014</v>
      </c>
      <c r="O1375" s="3">
        <v>0.793650793650805</v>
      </c>
      <c r="P1375" s="3">
        <v>31.3385107354957</v>
      </c>
      <c r="Q1375" s="3">
        <v>1.10316704369714</v>
      </c>
      <c r="R1375" s="3">
        <v>52.390149686142</v>
      </c>
      <c r="S1375" s="3">
        <v>2.29476927603839</v>
      </c>
      <c r="T1375" s="3">
        <v>31.0169491525424</v>
      </c>
      <c r="U1375" s="3">
        <v>5.85535861114041</v>
      </c>
      <c r="V1375" s="3">
        <v>59.7523219814242</v>
      </c>
      <c r="W1375" s="3">
        <v>11.2999467889637</v>
      </c>
      <c r="X1375" s="3">
        <v>76.6990291262136</v>
      </c>
      <c r="Y1375" s="3"/>
      <c r="Z1375" s="3"/>
      <c r="AA1375" s="3">
        <v>0.0484971922223177</v>
      </c>
      <c r="AB1375" s="3">
        <v>0.288194404693191</v>
      </c>
      <c r="AC1375" s="3">
        <v>-2.46188380708854</v>
      </c>
      <c r="AD1375" s="3">
        <v>1.47298462467095</v>
      </c>
      <c r="AE1375" s="5">
        <v>4</v>
      </c>
      <c r="AF1375" s="3">
        <v>0.293564017669437</v>
      </c>
      <c r="AG1375" s="3">
        <v>3.11537047340675</v>
      </c>
      <c r="AH1375" s="3">
        <v>2.91878032599144</v>
      </c>
      <c r="AI1375" s="3">
        <v>3.71980167125903</v>
      </c>
      <c r="AJ1375" s="3">
        <v>3.31835252385262</v>
      </c>
      <c r="AK1375" s="3"/>
      <c r="AL1375" s="3"/>
      <c r="AM1375" s="3"/>
      <c r="AN1375" s="5" t="s">
        <v>46</v>
      </c>
      <c r="AO1375" s="1"/>
      <c r="AP1375" s="1"/>
      <c r="AQ1375" s="1"/>
    </row>
    <row r="1376" spans="1:43">
      <c r="A1376" s="1" t="s">
        <v>3825</v>
      </c>
      <c r="B1376" s="1" t="s">
        <v>3826</v>
      </c>
      <c r="C1376" s="3">
        <v>4.79178082191781</v>
      </c>
      <c r="D1376" s="4">
        <v>42488</v>
      </c>
      <c r="E1376" s="3">
        <v>1.0723974768</v>
      </c>
      <c r="F1376" s="5" t="s">
        <v>140</v>
      </c>
      <c r="G1376" s="5">
        <v>1015</v>
      </c>
      <c r="H1376" s="5" t="s">
        <v>93</v>
      </c>
      <c r="I1376" s="3">
        <v>4.33794191333394</v>
      </c>
      <c r="J1376" s="3">
        <v>56.5</v>
      </c>
      <c r="K1376" s="3">
        <v>2.0557269921946</v>
      </c>
      <c r="L1376" s="3">
        <v>43.5579781962339</v>
      </c>
      <c r="M1376" s="3">
        <v>0.0489367381439675</v>
      </c>
      <c r="N1376" s="3">
        <v>85.0798403193613</v>
      </c>
      <c r="O1376" s="3">
        <v>10.8706369552356</v>
      </c>
      <c r="P1376" s="3">
        <v>48.2897384305835</v>
      </c>
      <c r="Q1376" s="3">
        <v>15.4703224481413</v>
      </c>
      <c r="R1376" s="3">
        <v>46.1816305469556</v>
      </c>
      <c r="S1376" s="3">
        <v>55.3966279712548</v>
      </c>
      <c r="T1376" s="3">
        <v>37.1095817893065</v>
      </c>
      <c r="U1376" s="3">
        <v>123.815684713376</v>
      </c>
      <c r="V1376" s="3">
        <v>31.5614617940199</v>
      </c>
      <c r="W1376" s="3">
        <v>118.977604673807</v>
      </c>
      <c r="X1376" s="3">
        <v>21.0986267166042</v>
      </c>
      <c r="Y1376" s="3"/>
      <c r="Z1376" s="3"/>
      <c r="AA1376" s="3">
        <v>0.288219926052184</v>
      </c>
      <c r="AB1376" s="3">
        <v>0.417056564360097</v>
      </c>
      <c r="AC1376" s="3">
        <v>-12.601277913181</v>
      </c>
      <c r="AD1376" s="3">
        <v>2.36448393386583</v>
      </c>
      <c r="AE1376" s="5">
        <v>3</v>
      </c>
      <c r="AF1376" s="3">
        <v>2.24984308991695</v>
      </c>
      <c r="AG1376" s="3">
        <v>52.5212858753078</v>
      </c>
      <c r="AH1376" s="3">
        <v>52.6989945712202</v>
      </c>
      <c r="AI1376" s="3">
        <v>30.1513264349187</v>
      </c>
      <c r="AJ1376" s="3">
        <v>22.4885522040217</v>
      </c>
      <c r="AK1376" s="3"/>
      <c r="AL1376" s="3"/>
      <c r="AM1376" s="3"/>
      <c r="AN1376" s="5" t="s">
        <v>46</v>
      </c>
      <c r="AO1376" s="1"/>
      <c r="AP1376" s="1"/>
      <c r="AQ1376" s="1"/>
    </row>
    <row r="1377" spans="1:43">
      <c r="A1377" s="1" t="s">
        <v>3827</v>
      </c>
      <c r="B1377" s="1" t="s">
        <v>3828</v>
      </c>
      <c r="C1377" s="3">
        <v>4.46849315068493</v>
      </c>
      <c r="D1377" s="4">
        <v>42606</v>
      </c>
      <c r="E1377" s="3">
        <v>22.6907886659</v>
      </c>
      <c r="F1377" s="5" t="s">
        <v>3829</v>
      </c>
      <c r="G1377" s="5">
        <v>1400</v>
      </c>
      <c r="H1377" s="5" t="s">
        <v>93</v>
      </c>
      <c r="I1377" s="3">
        <v>1.89564903412169</v>
      </c>
      <c r="J1377" s="3">
        <v>81.8</v>
      </c>
      <c r="K1377" s="3">
        <v>0.471740097908327</v>
      </c>
      <c r="L1377" s="3">
        <v>85.7284440039643</v>
      </c>
      <c r="M1377" s="3">
        <v>1.88645184583445</v>
      </c>
      <c r="N1377" s="3">
        <v>55.8882235528942</v>
      </c>
      <c r="O1377" s="3">
        <v>2.38548752834467</v>
      </c>
      <c r="P1377" s="3">
        <v>88.7323943661972</v>
      </c>
      <c r="Q1377" s="3">
        <v>3.51215038972948</v>
      </c>
      <c r="R1377" s="3">
        <v>88.6480908152735</v>
      </c>
      <c r="S1377" s="3">
        <v>13.884772181468</v>
      </c>
      <c r="T1377" s="3">
        <v>89.6241397564849</v>
      </c>
      <c r="U1377" s="3">
        <v>30.6115980956211</v>
      </c>
      <c r="V1377" s="3">
        <v>83.2779623477298</v>
      </c>
      <c r="W1377" s="3">
        <v>38.5521261923721</v>
      </c>
      <c r="X1377" s="3">
        <v>70.7865168539326</v>
      </c>
      <c r="Y1377" s="3"/>
      <c r="Z1377" s="3"/>
      <c r="AA1377" s="3">
        <v>0.365475440663607</v>
      </c>
      <c r="AB1377" s="3">
        <v>0.449036371527754</v>
      </c>
      <c r="AC1377" s="3">
        <v>-6.14035087719298</v>
      </c>
      <c r="AD1377" s="3">
        <v>1.86631354283042</v>
      </c>
      <c r="AE1377" s="5">
        <v>3</v>
      </c>
      <c r="AF1377" s="3">
        <v>0.782444216887478</v>
      </c>
      <c r="AG1377" s="3">
        <v>12.3052882304789</v>
      </c>
      <c r="AH1377" s="3">
        <v>14.4986583039524</v>
      </c>
      <c r="AI1377" s="3">
        <v>11.6967371049926</v>
      </c>
      <c r="AJ1377" s="3">
        <v>10.5013376776451</v>
      </c>
      <c r="AK1377" s="3"/>
      <c r="AL1377" s="3"/>
      <c r="AM1377" s="3">
        <v>30</v>
      </c>
      <c r="AN1377" s="5" t="s">
        <v>56</v>
      </c>
      <c r="AO1377" s="1"/>
      <c r="AP1377" s="1"/>
      <c r="AQ1377" s="1"/>
    </row>
    <row r="1378" spans="1:43">
      <c r="A1378" s="1" t="s">
        <v>3830</v>
      </c>
      <c r="B1378" s="1" t="s">
        <v>3831</v>
      </c>
      <c r="C1378" s="3">
        <v>4.77808219178082</v>
      </c>
      <c r="D1378" s="4">
        <v>42493</v>
      </c>
      <c r="E1378" s="3">
        <v>4.0355791552</v>
      </c>
      <c r="F1378" s="5" t="s">
        <v>2682</v>
      </c>
      <c r="G1378" s="5">
        <v>1154</v>
      </c>
      <c r="H1378" s="5" t="s">
        <v>93</v>
      </c>
      <c r="I1378" s="3">
        <v>8.81057268722468</v>
      </c>
      <c r="J1378" s="3">
        <v>35.35</v>
      </c>
      <c r="K1378" s="3">
        <v>3.96873120865905</v>
      </c>
      <c r="L1378" s="3">
        <v>13.181367690783</v>
      </c>
      <c r="M1378" s="3">
        <v>2.30769230769232</v>
      </c>
      <c r="N1378" s="3">
        <v>50.998003992016</v>
      </c>
      <c r="O1378" s="3">
        <v>18.3436002737851</v>
      </c>
      <c r="P1378" s="3">
        <v>28.5714285714286</v>
      </c>
      <c r="Q1378" s="3">
        <v>19.9861207494795</v>
      </c>
      <c r="R1378" s="3">
        <v>37.0485036119711</v>
      </c>
      <c r="S1378" s="3">
        <v>57.8995433789954</v>
      </c>
      <c r="T1378" s="3">
        <v>34.0391741662255</v>
      </c>
      <c r="U1378" s="3">
        <v>171.003134796238</v>
      </c>
      <c r="V1378" s="3">
        <v>13.344407530454</v>
      </c>
      <c r="W1378" s="3">
        <v>149.49494949495</v>
      </c>
      <c r="X1378" s="3">
        <v>11.3607990012484</v>
      </c>
      <c r="Y1378" s="3"/>
      <c r="Z1378" s="3"/>
      <c r="AA1378" s="3">
        <v>0.24028227894156</v>
      </c>
      <c r="AB1378" s="3">
        <v>0.337041490939603</v>
      </c>
      <c r="AC1378" s="3">
        <v>-20.3631647211414</v>
      </c>
      <c r="AD1378" s="3">
        <v>1.74600009518219</v>
      </c>
      <c r="AE1378" s="5">
        <v>7</v>
      </c>
      <c r="AF1378" s="3">
        <v>2.47546312130463</v>
      </c>
      <c r="AG1378" s="3">
        <v>66.8817866206622</v>
      </c>
      <c r="AH1378" s="3">
        <v>65.0824019129917</v>
      </c>
      <c r="AI1378" s="3">
        <v>32.6371066281676</v>
      </c>
      <c r="AJ1378" s="3">
        <v>16.6499748772126</v>
      </c>
      <c r="AK1378" s="3"/>
      <c r="AL1378" s="3"/>
      <c r="AM1378" s="3"/>
      <c r="AN1378" s="5" t="s">
        <v>46</v>
      </c>
      <c r="AO1378" s="1"/>
      <c r="AP1378" s="1"/>
      <c r="AQ1378" s="1"/>
    </row>
    <row r="1379" spans="1:43">
      <c r="A1379" s="1" t="s">
        <v>3832</v>
      </c>
      <c r="B1379" s="1" t="s">
        <v>3833</v>
      </c>
      <c r="C1379" s="3">
        <v>4.43013698630137</v>
      </c>
      <c r="D1379" s="4">
        <v>42620</v>
      </c>
      <c r="E1379" s="3">
        <v>49.726444102</v>
      </c>
      <c r="F1379" s="5" t="s">
        <v>2476</v>
      </c>
      <c r="G1379" s="5">
        <v>274</v>
      </c>
      <c r="H1379" s="5" t="s">
        <v>50</v>
      </c>
      <c r="I1379" s="3">
        <v>0.285442435775458</v>
      </c>
      <c r="J1379" s="3">
        <v>21.1255024564538</v>
      </c>
      <c r="K1379" s="3">
        <v>0</v>
      </c>
      <c r="L1379" s="3">
        <v>43.3820274457725</v>
      </c>
      <c r="M1379" s="3">
        <v>0.0949667616334369</v>
      </c>
      <c r="N1379" s="3">
        <v>21.0151380231523</v>
      </c>
      <c r="O1379" s="3">
        <v>0.764818355640527</v>
      </c>
      <c r="P1379" s="3">
        <v>36.6377341251713</v>
      </c>
      <c r="Q1379" s="3">
        <v>1.24879923150818</v>
      </c>
      <c r="R1379" s="3">
        <v>33.3172380492516</v>
      </c>
      <c r="S1379" s="3">
        <v>1.93310048018132</v>
      </c>
      <c r="T1379" s="3">
        <v>48.361581920904</v>
      </c>
      <c r="U1379" s="3">
        <v>5.78129376458671</v>
      </c>
      <c r="V1379" s="3">
        <v>61.9195046439629</v>
      </c>
      <c r="W1379" s="3">
        <v>11.0073970376109</v>
      </c>
      <c r="X1379" s="3">
        <v>79.2880258899676</v>
      </c>
      <c r="Y1379" s="3"/>
      <c r="Z1379" s="3"/>
      <c r="AA1379" s="3">
        <v>0.0557597983117714</v>
      </c>
      <c r="AB1379" s="3">
        <v>0.540162697573264</v>
      </c>
      <c r="AC1379" s="3">
        <v>-1.33079847908746</v>
      </c>
      <c r="AD1379" s="3">
        <v>2.6567581293232</v>
      </c>
      <c r="AE1379" s="5">
        <v>3</v>
      </c>
      <c r="AF1379" s="3">
        <v>0.290888849453101</v>
      </c>
      <c r="AG1379" s="3">
        <v>2.26391763290164</v>
      </c>
      <c r="AH1379" s="3">
        <v>2.93016288946408</v>
      </c>
      <c r="AI1379" s="3">
        <v>3.69060067372082</v>
      </c>
      <c r="AJ1379" s="3">
        <v>3.57319520597794</v>
      </c>
      <c r="AK1379" s="3"/>
      <c r="AL1379" s="3"/>
      <c r="AM1379" s="3">
        <v>1</v>
      </c>
      <c r="AN1379" s="5" t="s">
        <v>56</v>
      </c>
      <c r="AO1379" s="1"/>
      <c r="AP1379" s="1"/>
      <c r="AQ1379" s="1"/>
    </row>
    <row r="1380" spans="1:43">
      <c r="A1380" s="1" t="s">
        <v>3834</v>
      </c>
      <c r="B1380" s="1" t="s">
        <v>3835</v>
      </c>
      <c r="C1380" s="3">
        <v>4.46849315068493</v>
      </c>
      <c r="D1380" s="4">
        <v>42606</v>
      </c>
      <c r="E1380" s="3">
        <v>5.1790097531</v>
      </c>
      <c r="F1380" s="5" t="s">
        <v>3765</v>
      </c>
      <c r="G1380" s="5">
        <v>385</v>
      </c>
      <c r="H1380" s="5" t="s">
        <v>93</v>
      </c>
      <c r="I1380" s="3">
        <v>7.22433460076045</v>
      </c>
      <c r="J1380" s="3">
        <v>42.55</v>
      </c>
      <c r="K1380" s="3">
        <v>2.17391304347827</v>
      </c>
      <c r="L1380" s="3">
        <v>41.1793855302279</v>
      </c>
      <c r="M1380" s="3">
        <v>4.38001233806293</v>
      </c>
      <c r="N1380" s="3">
        <v>33.0838323353293</v>
      </c>
      <c r="O1380" s="3">
        <v>11.6831683168317</v>
      </c>
      <c r="P1380" s="3">
        <v>46.5291750503018</v>
      </c>
      <c r="Q1380" s="3">
        <v>18.2389937106918</v>
      </c>
      <c r="R1380" s="3">
        <v>40.8152734778122</v>
      </c>
      <c r="S1380" s="3">
        <v>36.231884057971</v>
      </c>
      <c r="T1380" s="3">
        <v>56.0084700899947</v>
      </c>
      <c r="U1380" s="3">
        <v>52.0215633423181</v>
      </c>
      <c r="V1380" s="3">
        <v>65.0055370985604</v>
      </c>
      <c r="W1380" s="3">
        <v>45.1114922813036</v>
      </c>
      <c r="X1380" s="3">
        <v>63.8576779026217</v>
      </c>
      <c r="Y1380" s="3"/>
      <c r="Z1380" s="3"/>
      <c r="AA1380" s="3">
        <v>0.446071614330885</v>
      </c>
      <c r="AB1380" s="3">
        <v>0.35107348790893</v>
      </c>
      <c r="AC1380" s="3">
        <v>-7.79547359597652</v>
      </c>
      <c r="AD1380" s="3">
        <v>1.69181607938661</v>
      </c>
      <c r="AE1380" s="5">
        <v>2</v>
      </c>
      <c r="AF1380" s="3">
        <v>0.923985610254462</v>
      </c>
      <c r="AG1380" s="3">
        <v>31.6142115785134</v>
      </c>
      <c r="AH1380" s="3">
        <v>22.5398813912122</v>
      </c>
      <c r="AI1380" s="3">
        <v>13.3522583189416</v>
      </c>
      <c r="AJ1380" s="3">
        <v>12.3278605842383</v>
      </c>
      <c r="AK1380" s="3"/>
      <c r="AL1380" s="3"/>
      <c r="AM1380" s="3">
        <v>0.15</v>
      </c>
      <c r="AN1380" s="5" t="s">
        <v>56</v>
      </c>
      <c r="AO1380" s="1"/>
      <c r="AP1380" s="1"/>
      <c r="AQ1380" s="1"/>
    </row>
    <row r="1381" spans="1:43">
      <c r="A1381" s="1" t="s">
        <v>3836</v>
      </c>
      <c r="B1381" s="1" t="s">
        <v>3837</v>
      </c>
      <c r="C1381" s="3">
        <v>4.75616438356164</v>
      </c>
      <c r="D1381" s="4">
        <v>42501</v>
      </c>
      <c r="E1381" s="3">
        <v>0.0512852783</v>
      </c>
      <c r="F1381" s="5" t="s">
        <v>2631</v>
      </c>
      <c r="G1381" s="5">
        <v>1035</v>
      </c>
      <c r="H1381" s="5" t="s">
        <v>93</v>
      </c>
      <c r="I1381" s="3">
        <v>8.22342901474012</v>
      </c>
      <c r="J1381" s="3">
        <v>38.15</v>
      </c>
      <c r="K1381" s="3">
        <v>3.87192851824275</v>
      </c>
      <c r="L1381" s="3">
        <v>14.3706640237859</v>
      </c>
      <c r="M1381" s="3">
        <v>4.18222554144884</v>
      </c>
      <c r="N1381" s="3">
        <v>34.2814371257485</v>
      </c>
      <c r="O1381" s="3">
        <v>10.1895734597156</v>
      </c>
      <c r="P1381" s="3">
        <v>49.5472837022133</v>
      </c>
      <c r="Q1381" s="3">
        <v>7.88863109048725</v>
      </c>
      <c r="R1381" s="3">
        <v>70.485036119711</v>
      </c>
      <c r="S1381" s="3">
        <v>34.6525096525096</v>
      </c>
      <c r="T1381" s="3">
        <v>57.8613022763367</v>
      </c>
      <c r="U1381" s="3">
        <v>52.9605263157895</v>
      </c>
      <c r="V1381" s="3">
        <v>64.6179401993355</v>
      </c>
      <c r="W1381" s="3">
        <v>40.7733430232558</v>
      </c>
      <c r="X1381" s="3">
        <v>67.9151061173533</v>
      </c>
      <c r="Y1381" s="3"/>
      <c r="Z1381" s="3"/>
      <c r="AA1381" s="3">
        <v>0.198372173022089</v>
      </c>
      <c r="AB1381" s="3">
        <v>0.152881641902285</v>
      </c>
      <c r="AC1381" s="3">
        <v>-12.7056672760512</v>
      </c>
      <c r="AD1381" s="3">
        <v>0.948490892875122</v>
      </c>
      <c r="AE1381" s="5">
        <v>3</v>
      </c>
      <c r="AF1381" s="3">
        <v>0.868149191339633</v>
      </c>
      <c r="AG1381" s="3">
        <v>26.8710058551626</v>
      </c>
      <c r="AH1381" s="3">
        <v>23.99690807748</v>
      </c>
      <c r="AI1381" s="3">
        <v>11.756047483651</v>
      </c>
      <c r="AJ1381" s="3">
        <v>9.88808343901559</v>
      </c>
      <c r="AK1381" s="3"/>
      <c r="AL1381" s="3"/>
      <c r="AM1381" s="3"/>
      <c r="AN1381" s="5" t="s">
        <v>46</v>
      </c>
      <c r="AO1381" s="1"/>
      <c r="AP1381" s="1"/>
      <c r="AQ1381" s="1"/>
    </row>
    <row r="1382" spans="1:43">
      <c r="A1382" s="1" t="s">
        <v>3838</v>
      </c>
      <c r="B1382" s="1" t="s">
        <v>3839</v>
      </c>
      <c r="C1382" s="3">
        <v>4.67945205479452</v>
      </c>
      <c r="D1382" s="4">
        <v>42529</v>
      </c>
      <c r="E1382" s="3">
        <v>0.5420202356</v>
      </c>
      <c r="F1382" s="5" t="s">
        <v>3840</v>
      </c>
      <c r="G1382" s="5">
        <v>307</v>
      </c>
      <c r="H1382" s="5" t="s">
        <v>93</v>
      </c>
      <c r="I1382" s="3">
        <v>3.70713011299807</v>
      </c>
      <c r="J1382" s="3">
        <v>61.7</v>
      </c>
      <c r="K1382" s="3">
        <v>1.69777086573354</v>
      </c>
      <c r="L1382" s="3">
        <v>49.4053518334985</v>
      </c>
      <c r="M1382" s="3">
        <v>-1.29559748427674</v>
      </c>
      <c r="N1382" s="3">
        <v>90.4191616766467</v>
      </c>
      <c r="O1382" s="3">
        <v>10.856819947729</v>
      </c>
      <c r="P1382" s="3">
        <v>48.3400402414487</v>
      </c>
      <c r="Q1382" s="3">
        <v>23.2545354590434</v>
      </c>
      <c r="R1382" s="3">
        <v>30.7017543859649</v>
      </c>
      <c r="S1382" s="3">
        <v>41.9886003799873</v>
      </c>
      <c r="T1382" s="3">
        <v>49.8147167813658</v>
      </c>
      <c r="U1382" s="3">
        <v>49.6804959465904</v>
      </c>
      <c r="V1382" s="3">
        <v>66.4451827242525</v>
      </c>
      <c r="W1382" s="3">
        <v>50.3256704980843</v>
      </c>
      <c r="X1382" s="3">
        <v>59.1136079900125</v>
      </c>
      <c r="Y1382" s="3"/>
      <c r="Z1382" s="3"/>
      <c r="AA1382" s="3">
        <v>0.307134392327907</v>
      </c>
      <c r="AB1382" s="3">
        <v>0.271636365206312</v>
      </c>
      <c r="AC1382" s="3">
        <v>-13.2887836237523</v>
      </c>
      <c r="AD1382" s="3">
        <v>1.09308982354527</v>
      </c>
      <c r="AE1382" s="5">
        <v>4</v>
      </c>
      <c r="AF1382" s="3">
        <v>1.11437315456415</v>
      </c>
      <c r="AG1382" s="3">
        <v>37.3299556218251</v>
      </c>
      <c r="AH1382" s="3">
        <v>21.8636961887031</v>
      </c>
      <c r="AI1382" s="3">
        <v>14.4166493458527</v>
      </c>
      <c r="AJ1382" s="3">
        <v>11.654836405334</v>
      </c>
      <c r="AK1382" s="3"/>
      <c r="AL1382" s="3"/>
      <c r="AM1382" s="3"/>
      <c r="AN1382" s="5" t="s">
        <v>46</v>
      </c>
      <c r="AO1382" s="1"/>
      <c r="AP1382" s="1"/>
      <c r="AQ1382" s="1"/>
    </row>
    <row r="1383" spans="1:43">
      <c r="A1383" s="1" t="s">
        <v>3841</v>
      </c>
      <c r="B1383" s="1" t="s">
        <v>3842</v>
      </c>
      <c r="C1383" s="3">
        <v>3.96986301369863</v>
      </c>
      <c r="D1383" s="4">
        <v>42788</v>
      </c>
      <c r="E1383" s="3">
        <v>0.2196751427</v>
      </c>
      <c r="F1383" s="5" t="s">
        <v>3843</v>
      </c>
      <c r="G1383" s="5">
        <v>687</v>
      </c>
      <c r="H1383" s="5" t="s">
        <v>50</v>
      </c>
      <c r="I1383" s="3">
        <v>-0.159872102318128</v>
      </c>
      <c r="J1383" s="3">
        <v>84.9039749888343</v>
      </c>
      <c r="K1383" s="3">
        <v>-0.557324840764323</v>
      </c>
      <c r="L1383" s="3">
        <v>98.67197875166</v>
      </c>
      <c r="M1383" s="3">
        <v>-1.80817610062892</v>
      </c>
      <c r="N1383" s="3">
        <v>98.619768477293</v>
      </c>
      <c r="O1383" s="3">
        <v>1.21555915721233</v>
      </c>
      <c r="P1383" s="3">
        <v>4.65966194609411</v>
      </c>
      <c r="Q1383" s="3">
        <v>4.43143812709032</v>
      </c>
      <c r="R1383" s="3">
        <v>0.627716079188798</v>
      </c>
      <c r="S1383" s="3">
        <v>8.79790940766552</v>
      </c>
      <c r="T1383" s="3">
        <v>0.338983050847458</v>
      </c>
      <c r="U1383" s="3">
        <v>15.7553290083411</v>
      </c>
      <c r="V1383" s="3">
        <v>1.0061919504644</v>
      </c>
      <c r="W1383" s="3">
        <v>23.2971372161896</v>
      </c>
      <c r="X1383" s="3">
        <v>0.75512405609493</v>
      </c>
      <c r="Y1383" s="3"/>
      <c r="Z1383" s="3"/>
      <c r="AA1383" s="3">
        <v>0.109987973321107</v>
      </c>
      <c r="AB1383" s="3">
        <v>0.246248689626432</v>
      </c>
      <c r="AC1383" s="3">
        <v>-4.57364341085271</v>
      </c>
      <c r="AD1383" s="3">
        <v>1.57788618956968</v>
      </c>
      <c r="AE1383" s="5">
        <v>2</v>
      </c>
      <c r="AF1383" s="3">
        <v>0.604875267680699</v>
      </c>
      <c r="AG1383" s="3">
        <v>8.167130855758</v>
      </c>
      <c r="AH1383" s="3">
        <v>6.95182313179146</v>
      </c>
      <c r="AI1383" s="3">
        <v>6.93554040792959</v>
      </c>
      <c r="AJ1383" s="3"/>
      <c r="AK1383" s="3"/>
      <c r="AL1383" s="3"/>
      <c r="AM1383" s="3"/>
      <c r="AN1383" s="5" t="s">
        <v>46</v>
      </c>
      <c r="AO1383" s="1"/>
      <c r="AP1383" s="1"/>
      <c r="AQ1383" s="1"/>
    </row>
    <row r="1384" spans="1:43">
      <c r="A1384" s="1" t="s">
        <v>3844</v>
      </c>
      <c r="B1384" s="1" t="s">
        <v>3845</v>
      </c>
      <c r="C1384" s="3">
        <v>4.73150684931507</v>
      </c>
      <c r="D1384" s="4">
        <v>42510</v>
      </c>
      <c r="E1384" s="3">
        <v>0.2935520748</v>
      </c>
      <c r="F1384" s="5" t="s">
        <v>1982</v>
      </c>
      <c r="G1384" s="5">
        <v>1728</v>
      </c>
      <c r="H1384" s="5" t="s">
        <v>60</v>
      </c>
      <c r="I1384" s="3">
        <v>6.6500650857434</v>
      </c>
      <c r="J1384" s="3">
        <v>51.8849206349206</v>
      </c>
      <c r="K1384" s="3">
        <v>1.50282790196607</v>
      </c>
      <c r="L1384" s="3">
        <v>63.0872483221477</v>
      </c>
      <c r="M1384" s="3">
        <v>3.41913177103342</v>
      </c>
      <c r="N1384" s="3">
        <v>38.7734915924827</v>
      </c>
      <c r="O1384" s="3">
        <v>5.87706483874593</v>
      </c>
      <c r="P1384" s="3">
        <v>61.8661257606491</v>
      </c>
      <c r="Q1384" s="3">
        <v>-2.97600659046441</v>
      </c>
      <c r="R1384" s="3">
        <v>79.5811518324607</v>
      </c>
      <c r="S1384" s="3">
        <v>28.6192068800764</v>
      </c>
      <c r="T1384" s="3">
        <v>59.7826086956522</v>
      </c>
      <c r="U1384" s="3">
        <v>73.4855459399742</v>
      </c>
      <c r="V1384" s="3">
        <v>49.4057724957555</v>
      </c>
      <c r="W1384" s="3">
        <v>42.2296022341309</v>
      </c>
      <c r="X1384" s="3">
        <v>52.9545454545455</v>
      </c>
      <c r="Y1384" s="3"/>
      <c r="Z1384" s="3"/>
      <c r="AA1384" s="3">
        <v>0.136365423540362</v>
      </c>
      <c r="AB1384" s="3">
        <v>0.11030048814479</v>
      </c>
      <c r="AC1384" s="3">
        <v>-30.2926226129963</v>
      </c>
      <c r="AD1384" s="3">
        <v>0.410514499113963</v>
      </c>
      <c r="AE1384" s="5">
        <v>4</v>
      </c>
      <c r="AF1384" s="3">
        <v>0.858366141029409</v>
      </c>
      <c r="AG1384" s="3">
        <v>22.76923078964</v>
      </c>
      <c r="AH1384" s="3">
        <v>33.8899609697576</v>
      </c>
      <c r="AI1384" s="3">
        <v>11.4190233816196</v>
      </c>
      <c r="AJ1384" s="3">
        <v>13.4896491931322</v>
      </c>
      <c r="AK1384" s="3"/>
      <c r="AL1384" s="3"/>
      <c r="AM1384" s="3"/>
      <c r="AN1384" s="5" t="s">
        <v>46</v>
      </c>
      <c r="AO1384" s="1"/>
      <c r="AP1384" s="1"/>
      <c r="AQ1384" s="1"/>
    </row>
    <row r="1385" spans="1:43">
      <c r="A1385" s="1" t="s">
        <v>3846</v>
      </c>
      <c r="B1385" s="1" t="s">
        <v>3847</v>
      </c>
      <c r="C1385" s="3">
        <v>4.73424657534247</v>
      </c>
      <c r="D1385" s="4">
        <v>42509</v>
      </c>
      <c r="E1385" s="3">
        <v>33.9429557089</v>
      </c>
      <c r="F1385" s="5" t="s">
        <v>3848</v>
      </c>
      <c r="G1385" s="5">
        <v>1729</v>
      </c>
      <c r="H1385" s="5" t="s">
        <v>55</v>
      </c>
      <c r="I1385" s="3">
        <v>14.4885329450309</v>
      </c>
      <c r="J1385" s="3">
        <v>21.5970961887477</v>
      </c>
      <c r="K1385" s="3">
        <v>2.77777777777777</v>
      </c>
      <c r="L1385" s="3">
        <v>45.9322033898305</v>
      </c>
      <c r="M1385" s="3">
        <v>7.92724776938915</v>
      </c>
      <c r="N1385" s="3">
        <v>25.7330939557151</v>
      </c>
      <c r="O1385" s="3">
        <v>21.9937936384794</v>
      </c>
      <c r="P1385" s="3">
        <v>34.7682119205298</v>
      </c>
      <c r="Q1385" s="3">
        <v>31.9765002098195</v>
      </c>
      <c r="R1385" s="3">
        <v>26.905487804878</v>
      </c>
      <c r="S1385" s="3">
        <v>81.4772071552221</v>
      </c>
      <c r="T1385" s="3">
        <v>26.5625</v>
      </c>
      <c r="U1385" s="3">
        <v>170.65404475043</v>
      </c>
      <c r="V1385" s="3">
        <v>29.4037940379404</v>
      </c>
      <c r="W1385" s="3">
        <v>157.786885245902</v>
      </c>
      <c r="X1385" s="3">
        <v>17.8631051752922</v>
      </c>
      <c r="Y1385" s="3"/>
      <c r="Z1385" s="3"/>
      <c r="AA1385" s="3">
        <v>0.379046438754173</v>
      </c>
      <c r="AB1385" s="3">
        <v>0.421682354524521</v>
      </c>
      <c r="AC1385" s="3">
        <v>-17.749244712991</v>
      </c>
      <c r="AD1385" s="3">
        <v>2.08666552387424</v>
      </c>
      <c r="AE1385" s="5">
        <v>2</v>
      </c>
      <c r="AF1385" s="3">
        <v>2.5089922404343</v>
      </c>
      <c r="AG1385" s="3">
        <v>79.2682602669479</v>
      </c>
      <c r="AH1385" s="3">
        <v>65.9359645875505</v>
      </c>
      <c r="AI1385" s="3">
        <v>34.9721899378803</v>
      </c>
      <c r="AJ1385" s="3">
        <v>33.8955782068962</v>
      </c>
      <c r="AK1385" s="3"/>
      <c r="AL1385" s="3"/>
      <c r="AM1385" s="3">
        <v>500</v>
      </c>
      <c r="AN1385" s="5" t="s">
        <v>56</v>
      </c>
      <c r="AO1385" s="1"/>
      <c r="AP1385" s="1"/>
      <c r="AQ1385" s="1"/>
    </row>
    <row r="1386" spans="1:43">
      <c r="A1386" s="1" t="s">
        <v>3849</v>
      </c>
      <c r="B1386" s="1" t="s">
        <v>3850</v>
      </c>
      <c r="C1386" s="3">
        <v>4.29315068493151</v>
      </c>
      <c r="D1386" s="4">
        <v>42670</v>
      </c>
      <c r="E1386" s="3">
        <v>2.2446339515</v>
      </c>
      <c r="F1386" s="5" t="s">
        <v>2393</v>
      </c>
      <c r="G1386" s="5">
        <v>1568</v>
      </c>
      <c r="H1386" s="5" t="s">
        <v>93</v>
      </c>
      <c r="I1386" s="3">
        <v>8.15192218619732</v>
      </c>
      <c r="J1386" s="3">
        <v>38.5</v>
      </c>
      <c r="K1386" s="3">
        <v>1.87609075043631</v>
      </c>
      <c r="L1386" s="3">
        <v>45.9365708622398</v>
      </c>
      <c r="M1386" s="3">
        <v>4.7554957379991</v>
      </c>
      <c r="N1386" s="3">
        <v>30.8882235528942</v>
      </c>
      <c r="O1386" s="3">
        <v>16.2848605577689</v>
      </c>
      <c r="P1386" s="3">
        <v>34.3561368209256</v>
      </c>
      <c r="Q1386" s="3">
        <v>27.3173391494002</v>
      </c>
      <c r="R1386" s="3">
        <v>23.5294117647059</v>
      </c>
      <c r="S1386" s="3">
        <v>89.3755068937551</v>
      </c>
      <c r="T1386" s="3">
        <v>8.94653255690842</v>
      </c>
      <c r="U1386" s="3">
        <v>131.188118811881</v>
      </c>
      <c r="V1386" s="3">
        <v>27.796234772979</v>
      </c>
      <c r="W1386" s="3">
        <v>114.613970588235</v>
      </c>
      <c r="X1386" s="3">
        <v>23.4082397003745</v>
      </c>
      <c r="Y1386" s="3"/>
      <c r="Z1386" s="3"/>
      <c r="AA1386" s="3">
        <v>0.423404192439155</v>
      </c>
      <c r="AB1386" s="3">
        <v>0.36351707211877</v>
      </c>
      <c r="AC1386" s="3">
        <v>-14.4366197183099</v>
      </c>
      <c r="AD1386" s="3">
        <v>2.0038726066264</v>
      </c>
      <c r="AE1386" s="5">
        <v>3</v>
      </c>
      <c r="AF1386" s="3">
        <v>2.09783241239989</v>
      </c>
      <c r="AG1386" s="3">
        <v>82.8051416865963</v>
      </c>
      <c r="AH1386" s="3">
        <v>51.9249455432505</v>
      </c>
      <c r="AI1386" s="3">
        <v>27.5952794222655</v>
      </c>
      <c r="AJ1386" s="3">
        <v>23.8821027475729</v>
      </c>
      <c r="AK1386" s="3"/>
      <c r="AL1386" s="3"/>
      <c r="AM1386" s="3"/>
      <c r="AN1386" s="5" t="s">
        <v>46</v>
      </c>
      <c r="AO1386" s="1"/>
      <c r="AP1386" s="1"/>
      <c r="AQ1386" s="1"/>
    </row>
    <row r="1387" spans="1:43">
      <c r="A1387" s="1" t="s">
        <v>3851</v>
      </c>
      <c r="B1387" s="1" t="s">
        <v>3852</v>
      </c>
      <c r="C1387" s="3">
        <v>4.67945205479452</v>
      </c>
      <c r="D1387" s="4">
        <v>42529</v>
      </c>
      <c r="E1387" s="3">
        <v>0.882069205</v>
      </c>
      <c r="F1387" s="5" t="s">
        <v>3853</v>
      </c>
      <c r="G1387" s="5">
        <v>1683</v>
      </c>
      <c r="H1387" s="5" t="s">
        <v>191</v>
      </c>
      <c r="I1387" s="3">
        <v>10.9606432501058</v>
      </c>
      <c r="J1387" s="3">
        <v>42.6763110307414</v>
      </c>
      <c r="K1387" s="3">
        <v>2.38188207731355</v>
      </c>
      <c r="L1387" s="3">
        <v>54.2808219178082</v>
      </c>
      <c r="M1387" s="3">
        <v>4.71246006389776</v>
      </c>
      <c r="N1387" s="3">
        <v>57.4774774774775</v>
      </c>
      <c r="O1387" s="3">
        <v>24.7977153736316</v>
      </c>
      <c r="P1387" s="3">
        <v>24.7619047619048</v>
      </c>
      <c r="Q1387" s="3">
        <v>21.1645101663586</v>
      </c>
      <c r="R1387" s="3">
        <v>52.4109014675052</v>
      </c>
      <c r="S1387" s="3">
        <v>58.9090909090909</v>
      </c>
      <c r="T1387" s="3">
        <v>58.8235294117647</v>
      </c>
      <c r="U1387" s="3">
        <v>160.377358490566</v>
      </c>
      <c r="V1387" s="3">
        <v>43.4017595307918</v>
      </c>
      <c r="W1387" s="3">
        <v>131.216931216931</v>
      </c>
      <c r="X1387" s="3">
        <v>45.2296819787986</v>
      </c>
      <c r="Y1387" s="3"/>
      <c r="Z1387" s="3"/>
      <c r="AA1387" s="3">
        <v>0.233827487708133</v>
      </c>
      <c r="AB1387" s="3">
        <v>0.278887138673966</v>
      </c>
      <c r="AC1387" s="3">
        <v>-24.9592169657422</v>
      </c>
      <c r="AD1387" s="3">
        <v>1.28872906303135</v>
      </c>
      <c r="AE1387" s="5">
        <v>3</v>
      </c>
      <c r="AF1387" s="3">
        <v>2.28274958490197</v>
      </c>
      <c r="AG1387" s="3">
        <v>62.6114732123873</v>
      </c>
      <c r="AH1387" s="3">
        <v>63.4984334787039</v>
      </c>
      <c r="AI1387" s="3">
        <v>30.6132420285611</v>
      </c>
      <c r="AJ1387" s="3">
        <v>26.6929791004013</v>
      </c>
      <c r="AK1387" s="3"/>
      <c r="AL1387" s="3"/>
      <c r="AM1387" s="3"/>
      <c r="AN1387" s="5" t="s">
        <v>46</v>
      </c>
      <c r="AO1387" s="1"/>
      <c r="AP1387" s="1"/>
      <c r="AQ1387" s="1"/>
    </row>
    <row r="1388" spans="1:43">
      <c r="A1388" s="1" t="s">
        <v>3854</v>
      </c>
      <c r="B1388" s="1" t="s">
        <v>3855</v>
      </c>
      <c r="C1388" s="3">
        <v>4.69315068493151</v>
      </c>
      <c r="D1388" s="4">
        <v>42524</v>
      </c>
      <c r="E1388" s="3">
        <v>5.6289461129</v>
      </c>
      <c r="F1388" s="5" t="s">
        <v>3856</v>
      </c>
      <c r="G1388" s="5">
        <v>1077</v>
      </c>
      <c r="H1388" s="5" t="s">
        <v>93</v>
      </c>
      <c r="I1388" s="3">
        <v>15.2266288951842</v>
      </c>
      <c r="J1388" s="3">
        <v>8.4</v>
      </c>
      <c r="K1388" s="3">
        <v>3.76275510204082</v>
      </c>
      <c r="L1388" s="3">
        <v>15.4608523290387</v>
      </c>
      <c r="M1388" s="3">
        <v>8.03452855245684</v>
      </c>
      <c r="N1388" s="3">
        <v>11.2774451097804</v>
      </c>
      <c r="O1388" s="3">
        <v>30.3685897435898</v>
      </c>
      <c r="P1388" s="3">
        <v>3.47082494969819</v>
      </c>
      <c r="Q1388" s="3">
        <v>36.493288590604</v>
      </c>
      <c r="R1388" s="3">
        <v>9.08152734778122</v>
      </c>
      <c r="S1388" s="3">
        <v>43.2428299709303</v>
      </c>
      <c r="T1388" s="3">
        <v>48.491265219693</v>
      </c>
      <c r="U1388" s="3">
        <v>108.353207230444</v>
      </c>
      <c r="V1388" s="3">
        <v>38.3720930232558</v>
      </c>
      <c r="W1388" s="3">
        <v>94.380802800789</v>
      </c>
      <c r="X1388" s="3">
        <v>33.645443196005</v>
      </c>
      <c r="Y1388" s="3"/>
      <c r="Z1388" s="3"/>
      <c r="AA1388" s="3">
        <v>0.186424921561271</v>
      </c>
      <c r="AB1388" s="3">
        <v>0.263399168843389</v>
      </c>
      <c r="AC1388" s="3">
        <v>-19.8398576512456</v>
      </c>
      <c r="AD1388" s="3">
        <v>1.24751508669977</v>
      </c>
      <c r="AE1388" s="5">
        <v>3</v>
      </c>
      <c r="AF1388" s="3">
        <v>1.62724642334529</v>
      </c>
      <c r="AG1388" s="3">
        <v>47.9772917866227</v>
      </c>
      <c r="AH1388" s="3">
        <v>43.9635981786217</v>
      </c>
      <c r="AI1388" s="3">
        <v>20.6630806281904</v>
      </c>
      <c r="AJ1388" s="3">
        <v>19.5372975942507</v>
      </c>
      <c r="AK1388" s="3"/>
      <c r="AL1388" s="3"/>
      <c r="AM1388" s="3"/>
      <c r="AN1388" s="5" t="s">
        <v>46</v>
      </c>
      <c r="AO1388" s="1"/>
      <c r="AP1388" s="1"/>
      <c r="AQ1388" s="1"/>
    </row>
    <row r="1389" spans="1:43">
      <c r="A1389" s="1" t="s">
        <v>3857</v>
      </c>
      <c r="B1389" s="1" t="s">
        <v>3858</v>
      </c>
      <c r="C1389" s="3">
        <v>4.67945205479452</v>
      </c>
      <c r="D1389" s="4">
        <v>42529</v>
      </c>
      <c r="E1389" s="3">
        <v>0.2027382633</v>
      </c>
      <c r="F1389" s="5" t="s">
        <v>2567</v>
      </c>
      <c r="G1389" s="5">
        <v>37</v>
      </c>
      <c r="H1389" s="5" t="s">
        <v>55</v>
      </c>
      <c r="I1389" s="3">
        <v>12.7188569128597</v>
      </c>
      <c r="J1389" s="3">
        <v>32.7283726557774</v>
      </c>
      <c r="K1389" s="3">
        <v>4.31462627265954</v>
      </c>
      <c r="L1389" s="3">
        <v>14.9152542372881</v>
      </c>
      <c r="M1389" s="3">
        <v>10.9841479524438</v>
      </c>
      <c r="N1389" s="3">
        <v>8.67743865948534</v>
      </c>
      <c r="O1389" s="3">
        <v>14.4072989718799</v>
      </c>
      <c r="P1389" s="3">
        <v>68.476821192053</v>
      </c>
      <c r="Q1389" s="3">
        <v>19.9357601713062</v>
      </c>
      <c r="R1389" s="3">
        <v>61.5853658536585</v>
      </c>
      <c r="S1389" s="3">
        <v>68.5694221508828</v>
      </c>
      <c r="T1389" s="3">
        <v>44.921875</v>
      </c>
      <c r="U1389" s="3">
        <v>107.196698492661</v>
      </c>
      <c r="V1389" s="3">
        <v>71.8157181571816</v>
      </c>
      <c r="W1389" s="3">
        <v>69.1718362224719</v>
      </c>
      <c r="X1389" s="3">
        <v>78.9649415692821</v>
      </c>
      <c r="Y1389" s="3"/>
      <c r="Z1389" s="3"/>
      <c r="AA1389" s="3">
        <v>0.335301875595008</v>
      </c>
      <c r="AB1389" s="3">
        <v>0.204464392325659</v>
      </c>
      <c r="AC1389" s="3">
        <v>-27.3892773892774</v>
      </c>
      <c r="AD1389" s="3">
        <v>0.697942311256003</v>
      </c>
      <c r="AE1389" s="5">
        <v>7</v>
      </c>
      <c r="AF1389" s="3">
        <v>1.17717707490869</v>
      </c>
      <c r="AG1389" s="3">
        <v>60.936211282289</v>
      </c>
      <c r="AH1389" s="3">
        <v>44.8447809208391</v>
      </c>
      <c r="AI1389" s="3">
        <v>15.2267463915569</v>
      </c>
      <c r="AJ1389" s="3">
        <v>10.2238841184522</v>
      </c>
      <c r="AK1389" s="3"/>
      <c r="AL1389" s="3"/>
      <c r="AM1389" s="3"/>
      <c r="AN1389" s="5" t="s">
        <v>46</v>
      </c>
      <c r="AO1389" s="1"/>
      <c r="AP1389" s="1"/>
      <c r="AQ1389" s="1"/>
    </row>
    <row r="1390" spans="1:43">
      <c r="A1390" s="1" t="s">
        <v>3859</v>
      </c>
      <c r="B1390" s="1" t="s">
        <v>3860</v>
      </c>
      <c r="C1390" s="3">
        <v>4.83561643835616</v>
      </c>
      <c r="D1390" s="4">
        <v>42472</v>
      </c>
      <c r="E1390" s="3">
        <v>52.609183316</v>
      </c>
      <c r="F1390" s="5" t="s">
        <v>286</v>
      </c>
      <c r="G1390" s="5">
        <v>1097</v>
      </c>
      <c r="H1390" s="5" t="s">
        <v>50</v>
      </c>
      <c r="I1390" s="3">
        <v>-0.755667506297248</v>
      </c>
      <c r="J1390" s="3">
        <v>97.0522554711925</v>
      </c>
      <c r="K1390" s="3">
        <v>-0.168918918918919</v>
      </c>
      <c r="L1390" s="3">
        <v>95.1748561310314</v>
      </c>
      <c r="M1390" s="3">
        <v>-1.00502512562814</v>
      </c>
      <c r="N1390" s="3">
        <v>97.0169189670525</v>
      </c>
      <c r="O1390" s="3">
        <v>-1.97054170221635</v>
      </c>
      <c r="P1390" s="3">
        <v>97.6701690269529</v>
      </c>
      <c r="Q1390" s="3">
        <v>-1.42113721215673</v>
      </c>
      <c r="R1390" s="3">
        <v>97.3925639787542</v>
      </c>
      <c r="S1390" s="3">
        <v>0.42822155139988</v>
      </c>
      <c r="T1390" s="3">
        <v>91.1864406779661</v>
      </c>
      <c r="U1390" s="3">
        <v>11.3115008291414</v>
      </c>
      <c r="V1390" s="3">
        <v>2.94117647058823</v>
      </c>
      <c r="W1390" s="3">
        <v>22.6980501491396</v>
      </c>
      <c r="X1390" s="3">
        <v>1.51024811218986</v>
      </c>
      <c r="Y1390" s="3"/>
      <c r="Z1390" s="3"/>
      <c r="AA1390" s="3">
        <v>-0.0496577960509091</v>
      </c>
      <c r="AB1390" s="3">
        <v>0.468397147882697</v>
      </c>
      <c r="AC1390" s="3">
        <v>-2.77557494052338</v>
      </c>
      <c r="AD1390" s="3">
        <v>2.53751833171617</v>
      </c>
      <c r="AE1390" s="5">
        <v>3</v>
      </c>
      <c r="AF1390" s="3">
        <v>0.57269158301675</v>
      </c>
      <c r="AG1390" s="3">
        <v>2.07102877063796</v>
      </c>
      <c r="AH1390" s="3">
        <v>6.17383490021601</v>
      </c>
      <c r="AI1390" s="3">
        <v>6.88681103395004</v>
      </c>
      <c r="AJ1390" s="3">
        <v>5.73317239977145</v>
      </c>
      <c r="AK1390" s="3"/>
      <c r="AL1390" s="3"/>
      <c r="AM1390" s="3"/>
      <c r="AN1390" s="5" t="s">
        <v>51</v>
      </c>
      <c r="AO1390" s="1"/>
      <c r="AP1390" s="1"/>
      <c r="AQ1390" s="1"/>
    </row>
    <row r="1391" spans="1:43">
      <c r="A1391" s="1" t="s">
        <v>3861</v>
      </c>
      <c r="B1391" s="1" t="s">
        <v>3862</v>
      </c>
      <c r="C1391" s="3">
        <v>4.78904109589041</v>
      </c>
      <c r="D1391" s="4">
        <v>42489</v>
      </c>
      <c r="E1391" s="3">
        <v>1.2841156451</v>
      </c>
      <c r="F1391" s="5" t="s">
        <v>3863</v>
      </c>
      <c r="G1391" s="5">
        <v>156</v>
      </c>
      <c r="H1391" s="5" t="s">
        <v>93</v>
      </c>
      <c r="I1391" s="3">
        <v>0.217729393468111</v>
      </c>
      <c r="J1391" s="3">
        <v>92.4</v>
      </c>
      <c r="K1391" s="3">
        <v>0.116522955022127</v>
      </c>
      <c r="L1391" s="3">
        <v>92.2200198216055</v>
      </c>
      <c r="M1391" s="3">
        <v>1.47232501377844</v>
      </c>
      <c r="N1391" s="3">
        <v>64.1217564870259</v>
      </c>
      <c r="O1391" s="3">
        <v>8.47571753219426</v>
      </c>
      <c r="P1391" s="3">
        <v>55.1810865191147</v>
      </c>
      <c r="Q1391" s="3">
        <v>3.03805564438759</v>
      </c>
      <c r="R1391" s="3">
        <v>89.7316821465428</v>
      </c>
      <c r="S1391" s="3">
        <v>15.2875928079435</v>
      </c>
      <c r="T1391" s="3">
        <v>86.3419798835363</v>
      </c>
      <c r="U1391" s="3">
        <v>24.9684863764181</v>
      </c>
      <c r="V1391" s="3">
        <v>90.0885935769657</v>
      </c>
      <c r="W1391" s="3">
        <v>28.6998202516477</v>
      </c>
      <c r="X1391" s="3">
        <v>85.143570536829</v>
      </c>
      <c r="Y1391" s="3"/>
      <c r="Z1391" s="3"/>
      <c r="AA1391" s="3">
        <v>0.0608075252995794</v>
      </c>
      <c r="AB1391" s="3">
        <v>0.0879788286482671</v>
      </c>
      <c r="AC1391" s="3">
        <v>-22.7379461490294</v>
      </c>
      <c r="AD1391" s="3">
        <v>0.385151013101488</v>
      </c>
      <c r="AE1391" s="5">
        <v>3</v>
      </c>
      <c r="AF1391" s="3">
        <v>0.703301526992631</v>
      </c>
      <c r="AG1391" s="3">
        <v>14.7390429619865</v>
      </c>
      <c r="AH1391" s="3">
        <v>11.4775825319757</v>
      </c>
      <c r="AI1391" s="3">
        <v>7.46029577386251</v>
      </c>
      <c r="AJ1391" s="3">
        <v>6.28944159549292</v>
      </c>
      <c r="AK1391" s="3"/>
      <c r="AL1391" s="3"/>
      <c r="AM1391" s="3"/>
      <c r="AN1391" s="5" t="s">
        <v>46</v>
      </c>
      <c r="AO1391" s="1"/>
      <c r="AP1391" s="1"/>
      <c r="AQ1391" s="1"/>
    </row>
    <row r="1392" spans="1:43">
      <c r="A1392" s="1" t="s">
        <v>3864</v>
      </c>
      <c r="B1392" s="1" t="s">
        <v>3865</v>
      </c>
      <c r="C1392" s="3">
        <v>3.88767123287671</v>
      </c>
      <c r="D1392" s="4">
        <v>42818</v>
      </c>
      <c r="E1392" s="3">
        <v>8.7469539517</v>
      </c>
      <c r="F1392" s="5" t="s">
        <v>1996</v>
      </c>
      <c r="G1392" s="5">
        <v>259</v>
      </c>
      <c r="H1392" s="5" t="s">
        <v>226</v>
      </c>
      <c r="I1392" s="3">
        <v>2.36220472440944</v>
      </c>
      <c r="J1392" s="3">
        <v>42.5320056899004</v>
      </c>
      <c r="K1392" s="3">
        <v>0.688468158347677</v>
      </c>
      <c r="L1392" s="3">
        <v>39.021164021164</v>
      </c>
      <c r="M1392" s="3">
        <v>1.21107266435986</v>
      </c>
      <c r="N1392" s="3">
        <v>33.5684062059238</v>
      </c>
      <c r="O1392" s="3">
        <v>3.26566637246248</v>
      </c>
      <c r="P1392" s="3">
        <v>61.7924528301887</v>
      </c>
      <c r="Q1392" s="3">
        <v>6.65451230628988</v>
      </c>
      <c r="R1392" s="3">
        <v>47.2627737226277</v>
      </c>
      <c r="S1392" s="3">
        <v>5.40540540540539</v>
      </c>
      <c r="T1392" s="3">
        <v>88.563829787234</v>
      </c>
      <c r="U1392" s="3">
        <v>24.203821656051</v>
      </c>
      <c r="V1392" s="3">
        <v>63.5416666666667</v>
      </c>
      <c r="W1392" s="3">
        <v>16.7664670658683</v>
      </c>
      <c r="X1392" s="3">
        <v>84.5188284518828</v>
      </c>
      <c r="Y1392" s="3"/>
      <c r="Z1392" s="3"/>
      <c r="AA1392" s="3">
        <v>0.0610939219507971</v>
      </c>
      <c r="AB1392" s="3">
        <v>0.0730477570318738</v>
      </c>
      <c r="AC1392" s="3">
        <v>-16.6824644549763</v>
      </c>
      <c r="AD1392" s="3">
        <v>0.317264290619527</v>
      </c>
      <c r="AE1392" s="5">
        <v>3</v>
      </c>
      <c r="AF1392" s="3">
        <v>0.398832972755649</v>
      </c>
      <c r="AG1392" s="3">
        <v>0.749173015128446</v>
      </c>
      <c r="AH1392" s="3">
        <v>13.9638362020081</v>
      </c>
      <c r="AI1392" s="3">
        <v>4.82453347701932</v>
      </c>
      <c r="AJ1392" s="3"/>
      <c r="AK1392" s="3"/>
      <c r="AL1392" s="3"/>
      <c r="AM1392" s="3">
        <v>20</v>
      </c>
      <c r="AN1392" s="5" t="s">
        <v>56</v>
      </c>
      <c r="AO1392" s="1"/>
      <c r="AP1392" s="1"/>
      <c r="AQ1392" s="1"/>
    </row>
    <row r="1393" spans="1:43">
      <c r="A1393" s="1" t="s">
        <v>3866</v>
      </c>
      <c r="B1393" s="1" t="s">
        <v>3867</v>
      </c>
      <c r="C1393" s="3">
        <v>4.80821917808219</v>
      </c>
      <c r="D1393" s="4">
        <v>42482</v>
      </c>
      <c r="E1393" s="3">
        <v>148.8260714817</v>
      </c>
      <c r="F1393" s="5" t="s">
        <v>3868</v>
      </c>
      <c r="G1393" s="5">
        <v>1399</v>
      </c>
      <c r="H1393" s="5" t="s">
        <v>50</v>
      </c>
      <c r="I1393" s="3">
        <v>0.0633522782557866</v>
      </c>
      <c r="J1393" s="3">
        <v>60.3841000446628</v>
      </c>
      <c r="K1393" s="3">
        <v>-0.0833719314497452</v>
      </c>
      <c r="L1393" s="3">
        <v>88.3576803895529</v>
      </c>
      <c r="M1393" s="3">
        <v>-0.286230086971173</v>
      </c>
      <c r="N1393" s="3">
        <v>84.0605520926091</v>
      </c>
      <c r="O1393" s="3">
        <v>0.882399343690311</v>
      </c>
      <c r="P1393" s="3">
        <v>17.4965737779808</v>
      </c>
      <c r="Q1393" s="3">
        <v>1.11753452769109</v>
      </c>
      <c r="R1393" s="3">
        <v>51.1347175277644</v>
      </c>
      <c r="S1393" s="3">
        <v>1.49568581795587</v>
      </c>
      <c r="T1393" s="3">
        <v>68.1920903954802</v>
      </c>
      <c r="U1393" s="3">
        <v>5.61557043024093</v>
      </c>
      <c r="V1393" s="3">
        <v>67.0278637770898</v>
      </c>
      <c r="W1393" s="3">
        <v>15.5051210632411</v>
      </c>
      <c r="X1393" s="3">
        <v>25.5663430420712</v>
      </c>
      <c r="Y1393" s="3"/>
      <c r="Z1393" s="3"/>
      <c r="AA1393" s="3">
        <v>0.00509577768883969</v>
      </c>
      <c r="AB1393" s="3">
        <v>0.509372224340717</v>
      </c>
      <c r="AC1393" s="3">
        <v>-2.1313163398767</v>
      </c>
      <c r="AD1393" s="3">
        <v>2.30511759356352</v>
      </c>
      <c r="AE1393" s="5">
        <v>4</v>
      </c>
      <c r="AF1393" s="3">
        <v>0.394828917701389</v>
      </c>
      <c r="AG1393" s="3">
        <v>1.90761981546606</v>
      </c>
      <c r="AH1393" s="3">
        <v>3.0704735569723</v>
      </c>
      <c r="AI1393" s="3">
        <v>5.04781088200559</v>
      </c>
      <c r="AJ1393" s="3">
        <v>4.03785861483461</v>
      </c>
      <c r="AK1393" s="3"/>
      <c r="AL1393" s="3"/>
      <c r="AM1393" s="3"/>
      <c r="AN1393" s="5" t="s">
        <v>51</v>
      </c>
      <c r="AO1393" s="1"/>
      <c r="AP1393" s="1"/>
      <c r="AQ1393" s="1"/>
    </row>
    <row r="1394" spans="1:43">
      <c r="A1394" s="1" t="s">
        <v>3869</v>
      </c>
      <c r="B1394" s="1" t="s">
        <v>3870</v>
      </c>
      <c r="C1394" s="3">
        <v>4.61917808219178</v>
      </c>
      <c r="D1394" s="4">
        <v>42551</v>
      </c>
      <c r="E1394" s="3">
        <v>0.9876305912</v>
      </c>
      <c r="F1394" s="5" t="s">
        <v>3871</v>
      </c>
      <c r="G1394" s="5">
        <v>269</v>
      </c>
      <c r="H1394" s="5" t="s">
        <v>93</v>
      </c>
      <c r="I1394" s="3">
        <v>-2.49336870026525</v>
      </c>
      <c r="J1394" s="3">
        <v>97.6</v>
      </c>
      <c r="K1394" s="3">
        <v>1.9412090959512</v>
      </c>
      <c r="L1394" s="3">
        <v>45.5401387512388</v>
      </c>
      <c r="M1394" s="3">
        <v>-7.12481051035877</v>
      </c>
      <c r="N1394" s="3">
        <v>98.8023952095808</v>
      </c>
      <c r="O1394" s="3">
        <v>9.99401555954518</v>
      </c>
      <c r="P1394" s="3">
        <v>50.1509054325956</v>
      </c>
      <c r="Q1394" s="3">
        <v>4.7890535917902</v>
      </c>
      <c r="R1394" s="3">
        <v>84.7781217750258</v>
      </c>
      <c r="S1394" s="3">
        <v>47.5120385232745</v>
      </c>
      <c r="T1394" s="3">
        <v>44.785600847009</v>
      </c>
      <c r="U1394" s="3">
        <v>93.8818565400844</v>
      </c>
      <c r="V1394" s="3">
        <v>43.2447397563677</v>
      </c>
      <c r="W1394" s="3">
        <v>80.0195886385896</v>
      </c>
      <c r="X1394" s="3">
        <v>40.3245942571785</v>
      </c>
      <c r="Y1394" s="3"/>
      <c r="Z1394" s="3"/>
      <c r="AA1394" s="3">
        <v>0.213501264857184</v>
      </c>
      <c r="AB1394" s="3">
        <v>0.209463294286296</v>
      </c>
      <c r="AC1394" s="3">
        <v>-22.6795096322242</v>
      </c>
      <c r="AD1394" s="3">
        <v>0.952621931501099</v>
      </c>
      <c r="AE1394" s="5">
        <v>3</v>
      </c>
      <c r="AF1394" s="3">
        <v>1.56305478581032</v>
      </c>
      <c r="AG1394" s="3">
        <v>43.598229662771</v>
      </c>
      <c r="AH1394" s="3">
        <v>41.2313057941622</v>
      </c>
      <c r="AI1394" s="3">
        <v>18.3544821666598</v>
      </c>
      <c r="AJ1394" s="3">
        <v>17.0994414381417</v>
      </c>
      <c r="AK1394" s="3"/>
      <c r="AL1394" s="3"/>
      <c r="AM1394" s="3"/>
      <c r="AN1394" s="5" t="s">
        <v>46</v>
      </c>
      <c r="AO1394" s="1"/>
      <c r="AP1394" s="1"/>
      <c r="AQ1394" s="1"/>
    </row>
    <row r="1395" spans="1:43">
      <c r="A1395" s="1" t="s">
        <v>3872</v>
      </c>
      <c r="B1395" s="1" t="s">
        <v>3873</v>
      </c>
      <c r="C1395" s="3">
        <v>4.71232876712329</v>
      </c>
      <c r="D1395" s="4">
        <v>42517</v>
      </c>
      <c r="E1395" s="3">
        <v>6.6430970379</v>
      </c>
      <c r="F1395" s="5" t="s">
        <v>3874</v>
      </c>
      <c r="G1395" s="5">
        <v>1714</v>
      </c>
      <c r="H1395" s="5" t="s">
        <v>93</v>
      </c>
      <c r="I1395" s="3">
        <v>4.16895227646737</v>
      </c>
      <c r="J1395" s="3">
        <v>57.5</v>
      </c>
      <c r="K1395" s="3">
        <v>1.38814735718099</v>
      </c>
      <c r="L1395" s="3">
        <v>55.9464816650149</v>
      </c>
      <c r="M1395" s="3">
        <v>2.48246087425796</v>
      </c>
      <c r="N1395" s="3">
        <v>48.2534930139721</v>
      </c>
      <c r="O1395" s="3">
        <v>7.16704288939052</v>
      </c>
      <c r="P1395" s="3">
        <v>59.8591549295775</v>
      </c>
      <c r="Q1395" s="3">
        <v>9.20069005175388</v>
      </c>
      <c r="R1395" s="3">
        <v>63.1578947368421</v>
      </c>
      <c r="S1395" s="3">
        <v>21.264367816092</v>
      </c>
      <c r="T1395" s="3">
        <v>74.9073583906829</v>
      </c>
      <c r="U1395" s="3">
        <v>63.2846087704213</v>
      </c>
      <c r="V1395" s="3">
        <v>58.1949058693245</v>
      </c>
      <c r="W1395" s="3">
        <v>48.7079091620987</v>
      </c>
      <c r="X1395" s="3">
        <v>60.3620474406991</v>
      </c>
      <c r="Y1395" s="3"/>
      <c r="Z1395" s="3"/>
      <c r="AA1395" s="3">
        <v>0.187778878326942</v>
      </c>
      <c r="AB1395" s="3">
        <v>0.173816777435936</v>
      </c>
      <c r="AC1395" s="3">
        <v>-19.7962154294032</v>
      </c>
      <c r="AD1395" s="3">
        <v>0.71297822779935</v>
      </c>
      <c r="AE1395" s="5">
        <v>5</v>
      </c>
      <c r="AF1395" s="3">
        <v>1.00798409447038</v>
      </c>
      <c r="AG1395" s="3">
        <v>19.1478163990535</v>
      </c>
      <c r="AH1395" s="3">
        <v>29.6051131442304</v>
      </c>
      <c r="AI1395" s="3">
        <v>14.3923398840734</v>
      </c>
      <c r="AJ1395" s="3">
        <v>16.9700313518908</v>
      </c>
      <c r="AK1395" s="3"/>
      <c r="AL1395" s="3"/>
      <c r="AM1395" s="3">
        <v>5000</v>
      </c>
      <c r="AN1395" s="5" t="s">
        <v>56</v>
      </c>
      <c r="AO1395" s="1"/>
      <c r="AP1395" s="1"/>
      <c r="AQ1395" s="1"/>
    </row>
    <row r="1396" spans="1:43">
      <c r="A1396" s="1" t="s">
        <v>3875</v>
      </c>
      <c r="B1396" s="1" t="s">
        <v>3876</v>
      </c>
      <c r="C1396" s="3">
        <v>4.71232876712329</v>
      </c>
      <c r="D1396" s="4">
        <v>42517</v>
      </c>
      <c r="E1396" s="3">
        <v>73.8069100947</v>
      </c>
      <c r="F1396" s="5" t="s">
        <v>3877</v>
      </c>
      <c r="G1396" s="5">
        <v>1721</v>
      </c>
      <c r="H1396" s="5" t="s">
        <v>390</v>
      </c>
      <c r="I1396" s="3">
        <v>-1.95746559717418</v>
      </c>
      <c r="J1396" s="3">
        <v>40.4761904761905</v>
      </c>
      <c r="K1396" s="3">
        <v>0.0525683388405035</v>
      </c>
      <c r="L1396" s="3">
        <v>83.3333333333333</v>
      </c>
      <c r="M1396" s="3">
        <v>-3.36548922898382</v>
      </c>
      <c r="N1396" s="3">
        <v>54.7619047619048</v>
      </c>
      <c r="O1396" s="3">
        <v>-3.56134636264929</v>
      </c>
      <c r="P1396" s="3">
        <v>45.2380952380952</v>
      </c>
      <c r="Q1396" s="3">
        <v>-13.4926303486787</v>
      </c>
      <c r="R1396" s="3">
        <v>46.1538461538462</v>
      </c>
      <c r="S1396" s="3">
        <v>8.24666883327918</v>
      </c>
      <c r="T1396" s="3">
        <v>36.3636363636364</v>
      </c>
      <c r="U1396" s="3">
        <v>31.6501976284585</v>
      </c>
      <c r="V1396" s="3">
        <v>20</v>
      </c>
      <c r="W1396" s="3">
        <v>39.6101854762653</v>
      </c>
      <c r="X1396" s="3">
        <v>6.66666666666667</v>
      </c>
      <c r="Y1396" s="3"/>
      <c r="Z1396" s="3"/>
      <c r="AA1396" s="3">
        <v>0.0520959772817377</v>
      </c>
      <c r="AB1396" s="3">
        <v>0.176576272781397</v>
      </c>
      <c r="AC1396" s="3">
        <v>-16.9272341246864</v>
      </c>
      <c r="AD1396" s="3">
        <v>0.693693175340051</v>
      </c>
      <c r="AE1396" s="5">
        <v>4</v>
      </c>
      <c r="AF1396" s="3">
        <v>1.02221590512587</v>
      </c>
      <c r="AG1396" s="3">
        <v>9.03966023514056</v>
      </c>
      <c r="AH1396" s="3">
        <v>14.5692554297393</v>
      </c>
      <c r="AI1396" s="3">
        <v>11.3555228398393</v>
      </c>
      <c r="AJ1396" s="3">
        <v>9.31865841594155</v>
      </c>
      <c r="AK1396" s="3"/>
      <c r="AL1396" s="3"/>
      <c r="AM1396" s="3"/>
      <c r="AN1396" s="5" t="s">
        <v>46</v>
      </c>
      <c r="AO1396" s="1"/>
      <c r="AP1396" s="1"/>
      <c r="AQ1396" s="1"/>
    </row>
    <row r="1397" spans="1:43">
      <c r="A1397" s="1" t="s">
        <v>3878</v>
      </c>
      <c r="B1397" s="1" t="s">
        <v>3879</v>
      </c>
      <c r="C1397" s="3">
        <v>4.39452054794521</v>
      </c>
      <c r="D1397" s="4">
        <v>42633</v>
      </c>
      <c r="E1397" s="3">
        <v>5.6122122199</v>
      </c>
      <c r="F1397" s="5" t="s">
        <v>3880</v>
      </c>
      <c r="G1397" s="5">
        <v>637</v>
      </c>
      <c r="H1397" s="5" t="s">
        <v>2390</v>
      </c>
      <c r="I1397" s="3">
        <v>3.87379148157827</v>
      </c>
      <c r="J1397" s="3">
        <v>53.8461538461538</v>
      </c>
      <c r="K1397" s="3">
        <v>1.13853199338507</v>
      </c>
      <c r="L1397" s="3">
        <v>39.0977443609023</v>
      </c>
      <c r="M1397" s="3">
        <v>2.07343689818975</v>
      </c>
      <c r="N1397" s="3">
        <v>35.6060606060606</v>
      </c>
      <c r="O1397" s="3">
        <v>6.04201400466822</v>
      </c>
      <c r="P1397" s="3">
        <v>72.65625</v>
      </c>
      <c r="Q1397" s="3">
        <v>9.29273489586913</v>
      </c>
      <c r="R1397" s="3">
        <v>66.3551401869159</v>
      </c>
      <c r="S1397" s="3">
        <v>26.4493041749503</v>
      </c>
      <c r="T1397" s="3">
        <v>69.3333333333333</v>
      </c>
      <c r="U1397" s="3">
        <v>85.7593457943925</v>
      </c>
      <c r="V1397" s="3">
        <v>52.3809523809524</v>
      </c>
      <c r="W1397" s="3">
        <v>64.948132780083</v>
      </c>
      <c r="X1397" s="3">
        <v>72.7272727272727</v>
      </c>
      <c r="Y1397" s="3"/>
      <c r="Z1397" s="3"/>
      <c r="AA1397" s="3">
        <v>0.461826698378368</v>
      </c>
      <c r="AB1397" s="3">
        <v>0.199275095776647</v>
      </c>
      <c r="AC1397" s="3">
        <v>-27.8350515463917</v>
      </c>
      <c r="AD1397" s="3">
        <v>0.650915343633053</v>
      </c>
      <c r="AE1397" s="5">
        <v>3</v>
      </c>
      <c r="AF1397" s="3">
        <v>1.27360017845702</v>
      </c>
      <c r="AG1397" s="3">
        <v>24.1299090326714</v>
      </c>
      <c r="AH1397" s="3">
        <v>40.4494297968392</v>
      </c>
      <c r="AI1397" s="3">
        <v>16.4697303404864</v>
      </c>
      <c r="AJ1397" s="3">
        <v>14.3516608698965</v>
      </c>
      <c r="AK1397" s="3"/>
      <c r="AL1397" s="3"/>
      <c r="AM1397" s="3">
        <v>100</v>
      </c>
      <c r="AN1397" s="5" t="s">
        <v>56</v>
      </c>
      <c r="AO1397" s="1"/>
      <c r="AP1397" s="1"/>
      <c r="AQ1397" s="1"/>
    </row>
    <row r="1398" spans="1:43">
      <c r="A1398" s="1" t="s">
        <v>3881</v>
      </c>
      <c r="B1398" s="1" t="s">
        <v>3882</v>
      </c>
      <c r="C1398" s="3">
        <v>4.50958904109589</v>
      </c>
      <c r="D1398" s="4">
        <v>42591</v>
      </c>
      <c r="E1398" s="3">
        <v>6.4607968121</v>
      </c>
      <c r="F1398" s="5" t="s">
        <v>3438</v>
      </c>
      <c r="G1398" s="5">
        <v>1096</v>
      </c>
      <c r="H1398" s="5" t="s">
        <v>93</v>
      </c>
      <c r="I1398" s="3">
        <v>2.64797507788161</v>
      </c>
      <c r="J1398" s="3">
        <v>73.1</v>
      </c>
      <c r="K1398" s="3">
        <v>1.38461538461539</v>
      </c>
      <c r="L1398" s="3">
        <v>56.2438057482656</v>
      </c>
      <c r="M1398" s="3">
        <v>0.533943554538533</v>
      </c>
      <c r="N1398" s="3">
        <v>79.4910179640719</v>
      </c>
      <c r="O1398" s="3">
        <v>4.85282418456644</v>
      </c>
      <c r="P1398" s="3">
        <v>75.0503018108652</v>
      </c>
      <c r="Q1398" s="3">
        <v>7.50407830342578</v>
      </c>
      <c r="R1398" s="3">
        <v>72.9102167182663</v>
      </c>
      <c r="S1398" s="3">
        <v>17.9946284691137</v>
      </c>
      <c r="T1398" s="3">
        <v>80.4129168872419</v>
      </c>
      <c r="U1398" s="3">
        <v>36.0165118679051</v>
      </c>
      <c r="V1398" s="3">
        <v>77.18715393134</v>
      </c>
      <c r="W1398" s="3">
        <v>33.1018258668526</v>
      </c>
      <c r="X1398" s="3">
        <v>78.4019975031211</v>
      </c>
      <c r="Y1398" s="3"/>
      <c r="Z1398" s="3"/>
      <c r="AA1398" s="3">
        <v>0.3613691686647</v>
      </c>
      <c r="AB1398" s="3">
        <v>0.225926992440061</v>
      </c>
      <c r="AC1398" s="3">
        <v>-7.64647467725919</v>
      </c>
      <c r="AD1398" s="3">
        <v>1.30535833876865</v>
      </c>
      <c r="AE1398" s="5">
        <v>3</v>
      </c>
      <c r="AF1398" s="3">
        <v>0.756102078496769</v>
      </c>
      <c r="AG1398" s="3">
        <v>13.552002477571</v>
      </c>
      <c r="AH1398" s="3">
        <v>17.7280002441827</v>
      </c>
      <c r="AI1398" s="3">
        <v>9.79022638456597</v>
      </c>
      <c r="AJ1398" s="3">
        <v>9.54741560526164</v>
      </c>
      <c r="AK1398" s="3"/>
      <c r="AL1398" s="3"/>
      <c r="AM1398" s="3">
        <v>1</v>
      </c>
      <c r="AN1398" s="5" t="s">
        <v>56</v>
      </c>
      <c r="AO1398" s="1"/>
      <c r="AP1398" s="1"/>
      <c r="AQ1398" s="1"/>
    </row>
    <row r="1399" spans="1:43">
      <c r="A1399" s="1" t="s">
        <v>3883</v>
      </c>
      <c r="B1399" s="1" t="s">
        <v>3884</v>
      </c>
      <c r="C1399" s="3">
        <v>4.8</v>
      </c>
      <c r="D1399" s="4">
        <v>42485</v>
      </c>
      <c r="E1399" s="3">
        <v>7.0464193546</v>
      </c>
      <c r="F1399" s="5" t="s">
        <v>2217</v>
      </c>
      <c r="G1399" s="5">
        <v>1753</v>
      </c>
      <c r="H1399" s="5" t="s">
        <v>93</v>
      </c>
      <c r="I1399" s="3">
        <v>1.63584637268849</v>
      </c>
      <c r="J1399" s="3">
        <v>84.2</v>
      </c>
      <c r="K1399" s="3">
        <v>1.34751773049646</v>
      </c>
      <c r="L1399" s="3">
        <v>57.2844400396432</v>
      </c>
      <c r="M1399" s="3">
        <v>0.633802816901416</v>
      </c>
      <c r="N1399" s="3">
        <v>78.3932135728543</v>
      </c>
      <c r="O1399" s="3">
        <v>5.93031875463307</v>
      </c>
      <c r="P1399" s="3">
        <v>66.1468812877264</v>
      </c>
      <c r="Q1399" s="3">
        <v>9.35658140048505</v>
      </c>
      <c r="R1399" s="3">
        <v>62.4871001031992</v>
      </c>
      <c r="S1399" s="3">
        <v>20.3009950714703</v>
      </c>
      <c r="T1399" s="3">
        <v>76.5484383271572</v>
      </c>
      <c r="U1399" s="3">
        <v>42.9647410506817</v>
      </c>
      <c r="V1399" s="3">
        <v>71.2624584717608</v>
      </c>
      <c r="W1399" s="3">
        <v>47.9708707247191</v>
      </c>
      <c r="X1399" s="3">
        <v>61.0486891385768</v>
      </c>
      <c r="Y1399" s="3"/>
      <c r="Z1399" s="3"/>
      <c r="AA1399" s="3">
        <v>0.307495792870143</v>
      </c>
      <c r="AB1399" s="3">
        <v>0.458633697580698</v>
      </c>
      <c r="AC1399" s="3">
        <v>-5.4794520547945</v>
      </c>
      <c r="AD1399" s="3">
        <v>2.54145388997317</v>
      </c>
      <c r="AE1399" s="5">
        <v>2</v>
      </c>
      <c r="AF1399" s="3">
        <v>1.06467062224558</v>
      </c>
      <c r="AG1399" s="3">
        <v>17.2582660836417</v>
      </c>
      <c r="AH1399" s="3">
        <v>18.3093989545904</v>
      </c>
      <c r="AI1399" s="3">
        <v>13.3291458316005</v>
      </c>
      <c r="AJ1399" s="3">
        <v>11.4906524793159</v>
      </c>
      <c r="AK1399" s="3"/>
      <c r="AL1399" s="3"/>
      <c r="AM1399" s="3">
        <v>1</v>
      </c>
      <c r="AN1399" s="5" t="s">
        <v>56</v>
      </c>
      <c r="AO1399" s="1"/>
      <c r="AP1399" s="1"/>
      <c r="AQ1399" s="1"/>
    </row>
    <row r="1400" spans="1:43">
      <c r="A1400" s="1" t="s">
        <v>3885</v>
      </c>
      <c r="B1400" s="1" t="s">
        <v>3886</v>
      </c>
      <c r="C1400" s="3">
        <v>4.7972602739726</v>
      </c>
      <c r="D1400" s="4">
        <v>42486</v>
      </c>
      <c r="E1400" s="3">
        <v>7.7517703248</v>
      </c>
      <c r="F1400" s="5" t="s">
        <v>3205</v>
      </c>
      <c r="G1400" s="5">
        <v>1640</v>
      </c>
      <c r="H1400" s="5" t="s">
        <v>93</v>
      </c>
      <c r="I1400" s="3">
        <v>3.11769290724864</v>
      </c>
      <c r="J1400" s="3">
        <v>68.1</v>
      </c>
      <c r="K1400" s="3">
        <v>1.14678899082569</v>
      </c>
      <c r="L1400" s="3">
        <v>63.6769078295342</v>
      </c>
      <c r="M1400" s="3">
        <v>1.14678899082569</v>
      </c>
      <c r="N1400" s="3">
        <v>70.2095808383233</v>
      </c>
      <c r="O1400" s="3">
        <v>5.50239234449761</v>
      </c>
      <c r="P1400" s="3">
        <v>69.7686116700201</v>
      </c>
      <c r="Q1400" s="3">
        <v>9.2146139235293</v>
      </c>
      <c r="R1400" s="3">
        <v>63.0546955624355</v>
      </c>
      <c r="S1400" s="3">
        <v>18.1149559750224</v>
      </c>
      <c r="T1400" s="3">
        <v>80.2541026998412</v>
      </c>
      <c r="U1400" s="3">
        <v>29.3117268945877</v>
      </c>
      <c r="V1400" s="3">
        <v>84.828349944629</v>
      </c>
      <c r="W1400" s="3">
        <v>34.8385239143646</v>
      </c>
      <c r="X1400" s="3">
        <v>76.1548064918851</v>
      </c>
      <c r="Y1400" s="3"/>
      <c r="Z1400" s="3"/>
      <c r="AA1400" s="3">
        <v>0.356067344946761</v>
      </c>
      <c r="AB1400" s="3">
        <v>0.563598098420349</v>
      </c>
      <c r="AC1400" s="3">
        <v>-3.63937138130687</v>
      </c>
      <c r="AD1400" s="3">
        <v>2.87324221602304</v>
      </c>
      <c r="AE1400" s="5">
        <v>2</v>
      </c>
      <c r="AF1400" s="3">
        <v>0.794674701696045</v>
      </c>
      <c r="AG1400" s="3">
        <v>15.3490336648716</v>
      </c>
      <c r="AH1400" s="3">
        <v>13.1544318422338</v>
      </c>
      <c r="AI1400" s="3">
        <v>10.1101953992956</v>
      </c>
      <c r="AJ1400" s="3">
        <v>8.99727280079592</v>
      </c>
      <c r="AK1400" s="3"/>
      <c r="AL1400" s="3"/>
      <c r="AM1400" s="3"/>
      <c r="AN1400" s="5" t="s">
        <v>46</v>
      </c>
      <c r="AO1400" s="1"/>
      <c r="AP1400" s="1"/>
      <c r="AQ1400" s="1"/>
    </row>
    <row r="1401" spans="1:43">
      <c r="A1401" s="1" t="s">
        <v>3887</v>
      </c>
      <c r="B1401" s="1" t="s">
        <v>3888</v>
      </c>
      <c r="C1401" s="3">
        <v>3.52328767123288</v>
      </c>
      <c r="D1401" s="4">
        <v>42951</v>
      </c>
      <c r="E1401" s="3">
        <v>14.3800486509</v>
      </c>
      <c r="F1401" s="5" t="s">
        <v>1106</v>
      </c>
      <c r="G1401" s="5">
        <v>1287</v>
      </c>
      <c r="H1401" s="5" t="s">
        <v>93</v>
      </c>
      <c r="I1401" s="3">
        <v>-0.168804861580025</v>
      </c>
      <c r="J1401" s="3">
        <v>93.75</v>
      </c>
      <c r="K1401" s="3">
        <v>-0.605042016806731</v>
      </c>
      <c r="L1401" s="3">
        <v>97.8691774033697</v>
      </c>
      <c r="M1401" s="3">
        <v>-3.86866059817946</v>
      </c>
      <c r="N1401" s="3">
        <v>96.1576846307385</v>
      </c>
      <c r="O1401" s="3">
        <v>14.3464810518175</v>
      </c>
      <c r="P1401" s="3">
        <v>40.1911468812877</v>
      </c>
      <c r="Q1401" s="3">
        <v>18.28</v>
      </c>
      <c r="R1401" s="3">
        <v>40.7636738906089</v>
      </c>
      <c r="S1401" s="3">
        <v>64.3690939410784</v>
      </c>
      <c r="T1401" s="3">
        <v>27.8983589200635</v>
      </c>
      <c r="U1401" s="3">
        <v>168.087035358114</v>
      </c>
      <c r="V1401" s="3">
        <v>14.0088593576966</v>
      </c>
      <c r="W1401" s="3">
        <v>202.042900919305</v>
      </c>
      <c r="X1401" s="3">
        <v>2.87141073657928</v>
      </c>
      <c r="Y1401" s="3"/>
      <c r="Z1401" s="3"/>
      <c r="AA1401" s="3">
        <v>0.313571151151793</v>
      </c>
      <c r="AB1401" s="3">
        <v>0.414341283972365</v>
      </c>
      <c r="AC1401" s="3">
        <v>-19.0516511430991</v>
      </c>
      <c r="AD1401" s="3">
        <v>2.33336828571928</v>
      </c>
      <c r="AE1401" s="5">
        <v>3</v>
      </c>
      <c r="AF1401" s="3">
        <v>3.10160153000653</v>
      </c>
      <c r="AG1401" s="3">
        <v>63.4287035913613</v>
      </c>
      <c r="AH1401" s="3">
        <v>67.8247181814094</v>
      </c>
      <c r="AI1401" s="3">
        <v>43.4078203885459</v>
      </c>
      <c r="AJ1401" s="3"/>
      <c r="AK1401" s="3"/>
      <c r="AL1401" s="3"/>
      <c r="AM1401" s="3"/>
      <c r="AN1401" s="5" t="s">
        <v>46</v>
      </c>
      <c r="AO1401" s="1"/>
      <c r="AP1401" s="1"/>
      <c r="AQ1401" s="1"/>
    </row>
    <row r="1402" spans="1:43">
      <c r="A1402" s="1" t="s">
        <v>3889</v>
      </c>
      <c r="B1402" s="1" t="s">
        <v>3890</v>
      </c>
      <c r="C1402" s="3">
        <v>4.55890410958904</v>
      </c>
      <c r="D1402" s="4">
        <v>42573</v>
      </c>
      <c r="E1402" s="3">
        <v>51.7630885822</v>
      </c>
      <c r="F1402" s="5" t="s">
        <v>3891</v>
      </c>
      <c r="G1402" s="5">
        <v>945</v>
      </c>
      <c r="H1402" s="5" t="s">
        <v>191</v>
      </c>
      <c r="I1402" s="3">
        <v>7.82701929949964</v>
      </c>
      <c r="J1402" s="3">
        <v>67.9927667269439</v>
      </c>
      <c r="K1402" s="3">
        <v>-0.033134526176272</v>
      </c>
      <c r="L1402" s="3">
        <v>89.5547945205479</v>
      </c>
      <c r="M1402" s="3">
        <v>6.26981331454737</v>
      </c>
      <c r="N1402" s="3">
        <v>40.9009009009009</v>
      </c>
      <c r="O1402" s="3">
        <v>3.89118457300275</v>
      </c>
      <c r="P1402" s="3">
        <v>90.8571428571429</v>
      </c>
      <c r="Q1402" s="3">
        <v>-2.64601484349791</v>
      </c>
      <c r="R1402" s="3">
        <v>96.8553459119497</v>
      </c>
      <c r="S1402" s="3">
        <v>56.5646081992735</v>
      </c>
      <c r="T1402" s="3">
        <v>62.0098039215686</v>
      </c>
      <c r="U1402" s="3">
        <v>167.939609236234</v>
      </c>
      <c r="V1402" s="3">
        <v>39.2961876832845</v>
      </c>
      <c r="W1402" s="3">
        <v>149.545078577337</v>
      </c>
      <c r="X1402" s="3">
        <v>32.1554770318021</v>
      </c>
      <c r="Y1402" s="3"/>
      <c r="Z1402" s="3"/>
      <c r="AA1402" s="3">
        <v>0.285394225710198</v>
      </c>
      <c r="AB1402" s="3">
        <v>0.308339785945804</v>
      </c>
      <c r="AC1402" s="3">
        <v>-26.4164305949009</v>
      </c>
      <c r="AD1402" s="3">
        <v>1.34625110930257</v>
      </c>
      <c r="AE1402" s="5">
        <v>4</v>
      </c>
      <c r="AF1402" s="3">
        <v>2.61862971228153</v>
      </c>
      <c r="AG1402" s="3">
        <v>56.9793864618</v>
      </c>
      <c r="AH1402" s="3">
        <v>68.0650246731429</v>
      </c>
      <c r="AI1402" s="3">
        <v>34.6741583029791</v>
      </c>
      <c r="AJ1402" s="3">
        <v>34.3138842281283</v>
      </c>
      <c r="AK1402" s="3"/>
      <c r="AL1402" s="3"/>
      <c r="AM1402" s="3"/>
      <c r="AN1402" s="5" t="s">
        <v>46</v>
      </c>
      <c r="AO1402" s="1"/>
      <c r="AP1402" s="1"/>
      <c r="AQ1402" s="1"/>
    </row>
    <row r="1403" spans="1:43">
      <c r="A1403" s="1" t="s">
        <v>3892</v>
      </c>
      <c r="B1403" s="1" t="s">
        <v>3893</v>
      </c>
      <c r="C1403" s="3">
        <v>4.62739726027397</v>
      </c>
      <c r="D1403" s="4">
        <v>42548</v>
      </c>
      <c r="E1403" s="3">
        <v>7.4437222269</v>
      </c>
      <c r="F1403" s="5" t="s">
        <v>2817</v>
      </c>
      <c r="G1403" s="5">
        <v>1690</v>
      </c>
      <c r="H1403" s="5" t="s">
        <v>93</v>
      </c>
      <c r="I1403" s="3">
        <v>4.56273764258555</v>
      </c>
      <c r="J1403" s="3">
        <v>54.85</v>
      </c>
      <c r="K1403" s="3">
        <v>1.32645541635962</v>
      </c>
      <c r="L1403" s="3">
        <v>57.8295341922696</v>
      </c>
      <c r="M1403" s="3">
        <v>2.61194029850747</v>
      </c>
      <c r="N1403" s="3">
        <v>46.6566866267465</v>
      </c>
      <c r="O1403" s="3">
        <v>7.00389105058367</v>
      </c>
      <c r="P1403" s="3">
        <v>60.261569416499</v>
      </c>
      <c r="Q1403" s="3">
        <v>9.64912280701755</v>
      </c>
      <c r="R1403" s="3">
        <v>61.4551083591331</v>
      </c>
      <c r="S1403" s="3">
        <v>17.722602739726</v>
      </c>
      <c r="T1403" s="3">
        <v>80.995235574378</v>
      </c>
      <c r="U1403" s="3">
        <v>23.985572587917</v>
      </c>
      <c r="V1403" s="3">
        <v>91.140642303433</v>
      </c>
      <c r="W1403" s="3">
        <v>29.1079812206573</v>
      </c>
      <c r="X1403" s="3">
        <v>84.3320848938826</v>
      </c>
      <c r="Y1403" s="3"/>
      <c r="Z1403" s="3"/>
      <c r="AA1403" s="3">
        <v>0.436560165465662</v>
      </c>
      <c r="AB1403" s="3">
        <v>0.737935880479355</v>
      </c>
      <c r="AC1403" s="3">
        <v>-1.83284457478007</v>
      </c>
      <c r="AD1403" s="3">
        <v>4.8406636206221</v>
      </c>
      <c r="AE1403" s="5">
        <v>1</v>
      </c>
      <c r="AF1403" s="3">
        <v>0.649159859760078</v>
      </c>
      <c r="AG1403" s="3">
        <v>14.4616155333325</v>
      </c>
      <c r="AH1403" s="3">
        <v>10.60055936104</v>
      </c>
      <c r="AI1403" s="3">
        <v>8.72470106094063</v>
      </c>
      <c r="AJ1403" s="3">
        <v>7.95577627996753</v>
      </c>
      <c r="AK1403" s="3"/>
      <c r="AL1403" s="3"/>
      <c r="AM1403" s="3">
        <v>50</v>
      </c>
      <c r="AN1403" s="5" t="s">
        <v>56</v>
      </c>
      <c r="AO1403" s="1"/>
      <c r="AP1403" s="1"/>
      <c r="AQ1403" s="1"/>
    </row>
    <row r="1404" spans="1:43">
      <c r="A1404" s="1" t="s">
        <v>3894</v>
      </c>
      <c r="B1404" s="1" t="s">
        <v>3895</v>
      </c>
      <c r="C1404" s="3">
        <v>4.52328767123288</v>
      </c>
      <c r="D1404" s="4">
        <v>42586</v>
      </c>
      <c r="E1404" s="3">
        <v>29.9584183533</v>
      </c>
      <c r="F1404" s="5" t="s">
        <v>1170</v>
      </c>
      <c r="G1404" s="5">
        <v>646</v>
      </c>
      <c r="H1404" s="5" t="s">
        <v>93</v>
      </c>
      <c r="I1404" s="3">
        <v>12.0591133004926</v>
      </c>
      <c r="J1404" s="3">
        <v>21.15</v>
      </c>
      <c r="K1404" s="3">
        <v>2.8576596129499</v>
      </c>
      <c r="L1404" s="3">
        <v>30.6243805748266</v>
      </c>
      <c r="M1404" s="3">
        <v>6.73398145715252</v>
      </c>
      <c r="N1404" s="3">
        <v>18.6127744510978</v>
      </c>
      <c r="O1404" s="3">
        <v>16.7042889390519</v>
      </c>
      <c r="P1404" s="3">
        <v>33.5010060362173</v>
      </c>
      <c r="Q1404" s="3">
        <v>24.0619546247819</v>
      </c>
      <c r="R1404" s="3">
        <v>29.360165118679</v>
      </c>
      <c r="S1404" s="3">
        <v>71.6053108026554</v>
      </c>
      <c r="T1404" s="3">
        <v>20.6987824245633</v>
      </c>
      <c r="U1404" s="3">
        <v>137.949790794979</v>
      </c>
      <c r="V1404" s="3">
        <v>24.9169435215947</v>
      </c>
      <c r="W1404" s="3">
        <v>139.589665546408</v>
      </c>
      <c r="X1404" s="3">
        <v>14.6067415730337</v>
      </c>
      <c r="Y1404" s="3"/>
      <c r="Z1404" s="3"/>
      <c r="AA1404" s="3">
        <v>0.332079285139421</v>
      </c>
      <c r="AB1404" s="3">
        <v>0.323053586303848</v>
      </c>
      <c r="AC1404" s="3">
        <v>-20.1933269619182</v>
      </c>
      <c r="AD1404" s="3">
        <v>1.67080982976276</v>
      </c>
      <c r="AE1404" s="5">
        <v>3</v>
      </c>
      <c r="AF1404" s="3">
        <v>2.23009337706625</v>
      </c>
      <c r="AG1404" s="3">
        <v>59.0431999528772</v>
      </c>
      <c r="AH1404" s="3">
        <v>55.1479640784114</v>
      </c>
      <c r="AI1404" s="3">
        <v>30.9072232629866</v>
      </c>
      <c r="AJ1404" s="3">
        <v>31.4299466865123</v>
      </c>
      <c r="AK1404" s="3"/>
      <c r="AL1404" s="3"/>
      <c r="AM1404" s="3"/>
      <c r="AN1404" s="5" t="s">
        <v>46</v>
      </c>
      <c r="AO1404" s="1"/>
      <c r="AP1404" s="1"/>
      <c r="AQ1404" s="1"/>
    </row>
    <row r="1405" spans="1:43">
      <c r="A1405" s="1" t="s">
        <v>3896</v>
      </c>
      <c r="B1405" s="1" t="s">
        <v>3897</v>
      </c>
      <c r="C1405" s="3">
        <v>4.82739726027397</v>
      </c>
      <c r="D1405" s="4">
        <v>42475</v>
      </c>
      <c r="E1405" s="3">
        <v>3.0447990449</v>
      </c>
      <c r="F1405" s="5" t="s">
        <v>423</v>
      </c>
      <c r="G1405" s="5">
        <v>1039</v>
      </c>
      <c r="H1405" s="5" t="s">
        <v>50</v>
      </c>
      <c r="I1405" s="3">
        <v>0.184672206832885</v>
      </c>
      <c r="J1405" s="3">
        <v>39.5265743635552</v>
      </c>
      <c r="K1405" s="3">
        <v>0.0922509225092318</v>
      </c>
      <c r="L1405" s="3">
        <v>3.89552899513059</v>
      </c>
      <c r="M1405" s="3">
        <v>0.0922509225092318</v>
      </c>
      <c r="N1405" s="3">
        <v>21.2822796081923</v>
      </c>
      <c r="O1405" s="3">
        <v>0.830772520151214</v>
      </c>
      <c r="P1405" s="3">
        <v>24.988579259936</v>
      </c>
      <c r="Q1405" s="3">
        <v>1.29671878872861</v>
      </c>
      <c r="R1405" s="3">
        <v>27.1849348140995</v>
      </c>
      <c r="S1405" s="3">
        <v>1.48430530500403</v>
      </c>
      <c r="T1405" s="3">
        <v>68.5875706214689</v>
      </c>
      <c r="U1405" s="3">
        <v>5.16432512832266</v>
      </c>
      <c r="V1405" s="3">
        <v>76.7801857585139</v>
      </c>
      <c r="W1405" s="3">
        <v>11.8267823732944</v>
      </c>
      <c r="X1405" s="3">
        <v>71.5210355987055</v>
      </c>
      <c r="Y1405" s="3"/>
      <c r="Z1405" s="3"/>
      <c r="AA1405" s="3">
        <v>-0.000839902221502291</v>
      </c>
      <c r="AB1405" s="3">
        <v>0.386517617317689</v>
      </c>
      <c r="AC1405" s="3">
        <v>-1.54968094804009</v>
      </c>
      <c r="AD1405" s="3">
        <v>2.44519109069515</v>
      </c>
      <c r="AE1405" s="5">
        <v>3</v>
      </c>
      <c r="AF1405" s="3">
        <v>0.301273511639352</v>
      </c>
      <c r="AG1405" s="3">
        <v>2.00516726420441</v>
      </c>
      <c r="AH1405" s="3">
        <v>2.85899980881521</v>
      </c>
      <c r="AI1405" s="3">
        <v>4.07932101150454</v>
      </c>
      <c r="AJ1405" s="3">
        <v>2.70185945717281</v>
      </c>
      <c r="AK1405" s="3"/>
      <c r="AL1405" s="3"/>
      <c r="AM1405" s="3">
        <v>1</v>
      </c>
      <c r="AN1405" s="5" t="s">
        <v>51</v>
      </c>
      <c r="AO1405" s="1"/>
      <c r="AP1405" s="1"/>
      <c r="AQ1405" s="1"/>
    </row>
    <row r="1406" spans="1:43">
      <c r="A1406" s="1" t="s">
        <v>3898</v>
      </c>
      <c r="B1406" s="1" t="s">
        <v>3899</v>
      </c>
      <c r="C1406" s="3">
        <v>4.71780821917808</v>
      </c>
      <c r="D1406" s="4">
        <v>42515</v>
      </c>
      <c r="E1406" s="3">
        <v>3.2583577139</v>
      </c>
      <c r="F1406" s="5" t="s">
        <v>3900</v>
      </c>
      <c r="G1406" s="5">
        <v>973</v>
      </c>
      <c r="H1406" s="5" t="s">
        <v>93</v>
      </c>
      <c r="I1406" s="3">
        <v>12.0117460613405</v>
      </c>
      <c r="J1406" s="3">
        <v>21.35</v>
      </c>
      <c r="K1406" s="3">
        <v>3.00471495927988</v>
      </c>
      <c r="L1406" s="3">
        <v>28.2457879088206</v>
      </c>
      <c r="M1406" s="3">
        <v>4.55989209415655</v>
      </c>
      <c r="N1406" s="3">
        <v>31.8862275449102</v>
      </c>
      <c r="O1406" s="3">
        <v>16.7573608006996</v>
      </c>
      <c r="P1406" s="3">
        <v>33.148893360161</v>
      </c>
      <c r="Q1406" s="3">
        <v>25.6654290644773</v>
      </c>
      <c r="R1406" s="3">
        <v>26.4189886480908</v>
      </c>
      <c r="S1406" s="3">
        <v>72.8227256382596</v>
      </c>
      <c r="T1406" s="3">
        <v>19.3223928004235</v>
      </c>
      <c r="U1406" s="3">
        <v>139.18582661491</v>
      </c>
      <c r="V1406" s="3">
        <v>24.640088593577</v>
      </c>
      <c r="W1406" s="3">
        <v>134.220272904483</v>
      </c>
      <c r="X1406" s="3">
        <v>16.4794007490637</v>
      </c>
      <c r="Y1406" s="3"/>
      <c r="Z1406" s="3"/>
      <c r="AA1406" s="3">
        <v>0.382298814027078</v>
      </c>
      <c r="AB1406" s="3">
        <v>0.516027592970678</v>
      </c>
      <c r="AC1406" s="3">
        <v>-12.0821426197913</v>
      </c>
      <c r="AD1406" s="3">
        <v>2.70932184731234</v>
      </c>
      <c r="AE1406" s="5">
        <v>3</v>
      </c>
      <c r="AF1406" s="3">
        <v>2.35573416638172</v>
      </c>
      <c r="AG1406" s="3">
        <v>64.0006284448585</v>
      </c>
      <c r="AH1406" s="3">
        <v>53.6167109602273</v>
      </c>
      <c r="AI1406" s="3">
        <v>31.6896961527094</v>
      </c>
      <c r="AJ1406" s="3">
        <v>23.9176017880104</v>
      </c>
      <c r="AK1406" s="3"/>
      <c r="AL1406" s="3"/>
      <c r="AM1406" s="3"/>
      <c r="AN1406" s="5" t="s">
        <v>46</v>
      </c>
      <c r="AO1406" s="1"/>
      <c r="AP1406" s="1"/>
      <c r="AQ1406" s="1"/>
    </row>
    <row r="1407" spans="1:43">
      <c r="A1407" s="1" t="s">
        <v>3901</v>
      </c>
      <c r="B1407" s="1" t="s">
        <v>3902</v>
      </c>
      <c r="C1407" s="3">
        <v>3.98356164383562</v>
      </c>
      <c r="D1407" s="4">
        <v>42783</v>
      </c>
      <c r="E1407" s="3">
        <v>0.2508820564</v>
      </c>
      <c r="F1407" s="5" t="s">
        <v>3903</v>
      </c>
      <c r="G1407" s="5">
        <v>108</v>
      </c>
      <c r="H1407" s="5" t="s">
        <v>93</v>
      </c>
      <c r="I1407" s="3">
        <v>6.46194554696748</v>
      </c>
      <c r="J1407" s="3">
        <v>46.55</v>
      </c>
      <c r="K1407" s="3">
        <v>2.53504124471865</v>
      </c>
      <c r="L1407" s="3">
        <v>35.4806739345887</v>
      </c>
      <c r="M1407" s="3">
        <v>-0.384414907479803</v>
      </c>
      <c r="N1407" s="3">
        <v>87.9740518962076</v>
      </c>
      <c r="O1407" s="3">
        <v>16.4077965585503</v>
      </c>
      <c r="P1407" s="3">
        <v>34.1046277665996</v>
      </c>
      <c r="Q1407" s="3">
        <v>31.6541806596056</v>
      </c>
      <c r="R1407" s="3">
        <v>14.499484004128</v>
      </c>
      <c r="S1407" s="3">
        <v>57.4724482438974</v>
      </c>
      <c r="T1407" s="3">
        <v>34.5156167284277</v>
      </c>
      <c r="U1407" s="3">
        <v>80.7210401891253</v>
      </c>
      <c r="V1407" s="3">
        <v>49.5570321151717</v>
      </c>
      <c r="W1407" s="3">
        <v>57.164884868421</v>
      </c>
      <c r="X1407" s="3">
        <v>53.4332084893883</v>
      </c>
      <c r="Y1407" s="3"/>
      <c r="Z1407" s="3"/>
      <c r="AA1407" s="3">
        <v>0.268112475656834</v>
      </c>
      <c r="AB1407" s="3">
        <v>0.154871653468652</v>
      </c>
      <c r="AC1407" s="3">
        <v>-26.994442874635</v>
      </c>
      <c r="AD1407" s="3">
        <v>0.601376365120587</v>
      </c>
      <c r="AE1407" s="5">
        <v>3</v>
      </c>
      <c r="AF1407" s="3">
        <v>1.17639043988877</v>
      </c>
      <c r="AG1407" s="3">
        <v>41.7395122873284</v>
      </c>
      <c r="AH1407" s="3">
        <v>36.3737125037845</v>
      </c>
      <c r="AI1407" s="3">
        <v>13.15656540308</v>
      </c>
      <c r="AJ1407" s="3"/>
      <c r="AK1407" s="3"/>
      <c r="AL1407" s="3"/>
      <c r="AM1407" s="3"/>
      <c r="AN1407" s="5" t="s">
        <v>46</v>
      </c>
      <c r="AO1407" s="1"/>
      <c r="AP1407" s="1"/>
      <c r="AQ1407" s="1"/>
    </row>
    <row r="1408" spans="1:43">
      <c r="A1408" s="1" t="s">
        <v>3904</v>
      </c>
      <c r="B1408" s="1" t="s">
        <v>3905</v>
      </c>
      <c r="C1408" s="3">
        <v>4.81095890410959</v>
      </c>
      <c r="D1408" s="4">
        <v>42481</v>
      </c>
      <c r="E1408" s="3">
        <v>10.1955720206</v>
      </c>
      <c r="F1408" s="5" t="s">
        <v>737</v>
      </c>
      <c r="G1408" s="5">
        <v>1714</v>
      </c>
      <c r="H1408" s="5" t="s">
        <v>45</v>
      </c>
      <c r="I1408" s="3">
        <v>0.225955398369193</v>
      </c>
      <c r="J1408" s="3">
        <v>66.7197452229299</v>
      </c>
      <c r="K1408" s="3">
        <v>0</v>
      </c>
      <c r="L1408" s="3">
        <v>81.3664596273292</v>
      </c>
      <c r="M1408" s="3">
        <v>-0.0587774294670739</v>
      </c>
      <c r="N1408" s="3">
        <v>50</v>
      </c>
      <c r="O1408" s="3">
        <v>0.718395520276533</v>
      </c>
      <c r="P1408" s="3">
        <v>69.7019867549669</v>
      </c>
      <c r="Q1408" s="3">
        <v>1.13944267246125</v>
      </c>
      <c r="R1408" s="3">
        <v>68.3219178082192</v>
      </c>
      <c r="S1408" s="3">
        <v>1.70303131576267</v>
      </c>
      <c r="T1408" s="3">
        <v>86.2523540489642</v>
      </c>
      <c r="U1408" s="3">
        <v>5.06880431804403</v>
      </c>
      <c r="V1408" s="3">
        <v>94.9044585987261</v>
      </c>
      <c r="W1408" s="3">
        <v>9.39470290897729</v>
      </c>
      <c r="X1408" s="3">
        <v>89.8104265402844</v>
      </c>
      <c r="Y1408" s="3"/>
      <c r="Z1408" s="3"/>
      <c r="AA1408" s="3">
        <v>0.0169205868086458</v>
      </c>
      <c r="AB1408" s="3">
        <v>0.273917771516969</v>
      </c>
      <c r="AC1408" s="3">
        <v>-2.53357462615487</v>
      </c>
      <c r="AD1408" s="3">
        <v>1.19700299223214</v>
      </c>
      <c r="AE1408" s="5">
        <v>4</v>
      </c>
      <c r="AF1408" s="3">
        <v>0.247668124829548</v>
      </c>
      <c r="AG1408" s="3">
        <v>2.28316893609097</v>
      </c>
      <c r="AH1408" s="3">
        <v>2.69958192125235</v>
      </c>
      <c r="AI1408" s="3">
        <v>3.59333406489439</v>
      </c>
      <c r="AJ1408" s="3">
        <v>2.93107635151049</v>
      </c>
      <c r="AK1408" s="3"/>
      <c r="AL1408" s="3"/>
      <c r="AM1408" s="3">
        <v>100</v>
      </c>
      <c r="AN1408" s="5" t="s">
        <v>56</v>
      </c>
      <c r="AO1408" s="1"/>
      <c r="AP1408" s="1"/>
      <c r="AQ1408" s="1"/>
    </row>
    <row r="1409" spans="1:43">
      <c r="A1409" s="1" t="s">
        <v>3906</v>
      </c>
      <c r="B1409" s="1" t="s">
        <v>3907</v>
      </c>
      <c r="C1409" s="3">
        <v>4.27123287671233</v>
      </c>
      <c r="D1409" s="4">
        <v>42678</v>
      </c>
      <c r="E1409" s="3">
        <v>0.4354901267</v>
      </c>
      <c r="F1409" s="5" t="s">
        <v>974</v>
      </c>
      <c r="G1409" s="5">
        <v>1560</v>
      </c>
      <c r="H1409" s="5" t="s">
        <v>93</v>
      </c>
      <c r="I1409" s="3">
        <v>-2.27963525835866</v>
      </c>
      <c r="J1409" s="3">
        <v>97.4</v>
      </c>
      <c r="K1409" s="3">
        <v>-0.232738557020938</v>
      </c>
      <c r="L1409" s="3">
        <v>96.3330029732408</v>
      </c>
      <c r="M1409" s="3">
        <v>-1.38036809815951</v>
      </c>
      <c r="N1409" s="3">
        <v>90.9181636726547</v>
      </c>
      <c r="O1409" s="3">
        <v>-5.3019145802651</v>
      </c>
      <c r="P1409" s="3">
        <v>98.6418511066398</v>
      </c>
      <c r="Q1409" s="3">
        <v>3.62610797743754</v>
      </c>
      <c r="R1409" s="3">
        <v>88.4416924664603</v>
      </c>
      <c r="S1409" s="3">
        <v>36.0846560846561</v>
      </c>
      <c r="T1409" s="3">
        <v>56.1143462149285</v>
      </c>
      <c r="U1409" s="3">
        <v>97.542242703533</v>
      </c>
      <c r="V1409" s="3">
        <v>41.5282392026578</v>
      </c>
      <c r="W1409" s="3">
        <v>59.9502487562189</v>
      </c>
      <c r="X1409" s="3">
        <v>51.2484394506866</v>
      </c>
      <c r="Y1409" s="3"/>
      <c r="Z1409" s="3"/>
      <c r="AA1409" s="3">
        <v>0.1709541334346</v>
      </c>
      <c r="AB1409" s="3">
        <v>0.14068014519174</v>
      </c>
      <c r="AC1409" s="3">
        <v>-37.5</v>
      </c>
      <c r="AD1409" s="3">
        <v>0.451072222901478</v>
      </c>
      <c r="AE1409" s="5">
        <v>4</v>
      </c>
      <c r="AF1409" s="3">
        <v>1.22702994512938</v>
      </c>
      <c r="AG1409" s="3">
        <v>32.3414931205072</v>
      </c>
      <c r="AH1409" s="3">
        <v>46.4762119720928</v>
      </c>
      <c r="AI1409" s="3">
        <v>16.1619279818858</v>
      </c>
      <c r="AJ1409" s="3">
        <v>10.3961129390287</v>
      </c>
      <c r="AK1409" s="3"/>
      <c r="AL1409" s="3"/>
      <c r="AM1409" s="3"/>
      <c r="AN1409" s="5" t="s">
        <v>46</v>
      </c>
      <c r="AO1409" s="1"/>
      <c r="AP1409" s="1"/>
      <c r="AQ1409" s="1"/>
    </row>
    <row r="1410" spans="1:43">
      <c r="A1410" s="1" t="s">
        <v>3908</v>
      </c>
      <c r="B1410" s="1" t="s">
        <v>3909</v>
      </c>
      <c r="C1410" s="3">
        <v>4.77260273972603</v>
      </c>
      <c r="D1410" s="4">
        <v>42495</v>
      </c>
      <c r="E1410" s="3">
        <v>10.6887428703</v>
      </c>
      <c r="F1410" s="5" t="s">
        <v>3910</v>
      </c>
      <c r="G1410" s="5">
        <v>409</v>
      </c>
      <c r="H1410" s="5" t="s">
        <v>50</v>
      </c>
      <c r="I1410" s="3">
        <v>0.196463654223952</v>
      </c>
      <c r="J1410" s="3">
        <v>36.8021438142028</v>
      </c>
      <c r="K1410" s="3">
        <v>0</v>
      </c>
      <c r="L1410" s="3">
        <v>43.3820274457725</v>
      </c>
      <c r="M1410" s="3">
        <v>-0.097943192948082</v>
      </c>
      <c r="N1410" s="3">
        <v>55.2537845057881</v>
      </c>
      <c r="O1410" s="3">
        <v>0.790513833992088</v>
      </c>
      <c r="P1410" s="3">
        <v>31.7496573777981</v>
      </c>
      <c r="Q1410" s="3">
        <v>1.39165009940356</v>
      </c>
      <c r="R1410" s="3">
        <v>19.1211974891357</v>
      </c>
      <c r="S1410" s="3">
        <v>1.48623181732961</v>
      </c>
      <c r="T1410" s="3">
        <v>68.4180790960452</v>
      </c>
      <c r="U1410" s="3">
        <v>4.9867942952745</v>
      </c>
      <c r="V1410" s="3">
        <v>80.1083591331269</v>
      </c>
      <c r="W1410" s="3">
        <v>10.6486683476816</v>
      </c>
      <c r="X1410" s="3">
        <v>81.8770226537217</v>
      </c>
      <c r="Y1410" s="3"/>
      <c r="Z1410" s="3"/>
      <c r="AA1410" s="3">
        <v>0.00917124048266789</v>
      </c>
      <c r="AB1410" s="3">
        <v>0.378005235808346</v>
      </c>
      <c r="AC1410" s="3">
        <v>-1.76643768400393</v>
      </c>
      <c r="AD1410" s="3">
        <v>1.93845789986915</v>
      </c>
      <c r="AE1410" s="5">
        <v>3</v>
      </c>
      <c r="AF1410" s="3">
        <v>0.281541085543651</v>
      </c>
      <c r="AG1410" s="3">
        <v>1.9509618935613</v>
      </c>
      <c r="AH1410" s="3">
        <v>2.60324506901668</v>
      </c>
      <c r="AI1410" s="3">
        <v>3.6154848402584</v>
      </c>
      <c r="AJ1410" s="3">
        <v>3.25397838535388</v>
      </c>
      <c r="AK1410" s="3"/>
      <c r="AL1410" s="3"/>
      <c r="AM1410" s="3">
        <v>1</v>
      </c>
      <c r="AN1410" s="5" t="s">
        <v>56</v>
      </c>
      <c r="AO1410" s="1"/>
      <c r="AP1410" s="1"/>
      <c r="AQ1410" s="1"/>
    </row>
    <row r="1411" spans="1:43">
      <c r="A1411" s="1" t="s">
        <v>3911</v>
      </c>
      <c r="B1411" s="1" t="s">
        <v>3912</v>
      </c>
      <c r="C1411" s="3">
        <v>4.75616438356164</v>
      </c>
      <c r="D1411" s="4">
        <v>42501</v>
      </c>
      <c r="E1411" s="3">
        <v>0.9961834988</v>
      </c>
      <c r="F1411" s="5" t="s">
        <v>3248</v>
      </c>
      <c r="G1411" s="5">
        <v>763</v>
      </c>
      <c r="H1411" s="5" t="s">
        <v>45</v>
      </c>
      <c r="I1411" s="3">
        <v>1.38248847926267</v>
      </c>
      <c r="J1411" s="3">
        <v>43.6305732484076</v>
      </c>
      <c r="K1411" s="3">
        <v>1.46041506533437</v>
      </c>
      <c r="L1411" s="3">
        <v>8.38509316770186</v>
      </c>
      <c r="M1411" s="3">
        <v>0.380228136882138</v>
      </c>
      <c r="N1411" s="3">
        <v>37.9365079365079</v>
      </c>
      <c r="O1411" s="3">
        <v>1.14942528735633</v>
      </c>
      <c r="P1411" s="3">
        <v>62.4172185430464</v>
      </c>
      <c r="Q1411" s="3">
        <v>0.380228136882138</v>
      </c>
      <c r="R1411" s="3">
        <v>75.6849315068493</v>
      </c>
      <c r="S1411" s="3">
        <v>7.84313725490197</v>
      </c>
      <c r="T1411" s="3">
        <v>50.0941619585687</v>
      </c>
      <c r="U1411" s="3">
        <v>23.943661971831</v>
      </c>
      <c r="V1411" s="3">
        <v>29.2993630573248</v>
      </c>
      <c r="W1411" s="3">
        <v>25.8341277407054</v>
      </c>
      <c r="X1411" s="3">
        <v>35.5450236966825</v>
      </c>
      <c r="Y1411" s="3"/>
      <c r="Z1411" s="3"/>
      <c r="AA1411" s="3">
        <v>0.132644706569571</v>
      </c>
      <c r="AB1411" s="3">
        <v>0.193071944506521</v>
      </c>
      <c r="AC1411" s="3">
        <v>-8.37083708370837</v>
      </c>
      <c r="AD1411" s="3">
        <v>0.949216613671711</v>
      </c>
      <c r="AE1411" s="5">
        <v>3</v>
      </c>
      <c r="AF1411" s="3">
        <v>0.540275528489222</v>
      </c>
      <c r="AG1411" s="3">
        <v>6.32357673831117</v>
      </c>
      <c r="AH1411" s="3">
        <v>12.6294042295503</v>
      </c>
      <c r="AI1411" s="3">
        <v>6.74486072460649</v>
      </c>
      <c r="AJ1411" s="3">
        <v>6.76754639500616</v>
      </c>
      <c r="AK1411" s="3"/>
      <c r="AL1411" s="3"/>
      <c r="AM1411" s="3">
        <v>2000</v>
      </c>
      <c r="AN1411" s="5" t="s">
        <v>56</v>
      </c>
      <c r="AO1411" s="1"/>
      <c r="AP1411" s="1"/>
      <c r="AQ1411" s="1"/>
    </row>
    <row r="1412" spans="1:43">
      <c r="A1412" s="1" t="s">
        <v>3913</v>
      </c>
      <c r="B1412" s="1" t="s">
        <v>3914</v>
      </c>
      <c r="C1412" s="3">
        <v>4.81095890410959</v>
      </c>
      <c r="D1412" s="4">
        <v>42481</v>
      </c>
      <c r="E1412" s="3">
        <v>61.6234167045</v>
      </c>
      <c r="F1412" s="5" t="s">
        <v>3915</v>
      </c>
      <c r="G1412" s="5">
        <v>728</v>
      </c>
      <c r="H1412" s="5" t="s">
        <v>50</v>
      </c>
      <c r="I1412" s="3">
        <v>-0.269642026964191</v>
      </c>
      <c r="J1412" s="3">
        <v>91.2907548012506</v>
      </c>
      <c r="K1412" s="3">
        <v>-0.0279615994034866</v>
      </c>
      <c r="L1412" s="3">
        <v>68.1717574147853</v>
      </c>
      <c r="M1412" s="3">
        <v>-0.436275874872358</v>
      </c>
      <c r="N1412" s="3">
        <v>91.8967052537845</v>
      </c>
      <c r="O1412" s="3">
        <v>0.912597610311416</v>
      </c>
      <c r="P1412" s="3">
        <v>14.2530835998173</v>
      </c>
      <c r="Q1412" s="3">
        <v>1.21429921624435</v>
      </c>
      <c r="R1412" s="3">
        <v>38.0975374215355</v>
      </c>
      <c r="S1412" s="3">
        <v>1.64272528979245</v>
      </c>
      <c r="T1412" s="3">
        <v>62.2033898305085</v>
      </c>
      <c r="U1412" s="3">
        <v>6.37907017769459</v>
      </c>
      <c r="V1412" s="3">
        <v>46.2848297213622</v>
      </c>
      <c r="W1412" s="3">
        <v>14.7923288349746</v>
      </c>
      <c r="X1412" s="3">
        <v>34.4120819848975</v>
      </c>
      <c r="Y1412" s="3"/>
      <c r="Z1412" s="3"/>
      <c r="AA1412" s="3">
        <v>0.00905034841928181</v>
      </c>
      <c r="AB1412" s="3">
        <v>0.332965054820199</v>
      </c>
      <c r="AC1412" s="3">
        <v>-3.71285167566683</v>
      </c>
      <c r="AD1412" s="3">
        <v>1.26508534025378</v>
      </c>
      <c r="AE1412" s="5">
        <v>4</v>
      </c>
      <c r="AF1412" s="3">
        <v>0.389311994528866</v>
      </c>
      <c r="AG1412" s="3">
        <v>2.53044030125604</v>
      </c>
      <c r="AH1412" s="3">
        <v>3.2651016987034</v>
      </c>
      <c r="AI1412" s="3">
        <v>4.78546408338654</v>
      </c>
      <c r="AJ1412" s="3">
        <v>4.14474794986299</v>
      </c>
      <c r="AK1412" s="3"/>
      <c r="AL1412" s="3"/>
      <c r="AM1412" s="3"/>
      <c r="AN1412" s="5" t="s">
        <v>46</v>
      </c>
      <c r="AO1412" s="1"/>
      <c r="AP1412" s="1"/>
      <c r="AQ1412" s="1"/>
    </row>
    <row r="1413" spans="1:43">
      <c r="A1413" s="1" t="s">
        <v>3916</v>
      </c>
      <c r="B1413" s="1" t="s">
        <v>3917</v>
      </c>
      <c r="C1413" s="3">
        <v>4.65753424657534</v>
      </c>
      <c r="D1413" s="4">
        <v>42537</v>
      </c>
      <c r="E1413" s="3">
        <v>5.8516052534</v>
      </c>
      <c r="F1413" s="5" t="s">
        <v>3606</v>
      </c>
      <c r="G1413" s="5">
        <v>152</v>
      </c>
      <c r="H1413" s="5" t="s">
        <v>93</v>
      </c>
      <c r="I1413" s="3">
        <v>3.76882611515457</v>
      </c>
      <c r="J1413" s="3">
        <v>61.15</v>
      </c>
      <c r="K1413" s="3">
        <v>1.4799154334038</v>
      </c>
      <c r="L1413" s="3">
        <v>53.9643211100099</v>
      </c>
      <c r="M1413" s="3">
        <v>2.25820195994887</v>
      </c>
      <c r="N1413" s="3">
        <v>51.497005988024</v>
      </c>
      <c r="O1413" s="3">
        <v>5.5950722299626</v>
      </c>
      <c r="P1413" s="3">
        <v>69.0140845070423</v>
      </c>
      <c r="Q1413" s="3">
        <v>12.1582677778643</v>
      </c>
      <c r="R1413" s="3">
        <v>52.9927760577915</v>
      </c>
      <c r="S1413" s="3">
        <v>27.5577996279564</v>
      </c>
      <c r="T1413" s="3">
        <v>65.3255690841715</v>
      </c>
      <c r="U1413" s="3">
        <v>50.6276150627615</v>
      </c>
      <c r="V1413" s="3">
        <v>66.0022148394241</v>
      </c>
      <c r="W1413" s="3">
        <v>42.7155599603568</v>
      </c>
      <c r="X1413" s="3">
        <v>66.1048689138577</v>
      </c>
      <c r="Y1413" s="3"/>
      <c r="Z1413" s="3"/>
      <c r="AA1413" s="3">
        <v>0.44844077343572</v>
      </c>
      <c r="AB1413" s="3">
        <v>0.299691861400573</v>
      </c>
      <c r="AC1413" s="3">
        <v>-12.4591693887074</v>
      </c>
      <c r="AD1413" s="3">
        <v>1.00835255230837</v>
      </c>
      <c r="AE1413" s="5">
        <v>7</v>
      </c>
      <c r="AF1413" s="3">
        <v>0.863564891101617</v>
      </c>
      <c r="AG1413" s="3">
        <v>24.2061756989491</v>
      </c>
      <c r="AH1413" s="3">
        <v>22.7163418197634</v>
      </c>
      <c r="AI1413" s="3">
        <v>10.5585867869474</v>
      </c>
      <c r="AJ1413" s="3">
        <v>8.9326683045325</v>
      </c>
      <c r="AK1413" s="3"/>
      <c r="AL1413" s="3"/>
      <c r="AM1413" s="3"/>
      <c r="AN1413" s="5" t="s">
        <v>46</v>
      </c>
      <c r="AO1413" s="1"/>
      <c r="AP1413" s="1"/>
      <c r="AQ1413" s="1"/>
    </row>
    <row r="1414" spans="1:43">
      <c r="A1414" s="1" t="s">
        <v>3918</v>
      </c>
      <c r="B1414" s="1" t="s">
        <v>3919</v>
      </c>
      <c r="C1414" s="3">
        <v>4.73424657534247</v>
      </c>
      <c r="D1414" s="4">
        <v>42509</v>
      </c>
      <c r="E1414" s="3">
        <v>2.6358917546</v>
      </c>
      <c r="F1414" s="5" t="s">
        <v>1429</v>
      </c>
      <c r="G1414" s="5">
        <v>982</v>
      </c>
      <c r="H1414" s="5" t="s">
        <v>226</v>
      </c>
      <c r="I1414" s="3">
        <v>10.5981794538361</v>
      </c>
      <c r="J1414" s="3">
        <v>0.142247510668563</v>
      </c>
      <c r="K1414" s="3">
        <v>2.6967196619038</v>
      </c>
      <c r="L1414" s="3">
        <v>1.19047619047619</v>
      </c>
      <c r="M1414" s="3">
        <v>8.64381520119224</v>
      </c>
      <c r="N1414" s="3">
        <v>0.141043723554302</v>
      </c>
      <c r="O1414" s="3">
        <v>14.6483936194114</v>
      </c>
      <c r="P1414" s="3">
        <v>1.25786163522013</v>
      </c>
      <c r="Q1414" s="3">
        <v>17.2923689855961</v>
      </c>
      <c r="R1414" s="3">
        <v>2.00729927007299</v>
      </c>
      <c r="S1414" s="3">
        <v>34.9048290447656</v>
      </c>
      <c r="T1414" s="3">
        <v>5.58510638297872</v>
      </c>
      <c r="U1414" s="3">
        <v>49.4289897510981</v>
      </c>
      <c r="V1414" s="3">
        <v>11.1111111111111</v>
      </c>
      <c r="W1414" s="3">
        <v>48.2137670636073</v>
      </c>
      <c r="X1414" s="3">
        <v>9.6234309623431</v>
      </c>
      <c r="Y1414" s="3"/>
      <c r="Z1414" s="3"/>
      <c r="AA1414" s="3">
        <v>0.3700276653787</v>
      </c>
      <c r="AB1414" s="3">
        <v>0.32094193613733</v>
      </c>
      <c r="AC1414" s="3">
        <v>-8.01435406698566</v>
      </c>
      <c r="AD1414" s="3">
        <v>1.74536386406116</v>
      </c>
      <c r="AE1414" s="5">
        <v>3</v>
      </c>
      <c r="AF1414" s="3">
        <v>1.03965122821785</v>
      </c>
      <c r="AG1414" s="3">
        <v>28.7381724610369</v>
      </c>
      <c r="AH1414" s="3">
        <v>24.0329786361471</v>
      </c>
      <c r="AI1414" s="3">
        <v>13.2847584953144</v>
      </c>
      <c r="AJ1414" s="3">
        <v>10.9182084468119</v>
      </c>
      <c r="AK1414" s="3"/>
      <c r="AL1414" s="3"/>
      <c r="AM1414" s="3"/>
      <c r="AN1414" s="5" t="s">
        <v>46</v>
      </c>
      <c r="AO1414" s="1"/>
      <c r="AP1414" s="1"/>
      <c r="AQ1414" s="1"/>
    </row>
    <row r="1415" spans="1:43">
      <c r="A1415" s="1" t="s">
        <v>3920</v>
      </c>
      <c r="B1415" s="1" t="s">
        <v>3921</v>
      </c>
      <c r="C1415" s="3">
        <v>4.75616438356164</v>
      </c>
      <c r="D1415" s="4">
        <v>42501</v>
      </c>
      <c r="E1415" s="3">
        <v>7.7348366205</v>
      </c>
      <c r="F1415" s="5" t="s">
        <v>510</v>
      </c>
      <c r="G1415" s="5">
        <v>1737</v>
      </c>
      <c r="H1415" s="5" t="s">
        <v>226</v>
      </c>
      <c r="I1415" s="3">
        <v>1.0207624470523</v>
      </c>
      <c r="J1415" s="3">
        <v>74.25320056899</v>
      </c>
      <c r="K1415" s="3">
        <v>0.552944429084877</v>
      </c>
      <c r="L1415" s="3">
        <v>49.2063492063492</v>
      </c>
      <c r="M1415" s="3">
        <v>-0.13728720483251</v>
      </c>
      <c r="N1415" s="3">
        <v>83.0747531734838</v>
      </c>
      <c r="O1415" s="3">
        <v>3.20658342792282</v>
      </c>
      <c r="P1415" s="3">
        <v>62.4213836477987</v>
      </c>
      <c r="Q1415" s="3">
        <v>5.98863470785371</v>
      </c>
      <c r="R1415" s="3">
        <v>53.4671532846715</v>
      </c>
      <c r="S1415" s="3">
        <v>15.7358790771679</v>
      </c>
      <c r="T1415" s="3">
        <v>47.8723404255319</v>
      </c>
      <c r="U1415" s="3">
        <v>32.7372262773723</v>
      </c>
      <c r="V1415" s="3">
        <v>32.2916666666667</v>
      </c>
      <c r="W1415" s="3">
        <v>37.1159283694628</v>
      </c>
      <c r="X1415" s="3">
        <v>27.1966527196653</v>
      </c>
      <c r="Y1415" s="3"/>
      <c r="Z1415" s="3"/>
      <c r="AA1415" s="3">
        <v>0.317274444000324</v>
      </c>
      <c r="AB1415" s="3">
        <v>0.580924292181594</v>
      </c>
      <c r="AC1415" s="3">
        <v>-4.25256751616585</v>
      </c>
      <c r="AD1415" s="3">
        <v>2.60408872058087</v>
      </c>
      <c r="AE1415" s="5">
        <v>2</v>
      </c>
      <c r="AF1415" s="3">
        <v>0.865649963888755</v>
      </c>
      <c r="AG1415" s="3">
        <v>16.4864666380219</v>
      </c>
      <c r="AH1415" s="3">
        <v>15.1252188630494</v>
      </c>
      <c r="AI1415" s="3">
        <v>10.6324740061061</v>
      </c>
      <c r="AJ1415" s="3">
        <v>9.27772575615484</v>
      </c>
      <c r="AK1415" s="3"/>
      <c r="AL1415" s="3"/>
      <c r="AM1415" s="3">
        <v>100</v>
      </c>
      <c r="AN1415" s="5" t="s">
        <v>56</v>
      </c>
      <c r="AO1415" s="1"/>
      <c r="AP1415" s="1"/>
      <c r="AQ1415" s="1"/>
    </row>
    <row r="1416" spans="1:43">
      <c r="A1416" s="1" t="s">
        <v>3922</v>
      </c>
      <c r="B1416" s="1" t="s">
        <v>3923</v>
      </c>
      <c r="C1416" s="3">
        <v>4.71780821917808</v>
      </c>
      <c r="D1416" s="4">
        <v>42515</v>
      </c>
      <c r="E1416" s="3">
        <v>0.1719926442</v>
      </c>
      <c r="F1416" s="5" t="s">
        <v>3924</v>
      </c>
      <c r="G1416" s="5">
        <v>71</v>
      </c>
      <c r="H1416" s="5" t="s">
        <v>45</v>
      </c>
      <c r="I1416" s="3">
        <v>-0.848256361922705</v>
      </c>
      <c r="J1416" s="3">
        <v>87.2611464968153</v>
      </c>
      <c r="K1416" s="3">
        <v>0.28598665395616</v>
      </c>
      <c r="L1416" s="3">
        <v>61.3354037267081</v>
      </c>
      <c r="M1416" s="3">
        <v>-0.941619585687383</v>
      </c>
      <c r="N1416" s="3">
        <v>76.8253968253968</v>
      </c>
      <c r="O1416" s="3">
        <v>-0.473036896877946</v>
      </c>
      <c r="P1416" s="3">
        <v>84.7682119205298</v>
      </c>
      <c r="Q1416" s="3">
        <v>-1.95712954333643</v>
      </c>
      <c r="R1416" s="3">
        <v>90.5821917808219</v>
      </c>
      <c r="S1416" s="3">
        <v>-1.49812734082397</v>
      </c>
      <c r="T1416" s="3">
        <v>96.4218455743879</v>
      </c>
      <c r="U1416" s="3">
        <v>7.01932858596135</v>
      </c>
      <c r="V1416" s="3">
        <v>90.0212314225053</v>
      </c>
      <c r="W1416" s="3">
        <v>2.734375</v>
      </c>
      <c r="X1416" s="3">
        <v>98.1042654028436</v>
      </c>
      <c r="Y1416" s="3"/>
      <c r="Z1416" s="3"/>
      <c r="AA1416" s="3">
        <v>-0.094835130207531</v>
      </c>
      <c r="AB1416" s="3">
        <v>-0.030547965245501</v>
      </c>
      <c r="AC1416" s="3">
        <v>-8.62068965517242</v>
      </c>
      <c r="AD1416" s="3">
        <v>0.104587978498247</v>
      </c>
      <c r="AE1416" s="5">
        <v>7</v>
      </c>
      <c r="AF1416" s="3">
        <v>0.0311760129685014</v>
      </c>
      <c r="AG1416" s="3">
        <v>-0.696306534458446</v>
      </c>
      <c r="AH1416" s="3">
        <v>3.21683769662033</v>
      </c>
      <c r="AI1416" s="3">
        <v>0.34312826437437</v>
      </c>
      <c r="AJ1416" s="3">
        <v>1.02770056581765</v>
      </c>
      <c r="AK1416" s="3"/>
      <c r="AL1416" s="3"/>
      <c r="AM1416" s="3"/>
      <c r="AN1416" s="5" t="s">
        <v>46</v>
      </c>
      <c r="AO1416" s="1"/>
      <c r="AP1416" s="1"/>
      <c r="AQ1416" s="1"/>
    </row>
    <row r="1417" spans="1:43">
      <c r="A1417" s="1" t="s">
        <v>3925</v>
      </c>
      <c r="B1417" s="1" t="s">
        <v>3926</v>
      </c>
      <c r="C1417" s="3">
        <v>4.68493150684932</v>
      </c>
      <c r="D1417" s="4">
        <v>42527</v>
      </c>
      <c r="E1417" s="3">
        <v>4.0013383835</v>
      </c>
      <c r="F1417" s="5" t="s">
        <v>3927</v>
      </c>
      <c r="G1417" s="5">
        <v>1711</v>
      </c>
      <c r="H1417" s="5" t="s">
        <v>64</v>
      </c>
      <c r="I1417" s="3">
        <v>0.240593610719381</v>
      </c>
      <c r="J1417" s="3">
        <v>82.798833819242</v>
      </c>
      <c r="K1417" s="3">
        <v>0.0381806856984742</v>
      </c>
      <c r="L1417" s="3">
        <v>71.865889212828</v>
      </c>
      <c r="M1417" s="3">
        <v>0.181415288238242</v>
      </c>
      <c r="N1417" s="3">
        <v>78.4256559766764</v>
      </c>
      <c r="O1417" s="3">
        <v>0.528802597466102</v>
      </c>
      <c r="P1417" s="3">
        <v>88.0116959064327</v>
      </c>
      <c r="Q1417" s="3">
        <v>1.06235209257774</v>
      </c>
      <c r="R1417" s="3">
        <v>74.5562130177515</v>
      </c>
      <c r="S1417" s="3">
        <v>1.69964565638862</v>
      </c>
      <c r="T1417" s="3">
        <v>91.6041979010495</v>
      </c>
      <c r="U1417" s="3">
        <v>3.77325452379605</v>
      </c>
      <c r="V1417" s="3">
        <v>93.5185185185185</v>
      </c>
      <c r="W1417" s="3">
        <v>6.96235466258048</v>
      </c>
      <c r="X1417" s="3">
        <v>92.1296296296296</v>
      </c>
      <c r="Y1417" s="3"/>
      <c r="Z1417" s="3"/>
      <c r="AA1417" s="3">
        <v>-0.548118469343176</v>
      </c>
      <c r="AB1417" s="3">
        <v>0.391534293927321</v>
      </c>
      <c r="AC1417" s="3">
        <v>0</v>
      </c>
      <c r="AD1417" s="3"/>
      <c r="AE1417" s="5"/>
      <c r="AF1417" s="3">
        <v>0.185714764087563</v>
      </c>
      <c r="AG1417" s="3">
        <v>1.23039218695842</v>
      </c>
      <c r="AH1417" s="3">
        <v>1.35178605164277</v>
      </c>
      <c r="AI1417" s="3">
        <v>1.68933520622145</v>
      </c>
      <c r="AJ1417" s="3">
        <v>1.94996472143358</v>
      </c>
      <c r="AK1417" s="3"/>
      <c r="AL1417" s="3"/>
      <c r="AM1417" s="3"/>
      <c r="AN1417" s="5" t="s">
        <v>206</v>
      </c>
      <c r="AO1417" s="1"/>
      <c r="AP1417" s="1"/>
      <c r="AQ1417" s="1"/>
    </row>
    <row r="1418" spans="1:43">
      <c r="A1418" s="1" t="s">
        <v>3928</v>
      </c>
      <c r="B1418" s="1" t="s">
        <v>3929</v>
      </c>
      <c r="C1418" s="3">
        <v>3.01095890410959</v>
      </c>
      <c r="D1418" s="4">
        <v>43138</v>
      </c>
      <c r="E1418" s="3">
        <v>3.7560809096</v>
      </c>
      <c r="F1418" s="5" t="s">
        <v>3930</v>
      </c>
      <c r="G1418" s="5">
        <v>1072</v>
      </c>
      <c r="H1418" s="5" t="s">
        <v>93</v>
      </c>
      <c r="I1418" s="3">
        <v>12.671571791231</v>
      </c>
      <c r="J1418" s="3">
        <v>18.05</v>
      </c>
      <c r="K1418" s="3">
        <v>3.96633183785286</v>
      </c>
      <c r="L1418" s="3">
        <v>13.2309217046581</v>
      </c>
      <c r="M1418" s="3">
        <v>6.77703474147773</v>
      </c>
      <c r="N1418" s="3">
        <v>18.3632734530938</v>
      </c>
      <c r="O1418" s="3">
        <v>24.7487018245915</v>
      </c>
      <c r="P1418" s="3">
        <v>12.1227364185111</v>
      </c>
      <c r="Q1418" s="3">
        <v>41.7835291569657</v>
      </c>
      <c r="R1418" s="3">
        <v>5.21155830753354</v>
      </c>
      <c r="S1418" s="3">
        <v>98.5743535299916</v>
      </c>
      <c r="T1418" s="3">
        <v>4.71148755955532</v>
      </c>
      <c r="U1418" s="3">
        <v>199.816807877261</v>
      </c>
      <c r="V1418" s="3">
        <v>6.92137320044297</v>
      </c>
      <c r="W1418" s="3">
        <v>161.833816618338</v>
      </c>
      <c r="X1418" s="3">
        <v>8.61423220973783</v>
      </c>
      <c r="Y1418" s="3"/>
      <c r="Z1418" s="3"/>
      <c r="AA1418" s="3">
        <v>0.434793849289057</v>
      </c>
      <c r="AB1418" s="3">
        <v>0.425101597840702</v>
      </c>
      <c r="AC1418" s="3">
        <v>-22.1313053523296</v>
      </c>
      <c r="AD1418" s="3">
        <v>1.70567501701616</v>
      </c>
      <c r="AE1418" s="5">
        <v>3</v>
      </c>
      <c r="AF1418" s="3">
        <v>2.73765469487634</v>
      </c>
      <c r="AG1418" s="3">
        <v>92.7491602956525</v>
      </c>
      <c r="AH1418" s="3">
        <v>76.426359897451</v>
      </c>
      <c r="AI1418" s="3"/>
      <c r="AJ1418" s="3"/>
      <c r="AK1418" s="3"/>
      <c r="AL1418" s="3"/>
      <c r="AM1418" s="3"/>
      <c r="AN1418" s="5" t="s">
        <v>46</v>
      </c>
      <c r="AO1418" s="1"/>
      <c r="AP1418" s="1"/>
      <c r="AQ1418" s="1"/>
    </row>
    <row r="1419" spans="1:43">
      <c r="A1419" s="1" t="s">
        <v>3931</v>
      </c>
      <c r="B1419" s="1" t="s">
        <v>3932</v>
      </c>
      <c r="C1419" s="3">
        <v>4.75068493150685</v>
      </c>
      <c r="D1419" s="4">
        <v>42503</v>
      </c>
      <c r="E1419" s="3">
        <v>33.1945876573</v>
      </c>
      <c r="F1419" s="5" t="s">
        <v>1896</v>
      </c>
      <c r="G1419" s="5">
        <v>1735</v>
      </c>
      <c r="H1419" s="5" t="s">
        <v>50</v>
      </c>
      <c r="I1419" s="3">
        <v>0.342212356640766</v>
      </c>
      <c r="J1419" s="3">
        <v>12.2822688700313</v>
      </c>
      <c r="K1419" s="3">
        <v>-0.0184314809695082</v>
      </c>
      <c r="L1419" s="3">
        <v>62.3284639220894</v>
      </c>
      <c r="M1419" s="3">
        <v>0.101494740727056</v>
      </c>
      <c r="N1419" s="3">
        <v>19.4122885129118</v>
      </c>
      <c r="O1419" s="3">
        <v>1.0527074449783</v>
      </c>
      <c r="P1419" s="3">
        <v>7.17222476016446</v>
      </c>
      <c r="Q1419" s="3">
        <v>1.83279814479481</v>
      </c>
      <c r="R1419" s="3">
        <v>4.9251569290198</v>
      </c>
      <c r="S1419" s="3">
        <v>2.92999700690541</v>
      </c>
      <c r="T1419" s="3">
        <v>13.3333333333333</v>
      </c>
      <c r="U1419" s="3">
        <v>7.53331957464913</v>
      </c>
      <c r="V1419" s="3">
        <v>22.1362229102167</v>
      </c>
      <c r="W1419" s="3">
        <v>16.4290449340435</v>
      </c>
      <c r="X1419" s="3">
        <v>18.554476806904</v>
      </c>
      <c r="Y1419" s="3"/>
      <c r="Z1419" s="3"/>
      <c r="AA1419" s="3">
        <v>0.219087674762953</v>
      </c>
      <c r="AB1419" s="3">
        <v>1.21753740745941</v>
      </c>
      <c r="AC1419" s="3">
        <v>-0.585452587542422</v>
      </c>
      <c r="AD1419" s="3">
        <v>8.8673539045058</v>
      </c>
      <c r="AE1419" s="5">
        <v>1</v>
      </c>
      <c r="AF1419" s="3">
        <v>0.421685479344777</v>
      </c>
      <c r="AG1419" s="3">
        <v>3.24825000047912</v>
      </c>
      <c r="AH1419" s="3">
        <v>3.9051605465519</v>
      </c>
      <c r="AI1419" s="3">
        <v>5.33740970682888</v>
      </c>
      <c r="AJ1419" s="3">
        <v>4.35299418709343</v>
      </c>
      <c r="AK1419" s="3"/>
      <c r="AL1419" s="3"/>
      <c r="AM1419" s="3"/>
      <c r="AN1419" s="5" t="s">
        <v>46</v>
      </c>
      <c r="AO1419" s="1"/>
      <c r="AP1419" s="1"/>
      <c r="AQ1419" s="1"/>
    </row>
    <row r="1420" spans="1:43">
      <c r="A1420" s="1" t="s">
        <v>3933</v>
      </c>
      <c r="B1420" s="1" t="s">
        <v>3934</v>
      </c>
      <c r="C1420" s="3">
        <v>4.66575342465753</v>
      </c>
      <c r="D1420" s="4">
        <v>42534</v>
      </c>
      <c r="E1420" s="3">
        <v>31.3499268631</v>
      </c>
      <c r="F1420" s="5" t="s">
        <v>2262</v>
      </c>
      <c r="G1420" s="5">
        <v>1659</v>
      </c>
      <c r="H1420" s="5" t="s">
        <v>45</v>
      </c>
      <c r="I1420" s="3">
        <v>0.862611195974498</v>
      </c>
      <c r="J1420" s="3">
        <v>54.140127388535</v>
      </c>
      <c r="K1420" s="3">
        <v>0.357621814930709</v>
      </c>
      <c r="L1420" s="3">
        <v>56.9875776397515</v>
      </c>
      <c r="M1420" s="3">
        <v>0.0178205470908023</v>
      </c>
      <c r="N1420" s="3">
        <v>48.2539682539683</v>
      </c>
      <c r="O1420" s="3">
        <v>1.83504408252791</v>
      </c>
      <c r="P1420" s="3">
        <v>51.6556291390728</v>
      </c>
      <c r="Q1420" s="3">
        <v>4.14349729796454</v>
      </c>
      <c r="R1420" s="3">
        <v>31.5068493150685</v>
      </c>
      <c r="S1420" s="3">
        <v>7.81214795460825</v>
      </c>
      <c r="T1420" s="3">
        <v>50.6591337099812</v>
      </c>
      <c r="U1420" s="3">
        <v>16.5050407205332</v>
      </c>
      <c r="V1420" s="3">
        <v>54.3524416135881</v>
      </c>
      <c r="W1420" s="3">
        <v>23.2190788242976</v>
      </c>
      <c r="X1420" s="3">
        <v>42.8909952606635</v>
      </c>
      <c r="Y1420" s="3"/>
      <c r="Z1420" s="3"/>
      <c r="AA1420" s="3">
        <v>0.196383534129008</v>
      </c>
      <c r="AB1420" s="3">
        <v>0.311082586833449</v>
      </c>
      <c r="AC1420" s="3">
        <v>-3.59908883826878</v>
      </c>
      <c r="AD1420" s="3">
        <v>1.99886681822725</v>
      </c>
      <c r="AE1420" s="5">
        <v>2</v>
      </c>
      <c r="AF1420" s="3">
        <v>0.545308247577262</v>
      </c>
      <c r="AG1420" s="3">
        <v>6.21095297713754</v>
      </c>
      <c r="AH1420" s="3">
        <v>8.77407504953529</v>
      </c>
      <c r="AI1420" s="3">
        <v>7.44648390640035</v>
      </c>
      <c r="AJ1420" s="3">
        <v>6.97327852325107</v>
      </c>
      <c r="AK1420" s="3"/>
      <c r="AL1420" s="3"/>
      <c r="AM1420" s="3"/>
      <c r="AN1420" s="5" t="s">
        <v>46</v>
      </c>
      <c r="AO1420" s="1"/>
      <c r="AP1420" s="1"/>
      <c r="AQ1420" s="1"/>
    </row>
    <row r="1421" spans="1:43">
      <c r="A1421" s="1" t="s">
        <v>3935</v>
      </c>
      <c r="B1421" s="1" t="s">
        <v>3936</v>
      </c>
      <c r="C1421" s="3">
        <v>4.68493150684932</v>
      </c>
      <c r="D1421" s="4">
        <v>42527</v>
      </c>
      <c r="E1421" s="3">
        <v>10.7931682319</v>
      </c>
      <c r="F1421" s="5" t="s">
        <v>3937</v>
      </c>
      <c r="G1421" s="5">
        <v>1379</v>
      </c>
      <c r="H1421" s="5" t="s">
        <v>93</v>
      </c>
      <c r="I1421" s="3">
        <v>13.2945364144867</v>
      </c>
      <c r="J1421" s="3">
        <v>15.2</v>
      </c>
      <c r="K1421" s="3">
        <v>1.49827900384692</v>
      </c>
      <c r="L1421" s="3">
        <v>53.4192269573836</v>
      </c>
      <c r="M1421" s="3">
        <v>8.85402529721513</v>
      </c>
      <c r="N1421" s="3">
        <v>9.2315369261477</v>
      </c>
      <c r="O1421" s="3">
        <v>26.311811023622</v>
      </c>
      <c r="P1421" s="3">
        <v>9.05432595573441</v>
      </c>
      <c r="Q1421" s="3">
        <v>28.6952056992491</v>
      </c>
      <c r="R1421" s="3">
        <v>20.5366357069143</v>
      </c>
      <c r="S1421" s="3">
        <v>60.647332158308</v>
      </c>
      <c r="T1421" s="3">
        <v>31.1275807305453</v>
      </c>
      <c r="U1421" s="3">
        <v>83.17347218416</v>
      </c>
      <c r="V1421" s="3">
        <v>48.0066445182724</v>
      </c>
      <c r="W1421" s="3">
        <v>73.1307200828872</v>
      </c>
      <c r="X1421" s="3">
        <v>43.6329588014981</v>
      </c>
      <c r="Y1421" s="3"/>
      <c r="Z1421" s="3"/>
      <c r="AA1421" s="3">
        <v>0.275590861369013</v>
      </c>
      <c r="AB1421" s="3">
        <v>0.195766959049659</v>
      </c>
      <c r="AC1421" s="3">
        <v>-19.1347626339969</v>
      </c>
      <c r="AD1421" s="3">
        <v>1.04712354452831</v>
      </c>
      <c r="AE1421" s="5">
        <v>2</v>
      </c>
      <c r="AF1421" s="3">
        <v>1.32627830044701</v>
      </c>
      <c r="AG1421" s="3">
        <v>54.2021879444967</v>
      </c>
      <c r="AH1421" s="3">
        <v>39.2405342372895</v>
      </c>
      <c r="AI1421" s="3">
        <v>19.3030386217251</v>
      </c>
      <c r="AJ1421" s="3">
        <v>21.2796406601499</v>
      </c>
      <c r="AK1421" s="3"/>
      <c r="AL1421" s="3"/>
      <c r="AM1421" s="3"/>
      <c r="AN1421" s="5" t="s">
        <v>51</v>
      </c>
      <c r="AO1421" s="1"/>
      <c r="AP1421" s="1"/>
      <c r="AQ1421" s="1"/>
    </row>
    <row r="1422" spans="1:43">
      <c r="A1422" s="1" t="s">
        <v>3938</v>
      </c>
      <c r="B1422" s="1" t="s">
        <v>3939</v>
      </c>
      <c r="C1422" s="3">
        <v>4.65753424657534</v>
      </c>
      <c r="D1422" s="4">
        <v>42537</v>
      </c>
      <c r="E1422" s="3">
        <v>0.2802825547</v>
      </c>
      <c r="F1422" s="5" t="s">
        <v>3940</v>
      </c>
      <c r="G1422" s="5">
        <v>818</v>
      </c>
      <c r="H1422" s="5" t="s">
        <v>93</v>
      </c>
      <c r="I1422" s="3">
        <v>8.15899581589958</v>
      </c>
      <c r="J1422" s="3">
        <v>38.4</v>
      </c>
      <c r="K1422" s="3">
        <v>2.23073595748625</v>
      </c>
      <c r="L1422" s="3">
        <v>40.3369672943508</v>
      </c>
      <c r="M1422" s="3">
        <v>5.06128151393917</v>
      </c>
      <c r="N1422" s="3">
        <v>29.1417165668663</v>
      </c>
      <c r="O1422" s="3">
        <v>15.8786859984591</v>
      </c>
      <c r="P1422" s="3">
        <v>35.7142857142857</v>
      </c>
      <c r="Q1422" s="3">
        <v>20.6974538556942</v>
      </c>
      <c r="R1422" s="3">
        <v>35.3457172342621</v>
      </c>
      <c r="S1422" s="3">
        <v>60</v>
      </c>
      <c r="T1422" s="3">
        <v>31.8687136050821</v>
      </c>
      <c r="U1422" s="3">
        <v>117.684210526316</v>
      </c>
      <c r="V1422" s="3">
        <v>34.2746400885936</v>
      </c>
      <c r="W1422" s="3">
        <v>83.0088495575221</v>
      </c>
      <c r="X1422" s="3">
        <v>39.0761548064919</v>
      </c>
      <c r="Y1422" s="3"/>
      <c r="Z1422" s="3"/>
      <c r="AA1422" s="3">
        <v>0.285662924743889</v>
      </c>
      <c r="AB1422" s="3">
        <v>0.193432949590032</v>
      </c>
      <c r="AC1422" s="3">
        <v>-33.5643564356436</v>
      </c>
      <c r="AD1422" s="3">
        <v>0.663596056929113</v>
      </c>
      <c r="AE1422" s="5">
        <v>7</v>
      </c>
      <c r="AF1422" s="3">
        <v>1.56585059130228</v>
      </c>
      <c r="AG1422" s="3">
        <v>61.1420152952458</v>
      </c>
      <c r="AH1422" s="3">
        <v>50.5398917002818</v>
      </c>
      <c r="AI1422" s="3">
        <v>20.8986966309783</v>
      </c>
      <c r="AJ1422" s="3">
        <v>15.2706543013925</v>
      </c>
      <c r="AK1422" s="3"/>
      <c r="AL1422" s="3"/>
      <c r="AM1422" s="3"/>
      <c r="AN1422" s="5" t="s">
        <v>46</v>
      </c>
      <c r="AO1422" s="1"/>
      <c r="AP1422" s="1"/>
      <c r="AQ1422" s="1"/>
    </row>
    <row r="1423" spans="1:43">
      <c r="A1423" s="1" t="s">
        <v>3941</v>
      </c>
      <c r="B1423" s="1" t="s">
        <v>3942</v>
      </c>
      <c r="C1423" s="3">
        <v>4.73150684931507</v>
      </c>
      <c r="D1423" s="4">
        <v>42510</v>
      </c>
      <c r="E1423" s="3">
        <v>24.0323838331</v>
      </c>
      <c r="F1423" s="5" t="s">
        <v>270</v>
      </c>
      <c r="G1423" s="5">
        <v>1728</v>
      </c>
      <c r="H1423" s="5" t="s">
        <v>60</v>
      </c>
      <c r="I1423" s="3">
        <v>11.8222160587991</v>
      </c>
      <c r="J1423" s="3">
        <v>12.9960317460317</v>
      </c>
      <c r="K1423" s="3">
        <v>3.28551300115282</v>
      </c>
      <c r="L1423" s="3">
        <v>34.7075743048897</v>
      </c>
      <c r="M1423" s="3">
        <v>5.56391961772599</v>
      </c>
      <c r="N1423" s="3">
        <v>15.6280909990109</v>
      </c>
      <c r="O1423" s="3">
        <v>19.3973495224698</v>
      </c>
      <c r="P1423" s="3">
        <v>11.8661257606491</v>
      </c>
      <c r="Q1423" s="3">
        <v>22.1002422774076</v>
      </c>
      <c r="R1423" s="3">
        <v>23.1413612565445</v>
      </c>
      <c r="S1423" s="3">
        <v>61.9176706827309</v>
      </c>
      <c r="T1423" s="3">
        <v>13.1642512077295</v>
      </c>
      <c r="U1423" s="3">
        <v>156.840261188087</v>
      </c>
      <c r="V1423" s="3">
        <v>7.47028862478778</v>
      </c>
      <c r="W1423" s="3">
        <v>109.795759073761</v>
      </c>
      <c r="X1423" s="3">
        <v>8.18181818181818</v>
      </c>
      <c r="Y1423" s="3"/>
      <c r="Z1423" s="3"/>
      <c r="AA1423" s="3">
        <v>0.230936888536786</v>
      </c>
      <c r="AB1423" s="3">
        <v>0.218237446638065</v>
      </c>
      <c r="AC1423" s="3">
        <v>-34.4960387323944</v>
      </c>
      <c r="AD1423" s="3">
        <v>0.810491762270238</v>
      </c>
      <c r="AE1423" s="5">
        <v>7</v>
      </c>
      <c r="AF1423" s="3">
        <v>1.96953176076304</v>
      </c>
      <c r="AG1423" s="3">
        <v>72.5814387135049</v>
      </c>
      <c r="AH1423" s="3">
        <v>61.5083229962014</v>
      </c>
      <c r="AI1423" s="3">
        <v>26.4590660567722</v>
      </c>
      <c r="AJ1423" s="3">
        <v>17.0806231846876</v>
      </c>
      <c r="AK1423" s="3"/>
      <c r="AL1423" s="3"/>
      <c r="AM1423" s="3"/>
      <c r="AN1423" s="5" t="s">
        <v>46</v>
      </c>
      <c r="AO1423" s="1"/>
      <c r="AP1423" s="1"/>
      <c r="AQ1423" s="1"/>
    </row>
    <row r="1424" spans="1:43">
      <c r="A1424" s="1" t="s">
        <v>3943</v>
      </c>
      <c r="B1424" s="1" t="s">
        <v>3944</v>
      </c>
      <c r="C1424" s="3">
        <v>4.64657534246575</v>
      </c>
      <c r="D1424" s="4">
        <v>42541</v>
      </c>
      <c r="E1424" s="3">
        <v>8.3177338701</v>
      </c>
      <c r="F1424" s="5" t="s">
        <v>3945</v>
      </c>
      <c r="G1424" s="5">
        <v>835</v>
      </c>
      <c r="H1424" s="5" t="s">
        <v>93</v>
      </c>
      <c r="I1424" s="3">
        <v>3.86631270846096</v>
      </c>
      <c r="J1424" s="3">
        <v>60.15</v>
      </c>
      <c r="K1424" s="3">
        <v>0.979418966315924</v>
      </c>
      <c r="L1424" s="3">
        <v>69.2765113974232</v>
      </c>
      <c r="M1424" s="3">
        <v>2.80959439428649</v>
      </c>
      <c r="N1424" s="3">
        <v>44.5109780439122</v>
      </c>
      <c r="O1424" s="3">
        <v>5.19820751465013</v>
      </c>
      <c r="P1424" s="3">
        <v>71.6800804828974</v>
      </c>
      <c r="Q1424" s="3">
        <v>9.57989228007181</v>
      </c>
      <c r="R1424" s="3">
        <v>61.5583075335397</v>
      </c>
      <c r="S1424" s="3">
        <v>21.5856573705179</v>
      </c>
      <c r="T1424" s="3">
        <v>74.3779777660138</v>
      </c>
      <c r="U1424" s="3">
        <v>45.0751093363757</v>
      </c>
      <c r="V1424" s="3">
        <v>69.7120708748616</v>
      </c>
      <c r="W1424" s="3">
        <v>48.5783836416748</v>
      </c>
      <c r="X1424" s="3">
        <v>60.4868913857678</v>
      </c>
      <c r="Y1424" s="3"/>
      <c r="Z1424" s="3"/>
      <c r="AA1424" s="3">
        <v>0.300438197476577</v>
      </c>
      <c r="AB1424" s="3">
        <v>0.298092503349769</v>
      </c>
      <c r="AC1424" s="3">
        <v>-10.7733284349743</v>
      </c>
      <c r="AD1424" s="3">
        <v>1.30704174227294</v>
      </c>
      <c r="AE1424" s="5">
        <v>2</v>
      </c>
      <c r="AF1424" s="3">
        <v>1.0842160087328</v>
      </c>
      <c r="AG1424" s="3">
        <v>19.2291258056519</v>
      </c>
      <c r="AH1424" s="3">
        <v>22.2211715720633</v>
      </c>
      <c r="AI1424" s="3">
        <v>13.787843802326</v>
      </c>
      <c r="AJ1424" s="3">
        <v>11.0081516892854</v>
      </c>
      <c r="AK1424" s="3"/>
      <c r="AL1424" s="3"/>
      <c r="AM1424" s="3">
        <v>5</v>
      </c>
      <c r="AN1424" s="5" t="s">
        <v>56</v>
      </c>
      <c r="AO1424" s="1"/>
      <c r="AP1424" s="1"/>
      <c r="AQ1424" s="1"/>
    </row>
    <row r="1425" spans="1:43">
      <c r="A1425" s="1" t="s">
        <v>3946</v>
      </c>
      <c r="B1425" s="1" t="s">
        <v>3947</v>
      </c>
      <c r="C1425" s="3">
        <v>4.61917808219178</v>
      </c>
      <c r="D1425" s="4">
        <v>42551</v>
      </c>
      <c r="E1425" s="3">
        <v>26.1990260999</v>
      </c>
      <c r="F1425" s="5" t="s">
        <v>2214</v>
      </c>
      <c r="G1425" s="5">
        <v>723</v>
      </c>
      <c r="H1425" s="5" t="s">
        <v>205</v>
      </c>
      <c r="I1425" s="3">
        <v>-0.0627465041233307</v>
      </c>
      <c r="J1425" s="3">
        <v>40.0749063670412</v>
      </c>
      <c r="K1425" s="3">
        <v>-0.0179356111559524</v>
      </c>
      <c r="L1425" s="3">
        <v>56.2962962962963</v>
      </c>
      <c r="M1425" s="3">
        <v>-0.223733667442267</v>
      </c>
      <c r="N1425" s="3">
        <v>44.7761194029851</v>
      </c>
      <c r="O1425" s="3">
        <v>0.740941537905482</v>
      </c>
      <c r="P1425" s="3">
        <v>55.6420233463035</v>
      </c>
      <c r="Q1425" s="3">
        <v>1.17059891107077</v>
      </c>
      <c r="R1425" s="3">
        <v>43.3628318584071</v>
      </c>
      <c r="S1425" s="3">
        <v>1.54080781832206</v>
      </c>
      <c r="T1425" s="3">
        <v>49.3589743589744</v>
      </c>
      <c r="U1425" s="3">
        <v>4.94948506926485</v>
      </c>
      <c r="V1425" s="3">
        <v>62.962962962963</v>
      </c>
      <c r="W1425" s="3">
        <v>7.42336232384408</v>
      </c>
      <c r="X1425" s="3">
        <v>84</v>
      </c>
      <c r="Y1425" s="3"/>
      <c r="Z1425" s="3"/>
      <c r="AA1425" s="3">
        <v>0.00944762339808015</v>
      </c>
      <c r="AB1425" s="3">
        <v>0.112083538461798</v>
      </c>
      <c r="AC1425" s="3">
        <v>-2.31718461074836</v>
      </c>
      <c r="AD1425" s="3">
        <v>1.04056221419989</v>
      </c>
      <c r="AE1425" s="5">
        <v>4</v>
      </c>
      <c r="AF1425" s="3">
        <v>0.180466285372683</v>
      </c>
      <c r="AG1425" s="3">
        <v>2.22329909736818</v>
      </c>
      <c r="AH1425" s="3">
        <v>2.7130466982817</v>
      </c>
      <c r="AI1425" s="3">
        <v>2.15632121102034</v>
      </c>
      <c r="AJ1425" s="3">
        <v>3.28858676612129</v>
      </c>
      <c r="AK1425" s="3"/>
      <c r="AL1425" s="3"/>
      <c r="AM1425" s="3"/>
      <c r="AN1425" s="5" t="s">
        <v>46</v>
      </c>
      <c r="AO1425" s="1"/>
      <c r="AP1425" s="1"/>
      <c r="AQ1425" s="1"/>
    </row>
    <row r="1426" spans="1:43">
      <c r="A1426" s="1" t="s">
        <v>3948</v>
      </c>
      <c r="B1426" s="1" t="s">
        <v>3949</v>
      </c>
      <c r="C1426" s="3">
        <v>4.61917808219178</v>
      </c>
      <c r="D1426" s="4">
        <v>42551</v>
      </c>
      <c r="E1426" s="3">
        <v>8.2181516069</v>
      </c>
      <c r="F1426" s="5" t="s">
        <v>2482</v>
      </c>
      <c r="G1426" s="5">
        <v>720</v>
      </c>
      <c r="H1426" s="5" t="s">
        <v>93</v>
      </c>
      <c r="I1426" s="3">
        <v>1.70697012802276</v>
      </c>
      <c r="J1426" s="3">
        <v>83.65</v>
      </c>
      <c r="K1426" s="3">
        <v>0.846262341325812</v>
      </c>
      <c r="L1426" s="3">
        <v>73.3894945490585</v>
      </c>
      <c r="M1426" s="3">
        <v>0.704225352112677</v>
      </c>
      <c r="N1426" s="3">
        <v>77.6946107784431</v>
      </c>
      <c r="O1426" s="3">
        <v>3.32369942196532</v>
      </c>
      <c r="P1426" s="3">
        <v>84.3561368209256</v>
      </c>
      <c r="Q1426" s="3">
        <v>6.31970260223048</v>
      </c>
      <c r="R1426" s="3">
        <v>79.9793601651187</v>
      </c>
      <c r="S1426" s="3">
        <v>21.9096334185848</v>
      </c>
      <c r="T1426" s="3">
        <v>73.4780307040762</v>
      </c>
      <c r="U1426" s="3">
        <v>26.2135922330097</v>
      </c>
      <c r="V1426" s="3">
        <v>88.8150609080842</v>
      </c>
      <c r="W1426" s="3">
        <v>29.2947558770343</v>
      </c>
      <c r="X1426" s="3">
        <v>83.9575530586767</v>
      </c>
      <c r="Y1426" s="3"/>
      <c r="Z1426" s="3"/>
      <c r="AA1426" s="3">
        <v>0.400065941079525</v>
      </c>
      <c r="AB1426" s="3">
        <v>0.484081766107848</v>
      </c>
      <c r="AC1426" s="3">
        <v>-3.92976588628762</v>
      </c>
      <c r="AD1426" s="3">
        <v>2.2710165118524</v>
      </c>
      <c r="AE1426" s="5">
        <v>2</v>
      </c>
      <c r="AF1426" s="3">
        <v>0.680970126986192</v>
      </c>
      <c r="AG1426" s="3">
        <v>20.5601767760239</v>
      </c>
      <c r="AH1426" s="3">
        <v>12.0415007144638</v>
      </c>
      <c r="AI1426" s="3">
        <v>8.31147768849188</v>
      </c>
      <c r="AJ1426" s="3">
        <v>7.9857753981645</v>
      </c>
      <c r="AK1426" s="3"/>
      <c r="AL1426" s="3"/>
      <c r="AM1426" s="3">
        <v>10</v>
      </c>
      <c r="AN1426" s="5" t="s">
        <v>56</v>
      </c>
      <c r="AO1426" s="1"/>
      <c r="AP1426" s="1"/>
      <c r="AQ1426" s="1"/>
    </row>
    <row r="1427" spans="1:43">
      <c r="A1427" s="1" t="s">
        <v>3950</v>
      </c>
      <c r="B1427" s="1" t="s">
        <v>3951</v>
      </c>
      <c r="C1427" s="3">
        <v>4.76164383561644</v>
      </c>
      <c r="D1427" s="4">
        <v>42499</v>
      </c>
      <c r="E1427" s="3">
        <v>10.3064620997</v>
      </c>
      <c r="F1427" s="5" t="s">
        <v>2089</v>
      </c>
      <c r="G1427" s="5">
        <v>1739</v>
      </c>
      <c r="H1427" s="5" t="s">
        <v>50</v>
      </c>
      <c r="I1427" s="3">
        <v>0.197238658777139</v>
      </c>
      <c r="J1427" s="3">
        <v>36.5788298347477</v>
      </c>
      <c r="K1427" s="3">
        <v>0</v>
      </c>
      <c r="L1427" s="3">
        <v>43.3820274457725</v>
      </c>
      <c r="M1427" s="3">
        <v>0</v>
      </c>
      <c r="N1427" s="3">
        <v>34.1495992876224</v>
      </c>
      <c r="O1427" s="3">
        <v>0.69375619425175</v>
      </c>
      <c r="P1427" s="3">
        <v>48.0127912288716</v>
      </c>
      <c r="Q1427" s="3">
        <v>1.20288429109736</v>
      </c>
      <c r="R1427" s="3">
        <v>39.7875422501207</v>
      </c>
      <c r="S1427" s="3">
        <v>2.37173377280396</v>
      </c>
      <c r="T1427" s="3">
        <v>27.6271186440678</v>
      </c>
      <c r="U1427" s="3">
        <v>6.55783245023721</v>
      </c>
      <c r="V1427" s="3">
        <v>41.3312693498452</v>
      </c>
      <c r="W1427" s="3">
        <v>16.3827258093306</v>
      </c>
      <c r="X1427" s="3">
        <v>19.0938511326861</v>
      </c>
      <c r="Y1427" s="3"/>
      <c r="Z1427" s="3"/>
      <c r="AA1427" s="3">
        <v>0.0682120481786447</v>
      </c>
      <c r="AB1427" s="3">
        <v>0.548649039076321</v>
      </c>
      <c r="AC1427" s="3">
        <v>-2.1555763823805</v>
      </c>
      <c r="AD1427" s="3">
        <v>2.40190486069524</v>
      </c>
      <c r="AE1427" s="5">
        <v>3</v>
      </c>
      <c r="AF1427" s="3">
        <v>0.418435627004046</v>
      </c>
      <c r="AG1427" s="3">
        <v>3.14734693713035</v>
      </c>
      <c r="AH1427" s="3">
        <v>3.30239084988955</v>
      </c>
      <c r="AI1427" s="3">
        <v>5.25539599734233</v>
      </c>
      <c r="AJ1427" s="3">
        <v>3.49203990872147</v>
      </c>
      <c r="AK1427" s="3"/>
      <c r="AL1427" s="3"/>
      <c r="AM1427" s="3">
        <v>10</v>
      </c>
      <c r="AN1427" s="5" t="s">
        <v>56</v>
      </c>
      <c r="AO1427" s="1"/>
      <c r="AP1427" s="1"/>
      <c r="AQ1427" s="1"/>
    </row>
    <row r="1428" spans="1:43">
      <c r="A1428" s="1" t="s">
        <v>3952</v>
      </c>
      <c r="B1428" s="1" t="s">
        <v>3953</v>
      </c>
      <c r="C1428" s="3">
        <v>4.36986301369863</v>
      </c>
      <c r="D1428" s="4">
        <v>42642</v>
      </c>
      <c r="E1428" s="3">
        <v>0.6285511252</v>
      </c>
      <c r="F1428" s="5" t="s">
        <v>3954</v>
      </c>
      <c r="G1428" s="5">
        <v>273</v>
      </c>
      <c r="H1428" s="5" t="s">
        <v>93</v>
      </c>
      <c r="I1428" s="3">
        <v>19.7813638729828</v>
      </c>
      <c r="J1428" s="3">
        <v>1.35</v>
      </c>
      <c r="K1428" s="3">
        <v>6.52777777777778</v>
      </c>
      <c r="L1428" s="3">
        <v>0.396432111000991</v>
      </c>
      <c r="M1428" s="3">
        <v>14.8776834747878</v>
      </c>
      <c r="N1428" s="3">
        <v>0.648702594810379</v>
      </c>
      <c r="O1428" s="3">
        <v>33.3140208574739</v>
      </c>
      <c r="P1428" s="3">
        <v>1.76056338028169</v>
      </c>
      <c r="Q1428" s="3">
        <v>44.3538268506901</v>
      </c>
      <c r="R1428" s="3">
        <v>3.97316821465428</v>
      </c>
      <c r="S1428" s="3">
        <v>82.7640984908658</v>
      </c>
      <c r="T1428" s="3">
        <v>12.9168872419269</v>
      </c>
      <c r="U1428" s="3">
        <v>131.95564516129</v>
      </c>
      <c r="V1428" s="3">
        <v>27.5193798449612</v>
      </c>
      <c r="W1428" s="3">
        <v>107.484220018034</v>
      </c>
      <c r="X1428" s="3">
        <v>26.7790262172285</v>
      </c>
      <c r="Y1428" s="3"/>
      <c r="Z1428" s="3"/>
      <c r="AA1428" s="3">
        <v>0.373209749319971</v>
      </c>
      <c r="AB1428" s="3">
        <v>0.279527579026594</v>
      </c>
      <c r="AC1428" s="3">
        <v>-25.327868852459</v>
      </c>
      <c r="AD1428" s="3">
        <v>1.08528377856503</v>
      </c>
      <c r="AE1428" s="5">
        <v>3</v>
      </c>
      <c r="AF1428" s="3">
        <v>1.82042322155232</v>
      </c>
      <c r="AG1428" s="3">
        <v>82.8742955342701</v>
      </c>
      <c r="AH1428" s="3">
        <v>56.2309532035249</v>
      </c>
      <c r="AI1428" s="3">
        <v>24.9750025103015</v>
      </c>
      <c r="AJ1428" s="3">
        <v>25.4654467847788</v>
      </c>
      <c r="AK1428" s="3"/>
      <c r="AL1428" s="3"/>
      <c r="AM1428" s="3"/>
      <c r="AN1428" s="5" t="s">
        <v>51</v>
      </c>
      <c r="AO1428" s="1"/>
      <c r="AP1428" s="1"/>
      <c r="AQ1428" s="1"/>
    </row>
    <row r="1429" spans="1:43">
      <c r="A1429" s="1" t="s">
        <v>3955</v>
      </c>
      <c r="B1429" s="1" t="s">
        <v>3956</v>
      </c>
      <c r="C1429" s="3">
        <v>4.7972602739726</v>
      </c>
      <c r="D1429" s="4">
        <v>42486</v>
      </c>
      <c r="E1429" s="3">
        <v>2.7910714953</v>
      </c>
      <c r="F1429" s="5" t="s">
        <v>3957</v>
      </c>
      <c r="G1429" s="5">
        <v>419</v>
      </c>
      <c r="H1429" s="5" t="s">
        <v>93</v>
      </c>
      <c r="I1429" s="3">
        <v>0.949854526784175</v>
      </c>
      <c r="J1429" s="3">
        <v>89.1</v>
      </c>
      <c r="K1429" s="3">
        <v>0.237913161695963</v>
      </c>
      <c r="L1429" s="3">
        <v>90.1387512388503</v>
      </c>
      <c r="M1429" s="3">
        <v>0.408545408119831</v>
      </c>
      <c r="N1429" s="3">
        <v>81.0379241516966</v>
      </c>
      <c r="O1429" s="3">
        <v>2.09433145824317</v>
      </c>
      <c r="P1429" s="3">
        <v>89.9396378269618</v>
      </c>
      <c r="Q1429" s="3">
        <v>3.60969611803969</v>
      </c>
      <c r="R1429" s="3">
        <v>88.4932920536636</v>
      </c>
      <c r="S1429" s="3">
        <v>3.3827009026378</v>
      </c>
      <c r="T1429" s="3">
        <v>98.2530439385918</v>
      </c>
      <c r="U1429" s="3">
        <v>9.28207503473831</v>
      </c>
      <c r="V1429" s="3">
        <v>98.5049833887043</v>
      </c>
      <c r="W1429" s="3">
        <v>15.2275835124047</v>
      </c>
      <c r="X1429" s="3">
        <v>96.0049937578028</v>
      </c>
      <c r="Y1429" s="3"/>
      <c r="Z1429" s="3"/>
      <c r="AA1429" s="3">
        <v>0.0821428964832433</v>
      </c>
      <c r="AB1429" s="3">
        <v>0.334076303648441</v>
      </c>
      <c r="AC1429" s="3">
        <v>-3.71285020863491</v>
      </c>
      <c r="AD1429" s="3">
        <v>1.30061585110337</v>
      </c>
      <c r="AE1429" s="5">
        <v>3</v>
      </c>
      <c r="AF1429" s="3">
        <v>0.387323271758303</v>
      </c>
      <c r="AG1429" s="3">
        <v>4.10782548475994</v>
      </c>
      <c r="AH1429" s="3">
        <v>4.59833414059774</v>
      </c>
      <c r="AI1429" s="3">
        <v>4.90909855286468</v>
      </c>
      <c r="AJ1429" s="3">
        <v>6.34502508069039</v>
      </c>
      <c r="AK1429" s="3"/>
      <c r="AL1429" s="3"/>
      <c r="AM1429" s="3"/>
      <c r="AN1429" s="5" t="s">
        <v>46</v>
      </c>
      <c r="AO1429" s="1"/>
      <c r="AP1429" s="1"/>
      <c r="AQ1429" s="1"/>
    </row>
    <row r="1430" spans="1:43">
      <c r="A1430" s="1" t="s">
        <v>3958</v>
      </c>
      <c r="B1430" s="1" t="s">
        <v>3959</v>
      </c>
      <c r="C1430" s="3">
        <v>4.63561643835616</v>
      </c>
      <c r="D1430" s="4">
        <v>42545</v>
      </c>
      <c r="E1430" s="3">
        <v>1.5108806321</v>
      </c>
      <c r="F1430" s="5" t="s">
        <v>1837</v>
      </c>
      <c r="G1430" s="5">
        <v>638</v>
      </c>
      <c r="H1430" s="5" t="s">
        <v>93</v>
      </c>
      <c r="I1430" s="3">
        <v>-0.13054830287206</v>
      </c>
      <c r="J1430" s="3">
        <v>93.4</v>
      </c>
      <c r="K1430" s="3">
        <v>0</v>
      </c>
      <c r="L1430" s="3">
        <v>94.0535183349851</v>
      </c>
      <c r="M1430" s="3">
        <v>-0.455432661027959</v>
      </c>
      <c r="N1430" s="3">
        <v>88.4231536926148</v>
      </c>
      <c r="O1430" s="3">
        <v>-0.325732899022787</v>
      </c>
      <c r="P1430" s="3">
        <v>96.0261569416499</v>
      </c>
      <c r="Q1430" s="3">
        <v>-0.906735751295328</v>
      </c>
      <c r="R1430" s="3">
        <v>95.3560371517028</v>
      </c>
      <c r="S1430" s="3">
        <v>8.89679715302491</v>
      </c>
      <c r="T1430" s="3">
        <v>95.1296982530439</v>
      </c>
      <c r="U1430" s="3">
        <v>35.8420343554757</v>
      </c>
      <c r="V1430" s="3">
        <v>77.5193798449613</v>
      </c>
      <c r="W1430" s="3">
        <v>21.3550167812441</v>
      </c>
      <c r="X1430" s="3">
        <v>92.3845193508115</v>
      </c>
      <c r="Y1430" s="3"/>
      <c r="Z1430" s="3"/>
      <c r="AA1430" s="3">
        <v>0.0732808121549314</v>
      </c>
      <c r="AB1430" s="3">
        <v>0.0757498975938199</v>
      </c>
      <c r="AC1430" s="3">
        <v>-22.3419540229885</v>
      </c>
      <c r="AD1430" s="3">
        <v>0.297726559237669</v>
      </c>
      <c r="AE1430" s="5">
        <v>3</v>
      </c>
      <c r="AF1430" s="3">
        <v>0.457965989657454</v>
      </c>
      <c r="AG1430" s="3">
        <v>6.34736074140534</v>
      </c>
      <c r="AH1430" s="3">
        <v>18.150820948751</v>
      </c>
      <c r="AI1430" s="3">
        <v>4.02782036977423</v>
      </c>
      <c r="AJ1430" s="3">
        <v>14.2445254764367</v>
      </c>
      <c r="AK1430" s="3"/>
      <c r="AL1430" s="3"/>
      <c r="AM1430" s="3"/>
      <c r="AN1430" s="5" t="s">
        <v>51</v>
      </c>
      <c r="AO1430" s="1"/>
      <c r="AP1430" s="1"/>
      <c r="AQ1430" s="1"/>
    </row>
    <row r="1431" spans="1:43">
      <c r="A1431" s="1" t="s">
        <v>3960</v>
      </c>
      <c r="B1431" s="1" t="s">
        <v>3961</v>
      </c>
      <c r="C1431" s="3">
        <v>4.58356164383562</v>
      </c>
      <c r="D1431" s="4">
        <v>42564</v>
      </c>
      <c r="E1431" s="3">
        <v>7.4503603387</v>
      </c>
      <c r="F1431" s="5" t="s">
        <v>2214</v>
      </c>
      <c r="G1431" s="5">
        <v>723</v>
      </c>
      <c r="H1431" s="5" t="s">
        <v>93</v>
      </c>
      <c r="I1431" s="3">
        <v>1.84257450963745</v>
      </c>
      <c r="J1431" s="3">
        <v>82.4</v>
      </c>
      <c r="K1431" s="3">
        <v>0.934107548598857</v>
      </c>
      <c r="L1431" s="3">
        <v>70.8622398414272</v>
      </c>
      <c r="M1431" s="3">
        <v>0.815331596200727</v>
      </c>
      <c r="N1431" s="3">
        <v>76.4471057884232</v>
      </c>
      <c r="O1431" s="3">
        <v>3.90712986225418</v>
      </c>
      <c r="P1431" s="3">
        <v>81.3380281690141</v>
      </c>
      <c r="Q1431" s="3">
        <v>4.4682518944343</v>
      </c>
      <c r="R1431" s="3">
        <v>85.5521155830753</v>
      </c>
      <c r="S1431" s="3">
        <v>5.35249837512195</v>
      </c>
      <c r="T1431" s="3">
        <v>97.1942826892536</v>
      </c>
      <c r="U1431" s="3">
        <v>10.8499341329341</v>
      </c>
      <c r="V1431" s="3">
        <v>98.2281284606866</v>
      </c>
      <c r="W1431" s="3">
        <v>13.6698008784211</v>
      </c>
      <c r="X1431" s="3">
        <v>96.5667915106117</v>
      </c>
      <c r="Y1431" s="3"/>
      <c r="Z1431" s="3"/>
      <c r="AA1431" s="3">
        <v>0.119147152496235</v>
      </c>
      <c r="AB1431" s="3">
        <v>0.221907732600373</v>
      </c>
      <c r="AC1431" s="3">
        <v>-2.91739537198736</v>
      </c>
      <c r="AD1431" s="3">
        <v>1.49287594064578</v>
      </c>
      <c r="AE1431" s="5">
        <v>5</v>
      </c>
      <c r="AF1431" s="3">
        <v>0.299302298507694</v>
      </c>
      <c r="AG1431" s="3">
        <v>5.20143448109431</v>
      </c>
      <c r="AH1431" s="3">
        <v>5.07681327004494</v>
      </c>
      <c r="AI1431" s="3">
        <v>3.75078582556227</v>
      </c>
      <c r="AJ1431" s="3">
        <v>4.52327261314136</v>
      </c>
      <c r="AK1431" s="3"/>
      <c r="AL1431" s="3"/>
      <c r="AM1431" s="3">
        <v>100</v>
      </c>
      <c r="AN1431" s="5" t="s">
        <v>56</v>
      </c>
      <c r="AO1431" s="1"/>
      <c r="AP1431" s="1"/>
      <c r="AQ1431" s="1"/>
    </row>
    <row r="1432" spans="1:43">
      <c r="A1432" s="1" t="s">
        <v>3962</v>
      </c>
      <c r="B1432" s="1" t="s">
        <v>3963</v>
      </c>
      <c r="C1432" s="3">
        <v>4.62465753424657</v>
      </c>
      <c r="D1432" s="4">
        <v>42549</v>
      </c>
      <c r="E1432" s="3">
        <v>10.6433076687</v>
      </c>
      <c r="F1432" s="5" t="s">
        <v>835</v>
      </c>
      <c r="G1432" s="5">
        <v>1199</v>
      </c>
      <c r="H1432" s="5" t="s">
        <v>93</v>
      </c>
      <c r="I1432" s="3">
        <v>12.1318681318681</v>
      </c>
      <c r="J1432" s="3">
        <v>20.75</v>
      </c>
      <c r="K1432" s="3">
        <v>3.36304700162075</v>
      </c>
      <c r="L1432" s="3">
        <v>22.1010901883053</v>
      </c>
      <c r="M1432" s="3">
        <v>2.98748486071862</v>
      </c>
      <c r="N1432" s="3">
        <v>42.6646706586826</v>
      </c>
      <c r="O1432" s="3">
        <v>18.4858337203902</v>
      </c>
      <c r="P1432" s="3">
        <v>28.1187122736419</v>
      </c>
      <c r="Q1432" s="3">
        <v>34.333859926277</v>
      </c>
      <c r="R1432" s="3">
        <v>11.3003095975232</v>
      </c>
      <c r="S1432" s="3">
        <v>108.585445625511</v>
      </c>
      <c r="T1432" s="3">
        <v>2.6998411858126</v>
      </c>
      <c r="U1432" s="3">
        <v>286.515151515152</v>
      </c>
      <c r="V1432" s="3">
        <v>0.44296788482835</v>
      </c>
      <c r="W1432" s="3">
        <v>243.337819650067</v>
      </c>
      <c r="X1432" s="3">
        <v>1.12359550561798</v>
      </c>
      <c r="Y1432" s="3"/>
      <c r="Z1432" s="3"/>
      <c r="AA1432" s="3">
        <v>0.332560812706362</v>
      </c>
      <c r="AB1432" s="3">
        <v>0.389197319608731</v>
      </c>
      <c r="AC1432" s="3">
        <v>-28.290282902829</v>
      </c>
      <c r="AD1432" s="3">
        <v>1.79379166273916</v>
      </c>
      <c r="AE1432" s="5">
        <v>5</v>
      </c>
      <c r="AF1432" s="3">
        <v>3.38837571606606</v>
      </c>
      <c r="AG1432" s="3">
        <v>123.177944787371</v>
      </c>
      <c r="AH1432" s="3">
        <v>100.195131154661</v>
      </c>
      <c r="AI1432" s="3">
        <v>49.181466613846</v>
      </c>
      <c r="AJ1432" s="3">
        <v>28.931508218352</v>
      </c>
      <c r="AK1432" s="3"/>
      <c r="AL1432" s="3"/>
      <c r="AM1432" s="3"/>
      <c r="AN1432" s="5" t="s">
        <v>46</v>
      </c>
      <c r="AO1432" s="1"/>
      <c r="AP1432" s="1"/>
      <c r="AQ1432" s="1"/>
    </row>
    <row r="1433" spans="1:43">
      <c r="A1433" s="1" t="s">
        <v>3964</v>
      </c>
      <c r="B1433" s="1" t="s">
        <v>3965</v>
      </c>
      <c r="C1433" s="3">
        <v>4.37808219178082</v>
      </c>
      <c r="D1433" s="4">
        <v>42639</v>
      </c>
      <c r="E1433" s="3">
        <v>8.8476103984</v>
      </c>
      <c r="F1433" s="5" t="s">
        <v>3966</v>
      </c>
      <c r="G1433" s="5">
        <v>524</v>
      </c>
      <c r="H1433" s="5" t="s">
        <v>116</v>
      </c>
      <c r="I1433" s="3">
        <v>8.98437499999999</v>
      </c>
      <c r="J1433" s="3">
        <v>43.4579439252336</v>
      </c>
      <c r="K1433" s="3">
        <v>3.424227192762</v>
      </c>
      <c r="L1433" s="3">
        <v>33.9449541284404</v>
      </c>
      <c r="M1433" s="3">
        <v>4.209926563687</v>
      </c>
      <c r="N1433" s="3">
        <v>44.392523364486</v>
      </c>
      <c r="O1433" s="3">
        <v>15.5432966253639</v>
      </c>
      <c r="P1433" s="3">
        <v>44.5</v>
      </c>
      <c r="Q1433" s="3">
        <v>20.4681428657957</v>
      </c>
      <c r="R1433" s="3">
        <v>43.9153439153439</v>
      </c>
      <c r="S1433" s="3">
        <v>60.6665939171066</v>
      </c>
      <c r="T1433" s="3">
        <v>30.0613496932515</v>
      </c>
      <c r="U1433" s="3">
        <v>109.502601637866</v>
      </c>
      <c r="V1433" s="3">
        <v>29.4117647058824</v>
      </c>
      <c r="W1433" s="3">
        <v>87.3207318430286</v>
      </c>
      <c r="X1433" s="3">
        <v>26.3736263736264</v>
      </c>
      <c r="Y1433" s="3"/>
      <c r="Z1433" s="3"/>
      <c r="AA1433" s="3">
        <v>0.298928009029686</v>
      </c>
      <c r="AB1433" s="3">
        <v>0.229125757095552</v>
      </c>
      <c r="AC1433" s="3">
        <v>-23.9677266255339</v>
      </c>
      <c r="AD1433" s="3">
        <v>0.968981393561465</v>
      </c>
      <c r="AE1433" s="5">
        <v>3</v>
      </c>
      <c r="AF1433" s="3">
        <v>1.64677179282441</v>
      </c>
      <c r="AG1433" s="3">
        <v>48.3049371219566</v>
      </c>
      <c r="AH1433" s="3">
        <v>48.2475796872512</v>
      </c>
      <c r="AI1433" s="3">
        <v>22.4620383745333</v>
      </c>
      <c r="AJ1433" s="3">
        <v>17.0611386378545</v>
      </c>
      <c r="AK1433" s="3"/>
      <c r="AL1433" s="3"/>
      <c r="AM1433" s="3"/>
      <c r="AN1433" s="5" t="s">
        <v>46</v>
      </c>
      <c r="AO1433" s="1"/>
      <c r="AP1433" s="1"/>
      <c r="AQ1433" s="1"/>
    </row>
    <row r="1434" spans="1:43">
      <c r="A1434" s="1" t="s">
        <v>3967</v>
      </c>
      <c r="B1434" s="1" t="s">
        <v>3968</v>
      </c>
      <c r="C1434" s="3">
        <v>4.77260273972603</v>
      </c>
      <c r="D1434" s="4">
        <v>42495</v>
      </c>
      <c r="E1434" s="3">
        <v>88.6068681957</v>
      </c>
      <c r="F1434" s="5" t="s">
        <v>3969</v>
      </c>
      <c r="G1434" s="5">
        <v>1743</v>
      </c>
      <c r="H1434" s="5" t="s">
        <v>64</v>
      </c>
      <c r="I1434" s="3">
        <v>0.226447584450115</v>
      </c>
      <c r="J1434" s="3">
        <v>89.7959183673469</v>
      </c>
      <c r="K1434" s="3">
        <v>0.0365061923761522</v>
      </c>
      <c r="L1434" s="3">
        <v>79.7376093294461</v>
      </c>
      <c r="M1434" s="3">
        <v>0.165690232129497</v>
      </c>
      <c r="N1434" s="3">
        <v>90.9620991253644</v>
      </c>
      <c r="O1434" s="3">
        <v>0.545509354854666</v>
      </c>
      <c r="P1434" s="3">
        <v>83.9181286549708</v>
      </c>
      <c r="Q1434" s="3">
        <v>1.03621543049808</v>
      </c>
      <c r="R1434" s="3">
        <v>81.6568047337278</v>
      </c>
      <c r="S1434" s="3">
        <v>1.80274304933104</v>
      </c>
      <c r="T1434" s="3">
        <v>85.7571214392804</v>
      </c>
      <c r="U1434" s="3">
        <v>4.1679175382569</v>
      </c>
      <c r="V1434" s="3">
        <v>82.8703703703704</v>
      </c>
      <c r="W1434" s="3">
        <v>7.55449120527786</v>
      </c>
      <c r="X1434" s="3">
        <v>79.9382716049383</v>
      </c>
      <c r="Y1434" s="3"/>
      <c r="Z1434" s="3"/>
      <c r="AA1434" s="3">
        <v>-0.450984055704252</v>
      </c>
      <c r="AB1434" s="3">
        <v>1.16530974679267</v>
      </c>
      <c r="AC1434" s="3">
        <v>0</v>
      </c>
      <c r="AD1434" s="3"/>
      <c r="AE1434" s="5"/>
      <c r="AF1434" s="3">
        <v>0.200971708706969</v>
      </c>
      <c r="AG1434" s="3">
        <v>1.34153898081946</v>
      </c>
      <c r="AH1434" s="3">
        <v>1.49033996583239</v>
      </c>
      <c r="AI1434" s="3">
        <v>1.84405924107258</v>
      </c>
      <c r="AJ1434" s="3">
        <v>2.08321106947074</v>
      </c>
      <c r="AK1434" s="3"/>
      <c r="AL1434" s="3"/>
      <c r="AM1434" s="3">
        <v>300</v>
      </c>
      <c r="AN1434" s="5" t="s">
        <v>56</v>
      </c>
      <c r="AO1434" s="1"/>
      <c r="AP1434" s="1"/>
      <c r="AQ1434" s="1"/>
    </row>
    <row r="1435" spans="1:43">
      <c r="A1435" s="1" t="s">
        <v>3970</v>
      </c>
      <c r="B1435" s="1" t="s">
        <v>3971</v>
      </c>
      <c r="C1435" s="3">
        <v>4.7972602739726</v>
      </c>
      <c r="D1435" s="4">
        <v>42486</v>
      </c>
      <c r="E1435" s="3">
        <v>64.3364341303</v>
      </c>
      <c r="F1435" s="5" t="s">
        <v>1195</v>
      </c>
      <c r="G1435" s="5">
        <v>1399</v>
      </c>
      <c r="H1435" s="5" t="s">
        <v>64</v>
      </c>
      <c r="I1435" s="3">
        <v>0.283648572420438</v>
      </c>
      <c r="J1435" s="3">
        <v>30.3206997084548</v>
      </c>
      <c r="K1435" s="3">
        <v>0.0421327637170034</v>
      </c>
      <c r="L1435" s="3">
        <v>41.399416909621</v>
      </c>
      <c r="M1435" s="3">
        <v>0.207663109705749</v>
      </c>
      <c r="N1435" s="3">
        <v>40.0874635568513</v>
      </c>
      <c r="O1435" s="3">
        <v>0.656356189586691</v>
      </c>
      <c r="P1435" s="3">
        <v>23.5380116959064</v>
      </c>
      <c r="Q1435" s="3">
        <v>1.19274218597823</v>
      </c>
      <c r="R1435" s="3">
        <v>30.6213017751479</v>
      </c>
      <c r="S1435" s="3">
        <v>2.07119992794476</v>
      </c>
      <c r="T1435" s="3">
        <v>49.3253373313343</v>
      </c>
      <c r="U1435" s="3">
        <v>4.59117803522999</v>
      </c>
      <c r="V1435" s="3">
        <v>53.7037037037037</v>
      </c>
      <c r="W1435" s="3">
        <v>8.40393654617764</v>
      </c>
      <c r="X1435" s="3">
        <v>43.9814814814815</v>
      </c>
      <c r="Y1435" s="3"/>
      <c r="Z1435" s="3"/>
      <c r="AA1435" s="3">
        <v>-0.00330677555720226</v>
      </c>
      <c r="AB1435" s="3">
        <v>2.40210722123557</v>
      </c>
      <c r="AC1435" s="3">
        <v>0</v>
      </c>
      <c r="AD1435" s="3"/>
      <c r="AE1435" s="5"/>
      <c r="AF1435" s="3">
        <v>0.222138602258712</v>
      </c>
      <c r="AG1435" s="3">
        <v>1.51748132853646</v>
      </c>
      <c r="AH1435" s="3">
        <v>1.63095566514877</v>
      </c>
      <c r="AI1435" s="3">
        <v>2.0412350680669</v>
      </c>
      <c r="AJ1435" s="3">
        <v>2.25845725670115</v>
      </c>
      <c r="AK1435" s="3"/>
      <c r="AL1435" s="3"/>
      <c r="AM1435" s="3">
        <v>3000</v>
      </c>
      <c r="AN1435" s="5" t="s">
        <v>56</v>
      </c>
      <c r="AO1435" s="1"/>
      <c r="AP1435" s="1"/>
      <c r="AQ1435" s="1"/>
    </row>
    <row r="1436" spans="1:43">
      <c r="A1436" s="1" t="s">
        <v>3972</v>
      </c>
      <c r="B1436" s="1" t="s">
        <v>3973</v>
      </c>
      <c r="C1436" s="3">
        <v>4.71780821917808</v>
      </c>
      <c r="D1436" s="4">
        <v>42515</v>
      </c>
      <c r="E1436" s="3">
        <v>1.0328845335</v>
      </c>
      <c r="F1436" s="5" t="s">
        <v>3974</v>
      </c>
      <c r="G1436" s="5">
        <v>236</v>
      </c>
      <c r="H1436" s="5" t="s">
        <v>93</v>
      </c>
      <c r="I1436" s="3">
        <v>7.96170057761357</v>
      </c>
      <c r="J1436" s="3">
        <v>39.45</v>
      </c>
      <c r="K1436" s="3">
        <v>-0.014457831325298</v>
      </c>
      <c r="L1436" s="3">
        <v>94.796828543112</v>
      </c>
      <c r="M1436" s="3">
        <v>1.6013712047013</v>
      </c>
      <c r="N1436" s="3">
        <v>61.87624750499</v>
      </c>
      <c r="O1436" s="3">
        <v>29.023631840796</v>
      </c>
      <c r="P1436" s="3">
        <v>5.23138832997988</v>
      </c>
      <c r="Q1436" s="3">
        <v>35.3536012526096</v>
      </c>
      <c r="R1436" s="3">
        <v>9.95872033023736</v>
      </c>
      <c r="S1436" s="3">
        <v>51.9704072663346</v>
      </c>
      <c r="T1436" s="3">
        <v>40.497617787189</v>
      </c>
      <c r="U1436" s="3">
        <v>125.608960417573</v>
      </c>
      <c r="V1436" s="3">
        <v>30.6201550387597</v>
      </c>
      <c r="W1436" s="3">
        <v>107.202877319688</v>
      </c>
      <c r="X1436" s="3">
        <v>27.0287141073658</v>
      </c>
      <c r="Y1436" s="3"/>
      <c r="Z1436" s="3"/>
      <c r="AA1436" s="3">
        <v>0.155209428976856</v>
      </c>
      <c r="AB1436" s="3">
        <v>0.24185859263237</v>
      </c>
      <c r="AC1436" s="3">
        <v>-31.3727943936929</v>
      </c>
      <c r="AD1436" s="3">
        <v>0.874336552529629</v>
      </c>
      <c r="AE1436" s="5">
        <v>6</v>
      </c>
      <c r="AF1436" s="3">
        <v>2.29157775999166</v>
      </c>
      <c r="AG1436" s="3">
        <v>77.8108409420418</v>
      </c>
      <c r="AH1436" s="3">
        <v>50.9873245548434</v>
      </c>
      <c r="AI1436" s="3">
        <v>28.6752846207439</v>
      </c>
      <c r="AJ1436" s="3">
        <v>21.6728632803407</v>
      </c>
      <c r="AK1436" s="3"/>
      <c r="AL1436" s="3"/>
      <c r="AM1436" s="3"/>
      <c r="AN1436" s="5" t="s">
        <v>46</v>
      </c>
      <c r="AO1436" s="1"/>
      <c r="AP1436" s="1"/>
      <c r="AQ1436" s="1"/>
    </row>
    <row r="1437" spans="1:43">
      <c r="A1437" s="1" t="s">
        <v>3975</v>
      </c>
      <c r="B1437" s="1" t="s">
        <v>3976</v>
      </c>
      <c r="C1437" s="3">
        <v>4.2</v>
      </c>
      <c r="D1437" s="4">
        <v>42704</v>
      </c>
      <c r="E1437" s="3">
        <v>3.7592943027</v>
      </c>
      <c r="F1437" s="5" t="s">
        <v>3977</v>
      </c>
      <c r="G1437" s="5">
        <v>330</v>
      </c>
      <c r="H1437" s="5" t="s">
        <v>93</v>
      </c>
      <c r="I1437" s="3">
        <v>8.23764353469795</v>
      </c>
      <c r="J1437" s="3">
        <v>38</v>
      </c>
      <c r="K1437" s="3">
        <v>2.70014211274277</v>
      </c>
      <c r="L1437" s="3">
        <v>32.6065411298315</v>
      </c>
      <c r="M1437" s="3">
        <v>1.64088138771684</v>
      </c>
      <c r="N1437" s="3">
        <v>60.5788423153693</v>
      </c>
      <c r="O1437" s="3">
        <v>22.0720720720721</v>
      </c>
      <c r="P1437" s="3">
        <v>17.8571428571429</v>
      </c>
      <c r="Q1437" s="3">
        <v>45.0167224080268</v>
      </c>
      <c r="R1437" s="3">
        <v>3.61197110423117</v>
      </c>
      <c r="S1437" s="3">
        <v>91.6887709991158</v>
      </c>
      <c r="T1437" s="3">
        <v>7.83483324510323</v>
      </c>
      <c r="U1437" s="3">
        <v>146.083995459705</v>
      </c>
      <c r="V1437" s="3">
        <v>21.7054263565891</v>
      </c>
      <c r="W1437" s="3">
        <v>118.328298086606</v>
      </c>
      <c r="X1437" s="3">
        <v>21.6604244694132</v>
      </c>
      <c r="Y1437" s="3"/>
      <c r="Z1437" s="3"/>
      <c r="AA1437" s="3">
        <v>0.395092136494499</v>
      </c>
      <c r="AB1437" s="3">
        <v>0.367014955126525</v>
      </c>
      <c r="AC1437" s="3">
        <v>-25.0669045495094</v>
      </c>
      <c r="AD1437" s="3">
        <v>1.18352616561117</v>
      </c>
      <c r="AE1437" s="5">
        <v>5</v>
      </c>
      <c r="AF1437" s="3">
        <v>1.9738382626828</v>
      </c>
      <c r="AG1437" s="3">
        <v>88.0325458757269</v>
      </c>
      <c r="AH1437" s="3">
        <v>56.2725672744794</v>
      </c>
      <c r="AI1437" s="3">
        <v>27.5433445508117</v>
      </c>
      <c r="AJ1437" s="3">
        <v>21.584815753865</v>
      </c>
      <c r="AK1437" s="3"/>
      <c r="AL1437" s="3"/>
      <c r="AM1437" s="3"/>
      <c r="AN1437" s="5" t="s">
        <v>46</v>
      </c>
      <c r="AO1437" s="1"/>
      <c r="AP1437" s="1"/>
      <c r="AQ1437" s="1"/>
    </row>
    <row r="1438" spans="1:43">
      <c r="A1438" s="1" t="s">
        <v>3978</v>
      </c>
      <c r="B1438" s="1" t="s">
        <v>3979</v>
      </c>
      <c r="C1438" s="3">
        <v>4.42465753424658</v>
      </c>
      <c r="D1438" s="4">
        <v>42622</v>
      </c>
      <c r="E1438" s="3">
        <v>6.2517305383</v>
      </c>
      <c r="F1438" s="5" t="s">
        <v>3688</v>
      </c>
      <c r="G1438" s="5">
        <v>549</v>
      </c>
      <c r="H1438" s="5" t="s">
        <v>50</v>
      </c>
      <c r="I1438" s="3">
        <v>-0.0991080277502316</v>
      </c>
      <c r="J1438" s="3">
        <v>79.9464046449308</v>
      </c>
      <c r="K1438" s="3">
        <v>0</v>
      </c>
      <c r="L1438" s="3">
        <v>43.3820274457725</v>
      </c>
      <c r="M1438" s="3">
        <v>-0.198019801980203</v>
      </c>
      <c r="N1438" s="3">
        <v>72.3508459483526</v>
      </c>
      <c r="O1438" s="3">
        <v>0.793062800711924</v>
      </c>
      <c r="P1438" s="3">
        <v>31.4298766560073</v>
      </c>
      <c r="Q1438" s="3">
        <v>1.09483292370801</v>
      </c>
      <c r="R1438" s="3">
        <v>53.4041525832931</v>
      </c>
      <c r="S1438" s="3">
        <v>1.69105959595859</v>
      </c>
      <c r="T1438" s="3">
        <v>59.6610169491525</v>
      </c>
      <c r="U1438" s="3">
        <v>7.15665601543671</v>
      </c>
      <c r="V1438" s="3">
        <v>27.0897832817337</v>
      </c>
      <c r="W1438" s="3">
        <v>12.9390120673908</v>
      </c>
      <c r="X1438" s="3">
        <v>59.7626752966559</v>
      </c>
      <c r="Y1438" s="3"/>
      <c r="Z1438" s="3"/>
      <c r="AA1438" s="3">
        <v>0.0127080652258233</v>
      </c>
      <c r="AB1438" s="3">
        <v>0.323603419518995</v>
      </c>
      <c r="AC1438" s="3">
        <v>-3.0783052638446</v>
      </c>
      <c r="AD1438" s="3">
        <v>1.34216753462186</v>
      </c>
      <c r="AE1438" s="5">
        <v>3</v>
      </c>
      <c r="AF1438" s="3">
        <v>0.343937249681892</v>
      </c>
      <c r="AG1438" s="3">
        <v>2.63265938622013</v>
      </c>
      <c r="AH1438" s="3">
        <v>3.64406952299756</v>
      </c>
      <c r="AI1438" s="3">
        <v>4.32300716225191</v>
      </c>
      <c r="AJ1438" s="3">
        <v>4.1537016252492</v>
      </c>
      <c r="AK1438" s="3"/>
      <c r="AL1438" s="3"/>
      <c r="AM1438" s="3">
        <v>30</v>
      </c>
      <c r="AN1438" s="5" t="s">
        <v>56</v>
      </c>
      <c r="AO1438" s="1"/>
      <c r="AP1438" s="1"/>
      <c r="AQ1438" s="1"/>
    </row>
    <row r="1439" spans="1:43">
      <c r="A1439" s="1" t="s">
        <v>3980</v>
      </c>
      <c r="B1439" s="1" t="s">
        <v>3981</v>
      </c>
      <c r="C1439" s="3">
        <v>4.26027397260274</v>
      </c>
      <c r="D1439" s="4">
        <v>42682</v>
      </c>
      <c r="E1439" s="3">
        <v>9.4242505283</v>
      </c>
      <c r="F1439" s="5" t="s">
        <v>3982</v>
      </c>
      <c r="G1439" s="5">
        <v>1556</v>
      </c>
      <c r="H1439" s="5" t="s">
        <v>93</v>
      </c>
      <c r="I1439" s="3">
        <v>14.4291091593476</v>
      </c>
      <c r="J1439" s="3">
        <v>11.05</v>
      </c>
      <c r="K1439" s="3">
        <v>0.219780219780214</v>
      </c>
      <c r="L1439" s="3">
        <v>90.4856293359762</v>
      </c>
      <c r="M1439" s="3">
        <v>10.4116222760291</v>
      </c>
      <c r="N1439" s="3">
        <v>4.79041916167665</v>
      </c>
      <c r="O1439" s="3">
        <v>18.6619302237973</v>
      </c>
      <c r="P1439" s="3">
        <v>27.4647887323944</v>
      </c>
      <c r="Q1439" s="3">
        <v>30.9572812465669</v>
      </c>
      <c r="R1439" s="3">
        <v>15.4282765737874</v>
      </c>
      <c r="S1439" s="3">
        <v>56.9528251514958</v>
      </c>
      <c r="T1439" s="3">
        <v>34.8861831656961</v>
      </c>
      <c r="U1439" s="3">
        <v>112.695984388162</v>
      </c>
      <c r="V1439" s="3">
        <v>36.4894795127353</v>
      </c>
      <c r="W1439" s="3">
        <v>101.227469147691</v>
      </c>
      <c r="X1439" s="3">
        <v>30.2122347066167</v>
      </c>
      <c r="Y1439" s="3"/>
      <c r="Z1439" s="3"/>
      <c r="AA1439" s="3">
        <v>0.291446790856812</v>
      </c>
      <c r="AB1439" s="3">
        <v>0.243237074697805</v>
      </c>
      <c r="AC1439" s="3">
        <v>-24.8474125214436</v>
      </c>
      <c r="AD1439" s="3">
        <v>1.05426240085327</v>
      </c>
      <c r="AE1439" s="5">
        <v>2</v>
      </c>
      <c r="AF1439" s="3">
        <v>1.83019209260068</v>
      </c>
      <c r="AG1439" s="3">
        <v>51.5695532104769</v>
      </c>
      <c r="AH1439" s="3">
        <v>50.7556070788133</v>
      </c>
      <c r="AI1439" s="3">
        <v>25.0216729578275</v>
      </c>
      <c r="AJ1439" s="3">
        <v>24.4830754820733</v>
      </c>
      <c r="AK1439" s="3"/>
      <c r="AL1439" s="3"/>
      <c r="AM1439" s="3"/>
      <c r="AN1439" s="5" t="s">
        <v>51</v>
      </c>
      <c r="AO1439" s="1"/>
      <c r="AP1439" s="1"/>
      <c r="AQ1439" s="1"/>
    </row>
    <row r="1440" spans="1:43">
      <c r="A1440" s="1" t="s">
        <v>3983</v>
      </c>
      <c r="B1440" s="1" t="s">
        <v>3984</v>
      </c>
      <c r="C1440" s="3">
        <v>4.2958904109589</v>
      </c>
      <c r="D1440" s="4">
        <v>42669</v>
      </c>
      <c r="E1440" s="3">
        <v>2.6997597853</v>
      </c>
      <c r="F1440" s="5" t="s">
        <v>3985</v>
      </c>
      <c r="G1440" s="5">
        <v>866</v>
      </c>
      <c r="H1440" s="5" t="s">
        <v>45</v>
      </c>
      <c r="I1440" s="3">
        <v>-4.49756888168558</v>
      </c>
      <c r="J1440" s="3">
        <v>98.5668789808917</v>
      </c>
      <c r="K1440" s="3">
        <v>-2.75399690562147</v>
      </c>
      <c r="L1440" s="3">
        <v>99.8447204968944</v>
      </c>
      <c r="M1440" s="3">
        <v>-5.70114022804562</v>
      </c>
      <c r="N1440" s="3">
        <v>98.7301587301587</v>
      </c>
      <c r="O1440" s="3">
        <v>-6.07701589763748</v>
      </c>
      <c r="P1440" s="3">
        <v>98.6754966887417</v>
      </c>
      <c r="Q1440" s="3">
        <v>-7.75374157466788</v>
      </c>
      <c r="R1440" s="3">
        <v>97.6027397260274</v>
      </c>
      <c r="S1440" s="3">
        <v>7.65432804570796</v>
      </c>
      <c r="T1440" s="3">
        <v>51.9774011299435</v>
      </c>
      <c r="U1440" s="3">
        <v>15.1617570966808</v>
      </c>
      <c r="V1440" s="3">
        <v>60.9341825902335</v>
      </c>
      <c r="W1440" s="3">
        <v>20.4609337455396</v>
      </c>
      <c r="X1440" s="3">
        <v>54.9763033175355</v>
      </c>
      <c r="Y1440" s="3"/>
      <c r="Z1440" s="3"/>
      <c r="AA1440" s="3">
        <v>0.0709558435822157</v>
      </c>
      <c r="AB1440" s="3">
        <v>0.116611115803282</v>
      </c>
      <c r="AC1440" s="3">
        <v>-7.75374157466788</v>
      </c>
      <c r="AD1440" s="3">
        <v>0.824080381710277</v>
      </c>
      <c r="AE1440" s="5">
        <v>2</v>
      </c>
      <c r="AF1440" s="3">
        <v>0.605737108069728</v>
      </c>
      <c r="AG1440" s="3">
        <v>10.8110030086322</v>
      </c>
      <c r="AH1440" s="3">
        <v>7.69116455373622</v>
      </c>
      <c r="AI1440" s="3">
        <v>7.10312952642194</v>
      </c>
      <c r="AJ1440" s="3">
        <v>5.78508991304356</v>
      </c>
      <c r="AK1440" s="3"/>
      <c r="AL1440" s="3"/>
      <c r="AM1440" s="3"/>
      <c r="AN1440" s="5" t="s">
        <v>51</v>
      </c>
      <c r="AO1440" s="1"/>
      <c r="AP1440" s="1"/>
      <c r="AQ1440" s="1"/>
    </row>
    <row r="1441" spans="1:43">
      <c r="A1441" s="1" t="s">
        <v>3986</v>
      </c>
      <c r="B1441" s="1" t="s">
        <v>3987</v>
      </c>
      <c r="C1441" s="3">
        <v>4.57808219178082</v>
      </c>
      <c r="D1441" s="4">
        <v>42566</v>
      </c>
      <c r="E1441" s="3">
        <v>0.5511978518</v>
      </c>
      <c r="F1441" s="5" t="s">
        <v>3988</v>
      </c>
      <c r="G1441" s="5">
        <v>1672</v>
      </c>
      <c r="H1441" s="5" t="s">
        <v>226</v>
      </c>
      <c r="I1441" s="3">
        <v>0.827537635355232</v>
      </c>
      <c r="J1441" s="3">
        <v>78.9473684210526</v>
      </c>
      <c r="K1441" s="3">
        <v>0.40326115543087</v>
      </c>
      <c r="L1441" s="3">
        <v>60.4497354497355</v>
      </c>
      <c r="M1441" s="3">
        <v>0.0961370389791888</v>
      </c>
      <c r="N1441" s="3">
        <v>74.6121297602257</v>
      </c>
      <c r="O1441" s="3">
        <v>1.54268995478323</v>
      </c>
      <c r="P1441" s="3">
        <v>85.6918238993711</v>
      </c>
      <c r="Q1441" s="3">
        <v>1.45274160687395</v>
      </c>
      <c r="R1441" s="3">
        <v>89.051094890511</v>
      </c>
      <c r="S1441" s="3">
        <v>5.58679819304877</v>
      </c>
      <c r="T1441" s="3">
        <v>88.031914893617</v>
      </c>
      <c r="U1441" s="3">
        <v>7.2378277153558</v>
      </c>
      <c r="V1441" s="3">
        <v>96.5277777777778</v>
      </c>
      <c r="W1441" s="3">
        <v>10.8712487899322</v>
      </c>
      <c r="X1441" s="3">
        <v>92.0502092050209</v>
      </c>
      <c r="Y1441" s="3"/>
      <c r="Z1441" s="3"/>
      <c r="AA1441" s="3">
        <v>0.132774915474142</v>
      </c>
      <c r="AB1441" s="3">
        <v>0.177281883675249</v>
      </c>
      <c r="AC1441" s="3">
        <v>-2.5229984515894</v>
      </c>
      <c r="AD1441" s="3">
        <v>1.38459913035049</v>
      </c>
      <c r="AE1441" s="5">
        <v>2</v>
      </c>
      <c r="AF1441" s="3">
        <v>0.259717925440799</v>
      </c>
      <c r="AG1441" s="3">
        <v>5.12590592301578</v>
      </c>
      <c r="AH1441" s="3">
        <v>3.19473154048808</v>
      </c>
      <c r="AI1441" s="3">
        <v>3.19932698072771</v>
      </c>
      <c r="AJ1441" s="3">
        <v>3.19275325291044</v>
      </c>
      <c r="AK1441" s="3"/>
      <c r="AL1441" s="3"/>
      <c r="AM1441" s="3"/>
      <c r="AN1441" s="5" t="s">
        <v>46</v>
      </c>
      <c r="AO1441" s="1"/>
      <c r="AP1441" s="1"/>
      <c r="AQ1441" s="1"/>
    </row>
    <row r="1442" spans="1:43">
      <c r="A1442" s="1" t="s">
        <v>3989</v>
      </c>
      <c r="B1442" s="1" t="s">
        <v>3990</v>
      </c>
      <c r="C1442" s="3">
        <v>4.65753424657534</v>
      </c>
      <c r="D1442" s="4">
        <v>42537</v>
      </c>
      <c r="E1442" s="3">
        <v>100.0057834389</v>
      </c>
      <c r="F1442" s="5" t="s">
        <v>3991</v>
      </c>
      <c r="G1442" s="5">
        <v>1701</v>
      </c>
      <c r="H1442" s="5" t="s">
        <v>55</v>
      </c>
      <c r="I1442" s="3">
        <v>8.26037304910545</v>
      </c>
      <c r="J1442" s="3">
        <v>64.4283121597096</v>
      </c>
      <c r="K1442" s="3">
        <v>1.57142857142857</v>
      </c>
      <c r="L1442" s="3">
        <v>69.3785310734463</v>
      </c>
      <c r="M1442" s="3">
        <v>5.29433543132173</v>
      </c>
      <c r="N1442" s="3">
        <v>48.8330341113106</v>
      </c>
      <c r="O1442" s="3">
        <v>13.0815109343936</v>
      </c>
      <c r="P1442" s="3">
        <v>73.7086092715232</v>
      </c>
      <c r="Q1442" s="3">
        <v>16.2239476910503</v>
      </c>
      <c r="R1442" s="3">
        <v>71.4176829268293</v>
      </c>
      <c r="S1442" s="3">
        <v>51.68</v>
      </c>
      <c r="T1442" s="3">
        <v>71.6796875</v>
      </c>
      <c r="U1442" s="3">
        <v>209.803921568627</v>
      </c>
      <c r="V1442" s="3">
        <v>11.5176151761518</v>
      </c>
      <c r="W1442" s="3">
        <v>197.17868338558</v>
      </c>
      <c r="X1442" s="3">
        <v>5.50918196994992</v>
      </c>
      <c r="Y1442" s="3"/>
      <c r="Z1442" s="3"/>
      <c r="AA1442" s="3">
        <v>0.175904903009148</v>
      </c>
      <c r="AB1442" s="3">
        <v>0.313395062490832</v>
      </c>
      <c r="AC1442" s="3">
        <v>-32.9879101899827</v>
      </c>
      <c r="AD1442" s="3">
        <v>1.32400884940697</v>
      </c>
      <c r="AE1442" s="5">
        <v>7</v>
      </c>
      <c r="AF1442" s="3">
        <v>3.0601268806588</v>
      </c>
      <c r="AG1442" s="3">
        <v>71.2475901333119</v>
      </c>
      <c r="AH1442" s="3">
        <v>81.7254587923038</v>
      </c>
      <c r="AI1442" s="3">
        <v>42.473340237103</v>
      </c>
      <c r="AJ1442" s="3">
        <v>38.0623381641617</v>
      </c>
      <c r="AK1442" s="3"/>
      <c r="AL1442" s="3"/>
      <c r="AM1442" s="3"/>
      <c r="AN1442" s="5" t="s">
        <v>46</v>
      </c>
      <c r="AO1442" s="1"/>
      <c r="AP1442" s="1"/>
      <c r="AQ1442" s="1"/>
    </row>
    <row r="1443" spans="1:43">
      <c r="A1443" s="1" t="s">
        <v>3992</v>
      </c>
      <c r="B1443" s="1" t="s">
        <v>3993</v>
      </c>
      <c r="C1443" s="3">
        <v>3.74520547945205</v>
      </c>
      <c r="D1443" s="4">
        <v>42870</v>
      </c>
      <c r="E1443" s="3">
        <v>0.590166173</v>
      </c>
      <c r="F1443" s="5" t="s">
        <v>244</v>
      </c>
      <c r="G1443" s="5">
        <v>1368</v>
      </c>
      <c r="H1443" s="5" t="s">
        <v>93</v>
      </c>
      <c r="I1443" s="3">
        <v>16.6666666666667</v>
      </c>
      <c r="J1443" s="3">
        <v>4.65</v>
      </c>
      <c r="K1443" s="3">
        <v>2.37854251012147</v>
      </c>
      <c r="L1443" s="3">
        <v>37.7601585728444</v>
      </c>
      <c r="M1443" s="3">
        <v>7.32095490716181</v>
      </c>
      <c r="N1443" s="3">
        <v>15.0199600798403</v>
      </c>
      <c r="O1443" s="3">
        <v>29.0178571428571</v>
      </c>
      <c r="P1443" s="3">
        <v>5.28169014084507</v>
      </c>
      <c r="Q1443" s="3">
        <v>41.1723656664341</v>
      </c>
      <c r="R1443" s="3">
        <v>5.46955624355005</v>
      </c>
      <c r="S1443" s="3">
        <v>77.1453590192645</v>
      </c>
      <c r="T1443" s="3">
        <v>16.8343038644786</v>
      </c>
      <c r="U1443" s="3">
        <v>147.613219094247</v>
      </c>
      <c r="V1443" s="3">
        <v>21.2070874861573</v>
      </c>
      <c r="W1443" s="3">
        <v>104.757085020243</v>
      </c>
      <c r="X1443" s="3">
        <v>28.0898876404494</v>
      </c>
      <c r="Y1443" s="3"/>
      <c r="Z1443" s="3"/>
      <c r="AA1443" s="3">
        <v>0.307973467413242</v>
      </c>
      <c r="AB1443" s="3">
        <v>0.293637847837776</v>
      </c>
      <c r="AC1443" s="3">
        <v>-24.0494296577947</v>
      </c>
      <c r="AD1443" s="3">
        <v>1.1196906351876</v>
      </c>
      <c r="AE1443" s="5">
        <v>6</v>
      </c>
      <c r="AF1443" s="3">
        <v>1.94831927088743</v>
      </c>
      <c r="AG1443" s="3">
        <v>73.4648215521136</v>
      </c>
      <c r="AH1443" s="3">
        <v>56.1948635153442</v>
      </c>
      <c r="AI1443" s="3">
        <v>25.7884891192083</v>
      </c>
      <c r="AJ1443" s="3"/>
      <c r="AK1443" s="3"/>
      <c r="AL1443" s="3"/>
      <c r="AM1443" s="3"/>
      <c r="AN1443" s="5" t="s">
        <v>46</v>
      </c>
      <c r="AO1443" s="1"/>
      <c r="AP1443" s="1"/>
      <c r="AQ1443" s="1"/>
    </row>
    <row r="1444" spans="1:43">
      <c r="A1444" s="1" t="s">
        <v>3994</v>
      </c>
      <c r="B1444" s="1" t="s">
        <v>3995</v>
      </c>
      <c r="C1444" s="3">
        <v>4.76164383561644</v>
      </c>
      <c r="D1444" s="4">
        <v>42499</v>
      </c>
      <c r="E1444" s="3">
        <v>59.9286973784</v>
      </c>
      <c r="F1444" s="5" t="s">
        <v>423</v>
      </c>
      <c r="G1444" s="5">
        <v>710</v>
      </c>
      <c r="H1444" s="5" t="s">
        <v>50</v>
      </c>
      <c r="I1444" s="3">
        <v>0.0698812019566698</v>
      </c>
      <c r="J1444" s="3">
        <v>59.3568557391693</v>
      </c>
      <c r="K1444" s="3">
        <v>-0.0199481348493958</v>
      </c>
      <c r="L1444" s="3">
        <v>66.9322709163347</v>
      </c>
      <c r="M1444" s="3">
        <v>-0.159362549800793</v>
      </c>
      <c r="N1444" s="3">
        <v>65.4942119323241</v>
      </c>
      <c r="O1444" s="3">
        <v>0.683005222981111</v>
      </c>
      <c r="P1444" s="3">
        <v>49.6116948378255</v>
      </c>
      <c r="Q1444" s="3">
        <v>1.20141342756183</v>
      </c>
      <c r="R1444" s="3">
        <v>40.0289715113472</v>
      </c>
      <c r="S1444" s="3">
        <v>1.21541171357503</v>
      </c>
      <c r="T1444" s="3">
        <v>76.6101694915254</v>
      </c>
      <c r="U1444" s="3">
        <v>4.87187597637415</v>
      </c>
      <c r="V1444" s="3">
        <v>81.3467492260062</v>
      </c>
      <c r="W1444" s="3">
        <v>13.8043360198657</v>
      </c>
      <c r="X1444" s="3">
        <v>47.0334412081985</v>
      </c>
      <c r="Y1444" s="3"/>
      <c r="Z1444" s="3"/>
      <c r="AA1444" s="3">
        <v>-0.0107795404193084</v>
      </c>
      <c r="AB1444" s="3">
        <v>0.333386293398129</v>
      </c>
      <c r="AC1444" s="3">
        <v>-3.63401676073343</v>
      </c>
      <c r="AD1444" s="3">
        <v>1.20978758870692</v>
      </c>
      <c r="AE1444" s="5">
        <v>4</v>
      </c>
      <c r="AF1444" s="3">
        <v>0.361922883991939</v>
      </c>
      <c r="AG1444" s="3">
        <v>1.96479932067466</v>
      </c>
      <c r="AH1444" s="3">
        <v>2.78073173411395</v>
      </c>
      <c r="AI1444" s="3">
        <v>4.64108526333125</v>
      </c>
      <c r="AJ1444" s="3">
        <v>3.97203957213379</v>
      </c>
      <c r="AK1444" s="3"/>
      <c r="AL1444" s="3"/>
      <c r="AM1444" s="3">
        <v>1</v>
      </c>
      <c r="AN1444" s="5" t="s">
        <v>56</v>
      </c>
      <c r="AO1444" s="1"/>
      <c r="AP1444" s="1"/>
      <c r="AQ1444" s="1"/>
    </row>
    <row r="1445" spans="1:43">
      <c r="A1445" s="1" t="s">
        <v>3996</v>
      </c>
      <c r="B1445" s="1" t="s">
        <v>3997</v>
      </c>
      <c r="C1445" s="3">
        <v>4.71506849315069</v>
      </c>
      <c r="D1445" s="4">
        <v>42516</v>
      </c>
      <c r="E1445" s="3">
        <v>46.3673855423</v>
      </c>
      <c r="F1445" s="5" t="s">
        <v>2262</v>
      </c>
      <c r="G1445" s="5">
        <v>1659</v>
      </c>
      <c r="H1445" s="5" t="s">
        <v>45</v>
      </c>
      <c r="I1445" s="3">
        <v>0.669882100750281</v>
      </c>
      <c r="J1445" s="3">
        <v>57.1656050955414</v>
      </c>
      <c r="K1445" s="3">
        <v>0.329357308171633</v>
      </c>
      <c r="L1445" s="3">
        <v>58.8509316770186</v>
      </c>
      <c r="M1445" s="3">
        <v>-0.115207373271898</v>
      </c>
      <c r="N1445" s="3">
        <v>53.015873015873</v>
      </c>
      <c r="O1445" s="3">
        <v>1.69596464851413</v>
      </c>
      <c r="P1445" s="3">
        <v>54.3046357615894</v>
      </c>
      <c r="Q1445" s="3">
        <v>3.72477863022462</v>
      </c>
      <c r="R1445" s="3">
        <v>36.6438356164384</v>
      </c>
      <c r="S1445" s="3">
        <v>7.41478319906352</v>
      </c>
      <c r="T1445" s="3">
        <v>53.4839924670433</v>
      </c>
      <c r="U1445" s="3">
        <v>15.7693592726893</v>
      </c>
      <c r="V1445" s="3">
        <v>57.7494692144374</v>
      </c>
      <c r="W1445" s="3">
        <v>22.8609539376245</v>
      </c>
      <c r="X1445" s="3">
        <v>44.3127962085308</v>
      </c>
      <c r="Y1445" s="3"/>
      <c r="Z1445" s="3"/>
      <c r="AA1445" s="3">
        <v>0.183248130355567</v>
      </c>
      <c r="AB1445" s="3">
        <v>0.29577138903558</v>
      </c>
      <c r="AC1445" s="3">
        <v>-3.66690751445087</v>
      </c>
      <c r="AD1445" s="3">
        <v>1.93360153199544</v>
      </c>
      <c r="AE1445" s="5">
        <v>2</v>
      </c>
      <c r="AF1445" s="3">
        <v>0.537828865061161</v>
      </c>
      <c r="AG1445" s="3">
        <v>5.95205183060905</v>
      </c>
      <c r="AH1445" s="3">
        <v>8.54989758226925</v>
      </c>
      <c r="AI1445" s="3">
        <v>7.2678203628237</v>
      </c>
      <c r="AJ1445" s="3">
        <v>6.86366829531062</v>
      </c>
      <c r="AK1445" s="3"/>
      <c r="AL1445" s="3"/>
      <c r="AM1445" s="3"/>
      <c r="AN1445" s="5" t="s">
        <v>46</v>
      </c>
      <c r="AO1445" s="1"/>
      <c r="AP1445" s="1"/>
      <c r="AQ1445" s="1"/>
    </row>
    <row r="1446" spans="1:43">
      <c r="A1446" s="1" t="s">
        <v>3998</v>
      </c>
      <c r="B1446" s="1" t="s">
        <v>3999</v>
      </c>
      <c r="C1446" s="3">
        <v>4.64383561643836</v>
      </c>
      <c r="D1446" s="4">
        <v>42542</v>
      </c>
      <c r="E1446" s="3">
        <v>0.4879262918</v>
      </c>
      <c r="F1446" s="5" t="s">
        <v>2570</v>
      </c>
      <c r="G1446" s="5">
        <v>595</v>
      </c>
      <c r="H1446" s="5" t="s">
        <v>93</v>
      </c>
      <c r="I1446" s="3">
        <v>-6.67091688883737</v>
      </c>
      <c r="J1446" s="3">
        <v>99.3</v>
      </c>
      <c r="K1446" s="3">
        <v>2.416841569675</v>
      </c>
      <c r="L1446" s="3">
        <v>37.1655104063429</v>
      </c>
      <c r="M1446" s="3">
        <v>-12.0054644808743</v>
      </c>
      <c r="N1446" s="3">
        <v>99.500998003992</v>
      </c>
      <c r="O1446" s="3">
        <v>19.5560175217165</v>
      </c>
      <c r="P1446" s="3">
        <v>24.4969818913481</v>
      </c>
      <c r="Q1446" s="3">
        <v>6.52245815968777</v>
      </c>
      <c r="R1446" s="3">
        <v>78.6377708978328</v>
      </c>
      <c r="S1446" s="3">
        <v>34.0910983429095</v>
      </c>
      <c r="T1446" s="3">
        <v>58.3377448385389</v>
      </c>
      <c r="U1446" s="3">
        <v>52.9540273556231</v>
      </c>
      <c r="V1446" s="3">
        <v>64.6733111849391</v>
      </c>
      <c r="W1446" s="3">
        <v>58.9634748272458</v>
      </c>
      <c r="X1446" s="3">
        <v>51.7478152309613</v>
      </c>
      <c r="Y1446" s="3"/>
      <c r="Z1446" s="3"/>
      <c r="AA1446" s="3">
        <v>0.110632307590359</v>
      </c>
      <c r="AB1446" s="3">
        <v>0.156416062020101</v>
      </c>
      <c r="AC1446" s="3">
        <v>-20.6668068994531</v>
      </c>
      <c r="AD1446" s="3">
        <v>0.806836030164092</v>
      </c>
      <c r="AE1446" s="5">
        <v>2</v>
      </c>
      <c r="AF1446" s="3">
        <v>1.41962798024839</v>
      </c>
      <c r="AG1446" s="3">
        <v>30.0774738617197</v>
      </c>
      <c r="AH1446" s="3">
        <v>22.6686367027874</v>
      </c>
      <c r="AI1446" s="3">
        <v>16.3212114636666</v>
      </c>
      <c r="AJ1446" s="3">
        <v>12.4666249289089</v>
      </c>
      <c r="AK1446" s="3"/>
      <c r="AL1446" s="3"/>
      <c r="AM1446" s="3"/>
      <c r="AN1446" s="5" t="s">
        <v>46</v>
      </c>
      <c r="AO1446" s="1"/>
      <c r="AP1446" s="1"/>
      <c r="AQ1446" s="1"/>
    </row>
    <row r="1447" spans="1:43">
      <c r="A1447" s="1" t="s">
        <v>4000</v>
      </c>
      <c r="B1447" s="1" t="s">
        <v>4001</v>
      </c>
      <c r="C1447" s="3">
        <v>4.69315068493151</v>
      </c>
      <c r="D1447" s="4">
        <v>42524</v>
      </c>
      <c r="E1447" s="3">
        <v>0.590650002</v>
      </c>
      <c r="F1447" s="5" t="s">
        <v>4002</v>
      </c>
      <c r="G1447" s="5">
        <v>23</v>
      </c>
      <c r="H1447" s="5" t="s">
        <v>50</v>
      </c>
      <c r="I1447" s="3">
        <v>-0.256215600683265</v>
      </c>
      <c r="J1447" s="3">
        <v>90.4868244752121</v>
      </c>
      <c r="K1447" s="3">
        <v>-0.14250427512826</v>
      </c>
      <c r="L1447" s="3">
        <v>94.5108455068614</v>
      </c>
      <c r="M1447" s="3">
        <v>-0.369668246445498</v>
      </c>
      <c r="N1447" s="3">
        <v>89.4924309884239</v>
      </c>
      <c r="O1447" s="3">
        <v>0.0761687137008387</v>
      </c>
      <c r="P1447" s="3">
        <v>86.203746002741</v>
      </c>
      <c r="Q1447" s="3">
        <v>0.0571156592098986</v>
      </c>
      <c r="R1447" s="3">
        <v>90.8256880733945</v>
      </c>
      <c r="S1447" s="3">
        <v>0.152453549309178</v>
      </c>
      <c r="T1447" s="3">
        <v>92.7683615819209</v>
      </c>
      <c r="U1447" s="3">
        <v>3.62741052663932</v>
      </c>
      <c r="V1447" s="3">
        <v>92.4148606811145</v>
      </c>
      <c r="W1447" s="3">
        <v>10.9437454541284</v>
      </c>
      <c r="X1447" s="3">
        <v>80.151024811219</v>
      </c>
      <c r="Y1447" s="3"/>
      <c r="Z1447" s="3"/>
      <c r="AA1447" s="3">
        <v>-0.0702840548956534</v>
      </c>
      <c r="AB1447" s="3">
        <v>0.233609143435098</v>
      </c>
      <c r="AC1447" s="3">
        <v>-3.21588366890379</v>
      </c>
      <c r="AD1447" s="3">
        <v>1.09327738502712</v>
      </c>
      <c r="AE1447" s="5">
        <v>2</v>
      </c>
      <c r="AF1447" s="3">
        <v>0.290830848862257</v>
      </c>
      <c r="AG1447" s="3">
        <v>1.28290372268807</v>
      </c>
      <c r="AH1447" s="3">
        <v>2.1157856423526</v>
      </c>
      <c r="AI1447" s="3">
        <v>3.77622864152503</v>
      </c>
      <c r="AJ1447" s="3">
        <v>2.93555939266732</v>
      </c>
      <c r="AK1447" s="3"/>
      <c r="AL1447" s="3"/>
      <c r="AM1447" s="3"/>
      <c r="AN1447" s="5" t="s">
        <v>46</v>
      </c>
      <c r="AO1447" s="1"/>
      <c r="AP1447" s="1"/>
      <c r="AQ1447" s="1"/>
    </row>
    <row r="1448" spans="1:43">
      <c r="A1448" s="1" t="s">
        <v>4003</v>
      </c>
      <c r="B1448" s="1" t="s">
        <v>4004</v>
      </c>
      <c r="C1448" s="3">
        <v>3.16438356164384</v>
      </c>
      <c r="D1448" s="4">
        <v>43082</v>
      </c>
      <c r="E1448" s="3">
        <v>1.9320783832</v>
      </c>
      <c r="F1448" s="5" t="s">
        <v>4005</v>
      </c>
      <c r="G1448" s="5">
        <v>663</v>
      </c>
      <c r="H1448" s="5" t="s">
        <v>93</v>
      </c>
      <c r="I1448" s="3">
        <v>-0.573458829396004</v>
      </c>
      <c r="J1448" s="3">
        <v>95.05</v>
      </c>
      <c r="K1448" s="3">
        <v>-0.025070510811655</v>
      </c>
      <c r="L1448" s="3">
        <v>94.8959365708622</v>
      </c>
      <c r="M1448" s="3">
        <v>0.910988802429302</v>
      </c>
      <c r="N1448" s="3">
        <v>74.4011976047904</v>
      </c>
      <c r="O1448" s="3">
        <v>-0.962374270458219</v>
      </c>
      <c r="P1448" s="3">
        <v>96.7806841046278</v>
      </c>
      <c r="Q1448" s="3">
        <v>-1.07906976744187</v>
      </c>
      <c r="R1448" s="3">
        <v>95.562435500516</v>
      </c>
      <c r="S1448" s="3">
        <v>36.2867395762132</v>
      </c>
      <c r="T1448" s="3">
        <v>55.9555320275278</v>
      </c>
      <c r="U1448" s="3">
        <v>116.519614497082</v>
      </c>
      <c r="V1448" s="3">
        <v>34.9390919158361</v>
      </c>
      <c r="W1448" s="3">
        <v>72.760749485541</v>
      </c>
      <c r="X1448" s="3">
        <v>43.8202247191011</v>
      </c>
      <c r="Y1448" s="3"/>
      <c r="Z1448" s="3"/>
      <c r="AA1448" s="3">
        <v>0.139326371141423</v>
      </c>
      <c r="AB1448" s="3">
        <v>0.165941182467893</v>
      </c>
      <c r="AC1448" s="3">
        <v>-27.8268914473684</v>
      </c>
      <c r="AD1448" s="3">
        <v>0.716970192540558</v>
      </c>
      <c r="AE1448" s="5">
        <v>3</v>
      </c>
      <c r="AF1448" s="3">
        <v>1.73756862368194</v>
      </c>
      <c r="AG1448" s="3">
        <v>53.7032750336158</v>
      </c>
      <c r="AH1448" s="3">
        <v>50.8857169533927</v>
      </c>
      <c r="AI1448" s="3">
        <v>18.9367570917324</v>
      </c>
      <c r="AJ1448" s="3"/>
      <c r="AK1448" s="3"/>
      <c r="AL1448" s="3"/>
      <c r="AM1448" s="3"/>
      <c r="AN1448" s="5" t="s">
        <v>46</v>
      </c>
      <c r="AO1448" s="1"/>
      <c r="AP1448" s="1"/>
      <c r="AQ1448" s="1"/>
    </row>
    <row r="1449" spans="1:43">
      <c r="A1449" s="1" t="s">
        <v>4006</v>
      </c>
      <c r="B1449" s="1" t="s">
        <v>4007</v>
      </c>
      <c r="C1449" s="3">
        <v>4.61917808219178</v>
      </c>
      <c r="D1449" s="4">
        <v>42551</v>
      </c>
      <c r="E1449" s="3">
        <v>7.3463301785</v>
      </c>
      <c r="F1449" s="5" t="s">
        <v>4008</v>
      </c>
      <c r="G1449" s="5">
        <v>1687</v>
      </c>
      <c r="H1449" s="5" t="s">
        <v>55</v>
      </c>
      <c r="I1449" s="3">
        <v>20.3454231433506</v>
      </c>
      <c r="J1449" s="3">
        <v>2.05686630369026</v>
      </c>
      <c r="K1449" s="3">
        <v>3.07692307692308</v>
      </c>
      <c r="L1449" s="3">
        <v>39.6610169491525</v>
      </c>
      <c r="M1449" s="3">
        <v>17.3063973063973</v>
      </c>
      <c r="N1449" s="3">
        <v>0.299222022740874</v>
      </c>
      <c r="O1449" s="3">
        <v>31.2735493594574</v>
      </c>
      <c r="P1449" s="3">
        <v>6.35761589403973</v>
      </c>
      <c r="Q1449" s="3">
        <v>27.4323335771763</v>
      </c>
      <c r="R1449" s="3">
        <v>38.5670731707317</v>
      </c>
      <c r="S1449" s="3">
        <v>93.2334997226844</v>
      </c>
      <c r="T1449" s="3">
        <v>14.2578125</v>
      </c>
      <c r="U1449" s="3">
        <v>232.125834127741</v>
      </c>
      <c r="V1449" s="3">
        <v>5.96205962059621</v>
      </c>
      <c r="W1449" s="3">
        <v>259.175257731959</v>
      </c>
      <c r="X1449" s="3">
        <v>0.834724540901502</v>
      </c>
      <c r="Y1449" s="3"/>
      <c r="Z1449" s="3"/>
      <c r="AA1449" s="3">
        <v>0.313961772724231</v>
      </c>
      <c r="AB1449" s="3">
        <v>0.392494829927699</v>
      </c>
      <c r="AC1449" s="3">
        <v>-29.4334069168506</v>
      </c>
      <c r="AD1449" s="3">
        <v>1.80155166308546</v>
      </c>
      <c r="AE1449" s="5">
        <v>5</v>
      </c>
      <c r="AF1449" s="3">
        <v>3.5589857252961</v>
      </c>
      <c r="AG1449" s="3">
        <v>110.918482415503</v>
      </c>
      <c r="AH1449" s="3">
        <v>87.4103717023094</v>
      </c>
      <c r="AI1449" s="3">
        <v>51.3220512375233</v>
      </c>
      <c r="AJ1449" s="3">
        <v>38.3060102423668</v>
      </c>
      <c r="AK1449" s="3"/>
      <c r="AL1449" s="3"/>
      <c r="AM1449" s="3"/>
      <c r="AN1449" s="5" t="s">
        <v>46</v>
      </c>
      <c r="AO1449" s="1"/>
      <c r="AP1449" s="1"/>
      <c r="AQ1449" s="1"/>
    </row>
    <row r="1450" spans="1:43">
      <c r="A1450" s="1" t="s">
        <v>4009</v>
      </c>
      <c r="B1450" s="1" t="s">
        <v>4010</v>
      </c>
      <c r="C1450" s="3">
        <v>4.6958904109589</v>
      </c>
      <c r="D1450" s="4">
        <v>42523</v>
      </c>
      <c r="E1450" s="3">
        <v>40.6017605655</v>
      </c>
      <c r="F1450" s="5" t="s">
        <v>2064</v>
      </c>
      <c r="G1450" s="5">
        <v>171</v>
      </c>
      <c r="H1450" s="5" t="s">
        <v>64</v>
      </c>
      <c r="I1450" s="3">
        <v>0.253041093716412</v>
      </c>
      <c r="J1450" s="3">
        <v>69.6793002915452</v>
      </c>
      <c r="K1450" s="3">
        <v>0.0355269041277062</v>
      </c>
      <c r="L1450" s="3">
        <v>84.5481049562682</v>
      </c>
      <c r="M1450" s="3">
        <v>0.189192143792508</v>
      </c>
      <c r="N1450" s="3">
        <v>69.6793002915452</v>
      </c>
      <c r="O1450" s="3">
        <v>0.565036803724864</v>
      </c>
      <c r="P1450" s="3">
        <v>78.8011695906433</v>
      </c>
      <c r="Q1450" s="3">
        <v>1.05403992086882</v>
      </c>
      <c r="R1450" s="3">
        <v>77.0710059171598</v>
      </c>
      <c r="S1450" s="3">
        <v>1.85026976711998</v>
      </c>
      <c r="T1450" s="3">
        <v>81.7091454272864</v>
      </c>
      <c r="U1450" s="3">
        <v>4.15885285803515</v>
      </c>
      <c r="V1450" s="3">
        <v>83.3333333333333</v>
      </c>
      <c r="W1450" s="3">
        <v>7.58091384540774</v>
      </c>
      <c r="X1450" s="3">
        <v>79.1666666666667</v>
      </c>
      <c r="Y1450" s="3"/>
      <c r="Z1450" s="3"/>
      <c r="AA1450" s="3">
        <v>-0.317760639727203</v>
      </c>
      <c r="AB1450" s="3">
        <v>1.29450498012635</v>
      </c>
      <c r="AC1450" s="3">
        <v>0</v>
      </c>
      <c r="AD1450" s="3"/>
      <c r="AE1450" s="5"/>
      <c r="AF1450" s="3">
        <v>0.201346710368787</v>
      </c>
      <c r="AG1450" s="3">
        <v>1.39197860993818</v>
      </c>
      <c r="AH1450" s="3">
        <v>1.51809281552455</v>
      </c>
      <c r="AI1450" s="3">
        <v>1.85191402709741</v>
      </c>
      <c r="AJ1450" s="3">
        <v>2.02318368489331</v>
      </c>
      <c r="AK1450" s="3"/>
      <c r="AL1450" s="3"/>
      <c r="AM1450" s="3">
        <v>500</v>
      </c>
      <c r="AN1450" s="5" t="s">
        <v>56</v>
      </c>
      <c r="AO1450" s="1"/>
      <c r="AP1450" s="1"/>
      <c r="AQ1450" s="1"/>
    </row>
    <row r="1451" spans="1:43">
      <c r="A1451" s="1" t="s">
        <v>4011</v>
      </c>
      <c r="B1451" s="1" t="s">
        <v>4012</v>
      </c>
      <c r="C1451" s="3">
        <v>4.27945205479452</v>
      </c>
      <c r="D1451" s="4">
        <v>42675</v>
      </c>
      <c r="E1451" s="3">
        <v>11.8046949767</v>
      </c>
      <c r="F1451" s="5" t="s">
        <v>4013</v>
      </c>
      <c r="G1451" s="5">
        <v>512</v>
      </c>
      <c r="H1451" s="5" t="s">
        <v>45</v>
      </c>
      <c r="I1451" s="3">
        <v>1.23131046613895</v>
      </c>
      <c r="J1451" s="3">
        <v>46.656050955414</v>
      </c>
      <c r="K1451" s="3">
        <v>0.436300174520072</v>
      </c>
      <c r="L1451" s="3">
        <v>51.3975155279503</v>
      </c>
      <c r="M1451" s="3">
        <v>0.524017467248907</v>
      </c>
      <c r="N1451" s="3">
        <v>32.0634920634921</v>
      </c>
      <c r="O1451" s="3">
        <v>2.493321460374</v>
      </c>
      <c r="P1451" s="3">
        <v>42.0529801324503</v>
      </c>
      <c r="Q1451" s="3">
        <v>2.94129129030959</v>
      </c>
      <c r="R1451" s="3">
        <v>46.2328767123288</v>
      </c>
      <c r="S1451" s="3">
        <v>12.9852775940114</v>
      </c>
      <c r="T1451" s="3">
        <v>24.105461393597</v>
      </c>
      <c r="U1451" s="3">
        <v>20.1280250281156</v>
      </c>
      <c r="V1451" s="3">
        <v>41.1889596602972</v>
      </c>
      <c r="W1451" s="3">
        <v>24.0491178331876</v>
      </c>
      <c r="X1451" s="3">
        <v>40.521327014218</v>
      </c>
      <c r="Y1451" s="3"/>
      <c r="Z1451" s="3"/>
      <c r="AA1451" s="3">
        <v>0.272923468352367</v>
      </c>
      <c r="AB1451" s="3">
        <v>0.327315409121588</v>
      </c>
      <c r="AC1451" s="3">
        <v>-3.75939849624059</v>
      </c>
      <c r="AD1451" s="3">
        <v>1.97739590320946</v>
      </c>
      <c r="AE1451" s="5">
        <v>2</v>
      </c>
      <c r="AF1451" s="3">
        <v>0.597488030710197</v>
      </c>
      <c r="AG1451" s="3">
        <v>12.5093447615572</v>
      </c>
      <c r="AH1451" s="3">
        <v>9.35460752381487</v>
      </c>
      <c r="AI1451" s="3">
        <v>6.83016309067346</v>
      </c>
      <c r="AJ1451" s="3">
        <v>6.51510204749715</v>
      </c>
      <c r="AK1451" s="3"/>
      <c r="AL1451" s="3"/>
      <c r="AM1451" s="3">
        <v>10</v>
      </c>
      <c r="AN1451" s="5" t="s">
        <v>56</v>
      </c>
      <c r="AO1451" s="1"/>
      <c r="AP1451" s="1"/>
      <c r="AQ1451" s="1"/>
    </row>
    <row r="1452" spans="1:43">
      <c r="A1452" s="1" t="s">
        <v>4014</v>
      </c>
      <c r="B1452" s="1" t="s">
        <v>4015</v>
      </c>
      <c r="C1452" s="3">
        <v>4.6986301369863</v>
      </c>
      <c r="D1452" s="4">
        <v>42522</v>
      </c>
      <c r="E1452" s="3">
        <v>6.8402510312</v>
      </c>
      <c r="F1452" s="5" t="s">
        <v>4016</v>
      </c>
      <c r="G1452" s="5">
        <v>603</v>
      </c>
      <c r="H1452" s="5" t="s">
        <v>93</v>
      </c>
      <c r="I1452" s="3">
        <v>1.45929339477726</v>
      </c>
      <c r="J1452" s="3">
        <v>85.45</v>
      </c>
      <c r="K1452" s="3">
        <v>0.303720577069097</v>
      </c>
      <c r="L1452" s="3">
        <v>88.7512388503469</v>
      </c>
      <c r="M1452" s="3">
        <v>0.0757575757575674</v>
      </c>
      <c r="N1452" s="3">
        <v>84.7804391217565</v>
      </c>
      <c r="O1452" s="3">
        <v>3.68916797488225</v>
      </c>
      <c r="P1452" s="3">
        <v>82.8470824949698</v>
      </c>
      <c r="Q1452" s="3">
        <v>7.66096169519151</v>
      </c>
      <c r="R1452" s="3">
        <v>71.671826625387</v>
      </c>
      <c r="S1452" s="3">
        <v>14.1745894554883</v>
      </c>
      <c r="T1452" s="3">
        <v>88.7771307570143</v>
      </c>
      <c r="U1452" s="3">
        <v>26.4114832535885</v>
      </c>
      <c r="V1452" s="3">
        <v>88.4828349944629</v>
      </c>
      <c r="W1452" s="3">
        <v>32.4974924774323</v>
      </c>
      <c r="X1452" s="3">
        <v>79.2759051186018</v>
      </c>
      <c r="Y1452" s="3"/>
      <c r="Z1452" s="3"/>
      <c r="AA1452" s="3">
        <v>0.359271940517465</v>
      </c>
      <c r="AB1452" s="3">
        <v>0.709576808721739</v>
      </c>
      <c r="AC1452" s="3">
        <v>-2.29202037351442</v>
      </c>
      <c r="AD1452" s="3">
        <v>4.28224293310987</v>
      </c>
      <c r="AE1452" s="5">
        <v>1</v>
      </c>
      <c r="AF1452" s="3">
        <v>0.775359293869985</v>
      </c>
      <c r="AG1452" s="3">
        <v>13.691268797659</v>
      </c>
      <c r="AH1452" s="3">
        <v>12.303724660639</v>
      </c>
      <c r="AI1452" s="3">
        <v>9.637779895342</v>
      </c>
      <c r="AJ1452" s="3">
        <v>7.35333142412189</v>
      </c>
      <c r="AK1452" s="3"/>
      <c r="AL1452" s="3"/>
      <c r="AM1452" s="3">
        <v>10</v>
      </c>
      <c r="AN1452" s="5" t="s">
        <v>56</v>
      </c>
      <c r="AO1452" s="1"/>
      <c r="AP1452" s="1"/>
      <c r="AQ1452" s="1"/>
    </row>
    <row r="1453" spans="1:43">
      <c r="A1453" s="1" t="s">
        <v>4017</v>
      </c>
      <c r="B1453" s="1" t="s">
        <v>4018</v>
      </c>
      <c r="C1453" s="3">
        <v>4.78904109589041</v>
      </c>
      <c r="D1453" s="4">
        <v>42489</v>
      </c>
      <c r="E1453" s="3">
        <v>29.5106149628</v>
      </c>
      <c r="F1453" s="5" t="s">
        <v>197</v>
      </c>
      <c r="G1453" s="5">
        <v>1352</v>
      </c>
      <c r="H1453" s="5" t="s">
        <v>50</v>
      </c>
      <c r="I1453" s="3">
        <v>-0.204280155642018</v>
      </c>
      <c r="J1453" s="3">
        <v>88.0303707012059</v>
      </c>
      <c r="K1453" s="3">
        <v>-0.0584510472479172</v>
      </c>
      <c r="L1453" s="3">
        <v>82.647189021691</v>
      </c>
      <c r="M1453" s="3">
        <v>-0.272188198697371</v>
      </c>
      <c r="N1453" s="3">
        <v>82.5022261798753</v>
      </c>
      <c r="O1453" s="3">
        <v>0.821855212102074</v>
      </c>
      <c r="P1453" s="3">
        <v>26.7702147099132</v>
      </c>
      <c r="Q1453" s="3">
        <v>1.14484994282962</v>
      </c>
      <c r="R1453" s="3">
        <v>47.4167069048769</v>
      </c>
      <c r="S1453" s="3">
        <v>2.18470180326043</v>
      </c>
      <c r="T1453" s="3">
        <v>35.4237288135593</v>
      </c>
      <c r="U1453" s="3">
        <v>7.06365167532083</v>
      </c>
      <c r="V1453" s="3">
        <v>28.8699690402477</v>
      </c>
      <c r="W1453" s="3">
        <v>10.6612677543961</v>
      </c>
      <c r="X1453" s="3">
        <v>81.6612729234088</v>
      </c>
      <c r="Y1453" s="3"/>
      <c r="Z1453" s="3"/>
      <c r="AA1453" s="3">
        <v>0.0478925771830102</v>
      </c>
      <c r="AB1453" s="3">
        <v>0.26096951480089</v>
      </c>
      <c r="AC1453" s="3">
        <v>-2.98205246203406</v>
      </c>
      <c r="AD1453" s="3">
        <v>1.14957178272982</v>
      </c>
      <c r="AE1453" s="5">
        <v>4</v>
      </c>
      <c r="AF1453" s="3">
        <v>0.289490823898227</v>
      </c>
      <c r="AG1453" s="3">
        <v>3.26878345505963</v>
      </c>
      <c r="AH1453" s="3">
        <v>3.43892051442929</v>
      </c>
      <c r="AI1453" s="3">
        <v>3.68345882047372</v>
      </c>
      <c r="AJ1453" s="3">
        <v>3.10736008003161</v>
      </c>
      <c r="AK1453" s="3"/>
      <c r="AL1453" s="3"/>
      <c r="AM1453" s="3"/>
      <c r="AN1453" s="5" t="s">
        <v>51</v>
      </c>
      <c r="AO1453" s="1"/>
      <c r="AP1453" s="1"/>
      <c r="AQ1453" s="1"/>
    </row>
    <row r="1454" spans="1:43">
      <c r="A1454" s="1" t="s">
        <v>4019</v>
      </c>
      <c r="B1454" s="1" t="s">
        <v>4020</v>
      </c>
      <c r="C1454" s="3">
        <v>4.69315068493151</v>
      </c>
      <c r="D1454" s="4">
        <v>42524</v>
      </c>
      <c r="E1454" s="3">
        <v>2.7243299176</v>
      </c>
      <c r="F1454" s="5" t="s">
        <v>2064</v>
      </c>
      <c r="G1454" s="5">
        <v>1714</v>
      </c>
      <c r="H1454" s="5" t="s">
        <v>93</v>
      </c>
      <c r="I1454" s="3">
        <v>5.062674942193</v>
      </c>
      <c r="J1454" s="3">
        <v>52.3</v>
      </c>
      <c r="K1454" s="3">
        <v>2.02682739466997</v>
      </c>
      <c r="L1454" s="3">
        <v>44.1526263627354</v>
      </c>
      <c r="M1454" s="3">
        <v>2.3352299668089</v>
      </c>
      <c r="N1454" s="3">
        <v>50.8483033932136</v>
      </c>
      <c r="O1454" s="3">
        <v>9.66020959034613</v>
      </c>
      <c r="P1454" s="3">
        <v>51.5090543259557</v>
      </c>
      <c r="Q1454" s="3">
        <v>23.5934144595562</v>
      </c>
      <c r="R1454" s="3">
        <v>30.030959752322</v>
      </c>
      <c r="S1454" s="3">
        <v>40.7286657429293</v>
      </c>
      <c r="T1454" s="3">
        <v>51.2969825304394</v>
      </c>
      <c r="U1454" s="3">
        <v>67.6147946801281</v>
      </c>
      <c r="V1454" s="3">
        <v>56.2015503875969</v>
      </c>
      <c r="W1454" s="3">
        <v>69.607072691552</v>
      </c>
      <c r="X1454" s="3">
        <v>45.1935081148564</v>
      </c>
      <c r="Y1454" s="3"/>
      <c r="Z1454" s="3"/>
      <c r="AA1454" s="3">
        <v>0.272749648153951</v>
      </c>
      <c r="AB1454" s="3">
        <v>0.310840605874526</v>
      </c>
      <c r="AC1454" s="3">
        <v>-14.9332719742292</v>
      </c>
      <c r="AD1454" s="3">
        <v>1.28692585828083</v>
      </c>
      <c r="AE1454" s="5">
        <v>3</v>
      </c>
      <c r="AF1454" s="3">
        <v>1.45102369422512</v>
      </c>
      <c r="AG1454" s="3">
        <v>36.3643390991758</v>
      </c>
      <c r="AH1454" s="3">
        <v>30.3304862447377</v>
      </c>
      <c r="AI1454" s="3">
        <v>19.3576113463391</v>
      </c>
      <c r="AJ1454" s="3">
        <v>15.8111029384866</v>
      </c>
      <c r="AK1454" s="3"/>
      <c r="AL1454" s="3"/>
      <c r="AM1454" s="3">
        <v>10</v>
      </c>
      <c r="AN1454" s="5" t="s">
        <v>56</v>
      </c>
      <c r="AO1454" s="1"/>
      <c r="AP1454" s="1"/>
      <c r="AQ1454" s="1"/>
    </row>
    <row r="1455" spans="1:43">
      <c r="A1455" s="1" t="s">
        <v>4021</v>
      </c>
      <c r="B1455" s="1" t="s">
        <v>4022</v>
      </c>
      <c r="C1455" s="3">
        <v>4.75068493150685</v>
      </c>
      <c r="D1455" s="4">
        <v>42503</v>
      </c>
      <c r="E1455" s="3">
        <v>2.7366234717</v>
      </c>
      <c r="F1455" s="5" t="s">
        <v>3910</v>
      </c>
      <c r="G1455" s="5">
        <v>1000</v>
      </c>
      <c r="H1455" s="5" t="s">
        <v>45</v>
      </c>
      <c r="I1455" s="3">
        <v>-0.0874661068835694</v>
      </c>
      <c r="J1455" s="3">
        <v>76.2738853503185</v>
      </c>
      <c r="K1455" s="3">
        <v>0.00875503414463741</v>
      </c>
      <c r="L1455" s="3">
        <v>81.055900621118</v>
      </c>
      <c r="M1455" s="3">
        <v>-0.183502271932887</v>
      </c>
      <c r="N1455" s="3">
        <v>56.3492063492063</v>
      </c>
      <c r="O1455" s="3">
        <v>-0.296761805010015</v>
      </c>
      <c r="P1455" s="3">
        <v>83.6092715231788</v>
      </c>
      <c r="Q1455" s="3">
        <v>0.581139385401095</v>
      </c>
      <c r="R1455" s="3">
        <v>74.3150684931507</v>
      </c>
      <c r="S1455" s="3">
        <v>3.15152609716455</v>
      </c>
      <c r="T1455" s="3">
        <v>80.0376647834275</v>
      </c>
      <c r="U1455" s="3">
        <v>8.52808619818511</v>
      </c>
      <c r="V1455" s="3">
        <v>85.7749469214437</v>
      </c>
      <c r="W1455" s="3">
        <v>11.9831001782772</v>
      </c>
      <c r="X1455" s="3">
        <v>86.0189573459716</v>
      </c>
      <c r="Y1455" s="3"/>
      <c r="Z1455" s="3"/>
      <c r="AA1455" s="3">
        <v>0.105730252419055</v>
      </c>
      <c r="AB1455" s="3">
        <v>0.15918682335244</v>
      </c>
      <c r="AC1455" s="3">
        <v>-2.7482269503546</v>
      </c>
      <c r="AD1455" s="3">
        <v>1.39636074037867</v>
      </c>
      <c r="AE1455" s="5">
        <v>3</v>
      </c>
      <c r="AF1455" s="3">
        <v>0.312762752207789</v>
      </c>
      <c r="AG1455" s="3">
        <v>3.62743129209</v>
      </c>
      <c r="AH1455" s="3">
        <v>3.95203851183741</v>
      </c>
      <c r="AI1455" s="3">
        <v>3.84720816697068</v>
      </c>
      <c r="AJ1455" s="3">
        <v>3.86116956445439</v>
      </c>
      <c r="AK1455" s="3"/>
      <c r="AL1455" s="3"/>
      <c r="AM1455" s="3"/>
      <c r="AN1455" s="5" t="s">
        <v>51</v>
      </c>
      <c r="AO1455" s="1"/>
      <c r="AP1455" s="1"/>
      <c r="AQ1455" s="1"/>
    </row>
    <row r="1456" spans="1:43">
      <c r="A1456" s="1" t="s">
        <v>4023</v>
      </c>
      <c r="B1456" s="1" t="s">
        <v>4024</v>
      </c>
      <c r="C1456" s="3">
        <v>4.71506849315069</v>
      </c>
      <c r="D1456" s="4">
        <v>42516</v>
      </c>
      <c r="E1456" s="3">
        <v>3.1698483863</v>
      </c>
      <c r="F1456" s="5" t="s">
        <v>4025</v>
      </c>
      <c r="G1456" s="5">
        <v>1722</v>
      </c>
      <c r="H1456" s="5" t="s">
        <v>45</v>
      </c>
      <c r="I1456" s="3">
        <v>1.54109589041095</v>
      </c>
      <c r="J1456" s="3">
        <v>38.8535031847134</v>
      </c>
      <c r="K1456" s="3">
        <v>0.764655904842808</v>
      </c>
      <c r="L1456" s="3">
        <v>27.9503105590062</v>
      </c>
      <c r="M1456" s="3">
        <v>0.593723494486833</v>
      </c>
      <c r="N1456" s="3">
        <v>29.3650793650794</v>
      </c>
      <c r="O1456" s="3">
        <v>3.31010452961672</v>
      </c>
      <c r="P1456" s="3">
        <v>32.6158940397351</v>
      </c>
      <c r="Q1456" s="3">
        <v>4.21792618629173</v>
      </c>
      <c r="R1456" s="3">
        <v>29.9657534246575</v>
      </c>
      <c r="S1456" s="3">
        <v>10.2230483271375</v>
      </c>
      <c r="T1456" s="3">
        <v>36.5348399246704</v>
      </c>
      <c r="U1456" s="3">
        <v>19.2352636764132</v>
      </c>
      <c r="V1456" s="3">
        <v>44.5859872611465</v>
      </c>
      <c r="W1456" s="3">
        <v>21.2441828860258</v>
      </c>
      <c r="X1456" s="3">
        <v>50.4739336492891</v>
      </c>
      <c r="Y1456" s="3"/>
      <c r="Z1456" s="3"/>
      <c r="AA1456" s="3">
        <v>0.259467201336561</v>
      </c>
      <c r="AB1456" s="3">
        <v>0.272874297262306</v>
      </c>
      <c r="AC1456" s="3">
        <v>-3.65168539325844</v>
      </c>
      <c r="AD1456" s="3">
        <v>1.81269009613303</v>
      </c>
      <c r="AE1456" s="5">
        <v>2</v>
      </c>
      <c r="AF1456" s="3">
        <v>0.484140021018929</v>
      </c>
      <c r="AG1456" s="3">
        <v>9.55735108673099</v>
      </c>
      <c r="AH1456" s="3">
        <v>9.51782189896895</v>
      </c>
      <c r="AI1456" s="3">
        <v>6.02437679213457</v>
      </c>
      <c r="AJ1456" s="3">
        <v>4.99603164767257</v>
      </c>
      <c r="AK1456" s="3"/>
      <c r="AL1456" s="3"/>
      <c r="AM1456" s="3"/>
      <c r="AN1456" s="5" t="s">
        <v>46</v>
      </c>
      <c r="AO1456" s="1"/>
      <c r="AP1456" s="1"/>
      <c r="AQ1456" s="1"/>
    </row>
    <row r="1457" spans="1:43">
      <c r="A1457" s="1" t="s">
        <v>4026</v>
      </c>
      <c r="B1457" s="1" t="s">
        <v>4027</v>
      </c>
      <c r="C1457" s="3">
        <v>4.54520547945206</v>
      </c>
      <c r="D1457" s="4">
        <v>42578</v>
      </c>
      <c r="E1457" s="3">
        <v>3.669452512</v>
      </c>
      <c r="F1457" s="5" t="s">
        <v>911</v>
      </c>
      <c r="G1457" s="5">
        <v>1660</v>
      </c>
      <c r="H1457" s="5" t="s">
        <v>45</v>
      </c>
      <c r="I1457" s="3">
        <v>-0.258925068654363</v>
      </c>
      <c r="J1457" s="3">
        <v>79.9363057324841</v>
      </c>
      <c r="K1457" s="3">
        <v>0.22075055187639</v>
      </c>
      <c r="L1457" s="3">
        <v>66.1490683229814</v>
      </c>
      <c r="M1457" s="3">
        <v>-1.37326402358599</v>
      </c>
      <c r="N1457" s="3">
        <v>83.8095238095238</v>
      </c>
      <c r="O1457" s="3">
        <v>-0.0235941801022388</v>
      </c>
      <c r="P1457" s="3">
        <v>80.1324503311258</v>
      </c>
      <c r="Q1457" s="3">
        <v>3.46736122415759</v>
      </c>
      <c r="R1457" s="3">
        <v>40.0684931506849</v>
      </c>
      <c r="S1457" s="3">
        <v>9.9463760595053</v>
      </c>
      <c r="T1457" s="3">
        <v>39.1713747645951</v>
      </c>
      <c r="U1457" s="3">
        <v>22.2307692307692</v>
      </c>
      <c r="V1457" s="3">
        <v>34.1825902335456</v>
      </c>
      <c r="W1457" s="3">
        <v>30.2993029930299</v>
      </c>
      <c r="X1457" s="3">
        <v>22.0379146919431</v>
      </c>
      <c r="Y1457" s="3"/>
      <c r="Z1457" s="3"/>
      <c r="AA1457" s="3">
        <v>0.171886853568952</v>
      </c>
      <c r="AB1457" s="3">
        <v>0.245548554500006</v>
      </c>
      <c r="AC1457" s="3">
        <v>-8.31000699790063</v>
      </c>
      <c r="AD1457" s="3">
        <v>1.10775071904591</v>
      </c>
      <c r="AE1457" s="5">
        <v>2</v>
      </c>
      <c r="AF1457" s="3">
        <v>0.733464348350068</v>
      </c>
      <c r="AG1457" s="3">
        <v>8.55235182214651</v>
      </c>
      <c r="AH1457" s="3">
        <v>12.4648242363275</v>
      </c>
      <c r="AI1457" s="3">
        <v>8.94424312402371</v>
      </c>
      <c r="AJ1457" s="3">
        <v>6.39428682941925</v>
      </c>
      <c r="AK1457" s="3"/>
      <c r="AL1457" s="3"/>
      <c r="AM1457" s="3"/>
      <c r="AN1457" s="5" t="s">
        <v>46</v>
      </c>
      <c r="AO1457" s="1"/>
      <c r="AP1457" s="1"/>
      <c r="AQ1457" s="1"/>
    </row>
    <row r="1458" spans="1:43">
      <c r="A1458" s="1" t="s">
        <v>4028</v>
      </c>
      <c r="B1458" s="1" t="s">
        <v>4029</v>
      </c>
      <c r="C1458" s="3">
        <v>4.71232876712329</v>
      </c>
      <c r="D1458" s="4">
        <v>42517</v>
      </c>
      <c r="E1458" s="3">
        <v>0.6325897133</v>
      </c>
      <c r="F1458" s="5" t="s">
        <v>1911</v>
      </c>
      <c r="G1458" s="5">
        <v>195</v>
      </c>
      <c r="H1458" s="5" t="s">
        <v>50</v>
      </c>
      <c r="I1458" s="3">
        <v>-4.7001620745543</v>
      </c>
      <c r="J1458" s="3">
        <v>99.8660116123269</v>
      </c>
      <c r="K1458" s="3">
        <v>-2.97029702970297</v>
      </c>
      <c r="L1458" s="3">
        <v>100</v>
      </c>
      <c r="M1458" s="3">
        <v>-4.46791226645005</v>
      </c>
      <c r="N1458" s="3">
        <v>99.86642920748</v>
      </c>
      <c r="O1458" s="3">
        <v>-4.39024390243903</v>
      </c>
      <c r="P1458" s="3">
        <v>99.1320237551393</v>
      </c>
      <c r="Q1458" s="3">
        <v>-3.44827586206897</v>
      </c>
      <c r="R1458" s="3">
        <v>98.8894253983583</v>
      </c>
      <c r="S1458" s="3">
        <v>-2.24438902743143</v>
      </c>
      <c r="T1458" s="3">
        <v>98.6440677966102</v>
      </c>
      <c r="U1458" s="3">
        <v>4.53333333333333</v>
      </c>
      <c r="V1458" s="3">
        <v>85.9907120743034</v>
      </c>
      <c r="W1458" s="3">
        <v>13.6231884057971</v>
      </c>
      <c r="X1458" s="3">
        <v>49.0830636461704</v>
      </c>
      <c r="Y1458" s="3"/>
      <c r="Z1458" s="3"/>
      <c r="AA1458" s="3">
        <v>-0.12834563548955</v>
      </c>
      <c r="AB1458" s="3">
        <v>0.191886222432274</v>
      </c>
      <c r="AC1458" s="3">
        <v>-4.93527508090614</v>
      </c>
      <c r="AD1458" s="3">
        <v>0.87960023519605</v>
      </c>
      <c r="AE1458" s="5">
        <v>2</v>
      </c>
      <c r="AF1458" s="3">
        <v>0.454940859226669</v>
      </c>
      <c r="AG1458" s="3">
        <v>-0.718503041212692</v>
      </c>
      <c r="AH1458" s="3">
        <v>2.57722360408215</v>
      </c>
      <c r="AI1458" s="3">
        <v>4.50488479447861</v>
      </c>
      <c r="AJ1458" s="3">
        <v>3.95196458974183</v>
      </c>
      <c r="AK1458" s="3"/>
      <c r="AL1458" s="3"/>
      <c r="AM1458" s="3"/>
      <c r="AN1458" s="5" t="s">
        <v>51</v>
      </c>
      <c r="AO1458" s="1"/>
      <c r="AP1458" s="1"/>
      <c r="AQ1458" s="1"/>
    </row>
    <row r="1459" spans="1:43">
      <c r="A1459" s="1" t="s">
        <v>4030</v>
      </c>
      <c r="B1459" s="1" t="s">
        <v>4031</v>
      </c>
      <c r="C1459" s="3">
        <v>4.43013698630137</v>
      </c>
      <c r="D1459" s="4">
        <v>42620</v>
      </c>
      <c r="E1459" s="3">
        <v>7.1794560215</v>
      </c>
      <c r="F1459" s="5" t="s">
        <v>89</v>
      </c>
      <c r="G1459" s="5">
        <v>1618</v>
      </c>
      <c r="H1459" s="5" t="s">
        <v>93</v>
      </c>
      <c r="I1459" s="3">
        <v>2.06422018348623</v>
      </c>
      <c r="J1459" s="3">
        <v>79.85</v>
      </c>
      <c r="K1459" s="3">
        <v>0.678733031674205</v>
      </c>
      <c r="L1459" s="3">
        <v>80.2775024777007</v>
      </c>
      <c r="M1459" s="3">
        <v>0.830815709969788</v>
      </c>
      <c r="N1459" s="3">
        <v>75.998003992016</v>
      </c>
      <c r="O1459" s="3">
        <v>4.46009389671361</v>
      </c>
      <c r="P1459" s="3">
        <v>77.6156941649899</v>
      </c>
      <c r="Q1459" s="3">
        <v>7.99064085217012</v>
      </c>
      <c r="R1459" s="3">
        <v>69.8142414860681</v>
      </c>
      <c r="S1459" s="3">
        <v>16.8230488546623</v>
      </c>
      <c r="T1459" s="3">
        <v>83.4833245103229</v>
      </c>
      <c r="U1459" s="3">
        <v>26.8077878438271</v>
      </c>
      <c r="V1459" s="3">
        <v>88.0398671096346</v>
      </c>
      <c r="W1459" s="3">
        <v>33.7273968252666</v>
      </c>
      <c r="X1459" s="3">
        <v>77.4656679151061</v>
      </c>
      <c r="Y1459" s="3"/>
      <c r="Z1459" s="3"/>
      <c r="AA1459" s="3">
        <v>0.405382599463092</v>
      </c>
      <c r="AB1459" s="3">
        <v>0.598910695335652</v>
      </c>
      <c r="AC1459" s="3">
        <v>-2.83241542092839</v>
      </c>
      <c r="AD1459" s="3">
        <v>3.58461134027581</v>
      </c>
      <c r="AE1459" s="5">
        <v>2</v>
      </c>
      <c r="AF1459" s="3">
        <v>0.797771684528845</v>
      </c>
      <c r="AG1459" s="3">
        <v>14.4564574089698</v>
      </c>
      <c r="AH1459" s="3">
        <v>12.913102834971</v>
      </c>
      <c r="AI1459" s="3">
        <v>10.841700737116</v>
      </c>
      <c r="AJ1459" s="3">
        <v>13.0987372319724</v>
      </c>
      <c r="AK1459" s="3"/>
      <c r="AL1459" s="3"/>
      <c r="AM1459" s="3">
        <v>10</v>
      </c>
      <c r="AN1459" s="5" t="s">
        <v>56</v>
      </c>
      <c r="AO1459" s="1"/>
      <c r="AP1459" s="1"/>
      <c r="AQ1459" s="1"/>
    </row>
    <row r="1460" spans="1:43">
      <c r="A1460" s="1" t="s">
        <v>4032</v>
      </c>
      <c r="B1460" s="1" t="s">
        <v>4033</v>
      </c>
      <c r="C1460" s="3">
        <v>4.25205479452055</v>
      </c>
      <c r="D1460" s="4">
        <v>42685</v>
      </c>
      <c r="E1460" s="3">
        <v>1.025903979</v>
      </c>
      <c r="F1460" s="5" t="s">
        <v>4034</v>
      </c>
      <c r="G1460" s="5">
        <v>1553</v>
      </c>
      <c r="H1460" s="5" t="s">
        <v>93</v>
      </c>
      <c r="I1460" s="3">
        <v>0.800533689126078</v>
      </c>
      <c r="J1460" s="3">
        <v>89.7</v>
      </c>
      <c r="K1460" s="3">
        <v>1.40939597315437</v>
      </c>
      <c r="L1460" s="3">
        <v>55.2527254707631</v>
      </c>
      <c r="M1460" s="3">
        <v>-1.30633572828217</v>
      </c>
      <c r="N1460" s="3">
        <v>90.4690618762475</v>
      </c>
      <c r="O1460" s="3">
        <v>2.71923861318829</v>
      </c>
      <c r="P1460" s="3">
        <v>87.625754527163</v>
      </c>
      <c r="Q1460" s="3">
        <v>2.64945652173912</v>
      </c>
      <c r="R1460" s="3">
        <v>90.1960784313726</v>
      </c>
      <c r="S1460" s="3">
        <v>34.4306049822064</v>
      </c>
      <c r="T1460" s="3">
        <v>58.0730545262043</v>
      </c>
      <c r="U1460" s="3">
        <v>91.2658227848101</v>
      </c>
      <c r="V1460" s="3">
        <v>44.0753045404208</v>
      </c>
      <c r="W1460" s="3">
        <v>51.8592964824121</v>
      </c>
      <c r="X1460" s="3">
        <v>57.6779026217228</v>
      </c>
      <c r="Y1460" s="3"/>
      <c r="Z1460" s="3"/>
      <c r="AA1460" s="3">
        <v>0.177292178404545</v>
      </c>
      <c r="AB1460" s="3">
        <v>0.134211523893144</v>
      </c>
      <c r="AC1460" s="3">
        <v>-31.3084112149533</v>
      </c>
      <c r="AD1460" s="3">
        <v>0.476334403577509</v>
      </c>
      <c r="AE1460" s="5">
        <v>2</v>
      </c>
      <c r="AF1460" s="3">
        <v>1.16615072723049</v>
      </c>
      <c r="AG1460" s="3">
        <v>31.7214617726268</v>
      </c>
      <c r="AH1460" s="3">
        <v>39.0397745457104</v>
      </c>
      <c r="AI1460" s="3">
        <v>14.4292544452809</v>
      </c>
      <c r="AJ1460" s="3">
        <v>12.6165594736092</v>
      </c>
      <c r="AK1460" s="3"/>
      <c r="AL1460" s="3"/>
      <c r="AM1460" s="3"/>
      <c r="AN1460" s="5" t="s">
        <v>46</v>
      </c>
      <c r="AO1460" s="1"/>
      <c r="AP1460" s="1"/>
      <c r="AQ1460" s="1"/>
    </row>
    <row r="1461" spans="1:43">
      <c r="A1461" s="1" t="s">
        <v>4035</v>
      </c>
      <c r="B1461" s="1" t="s">
        <v>4036</v>
      </c>
      <c r="C1461" s="3">
        <v>4.60547945205479</v>
      </c>
      <c r="D1461" s="4">
        <v>42556</v>
      </c>
      <c r="E1461" s="3">
        <v>2.0463167297</v>
      </c>
      <c r="F1461" s="5" t="s">
        <v>1885</v>
      </c>
      <c r="G1461" s="5">
        <v>1682</v>
      </c>
      <c r="H1461" s="5" t="s">
        <v>93</v>
      </c>
      <c r="I1461" s="3">
        <v>8.72727272727274</v>
      </c>
      <c r="J1461" s="3">
        <v>35.75</v>
      </c>
      <c r="K1461" s="3">
        <v>3.46020761245675</v>
      </c>
      <c r="L1461" s="3">
        <v>20.5649157581764</v>
      </c>
      <c r="M1461" s="3">
        <v>4.91228070175439</v>
      </c>
      <c r="N1461" s="3">
        <v>29.940119760479</v>
      </c>
      <c r="O1461" s="3">
        <v>16.7208848405986</v>
      </c>
      <c r="P1461" s="3">
        <v>33.3501006036217</v>
      </c>
      <c r="Q1461" s="3">
        <v>30.3779069767442</v>
      </c>
      <c r="R1461" s="3">
        <v>16.7698658410733</v>
      </c>
      <c r="S1461" s="3">
        <v>70.6945765937203</v>
      </c>
      <c r="T1461" s="3">
        <v>21.6516675489677</v>
      </c>
      <c r="U1461" s="3">
        <v>83.8114754098361</v>
      </c>
      <c r="V1461" s="3">
        <v>47.8959025470653</v>
      </c>
      <c r="W1461" s="3">
        <v>63.0909090909091</v>
      </c>
      <c r="X1461" s="3">
        <v>49.5630461922597</v>
      </c>
      <c r="Y1461" s="3"/>
      <c r="Z1461" s="3"/>
      <c r="AA1461" s="3">
        <v>0.412204325826785</v>
      </c>
      <c r="AB1461" s="3">
        <v>0.220307686586313</v>
      </c>
      <c r="AC1461" s="3">
        <v>-20.2995008319468</v>
      </c>
      <c r="AD1461" s="3">
        <v>0.870665862685205</v>
      </c>
      <c r="AE1461" s="5">
        <v>5</v>
      </c>
      <c r="AF1461" s="3">
        <v>1.11759197352981</v>
      </c>
      <c r="AG1461" s="3">
        <v>56.8617574934787</v>
      </c>
      <c r="AH1461" s="3">
        <v>34.1798072519833</v>
      </c>
      <c r="AI1461" s="3">
        <v>15.2914657402869</v>
      </c>
      <c r="AJ1461" s="3">
        <v>16.7894105145909</v>
      </c>
      <c r="AK1461" s="3"/>
      <c r="AL1461" s="3"/>
      <c r="AM1461" s="3">
        <v>100</v>
      </c>
      <c r="AN1461" s="5" t="s">
        <v>51</v>
      </c>
      <c r="AO1461" s="1"/>
      <c r="AP1461" s="1"/>
      <c r="AQ1461" s="1"/>
    </row>
    <row r="1462" spans="1:43">
      <c r="A1462" s="1" t="s">
        <v>4037</v>
      </c>
      <c r="B1462" s="1" t="s">
        <v>4038</v>
      </c>
      <c r="C1462" s="3">
        <v>4.73972602739726</v>
      </c>
      <c r="D1462" s="4">
        <v>42507</v>
      </c>
      <c r="E1462" s="3">
        <v>18.6899734622</v>
      </c>
      <c r="F1462" s="5" t="s">
        <v>838</v>
      </c>
      <c r="G1462" s="5">
        <v>1731</v>
      </c>
      <c r="H1462" s="5" t="s">
        <v>64</v>
      </c>
      <c r="I1462" s="3">
        <v>0.288717380861585</v>
      </c>
      <c r="J1462" s="3">
        <v>23.9067055393586</v>
      </c>
      <c r="K1462" s="3">
        <v>0.0432427898960593</v>
      </c>
      <c r="L1462" s="3">
        <v>30.6122448979592</v>
      </c>
      <c r="M1462" s="3">
        <v>0.215116329014671</v>
      </c>
      <c r="N1462" s="3">
        <v>24.6355685131195</v>
      </c>
      <c r="O1462" s="3">
        <v>0.660320259486415</v>
      </c>
      <c r="P1462" s="3">
        <v>20.6140350877193</v>
      </c>
      <c r="Q1462" s="3">
        <v>1.19010567265215</v>
      </c>
      <c r="R1462" s="3">
        <v>31.508875739645</v>
      </c>
      <c r="S1462" s="3">
        <v>2.21988783737636</v>
      </c>
      <c r="T1462" s="3">
        <v>24.7376311844078</v>
      </c>
      <c r="U1462" s="3">
        <v>4.98255818281665</v>
      </c>
      <c r="V1462" s="3">
        <v>21.9135802469136</v>
      </c>
      <c r="W1462" s="3">
        <v>8.99619722357952</v>
      </c>
      <c r="X1462" s="3">
        <v>14.1975308641975</v>
      </c>
      <c r="Y1462" s="3"/>
      <c r="Z1462" s="3"/>
      <c r="AA1462" s="3">
        <v>0.104062022834071</v>
      </c>
      <c r="AB1462" s="3">
        <v>2.44227412899041</v>
      </c>
      <c r="AC1462" s="3">
        <v>0</v>
      </c>
      <c r="AD1462" s="3"/>
      <c r="AE1462" s="5"/>
      <c r="AF1462" s="3">
        <v>0.237654039979176</v>
      </c>
      <c r="AG1462" s="3">
        <v>1.67784073950741</v>
      </c>
      <c r="AH1462" s="3">
        <v>1.8146555960203</v>
      </c>
      <c r="AI1462" s="3">
        <v>2.17649292062141</v>
      </c>
      <c r="AJ1462" s="3">
        <v>2.42351893399226</v>
      </c>
      <c r="AK1462" s="3"/>
      <c r="AL1462" s="3"/>
      <c r="AM1462" s="3"/>
      <c r="AN1462" s="5" t="s">
        <v>46</v>
      </c>
      <c r="AO1462" s="1"/>
      <c r="AP1462" s="1"/>
      <c r="AQ1462" s="1"/>
    </row>
    <row r="1463" spans="1:43">
      <c r="A1463" s="1" t="s">
        <v>4039</v>
      </c>
      <c r="B1463" s="1" t="s">
        <v>4040</v>
      </c>
      <c r="C1463" s="3">
        <v>4.49315068493151</v>
      </c>
      <c r="D1463" s="4">
        <v>42597</v>
      </c>
      <c r="E1463" s="3">
        <v>41.5552492044</v>
      </c>
      <c r="F1463" s="5" t="s">
        <v>4041</v>
      </c>
      <c r="G1463" s="5">
        <v>1641</v>
      </c>
      <c r="H1463" s="5" t="s">
        <v>50</v>
      </c>
      <c r="I1463" s="3">
        <v>-0.260369904830289</v>
      </c>
      <c r="J1463" s="3">
        <v>90.7548012505583</v>
      </c>
      <c r="K1463" s="3">
        <v>-0.188679245283005</v>
      </c>
      <c r="L1463" s="3">
        <v>95.8388667552014</v>
      </c>
      <c r="M1463" s="3">
        <v>-0.510478237506707</v>
      </c>
      <c r="N1463" s="3">
        <v>93.633125556545</v>
      </c>
      <c r="O1463" s="3">
        <v>-0.25141420490257</v>
      </c>
      <c r="P1463" s="3">
        <v>91.9141160347191</v>
      </c>
      <c r="Q1463" s="3">
        <v>0.352303523035228</v>
      </c>
      <c r="R1463" s="3">
        <v>87.928536938677</v>
      </c>
      <c r="S1463" s="3">
        <v>1.26709206927985</v>
      </c>
      <c r="T1463" s="3">
        <v>75.0282485875706</v>
      </c>
      <c r="U1463" s="3">
        <v>7.36393668576372</v>
      </c>
      <c r="V1463" s="3">
        <v>24.2260061919505</v>
      </c>
      <c r="W1463" s="3">
        <v>16.9903449182763</v>
      </c>
      <c r="X1463" s="3">
        <v>15.5339805825243</v>
      </c>
      <c r="Y1463" s="3"/>
      <c r="Z1463" s="3"/>
      <c r="AA1463" s="3">
        <v>-0.00966877821212271</v>
      </c>
      <c r="AB1463" s="3">
        <v>0.496963225345453</v>
      </c>
      <c r="AC1463" s="3">
        <v>-2.39999999999999</v>
      </c>
      <c r="AD1463" s="3">
        <v>2.23328237179668</v>
      </c>
      <c r="AE1463" s="5">
        <v>3</v>
      </c>
      <c r="AF1463" s="3">
        <v>0.443790069902811</v>
      </c>
      <c r="AG1463" s="3">
        <v>2.48848824383285</v>
      </c>
      <c r="AH1463" s="3">
        <v>3.88790070835197</v>
      </c>
      <c r="AI1463" s="3">
        <v>5.50317057275895</v>
      </c>
      <c r="AJ1463" s="3">
        <v>4.67185942170154</v>
      </c>
      <c r="AK1463" s="3"/>
      <c r="AL1463" s="3"/>
      <c r="AM1463" s="3"/>
      <c r="AN1463" s="5" t="s">
        <v>46</v>
      </c>
      <c r="AO1463" s="1"/>
      <c r="AP1463" s="1"/>
      <c r="AQ1463" s="1"/>
    </row>
    <row r="1464" spans="1:43">
      <c r="A1464" s="1" t="s">
        <v>4042</v>
      </c>
      <c r="B1464" s="1" t="s">
        <v>4043</v>
      </c>
      <c r="C1464" s="3">
        <v>4.25205479452055</v>
      </c>
      <c r="D1464" s="4">
        <v>42685</v>
      </c>
      <c r="E1464" s="3">
        <v>30.0172993924</v>
      </c>
      <c r="F1464" s="5" t="s">
        <v>4044</v>
      </c>
      <c r="G1464" s="5">
        <v>1553</v>
      </c>
      <c r="H1464" s="5" t="s">
        <v>50</v>
      </c>
      <c r="I1464" s="3">
        <v>-0.362856671614709</v>
      </c>
      <c r="J1464" s="3">
        <v>93.2559178204556</v>
      </c>
      <c r="K1464" s="3">
        <v>-0.21473406012555</v>
      </c>
      <c r="L1464" s="3">
        <v>96.4586100044267</v>
      </c>
      <c r="M1464" s="3">
        <v>-0.477759472817136</v>
      </c>
      <c r="N1464" s="3">
        <v>92.9652715939448</v>
      </c>
      <c r="O1464" s="3">
        <v>-0.788306782722947</v>
      </c>
      <c r="P1464" s="3">
        <v>95.1119232526268</v>
      </c>
      <c r="Q1464" s="3">
        <v>-0.066170388751045</v>
      </c>
      <c r="R1464" s="3">
        <v>92.3708353452438</v>
      </c>
      <c r="S1464" s="3">
        <v>1.35906040268456</v>
      </c>
      <c r="T1464" s="3">
        <v>72.2033898305085</v>
      </c>
      <c r="U1464" s="3">
        <v>7.10992907801419</v>
      </c>
      <c r="V1464" s="3">
        <v>27.8637770897833</v>
      </c>
      <c r="W1464" s="3">
        <v>16.1730769230769</v>
      </c>
      <c r="X1464" s="3">
        <v>20.6040992448759</v>
      </c>
      <c r="Y1464" s="3"/>
      <c r="Z1464" s="3"/>
      <c r="AA1464" s="3">
        <v>-0.00712672104474155</v>
      </c>
      <c r="AB1464" s="3">
        <v>0.565291223525631</v>
      </c>
      <c r="AC1464" s="3">
        <v>-1.55865463494669</v>
      </c>
      <c r="AD1464" s="3">
        <v>3.28129901609208</v>
      </c>
      <c r="AE1464" s="5">
        <v>2</v>
      </c>
      <c r="AF1464" s="3">
        <v>0.427821105826351</v>
      </c>
      <c r="AG1464" s="3">
        <v>2.11667187880926</v>
      </c>
      <c r="AH1464" s="3">
        <v>3.75171995723071</v>
      </c>
      <c r="AI1464" s="3">
        <v>5.26898976039494</v>
      </c>
      <c r="AJ1464" s="3">
        <v>4.67775719394161</v>
      </c>
      <c r="AK1464" s="3"/>
      <c r="AL1464" s="3"/>
      <c r="AM1464" s="3"/>
      <c r="AN1464" s="5" t="s">
        <v>46</v>
      </c>
      <c r="AO1464" s="1"/>
      <c r="AP1464" s="1"/>
      <c r="AQ1464" s="1"/>
    </row>
    <row r="1465" spans="1:43">
      <c r="A1465" s="1" t="s">
        <v>4045</v>
      </c>
      <c r="B1465" s="1" t="s">
        <v>4046</v>
      </c>
      <c r="C1465" s="3">
        <v>4.57808219178082</v>
      </c>
      <c r="D1465" s="4">
        <v>42566</v>
      </c>
      <c r="E1465" s="3">
        <v>84.2719615434</v>
      </c>
      <c r="F1465" s="5" t="s">
        <v>3343</v>
      </c>
      <c r="G1465" s="5">
        <v>1672</v>
      </c>
      <c r="H1465" s="5" t="s">
        <v>45</v>
      </c>
      <c r="I1465" s="3">
        <v>3.24293876237226</v>
      </c>
      <c r="J1465" s="3">
        <v>11.6242038216561</v>
      </c>
      <c r="K1465" s="3">
        <v>0.967970410010239</v>
      </c>
      <c r="L1465" s="3">
        <v>18.944099378882</v>
      </c>
      <c r="M1465" s="3">
        <v>1.47105346409365</v>
      </c>
      <c r="N1465" s="3">
        <v>11.9047619047619</v>
      </c>
      <c r="O1465" s="3">
        <v>5.31067881474186</v>
      </c>
      <c r="P1465" s="3">
        <v>14.9006622516556</v>
      </c>
      <c r="Q1465" s="3">
        <v>8.63674851820491</v>
      </c>
      <c r="R1465" s="3">
        <v>6.84931506849315</v>
      </c>
      <c r="S1465" s="3">
        <v>17.5985334555454</v>
      </c>
      <c r="T1465" s="3">
        <v>11.1111111111111</v>
      </c>
      <c r="U1465" s="3">
        <v>31.5977297834101</v>
      </c>
      <c r="V1465" s="3">
        <v>18.2590233545648</v>
      </c>
      <c r="W1465" s="3">
        <v>40.9511715844028</v>
      </c>
      <c r="X1465" s="3">
        <v>9.24170616113744</v>
      </c>
      <c r="Y1465" s="3"/>
      <c r="Z1465" s="3"/>
      <c r="AA1465" s="3">
        <v>0.417662727354164</v>
      </c>
      <c r="AB1465" s="3">
        <v>0.556855677939256</v>
      </c>
      <c r="AC1465" s="3">
        <v>-3.24324324324325</v>
      </c>
      <c r="AD1465" s="3">
        <v>3.73030480322119</v>
      </c>
      <c r="AE1465" s="5">
        <v>1</v>
      </c>
      <c r="AF1465" s="3">
        <v>0.885307913490219</v>
      </c>
      <c r="AG1465" s="3">
        <v>17.1950586378543</v>
      </c>
      <c r="AH1465" s="3">
        <v>15.455573150494</v>
      </c>
      <c r="AI1465" s="3">
        <v>11.3790127264155</v>
      </c>
      <c r="AJ1465" s="3">
        <v>9.31404265024203</v>
      </c>
      <c r="AK1465" s="3"/>
      <c r="AL1465" s="3"/>
      <c r="AM1465" s="3"/>
      <c r="AN1465" s="5" t="s">
        <v>46</v>
      </c>
      <c r="AO1465" s="1"/>
      <c r="AP1465" s="1"/>
      <c r="AQ1465" s="1"/>
    </row>
    <row r="1466" spans="1:43">
      <c r="A1466" s="1" t="s">
        <v>4047</v>
      </c>
      <c r="B1466" s="1" t="s">
        <v>4048</v>
      </c>
      <c r="C1466" s="3">
        <v>3.72054794520548</v>
      </c>
      <c r="D1466" s="4">
        <v>42879</v>
      </c>
      <c r="E1466" s="3">
        <v>7.6768963224</v>
      </c>
      <c r="F1466" s="5" t="s">
        <v>4041</v>
      </c>
      <c r="G1466" s="5">
        <v>1359</v>
      </c>
      <c r="H1466" s="5" t="s">
        <v>50</v>
      </c>
      <c r="I1466" s="3">
        <v>0.31291908806438</v>
      </c>
      <c r="J1466" s="3">
        <v>16.2125949084413</v>
      </c>
      <c r="K1466" s="3">
        <v>-0.00891186168790377</v>
      </c>
      <c r="L1466" s="3">
        <v>56.6622399291722</v>
      </c>
      <c r="M1466" s="3">
        <v>-0.0356379187455339</v>
      </c>
      <c r="N1466" s="3">
        <v>43.0988423864648</v>
      </c>
      <c r="O1466" s="3">
        <v>0.0713521227256642</v>
      </c>
      <c r="P1466" s="3">
        <v>86.3407948835085</v>
      </c>
      <c r="Q1466" s="3">
        <v>0.899280575539571</v>
      </c>
      <c r="R1466" s="3">
        <v>71.3664896185418</v>
      </c>
      <c r="S1466" s="3">
        <v>3.41013824884793</v>
      </c>
      <c r="T1466" s="3">
        <v>7.68361581920904</v>
      </c>
      <c r="U1466" s="3">
        <v>9.73751356498675</v>
      </c>
      <c r="V1466" s="3">
        <v>7.12074303405573</v>
      </c>
      <c r="W1466" s="3">
        <v>21.3227056129032</v>
      </c>
      <c r="X1466" s="3">
        <v>2.48112189859763</v>
      </c>
      <c r="Y1466" s="3"/>
      <c r="Z1466" s="3"/>
      <c r="AA1466" s="3">
        <v>0.123544289336037</v>
      </c>
      <c r="AB1466" s="3">
        <v>0.6924059004235</v>
      </c>
      <c r="AC1466" s="3">
        <v>-2.04262877442273</v>
      </c>
      <c r="AD1466" s="3">
        <v>3.25186061033988</v>
      </c>
      <c r="AE1466" s="5">
        <v>3</v>
      </c>
      <c r="AF1466" s="3">
        <v>0.545152843679819</v>
      </c>
      <c r="AG1466" s="3">
        <v>4.26844538498654</v>
      </c>
      <c r="AH1466" s="3">
        <v>5.14918179205972</v>
      </c>
      <c r="AI1466" s="3">
        <v>6.87070151867704</v>
      </c>
      <c r="AJ1466" s="3"/>
      <c r="AK1466" s="3"/>
      <c r="AL1466" s="3"/>
      <c r="AM1466" s="3"/>
      <c r="AN1466" s="5" t="s">
        <v>51</v>
      </c>
      <c r="AO1466" s="1"/>
      <c r="AP1466" s="1"/>
      <c r="AQ1466" s="1"/>
    </row>
    <row r="1467" spans="1:43">
      <c r="A1467" s="1" t="s">
        <v>4049</v>
      </c>
      <c r="B1467" s="1" t="s">
        <v>4050</v>
      </c>
      <c r="C1467" s="3">
        <v>4.07945205479452</v>
      </c>
      <c r="D1467" s="4">
        <v>42748</v>
      </c>
      <c r="E1467" s="3">
        <v>22.5969517285</v>
      </c>
      <c r="F1467" s="5" t="s">
        <v>4051</v>
      </c>
      <c r="G1467" s="5">
        <v>1490</v>
      </c>
      <c r="H1467" s="5" t="s">
        <v>45</v>
      </c>
      <c r="I1467" s="3">
        <v>4.34612678808722</v>
      </c>
      <c r="J1467" s="3">
        <v>6.36942675159236</v>
      </c>
      <c r="K1467" s="3">
        <v>1.27456186935741</v>
      </c>
      <c r="L1467" s="3">
        <v>9.62732919254658</v>
      </c>
      <c r="M1467" s="3">
        <v>2.34608602315418</v>
      </c>
      <c r="N1467" s="3">
        <v>3.49206349206349</v>
      </c>
      <c r="O1467" s="3">
        <v>6.96314102564102</v>
      </c>
      <c r="P1467" s="3">
        <v>7.45033112582782</v>
      </c>
      <c r="Q1467" s="3">
        <v>11.2416666666667</v>
      </c>
      <c r="R1467" s="3">
        <v>4.10958904109589</v>
      </c>
      <c r="S1467" s="3">
        <v>18.905290366881</v>
      </c>
      <c r="T1467" s="3">
        <v>9.79284369114878</v>
      </c>
      <c r="U1467" s="3">
        <v>32.9004323597484</v>
      </c>
      <c r="V1467" s="3">
        <v>16.135881104034</v>
      </c>
      <c r="W1467" s="3">
        <v>44.4513488441406</v>
      </c>
      <c r="X1467" s="3">
        <v>7.34597156398104</v>
      </c>
      <c r="Y1467" s="3"/>
      <c r="Z1467" s="3"/>
      <c r="AA1467" s="3">
        <v>0.294101597553158</v>
      </c>
      <c r="AB1467" s="3">
        <v>0.448282589552881</v>
      </c>
      <c r="AC1467" s="3">
        <v>-4.01891252955082</v>
      </c>
      <c r="AD1467" s="3">
        <v>3.23891601883227</v>
      </c>
      <c r="AE1467" s="5">
        <v>1</v>
      </c>
      <c r="AF1467" s="3">
        <v>0.925403428322195</v>
      </c>
      <c r="AG1467" s="3">
        <v>19.059292800467</v>
      </c>
      <c r="AH1467" s="3">
        <v>15.7123761547572</v>
      </c>
      <c r="AI1467" s="3">
        <v>11.938595928556</v>
      </c>
      <c r="AJ1467" s="3"/>
      <c r="AK1467" s="3"/>
      <c r="AL1467" s="3"/>
      <c r="AM1467" s="3"/>
      <c r="AN1467" s="5" t="s">
        <v>46</v>
      </c>
      <c r="AO1467" s="1"/>
      <c r="AP1467" s="1"/>
      <c r="AQ1467" s="1"/>
    </row>
    <row r="1468" spans="1:43">
      <c r="A1468" s="1" t="s">
        <v>4052</v>
      </c>
      <c r="B1468" s="1" t="s">
        <v>4053</v>
      </c>
      <c r="C1468" s="3">
        <v>4.64383561643836</v>
      </c>
      <c r="D1468" s="4">
        <v>42542</v>
      </c>
      <c r="E1468" s="3">
        <v>0.0849010976</v>
      </c>
      <c r="F1468" s="5" t="s">
        <v>4054</v>
      </c>
      <c r="G1468" s="5">
        <v>540</v>
      </c>
      <c r="H1468" s="5" t="s">
        <v>226</v>
      </c>
      <c r="I1468" s="3">
        <v>2.99199708985087</v>
      </c>
      <c r="J1468" s="3">
        <v>31.8634423897582</v>
      </c>
      <c r="K1468" s="3">
        <v>1.82521129293292</v>
      </c>
      <c r="L1468" s="3">
        <v>5.55555555555556</v>
      </c>
      <c r="M1468" s="3">
        <v>1.17026978738611</v>
      </c>
      <c r="N1468" s="3">
        <v>34.555712270804</v>
      </c>
      <c r="O1468" s="3">
        <v>8.77917587167421</v>
      </c>
      <c r="P1468" s="3">
        <v>9.11949685534591</v>
      </c>
      <c r="Q1468" s="3">
        <v>5.42729473096258</v>
      </c>
      <c r="R1468" s="3">
        <v>59.8540145985402</v>
      </c>
      <c r="S1468" s="3">
        <v>8.06297709923664</v>
      </c>
      <c r="T1468" s="3">
        <v>81.1170212765958</v>
      </c>
      <c r="U1468" s="3">
        <v>9.0620184899846</v>
      </c>
      <c r="V1468" s="3">
        <v>93.0555555555556</v>
      </c>
      <c r="W1468" s="3">
        <v>10.7038123167156</v>
      </c>
      <c r="X1468" s="3">
        <v>92.4686192468619</v>
      </c>
      <c r="Y1468" s="3"/>
      <c r="Z1468" s="3"/>
      <c r="AA1468" s="3">
        <v>0.0437847622486193</v>
      </c>
      <c r="AB1468" s="3">
        <v>0.0277968721419515</v>
      </c>
      <c r="AC1468" s="3">
        <v>-7.81839948429876</v>
      </c>
      <c r="AD1468" s="3">
        <v>0.440155568925138</v>
      </c>
      <c r="AE1468" s="5">
        <v>4</v>
      </c>
      <c r="AF1468" s="3">
        <v>0.195390198541667</v>
      </c>
      <c r="AG1468" s="3">
        <v>5.80460680527877</v>
      </c>
      <c r="AH1468" s="3">
        <v>3.17770526486261</v>
      </c>
      <c r="AI1468" s="3">
        <v>2.66099419770838</v>
      </c>
      <c r="AJ1468" s="3">
        <v>2.51218720885451</v>
      </c>
      <c r="AK1468" s="3"/>
      <c r="AL1468" s="3"/>
      <c r="AM1468" s="3"/>
      <c r="AN1468" s="5" t="s">
        <v>46</v>
      </c>
      <c r="AO1468" s="1"/>
      <c r="AP1468" s="1"/>
      <c r="AQ1468" s="1"/>
    </row>
    <row r="1469" spans="1:43">
      <c r="A1469" s="1" t="s">
        <v>4055</v>
      </c>
      <c r="B1469" s="1" t="s">
        <v>4056</v>
      </c>
      <c r="C1469" s="3">
        <v>4.69315068493151</v>
      </c>
      <c r="D1469" s="4">
        <v>42524</v>
      </c>
      <c r="E1469" s="3">
        <v>8.6171068508</v>
      </c>
      <c r="F1469" s="5" t="s">
        <v>2755</v>
      </c>
      <c r="G1469" s="5">
        <v>1714</v>
      </c>
      <c r="H1469" s="5" t="s">
        <v>93</v>
      </c>
      <c r="I1469" s="3">
        <v>11.0500274876306</v>
      </c>
      <c r="J1469" s="3">
        <v>25.3</v>
      </c>
      <c r="K1469" s="3">
        <v>3.64289379168804</v>
      </c>
      <c r="L1469" s="3">
        <v>17.1456888007929</v>
      </c>
      <c r="M1469" s="3">
        <v>4.12371134020619</v>
      </c>
      <c r="N1469" s="3">
        <v>34.7804391217565</v>
      </c>
      <c r="O1469" s="3">
        <v>15.494568324757</v>
      </c>
      <c r="P1469" s="3">
        <v>37.0221327967807</v>
      </c>
      <c r="Q1469" s="3">
        <v>17.0336037079954</v>
      </c>
      <c r="R1469" s="3">
        <v>43.1888544891641</v>
      </c>
      <c r="S1469" s="3">
        <v>61.3418530351438</v>
      </c>
      <c r="T1469" s="3">
        <v>30.5452620434092</v>
      </c>
      <c r="U1469" s="3">
        <v>66.6666666666667</v>
      </c>
      <c r="V1469" s="3">
        <v>56.312292358804</v>
      </c>
      <c r="W1469" s="3">
        <v>53.2625189681335</v>
      </c>
      <c r="X1469" s="3">
        <v>56.3670411985019</v>
      </c>
      <c r="Y1469" s="3"/>
      <c r="Z1469" s="3"/>
      <c r="AA1469" s="3">
        <v>0.332204295873268</v>
      </c>
      <c r="AB1469" s="3">
        <v>0.2116680399274</v>
      </c>
      <c r="AC1469" s="3">
        <v>-17.7126917712692</v>
      </c>
      <c r="AD1469" s="3">
        <v>0.861838973177418</v>
      </c>
      <c r="AE1469" s="5">
        <v>3</v>
      </c>
      <c r="AF1469" s="3">
        <v>0.975596355129187</v>
      </c>
      <c r="AG1469" s="3">
        <v>50.3733440611765</v>
      </c>
      <c r="AH1469" s="3">
        <v>28.8425115408627</v>
      </c>
      <c r="AI1469" s="3">
        <v>14.6068574130536</v>
      </c>
      <c r="AJ1469" s="3">
        <v>19.3041701242679</v>
      </c>
      <c r="AK1469" s="3"/>
      <c r="AL1469" s="3"/>
      <c r="AM1469" s="3"/>
      <c r="AN1469" s="5" t="s">
        <v>51</v>
      </c>
      <c r="AO1469" s="1"/>
      <c r="AP1469" s="1"/>
      <c r="AQ1469" s="1"/>
    </row>
    <row r="1470" spans="1:43">
      <c r="A1470" s="1" t="s">
        <v>4057</v>
      </c>
      <c r="B1470" s="1" t="s">
        <v>4058</v>
      </c>
      <c r="C1470" s="3">
        <v>4.69315068493151</v>
      </c>
      <c r="D1470" s="4">
        <v>42524</v>
      </c>
      <c r="E1470" s="3">
        <v>1.9006417854</v>
      </c>
      <c r="F1470" s="5" t="s">
        <v>4059</v>
      </c>
      <c r="G1470" s="5">
        <v>100</v>
      </c>
      <c r="H1470" s="5" t="s">
        <v>45</v>
      </c>
      <c r="I1470" s="3">
        <v>3.23475046210721</v>
      </c>
      <c r="J1470" s="3">
        <v>11.9426751592357</v>
      </c>
      <c r="K1470" s="3">
        <v>0.721370604147886</v>
      </c>
      <c r="L1470" s="3">
        <v>30.9006211180124</v>
      </c>
      <c r="M1470" s="3">
        <v>1.3611615245009</v>
      </c>
      <c r="N1470" s="3">
        <v>13.6507936507937</v>
      </c>
      <c r="O1470" s="3">
        <v>5.47686496694995</v>
      </c>
      <c r="P1470" s="3">
        <v>13.2450331125828</v>
      </c>
      <c r="Q1470" s="3">
        <v>5.47686496694995</v>
      </c>
      <c r="R1470" s="3">
        <v>19.1780821917808</v>
      </c>
      <c r="S1470" s="3">
        <v>6.07787274453941</v>
      </c>
      <c r="T1470" s="3">
        <v>64.7834274952919</v>
      </c>
      <c r="U1470" s="3">
        <v>11.1721920654649</v>
      </c>
      <c r="V1470" s="3">
        <v>76.6454352441614</v>
      </c>
      <c r="W1470" s="3">
        <v>12.4524860239923</v>
      </c>
      <c r="X1470" s="3">
        <v>84.1232227488152</v>
      </c>
      <c r="Y1470" s="3"/>
      <c r="Z1470" s="3"/>
      <c r="AA1470" s="3">
        <v>0.119256179644166</v>
      </c>
      <c r="AB1470" s="3">
        <v>0.135897637531972</v>
      </c>
      <c r="AC1470" s="3">
        <v>-3.83177570093459</v>
      </c>
      <c r="AD1470" s="3">
        <v>1.03923897798233</v>
      </c>
      <c r="AE1470" s="5">
        <v>2</v>
      </c>
      <c r="AF1470" s="3">
        <v>0.251663351051896</v>
      </c>
      <c r="AG1470" s="3">
        <v>5.13691224526969</v>
      </c>
      <c r="AH1470" s="3">
        <v>5.23191284838982</v>
      </c>
      <c r="AI1470" s="3">
        <v>3.71943781599848</v>
      </c>
      <c r="AJ1470" s="3">
        <v>4.45823153062064</v>
      </c>
      <c r="AK1470" s="3"/>
      <c r="AL1470" s="3"/>
      <c r="AM1470" s="3">
        <v>1</v>
      </c>
      <c r="AN1470" s="5" t="s">
        <v>56</v>
      </c>
      <c r="AO1470" s="1"/>
      <c r="AP1470" s="1"/>
      <c r="AQ1470" s="1"/>
    </row>
    <row r="1471" spans="1:43">
      <c r="A1471" s="1" t="s">
        <v>4060</v>
      </c>
      <c r="B1471" s="1" t="s">
        <v>4061</v>
      </c>
      <c r="C1471" s="3">
        <v>4.77260273972603</v>
      </c>
      <c r="D1471" s="4">
        <v>42495</v>
      </c>
      <c r="E1471" s="3">
        <v>49.8145750263</v>
      </c>
      <c r="F1471" s="5" t="s">
        <v>1460</v>
      </c>
      <c r="G1471" s="5">
        <v>1623</v>
      </c>
      <c r="H1471" s="5" t="s">
        <v>50</v>
      </c>
      <c r="I1471" s="3">
        <v>0.259015740187272</v>
      </c>
      <c r="J1471" s="3">
        <v>26.9316659222867</v>
      </c>
      <c r="K1471" s="3">
        <v>0.0198767640628078</v>
      </c>
      <c r="L1471" s="3">
        <v>31.78397521027</v>
      </c>
      <c r="M1471" s="3">
        <v>0.209100866275008</v>
      </c>
      <c r="N1471" s="3">
        <v>10.0623330365093</v>
      </c>
      <c r="O1471" s="3">
        <v>0.945319837584378</v>
      </c>
      <c r="P1471" s="3">
        <v>11.466423024212</v>
      </c>
      <c r="Q1471" s="3">
        <v>1.64456616898766</v>
      </c>
      <c r="R1471" s="3">
        <v>8.78802510864317</v>
      </c>
      <c r="S1471" s="3">
        <v>3.3177702330816</v>
      </c>
      <c r="T1471" s="3">
        <v>8.70056497175141</v>
      </c>
      <c r="U1471" s="3">
        <v>7.44792298834535</v>
      </c>
      <c r="V1471" s="3">
        <v>23.297213622291</v>
      </c>
      <c r="W1471" s="3">
        <v>10.0543344645237</v>
      </c>
      <c r="X1471" s="3">
        <v>85.4368932038835</v>
      </c>
      <c r="Y1471" s="3"/>
      <c r="Z1471" s="3"/>
      <c r="AA1471" s="3">
        <v>1.10092488987765</v>
      </c>
      <c r="AB1471" s="3">
        <v>15.5774366237345</v>
      </c>
      <c r="AC1471" s="3">
        <v>-0.00999400359782893</v>
      </c>
      <c r="AD1471" s="3">
        <v>324.093768822284</v>
      </c>
      <c r="AE1471" s="5"/>
      <c r="AF1471" s="3">
        <v>0.271953545070108</v>
      </c>
      <c r="AG1471" s="3">
        <v>3.37044546666614</v>
      </c>
      <c r="AH1471" s="3">
        <v>3.67582759196516</v>
      </c>
      <c r="AI1471" s="3">
        <v>3.26087159777368</v>
      </c>
      <c r="AJ1471" s="3">
        <v>2.94191846500225</v>
      </c>
      <c r="AK1471" s="3"/>
      <c r="AL1471" s="3"/>
      <c r="AM1471" s="3"/>
      <c r="AN1471" s="5" t="s">
        <v>51</v>
      </c>
      <c r="AO1471" s="1"/>
      <c r="AP1471" s="1"/>
      <c r="AQ1471" s="1"/>
    </row>
    <row r="1472" spans="1:43">
      <c r="A1472" s="1" t="s">
        <v>4062</v>
      </c>
      <c r="B1472" s="1" t="s">
        <v>4063</v>
      </c>
      <c r="C1472" s="3">
        <v>4.75068493150685</v>
      </c>
      <c r="D1472" s="4">
        <v>42503</v>
      </c>
      <c r="E1472" s="3">
        <v>10.3767089821</v>
      </c>
      <c r="F1472" s="5" t="s">
        <v>2476</v>
      </c>
      <c r="G1472" s="5">
        <v>274</v>
      </c>
      <c r="H1472" s="5" t="s">
        <v>50</v>
      </c>
      <c r="I1472" s="3">
        <v>0.192307692307695</v>
      </c>
      <c r="J1472" s="3">
        <v>37.338097364895</v>
      </c>
      <c r="K1472" s="3">
        <v>0</v>
      </c>
      <c r="L1472" s="3">
        <v>43.3820274457725</v>
      </c>
      <c r="M1472" s="3">
        <v>-0.0958772770853137</v>
      </c>
      <c r="N1472" s="3">
        <v>54.5859305431879</v>
      </c>
      <c r="O1472" s="3">
        <v>0.579150579150586</v>
      </c>
      <c r="P1472" s="3">
        <v>61.4435815440841</v>
      </c>
      <c r="Q1472" s="3">
        <v>1.16504854368933</v>
      </c>
      <c r="R1472" s="3">
        <v>44.8575567358764</v>
      </c>
      <c r="S1472" s="3">
        <v>2.55201989599065</v>
      </c>
      <c r="T1472" s="3">
        <v>21.8079096045198</v>
      </c>
      <c r="U1472" s="3">
        <v>8.23349081831432</v>
      </c>
      <c r="V1472" s="3">
        <v>16.1764705882353</v>
      </c>
      <c r="W1472" s="3">
        <v>15.7654925379588</v>
      </c>
      <c r="X1472" s="3">
        <v>23.3009708737864</v>
      </c>
      <c r="Y1472" s="3"/>
      <c r="Z1472" s="3"/>
      <c r="AA1472" s="3">
        <v>0.0804437852954664</v>
      </c>
      <c r="AB1472" s="3">
        <v>0.500412927946795</v>
      </c>
      <c r="AC1472" s="3">
        <v>-2.19885277246655</v>
      </c>
      <c r="AD1472" s="3">
        <v>2.27007626663971</v>
      </c>
      <c r="AE1472" s="5">
        <v>3</v>
      </c>
      <c r="AF1472" s="3">
        <v>0.412146393767015</v>
      </c>
      <c r="AG1472" s="3">
        <v>3.33251154476482</v>
      </c>
      <c r="AH1472" s="3">
        <v>4.29727704244294</v>
      </c>
      <c r="AI1472" s="3">
        <v>5.203733810702</v>
      </c>
      <c r="AJ1472" s="3">
        <v>4.78931698972407</v>
      </c>
      <c r="AK1472" s="3"/>
      <c r="AL1472" s="3"/>
      <c r="AM1472" s="3">
        <v>1</v>
      </c>
      <c r="AN1472" s="5" t="s">
        <v>56</v>
      </c>
      <c r="AO1472" s="1"/>
      <c r="AP1472" s="1"/>
      <c r="AQ1472" s="1"/>
    </row>
    <row r="1473" spans="1:43">
      <c r="A1473" s="1" t="s">
        <v>4064</v>
      </c>
      <c r="B1473" s="1" t="s">
        <v>4065</v>
      </c>
      <c r="C1473" s="3">
        <v>4.73150684931507</v>
      </c>
      <c r="D1473" s="4">
        <v>42510</v>
      </c>
      <c r="E1473" s="3">
        <v>4.9335678807</v>
      </c>
      <c r="F1473" s="5" t="s">
        <v>2476</v>
      </c>
      <c r="G1473" s="5">
        <v>274</v>
      </c>
      <c r="H1473" s="5" t="s">
        <v>50</v>
      </c>
      <c r="I1473" s="3">
        <v>0.288184438040358</v>
      </c>
      <c r="J1473" s="3">
        <v>20.3662349263064</v>
      </c>
      <c r="K1473" s="3">
        <v>0</v>
      </c>
      <c r="L1473" s="3">
        <v>43.3820274457725</v>
      </c>
      <c r="M1473" s="3">
        <v>0</v>
      </c>
      <c r="N1473" s="3">
        <v>34.1495992876224</v>
      </c>
      <c r="O1473" s="3">
        <v>0.578034682080931</v>
      </c>
      <c r="P1473" s="3">
        <v>61.5806304248515</v>
      </c>
      <c r="Q1473" s="3">
        <v>1.16279069767441</v>
      </c>
      <c r="R1473" s="3">
        <v>45.0507001448576</v>
      </c>
      <c r="S1473" s="3">
        <v>1.96277321012993</v>
      </c>
      <c r="T1473" s="3">
        <v>46.6101694915254</v>
      </c>
      <c r="U1473" s="3">
        <v>6.9857369653058</v>
      </c>
      <c r="V1473" s="3">
        <v>30.2631578947368</v>
      </c>
      <c r="W1473" s="3">
        <v>13.7864106198957</v>
      </c>
      <c r="X1473" s="3">
        <v>47.3570658036677</v>
      </c>
      <c r="Y1473" s="3"/>
      <c r="Z1473" s="3"/>
      <c r="AA1473" s="3">
        <v>0.0399981867966378</v>
      </c>
      <c r="AB1473" s="3">
        <v>0.519463518689088</v>
      </c>
      <c r="AC1473" s="3">
        <v>-1.99619586881757</v>
      </c>
      <c r="AD1473" s="3">
        <v>2.19964231258041</v>
      </c>
      <c r="AE1473" s="5">
        <v>3</v>
      </c>
      <c r="AF1473" s="3">
        <v>0.359182257901249</v>
      </c>
      <c r="AG1473" s="3">
        <v>2.54790671268439</v>
      </c>
      <c r="AH1473" s="3">
        <v>3.59529515232631</v>
      </c>
      <c r="AI1473" s="3">
        <v>4.50321453799056</v>
      </c>
      <c r="AJ1473" s="3">
        <v>4.31096845386094</v>
      </c>
      <c r="AK1473" s="3"/>
      <c r="AL1473" s="3"/>
      <c r="AM1473" s="3">
        <v>1</v>
      </c>
      <c r="AN1473" s="5" t="s">
        <v>56</v>
      </c>
      <c r="AO1473" s="1"/>
      <c r="AP1473" s="1"/>
      <c r="AQ1473" s="1"/>
    </row>
    <row r="1474" spans="1:43">
      <c r="A1474" s="1" t="s">
        <v>4066</v>
      </c>
      <c r="B1474" s="1" t="s">
        <v>4067</v>
      </c>
      <c r="C1474" s="3">
        <v>4.73698630136986</v>
      </c>
      <c r="D1474" s="4">
        <v>42508</v>
      </c>
      <c r="E1474" s="3">
        <v>48.2987287218</v>
      </c>
      <c r="F1474" s="5" t="s">
        <v>4068</v>
      </c>
      <c r="G1474" s="5">
        <v>439</v>
      </c>
      <c r="H1474" s="5" t="s">
        <v>50</v>
      </c>
      <c r="I1474" s="3">
        <v>-0.15954950727356</v>
      </c>
      <c r="J1474" s="3">
        <v>84.8146493970522</v>
      </c>
      <c r="K1474" s="3">
        <v>-0.0563697857948121</v>
      </c>
      <c r="L1474" s="3">
        <v>81.8061088977424</v>
      </c>
      <c r="M1474" s="3">
        <v>-0.299906279287706</v>
      </c>
      <c r="N1474" s="3">
        <v>85.173642030276</v>
      </c>
      <c r="O1474" s="3">
        <v>0.585993767105881</v>
      </c>
      <c r="P1474" s="3">
        <v>60.666971219735</v>
      </c>
      <c r="Q1474" s="3">
        <v>1.06430067953872</v>
      </c>
      <c r="R1474" s="3">
        <v>56.8807339449541</v>
      </c>
      <c r="S1474" s="3">
        <v>1.40987397080154</v>
      </c>
      <c r="T1474" s="3">
        <v>70.9039548022599</v>
      </c>
      <c r="U1474" s="3">
        <v>7.02175939388367</v>
      </c>
      <c r="V1474" s="3">
        <v>29.7987616099071</v>
      </c>
      <c r="W1474" s="3">
        <v>15.4287778689994</v>
      </c>
      <c r="X1474" s="3">
        <v>26.4293419633225</v>
      </c>
      <c r="Y1474" s="3"/>
      <c r="Z1474" s="3"/>
      <c r="AA1474" s="3">
        <v>-0.00485150684158651</v>
      </c>
      <c r="AB1474" s="3">
        <v>0.340653890713675</v>
      </c>
      <c r="AC1474" s="3">
        <v>-3.89783607899051</v>
      </c>
      <c r="AD1474" s="3">
        <v>1.25450574386766</v>
      </c>
      <c r="AE1474" s="5">
        <v>4</v>
      </c>
      <c r="AF1474" s="3">
        <v>0.402072117994799</v>
      </c>
      <c r="AG1474" s="3">
        <v>2.61121048371018</v>
      </c>
      <c r="AH1474" s="3">
        <v>3.63170642746895</v>
      </c>
      <c r="AI1474" s="3">
        <v>5.04982800108307</v>
      </c>
      <c r="AJ1474" s="3">
        <v>4.32291263852467</v>
      </c>
      <c r="AK1474" s="3"/>
      <c r="AL1474" s="3"/>
      <c r="AM1474" s="3">
        <v>10</v>
      </c>
      <c r="AN1474" s="5" t="s">
        <v>51</v>
      </c>
      <c r="AO1474" s="1"/>
      <c r="AP1474" s="1"/>
      <c r="AQ1474" s="1"/>
    </row>
    <row r="1475" spans="1:43">
      <c r="A1475" s="1" t="s">
        <v>4069</v>
      </c>
      <c r="B1475" s="1" t="s">
        <v>4070</v>
      </c>
      <c r="C1475" s="3">
        <v>4.54794520547945</v>
      </c>
      <c r="D1475" s="4">
        <v>42577</v>
      </c>
      <c r="E1475" s="3">
        <v>358.4627146759</v>
      </c>
      <c r="F1475" s="5" t="s">
        <v>4071</v>
      </c>
      <c r="G1475" s="5">
        <v>1661</v>
      </c>
      <c r="H1475" s="5" t="s">
        <v>64</v>
      </c>
      <c r="I1475" s="3">
        <v>0.291320760671259</v>
      </c>
      <c r="J1475" s="3">
        <v>21.1370262390671</v>
      </c>
      <c r="K1475" s="3">
        <v>0.0451669370616065</v>
      </c>
      <c r="L1475" s="3">
        <v>16.6180758017493</v>
      </c>
      <c r="M1475" s="3">
        <v>0.215054162928284</v>
      </c>
      <c r="N1475" s="3">
        <v>24.7813411078717</v>
      </c>
      <c r="O1475" s="3">
        <v>0.650673983506874</v>
      </c>
      <c r="P1475" s="3">
        <v>27.6315789473684</v>
      </c>
      <c r="Q1475" s="3">
        <v>1.15628206915773</v>
      </c>
      <c r="R1475" s="3">
        <v>42.3076923076923</v>
      </c>
      <c r="S1475" s="3">
        <v>2.23401168829157</v>
      </c>
      <c r="T1475" s="3">
        <v>22.4887556221889</v>
      </c>
      <c r="U1475" s="3">
        <v>5.15066737640298</v>
      </c>
      <c r="V1475" s="3">
        <v>10.9567901234568</v>
      </c>
      <c r="W1475" s="3">
        <v>9.34307016926583</v>
      </c>
      <c r="X1475" s="3">
        <v>5.70987654320988</v>
      </c>
      <c r="Y1475" s="3"/>
      <c r="Z1475" s="3"/>
      <c r="AA1475" s="3">
        <v>0.321956184572932</v>
      </c>
      <c r="AB1475" s="3">
        <v>4.65505067391687</v>
      </c>
      <c r="AC1475" s="3">
        <v>0</v>
      </c>
      <c r="AD1475" s="3"/>
      <c r="AE1475" s="5"/>
      <c r="AF1475" s="3">
        <v>0.246743590819025</v>
      </c>
      <c r="AG1475" s="3">
        <v>1.63587178035658</v>
      </c>
      <c r="AH1475" s="3">
        <v>1.81818345920193</v>
      </c>
      <c r="AI1475" s="3">
        <v>2.21680396835469</v>
      </c>
      <c r="AJ1475" s="3">
        <v>2.45594651981811</v>
      </c>
      <c r="AK1475" s="3"/>
      <c r="AL1475" s="3"/>
      <c r="AM1475" s="3">
        <v>5</v>
      </c>
      <c r="AN1475" s="5" t="s">
        <v>56</v>
      </c>
      <c r="AO1475" s="1"/>
      <c r="AP1475" s="1"/>
      <c r="AQ1475" s="1"/>
    </row>
    <row r="1476" spans="1:43">
      <c r="A1476" s="1" t="s">
        <v>4072</v>
      </c>
      <c r="B1476" s="1" t="s">
        <v>4073</v>
      </c>
      <c r="C1476" s="3">
        <v>4.69315068493151</v>
      </c>
      <c r="D1476" s="4">
        <v>42524</v>
      </c>
      <c r="E1476" s="3">
        <v>26.474089668</v>
      </c>
      <c r="F1476" s="5" t="s">
        <v>4074</v>
      </c>
      <c r="G1476" s="5">
        <v>1714</v>
      </c>
      <c r="H1476" s="5" t="s">
        <v>64</v>
      </c>
      <c r="I1476" s="3">
        <v>0.24289000185261</v>
      </c>
      <c r="J1476" s="3">
        <v>80.466472303207</v>
      </c>
      <c r="K1476" s="3">
        <v>0.0347097257015111</v>
      </c>
      <c r="L1476" s="3">
        <v>86.5889212827988</v>
      </c>
      <c r="M1476" s="3">
        <v>0.174872346136349</v>
      </c>
      <c r="N1476" s="3">
        <v>85.131195335277</v>
      </c>
      <c r="O1476" s="3">
        <v>0.5907576931525</v>
      </c>
      <c r="P1476" s="3">
        <v>64.9122807017544</v>
      </c>
      <c r="Q1476" s="3">
        <v>1.07340835321416</v>
      </c>
      <c r="R1476" s="3">
        <v>71.1538461538462</v>
      </c>
      <c r="S1476" s="3">
        <v>1.83124470790499</v>
      </c>
      <c r="T1476" s="3">
        <v>83.3583208395802</v>
      </c>
      <c r="U1476" s="3">
        <v>4.17379116478589</v>
      </c>
      <c r="V1476" s="3">
        <v>82.4074074074074</v>
      </c>
      <c r="W1476" s="3">
        <v>7.60051746207088</v>
      </c>
      <c r="X1476" s="3">
        <v>78.2407407407407</v>
      </c>
      <c r="Y1476" s="3"/>
      <c r="Z1476" s="3"/>
      <c r="AA1476" s="3">
        <v>-0.301096858254225</v>
      </c>
      <c r="AB1476" s="3">
        <v>1.29244191718192</v>
      </c>
      <c r="AC1476" s="3">
        <v>0</v>
      </c>
      <c r="AD1476" s="3"/>
      <c r="AE1476" s="5"/>
      <c r="AF1476" s="3">
        <v>0.201976322130564</v>
      </c>
      <c r="AG1476" s="3">
        <v>1.39533164077281</v>
      </c>
      <c r="AH1476" s="3">
        <v>1.53111548085509</v>
      </c>
      <c r="AI1476" s="3">
        <v>1.86174331489037</v>
      </c>
      <c r="AJ1476" s="3">
        <v>2.14527922195129</v>
      </c>
      <c r="AK1476" s="3"/>
      <c r="AL1476" s="3"/>
      <c r="AM1476" s="3"/>
      <c r="AN1476" s="5" t="s">
        <v>46</v>
      </c>
      <c r="AO1476" s="1"/>
      <c r="AP1476" s="1"/>
      <c r="AQ1476" s="1"/>
    </row>
    <row r="1477" spans="1:43">
      <c r="A1477" s="1" t="s">
        <v>4075</v>
      </c>
      <c r="B1477" s="1" t="s">
        <v>4076</v>
      </c>
      <c r="C1477" s="3">
        <v>4.58356164383562</v>
      </c>
      <c r="D1477" s="4">
        <v>42564</v>
      </c>
      <c r="E1477" s="3">
        <v>0.0346291654</v>
      </c>
      <c r="F1477" s="5" t="s">
        <v>4077</v>
      </c>
      <c r="G1477" s="5">
        <v>65</v>
      </c>
      <c r="H1477" s="5" t="s">
        <v>45</v>
      </c>
      <c r="I1477" s="3">
        <v>-3.24707846410684</v>
      </c>
      <c r="J1477" s="3">
        <v>95.7006369426752</v>
      </c>
      <c r="K1477" s="3">
        <v>1.25797152092251</v>
      </c>
      <c r="L1477" s="3">
        <v>10.4037267080745</v>
      </c>
      <c r="M1477" s="3">
        <v>-5.13953678697111</v>
      </c>
      <c r="N1477" s="3">
        <v>98.4126984126984</v>
      </c>
      <c r="O1477" s="3">
        <v>-5.84077985377742</v>
      </c>
      <c r="P1477" s="3">
        <v>98.3443708609272</v>
      </c>
      <c r="Q1477" s="3">
        <v>-4.60082304526749</v>
      </c>
      <c r="R1477" s="3">
        <v>95.5479452054795</v>
      </c>
      <c r="S1477" s="3">
        <v>-2.35046335299074</v>
      </c>
      <c r="T1477" s="3">
        <v>97.5517890772128</v>
      </c>
      <c r="U1477" s="3">
        <v>9.65941343424788</v>
      </c>
      <c r="V1477" s="3">
        <v>81.9532908704883</v>
      </c>
      <c r="W1477" s="3">
        <v>8.52996254681647</v>
      </c>
      <c r="X1477" s="3">
        <v>91.2322274881517</v>
      </c>
      <c r="Y1477" s="3"/>
      <c r="Z1477" s="3"/>
      <c r="AA1477" s="3">
        <v>-0.0538745330746601</v>
      </c>
      <c r="AB1477" s="3">
        <v>0.0153920944652015</v>
      </c>
      <c r="AC1477" s="3">
        <v>-10.6274821286735</v>
      </c>
      <c r="AD1477" s="3">
        <v>0.259797204033439</v>
      </c>
      <c r="AE1477" s="5">
        <v>4</v>
      </c>
      <c r="AF1477" s="3">
        <v>0.258078248547656</v>
      </c>
      <c r="AG1477" s="3">
        <v>-5.51924135656777</v>
      </c>
      <c r="AH1477" s="3">
        <v>4.92099279944989</v>
      </c>
      <c r="AI1477" s="3">
        <v>2.3348085961634</v>
      </c>
      <c r="AJ1477" s="3">
        <v>3.2673772195871</v>
      </c>
      <c r="AK1477" s="3"/>
      <c r="AL1477" s="3"/>
      <c r="AM1477" s="3"/>
      <c r="AN1477" s="5" t="s">
        <v>46</v>
      </c>
      <c r="AO1477" s="1"/>
      <c r="AP1477" s="1"/>
      <c r="AQ1477" s="1"/>
    </row>
    <row r="1478" spans="1:43">
      <c r="A1478" s="1" t="s">
        <v>4078</v>
      </c>
      <c r="B1478" s="1" t="s">
        <v>4079</v>
      </c>
      <c r="C1478" s="3">
        <v>4.67945205479452</v>
      </c>
      <c r="D1478" s="4">
        <v>42529</v>
      </c>
      <c r="E1478" s="3">
        <v>25.0127689814</v>
      </c>
      <c r="F1478" s="5" t="s">
        <v>4080</v>
      </c>
      <c r="G1478" s="5">
        <v>1709</v>
      </c>
      <c r="H1478" s="5" t="s">
        <v>226</v>
      </c>
      <c r="I1478" s="3">
        <v>3.06551135617697</v>
      </c>
      <c r="J1478" s="3">
        <v>29.7297297297297</v>
      </c>
      <c r="K1478" s="3">
        <v>1.22493714138354</v>
      </c>
      <c r="L1478" s="3">
        <v>16.4021164021164</v>
      </c>
      <c r="M1478" s="3">
        <v>1.41454592429919</v>
      </c>
      <c r="N1478" s="3">
        <v>28.7729196050776</v>
      </c>
      <c r="O1478" s="3">
        <v>5.02341137123745</v>
      </c>
      <c r="P1478" s="3">
        <v>33.9622641509434</v>
      </c>
      <c r="Q1478" s="3">
        <v>8.83066472586123</v>
      </c>
      <c r="R1478" s="3">
        <v>26.4598540145985</v>
      </c>
      <c r="S1478" s="3">
        <v>16.7273808638763</v>
      </c>
      <c r="T1478" s="3">
        <v>42.5531914893617</v>
      </c>
      <c r="U1478" s="3">
        <v>32.3750105387404</v>
      </c>
      <c r="V1478" s="3">
        <v>32.6388888888889</v>
      </c>
      <c r="W1478" s="3">
        <v>37.6556198492022</v>
      </c>
      <c r="X1478" s="3">
        <v>25.1046025104602</v>
      </c>
      <c r="Y1478" s="3"/>
      <c r="Z1478" s="3"/>
      <c r="AA1478" s="3">
        <v>0.356071340957917</v>
      </c>
      <c r="AB1478" s="3">
        <v>0.463340836180406</v>
      </c>
      <c r="AC1478" s="3">
        <v>-4.06917599186165</v>
      </c>
      <c r="AD1478" s="3">
        <v>2.75715202781795</v>
      </c>
      <c r="AE1478" s="5">
        <v>3</v>
      </c>
      <c r="AF1478" s="3">
        <v>0.824372805735137</v>
      </c>
      <c r="AG1478" s="3">
        <v>14.9499404805217</v>
      </c>
      <c r="AH1478" s="3">
        <v>15.3550190015552</v>
      </c>
      <c r="AI1478" s="3">
        <v>10.9423769889337</v>
      </c>
      <c r="AJ1478" s="3">
        <v>11.383609567632</v>
      </c>
      <c r="AK1478" s="3"/>
      <c r="AL1478" s="3"/>
      <c r="AM1478" s="3"/>
      <c r="AN1478" s="5" t="s">
        <v>46</v>
      </c>
      <c r="AO1478" s="1"/>
      <c r="AP1478" s="1"/>
      <c r="AQ1478" s="1"/>
    </row>
    <row r="1479" spans="1:43">
      <c r="A1479" s="1" t="s">
        <v>4081</v>
      </c>
      <c r="B1479" s="1" t="s">
        <v>4082</v>
      </c>
      <c r="C1479" s="3">
        <v>4.60547945205479</v>
      </c>
      <c r="D1479" s="4">
        <v>42556</v>
      </c>
      <c r="E1479" s="3">
        <v>7.838530521</v>
      </c>
      <c r="F1479" s="5" t="s">
        <v>4083</v>
      </c>
      <c r="G1479" s="5">
        <v>1682</v>
      </c>
      <c r="H1479" s="5" t="s">
        <v>93</v>
      </c>
      <c r="I1479" s="3">
        <v>2.7890921643079</v>
      </c>
      <c r="J1479" s="3">
        <v>72.2</v>
      </c>
      <c r="K1479" s="3">
        <v>0.66937119675455</v>
      </c>
      <c r="L1479" s="3">
        <v>80.6739345887017</v>
      </c>
      <c r="M1479" s="3">
        <v>1.30638905899162</v>
      </c>
      <c r="N1479" s="3">
        <v>67.9640718562874</v>
      </c>
      <c r="O1479" s="3">
        <v>5.04444758007619</v>
      </c>
      <c r="P1479" s="3">
        <v>73.4909456740443</v>
      </c>
      <c r="Q1479" s="3">
        <v>6.58601188345621</v>
      </c>
      <c r="R1479" s="3">
        <v>78.2249742002064</v>
      </c>
      <c r="S1479" s="3">
        <v>32.2996267993602</v>
      </c>
      <c r="T1479" s="3">
        <v>60.1905770248809</v>
      </c>
      <c r="U1479" s="3">
        <v>40.0790290714084</v>
      </c>
      <c r="V1479" s="3">
        <v>73.1450719822813</v>
      </c>
      <c r="W1479" s="3">
        <v>43.8550724637681</v>
      </c>
      <c r="X1479" s="3">
        <v>65.1061173533084</v>
      </c>
      <c r="Y1479" s="3"/>
      <c r="Z1479" s="3"/>
      <c r="AA1479" s="3">
        <v>0.282260166132312</v>
      </c>
      <c r="AB1479" s="3">
        <v>0.430689092221854</v>
      </c>
      <c r="AC1479" s="3">
        <v>-7.91673775806176</v>
      </c>
      <c r="AD1479" s="3">
        <v>1.62459379438482</v>
      </c>
      <c r="AE1479" s="5">
        <v>4</v>
      </c>
      <c r="AF1479" s="3">
        <v>1.03015207395375</v>
      </c>
      <c r="AG1479" s="3">
        <v>25.885606781155</v>
      </c>
      <c r="AH1479" s="3">
        <v>18.4986942649972</v>
      </c>
      <c r="AI1479" s="3">
        <v>12.6711943223917</v>
      </c>
      <c r="AJ1479" s="3">
        <v>10.3398665022728</v>
      </c>
      <c r="AK1479" s="3"/>
      <c r="AL1479" s="3"/>
      <c r="AM1479" s="3">
        <v>1</v>
      </c>
      <c r="AN1479" s="5" t="s">
        <v>56</v>
      </c>
      <c r="AO1479" s="1"/>
      <c r="AP1479" s="1"/>
      <c r="AQ1479" s="1"/>
    </row>
    <row r="1480" spans="1:43">
      <c r="A1480" s="1" t="s">
        <v>4084</v>
      </c>
      <c r="B1480" s="1" t="s">
        <v>4085</v>
      </c>
      <c r="C1480" s="3">
        <v>4.76164383561644</v>
      </c>
      <c r="D1480" s="4">
        <v>42499</v>
      </c>
      <c r="E1480" s="3">
        <v>8.5998730786</v>
      </c>
      <c r="F1480" s="5" t="s">
        <v>4086</v>
      </c>
      <c r="G1480" s="5">
        <v>582</v>
      </c>
      <c r="H1480" s="5" t="s">
        <v>93</v>
      </c>
      <c r="I1480" s="3">
        <v>4.70819718210887</v>
      </c>
      <c r="J1480" s="3">
        <v>54.1</v>
      </c>
      <c r="K1480" s="3">
        <v>1.55738822246457</v>
      </c>
      <c r="L1480" s="3">
        <v>52.1803766105055</v>
      </c>
      <c r="M1480" s="3">
        <v>2.04424051499797</v>
      </c>
      <c r="N1480" s="3">
        <v>53.5429141716567</v>
      </c>
      <c r="O1480" s="3">
        <v>9.88569321533923</v>
      </c>
      <c r="P1480" s="3">
        <v>50.6036217303823</v>
      </c>
      <c r="Q1480" s="3">
        <v>8.50141993737714</v>
      </c>
      <c r="R1480" s="3">
        <v>66.7698658410733</v>
      </c>
      <c r="S1480" s="3">
        <v>61.2782768697911</v>
      </c>
      <c r="T1480" s="3">
        <v>30.651138168343</v>
      </c>
      <c r="U1480" s="3">
        <v>155.101866118815</v>
      </c>
      <c r="V1480" s="3">
        <v>18.5492801771872</v>
      </c>
      <c r="W1480" s="3">
        <v>176.883768466041</v>
      </c>
      <c r="X1480" s="3">
        <v>5.11860174781523</v>
      </c>
      <c r="Y1480" s="3"/>
      <c r="Z1480" s="3"/>
      <c r="AA1480" s="3">
        <v>0.348535292562288</v>
      </c>
      <c r="AB1480" s="3">
        <v>0.640160829202052</v>
      </c>
      <c r="AC1480" s="3">
        <v>-8.92393691355559</v>
      </c>
      <c r="AD1480" s="3">
        <v>4.51978311237094</v>
      </c>
      <c r="AE1480" s="5">
        <v>3</v>
      </c>
      <c r="AF1480" s="3">
        <v>2.92049174990766</v>
      </c>
      <c r="AG1480" s="3">
        <v>64.7109631105893</v>
      </c>
      <c r="AH1480" s="3">
        <v>61.9260420207205</v>
      </c>
      <c r="AI1480" s="3">
        <v>39.3320222291237</v>
      </c>
      <c r="AJ1480" s="3">
        <v>31.5194159603439</v>
      </c>
      <c r="AK1480" s="3"/>
      <c r="AL1480" s="3"/>
      <c r="AM1480" s="3"/>
      <c r="AN1480" s="5" t="s">
        <v>46</v>
      </c>
      <c r="AO1480" s="1"/>
      <c r="AP1480" s="1"/>
      <c r="AQ1480" s="1"/>
    </row>
    <row r="1481" spans="1:43">
      <c r="A1481" s="1" t="s">
        <v>4087</v>
      </c>
      <c r="B1481" s="1" t="s">
        <v>4088</v>
      </c>
      <c r="C1481" s="3">
        <v>4.41369863013699</v>
      </c>
      <c r="D1481" s="4">
        <v>42626</v>
      </c>
      <c r="E1481" s="3">
        <v>2.7282933026</v>
      </c>
      <c r="F1481" s="5" t="s">
        <v>4089</v>
      </c>
      <c r="G1481" s="5">
        <v>551</v>
      </c>
      <c r="H1481" s="5" t="s">
        <v>93</v>
      </c>
      <c r="I1481" s="3">
        <v>5.6987788331072</v>
      </c>
      <c r="J1481" s="3">
        <v>50.05</v>
      </c>
      <c r="K1481" s="3">
        <v>0.451321727917484</v>
      </c>
      <c r="L1481" s="3">
        <v>86.4717542120912</v>
      </c>
      <c r="M1481" s="3">
        <v>4.28380187416332</v>
      </c>
      <c r="N1481" s="3">
        <v>33.8822355289421</v>
      </c>
      <c r="O1481" s="3">
        <v>6.98495616983455</v>
      </c>
      <c r="P1481" s="3">
        <v>60.4124748490946</v>
      </c>
      <c r="Q1481" s="3">
        <v>5.66633717661849</v>
      </c>
      <c r="R1481" s="3">
        <v>82.5077399380805</v>
      </c>
      <c r="S1481" s="3">
        <v>43.1985881158433</v>
      </c>
      <c r="T1481" s="3">
        <v>48.5442032821599</v>
      </c>
      <c r="U1481" s="3">
        <v>76.96330784</v>
      </c>
      <c r="V1481" s="3">
        <v>51.2735326688815</v>
      </c>
      <c r="W1481" s="3">
        <v>56.5317899888268</v>
      </c>
      <c r="X1481" s="3">
        <v>53.9950062421972</v>
      </c>
      <c r="Y1481" s="3"/>
      <c r="Z1481" s="3"/>
      <c r="AA1481" s="3">
        <v>0.209617613334232</v>
      </c>
      <c r="AB1481" s="3">
        <v>0.157599791225546</v>
      </c>
      <c r="AC1481" s="3">
        <v>-19.4270367054611</v>
      </c>
      <c r="AD1481" s="3">
        <v>0.827600371738501</v>
      </c>
      <c r="AE1481" s="5">
        <v>2</v>
      </c>
      <c r="AF1481" s="3">
        <v>1.4028938185091</v>
      </c>
      <c r="AG1481" s="3">
        <v>37.8192915609544</v>
      </c>
      <c r="AH1481" s="3">
        <v>35.031587247099</v>
      </c>
      <c r="AI1481" s="3">
        <v>17.141983673618</v>
      </c>
      <c r="AJ1481" s="3">
        <v>15.0250534229323</v>
      </c>
      <c r="AK1481" s="3"/>
      <c r="AL1481" s="3"/>
      <c r="AM1481" s="3">
        <v>100</v>
      </c>
      <c r="AN1481" s="5" t="s">
        <v>56</v>
      </c>
      <c r="AO1481" s="1"/>
      <c r="AP1481" s="1"/>
      <c r="AQ1481" s="1"/>
    </row>
    <row r="1482" spans="1:43">
      <c r="A1482" s="1" t="s">
        <v>4090</v>
      </c>
      <c r="B1482" s="1" t="s">
        <v>4091</v>
      </c>
      <c r="C1482" s="3">
        <v>4.32054794520548</v>
      </c>
      <c r="D1482" s="4">
        <v>42660</v>
      </c>
      <c r="E1482" s="3">
        <v>3.6605279857</v>
      </c>
      <c r="F1482" s="5" t="s">
        <v>1638</v>
      </c>
      <c r="G1482" s="5">
        <v>831</v>
      </c>
      <c r="H1482" s="5" t="s">
        <v>93</v>
      </c>
      <c r="I1482" s="3">
        <v>9.7245179063361</v>
      </c>
      <c r="J1482" s="3">
        <v>31.85</v>
      </c>
      <c r="K1482" s="3">
        <v>3.3024984870753</v>
      </c>
      <c r="L1482" s="3">
        <v>23.0921704658077</v>
      </c>
      <c r="M1482" s="3">
        <v>5.50993377483444</v>
      </c>
      <c r="N1482" s="3">
        <v>26.3972055888224</v>
      </c>
      <c r="O1482" s="3">
        <v>17.4752986285209</v>
      </c>
      <c r="P1482" s="3">
        <v>31.2877263581489</v>
      </c>
      <c r="Q1482" s="3">
        <v>22.2967094826263</v>
      </c>
      <c r="R1482" s="3">
        <v>32.0433436532508</v>
      </c>
      <c r="S1482" s="3">
        <v>77.7331548415886</v>
      </c>
      <c r="T1482" s="3">
        <v>16.3578613022763</v>
      </c>
      <c r="U1482" s="3">
        <v>158.468526930565</v>
      </c>
      <c r="V1482" s="3">
        <v>17.1650055370986</v>
      </c>
      <c r="W1482" s="3">
        <v>131.884339219872</v>
      </c>
      <c r="X1482" s="3">
        <v>17.478152309613</v>
      </c>
      <c r="Y1482" s="3"/>
      <c r="Z1482" s="3"/>
      <c r="AA1482" s="3">
        <v>0.325734995068944</v>
      </c>
      <c r="AB1482" s="3">
        <v>0.371055236921246</v>
      </c>
      <c r="AC1482" s="3">
        <v>-17.9212769816797</v>
      </c>
      <c r="AD1482" s="3">
        <v>1.80190730279128</v>
      </c>
      <c r="AE1482" s="5">
        <v>3</v>
      </c>
      <c r="AF1482" s="3">
        <v>2.25330720452196</v>
      </c>
      <c r="AG1482" s="3">
        <v>79.300678391156</v>
      </c>
      <c r="AH1482" s="3">
        <v>59.4743601167758</v>
      </c>
      <c r="AI1482" s="3">
        <v>30.1417768299929</v>
      </c>
      <c r="AJ1482" s="3">
        <v>24.4240513606681</v>
      </c>
      <c r="AK1482" s="3"/>
      <c r="AL1482" s="3"/>
      <c r="AM1482" s="3"/>
      <c r="AN1482" s="5" t="s">
        <v>46</v>
      </c>
      <c r="AO1482" s="1"/>
      <c r="AP1482" s="1"/>
      <c r="AQ1482" s="1"/>
    </row>
    <row r="1483" spans="1:43">
      <c r="A1483" s="1" t="s">
        <v>4092</v>
      </c>
      <c r="B1483" s="1" t="s">
        <v>4093</v>
      </c>
      <c r="C1483" s="3">
        <v>4.73150684931507</v>
      </c>
      <c r="D1483" s="4">
        <v>42510</v>
      </c>
      <c r="E1483" s="3">
        <v>7.3468281249</v>
      </c>
      <c r="F1483" s="5" t="s">
        <v>2479</v>
      </c>
      <c r="G1483" s="5">
        <v>1064</v>
      </c>
      <c r="H1483" s="5" t="s">
        <v>50</v>
      </c>
      <c r="I1483" s="3">
        <v>0.189035916824183</v>
      </c>
      <c r="J1483" s="3">
        <v>38.1866904868245</v>
      </c>
      <c r="K1483" s="3">
        <v>-0.0397061743101221</v>
      </c>
      <c r="L1483" s="3">
        <v>76.6710934041611</v>
      </c>
      <c r="M1483" s="3">
        <v>-0.0694651185868917</v>
      </c>
      <c r="N1483" s="3">
        <v>49.1095280498664</v>
      </c>
      <c r="O1483" s="3">
        <v>0.450676224740607</v>
      </c>
      <c r="P1483" s="3">
        <v>71.1283691183189</v>
      </c>
      <c r="Q1483" s="3">
        <v>1.2341300130469</v>
      </c>
      <c r="R1483" s="3">
        <v>35.4418155480444</v>
      </c>
      <c r="S1483" s="3">
        <v>2.03020011481973</v>
      </c>
      <c r="T1483" s="3">
        <v>42.7118644067797</v>
      </c>
      <c r="U1483" s="3">
        <v>7.08632517171787</v>
      </c>
      <c r="V1483" s="3">
        <v>28.405572755418</v>
      </c>
      <c r="W1483" s="3">
        <v>15.9627388610837</v>
      </c>
      <c r="X1483" s="3">
        <v>21.898597626753</v>
      </c>
      <c r="Y1483" s="3"/>
      <c r="Z1483" s="3"/>
      <c r="AA1483" s="3">
        <v>0.0437483988682283</v>
      </c>
      <c r="AB1483" s="3">
        <v>0.503428183598804</v>
      </c>
      <c r="AC1483" s="3">
        <v>-2.3102648772187</v>
      </c>
      <c r="AD1483" s="3">
        <v>2.18635134351587</v>
      </c>
      <c r="AE1483" s="5">
        <v>3</v>
      </c>
      <c r="AF1483" s="3">
        <v>0.408671591414633</v>
      </c>
      <c r="AG1483" s="3">
        <v>2.88433415938114</v>
      </c>
      <c r="AH1483" s="3">
        <v>3.60762313063399</v>
      </c>
      <c r="AI1483" s="3">
        <v>5.16918394549584</v>
      </c>
      <c r="AJ1483" s="3">
        <v>3.94036512132769</v>
      </c>
      <c r="AK1483" s="3"/>
      <c r="AL1483" s="3"/>
      <c r="AM1483" s="3">
        <v>1</v>
      </c>
      <c r="AN1483" s="5" t="s">
        <v>56</v>
      </c>
      <c r="AO1483" s="1"/>
      <c r="AP1483" s="1"/>
      <c r="AQ1483" s="1"/>
    </row>
    <row r="1484" spans="1:43">
      <c r="A1484" s="1" t="s">
        <v>4094</v>
      </c>
      <c r="B1484" s="1" t="s">
        <v>4095</v>
      </c>
      <c r="C1484" s="3">
        <v>4.57808219178082</v>
      </c>
      <c r="D1484" s="4">
        <v>42566</v>
      </c>
      <c r="E1484" s="3">
        <v>6.3599217376</v>
      </c>
      <c r="F1484" s="5" t="s">
        <v>519</v>
      </c>
      <c r="G1484" s="5">
        <v>720</v>
      </c>
      <c r="H1484" s="5" t="s">
        <v>93</v>
      </c>
      <c r="I1484" s="3">
        <v>2.49885022229035</v>
      </c>
      <c r="J1484" s="3">
        <v>74.45</v>
      </c>
      <c r="K1484" s="3">
        <v>0.685189368270453</v>
      </c>
      <c r="L1484" s="3">
        <v>79.8810703666997</v>
      </c>
      <c r="M1484" s="3">
        <v>2.18554180039737</v>
      </c>
      <c r="N1484" s="3">
        <v>52.0459081836327</v>
      </c>
      <c r="O1484" s="3">
        <v>3.29059168855245</v>
      </c>
      <c r="P1484" s="3">
        <v>84.6076458752515</v>
      </c>
      <c r="Q1484" s="3">
        <v>4.59949937421777</v>
      </c>
      <c r="R1484" s="3">
        <v>85.1393188854489</v>
      </c>
      <c r="S1484" s="3">
        <v>17.1646368176641</v>
      </c>
      <c r="T1484" s="3">
        <v>82.4775013234516</v>
      </c>
      <c r="U1484" s="3">
        <v>33.5597283260088</v>
      </c>
      <c r="V1484" s="3">
        <v>80.5647840531561</v>
      </c>
      <c r="W1484" s="3">
        <v>30.3313840155945</v>
      </c>
      <c r="X1484" s="3">
        <v>82.7715355805243</v>
      </c>
      <c r="Y1484" s="3"/>
      <c r="Z1484" s="3"/>
      <c r="AA1484" s="3">
        <v>0.263395687144553</v>
      </c>
      <c r="AB1484" s="3">
        <v>0.189308435746875</v>
      </c>
      <c r="AC1484" s="3">
        <v>-11.7439082656474</v>
      </c>
      <c r="AD1484" s="3">
        <v>0.784607767805852</v>
      </c>
      <c r="AE1484" s="5">
        <v>2</v>
      </c>
      <c r="AF1484" s="3">
        <v>0.725718287229444</v>
      </c>
      <c r="AG1484" s="3">
        <v>13.0803857095874</v>
      </c>
      <c r="AH1484" s="3">
        <v>17.5987480355815</v>
      </c>
      <c r="AI1484" s="3">
        <v>9.16448112693395</v>
      </c>
      <c r="AJ1484" s="3">
        <v>7.52405118262154</v>
      </c>
      <c r="AK1484" s="3"/>
      <c r="AL1484" s="3"/>
      <c r="AM1484" s="3">
        <v>10</v>
      </c>
      <c r="AN1484" s="5" t="s">
        <v>56</v>
      </c>
      <c r="AO1484" s="1"/>
      <c r="AP1484" s="1"/>
      <c r="AQ1484" s="1"/>
    </row>
    <row r="1485" spans="1:43">
      <c r="A1485" s="1" t="s">
        <v>4096</v>
      </c>
      <c r="B1485" s="1" t="s">
        <v>4097</v>
      </c>
      <c r="C1485" s="3">
        <v>4.25205479452055</v>
      </c>
      <c r="D1485" s="4">
        <v>42685</v>
      </c>
      <c r="E1485" s="3">
        <v>3.2121832628</v>
      </c>
      <c r="F1485" s="5" t="s">
        <v>4098</v>
      </c>
      <c r="G1485" s="5">
        <v>219</v>
      </c>
      <c r="H1485" s="5" t="s">
        <v>93</v>
      </c>
      <c r="I1485" s="3">
        <v>6.78796361091672</v>
      </c>
      <c r="J1485" s="3">
        <v>44.35</v>
      </c>
      <c r="K1485" s="3">
        <v>2.55376344086022</v>
      </c>
      <c r="L1485" s="3">
        <v>35.2329038652131</v>
      </c>
      <c r="M1485" s="3">
        <v>3.24763193504736</v>
      </c>
      <c r="N1485" s="3">
        <v>40.6187624750499</v>
      </c>
      <c r="O1485" s="3">
        <v>12.0411160058737</v>
      </c>
      <c r="P1485" s="3">
        <v>45.1207243460765</v>
      </c>
      <c r="Q1485" s="3">
        <v>23.1638418079096</v>
      </c>
      <c r="R1485" s="3">
        <v>30.8049535603715</v>
      </c>
      <c r="S1485" s="3">
        <v>47.5822050290135</v>
      </c>
      <c r="T1485" s="3">
        <v>44.6797247220752</v>
      </c>
      <c r="U1485" s="3">
        <v>63.3832976445396</v>
      </c>
      <c r="V1485" s="3">
        <v>58.0287929125138</v>
      </c>
      <c r="W1485" s="3">
        <v>46.0287081339713</v>
      </c>
      <c r="X1485" s="3">
        <v>62.6092384519351</v>
      </c>
      <c r="Y1485" s="3"/>
      <c r="Z1485" s="3"/>
      <c r="AA1485" s="3">
        <v>0.317083232996818</v>
      </c>
      <c r="AB1485" s="3">
        <v>0.155750730729136</v>
      </c>
      <c r="AC1485" s="3">
        <v>-23.1810490693739</v>
      </c>
      <c r="AD1485" s="3">
        <v>0.579182239882225</v>
      </c>
      <c r="AE1485" s="5">
        <v>3</v>
      </c>
      <c r="AF1485" s="3">
        <v>0.841638002322738</v>
      </c>
      <c r="AG1485" s="3">
        <v>34.229835437194</v>
      </c>
      <c r="AH1485" s="3">
        <v>27.0388817660142</v>
      </c>
      <c r="AI1485" s="3">
        <v>11.6113932578594</v>
      </c>
      <c r="AJ1485" s="3">
        <v>6.12927684550419</v>
      </c>
      <c r="AK1485" s="3"/>
      <c r="AL1485" s="3"/>
      <c r="AM1485" s="3"/>
      <c r="AN1485" s="5" t="s">
        <v>46</v>
      </c>
      <c r="AO1485" s="1"/>
      <c r="AP1485" s="1"/>
      <c r="AQ1485" s="1"/>
    </row>
    <row r="1486" spans="1:43">
      <c r="A1486" s="1" t="s">
        <v>4099</v>
      </c>
      <c r="B1486" s="1" t="s">
        <v>4100</v>
      </c>
      <c r="C1486" s="3">
        <v>4.2</v>
      </c>
      <c r="D1486" s="4">
        <v>42704</v>
      </c>
      <c r="E1486" s="3">
        <v>8.3369187109</v>
      </c>
      <c r="F1486" s="5" t="s">
        <v>4101</v>
      </c>
      <c r="G1486" s="5">
        <v>1036</v>
      </c>
      <c r="H1486" s="5" t="s">
        <v>93</v>
      </c>
      <c r="I1486" s="3">
        <v>19.048378352521</v>
      </c>
      <c r="J1486" s="3">
        <v>1.7</v>
      </c>
      <c r="K1486" s="3">
        <v>4.11088799643017</v>
      </c>
      <c r="L1486" s="3">
        <v>11.7938553022795</v>
      </c>
      <c r="M1486" s="3">
        <v>10.316498714501</v>
      </c>
      <c r="N1486" s="3">
        <v>5.03992015968064</v>
      </c>
      <c r="O1486" s="3">
        <v>34.1502856937507</v>
      </c>
      <c r="P1486" s="3">
        <v>1.1569416498994</v>
      </c>
      <c r="Q1486" s="3">
        <v>52.678936605317</v>
      </c>
      <c r="R1486" s="3">
        <v>1.44478844169247</v>
      </c>
      <c r="S1486" s="3">
        <v>132.151741293532</v>
      </c>
      <c r="T1486" s="3">
        <v>0.370566437268396</v>
      </c>
      <c r="U1486" s="3">
        <v>280.879502091623</v>
      </c>
      <c r="V1486" s="3">
        <v>0.553709856035437</v>
      </c>
      <c r="W1486" s="3">
        <v>272.554890219561</v>
      </c>
      <c r="X1486" s="3">
        <v>0.249687890137328</v>
      </c>
      <c r="Y1486" s="3"/>
      <c r="Z1486" s="3"/>
      <c r="AA1486" s="3">
        <v>0.459643468321771</v>
      </c>
      <c r="AB1486" s="3">
        <v>0.511983537514828</v>
      </c>
      <c r="AC1486" s="3">
        <v>-18.9817158931083</v>
      </c>
      <c r="AD1486" s="3">
        <v>2.89222343874192</v>
      </c>
      <c r="AE1486" s="5">
        <v>3</v>
      </c>
      <c r="AF1486" s="3">
        <v>3.7657852490281</v>
      </c>
      <c r="AG1486" s="3">
        <v>128.585804753363</v>
      </c>
      <c r="AH1486" s="3">
        <v>96.3151774433977</v>
      </c>
      <c r="AI1486" s="3">
        <v>53.5507555653426</v>
      </c>
      <c r="AJ1486" s="3">
        <v>37.9925445433801</v>
      </c>
      <c r="AK1486" s="3"/>
      <c r="AL1486" s="3"/>
      <c r="AM1486" s="3"/>
      <c r="AN1486" s="5" t="s">
        <v>46</v>
      </c>
      <c r="AO1486" s="1"/>
      <c r="AP1486" s="1"/>
      <c r="AQ1486" s="1"/>
    </row>
    <row r="1487" spans="1:43">
      <c r="A1487" s="1" t="s">
        <v>4102</v>
      </c>
      <c r="B1487" s="1" t="s">
        <v>4103</v>
      </c>
      <c r="C1487" s="3">
        <v>4.71506849315069</v>
      </c>
      <c r="D1487" s="4">
        <v>42516</v>
      </c>
      <c r="E1487" s="3">
        <v>50.6719913443</v>
      </c>
      <c r="F1487" s="5" t="s">
        <v>468</v>
      </c>
      <c r="G1487" s="5">
        <v>812</v>
      </c>
      <c r="H1487" s="5" t="s">
        <v>50</v>
      </c>
      <c r="I1487" s="3">
        <v>0.0876424189307808</v>
      </c>
      <c r="J1487" s="3">
        <v>56.6324251898169</v>
      </c>
      <c r="K1487" s="3">
        <v>0</v>
      </c>
      <c r="L1487" s="3">
        <v>43.3820274457725</v>
      </c>
      <c r="M1487" s="3">
        <v>-0.136027982899315</v>
      </c>
      <c r="N1487" s="3">
        <v>61.7097061442565</v>
      </c>
      <c r="O1487" s="3">
        <v>0.784467542655425</v>
      </c>
      <c r="P1487" s="3">
        <v>33.1201461854728</v>
      </c>
      <c r="Q1487" s="3">
        <v>1.07188514111518</v>
      </c>
      <c r="R1487" s="3">
        <v>56.3013037180106</v>
      </c>
      <c r="S1487" s="3">
        <v>1.78618416025981</v>
      </c>
      <c r="T1487" s="3">
        <v>55.1412429378531</v>
      </c>
      <c r="U1487" s="3">
        <v>6.9460586964432</v>
      </c>
      <c r="V1487" s="3">
        <v>31.656346749226</v>
      </c>
      <c r="W1487" s="3">
        <v>16.9227273247141</v>
      </c>
      <c r="X1487" s="3">
        <v>16.2891046386192</v>
      </c>
      <c r="Y1487" s="3"/>
      <c r="Z1487" s="3"/>
      <c r="AA1487" s="3">
        <v>0.0183788077750858</v>
      </c>
      <c r="AB1487" s="3">
        <v>0.422929401092393</v>
      </c>
      <c r="AC1487" s="3">
        <v>-2.77831002107685</v>
      </c>
      <c r="AD1487" s="3">
        <v>1.9218921799834</v>
      </c>
      <c r="AE1487" s="5">
        <v>4</v>
      </c>
      <c r="AF1487" s="3">
        <v>0.441716792627516</v>
      </c>
      <c r="AG1487" s="3">
        <v>2.79612455038754</v>
      </c>
      <c r="AH1487" s="3">
        <v>3.73393495425307</v>
      </c>
      <c r="AI1487" s="3">
        <v>5.4719076893758</v>
      </c>
      <c r="AJ1487" s="3">
        <v>4.04598621119037</v>
      </c>
      <c r="AK1487" s="3"/>
      <c r="AL1487" s="3"/>
      <c r="AM1487" s="3"/>
      <c r="AN1487" s="5" t="s">
        <v>51</v>
      </c>
      <c r="AO1487" s="1"/>
      <c r="AP1487" s="1"/>
      <c r="AQ1487" s="1"/>
    </row>
    <row r="1488" spans="1:43">
      <c r="A1488" s="1" t="s">
        <v>4104</v>
      </c>
      <c r="B1488" s="1" t="s">
        <v>4105</v>
      </c>
      <c r="C1488" s="3">
        <v>4.71780821917808</v>
      </c>
      <c r="D1488" s="4">
        <v>42515</v>
      </c>
      <c r="E1488" s="3">
        <v>3.8949817541</v>
      </c>
      <c r="F1488" s="5" t="s">
        <v>1269</v>
      </c>
      <c r="G1488" s="5">
        <v>695</v>
      </c>
      <c r="H1488" s="5" t="s">
        <v>45</v>
      </c>
      <c r="I1488" s="3">
        <v>1.42180094786731</v>
      </c>
      <c r="J1488" s="3">
        <v>42.1974522292994</v>
      </c>
      <c r="K1488" s="3">
        <v>0</v>
      </c>
      <c r="L1488" s="3">
        <v>81.3664596273292</v>
      </c>
      <c r="M1488" s="3">
        <v>-0.372439478584728</v>
      </c>
      <c r="N1488" s="3">
        <v>63.1746031746032</v>
      </c>
      <c r="O1488" s="3">
        <v>2.98363804118052</v>
      </c>
      <c r="P1488" s="3">
        <v>34.9337748344371</v>
      </c>
      <c r="Q1488" s="3">
        <v>1.60930123458111</v>
      </c>
      <c r="R1488" s="3">
        <v>61.1301369863014</v>
      </c>
      <c r="S1488" s="3">
        <v>6.14205816697879</v>
      </c>
      <c r="T1488" s="3">
        <v>64.2184557438795</v>
      </c>
      <c r="U1488" s="3">
        <v>17.7283114781746</v>
      </c>
      <c r="V1488" s="3">
        <v>50.1061571125265</v>
      </c>
      <c r="W1488" s="3">
        <v>17.6116332705649</v>
      </c>
      <c r="X1488" s="3">
        <v>63.9810426540284</v>
      </c>
      <c r="Y1488" s="3"/>
      <c r="Z1488" s="3"/>
      <c r="AA1488" s="3">
        <v>0.119695531650559</v>
      </c>
      <c r="AB1488" s="3">
        <v>0.223248772778366</v>
      </c>
      <c r="AC1488" s="3">
        <v>-4.30210325047803</v>
      </c>
      <c r="AD1488" s="3">
        <v>1.28907102778196</v>
      </c>
      <c r="AE1488" s="5">
        <v>2</v>
      </c>
      <c r="AF1488" s="3">
        <v>0.44414866496488</v>
      </c>
      <c r="AG1488" s="3">
        <v>7.69626135146009</v>
      </c>
      <c r="AH1488" s="3">
        <v>7.70179079354527</v>
      </c>
      <c r="AI1488" s="3">
        <v>5.1832282424124</v>
      </c>
      <c r="AJ1488" s="3">
        <v>4.11110060327153</v>
      </c>
      <c r="AK1488" s="3"/>
      <c r="AL1488" s="3"/>
      <c r="AM1488" s="3"/>
      <c r="AN1488" s="5" t="s">
        <v>51</v>
      </c>
      <c r="AO1488" s="1"/>
      <c r="AP1488" s="1"/>
      <c r="AQ1488" s="1"/>
    </row>
    <row r="1489" spans="1:43">
      <c r="A1489" s="1" t="s">
        <v>4106</v>
      </c>
      <c r="B1489" s="1" t="s">
        <v>4107</v>
      </c>
      <c r="C1489" s="3">
        <v>4.38630136986301</v>
      </c>
      <c r="D1489" s="4">
        <v>42636</v>
      </c>
      <c r="E1489" s="3">
        <v>12.8475800288</v>
      </c>
      <c r="F1489" s="5" t="s">
        <v>1896</v>
      </c>
      <c r="G1489" s="5">
        <v>1602</v>
      </c>
      <c r="H1489" s="5" t="s">
        <v>226</v>
      </c>
      <c r="I1489" s="3">
        <v>2.71328671328672</v>
      </c>
      <c r="J1489" s="3">
        <v>35.5618776671408</v>
      </c>
      <c r="K1489" s="3">
        <v>1.12916551914073</v>
      </c>
      <c r="L1489" s="3">
        <v>19.1798941798942</v>
      </c>
      <c r="M1489" s="3">
        <v>1.03177878662816</v>
      </c>
      <c r="N1489" s="3">
        <v>38.6459802538787</v>
      </c>
      <c r="O1489" s="3">
        <v>4.82744374258496</v>
      </c>
      <c r="P1489" s="3">
        <v>37.4213836477987</v>
      </c>
      <c r="Q1489" s="3">
        <v>8.6387986175598</v>
      </c>
      <c r="R1489" s="3">
        <v>28.6496350364964</v>
      </c>
      <c r="S1489" s="3">
        <v>18.6502050714008</v>
      </c>
      <c r="T1489" s="3">
        <v>34.8404255319149</v>
      </c>
      <c r="U1489" s="3">
        <v>42.3262067096165</v>
      </c>
      <c r="V1489" s="3">
        <v>15.625</v>
      </c>
      <c r="W1489" s="3">
        <v>47.6790285037559</v>
      </c>
      <c r="X1489" s="3">
        <v>10.8786610878661</v>
      </c>
      <c r="Y1489" s="3"/>
      <c r="Z1489" s="3"/>
      <c r="AA1489" s="3">
        <v>0.324625578503631</v>
      </c>
      <c r="AB1489" s="3">
        <v>0.381302319433001</v>
      </c>
      <c r="AC1489" s="3">
        <v>-7.60889712696942</v>
      </c>
      <c r="AD1489" s="3">
        <v>1.82036415987901</v>
      </c>
      <c r="AE1489" s="5">
        <v>1</v>
      </c>
      <c r="AF1489" s="3">
        <v>0.9845358749184</v>
      </c>
      <c r="AG1489" s="3">
        <v>17.6954717336983</v>
      </c>
      <c r="AH1489" s="3">
        <v>20.5290155635356</v>
      </c>
      <c r="AI1489" s="3">
        <v>12.9791493562894</v>
      </c>
      <c r="AJ1489" s="3">
        <v>11.9069182968447</v>
      </c>
      <c r="AK1489" s="3"/>
      <c r="AL1489" s="3"/>
      <c r="AM1489" s="3"/>
      <c r="AN1489" s="5" t="s">
        <v>46</v>
      </c>
      <c r="AO1489" s="1"/>
      <c r="AP1489" s="1"/>
      <c r="AQ1489" s="1"/>
    </row>
    <row r="1490" spans="1:43">
      <c r="A1490" s="1" t="s">
        <v>4108</v>
      </c>
      <c r="B1490" s="1" t="s">
        <v>4109</v>
      </c>
      <c r="C1490" s="3">
        <v>4.56164383561644</v>
      </c>
      <c r="D1490" s="4">
        <v>42572</v>
      </c>
      <c r="E1490" s="3">
        <v>0.127787592</v>
      </c>
      <c r="F1490" s="5" t="s">
        <v>2835</v>
      </c>
      <c r="G1490" s="5">
        <v>540</v>
      </c>
      <c r="H1490" s="5" t="s">
        <v>45</v>
      </c>
      <c r="I1490" s="3">
        <v>3.15599639314697</v>
      </c>
      <c r="J1490" s="3">
        <v>13.0573248407643</v>
      </c>
      <c r="K1490" s="3">
        <v>1.23893805309735</v>
      </c>
      <c r="L1490" s="3">
        <v>10.7142857142857</v>
      </c>
      <c r="M1490" s="3">
        <v>1.96078431372547</v>
      </c>
      <c r="N1490" s="3">
        <v>6.19047619047619</v>
      </c>
      <c r="O1490" s="3">
        <v>4.66605672461116</v>
      </c>
      <c r="P1490" s="3">
        <v>19.3708609271523</v>
      </c>
      <c r="Q1490" s="3">
        <v>5.24379024839006</v>
      </c>
      <c r="R1490" s="3">
        <v>20.5479452054795</v>
      </c>
      <c r="S1490" s="3">
        <v>13.604766633565</v>
      </c>
      <c r="T1490" s="3">
        <v>21.6572504708098</v>
      </c>
      <c r="U1490" s="3">
        <v>18.7954309449637</v>
      </c>
      <c r="V1490" s="3">
        <v>47.1337579617834</v>
      </c>
      <c r="W1490" s="3">
        <v>20.0419727177335</v>
      </c>
      <c r="X1490" s="3">
        <v>56.3981042654028</v>
      </c>
      <c r="Y1490" s="3"/>
      <c r="Z1490" s="3"/>
      <c r="AA1490" s="3">
        <v>0.221717498214194</v>
      </c>
      <c r="AB1490" s="3">
        <v>0.164575172000016</v>
      </c>
      <c r="AC1490" s="3">
        <v>-4.82897384305836</v>
      </c>
      <c r="AD1490" s="3">
        <v>1.29767684315772</v>
      </c>
      <c r="AE1490" s="5">
        <v>2</v>
      </c>
      <c r="AF1490" s="3">
        <v>0.425696944680595</v>
      </c>
      <c r="AG1490" s="3">
        <v>13.8101471378222</v>
      </c>
      <c r="AH1490" s="3">
        <v>8.42662048121383</v>
      </c>
      <c r="AI1490" s="3">
        <v>5.10256176312966</v>
      </c>
      <c r="AJ1490" s="3">
        <v>3.52881796279145</v>
      </c>
      <c r="AK1490" s="3"/>
      <c r="AL1490" s="3"/>
      <c r="AM1490" s="3"/>
      <c r="AN1490" s="5" t="s">
        <v>46</v>
      </c>
      <c r="AO1490" s="1"/>
      <c r="AP1490" s="1"/>
      <c r="AQ1490" s="1"/>
    </row>
    <row r="1491" spans="1:43">
      <c r="A1491" s="1" t="s">
        <v>4110</v>
      </c>
      <c r="B1491" s="1" t="s">
        <v>4111</v>
      </c>
      <c r="C1491" s="3">
        <v>4.25479452054795</v>
      </c>
      <c r="D1491" s="4">
        <v>42684</v>
      </c>
      <c r="E1491" s="3">
        <v>19.0512429928</v>
      </c>
      <c r="F1491" s="5" t="s">
        <v>4112</v>
      </c>
      <c r="G1491" s="5">
        <v>827</v>
      </c>
      <c r="H1491" s="5" t="s">
        <v>64</v>
      </c>
      <c r="I1491" s="3">
        <v>0.230169112858202</v>
      </c>
      <c r="J1491" s="3">
        <v>87.9008746355685</v>
      </c>
      <c r="K1491" s="3">
        <v>0.0333203222649919</v>
      </c>
      <c r="L1491" s="3">
        <v>89.7959183673469</v>
      </c>
      <c r="M1491" s="3">
        <v>0.168966659280813</v>
      </c>
      <c r="N1491" s="3">
        <v>89.2128279883382</v>
      </c>
      <c r="O1491" s="3">
        <v>0.555169997733669</v>
      </c>
      <c r="P1491" s="3">
        <v>81.5789473684211</v>
      </c>
      <c r="Q1491" s="3">
        <v>1.06881710023477</v>
      </c>
      <c r="R1491" s="3">
        <v>72.189349112426</v>
      </c>
      <c r="S1491" s="3">
        <v>1.9741564887293</v>
      </c>
      <c r="T1491" s="3">
        <v>65.5172413793103</v>
      </c>
      <c r="U1491" s="3">
        <v>4.4517163768474</v>
      </c>
      <c r="V1491" s="3">
        <v>65.7407407407407</v>
      </c>
      <c r="W1491" s="3">
        <v>8.20990131754354</v>
      </c>
      <c r="X1491" s="3">
        <v>52.1604938271605</v>
      </c>
      <c r="Y1491" s="3"/>
      <c r="Z1491" s="3"/>
      <c r="AA1491" s="3">
        <v>-0.143312424837156</v>
      </c>
      <c r="AB1491" s="3">
        <v>2.30173325671998</v>
      </c>
      <c r="AC1491" s="3">
        <v>0</v>
      </c>
      <c r="AD1491" s="3"/>
      <c r="AE1491" s="5"/>
      <c r="AF1491" s="3">
        <v>0.217988284770479</v>
      </c>
      <c r="AG1491" s="3">
        <v>1.46785029404448</v>
      </c>
      <c r="AH1491" s="3">
        <v>1.6054931287377</v>
      </c>
      <c r="AI1491" s="3">
        <v>2.01661859706823</v>
      </c>
      <c r="AJ1491" s="3">
        <v>2.22450749300154</v>
      </c>
      <c r="AK1491" s="3"/>
      <c r="AL1491" s="3"/>
      <c r="AM1491" s="3"/>
      <c r="AN1491" s="5" t="s">
        <v>46</v>
      </c>
      <c r="AO1491" s="1"/>
      <c r="AP1491" s="1"/>
      <c r="AQ1491" s="1"/>
    </row>
    <row r="1492" spans="1:43">
      <c r="A1492" s="1" t="s">
        <v>4113</v>
      </c>
      <c r="B1492" s="1" t="s">
        <v>4114</v>
      </c>
      <c r="C1492" s="3">
        <v>4.62465753424657</v>
      </c>
      <c r="D1492" s="4">
        <v>42549</v>
      </c>
      <c r="E1492" s="3">
        <v>2.2949920833</v>
      </c>
      <c r="F1492" s="5" t="s">
        <v>4115</v>
      </c>
      <c r="G1492" s="5">
        <v>549</v>
      </c>
      <c r="H1492" s="5" t="s">
        <v>93</v>
      </c>
      <c r="I1492" s="3">
        <v>12.4326970141948</v>
      </c>
      <c r="J1492" s="3">
        <v>19.65</v>
      </c>
      <c r="K1492" s="3">
        <v>4.17233560090703</v>
      </c>
      <c r="L1492" s="3">
        <v>11.199207135778</v>
      </c>
      <c r="M1492" s="3">
        <v>7.18618758749418</v>
      </c>
      <c r="N1492" s="3">
        <v>15.6187624750499</v>
      </c>
      <c r="O1492" s="3">
        <v>19.448777951118</v>
      </c>
      <c r="P1492" s="3">
        <v>25</v>
      </c>
      <c r="Q1492" s="3">
        <v>26.5564738292011</v>
      </c>
      <c r="R1492" s="3">
        <v>24.6130030959752</v>
      </c>
      <c r="S1492" s="3">
        <v>67.0545454545455</v>
      </c>
      <c r="T1492" s="3">
        <v>25.4632080465855</v>
      </c>
      <c r="U1492" s="3">
        <v>126.082677165354</v>
      </c>
      <c r="V1492" s="3">
        <v>30.1771871539313</v>
      </c>
      <c r="W1492" s="3">
        <v>117.10775047259</v>
      </c>
      <c r="X1492" s="3">
        <v>22.0349563046192</v>
      </c>
      <c r="Y1492" s="3"/>
      <c r="Z1492" s="3"/>
      <c r="AA1492" s="3">
        <v>0.346529275125374</v>
      </c>
      <c r="AB1492" s="3">
        <v>0.357186970649845</v>
      </c>
      <c r="AC1492" s="3">
        <v>-13.2501948558067</v>
      </c>
      <c r="AD1492" s="3">
        <v>2.2207745049081</v>
      </c>
      <c r="AE1492" s="5">
        <v>2</v>
      </c>
      <c r="AF1492" s="3">
        <v>2.10742383278139</v>
      </c>
      <c r="AG1492" s="3">
        <v>57.3593965360616</v>
      </c>
      <c r="AH1492" s="3">
        <v>53.0602999292691</v>
      </c>
      <c r="AI1492" s="3">
        <v>29.3371088120153</v>
      </c>
      <c r="AJ1492" s="3">
        <v>23.0233470686991</v>
      </c>
      <c r="AK1492" s="3"/>
      <c r="AL1492" s="3"/>
      <c r="AM1492" s="3">
        <v>100</v>
      </c>
      <c r="AN1492" s="5" t="s">
        <v>56</v>
      </c>
      <c r="AO1492" s="1"/>
      <c r="AP1492" s="1"/>
      <c r="AQ1492" s="1"/>
    </row>
    <row r="1493" spans="1:43">
      <c r="A1493" s="1" t="s">
        <v>4116</v>
      </c>
      <c r="B1493" s="1" t="s">
        <v>4117</v>
      </c>
      <c r="C1493" s="3">
        <v>4.18082191780822</v>
      </c>
      <c r="D1493" s="4">
        <v>42711</v>
      </c>
      <c r="E1493" s="3">
        <v>7.8030999486</v>
      </c>
      <c r="F1493" s="5" t="s">
        <v>1876</v>
      </c>
      <c r="G1493" s="5">
        <v>988</v>
      </c>
      <c r="H1493" s="5" t="s">
        <v>226</v>
      </c>
      <c r="I1493" s="3">
        <v>1.66714989852132</v>
      </c>
      <c r="J1493" s="3">
        <v>59.7439544807966</v>
      </c>
      <c r="K1493" s="3">
        <v>0.68193238102075</v>
      </c>
      <c r="L1493" s="3">
        <v>39.5502645502646</v>
      </c>
      <c r="M1493" s="3">
        <v>0.833932422717473</v>
      </c>
      <c r="N1493" s="3">
        <v>45.9802538787024</v>
      </c>
      <c r="O1493" s="3">
        <v>3.40607490415807</v>
      </c>
      <c r="P1493" s="3">
        <v>59.748427672956</v>
      </c>
      <c r="Q1493" s="3">
        <v>6.82406702208683</v>
      </c>
      <c r="R1493" s="3">
        <v>45.4379562043796</v>
      </c>
      <c r="S1493" s="3">
        <v>16.0996606241205</v>
      </c>
      <c r="T1493" s="3">
        <v>45.4787234042553</v>
      </c>
      <c r="U1493" s="3">
        <v>25.8614501076813</v>
      </c>
      <c r="V1493" s="3">
        <v>59.0277777777778</v>
      </c>
      <c r="W1493" s="3">
        <v>29.1290738353894</v>
      </c>
      <c r="X1493" s="3">
        <v>52.3012552301255</v>
      </c>
      <c r="Y1493" s="3"/>
      <c r="Z1493" s="3"/>
      <c r="AA1493" s="3">
        <v>0.468339931885882</v>
      </c>
      <c r="AB1493" s="3">
        <v>0.392747965996306</v>
      </c>
      <c r="AC1493" s="3">
        <v>-3.42729843201097</v>
      </c>
      <c r="AD1493" s="3">
        <v>2.59040815513196</v>
      </c>
      <c r="AE1493" s="5">
        <v>2</v>
      </c>
      <c r="AF1493" s="3">
        <v>0.669585177535421</v>
      </c>
      <c r="AG1493" s="3">
        <v>15.0859221632349</v>
      </c>
      <c r="AH1493" s="3">
        <v>12.7137520735385</v>
      </c>
      <c r="AI1493" s="3">
        <v>8.05103873996753</v>
      </c>
      <c r="AJ1493" s="3">
        <v>8.64107283804814</v>
      </c>
      <c r="AK1493" s="3"/>
      <c r="AL1493" s="3"/>
      <c r="AM1493" s="3">
        <v>1</v>
      </c>
      <c r="AN1493" s="5" t="s">
        <v>56</v>
      </c>
      <c r="AO1493" s="1"/>
      <c r="AP1493" s="1"/>
      <c r="AQ1493" s="1"/>
    </row>
    <row r="1494" spans="1:43">
      <c r="A1494" s="1" t="s">
        <v>4118</v>
      </c>
      <c r="B1494" s="1" t="s">
        <v>4119</v>
      </c>
      <c r="C1494" s="3">
        <v>4.69315068493151</v>
      </c>
      <c r="D1494" s="4">
        <v>42524</v>
      </c>
      <c r="E1494" s="3">
        <v>7.4024033481</v>
      </c>
      <c r="F1494" s="5" t="s">
        <v>2075</v>
      </c>
      <c r="G1494" s="5">
        <v>1168</v>
      </c>
      <c r="H1494" s="5" t="s">
        <v>50</v>
      </c>
      <c r="I1494" s="3">
        <v>0.281690140845088</v>
      </c>
      <c r="J1494" s="3">
        <v>21.482804823582</v>
      </c>
      <c r="K1494" s="3">
        <v>0</v>
      </c>
      <c r="L1494" s="3">
        <v>43.3820274457725</v>
      </c>
      <c r="M1494" s="3">
        <v>0</v>
      </c>
      <c r="N1494" s="3">
        <v>34.1495992876224</v>
      </c>
      <c r="O1494" s="3">
        <v>0.281690140845088</v>
      </c>
      <c r="P1494" s="3">
        <v>79.3513019643673</v>
      </c>
      <c r="Q1494" s="3">
        <v>0.94517958412099</v>
      </c>
      <c r="R1494" s="3">
        <v>67.9864799613713</v>
      </c>
      <c r="S1494" s="3">
        <v>1.23222748815166</v>
      </c>
      <c r="T1494" s="3">
        <v>76.1016949152542</v>
      </c>
      <c r="U1494" s="3">
        <v>6.20366669432352</v>
      </c>
      <c r="V1494" s="3">
        <v>50.077399380805</v>
      </c>
      <c r="W1494" s="3">
        <v>16.4873116750251</v>
      </c>
      <c r="X1494" s="3">
        <v>18.2308522114347</v>
      </c>
      <c r="Y1494" s="3"/>
      <c r="Z1494" s="3"/>
      <c r="AA1494" s="3">
        <v>-0.00833292557625351</v>
      </c>
      <c r="AB1494" s="3">
        <v>0.424649849561285</v>
      </c>
      <c r="AC1494" s="3">
        <v>-3.04990757855825</v>
      </c>
      <c r="AD1494" s="3">
        <v>1.70789699910466</v>
      </c>
      <c r="AE1494" s="5">
        <v>4</v>
      </c>
      <c r="AF1494" s="3">
        <v>0.419392140894471</v>
      </c>
      <c r="AG1494" s="3">
        <v>2.25789436865047</v>
      </c>
      <c r="AH1494" s="3">
        <v>3.33160725030643</v>
      </c>
      <c r="AI1494" s="3">
        <v>5.3595089126655</v>
      </c>
      <c r="AJ1494" s="3">
        <v>4.21838516500443</v>
      </c>
      <c r="AK1494" s="3"/>
      <c r="AL1494" s="3"/>
      <c r="AM1494" s="3">
        <v>2000</v>
      </c>
      <c r="AN1494" s="5" t="s">
        <v>56</v>
      </c>
      <c r="AO1494" s="1"/>
      <c r="AP1494" s="1"/>
      <c r="AQ1494" s="1"/>
    </row>
    <row r="1495" spans="1:43">
      <c r="A1495" s="1" t="s">
        <v>4120</v>
      </c>
      <c r="B1495" s="1" t="s">
        <v>4121</v>
      </c>
      <c r="C1495" s="3">
        <v>4.56712328767123</v>
      </c>
      <c r="D1495" s="4">
        <v>42570</v>
      </c>
      <c r="E1495" s="3">
        <v>2.3189313056</v>
      </c>
      <c r="F1495" s="5" t="s">
        <v>323</v>
      </c>
      <c r="G1495" s="5">
        <v>1668</v>
      </c>
      <c r="H1495" s="5" t="s">
        <v>45</v>
      </c>
      <c r="I1495" s="3">
        <v>-1.65136068750527</v>
      </c>
      <c r="J1495" s="3">
        <v>92.1974522292994</v>
      </c>
      <c r="K1495" s="3">
        <v>-0.0171306209850024</v>
      </c>
      <c r="L1495" s="3">
        <v>86.1801242236025</v>
      </c>
      <c r="M1495" s="3">
        <v>-1.31879279736241</v>
      </c>
      <c r="N1495" s="3">
        <v>82.6984126984127</v>
      </c>
      <c r="O1495" s="3">
        <v>-1.05111469017546</v>
      </c>
      <c r="P1495" s="3">
        <v>87.2516556291391</v>
      </c>
      <c r="Q1495" s="3">
        <v>-1.42712379665597</v>
      </c>
      <c r="R1495" s="3">
        <v>87.6712328767123</v>
      </c>
      <c r="S1495" s="3">
        <v>-0.128336755646812</v>
      </c>
      <c r="T1495" s="3">
        <v>94.3502824858757</v>
      </c>
      <c r="U1495" s="3">
        <v>6.56381230600695</v>
      </c>
      <c r="V1495" s="3">
        <v>91.2951167728238</v>
      </c>
      <c r="W1495" s="3">
        <v>12.8153087851551</v>
      </c>
      <c r="X1495" s="3">
        <v>82.2274881516588</v>
      </c>
      <c r="Y1495" s="3"/>
      <c r="Z1495" s="3"/>
      <c r="AA1495" s="3">
        <v>-0.0849570118600345</v>
      </c>
      <c r="AB1495" s="3">
        <v>0.197972432034268</v>
      </c>
      <c r="AC1495" s="3">
        <v>-2.90969899665551</v>
      </c>
      <c r="AD1495" s="3">
        <v>1.40689398389043</v>
      </c>
      <c r="AE1495" s="5">
        <v>2</v>
      </c>
      <c r="AF1495" s="3">
        <v>0.352853403125251</v>
      </c>
      <c r="AG1495" s="3">
        <v>0.822435164098434</v>
      </c>
      <c r="AH1495" s="3">
        <v>3.41110967819529</v>
      </c>
      <c r="AI1495" s="3">
        <v>4.07656757634141</v>
      </c>
      <c r="AJ1495" s="3">
        <v>3.66549213075233</v>
      </c>
      <c r="AK1495" s="3"/>
      <c r="AL1495" s="3"/>
      <c r="AM1495" s="3"/>
      <c r="AN1495" s="5" t="s">
        <v>46</v>
      </c>
      <c r="AO1495" s="1"/>
      <c r="AP1495" s="1"/>
      <c r="AQ1495" s="1"/>
    </row>
    <row r="1496" spans="1:43">
      <c r="A1496" s="1" t="s">
        <v>4122</v>
      </c>
      <c r="B1496" s="1" t="s">
        <v>4123</v>
      </c>
      <c r="C1496" s="3">
        <v>4.6986301369863</v>
      </c>
      <c r="D1496" s="4">
        <v>42522</v>
      </c>
      <c r="E1496" s="3">
        <v>6.4536557997</v>
      </c>
      <c r="F1496" s="5" t="s">
        <v>4124</v>
      </c>
      <c r="G1496" s="5">
        <v>1</v>
      </c>
      <c r="H1496" s="5" t="s">
        <v>93</v>
      </c>
      <c r="I1496" s="3">
        <v>14.5003051213444</v>
      </c>
      <c r="J1496" s="3">
        <v>10.9</v>
      </c>
      <c r="K1496" s="3">
        <v>3.5314091680815</v>
      </c>
      <c r="L1496" s="3">
        <v>19.1774033696729</v>
      </c>
      <c r="M1496" s="3">
        <v>6.70166229221347</v>
      </c>
      <c r="N1496" s="3">
        <v>18.8622754491018</v>
      </c>
      <c r="O1496" s="3">
        <v>23.5914065666802</v>
      </c>
      <c r="P1496" s="3">
        <v>14.8390342052314</v>
      </c>
      <c r="Q1496" s="3">
        <v>37.4971815107103</v>
      </c>
      <c r="R1496" s="3">
        <v>7.99793601651187</v>
      </c>
      <c r="S1496" s="3">
        <v>89.8210116731518</v>
      </c>
      <c r="T1496" s="3">
        <v>8.68184224457385</v>
      </c>
      <c r="U1496" s="3">
        <v>169.227373068433</v>
      </c>
      <c r="V1496" s="3">
        <v>13.6766334440753</v>
      </c>
      <c r="W1496" s="3">
        <v>159.489361702128</v>
      </c>
      <c r="X1496" s="3">
        <v>8.98876404494382</v>
      </c>
      <c r="Y1496" s="3"/>
      <c r="Z1496" s="3"/>
      <c r="AA1496" s="3">
        <v>0.377342318473354</v>
      </c>
      <c r="AB1496" s="3">
        <v>0.368834159173947</v>
      </c>
      <c r="AC1496" s="3">
        <v>-23.339483394834</v>
      </c>
      <c r="AD1496" s="3">
        <v>1.59974400658689</v>
      </c>
      <c r="AE1496" s="5">
        <v>3</v>
      </c>
      <c r="AF1496" s="3">
        <v>2.5248259197437</v>
      </c>
      <c r="AG1496" s="3">
        <v>93.9348843160135</v>
      </c>
      <c r="AH1496" s="3">
        <v>67.2454803529444</v>
      </c>
      <c r="AI1496" s="3">
        <v>33.7905977061936</v>
      </c>
      <c r="AJ1496" s="3">
        <v>25.6071384321945</v>
      </c>
      <c r="AK1496" s="3"/>
      <c r="AL1496" s="3"/>
      <c r="AM1496" s="3"/>
      <c r="AN1496" s="5" t="s">
        <v>46</v>
      </c>
      <c r="AO1496" s="1"/>
      <c r="AP1496" s="1"/>
      <c r="AQ1496" s="1"/>
    </row>
    <row r="1497" spans="1:43">
      <c r="A1497" s="1" t="s">
        <v>4125</v>
      </c>
      <c r="B1497" s="1" t="s">
        <v>4126</v>
      </c>
      <c r="C1497" s="3">
        <v>3.16986301369863</v>
      </c>
      <c r="D1497" s="4">
        <v>43080</v>
      </c>
      <c r="E1497" s="3">
        <v>4.3496151877</v>
      </c>
      <c r="F1497" s="5" t="s">
        <v>4127</v>
      </c>
      <c r="G1497" s="5">
        <v>184</v>
      </c>
      <c r="H1497" s="5" t="s">
        <v>93</v>
      </c>
      <c r="I1497" s="3">
        <v>3.8022037817984</v>
      </c>
      <c r="J1497" s="3">
        <v>60.85</v>
      </c>
      <c r="K1497" s="3">
        <v>1.32120568317621</v>
      </c>
      <c r="L1497" s="3">
        <v>57.8790882061447</v>
      </c>
      <c r="M1497" s="3">
        <v>2.11441953830713</v>
      </c>
      <c r="N1497" s="3">
        <v>52.9441117764471</v>
      </c>
      <c r="O1497" s="3">
        <v>6.55634687892753</v>
      </c>
      <c r="P1497" s="3">
        <v>62.7263581488934</v>
      </c>
      <c r="Q1497" s="3">
        <v>6.94463910301331</v>
      </c>
      <c r="R1497" s="3">
        <v>76.4705882352941</v>
      </c>
      <c r="S1497" s="3">
        <v>57.7690478651918</v>
      </c>
      <c r="T1497" s="3">
        <v>34.2509264160932</v>
      </c>
      <c r="U1497" s="3">
        <v>79.4567262464722</v>
      </c>
      <c r="V1497" s="3">
        <v>50.1107419712071</v>
      </c>
      <c r="W1497" s="3">
        <v>68.257993384785</v>
      </c>
      <c r="X1497" s="3">
        <v>46.0049937578028</v>
      </c>
      <c r="Y1497" s="3"/>
      <c r="Z1497" s="3"/>
      <c r="AA1497" s="3">
        <v>0.288229537562947</v>
      </c>
      <c r="AB1497" s="3">
        <v>0.190513197773567</v>
      </c>
      <c r="AC1497" s="3">
        <v>-23.9224137931034</v>
      </c>
      <c r="AD1497" s="3">
        <v>0.790123304184525</v>
      </c>
      <c r="AE1497" s="5">
        <v>3</v>
      </c>
      <c r="AF1497" s="3">
        <v>1.44970973296286</v>
      </c>
      <c r="AG1497" s="3">
        <v>48.1877652270226</v>
      </c>
      <c r="AH1497" s="3">
        <v>37.9914885131094</v>
      </c>
      <c r="AI1497" s="3">
        <v>16.6798536586395</v>
      </c>
      <c r="AJ1497" s="3"/>
      <c r="AK1497" s="3"/>
      <c r="AL1497" s="3"/>
      <c r="AM1497" s="3"/>
      <c r="AN1497" s="5" t="s">
        <v>46</v>
      </c>
      <c r="AO1497" s="1"/>
      <c r="AP1497" s="1"/>
      <c r="AQ1497" s="1"/>
    </row>
    <row r="1498" spans="1:43">
      <c r="A1498" s="1" t="s">
        <v>4128</v>
      </c>
      <c r="B1498" s="1" t="s">
        <v>4129</v>
      </c>
      <c r="C1498" s="3">
        <v>4.58904109589041</v>
      </c>
      <c r="D1498" s="4">
        <v>42562</v>
      </c>
      <c r="E1498" s="3">
        <v>78.4478369457</v>
      </c>
      <c r="F1498" s="5" t="s">
        <v>4130</v>
      </c>
      <c r="G1498" s="5">
        <v>1028</v>
      </c>
      <c r="H1498" s="5" t="s">
        <v>93</v>
      </c>
      <c r="I1498" s="3">
        <v>11.9324181626188</v>
      </c>
      <c r="J1498" s="3">
        <v>22</v>
      </c>
      <c r="K1498" s="3">
        <v>2.61374636979671</v>
      </c>
      <c r="L1498" s="3">
        <v>34.0931615460852</v>
      </c>
      <c r="M1498" s="3">
        <v>6.00000000000001</v>
      </c>
      <c r="N1498" s="3">
        <v>23.9021956087824</v>
      </c>
      <c r="O1498" s="3">
        <v>17.2566371681416</v>
      </c>
      <c r="P1498" s="3">
        <v>31.9416498993964</v>
      </c>
      <c r="Q1498" s="3">
        <v>32.7212020033389</v>
      </c>
      <c r="R1498" s="3">
        <v>13.2094943240454</v>
      </c>
      <c r="S1498" s="3">
        <v>55.425219941349</v>
      </c>
      <c r="T1498" s="3">
        <v>37.0037056643727</v>
      </c>
      <c r="U1498" s="3">
        <v>115.301286391334</v>
      </c>
      <c r="V1498" s="3">
        <v>35.6035437430786</v>
      </c>
      <c r="W1498" s="3">
        <v>96.9040247678019</v>
      </c>
      <c r="X1498" s="3">
        <v>32.2721598002497</v>
      </c>
      <c r="Y1498" s="3"/>
      <c r="Z1498" s="3"/>
      <c r="AA1498" s="3">
        <v>0.263493961844385</v>
      </c>
      <c r="AB1498" s="3">
        <v>0.217605338747384</v>
      </c>
      <c r="AC1498" s="3">
        <v>-28.4619594964423</v>
      </c>
      <c r="AD1498" s="3">
        <v>0.8884493278632</v>
      </c>
      <c r="AE1498" s="5">
        <v>5</v>
      </c>
      <c r="AF1498" s="3">
        <v>1.71389456137479</v>
      </c>
      <c r="AG1498" s="3">
        <v>46.9327437442183</v>
      </c>
      <c r="AH1498" s="3">
        <v>53.9486988758065</v>
      </c>
      <c r="AI1498" s="3">
        <v>23.9699704983056</v>
      </c>
      <c r="AJ1498" s="3">
        <v>33.8138349844681</v>
      </c>
      <c r="AK1498" s="3"/>
      <c r="AL1498" s="3"/>
      <c r="AM1498" s="3"/>
      <c r="AN1498" s="5" t="s">
        <v>51</v>
      </c>
      <c r="AO1498" s="1"/>
      <c r="AP1498" s="1"/>
      <c r="AQ1498" s="1"/>
    </row>
    <row r="1499" spans="1:43">
      <c r="A1499" s="1" t="s">
        <v>4131</v>
      </c>
      <c r="B1499" s="1" t="s">
        <v>4132</v>
      </c>
      <c r="C1499" s="3">
        <v>4.71506849315069</v>
      </c>
      <c r="D1499" s="4">
        <v>42516</v>
      </c>
      <c r="E1499" s="3">
        <v>4.8668441324</v>
      </c>
      <c r="F1499" s="5" t="s">
        <v>4133</v>
      </c>
      <c r="G1499" s="5">
        <v>1722</v>
      </c>
      <c r="H1499" s="5" t="s">
        <v>655</v>
      </c>
      <c r="I1499" s="3">
        <v>-0.574473399383909</v>
      </c>
      <c r="J1499" s="3">
        <v>86.4864864864865</v>
      </c>
      <c r="K1499" s="3">
        <v>0.0335064499916197</v>
      </c>
      <c r="L1499" s="3">
        <v>86.4864864864865</v>
      </c>
      <c r="M1499" s="3">
        <v>-0.125449527473451</v>
      </c>
      <c r="N1499" s="3">
        <v>81.0810810810811</v>
      </c>
      <c r="O1499" s="3">
        <v>-1.24048957988754</v>
      </c>
      <c r="P1499" s="3">
        <v>91.4285714285714</v>
      </c>
      <c r="Q1499" s="3">
        <v>-3.58469239463911</v>
      </c>
      <c r="R1499" s="3">
        <v>97.1428571428571</v>
      </c>
      <c r="S1499" s="3">
        <v>1.5908124202467</v>
      </c>
      <c r="T1499" s="3">
        <v>86.3636363636364</v>
      </c>
      <c r="U1499" s="3">
        <v>13.5818908122503</v>
      </c>
      <c r="V1499" s="3">
        <v>77.7777777777778</v>
      </c>
      <c r="W1499" s="3">
        <v>13.0229036532273</v>
      </c>
      <c r="X1499" s="3">
        <v>77.7777777777778</v>
      </c>
      <c r="Y1499" s="3"/>
      <c r="Z1499" s="3"/>
      <c r="AA1499" s="3">
        <v>0.00217182632806895</v>
      </c>
      <c r="AB1499" s="3">
        <v>0.151124083354358</v>
      </c>
      <c r="AC1499" s="3">
        <v>-5.19470156399618</v>
      </c>
      <c r="AD1499" s="3">
        <v>0.800302209443638</v>
      </c>
      <c r="AE1499" s="5">
        <v>4</v>
      </c>
      <c r="AF1499" s="3">
        <v>0.393314719630999</v>
      </c>
      <c r="AG1499" s="3">
        <v>4.13720851348969</v>
      </c>
      <c r="AH1499" s="3">
        <v>5.93594230986318</v>
      </c>
      <c r="AI1499" s="3">
        <v>4.74459335797082</v>
      </c>
      <c r="AJ1499" s="3">
        <v>4.21515583767336</v>
      </c>
      <c r="AK1499" s="3"/>
      <c r="AL1499" s="3"/>
      <c r="AM1499" s="3"/>
      <c r="AN1499" s="5" t="s">
        <v>51</v>
      </c>
      <c r="AO1499" s="1"/>
      <c r="AP1499" s="1"/>
      <c r="AQ1499" s="1"/>
    </row>
    <row r="1500" spans="1:43">
      <c r="A1500" s="1" t="s">
        <v>4134</v>
      </c>
      <c r="B1500" s="1" t="s">
        <v>4135</v>
      </c>
      <c r="C1500" s="3">
        <v>4.53150684931507</v>
      </c>
      <c r="D1500" s="4">
        <v>42583</v>
      </c>
      <c r="E1500" s="3">
        <v>1.0053680086</v>
      </c>
      <c r="F1500" s="5" t="s">
        <v>4136</v>
      </c>
      <c r="G1500" s="5">
        <v>182</v>
      </c>
      <c r="H1500" s="5" t="s">
        <v>50</v>
      </c>
      <c r="I1500" s="3">
        <v>-0.279329608938563</v>
      </c>
      <c r="J1500" s="3">
        <v>91.5587315765967</v>
      </c>
      <c r="K1500" s="3">
        <v>-0.186393289841563</v>
      </c>
      <c r="L1500" s="3">
        <v>95.7945993802568</v>
      </c>
      <c r="M1500" s="3">
        <v>-0.557103064066864</v>
      </c>
      <c r="N1500" s="3">
        <v>94.0783615316117</v>
      </c>
      <c r="O1500" s="3">
        <v>-0.186393289841563</v>
      </c>
      <c r="P1500" s="3">
        <v>91.5029693924166</v>
      </c>
      <c r="Q1500" s="3">
        <v>0.460613391118178</v>
      </c>
      <c r="R1500" s="3">
        <v>86.3833896668276</v>
      </c>
      <c r="S1500" s="3">
        <v>1.64464600588206</v>
      </c>
      <c r="T1500" s="3">
        <v>62.090395480226</v>
      </c>
      <c r="U1500" s="3">
        <v>6.67915442627345</v>
      </c>
      <c r="V1500" s="3">
        <v>37.3065015479876</v>
      </c>
      <c r="W1500" s="3">
        <v>15.7846496634336</v>
      </c>
      <c r="X1500" s="3">
        <v>23.19309600863</v>
      </c>
      <c r="Y1500" s="3"/>
      <c r="Z1500" s="3"/>
      <c r="AA1500" s="3">
        <v>0.0159540188271394</v>
      </c>
      <c r="AB1500" s="3">
        <v>0.794753049824154</v>
      </c>
      <c r="AC1500" s="3">
        <v>-0.804289544235919</v>
      </c>
      <c r="AD1500" s="3">
        <v>6.21336440515633</v>
      </c>
      <c r="AE1500" s="5">
        <v>2</v>
      </c>
      <c r="AF1500" s="3">
        <v>0.420220776043921</v>
      </c>
      <c r="AG1500" s="3">
        <v>2.14258883971563</v>
      </c>
      <c r="AH1500" s="3">
        <v>3.70552833001678</v>
      </c>
      <c r="AI1500" s="3">
        <v>5.16548737078701</v>
      </c>
      <c r="AJ1500" s="3">
        <v>4.84303709859246</v>
      </c>
      <c r="AK1500" s="3"/>
      <c r="AL1500" s="3"/>
      <c r="AM1500" s="3"/>
      <c r="AN1500" s="5" t="s">
        <v>51</v>
      </c>
      <c r="AO1500" s="1"/>
      <c r="AP1500" s="1"/>
      <c r="AQ1500" s="1"/>
    </row>
    <row r="1501" spans="1:43">
      <c r="A1501" s="1" t="s">
        <v>4137</v>
      </c>
      <c r="B1501" s="1" t="s">
        <v>4138</v>
      </c>
      <c r="C1501" s="3">
        <v>4.56164383561644</v>
      </c>
      <c r="D1501" s="4">
        <v>42572</v>
      </c>
      <c r="E1501" s="3">
        <v>10.078986737</v>
      </c>
      <c r="F1501" s="5" t="s">
        <v>3910</v>
      </c>
      <c r="G1501" s="5">
        <v>1000</v>
      </c>
      <c r="H1501" s="5" t="s">
        <v>50</v>
      </c>
      <c r="I1501" s="3">
        <v>0.099009900990077</v>
      </c>
      <c r="J1501" s="3">
        <v>54.0419830281376</v>
      </c>
      <c r="K1501" s="3">
        <v>0</v>
      </c>
      <c r="L1501" s="3">
        <v>43.3820274457725</v>
      </c>
      <c r="M1501" s="3">
        <v>-0.098814229249027</v>
      </c>
      <c r="N1501" s="3">
        <v>55.5209260908281</v>
      </c>
      <c r="O1501" s="3">
        <v>0.704543560362345</v>
      </c>
      <c r="P1501" s="3">
        <v>46.1854728186386</v>
      </c>
      <c r="Q1501" s="3">
        <v>1.19626496446567</v>
      </c>
      <c r="R1501" s="3">
        <v>40.656687590536</v>
      </c>
      <c r="S1501" s="3">
        <v>1.985611228268</v>
      </c>
      <c r="T1501" s="3">
        <v>45.3672316384181</v>
      </c>
      <c r="U1501" s="3">
        <v>7.19455424285344</v>
      </c>
      <c r="V1501" s="3">
        <v>26.702786377709</v>
      </c>
      <c r="W1501" s="3">
        <v>14.3098210896528</v>
      </c>
      <c r="X1501" s="3">
        <v>40.5609492988134</v>
      </c>
      <c r="Y1501" s="3"/>
      <c r="Z1501" s="3"/>
      <c r="AA1501" s="3">
        <v>0.0374772961296285</v>
      </c>
      <c r="AB1501" s="3">
        <v>0.434265130455727</v>
      </c>
      <c r="AC1501" s="3">
        <v>-2.20941402497599</v>
      </c>
      <c r="AD1501" s="3">
        <v>2.05957071499118</v>
      </c>
      <c r="AE1501" s="5">
        <v>3</v>
      </c>
      <c r="AF1501" s="3">
        <v>0.372726595629942</v>
      </c>
      <c r="AG1501" s="3">
        <v>2.79604845858503</v>
      </c>
      <c r="AH1501" s="3">
        <v>3.7056516362316</v>
      </c>
      <c r="AI1501" s="3">
        <v>4.69955156257715</v>
      </c>
      <c r="AJ1501" s="3">
        <v>4.4553393873259</v>
      </c>
      <c r="AK1501" s="3"/>
      <c r="AL1501" s="3"/>
      <c r="AM1501" s="3">
        <v>100</v>
      </c>
      <c r="AN1501" s="5" t="s">
        <v>56</v>
      </c>
      <c r="AO1501" s="1"/>
      <c r="AP1501" s="1"/>
      <c r="AQ1501" s="1"/>
    </row>
    <row r="1502" spans="1:43">
      <c r="A1502" s="1" t="s">
        <v>4139</v>
      </c>
      <c r="B1502" s="1" t="s">
        <v>4140</v>
      </c>
      <c r="C1502" s="3">
        <v>4.14246575342466</v>
      </c>
      <c r="D1502" s="4">
        <v>42725</v>
      </c>
      <c r="E1502" s="3">
        <v>11.4989162678</v>
      </c>
      <c r="F1502" s="5" t="s">
        <v>2011</v>
      </c>
      <c r="G1502" s="5">
        <v>1513</v>
      </c>
      <c r="H1502" s="5" t="s">
        <v>93</v>
      </c>
      <c r="I1502" s="3">
        <v>13.1258717714396</v>
      </c>
      <c r="J1502" s="3">
        <v>15.7</v>
      </c>
      <c r="K1502" s="3">
        <v>3.72199682483683</v>
      </c>
      <c r="L1502" s="3">
        <v>15.8572844400396</v>
      </c>
      <c r="M1502" s="3">
        <v>7.68244666239354</v>
      </c>
      <c r="N1502" s="3">
        <v>13.373253493014</v>
      </c>
      <c r="O1502" s="3">
        <v>17.8415752292199</v>
      </c>
      <c r="P1502" s="3">
        <v>30.1810865191147</v>
      </c>
      <c r="Q1502" s="3">
        <v>29.2307692307692</v>
      </c>
      <c r="R1502" s="3">
        <v>19.5562435500516</v>
      </c>
      <c r="S1502" s="3">
        <v>65.7505285412262</v>
      </c>
      <c r="T1502" s="3">
        <v>26.6278454208576</v>
      </c>
      <c r="U1502" s="3">
        <v>144.74505723205</v>
      </c>
      <c r="V1502" s="3">
        <v>22.3145071982281</v>
      </c>
      <c r="W1502" s="3">
        <v>135.907723169509</v>
      </c>
      <c r="X1502" s="3">
        <v>15.605493133583</v>
      </c>
      <c r="Y1502" s="3"/>
      <c r="Z1502" s="3"/>
      <c r="AA1502" s="3">
        <v>0.327672785494777</v>
      </c>
      <c r="AB1502" s="3">
        <v>0.317649454819086</v>
      </c>
      <c r="AC1502" s="3">
        <v>-20.6958073148974</v>
      </c>
      <c r="AD1502" s="3">
        <v>1.59703041178059</v>
      </c>
      <c r="AE1502" s="5">
        <v>2</v>
      </c>
      <c r="AF1502" s="3">
        <v>2.19199620801917</v>
      </c>
      <c r="AG1502" s="3">
        <v>67.4423143116411</v>
      </c>
      <c r="AH1502" s="3">
        <v>58.447825771227</v>
      </c>
      <c r="AI1502" s="3">
        <v>30.3491640707718</v>
      </c>
      <c r="AJ1502" s="3">
        <v>24.3065856663394</v>
      </c>
      <c r="AK1502" s="3"/>
      <c r="AL1502" s="3"/>
      <c r="AM1502" s="3"/>
      <c r="AN1502" s="5" t="s">
        <v>46</v>
      </c>
      <c r="AO1502" s="1"/>
      <c r="AP1502" s="1"/>
      <c r="AQ1502" s="1"/>
    </row>
    <row r="1503" spans="1:43">
      <c r="A1503" s="1" t="s">
        <v>4141</v>
      </c>
      <c r="B1503" s="1" t="s">
        <v>4142</v>
      </c>
      <c r="C1503" s="3">
        <v>4.67945205479452</v>
      </c>
      <c r="D1503" s="4">
        <v>42529</v>
      </c>
      <c r="E1503" s="3">
        <v>1.4149385046</v>
      </c>
      <c r="F1503" s="5" t="s">
        <v>4143</v>
      </c>
      <c r="G1503" s="5">
        <v>1074</v>
      </c>
      <c r="H1503" s="5" t="s">
        <v>93</v>
      </c>
      <c r="I1503" s="3">
        <v>13.0584192439863</v>
      </c>
      <c r="J1503" s="3">
        <v>15.95</v>
      </c>
      <c r="K1503" s="3">
        <v>4.94417862838915</v>
      </c>
      <c r="L1503" s="3">
        <v>4.21209117938553</v>
      </c>
      <c r="M1503" s="3">
        <v>7.92782941498086</v>
      </c>
      <c r="N1503" s="3">
        <v>11.7265469061876</v>
      </c>
      <c r="O1503" s="3">
        <v>27.8497409326425</v>
      </c>
      <c r="P1503" s="3">
        <v>6.79074446680081</v>
      </c>
      <c r="Q1503" s="3">
        <v>33.921302578019</v>
      </c>
      <c r="R1503" s="3">
        <v>11.9195046439628</v>
      </c>
      <c r="S1503" s="3">
        <v>106.701570680628</v>
      </c>
      <c r="T1503" s="3">
        <v>2.85865537321334</v>
      </c>
      <c r="U1503" s="3">
        <v>153.076923076923</v>
      </c>
      <c r="V1503" s="3">
        <v>18.9922480620155</v>
      </c>
      <c r="W1503" s="3">
        <v>92.2103213242454</v>
      </c>
      <c r="X1503" s="3">
        <v>34.5193508114856</v>
      </c>
      <c r="Y1503" s="3"/>
      <c r="Z1503" s="3"/>
      <c r="AA1503" s="3">
        <v>0.452721026437915</v>
      </c>
      <c r="AB1503" s="3">
        <v>0.231772119803012</v>
      </c>
      <c r="AC1503" s="3">
        <v>-34.2701722574796</v>
      </c>
      <c r="AD1503" s="3">
        <v>0.708642598878336</v>
      </c>
      <c r="AE1503" s="5">
        <v>9</v>
      </c>
      <c r="AF1503" s="3">
        <v>1.72271440583469</v>
      </c>
      <c r="AG1503" s="3">
        <v>106.891722851998</v>
      </c>
      <c r="AH1503" s="3">
        <v>61.838444322004</v>
      </c>
      <c r="AI1503" s="3">
        <v>24.4257888021929</v>
      </c>
      <c r="AJ1503" s="3">
        <v>17.9370747830498</v>
      </c>
      <c r="AK1503" s="3"/>
      <c r="AL1503" s="3"/>
      <c r="AM1503" s="3"/>
      <c r="AN1503" s="5" t="s">
        <v>206</v>
      </c>
      <c r="AO1503" s="1"/>
      <c r="AP1503" s="1"/>
      <c r="AQ1503" s="1"/>
    </row>
    <row r="1504" spans="1:43">
      <c r="A1504" s="1" t="s">
        <v>4144</v>
      </c>
      <c r="B1504" s="1" t="s">
        <v>4145</v>
      </c>
      <c r="C1504" s="3">
        <v>4.63835616438356</v>
      </c>
      <c r="D1504" s="4">
        <v>42544</v>
      </c>
      <c r="E1504" s="3">
        <v>5.7781194094</v>
      </c>
      <c r="F1504" s="5" t="s">
        <v>2479</v>
      </c>
      <c r="G1504" s="5">
        <v>542</v>
      </c>
      <c r="H1504" s="5" t="s">
        <v>50</v>
      </c>
      <c r="I1504" s="3">
        <v>0.261780104712041</v>
      </c>
      <c r="J1504" s="3">
        <v>26.2170611880304</v>
      </c>
      <c r="K1504" s="3">
        <v>0</v>
      </c>
      <c r="L1504" s="3">
        <v>43.3820274457725</v>
      </c>
      <c r="M1504" s="3">
        <v>0.1743679163034</v>
      </c>
      <c r="N1504" s="3">
        <v>13.0454140694568</v>
      </c>
      <c r="O1504" s="3">
        <v>0.524934383202098</v>
      </c>
      <c r="P1504" s="3">
        <v>65.7834627683874</v>
      </c>
      <c r="Q1504" s="3">
        <v>1.32275132275134</v>
      </c>
      <c r="R1504" s="3">
        <v>24.7223563495896</v>
      </c>
      <c r="S1504" s="3">
        <v>2.68096514745307</v>
      </c>
      <c r="T1504" s="3">
        <v>19.0960451977401</v>
      </c>
      <c r="U1504" s="3">
        <v>8.70387890255439</v>
      </c>
      <c r="V1504" s="3">
        <v>12.9256965944272</v>
      </c>
      <c r="W1504" s="3">
        <v>16.9472226070381</v>
      </c>
      <c r="X1504" s="3">
        <v>16.0733549083064</v>
      </c>
      <c r="Y1504" s="3"/>
      <c r="Z1504" s="3"/>
      <c r="AA1504" s="3">
        <v>0.175420282241184</v>
      </c>
      <c r="AB1504" s="3">
        <v>1.16174056401735</v>
      </c>
      <c r="AC1504" s="3">
        <v>-0.704845814977971</v>
      </c>
      <c r="AD1504" s="3">
        <v>7.58599181879318</v>
      </c>
      <c r="AE1504" s="5">
        <v>2</v>
      </c>
      <c r="AF1504" s="3">
        <v>0.432774416130806</v>
      </c>
      <c r="AG1504" s="3">
        <v>3.18842630735268</v>
      </c>
      <c r="AH1504" s="3">
        <v>4.49672674527688</v>
      </c>
      <c r="AI1504" s="3">
        <v>5.48003263059984</v>
      </c>
      <c r="AJ1504" s="3">
        <v>4.58862348556504</v>
      </c>
      <c r="AK1504" s="3"/>
      <c r="AL1504" s="3"/>
      <c r="AM1504" s="3">
        <v>1</v>
      </c>
      <c r="AN1504" s="5" t="s">
        <v>56</v>
      </c>
      <c r="AO1504" s="1"/>
      <c r="AP1504" s="1"/>
      <c r="AQ1504" s="1"/>
    </row>
    <row r="1505" spans="1:43">
      <c r="A1505" s="1" t="s">
        <v>4146</v>
      </c>
      <c r="B1505" s="1" t="s">
        <v>4147</v>
      </c>
      <c r="C1505" s="3">
        <v>4.63561643835616</v>
      </c>
      <c r="D1505" s="4">
        <v>42545</v>
      </c>
      <c r="E1505" s="3">
        <v>7.3996737128</v>
      </c>
      <c r="F1505" s="5" t="s">
        <v>4148</v>
      </c>
      <c r="G1505" s="5">
        <v>1693</v>
      </c>
      <c r="H1505" s="5" t="s">
        <v>226</v>
      </c>
      <c r="I1505" s="3">
        <v>0.459823864079185</v>
      </c>
      <c r="J1505" s="3">
        <v>86.0597439544808</v>
      </c>
      <c r="K1505" s="3">
        <v>0.21769553724148</v>
      </c>
      <c r="L1505" s="3">
        <v>72.3544973544974</v>
      </c>
      <c r="M1505" s="3">
        <v>-0.447945628668522</v>
      </c>
      <c r="N1505" s="3">
        <v>89.5627644569817</v>
      </c>
      <c r="O1505" s="3">
        <v>1.08218318695107</v>
      </c>
      <c r="P1505" s="3">
        <v>89.3081761006289</v>
      </c>
      <c r="Q1505" s="3">
        <v>2.92238901309486</v>
      </c>
      <c r="R1505" s="3">
        <v>80.8394160583942</v>
      </c>
      <c r="S1505" s="3">
        <v>4.79674796747967</v>
      </c>
      <c r="T1505" s="3">
        <v>89.8936170212766</v>
      </c>
      <c r="U1505" s="3">
        <v>18.8566159520516</v>
      </c>
      <c r="V1505" s="3">
        <v>75</v>
      </c>
      <c r="W1505" s="3">
        <v>26.7453294001967</v>
      </c>
      <c r="X1505" s="3">
        <v>61.9246861924686</v>
      </c>
      <c r="Y1505" s="3"/>
      <c r="Z1505" s="3"/>
      <c r="AA1505" s="3">
        <v>0.0915578559500465</v>
      </c>
      <c r="AB1505" s="3">
        <v>0.24794387658551</v>
      </c>
      <c r="AC1505" s="3">
        <v>-5.85529067335843</v>
      </c>
      <c r="AD1505" s="3">
        <v>1.40132962836181</v>
      </c>
      <c r="AE1505" s="5">
        <v>2</v>
      </c>
      <c r="AF1505" s="3">
        <v>0.655359628057085</v>
      </c>
      <c r="AG1505" s="3">
        <v>5.08854457987118</v>
      </c>
      <c r="AH1505" s="3">
        <v>10.5547968439994</v>
      </c>
      <c r="AI1505" s="3">
        <v>7.99176370848944</v>
      </c>
      <c r="AJ1505" s="3">
        <v>6.7590207508309</v>
      </c>
      <c r="AK1505" s="3"/>
      <c r="AL1505" s="3"/>
      <c r="AM1505" s="3">
        <v>10</v>
      </c>
      <c r="AN1505" s="5" t="s">
        <v>56</v>
      </c>
      <c r="AO1505" s="1"/>
      <c r="AP1505" s="1"/>
      <c r="AQ1505" s="1"/>
    </row>
    <row r="1506" spans="1:43">
      <c r="A1506" s="1" t="s">
        <v>4149</v>
      </c>
      <c r="B1506" s="1" t="s">
        <v>4150</v>
      </c>
      <c r="C1506" s="3">
        <v>4.67945205479452</v>
      </c>
      <c r="D1506" s="4">
        <v>42529</v>
      </c>
      <c r="E1506" s="3">
        <v>1.0999650928</v>
      </c>
      <c r="F1506" s="5" t="s">
        <v>4151</v>
      </c>
      <c r="G1506" s="5">
        <v>439</v>
      </c>
      <c r="H1506" s="5" t="s">
        <v>50</v>
      </c>
      <c r="I1506" s="3">
        <v>-0.181983621474065</v>
      </c>
      <c r="J1506" s="3">
        <v>86.333184457347</v>
      </c>
      <c r="K1506" s="3">
        <v>0</v>
      </c>
      <c r="L1506" s="3">
        <v>43.3820274457725</v>
      </c>
      <c r="M1506" s="3">
        <v>-0.272727272727279</v>
      </c>
      <c r="N1506" s="3">
        <v>82.546749777382</v>
      </c>
      <c r="O1506" s="3">
        <v>0.82720588235292</v>
      </c>
      <c r="P1506" s="3">
        <v>25.7651895842851</v>
      </c>
      <c r="Q1506" s="3">
        <v>0.919963201471929</v>
      </c>
      <c r="R1506" s="3">
        <v>69.7247706422018</v>
      </c>
      <c r="S1506" s="3">
        <v>0.919963201471929</v>
      </c>
      <c r="T1506" s="3">
        <v>82.6553672316384</v>
      </c>
      <c r="U1506" s="3">
        <v>4.67557251908396</v>
      </c>
      <c r="V1506" s="3">
        <v>84.5201238390093</v>
      </c>
      <c r="W1506" s="3">
        <v>8.39920948616599</v>
      </c>
      <c r="X1506" s="3">
        <v>91.6936353829558</v>
      </c>
      <c r="Y1506" s="3"/>
      <c r="Z1506" s="3"/>
      <c r="AA1506" s="3">
        <v>-0.0371874710872112</v>
      </c>
      <c r="AB1506" s="3">
        <v>0.156788298296393</v>
      </c>
      <c r="AC1506" s="3">
        <v>-2.96762589928059</v>
      </c>
      <c r="AD1506" s="3">
        <v>0.916483849941158</v>
      </c>
      <c r="AE1506" s="5">
        <v>4</v>
      </c>
      <c r="AF1506" s="3">
        <v>0.220654181981337</v>
      </c>
      <c r="AG1506" s="3">
        <v>1.75078402528537</v>
      </c>
      <c r="AH1506" s="3">
        <v>2.26814748079034</v>
      </c>
      <c r="AI1506" s="3">
        <v>2.86150091662234</v>
      </c>
      <c r="AJ1506" s="3">
        <v>2.5718977857534</v>
      </c>
      <c r="AK1506" s="3"/>
      <c r="AL1506" s="3"/>
      <c r="AM1506" s="3">
        <v>0.01</v>
      </c>
      <c r="AN1506" s="5" t="s">
        <v>56</v>
      </c>
      <c r="AO1506" s="1"/>
      <c r="AP1506" s="1"/>
      <c r="AQ1506" s="1"/>
    </row>
    <row r="1507" spans="1:43">
      <c r="A1507" s="1" t="s">
        <v>4152</v>
      </c>
      <c r="B1507" s="1" t="s">
        <v>4153</v>
      </c>
      <c r="C1507" s="3">
        <v>4.25479452054795</v>
      </c>
      <c r="D1507" s="4">
        <v>42684</v>
      </c>
      <c r="E1507" s="3">
        <v>5.2381440655</v>
      </c>
      <c r="F1507" s="5" t="s">
        <v>519</v>
      </c>
      <c r="G1507" s="5">
        <v>1294</v>
      </c>
      <c r="H1507" s="5" t="s">
        <v>93</v>
      </c>
      <c r="I1507" s="3">
        <v>2.74414850686037</v>
      </c>
      <c r="J1507" s="3">
        <v>72.5</v>
      </c>
      <c r="K1507" s="3">
        <v>0.871632329635497</v>
      </c>
      <c r="L1507" s="3">
        <v>72.794846382557</v>
      </c>
      <c r="M1507" s="3">
        <v>2.41351568785196</v>
      </c>
      <c r="N1507" s="3">
        <v>49.251497005988</v>
      </c>
      <c r="O1507" s="3">
        <v>4.42986054142738</v>
      </c>
      <c r="P1507" s="3">
        <v>78.1187122736419</v>
      </c>
      <c r="Q1507" s="3">
        <v>8.23105219647085</v>
      </c>
      <c r="R1507" s="3">
        <v>68.6790505675955</v>
      </c>
      <c r="S1507" s="3">
        <v>18.6120056931128</v>
      </c>
      <c r="T1507" s="3">
        <v>79.2482795129698</v>
      </c>
      <c r="U1507" s="3">
        <v>30.5543679476491</v>
      </c>
      <c r="V1507" s="3">
        <v>83.4440753045404</v>
      </c>
      <c r="W1507" s="3">
        <v>37.7092525700791</v>
      </c>
      <c r="X1507" s="3">
        <v>72.2846441947566</v>
      </c>
      <c r="Y1507" s="3"/>
      <c r="Z1507" s="3"/>
      <c r="AA1507" s="3">
        <v>0.435074661507723</v>
      </c>
      <c r="AB1507" s="3">
        <v>0.451845939635627</v>
      </c>
      <c r="AC1507" s="3">
        <v>-5.08806262230921</v>
      </c>
      <c r="AD1507" s="3">
        <v>2.20786450783351</v>
      </c>
      <c r="AE1507" s="5">
        <v>3</v>
      </c>
      <c r="AF1507" s="3">
        <v>0.834938624270876</v>
      </c>
      <c r="AG1507" s="3">
        <v>15.9620063862175</v>
      </c>
      <c r="AH1507" s="3">
        <v>14.7520680953914</v>
      </c>
      <c r="AI1507" s="3">
        <v>9.91258295178765</v>
      </c>
      <c r="AJ1507" s="3">
        <v>9.89189766576308</v>
      </c>
      <c r="AK1507" s="3"/>
      <c r="AL1507" s="3"/>
      <c r="AM1507" s="3">
        <v>0.2</v>
      </c>
      <c r="AN1507" s="5" t="s">
        <v>56</v>
      </c>
      <c r="AO1507" s="1"/>
      <c r="AP1507" s="1"/>
      <c r="AQ1507" s="1"/>
    </row>
    <row r="1508" spans="1:43">
      <c r="A1508" s="1" t="s">
        <v>4154</v>
      </c>
      <c r="B1508" s="1" t="s">
        <v>4155</v>
      </c>
      <c r="C1508" s="3">
        <v>4.45205479452055</v>
      </c>
      <c r="D1508" s="4">
        <v>42612</v>
      </c>
      <c r="E1508" s="3">
        <v>0.2642691855</v>
      </c>
      <c r="F1508" s="5" t="s">
        <v>2259</v>
      </c>
      <c r="G1508" s="5">
        <v>1336</v>
      </c>
      <c r="H1508" s="5" t="s">
        <v>93</v>
      </c>
      <c r="I1508" s="3">
        <v>8.5201793721973</v>
      </c>
      <c r="J1508" s="3">
        <v>36.65</v>
      </c>
      <c r="K1508" s="3">
        <v>3.64025695931477</v>
      </c>
      <c r="L1508" s="3">
        <v>17.2447968285431</v>
      </c>
      <c r="M1508" s="3">
        <v>4.3103448275862</v>
      </c>
      <c r="N1508" s="3">
        <v>33.6327345309381</v>
      </c>
      <c r="O1508" s="3">
        <v>11.3924050632911</v>
      </c>
      <c r="P1508" s="3">
        <v>47.4849094567404</v>
      </c>
      <c r="Q1508" s="3">
        <v>5.90809628008752</v>
      </c>
      <c r="R1508" s="3">
        <v>81.8369453044376</v>
      </c>
      <c r="S1508" s="3">
        <v>39.8843930635838</v>
      </c>
      <c r="T1508" s="3">
        <v>52.4616199047115</v>
      </c>
      <c r="U1508" s="3">
        <v>128.032979976443</v>
      </c>
      <c r="V1508" s="3">
        <v>29.2358803986711</v>
      </c>
      <c r="W1508" s="3">
        <v>83.8556505223172</v>
      </c>
      <c r="X1508" s="3">
        <v>38.8264669163546</v>
      </c>
      <c r="Y1508" s="3"/>
      <c r="Z1508" s="3"/>
      <c r="AA1508" s="3">
        <v>0.137451696456517</v>
      </c>
      <c r="AB1508" s="3">
        <v>0.169508653120074</v>
      </c>
      <c r="AC1508" s="3">
        <v>-34.1630901287554</v>
      </c>
      <c r="AD1508" s="3">
        <v>0.657467782741099</v>
      </c>
      <c r="AE1508" s="5">
        <v>3</v>
      </c>
      <c r="AF1508" s="3">
        <v>1.66813118391091</v>
      </c>
      <c r="AG1508" s="3">
        <v>46.2621494714873</v>
      </c>
      <c r="AH1508" s="3">
        <v>53.9131514056005</v>
      </c>
      <c r="AI1508" s="3">
        <v>19.8000850188151</v>
      </c>
      <c r="AJ1508" s="3">
        <v>19.891268631225</v>
      </c>
      <c r="AK1508" s="3"/>
      <c r="AL1508" s="3"/>
      <c r="AM1508" s="3"/>
      <c r="AN1508" s="5" t="s">
        <v>46</v>
      </c>
      <c r="AO1508" s="1"/>
      <c r="AP1508" s="1"/>
      <c r="AQ1508" s="1"/>
    </row>
    <row r="1509" spans="1:43">
      <c r="A1509" s="1" t="s">
        <v>4156</v>
      </c>
      <c r="B1509" s="1" t="s">
        <v>4157</v>
      </c>
      <c r="C1509" s="3">
        <v>4.27671232876712</v>
      </c>
      <c r="D1509" s="4">
        <v>42676</v>
      </c>
      <c r="E1509" s="3">
        <v>2.0145878246</v>
      </c>
      <c r="F1509" s="5" t="s">
        <v>4158</v>
      </c>
      <c r="G1509" s="5">
        <v>814</v>
      </c>
      <c r="H1509" s="5" t="s">
        <v>50</v>
      </c>
      <c r="I1509" s="3">
        <v>0.188857412653451</v>
      </c>
      <c r="J1509" s="3">
        <v>38.3653416703886</v>
      </c>
      <c r="K1509" s="3">
        <v>0</v>
      </c>
      <c r="L1509" s="3">
        <v>43.3820274457725</v>
      </c>
      <c r="M1509" s="3">
        <v>-0.0941619585687404</v>
      </c>
      <c r="N1509" s="3">
        <v>54.0071237756011</v>
      </c>
      <c r="O1509" s="3">
        <v>0.759734093067424</v>
      </c>
      <c r="P1509" s="3">
        <v>37.2772955687529</v>
      </c>
      <c r="Q1509" s="3">
        <v>1.1439466158246</v>
      </c>
      <c r="R1509" s="3">
        <v>47.5615644616127</v>
      </c>
      <c r="S1509" s="3">
        <v>1.92122958693564</v>
      </c>
      <c r="T1509" s="3">
        <v>49.0395480225989</v>
      </c>
      <c r="U1509" s="3">
        <v>6.52037013178052</v>
      </c>
      <c r="V1509" s="3">
        <v>42.3374613003096</v>
      </c>
      <c r="W1509" s="3">
        <v>12.4575027381183</v>
      </c>
      <c r="X1509" s="3">
        <v>64.940668824164</v>
      </c>
      <c r="Y1509" s="3"/>
      <c r="Z1509" s="3"/>
      <c r="AA1509" s="3">
        <v>0.0423377370223257</v>
      </c>
      <c r="AB1509" s="3">
        <v>0.410097626133388</v>
      </c>
      <c r="AC1509" s="3">
        <v>-2.15759849906192</v>
      </c>
      <c r="AD1509" s="3">
        <v>1.8463463436637</v>
      </c>
      <c r="AE1509" s="5">
        <v>3</v>
      </c>
      <c r="AF1509" s="3">
        <v>0.323151762417052</v>
      </c>
      <c r="AG1509" s="3">
        <v>2.62893167129241</v>
      </c>
      <c r="AH1509" s="3">
        <v>3.3307398368162</v>
      </c>
      <c r="AI1509" s="3">
        <v>4.16602840883069</v>
      </c>
      <c r="AJ1509" s="3">
        <v>3.7488857351224</v>
      </c>
      <c r="AK1509" s="3"/>
      <c r="AL1509" s="3"/>
      <c r="AM1509" s="3">
        <v>100</v>
      </c>
      <c r="AN1509" s="5" t="s">
        <v>56</v>
      </c>
      <c r="AO1509" s="1"/>
      <c r="AP1509" s="1"/>
      <c r="AQ1509" s="1"/>
    </row>
    <row r="1510" spans="1:43">
      <c r="A1510" s="1" t="s">
        <v>4159</v>
      </c>
      <c r="B1510" s="1" t="s">
        <v>4160</v>
      </c>
      <c r="C1510" s="3">
        <v>4.64383561643836</v>
      </c>
      <c r="D1510" s="4">
        <v>42542</v>
      </c>
      <c r="E1510" s="3">
        <v>12.1374982963</v>
      </c>
      <c r="F1510" s="5" t="s">
        <v>4161</v>
      </c>
      <c r="G1510" s="5">
        <v>178</v>
      </c>
      <c r="H1510" s="5" t="s">
        <v>50</v>
      </c>
      <c r="I1510" s="3">
        <v>-1.44404332129965</v>
      </c>
      <c r="J1510" s="3">
        <v>98.4368021438142</v>
      </c>
      <c r="K1510" s="3">
        <v>-0.546448087431704</v>
      </c>
      <c r="L1510" s="3">
        <v>98.4949092518814</v>
      </c>
      <c r="M1510" s="3">
        <v>-1.53291253381424</v>
      </c>
      <c r="N1510" s="3">
        <v>98.3081032947462</v>
      </c>
      <c r="O1510" s="3">
        <v>-1.0837622858608</v>
      </c>
      <c r="P1510" s="3">
        <v>96.2996802192782</v>
      </c>
      <c r="Q1510" s="3">
        <v>-0.730490008310306</v>
      </c>
      <c r="R1510" s="3">
        <v>96.040560115886</v>
      </c>
      <c r="S1510" s="3">
        <v>0.526086067533871</v>
      </c>
      <c r="T1510" s="3">
        <v>90.2824858757062</v>
      </c>
      <c r="U1510" s="3">
        <v>10.0163625265399</v>
      </c>
      <c r="V1510" s="3">
        <v>5.88235294117647</v>
      </c>
      <c r="W1510" s="3">
        <v>21.6833818458418</v>
      </c>
      <c r="X1510" s="3">
        <v>2.37324703344121</v>
      </c>
      <c r="Y1510" s="3"/>
      <c r="Z1510" s="3"/>
      <c r="AA1510" s="3">
        <v>-0.0500552525459715</v>
      </c>
      <c r="AB1510" s="3">
        <v>0.377834431482361</v>
      </c>
      <c r="AC1510" s="3">
        <v>-3.19457889641818</v>
      </c>
      <c r="AD1510" s="3">
        <v>2.11224232550422</v>
      </c>
      <c r="AE1510" s="5">
        <v>3</v>
      </c>
      <c r="AF1510" s="3">
        <v>0.557387666349096</v>
      </c>
      <c r="AG1510" s="3">
        <v>3.41097302969142</v>
      </c>
      <c r="AH1510" s="3">
        <v>5.91271982640478</v>
      </c>
      <c r="AI1510" s="3">
        <v>7.02091522075798</v>
      </c>
      <c r="AJ1510" s="3">
        <v>4.8296387884518</v>
      </c>
      <c r="AK1510" s="3"/>
      <c r="AL1510" s="3"/>
      <c r="AM1510" s="3"/>
      <c r="AN1510" s="5" t="s">
        <v>51</v>
      </c>
      <c r="AO1510" s="1"/>
      <c r="AP1510" s="1"/>
      <c r="AQ1510" s="1"/>
    </row>
    <row r="1511" spans="1:43">
      <c r="A1511" s="1" t="s">
        <v>4162</v>
      </c>
      <c r="B1511" s="1" t="s">
        <v>4163</v>
      </c>
      <c r="C1511" s="3">
        <v>4.53150684931507</v>
      </c>
      <c r="D1511" s="4">
        <v>42583</v>
      </c>
      <c r="E1511" s="3">
        <v>5.0758855128</v>
      </c>
      <c r="F1511" s="5" t="s">
        <v>4164</v>
      </c>
      <c r="G1511" s="5">
        <v>1242</v>
      </c>
      <c r="H1511" s="5" t="s">
        <v>50</v>
      </c>
      <c r="I1511" s="3">
        <v>0.329904909761313</v>
      </c>
      <c r="J1511" s="3">
        <v>13.6221527467619</v>
      </c>
      <c r="K1511" s="3">
        <v>0.0386996904024592</v>
      </c>
      <c r="L1511" s="3">
        <v>21.9566179725542</v>
      </c>
      <c r="M1511" s="3">
        <v>0.0290219599496867</v>
      </c>
      <c r="N1511" s="3">
        <v>30.6322350845948</v>
      </c>
      <c r="O1511" s="3">
        <v>1.12608683512816</v>
      </c>
      <c r="P1511" s="3">
        <v>5.7560529922339</v>
      </c>
      <c r="Q1511" s="3">
        <v>1.65324617886585</v>
      </c>
      <c r="R1511" s="3">
        <v>8.54659584741671</v>
      </c>
      <c r="S1511" s="3">
        <v>3.06684756505559</v>
      </c>
      <c r="T1511" s="3">
        <v>11.0169491525424</v>
      </c>
      <c r="U1511" s="3">
        <v>7.94292291368065</v>
      </c>
      <c r="V1511" s="3">
        <v>18.1888544891641</v>
      </c>
      <c r="W1511" s="3">
        <v>14.8691716692476</v>
      </c>
      <c r="X1511" s="3">
        <v>33.2254584681769</v>
      </c>
      <c r="Y1511" s="3"/>
      <c r="Z1511" s="3"/>
      <c r="AA1511" s="3">
        <v>0.106626700264582</v>
      </c>
      <c r="AB1511" s="3">
        <v>0.47195042275548</v>
      </c>
      <c r="AC1511" s="3">
        <v>-2.48075278015399</v>
      </c>
      <c r="AD1511" s="3">
        <v>1.90280471739264</v>
      </c>
      <c r="AE1511" s="5">
        <v>4</v>
      </c>
      <c r="AF1511" s="3">
        <v>0.391675188681697</v>
      </c>
      <c r="AG1511" s="3">
        <v>3.72843185570437</v>
      </c>
      <c r="AH1511" s="3">
        <v>4.28047086906413</v>
      </c>
      <c r="AI1511" s="3">
        <v>4.86609257269328</v>
      </c>
      <c r="AJ1511" s="3">
        <v>4.45968720737351</v>
      </c>
      <c r="AK1511" s="3"/>
      <c r="AL1511" s="3"/>
      <c r="AM1511" s="3"/>
      <c r="AN1511" s="5" t="s">
        <v>51</v>
      </c>
      <c r="AO1511" s="1"/>
      <c r="AP1511" s="1"/>
      <c r="AQ1511" s="1"/>
    </row>
    <row r="1512" spans="1:43">
      <c r="A1512" s="1" t="s">
        <v>4165</v>
      </c>
      <c r="B1512" s="1" t="s">
        <v>4166</v>
      </c>
      <c r="C1512" s="3">
        <v>4.7013698630137</v>
      </c>
      <c r="D1512" s="4">
        <v>42521</v>
      </c>
      <c r="E1512" s="3">
        <v>14.6994175127</v>
      </c>
      <c r="F1512" s="5" t="s">
        <v>1460</v>
      </c>
      <c r="G1512" s="5">
        <v>1623</v>
      </c>
      <c r="H1512" s="5" t="s">
        <v>50</v>
      </c>
      <c r="I1512" s="3">
        <v>0.126965523976948</v>
      </c>
      <c r="J1512" s="3">
        <v>49.2184010719071</v>
      </c>
      <c r="K1512" s="3">
        <v>0.0292711484047263</v>
      </c>
      <c r="L1512" s="3">
        <v>28.4196547144754</v>
      </c>
      <c r="M1512" s="3">
        <v>-0.0682327712252747</v>
      </c>
      <c r="N1512" s="3">
        <v>48.1745325022262</v>
      </c>
      <c r="O1512" s="3">
        <v>0.899642808124426</v>
      </c>
      <c r="P1512" s="3">
        <v>15.3951576062129</v>
      </c>
      <c r="Q1512" s="3">
        <v>1.18886046203584</v>
      </c>
      <c r="R1512" s="3">
        <v>41.6706904876871</v>
      </c>
      <c r="S1512" s="3">
        <v>1.47033156206933</v>
      </c>
      <c r="T1512" s="3">
        <v>69.2090395480226</v>
      </c>
      <c r="U1512" s="3">
        <v>4.66311456550473</v>
      </c>
      <c r="V1512" s="3">
        <v>84.7523219814241</v>
      </c>
      <c r="W1512" s="3">
        <v>8.54567802984701</v>
      </c>
      <c r="X1512" s="3">
        <v>91.0463861920173</v>
      </c>
      <c r="Y1512" s="3"/>
      <c r="Z1512" s="3"/>
      <c r="AA1512" s="3">
        <v>0.0024496928447066</v>
      </c>
      <c r="AB1512" s="3">
        <v>0.222668873467422</v>
      </c>
      <c r="AC1512" s="3">
        <v>-1.91291674257608</v>
      </c>
      <c r="AD1512" s="3">
        <v>1.44592853335829</v>
      </c>
      <c r="AE1512" s="5">
        <v>4</v>
      </c>
      <c r="AF1512" s="3">
        <v>0.228354239441012</v>
      </c>
      <c r="AG1512" s="3">
        <v>1.88973602974294</v>
      </c>
      <c r="AH1512" s="3">
        <v>2.41564389325093</v>
      </c>
      <c r="AI1512" s="3">
        <v>2.89987100394762</v>
      </c>
      <c r="AJ1512" s="3">
        <v>3.05878026344561</v>
      </c>
      <c r="AK1512" s="3"/>
      <c r="AL1512" s="3"/>
      <c r="AM1512" s="3">
        <v>5</v>
      </c>
      <c r="AN1512" s="5" t="s">
        <v>56</v>
      </c>
      <c r="AO1512" s="1"/>
      <c r="AP1512" s="1"/>
      <c r="AQ1512" s="1"/>
    </row>
    <row r="1513" spans="1:43">
      <c r="A1513" s="1" t="s">
        <v>4167</v>
      </c>
      <c r="B1513" s="1" t="s">
        <v>4168</v>
      </c>
      <c r="C1513" s="3">
        <v>4.46849315068493</v>
      </c>
      <c r="D1513" s="4">
        <v>42606</v>
      </c>
      <c r="E1513" s="3">
        <v>3.4171333659</v>
      </c>
      <c r="F1513" s="5" t="s">
        <v>1466</v>
      </c>
      <c r="G1513" s="5">
        <v>742</v>
      </c>
      <c r="H1513" s="5" t="s">
        <v>93</v>
      </c>
      <c r="I1513" s="3">
        <v>5.89933722685215</v>
      </c>
      <c r="J1513" s="3">
        <v>49.45</v>
      </c>
      <c r="K1513" s="3">
        <v>2.41797296439676</v>
      </c>
      <c r="L1513" s="3">
        <v>37.1159563924678</v>
      </c>
      <c r="M1513" s="3">
        <v>1.49685534591194</v>
      </c>
      <c r="N1513" s="3">
        <v>63.5229540918164</v>
      </c>
      <c r="O1513" s="3">
        <v>9.05527774023516</v>
      </c>
      <c r="P1513" s="3">
        <v>53.169014084507</v>
      </c>
      <c r="Q1513" s="3">
        <v>15.7177685357809</v>
      </c>
      <c r="R1513" s="3">
        <v>45.8720330237358</v>
      </c>
      <c r="S1513" s="3">
        <v>40.8694134078212</v>
      </c>
      <c r="T1513" s="3">
        <v>50.9793541556379</v>
      </c>
      <c r="U1513" s="3">
        <v>82.2884897774766</v>
      </c>
      <c r="V1513" s="3">
        <v>48.6157253599114</v>
      </c>
      <c r="W1513" s="3">
        <v>60.0357001190004</v>
      </c>
      <c r="X1513" s="3">
        <v>51.123595505618</v>
      </c>
      <c r="Y1513" s="3"/>
      <c r="Z1513" s="3"/>
      <c r="AA1513" s="3">
        <v>0.231643134763158</v>
      </c>
      <c r="AB1513" s="3">
        <v>0.174112238340868</v>
      </c>
      <c r="AC1513" s="3">
        <v>-24.0640715216986</v>
      </c>
      <c r="AD1513" s="3">
        <v>0.703787255233775</v>
      </c>
      <c r="AE1513" s="5">
        <v>3</v>
      </c>
      <c r="AF1513" s="3">
        <v>1.24649495901758</v>
      </c>
      <c r="AG1513" s="3">
        <v>31.3708156973232</v>
      </c>
      <c r="AH1513" s="3">
        <v>38.461757967589</v>
      </c>
      <c r="AI1513" s="3">
        <v>14.7216474776653</v>
      </c>
      <c r="AJ1513" s="3">
        <v>13.5207127413168</v>
      </c>
      <c r="AK1513" s="3"/>
      <c r="AL1513" s="3"/>
      <c r="AM1513" s="3"/>
      <c r="AN1513" s="5" t="s">
        <v>46</v>
      </c>
      <c r="AO1513" s="1"/>
      <c r="AP1513" s="1"/>
      <c r="AQ1513" s="1"/>
    </row>
    <row r="1514" spans="1:43">
      <c r="A1514" s="1" t="s">
        <v>4169</v>
      </c>
      <c r="B1514" s="1" t="s">
        <v>4170</v>
      </c>
      <c r="C1514" s="3">
        <v>4.27671232876712</v>
      </c>
      <c r="D1514" s="4">
        <v>42676</v>
      </c>
      <c r="E1514" s="3">
        <v>6.4348683217</v>
      </c>
      <c r="F1514" s="5" t="s">
        <v>4171</v>
      </c>
      <c r="G1514" s="5">
        <v>1562</v>
      </c>
      <c r="H1514" s="5" t="s">
        <v>93</v>
      </c>
      <c r="I1514" s="3">
        <v>8.7124132613724</v>
      </c>
      <c r="J1514" s="3">
        <v>35.8</v>
      </c>
      <c r="K1514" s="3">
        <v>3.52422907488985</v>
      </c>
      <c r="L1514" s="3">
        <v>19.3260654112983</v>
      </c>
      <c r="M1514" s="3">
        <v>3.44827586206896</v>
      </c>
      <c r="N1514" s="3">
        <v>39.2714570858283</v>
      </c>
      <c r="O1514" s="3">
        <v>14.7274206672091</v>
      </c>
      <c r="P1514" s="3">
        <v>39.1851106639839</v>
      </c>
      <c r="Q1514" s="3">
        <v>22.8222996515679</v>
      </c>
      <c r="R1514" s="3">
        <v>31.3209494324045</v>
      </c>
      <c r="S1514" s="3">
        <v>52.4324324324324</v>
      </c>
      <c r="T1514" s="3">
        <v>40.0211752249868</v>
      </c>
      <c r="U1514" s="3">
        <v>71.3244228432564</v>
      </c>
      <c r="V1514" s="3">
        <v>54.37430786268</v>
      </c>
      <c r="W1514" s="3">
        <v>47.0281543274244</v>
      </c>
      <c r="X1514" s="3">
        <v>61.8601747815231</v>
      </c>
      <c r="Y1514" s="3"/>
      <c r="Z1514" s="3"/>
      <c r="AA1514" s="3">
        <v>0.264610293033802</v>
      </c>
      <c r="AB1514" s="3">
        <v>0.129851986711823</v>
      </c>
      <c r="AC1514" s="3">
        <v>-28.1132075471698</v>
      </c>
      <c r="AD1514" s="3">
        <v>0.486737837824607</v>
      </c>
      <c r="AE1514" s="5">
        <v>3</v>
      </c>
      <c r="AF1514" s="3">
        <v>0.858349876867234</v>
      </c>
      <c r="AG1514" s="3">
        <v>39.9411070059273</v>
      </c>
      <c r="AH1514" s="3">
        <v>32.424822528119</v>
      </c>
      <c r="AI1514" s="3">
        <v>11.4666235582282</v>
      </c>
      <c r="AJ1514" s="3">
        <v>9.69765153596618</v>
      </c>
      <c r="AK1514" s="3"/>
      <c r="AL1514" s="3"/>
      <c r="AM1514" s="3"/>
      <c r="AN1514" s="5" t="s">
        <v>46</v>
      </c>
      <c r="AO1514" s="1"/>
      <c r="AP1514" s="1"/>
      <c r="AQ1514" s="1"/>
    </row>
    <row r="1515" spans="1:43">
      <c r="A1515" s="1" t="s">
        <v>4172</v>
      </c>
      <c r="B1515" s="1" t="s">
        <v>4173</v>
      </c>
      <c r="C1515" s="3">
        <v>4.50958904109589</v>
      </c>
      <c r="D1515" s="4">
        <v>42591</v>
      </c>
      <c r="E1515" s="3">
        <v>4.4250183287</v>
      </c>
      <c r="F1515" s="5" t="s">
        <v>67</v>
      </c>
      <c r="G1515" s="5">
        <v>1437</v>
      </c>
      <c r="H1515" s="5" t="s">
        <v>93</v>
      </c>
      <c r="I1515" s="3">
        <v>0.811770674784364</v>
      </c>
      <c r="J1515" s="3">
        <v>89.6</v>
      </c>
      <c r="K1515" s="3">
        <v>0.168038985044532</v>
      </c>
      <c r="L1515" s="3">
        <v>91.1793855302279</v>
      </c>
      <c r="M1515" s="3">
        <v>0.361983331930292</v>
      </c>
      <c r="N1515" s="3">
        <v>81.686626746507</v>
      </c>
      <c r="O1515" s="3">
        <v>2.03550554052564</v>
      </c>
      <c r="P1515" s="3">
        <v>90.1911468812877</v>
      </c>
      <c r="Q1515" s="3">
        <v>4.61282801984259</v>
      </c>
      <c r="R1515" s="3">
        <v>85.0877192982456</v>
      </c>
      <c r="S1515" s="3">
        <v>14.7198996863582</v>
      </c>
      <c r="T1515" s="3">
        <v>87.0301746956061</v>
      </c>
      <c r="U1515" s="3">
        <v>19.8620029877285</v>
      </c>
      <c r="V1515" s="3">
        <v>93.687707641196</v>
      </c>
      <c r="W1515" s="3">
        <v>22.5322281950837</v>
      </c>
      <c r="X1515" s="3">
        <v>91.3233458177278</v>
      </c>
      <c r="Y1515" s="3"/>
      <c r="Z1515" s="3"/>
      <c r="AA1515" s="3">
        <v>0.287744127823849</v>
      </c>
      <c r="AB1515" s="3">
        <v>0.240295110084471</v>
      </c>
      <c r="AC1515" s="3">
        <v>-5.58185228186121</v>
      </c>
      <c r="AD1515" s="3">
        <v>1.25315334914497</v>
      </c>
      <c r="AE1515" s="5">
        <v>2</v>
      </c>
      <c r="AF1515" s="3">
        <v>0.575462517495782</v>
      </c>
      <c r="AG1515" s="3">
        <v>12.5823267502739</v>
      </c>
      <c r="AH1515" s="3">
        <v>9.62954449130675</v>
      </c>
      <c r="AI1515" s="3">
        <v>7.39121742548414</v>
      </c>
      <c r="AJ1515" s="3">
        <v>9.172338199043</v>
      </c>
      <c r="AK1515" s="3"/>
      <c r="AL1515" s="3"/>
      <c r="AM1515" s="3">
        <v>5</v>
      </c>
      <c r="AN1515" s="5" t="s">
        <v>56</v>
      </c>
      <c r="AO1515" s="1"/>
      <c r="AP1515" s="1"/>
      <c r="AQ1515" s="1"/>
    </row>
    <row r="1516" spans="1:43">
      <c r="A1516" s="1" t="s">
        <v>4174</v>
      </c>
      <c r="B1516" s="1" t="s">
        <v>4175</v>
      </c>
      <c r="C1516" s="3">
        <v>4.50958904109589</v>
      </c>
      <c r="D1516" s="4">
        <v>42591</v>
      </c>
      <c r="E1516" s="3">
        <v>1.0170011324</v>
      </c>
      <c r="F1516" s="5" t="s">
        <v>4176</v>
      </c>
      <c r="G1516" s="5">
        <v>236</v>
      </c>
      <c r="H1516" s="5" t="s">
        <v>93</v>
      </c>
      <c r="I1516" s="3">
        <v>10.6869439271674</v>
      </c>
      <c r="J1516" s="3">
        <v>26.65</v>
      </c>
      <c r="K1516" s="3">
        <v>2.58893470131366</v>
      </c>
      <c r="L1516" s="3">
        <v>34.5887016848365</v>
      </c>
      <c r="M1516" s="3">
        <v>5.7840616966581</v>
      </c>
      <c r="N1516" s="3">
        <v>24.7005988023952</v>
      </c>
      <c r="O1516" s="3">
        <v>21.489808664055</v>
      </c>
      <c r="P1516" s="3">
        <v>19.3158953722334</v>
      </c>
      <c r="Q1516" s="3">
        <v>21.379545067786</v>
      </c>
      <c r="R1516" s="3">
        <v>33.7461300309598</v>
      </c>
      <c r="S1516" s="3">
        <v>33.6456186371869</v>
      </c>
      <c r="T1516" s="3">
        <v>58.7612493382742</v>
      </c>
      <c r="U1516" s="3">
        <v>131.079913606911</v>
      </c>
      <c r="V1516" s="3">
        <v>27.906976744186</v>
      </c>
      <c r="W1516" s="3">
        <v>117.304762871941</v>
      </c>
      <c r="X1516" s="3">
        <v>21.9101123595506</v>
      </c>
      <c r="Y1516" s="3"/>
      <c r="Z1516" s="3"/>
      <c r="AA1516" s="3">
        <v>0.0980646206969099</v>
      </c>
      <c r="AB1516" s="3">
        <v>0.226775211041976</v>
      </c>
      <c r="AC1516" s="3">
        <v>-35.0695886996261</v>
      </c>
      <c r="AD1516" s="3">
        <v>0.840179811819552</v>
      </c>
      <c r="AE1516" s="5">
        <v>5</v>
      </c>
      <c r="AF1516" s="3">
        <v>2.25855259489075</v>
      </c>
      <c r="AG1516" s="3">
        <v>60.269067919774</v>
      </c>
      <c r="AH1516" s="3">
        <v>57.8913205872144</v>
      </c>
      <c r="AI1516" s="3">
        <v>29.1257796910595</v>
      </c>
      <c r="AJ1516" s="3">
        <v>24.3963681575921</v>
      </c>
      <c r="AK1516" s="3"/>
      <c r="AL1516" s="3"/>
      <c r="AM1516" s="3"/>
      <c r="AN1516" s="5" t="s">
        <v>46</v>
      </c>
      <c r="AO1516" s="1"/>
      <c r="AP1516" s="1"/>
      <c r="AQ1516" s="1"/>
    </row>
    <row r="1517" spans="1:43">
      <c r="A1517" s="1" t="s">
        <v>4177</v>
      </c>
      <c r="B1517" s="1" t="s">
        <v>4178</v>
      </c>
      <c r="C1517" s="3">
        <v>4.1972602739726</v>
      </c>
      <c r="D1517" s="4">
        <v>42705</v>
      </c>
      <c r="E1517" s="3">
        <v>8.181562575</v>
      </c>
      <c r="F1517" s="5" t="s">
        <v>2708</v>
      </c>
      <c r="G1517" s="5">
        <v>777</v>
      </c>
      <c r="H1517" s="5" t="s">
        <v>93</v>
      </c>
      <c r="I1517" s="3">
        <v>14.5972286839585</v>
      </c>
      <c r="J1517" s="3">
        <v>10.25</v>
      </c>
      <c r="K1517" s="3">
        <v>4.99240715353574</v>
      </c>
      <c r="L1517" s="3">
        <v>3.91476709613479</v>
      </c>
      <c r="M1517" s="3">
        <v>6.57616778159947</v>
      </c>
      <c r="N1517" s="3">
        <v>20.309381237525</v>
      </c>
      <c r="O1517" s="3">
        <v>27.5298732187816</v>
      </c>
      <c r="P1517" s="3">
        <v>6.99195171026157</v>
      </c>
      <c r="Q1517" s="3">
        <v>52.2658114705992</v>
      </c>
      <c r="R1517" s="3">
        <v>1.54798761609907</v>
      </c>
      <c r="S1517" s="3">
        <v>119.871423270423</v>
      </c>
      <c r="T1517" s="3">
        <v>1.5352038115405</v>
      </c>
      <c r="U1517" s="3">
        <v>249.124911710543</v>
      </c>
      <c r="V1517" s="3">
        <v>1.88261351052049</v>
      </c>
      <c r="W1517" s="3">
        <v>217.97118535034</v>
      </c>
      <c r="X1517" s="3">
        <v>1.81023720349563</v>
      </c>
      <c r="Y1517" s="3"/>
      <c r="Z1517" s="3"/>
      <c r="AA1517" s="3">
        <v>0.441891579574291</v>
      </c>
      <c r="AB1517" s="3">
        <v>0.40582675096789</v>
      </c>
      <c r="AC1517" s="3">
        <v>-22.2641509433962</v>
      </c>
      <c r="AD1517" s="3">
        <v>2.10858407620774</v>
      </c>
      <c r="AE1517" s="5">
        <v>3</v>
      </c>
      <c r="AF1517" s="3">
        <v>3.25444601180353</v>
      </c>
      <c r="AG1517" s="3">
        <v>113.903214982296</v>
      </c>
      <c r="AH1517" s="3">
        <v>92.1250097598666</v>
      </c>
      <c r="AI1517" s="3">
        <v>46.7706220038943</v>
      </c>
      <c r="AJ1517" s="3">
        <v>35.2519892606943</v>
      </c>
      <c r="AK1517" s="3"/>
      <c r="AL1517" s="3"/>
      <c r="AM1517" s="3">
        <v>0.5</v>
      </c>
      <c r="AN1517" s="5" t="s">
        <v>56</v>
      </c>
      <c r="AO1517" s="1"/>
      <c r="AP1517" s="1"/>
      <c r="AQ1517" s="1"/>
    </row>
    <row r="1518" spans="1:43">
      <c r="A1518" s="1" t="s">
        <v>4179</v>
      </c>
      <c r="B1518" s="1" t="s">
        <v>4180</v>
      </c>
      <c r="C1518" s="3">
        <v>4.61643835616438</v>
      </c>
      <c r="D1518" s="4">
        <v>42552</v>
      </c>
      <c r="E1518" s="3">
        <v>0.9669173474</v>
      </c>
      <c r="F1518" s="5" t="s">
        <v>4181</v>
      </c>
      <c r="G1518" s="5">
        <v>266</v>
      </c>
      <c r="H1518" s="5" t="s">
        <v>93</v>
      </c>
      <c r="I1518" s="3">
        <v>6.16269515201313</v>
      </c>
      <c r="J1518" s="3">
        <v>48</v>
      </c>
      <c r="K1518" s="3">
        <v>2.53968253968253</v>
      </c>
      <c r="L1518" s="3">
        <v>35.3320118929633</v>
      </c>
      <c r="M1518" s="3">
        <v>6.77685950413222</v>
      </c>
      <c r="N1518" s="3">
        <v>18.4131736526946</v>
      </c>
      <c r="O1518" s="3">
        <v>8.57142857142857</v>
      </c>
      <c r="P1518" s="3">
        <v>55.0301810865191</v>
      </c>
      <c r="Q1518" s="3">
        <v>12.0555073720728</v>
      </c>
      <c r="R1518" s="3">
        <v>53.3023735810114</v>
      </c>
      <c r="S1518" s="3">
        <v>22.3484848484848</v>
      </c>
      <c r="T1518" s="3">
        <v>72.8427739544733</v>
      </c>
      <c r="U1518" s="3">
        <v>51.5152749230769</v>
      </c>
      <c r="V1518" s="3">
        <v>65.3931339977852</v>
      </c>
      <c r="W1518" s="3">
        <v>54.7081255440613</v>
      </c>
      <c r="X1518" s="3">
        <v>55.3682896379526</v>
      </c>
      <c r="Y1518" s="3"/>
      <c r="Z1518" s="3"/>
      <c r="AA1518" s="3">
        <v>0.181126673370098</v>
      </c>
      <c r="AB1518" s="3">
        <v>0.22730054412376</v>
      </c>
      <c r="AC1518" s="3">
        <v>-11.9929453262786</v>
      </c>
      <c r="AD1518" s="3">
        <v>1.30294084032364</v>
      </c>
      <c r="AE1518" s="5">
        <v>3</v>
      </c>
      <c r="AF1518" s="3">
        <v>1.1746622626528</v>
      </c>
      <c r="AG1518" s="3">
        <v>14.7545818311176</v>
      </c>
      <c r="AH1518" s="3">
        <v>26.6574770852589</v>
      </c>
      <c r="AI1518" s="3">
        <v>17.7341256740195</v>
      </c>
      <c r="AJ1518" s="3">
        <v>15.3233928201887</v>
      </c>
      <c r="AK1518" s="3"/>
      <c r="AL1518" s="3"/>
      <c r="AM1518" s="3"/>
      <c r="AN1518" s="5" t="s">
        <v>46</v>
      </c>
      <c r="AO1518" s="1"/>
      <c r="AP1518" s="1"/>
      <c r="AQ1518" s="1"/>
    </row>
    <row r="1519" spans="1:43">
      <c r="A1519" s="1" t="s">
        <v>4182</v>
      </c>
      <c r="B1519" s="1" t="s">
        <v>4183</v>
      </c>
      <c r="C1519" s="3">
        <v>4.6027397260274</v>
      </c>
      <c r="D1519" s="4">
        <v>42557</v>
      </c>
      <c r="E1519" s="3">
        <v>0.3588065537</v>
      </c>
      <c r="F1519" s="5" t="s">
        <v>4184</v>
      </c>
      <c r="G1519" s="5">
        <v>1681</v>
      </c>
      <c r="H1519" s="5" t="s">
        <v>226</v>
      </c>
      <c r="I1519" s="3">
        <v>4.01211898641205</v>
      </c>
      <c r="J1519" s="3">
        <v>14.9359886201991</v>
      </c>
      <c r="K1519" s="3">
        <v>0.693271709181409</v>
      </c>
      <c r="L1519" s="3">
        <v>38.6243386243386</v>
      </c>
      <c r="M1519" s="3">
        <v>2.31192991962432</v>
      </c>
      <c r="N1519" s="3">
        <v>11.9887165021157</v>
      </c>
      <c r="O1519" s="3">
        <v>4.66555801921656</v>
      </c>
      <c r="P1519" s="3">
        <v>39.937106918239</v>
      </c>
      <c r="Q1519" s="3">
        <v>5.82905184493228</v>
      </c>
      <c r="R1519" s="3">
        <v>55.4744525547445</v>
      </c>
      <c r="S1519" s="3">
        <v>9.63902061356817</v>
      </c>
      <c r="T1519" s="3">
        <v>75.531914893617</v>
      </c>
      <c r="U1519" s="3">
        <v>26.0177975528365</v>
      </c>
      <c r="V1519" s="3">
        <v>58.3333333333333</v>
      </c>
      <c r="W1519" s="3">
        <v>26.4397321428571</v>
      </c>
      <c r="X1519" s="3">
        <v>63.1799163179916</v>
      </c>
      <c r="Y1519" s="3"/>
      <c r="Z1519" s="3"/>
      <c r="AA1519" s="3">
        <v>0.216072936400324</v>
      </c>
      <c r="AB1519" s="3">
        <v>0.33604158102168</v>
      </c>
      <c r="AC1519" s="3">
        <v>-4.09924487594391</v>
      </c>
      <c r="AD1519" s="3">
        <v>1.98044181523836</v>
      </c>
      <c r="AE1519" s="5">
        <v>2</v>
      </c>
      <c r="AF1519" s="3">
        <v>0.55436986154745</v>
      </c>
      <c r="AG1519" s="3">
        <v>8.69984606167185</v>
      </c>
      <c r="AH1519" s="3">
        <v>11.7132864248571</v>
      </c>
      <c r="AI1519" s="3">
        <v>7.11635231282763</v>
      </c>
      <c r="AJ1519" s="3">
        <v>3.71938739321738</v>
      </c>
      <c r="AK1519" s="3"/>
      <c r="AL1519" s="3"/>
      <c r="AM1519" s="3">
        <v>0.1</v>
      </c>
      <c r="AN1519" s="5" t="s">
        <v>56</v>
      </c>
      <c r="AO1519" s="1"/>
      <c r="AP1519" s="1"/>
      <c r="AQ1519" s="1"/>
    </row>
    <row r="1520" spans="1:43">
      <c r="A1520" s="1" t="s">
        <v>4185</v>
      </c>
      <c r="B1520" s="1" t="s">
        <v>4186</v>
      </c>
      <c r="C1520" s="3">
        <v>4.53150684931507</v>
      </c>
      <c r="D1520" s="4">
        <v>42583</v>
      </c>
      <c r="E1520" s="3">
        <v>21.6677861971</v>
      </c>
      <c r="F1520" s="5" t="s">
        <v>4187</v>
      </c>
      <c r="G1520" s="5">
        <v>1655</v>
      </c>
      <c r="H1520" s="5" t="s">
        <v>93</v>
      </c>
      <c r="I1520" s="3">
        <v>14.7034596375618</v>
      </c>
      <c r="J1520" s="3">
        <v>9.75</v>
      </c>
      <c r="K1520" s="3">
        <v>5.09433962264152</v>
      </c>
      <c r="L1520" s="3">
        <v>3.3201189296333</v>
      </c>
      <c r="M1520" s="3">
        <v>13.0275974025974</v>
      </c>
      <c r="N1520" s="3">
        <v>1.69660678642715</v>
      </c>
      <c r="O1520" s="3">
        <v>15.8967956720766</v>
      </c>
      <c r="P1520" s="3">
        <v>35.6639839034205</v>
      </c>
      <c r="Q1520" s="3">
        <v>21.6157205240175</v>
      </c>
      <c r="R1520" s="3">
        <v>33.3333333333333</v>
      </c>
      <c r="S1520" s="3">
        <v>57.0783981951495</v>
      </c>
      <c r="T1520" s="3">
        <v>34.7273689782954</v>
      </c>
      <c r="U1520" s="3">
        <v>117.748240813135</v>
      </c>
      <c r="V1520" s="3">
        <v>34.21926910299</v>
      </c>
      <c r="W1520" s="3">
        <v>94.2119944211995</v>
      </c>
      <c r="X1520" s="3">
        <v>33.7702871410737</v>
      </c>
      <c r="Y1520" s="3"/>
      <c r="Z1520" s="3"/>
      <c r="AA1520" s="3">
        <v>0.27357487212012</v>
      </c>
      <c r="AB1520" s="3">
        <v>0.239490687972065</v>
      </c>
      <c r="AC1520" s="3">
        <v>-25.0793650793651</v>
      </c>
      <c r="AD1520" s="3">
        <v>0.985450157970621</v>
      </c>
      <c r="AE1520" s="5">
        <v>3</v>
      </c>
      <c r="AF1520" s="3">
        <v>1.62054509929698</v>
      </c>
      <c r="AG1520" s="3">
        <v>46.8239317150832</v>
      </c>
      <c r="AH1520" s="3">
        <v>46.5369590011058</v>
      </c>
      <c r="AI1520" s="3">
        <v>21.602110425454</v>
      </c>
      <c r="AJ1520" s="3">
        <v>29.2812610472916</v>
      </c>
      <c r="AK1520" s="3"/>
      <c r="AL1520" s="3"/>
      <c r="AM1520" s="3"/>
      <c r="AN1520" s="5" t="s">
        <v>46</v>
      </c>
      <c r="AO1520" s="1"/>
      <c r="AP1520" s="1"/>
      <c r="AQ1520" s="1"/>
    </row>
    <row r="1521" spans="1:43">
      <c r="A1521" s="1" t="s">
        <v>4188</v>
      </c>
      <c r="B1521" s="1" t="s">
        <v>4189</v>
      </c>
      <c r="C1521" s="3">
        <v>4.61917808219178</v>
      </c>
      <c r="D1521" s="4">
        <v>42551</v>
      </c>
      <c r="E1521" s="3">
        <v>37.3594014844</v>
      </c>
      <c r="F1521" s="5" t="s">
        <v>1014</v>
      </c>
      <c r="G1521" s="5">
        <v>1687</v>
      </c>
      <c r="H1521" s="5" t="s">
        <v>64</v>
      </c>
      <c r="I1521" s="3">
        <v>0.22839511256305</v>
      </c>
      <c r="J1521" s="3">
        <v>89.067055393586</v>
      </c>
      <c r="K1521" s="3">
        <v>0.0359290296285327</v>
      </c>
      <c r="L1521" s="3">
        <v>82.5072886297376</v>
      </c>
      <c r="M1521" s="3">
        <v>0.169501421840523</v>
      </c>
      <c r="N1521" s="3">
        <v>88.6297376093295</v>
      </c>
      <c r="O1521" s="3">
        <v>0.490020895625885</v>
      </c>
      <c r="P1521" s="3">
        <v>93.859649122807</v>
      </c>
      <c r="Q1521" s="3">
        <v>0.942890627442299</v>
      </c>
      <c r="R1521" s="3">
        <v>92.4556213017752</v>
      </c>
      <c r="S1521" s="3">
        <v>1.67623784108892</v>
      </c>
      <c r="T1521" s="3">
        <v>92.2038980509745</v>
      </c>
      <c r="U1521" s="3">
        <v>4.1497427008031</v>
      </c>
      <c r="V1521" s="3">
        <v>84.2592592592593</v>
      </c>
      <c r="W1521" s="3">
        <v>7.88995661236253</v>
      </c>
      <c r="X1521" s="3">
        <v>67.7469135802469</v>
      </c>
      <c r="Y1521" s="3"/>
      <c r="Z1521" s="3"/>
      <c r="AA1521" s="3">
        <v>-0.857199918550002</v>
      </c>
      <c r="AB1521" s="3">
        <v>1.27630367499081</v>
      </c>
      <c r="AC1521" s="3">
        <v>0</v>
      </c>
      <c r="AD1521" s="3"/>
      <c r="AE1521" s="5"/>
      <c r="AF1521" s="3">
        <v>0.209585657845969</v>
      </c>
      <c r="AG1521" s="3">
        <v>1.24949178865674</v>
      </c>
      <c r="AH1521" s="3">
        <v>1.4769943025511</v>
      </c>
      <c r="AI1521" s="3">
        <v>1.88895707030707</v>
      </c>
      <c r="AJ1521" s="3">
        <v>2.15952362035763</v>
      </c>
      <c r="AK1521" s="3"/>
      <c r="AL1521" s="3"/>
      <c r="AM1521" s="3">
        <v>50</v>
      </c>
      <c r="AN1521" s="5" t="s">
        <v>56</v>
      </c>
      <c r="AO1521" s="1"/>
      <c r="AP1521" s="1"/>
      <c r="AQ1521" s="1"/>
    </row>
    <row r="1522" spans="1:43">
      <c r="A1522" s="1" t="s">
        <v>4190</v>
      </c>
      <c r="B1522" s="1" t="s">
        <v>4191</v>
      </c>
      <c r="C1522" s="3">
        <v>4.49315068493151</v>
      </c>
      <c r="D1522" s="4">
        <v>42597</v>
      </c>
      <c r="E1522" s="3">
        <v>1.5343576149</v>
      </c>
      <c r="F1522" s="5" t="s">
        <v>4192</v>
      </c>
      <c r="G1522" s="5">
        <v>1641</v>
      </c>
      <c r="H1522" s="5" t="s">
        <v>50</v>
      </c>
      <c r="I1522" s="3">
        <v>0.32148075986362</v>
      </c>
      <c r="J1522" s="3">
        <v>14.9173738276016</v>
      </c>
      <c r="K1522" s="3">
        <v>0.0777453838678418</v>
      </c>
      <c r="L1522" s="3">
        <v>5.66622399291722</v>
      </c>
      <c r="M1522" s="3">
        <v>0.165353564828331</v>
      </c>
      <c r="N1522" s="3">
        <v>13.846838824577</v>
      </c>
      <c r="O1522" s="3">
        <v>0.448692937963343</v>
      </c>
      <c r="P1522" s="3">
        <v>71.2654179990863</v>
      </c>
      <c r="Q1522" s="3">
        <v>1.21988889775823</v>
      </c>
      <c r="R1522" s="3">
        <v>37.1801062288749</v>
      </c>
      <c r="S1522" s="3">
        <v>2.87308620954386</v>
      </c>
      <c r="T1522" s="3">
        <v>14.9152542372881</v>
      </c>
      <c r="U1522" s="3">
        <v>7.65213491119883</v>
      </c>
      <c r="V1522" s="3">
        <v>20.5882352941176</v>
      </c>
      <c r="W1522" s="3">
        <v>14.8516777796245</v>
      </c>
      <c r="X1522" s="3">
        <v>33.5490830636462</v>
      </c>
      <c r="Y1522" s="3"/>
      <c r="Z1522" s="3"/>
      <c r="AA1522" s="3">
        <v>0.134064921615507</v>
      </c>
      <c r="AB1522" s="3">
        <v>0.521866054916165</v>
      </c>
      <c r="AC1522" s="3">
        <v>-1.38683431952662</v>
      </c>
      <c r="AD1522" s="3">
        <v>3.39988804140672</v>
      </c>
      <c r="AE1522" s="5">
        <v>3</v>
      </c>
      <c r="AF1522" s="3">
        <v>0.389755999945174</v>
      </c>
      <c r="AG1522" s="3">
        <v>3.51583407907912</v>
      </c>
      <c r="AH1522" s="3">
        <v>3.9767973154204</v>
      </c>
      <c r="AI1522" s="3">
        <v>4.80417315703547</v>
      </c>
      <c r="AJ1522" s="3">
        <v>4.08527043697038</v>
      </c>
      <c r="AK1522" s="3"/>
      <c r="AL1522" s="3"/>
      <c r="AM1522" s="3"/>
      <c r="AN1522" s="5" t="s">
        <v>51</v>
      </c>
      <c r="AO1522" s="1"/>
      <c r="AP1522" s="1"/>
      <c r="AQ1522" s="1"/>
    </row>
    <row r="1523" spans="1:43">
      <c r="A1523" s="1" t="s">
        <v>4193</v>
      </c>
      <c r="B1523" s="1" t="s">
        <v>4194</v>
      </c>
      <c r="C1523" s="3">
        <v>4.45205479452055</v>
      </c>
      <c r="D1523" s="4">
        <v>42612</v>
      </c>
      <c r="E1523" s="3">
        <v>0.0327629409</v>
      </c>
      <c r="F1523" s="5" t="s">
        <v>3668</v>
      </c>
      <c r="G1523" s="5">
        <v>434</v>
      </c>
      <c r="H1523" s="5" t="s">
        <v>93</v>
      </c>
      <c r="I1523" s="3">
        <v>0.873786407766992</v>
      </c>
      <c r="J1523" s="3">
        <v>89.4</v>
      </c>
      <c r="K1523" s="3">
        <v>0</v>
      </c>
      <c r="L1523" s="3">
        <v>94.0535183349851</v>
      </c>
      <c r="M1523" s="3">
        <v>0</v>
      </c>
      <c r="N1523" s="3">
        <v>85.3293413173653</v>
      </c>
      <c r="O1523" s="3">
        <v>2.16322517207474</v>
      </c>
      <c r="P1523" s="3">
        <v>89.6881287726358</v>
      </c>
      <c r="Q1523" s="3">
        <v>3.79620379620381</v>
      </c>
      <c r="R1523" s="3">
        <v>87.6160990712074</v>
      </c>
      <c r="S1523" s="3">
        <v>8.56844305120168</v>
      </c>
      <c r="T1523" s="3">
        <v>95.3943885653785</v>
      </c>
      <c r="U1523" s="3">
        <v>4.21263791374122</v>
      </c>
      <c r="V1523" s="3">
        <v>99.8892580287929</v>
      </c>
      <c r="W1523" s="3">
        <v>1.46484375000001</v>
      </c>
      <c r="X1523" s="3">
        <v>99.3133583021223</v>
      </c>
      <c r="Y1523" s="3"/>
      <c r="Z1523" s="3"/>
      <c r="AA1523" s="3">
        <v>0.0512179099534319</v>
      </c>
      <c r="AB1523" s="3">
        <v>0.0057520775710343</v>
      </c>
      <c r="AC1523" s="3">
        <v>-33.3938294010889</v>
      </c>
      <c r="AD1523" s="3">
        <v>0.0145244867927799</v>
      </c>
      <c r="AE1523" s="5">
        <v>3</v>
      </c>
      <c r="AF1523" s="3">
        <v>0.0277787111341195</v>
      </c>
      <c r="AG1523" s="3">
        <v>4.00367406632929</v>
      </c>
      <c r="AH1523" s="3">
        <v>7.1501124518303</v>
      </c>
      <c r="AI1523" s="3">
        <v>1.74716645863566</v>
      </c>
      <c r="AJ1523" s="3">
        <v>5.3127191043153</v>
      </c>
      <c r="AK1523" s="3"/>
      <c r="AL1523" s="3"/>
      <c r="AM1523" s="3"/>
      <c r="AN1523" s="5" t="s">
        <v>51</v>
      </c>
      <c r="AO1523" s="1"/>
      <c r="AP1523" s="1"/>
      <c r="AQ1523" s="1"/>
    </row>
    <row r="1524" spans="1:43">
      <c r="A1524" s="1" t="s">
        <v>4195</v>
      </c>
      <c r="B1524" s="1" t="s">
        <v>4196</v>
      </c>
      <c r="C1524" s="3">
        <v>3.64383561643836</v>
      </c>
      <c r="D1524" s="4">
        <v>42907</v>
      </c>
      <c r="E1524" s="3">
        <v>1.5947924945</v>
      </c>
      <c r="F1524" s="5" t="s">
        <v>4197</v>
      </c>
      <c r="G1524" s="5">
        <v>965</v>
      </c>
      <c r="H1524" s="5" t="s">
        <v>191</v>
      </c>
      <c r="I1524" s="3">
        <v>6.37472283813747</v>
      </c>
      <c r="J1524" s="3">
        <v>75.7685352622061</v>
      </c>
      <c r="K1524" s="3">
        <v>1.64194915254238</v>
      </c>
      <c r="L1524" s="3">
        <v>65.0684931506849</v>
      </c>
      <c r="M1524" s="3">
        <v>3.338718362951</v>
      </c>
      <c r="N1524" s="3">
        <v>69.3693693693694</v>
      </c>
      <c r="O1524" s="3">
        <v>18.8235294117647</v>
      </c>
      <c r="P1524" s="3">
        <v>47.4285714285714</v>
      </c>
      <c r="Q1524" s="3">
        <v>24.4487678339818</v>
      </c>
      <c r="R1524" s="3">
        <v>42.7672955974843</v>
      </c>
      <c r="S1524" s="3">
        <v>86.4917395529641</v>
      </c>
      <c r="T1524" s="3">
        <v>26.4705882352941</v>
      </c>
      <c r="U1524" s="3">
        <v>186.417910447761</v>
      </c>
      <c r="V1524" s="3">
        <v>29.9120234604106</v>
      </c>
      <c r="W1524" s="3">
        <v>105.021367521368</v>
      </c>
      <c r="X1524" s="3">
        <v>57.9505300353357</v>
      </c>
      <c r="Y1524" s="3"/>
      <c r="Z1524" s="3"/>
      <c r="AA1524" s="3">
        <v>0.293753003360816</v>
      </c>
      <c r="AB1524" s="3">
        <v>0.212816930839099</v>
      </c>
      <c r="AC1524" s="3">
        <v>-40.1185770750988</v>
      </c>
      <c r="AD1524" s="3">
        <v>0.672566408502603</v>
      </c>
      <c r="AE1524" s="5">
        <v>8</v>
      </c>
      <c r="AF1524" s="3">
        <v>2.05083645000876</v>
      </c>
      <c r="AG1524" s="3">
        <v>86.0036397876945</v>
      </c>
      <c r="AH1524" s="3">
        <v>75.9164851482609</v>
      </c>
      <c r="AI1524" s="3">
        <v>25.0320586884318</v>
      </c>
      <c r="AJ1524" s="3"/>
      <c r="AK1524" s="3"/>
      <c r="AL1524" s="3"/>
      <c r="AM1524" s="3"/>
      <c r="AN1524" s="5" t="s">
        <v>46</v>
      </c>
      <c r="AO1524" s="1"/>
      <c r="AP1524" s="1"/>
      <c r="AQ1524" s="1"/>
    </row>
    <row r="1525" spans="1:43">
      <c r="A1525" s="1" t="s">
        <v>4198</v>
      </c>
      <c r="B1525" s="1" t="s">
        <v>4199</v>
      </c>
      <c r="C1525" s="3">
        <v>4.61643835616438</v>
      </c>
      <c r="D1525" s="4">
        <v>42552</v>
      </c>
      <c r="E1525" s="3">
        <v>1.4225085162</v>
      </c>
      <c r="F1525" s="5" t="s">
        <v>4143</v>
      </c>
      <c r="G1525" s="5">
        <v>555</v>
      </c>
      <c r="H1525" s="5" t="s">
        <v>93</v>
      </c>
      <c r="I1525" s="3">
        <v>10.3448275862069</v>
      </c>
      <c r="J1525" s="3">
        <v>28.65</v>
      </c>
      <c r="K1525" s="3">
        <v>3.70370370370371</v>
      </c>
      <c r="L1525" s="3">
        <v>16.0555004955401</v>
      </c>
      <c r="M1525" s="3">
        <v>5.8029689608637</v>
      </c>
      <c r="N1525" s="3">
        <v>24.6506986027944</v>
      </c>
      <c r="O1525" s="3">
        <v>25.5404323458767</v>
      </c>
      <c r="P1525" s="3">
        <v>10.4124748490946</v>
      </c>
      <c r="Q1525" s="3">
        <v>30.3408146300914</v>
      </c>
      <c r="R1525" s="3">
        <v>16.9246646026832</v>
      </c>
      <c r="S1525" s="3">
        <v>98.7325728770596</v>
      </c>
      <c r="T1525" s="3">
        <v>4.65854949708841</v>
      </c>
      <c r="U1525" s="3">
        <v>98.7325728770596</v>
      </c>
      <c r="V1525" s="3">
        <v>41.2513842746401</v>
      </c>
      <c r="W1525" s="3">
        <v>82.5378346915018</v>
      </c>
      <c r="X1525" s="3">
        <v>39.2634207240949</v>
      </c>
      <c r="Y1525" s="3"/>
      <c r="Z1525" s="3"/>
      <c r="AA1525" s="3">
        <v>0.401113459559929</v>
      </c>
      <c r="AB1525" s="3">
        <v>0.185672291803295</v>
      </c>
      <c r="AC1525" s="3">
        <v>-35.3694581280788</v>
      </c>
      <c r="AD1525" s="3">
        <v>0.626766077185981</v>
      </c>
      <c r="AE1525" s="5">
        <v>5</v>
      </c>
      <c r="AF1525" s="3">
        <v>1.67983476499048</v>
      </c>
      <c r="AG1525" s="3">
        <v>106.106182010307</v>
      </c>
      <c r="AH1525" s="3">
        <v>48.0886874088742</v>
      </c>
      <c r="AI1525" s="3">
        <v>21.7815048452712</v>
      </c>
      <c r="AJ1525" s="3">
        <v>17.9204476701151</v>
      </c>
      <c r="AK1525" s="3"/>
      <c r="AL1525" s="3"/>
      <c r="AM1525" s="3"/>
      <c r="AN1525" s="5" t="s">
        <v>206</v>
      </c>
      <c r="AO1525" s="1"/>
      <c r="AP1525" s="1"/>
      <c r="AQ1525" s="1"/>
    </row>
    <row r="1526" spans="1:43">
      <c r="A1526" s="1" t="s">
        <v>4200</v>
      </c>
      <c r="B1526" s="1" t="s">
        <v>4201</v>
      </c>
      <c r="C1526" s="3">
        <v>4.13972602739726</v>
      </c>
      <c r="D1526" s="4">
        <v>42726</v>
      </c>
      <c r="E1526" s="3">
        <v>0.552526727</v>
      </c>
      <c r="F1526" s="5" t="s">
        <v>3427</v>
      </c>
      <c r="G1526" s="5">
        <v>62</v>
      </c>
      <c r="H1526" s="5" t="s">
        <v>93</v>
      </c>
      <c r="I1526" s="3">
        <v>-2.30725942599887</v>
      </c>
      <c r="J1526" s="3">
        <v>97.45</v>
      </c>
      <c r="K1526" s="3">
        <v>3.76569037656903</v>
      </c>
      <c r="L1526" s="3">
        <v>15.3617443012884</v>
      </c>
      <c r="M1526" s="3">
        <v>-5.08474576271186</v>
      </c>
      <c r="N1526" s="3">
        <v>97.6047904191617</v>
      </c>
      <c r="O1526" s="3">
        <v>-7.7577045696068</v>
      </c>
      <c r="P1526" s="3">
        <v>99.5975855130785</v>
      </c>
      <c r="Q1526" s="3">
        <v>-10.376871450697</v>
      </c>
      <c r="R1526" s="3">
        <v>98.9164086687307</v>
      </c>
      <c r="S1526" s="3">
        <v>24.6231155778894</v>
      </c>
      <c r="T1526" s="3">
        <v>68.8724192694547</v>
      </c>
      <c r="U1526" s="3">
        <v>63.4651600753295</v>
      </c>
      <c r="V1526" s="3">
        <v>57.9734219269103</v>
      </c>
      <c r="W1526" s="3">
        <v>111.449451887942</v>
      </c>
      <c r="X1526" s="3">
        <v>24.8439450686642</v>
      </c>
      <c r="Y1526" s="3"/>
      <c r="Z1526" s="3"/>
      <c r="AA1526" s="3">
        <v>0.102065636108051</v>
      </c>
      <c r="AB1526" s="3">
        <v>0.225500303685181</v>
      </c>
      <c r="AC1526" s="3">
        <v>-20.1900237529691</v>
      </c>
      <c r="AD1526" s="3">
        <v>1.40135895813229</v>
      </c>
      <c r="AE1526" s="5">
        <v>4</v>
      </c>
      <c r="AF1526" s="3">
        <v>1.94841749428704</v>
      </c>
      <c r="AG1526" s="3">
        <v>34.4121591512599</v>
      </c>
      <c r="AH1526" s="3">
        <v>32.5387931571451</v>
      </c>
      <c r="AI1526" s="3">
        <v>21.0575073183005</v>
      </c>
      <c r="AJ1526" s="3">
        <v>16.9456968051021</v>
      </c>
      <c r="AK1526" s="3"/>
      <c r="AL1526" s="3"/>
      <c r="AM1526" s="3"/>
      <c r="AN1526" s="5" t="s">
        <v>46</v>
      </c>
      <c r="AO1526" s="1"/>
      <c r="AP1526" s="1"/>
      <c r="AQ1526" s="1"/>
    </row>
    <row r="1527" spans="1:43">
      <c r="A1527" s="1" t="s">
        <v>4202</v>
      </c>
      <c r="B1527" s="1" t="s">
        <v>4203</v>
      </c>
      <c r="C1527" s="3">
        <v>4.65479452054795</v>
      </c>
      <c r="D1527" s="4">
        <v>42538</v>
      </c>
      <c r="E1527" s="3">
        <v>38.9051045014</v>
      </c>
      <c r="F1527" s="5" t="s">
        <v>4204</v>
      </c>
      <c r="G1527" s="5">
        <v>1310</v>
      </c>
      <c r="H1527" s="5" t="s">
        <v>198</v>
      </c>
      <c r="I1527" s="3">
        <v>0.262677577542803</v>
      </c>
      <c r="J1527" s="3">
        <v>35.4497354497354</v>
      </c>
      <c r="K1527" s="3">
        <v>0.0470234176620075</v>
      </c>
      <c r="L1527" s="3">
        <v>25</v>
      </c>
      <c r="M1527" s="3">
        <v>0.131333188463948</v>
      </c>
      <c r="N1527" s="3">
        <v>31.5649867374005</v>
      </c>
      <c r="O1527" s="3">
        <v>0.725108978267523</v>
      </c>
      <c r="P1527" s="3">
        <v>37.0689655172414</v>
      </c>
      <c r="Q1527" s="3">
        <v>1.29449226131391</v>
      </c>
      <c r="R1527" s="3">
        <v>36.6071428571429</v>
      </c>
      <c r="S1527" s="3">
        <v>2.26463946576979</v>
      </c>
      <c r="T1527" s="3">
        <v>47.6744186046512</v>
      </c>
      <c r="U1527" s="3">
        <v>5.71878482669316</v>
      </c>
      <c r="V1527" s="3">
        <v>59.8425196850394</v>
      </c>
      <c r="W1527" s="3">
        <v>11.0502463020553</v>
      </c>
      <c r="X1527" s="3">
        <v>40</v>
      </c>
      <c r="Y1527" s="3"/>
      <c r="Z1527" s="3"/>
      <c r="AA1527" s="3">
        <v>0.142790213198273</v>
      </c>
      <c r="AB1527" s="3">
        <v>0.854790506847257</v>
      </c>
      <c r="AC1527" s="3">
        <v>-0.605742583908289</v>
      </c>
      <c r="AD1527" s="3">
        <v>5.85876819858234</v>
      </c>
      <c r="AE1527" s="5">
        <v>2</v>
      </c>
      <c r="AF1527" s="3">
        <v>0.288154763997484</v>
      </c>
      <c r="AG1527" s="3">
        <v>2.42209862881289</v>
      </c>
      <c r="AH1527" s="3">
        <v>2.91031958910448</v>
      </c>
      <c r="AI1527" s="3">
        <v>3.70942732961712</v>
      </c>
      <c r="AJ1527" s="3">
        <v>3.74336625889542</v>
      </c>
      <c r="AK1527" s="3"/>
      <c r="AL1527" s="3"/>
      <c r="AM1527" s="3">
        <v>3000</v>
      </c>
      <c r="AN1527" s="5" t="s">
        <v>56</v>
      </c>
      <c r="AO1527" s="1"/>
      <c r="AP1527" s="1"/>
      <c r="AQ1527" s="1"/>
    </row>
    <row r="1528" spans="1:43">
      <c r="A1528" s="1" t="s">
        <v>4205</v>
      </c>
      <c r="B1528" s="1" t="s">
        <v>4206</v>
      </c>
      <c r="C1528" s="3">
        <v>4.65753424657534</v>
      </c>
      <c r="D1528" s="4">
        <v>42537</v>
      </c>
      <c r="E1528" s="3">
        <v>0.6388684409</v>
      </c>
      <c r="F1528" s="5" t="s">
        <v>4207</v>
      </c>
      <c r="G1528" s="5">
        <v>1701</v>
      </c>
      <c r="H1528" s="5" t="s">
        <v>45</v>
      </c>
      <c r="I1528" s="3">
        <v>-3.60856269113151</v>
      </c>
      <c r="J1528" s="3">
        <v>96.8152866242038</v>
      </c>
      <c r="K1528" s="3">
        <v>0.606447494414286</v>
      </c>
      <c r="L1528" s="3">
        <v>38.9751552795031</v>
      </c>
      <c r="M1528" s="3">
        <v>-6.03666716351171</v>
      </c>
      <c r="N1528" s="3">
        <v>99.5238095238095</v>
      </c>
      <c r="O1528" s="3">
        <v>-6.46884272997034</v>
      </c>
      <c r="P1528" s="3">
        <v>99.3377483443709</v>
      </c>
      <c r="Q1528" s="3">
        <v>-4.41243366186505</v>
      </c>
      <c r="R1528" s="3">
        <v>95.0342465753425</v>
      </c>
      <c r="S1528" s="3">
        <v>0.462151394422313</v>
      </c>
      <c r="T1528" s="3">
        <v>92.4670433145009</v>
      </c>
      <c r="U1528" s="3">
        <v>14.6181818181818</v>
      </c>
      <c r="V1528" s="3">
        <v>64.3312101910828</v>
      </c>
      <c r="W1528" s="3">
        <v>14.8269581056466</v>
      </c>
      <c r="X1528" s="3">
        <v>73.9336492890995</v>
      </c>
      <c r="Y1528" s="3"/>
      <c r="Z1528" s="3"/>
      <c r="AA1528" s="3">
        <v>-0.0221172468583281</v>
      </c>
      <c r="AB1528" s="3">
        <v>0.0558597029666411</v>
      </c>
      <c r="AC1528" s="3">
        <v>-10.1042502004811</v>
      </c>
      <c r="AD1528" s="3">
        <v>0.465901163307985</v>
      </c>
      <c r="AE1528" s="5">
        <v>4</v>
      </c>
      <c r="AF1528" s="3">
        <v>0.430228203569495</v>
      </c>
      <c r="AG1528" s="3">
        <v>-1.61873597943425</v>
      </c>
      <c r="AH1528" s="3">
        <v>8.32699605952363</v>
      </c>
      <c r="AI1528" s="3">
        <v>4.44065405204224</v>
      </c>
      <c r="AJ1528" s="3">
        <v>5.54408712068226</v>
      </c>
      <c r="AK1528" s="3"/>
      <c r="AL1528" s="3"/>
      <c r="AM1528" s="3"/>
      <c r="AN1528" s="5" t="s">
        <v>46</v>
      </c>
      <c r="AO1528" s="1"/>
      <c r="AP1528" s="1"/>
      <c r="AQ1528" s="1"/>
    </row>
    <row r="1529" spans="1:43">
      <c r="A1529" s="1" t="s">
        <v>4208</v>
      </c>
      <c r="B1529" s="1" t="s">
        <v>4209</v>
      </c>
      <c r="C1529" s="3">
        <v>4.62465753424657</v>
      </c>
      <c r="D1529" s="4">
        <v>42549</v>
      </c>
      <c r="E1529" s="3">
        <v>10.4700084615</v>
      </c>
      <c r="F1529" s="5" t="s">
        <v>4210</v>
      </c>
      <c r="G1529" s="5">
        <v>439</v>
      </c>
      <c r="H1529" s="5" t="s">
        <v>50</v>
      </c>
      <c r="I1529" s="3">
        <v>0.240500240500227</v>
      </c>
      <c r="J1529" s="3">
        <v>29.7454220634212</v>
      </c>
      <c r="K1529" s="3">
        <v>-0.038372985418265</v>
      </c>
      <c r="L1529" s="3">
        <v>74.5905267817619</v>
      </c>
      <c r="M1529" s="3">
        <v>-0.0191901746305889</v>
      </c>
      <c r="N1529" s="3">
        <v>39.893143365984</v>
      </c>
      <c r="O1529" s="3">
        <v>0.569443103947497</v>
      </c>
      <c r="P1529" s="3">
        <v>62.5399725902238</v>
      </c>
      <c r="Q1529" s="3">
        <v>1.02825146009585</v>
      </c>
      <c r="R1529" s="3">
        <v>60.4056011588605</v>
      </c>
      <c r="S1529" s="3">
        <v>2.05726987604378</v>
      </c>
      <c r="T1529" s="3">
        <v>41.4124293785311</v>
      </c>
      <c r="U1529" s="3">
        <v>6.60305129206471</v>
      </c>
      <c r="V1529" s="3">
        <v>39.5510835913313</v>
      </c>
      <c r="W1529" s="3">
        <v>14.3997997930241</v>
      </c>
      <c r="X1529" s="3">
        <v>39.0507011866235</v>
      </c>
      <c r="Y1529" s="3"/>
      <c r="Z1529" s="3"/>
      <c r="AA1529" s="3">
        <v>0.0566505812849567</v>
      </c>
      <c r="AB1529" s="3">
        <v>0.636670217284617</v>
      </c>
      <c r="AC1529" s="3">
        <v>-1.83305132543713</v>
      </c>
      <c r="AD1529" s="3">
        <v>2.4973765707128</v>
      </c>
      <c r="AE1529" s="5">
        <v>3</v>
      </c>
      <c r="AF1529" s="3">
        <v>0.375293541382709</v>
      </c>
      <c r="AG1529" s="3">
        <v>2.58521627815931</v>
      </c>
      <c r="AH1529" s="3">
        <v>3.52415668616071</v>
      </c>
      <c r="AI1529" s="3">
        <v>4.75288273473193</v>
      </c>
      <c r="AJ1529" s="3">
        <v>3.72119949912322</v>
      </c>
      <c r="AK1529" s="3"/>
      <c r="AL1529" s="3"/>
      <c r="AM1529" s="3">
        <v>1</v>
      </c>
      <c r="AN1529" s="5" t="s">
        <v>56</v>
      </c>
      <c r="AO1529" s="1"/>
      <c r="AP1529" s="1"/>
      <c r="AQ1529" s="1"/>
    </row>
    <row r="1530" spans="1:43">
      <c r="A1530" s="1" t="s">
        <v>4211</v>
      </c>
      <c r="B1530" s="1" t="s">
        <v>4212</v>
      </c>
      <c r="C1530" s="3">
        <v>4.27671232876712</v>
      </c>
      <c r="D1530" s="4">
        <v>42676</v>
      </c>
      <c r="E1530" s="3">
        <v>20.151204037</v>
      </c>
      <c r="F1530" s="5" t="s">
        <v>3641</v>
      </c>
      <c r="G1530" s="5">
        <v>1562</v>
      </c>
      <c r="H1530" s="5" t="s">
        <v>50</v>
      </c>
      <c r="I1530" s="3">
        <v>0.445650067816295</v>
      </c>
      <c r="J1530" s="3">
        <v>6.20812862885217</v>
      </c>
      <c r="K1530" s="3">
        <v>0.00964599209027059</v>
      </c>
      <c r="L1530" s="3">
        <v>41.0801239486498</v>
      </c>
      <c r="M1530" s="3">
        <v>0.183592617644217</v>
      </c>
      <c r="N1530" s="3">
        <v>12.5556544968833</v>
      </c>
      <c r="O1530" s="3">
        <v>0.698187731408128</v>
      </c>
      <c r="P1530" s="3">
        <v>46.9164001827318</v>
      </c>
      <c r="Q1530" s="3">
        <v>1.85543419878763</v>
      </c>
      <c r="R1530" s="3">
        <v>4.73201352003863</v>
      </c>
      <c r="S1530" s="3">
        <v>4.18578224713097</v>
      </c>
      <c r="T1530" s="3">
        <v>3.50282485875706</v>
      </c>
      <c r="U1530" s="3">
        <v>10.6071240154536</v>
      </c>
      <c r="V1530" s="3">
        <v>4.02476780185759</v>
      </c>
      <c r="W1530" s="3">
        <v>20.8448282145208</v>
      </c>
      <c r="X1530" s="3">
        <v>3.23624595469256</v>
      </c>
      <c r="Y1530" s="3"/>
      <c r="Z1530" s="3"/>
      <c r="AA1530" s="3">
        <v>0.227230372332852</v>
      </c>
      <c r="AB1530" s="3">
        <v>0.885036668366352</v>
      </c>
      <c r="AC1530" s="3">
        <v>-1.29702800206148</v>
      </c>
      <c r="AD1530" s="3">
        <v>5.01330547820188</v>
      </c>
      <c r="AE1530" s="5">
        <v>2</v>
      </c>
      <c r="AF1530" s="3">
        <v>0.532136812115585</v>
      </c>
      <c r="AG1530" s="3">
        <v>5.06845936685527</v>
      </c>
      <c r="AH1530" s="3">
        <v>5.46979497096356</v>
      </c>
      <c r="AI1530" s="3">
        <v>6.61386827469512</v>
      </c>
      <c r="AJ1530" s="3">
        <v>5.77269485627991</v>
      </c>
      <c r="AK1530" s="3"/>
      <c r="AL1530" s="3"/>
      <c r="AM1530" s="3">
        <v>10</v>
      </c>
      <c r="AN1530" s="5" t="s">
        <v>51</v>
      </c>
      <c r="AO1530" s="1"/>
      <c r="AP1530" s="1"/>
      <c r="AQ1530" s="1"/>
    </row>
    <row r="1531" spans="1:43">
      <c r="A1531" s="1" t="s">
        <v>4213</v>
      </c>
      <c r="B1531" s="1" t="s">
        <v>4214</v>
      </c>
      <c r="C1531" s="3">
        <v>4.65479452054795</v>
      </c>
      <c r="D1531" s="4">
        <v>42538</v>
      </c>
      <c r="E1531" s="3">
        <v>21.3899289982</v>
      </c>
      <c r="F1531" s="5" t="s">
        <v>1598</v>
      </c>
      <c r="G1531" s="5">
        <v>1700</v>
      </c>
      <c r="H1531" s="5" t="s">
        <v>50</v>
      </c>
      <c r="I1531" s="3">
        <v>0.093632958801488</v>
      </c>
      <c r="J1531" s="3">
        <v>55.5605180884323</v>
      </c>
      <c r="K1531" s="3">
        <v>0</v>
      </c>
      <c r="L1531" s="3">
        <v>43.3820274457725</v>
      </c>
      <c r="M1531" s="3">
        <v>-0.0934579439252433</v>
      </c>
      <c r="N1531" s="3">
        <v>53.739982190561</v>
      </c>
      <c r="O1531" s="3">
        <v>0.754005655042411</v>
      </c>
      <c r="P1531" s="3">
        <v>38.3736866148926</v>
      </c>
      <c r="Q1531" s="3">
        <v>0.849056603773573</v>
      </c>
      <c r="R1531" s="3">
        <v>74.3119266055046</v>
      </c>
      <c r="S1531" s="3">
        <v>1.32701421800948</v>
      </c>
      <c r="T1531" s="3">
        <v>72.9378531073446</v>
      </c>
      <c r="U1531" s="3">
        <v>4.47833770588235</v>
      </c>
      <c r="V1531" s="3">
        <v>86.7647058823529</v>
      </c>
      <c r="W1531" s="3">
        <v>11.6729537754491</v>
      </c>
      <c r="X1531" s="3">
        <v>73.3549083063646</v>
      </c>
      <c r="Y1531" s="3"/>
      <c r="Z1531" s="3"/>
      <c r="AA1531" s="3">
        <v>-0.019701581417731</v>
      </c>
      <c r="AB1531" s="3">
        <v>0.465450990649835</v>
      </c>
      <c r="AC1531" s="3">
        <v>-1.30597014925373</v>
      </c>
      <c r="AD1531" s="3">
        <v>2.8651039676621</v>
      </c>
      <c r="AE1531" s="5">
        <v>4</v>
      </c>
      <c r="AF1531" s="3">
        <v>0.311011253855766</v>
      </c>
      <c r="AG1531" s="3">
        <v>1.87145325229672</v>
      </c>
      <c r="AH1531" s="3">
        <v>2.48846846232162</v>
      </c>
      <c r="AI1531" s="3">
        <v>3.86500789350188</v>
      </c>
      <c r="AJ1531" s="3">
        <v>2.71247421744301</v>
      </c>
      <c r="AK1531" s="3"/>
      <c r="AL1531" s="3"/>
      <c r="AM1531" s="3"/>
      <c r="AN1531" s="5" t="s">
        <v>1266</v>
      </c>
      <c r="AO1531" s="1"/>
      <c r="AP1531" s="1"/>
      <c r="AQ1531" s="1"/>
    </row>
    <row r="1532" spans="1:43">
      <c r="A1532" s="1" t="s">
        <v>4215</v>
      </c>
      <c r="B1532" s="1" t="s">
        <v>4216</v>
      </c>
      <c r="C1532" s="3">
        <v>4.50958904109589</v>
      </c>
      <c r="D1532" s="4">
        <v>42591</v>
      </c>
      <c r="E1532" s="3">
        <v>4.6237996484</v>
      </c>
      <c r="F1532" s="5" t="s">
        <v>4217</v>
      </c>
      <c r="G1532" s="5">
        <v>331</v>
      </c>
      <c r="H1532" s="5" t="s">
        <v>191</v>
      </c>
      <c r="I1532" s="3">
        <v>3.18039624608968</v>
      </c>
      <c r="J1532" s="3">
        <v>89.3309222423146</v>
      </c>
      <c r="K1532" s="3">
        <v>0.96938775510204</v>
      </c>
      <c r="L1532" s="3">
        <v>76.027397260274</v>
      </c>
      <c r="M1532" s="3">
        <v>3.26115314375164</v>
      </c>
      <c r="N1532" s="3">
        <v>69.5495495495496</v>
      </c>
      <c r="O1532" s="3">
        <v>1.73935395424556</v>
      </c>
      <c r="P1532" s="3">
        <v>95.0476190476191</v>
      </c>
      <c r="Q1532" s="3">
        <v>0.0505561172901823</v>
      </c>
      <c r="R1532" s="3">
        <v>93.7106918238994</v>
      </c>
      <c r="S1532" s="3">
        <v>28.9110845727934</v>
      </c>
      <c r="T1532" s="3">
        <v>91.6666666666667</v>
      </c>
      <c r="U1532" s="3">
        <v>54.8513302034429</v>
      </c>
      <c r="V1532" s="3">
        <v>96.7741935483871</v>
      </c>
      <c r="W1532" s="3">
        <v>21.4110429447853</v>
      </c>
      <c r="X1532" s="3">
        <v>98.2332155477032</v>
      </c>
      <c r="Y1532" s="3"/>
      <c r="Z1532" s="3"/>
      <c r="AA1532" s="3">
        <v>0.15574388586316</v>
      </c>
      <c r="AB1532" s="3">
        <v>0.0626408613968997</v>
      </c>
      <c r="AC1532" s="3">
        <v>-27.6567589576547</v>
      </c>
      <c r="AD1532" s="3">
        <v>0.241104655950274</v>
      </c>
      <c r="AE1532" s="5">
        <v>4</v>
      </c>
      <c r="AF1532" s="3">
        <v>0.663347096725997</v>
      </c>
      <c r="AG1532" s="3">
        <v>23.3658185110448</v>
      </c>
      <c r="AH1532" s="3">
        <v>26.3188857971237</v>
      </c>
      <c r="AI1532" s="3">
        <v>4.81492295619448</v>
      </c>
      <c r="AJ1532" s="3">
        <v>2.8876064783792</v>
      </c>
      <c r="AK1532" s="3"/>
      <c r="AL1532" s="3"/>
      <c r="AM1532" s="3">
        <v>5</v>
      </c>
      <c r="AN1532" s="5" t="s">
        <v>56</v>
      </c>
      <c r="AO1532" s="1"/>
      <c r="AP1532" s="1"/>
      <c r="AQ1532" s="1"/>
    </row>
    <row r="1533" spans="1:43">
      <c r="A1533" s="1" t="s">
        <v>4218</v>
      </c>
      <c r="B1533" s="1" t="s">
        <v>4219</v>
      </c>
      <c r="C1533" s="3">
        <v>4.54520547945206</v>
      </c>
      <c r="D1533" s="4">
        <v>42578</v>
      </c>
      <c r="E1533" s="3">
        <v>1.277067386</v>
      </c>
      <c r="F1533" s="5" t="s">
        <v>1668</v>
      </c>
      <c r="G1533" s="5">
        <v>759</v>
      </c>
      <c r="H1533" s="5" t="s">
        <v>213</v>
      </c>
      <c r="I1533" s="3">
        <v>-3.72608257804632</v>
      </c>
      <c r="J1533" s="3">
        <v>96.1038961038961</v>
      </c>
      <c r="K1533" s="3">
        <v>-1.03519668737059</v>
      </c>
      <c r="L1533" s="3">
        <v>90.9090909090909</v>
      </c>
      <c r="M1533" s="3">
        <v>-2.54841997961264</v>
      </c>
      <c r="N1533" s="3">
        <v>96.1038961038961</v>
      </c>
      <c r="O1533" s="3">
        <v>-3.04259634888438</v>
      </c>
      <c r="P1533" s="3">
        <v>95.9459459459459</v>
      </c>
      <c r="Q1533" s="3">
        <v>-5.90551181102362</v>
      </c>
      <c r="R1533" s="3">
        <v>86.4864864864865</v>
      </c>
      <c r="S1533" s="3">
        <v>-9.20111378774341</v>
      </c>
      <c r="T1533" s="3">
        <v>98.4375</v>
      </c>
      <c r="U1533" s="3">
        <v>0.603130773437497</v>
      </c>
      <c r="V1533" s="3">
        <v>95.9183673469388</v>
      </c>
      <c r="W1533" s="3">
        <v>5.65908298666667</v>
      </c>
      <c r="X1533" s="3">
        <v>89.7959183673469</v>
      </c>
      <c r="Y1533" s="3"/>
      <c r="Z1533" s="3"/>
      <c r="AA1533" s="3">
        <v>-0.136615544242906</v>
      </c>
      <c r="AB1533" s="3">
        <v>0.0162405011005212</v>
      </c>
      <c r="AC1533" s="3">
        <v>-13.5561745589601</v>
      </c>
      <c r="AD1533" s="3">
        <v>0.13635471970911</v>
      </c>
      <c r="AE1533" s="5">
        <v>3</v>
      </c>
      <c r="AF1533" s="3">
        <v>0.218042011224613</v>
      </c>
      <c r="AG1533" s="3">
        <v>-7.24467257917274</v>
      </c>
      <c r="AH1533" s="3">
        <v>0.928180966435277</v>
      </c>
      <c r="AI1533" s="3">
        <v>1.42611457517725</v>
      </c>
      <c r="AJ1533" s="3">
        <v>1.5445019598527</v>
      </c>
      <c r="AK1533" s="3"/>
      <c r="AL1533" s="3"/>
      <c r="AM1533" s="3">
        <v>10</v>
      </c>
      <c r="AN1533" s="5" t="s">
        <v>56</v>
      </c>
      <c r="AO1533" s="1"/>
      <c r="AP1533" s="1"/>
      <c r="AQ1533" s="1"/>
    </row>
    <row r="1534" spans="1:43">
      <c r="A1534" s="1" t="s">
        <v>4220</v>
      </c>
      <c r="B1534" s="1" t="s">
        <v>4221</v>
      </c>
      <c r="C1534" s="3">
        <v>4.65479452054795</v>
      </c>
      <c r="D1534" s="4">
        <v>42538</v>
      </c>
      <c r="E1534" s="3">
        <v>7.6379314825</v>
      </c>
      <c r="F1534" s="5" t="s">
        <v>4222</v>
      </c>
      <c r="G1534" s="5">
        <v>1700</v>
      </c>
      <c r="H1534" s="5" t="s">
        <v>50</v>
      </c>
      <c r="I1534" s="3">
        <v>0.498325224651417</v>
      </c>
      <c r="J1534" s="3">
        <v>4.46627958910228</v>
      </c>
      <c r="K1534" s="3">
        <v>0.067018513864446</v>
      </c>
      <c r="L1534" s="3">
        <v>7.08277999114652</v>
      </c>
      <c r="M1534" s="3">
        <v>0.344373101836909</v>
      </c>
      <c r="N1534" s="3">
        <v>2.67141585040071</v>
      </c>
      <c r="O1534" s="3">
        <v>-0.057732960950068</v>
      </c>
      <c r="P1534" s="3">
        <v>89.6299680219278</v>
      </c>
      <c r="Q1534" s="3">
        <v>0.653460754236526</v>
      </c>
      <c r="R1534" s="3">
        <v>82.1342346692419</v>
      </c>
      <c r="S1534" s="3">
        <v>0.912235126559256</v>
      </c>
      <c r="T1534" s="3">
        <v>82.9378531073446</v>
      </c>
      <c r="U1534" s="3">
        <v>5.07960153270502</v>
      </c>
      <c r="V1534" s="3">
        <v>78.2507739938081</v>
      </c>
      <c r="W1534" s="3">
        <v>11.7772209582654</v>
      </c>
      <c r="X1534" s="3">
        <v>72.0604099244876</v>
      </c>
      <c r="Y1534" s="3"/>
      <c r="Z1534" s="3"/>
      <c r="AA1534" s="3">
        <v>-0.0427608198095558</v>
      </c>
      <c r="AB1534" s="3">
        <v>0.289954106334639</v>
      </c>
      <c r="AC1534" s="3">
        <v>-2.41149515476496</v>
      </c>
      <c r="AD1534" s="3">
        <v>1.56498704267516</v>
      </c>
      <c r="AE1534" s="5">
        <v>3</v>
      </c>
      <c r="AF1534" s="3">
        <v>0.303883097183723</v>
      </c>
      <c r="AG1534" s="3">
        <v>1.67065649423233</v>
      </c>
      <c r="AH1534" s="3">
        <v>2.58382346478971</v>
      </c>
      <c r="AI1534" s="3">
        <v>4.00274411278818</v>
      </c>
      <c r="AJ1534" s="3">
        <v>4.02471303197509</v>
      </c>
      <c r="AK1534" s="3"/>
      <c r="AL1534" s="3"/>
      <c r="AM1534" s="3"/>
      <c r="AN1534" s="5" t="s">
        <v>46</v>
      </c>
      <c r="AO1534" s="1"/>
      <c r="AP1534" s="1"/>
      <c r="AQ1534" s="1"/>
    </row>
    <row r="1535" spans="1:43">
      <c r="A1535" s="1" t="s">
        <v>4223</v>
      </c>
      <c r="B1535" s="1" t="s">
        <v>4224</v>
      </c>
      <c r="C1535" s="3">
        <v>4.54520547945206</v>
      </c>
      <c r="D1535" s="4">
        <v>42578</v>
      </c>
      <c r="E1535" s="3">
        <v>11.5780209185</v>
      </c>
      <c r="F1535" s="5" t="s">
        <v>531</v>
      </c>
      <c r="G1535" s="5">
        <v>804</v>
      </c>
      <c r="H1535" s="5" t="s">
        <v>64</v>
      </c>
      <c r="I1535" s="3">
        <v>0.220771228589119</v>
      </c>
      <c r="J1535" s="3">
        <v>91.8367346938776</v>
      </c>
      <c r="K1535" s="3">
        <v>0.0318839441051813</v>
      </c>
      <c r="L1535" s="3">
        <v>92.2740524781341</v>
      </c>
      <c r="M1535" s="3">
        <v>0.163125184510936</v>
      </c>
      <c r="N1535" s="3">
        <v>91.8367346938776</v>
      </c>
      <c r="O1535" s="3">
        <v>0.520290501981048</v>
      </c>
      <c r="P1535" s="3">
        <v>90.0584795321637</v>
      </c>
      <c r="Q1535" s="3">
        <v>1.02539036550747</v>
      </c>
      <c r="R1535" s="3">
        <v>84.3195266272189</v>
      </c>
      <c r="S1535" s="3">
        <v>1.97326497031857</v>
      </c>
      <c r="T1535" s="3">
        <v>65.9670164917541</v>
      </c>
      <c r="U1535" s="3">
        <v>4.36348068090518</v>
      </c>
      <c r="V1535" s="3">
        <v>72.8395061728395</v>
      </c>
      <c r="W1535" s="3">
        <v>8.2720217392519</v>
      </c>
      <c r="X1535" s="3">
        <v>50</v>
      </c>
      <c r="Y1535" s="3"/>
      <c r="Z1535" s="3"/>
      <c r="AA1535" s="3">
        <v>-0.0964642232582466</v>
      </c>
      <c r="AB1535" s="3">
        <v>2.34845732674362</v>
      </c>
      <c r="AC1535" s="3">
        <v>0</v>
      </c>
      <c r="AD1535" s="3"/>
      <c r="AE1535" s="5"/>
      <c r="AF1535" s="3">
        <v>0.21940845357416</v>
      </c>
      <c r="AG1535" s="3">
        <v>1.48478942686605</v>
      </c>
      <c r="AH1535" s="3">
        <v>1.5704946953452</v>
      </c>
      <c r="AI1535" s="3">
        <v>2.01283000413006</v>
      </c>
      <c r="AJ1535" s="3">
        <v>2.21576230864258</v>
      </c>
      <c r="AK1535" s="3"/>
      <c r="AL1535" s="3"/>
      <c r="AM1535" s="3"/>
      <c r="AN1535" s="5" t="s">
        <v>46</v>
      </c>
      <c r="AO1535" s="1"/>
      <c r="AP1535" s="1"/>
      <c r="AQ1535" s="1"/>
    </row>
    <row r="1536" spans="1:43">
      <c r="A1536" s="1" t="s">
        <v>4225</v>
      </c>
      <c r="B1536" s="1" t="s">
        <v>4226</v>
      </c>
      <c r="C1536" s="3">
        <v>3.18904109589041</v>
      </c>
      <c r="D1536" s="4">
        <v>43073</v>
      </c>
      <c r="E1536" s="3">
        <v>0.685132941</v>
      </c>
      <c r="F1536" s="5" t="s">
        <v>4005</v>
      </c>
      <c r="G1536" s="5">
        <v>280</v>
      </c>
      <c r="H1536" s="5" t="s">
        <v>93</v>
      </c>
      <c r="I1536" s="3">
        <v>-10.484015002679</v>
      </c>
      <c r="J1536" s="3">
        <v>99.85</v>
      </c>
      <c r="K1536" s="3">
        <v>2.17103251452451</v>
      </c>
      <c r="L1536" s="3">
        <v>41.2289395441031</v>
      </c>
      <c r="M1536" s="3">
        <v>-12.5076372523348</v>
      </c>
      <c r="N1536" s="3">
        <v>99.6506986027944</v>
      </c>
      <c r="O1536" s="3">
        <v>-6.47508863593955</v>
      </c>
      <c r="P1536" s="3">
        <v>99.3460764587525</v>
      </c>
      <c r="Q1536" s="3">
        <v>-12.9710019100538</v>
      </c>
      <c r="R1536" s="3">
        <v>99.5872033023736</v>
      </c>
      <c r="S1536" s="3">
        <v>15.870997572535</v>
      </c>
      <c r="T1536" s="3">
        <v>85.0185283218634</v>
      </c>
      <c r="U1536" s="3">
        <v>34.6406984553391</v>
      </c>
      <c r="V1536" s="3">
        <v>79.4019933554817</v>
      </c>
      <c r="W1536" s="3">
        <v>12.1629182052143</v>
      </c>
      <c r="X1536" s="3">
        <v>97.0037453183521</v>
      </c>
      <c r="Y1536" s="3"/>
      <c r="Z1536" s="3"/>
      <c r="AA1536" s="3">
        <v>0.0486531684911938</v>
      </c>
      <c r="AB1536" s="3">
        <v>0.0248848790072838</v>
      </c>
      <c r="AC1536" s="3">
        <v>-29.8588490770901</v>
      </c>
      <c r="AD1536" s="3">
        <v>0.130378922984146</v>
      </c>
      <c r="AE1536" s="5">
        <v>3</v>
      </c>
      <c r="AF1536" s="3">
        <v>0.384266767419465</v>
      </c>
      <c r="AG1536" s="3">
        <v>10.1291563387298</v>
      </c>
      <c r="AH1536" s="3">
        <v>17.335650291774</v>
      </c>
      <c r="AI1536" s="3">
        <v>0.915673744011203</v>
      </c>
      <c r="AJ1536" s="3"/>
      <c r="AK1536" s="3"/>
      <c r="AL1536" s="3"/>
      <c r="AM1536" s="3"/>
      <c r="AN1536" s="5" t="s">
        <v>46</v>
      </c>
      <c r="AO1536" s="1"/>
      <c r="AP1536" s="1"/>
      <c r="AQ1536" s="1"/>
    </row>
    <row r="1537" spans="1:43">
      <c r="A1537" s="1" t="s">
        <v>4227</v>
      </c>
      <c r="B1537" s="1" t="s">
        <v>4228</v>
      </c>
      <c r="C1537" s="3">
        <v>4.31506849315068</v>
      </c>
      <c r="D1537" s="4">
        <v>42662</v>
      </c>
      <c r="E1537" s="3">
        <v>25.8144691312</v>
      </c>
      <c r="F1537" s="5" t="s">
        <v>4229</v>
      </c>
      <c r="G1537" s="5">
        <v>1576</v>
      </c>
      <c r="H1537" s="5" t="s">
        <v>64</v>
      </c>
      <c r="I1537" s="3">
        <v>0.301953958258611</v>
      </c>
      <c r="J1537" s="3">
        <v>11.0787172011662</v>
      </c>
      <c r="K1537" s="3">
        <v>0.0449428585723088</v>
      </c>
      <c r="L1537" s="3">
        <v>19.0962099125364</v>
      </c>
      <c r="M1537" s="3">
        <v>0.220247046189696</v>
      </c>
      <c r="N1537" s="3">
        <v>17.3469387755102</v>
      </c>
      <c r="O1537" s="3">
        <v>0.658570377382245</v>
      </c>
      <c r="P1537" s="3">
        <v>21.6374269005848</v>
      </c>
      <c r="Q1537" s="3">
        <v>1.22938042787058</v>
      </c>
      <c r="R1537" s="3">
        <v>19.9704142011834</v>
      </c>
      <c r="S1537" s="3">
        <v>2.29611255225963</v>
      </c>
      <c r="T1537" s="3">
        <v>15.4422788605697</v>
      </c>
      <c r="U1537" s="3">
        <v>4.96143652409943</v>
      </c>
      <c r="V1537" s="3">
        <v>23.6111111111111</v>
      </c>
      <c r="W1537" s="3">
        <v>8.88391863024338</v>
      </c>
      <c r="X1537" s="3">
        <v>19.2901234567901</v>
      </c>
      <c r="Y1537" s="3"/>
      <c r="Z1537" s="3"/>
      <c r="AA1537" s="3">
        <v>0.479520367577576</v>
      </c>
      <c r="AB1537" s="3">
        <v>4.326196253844</v>
      </c>
      <c r="AC1537" s="3">
        <v>0</v>
      </c>
      <c r="AD1537" s="3"/>
      <c r="AE1537" s="5"/>
      <c r="AF1537" s="3">
        <v>0.235074022287109</v>
      </c>
      <c r="AG1537" s="3">
        <v>1.70217557446268</v>
      </c>
      <c r="AH1537" s="3">
        <v>1.80167431168379</v>
      </c>
      <c r="AI1537" s="3">
        <v>2.18219374103148</v>
      </c>
      <c r="AJ1537" s="3">
        <v>2.36687714091999</v>
      </c>
      <c r="AK1537" s="3"/>
      <c r="AL1537" s="3"/>
      <c r="AM1537" s="3">
        <v>100</v>
      </c>
      <c r="AN1537" s="5" t="s">
        <v>56</v>
      </c>
      <c r="AO1537" s="1"/>
      <c r="AP1537" s="1"/>
      <c r="AQ1537" s="1"/>
    </row>
    <row r="1538" spans="1:43">
      <c r="A1538" s="1" t="s">
        <v>4230</v>
      </c>
      <c r="B1538" s="1" t="s">
        <v>4231</v>
      </c>
      <c r="C1538" s="3">
        <v>4.16164383561644</v>
      </c>
      <c r="D1538" s="4">
        <v>42718</v>
      </c>
      <c r="E1538" s="3">
        <v>6.2281207472</v>
      </c>
      <c r="F1538" s="5" t="s">
        <v>1627</v>
      </c>
      <c r="G1538" s="5">
        <v>1520</v>
      </c>
      <c r="H1538" s="5" t="s">
        <v>1442</v>
      </c>
      <c r="I1538" s="3">
        <v>16.8560606060606</v>
      </c>
      <c r="J1538" s="3">
        <v>50</v>
      </c>
      <c r="K1538" s="3">
        <v>0.325203252032513</v>
      </c>
      <c r="L1538" s="3">
        <v>50</v>
      </c>
      <c r="M1538" s="3">
        <v>8.77997179125529</v>
      </c>
      <c r="N1538" s="3">
        <v>50</v>
      </c>
      <c r="O1538" s="3">
        <v>36.6858661940629</v>
      </c>
      <c r="P1538" s="3">
        <v>40</v>
      </c>
      <c r="Q1538" s="3">
        <v>41.5787058283616</v>
      </c>
      <c r="R1538" s="3">
        <v>50</v>
      </c>
      <c r="S1538" s="3">
        <v>95.1296647691335</v>
      </c>
      <c r="T1538" s="3">
        <v>41.6666666666667</v>
      </c>
      <c r="U1538" s="3">
        <v>206.965174129353</v>
      </c>
      <c r="V1538" s="3">
        <v>33.3333333333333</v>
      </c>
      <c r="W1538" s="3">
        <v>205.143422354105</v>
      </c>
      <c r="X1538" s="3">
        <v>11.1111111111111</v>
      </c>
      <c r="Y1538" s="3"/>
      <c r="Z1538" s="3"/>
      <c r="AA1538" s="3">
        <v>0.331895399791874</v>
      </c>
      <c r="AB1538" s="3">
        <v>0.362137793252446</v>
      </c>
      <c r="AC1538" s="3">
        <v>-22.8736581337737</v>
      </c>
      <c r="AD1538" s="3">
        <v>1.96497736912723</v>
      </c>
      <c r="AE1538" s="5">
        <v>3</v>
      </c>
      <c r="AF1538" s="3">
        <v>3.01284090620317</v>
      </c>
      <c r="AG1538" s="3">
        <v>115.041791896254</v>
      </c>
      <c r="AH1538" s="3">
        <v>81.6413102708682</v>
      </c>
      <c r="AI1538" s="3">
        <v>43.1978783878363</v>
      </c>
      <c r="AJ1538" s="3">
        <v>35.5030197933342</v>
      </c>
      <c r="AK1538" s="3"/>
      <c r="AL1538" s="3"/>
      <c r="AM1538" s="3"/>
      <c r="AN1538" s="5" t="s">
        <v>46</v>
      </c>
      <c r="AO1538" s="1"/>
      <c r="AP1538" s="1"/>
      <c r="AQ1538" s="1"/>
    </row>
    <row r="1539" spans="1:43">
      <c r="A1539" s="1" t="s">
        <v>4232</v>
      </c>
      <c r="B1539" s="1" t="s">
        <v>4233</v>
      </c>
      <c r="C1539" s="3">
        <v>4.33150684931507</v>
      </c>
      <c r="D1539" s="4">
        <v>42656</v>
      </c>
      <c r="E1539" s="3">
        <v>132.4850644157</v>
      </c>
      <c r="F1539" s="5" t="s">
        <v>4234</v>
      </c>
      <c r="G1539" s="5">
        <v>1582</v>
      </c>
      <c r="H1539" s="5" t="s">
        <v>64</v>
      </c>
      <c r="I1539" s="3">
        <v>0.270523560316504</v>
      </c>
      <c r="J1539" s="3">
        <v>49.4169096209913</v>
      </c>
      <c r="K1539" s="3">
        <v>0.0387108388673943</v>
      </c>
      <c r="L1539" s="3">
        <v>68.0758017492711</v>
      </c>
      <c r="M1539" s="3">
        <v>0.201904004336572</v>
      </c>
      <c r="N1539" s="3">
        <v>48.6880466472303</v>
      </c>
      <c r="O1539" s="3">
        <v>0.594954142717664</v>
      </c>
      <c r="P1539" s="3">
        <v>61.2573099415205</v>
      </c>
      <c r="Q1539" s="3">
        <v>1.06903755967031</v>
      </c>
      <c r="R1539" s="3">
        <v>71.8934911242604</v>
      </c>
      <c r="S1539" s="3">
        <v>2.06611280034273</v>
      </c>
      <c r="T1539" s="3">
        <v>50.3748125937031</v>
      </c>
      <c r="U1539" s="3">
        <v>4.52930629371171</v>
      </c>
      <c r="V1539" s="3">
        <v>59.8765432098765</v>
      </c>
      <c r="W1539" s="3">
        <v>8.23504385541149</v>
      </c>
      <c r="X1539" s="3">
        <v>51.2345679012346</v>
      </c>
      <c r="Y1539" s="3"/>
      <c r="Z1539" s="3"/>
      <c r="AA1539" s="3">
        <v>-0.026949581150324</v>
      </c>
      <c r="AB1539" s="3">
        <v>2.63993232746966</v>
      </c>
      <c r="AC1539" s="3">
        <v>0</v>
      </c>
      <c r="AD1539" s="3"/>
      <c r="AE1539" s="5"/>
      <c r="AF1539" s="3">
        <v>0.219145016314403</v>
      </c>
      <c r="AG1539" s="3">
        <v>1.51267766026024</v>
      </c>
      <c r="AH1539" s="3">
        <v>1.61288843255178</v>
      </c>
      <c r="AI1539" s="3">
        <v>2.01262879376591</v>
      </c>
      <c r="AJ1539" s="3">
        <v>2.1921802845021</v>
      </c>
      <c r="AK1539" s="3"/>
      <c r="AL1539" s="3"/>
      <c r="AM1539" s="3">
        <v>100</v>
      </c>
      <c r="AN1539" s="5" t="s">
        <v>56</v>
      </c>
      <c r="AO1539" s="1"/>
      <c r="AP1539" s="1"/>
      <c r="AQ1539" s="1"/>
    </row>
    <row r="1540" spans="1:43">
      <c r="A1540" s="1" t="s">
        <v>4235</v>
      </c>
      <c r="B1540" s="1" t="s">
        <v>4236</v>
      </c>
      <c r="C1540" s="3">
        <v>4.1972602739726</v>
      </c>
      <c r="D1540" s="4">
        <v>42705</v>
      </c>
      <c r="E1540" s="3">
        <v>30.3021166907</v>
      </c>
      <c r="F1540" s="5" t="s">
        <v>222</v>
      </c>
      <c r="G1540" s="5">
        <v>790</v>
      </c>
      <c r="H1540" s="5" t="s">
        <v>50</v>
      </c>
      <c r="I1540" s="3">
        <v>-8.4931506849315</v>
      </c>
      <c r="J1540" s="3">
        <v>100</v>
      </c>
      <c r="K1540" s="3">
        <v>0.099900099900112</v>
      </c>
      <c r="L1540" s="3">
        <v>2.74457724656928</v>
      </c>
      <c r="M1540" s="3">
        <v>0.200000000000004</v>
      </c>
      <c r="N1540" s="3">
        <v>11.0418521816563</v>
      </c>
      <c r="O1540" s="3">
        <v>-7.73480662983426</v>
      </c>
      <c r="P1540" s="3">
        <v>100</v>
      </c>
      <c r="Q1540" s="3">
        <v>-6.52985074626866</v>
      </c>
      <c r="R1540" s="3">
        <v>99.8551424432641</v>
      </c>
      <c r="S1540" s="3">
        <v>-4.66222645099904</v>
      </c>
      <c r="T1540" s="3">
        <v>99.6610169491526</v>
      </c>
      <c r="U1540" s="3">
        <v>-0.397614314115315</v>
      </c>
      <c r="V1540" s="3">
        <v>99.0712074303406</v>
      </c>
      <c r="W1540" s="3">
        <v>3.2651143024449</v>
      </c>
      <c r="X1540" s="3">
        <v>97.6267529665588</v>
      </c>
      <c r="Y1540" s="3"/>
      <c r="Z1540" s="3"/>
      <c r="AA1540" s="3">
        <v>-0.0936591888781979</v>
      </c>
      <c r="AB1540" s="3">
        <v>-0.0075142663812492</v>
      </c>
      <c r="AC1540" s="3">
        <v>-8.67579908675798</v>
      </c>
      <c r="AD1540" s="3">
        <v>0.12388053668763</v>
      </c>
      <c r="AE1540" s="5">
        <v>1</v>
      </c>
      <c r="AF1540" s="3">
        <v>0.0951406920609065</v>
      </c>
      <c r="AG1540" s="3">
        <v>-3.96309296334646</v>
      </c>
      <c r="AH1540" s="3">
        <v>0.102027157423579</v>
      </c>
      <c r="AI1540" s="3">
        <v>1.27566923101292</v>
      </c>
      <c r="AJ1540" s="3">
        <v>1.81045465365866</v>
      </c>
      <c r="AK1540" s="3"/>
      <c r="AL1540" s="3"/>
      <c r="AM1540" s="3"/>
      <c r="AN1540" s="5" t="s">
        <v>51</v>
      </c>
      <c r="AO1540" s="1"/>
      <c r="AP1540" s="1"/>
      <c r="AQ1540" s="1"/>
    </row>
    <row r="1541" spans="1:43">
      <c r="A1541" s="1" t="s">
        <v>4237</v>
      </c>
      <c r="B1541" s="1" t="s">
        <v>4238</v>
      </c>
      <c r="C1541" s="3">
        <v>4.48767123287671</v>
      </c>
      <c r="D1541" s="4">
        <v>42599</v>
      </c>
      <c r="E1541" s="3">
        <v>9.8164176906</v>
      </c>
      <c r="F1541" s="5" t="s">
        <v>270</v>
      </c>
      <c r="G1541" s="5">
        <v>1639</v>
      </c>
      <c r="H1541" s="5" t="s">
        <v>60</v>
      </c>
      <c r="I1541" s="3">
        <v>-7.26444291609354</v>
      </c>
      <c r="J1541" s="3">
        <v>98.2142857142857</v>
      </c>
      <c r="K1541" s="3">
        <v>-1.57846715328468</v>
      </c>
      <c r="L1541" s="3">
        <v>98.274209012464</v>
      </c>
      <c r="M1541" s="3">
        <v>-7.55848830233954</v>
      </c>
      <c r="N1541" s="3">
        <v>95.8456973293769</v>
      </c>
      <c r="O1541" s="3">
        <v>-14.1299156185321</v>
      </c>
      <c r="P1541" s="3">
        <v>98.8843813387424</v>
      </c>
      <c r="Q1541" s="3">
        <v>-22.1661014503211</v>
      </c>
      <c r="R1541" s="3">
        <v>99.5811518324607</v>
      </c>
      <c r="S1541" s="3">
        <v>-10.8291311895511</v>
      </c>
      <c r="T1541" s="3">
        <v>99.2753623188406</v>
      </c>
      <c r="U1541" s="3">
        <v>61.8940417229476</v>
      </c>
      <c r="V1541" s="3">
        <v>58.7436332767402</v>
      </c>
      <c r="W1541" s="3">
        <v>35.0231568406559</v>
      </c>
      <c r="X1541" s="3">
        <v>62.9545454545455</v>
      </c>
      <c r="Y1541" s="3"/>
      <c r="Z1541" s="3"/>
      <c r="AA1541" s="3">
        <v>-0.054889873703319</v>
      </c>
      <c r="AB1541" s="3">
        <v>0.0884981864916955</v>
      </c>
      <c r="AC1541" s="3">
        <v>-36.0261785458636</v>
      </c>
      <c r="AD1541" s="3">
        <v>0.291651704167792</v>
      </c>
      <c r="AE1541" s="5">
        <v>3</v>
      </c>
      <c r="AF1541" s="3">
        <v>0.974363733750423</v>
      </c>
      <c r="AG1541" s="3">
        <v>-2.11729535301084</v>
      </c>
      <c r="AH1541" s="3">
        <v>31.8740072493424</v>
      </c>
      <c r="AI1541" s="3">
        <v>9.00197160303655</v>
      </c>
      <c r="AJ1541" s="3">
        <v>7.31043825438147</v>
      </c>
      <c r="AK1541" s="3"/>
      <c r="AL1541" s="3"/>
      <c r="AM1541" s="3"/>
      <c r="AN1541" s="5" t="s">
        <v>46</v>
      </c>
      <c r="AO1541" s="1"/>
      <c r="AP1541" s="1"/>
      <c r="AQ1541" s="1"/>
    </row>
    <row r="1542" spans="1:43">
      <c r="A1542" s="1" t="s">
        <v>4239</v>
      </c>
      <c r="B1542" s="1" t="s">
        <v>4240</v>
      </c>
      <c r="C1542" s="3">
        <v>4.56712328767123</v>
      </c>
      <c r="D1542" s="4">
        <v>42570</v>
      </c>
      <c r="E1542" s="3">
        <v>4.0246526145</v>
      </c>
      <c r="F1542" s="5" t="s">
        <v>4241</v>
      </c>
      <c r="G1542" s="5">
        <v>1273</v>
      </c>
      <c r="H1542" s="5" t="s">
        <v>45</v>
      </c>
      <c r="I1542" s="3">
        <v>0.370599135268693</v>
      </c>
      <c r="J1542" s="3">
        <v>62.7388535031847</v>
      </c>
      <c r="K1542" s="3">
        <v>0.264433671220801</v>
      </c>
      <c r="L1542" s="3">
        <v>63.1987577639752</v>
      </c>
      <c r="M1542" s="3">
        <v>-0.0175793267117797</v>
      </c>
      <c r="N1542" s="3">
        <v>48.8888888888889</v>
      </c>
      <c r="O1542" s="3">
        <v>0.317488314666209</v>
      </c>
      <c r="P1542" s="3">
        <v>76.158940397351</v>
      </c>
      <c r="Q1542" s="3">
        <v>1.17406386195854</v>
      </c>
      <c r="R1542" s="3">
        <v>67.9794520547945</v>
      </c>
      <c r="S1542" s="3">
        <v>4.19529174681689</v>
      </c>
      <c r="T1542" s="3">
        <v>73.6346516007533</v>
      </c>
      <c r="U1542" s="3">
        <v>8.99770026830202</v>
      </c>
      <c r="V1542" s="3">
        <v>84.0764331210191</v>
      </c>
      <c r="W1542" s="3">
        <v>16.0029334162421</v>
      </c>
      <c r="X1542" s="3">
        <v>70.1421800947867</v>
      </c>
      <c r="Y1542" s="3"/>
      <c r="Z1542" s="3"/>
      <c r="AA1542" s="3">
        <v>0.168489121163192</v>
      </c>
      <c r="AB1542" s="3">
        <v>0.605460104117501</v>
      </c>
      <c r="AC1542" s="3">
        <v>-0.987855718687672</v>
      </c>
      <c r="AD1542" s="3">
        <v>5.12540906110276</v>
      </c>
      <c r="AE1542" s="5">
        <v>1</v>
      </c>
      <c r="AF1542" s="3">
        <v>0.398025557452668</v>
      </c>
      <c r="AG1542" s="3">
        <v>3.99705593726767</v>
      </c>
      <c r="AH1542" s="3">
        <v>4.32133417101808</v>
      </c>
      <c r="AI1542" s="3">
        <v>5.14507450044868</v>
      </c>
      <c r="AJ1542" s="3">
        <v>5.04343501410303</v>
      </c>
      <c r="AK1542" s="3"/>
      <c r="AL1542" s="3"/>
      <c r="AM1542" s="3">
        <v>1000</v>
      </c>
      <c r="AN1542" s="5" t="s">
        <v>56</v>
      </c>
      <c r="AO1542" s="1"/>
      <c r="AP1542" s="1"/>
      <c r="AQ1542" s="1"/>
    </row>
    <row r="1543" spans="1:43">
      <c r="A1543" s="1" t="s">
        <v>4242</v>
      </c>
      <c r="B1543" s="1" t="s">
        <v>4243</v>
      </c>
      <c r="C1543" s="3">
        <v>4.63561643835616</v>
      </c>
      <c r="D1543" s="4">
        <v>42545</v>
      </c>
      <c r="E1543" s="3">
        <v>5.5562616787</v>
      </c>
      <c r="F1543" s="5" t="s">
        <v>3676</v>
      </c>
      <c r="G1543" s="5">
        <v>155</v>
      </c>
      <c r="H1543" s="5" t="s">
        <v>50</v>
      </c>
      <c r="I1543" s="3">
        <v>0.11005135730007</v>
      </c>
      <c r="J1543" s="3">
        <v>52.0768200089326</v>
      </c>
      <c r="K1543" s="3">
        <v>0.0549954170485875</v>
      </c>
      <c r="L1543" s="3">
        <v>11.6865869853918</v>
      </c>
      <c r="M1543" s="3">
        <v>-0.0823798627002411</v>
      </c>
      <c r="N1543" s="3">
        <v>51.1576135351736</v>
      </c>
      <c r="O1543" s="3">
        <v>0.654679575841402</v>
      </c>
      <c r="P1543" s="3">
        <v>54.2256738236638</v>
      </c>
      <c r="Q1543" s="3">
        <v>1.25220294963361</v>
      </c>
      <c r="R1543" s="3">
        <v>32.6895219700628</v>
      </c>
      <c r="S1543" s="3">
        <v>2.20973782771535</v>
      </c>
      <c r="T1543" s="3">
        <v>34.4632768361582</v>
      </c>
      <c r="U1543" s="3">
        <v>5.47739460380261</v>
      </c>
      <c r="V1543" s="3">
        <v>70.7430340557275</v>
      </c>
      <c r="W1543" s="3">
        <v>12.8888669519062</v>
      </c>
      <c r="X1543" s="3">
        <v>60.0862998921251</v>
      </c>
      <c r="Y1543" s="3"/>
      <c r="Z1543" s="3"/>
      <c r="AA1543" s="3">
        <v>0.060219873808283</v>
      </c>
      <c r="AB1543" s="3">
        <v>0.351736328988851</v>
      </c>
      <c r="AC1543" s="3">
        <v>-1.90536967818397</v>
      </c>
      <c r="AD1543" s="3">
        <v>2.16032390745978</v>
      </c>
      <c r="AE1543" s="5">
        <v>3</v>
      </c>
      <c r="AF1543" s="3">
        <v>0.339974937546561</v>
      </c>
      <c r="AG1543" s="3">
        <v>2.84079616648951</v>
      </c>
      <c r="AH1543" s="3">
        <v>3.06871763724976</v>
      </c>
      <c r="AI1543" s="3">
        <v>4.25855824027175</v>
      </c>
      <c r="AJ1543" s="3">
        <v>3.75360996167717</v>
      </c>
      <c r="AK1543" s="3"/>
      <c r="AL1543" s="3"/>
      <c r="AM1543" s="3">
        <v>1</v>
      </c>
      <c r="AN1543" s="5" t="s">
        <v>51</v>
      </c>
      <c r="AO1543" s="1"/>
      <c r="AP1543" s="1"/>
      <c r="AQ1543" s="1"/>
    </row>
    <row r="1544" spans="1:43">
      <c r="A1544" s="1" t="s">
        <v>4244</v>
      </c>
      <c r="B1544" s="1" t="s">
        <v>4245</v>
      </c>
      <c r="C1544" s="3">
        <v>4.21917808219178</v>
      </c>
      <c r="D1544" s="4">
        <v>42697</v>
      </c>
      <c r="E1544" s="3">
        <v>6.0050251934</v>
      </c>
      <c r="F1544" s="5" t="s">
        <v>4246</v>
      </c>
      <c r="G1544" s="5">
        <v>1541</v>
      </c>
      <c r="H1544" s="5" t="s">
        <v>116</v>
      </c>
      <c r="I1544" s="3">
        <v>7.23436322532028</v>
      </c>
      <c r="J1544" s="3">
        <v>60.7476635514019</v>
      </c>
      <c r="K1544" s="3">
        <v>2.44780417566595</v>
      </c>
      <c r="L1544" s="3">
        <v>55.5045871559633</v>
      </c>
      <c r="M1544" s="3">
        <v>2.59552992069214</v>
      </c>
      <c r="N1544" s="3">
        <v>66.8224299065421</v>
      </c>
      <c r="O1544" s="3">
        <v>11.8710691823899</v>
      </c>
      <c r="P1544" s="3">
        <v>57</v>
      </c>
      <c r="Q1544" s="3">
        <v>9.20951650038374</v>
      </c>
      <c r="R1544" s="3">
        <v>60.3174603174603</v>
      </c>
      <c r="S1544" s="3">
        <v>42.8714859437751</v>
      </c>
      <c r="T1544" s="3">
        <v>64.4171779141104</v>
      </c>
      <c r="U1544" s="3">
        <v>88.476821192053</v>
      </c>
      <c r="V1544" s="3">
        <v>60.5042016806723</v>
      </c>
      <c r="W1544" s="3">
        <v>45.0560652395515</v>
      </c>
      <c r="X1544" s="3">
        <v>84.6153846153846</v>
      </c>
      <c r="Y1544" s="3"/>
      <c r="Z1544" s="3"/>
      <c r="AA1544" s="3">
        <v>0.195873419308613</v>
      </c>
      <c r="AB1544" s="3">
        <v>0.109644307384521</v>
      </c>
      <c r="AC1544" s="3">
        <v>-34.7588717015469</v>
      </c>
      <c r="AD1544" s="3">
        <v>0.379014626889096</v>
      </c>
      <c r="AE1544" s="5">
        <v>4</v>
      </c>
      <c r="AF1544" s="3">
        <v>0.893158636139065</v>
      </c>
      <c r="AG1544" s="3">
        <v>40.1619825644785</v>
      </c>
      <c r="AH1544" s="3">
        <v>35.9213436113255</v>
      </c>
      <c r="AI1544" s="3">
        <v>10.5948178550635</v>
      </c>
      <c r="AJ1544" s="3">
        <v>11.0001587560457</v>
      </c>
      <c r="AK1544" s="3"/>
      <c r="AL1544" s="3"/>
      <c r="AM1544" s="3"/>
      <c r="AN1544" s="5" t="s">
        <v>46</v>
      </c>
      <c r="AO1544" s="1"/>
      <c r="AP1544" s="1"/>
      <c r="AQ1544" s="1"/>
    </row>
    <row r="1545" spans="1:43">
      <c r="A1545" s="1" t="s">
        <v>4247</v>
      </c>
      <c r="B1545" s="1" t="s">
        <v>4248</v>
      </c>
      <c r="C1545" s="3">
        <v>4.36986301369863</v>
      </c>
      <c r="D1545" s="4">
        <v>42642</v>
      </c>
      <c r="E1545" s="3">
        <v>0.4834942697</v>
      </c>
      <c r="F1545" s="5" t="s">
        <v>92</v>
      </c>
      <c r="G1545" s="5">
        <v>1596</v>
      </c>
      <c r="H1545" s="5" t="s">
        <v>226</v>
      </c>
      <c r="I1545" s="3">
        <v>3.10370931112794</v>
      </c>
      <c r="J1545" s="3">
        <v>28.8762446657183</v>
      </c>
      <c r="K1545" s="3">
        <v>0.36845983787768</v>
      </c>
      <c r="L1545" s="3">
        <v>62.8306878306878</v>
      </c>
      <c r="M1545" s="3">
        <v>1.33928571428572</v>
      </c>
      <c r="N1545" s="3">
        <v>30.7475317348378</v>
      </c>
      <c r="O1545" s="3">
        <v>6.32318501170962</v>
      </c>
      <c r="P1545" s="3">
        <v>21.2264150943396</v>
      </c>
      <c r="Q1545" s="3">
        <v>7.15971675845792</v>
      </c>
      <c r="R1545" s="3">
        <v>42.8832116788321</v>
      </c>
      <c r="S1545" s="3">
        <v>15.4237288135593</v>
      </c>
      <c r="T1545" s="3">
        <v>49.7340425531915</v>
      </c>
      <c r="U1545" s="3">
        <v>31.5942028985507</v>
      </c>
      <c r="V1545" s="3">
        <v>35.0694444444444</v>
      </c>
      <c r="W1545" s="3">
        <v>33.6604514229637</v>
      </c>
      <c r="X1545" s="3">
        <v>37.6569037656904</v>
      </c>
      <c r="Y1545" s="3"/>
      <c r="Z1545" s="3"/>
      <c r="AA1545" s="3">
        <v>0.208295210916701</v>
      </c>
      <c r="AB1545" s="3">
        <v>0.396037575471495</v>
      </c>
      <c r="AC1545" s="3">
        <v>-5.04658385093167</v>
      </c>
      <c r="AD1545" s="3">
        <v>2.00824119824824</v>
      </c>
      <c r="AE1545" s="5">
        <v>3</v>
      </c>
      <c r="AF1545" s="3">
        <v>0.752556406824754</v>
      </c>
      <c r="AG1545" s="3">
        <v>14.3387509934979</v>
      </c>
      <c r="AH1545" s="3">
        <v>13.4576550849602</v>
      </c>
      <c r="AI1545" s="3">
        <v>9.0751649959822</v>
      </c>
      <c r="AJ1545" s="3">
        <v>8.44050151062921</v>
      </c>
      <c r="AK1545" s="3"/>
      <c r="AL1545" s="3"/>
      <c r="AM1545" s="3"/>
      <c r="AN1545" s="5" t="s">
        <v>51</v>
      </c>
      <c r="AO1545" s="1"/>
      <c r="AP1545" s="1"/>
      <c r="AQ1545" s="1"/>
    </row>
    <row r="1546" spans="1:43">
      <c r="A1546" s="1" t="s">
        <v>4249</v>
      </c>
      <c r="B1546" s="1" t="s">
        <v>4250</v>
      </c>
      <c r="C1546" s="3">
        <v>4.64657534246575</v>
      </c>
      <c r="D1546" s="4">
        <v>42541</v>
      </c>
      <c r="E1546" s="3">
        <v>25.1295058392</v>
      </c>
      <c r="F1546" s="5" t="s">
        <v>4251</v>
      </c>
      <c r="G1546" s="5">
        <v>310</v>
      </c>
      <c r="H1546" s="5" t="s">
        <v>50</v>
      </c>
      <c r="I1546" s="3">
        <v>0.147652327985027</v>
      </c>
      <c r="J1546" s="3">
        <v>46.0920053595355</v>
      </c>
      <c r="K1546" s="3">
        <v>-0.0491207387759201</v>
      </c>
      <c r="L1546" s="3">
        <v>79.9026117751217</v>
      </c>
      <c r="M1546" s="3">
        <v>-0.117808757117611</v>
      </c>
      <c r="N1546" s="3">
        <v>59.0828138913624</v>
      </c>
      <c r="O1546" s="3">
        <v>0.67286760340393</v>
      </c>
      <c r="P1546" s="3">
        <v>51.6217450890818</v>
      </c>
      <c r="Q1546" s="3">
        <v>1.29530985972001</v>
      </c>
      <c r="R1546" s="3">
        <v>27.3297923708353</v>
      </c>
      <c r="S1546" s="3">
        <v>2.1466041928458</v>
      </c>
      <c r="T1546" s="3">
        <v>37.7401129943503</v>
      </c>
      <c r="U1546" s="3">
        <v>5.63667574653528</v>
      </c>
      <c r="V1546" s="3">
        <v>66.2538699690403</v>
      </c>
      <c r="W1546" s="3">
        <v>13.1218711688526</v>
      </c>
      <c r="X1546" s="3">
        <v>57.2815533980583</v>
      </c>
      <c r="Y1546" s="3"/>
      <c r="Z1546" s="3"/>
      <c r="AA1546" s="3">
        <v>0.0633523868602971</v>
      </c>
      <c r="AB1546" s="3">
        <v>0.513920346796168</v>
      </c>
      <c r="AC1546" s="3">
        <v>-1.43663468109099</v>
      </c>
      <c r="AD1546" s="3">
        <v>2.91491524694044</v>
      </c>
      <c r="AE1546" s="5">
        <v>4</v>
      </c>
      <c r="AF1546" s="3">
        <v>0.341978046643162</v>
      </c>
      <c r="AG1546" s="3">
        <v>2.64217710913943</v>
      </c>
      <c r="AH1546" s="3">
        <v>3.01127947189532</v>
      </c>
      <c r="AI1546" s="3">
        <v>4.29333577033464</v>
      </c>
      <c r="AJ1546" s="3">
        <v>3.82794789513621</v>
      </c>
      <c r="AK1546" s="3"/>
      <c r="AL1546" s="3"/>
      <c r="AM1546" s="3">
        <v>0.1</v>
      </c>
      <c r="AN1546" s="5" t="s">
        <v>56</v>
      </c>
      <c r="AO1546" s="1"/>
      <c r="AP1546" s="1"/>
      <c r="AQ1546" s="1"/>
    </row>
    <row r="1547" spans="1:43">
      <c r="A1547" s="1" t="s">
        <v>4252</v>
      </c>
      <c r="B1547" s="1" t="s">
        <v>4253</v>
      </c>
      <c r="C1547" s="3">
        <v>4.04657534246575</v>
      </c>
      <c r="D1547" s="4">
        <v>42760</v>
      </c>
      <c r="E1547" s="3">
        <v>13.4541615247</v>
      </c>
      <c r="F1547" s="5" t="s">
        <v>4254</v>
      </c>
      <c r="G1547" s="5">
        <v>660</v>
      </c>
      <c r="H1547" s="5" t="s">
        <v>93</v>
      </c>
      <c r="I1547" s="3">
        <v>26.0834899481747</v>
      </c>
      <c r="J1547" s="3">
        <v>0.15</v>
      </c>
      <c r="K1547" s="3">
        <v>3.61304815837508</v>
      </c>
      <c r="L1547" s="3">
        <v>17.8394449950446</v>
      </c>
      <c r="M1547" s="3">
        <v>17.5480513964108</v>
      </c>
      <c r="N1547" s="3">
        <v>0.199600798403194</v>
      </c>
      <c r="O1547" s="3">
        <v>33.0308857108521</v>
      </c>
      <c r="P1547" s="3">
        <v>1.91146881287726</v>
      </c>
      <c r="Q1547" s="3">
        <v>37.0242000371356</v>
      </c>
      <c r="R1547" s="3">
        <v>8.46233230134159</v>
      </c>
      <c r="S1547" s="3">
        <v>118.462601144662</v>
      </c>
      <c r="T1547" s="3">
        <v>1.69401799894124</v>
      </c>
      <c r="U1547" s="3">
        <v>173.354735152488</v>
      </c>
      <c r="V1547" s="3">
        <v>12.5692137320044</v>
      </c>
      <c r="W1547" s="3">
        <v>119.763748262855</v>
      </c>
      <c r="X1547" s="3">
        <v>21.0362047440699</v>
      </c>
      <c r="Y1547" s="3"/>
      <c r="Z1547" s="3"/>
      <c r="AA1547" s="3">
        <v>0.419939972814906</v>
      </c>
      <c r="AB1547" s="3">
        <v>0.253748594836274</v>
      </c>
      <c r="AC1547" s="3">
        <v>-28.6409550045914</v>
      </c>
      <c r="AD1547" s="3">
        <v>1.04571846104182</v>
      </c>
      <c r="AE1547" s="5">
        <v>4</v>
      </c>
      <c r="AF1547" s="3">
        <v>1.97921462977189</v>
      </c>
      <c r="AG1547" s="3">
        <v>106.893655693831</v>
      </c>
      <c r="AH1547" s="3">
        <v>64.3286880027186</v>
      </c>
      <c r="AI1547" s="3">
        <v>28.4677929824744</v>
      </c>
      <c r="AJ1547" s="3"/>
      <c r="AK1547" s="3"/>
      <c r="AL1547" s="3"/>
      <c r="AM1547" s="3"/>
      <c r="AN1547" s="5" t="s">
        <v>46</v>
      </c>
      <c r="AO1547" s="1"/>
      <c r="AP1547" s="1"/>
      <c r="AQ1547" s="1"/>
    </row>
    <row r="1548" spans="1:43">
      <c r="A1548" s="1" t="s">
        <v>4255</v>
      </c>
      <c r="B1548" s="1" t="s">
        <v>4256</v>
      </c>
      <c r="C1548" s="3">
        <v>4.57808219178082</v>
      </c>
      <c r="D1548" s="4">
        <v>42566</v>
      </c>
      <c r="E1548" s="3">
        <v>301.7862857623</v>
      </c>
      <c r="F1548" s="5" t="s">
        <v>4257</v>
      </c>
      <c r="G1548" s="5">
        <v>1413</v>
      </c>
      <c r="H1548" s="5" t="s">
        <v>64</v>
      </c>
      <c r="I1548" s="3">
        <v>0.242416009071906</v>
      </c>
      <c r="J1548" s="3">
        <v>80.9037900874636</v>
      </c>
      <c r="K1548" s="3">
        <v>0.0423550281036063</v>
      </c>
      <c r="L1548" s="3">
        <v>38.9212827988338</v>
      </c>
      <c r="M1548" s="3">
        <v>0.183330868388992</v>
      </c>
      <c r="N1548" s="3">
        <v>76.2390670553936</v>
      </c>
      <c r="O1548" s="3">
        <v>0.599144163477982</v>
      </c>
      <c r="P1548" s="3">
        <v>58.9181286549708</v>
      </c>
      <c r="Q1548" s="3">
        <v>1.12246427146539</v>
      </c>
      <c r="R1548" s="3">
        <v>54.585798816568</v>
      </c>
      <c r="S1548" s="3">
        <v>2.07552893100351</v>
      </c>
      <c r="T1548" s="3">
        <v>47.8260869565217</v>
      </c>
      <c r="U1548" s="3">
        <v>4.59935996708639</v>
      </c>
      <c r="V1548" s="3">
        <v>52.6234567901235</v>
      </c>
      <c r="W1548" s="3">
        <v>8.39583953552704</v>
      </c>
      <c r="X1548" s="3">
        <v>44.2901234567901</v>
      </c>
      <c r="Y1548" s="3"/>
      <c r="Z1548" s="3"/>
      <c r="AA1548" s="3">
        <v>0.261176358008291</v>
      </c>
      <c r="AB1548" s="3">
        <v>3.55513522731502</v>
      </c>
      <c r="AC1548" s="3">
        <v>0</v>
      </c>
      <c r="AD1548" s="3"/>
      <c r="AE1548" s="5"/>
      <c r="AF1548" s="3">
        <v>0.222510784015386</v>
      </c>
      <c r="AG1548" s="3">
        <v>1.59253178841088</v>
      </c>
      <c r="AH1548" s="3">
        <v>1.71497862375327</v>
      </c>
      <c r="AI1548" s="3">
        <v>2.07553793717576</v>
      </c>
      <c r="AJ1548" s="3">
        <v>2.34940981027414</v>
      </c>
      <c r="AK1548" s="3"/>
      <c r="AL1548" s="3"/>
      <c r="AM1548" s="3">
        <v>100</v>
      </c>
      <c r="AN1548" s="5" t="s">
        <v>56</v>
      </c>
      <c r="AO1548" s="1"/>
      <c r="AP1548" s="1"/>
      <c r="AQ1548" s="1"/>
    </row>
    <row r="1549" spans="1:43">
      <c r="A1549" s="1" t="s">
        <v>4258</v>
      </c>
      <c r="B1549" s="1" t="s">
        <v>4259</v>
      </c>
      <c r="C1549" s="3">
        <v>4.58356164383562</v>
      </c>
      <c r="D1549" s="4">
        <v>42564</v>
      </c>
      <c r="E1549" s="3">
        <v>10.8561329571</v>
      </c>
      <c r="F1549" s="5" t="s">
        <v>3446</v>
      </c>
      <c r="G1549" s="5">
        <v>1674</v>
      </c>
      <c r="H1549" s="5" t="s">
        <v>50</v>
      </c>
      <c r="I1549" s="3">
        <v>0.192837465564751</v>
      </c>
      <c r="J1549" s="3">
        <v>37.293434569004</v>
      </c>
      <c r="K1549" s="3">
        <v>0.0183334861123873</v>
      </c>
      <c r="L1549" s="3">
        <v>36.4763169544046</v>
      </c>
      <c r="M1549" s="3">
        <v>0.0183334861123873</v>
      </c>
      <c r="N1549" s="3">
        <v>32.7248441674087</v>
      </c>
      <c r="O1549" s="3">
        <v>0.850355855439493</v>
      </c>
      <c r="P1549" s="3">
        <v>22.1105527638191</v>
      </c>
      <c r="Q1549" s="3">
        <v>1.28098022834865</v>
      </c>
      <c r="R1549" s="3">
        <v>29.1163689039112</v>
      </c>
      <c r="S1549" s="3">
        <v>2.0960044914382</v>
      </c>
      <c r="T1549" s="3">
        <v>39.8870056497175</v>
      </c>
      <c r="U1549" s="3">
        <v>6.08653378706855</v>
      </c>
      <c r="V1549" s="3">
        <v>53.6377708978328</v>
      </c>
      <c r="W1549" s="3">
        <v>13.3151462985372</v>
      </c>
      <c r="X1549" s="3">
        <v>55.2319309600863</v>
      </c>
      <c r="Y1549" s="3"/>
      <c r="Z1549" s="3"/>
      <c r="AA1549" s="3">
        <v>0.0574342001014322</v>
      </c>
      <c r="AB1549" s="3">
        <v>0.537472910503945</v>
      </c>
      <c r="AC1549" s="3">
        <v>-1.84015380390003</v>
      </c>
      <c r="AD1549" s="3">
        <v>2.30788495086832</v>
      </c>
      <c r="AE1549" s="5">
        <v>3</v>
      </c>
      <c r="AF1549" s="3">
        <v>0.344784518218325</v>
      </c>
      <c r="AG1549" s="3">
        <v>2.81375091321259</v>
      </c>
      <c r="AH1549" s="3">
        <v>3.18421374211901</v>
      </c>
      <c r="AI1549" s="3">
        <v>4.35905398992176</v>
      </c>
      <c r="AJ1549" s="3">
        <v>3.97279515387632</v>
      </c>
      <c r="AK1549" s="3"/>
      <c r="AL1549" s="3"/>
      <c r="AM1549" s="3">
        <v>100</v>
      </c>
      <c r="AN1549" s="5" t="s">
        <v>56</v>
      </c>
      <c r="AO1549" s="1"/>
      <c r="AP1549" s="1"/>
      <c r="AQ1549" s="1"/>
    </row>
    <row r="1550" spans="1:43">
      <c r="A1550" s="1" t="s">
        <v>4260</v>
      </c>
      <c r="B1550" s="1" t="s">
        <v>4261</v>
      </c>
      <c r="C1550" s="3">
        <v>4.5041095890411</v>
      </c>
      <c r="D1550" s="4">
        <v>42593</v>
      </c>
      <c r="E1550" s="3">
        <v>0.4305865072</v>
      </c>
      <c r="F1550" s="5" t="s">
        <v>4262</v>
      </c>
      <c r="G1550" s="5">
        <v>203</v>
      </c>
      <c r="H1550" s="5" t="s">
        <v>93</v>
      </c>
      <c r="I1550" s="3">
        <v>15.6834640917321</v>
      </c>
      <c r="J1550" s="3">
        <v>6.95</v>
      </c>
      <c r="K1550" s="3">
        <v>4.45473741570739</v>
      </c>
      <c r="L1550" s="3">
        <v>8.02775024777007</v>
      </c>
      <c r="M1550" s="3">
        <v>12.2702979720331</v>
      </c>
      <c r="N1550" s="3">
        <v>2.14570858283433</v>
      </c>
      <c r="O1550" s="3">
        <v>24.553281351527</v>
      </c>
      <c r="P1550" s="3">
        <v>12.4748490945674</v>
      </c>
      <c r="Q1550" s="3">
        <v>27.3776891768419</v>
      </c>
      <c r="R1550" s="3">
        <v>23.4262125902993</v>
      </c>
      <c r="S1550" s="3">
        <v>60.407949790795</v>
      </c>
      <c r="T1550" s="3">
        <v>31.4981471678137</v>
      </c>
      <c r="U1550" s="3">
        <v>118.447293447293</v>
      </c>
      <c r="V1550" s="3">
        <v>33.6655592469546</v>
      </c>
      <c r="W1550" s="3">
        <v>81.0507674144038</v>
      </c>
      <c r="X1550" s="3">
        <v>39.9500624219725</v>
      </c>
      <c r="Y1550" s="3"/>
      <c r="Z1550" s="3"/>
      <c r="AA1550" s="3">
        <v>0.246119176872335</v>
      </c>
      <c r="AB1550" s="3">
        <v>0.193989500135584</v>
      </c>
      <c r="AC1550" s="3">
        <v>-32.2680412371134</v>
      </c>
      <c r="AD1550" s="3">
        <v>0.676716746486661</v>
      </c>
      <c r="AE1550" s="5">
        <v>5</v>
      </c>
      <c r="AF1550" s="3">
        <v>1.57007027979123</v>
      </c>
      <c r="AG1550" s="3">
        <v>62.1441945194085</v>
      </c>
      <c r="AH1550" s="3">
        <v>50.5896144474465</v>
      </c>
      <c r="AI1550" s="3">
        <v>19.8251940184026</v>
      </c>
      <c r="AJ1550" s="3">
        <v>13.848316817092</v>
      </c>
      <c r="AK1550" s="3"/>
      <c r="AL1550" s="3"/>
      <c r="AM1550" s="3"/>
      <c r="AN1550" s="5" t="s">
        <v>46</v>
      </c>
      <c r="AO1550" s="1"/>
      <c r="AP1550" s="1"/>
      <c r="AQ1550" s="1"/>
    </row>
    <row r="1551" spans="1:43">
      <c r="A1551" s="1" t="s">
        <v>4263</v>
      </c>
      <c r="B1551" s="1" t="s">
        <v>4264</v>
      </c>
      <c r="C1551" s="3">
        <v>3.96438356164384</v>
      </c>
      <c r="D1551" s="4">
        <v>42790</v>
      </c>
      <c r="E1551" s="3">
        <v>75.356346845</v>
      </c>
      <c r="F1551" s="5" t="s">
        <v>1911</v>
      </c>
      <c r="G1551" s="5">
        <v>913</v>
      </c>
      <c r="H1551" s="5" t="s">
        <v>198</v>
      </c>
      <c r="I1551" s="3">
        <v>0.301117047110238</v>
      </c>
      <c r="J1551" s="3">
        <v>26.7195767195767</v>
      </c>
      <c r="K1551" s="3">
        <v>0</v>
      </c>
      <c r="L1551" s="3">
        <v>72.0744680851064</v>
      </c>
      <c r="M1551" s="3">
        <v>0.135764158262226</v>
      </c>
      <c r="N1551" s="3">
        <v>29.973474801061</v>
      </c>
      <c r="O1551" s="3">
        <v>0.814281329765139</v>
      </c>
      <c r="P1551" s="3">
        <v>23.8505747126437</v>
      </c>
      <c r="Q1551" s="3">
        <v>1.4107016964107</v>
      </c>
      <c r="R1551" s="3">
        <v>27.6785714285714</v>
      </c>
      <c r="S1551" s="3">
        <v>2.72344991246251</v>
      </c>
      <c r="T1551" s="3">
        <v>20.5426356589147</v>
      </c>
      <c r="U1551" s="3">
        <v>6.28907354543896</v>
      </c>
      <c r="V1551" s="3">
        <v>40.1574803149606</v>
      </c>
      <c r="W1551" s="3">
        <v>12.1783475551492</v>
      </c>
      <c r="X1551" s="3">
        <v>22.8571428571429</v>
      </c>
      <c r="Y1551" s="3"/>
      <c r="Z1551" s="3"/>
      <c r="AA1551" s="3">
        <v>0.266214445555778</v>
      </c>
      <c r="AB1551" s="3">
        <v>1.11205234709646</v>
      </c>
      <c r="AC1551" s="3">
        <v>-0.371747211895911</v>
      </c>
      <c r="AD1551" s="3">
        <v>10.4848656889734</v>
      </c>
      <c r="AE1551" s="5">
        <v>2</v>
      </c>
      <c r="AF1551" s="3">
        <v>0.318365104975407</v>
      </c>
      <c r="AG1551" s="3">
        <v>2.91630086401602</v>
      </c>
      <c r="AH1551" s="3">
        <v>3.18238234378039</v>
      </c>
      <c r="AI1551" s="3">
        <v>4.11667027874727</v>
      </c>
      <c r="AJ1551" s="3"/>
      <c r="AK1551" s="3"/>
      <c r="AL1551" s="3"/>
      <c r="AM1551" s="3"/>
      <c r="AN1551" s="5" t="s">
        <v>46</v>
      </c>
      <c r="AO1551" s="1"/>
      <c r="AP1551" s="1"/>
      <c r="AQ1551" s="1"/>
    </row>
    <row r="1552" spans="1:43">
      <c r="A1552" s="1" t="s">
        <v>4265</v>
      </c>
      <c r="B1552" s="1" t="s">
        <v>4266</v>
      </c>
      <c r="C1552" s="3">
        <v>4.46849315068493</v>
      </c>
      <c r="D1552" s="4">
        <v>42606</v>
      </c>
      <c r="E1552" s="3">
        <v>0.9804760721</v>
      </c>
      <c r="F1552" s="5" t="s">
        <v>4267</v>
      </c>
      <c r="G1552" s="5">
        <v>1632</v>
      </c>
      <c r="H1552" s="5" t="s">
        <v>45</v>
      </c>
      <c r="I1552" s="3">
        <v>0.284292821606255</v>
      </c>
      <c r="J1552" s="3">
        <v>65.1273885350319</v>
      </c>
      <c r="K1552" s="3">
        <v>0.0709219858156108</v>
      </c>
      <c r="L1552" s="3">
        <v>75.6211180124224</v>
      </c>
      <c r="M1552" s="3">
        <v>-2.48790601243953</v>
      </c>
      <c r="N1552" s="3">
        <v>92.2222222222222</v>
      </c>
      <c r="O1552" s="3">
        <v>4.51851851851851</v>
      </c>
      <c r="P1552" s="3">
        <v>20.364238410596</v>
      </c>
      <c r="Q1552" s="3">
        <v>4.59599703484063</v>
      </c>
      <c r="R1552" s="3">
        <v>27.0547945205479</v>
      </c>
      <c r="S1552" s="3">
        <v>17.5833333333333</v>
      </c>
      <c r="T1552" s="3">
        <v>11.4877589453861</v>
      </c>
      <c r="U1552" s="3">
        <v>38.4690873405299</v>
      </c>
      <c r="V1552" s="3">
        <v>11.0403397027601</v>
      </c>
      <c r="W1552" s="3">
        <v>33.2389046270066</v>
      </c>
      <c r="X1552" s="3">
        <v>17.2985781990521</v>
      </c>
      <c r="Y1552" s="3"/>
      <c r="Z1552" s="3"/>
      <c r="AA1552" s="3">
        <v>0.139304343894391</v>
      </c>
      <c r="AB1552" s="3">
        <v>0.119458915143147</v>
      </c>
      <c r="AC1552" s="3">
        <v>-10.7339449541285</v>
      </c>
      <c r="AD1552" s="3">
        <v>0.933399936849403</v>
      </c>
      <c r="AE1552" s="5">
        <v>5</v>
      </c>
      <c r="AF1552" s="3">
        <v>0.795888720233086</v>
      </c>
      <c r="AG1552" s="3">
        <v>16.5451651563034</v>
      </c>
      <c r="AH1552" s="3">
        <v>20.5374920514073</v>
      </c>
      <c r="AI1552" s="3">
        <v>10.1846146145504</v>
      </c>
      <c r="AJ1552" s="3">
        <v>9.48083466015164</v>
      </c>
      <c r="AK1552" s="3"/>
      <c r="AL1552" s="3"/>
      <c r="AM1552" s="3"/>
      <c r="AN1552" s="5" t="s">
        <v>51</v>
      </c>
      <c r="AO1552" s="1"/>
      <c r="AP1552" s="1"/>
      <c r="AQ1552" s="1"/>
    </row>
    <row r="1553" spans="1:43">
      <c r="A1553" s="1" t="s">
        <v>4268</v>
      </c>
      <c r="B1553" s="1" t="s">
        <v>4269</v>
      </c>
      <c r="C1553" s="3">
        <v>4.06027397260274</v>
      </c>
      <c r="D1553" s="4">
        <v>42755</v>
      </c>
      <c r="E1553" s="3">
        <v>1.1452241765</v>
      </c>
      <c r="F1553" s="5" t="s">
        <v>4204</v>
      </c>
      <c r="G1553" s="5">
        <v>1466</v>
      </c>
      <c r="H1553" s="5" t="s">
        <v>45</v>
      </c>
      <c r="I1553" s="3">
        <v>2.84463894967177</v>
      </c>
      <c r="J1553" s="3">
        <v>16.7197452229299</v>
      </c>
      <c r="K1553" s="3">
        <v>0.694146884908729</v>
      </c>
      <c r="L1553" s="3">
        <v>33.2298136645963</v>
      </c>
      <c r="M1553" s="3">
        <v>1.13616801514891</v>
      </c>
      <c r="N1553" s="3">
        <v>18.2539682539683</v>
      </c>
      <c r="O1553" s="3">
        <v>3.29670329670331</v>
      </c>
      <c r="P1553" s="3">
        <v>32.7814569536424</v>
      </c>
      <c r="Q1553" s="3">
        <v>5.52312528064662</v>
      </c>
      <c r="R1553" s="3">
        <v>19.0068493150685</v>
      </c>
      <c r="S1553" s="3">
        <v>6.86675761709869</v>
      </c>
      <c r="T1553" s="3">
        <v>58.9453860640301</v>
      </c>
      <c r="U1553" s="3">
        <v>11.1741886649636</v>
      </c>
      <c r="V1553" s="3">
        <v>76.4331210191083</v>
      </c>
      <c r="W1553" s="3">
        <v>17.4323716720935</v>
      </c>
      <c r="X1553" s="3">
        <v>64.6919431279621</v>
      </c>
      <c r="Y1553" s="3"/>
      <c r="Z1553" s="3"/>
      <c r="AA1553" s="3">
        <v>0.152134928063941</v>
      </c>
      <c r="AB1553" s="3">
        <v>0.341791385279541</v>
      </c>
      <c r="AC1553" s="3">
        <v>-2.10274154910835</v>
      </c>
      <c r="AD1553" s="3">
        <v>2.61190612636673</v>
      </c>
      <c r="AE1553" s="5">
        <v>3</v>
      </c>
      <c r="AF1553" s="3">
        <v>0.400155755373024</v>
      </c>
      <c r="AG1553" s="3">
        <v>5.721909340366</v>
      </c>
      <c r="AH1553" s="3">
        <v>4.97506674627803</v>
      </c>
      <c r="AI1553" s="3">
        <v>5.24346119054813</v>
      </c>
      <c r="AJ1553" s="3"/>
      <c r="AK1553" s="3"/>
      <c r="AL1553" s="3"/>
      <c r="AM1553" s="3"/>
      <c r="AN1553" s="5" t="s">
        <v>46</v>
      </c>
      <c r="AO1553" s="1"/>
      <c r="AP1553" s="1"/>
      <c r="AQ1553" s="1"/>
    </row>
    <row r="1554" spans="1:43">
      <c r="A1554" s="1" t="s">
        <v>4270</v>
      </c>
      <c r="B1554" s="1" t="s">
        <v>4271</v>
      </c>
      <c r="C1554" s="3">
        <v>4.60547945205479</v>
      </c>
      <c r="D1554" s="4">
        <v>42556</v>
      </c>
      <c r="E1554" s="3">
        <v>15.0195842293</v>
      </c>
      <c r="F1554" s="5" t="s">
        <v>4272</v>
      </c>
      <c r="G1554" s="5">
        <v>1682</v>
      </c>
      <c r="H1554" s="5" t="s">
        <v>50</v>
      </c>
      <c r="I1554" s="3">
        <v>0.139206522819939</v>
      </c>
      <c r="J1554" s="3">
        <v>47.029924073247</v>
      </c>
      <c r="K1554" s="3">
        <v>-0.029779630732583</v>
      </c>
      <c r="L1554" s="3">
        <v>71.8459495351926</v>
      </c>
      <c r="M1554" s="3">
        <v>-0.029779630732583</v>
      </c>
      <c r="N1554" s="3">
        <v>42.6090828138914</v>
      </c>
      <c r="O1554" s="3">
        <v>0.871394230769248</v>
      </c>
      <c r="P1554" s="3">
        <v>18.8213796253997</v>
      </c>
      <c r="Q1554" s="3">
        <v>1.21608040201006</v>
      </c>
      <c r="R1554" s="3">
        <v>37.9526798647996</v>
      </c>
      <c r="S1554" s="3">
        <v>0.830997196635968</v>
      </c>
      <c r="T1554" s="3">
        <v>85.2542372881356</v>
      </c>
      <c r="U1554" s="3">
        <v>2.89239864570484</v>
      </c>
      <c r="V1554" s="3">
        <v>94.969040247678</v>
      </c>
      <c r="W1554" s="3">
        <v>11.2847187877095</v>
      </c>
      <c r="X1554" s="3">
        <v>76.9147788565264</v>
      </c>
      <c r="Y1554" s="3"/>
      <c r="Z1554" s="3"/>
      <c r="AA1554" s="3">
        <v>-0.0339379399617623</v>
      </c>
      <c r="AB1554" s="3">
        <v>0.200892368631459</v>
      </c>
      <c r="AC1554" s="3">
        <v>-3.74196063145585</v>
      </c>
      <c r="AD1554" s="3">
        <v>0.967834704884422</v>
      </c>
      <c r="AE1554" s="5">
        <v>4</v>
      </c>
      <c r="AF1554" s="3">
        <v>0.294307279725204</v>
      </c>
      <c r="AG1554" s="3">
        <v>1.75155834623228</v>
      </c>
      <c r="AH1554" s="3">
        <v>1.87297259412695</v>
      </c>
      <c r="AI1554" s="3">
        <v>3.74156115118562</v>
      </c>
      <c r="AJ1554" s="3">
        <v>2.74647787823745</v>
      </c>
      <c r="AK1554" s="3"/>
      <c r="AL1554" s="3"/>
      <c r="AM1554" s="3">
        <v>100</v>
      </c>
      <c r="AN1554" s="5" t="s">
        <v>56</v>
      </c>
      <c r="AO1554" s="1"/>
      <c r="AP1554" s="1"/>
      <c r="AQ1554" s="1"/>
    </row>
    <row r="1555" spans="1:43">
      <c r="A1555" s="1" t="s">
        <v>4273</v>
      </c>
      <c r="B1555" s="1" t="s">
        <v>4274</v>
      </c>
      <c r="C1555" s="3">
        <v>4.54520547945206</v>
      </c>
      <c r="D1555" s="4">
        <v>42578</v>
      </c>
      <c r="E1555" s="3">
        <v>11.8019021497</v>
      </c>
      <c r="F1555" s="5" t="s">
        <v>423</v>
      </c>
      <c r="G1555" s="5">
        <v>710</v>
      </c>
      <c r="H1555" s="5" t="s">
        <v>50</v>
      </c>
      <c r="I1555" s="3">
        <v>0.272120786516881</v>
      </c>
      <c r="J1555" s="3">
        <v>23.6712818222421</v>
      </c>
      <c r="K1555" s="3">
        <v>-0.0175054704595101</v>
      </c>
      <c r="L1555" s="3">
        <v>61.9743249225321</v>
      </c>
      <c r="M1555" s="3">
        <v>0.0350293370698163</v>
      </c>
      <c r="N1555" s="3">
        <v>29.6972395369546</v>
      </c>
      <c r="O1555" s="3">
        <v>0.545726608573187</v>
      </c>
      <c r="P1555" s="3">
        <v>64.8241206030151</v>
      </c>
      <c r="Q1555" s="3">
        <v>1.5377777777778</v>
      </c>
      <c r="R1555" s="3">
        <v>12.4577498792854</v>
      </c>
      <c r="S1555" s="3">
        <v>2.91918190828003</v>
      </c>
      <c r="T1555" s="3">
        <v>13.7853107344633</v>
      </c>
      <c r="U1555" s="3">
        <v>7.98827755719418</v>
      </c>
      <c r="V1555" s="3">
        <v>17.5696594427245</v>
      </c>
      <c r="W1555" s="3">
        <v>16.3128353578063</v>
      </c>
      <c r="X1555" s="3">
        <v>19.7411003236246</v>
      </c>
      <c r="Y1555" s="3"/>
      <c r="Z1555" s="3"/>
      <c r="AA1555" s="3">
        <v>0.145327240854467</v>
      </c>
      <c r="AB1555" s="3">
        <v>0.744603882759953</v>
      </c>
      <c r="AC1555" s="3">
        <v>-1.4048418448489</v>
      </c>
      <c r="AD1555" s="3">
        <v>3.67049840065269</v>
      </c>
      <c r="AE1555" s="5">
        <v>2</v>
      </c>
      <c r="AF1555" s="3">
        <v>0.418731009434373</v>
      </c>
      <c r="AG1555" s="3">
        <v>3.69230682690393</v>
      </c>
      <c r="AH1555" s="3">
        <v>4.04408090986632</v>
      </c>
      <c r="AI1555" s="3">
        <v>5.27510121052071</v>
      </c>
      <c r="AJ1555" s="3">
        <v>4.46114602444008</v>
      </c>
      <c r="AK1555" s="3"/>
      <c r="AL1555" s="3"/>
      <c r="AM1555" s="3">
        <v>1</v>
      </c>
      <c r="AN1555" s="5" t="s">
        <v>56</v>
      </c>
      <c r="AO1555" s="1"/>
      <c r="AP1555" s="1"/>
      <c r="AQ1555" s="1"/>
    </row>
    <row r="1556" spans="1:43">
      <c r="A1556" s="1" t="s">
        <v>4275</v>
      </c>
      <c r="B1556" s="1" t="s">
        <v>4276</v>
      </c>
      <c r="C1556" s="3">
        <v>4.45205479452055</v>
      </c>
      <c r="D1556" s="4">
        <v>42612</v>
      </c>
      <c r="E1556" s="3">
        <v>2.0275390632</v>
      </c>
      <c r="F1556" s="5" t="s">
        <v>423</v>
      </c>
      <c r="G1556" s="5">
        <v>710</v>
      </c>
      <c r="H1556" s="5" t="s">
        <v>50</v>
      </c>
      <c r="I1556" s="3">
        <v>0.0690607734806694</v>
      </c>
      <c r="J1556" s="3">
        <v>59.5801697186244</v>
      </c>
      <c r="K1556" s="3">
        <v>0.0394516224479684</v>
      </c>
      <c r="L1556" s="3">
        <v>20.6285967242143</v>
      </c>
      <c r="M1556" s="3">
        <v>0</v>
      </c>
      <c r="N1556" s="3">
        <v>34.1495992876224</v>
      </c>
      <c r="O1556" s="3">
        <v>0.654956832390583</v>
      </c>
      <c r="P1556" s="3">
        <v>54.1799908634079</v>
      </c>
      <c r="Q1556" s="3">
        <v>0.968713877169204</v>
      </c>
      <c r="R1556" s="3">
        <v>65.958474167069</v>
      </c>
      <c r="S1556" s="3">
        <v>1.68839070503576</v>
      </c>
      <c r="T1556" s="3">
        <v>59.774011299435</v>
      </c>
      <c r="U1556" s="3">
        <v>4.6312063726146</v>
      </c>
      <c r="V1556" s="3">
        <v>85.2167182662539</v>
      </c>
      <c r="W1556" s="3">
        <v>8.44885288601513</v>
      </c>
      <c r="X1556" s="3">
        <v>91.4778856526429</v>
      </c>
      <c r="Y1556" s="3"/>
      <c r="Z1556" s="3"/>
      <c r="AA1556" s="3">
        <v>0.0274455812585096</v>
      </c>
      <c r="AB1556" s="3">
        <v>0.457821130441192</v>
      </c>
      <c r="AC1556" s="3">
        <v>-0.696099933250662</v>
      </c>
      <c r="AD1556" s="3">
        <v>3.92965276940089</v>
      </c>
      <c r="AE1556" s="5">
        <v>3</v>
      </c>
      <c r="AF1556" s="3">
        <v>0.221934025766845</v>
      </c>
      <c r="AG1556" s="3">
        <v>1.87471177905951</v>
      </c>
      <c r="AH1556" s="3">
        <v>2.29700959353416</v>
      </c>
      <c r="AI1556" s="3">
        <v>2.86526462248482</v>
      </c>
      <c r="AJ1556" s="3">
        <v>3.01497036747149</v>
      </c>
      <c r="AK1556" s="3"/>
      <c r="AL1556" s="3"/>
      <c r="AM1556" s="3">
        <v>1</v>
      </c>
      <c r="AN1556" s="5" t="s">
        <v>56</v>
      </c>
      <c r="AO1556" s="1"/>
      <c r="AP1556" s="1"/>
      <c r="AQ1556" s="1"/>
    </row>
    <row r="1557" spans="1:43">
      <c r="A1557" s="1" t="s">
        <v>4277</v>
      </c>
      <c r="B1557" s="1" t="s">
        <v>4278</v>
      </c>
      <c r="C1557" s="3">
        <v>4.54520547945206</v>
      </c>
      <c r="D1557" s="4">
        <v>42578</v>
      </c>
      <c r="E1557" s="3">
        <v>20.9114517592</v>
      </c>
      <c r="F1557" s="5" t="s">
        <v>4279</v>
      </c>
      <c r="G1557" s="5">
        <v>1135</v>
      </c>
      <c r="H1557" s="5" t="s">
        <v>45</v>
      </c>
      <c r="I1557" s="3">
        <v>4.99358621953454</v>
      </c>
      <c r="J1557" s="3">
        <v>3.5031847133758</v>
      </c>
      <c r="K1557" s="3">
        <v>1.9756162676871</v>
      </c>
      <c r="L1557" s="3">
        <v>4.96894409937888</v>
      </c>
      <c r="M1557" s="3">
        <v>3.68259138617444</v>
      </c>
      <c r="N1557" s="3">
        <v>0.952380952380952</v>
      </c>
      <c r="O1557" s="3">
        <v>5.57264999625409</v>
      </c>
      <c r="P1557" s="3">
        <v>12.4172185430464</v>
      </c>
      <c r="Q1557" s="3">
        <v>5.1093541716021</v>
      </c>
      <c r="R1557" s="3">
        <v>21.5753424657534</v>
      </c>
      <c r="S1557" s="3">
        <v>13.1798195263872</v>
      </c>
      <c r="T1557" s="3">
        <v>23.1638418079096</v>
      </c>
      <c r="U1557" s="3">
        <v>23.6870162590107</v>
      </c>
      <c r="V1557" s="3">
        <v>29.9363057324841</v>
      </c>
      <c r="W1557" s="3">
        <v>28.0064695815967</v>
      </c>
      <c r="X1557" s="3">
        <v>27.7251184834123</v>
      </c>
      <c r="Y1557" s="3"/>
      <c r="Z1557" s="3"/>
      <c r="AA1557" s="3">
        <v>0.228802038183539</v>
      </c>
      <c r="AB1557" s="3">
        <v>0.304585963635405</v>
      </c>
      <c r="AC1557" s="3">
        <v>-4.65282110705052</v>
      </c>
      <c r="AD1557" s="3">
        <v>1.84022607243905</v>
      </c>
      <c r="AE1557" s="5">
        <v>2</v>
      </c>
      <c r="AF1557" s="3">
        <v>0.585796332244458</v>
      </c>
      <c r="AG1557" s="3">
        <v>9.87825590796099</v>
      </c>
      <c r="AH1557" s="3">
        <v>11.1975772567004</v>
      </c>
      <c r="AI1557" s="3">
        <v>8.04087509797775</v>
      </c>
      <c r="AJ1557" s="3">
        <v>7.72196564305077</v>
      </c>
      <c r="AK1557" s="3"/>
      <c r="AL1557" s="3"/>
      <c r="AM1557" s="3"/>
      <c r="AN1557" s="5" t="s">
        <v>46</v>
      </c>
      <c r="AO1557" s="1"/>
      <c r="AP1557" s="1"/>
      <c r="AQ1557" s="1"/>
    </row>
    <row r="1558" spans="1:43">
      <c r="A1558" s="1" t="s">
        <v>4280</v>
      </c>
      <c r="B1558" s="1" t="s">
        <v>4281</v>
      </c>
      <c r="C1558" s="3">
        <v>4.58356164383562</v>
      </c>
      <c r="D1558" s="4">
        <v>42564</v>
      </c>
      <c r="E1558" s="3">
        <v>5.5429926266</v>
      </c>
      <c r="F1558" s="5" t="s">
        <v>4282</v>
      </c>
      <c r="G1558" s="5">
        <v>1674</v>
      </c>
      <c r="H1558" s="5" t="s">
        <v>93</v>
      </c>
      <c r="I1558" s="3">
        <v>3.60176690451919</v>
      </c>
      <c r="J1558" s="3">
        <v>62.6</v>
      </c>
      <c r="K1558" s="3">
        <v>0.968623230399869</v>
      </c>
      <c r="L1558" s="3">
        <v>69.5738354806739</v>
      </c>
      <c r="M1558" s="3">
        <v>2.34978180597515</v>
      </c>
      <c r="N1558" s="3">
        <v>50.5988023952096</v>
      </c>
      <c r="O1558" s="3">
        <v>5.0926324859974</v>
      </c>
      <c r="P1558" s="3">
        <v>72.9376257545272</v>
      </c>
      <c r="Q1558" s="3">
        <v>10.1916826600114</v>
      </c>
      <c r="R1558" s="3">
        <v>59.391124871001</v>
      </c>
      <c r="S1558" s="3">
        <v>19.9117253996923</v>
      </c>
      <c r="T1558" s="3">
        <v>77.2366331392271</v>
      </c>
      <c r="U1558" s="3">
        <v>28.4876244677628</v>
      </c>
      <c r="V1558" s="3">
        <v>85.9357696566999</v>
      </c>
      <c r="W1558" s="3">
        <v>34.6877697234559</v>
      </c>
      <c r="X1558" s="3">
        <v>76.2796504369538</v>
      </c>
      <c r="Y1558" s="3"/>
      <c r="Z1558" s="3"/>
      <c r="AA1558" s="3">
        <v>0.333846107497541</v>
      </c>
      <c r="AB1558" s="3">
        <v>0.536409918581687</v>
      </c>
      <c r="AC1558" s="3">
        <v>-3.20199235079604</v>
      </c>
      <c r="AD1558" s="3">
        <v>3.25287796147356</v>
      </c>
      <c r="AE1558" s="5">
        <v>2</v>
      </c>
      <c r="AF1558" s="3">
        <v>0.767931776733819</v>
      </c>
      <c r="AG1558" s="3">
        <v>16.8978521749069</v>
      </c>
      <c r="AH1558" s="3">
        <v>12.5026098216605</v>
      </c>
      <c r="AI1558" s="3">
        <v>9.78093627692915</v>
      </c>
      <c r="AJ1558" s="3">
        <v>9.11969933011654</v>
      </c>
      <c r="AK1558" s="3"/>
      <c r="AL1558" s="3"/>
      <c r="AM1558" s="3">
        <v>100</v>
      </c>
      <c r="AN1558" s="5" t="s">
        <v>56</v>
      </c>
      <c r="AO1558" s="1"/>
      <c r="AP1558" s="1"/>
      <c r="AQ1558" s="1"/>
    </row>
    <row r="1559" spans="1:43">
      <c r="A1559" s="1" t="s">
        <v>4283</v>
      </c>
      <c r="B1559" s="1" t="s">
        <v>4284</v>
      </c>
      <c r="C1559" s="3">
        <v>4.07945205479452</v>
      </c>
      <c r="D1559" s="4">
        <v>42748</v>
      </c>
      <c r="E1559" s="3">
        <v>39.8248158218</v>
      </c>
      <c r="F1559" s="5" t="s">
        <v>4285</v>
      </c>
      <c r="G1559" s="5">
        <v>1490</v>
      </c>
      <c r="H1559" s="5" t="s">
        <v>64</v>
      </c>
      <c r="I1559" s="3">
        <v>0.273961029155889</v>
      </c>
      <c r="J1559" s="3">
        <v>42.7113702623907</v>
      </c>
      <c r="K1559" s="3">
        <v>0.0346856336891013</v>
      </c>
      <c r="L1559" s="3">
        <v>86.734693877551</v>
      </c>
      <c r="M1559" s="3">
        <v>0.20415503497492</v>
      </c>
      <c r="N1559" s="3">
        <v>44.1690962099125</v>
      </c>
      <c r="O1559" s="3">
        <v>0.619038056796983</v>
      </c>
      <c r="P1559" s="3">
        <v>46.1988304093567</v>
      </c>
      <c r="Q1559" s="3">
        <v>1.09630503715386</v>
      </c>
      <c r="R1559" s="3">
        <v>62.8698224852071</v>
      </c>
      <c r="S1559" s="3">
        <v>2.22128754406256</v>
      </c>
      <c r="T1559" s="3">
        <v>24.1379310344828</v>
      </c>
      <c r="U1559" s="3">
        <v>4.97795308056476</v>
      </c>
      <c r="V1559" s="3">
        <v>22.8395061728395</v>
      </c>
      <c r="W1559" s="3">
        <v>8.9340311634965</v>
      </c>
      <c r="X1559" s="3">
        <v>16.6666666666667</v>
      </c>
      <c r="Y1559" s="3"/>
      <c r="Z1559" s="3"/>
      <c r="AA1559" s="3">
        <v>0.193874069893608</v>
      </c>
      <c r="AB1559" s="3">
        <v>3.63636833237311</v>
      </c>
      <c r="AC1559" s="3">
        <v>0</v>
      </c>
      <c r="AD1559" s="3"/>
      <c r="AE1559" s="5"/>
      <c r="AF1559" s="3">
        <v>0.236802098982323</v>
      </c>
      <c r="AG1559" s="3">
        <v>1.68134969641598</v>
      </c>
      <c r="AH1559" s="3">
        <v>1.81588217872699</v>
      </c>
      <c r="AI1559" s="3">
        <v>2.18096943600321</v>
      </c>
      <c r="AJ1559" s="3"/>
      <c r="AK1559" s="3"/>
      <c r="AL1559" s="3"/>
      <c r="AM1559" s="3">
        <v>100</v>
      </c>
      <c r="AN1559" s="5" t="s">
        <v>56</v>
      </c>
      <c r="AO1559" s="1"/>
      <c r="AP1559" s="1"/>
      <c r="AQ1559" s="1"/>
    </row>
    <row r="1560" spans="1:43">
      <c r="A1560" s="1" t="s">
        <v>4286</v>
      </c>
      <c r="B1560" s="1" t="s">
        <v>4287</v>
      </c>
      <c r="C1560" s="3">
        <v>4.43013698630137</v>
      </c>
      <c r="D1560" s="4">
        <v>42620</v>
      </c>
      <c r="E1560" s="3">
        <v>0.4852987391</v>
      </c>
      <c r="F1560" s="5" t="s">
        <v>3863</v>
      </c>
      <c r="G1560" s="5">
        <v>24</v>
      </c>
      <c r="H1560" s="5" t="s">
        <v>93</v>
      </c>
      <c r="I1560" s="3">
        <v>11.6949257810074</v>
      </c>
      <c r="J1560" s="3">
        <v>23.05</v>
      </c>
      <c r="K1560" s="3">
        <v>1.56435308070255</v>
      </c>
      <c r="L1560" s="3">
        <v>51.6848364717542</v>
      </c>
      <c r="M1560" s="3">
        <v>5.36676822123271</v>
      </c>
      <c r="N1560" s="3">
        <v>27.4451097804391</v>
      </c>
      <c r="O1560" s="3">
        <v>22.0909708078751</v>
      </c>
      <c r="P1560" s="3">
        <v>17.8068410462777</v>
      </c>
      <c r="Q1560" s="3">
        <v>16.8778839279912</v>
      </c>
      <c r="R1560" s="3">
        <v>43.4984520123839</v>
      </c>
      <c r="S1560" s="3">
        <v>66.1339491916859</v>
      </c>
      <c r="T1560" s="3">
        <v>26.363155108523</v>
      </c>
      <c r="U1560" s="3">
        <v>125.025025025025</v>
      </c>
      <c r="V1560" s="3">
        <v>31.063122923588</v>
      </c>
      <c r="W1560" s="3">
        <v>92.7338977601543</v>
      </c>
      <c r="X1560" s="3">
        <v>34.207240948814</v>
      </c>
      <c r="Y1560" s="3"/>
      <c r="Z1560" s="3"/>
      <c r="AA1560" s="3">
        <v>0.249475532389812</v>
      </c>
      <c r="AB1560" s="3">
        <v>0.204361175129774</v>
      </c>
      <c r="AC1560" s="3">
        <v>-29.721706864564</v>
      </c>
      <c r="AD1560" s="3">
        <v>0.820876343757585</v>
      </c>
      <c r="AE1560" s="5">
        <v>5</v>
      </c>
      <c r="AF1560" s="3">
        <v>1.72825280837762</v>
      </c>
      <c r="AG1560" s="3">
        <v>76.5866747251948</v>
      </c>
      <c r="AH1560" s="3">
        <v>52.3197214549773</v>
      </c>
      <c r="AI1560" s="3">
        <v>22.4498761798121</v>
      </c>
      <c r="AJ1560" s="3">
        <v>17.1930063817182</v>
      </c>
      <c r="AK1560" s="3"/>
      <c r="AL1560" s="3"/>
      <c r="AM1560" s="3"/>
      <c r="AN1560" s="5" t="s">
        <v>46</v>
      </c>
      <c r="AO1560" s="1"/>
      <c r="AP1560" s="1"/>
      <c r="AQ1560" s="1"/>
    </row>
    <row r="1561" spans="1:43">
      <c r="A1561" s="1" t="s">
        <v>4288</v>
      </c>
      <c r="B1561" s="1" t="s">
        <v>4289</v>
      </c>
      <c r="C1561" s="3">
        <v>4.46849315068493</v>
      </c>
      <c r="D1561" s="4">
        <v>42606</v>
      </c>
      <c r="E1561" s="3">
        <v>146.2523206077</v>
      </c>
      <c r="F1561" s="5" t="s">
        <v>4290</v>
      </c>
      <c r="G1561" s="5">
        <v>1317</v>
      </c>
      <c r="H1561" s="5" t="s">
        <v>93</v>
      </c>
      <c r="I1561" s="3">
        <v>18.6033741114738</v>
      </c>
      <c r="J1561" s="3">
        <v>2.2</v>
      </c>
      <c r="K1561" s="3">
        <v>3.44579852056836</v>
      </c>
      <c r="L1561" s="3">
        <v>20.8622398414272</v>
      </c>
      <c r="M1561" s="3">
        <v>10.2549559002864</v>
      </c>
      <c r="N1561" s="3">
        <v>5.23952095808383</v>
      </c>
      <c r="O1561" s="3">
        <v>24.9943735330997</v>
      </c>
      <c r="P1561" s="3">
        <v>11.4185110663984</v>
      </c>
      <c r="Q1561" s="3">
        <v>22.4549577926169</v>
      </c>
      <c r="R1561" s="3">
        <v>31.7853457172343</v>
      </c>
      <c r="S1561" s="3">
        <v>80.4958447467385</v>
      </c>
      <c r="T1561" s="3">
        <v>14.5579671784013</v>
      </c>
      <c r="U1561" s="3">
        <v>328.11364387182</v>
      </c>
      <c r="V1561" s="3">
        <v>0.166112956810631</v>
      </c>
      <c r="W1561" s="3">
        <v>240.32390397551</v>
      </c>
      <c r="X1561" s="3">
        <v>1.37328339575531</v>
      </c>
      <c r="Y1561" s="3"/>
      <c r="Z1561" s="3"/>
      <c r="AA1561" s="3">
        <v>0.251909579305448</v>
      </c>
      <c r="AB1561" s="3">
        <v>0.370206773128894</v>
      </c>
      <c r="AC1561" s="3">
        <v>-33.9197232392228</v>
      </c>
      <c r="AD1561" s="3">
        <v>1.48306877837143</v>
      </c>
      <c r="AE1561" s="5">
        <v>7</v>
      </c>
      <c r="AF1561" s="3">
        <v>3.52659838824551</v>
      </c>
      <c r="AG1561" s="3">
        <v>97.4970886136813</v>
      </c>
      <c r="AH1561" s="3">
        <v>109.409081852988</v>
      </c>
      <c r="AI1561" s="3">
        <v>47.2534529357095</v>
      </c>
      <c r="AJ1561" s="3">
        <v>44.6544401133929</v>
      </c>
      <c r="AK1561" s="3"/>
      <c r="AL1561" s="3"/>
      <c r="AM1561" s="3"/>
      <c r="AN1561" s="5" t="s">
        <v>46</v>
      </c>
      <c r="AO1561" s="1"/>
      <c r="AP1561" s="1"/>
      <c r="AQ1561" s="1"/>
    </row>
    <row r="1562" spans="1:43">
      <c r="A1562" s="1" t="s">
        <v>4291</v>
      </c>
      <c r="B1562" s="1" t="s">
        <v>4292</v>
      </c>
      <c r="C1562" s="3">
        <v>4.11780821917808</v>
      </c>
      <c r="D1562" s="4">
        <v>42734</v>
      </c>
      <c r="E1562" s="3">
        <v>1.2430831217</v>
      </c>
      <c r="F1562" s="5" t="s">
        <v>4293</v>
      </c>
      <c r="G1562" s="5">
        <v>962</v>
      </c>
      <c r="H1562" s="5" t="s">
        <v>93</v>
      </c>
      <c r="I1562" s="3">
        <v>19.893401766767</v>
      </c>
      <c r="J1562" s="3">
        <v>1.3</v>
      </c>
      <c r="K1562" s="3">
        <v>5.05513513513512</v>
      </c>
      <c r="L1562" s="3">
        <v>3.66699702675917</v>
      </c>
      <c r="M1562" s="3">
        <v>14.9576491742772</v>
      </c>
      <c r="N1562" s="3">
        <v>0.598802395209581</v>
      </c>
      <c r="O1562" s="3">
        <v>33.4387634118633</v>
      </c>
      <c r="P1562" s="3">
        <v>1.7102615694165</v>
      </c>
      <c r="Q1562" s="3">
        <v>36.7440043334326</v>
      </c>
      <c r="R1562" s="3">
        <v>8.7719298245614</v>
      </c>
      <c r="S1562" s="3">
        <v>91.6529039645019</v>
      </c>
      <c r="T1562" s="3">
        <v>7.94070937003706</v>
      </c>
      <c r="U1562" s="3">
        <v>172.028973647303</v>
      </c>
      <c r="V1562" s="3">
        <v>13.0121816168328</v>
      </c>
      <c r="W1562" s="3">
        <v>146.948634193543</v>
      </c>
      <c r="X1562" s="3">
        <v>11.9850187265918</v>
      </c>
      <c r="Y1562" s="3"/>
      <c r="Z1562" s="3"/>
      <c r="AA1562" s="3">
        <v>0.316148189700158</v>
      </c>
      <c r="AB1562" s="3">
        <v>0.302759373612366</v>
      </c>
      <c r="AC1562" s="3">
        <v>-23.6655726377613</v>
      </c>
      <c r="AD1562" s="3">
        <v>1.48283766252257</v>
      </c>
      <c r="AE1562" s="5">
        <v>4</v>
      </c>
      <c r="AF1562" s="3">
        <v>2.49997285547817</v>
      </c>
      <c r="AG1562" s="3">
        <v>74.2977235668889</v>
      </c>
      <c r="AH1562" s="3">
        <v>67.3865890463513</v>
      </c>
      <c r="AI1562" s="3">
        <v>34.7573006209427</v>
      </c>
      <c r="AJ1562" s="3">
        <v>28.4612273923679</v>
      </c>
      <c r="AK1562" s="3"/>
      <c r="AL1562" s="3"/>
      <c r="AM1562" s="3"/>
      <c r="AN1562" s="5" t="s">
        <v>46</v>
      </c>
      <c r="AO1562" s="1"/>
      <c r="AP1562" s="1"/>
      <c r="AQ1562" s="1"/>
    </row>
    <row r="1563" spans="1:43">
      <c r="A1563" s="1" t="s">
        <v>4294</v>
      </c>
      <c r="B1563" s="1" t="s">
        <v>4295</v>
      </c>
      <c r="C1563" s="3">
        <v>3.14520547945205</v>
      </c>
      <c r="D1563" s="4">
        <v>43089</v>
      </c>
      <c r="E1563" s="3">
        <v>2.6899851751</v>
      </c>
      <c r="F1563" s="5" t="s">
        <v>4296</v>
      </c>
      <c r="G1563" s="5">
        <v>406</v>
      </c>
      <c r="H1563" s="5" t="s">
        <v>93</v>
      </c>
      <c r="I1563" s="3">
        <v>11.7191533298916</v>
      </c>
      <c r="J1563" s="3">
        <v>22.9</v>
      </c>
      <c r="K1563" s="3">
        <v>4.08850408850409</v>
      </c>
      <c r="L1563" s="3">
        <v>12.0416253716551</v>
      </c>
      <c r="M1563" s="3">
        <v>4.94665373423862</v>
      </c>
      <c r="N1563" s="3">
        <v>29.8403193612774</v>
      </c>
      <c r="O1563" s="3">
        <v>24.7262247838617</v>
      </c>
      <c r="P1563" s="3">
        <v>12.1730382293763</v>
      </c>
      <c r="Q1563" s="3">
        <v>30.2045728038508</v>
      </c>
      <c r="R1563" s="3">
        <v>17.0794633642931</v>
      </c>
      <c r="S1563" s="3">
        <v>71.8824463860207</v>
      </c>
      <c r="T1563" s="3">
        <v>20.3811540497618</v>
      </c>
      <c r="U1563" s="3">
        <v>184.736842105263</v>
      </c>
      <c r="V1563" s="3">
        <v>9.96677740863787</v>
      </c>
      <c r="W1563" s="3">
        <v>124.714434060228</v>
      </c>
      <c r="X1563" s="3">
        <v>19.7253433208489</v>
      </c>
      <c r="Y1563" s="3"/>
      <c r="Z1563" s="3"/>
      <c r="AA1563" s="3">
        <v>0.298329933149069</v>
      </c>
      <c r="AB1563" s="3">
        <v>0.294187180999749</v>
      </c>
      <c r="AC1563" s="3">
        <v>-29.3051359516616</v>
      </c>
      <c r="AD1563" s="3">
        <v>1.05500880994176</v>
      </c>
      <c r="AE1563" s="5">
        <v>5</v>
      </c>
      <c r="AF1563" s="3">
        <v>2.37679502301545</v>
      </c>
      <c r="AG1563" s="3">
        <v>89.8797666387269</v>
      </c>
      <c r="AH1563" s="3">
        <v>68.7037075004072</v>
      </c>
      <c r="AI1563" s="3">
        <v>29.7327948988348</v>
      </c>
      <c r="AJ1563" s="3"/>
      <c r="AK1563" s="3"/>
      <c r="AL1563" s="3"/>
      <c r="AM1563" s="3"/>
      <c r="AN1563" s="5" t="s">
        <v>46</v>
      </c>
      <c r="AO1563" s="1"/>
      <c r="AP1563" s="1"/>
      <c r="AQ1563" s="1"/>
    </row>
    <row r="1564" spans="1:43">
      <c r="A1564" s="1" t="s">
        <v>4297</v>
      </c>
      <c r="B1564" s="1" t="s">
        <v>4298</v>
      </c>
      <c r="C1564" s="3">
        <v>4.26027397260274</v>
      </c>
      <c r="D1564" s="4">
        <v>42682</v>
      </c>
      <c r="E1564" s="3">
        <v>1.248182521</v>
      </c>
      <c r="F1564" s="5" t="s">
        <v>4299</v>
      </c>
      <c r="G1564" s="5">
        <v>57</v>
      </c>
      <c r="H1564" s="5" t="s">
        <v>45</v>
      </c>
      <c r="I1564" s="3">
        <v>1.39672307279077</v>
      </c>
      <c r="J1564" s="3">
        <v>43.1528662420382</v>
      </c>
      <c r="K1564" s="3">
        <v>0.212370586673742</v>
      </c>
      <c r="L1564" s="3">
        <v>66.7701863354037</v>
      </c>
      <c r="M1564" s="3">
        <v>0.568333185329896</v>
      </c>
      <c r="N1564" s="3">
        <v>30</v>
      </c>
      <c r="O1564" s="3">
        <v>1.32414780352511</v>
      </c>
      <c r="P1564" s="3">
        <v>58.9403973509934</v>
      </c>
      <c r="Q1564" s="3">
        <v>1.89850638833904</v>
      </c>
      <c r="R1564" s="3">
        <v>55.9931506849315</v>
      </c>
      <c r="S1564" s="3">
        <v>7.14285714285715</v>
      </c>
      <c r="T1564" s="3">
        <v>56.8738229755179</v>
      </c>
      <c r="U1564" s="3">
        <v>13.7276561558546</v>
      </c>
      <c r="V1564" s="3">
        <v>68.5774946921444</v>
      </c>
      <c r="W1564" s="3">
        <v>14.1402942955049</v>
      </c>
      <c r="X1564" s="3">
        <v>77.0142180094787</v>
      </c>
      <c r="Y1564" s="3"/>
      <c r="Z1564" s="3"/>
      <c r="AA1564" s="3">
        <v>0.131350509263275</v>
      </c>
      <c r="AB1564" s="3">
        <v>0.127123382835064</v>
      </c>
      <c r="AC1564" s="3">
        <v>-4.3546643074806</v>
      </c>
      <c r="AD1564" s="3">
        <v>1.0331057440304</v>
      </c>
      <c r="AE1564" s="5">
        <v>2</v>
      </c>
      <c r="AF1564" s="3">
        <v>0.313551614978206</v>
      </c>
      <c r="AG1564" s="3">
        <v>7.14629127602793</v>
      </c>
      <c r="AH1564" s="3">
        <v>6.43740724504136</v>
      </c>
      <c r="AI1564" s="3">
        <v>3.61623772324651</v>
      </c>
      <c r="AJ1564" s="3">
        <v>3.10124790824045</v>
      </c>
      <c r="AK1564" s="3"/>
      <c r="AL1564" s="3"/>
      <c r="AM1564" s="3"/>
      <c r="AN1564" s="5" t="s">
        <v>51</v>
      </c>
      <c r="AO1564" s="1"/>
      <c r="AP1564" s="1"/>
      <c r="AQ1564" s="1"/>
    </row>
    <row r="1565" spans="1:43">
      <c r="A1565" s="1" t="s">
        <v>4300</v>
      </c>
      <c r="B1565" s="1" t="s">
        <v>4301</v>
      </c>
      <c r="C1565" s="3">
        <v>4.50958904109589</v>
      </c>
      <c r="D1565" s="4">
        <v>42591</v>
      </c>
      <c r="E1565" s="3">
        <v>3.5842841956</v>
      </c>
      <c r="F1565" s="5" t="s">
        <v>4302</v>
      </c>
      <c r="G1565" s="5">
        <v>1647</v>
      </c>
      <c r="H1565" s="5" t="s">
        <v>50</v>
      </c>
      <c r="I1565" s="3">
        <v>0.279965004374461</v>
      </c>
      <c r="J1565" s="3">
        <v>21.7507815989281</v>
      </c>
      <c r="K1565" s="3">
        <v>0.0873209919664785</v>
      </c>
      <c r="L1565" s="3">
        <v>4.55953961930058</v>
      </c>
      <c r="M1565" s="3">
        <v>0.0174520069808202</v>
      </c>
      <c r="N1565" s="3">
        <v>32.9474621549421</v>
      </c>
      <c r="O1565" s="3">
        <v>0.782555174536194</v>
      </c>
      <c r="P1565" s="3">
        <v>33.6226587482869</v>
      </c>
      <c r="Q1565" s="3">
        <v>1.1204234671372</v>
      </c>
      <c r="R1565" s="3">
        <v>50.7967165620473</v>
      </c>
      <c r="S1565" s="3">
        <v>1.91162087667823</v>
      </c>
      <c r="T1565" s="3">
        <v>49.5480225988701</v>
      </c>
      <c r="U1565" s="3">
        <v>6.11980372187761</v>
      </c>
      <c r="V1565" s="3">
        <v>52.3993808049536</v>
      </c>
      <c r="W1565" s="3">
        <v>13.5526055082227</v>
      </c>
      <c r="X1565" s="3">
        <v>51.1326860841424</v>
      </c>
      <c r="Y1565" s="3"/>
      <c r="Z1565" s="3"/>
      <c r="AA1565" s="3">
        <v>0.0304559965813616</v>
      </c>
      <c r="AB1565" s="3">
        <v>0.407491582669105</v>
      </c>
      <c r="AC1565" s="3">
        <v>-2.3296094223608</v>
      </c>
      <c r="AD1565" s="3">
        <v>1.85417280220061</v>
      </c>
      <c r="AE1565" s="5">
        <v>4</v>
      </c>
      <c r="AF1565" s="3">
        <v>0.358823075187078</v>
      </c>
      <c r="AG1565" s="3">
        <v>2.50988295615537</v>
      </c>
      <c r="AH1565" s="3">
        <v>3.34102883534226</v>
      </c>
      <c r="AI1565" s="3">
        <v>4.40490015025505</v>
      </c>
      <c r="AJ1565" s="3">
        <v>3.90939811484523</v>
      </c>
      <c r="AK1565" s="3"/>
      <c r="AL1565" s="3"/>
      <c r="AM1565" s="3"/>
      <c r="AN1565" s="5" t="s">
        <v>51</v>
      </c>
      <c r="AO1565" s="1"/>
      <c r="AP1565" s="1"/>
      <c r="AQ1565" s="1"/>
    </row>
    <row r="1566" spans="1:43">
      <c r="A1566" s="1" t="s">
        <v>4303</v>
      </c>
      <c r="B1566" s="1" t="s">
        <v>4304</v>
      </c>
      <c r="C1566" s="3">
        <v>4.50958904109589</v>
      </c>
      <c r="D1566" s="4">
        <v>42591</v>
      </c>
      <c r="E1566" s="3">
        <v>0.7801139598</v>
      </c>
      <c r="F1566" s="5" t="s">
        <v>731</v>
      </c>
      <c r="G1566" s="5">
        <v>1647</v>
      </c>
      <c r="H1566" s="5" t="s">
        <v>191</v>
      </c>
      <c r="I1566" s="3">
        <v>-1.5925354286516</v>
      </c>
      <c r="J1566" s="3">
        <v>97.6491862567812</v>
      </c>
      <c r="K1566" s="3">
        <v>1.8367939596341</v>
      </c>
      <c r="L1566" s="3">
        <v>62.8424657534247</v>
      </c>
      <c r="M1566" s="3">
        <v>-5.35087719298245</v>
      </c>
      <c r="N1566" s="3">
        <v>98.3783783783784</v>
      </c>
      <c r="O1566" s="3">
        <v>1.14652437265648</v>
      </c>
      <c r="P1566" s="3">
        <v>95.8095238095238</v>
      </c>
      <c r="Q1566" s="3">
        <v>-1.9090909090909</v>
      </c>
      <c r="R1566" s="3">
        <v>96.0167714884696</v>
      </c>
      <c r="S1566" s="3">
        <v>32.7685754850923</v>
      </c>
      <c r="T1566" s="3">
        <v>88.4803921568627</v>
      </c>
      <c r="U1566" s="3">
        <v>76.1964577314408</v>
      </c>
      <c r="V1566" s="3">
        <v>89.7360703812317</v>
      </c>
      <c r="W1566" s="3">
        <v>38.1153997636865</v>
      </c>
      <c r="X1566" s="3">
        <v>96.4664310954064</v>
      </c>
      <c r="Y1566" s="3"/>
      <c r="Z1566" s="3"/>
      <c r="AA1566" s="3">
        <v>0.15835076588205</v>
      </c>
      <c r="AB1566" s="3">
        <v>0.0986379105030644</v>
      </c>
      <c r="AC1566" s="3">
        <v>-33.7322890081845</v>
      </c>
      <c r="AD1566" s="3">
        <v>0.336259437464869</v>
      </c>
      <c r="AE1566" s="5">
        <v>7</v>
      </c>
      <c r="AF1566" s="3">
        <v>0.763068164160286</v>
      </c>
      <c r="AG1566" s="3">
        <v>30.2218469186776</v>
      </c>
      <c r="AH1566" s="3">
        <v>34.2650226115113</v>
      </c>
      <c r="AI1566" s="3">
        <v>9.74388661730565</v>
      </c>
      <c r="AJ1566" s="3">
        <v>10.2937179612623</v>
      </c>
      <c r="AK1566" s="3"/>
      <c r="AL1566" s="3"/>
      <c r="AM1566" s="3">
        <v>1</v>
      </c>
      <c r="AN1566" s="5" t="s">
        <v>56</v>
      </c>
      <c r="AO1566" s="1"/>
      <c r="AP1566" s="1"/>
      <c r="AQ1566" s="1"/>
    </row>
    <row r="1567" spans="1:43">
      <c r="A1567" s="1" t="s">
        <v>4305</v>
      </c>
      <c r="B1567" s="1" t="s">
        <v>4306</v>
      </c>
      <c r="C1567" s="3">
        <v>4.48767123287671</v>
      </c>
      <c r="D1567" s="4">
        <v>42599</v>
      </c>
      <c r="E1567" s="3">
        <v>4.8093090421</v>
      </c>
      <c r="F1567" s="5" t="s">
        <v>4307</v>
      </c>
      <c r="G1567" s="5">
        <v>1639</v>
      </c>
      <c r="H1567" s="5" t="s">
        <v>93</v>
      </c>
      <c r="I1567" s="3">
        <v>14.6712463199215</v>
      </c>
      <c r="J1567" s="3">
        <v>9.85</v>
      </c>
      <c r="K1567" s="3">
        <v>4.84522207267834</v>
      </c>
      <c r="L1567" s="3">
        <v>5.45094152626363</v>
      </c>
      <c r="M1567" s="3">
        <v>8.24455766558594</v>
      </c>
      <c r="N1567" s="3">
        <v>10.6287425149701</v>
      </c>
      <c r="O1567" s="3">
        <v>25.1740760578468</v>
      </c>
      <c r="P1567" s="3">
        <v>10.9154929577465</v>
      </c>
      <c r="Q1567" s="3">
        <v>31.0712282669658</v>
      </c>
      <c r="R1567" s="3">
        <v>15.2218782249742</v>
      </c>
      <c r="S1567" s="3">
        <v>90.4645476772616</v>
      </c>
      <c r="T1567" s="3">
        <v>8.41715193223928</v>
      </c>
      <c r="U1567" s="3">
        <v>207.095926412615</v>
      </c>
      <c r="V1567" s="3">
        <v>5.53709856035437</v>
      </c>
      <c r="W1567" s="3">
        <v>165.870307167236</v>
      </c>
      <c r="X1567" s="3">
        <v>7.61548064918852</v>
      </c>
      <c r="Y1567" s="3"/>
      <c r="Z1567" s="3"/>
      <c r="AA1567" s="3">
        <v>0.391281610274682</v>
      </c>
      <c r="AB1567" s="3">
        <v>0.343091060713801</v>
      </c>
      <c r="AC1567" s="3">
        <v>-30.1538461538461</v>
      </c>
      <c r="AD1567" s="3">
        <v>1.27518646871417</v>
      </c>
      <c r="AE1567" s="5">
        <v>3</v>
      </c>
      <c r="AF1567" s="3">
        <v>2.57543413873984</v>
      </c>
      <c r="AG1567" s="3">
        <v>80.6833733003953</v>
      </c>
      <c r="AH1567" s="3">
        <v>73.3712182125289</v>
      </c>
      <c r="AI1567" s="3">
        <v>34.3134718904383</v>
      </c>
      <c r="AJ1567" s="3">
        <v>25.2931380077246</v>
      </c>
      <c r="AK1567" s="3"/>
      <c r="AL1567" s="3"/>
      <c r="AM1567" s="3">
        <v>5000</v>
      </c>
      <c r="AN1567" s="5" t="s">
        <v>56</v>
      </c>
      <c r="AO1567" s="1"/>
      <c r="AP1567" s="1"/>
      <c r="AQ1567" s="1"/>
    </row>
    <row r="1568" spans="1:43">
      <c r="A1568" s="1" t="s">
        <v>4308</v>
      </c>
      <c r="B1568" s="1" t="s">
        <v>4309</v>
      </c>
      <c r="C1568" s="3">
        <v>4.54520547945206</v>
      </c>
      <c r="D1568" s="4">
        <v>42578</v>
      </c>
      <c r="E1568" s="3">
        <v>77.6767445598</v>
      </c>
      <c r="F1568" s="5" t="s">
        <v>4310</v>
      </c>
      <c r="G1568" s="5">
        <v>1303</v>
      </c>
      <c r="H1568" s="5" t="s">
        <v>64</v>
      </c>
      <c r="I1568" s="3">
        <v>0.259159276975851</v>
      </c>
      <c r="J1568" s="3">
        <v>63.5568513119534</v>
      </c>
      <c r="K1568" s="3">
        <v>0.0389389263482543</v>
      </c>
      <c r="L1568" s="3">
        <v>66.4723032069971</v>
      </c>
      <c r="M1568" s="3">
        <v>0.191942200596215</v>
      </c>
      <c r="N1568" s="3">
        <v>65.4518950437318</v>
      </c>
      <c r="O1568" s="3">
        <v>0.578620062012756</v>
      </c>
      <c r="P1568" s="3">
        <v>73.2456140350877</v>
      </c>
      <c r="Q1568" s="3">
        <v>1.05214726748247</v>
      </c>
      <c r="R1568" s="3">
        <v>77.6627218934911</v>
      </c>
      <c r="S1568" s="3">
        <v>1.88327850435174</v>
      </c>
      <c r="T1568" s="3">
        <v>78.4107946026987</v>
      </c>
      <c r="U1568" s="3">
        <v>4.21107609624784</v>
      </c>
      <c r="V1568" s="3">
        <v>80.0925925925926</v>
      </c>
      <c r="W1568" s="3">
        <v>7.51060826928731</v>
      </c>
      <c r="X1568" s="3">
        <v>81.7901234567901</v>
      </c>
      <c r="Y1568" s="3"/>
      <c r="Z1568" s="3"/>
      <c r="AA1568" s="3">
        <v>-0.374785482986004</v>
      </c>
      <c r="AB1568" s="3">
        <v>1.32430626952642</v>
      </c>
      <c r="AC1568" s="3">
        <v>0</v>
      </c>
      <c r="AD1568" s="3"/>
      <c r="AE1568" s="5"/>
      <c r="AF1568" s="3">
        <v>0.200194607555088</v>
      </c>
      <c r="AG1568" s="3">
        <v>1.38127880221117</v>
      </c>
      <c r="AH1568" s="3">
        <v>1.50002909162195</v>
      </c>
      <c r="AI1568" s="3">
        <v>1.84693850714128</v>
      </c>
      <c r="AJ1568" s="3">
        <v>2.03512661311469</v>
      </c>
      <c r="AK1568" s="3"/>
      <c r="AL1568" s="3"/>
      <c r="AM1568" s="3">
        <v>500</v>
      </c>
      <c r="AN1568" s="5" t="s">
        <v>206</v>
      </c>
      <c r="AO1568" s="1"/>
      <c r="AP1568" s="1"/>
      <c r="AQ1568" s="1"/>
    </row>
    <row r="1569" spans="1:43">
      <c r="A1569" s="1" t="s">
        <v>4311</v>
      </c>
      <c r="B1569" s="1" t="s">
        <v>4312</v>
      </c>
      <c r="C1569" s="3">
        <v>4.52602739726027</v>
      </c>
      <c r="D1569" s="4">
        <v>42585</v>
      </c>
      <c r="E1569" s="3">
        <v>4.6920539805</v>
      </c>
      <c r="F1569" s="5" t="s">
        <v>4313</v>
      </c>
      <c r="G1569" s="5">
        <v>267</v>
      </c>
      <c r="H1569" s="5" t="s">
        <v>93</v>
      </c>
      <c r="I1569" s="3">
        <v>21.6352779053744</v>
      </c>
      <c r="J1569" s="3">
        <v>0.75</v>
      </c>
      <c r="K1569" s="3">
        <v>4.25196850393701</v>
      </c>
      <c r="L1569" s="3">
        <v>10.1585728444004</v>
      </c>
      <c r="M1569" s="3">
        <v>11.6357504215852</v>
      </c>
      <c r="N1569" s="3">
        <v>2.69461077844311</v>
      </c>
      <c r="O1569" s="3">
        <v>42.8263214670982</v>
      </c>
      <c r="P1569" s="3">
        <v>0.150905432595573</v>
      </c>
      <c r="Q1569" s="3">
        <v>53.953488372093</v>
      </c>
      <c r="R1569" s="3">
        <v>1.13519091847265</v>
      </c>
      <c r="S1569" s="3">
        <v>125.745950554135</v>
      </c>
      <c r="T1569" s="3">
        <v>0.899947061937533</v>
      </c>
      <c r="U1569" s="3">
        <v>143.830570902394</v>
      </c>
      <c r="V1569" s="3">
        <v>22.8682170542636</v>
      </c>
      <c r="W1569" s="3">
        <v>150.995260663507</v>
      </c>
      <c r="X1569" s="3">
        <v>10.7990012484395</v>
      </c>
      <c r="Y1569" s="3"/>
      <c r="Z1569" s="3"/>
      <c r="AA1569" s="3">
        <v>0.435380616699898</v>
      </c>
      <c r="AB1569" s="3">
        <v>0.657017414394214</v>
      </c>
      <c r="AC1569" s="3">
        <v>-11.4763231197772</v>
      </c>
      <c r="AD1569" s="3">
        <v>3.1216237807407</v>
      </c>
      <c r="AE1569" s="5">
        <v>2</v>
      </c>
      <c r="AF1569" s="3">
        <v>2.53138827994773</v>
      </c>
      <c r="AG1569" s="3">
        <v>106.847072226757</v>
      </c>
      <c r="AH1569" s="3">
        <v>54.1990373295707</v>
      </c>
      <c r="AI1569" s="3">
        <v>34.5400376771053</v>
      </c>
      <c r="AJ1569" s="3">
        <v>27.4472312147372</v>
      </c>
      <c r="AK1569" s="3"/>
      <c r="AL1569" s="3"/>
      <c r="AM1569" s="3"/>
      <c r="AN1569" s="5" t="s">
        <v>46</v>
      </c>
      <c r="AO1569" s="1"/>
      <c r="AP1569" s="1"/>
      <c r="AQ1569" s="1"/>
    </row>
    <row r="1570" spans="1:43">
      <c r="A1570" s="1" t="s">
        <v>4314</v>
      </c>
      <c r="B1570" s="1" t="s">
        <v>4315</v>
      </c>
      <c r="C1570" s="3">
        <v>4.52602739726027</v>
      </c>
      <c r="D1570" s="4">
        <v>42585</v>
      </c>
      <c r="E1570" s="3">
        <v>20.6635670049</v>
      </c>
      <c r="F1570" s="5" t="s">
        <v>359</v>
      </c>
      <c r="G1570" s="5">
        <v>717</v>
      </c>
      <c r="H1570" s="5" t="s">
        <v>64</v>
      </c>
      <c r="I1570" s="3">
        <v>0.266375233957995</v>
      </c>
      <c r="J1570" s="3">
        <v>55.6851311953353</v>
      </c>
      <c r="K1570" s="3">
        <v>0.0411736182432395</v>
      </c>
      <c r="L1570" s="3">
        <v>49.2711370262391</v>
      </c>
      <c r="M1570" s="3">
        <v>0.197186863103248</v>
      </c>
      <c r="N1570" s="3">
        <v>56.8513119533528</v>
      </c>
      <c r="O1570" s="3">
        <v>0.581218188563909</v>
      </c>
      <c r="P1570" s="3">
        <v>71.1988304093567</v>
      </c>
      <c r="Q1570" s="3">
        <v>1.17400211811995</v>
      </c>
      <c r="R1570" s="3">
        <v>36.6863905325444</v>
      </c>
      <c r="S1570" s="3">
        <v>2.06799966550568</v>
      </c>
      <c r="T1570" s="3">
        <v>50.0749625187406</v>
      </c>
      <c r="U1570" s="3">
        <v>4.36452205758006</v>
      </c>
      <c r="V1570" s="3">
        <v>72.6851851851852</v>
      </c>
      <c r="W1570" s="3">
        <v>7.85030688091857</v>
      </c>
      <c r="X1570" s="3">
        <v>69.2901234567901</v>
      </c>
      <c r="Y1570" s="3"/>
      <c r="Z1570" s="3"/>
      <c r="AA1570" s="3">
        <v>-0.0451139888580549</v>
      </c>
      <c r="AB1570" s="3">
        <v>1.55865762055993</v>
      </c>
      <c r="AC1570" s="3">
        <v>0</v>
      </c>
      <c r="AD1570" s="3"/>
      <c r="AE1570" s="5"/>
      <c r="AF1570" s="3">
        <v>0.207797982009847</v>
      </c>
      <c r="AG1570" s="3">
        <v>1.49663345128614</v>
      </c>
      <c r="AH1570" s="3">
        <v>1.54016807319339</v>
      </c>
      <c r="AI1570" s="3">
        <v>1.89299754377765</v>
      </c>
      <c r="AJ1570" s="3">
        <v>2.19078450889179</v>
      </c>
      <c r="AK1570" s="3"/>
      <c r="AL1570" s="3"/>
      <c r="AM1570" s="3"/>
      <c r="AN1570" s="5" t="s">
        <v>46</v>
      </c>
      <c r="AO1570" s="1"/>
      <c r="AP1570" s="1"/>
      <c r="AQ1570" s="1"/>
    </row>
    <row r="1571" spans="1:43">
      <c r="A1571" s="1" t="s">
        <v>4316</v>
      </c>
      <c r="B1571" s="1" t="s">
        <v>4317</v>
      </c>
      <c r="C1571" s="3">
        <v>4.21917808219178</v>
      </c>
      <c r="D1571" s="4">
        <v>42697</v>
      </c>
      <c r="E1571" s="3">
        <v>103.1764519594</v>
      </c>
      <c r="F1571" s="5" t="s">
        <v>1814</v>
      </c>
      <c r="G1571" s="5">
        <v>1408</v>
      </c>
      <c r="H1571" s="5" t="s">
        <v>45</v>
      </c>
      <c r="I1571" s="3">
        <v>2.90132180563637</v>
      </c>
      <c r="J1571" s="3">
        <v>15.6050955414013</v>
      </c>
      <c r="K1571" s="3">
        <v>0.675071167141115</v>
      </c>
      <c r="L1571" s="3">
        <v>34.6273291925466</v>
      </c>
      <c r="M1571" s="3">
        <v>0.962479608482882</v>
      </c>
      <c r="N1571" s="3">
        <v>22.8571428571429</v>
      </c>
      <c r="O1571" s="3">
        <v>5.42926454526564</v>
      </c>
      <c r="P1571" s="3">
        <v>13.7417218543046</v>
      </c>
      <c r="Q1571" s="3">
        <v>7.90236305066197</v>
      </c>
      <c r="R1571" s="3">
        <v>8.9041095890411</v>
      </c>
      <c r="S1571" s="3">
        <v>13.1091604918589</v>
      </c>
      <c r="T1571" s="3">
        <v>23.9171374764595</v>
      </c>
      <c r="U1571" s="3">
        <v>22.5565763594597</v>
      </c>
      <c r="V1571" s="3">
        <v>33.5456475583864</v>
      </c>
      <c r="W1571" s="3">
        <v>26.7734265297975</v>
      </c>
      <c r="X1571" s="3">
        <v>32.4644549763033</v>
      </c>
      <c r="Y1571" s="3"/>
      <c r="Z1571" s="3"/>
      <c r="AA1571" s="3">
        <v>0.285158801194551</v>
      </c>
      <c r="AB1571" s="3">
        <v>0.424178777583618</v>
      </c>
      <c r="AC1571" s="3">
        <v>-3.5210097990367</v>
      </c>
      <c r="AD1571" s="3">
        <v>2.33261856988722</v>
      </c>
      <c r="AE1571" s="5">
        <v>2</v>
      </c>
      <c r="AF1571" s="3">
        <v>0.614448685517705</v>
      </c>
      <c r="AG1571" s="3">
        <v>12.5027368312445</v>
      </c>
      <c r="AH1571" s="3">
        <v>10.6465043478099</v>
      </c>
      <c r="AI1571" s="3">
        <v>7.97954916228001</v>
      </c>
      <c r="AJ1571" s="3">
        <v>7.13245744961439</v>
      </c>
      <c r="AK1571" s="3"/>
      <c r="AL1571" s="3"/>
      <c r="AM1571" s="3"/>
      <c r="AN1571" s="5" t="s">
        <v>46</v>
      </c>
      <c r="AO1571" s="1"/>
      <c r="AP1571" s="1"/>
      <c r="AQ1571" s="1"/>
    </row>
    <row r="1572" spans="1:43">
      <c r="A1572" s="1" t="s">
        <v>4318</v>
      </c>
      <c r="B1572" s="1" t="s">
        <v>4319</v>
      </c>
      <c r="C1572" s="3">
        <v>4.58356164383562</v>
      </c>
      <c r="D1572" s="4">
        <v>42564</v>
      </c>
      <c r="E1572" s="3">
        <v>21.3930237311</v>
      </c>
      <c r="F1572" s="5" t="s">
        <v>4320</v>
      </c>
      <c r="G1572" s="5">
        <v>1674</v>
      </c>
      <c r="H1572" s="5" t="s">
        <v>50</v>
      </c>
      <c r="I1572" s="3">
        <v>0.24684585847505</v>
      </c>
      <c r="J1572" s="3">
        <v>28.8968289414917</v>
      </c>
      <c r="K1572" s="3">
        <v>0.0182431816108808</v>
      </c>
      <c r="L1572" s="3">
        <v>36.5205843293493</v>
      </c>
      <c r="M1572" s="3">
        <v>-0.0364664053240915</v>
      </c>
      <c r="N1572" s="3">
        <v>43.1878895814782</v>
      </c>
      <c r="O1572" s="3">
        <v>0.846132622091432</v>
      </c>
      <c r="P1572" s="3">
        <v>22.7044312471448</v>
      </c>
      <c r="Q1572" s="3">
        <v>1.2558869701727</v>
      </c>
      <c r="R1572" s="3">
        <v>32.2549492998551</v>
      </c>
      <c r="S1572" s="3">
        <v>2.03796761585707</v>
      </c>
      <c r="T1572" s="3">
        <v>42.4293785310734</v>
      </c>
      <c r="U1572" s="3">
        <v>6.09579100145139</v>
      </c>
      <c r="V1572" s="3">
        <v>53.4055727554179</v>
      </c>
      <c r="W1572" s="3">
        <v>13.8374157623097</v>
      </c>
      <c r="X1572" s="3">
        <v>46.38619201726</v>
      </c>
      <c r="Y1572" s="3"/>
      <c r="Z1572" s="3"/>
      <c r="AA1572" s="3">
        <v>0.0416589154740191</v>
      </c>
      <c r="AB1572" s="3">
        <v>0.449105011113487</v>
      </c>
      <c r="AC1572" s="3">
        <v>-2.00708382526564</v>
      </c>
      <c r="AD1572" s="3">
        <v>2.19546584791677</v>
      </c>
      <c r="AE1572" s="5">
        <v>4</v>
      </c>
      <c r="AF1572" s="3">
        <v>0.361538706940226</v>
      </c>
      <c r="AG1572" s="3">
        <v>2.50599020263191</v>
      </c>
      <c r="AH1572" s="3">
        <v>3.21017407040709</v>
      </c>
      <c r="AI1572" s="3">
        <v>4.56063630088108</v>
      </c>
      <c r="AJ1572" s="3">
        <v>3.97036616810431</v>
      </c>
      <c r="AK1572" s="3"/>
      <c r="AL1572" s="3"/>
      <c r="AM1572" s="3"/>
      <c r="AN1572" s="5" t="s">
        <v>51</v>
      </c>
      <c r="AO1572" s="1"/>
      <c r="AP1572" s="1"/>
      <c r="AQ1572" s="1"/>
    </row>
    <row r="1573" spans="1:43">
      <c r="A1573" s="1" t="s">
        <v>4321</v>
      </c>
      <c r="B1573" s="1" t="s">
        <v>4322</v>
      </c>
      <c r="C1573" s="3">
        <v>4.46849315068493</v>
      </c>
      <c r="D1573" s="4">
        <v>42606</v>
      </c>
      <c r="E1573" s="3">
        <v>0.087536427</v>
      </c>
      <c r="F1573" s="5" t="s">
        <v>489</v>
      </c>
      <c r="G1573" s="5">
        <v>680</v>
      </c>
      <c r="H1573" s="5" t="s">
        <v>45</v>
      </c>
      <c r="I1573" s="3">
        <v>0.41928721174005</v>
      </c>
      <c r="J1573" s="3">
        <v>62.1019108280255</v>
      </c>
      <c r="K1573" s="3">
        <v>0.891121192482187</v>
      </c>
      <c r="L1573" s="3">
        <v>22.8260869565217</v>
      </c>
      <c r="M1573" s="3">
        <v>-0.938593700286353</v>
      </c>
      <c r="N1573" s="3">
        <v>76.3492063492063</v>
      </c>
      <c r="O1573" s="3">
        <v>3.02779616148246</v>
      </c>
      <c r="P1573" s="3">
        <v>34.6026490066225</v>
      </c>
      <c r="Q1573" s="3">
        <v>3.73146759953358</v>
      </c>
      <c r="R1573" s="3">
        <v>36.472602739726</v>
      </c>
      <c r="S1573" s="3">
        <v>19.8998748435545</v>
      </c>
      <c r="T1573" s="3">
        <v>8.47457627118644</v>
      </c>
      <c r="U1573" s="3">
        <v>30.7918504515858</v>
      </c>
      <c r="V1573" s="3">
        <v>19.7452229299363</v>
      </c>
      <c r="W1573" s="3">
        <v>25.5696713046985</v>
      </c>
      <c r="X1573" s="3">
        <v>36.4928909952607</v>
      </c>
      <c r="Y1573" s="3"/>
      <c r="Z1573" s="3"/>
      <c r="AA1573" s="3">
        <v>0.177062612888871</v>
      </c>
      <c r="AB1573" s="3">
        <v>0.150487952432528</v>
      </c>
      <c r="AC1573" s="3">
        <v>-7.30180806675938</v>
      </c>
      <c r="AD1573" s="3">
        <v>1.07784289427267</v>
      </c>
      <c r="AE1573" s="5">
        <v>4</v>
      </c>
      <c r="AF1573" s="3">
        <v>0.640740940478685</v>
      </c>
      <c r="AG1573" s="3">
        <v>18.8859490243885</v>
      </c>
      <c r="AH1573" s="3">
        <v>14.3671630610852</v>
      </c>
      <c r="AI1573" s="3">
        <v>7.32777223971581</v>
      </c>
      <c r="AJ1573" s="3">
        <v>6.30301710112193</v>
      </c>
      <c r="AK1573" s="3"/>
      <c r="AL1573" s="3"/>
      <c r="AM1573" s="3"/>
      <c r="AN1573" s="5" t="s">
        <v>46</v>
      </c>
      <c r="AO1573" s="1"/>
      <c r="AP1573" s="1"/>
      <c r="AQ1573" s="1"/>
    </row>
    <row r="1574" spans="1:43">
      <c r="A1574" s="1" t="s">
        <v>4323</v>
      </c>
      <c r="B1574" s="1" t="s">
        <v>4324</v>
      </c>
      <c r="C1574" s="3">
        <v>4.08493150684932</v>
      </c>
      <c r="D1574" s="4">
        <v>42746</v>
      </c>
      <c r="E1574" s="3">
        <v>9.6614540825</v>
      </c>
      <c r="F1574" s="5" t="s">
        <v>4325</v>
      </c>
      <c r="G1574" s="5">
        <v>1492</v>
      </c>
      <c r="H1574" s="5" t="s">
        <v>93</v>
      </c>
      <c r="I1574" s="3">
        <v>11.2021857923497</v>
      </c>
      <c r="J1574" s="3">
        <v>24.9</v>
      </c>
      <c r="K1574" s="3">
        <v>4.39721509710517</v>
      </c>
      <c r="L1574" s="3">
        <v>8.42418235877106</v>
      </c>
      <c r="M1574" s="3">
        <v>6.5843621399177</v>
      </c>
      <c r="N1574" s="3">
        <v>20.2095808383234</v>
      </c>
      <c r="O1574" s="3">
        <v>18.019884009942</v>
      </c>
      <c r="P1574" s="3">
        <v>29.6277665995976</v>
      </c>
      <c r="Q1574" s="3">
        <v>29.3823796548592</v>
      </c>
      <c r="R1574" s="3">
        <v>19.0918472652219</v>
      </c>
      <c r="S1574" s="3">
        <v>96.4827586206897</v>
      </c>
      <c r="T1574" s="3">
        <v>5.55849655902594</v>
      </c>
      <c r="U1574" s="3">
        <v>192.205128205128</v>
      </c>
      <c r="V1574" s="3">
        <v>8.13953488372093</v>
      </c>
      <c r="W1574" s="3">
        <v>177.951219512195</v>
      </c>
      <c r="X1574" s="3">
        <v>4.80649188514357</v>
      </c>
      <c r="Y1574" s="3"/>
      <c r="Z1574" s="3"/>
      <c r="AA1574" s="3">
        <v>0.428764382799032</v>
      </c>
      <c r="AB1574" s="3">
        <v>0.418679775215242</v>
      </c>
      <c r="AC1574" s="3">
        <v>-20.729537366548</v>
      </c>
      <c r="AD1574" s="3">
        <v>1.95441119423474</v>
      </c>
      <c r="AE1574" s="5">
        <v>3</v>
      </c>
      <c r="AF1574" s="3">
        <v>2.72819174024222</v>
      </c>
      <c r="AG1574" s="3">
        <v>81.8357635248603</v>
      </c>
      <c r="AH1574" s="3">
        <v>73.9791748331297</v>
      </c>
      <c r="AI1574" s="3">
        <v>38.456732231616</v>
      </c>
      <c r="AJ1574" s="3"/>
      <c r="AK1574" s="3"/>
      <c r="AL1574" s="3"/>
      <c r="AM1574" s="3"/>
      <c r="AN1574" s="5" t="s">
        <v>46</v>
      </c>
      <c r="AO1574" s="1"/>
      <c r="AP1574" s="1"/>
      <c r="AQ1574" s="1"/>
    </row>
    <row r="1575" spans="1:43">
      <c r="A1575" s="1" t="s">
        <v>4326</v>
      </c>
      <c r="B1575" s="1" t="s">
        <v>4327</v>
      </c>
      <c r="C1575" s="3">
        <v>4.21917808219178</v>
      </c>
      <c r="D1575" s="4">
        <v>42697</v>
      </c>
      <c r="E1575" s="3">
        <v>149.3417312189</v>
      </c>
      <c r="F1575" s="5" t="s">
        <v>1923</v>
      </c>
      <c r="G1575" s="5">
        <v>1541</v>
      </c>
      <c r="H1575" s="5" t="s">
        <v>45</v>
      </c>
      <c r="I1575" s="3">
        <v>3.2381089443765</v>
      </c>
      <c r="J1575" s="3">
        <v>11.7834394904459</v>
      </c>
      <c r="K1575" s="3">
        <v>0.716040716040715</v>
      </c>
      <c r="L1575" s="3">
        <v>31.832298136646</v>
      </c>
      <c r="M1575" s="3">
        <v>1.18485083574301</v>
      </c>
      <c r="N1575" s="3">
        <v>16.984126984127</v>
      </c>
      <c r="O1575" s="3">
        <v>5.90536650180852</v>
      </c>
      <c r="P1575" s="3">
        <v>11.0927152317881</v>
      </c>
      <c r="Q1575" s="3">
        <v>8.17311317198221</v>
      </c>
      <c r="R1575" s="3">
        <v>8.21917808219178</v>
      </c>
      <c r="S1575" s="3">
        <v>13.4598655595097</v>
      </c>
      <c r="T1575" s="3">
        <v>22.2222222222222</v>
      </c>
      <c r="U1575" s="3">
        <v>24.184194581494</v>
      </c>
      <c r="V1575" s="3">
        <v>28.8747346072187</v>
      </c>
      <c r="W1575" s="3">
        <v>30.1315192743764</v>
      </c>
      <c r="X1575" s="3">
        <v>22.5118483412322</v>
      </c>
      <c r="Y1575" s="3"/>
      <c r="Z1575" s="3"/>
      <c r="AA1575" s="3">
        <v>0.24823725701529</v>
      </c>
      <c r="AB1575" s="3">
        <v>0.334334433640473</v>
      </c>
      <c r="AC1575" s="3">
        <v>-4.36100746268657</v>
      </c>
      <c r="AD1575" s="3">
        <v>2.1001128285249</v>
      </c>
      <c r="AE1575" s="5">
        <v>2</v>
      </c>
      <c r="AF1575" s="3">
        <v>0.677271688463761</v>
      </c>
      <c r="AG1575" s="3">
        <v>12.7144408451586</v>
      </c>
      <c r="AH1575" s="3">
        <v>12.15943143866</v>
      </c>
      <c r="AI1575" s="3">
        <v>8.86916558553896</v>
      </c>
      <c r="AJ1575" s="3">
        <v>9.21309903003893</v>
      </c>
      <c r="AK1575" s="3"/>
      <c r="AL1575" s="3"/>
      <c r="AM1575" s="3"/>
      <c r="AN1575" s="5" t="s">
        <v>46</v>
      </c>
      <c r="AO1575" s="1"/>
      <c r="AP1575" s="1"/>
      <c r="AQ1575" s="1"/>
    </row>
    <row r="1576" spans="1:43">
      <c r="A1576" s="1" t="s">
        <v>4328</v>
      </c>
      <c r="B1576" s="1" t="s">
        <v>4329</v>
      </c>
      <c r="C1576" s="3">
        <v>4.57808219178082</v>
      </c>
      <c r="D1576" s="4">
        <v>42566</v>
      </c>
      <c r="E1576" s="3">
        <v>5.4275789016</v>
      </c>
      <c r="F1576" s="5" t="s">
        <v>2476</v>
      </c>
      <c r="G1576" s="5">
        <v>274</v>
      </c>
      <c r="H1576" s="5" t="s">
        <v>50</v>
      </c>
      <c r="I1576" s="3">
        <v>0.0991080277502606</v>
      </c>
      <c r="J1576" s="3">
        <v>53.9526574363555</v>
      </c>
      <c r="K1576" s="3">
        <v>0</v>
      </c>
      <c r="L1576" s="3">
        <v>43.3820274457725</v>
      </c>
      <c r="M1576" s="3">
        <v>0</v>
      </c>
      <c r="N1576" s="3">
        <v>34.1495992876224</v>
      </c>
      <c r="O1576" s="3">
        <v>0.696416648743394</v>
      </c>
      <c r="P1576" s="3">
        <v>47.6016445865692</v>
      </c>
      <c r="Q1576" s="3">
        <v>1.19719403419203</v>
      </c>
      <c r="R1576" s="3">
        <v>40.5601158860454</v>
      </c>
      <c r="S1576" s="3">
        <v>2.10203964031711</v>
      </c>
      <c r="T1576" s="3">
        <v>39.6610169491525</v>
      </c>
      <c r="U1576" s="3">
        <v>6.0275943782398</v>
      </c>
      <c r="V1576" s="3">
        <v>54.5665634674923</v>
      </c>
      <c r="W1576" s="3">
        <v>11.4043390226615</v>
      </c>
      <c r="X1576" s="3">
        <v>75.512405609493</v>
      </c>
      <c r="Y1576" s="3"/>
      <c r="Z1576" s="3"/>
      <c r="AA1576" s="3">
        <v>0.095690766612043</v>
      </c>
      <c r="AB1576" s="3">
        <v>0.771657559608039</v>
      </c>
      <c r="AC1576" s="3">
        <v>-0.78701792552345</v>
      </c>
      <c r="AD1576" s="3">
        <v>4.64874557710605</v>
      </c>
      <c r="AE1576" s="5">
        <v>3</v>
      </c>
      <c r="AF1576" s="3">
        <v>0.298044822600278</v>
      </c>
      <c r="AG1576" s="3">
        <v>2.33699121429844</v>
      </c>
      <c r="AH1576" s="3">
        <v>3.09581030655464</v>
      </c>
      <c r="AI1576" s="3">
        <v>3.67630057846464</v>
      </c>
      <c r="AJ1576" s="3">
        <v>3.61363749021601</v>
      </c>
      <c r="AK1576" s="3"/>
      <c r="AL1576" s="3"/>
      <c r="AM1576" s="3">
        <v>1</v>
      </c>
      <c r="AN1576" s="5" t="s">
        <v>56</v>
      </c>
      <c r="AO1576" s="1"/>
      <c r="AP1576" s="1"/>
      <c r="AQ1576" s="1"/>
    </row>
    <row r="1577" spans="1:43">
      <c r="A1577" s="1" t="s">
        <v>4330</v>
      </c>
      <c r="B1577" s="1" t="s">
        <v>4331</v>
      </c>
      <c r="C1577" s="3">
        <v>4.56712328767123</v>
      </c>
      <c r="D1577" s="4">
        <v>42570</v>
      </c>
      <c r="E1577" s="3">
        <v>0.547022219</v>
      </c>
      <c r="F1577" s="5" t="s">
        <v>824</v>
      </c>
      <c r="G1577" s="5">
        <v>552</v>
      </c>
      <c r="H1577" s="5" t="s">
        <v>45</v>
      </c>
      <c r="I1577" s="3">
        <v>2.12765957446809</v>
      </c>
      <c r="J1577" s="3">
        <v>28.0254777070064</v>
      </c>
      <c r="K1577" s="3">
        <v>0.483091787439614</v>
      </c>
      <c r="L1577" s="3">
        <v>47.6708074534161</v>
      </c>
      <c r="M1577" s="3">
        <v>0.726392251815972</v>
      </c>
      <c r="N1577" s="3">
        <v>27.1428571428571</v>
      </c>
      <c r="O1577" s="3">
        <v>4.17362270450752</v>
      </c>
      <c r="P1577" s="3">
        <v>24.0066225165563</v>
      </c>
      <c r="Q1577" s="3">
        <v>5.58375634517767</v>
      </c>
      <c r="R1577" s="3">
        <v>18.8356164383562</v>
      </c>
      <c r="S1577" s="3">
        <v>12.4324324324324</v>
      </c>
      <c r="T1577" s="3">
        <v>26.3653483992467</v>
      </c>
      <c r="U1577" s="3">
        <v>21.2827988338193</v>
      </c>
      <c r="V1577" s="3">
        <v>36.9426751592357</v>
      </c>
      <c r="W1577" s="3">
        <v>22.1135029354207</v>
      </c>
      <c r="X1577" s="3">
        <v>47.6303317535545</v>
      </c>
      <c r="Y1577" s="3"/>
      <c r="Z1577" s="3"/>
      <c r="AA1577" s="3">
        <v>0.343658316966581</v>
      </c>
      <c r="AB1577" s="3">
        <v>0.367895398029755</v>
      </c>
      <c r="AC1577" s="3">
        <v>-3.53669319186561</v>
      </c>
      <c r="AD1577" s="3">
        <v>1.94337564313086</v>
      </c>
      <c r="AE1577" s="5">
        <v>2</v>
      </c>
      <c r="AF1577" s="3">
        <v>0.554469986076157</v>
      </c>
      <c r="AG1577" s="3">
        <v>9.31264210946492</v>
      </c>
      <c r="AH1577" s="3">
        <v>9.66976766560506</v>
      </c>
      <c r="AI1577" s="3">
        <v>6.51335124675183</v>
      </c>
      <c r="AJ1577" s="3">
        <v>5.85971402966174</v>
      </c>
      <c r="AK1577" s="3"/>
      <c r="AL1577" s="3"/>
      <c r="AM1577" s="3"/>
      <c r="AN1577" s="5" t="s">
        <v>46</v>
      </c>
      <c r="AO1577" s="1"/>
      <c r="AP1577" s="1"/>
      <c r="AQ1577" s="1"/>
    </row>
    <row r="1578" spans="1:43">
      <c r="A1578" s="1" t="s">
        <v>4332</v>
      </c>
      <c r="B1578" s="1" t="s">
        <v>4333</v>
      </c>
      <c r="C1578" s="3">
        <v>4.43013698630137</v>
      </c>
      <c r="D1578" s="4">
        <v>42620</v>
      </c>
      <c r="E1578" s="3">
        <v>25.4687148976</v>
      </c>
      <c r="F1578" s="5" t="s">
        <v>4334</v>
      </c>
      <c r="G1578" s="5">
        <v>1121</v>
      </c>
      <c r="H1578" s="5" t="s">
        <v>191</v>
      </c>
      <c r="I1578" s="3">
        <v>4.92788461538462</v>
      </c>
      <c r="J1578" s="3">
        <v>81.0126582278481</v>
      </c>
      <c r="K1578" s="3">
        <v>1.98598130841122</v>
      </c>
      <c r="L1578" s="3">
        <v>60.2739726027397</v>
      </c>
      <c r="M1578" s="3">
        <v>1.2369540007731</v>
      </c>
      <c r="N1578" s="3">
        <v>81.6216216216216</v>
      </c>
      <c r="O1578" s="3">
        <v>11.9709277469004</v>
      </c>
      <c r="P1578" s="3">
        <v>72.952380952381</v>
      </c>
      <c r="Q1578" s="3">
        <v>18.0793507664563</v>
      </c>
      <c r="R1578" s="3">
        <v>62.8930817610063</v>
      </c>
      <c r="S1578" s="3">
        <v>66.9216061185469</v>
      </c>
      <c r="T1578" s="3">
        <v>49.5098039215686</v>
      </c>
      <c r="U1578" s="3">
        <v>207.033997655334</v>
      </c>
      <c r="V1578" s="3">
        <v>19.3548387096774</v>
      </c>
      <c r="W1578" s="3">
        <v>198.972602739726</v>
      </c>
      <c r="X1578" s="3">
        <v>8.48056537102473</v>
      </c>
      <c r="Y1578" s="3"/>
      <c r="Z1578" s="3"/>
      <c r="AA1578" s="3">
        <v>0.27169798507211</v>
      </c>
      <c r="AB1578" s="3">
        <v>0.355759300719779</v>
      </c>
      <c r="AC1578" s="3">
        <v>-25.6730769230769</v>
      </c>
      <c r="AD1578" s="3">
        <v>1.71246631227478</v>
      </c>
      <c r="AE1578" s="5">
        <v>5</v>
      </c>
      <c r="AF1578" s="3">
        <v>2.96783719805817</v>
      </c>
      <c r="AG1578" s="3">
        <v>84.1474495934662</v>
      </c>
      <c r="AH1578" s="3">
        <v>79.1977468096504</v>
      </c>
      <c r="AI1578" s="3">
        <v>39.7769454048626</v>
      </c>
      <c r="AJ1578" s="3">
        <v>29.723486016988</v>
      </c>
      <c r="AK1578" s="3"/>
      <c r="AL1578" s="3"/>
      <c r="AM1578" s="3"/>
      <c r="AN1578" s="5" t="s">
        <v>46</v>
      </c>
      <c r="AO1578" s="1"/>
      <c r="AP1578" s="1"/>
      <c r="AQ1578" s="1"/>
    </row>
    <row r="1579" spans="1:43">
      <c r="A1579" s="1" t="s">
        <v>4335</v>
      </c>
      <c r="B1579" s="1" t="s">
        <v>4336</v>
      </c>
      <c r="C1579" s="3">
        <v>4.1013698630137</v>
      </c>
      <c r="D1579" s="4">
        <v>42740</v>
      </c>
      <c r="E1579" s="3">
        <v>10.6266980882</v>
      </c>
      <c r="F1579" s="5" t="s">
        <v>4337</v>
      </c>
      <c r="G1579" s="5">
        <v>1095</v>
      </c>
      <c r="H1579" s="5" t="s">
        <v>93</v>
      </c>
      <c r="I1579" s="3">
        <v>-6.8409416048901</v>
      </c>
      <c r="J1579" s="3">
        <v>99.4</v>
      </c>
      <c r="K1579" s="3">
        <v>1.55962001984971</v>
      </c>
      <c r="L1579" s="3">
        <v>51.8334985133796</v>
      </c>
      <c r="M1579" s="3">
        <v>-13.1652321493514</v>
      </c>
      <c r="N1579" s="3">
        <v>99.750499001996</v>
      </c>
      <c r="O1579" s="3">
        <v>5.97721556443262</v>
      </c>
      <c r="P1579" s="3">
        <v>65.8953722334004</v>
      </c>
      <c r="Q1579" s="3">
        <v>1.87740008533638</v>
      </c>
      <c r="R1579" s="3">
        <v>91.4860681114551</v>
      </c>
      <c r="S1579" s="3">
        <v>68.9586036089162</v>
      </c>
      <c r="T1579" s="3">
        <v>23.6633139227104</v>
      </c>
      <c r="U1579" s="3">
        <v>124.369616288175</v>
      </c>
      <c r="V1579" s="3">
        <v>31.1738648947951</v>
      </c>
      <c r="W1579" s="3">
        <v>112.299940723177</v>
      </c>
      <c r="X1579" s="3">
        <v>24.5318352059925</v>
      </c>
      <c r="Y1579" s="3"/>
      <c r="Z1579" s="3"/>
      <c r="AA1579" s="3">
        <v>0.208527830827249</v>
      </c>
      <c r="AB1579" s="3">
        <v>0.207954824756756</v>
      </c>
      <c r="AC1579" s="3">
        <v>-29.438202247191</v>
      </c>
      <c r="AD1579" s="3">
        <v>0.966938593018116</v>
      </c>
      <c r="AE1579" s="5">
        <v>3</v>
      </c>
      <c r="AF1579" s="3">
        <v>2.16439715529682</v>
      </c>
      <c r="AG1579" s="3">
        <v>70.790836864427</v>
      </c>
      <c r="AH1579" s="3">
        <v>51.6408802200542</v>
      </c>
      <c r="AI1579" s="3">
        <v>22.7200279166459</v>
      </c>
      <c r="AJ1579" s="3"/>
      <c r="AK1579" s="3"/>
      <c r="AL1579" s="3"/>
      <c r="AM1579" s="3"/>
      <c r="AN1579" s="5" t="s">
        <v>46</v>
      </c>
      <c r="AO1579" s="1"/>
      <c r="AP1579" s="1"/>
      <c r="AQ1579" s="1"/>
    </row>
    <row r="1580" spans="1:43">
      <c r="A1580" s="1" t="s">
        <v>4338</v>
      </c>
      <c r="B1580" s="1" t="s">
        <v>4339</v>
      </c>
      <c r="C1580" s="3">
        <v>4.57808219178082</v>
      </c>
      <c r="D1580" s="4">
        <v>42566</v>
      </c>
      <c r="E1580" s="3">
        <v>9.1183082321</v>
      </c>
      <c r="F1580" s="5" t="s">
        <v>4340</v>
      </c>
      <c r="G1580" s="5">
        <v>119</v>
      </c>
      <c r="H1580" s="5" t="s">
        <v>50</v>
      </c>
      <c r="I1580" s="3">
        <v>-0.874075497070382</v>
      </c>
      <c r="J1580" s="3">
        <v>97.4542206342117</v>
      </c>
      <c r="K1580" s="3">
        <v>-0.520532099479462</v>
      </c>
      <c r="L1580" s="3">
        <v>98.3621071270474</v>
      </c>
      <c r="M1580" s="3">
        <v>-1.09258194364576</v>
      </c>
      <c r="N1580" s="3">
        <v>97.1950133570792</v>
      </c>
      <c r="O1580" s="3">
        <v>0</v>
      </c>
      <c r="P1580" s="3">
        <v>87.756966651439</v>
      </c>
      <c r="Q1580" s="3">
        <v>0.938967136150253</v>
      </c>
      <c r="R1580" s="3">
        <v>68.7107677450507</v>
      </c>
      <c r="S1580" s="3">
        <v>3.64945726545539</v>
      </c>
      <c r="T1580" s="3">
        <v>5.70621468926554</v>
      </c>
      <c r="U1580" s="3">
        <v>9.14519197746305</v>
      </c>
      <c r="V1580" s="3">
        <v>9.98452012383901</v>
      </c>
      <c r="W1580" s="3">
        <v>18.4821527531501</v>
      </c>
      <c r="X1580" s="3">
        <v>8.52211434735707</v>
      </c>
      <c r="Y1580" s="3"/>
      <c r="Z1580" s="3"/>
      <c r="AA1580" s="3">
        <v>0.101779470267857</v>
      </c>
      <c r="AB1580" s="3">
        <v>0.34863453087364</v>
      </c>
      <c r="AC1580" s="3">
        <v>-2.41426882144263</v>
      </c>
      <c r="AD1580" s="3">
        <v>2.40445742632282</v>
      </c>
      <c r="AE1580" s="5">
        <v>2</v>
      </c>
      <c r="AF1580" s="3">
        <v>0.486156385037515</v>
      </c>
      <c r="AG1580" s="3">
        <v>3.95694860139895</v>
      </c>
      <c r="AH1580" s="3">
        <v>4.66976852907035</v>
      </c>
      <c r="AI1580" s="3">
        <v>6.00351056631241</v>
      </c>
      <c r="AJ1580" s="3">
        <v>5.07609639835356</v>
      </c>
      <c r="AK1580" s="3"/>
      <c r="AL1580" s="3"/>
      <c r="AM1580" s="3"/>
      <c r="AN1580" s="5" t="s">
        <v>51</v>
      </c>
      <c r="AO1580" s="1"/>
      <c r="AP1580" s="1"/>
      <c r="AQ1580" s="1"/>
    </row>
    <row r="1581" spans="1:43">
      <c r="A1581" s="1" t="s">
        <v>4341</v>
      </c>
      <c r="B1581" s="1" t="s">
        <v>4342</v>
      </c>
      <c r="C1581" s="3">
        <v>4.46849315068493</v>
      </c>
      <c r="D1581" s="4">
        <v>42606</v>
      </c>
      <c r="E1581" s="3">
        <v>15.9874276281</v>
      </c>
      <c r="F1581" s="5" t="s">
        <v>4343</v>
      </c>
      <c r="G1581" s="5">
        <v>1632</v>
      </c>
      <c r="H1581" s="5" t="s">
        <v>45</v>
      </c>
      <c r="I1581" s="3">
        <v>3.36061703132378</v>
      </c>
      <c r="J1581" s="3">
        <v>10.828025477707</v>
      </c>
      <c r="K1581" s="3">
        <v>0.543561476037351</v>
      </c>
      <c r="L1581" s="3">
        <v>44.2546583850932</v>
      </c>
      <c r="M1581" s="3">
        <v>2.09904376894969</v>
      </c>
      <c r="N1581" s="3">
        <v>4.44444444444444</v>
      </c>
      <c r="O1581" s="3">
        <v>4.67043914880051</v>
      </c>
      <c r="P1581" s="3">
        <v>19.205298013245</v>
      </c>
      <c r="Q1581" s="3">
        <v>6.08239095315024</v>
      </c>
      <c r="R1581" s="3">
        <v>15.9246575342466</v>
      </c>
      <c r="S1581" s="3">
        <v>10.8550687937874</v>
      </c>
      <c r="T1581" s="3">
        <v>32.7683615819209</v>
      </c>
      <c r="U1581" s="3">
        <v>19.706498951782</v>
      </c>
      <c r="V1581" s="3">
        <v>43.312101910828</v>
      </c>
      <c r="W1581" s="3">
        <v>27.0238901247703</v>
      </c>
      <c r="X1581" s="3">
        <v>31.5165876777251</v>
      </c>
      <c r="Y1581" s="3"/>
      <c r="Z1581" s="3"/>
      <c r="AA1581" s="3">
        <v>0.280810091328375</v>
      </c>
      <c r="AB1581" s="3">
        <v>0.442169344710879</v>
      </c>
      <c r="AC1581" s="3">
        <v>-2.61172373766685</v>
      </c>
      <c r="AD1581" s="3">
        <v>3.17195145430806</v>
      </c>
      <c r="AE1581" s="5">
        <v>2</v>
      </c>
      <c r="AF1581" s="3">
        <v>0.59802901504242</v>
      </c>
      <c r="AG1581" s="3">
        <v>9.92259781342146</v>
      </c>
      <c r="AH1581" s="3">
        <v>9.56266315744589</v>
      </c>
      <c r="AI1581" s="3">
        <v>7.88383316512975</v>
      </c>
      <c r="AJ1581" s="3">
        <v>6.99927471348687</v>
      </c>
      <c r="AK1581" s="3"/>
      <c r="AL1581" s="3"/>
      <c r="AM1581" s="3"/>
      <c r="AN1581" s="5" t="s">
        <v>46</v>
      </c>
      <c r="AO1581" s="1"/>
      <c r="AP1581" s="1"/>
      <c r="AQ1581" s="1"/>
    </row>
    <row r="1582" spans="1:43">
      <c r="A1582" s="1" t="s">
        <v>4344</v>
      </c>
      <c r="B1582" s="1" t="s">
        <v>4345</v>
      </c>
      <c r="C1582" s="3">
        <v>4.56164383561644</v>
      </c>
      <c r="D1582" s="4">
        <v>42572</v>
      </c>
      <c r="E1582" s="3">
        <v>0.2053617031</v>
      </c>
      <c r="F1582" s="5" t="s">
        <v>2075</v>
      </c>
      <c r="G1582" s="5">
        <v>1214</v>
      </c>
      <c r="H1582" s="5" t="s">
        <v>45</v>
      </c>
      <c r="I1582" s="3">
        <v>0.537501210338672</v>
      </c>
      <c r="J1582" s="3">
        <v>60.1910828025478</v>
      </c>
      <c r="K1582" s="3">
        <v>0.197745699031037</v>
      </c>
      <c r="L1582" s="3">
        <v>67.5465838509317</v>
      </c>
      <c r="M1582" s="3">
        <v>-0.211472047516986</v>
      </c>
      <c r="N1582" s="3">
        <v>57.4603174603175</v>
      </c>
      <c r="O1582" s="3">
        <v>1.91840167162693</v>
      </c>
      <c r="P1582" s="3">
        <v>49.8344370860927</v>
      </c>
      <c r="Q1582" s="3">
        <v>2.92527940493608</v>
      </c>
      <c r="R1582" s="3">
        <v>46.5753424657534</v>
      </c>
      <c r="S1582" s="3">
        <v>3.53294590560257</v>
      </c>
      <c r="T1582" s="3">
        <v>77.7777777777778</v>
      </c>
      <c r="U1582" s="3">
        <v>8.98534050198905</v>
      </c>
      <c r="V1582" s="3">
        <v>84.5010615711253</v>
      </c>
      <c r="W1582" s="3">
        <v>18.6769452493529</v>
      </c>
      <c r="X1582" s="3">
        <v>60.9004739336493</v>
      </c>
      <c r="Y1582" s="3"/>
      <c r="Z1582" s="3"/>
      <c r="AA1582" s="3">
        <v>0.0792773755853369</v>
      </c>
      <c r="AB1582" s="3">
        <v>0.365972284874163</v>
      </c>
      <c r="AC1582" s="3">
        <v>-3.29328622673214</v>
      </c>
      <c r="AD1582" s="3">
        <v>1.78024387758652</v>
      </c>
      <c r="AE1582" s="5">
        <v>5</v>
      </c>
      <c r="AF1582" s="3">
        <v>0.469719208194539</v>
      </c>
      <c r="AG1582" s="3">
        <v>4.65454347085241</v>
      </c>
      <c r="AH1582" s="3">
        <v>4.49354980028056</v>
      </c>
      <c r="AI1582" s="3">
        <v>5.97400340850913</v>
      </c>
      <c r="AJ1582" s="3">
        <v>5.2452950932911</v>
      </c>
      <c r="AK1582" s="3"/>
      <c r="AL1582" s="3"/>
      <c r="AM1582" s="3"/>
      <c r="AN1582" s="5" t="s">
        <v>46</v>
      </c>
      <c r="AO1582" s="1"/>
      <c r="AP1582" s="1"/>
      <c r="AQ1582" s="1"/>
    </row>
    <row r="1583" spans="1:43">
      <c r="A1583" s="1" t="s">
        <v>4346</v>
      </c>
      <c r="B1583" s="1" t="s">
        <v>4347</v>
      </c>
      <c r="C1583" s="3">
        <v>4.5013698630137</v>
      </c>
      <c r="D1583" s="4">
        <v>42594</v>
      </c>
      <c r="E1583" s="3">
        <v>19.5416682932</v>
      </c>
      <c r="F1583" s="5" t="s">
        <v>4348</v>
      </c>
      <c r="G1583" s="5">
        <v>406</v>
      </c>
      <c r="H1583" s="5" t="s">
        <v>93</v>
      </c>
      <c r="I1583" s="3">
        <v>20.421019476088</v>
      </c>
      <c r="J1583" s="3">
        <v>1.2</v>
      </c>
      <c r="K1583" s="3">
        <v>4.70126432059883</v>
      </c>
      <c r="L1583" s="3">
        <v>6.19425173439049</v>
      </c>
      <c r="M1583" s="3">
        <v>11.3381546376741</v>
      </c>
      <c r="N1583" s="3">
        <v>3.2435129740519</v>
      </c>
      <c r="O1583" s="3">
        <v>27.1845198491905</v>
      </c>
      <c r="P1583" s="3">
        <v>7.54527162977867</v>
      </c>
      <c r="Q1583" s="3">
        <v>33.1572531491264</v>
      </c>
      <c r="R1583" s="3">
        <v>12.6418988648091</v>
      </c>
      <c r="S1583" s="3">
        <v>100.620955046353</v>
      </c>
      <c r="T1583" s="3">
        <v>4.2350449973531</v>
      </c>
      <c r="U1583" s="3">
        <v>158.467605633803</v>
      </c>
      <c r="V1583" s="3">
        <v>17.2203765227021</v>
      </c>
      <c r="W1583" s="3">
        <v>118.633244376668</v>
      </c>
      <c r="X1583" s="3">
        <v>21.3483146067416</v>
      </c>
      <c r="Y1583" s="3"/>
      <c r="Z1583" s="3"/>
      <c r="AA1583" s="3">
        <v>0.384033696349044</v>
      </c>
      <c r="AB1583" s="3">
        <v>0.250351140863096</v>
      </c>
      <c r="AC1583" s="3">
        <v>-25.0377341738436</v>
      </c>
      <c r="AD1583" s="3">
        <v>1.1873106928054</v>
      </c>
      <c r="AE1583" s="5">
        <v>3</v>
      </c>
      <c r="AF1583" s="3">
        <v>2.02490567359736</v>
      </c>
      <c r="AG1583" s="3">
        <v>76.8662586825878</v>
      </c>
      <c r="AH1583" s="3">
        <v>59.5778375287978</v>
      </c>
      <c r="AI1583" s="3">
        <v>28.245192450498</v>
      </c>
      <c r="AJ1583" s="3">
        <v>28.7429216606483</v>
      </c>
      <c r="AK1583" s="3"/>
      <c r="AL1583" s="3"/>
      <c r="AM1583" s="3"/>
      <c r="AN1583" s="5" t="s">
        <v>46</v>
      </c>
      <c r="AO1583" s="1"/>
      <c r="AP1583" s="1"/>
      <c r="AQ1583" s="1"/>
    </row>
    <row r="1584" spans="1:43">
      <c r="A1584" s="1" t="s">
        <v>4349</v>
      </c>
      <c r="B1584" s="1" t="s">
        <v>4350</v>
      </c>
      <c r="C1584" s="3">
        <v>4.57808219178082</v>
      </c>
      <c r="D1584" s="4">
        <v>42566</v>
      </c>
      <c r="E1584" s="3">
        <v>15.4655990941</v>
      </c>
      <c r="F1584" s="5" t="s">
        <v>49</v>
      </c>
      <c r="G1584" s="5">
        <v>100</v>
      </c>
      <c r="H1584" s="5" t="s">
        <v>50</v>
      </c>
      <c r="I1584" s="3">
        <v>-0.0293054605841374</v>
      </c>
      <c r="J1584" s="3">
        <v>72.6663689146941</v>
      </c>
      <c r="K1584" s="3">
        <v>-0.019538882375916</v>
      </c>
      <c r="L1584" s="3">
        <v>64.4532979194334</v>
      </c>
      <c r="M1584" s="3">
        <v>-0.195045835771405</v>
      </c>
      <c r="N1584" s="3">
        <v>71.3713268032057</v>
      </c>
      <c r="O1584" s="3">
        <v>0.81765343315933</v>
      </c>
      <c r="P1584" s="3">
        <v>27.3184102329831</v>
      </c>
      <c r="Q1584" s="3">
        <v>1.12289248414242</v>
      </c>
      <c r="R1584" s="3">
        <v>50.5070014485756</v>
      </c>
      <c r="S1584" s="3">
        <v>1.38032861501364</v>
      </c>
      <c r="T1584" s="3">
        <v>71.6949152542373</v>
      </c>
      <c r="U1584" s="3">
        <v>5.39531146780159</v>
      </c>
      <c r="V1584" s="3">
        <v>72.2910216718266</v>
      </c>
      <c r="W1584" s="3">
        <v>12.0573751372785</v>
      </c>
      <c r="X1584" s="3">
        <v>69.3635382955771</v>
      </c>
      <c r="Y1584" s="3"/>
      <c r="Z1584" s="3"/>
      <c r="AA1584" s="3">
        <v>-0.00535995052957054</v>
      </c>
      <c r="AB1584" s="3">
        <v>0.43784637863508</v>
      </c>
      <c r="AC1584" s="3">
        <v>-2.0249520153551</v>
      </c>
      <c r="AD1584" s="3">
        <v>1.90642873512812</v>
      </c>
      <c r="AE1584" s="5">
        <v>4</v>
      </c>
      <c r="AF1584" s="3">
        <v>0.316460994699468</v>
      </c>
      <c r="AG1584" s="3">
        <v>2.03119959087568</v>
      </c>
      <c r="AH1584" s="3">
        <v>2.83438932940907</v>
      </c>
      <c r="AI1584" s="3">
        <v>4.00989855531118</v>
      </c>
      <c r="AJ1584" s="3">
        <v>3.25534383385102</v>
      </c>
      <c r="AK1584" s="3"/>
      <c r="AL1584" s="3"/>
      <c r="AM1584" s="3">
        <v>1</v>
      </c>
      <c r="AN1584" s="5" t="s">
        <v>56</v>
      </c>
      <c r="AO1584" s="1"/>
      <c r="AP1584" s="1"/>
      <c r="AQ1584" s="1"/>
    </row>
    <row r="1585" spans="1:43">
      <c r="A1585" s="1" t="s">
        <v>4351</v>
      </c>
      <c r="B1585" s="1" t="s">
        <v>4352</v>
      </c>
      <c r="C1585" s="3">
        <v>4.54246575342466</v>
      </c>
      <c r="D1585" s="4">
        <v>42579</v>
      </c>
      <c r="E1585" s="3">
        <v>1.1442850632</v>
      </c>
      <c r="F1585" s="5" t="s">
        <v>4068</v>
      </c>
      <c r="G1585" s="5">
        <v>439</v>
      </c>
      <c r="H1585" s="5" t="s">
        <v>50</v>
      </c>
      <c r="I1585" s="3">
        <v>0.0262697022767401</v>
      </c>
      <c r="J1585" s="3">
        <v>65.6096471639125</v>
      </c>
      <c r="K1585" s="3">
        <v>0</v>
      </c>
      <c r="L1585" s="3">
        <v>43.3820274457725</v>
      </c>
      <c r="M1585" s="3">
        <v>-0.0874661068835622</v>
      </c>
      <c r="N1585" s="3">
        <v>52.0480854853072</v>
      </c>
      <c r="O1585" s="3">
        <v>0.572283852791007</v>
      </c>
      <c r="P1585" s="3">
        <v>62.3115577889447</v>
      </c>
      <c r="Q1585" s="3">
        <v>0.900980478756298</v>
      </c>
      <c r="R1585" s="3">
        <v>71.1250603573153</v>
      </c>
      <c r="S1585" s="3">
        <v>1.16907271278011</v>
      </c>
      <c r="T1585" s="3">
        <v>77.9661016949153</v>
      </c>
      <c r="U1585" s="3">
        <v>4.73090675712846</v>
      </c>
      <c r="V1585" s="3">
        <v>83.359133126935</v>
      </c>
      <c r="W1585" s="3">
        <v>10.95677513356</v>
      </c>
      <c r="X1585" s="3">
        <v>79.9352750809062</v>
      </c>
      <c r="Y1585" s="3"/>
      <c r="Z1585" s="3"/>
      <c r="AA1585" s="3">
        <v>-0.0485719396085195</v>
      </c>
      <c r="AB1585" s="3">
        <v>0.543552707017745</v>
      </c>
      <c r="AC1585" s="3">
        <v>-1.09610662925291</v>
      </c>
      <c r="AD1585" s="3">
        <v>3.21127314326068</v>
      </c>
      <c r="AE1585" s="5">
        <v>4</v>
      </c>
      <c r="AF1585" s="3">
        <v>0.285083372577692</v>
      </c>
      <c r="AG1585" s="3">
        <v>1.94359143179759</v>
      </c>
      <c r="AH1585" s="3">
        <v>2.47519886026641</v>
      </c>
      <c r="AI1585" s="3">
        <v>3.65349893930649</v>
      </c>
      <c r="AJ1585" s="3">
        <v>3.60815413622271</v>
      </c>
      <c r="AK1585" s="3"/>
      <c r="AL1585" s="3"/>
      <c r="AM1585" s="3">
        <v>0.01</v>
      </c>
      <c r="AN1585" s="5" t="s">
        <v>56</v>
      </c>
      <c r="AO1585" s="1"/>
      <c r="AP1585" s="1"/>
      <c r="AQ1585" s="1"/>
    </row>
    <row r="1586" spans="1:43">
      <c r="A1586" s="1" t="s">
        <v>4353</v>
      </c>
      <c r="B1586" s="1" t="s">
        <v>4354</v>
      </c>
      <c r="C1586" s="3">
        <v>4.16438356164384</v>
      </c>
      <c r="D1586" s="4">
        <v>42717</v>
      </c>
      <c r="E1586" s="3">
        <v>9.428697149</v>
      </c>
      <c r="F1586" s="5" t="s">
        <v>4355</v>
      </c>
      <c r="G1586" s="5">
        <v>1492</v>
      </c>
      <c r="H1586" s="5" t="s">
        <v>50</v>
      </c>
      <c r="I1586" s="3">
        <v>0.0096432015429027</v>
      </c>
      <c r="J1586" s="3">
        <v>67.4854845913354</v>
      </c>
      <c r="K1586" s="3">
        <v>0.0289351851851757</v>
      </c>
      <c r="L1586" s="3">
        <v>29.2164674634794</v>
      </c>
      <c r="M1586" s="3">
        <v>-0.0963298333494079</v>
      </c>
      <c r="N1586" s="3">
        <v>54.7640249332146</v>
      </c>
      <c r="O1586" s="3">
        <v>0.620937227127178</v>
      </c>
      <c r="P1586" s="3">
        <v>57.286432160804</v>
      </c>
      <c r="Q1586" s="3">
        <v>0.983446932814016</v>
      </c>
      <c r="R1586" s="3">
        <v>64.4133268952197</v>
      </c>
      <c r="S1586" s="3">
        <v>1.99198484266057</v>
      </c>
      <c r="T1586" s="3">
        <v>44.6892655367232</v>
      </c>
      <c r="U1586" s="3">
        <v>5.67173207744935</v>
      </c>
      <c r="V1586" s="3">
        <v>64.938080495356</v>
      </c>
      <c r="W1586" s="3">
        <v>12.6932120860978</v>
      </c>
      <c r="X1586" s="3">
        <v>62.2437971952535</v>
      </c>
      <c r="Y1586" s="3"/>
      <c r="Z1586" s="3"/>
      <c r="AA1586" s="3">
        <v>0.0626917480154732</v>
      </c>
      <c r="AB1586" s="3">
        <v>0.71472504242227</v>
      </c>
      <c r="AC1586" s="3">
        <v>-0.95752806970576</v>
      </c>
      <c r="AD1586" s="3">
        <v>4.23605381989579</v>
      </c>
      <c r="AE1586" s="5">
        <v>4</v>
      </c>
      <c r="AF1586" s="3">
        <v>0.328761093617363</v>
      </c>
      <c r="AG1586" s="3">
        <v>2.44582910116351</v>
      </c>
      <c r="AH1586" s="3">
        <v>2.97326345526441</v>
      </c>
      <c r="AI1586" s="3">
        <v>4.10503805837061</v>
      </c>
      <c r="AJ1586" s="3">
        <v>3.64715994006548</v>
      </c>
      <c r="AK1586" s="3"/>
      <c r="AL1586" s="3"/>
      <c r="AM1586" s="3"/>
      <c r="AN1586" s="5" t="s">
        <v>46</v>
      </c>
      <c r="AO1586" s="1"/>
      <c r="AP1586" s="1"/>
      <c r="AQ1586" s="1"/>
    </row>
    <row r="1587" spans="1:43">
      <c r="A1587" s="1" t="s">
        <v>4356</v>
      </c>
      <c r="B1587" s="1" t="s">
        <v>4357</v>
      </c>
      <c r="C1587" s="3">
        <v>4.46575342465753</v>
      </c>
      <c r="D1587" s="4">
        <v>42607</v>
      </c>
      <c r="E1587" s="3">
        <v>27.7614187025</v>
      </c>
      <c r="F1587" s="5" t="s">
        <v>122</v>
      </c>
      <c r="G1587" s="5">
        <v>1613</v>
      </c>
      <c r="H1587" s="5" t="s">
        <v>50</v>
      </c>
      <c r="I1587" s="3">
        <v>0.125798335591249</v>
      </c>
      <c r="J1587" s="3">
        <v>49.3970522554712</v>
      </c>
      <c r="K1587" s="3">
        <v>-0.0676067220398058</v>
      </c>
      <c r="L1587" s="3">
        <v>84.8605577689243</v>
      </c>
      <c r="M1587" s="3">
        <v>-0.15439544533436</v>
      </c>
      <c r="N1587" s="3">
        <v>64.6482635796972</v>
      </c>
      <c r="O1587" s="3">
        <v>0.789012273524256</v>
      </c>
      <c r="P1587" s="3">
        <v>32.1151210598447</v>
      </c>
      <c r="Q1587" s="3">
        <v>1.30213432543567</v>
      </c>
      <c r="R1587" s="3">
        <v>26.6537904394013</v>
      </c>
      <c r="S1587" s="3">
        <v>1.29550154332627</v>
      </c>
      <c r="T1587" s="3">
        <v>73.8418079096045</v>
      </c>
      <c r="U1587" s="3">
        <v>6.45382645721404</v>
      </c>
      <c r="V1587" s="3">
        <v>44.4272445820433</v>
      </c>
      <c r="W1587" s="3">
        <v>17.1480786934563</v>
      </c>
      <c r="X1587" s="3">
        <v>14.6709816612729</v>
      </c>
      <c r="Y1587" s="3"/>
      <c r="Z1587" s="3"/>
      <c r="AA1587" s="3">
        <v>-0.00908624545269278</v>
      </c>
      <c r="AB1587" s="3">
        <v>0.524411116422357</v>
      </c>
      <c r="AC1587" s="3">
        <v>-3.0502964237904</v>
      </c>
      <c r="AD1587" s="3">
        <v>1.77265429845826</v>
      </c>
      <c r="AE1587" s="5">
        <v>4</v>
      </c>
      <c r="AF1587" s="3">
        <v>0.442076480409881</v>
      </c>
      <c r="AG1587" s="3">
        <v>2.13243302453556</v>
      </c>
      <c r="AH1587" s="3">
        <v>3.48446634756125</v>
      </c>
      <c r="AI1587" s="3">
        <v>5.50628580519879</v>
      </c>
      <c r="AJ1587" s="3">
        <v>4.27868965784695</v>
      </c>
      <c r="AK1587" s="3"/>
      <c r="AL1587" s="3"/>
      <c r="AM1587" s="3"/>
      <c r="AN1587" s="5" t="s">
        <v>46</v>
      </c>
      <c r="AO1587" s="1"/>
      <c r="AP1587" s="1"/>
      <c r="AQ1587" s="1"/>
    </row>
    <row r="1588" spans="1:43">
      <c r="A1588" s="1" t="s">
        <v>4358</v>
      </c>
      <c r="B1588" s="1" t="s">
        <v>4359</v>
      </c>
      <c r="C1588" s="3">
        <v>3.95068493150685</v>
      </c>
      <c r="D1588" s="4">
        <v>42795</v>
      </c>
      <c r="E1588" s="3">
        <v>0.6364848581</v>
      </c>
      <c r="F1588" s="5" t="s">
        <v>4360</v>
      </c>
      <c r="G1588" s="5">
        <v>1443</v>
      </c>
      <c r="H1588" s="5" t="s">
        <v>93</v>
      </c>
      <c r="I1588" s="3">
        <v>6.55091427612817</v>
      </c>
      <c r="J1588" s="3">
        <v>45.7</v>
      </c>
      <c r="K1588" s="3">
        <v>2.65050505050505</v>
      </c>
      <c r="L1588" s="3">
        <v>33.4489593657086</v>
      </c>
      <c r="M1588" s="3">
        <v>4.18272779463626</v>
      </c>
      <c r="N1588" s="3">
        <v>34.2315369261477</v>
      </c>
      <c r="O1588" s="3">
        <v>10.3457261987491</v>
      </c>
      <c r="P1588" s="3">
        <v>49.2454728370221</v>
      </c>
      <c r="Q1588" s="3">
        <v>10.2499566047561</v>
      </c>
      <c r="R1588" s="3">
        <v>59.2363261093911</v>
      </c>
      <c r="S1588" s="3">
        <v>25.5857637172516</v>
      </c>
      <c r="T1588" s="3">
        <v>67.1784012705135</v>
      </c>
      <c r="U1588" s="3">
        <v>37.1814254859611</v>
      </c>
      <c r="V1588" s="3">
        <v>75.5260243632337</v>
      </c>
      <c r="W1588" s="3">
        <v>26.2347212560867</v>
      </c>
      <c r="X1588" s="3">
        <v>86.8913857677903</v>
      </c>
      <c r="Y1588" s="3"/>
      <c r="Z1588" s="3"/>
      <c r="AA1588" s="3">
        <v>0.255401871648645</v>
      </c>
      <c r="AB1588" s="3">
        <v>0.115792766248287</v>
      </c>
      <c r="AC1588" s="3">
        <v>-18.7982670936146</v>
      </c>
      <c r="AD1588" s="3">
        <v>0.428760592768919</v>
      </c>
      <c r="AE1588" s="5">
        <v>4</v>
      </c>
      <c r="AF1588" s="3">
        <v>0.436937015814639</v>
      </c>
      <c r="AG1588" s="3">
        <v>18.1169727247457</v>
      </c>
      <c r="AH1588" s="3">
        <v>17.4658136698099</v>
      </c>
      <c r="AI1588" s="3">
        <v>5.78627166834078</v>
      </c>
      <c r="AJ1588" s="3"/>
      <c r="AK1588" s="3"/>
      <c r="AL1588" s="3"/>
      <c r="AM1588" s="3">
        <v>10</v>
      </c>
      <c r="AN1588" s="5" t="s">
        <v>56</v>
      </c>
      <c r="AO1588" s="1"/>
      <c r="AP1588" s="1"/>
      <c r="AQ1588" s="1"/>
    </row>
    <row r="1589" spans="1:43">
      <c r="A1589" s="1" t="s">
        <v>4361</v>
      </c>
      <c r="B1589" s="1" t="s">
        <v>4362</v>
      </c>
      <c r="C1589" s="3">
        <v>1.30684931506849</v>
      </c>
      <c r="D1589" s="4">
        <v>43760</v>
      </c>
      <c r="E1589" s="3">
        <v>1.763533764</v>
      </c>
      <c r="F1589" s="5" t="s">
        <v>1966</v>
      </c>
      <c r="G1589" s="5">
        <v>478</v>
      </c>
      <c r="H1589" s="5" t="s">
        <v>198</v>
      </c>
      <c r="I1589" s="3">
        <v>-0.343406593406599</v>
      </c>
      <c r="J1589" s="3">
        <v>96.8253968253968</v>
      </c>
      <c r="K1589" s="3">
        <v>-0.0492029128124331</v>
      </c>
      <c r="L1589" s="3">
        <v>94.6808510638298</v>
      </c>
      <c r="M1589" s="3">
        <v>-0.45084778986572</v>
      </c>
      <c r="N1589" s="3">
        <v>99.2042440318302</v>
      </c>
      <c r="O1589" s="3">
        <v>-0.362958603099866</v>
      </c>
      <c r="P1589" s="3">
        <v>95.1149425287356</v>
      </c>
      <c r="Q1589" s="3">
        <v>0.0886874260938237</v>
      </c>
      <c r="R1589" s="3">
        <v>93.75</v>
      </c>
      <c r="S1589" s="3">
        <v>-0.265121759622931</v>
      </c>
      <c r="T1589" s="3">
        <v>95.3488372093023</v>
      </c>
      <c r="U1589" s="3"/>
      <c r="V1589" s="3"/>
      <c r="W1589" s="3"/>
      <c r="X1589" s="3"/>
      <c r="Y1589" s="3"/>
      <c r="Z1589" s="3"/>
      <c r="AA1589" s="3">
        <v>-0.120229012617508</v>
      </c>
      <c r="AB1589" s="3">
        <v>-0.0368133493542038</v>
      </c>
      <c r="AC1589" s="3">
        <v>-2.87003263582262</v>
      </c>
      <c r="AD1589" s="3"/>
      <c r="AE1589" s="5">
        <v>3</v>
      </c>
      <c r="AF1589" s="3">
        <v>0.0881537609707315</v>
      </c>
      <c r="AG1589" s="3">
        <v>0.534945422340938</v>
      </c>
      <c r="AH1589" s="3"/>
      <c r="AI1589" s="3"/>
      <c r="AJ1589" s="3"/>
      <c r="AK1589" s="3"/>
      <c r="AL1589" s="3"/>
      <c r="AM1589" s="3"/>
      <c r="AN1589" s="5" t="s">
        <v>46</v>
      </c>
      <c r="AO1589" s="1"/>
      <c r="AP1589" s="1"/>
      <c r="AQ1589" s="1"/>
    </row>
    <row r="1590" spans="1:43">
      <c r="A1590" s="1" t="s">
        <v>4363</v>
      </c>
      <c r="B1590" s="1" t="s">
        <v>4364</v>
      </c>
      <c r="C1590" s="3">
        <v>16.8575342465753</v>
      </c>
      <c r="D1590" s="4">
        <v>38084</v>
      </c>
      <c r="E1590" s="3">
        <v>504.3594999974</v>
      </c>
      <c r="F1590" s="5" t="s">
        <v>564</v>
      </c>
      <c r="G1590" s="5">
        <v>4773</v>
      </c>
      <c r="H1590" s="5" t="s">
        <v>64</v>
      </c>
      <c r="I1590" s="3">
        <v>0.288758400908558</v>
      </c>
      <c r="J1590" s="3">
        <v>23.469387755102</v>
      </c>
      <c r="K1590" s="3">
        <v>0.0371373548491584</v>
      </c>
      <c r="L1590" s="3">
        <v>76.8221574344023</v>
      </c>
      <c r="M1590" s="3">
        <v>0.224481553368762</v>
      </c>
      <c r="N1590" s="3">
        <v>13.1195335276968</v>
      </c>
      <c r="O1590" s="3">
        <v>0.588531989710927</v>
      </c>
      <c r="P1590" s="3">
        <v>66.2280701754386</v>
      </c>
      <c r="Q1590" s="3">
        <v>1.06756419615969</v>
      </c>
      <c r="R1590" s="3">
        <v>72.9289940828402</v>
      </c>
      <c r="S1590" s="3">
        <v>1.9547711365743</v>
      </c>
      <c r="T1590" s="3">
        <v>69.7151424287856</v>
      </c>
      <c r="U1590" s="3">
        <v>4.57750991548899</v>
      </c>
      <c r="V1590" s="3">
        <v>55.7098765432099</v>
      </c>
      <c r="W1590" s="3">
        <v>8.44135826604134</v>
      </c>
      <c r="X1590" s="3">
        <v>41.6666666666667</v>
      </c>
      <c r="Y1590" s="3">
        <v>15.2702504875822</v>
      </c>
      <c r="Z1590" s="3">
        <v>56.140350877193</v>
      </c>
      <c r="AA1590" s="3">
        <v>-0.170888632443034</v>
      </c>
      <c r="AB1590" s="3">
        <v>2.3585499791139</v>
      </c>
      <c r="AC1590" s="3">
        <v>0</v>
      </c>
      <c r="AD1590" s="3"/>
      <c r="AE1590" s="5"/>
      <c r="AF1590" s="3">
        <v>0.223406884070166</v>
      </c>
      <c r="AG1590" s="3">
        <v>1.50073891542324</v>
      </c>
      <c r="AH1590" s="3">
        <v>1.66636394837676</v>
      </c>
      <c r="AI1590" s="3">
        <v>2.06030644880761</v>
      </c>
      <c r="AJ1590" s="3">
        <v>2.14059813640466</v>
      </c>
      <c r="AK1590" s="3">
        <v>2.22554805217618</v>
      </c>
      <c r="AL1590" s="3">
        <v>2.50208731506902</v>
      </c>
      <c r="AM1590" s="3">
        <v>2000</v>
      </c>
      <c r="AN1590" s="5" t="s">
        <v>56</v>
      </c>
      <c r="AO1590" s="1"/>
      <c r="AP1590" s="1"/>
      <c r="AQ1590" s="1"/>
    </row>
    <row r="1591" spans="1:43">
      <c r="A1591" s="1" t="s">
        <v>4365</v>
      </c>
      <c r="B1591" s="1" t="s">
        <v>4366</v>
      </c>
      <c r="C1591" s="3">
        <v>4.45205479452055</v>
      </c>
      <c r="D1591" s="4">
        <v>42612</v>
      </c>
      <c r="E1591" s="3">
        <v>0.9382297995</v>
      </c>
      <c r="F1591" s="5" t="s">
        <v>4367</v>
      </c>
      <c r="G1591" s="5">
        <v>1626</v>
      </c>
      <c r="H1591" s="5" t="s">
        <v>226</v>
      </c>
      <c r="I1591" s="3">
        <v>3.62892583795196</v>
      </c>
      <c r="J1591" s="3">
        <v>20.4836415362731</v>
      </c>
      <c r="K1591" s="3">
        <v>1.25717232931468</v>
      </c>
      <c r="L1591" s="3">
        <v>16.005291005291</v>
      </c>
      <c r="M1591" s="3">
        <v>0.274532337355549</v>
      </c>
      <c r="N1591" s="3">
        <v>66.2905500705219</v>
      </c>
      <c r="O1591" s="3">
        <v>12.9846773613409</v>
      </c>
      <c r="P1591" s="3">
        <v>2.0440251572327</v>
      </c>
      <c r="Q1591" s="3">
        <v>14.6088733216579</v>
      </c>
      <c r="R1591" s="3">
        <v>5.10948905109489</v>
      </c>
      <c r="S1591" s="3">
        <v>36.9908416921064</v>
      </c>
      <c r="T1591" s="3">
        <v>3.45744680851064</v>
      </c>
      <c r="U1591" s="3">
        <v>54.6170506005119</v>
      </c>
      <c r="V1591" s="3">
        <v>6.94444444444444</v>
      </c>
      <c r="W1591" s="3">
        <v>56.1077427691084</v>
      </c>
      <c r="X1591" s="3">
        <v>5.02092050209205</v>
      </c>
      <c r="Y1591" s="3"/>
      <c r="Z1591" s="3"/>
      <c r="AA1591" s="3">
        <v>0.270334018002113</v>
      </c>
      <c r="AB1591" s="3">
        <v>0.299614724027506</v>
      </c>
      <c r="AC1591" s="3">
        <v>-11.9380743439026</v>
      </c>
      <c r="AD1591" s="3">
        <v>1.33799638157917</v>
      </c>
      <c r="AE1591" s="5">
        <v>2</v>
      </c>
      <c r="AF1591" s="3">
        <v>1.2502075230787</v>
      </c>
      <c r="AG1591" s="3">
        <v>42.0999313165245</v>
      </c>
      <c r="AH1591" s="3">
        <v>25.072622580427</v>
      </c>
      <c r="AI1591" s="3">
        <v>15.9330986587038</v>
      </c>
      <c r="AJ1591" s="3">
        <v>12.487905247442</v>
      </c>
      <c r="AK1591" s="3"/>
      <c r="AL1591" s="3"/>
      <c r="AM1591" s="3"/>
      <c r="AN1591" s="5" t="s">
        <v>51</v>
      </c>
      <c r="AO1591" s="1"/>
      <c r="AP1591" s="1"/>
      <c r="AQ1591" s="1"/>
    </row>
    <row r="1592" spans="1:43">
      <c r="A1592" s="1" t="s">
        <v>4368</v>
      </c>
      <c r="B1592" s="1" t="s">
        <v>4369</v>
      </c>
      <c r="C1592" s="3">
        <v>3.87945205479452</v>
      </c>
      <c r="D1592" s="4">
        <v>42821</v>
      </c>
      <c r="E1592" s="3">
        <v>38.3638423939</v>
      </c>
      <c r="F1592" s="5" t="s">
        <v>4370</v>
      </c>
      <c r="G1592" s="5">
        <v>968</v>
      </c>
      <c r="H1592" s="5" t="s">
        <v>198</v>
      </c>
      <c r="I1592" s="3">
        <v>0.161885061606236</v>
      </c>
      <c r="J1592" s="3">
        <v>63.7566137566138</v>
      </c>
      <c r="K1592" s="3">
        <v>0.0179613830264778</v>
      </c>
      <c r="L1592" s="3">
        <v>64.6276595744681</v>
      </c>
      <c r="M1592" s="3">
        <v>0.0988675175264969</v>
      </c>
      <c r="N1592" s="3">
        <v>40.8488063660477</v>
      </c>
      <c r="O1592" s="3">
        <v>0.454031349942465</v>
      </c>
      <c r="P1592" s="3">
        <v>75.2873563218391</v>
      </c>
      <c r="Q1592" s="3">
        <v>0.91585695284633</v>
      </c>
      <c r="R1592" s="3">
        <v>77.6785714285714</v>
      </c>
      <c r="S1592" s="3">
        <v>1.92824836891348</v>
      </c>
      <c r="T1592" s="3">
        <v>65.1162790697674</v>
      </c>
      <c r="U1592" s="3">
        <v>7.13032803048483</v>
      </c>
      <c r="V1592" s="3">
        <v>13.3858267716535</v>
      </c>
      <c r="W1592" s="3">
        <v>13.6422759408163</v>
      </c>
      <c r="X1592" s="3">
        <v>5.71428571428571</v>
      </c>
      <c r="Y1592" s="3"/>
      <c r="Z1592" s="3"/>
      <c r="AA1592" s="3">
        <v>0.047457258305931</v>
      </c>
      <c r="AB1592" s="3">
        <v>0.648798784950191</v>
      </c>
      <c r="AC1592" s="3">
        <v>-1.66639168454052</v>
      </c>
      <c r="AD1592" s="3">
        <v>2.6085709186978</v>
      </c>
      <c r="AE1592" s="5">
        <v>3</v>
      </c>
      <c r="AF1592" s="3">
        <v>0.362287182603205</v>
      </c>
      <c r="AG1592" s="3">
        <v>2.70551818180031</v>
      </c>
      <c r="AH1592" s="3">
        <v>3.69778497348705</v>
      </c>
      <c r="AI1592" s="3">
        <v>4.4444846834981</v>
      </c>
      <c r="AJ1592" s="3"/>
      <c r="AK1592" s="3"/>
      <c r="AL1592" s="3"/>
      <c r="AM1592" s="3"/>
      <c r="AN1592" s="5" t="s">
        <v>46</v>
      </c>
      <c r="AO1592" s="1"/>
      <c r="AP1592" s="1"/>
      <c r="AQ1592" s="1"/>
    </row>
    <row r="1593" spans="1:43">
      <c r="A1593" s="1" t="s">
        <v>4371</v>
      </c>
      <c r="B1593" s="1" t="s">
        <v>4372</v>
      </c>
      <c r="C1593" s="3">
        <v>4.12602739726027</v>
      </c>
      <c r="D1593" s="4">
        <v>42731</v>
      </c>
      <c r="E1593" s="3">
        <v>4.8289462337</v>
      </c>
      <c r="F1593" s="5" t="s">
        <v>1322</v>
      </c>
      <c r="G1593" s="5">
        <v>1507</v>
      </c>
      <c r="H1593" s="5" t="s">
        <v>50</v>
      </c>
      <c r="I1593" s="3">
        <v>0.285012285012291</v>
      </c>
      <c r="J1593" s="3">
        <v>21.1701652523448</v>
      </c>
      <c r="K1593" s="3">
        <v>0.0490244141582453</v>
      </c>
      <c r="L1593" s="3">
        <v>15.5378486055777</v>
      </c>
      <c r="M1593" s="3">
        <v>0.0784621420164683</v>
      </c>
      <c r="N1593" s="3">
        <v>23.7756010685663</v>
      </c>
      <c r="O1593" s="3">
        <v>0.433070866141741</v>
      </c>
      <c r="P1593" s="3">
        <v>71.9049794426679</v>
      </c>
      <c r="Q1593" s="3">
        <v>0.879881364310428</v>
      </c>
      <c r="R1593" s="3">
        <v>72.6702076291647</v>
      </c>
      <c r="S1593" s="3">
        <v>1.89278466477314</v>
      </c>
      <c r="T1593" s="3">
        <v>50.8474576271186</v>
      </c>
      <c r="U1593" s="3">
        <v>5.68815276340424</v>
      </c>
      <c r="V1593" s="3">
        <v>64.7058823529412</v>
      </c>
      <c r="W1593" s="3">
        <v>12.7045001393606</v>
      </c>
      <c r="X1593" s="3">
        <v>62.1359223300971</v>
      </c>
      <c r="Y1593" s="3"/>
      <c r="Z1593" s="3"/>
      <c r="AA1593" s="3">
        <v>0.0285173206356851</v>
      </c>
      <c r="AB1593" s="3">
        <v>0.347867294246881</v>
      </c>
      <c r="AC1593" s="3">
        <v>-2.65246853823815</v>
      </c>
      <c r="AD1593" s="3">
        <v>1.53050195778263</v>
      </c>
      <c r="AE1593" s="5">
        <v>4</v>
      </c>
      <c r="AF1593" s="3">
        <v>0.329227109525651</v>
      </c>
      <c r="AG1593" s="3">
        <v>2.71011732798128</v>
      </c>
      <c r="AH1593" s="3">
        <v>2.95595926225354</v>
      </c>
      <c r="AI1593" s="3">
        <v>4.17441200685402</v>
      </c>
      <c r="AJ1593" s="3">
        <v>3.93295480811207</v>
      </c>
      <c r="AK1593" s="3"/>
      <c r="AL1593" s="3"/>
      <c r="AM1593" s="3"/>
      <c r="AN1593" s="5" t="s">
        <v>46</v>
      </c>
      <c r="AO1593" s="1"/>
      <c r="AP1593" s="1"/>
      <c r="AQ1593" s="1"/>
    </row>
    <row r="1594" spans="1:43">
      <c r="A1594" s="1" t="s">
        <v>4373</v>
      </c>
      <c r="B1594" s="1" t="s">
        <v>4374</v>
      </c>
      <c r="C1594" s="3">
        <v>4.55890410958904</v>
      </c>
      <c r="D1594" s="4">
        <v>42573</v>
      </c>
      <c r="E1594" s="3">
        <v>3.9419873413</v>
      </c>
      <c r="F1594" s="5" t="s">
        <v>4375</v>
      </c>
      <c r="G1594" s="5">
        <v>1416</v>
      </c>
      <c r="H1594" s="5" t="s">
        <v>116</v>
      </c>
      <c r="I1594" s="3">
        <v>9.46455310579852</v>
      </c>
      <c r="J1594" s="3">
        <v>39.7196261682243</v>
      </c>
      <c r="K1594" s="3">
        <v>3.61681329423266</v>
      </c>
      <c r="L1594" s="3">
        <v>28.4403669724771</v>
      </c>
      <c r="M1594" s="3">
        <v>3.70297901482172</v>
      </c>
      <c r="N1594" s="3">
        <v>51.8691588785047</v>
      </c>
      <c r="O1594" s="3">
        <v>17.0171661974941</v>
      </c>
      <c r="P1594" s="3">
        <v>32.5</v>
      </c>
      <c r="Q1594" s="3">
        <v>25.4141031708472</v>
      </c>
      <c r="R1594" s="3">
        <v>20.1058201058201</v>
      </c>
      <c r="S1594" s="3">
        <v>63.9090768517087</v>
      </c>
      <c r="T1594" s="3">
        <v>17.7914110429448</v>
      </c>
      <c r="U1594" s="3">
        <v>104.672716740684</v>
      </c>
      <c r="V1594" s="3">
        <v>39.4957983193277</v>
      </c>
      <c r="W1594" s="3">
        <v>81.5223906156349</v>
      </c>
      <c r="X1594" s="3">
        <v>32.967032967033</v>
      </c>
      <c r="Y1594" s="3"/>
      <c r="Z1594" s="3"/>
      <c r="AA1594" s="3">
        <v>0.312446769144578</v>
      </c>
      <c r="AB1594" s="3">
        <v>0.219555393792218</v>
      </c>
      <c r="AC1594" s="3">
        <v>-23.7114228456914</v>
      </c>
      <c r="AD1594" s="3">
        <v>0.925369637134196</v>
      </c>
      <c r="AE1594" s="5">
        <v>3</v>
      </c>
      <c r="AF1594" s="3">
        <v>1.5389675059184</v>
      </c>
      <c r="AG1594" s="3">
        <v>51.0358122197074</v>
      </c>
      <c r="AH1594" s="3">
        <v>46.2955490262324</v>
      </c>
      <c r="AI1594" s="3">
        <v>21.1601917999926</v>
      </c>
      <c r="AJ1594" s="3">
        <v>20.5812656576741</v>
      </c>
      <c r="AK1594" s="3"/>
      <c r="AL1594" s="3"/>
      <c r="AM1594" s="3"/>
      <c r="AN1594" s="5" t="s">
        <v>46</v>
      </c>
      <c r="AO1594" s="1"/>
      <c r="AP1594" s="1"/>
      <c r="AQ1594" s="1"/>
    </row>
    <row r="1595" spans="1:43">
      <c r="A1595" s="1" t="s">
        <v>4376</v>
      </c>
      <c r="B1595" s="1" t="s">
        <v>4377</v>
      </c>
      <c r="C1595" s="3">
        <v>4.55890410958904</v>
      </c>
      <c r="D1595" s="4">
        <v>42573</v>
      </c>
      <c r="E1595" s="3">
        <v>2.274520282</v>
      </c>
      <c r="F1595" s="5" t="s">
        <v>4375</v>
      </c>
      <c r="G1595" s="5">
        <v>1416</v>
      </c>
      <c r="H1595" s="5" t="s">
        <v>116</v>
      </c>
      <c r="I1595" s="3">
        <v>4.15496178219116</v>
      </c>
      <c r="J1595" s="3">
        <v>81.7757009345794</v>
      </c>
      <c r="K1595" s="3">
        <v>1.60601618762349</v>
      </c>
      <c r="L1595" s="3">
        <v>66.9724770642202</v>
      </c>
      <c r="M1595" s="3">
        <v>0.251524869521474</v>
      </c>
      <c r="N1595" s="3">
        <v>89.2523364485981</v>
      </c>
      <c r="O1595" s="3">
        <v>6.6920966338754</v>
      </c>
      <c r="P1595" s="3">
        <v>74</v>
      </c>
      <c r="Q1595" s="3">
        <v>6.56373237083083</v>
      </c>
      <c r="R1595" s="3">
        <v>65.0793650793651</v>
      </c>
      <c r="S1595" s="3">
        <v>43.9678526277768</v>
      </c>
      <c r="T1595" s="3">
        <v>63.1901840490798</v>
      </c>
      <c r="U1595" s="3">
        <v>89.8654281290937</v>
      </c>
      <c r="V1595" s="3">
        <v>57.9831932773109</v>
      </c>
      <c r="W1595" s="3">
        <v>56.5648630069724</v>
      </c>
      <c r="X1595" s="3">
        <v>72.5274725274725</v>
      </c>
      <c r="Y1595" s="3"/>
      <c r="Z1595" s="3"/>
      <c r="AA1595" s="3">
        <v>0.216563080287806</v>
      </c>
      <c r="AB1595" s="3">
        <v>0.141692838634572</v>
      </c>
      <c r="AC1595" s="3">
        <v>-32.5032996040475</v>
      </c>
      <c r="AD1595" s="3">
        <v>0.494903063137596</v>
      </c>
      <c r="AE1595" s="5">
        <v>3</v>
      </c>
      <c r="AF1595" s="3">
        <v>1.15433442003078</v>
      </c>
      <c r="AG1595" s="3">
        <v>37.8818093811227</v>
      </c>
      <c r="AH1595" s="3">
        <v>38.2292788148711</v>
      </c>
      <c r="AI1595" s="3">
        <v>14.3206911042309</v>
      </c>
      <c r="AJ1595" s="3">
        <v>12.7267732900874</v>
      </c>
      <c r="AK1595" s="3"/>
      <c r="AL1595" s="3"/>
      <c r="AM1595" s="3"/>
      <c r="AN1595" s="5" t="s">
        <v>46</v>
      </c>
      <c r="AO1595" s="1"/>
      <c r="AP1595" s="1"/>
      <c r="AQ1595" s="1"/>
    </row>
    <row r="1596" spans="1:43">
      <c r="A1596" s="1" t="s">
        <v>4378</v>
      </c>
      <c r="B1596" s="1" t="s">
        <v>4379</v>
      </c>
      <c r="C1596" s="3">
        <v>4.37808219178082</v>
      </c>
      <c r="D1596" s="4">
        <v>42639</v>
      </c>
      <c r="E1596" s="3">
        <v>22.1040119058</v>
      </c>
      <c r="F1596" s="5" t="s">
        <v>1500</v>
      </c>
      <c r="G1596" s="5">
        <v>455</v>
      </c>
      <c r="H1596" s="5" t="s">
        <v>60</v>
      </c>
      <c r="I1596" s="3">
        <v>-6.38435429125586</v>
      </c>
      <c r="J1596" s="3">
        <v>94.4444444444444</v>
      </c>
      <c r="K1596" s="3">
        <v>2.33215547703182</v>
      </c>
      <c r="L1596" s="3">
        <v>48.8974113135187</v>
      </c>
      <c r="M1596" s="3">
        <v>-13.8159363142623</v>
      </c>
      <c r="N1596" s="3">
        <v>99.3076162215628</v>
      </c>
      <c r="O1596" s="3">
        <v>12.5534395647105</v>
      </c>
      <c r="P1596" s="3">
        <v>43.8133874239351</v>
      </c>
      <c r="Q1596" s="3">
        <v>-1.19413169566701</v>
      </c>
      <c r="R1596" s="3">
        <v>76.020942408377</v>
      </c>
      <c r="S1596" s="3">
        <v>47.3041709053917</v>
      </c>
      <c r="T1596" s="3">
        <v>37.6811594202899</v>
      </c>
      <c r="U1596" s="3">
        <v>79.9596085132826</v>
      </c>
      <c r="V1596" s="3">
        <v>42.2750424448217</v>
      </c>
      <c r="W1596" s="3">
        <v>66.4846220178212</v>
      </c>
      <c r="X1596" s="3">
        <v>30</v>
      </c>
      <c r="Y1596" s="3"/>
      <c r="Z1596" s="3"/>
      <c r="AA1596" s="3">
        <v>0.144874397113291</v>
      </c>
      <c r="AB1596" s="3">
        <v>0.13842762540675</v>
      </c>
      <c r="AC1596" s="3">
        <v>-29.5279270857677</v>
      </c>
      <c r="AD1596" s="3">
        <v>0.625957187243086</v>
      </c>
      <c r="AE1596" s="5">
        <v>3</v>
      </c>
      <c r="AF1596" s="3">
        <v>1.47056024369805</v>
      </c>
      <c r="AG1596" s="3">
        <v>46.0511226241151</v>
      </c>
      <c r="AH1596" s="3">
        <v>35.3098117156961</v>
      </c>
      <c r="AI1596" s="3">
        <v>14.7448961972685</v>
      </c>
      <c r="AJ1596" s="3">
        <v>7.11617933271691</v>
      </c>
      <c r="AK1596" s="3"/>
      <c r="AL1596" s="3"/>
      <c r="AM1596" s="3"/>
      <c r="AN1596" s="5" t="s">
        <v>46</v>
      </c>
      <c r="AO1596" s="1"/>
      <c r="AP1596" s="1"/>
      <c r="AQ1596" s="1"/>
    </row>
    <row r="1597" spans="1:43">
      <c r="A1597" s="1" t="s">
        <v>4380</v>
      </c>
      <c r="B1597" s="1" t="s">
        <v>4381</v>
      </c>
      <c r="C1597" s="3">
        <v>4.44383561643836</v>
      </c>
      <c r="D1597" s="4">
        <v>42615</v>
      </c>
      <c r="E1597" s="3">
        <v>402.0831548623</v>
      </c>
      <c r="F1597" s="5" t="s">
        <v>4071</v>
      </c>
      <c r="G1597" s="5">
        <v>1623</v>
      </c>
      <c r="H1597" s="5" t="s">
        <v>64</v>
      </c>
      <c r="I1597" s="3">
        <v>0.294473499522799</v>
      </c>
      <c r="J1597" s="3">
        <v>18.3673469387755</v>
      </c>
      <c r="K1597" s="3">
        <v>0.0456080866241556</v>
      </c>
      <c r="L1597" s="3">
        <v>14.1399416909621</v>
      </c>
      <c r="M1597" s="3">
        <v>0.216214533339513</v>
      </c>
      <c r="N1597" s="3">
        <v>22.8862973760933</v>
      </c>
      <c r="O1597" s="3">
        <v>0.668519199935009</v>
      </c>
      <c r="P1597" s="3">
        <v>16.5204678362573</v>
      </c>
      <c r="Q1597" s="3">
        <v>1.17735501820042</v>
      </c>
      <c r="R1597" s="3">
        <v>35.7988165680473</v>
      </c>
      <c r="S1597" s="3">
        <v>2.2256006259367</v>
      </c>
      <c r="T1597" s="3">
        <v>23.5382308845577</v>
      </c>
      <c r="U1597" s="3">
        <v>5.13446293135129</v>
      </c>
      <c r="V1597" s="3">
        <v>11.4197530864198</v>
      </c>
      <c r="W1597" s="3">
        <v>9.14881001933474</v>
      </c>
      <c r="X1597" s="3">
        <v>9.87654320987654</v>
      </c>
      <c r="Y1597" s="3"/>
      <c r="Z1597" s="3"/>
      <c r="AA1597" s="3">
        <v>0.289365296632316</v>
      </c>
      <c r="AB1597" s="3">
        <v>4.18568122175824</v>
      </c>
      <c r="AC1597" s="3">
        <v>0</v>
      </c>
      <c r="AD1597" s="3"/>
      <c r="AE1597" s="5"/>
      <c r="AF1597" s="3">
        <v>0.241975259110045</v>
      </c>
      <c r="AG1597" s="3">
        <v>1.63619780996609</v>
      </c>
      <c r="AH1597" s="3">
        <v>1.81757943067598</v>
      </c>
      <c r="AI1597" s="3">
        <v>2.17264099263048</v>
      </c>
      <c r="AJ1597" s="3">
        <v>2.387541513951</v>
      </c>
      <c r="AK1597" s="3"/>
      <c r="AL1597" s="3"/>
      <c r="AM1597" s="3">
        <v>500</v>
      </c>
      <c r="AN1597" s="5" t="s">
        <v>56</v>
      </c>
      <c r="AO1597" s="1"/>
      <c r="AP1597" s="1"/>
      <c r="AQ1597" s="1"/>
    </row>
    <row r="1598" spans="1:43">
      <c r="A1598" s="1" t="s">
        <v>4382</v>
      </c>
      <c r="B1598" s="1" t="s">
        <v>4383</v>
      </c>
      <c r="C1598" s="3">
        <v>4.52602739726027</v>
      </c>
      <c r="D1598" s="4">
        <v>42585</v>
      </c>
      <c r="E1598" s="3">
        <v>3.707472274</v>
      </c>
      <c r="F1598" s="5" t="s">
        <v>423</v>
      </c>
      <c r="G1598" s="5">
        <v>717</v>
      </c>
      <c r="H1598" s="5" t="s">
        <v>50</v>
      </c>
      <c r="I1598" s="3">
        <v>0.439602446483172</v>
      </c>
      <c r="J1598" s="3">
        <v>6.25279142474319</v>
      </c>
      <c r="K1598" s="3">
        <v>0.0190331176246604</v>
      </c>
      <c r="L1598" s="3">
        <v>35.502434705622</v>
      </c>
      <c r="M1598" s="3">
        <v>0.181107616051863</v>
      </c>
      <c r="N1598" s="3">
        <v>12.6892252894034</v>
      </c>
      <c r="O1598" s="3">
        <v>0.372457262916631</v>
      </c>
      <c r="P1598" s="3">
        <v>75.1484696208314</v>
      </c>
      <c r="Q1598" s="3">
        <v>1.34027576897117</v>
      </c>
      <c r="R1598" s="3">
        <v>22.9840656687591</v>
      </c>
      <c r="S1598" s="3">
        <v>1.12575772154336</v>
      </c>
      <c r="T1598" s="3">
        <v>79.0960451977401</v>
      </c>
      <c r="U1598" s="3">
        <v>5.55469024296182</v>
      </c>
      <c r="V1598" s="3">
        <v>68.5758513931889</v>
      </c>
      <c r="W1598" s="3">
        <v>12.3692135071333</v>
      </c>
      <c r="X1598" s="3">
        <v>65.9115426105717</v>
      </c>
      <c r="Y1598" s="3"/>
      <c r="Z1598" s="3"/>
      <c r="AA1598" s="3">
        <v>-0.0115810308242798</v>
      </c>
      <c r="AB1598" s="3">
        <v>0.208470046562778</v>
      </c>
      <c r="AC1598" s="3">
        <v>-4.67542143988078</v>
      </c>
      <c r="AD1598" s="3">
        <v>0.846234820337832</v>
      </c>
      <c r="AE1598" s="5">
        <v>3</v>
      </c>
      <c r="AF1598" s="3">
        <v>0.319469771405613</v>
      </c>
      <c r="AG1598" s="3">
        <v>2.4156177961568</v>
      </c>
      <c r="AH1598" s="3">
        <v>3.00227442330951</v>
      </c>
      <c r="AI1598" s="3">
        <v>3.96309791883913</v>
      </c>
      <c r="AJ1598" s="3">
        <v>2.62372627603975</v>
      </c>
      <c r="AK1598" s="3"/>
      <c r="AL1598" s="3"/>
      <c r="AM1598" s="3"/>
      <c r="AN1598" s="5" t="s">
        <v>46</v>
      </c>
      <c r="AO1598" s="1"/>
      <c r="AP1598" s="1"/>
      <c r="AQ1598" s="1"/>
    </row>
    <row r="1599" spans="1:43">
      <c r="A1599" s="1" t="s">
        <v>4384</v>
      </c>
      <c r="B1599" s="1" t="s">
        <v>4385</v>
      </c>
      <c r="C1599" s="3">
        <v>4.27671232876712</v>
      </c>
      <c r="D1599" s="4">
        <v>42676</v>
      </c>
      <c r="E1599" s="3">
        <v>13.7456409365</v>
      </c>
      <c r="F1599" s="5" t="s">
        <v>607</v>
      </c>
      <c r="G1599" s="5">
        <v>170</v>
      </c>
      <c r="H1599" s="5" t="s">
        <v>50</v>
      </c>
      <c r="I1599" s="3">
        <v>-0.53892215568862</v>
      </c>
      <c r="J1599" s="3">
        <v>95.8463599821349</v>
      </c>
      <c r="K1599" s="3">
        <v>-0.0257953568357667</v>
      </c>
      <c r="L1599" s="3">
        <v>67.6405489154493</v>
      </c>
      <c r="M1599" s="3">
        <v>-0.691834642979159</v>
      </c>
      <c r="N1599" s="3">
        <v>95.4140694568121</v>
      </c>
      <c r="O1599" s="3">
        <v>-0.734226927345679</v>
      </c>
      <c r="P1599" s="3">
        <v>94.7464595705802</v>
      </c>
      <c r="Q1599" s="3">
        <v>-0.017198383351963</v>
      </c>
      <c r="R1599" s="3">
        <v>92.0811202317721</v>
      </c>
      <c r="S1599" s="3">
        <v>0.797572605114876</v>
      </c>
      <c r="T1599" s="3">
        <v>85.9887005649718</v>
      </c>
      <c r="U1599" s="3">
        <v>5.87324713167</v>
      </c>
      <c r="V1599" s="3">
        <v>58.9783281733746</v>
      </c>
      <c r="W1599" s="3">
        <v>13.8116679718089</v>
      </c>
      <c r="X1599" s="3">
        <v>46.9255663430421</v>
      </c>
      <c r="Y1599" s="3"/>
      <c r="Z1599" s="3"/>
      <c r="AA1599" s="3">
        <v>-0.0517439816323119</v>
      </c>
      <c r="AB1599" s="3">
        <v>0.381178176962231</v>
      </c>
      <c r="AC1599" s="3">
        <v>-2.20432386604494</v>
      </c>
      <c r="AD1599" s="3">
        <v>1.99545368621735</v>
      </c>
      <c r="AE1599" s="5">
        <v>3</v>
      </c>
      <c r="AF1599" s="3">
        <v>0.377760690821099</v>
      </c>
      <c r="AG1599" s="3">
        <v>1.28729349378807</v>
      </c>
      <c r="AH1599" s="3">
        <v>2.98477572647258</v>
      </c>
      <c r="AI1599" s="3">
        <v>4.47235924489007</v>
      </c>
      <c r="AJ1599" s="3">
        <v>4.06102890374778</v>
      </c>
      <c r="AK1599" s="3"/>
      <c r="AL1599" s="3"/>
      <c r="AM1599" s="3"/>
      <c r="AN1599" s="5" t="s">
        <v>51</v>
      </c>
      <c r="AO1599" s="1"/>
      <c r="AP1599" s="1"/>
      <c r="AQ1599" s="1"/>
    </row>
    <row r="1600" spans="1:43">
      <c r="A1600" s="1" t="s">
        <v>4386</v>
      </c>
      <c r="B1600" s="1" t="s">
        <v>4387</v>
      </c>
      <c r="C1600" s="3">
        <v>3.87945205479452</v>
      </c>
      <c r="D1600" s="4">
        <v>42821</v>
      </c>
      <c r="E1600" s="3">
        <v>8.2968422366</v>
      </c>
      <c r="F1600" s="5" t="s">
        <v>1515</v>
      </c>
      <c r="G1600" s="5">
        <v>1417</v>
      </c>
      <c r="H1600" s="5" t="s">
        <v>93</v>
      </c>
      <c r="I1600" s="3">
        <v>1.52425335927567</v>
      </c>
      <c r="J1600" s="3">
        <v>85.15</v>
      </c>
      <c r="K1600" s="3">
        <v>0.559502664298426</v>
      </c>
      <c r="L1600" s="3">
        <v>83.7462834489594</v>
      </c>
      <c r="M1600" s="3">
        <v>0.399006916119893</v>
      </c>
      <c r="N1600" s="3">
        <v>81.2874251497006</v>
      </c>
      <c r="O1600" s="3">
        <v>3.91768528152853</v>
      </c>
      <c r="P1600" s="3">
        <v>81.2877263581489</v>
      </c>
      <c r="Q1600" s="3">
        <v>5.58904509271232</v>
      </c>
      <c r="R1600" s="3">
        <v>83.0237358101135</v>
      </c>
      <c r="S1600" s="3">
        <v>21.4815558104124</v>
      </c>
      <c r="T1600" s="3">
        <v>74.6956061408153</v>
      </c>
      <c r="U1600" s="3">
        <v>73.501860291939</v>
      </c>
      <c r="V1600" s="3">
        <v>53.1007751937985</v>
      </c>
      <c r="W1600" s="3">
        <v>73.4675034879208</v>
      </c>
      <c r="X1600" s="3">
        <v>43.4456928838951</v>
      </c>
      <c r="Y1600" s="3"/>
      <c r="Z1600" s="3"/>
      <c r="AA1600" s="3">
        <v>0.222219535764624</v>
      </c>
      <c r="AB1600" s="3">
        <v>0.405265256157017</v>
      </c>
      <c r="AC1600" s="3">
        <v>-11.6853844371251</v>
      </c>
      <c r="AD1600" s="3">
        <v>1.72130426284699</v>
      </c>
      <c r="AE1600" s="5">
        <v>7</v>
      </c>
      <c r="AF1600" s="3">
        <v>1.57156055413995</v>
      </c>
      <c r="AG1600" s="3">
        <v>22.8512892099165</v>
      </c>
      <c r="AH1600" s="3">
        <v>33.0855839282735</v>
      </c>
      <c r="AI1600" s="3">
        <v>19.1359309856569</v>
      </c>
      <c r="AJ1600" s="3"/>
      <c r="AK1600" s="3"/>
      <c r="AL1600" s="3"/>
      <c r="AM1600" s="3">
        <v>5000</v>
      </c>
      <c r="AN1600" s="5" t="s">
        <v>56</v>
      </c>
      <c r="AO1600" s="1"/>
      <c r="AP1600" s="1"/>
      <c r="AQ1600" s="1"/>
    </row>
    <row r="1601" spans="1:43">
      <c r="A1601" s="1" t="s">
        <v>4388</v>
      </c>
      <c r="B1601" s="1" t="s">
        <v>4389</v>
      </c>
      <c r="C1601" s="3">
        <v>4.48219178082192</v>
      </c>
      <c r="D1601" s="4">
        <v>42601</v>
      </c>
      <c r="E1601" s="3">
        <v>7.4495673399</v>
      </c>
      <c r="F1601" s="5" t="s">
        <v>4390</v>
      </c>
      <c r="G1601" s="5">
        <v>751</v>
      </c>
      <c r="H1601" s="5" t="s">
        <v>93</v>
      </c>
      <c r="I1601" s="3">
        <v>3.19451980466632</v>
      </c>
      <c r="J1601" s="3">
        <v>66.8</v>
      </c>
      <c r="K1601" s="3">
        <v>1.16356382978725</v>
      </c>
      <c r="L1601" s="3">
        <v>62.7353815659068</v>
      </c>
      <c r="M1601" s="3">
        <v>2.14837193689158</v>
      </c>
      <c r="N1601" s="3">
        <v>52.4950099800399</v>
      </c>
      <c r="O1601" s="3">
        <v>4.93103448275864</v>
      </c>
      <c r="P1601" s="3">
        <v>74.6478873239437</v>
      </c>
      <c r="Q1601" s="3">
        <v>7.82368365105237</v>
      </c>
      <c r="R1601" s="3">
        <v>70.5366357069143</v>
      </c>
      <c r="S1601" s="3">
        <v>9.32672271322844</v>
      </c>
      <c r="T1601" s="3">
        <v>94.8120698782425</v>
      </c>
      <c r="U1601" s="3">
        <v>28.3966244725739</v>
      </c>
      <c r="V1601" s="3">
        <v>86.2679955703211</v>
      </c>
      <c r="W1601" s="3">
        <v>32.8845839260313</v>
      </c>
      <c r="X1601" s="3">
        <v>78.6516853932584</v>
      </c>
      <c r="Y1601" s="3"/>
      <c r="Z1601" s="3"/>
      <c r="AA1601" s="3">
        <v>0.167772125787641</v>
      </c>
      <c r="AB1601" s="3">
        <v>0.369265994284293</v>
      </c>
      <c r="AC1601" s="3">
        <v>-4.84023130160273</v>
      </c>
      <c r="AD1601" s="3">
        <v>2.04982573787269</v>
      </c>
      <c r="AE1601" s="5">
        <v>3</v>
      </c>
      <c r="AF1601" s="3">
        <v>0.702357245652948</v>
      </c>
      <c r="AG1601" s="3">
        <v>7.52115464183261</v>
      </c>
      <c r="AH1601" s="3">
        <v>12.5003014289353</v>
      </c>
      <c r="AI1601" s="3">
        <v>9.02937448471173</v>
      </c>
      <c r="AJ1601" s="3">
        <v>11.7266481170718</v>
      </c>
      <c r="AK1601" s="3"/>
      <c r="AL1601" s="3"/>
      <c r="AM1601" s="3"/>
      <c r="AN1601" s="5" t="s">
        <v>46</v>
      </c>
      <c r="AO1601" s="1"/>
      <c r="AP1601" s="1"/>
      <c r="AQ1601" s="1"/>
    </row>
    <row r="1602" spans="1:43">
      <c r="A1602" s="1" t="s">
        <v>4391</v>
      </c>
      <c r="B1602" s="1" t="s">
        <v>4392</v>
      </c>
      <c r="C1602" s="3">
        <v>4.54246575342466</v>
      </c>
      <c r="D1602" s="4">
        <v>42579</v>
      </c>
      <c r="E1602" s="3">
        <v>3.5108056916</v>
      </c>
      <c r="F1602" s="5" t="s">
        <v>4393</v>
      </c>
      <c r="G1602" s="5">
        <v>1659</v>
      </c>
      <c r="H1602" s="5" t="s">
        <v>93</v>
      </c>
      <c r="I1602" s="3">
        <v>3.40405319822672</v>
      </c>
      <c r="J1602" s="3">
        <v>64.35</v>
      </c>
      <c r="K1602" s="3">
        <v>1.47607209446862</v>
      </c>
      <c r="L1602" s="3">
        <v>54.013875123885</v>
      </c>
      <c r="M1602" s="3">
        <v>1.48395618056097</v>
      </c>
      <c r="N1602" s="3">
        <v>63.8223552894212</v>
      </c>
      <c r="O1602" s="3">
        <v>5.16908212560388</v>
      </c>
      <c r="P1602" s="3">
        <v>72.1327967806841</v>
      </c>
      <c r="Q1602" s="3">
        <v>9.90323937736644</v>
      </c>
      <c r="R1602" s="3">
        <v>60.2167182662539</v>
      </c>
      <c r="S1602" s="3">
        <v>24.6492985971944</v>
      </c>
      <c r="T1602" s="3">
        <v>68.7665431445209</v>
      </c>
      <c r="U1602" s="3">
        <v>39.0837954613534</v>
      </c>
      <c r="V1602" s="3">
        <v>73.9202657807309</v>
      </c>
      <c r="W1602" s="3">
        <v>43.1237640395444</v>
      </c>
      <c r="X1602" s="3">
        <v>65.7303370786517</v>
      </c>
      <c r="Y1602" s="3"/>
      <c r="Z1602" s="3"/>
      <c r="AA1602" s="3">
        <v>0.40624449429208</v>
      </c>
      <c r="AB1602" s="3">
        <v>0.478512738064006</v>
      </c>
      <c r="AC1602" s="3">
        <v>-4.06218191912649</v>
      </c>
      <c r="AD1602" s="3">
        <v>3.11907687589813</v>
      </c>
      <c r="AE1602" s="5">
        <v>2</v>
      </c>
      <c r="AF1602" s="3">
        <v>0.938468002423701</v>
      </c>
      <c r="AG1602" s="3">
        <v>20.491124137826</v>
      </c>
      <c r="AH1602" s="3">
        <v>18.1615683875332</v>
      </c>
      <c r="AI1602" s="3">
        <v>12.4106486673444</v>
      </c>
      <c r="AJ1602" s="3">
        <v>11.4563673883522</v>
      </c>
      <c r="AK1602" s="3"/>
      <c r="AL1602" s="3"/>
      <c r="AM1602" s="3">
        <v>1</v>
      </c>
      <c r="AN1602" s="5" t="s">
        <v>56</v>
      </c>
      <c r="AO1602" s="1"/>
      <c r="AP1602" s="1"/>
      <c r="AQ1602" s="1"/>
    </row>
    <row r="1603" spans="1:43">
      <c r="A1603" s="1" t="s">
        <v>4394</v>
      </c>
      <c r="B1603" s="1" t="s">
        <v>4395</v>
      </c>
      <c r="C1603" s="3">
        <v>4.50958904109589</v>
      </c>
      <c r="D1603" s="4">
        <v>42591</v>
      </c>
      <c r="E1603" s="3">
        <v>7.8559181759</v>
      </c>
      <c r="F1603" s="5" t="s">
        <v>4396</v>
      </c>
      <c r="G1603" s="5">
        <v>1359</v>
      </c>
      <c r="H1603" s="5" t="s">
        <v>93</v>
      </c>
      <c r="I1603" s="3">
        <v>3.04066612147796</v>
      </c>
      <c r="J1603" s="3">
        <v>68.75</v>
      </c>
      <c r="K1603" s="3">
        <v>0.529484296801323</v>
      </c>
      <c r="L1603" s="3">
        <v>84.6382556987116</v>
      </c>
      <c r="M1603" s="3">
        <v>1.41958144299722</v>
      </c>
      <c r="N1603" s="3">
        <v>65.3193612774451</v>
      </c>
      <c r="O1603" s="3">
        <v>4.99999999999999</v>
      </c>
      <c r="P1603" s="3">
        <v>73.8933601609658</v>
      </c>
      <c r="Q1603" s="3">
        <v>9.96509044747699</v>
      </c>
      <c r="R1603" s="3">
        <v>60.0103199174407</v>
      </c>
      <c r="S1603" s="3">
        <v>18.3805944653229</v>
      </c>
      <c r="T1603" s="3">
        <v>79.6717840127051</v>
      </c>
      <c r="U1603" s="3">
        <v>30.5371092880996</v>
      </c>
      <c r="V1603" s="3">
        <v>83.499446290144</v>
      </c>
      <c r="W1603" s="3">
        <v>39.3694960933627</v>
      </c>
      <c r="X1603" s="3">
        <v>69.9126092384519</v>
      </c>
      <c r="Y1603" s="3"/>
      <c r="Z1603" s="3"/>
      <c r="AA1603" s="3">
        <v>0.504899187035985</v>
      </c>
      <c r="AB1603" s="3">
        <v>0.934496508220697</v>
      </c>
      <c r="AC1603" s="3">
        <v>-2.44065529923101</v>
      </c>
      <c r="AD1603" s="3">
        <v>4.78485102111045</v>
      </c>
      <c r="AE1603" s="5">
        <v>1</v>
      </c>
      <c r="AF1603" s="3">
        <v>0.896557342583097</v>
      </c>
      <c r="AG1603" s="3">
        <v>18.0275403536869</v>
      </c>
      <c r="AH1603" s="3">
        <v>14.3887415562655</v>
      </c>
      <c r="AI1603" s="3">
        <v>10.9802784887653</v>
      </c>
      <c r="AJ1603" s="3">
        <v>9.77393174575898</v>
      </c>
      <c r="AK1603" s="3"/>
      <c r="AL1603" s="3"/>
      <c r="AM1603" s="3">
        <v>0.1</v>
      </c>
      <c r="AN1603" s="5" t="s">
        <v>56</v>
      </c>
      <c r="AO1603" s="1"/>
      <c r="AP1603" s="1"/>
      <c r="AQ1603" s="1"/>
    </row>
    <row r="1604" spans="1:43">
      <c r="A1604" s="1" t="s">
        <v>4397</v>
      </c>
      <c r="B1604" s="1" t="s">
        <v>4398</v>
      </c>
      <c r="C1604" s="3">
        <v>3.21643835616438</v>
      </c>
      <c r="D1604" s="4">
        <v>43063</v>
      </c>
      <c r="E1604" s="3">
        <v>2.2818287403</v>
      </c>
      <c r="F1604" s="5" t="s">
        <v>4399</v>
      </c>
      <c r="G1604" s="5">
        <v>1175</v>
      </c>
      <c r="H1604" s="5" t="s">
        <v>93</v>
      </c>
      <c r="I1604" s="3">
        <v>15.2327351570789</v>
      </c>
      <c r="J1604" s="3">
        <v>8.3</v>
      </c>
      <c r="K1604" s="3">
        <v>5.63731709380023</v>
      </c>
      <c r="L1604" s="3">
        <v>1.48662041625372</v>
      </c>
      <c r="M1604" s="3">
        <v>13.083435193988</v>
      </c>
      <c r="N1604" s="3">
        <v>1.64670658682635</v>
      </c>
      <c r="O1604" s="3">
        <v>21.700365408039</v>
      </c>
      <c r="P1604" s="3">
        <v>18.7625754527163</v>
      </c>
      <c r="Q1604" s="3">
        <v>18.5186942493832</v>
      </c>
      <c r="R1604" s="3">
        <v>40.4024767801858</v>
      </c>
      <c r="S1604" s="3">
        <v>87.3752906758683</v>
      </c>
      <c r="T1604" s="3">
        <v>10.3229221810482</v>
      </c>
      <c r="U1604" s="3">
        <v>197.05077892734</v>
      </c>
      <c r="V1604" s="3">
        <v>7.41971207087486</v>
      </c>
      <c r="W1604" s="3">
        <v>163.158449220396</v>
      </c>
      <c r="X1604" s="3">
        <v>8.30212234706617</v>
      </c>
      <c r="Y1604" s="3"/>
      <c r="Z1604" s="3"/>
      <c r="AA1604" s="3">
        <v>0.300497976827973</v>
      </c>
      <c r="AB1604" s="3">
        <v>0.336973345056047</v>
      </c>
      <c r="AC1604" s="3">
        <v>-27.1010471672783</v>
      </c>
      <c r="AD1604" s="3">
        <v>1.4014327093766</v>
      </c>
      <c r="AE1604" s="5">
        <v>5</v>
      </c>
      <c r="AF1604" s="3">
        <v>2.55051214869834</v>
      </c>
      <c r="AG1604" s="3">
        <v>102.315801655476</v>
      </c>
      <c r="AH1604" s="3">
        <v>72.9837788427993</v>
      </c>
      <c r="AI1604" s="3">
        <v>35.6832719789282</v>
      </c>
      <c r="AJ1604" s="3"/>
      <c r="AK1604" s="3"/>
      <c r="AL1604" s="3"/>
      <c r="AM1604" s="3"/>
      <c r="AN1604" s="5" t="s">
        <v>46</v>
      </c>
      <c r="AO1604" s="1"/>
      <c r="AP1604" s="1"/>
      <c r="AQ1604" s="1"/>
    </row>
    <row r="1605" spans="1:43">
      <c r="A1605" s="1" t="s">
        <v>4400</v>
      </c>
      <c r="B1605" s="1" t="s">
        <v>4401</v>
      </c>
      <c r="C1605" s="3">
        <v>4.38630136986301</v>
      </c>
      <c r="D1605" s="4">
        <v>42636</v>
      </c>
      <c r="E1605" s="3">
        <v>239.9072997408</v>
      </c>
      <c r="F1605" s="5" t="s">
        <v>607</v>
      </c>
      <c r="G1605" s="5">
        <v>808</v>
      </c>
      <c r="H1605" s="5" t="s">
        <v>64</v>
      </c>
      <c r="I1605" s="3">
        <v>0.280555897289707</v>
      </c>
      <c r="J1605" s="3">
        <v>34.5481049562682</v>
      </c>
      <c r="K1605" s="3">
        <v>0.0487213526219645</v>
      </c>
      <c r="L1605" s="3">
        <v>5.10204081632653</v>
      </c>
      <c r="M1605" s="3">
        <v>0.204672391037444</v>
      </c>
      <c r="N1605" s="3">
        <v>43.2944606413994</v>
      </c>
      <c r="O1605" s="3">
        <v>0.681114381159308</v>
      </c>
      <c r="P1605" s="3">
        <v>12.8654970760234</v>
      </c>
      <c r="Q1605" s="3">
        <v>1.28637649223264</v>
      </c>
      <c r="R1605" s="3">
        <v>7.98816568047337</v>
      </c>
      <c r="S1605" s="3">
        <v>2.34720383803849</v>
      </c>
      <c r="T1605" s="3">
        <v>9.74512743628186</v>
      </c>
      <c r="U1605" s="3">
        <v>5.23041229847939</v>
      </c>
      <c r="V1605" s="3">
        <v>7.87037037037037</v>
      </c>
      <c r="W1605" s="3">
        <v>9.15949166782261</v>
      </c>
      <c r="X1605" s="3">
        <v>9.41358024691358</v>
      </c>
      <c r="Y1605" s="3"/>
      <c r="Z1605" s="3"/>
      <c r="AA1605" s="3">
        <v>0.54289269013115</v>
      </c>
      <c r="AB1605" s="3">
        <v>4.84333485197067</v>
      </c>
      <c r="AC1605" s="3">
        <v>0</v>
      </c>
      <c r="AD1605" s="3"/>
      <c r="AE1605" s="5"/>
      <c r="AF1605" s="3">
        <v>0.242281563335514</v>
      </c>
      <c r="AG1605" s="3">
        <v>1.76233999627793</v>
      </c>
      <c r="AH1605" s="3">
        <v>1.87921345720805</v>
      </c>
      <c r="AI1605" s="3">
        <v>2.21002780846533</v>
      </c>
      <c r="AJ1605" s="3">
        <v>2.38882373145353</v>
      </c>
      <c r="AK1605" s="3"/>
      <c r="AL1605" s="3"/>
      <c r="AM1605" s="3">
        <v>1000</v>
      </c>
      <c r="AN1605" s="5" t="s">
        <v>56</v>
      </c>
      <c r="AO1605" s="1"/>
      <c r="AP1605" s="1"/>
      <c r="AQ1605" s="1"/>
    </row>
    <row r="1606" spans="1:43">
      <c r="A1606" s="1" t="s">
        <v>4402</v>
      </c>
      <c r="B1606" s="1" t="s">
        <v>4403</v>
      </c>
      <c r="C1606" s="3">
        <v>4.23287671232877</v>
      </c>
      <c r="D1606" s="4">
        <v>42692</v>
      </c>
      <c r="E1606" s="3">
        <v>5.7611526002</v>
      </c>
      <c r="F1606" s="5" t="s">
        <v>3277</v>
      </c>
      <c r="G1606" s="5">
        <v>297</v>
      </c>
      <c r="H1606" s="5" t="s">
        <v>45</v>
      </c>
      <c r="I1606" s="3">
        <v>0.200171575636253</v>
      </c>
      <c r="J1606" s="3">
        <v>67.0382165605096</v>
      </c>
      <c r="K1606" s="3">
        <v>-0.019022256039571</v>
      </c>
      <c r="L1606" s="3">
        <v>86.6459627329193</v>
      </c>
      <c r="M1606" s="3">
        <v>-0.0950389659760739</v>
      </c>
      <c r="N1606" s="3">
        <v>52.3809523809524</v>
      </c>
      <c r="O1606" s="3">
        <v>0.979827089337172</v>
      </c>
      <c r="P1606" s="3">
        <v>64.9006622516556</v>
      </c>
      <c r="Q1606" s="3">
        <v>1.37911081107146</v>
      </c>
      <c r="R1606" s="3">
        <v>65.2397260273973</v>
      </c>
      <c r="S1606" s="3">
        <v>2.02853537804521</v>
      </c>
      <c r="T1606" s="3">
        <v>85.3107344632768</v>
      </c>
      <c r="U1606" s="3">
        <v>6.39594238139288</v>
      </c>
      <c r="V1606" s="3">
        <v>91.7197452229299</v>
      </c>
      <c r="W1606" s="3">
        <v>14.0220221218258</v>
      </c>
      <c r="X1606" s="3">
        <v>77.9620853080569</v>
      </c>
      <c r="Y1606" s="3"/>
      <c r="Z1606" s="3"/>
      <c r="AA1606" s="3">
        <v>0.0379438151754854</v>
      </c>
      <c r="AB1606" s="3">
        <v>0.429488744890393</v>
      </c>
      <c r="AC1606" s="3">
        <v>-2.30484681779381</v>
      </c>
      <c r="AD1606" s="3">
        <v>1.93626236736339</v>
      </c>
      <c r="AE1606" s="5">
        <v>4</v>
      </c>
      <c r="AF1606" s="3">
        <v>0.367351587452856</v>
      </c>
      <c r="AG1606" s="3">
        <v>2.44843249838365</v>
      </c>
      <c r="AH1606" s="3">
        <v>3.32023406207771</v>
      </c>
      <c r="AI1606" s="3">
        <v>4.65451671543564</v>
      </c>
      <c r="AJ1606" s="3">
        <v>3.98743776790866</v>
      </c>
      <c r="AK1606" s="3"/>
      <c r="AL1606" s="3"/>
      <c r="AM1606" s="3">
        <v>10</v>
      </c>
      <c r="AN1606" s="5" t="s">
        <v>56</v>
      </c>
      <c r="AO1606" s="1"/>
      <c r="AP1606" s="1"/>
      <c r="AQ1606" s="1"/>
    </row>
    <row r="1607" spans="1:43">
      <c r="A1607" s="1" t="s">
        <v>4404</v>
      </c>
      <c r="B1607" s="1" t="s">
        <v>4405</v>
      </c>
      <c r="C1607" s="3">
        <v>4.07945205479452</v>
      </c>
      <c r="D1607" s="4">
        <v>42748</v>
      </c>
      <c r="E1607" s="3">
        <v>2.1009786847</v>
      </c>
      <c r="F1607" s="5" t="s">
        <v>3248</v>
      </c>
      <c r="G1607" s="5">
        <v>898</v>
      </c>
      <c r="H1607" s="5" t="s">
        <v>50</v>
      </c>
      <c r="I1607" s="3">
        <v>-0.000936224394233842</v>
      </c>
      <c r="J1607" s="3">
        <v>70.1652523447968</v>
      </c>
      <c r="K1607" s="3">
        <v>0</v>
      </c>
      <c r="L1607" s="3">
        <v>43.3820274457725</v>
      </c>
      <c r="M1607" s="3">
        <v>-0.193798449612381</v>
      </c>
      <c r="N1607" s="3">
        <v>71.1041852181656</v>
      </c>
      <c r="O1607" s="3">
        <v>0.679991252676995</v>
      </c>
      <c r="P1607" s="3">
        <v>50.251256281407</v>
      </c>
      <c r="Q1607" s="3">
        <v>0.972952880807368</v>
      </c>
      <c r="R1607" s="3">
        <v>65.7170449058426</v>
      </c>
      <c r="S1607" s="3">
        <v>1.54133647741802</v>
      </c>
      <c r="T1607" s="3">
        <v>66.8361581920904</v>
      </c>
      <c r="U1607" s="3">
        <v>5.07927883592676</v>
      </c>
      <c r="V1607" s="3">
        <v>78.328173374613</v>
      </c>
      <c r="W1607" s="3">
        <v>12.0363488583251</v>
      </c>
      <c r="X1607" s="3">
        <v>69.4714131607335</v>
      </c>
      <c r="Y1607" s="3"/>
      <c r="Z1607" s="3"/>
      <c r="AA1607" s="3">
        <v>0.0048232107601967</v>
      </c>
      <c r="AB1607" s="3">
        <v>0.440385687983841</v>
      </c>
      <c r="AC1607" s="3">
        <v>-1.70063136017589</v>
      </c>
      <c r="AD1607" s="3">
        <v>2.26618311588353</v>
      </c>
      <c r="AE1607" s="5">
        <v>4</v>
      </c>
      <c r="AF1607" s="3">
        <v>0.312647976176877</v>
      </c>
      <c r="AG1607" s="3">
        <v>1.98752275935197</v>
      </c>
      <c r="AH1607" s="3">
        <v>2.77956363226244</v>
      </c>
      <c r="AI1607" s="3">
        <v>3.99319348811351</v>
      </c>
      <c r="AJ1607" s="3"/>
      <c r="AK1607" s="3"/>
      <c r="AL1607" s="3"/>
      <c r="AM1607" s="3"/>
      <c r="AN1607" s="5" t="s">
        <v>46</v>
      </c>
      <c r="AO1607" s="1"/>
      <c r="AP1607" s="1"/>
      <c r="AQ1607" s="1"/>
    </row>
    <row r="1608" spans="1:43">
      <c r="A1608" s="1" t="s">
        <v>4406</v>
      </c>
      <c r="B1608" s="1" t="s">
        <v>4407</v>
      </c>
      <c r="C1608" s="3">
        <v>4.48767123287671</v>
      </c>
      <c r="D1608" s="4">
        <v>42599</v>
      </c>
      <c r="E1608" s="3">
        <v>10.1715517152</v>
      </c>
      <c r="F1608" s="5" t="s">
        <v>737</v>
      </c>
      <c r="G1608" s="5">
        <v>1639</v>
      </c>
      <c r="H1608" s="5" t="s">
        <v>50</v>
      </c>
      <c r="I1608" s="3">
        <v>0.460205739036275</v>
      </c>
      <c r="J1608" s="3">
        <v>5.67217507815989</v>
      </c>
      <c r="K1608" s="3">
        <v>0.0629156929714251</v>
      </c>
      <c r="L1608" s="3">
        <v>7.79105799026118</v>
      </c>
      <c r="M1608" s="3">
        <v>0.161943319838071</v>
      </c>
      <c r="N1608" s="3">
        <v>14.0249332146037</v>
      </c>
      <c r="O1608" s="3">
        <v>0.804783354507118</v>
      </c>
      <c r="P1608" s="3">
        <v>29.5568752855185</v>
      </c>
      <c r="Q1608" s="3">
        <v>1.20490818920351</v>
      </c>
      <c r="R1608" s="3">
        <v>39.3529695799131</v>
      </c>
      <c r="S1608" s="3">
        <v>1.73435397597094</v>
      </c>
      <c r="T1608" s="3">
        <v>57.4011299435028</v>
      </c>
      <c r="U1608" s="3">
        <v>5.61119699383285</v>
      </c>
      <c r="V1608" s="3">
        <v>67.1826625386997</v>
      </c>
      <c r="W1608" s="3">
        <v>11.6434800176122</v>
      </c>
      <c r="X1608" s="3">
        <v>73.5706580366774</v>
      </c>
      <c r="Y1608" s="3"/>
      <c r="Z1608" s="3"/>
      <c r="AA1608" s="3">
        <v>0.0189277027349589</v>
      </c>
      <c r="AB1608" s="3">
        <v>0.397196303165223</v>
      </c>
      <c r="AC1608" s="3">
        <v>-1.64405010438413</v>
      </c>
      <c r="AD1608" s="3">
        <v>2.27038656387384</v>
      </c>
      <c r="AE1608" s="5">
        <v>3</v>
      </c>
      <c r="AF1608" s="3">
        <v>0.30279336711423</v>
      </c>
      <c r="AG1608" s="3">
        <v>2.23125108921796</v>
      </c>
      <c r="AH1608" s="3">
        <v>2.77789950859437</v>
      </c>
      <c r="AI1608" s="3">
        <v>3.81809620661653</v>
      </c>
      <c r="AJ1608" s="3">
        <v>3.55489219058369</v>
      </c>
      <c r="AK1608" s="3"/>
      <c r="AL1608" s="3"/>
      <c r="AM1608" s="3">
        <v>100</v>
      </c>
      <c r="AN1608" s="5" t="s">
        <v>56</v>
      </c>
      <c r="AO1608" s="1"/>
      <c r="AP1608" s="1"/>
      <c r="AQ1608" s="1"/>
    </row>
    <row r="1609" spans="1:43">
      <c r="A1609" s="1" t="s">
        <v>4408</v>
      </c>
      <c r="B1609" s="1" t="s">
        <v>4409</v>
      </c>
      <c r="C1609" s="3">
        <v>4.54520547945206</v>
      </c>
      <c r="D1609" s="4">
        <v>42578</v>
      </c>
      <c r="E1609" s="3">
        <v>306.2300066679</v>
      </c>
      <c r="F1609" s="5" t="s">
        <v>4410</v>
      </c>
      <c r="G1609" s="5">
        <v>1660</v>
      </c>
      <c r="H1609" s="5" t="s">
        <v>64</v>
      </c>
      <c r="I1609" s="3">
        <v>0.260567029404885</v>
      </c>
      <c r="J1609" s="3">
        <v>62.2448979591837</v>
      </c>
      <c r="K1609" s="3">
        <v>0.038720833275539</v>
      </c>
      <c r="L1609" s="3">
        <v>67.9300291545189</v>
      </c>
      <c r="M1609" s="3">
        <v>0.194223417924239</v>
      </c>
      <c r="N1609" s="3">
        <v>61.9533527696793</v>
      </c>
      <c r="O1609" s="3">
        <v>0.622756007816467</v>
      </c>
      <c r="P1609" s="3">
        <v>44.4444444444444</v>
      </c>
      <c r="Q1609" s="3">
        <v>1.1351140596444</v>
      </c>
      <c r="R1609" s="3">
        <v>50.5917159763314</v>
      </c>
      <c r="S1609" s="3">
        <v>2.08555748732537</v>
      </c>
      <c r="T1609" s="3">
        <v>46.1769115442279</v>
      </c>
      <c r="U1609" s="3">
        <v>4.54914305526056</v>
      </c>
      <c r="V1609" s="3">
        <v>58.641975308642</v>
      </c>
      <c r="W1609" s="3">
        <v>8.11624647054652</v>
      </c>
      <c r="X1609" s="3">
        <v>56.9444444444444</v>
      </c>
      <c r="Y1609" s="3"/>
      <c r="Z1609" s="3"/>
      <c r="AA1609" s="3">
        <v>0.164039185768182</v>
      </c>
      <c r="AB1609" s="3">
        <v>2.37385939196233</v>
      </c>
      <c r="AC1609" s="3">
        <v>0</v>
      </c>
      <c r="AD1609" s="3"/>
      <c r="AE1609" s="5"/>
      <c r="AF1609" s="3">
        <v>0.215482865165565</v>
      </c>
      <c r="AG1609" s="3">
        <v>1.56395837853178</v>
      </c>
      <c r="AH1609" s="3">
        <v>1.65493821646447</v>
      </c>
      <c r="AI1609" s="3">
        <v>1.97660379348885</v>
      </c>
      <c r="AJ1609" s="3">
        <v>2.175841960943</v>
      </c>
      <c r="AK1609" s="3"/>
      <c r="AL1609" s="3"/>
      <c r="AM1609" s="3"/>
      <c r="AN1609" s="5" t="s">
        <v>46</v>
      </c>
      <c r="AO1609" s="1"/>
      <c r="AP1609" s="1"/>
      <c r="AQ1609" s="1"/>
    </row>
    <row r="1610" spans="1:43">
      <c r="A1610" s="1" t="s">
        <v>4411</v>
      </c>
      <c r="B1610" s="1" t="s">
        <v>4412</v>
      </c>
      <c r="C1610" s="3">
        <v>4.45205479452055</v>
      </c>
      <c r="D1610" s="4">
        <v>42612</v>
      </c>
      <c r="E1610" s="3">
        <v>15.8084097934</v>
      </c>
      <c r="F1610" s="5" t="s">
        <v>2959</v>
      </c>
      <c r="G1610" s="5">
        <v>1626</v>
      </c>
      <c r="H1610" s="5" t="s">
        <v>226</v>
      </c>
      <c r="I1610" s="3">
        <v>1.69196710942442</v>
      </c>
      <c r="J1610" s="3">
        <v>58.321479374111</v>
      </c>
      <c r="K1610" s="3">
        <v>0.555077789070449</v>
      </c>
      <c r="L1610" s="3">
        <v>48.4126984126984</v>
      </c>
      <c r="M1610" s="3">
        <v>0.918007061592799</v>
      </c>
      <c r="N1610" s="3">
        <v>43.1593794076164</v>
      </c>
      <c r="O1610" s="3">
        <v>2.71522121066923</v>
      </c>
      <c r="P1610" s="3">
        <v>69.9685534591195</v>
      </c>
      <c r="Q1610" s="3">
        <v>5.46080682190884</v>
      </c>
      <c r="R1610" s="3">
        <v>59.3065693430657</v>
      </c>
      <c r="S1610" s="3">
        <v>9.7533919276389</v>
      </c>
      <c r="T1610" s="3">
        <v>74.2021276595745</v>
      </c>
      <c r="U1610" s="3">
        <v>22.7290076335878</v>
      </c>
      <c r="V1610" s="3">
        <v>67.0138888888889</v>
      </c>
      <c r="W1610" s="3">
        <v>25.4951702605132</v>
      </c>
      <c r="X1610" s="3">
        <v>67.3640167364017</v>
      </c>
      <c r="Y1610" s="3"/>
      <c r="Z1610" s="3"/>
      <c r="AA1610" s="3">
        <v>0.353940580560103</v>
      </c>
      <c r="AB1610" s="3">
        <v>0.237292978628916</v>
      </c>
      <c r="AC1610" s="3">
        <v>-7.32407407407409</v>
      </c>
      <c r="AD1610" s="3">
        <v>1.07165810283985</v>
      </c>
      <c r="AE1610" s="5">
        <v>2</v>
      </c>
      <c r="AF1610" s="3">
        <v>0.535299416564621</v>
      </c>
      <c r="AG1610" s="3">
        <v>8.89029848797973</v>
      </c>
      <c r="AH1610" s="3">
        <v>12.3163376924189</v>
      </c>
      <c r="AI1610" s="3">
        <v>6.81911167985902</v>
      </c>
      <c r="AJ1610" s="3">
        <v>8.11689491802465</v>
      </c>
      <c r="AK1610" s="3"/>
      <c r="AL1610" s="3"/>
      <c r="AM1610" s="3"/>
      <c r="AN1610" s="5" t="s">
        <v>51</v>
      </c>
      <c r="AO1610" s="1"/>
      <c r="AP1610" s="1"/>
      <c r="AQ1610" s="1"/>
    </row>
    <row r="1611" spans="1:43">
      <c r="A1611" s="1" t="s">
        <v>4413</v>
      </c>
      <c r="B1611" s="1" t="s">
        <v>4414</v>
      </c>
      <c r="C1611" s="3">
        <v>4.49315068493151</v>
      </c>
      <c r="D1611" s="4">
        <v>42597</v>
      </c>
      <c r="E1611" s="3">
        <v>11.3395597021</v>
      </c>
      <c r="F1611" s="5" t="s">
        <v>4415</v>
      </c>
      <c r="G1611" s="5">
        <v>1641</v>
      </c>
      <c r="H1611" s="5" t="s">
        <v>50</v>
      </c>
      <c r="I1611" s="3">
        <v>-0.0962800875273656</v>
      </c>
      <c r="J1611" s="3">
        <v>79.4104510942385</v>
      </c>
      <c r="K1611" s="3">
        <v>-0.0437866713372545</v>
      </c>
      <c r="L1611" s="3">
        <v>77.8663125276671</v>
      </c>
      <c r="M1611" s="3">
        <v>-0.436147941381735</v>
      </c>
      <c r="N1611" s="3">
        <v>91.8521816562778</v>
      </c>
      <c r="O1611" s="3">
        <v>0.714726903732455</v>
      </c>
      <c r="P1611" s="3">
        <v>44.540886249429</v>
      </c>
      <c r="Q1611" s="3">
        <v>0.874944763588142</v>
      </c>
      <c r="R1611" s="3">
        <v>72.9116368903911</v>
      </c>
      <c r="S1611" s="3">
        <v>2.18442256042971</v>
      </c>
      <c r="T1611" s="3">
        <v>35.4802259887006</v>
      </c>
      <c r="U1611" s="3">
        <v>7.37535277516463</v>
      </c>
      <c r="V1611" s="3">
        <v>23.9938080495356</v>
      </c>
      <c r="W1611" s="3">
        <v>14.2342669049037</v>
      </c>
      <c r="X1611" s="3">
        <v>41.5318230852211</v>
      </c>
      <c r="Y1611" s="3"/>
      <c r="Z1611" s="3"/>
      <c r="AA1611" s="3">
        <v>0.048821692074727</v>
      </c>
      <c r="AB1611" s="3">
        <v>0.450660893911201</v>
      </c>
      <c r="AC1611" s="3">
        <v>-2.35693164028527</v>
      </c>
      <c r="AD1611" s="3">
        <v>1.92090713438783</v>
      </c>
      <c r="AE1611" s="5">
        <v>5</v>
      </c>
      <c r="AF1611" s="3">
        <v>0.375019758246288</v>
      </c>
      <c r="AG1611" s="3">
        <v>2.80092948639534</v>
      </c>
      <c r="AH1611" s="3">
        <v>3.73026188261039</v>
      </c>
      <c r="AI1611" s="3">
        <v>4.68403212790665</v>
      </c>
      <c r="AJ1611" s="3">
        <v>3.69144491285327</v>
      </c>
      <c r="AK1611" s="3"/>
      <c r="AL1611" s="3"/>
      <c r="AM1611" s="3"/>
      <c r="AN1611" s="5" t="s">
        <v>51</v>
      </c>
      <c r="AO1611" s="1"/>
      <c r="AP1611" s="1"/>
      <c r="AQ1611" s="1"/>
    </row>
    <row r="1612" spans="1:43">
      <c r="A1612" s="1" t="s">
        <v>4416</v>
      </c>
      <c r="B1612" s="1" t="s">
        <v>4417</v>
      </c>
      <c r="C1612" s="3">
        <v>4.27671232876712</v>
      </c>
      <c r="D1612" s="4">
        <v>42676</v>
      </c>
      <c r="E1612" s="3">
        <v>5.1840506964</v>
      </c>
      <c r="F1612" s="5" t="s">
        <v>4415</v>
      </c>
      <c r="G1612" s="5">
        <v>1562</v>
      </c>
      <c r="H1612" s="5" t="s">
        <v>50</v>
      </c>
      <c r="I1612" s="3">
        <v>-0.147652327985053</v>
      </c>
      <c r="J1612" s="3">
        <v>84.323358642251</v>
      </c>
      <c r="K1612" s="3">
        <v>-0.0492659375307962</v>
      </c>
      <c r="L1612" s="3">
        <v>80.1239486498451</v>
      </c>
      <c r="M1612" s="3">
        <v>-0.441652762783399</v>
      </c>
      <c r="N1612" s="3">
        <v>92.1193232413179</v>
      </c>
      <c r="O1612" s="3">
        <v>0.704854561699577</v>
      </c>
      <c r="P1612" s="3">
        <v>46.1397898583828</v>
      </c>
      <c r="Q1612" s="3">
        <v>0.0647731733446175</v>
      </c>
      <c r="R1612" s="3">
        <v>90.584258812168</v>
      </c>
      <c r="S1612" s="3">
        <v>1.28371795342195</v>
      </c>
      <c r="T1612" s="3">
        <v>74.406779661017</v>
      </c>
      <c r="U1612" s="3">
        <v>5.59927687263931</v>
      </c>
      <c r="V1612" s="3">
        <v>67.3374613003096</v>
      </c>
      <c r="W1612" s="3">
        <v>12.5408117295261</v>
      </c>
      <c r="X1612" s="3">
        <v>63.9697950377562</v>
      </c>
      <c r="Y1612" s="3"/>
      <c r="Z1612" s="3"/>
      <c r="AA1612" s="3">
        <v>-0.00954017878285515</v>
      </c>
      <c r="AB1612" s="3">
        <v>0.315706807888887</v>
      </c>
      <c r="AC1612" s="3">
        <v>-2.92329008752963</v>
      </c>
      <c r="AD1612" s="3">
        <v>1.37150197732809</v>
      </c>
      <c r="AE1612" s="5">
        <v>5</v>
      </c>
      <c r="AF1612" s="3">
        <v>0.335579791719778</v>
      </c>
      <c r="AG1612" s="3">
        <v>1.77268848994867</v>
      </c>
      <c r="AH1612" s="3">
        <v>2.90683558872489</v>
      </c>
      <c r="AI1612" s="3">
        <v>4.15889527379032</v>
      </c>
      <c r="AJ1612" s="3">
        <v>3.10026332304967</v>
      </c>
      <c r="AK1612" s="3"/>
      <c r="AL1612" s="3"/>
      <c r="AM1612" s="3"/>
      <c r="AN1612" s="5" t="s">
        <v>51</v>
      </c>
      <c r="AO1612" s="1"/>
      <c r="AP1612" s="1"/>
      <c r="AQ1612" s="1"/>
    </row>
    <row r="1613" spans="1:43">
      <c r="A1613" s="1" t="s">
        <v>4418</v>
      </c>
      <c r="B1613" s="1" t="s">
        <v>4419</v>
      </c>
      <c r="C1613" s="3">
        <v>4.43013698630137</v>
      </c>
      <c r="D1613" s="4">
        <v>42620</v>
      </c>
      <c r="E1613" s="3">
        <v>2.0403596387</v>
      </c>
      <c r="F1613" s="5" t="s">
        <v>4420</v>
      </c>
      <c r="G1613" s="5">
        <v>993</v>
      </c>
      <c r="H1613" s="5" t="s">
        <v>191</v>
      </c>
      <c r="I1613" s="3">
        <v>8.92236384704519</v>
      </c>
      <c r="J1613" s="3">
        <v>59.8553345388788</v>
      </c>
      <c r="K1613" s="3">
        <v>0.858369098712435</v>
      </c>
      <c r="L1613" s="3">
        <v>77.3972602739726</v>
      </c>
      <c r="M1613" s="3">
        <v>5.3811659192825</v>
      </c>
      <c r="N1613" s="3">
        <v>48.6486486486487</v>
      </c>
      <c r="O1613" s="3">
        <v>17.5</v>
      </c>
      <c r="P1613" s="3">
        <v>53.5238095238095</v>
      </c>
      <c r="Q1613" s="3">
        <v>21.9195849546044</v>
      </c>
      <c r="R1613" s="3">
        <v>50.5241090146751</v>
      </c>
      <c r="S1613" s="3">
        <v>29.9239806496199</v>
      </c>
      <c r="T1613" s="3">
        <v>90.6862745098039</v>
      </c>
      <c r="U1613" s="3">
        <v>114.857142857143</v>
      </c>
      <c r="V1613" s="3">
        <v>69.5014662756598</v>
      </c>
      <c r="W1613" s="3">
        <v>88.1881881881882</v>
      </c>
      <c r="X1613" s="3">
        <v>69.9646643109541</v>
      </c>
      <c r="Y1613" s="3"/>
      <c r="Z1613" s="3"/>
      <c r="AA1613" s="3">
        <v>0.131438644911614</v>
      </c>
      <c r="AB1613" s="3">
        <v>0.179188613976683</v>
      </c>
      <c r="AC1613" s="3">
        <v>-33.5845896147404</v>
      </c>
      <c r="AD1613" s="3">
        <v>0.697160619148451</v>
      </c>
      <c r="AE1613" s="5">
        <v>3</v>
      </c>
      <c r="AF1613" s="3">
        <v>1.65270705984318</v>
      </c>
      <c r="AG1613" s="3">
        <v>33.9346277214713</v>
      </c>
      <c r="AH1613" s="3">
        <v>49.4726912848587</v>
      </c>
      <c r="AI1613" s="3">
        <v>22.0938886184393</v>
      </c>
      <c r="AJ1613" s="3">
        <v>19.6091548262532</v>
      </c>
      <c r="AK1613" s="3"/>
      <c r="AL1613" s="3"/>
      <c r="AM1613" s="3"/>
      <c r="AN1613" s="5" t="s">
        <v>46</v>
      </c>
      <c r="AO1613" s="1"/>
      <c r="AP1613" s="1"/>
      <c r="AQ1613" s="1"/>
    </row>
    <row r="1614" spans="1:43">
      <c r="A1614" s="1" t="s">
        <v>4421</v>
      </c>
      <c r="B1614" s="1" t="s">
        <v>4422</v>
      </c>
      <c r="C1614" s="3">
        <v>4.41369863013699</v>
      </c>
      <c r="D1614" s="4">
        <v>42626</v>
      </c>
      <c r="E1614" s="3">
        <v>8.1910795004</v>
      </c>
      <c r="F1614" s="5" t="s">
        <v>4423</v>
      </c>
      <c r="G1614" s="5">
        <v>37</v>
      </c>
      <c r="H1614" s="5" t="s">
        <v>50</v>
      </c>
      <c r="I1614" s="3">
        <v>-0.0878992089071281</v>
      </c>
      <c r="J1614" s="3">
        <v>78.6065207682001</v>
      </c>
      <c r="K1614" s="3">
        <v>-0.0195465207193159</v>
      </c>
      <c r="L1614" s="3">
        <v>64.5418326693227</v>
      </c>
      <c r="M1614" s="3">
        <v>-0.234055002925697</v>
      </c>
      <c r="N1614" s="3">
        <v>77.6046304541407</v>
      </c>
      <c r="O1614" s="3">
        <v>0.74847350797715</v>
      </c>
      <c r="P1614" s="3">
        <v>39.2873458200091</v>
      </c>
      <c r="Q1614" s="3">
        <v>1.12692763938315</v>
      </c>
      <c r="R1614" s="3">
        <v>49.8792853693868</v>
      </c>
      <c r="S1614" s="3">
        <v>1.68219485017401</v>
      </c>
      <c r="T1614" s="3">
        <v>60.3389830508475</v>
      </c>
      <c r="U1614" s="3">
        <v>5.62491272254261</v>
      </c>
      <c r="V1614" s="3">
        <v>66.640866873065</v>
      </c>
      <c r="W1614" s="3">
        <v>13.8585545636461</v>
      </c>
      <c r="X1614" s="3">
        <v>45.9546925566343</v>
      </c>
      <c r="Y1614" s="3"/>
      <c r="Z1614" s="3"/>
      <c r="AA1614" s="3">
        <v>0.0174959475687013</v>
      </c>
      <c r="AB1614" s="3">
        <v>0.490337892916137</v>
      </c>
      <c r="AC1614" s="3">
        <v>-2.10700067967766</v>
      </c>
      <c r="AD1614" s="3">
        <v>2.09441523573638</v>
      </c>
      <c r="AE1614" s="5">
        <v>4</v>
      </c>
      <c r="AF1614" s="3">
        <v>0.362002261988177</v>
      </c>
      <c r="AG1614" s="3">
        <v>2.34322415481136</v>
      </c>
      <c r="AH1614" s="3">
        <v>2.96335566717996</v>
      </c>
      <c r="AI1614" s="3">
        <v>4.5818414193163</v>
      </c>
      <c r="AJ1614" s="3">
        <v>4.08298223038852</v>
      </c>
      <c r="AK1614" s="3"/>
      <c r="AL1614" s="3"/>
      <c r="AM1614" s="3">
        <v>0.001</v>
      </c>
      <c r="AN1614" s="5" t="s">
        <v>56</v>
      </c>
      <c r="AO1614" s="1"/>
      <c r="AP1614" s="1"/>
      <c r="AQ1614" s="1"/>
    </row>
    <row r="1615" spans="1:43">
      <c r="A1615" s="1" t="s">
        <v>4424</v>
      </c>
      <c r="B1615" s="1" t="s">
        <v>4425</v>
      </c>
      <c r="C1615" s="3">
        <v>4.43013698630137</v>
      </c>
      <c r="D1615" s="4">
        <v>42620</v>
      </c>
      <c r="E1615" s="3">
        <v>0.2858386367</v>
      </c>
      <c r="F1615" s="5" t="s">
        <v>4426</v>
      </c>
      <c r="G1615" s="5">
        <v>507</v>
      </c>
      <c r="H1615" s="5" t="s">
        <v>226</v>
      </c>
      <c r="I1615" s="3">
        <v>-1.95419577327792</v>
      </c>
      <c r="J1615" s="3">
        <v>98.8620199146515</v>
      </c>
      <c r="K1615" s="3">
        <v>-0.108108108108116</v>
      </c>
      <c r="L1615" s="3">
        <v>91.7989417989418</v>
      </c>
      <c r="M1615" s="3">
        <v>-1.77179305457123</v>
      </c>
      <c r="N1615" s="3">
        <v>98.3074753173484</v>
      </c>
      <c r="O1615" s="3">
        <v>-1.12359550561797</v>
      </c>
      <c r="P1615" s="3">
        <v>97.9559748427673</v>
      </c>
      <c r="Q1615" s="3">
        <v>-1.03534451981436</v>
      </c>
      <c r="R1615" s="3">
        <v>97.0802919708029</v>
      </c>
      <c r="S1615" s="3">
        <v>2.0524620340543</v>
      </c>
      <c r="T1615" s="3">
        <v>95.7446808510638</v>
      </c>
      <c r="U1615" s="3">
        <v>12.0792479530982</v>
      </c>
      <c r="V1615" s="3">
        <v>88.5416666666667</v>
      </c>
      <c r="W1615" s="3">
        <v>14.5217930179715</v>
      </c>
      <c r="X1615" s="3">
        <v>87.4476987447699</v>
      </c>
      <c r="Y1615" s="3"/>
      <c r="Z1615" s="3"/>
      <c r="AA1615" s="3">
        <v>0.0156892859219445</v>
      </c>
      <c r="AB1615" s="3">
        <v>0.104720003491381</v>
      </c>
      <c r="AC1615" s="3">
        <v>-4.90963042891826</v>
      </c>
      <c r="AD1615" s="3">
        <v>0.939971273511407</v>
      </c>
      <c r="AE1615" s="5">
        <v>2</v>
      </c>
      <c r="AF1615" s="3">
        <v>0.379841846170154</v>
      </c>
      <c r="AG1615" s="3">
        <v>1.71667928714276</v>
      </c>
      <c r="AH1615" s="3">
        <v>7.0832004146955</v>
      </c>
      <c r="AI1615" s="3">
        <v>4.65641268762045</v>
      </c>
      <c r="AJ1615" s="3">
        <v>3.16357387924839</v>
      </c>
      <c r="AK1615" s="3"/>
      <c r="AL1615" s="3"/>
      <c r="AM1615" s="3"/>
      <c r="AN1615" s="5" t="s">
        <v>51</v>
      </c>
      <c r="AO1615" s="1"/>
      <c r="AP1615" s="1"/>
      <c r="AQ1615" s="1"/>
    </row>
    <row r="1616" spans="1:43">
      <c r="A1616" s="1" t="s">
        <v>4427</v>
      </c>
      <c r="B1616" s="1" t="s">
        <v>4428</v>
      </c>
      <c r="C1616" s="3">
        <v>4.52054794520548</v>
      </c>
      <c r="D1616" s="4">
        <v>42587</v>
      </c>
      <c r="E1616" s="3">
        <v>5.3289510884</v>
      </c>
      <c r="F1616" s="5" t="s">
        <v>2072</v>
      </c>
      <c r="G1616" s="5">
        <v>960</v>
      </c>
      <c r="H1616" s="5" t="s">
        <v>93</v>
      </c>
      <c r="I1616" s="3">
        <v>3.00177883190038</v>
      </c>
      <c r="J1616" s="3">
        <v>69.3</v>
      </c>
      <c r="K1616" s="3">
        <v>1.15737370796332</v>
      </c>
      <c r="L1616" s="3">
        <v>62.8344895936571</v>
      </c>
      <c r="M1616" s="3">
        <v>1.59368374881205</v>
      </c>
      <c r="N1616" s="3">
        <v>62.0758483033932</v>
      </c>
      <c r="O1616" s="3">
        <v>5.36012130401819</v>
      </c>
      <c r="P1616" s="3">
        <v>70.8249496981891</v>
      </c>
      <c r="Q1616" s="3">
        <v>9.26173441308278</v>
      </c>
      <c r="R1616" s="3">
        <v>62.7450980392157</v>
      </c>
      <c r="S1616" s="3">
        <v>20.4768097095795</v>
      </c>
      <c r="T1616" s="3">
        <v>76.2837480148227</v>
      </c>
      <c r="U1616" s="3">
        <v>30.2680914885639</v>
      </c>
      <c r="V1616" s="3">
        <v>83.9977851605759</v>
      </c>
      <c r="W1616" s="3">
        <v>33.625</v>
      </c>
      <c r="X1616" s="3">
        <v>77.6529338327091</v>
      </c>
      <c r="Y1616" s="3"/>
      <c r="Z1616" s="3"/>
      <c r="AA1616" s="3">
        <v>0.457504472012545</v>
      </c>
      <c r="AB1616" s="3">
        <v>0.678293372804552</v>
      </c>
      <c r="AC1616" s="3">
        <v>-3.53773584905661</v>
      </c>
      <c r="AD1616" s="3">
        <v>2.86201054246325</v>
      </c>
      <c r="AE1616" s="5">
        <v>1</v>
      </c>
      <c r="AF1616" s="3">
        <v>0.774151747514027</v>
      </c>
      <c r="AG1616" s="3">
        <v>17.9105878218742</v>
      </c>
      <c r="AH1616" s="3">
        <v>13.5780813278874</v>
      </c>
      <c r="AI1616" s="3">
        <v>9.54314278885167</v>
      </c>
      <c r="AJ1616" s="3">
        <v>8.25877341627119</v>
      </c>
      <c r="AK1616" s="3"/>
      <c r="AL1616" s="3"/>
      <c r="AM1616" s="3">
        <v>20</v>
      </c>
      <c r="AN1616" s="5" t="s">
        <v>56</v>
      </c>
      <c r="AO1616" s="1"/>
      <c r="AP1616" s="1"/>
      <c r="AQ1616" s="1"/>
    </row>
    <row r="1617" spans="1:43">
      <c r="A1617" s="1" t="s">
        <v>4429</v>
      </c>
      <c r="B1617" s="1" t="s">
        <v>4430</v>
      </c>
      <c r="C1617" s="3">
        <v>4.52602739726027</v>
      </c>
      <c r="D1617" s="4">
        <v>42585</v>
      </c>
      <c r="E1617" s="3">
        <v>5.625640308</v>
      </c>
      <c r="F1617" s="5" t="s">
        <v>4431</v>
      </c>
      <c r="G1617" s="5">
        <v>1525</v>
      </c>
      <c r="H1617" s="5" t="s">
        <v>226</v>
      </c>
      <c r="I1617" s="3">
        <v>0.602863602110023</v>
      </c>
      <c r="J1617" s="3">
        <v>83.7837837837838</v>
      </c>
      <c r="K1617" s="3">
        <v>1.36674259681094</v>
      </c>
      <c r="L1617" s="3">
        <v>13.4920634920635</v>
      </c>
      <c r="M1617" s="3">
        <v>-0.074850299401206</v>
      </c>
      <c r="N1617" s="3">
        <v>80.5359661495064</v>
      </c>
      <c r="O1617" s="3">
        <v>0.830815709969781</v>
      </c>
      <c r="P1617" s="3">
        <v>91.6666666666667</v>
      </c>
      <c r="Q1617" s="3">
        <v>2.77136258660508</v>
      </c>
      <c r="R1617" s="3">
        <v>81.9343065693431</v>
      </c>
      <c r="S1617" s="3">
        <v>14.2979452054795</v>
      </c>
      <c r="T1617" s="3">
        <v>56.1170212765958</v>
      </c>
      <c r="U1617" s="3">
        <v>26.9011406844106</v>
      </c>
      <c r="V1617" s="3">
        <v>54.8611111111111</v>
      </c>
      <c r="W1617" s="3">
        <v>33.1006979062812</v>
      </c>
      <c r="X1617" s="3">
        <v>38.9121338912134</v>
      </c>
      <c r="Y1617" s="3"/>
      <c r="Z1617" s="3"/>
      <c r="AA1617" s="3">
        <v>0.206576151621064</v>
      </c>
      <c r="AB1617" s="3">
        <v>0.439766276099726</v>
      </c>
      <c r="AC1617" s="3">
        <v>-3.77200335289188</v>
      </c>
      <c r="AD1617" s="3">
        <v>2.64609504228539</v>
      </c>
      <c r="AE1617" s="5">
        <v>3</v>
      </c>
      <c r="AF1617" s="3">
        <v>0.778602754141489</v>
      </c>
      <c r="AG1617" s="3">
        <v>11.9014434434309</v>
      </c>
      <c r="AH1617" s="3">
        <v>12.0826574951183</v>
      </c>
      <c r="AI1617" s="3">
        <v>9.86792761666362</v>
      </c>
      <c r="AJ1617" s="3">
        <v>7.985619828538</v>
      </c>
      <c r="AK1617" s="3"/>
      <c r="AL1617" s="3"/>
      <c r="AM1617" s="3"/>
      <c r="AN1617" s="5" t="s">
        <v>51</v>
      </c>
      <c r="AO1617" s="1"/>
      <c r="AP1617" s="1"/>
      <c r="AQ1617" s="1"/>
    </row>
    <row r="1618" spans="1:43">
      <c r="A1618" s="1" t="s">
        <v>4432</v>
      </c>
      <c r="B1618" s="1" t="s">
        <v>4433</v>
      </c>
      <c r="C1618" s="3">
        <v>3.37534246575342</v>
      </c>
      <c r="D1618" s="4">
        <v>43005</v>
      </c>
      <c r="E1618" s="3">
        <v>10.6356006895</v>
      </c>
      <c r="F1618" s="5" t="s">
        <v>3111</v>
      </c>
      <c r="G1618" s="5">
        <v>992</v>
      </c>
      <c r="H1618" s="5" t="s">
        <v>50</v>
      </c>
      <c r="I1618" s="3">
        <v>0.0779651106130043</v>
      </c>
      <c r="J1618" s="3">
        <v>58.5529254131309</v>
      </c>
      <c r="K1618" s="3">
        <v>-0.0583941605839545</v>
      </c>
      <c r="L1618" s="3">
        <v>82.5586542718017</v>
      </c>
      <c r="M1618" s="3">
        <v>-0.174978127734031</v>
      </c>
      <c r="N1618" s="3">
        <v>68.7444345503117</v>
      </c>
      <c r="O1618" s="3">
        <v>0.3638648360248</v>
      </c>
      <c r="P1618" s="3">
        <v>75.4225673823664</v>
      </c>
      <c r="Q1618" s="3">
        <v>1.75698984156883</v>
      </c>
      <c r="R1618" s="3">
        <v>5.79430226943506</v>
      </c>
      <c r="S1618" s="3">
        <v>3.03723761036013</v>
      </c>
      <c r="T1618" s="3">
        <v>11.8079096045198</v>
      </c>
      <c r="U1618" s="3">
        <v>8.35297581312126</v>
      </c>
      <c r="V1618" s="3">
        <v>15.4024767801858</v>
      </c>
      <c r="W1618" s="3">
        <v>8.21313776233493</v>
      </c>
      <c r="X1618" s="3">
        <v>92.1251348435814</v>
      </c>
      <c r="Y1618" s="3"/>
      <c r="Z1618" s="3"/>
      <c r="AA1618" s="3">
        <v>0.127016860948975</v>
      </c>
      <c r="AB1618" s="3">
        <v>0.064008043379748</v>
      </c>
      <c r="AC1618" s="3">
        <v>-5.4164637116415</v>
      </c>
      <c r="AD1618" s="3">
        <v>0.491294804976347</v>
      </c>
      <c r="AE1618" s="5">
        <v>3</v>
      </c>
      <c r="AF1618" s="3">
        <v>0.217304870710449</v>
      </c>
      <c r="AG1618" s="3">
        <v>3.9936249172458</v>
      </c>
      <c r="AH1618" s="3">
        <v>4.32766554257362</v>
      </c>
      <c r="AI1618" s="3">
        <v>2.99785254211937</v>
      </c>
      <c r="AJ1618" s="3"/>
      <c r="AK1618" s="3"/>
      <c r="AL1618" s="3"/>
      <c r="AM1618" s="3"/>
      <c r="AN1618" s="5" t="s">
        <v>51</v>
      </c>
      <c r="AO1618" s="1"/>
      <c r="AP1618" s="1"/>
      <c r="AQ1618" s="1"/>
    </row>
    <row r="1619" spans="1:43">
      <c r="A1619" s="1" t="s">
        <v>4434</v>
      </c>
      <c r="B1619" s="1" t="s">
        <v>4435</v>
      </c>
      <c r="C1619" s="3">
        <v>2.99452054794521</v>
      </c>
      <c r="D1619" s="4">
        <v>43144</v>
      </c>
      <c r="E1619" s="3">
        <v>0.9764627985</v>
      </c>
      <c r="F1619" s="5" t="s">
        <v>3512</v>
      </c>
      <c r="G1619" s="5">
        <v>1094</v>
      </c>
      <c r="H1619" s="5" t="s">
        <v>191</v>
      </c>
      <c r="I1619" s="3">
        <v>9.94615140956605</v>
      </c>
      <c r="J1619" s="3">
        <v>50.994575045208</v>
      </c>
      <c r="K1619" s="3">
        <v>3.97196261682243</v>
      </c>
      <c r="L1619" s="3">
        <v>18.4931506849315</v>
      </c>
      <c r="M1619" s="3">
        <v>8.04332939052481</v>
      </c>
      <c r="N1619" s="3">
        <v>24.8648648648649</v>
      </c>
      <c r="O1619" s="3">
        <v>9.18527838943065</v>
      </c>
      <c r="P1619" s="3">
        <v>78.0952380952381</v>
      </c>
      <c r="Q1619" s="3">
        <v>13.5055591890124</v>
      </c>
      <c r="R1619" s="3">
        <v>72.5366876310272</v>
      </c>
      <c r="S1619" s="3">
        <v>66.267484192374</v>
      </c>
      <c r="T1619" s="3">
        <v>51.2254901960784</v>
      </c>
      <c r="U1619" s="3">
        <v>129.320824524313</v>
      </c>
      <c r="V1619" s="3">
        <v>62.1700879765396</v>
      </c>
      <c r="W1619" s="3"/>
      <c r="X1619" s="3"/>
      <c r="Y1619" s="3"/>
      <c r="Z1619" s="3"/>
      <c r="AA1619" s="3">
        <v>0.244660990720729</v>
      </c>
      <c r="AB1619" s="3">
        <v>0.165651961468281</v>
      </c>
      <c r="AC1619" s="3">
        <v>-32.8137178487919</v>
      </c>
      <c r="AD1619" s="3"/>
      <c r="AE1619" s="5">
        <v>7</v>
      </c>
      <c r="AF1619" s="3">
        <v>1.57765619358825</v>
      </c>
      <c r="AG1619" s="3">
        <v>65.4178959527638</v>
      </c>
      <c r="AH1619" s="3">
        <v>52.4737753350981</v>
      </c>
      <c r="AI1619" s="3"/>
      <c r="AJ1619" s="3"/>
      <c r="AK1619" s="3"/>
      <c r="AL1619" s="3"/>
      <c r="AM1619" s="3"/>
      <c r="AN1619" s="5" t="s">
        <v>46</v>
      </c>
      <c r="AO1619" s="1"/>
      <c r="AP1619" s="1"/>
      <c r="AQ1619" s="1"/>
    </row>
    <row r="1620" spans="1:43">
      <c r="A1620" s="1" t="s">
        <v>4436</v>
      </c>
      <c r="B1620" s="1" t="s">
        <v>4437</v>
      </c>
      <c r="C1620" s="3">
        <v>3.46849315068493</v>
      </c>
      <c r="D1620" s="4">
        <v>42971</v>
      </c>
      <c r="E1620" s="3">
        <v>44.1881309443</v>
      </c>
      <c r="F1620" s="5" t="s">
        <v>4370</v>
      </c>
      <c r="G1620" s="5">
        <v>968</v>
      </c>
      <c r="H1620" s="5" t="s">
        <v>50</v>
      </c>
      <c r="I1620" s="3">
        <v>0.265698343813659</v>
      </c>
      <c r="J1620" s="3">
        <v>25.6364448414471</v>
      </c>
      <c r="K1620" s="3">
        <v>0.00883392226151064</v>
      </c>
      <c r="L1620" s="3">
        <v>42.8950863213811</v>
      </c>
      <c r="M1620" s="3">
        <v>0.0795615275813416</v>
      </c>
      <c r="N1620" s="3">
        <v>23.3303650934996</v>
      </c>
      <c r="O1620" s="3">
        <v>0.488194567725905</v>
      </c>
      <c r="P1620" s="3">
        <v>68.2960255824577</v>
      </c>
      <c r="Q1620" s="3">
        <v>1.07133291670387</v>
      </c>
      <c r="R1620" s="3">
        <v>56.3495895702559</v>
      </c>
      <c r="S1620" s="3">
        <v>2.21198988804624</v>
      </c>
      <c r="T1620" s="3">
        <v>34.3502824858757</v>
      </c>
      <c r="U1620" s="3">
        <v>7.98359404807325</v>
      </c>
      <c r="V1620" s="3">
        <v>17.6470588235294</v>
      </c>
      <c r="W1620" s="3">
        <v>16.6598186811004</v>
      </c>
      <c r="X1620" s="3">
        <v>17.0442286947141</v>
      </c>
      <c r="Y1620" s="3"/>
      <c r="Z1620" s="3"/>
      <c r="AA1620" s="3">
        <v>0.0731162815190119</v>
      </c>
      <c r="AB1620" s="3">
        <v>0.737603558754438</v>
      </c>
      <c r="AC1620" s="3">
        <v>-1.53791762418242</v>
      </c>
      <c r="AD1620" s="3">
        <v>3.42069208331174</v>
      </c>
      <c r="AE1620" s="5">
        <v>3</v>
      </c>
      <c r="AF1620" s="3">
        <v>0.431206678124314</v>
      </c>
      <c r="AG1620" s="3">
        <v>3.08390587266782</v>
      </c>
      <c r="AH1620" s="3">
        <v>4.22188448585614</v>
      </c>
      <c r="AI1620" s="3">
        <v>5.43186871141641</v>
      </c>
      <c r="AJ1620" s="3"/>
      <c r="AK1620" s="3"/>
      <c r="AL1620" s="3"/>
      <c r="AM1620" s="3"/>
      <c r="AN1620" s="5" t="s">
        <v>46</v>
      </c>
      <c r="AO1620" s="1"/>
      <c r="AP1620" s="1"/>
      <c r="AQ1620" s="1"/>
    </row>
    <row r="1621" spans="1:43">
      <c r="A1621" s="1" t="s">
        <v>4438</v>
      </c>
      <c r="B1621" s="1" t="s">
        <v>4439</v>
      </c>
      <c r="C1621" s="3">
        <v>4.45205479452055</v>
      </c>
      <c r="D1621" s="4">
        <v>42612</v>
      </c>
      <c r="E1621" s="3">
        <v>5.078431011</v>
      </c>
      <c r="F1621" s="5" t="s">
        <v>4440</v>
      </c>
      <c r="G1621" s="5">
        <v>386</v>
      </c>
      <c r="H1621" s="5" t="s">
        <v>50</v>
      </c>
      <c r="I1621" s="3">
        <v>-0.186167737131156</v>
      </c>
      <c r="J1621" s="3">
        <v>86.7798124162573</v>
      </c>
      <c r="K1621" s="3">
        <v>-0.0745503680924429</v>
      </c>
      <c r="L1621" s="3">
        <v>86.5869853917663</v>
      </c>
      <c r="M1621" s="3">
        <v>-0.316073254624907</v>
      </c>
      <c r="N1621" s="3">
        <v>86.153161175423</v>
      </c>
      <c r="O1621" s="3">
        <v>1.41779557673889</v>
      </c>
      <c r="P1621" s="3">
        <v>2.9693924166286</v>
      </c>
      <c r="Q1621" s="3">
        <v>1.86969512092801</v>
      </c>
      <c r="R1621" s="3">
        <v>4.68372766779334</v>
      </c>
      <c r="S1621" s="3">
        <v>1.82142936942563</v>
      </c>
      <c r="T1621" s="3">
        <v>53.8983050847458</v>
      </c>
      <c r="U1621" s="3">
        <v>5.12261885737182</v>
      </c>
      <c r="V1621" s="3">
        <v>77.3993808049536</v>
      </c>
      <c r="W1621" s="3">
        <v>10.4911111701569</v>
      </c>
      <c r="X1621" s="3">
        <v>83.3872707659116</v>
      </c>
      <c r="Y1621" s="3"/>
      <c r="Z1621" s="3"/>
      <c r="AA1621" s="3">
        <v>0.0169245076262604</v>
      </c>
      <c r="AB1621" s="3">
        <v>0.223539906003113</v>
      </c>
      <c r="AC1621" s="3">
        <v>-3.35576657140222</v>
      </c>
      <c r="AD1621" s="3">
        <v>1.00577356679934</v>
      </c>
      <c r="AE1621" s="5">
        <v>4</v>
      </c>
      <c r="AF1621" s="3">
        <v>0.28300968247295</v>
      </c>
      <c r="AG1621" s="3">
        <v>1.97677546459996</v>
      </c>
      <c r="AH1621" s="3">
        <v>2.67913975944347</v>
      </c>
      <c r="AI1621" s="3">
        <v>3.50264849439685</v>
      </c>
      <c r="AJ1621" s="3">
        <v>3.00223356040501</v>
      </c>
      <c r="AK1621" s="3"/>
      <c r="AL1621" s="3"/>
      <c r="AM1621" s="3">
        <v>300</v>
      </c>
      <c r="AN1621" s="5" t="s">
        <v>56</v>
      </c>
      <c r="AO1621" s="1"/>
      <c r="AP1621" s="1"/>
      <c r="AQ1621" s="1"/>
    </row>
    <row r="1622" spans="1:43">
      <c r="A1622" s="1" t="s">
        <v>4441</v>
      </c>
      <c r="B1622" s="1" t="s">
        <v>4442</v>
      </c>
      <c r="C1622" s="3">
        <v>4.12876712328767</v>
      </c>
      <c r="D1622" s="4">
        <v>42730</v>
      </c>
      <c r="E1622" s="3">
        <v>36.2589224435</v>
      </c>
      <c r="F1622" s="5" t="s">
        <v>3779</v>
      </c>
      <c r="G1622" s="5">
        <v>1508</v>
      </c>
      <c r="H1622" s="5" t="s">
        <v>50</v>
      </c>
      <c r="I1622" s="3">
        <v>0.494672754946724</v>
      </c>
      <c r="J1622" s="3">
        <v>4.60026797677535</v>
      </c>
      <c r="K1622" s="3">
        <v>0.00946700747893657</v>
      </c>
      <c r="L1622" s="3">
        <v>42.0982735723772</v>
      </c>
      <c r="M1622" s="3">
        <v>0.284792101765712</v>
      </c>
      <c r="N1622" s="3">
        <v>3.96260017809439</v>
      </c>
      <c r="O1622" s="3">
        <v>0.849642004773253</v>
      </c>
      <c r="P1622" s="3">
        <v>22.2476016445866</v>
      </c>
      <c r="Q1622" s="3">
        <v>1.68447396284532</v>
      </c>
      <c r="R1622" s="3">
        <v>7.58087880251086</v>
      </c>
      <c r="S1622" s="3">
        <v>2.18047522969201</v>
      </c>
      <c r="T1622" s="3">
        <v>35.7062146892655</v>
      </c>
      <c r="U1622" s="3">
        <v>6.80978212353053</v>
      </c>
      <c r="V1622" s="3">
        <v>34.6749226006192</v>
      </c>
      <c r="W1622" s="3">
        <v>14.4185833598639</v>
      </c>
      <c r="X1622" s="3">
        <v>38.7270765911543</v>
      </c>
      <c r="Y1622" s="3"/>
      <c r="Z1622" s="3"/>
      <c r="AA1622" s="3">
        <v>0.0753490321988809</v>
      </c>
      <c r="AB1622" s="3">
        <v>0.640577239854086</v>
      </c>
      <c r="AC1622" s="3">
        <v>-1.53669943686171</v>
      </c>
      <c r="AD1622" s="3">
        <v>2.982712298537</v>
      </c>
      <c r="AE1622" s="5">
        <v>3</v>
      </c>
      <c r="AF1622" s="3">
        <v>0.369803295404087</v>
      </c>
      <c r="AG1622" s="3">
        <v>2.72476204337941</v>
      </c>
      <c r="AH1622" s="3">
        <v>3.53216706767947</v>
      </c>
      <c r="AI1622" s="3">
        <v>4.66194047410016</v>
      </c>
      <c r="AJ1622" s="3">
        <v>4.14690411699679</v>
      </c>
      <c r="AK1622" s="3"/>
      <c r="AL1622" s="3"/>
      <c r="AM1622" s="3"/>
      <c r="AN1622" s="5" t="s">
        <v>46</v>
      </c>
      <c r="AO1622" s="1"/>
      <c r="AP1622" s="1"/>
      <c r="AQ1622" s="1"/>
    </row>
    <row r="1623" spans="1:43">
      <c r="A1623" s="1" t="s">
        <v>4443</v>
      </c>
      <c r="B1623" s="1" t="s">
        <v>4444</v>
      </c>
      <c r="C1623" s="3">
        <v>4.12602739726027</v>
      </c>
      <c r="D1623" s="4">
        <v>42731</v>
      </c>
      <c r="E1623" s="3">
        <v>6.0602565738</v>
      </c>
      <c r="F1623" s="5" t="s">
        <v>4445</v>
      </c>
      <c r="G1623" s="5">
        <v>743</v>
      </c>
      <c r="H1623" s="5" t="s">
        <v>205</v>
      </c>
      <c r="I1623" s="3">
        <v>0.196188340807177</v>
      </c>
      <c r="J1623" s="3">
        <v>9.36329588014981</v>
      </c>
      <c r="K1623" s="3">
        <v>0</v>
      </c>
      <c r="L1623" s="3">
        <v>38.8888888888889</v>
      </c>
      <c r="M1623" s="3">
        <v>0.0559753708368296</v>
      </c>
      <c r="N1623" s="3">
        <v>7.46268656716418</v>
      </c>
      <c r="O1623" s="3">
        <v>0</v>
      </c>
      <c r="P1623" s="3">
        <v>93.7743190661479</v>
      </c>
      <c r="Q1623" s="3">
        <v>0.426237839048395</v>
      </c>
      <c r="R1623" s="3">
        <v>89.8230088495575</v>
      </c>
      <c r="S1623" s="3">
        <v>1.76196510468595</v>
      </c>
      <c r="T1623" s="3">
        <v>30.7692307692308</v>
      </c>
      <c r="U1623" s="3">
        <v>6.76490690376569</v>
      </c>
      <c r="V1623" s="3">
        <v>14.8148148148148</v>
      </c>
      <c r="W1623" s="3">
        <v>9.99703742529638</v>
      </c>
      <c r="X1623" s="3">
        <v>72</v>
      </c>
      <c r="Y1623" s="3"/>
      <c r="Z1623" s="3"/>
      <c r="AA1623" s="3">
        <v>0.0242099843719532</v>
      </c>
      <c r="AB1623" s="3">
        <v>0.265426662881171</v>
      </c>
      <c r="AC1623" s="3">
        <v>-1.80950720993985</v>
      </c>
      <c r="AD1623" s="3">
        <v>1.78010209809147</v>
      </c>
      <c r="AE1623" s="5">
        <v>3</v>
      </c>
      <c r="AF1623" s="3">
        <v>0.26870972067788</v>
      </c>
      <c r="AG1623" s="3">
        <v>2.73011239288798</v>
      </c>
      <c r="AH1623" s="3">
        <v>3.4244342766216</v>
      </c>
      <c r="AI1623" s="3">
        <v>3.21952402186529</v>
      </c>
      <c r="AJ1623" s="3">
        <v>2.8981581691023</v>
      </c>
      <c r="AK1623" s="3"/>
      <c r="AL1623" s="3"/>
      <c r="AM1623" s="3">
        <v>100</v>
      </c>
      <c r="AN1623" s="5" t="s">
        <v>56</v>
      </c>
      <c r="AO1623" s="1"/>
      <c r="AP1623" s="1"/>
      <c r="AQ1623" s="1"/>
    </row>
    <row r="1624" spans="1:43">
      <c r="A1624" s="1" t="s">
        <v>4446</v>
      </c>
      <c r="B1624" s="1" t="s">
        <v>4447</v>
      </c>
      <c r="C1624" s="3">
        <v>4.13972602739726</v>
      </c>
      <c r="D1624" s="4">
        <v>42726</v>
      </c>
      <c r="E1624" s="3">
        <v>1.9931222701</v>
      </c>
      <c r="F1624" s="5" t="s">
        <v>4445</v>
      </c>
      <c r="G1624" s="5">
        <v>743</v>
      </c>
      <c r="H1624" s="5" t="s">
        <v>205</v>
      </c>
      <c r="I1624" s="3">
        <v>0.204718268668355</v>
      </c>
      <c r="J1624" s="3">
        <v>8.23970037453183</v>
      </c>
      <c r="K1624" s="3">
        <v>0.0389294403892769</v>
      </c>
      <c r="L1624" s="3">
        <v>14.0740740740741</v>
      </c>
      <c r="M1624" s="3">
        <v>0.0389294403892769</v>
      </c>
      <c r="N1624" s="3">
        <v>7.83582089552239</v>
      </c>
      <c r="O1624" s="3">
        <v>0.646235190443545</v>
      </c>
      <c r="P1624" s="3">
        <v>71.9844357976654</v>
      </c>
      <c r="Q1624" s="3">
        <v>0.972495088408643</v>
      </c>
      <c r="R1624" s="3">
        <v>69.4690265486726</v>
      </c>
      <c r="S1624" s="3">
        <v>1.69287290902341</v>
      </c>
      <c r="T1624" s="3">
        <v>35.8974358974359</v>
      </c>
      <c r="U1624" s="3">
        <v>4.85846624211927</v>
      </c>
      <c r="V1624" s="3">
        <v>64.8148148148148</v>
      </c>
      <c r="W1624" s="3">
        <v>7.94344311035091</v>
      </c>
      <c r="X1624" s="3">
        <v>80</v>
      </c>
      <c r="Y1624" s="3"/>
      <c r="Z1624" s="3"/>
      <c r="AA1624" s="3">
        <v>0.0312128740910254</v>
      </c>
      <c r="AB1624" s="3">
        <v>0.247112226507987</v>
      </c>
      <c r="AC1624" s="3">
        <v>-1.08875333834571</v>
      </c>
      <c r="AD1624" s="3">
        <v>2.36589791153772</v>
      </c>
      <c r="AE1624" s="5">
        <v>3</v>
      </c>
      <c r="AF1624" s="3">
        <v>0.211903894418739</v>
      </c>
      <c r="AG1624" s="3">
        <v>2.86598961544835</v>
      </c>
      <c r="AH1624" s="3">
        <v>2.4713951105702</v>
      </c>
      <c r="AI1624" s="3">
        <v>2.58277755040905</v>
      </c>
      <c r="AJ1624" s="3">
        <v>2.45169939216052</v>
      </c>
      <c r="AK1624" s="3"/>
      <c r="AL1624" s="3"/>
      <c r="AM1624" s="3"/>
      <c r="AN1624" s="5" t="s">
        <v>46</v>
      </c>
      <c r="AO1624" s="1"/>
      <c r="AP1624" s="1"/>
      <c r="AQ1624" s="1"/>
    </row>
    <row r="1625" spans="1:43">
      <c r="A1625" s="1" t="s">
        <v>4448</v>
      </c>
      <c r="B1625" s="1" t="s">
        <v>4449</v>
      </c>
      <c r="C1625" s="3">
        <v>4.39452054794521</v>
      </c>
      <c r="D1625" s="4">
        <v>42633</v>
      </c>
      <c r="E1625" s="3">
        <v>0.962206796</v>
      </c>
      <c r="F1625" s="5" t="s">
        <v>709</v>
      </c>
      <c r="G1625" s="5">
        <v>414</v>
      </c>
      <c r="H1625" s="5" t="s">
        <v>45</v>
      </c>
      <c r="I1625" s="3">
        <v>-2.67927501970054</v>
      </c>
      <c r="J1625" s="3">
        <v>94.5859872611465</v>
      </c>
      <c r="K1625" s="3">
        <v>-0.563607085346207</v>
      </c>
      <c r="L1625" s="3">
        <v>97.8260869565217</v>
      </c>
      <c r="M1625" s="3">
        <v>-4.70679012345679</v>
      </c>
      <c r="N1625" s="3">
        <v>97.1428571428571</v>
      </c>
      <c r="O1625" s="3">
        <v>7.76614310645726</v>
      </c>
      <c r="P1625" s="3">
        <v>6.12582781456954</v>
      </c>
      <c r="Q1625" s="3">
        <v>11.6636528028933</v>
      </c>
      <c r="R1625" s="3">
        <v>3.5958904109589</v>
      </c>
      <c r="S1625" s="3">
        <v>31.9444444444444</v>
      </c>
      <c r="T1625" s="3">
        <v>1.88323917137476</v>
      </c>
      <c r="U1625" s="3">
        <v>36.6150442477876</v>
      </c>
      <c r="V1625" s="3">
        <v>12.7388535031847</v>
      </c>
      <c r="W1625" s="3">
        <v>28.9144050104384</v>
      </c>
      <c r="X1625" s="3">
        <v>24.1706161137441</v>
      </c>
      <c r="Y1625" s="3"/>
      <c r="Z1625" s="3"/>
      <c r="AA1625" s="3">
        <v>0.3155756074989</v>
      </c>
      <c r="AB1625" s="3">
        <v>0.138471214088044</v>
      </c>
      <c r="AC1625" s="3">
        <v>-9.09090909090909</v>
      </c>
      <c r="AD1625" s="3">
        <v>0.969962848756066</v>
      </c>
      <c r="AE1625" s="5">
        <v>4</v>
      </c>
      <c r="AF1625" s="3">
        <v>0.709481409608456</v>
      </c>
      <c r="AG1625" s="3">
        <v>30.2909676647226</v>
      </c>
      <c r="AH1625" s="3">
        <v>17.2809865131651</v>
      </c>
      <c r="AI1625" s="3">
        <v>7.98806931516798</v>
      </c>
      <c r="AJ1625" s="3">
        <v>5.84466309849871</v>
      </c>
      <c r="AK1625" s="3"/>
      <c r="AL1625" s="3"/>
      <c r="AM1625" s="3"/>
      <c r="AN1625" s="5" t="s">
        <v>51</v>
      </c>
      <c r="AO1625" s="1"/>
      <c r="AP1625" s="1"/>
      <c r="AQ1625" s="1"/>
    </row>
    <row r="1626" spans="1:43">
      <c r="A1626" s="1" t="s">
        <v>4450</v>
      </c>
      <c r="B1626" s="1" t="s">
        <v>4451</v>
      </c>
      <c r="C1626" s="3">
        <v>4.36986301369863</v>
      </c>
      <c r="D1626" s="4">
        <v>42642</v>
      </c>
      <c r="E1626" s="3">
        <v>232.4286153708</v>
      </c>
      <c r="F1626" s="5" t="s">
        <v>1562</v>
      </c>
      <c r="G1626" s="5">
        <v>1596</v>
      </c>
      <c r="H1626" s="5" t="s">
        <v>55</v>
      </c>
      <c r="I1626" s="3">
        <v>17.4722203545558</v>
      </c>
      <c r="J1626" s="3">
        <v>7.74349667271627</v>
      </c>
      <c r="K1626" s="3">
        <v>3.96990140114167</v>
      </c>
      <c r="L1626" s="3">
        <v>20.8474576271186</v>
      </c>
      <c r="M1626" s="3">
        <v>13.8703998148521</v>
      </c>
      <c r="N1626" s="3">
        <v>2.03470975463794</v>
      </c>
      <c r="O1626" s="3">
        <v>30.836868565546</v>
      </c>
      <c r="P1626" s="3">
        <v>6.88741721854305</v>
      </c>
      <c r="Q1626" s="3">
        <v>28.5108797910474</v>
      </c>
      <c r="R1626" s="3">
        <v>35.7469512195122</v>
      </c>
      <c r="S1626" s="3">
        <v>110.399829179729</v>
      </c>
      <c r="T1626" s="3">
        <v>5.76171875</v>
      </c>
      <c r="U1626" s="3">
        <v>291.120068929275</v>
      </c>
      <c r="V1626" s="3">
        <v>0.2710027100271</v>
      </c>
      <c r="W1626" s="3">
        <v>286.110309746377</v>
      </c>
      <c r="X1626" s="3">
        <v>0.1669449081803</v>
      </c>
      <c r="Y1626" s="3"/>
      <c r="Z1626" s="3"/>
      <c r="AA1626" s="3">
        <v>0.340039726740872</v>
      </c>
      <c r="AB1626" s="3">
        <v>0.356217329515625</v>
      </c>
      <c r="AC1626" s="3">
        <v>-39.2396907216495</v>
      </c>
      <c r="AD1626" s="3">
        <v>1.44629825087479</v>
      </c>
      <c r="AE1626" s="5">
        <v>3</v>
      </c>
      <c r="AF1626" s="3">
        <v>3.80306589096304</v>
      </c>
      <c r="AG1626" s="3">
        <v>124.75759425971</v>
      </c>
      <c r="AH1626" s="3">
        <v>104.211128911409</v>
      </c>
      <c r="AI1626" s="3">
        <v>54.9066872332254</v>
      </c>
      <c r="AJ1626" s="3">
        <v>50.1457575734567</v>
      </c>
      <c r="AK1626" s="3"/>
      <c r="AL1626" s="3"/>
      <c r="AM1626" s="3">
        <v>10</v>
      </c>
      <c r="AN1626" s="5" t="s">
        <v>56</v>
      </c>
      <c r="AO1626" s="1"/>
      <c r="AP1626" s="1"/>
      <c r="AQ1626" s="1"/>
    </row>
    <row r="1627" spans="1:43">
      <c r="A1627" s="1" t="s">
        <v>4452</v>
      </c>
      <c r="B1627" s="1" t="s">
        <v>4453</v>
      </c>
      <c r="C1627" s="3">
        <v>4.52328767123288</v>
      </c>
      <c r="D1627" s="4">
        <v>42586</v>
      </c>
      <c r="E1627" s="3">
        <v>5.1374740944</v>
      </c>
      <c r="F1627" s="5" t="s">
        <v>4272</v>
      </c>
      <c r="G1627" s="5">
        <v>1652</v>
      </c>
      <c r="H1627" s="5" t="s">
        <v>50</v>
      </c>
      <c r="I1627" s="3">
        <v>2.83610309483532</v>
      </c>
      <c r="J1627" s="3">
        <v>0.133988387673068</v>
      </c>
      <c r="K1627" s="3">
        <v>-0.0676917126003204</v>
      </c>
      <c r="L1627" s="3">
        <v>84.9490925188136</v>
      </c>
      <c r="M1627" s="3">
        <v>2.71344796739887</v>
      </c>
      <c r="N1627" s="3">
        <v>0.0890471950133571</v>
      </c>
      <c r="O1627" s="3">
        <v>3.2684244588388</v>
      </c>
      <c r="P1627" s="3">
        <v>0.867976244860667</v>
      </c>
      <c r="Q1627" s="3">
        <v>3.58655236882828</v>
      </c>
      <c r="R1627" s="3">
        <v>1.01400289715113</v>
      </c>
      <c r="S1627" s="3">
        <v>3.5351089081763</v>
      </c>
      <c r="T1627" s="3">
        <v>6.55367231638418</v>
      </c>
      <c r="U1627" s="3">
        <v>6.40509351242961</v>
      </c>
      <c r="V1627" s="3">
        <v>45.5882352941176</v>
      </c>
      <c r="W1627" s="3">
        <v>15.083261295846</v>
      </c>
      <c r="X1627" s="3">
        <v>29.4498381877023</v>
      </c>
      <c r="Y1627" s="3"/>
      <c r="Z1627" s="3"/>
      <c r="AA1627" s="3">
        <v>0.0922280054419686</v>
      </c>
      <c r="AB1627" s="3">
        <v>0.3470229399382</v>
      </c>
      <c r="AC1627" s="3">
        <v>-3.42260466015662</v>
      </c>
      <c r="AD1627" s="3">
        <v>1.39814200869482</v>
      </c>
      <c r="AE1627" s="5">
        <v>4</v>
      </c>
      <c r="AF1627" s="3">
        <v>0.401380985154054</v>
      </c>
      <c r="AG1627" s="3">
        <v>4.33015422161502</v>
      </c>
      <c r="AH1627" s="3">
        <v>3.5464951067864</v>
      </c>
      <c r="AI1627" s="3">
        <v>4.94302256328567</v>
      </c>
      <c r="AJ1627" s="3">
        <v>3.78961073399233</v>
      </c>
      <c r="AK1627" s="3"/>
      <c r="AL1627" s="3"/>
      <c r="AM1627" s="3">
        <v>100</v>
      </c>
      <c r="AN1627" s="5" t="s">
        <v>56</v>
      </c>
      <c r="AO1627" s="1"/>
      <c r="AP1627" s="1"/>
      <c r="AQ1627" s="1"/>
    </row>
    <row r="1628" spans="1:43">
      <c r="A1628" s="1" t="s">
        <v>4454</v>
      </c>
      <c r="B1628" s="1" t="s">
        <v>4455</v>
      </c>
      <c r="C1628" s="3">
        <v>4.52328767123288</v>
      </c>
      <c r="D1628" s="4">
        <v>42586</v>
      </c>
      <c r="E1628" s="3">
        <v>15.2543480224</v>
      </c>
      <c r="F1628" s="5" t="s">
        <v>4456</v>
      </c>
      <c r="G1628" s="5">
        <v>135</v>
      </c>
      <c r="H1628" s="5" t="s">
        <v>50</v>
      </c>
      <c r="I1628" s="3">
        <v>0.210653024375566</v>
      </c>
      <c r="J1628" s="3">
        <v>34.2117016525234</v>
      </c>
      <c r="K1628" s="3">
        <v>-0.179856115107889</v>
      </c>
      <c r="L1628" s="3">
        <v>95.5289951305888</v>
      </c>
      <c r="M1628" s="3">
        <v>-0.149925037481249</v>
      </c>
      <c r="N1628" s="3">
        <v>64.2030276046305</v>
      </c>
      <c r="O1628" s="3">
        <v>-3.06617504366387</v>
      </c>
      <c r="P1628" s="3">
        <v>98.6751941525811</v>
      </c>
      <c r="Q1628" s="3">
        <v>0.100200400801617</v>
      </c>
      <c r="R1628" s="3">
        <v>90.0531144374698</v>
      </c>
      <c r="S1628" s="3">
        <v>-0.229701388195338</v>
      </c>
      <c r="T1628" s="3">
        <v>94.9717514124294</v>
      </c>
      <c r="U1628" s="3">
        <v>2.09749072661398</v>
      </c>
      <c r="V1628" s="3">
        <v>96.0526315789474</v>
      </c>
      <c r="W1628" s="3">
        <v>10.2737787970077</v>
      </c>
      <c r="X1628" s="3">
        <v>84.5738942826321</v>
      </c>
      <c r="Y1628" s="3"/>
      <c r="Z1628" s="3"/>
      <c r="AA1628" s="3">
        <v>-0.0349739969708515</v>
      </c>
      <c r="AB1628" s="3">
        <v>0.10872284254161</v>
      </c>
      <c r="AC1628" s="3">
        <v>-5.56665715101342</v>
      </c>
      <c r="AD1628" s="3">
        <v>0.594152262132988</v>
      </c>
      <c r="AE1628" s="5">
        <v>2</v>
      </c>
      <c r="AF1628" s="3">
        <v>0.274930772126398</v>
      </c>
      <c r="AG1628" s="3">
        <v>0.461636406143273</v>
      </c>
      <c r="AH1628" s="3">
        <v>1.42803614535898</v>
      </c>
      <c r="AI1628" s="3">
        <v>3.49702583620024</v>
      </c>
      <c r="AJ1628" s="3">
        <v>2.72520773740579</v>
      </c>
      <c r="AK1628" s="3"/>
      <c r="AL1628" s="3"/>
      <c r="AM1628" s="3">
        <v>0.01</v>
      </c>
      <c r="AN1628" s="5" t="s">
        <v>56</v>
      </c>
      <c r="AO1628" s="1"/>
      <c r="AP1628" s="1"/>
      <c r="AQ1628" s="1"/>
    </row>
    <row r="1629" spans="1:43">
      <c r="A1629" s="1" t="s">
        <v>4457</v>
      </c>
      <c r="B1629" s="1" t="s">
        <v>4458</v>
      </c>
      <c r="C1629" s="3">
        <v>4.48219178082192</v>
      </c>
      <c r="D1629" s="4">
        <v>42601</v>
      </c>
      <c r="E1629" s="3">
        <v>6.5280099429</v>
      </c>
      <c r="F1629" s="5" t="s">
        <v>2335</v>
      </c>
      <c r="G1629" s="5">
        <v>264</v>
      </c>
      <c r="H1629" s="5" t="s">
        <v>93</v>
      </c>
      <c r="I1629" s="3">
        <v>4.08366533864541</v>
      </c>
      <c r="J1629" s="3">
        <v>58.35</v>
      </c>
      <c r="K1629" s="3">
        <v>1.08827085852478</v>
      </c>
      <c r="L1629" s="3">
        <v>66.1050545094153</v>
      </c>
      <c r="M1629" s="3">
        <v>2.72794298353402</v>
      </c>
      <c r="N1629" s="3">
        <v>45.5089820359281</v>
      </c>
      <c r="O1629" s="3">
        <v>6.98745840798565</v>
      </c>
      <c r="P1629" s="3">
        <v>60.3118712273642</v>
      </c>
      <c r="Q1629" s="3">
        <v>11.5856914041644</v>
      </c>
      <c r="R1629" s="3">
        <v>54.4891640866873</v>
      </c>
      <c r="S1629" s="3">
        <v>23.1948128499853</v>
      </c>
      <c r="T1629" s="3">
        <v>70.8311275807306</v>
      </c>
      <c r="U1629" s="3">
        <v>28.7653619897105</v>
      </c>
      <c r="V1629" s="3">
        <v>85.5481727574751</v>
      </c>
      <c r="W1629" s="3">
        <v>36.6606892984097</v>
      </c>
      <c r="X1629" s="3">
        <v>73.8451935081149</v>
      </c>
      <c r="Y1629" s="3"/>
      <c r="Z1629" s="3"/>
      <c r="AA1629" s="3">
        <v>0.422752388403858</v>
      </c>
      <c r="AB1629" s="3">
        <v>0.619221010513443</v>
      </c>
      <c r="AC1629" s="3">
        <v>-3.14555333142693</v>
      </c>
      <c r="AD1629" s="3">
        <v>3.48149406397407</v>
      </c>
      <c r="AE1629" s="5">
        <v>1</v>
      </c>
      <c r="AF1629" s="3">
        <v>0.81425927664805</v>
      </c>
      <c r="AG1629" s="3">
        <v>19.6257103038638</v>
      </c>
      <c r="AH1629" s="3">
        <v>12.8310609010558</v>
      </c>
      <c r="AI1629" s="3">
        <v>10.5409001449793</v>
      </c>
      <c r="AJ1629" s="3">
        <v>9.82830897615801</v>
      </c>
      <c r="AK1629" s="3"/>
      <c r="AL1629" s="3"/>
      <c r="AM1629" s="3">
        <v>10</v>
      </c>
      <c r="AN1629" s="5" t="s">
        <v>56</v>
      </c>
      <c r="AO1629" s="1"/>
      <c r="AP1629" s="1"/>
      <c r="AQ1629" s="1"/>
    </row>
    <row r="1630" spans="1:43">
      <c r="A1630" s="1" t="s">
        <v>4459</v>
      </c>
      <c r="B1630" s="1" t="s">
        <v>4460</v>
      </c>
      <c r="C1630" s="3">
        <v>4.08493150684932</v>
      </c>
      <c r="D1630" s="4">
        <v>42746</v>
      </c>
      <c r="E1630" s="3">
        <v>2.329134276</v>
      </c>
      <c r="F1630" s="5" t="s">
        <v>4461</v>
      </c>
      <c r="G1630" s="5">
        <v>491</v>
      </c>
      <c r="H1630" s="5" t="s">
        <v>45</v>
      </c>
      <c r="I1630" s="3">
        <v>-0.738577808313308</v>
      </c>
      <c r="J1630" s="3">
        <v>85.5095541401274</v>
      </c>
      <c r="K1630" s="3">
        <v>-0.0259493123432201</v>
      </c>
      <c r="L1630" s="3">
        <v>87.2670807453416</v>
      </c>
      <c r="M1630" s="3">
        <v>-0.764145273460988</v>
      </c>
      <c r="N1630" s="3">
        <v>73.015873015873</v>
      </c>
      <c r="O1630" s="3">
        <v>-1.07839780896955</v>
      </c>
      <c r="P1630" s="3">
        <v>87.4172185430464</v>
      </c>
      <c r="Q1630" s="3">
        <v>0.0173070266528191</v>
      </c>
      <c r="R1630" s="3">
        <v>78.7671232876712</v>
      </c>
      <c r="S1630" s="3">
        <v>3.27942096327406</v>
      </c>
      <c r="T1630" s="3">
        <v>78.9077212806026</v>
      </c>
      <c r="U1630" s="3">
        <v>10.6240428790199</v>
      </c>
      <c r="V1630" s="3">
        <v>77.9193205944798</v>
      </c>
      <c r="W1630" s="3">
        <v>7.61638733705772</v>
      </c>
      <c r="X1630" s="3">
        <v>93.3649289099526</v>
      </c>
      <c r="Y1630" s="3"/>
      <c r="Z1630" s="3"/>
      <c r="AA1630" s="3">
        <v>0.0608594469115503</v>
      </c>
      <c r="AB1630" s="3">
        <v>0.0542205824924411</v>
      </c>
      <c r="AC1630" s="3">
        <v>-5.58286191226932</v>
      </c>
      <c r="AD1630" s="3">
        <v>0.442849185157228</v>
      </c>
      <c r="AE1630" s="5">
        <v>4</v>
      </c>
      <c r="AF1630" s="3">
        <v>0.212033213461558</v>
      </c>
      <c r="AG1630" s="3">
        <v>3.43807751584826</v>
      </c>
      <c r="AH1630" s="3">
        <v>5.16637818044916</v>
      </c>
      <c r="AI1630" s="3">
        <v>2.65802774985522</v>
      </c>
      <c r="AJ1630" s="3"/>
      <c r="AK1630" s="3"/>
      <c r="AL1630" s="3"/>
      <c r="AM1630" s="3">
        <v>100</v>
      </c>
      <c r="AN1630" s="5" t="s">
        <v>56</v>
      </c>
      <c r="AO1630" s="1"/>
      <c r="AP1630" s="1"/>
      <c r="AQ1630" s="1"/>
    </row>
    <row r="1631" spans="1:43">
      <c r="A1631" s="1" t="s">
        <v>4462</v>
      </c>
      <c r="B1631" s="1" t="s">
        <v>4463</v>
      </c>
      <c r="C1631" s="3">
        <v>4.1013698630137</v>
      </c>
      <c r="D1631" s="4">
        <v>42740</v>
      </c>
      <c r="E1631" s="3">
        <v>55.3787002986</v>
      </c>
      <c r="F1631" s="5" t="s">
        <v>4464</v>
      </c>
      <c r="G1631" s="5">
        <v>838</v>
      </c>
      <c r="H1631" s="5" t="s">
        <v>45</v>
      </c>
      <c r="I1631" s="3">
        <v>0.862843789322314</v>
      </c>
      <c r="J1631" s="3">
        <v>53.9808917197452</v>
      </c>
      <c r="K1631" s="3">
        <v>0.447547440028657</v>
      </c>
      <c r="L1631" s="3">
        <v>50.6211180124224</v>
      </c>
      <c r="M1631" s="3">
        <v>0.429568641489183</v>
      </c>
      <c r="N1631" s="3">
        <v>35.7142857142857</v>
      </c>
      <c r="O1631" s="3">
        <v>1.00810081008102</v>
      </c>
      <c r="P1631" s="3">
        <v>64.4039735099338</v>
      </c>
      <c r="Q1631" s="3">
        <v>0.971747345690142</v>
      </c>
      <c r="R1631" s="3">
        <v>70.7191780821918</v>
      </c>
      <c r="S1631" s="3">
        <v>5.50270275934914</v>
      </c>
      <c r="T1631" s="3">
        <v>68.1732580037665</v>
      </c>
      <c r="U1631" s="3">
        <v>16.5144127634006</v>
      </c>
      <c r="V1631" s="3">
        <v>54.140127388535</v>
      </c>
      <c r="W1631" s="3">
        <v>20.3671329652159</v>
      </c>
      <c r="X1631" s="3">
        <v>55.6872037914692</v>
      </c>
      <c r="Y1631" s="3"/>
      <c r="Z1631" s="3"/>
      <c r="AA1631" s="3">
        <v>0.183560498987889</v>
      </c>
      <c r="AB1631" s="3">
        <v>0.451005056410877</v>
      </c>
      <c r="AC1631" s="3">
        <v>-2.0325097643248</v>
      </c>
      <c r="AD1631" s="3">
        <v>3.13018663958958</v>
      </c>
      <c r="AE1631" s="5">
        <v>3</v>
      </c>
      <c r="AF1631" s="3">
        <v>0.495096248904416</v>
      </c>
      <c r="AG1631" s="3">
        <v>6.7217782781499</v>
      </c>
      <c r="AH1631" s="3">
        <v>7.75613697995194</v>
      </c>
      <c r="AI1631" s="3">
        <v>6.87512976848319</v>
      </c>
      <c r="AJ1631" s="3"/>
      <c r="AK1631" s="3"/>
      <c r="AL1631" s="3"/>
      <c r="AM1631" s="3"/>
      <c r="AN1631" s="5" t="s">
        <v>46</v>
      </c>
      <c r="AO1631" s="1"/>
      <c r="AP1631" s="1"/>
      <c r="AQ1631" s="1"/>
    </row>
    <row r="1632" spans="1:43">
      <c r="A1632" s="1" t="s">
        <v>4465</v>
      </c>
      <c r="B1632" s="1" t="s">
        <v>4466</v>
      </c>
      <c r="C1632" s="3">
        <v>4.15890410958904</v>
      </c>
      <c r="D1632" s="4">
        <v>42719</v>
      </c>
      <c r="E1632" s="3">
        <v>6.7264003128</v>
      </c>
      <c r="F1632" s="5" t="s">
        <v>4467</v>
      </c>
      <c r="G1632" s="5">
        <v>1013</v>
      </c>
      <c r="H1632" s="5" t="s">
        <v>93</v>
      </c>
      <c r="I1632" s="3">
        <v>3.02086577390221</v>
      </c>
      <c r="J1632" s="3">
        <v>68.95</v>
      </c>
      <c r="K1632" s="3">
        <v>0.899801738599972</v>
      </c>
      <c r="L1632" s="3">
        <v>71.8533201189296</v>
      </c>
      <c r="M1632" s="3">
        <v>1.98073217726396</v>
      </c>
      <c r="N1632" s="3">
        <v>54.5908183632734</v>
      </c>
      <c r="O1632" s="3">
        <v>4.83283156393598</v>
      </c>
      <c r="P1632" s="3">
        <v>75.2012072434608</v>
      </c>
      <c r="Q1632" s="3">
        <v>8.42346771550311</v>
      </c>
      <c r="R1632" s="3">
        <v>67.2858617131063</v>
      </c>
      <c r="S1632" s="3">
        <v>22.8940280486672</v>
      </c>
      <c r="T1632" s="3">
        <v>71.4663843303335</v>
      </c>
      <c r="U1632" s="3">
        <v>34.8552792498981</v>
      </c>
      <c r="V1632" s="3">
        <v>79.125138427464</v>
      </c>
      <c r="W1632" s="3">
        <v>29.2818759159746</v>
      </c>
      <c r="X1632" s="3">
        <v>84.0823970037453</v>
      </c>
      <c r="Y1632" s="3"/>
      <c r="Z1632" s="3"/>
      <c r="AA1632" s="3">
        <v>0.418600860946045</v>
      </c>
      <c r="AB1632" s="3">
        <v>0.243282642277149</v>
      </c>
      <c r="AC1632" s="3">
        <v>-7.17303629729212</v>
      </c>
      <c r="AD1632" s="3">
        <v>1.24367874435403</v>
      </c>
      <c r="AE1632" s="5">
        <v>5</v>
      </c>
      <c r="AF1632" s="3">
        <v>0.694586656320465</v>
      </c>
      <c r="AG1632" s="3">
        <v>18.9373333946126</v>
      </c>
      <c r="AH1632" s="3">
        <v>15.2674147390819</v>
      </c>
      <c r="AI1632" s="3">
        <v>8.71165093819619</v>
      </c>
      <c r="AJ1632" s="3">
        <v>6.95652148751256</v>
      </c>
      <c r="AK1632" s="3"/>
      <c r="AL1632" s="3"/>
      <c r="AM1632" s="3">
        <v>10</v>
      </c>
      <c r="AN1632" s="5" t="s">
        <v>56</v>
      </c>
      <c r="AO1632" s="1"/>
      <c r="AP1632" s="1"/>
      <c r="AQ1632" s="1"/>
    </row>
    <row r="1633" spans="1:43">
      <c r="A1633" s="1" t="s">
        <v>4468</v>
      </c>
      <c r="B1633" s="1" t="s">
        <v>4469</v>
      </c>
      <c r="C1633" s="3">
        <v>4.48219178082192</v>
      </c>
      <c r="D1633" s="4">
        <v>42601</v>
      </c>
      <c r="E1633" s="3">
        <v>6.4087599939</v>
      </c>
      <c r="F1633" s="5" t="s">
        <v>4470</v>
      </c>
      <c r="G1633" s="5">
        <v>1435</v>
      </c>
      <c r="H1633" s="5" t="s">
        <v>93</v>
      </c>
      <c r="I1633" s="3">
        <v>2.42857142857144</v>
      </c>
      <c r="J1633" s="3">
        <v>74.95</v>
      </c>
      <c r="K1633" s="3">
        <v>0.843881856540098</v>
      </c>
      <c r="L1633" s="3">
        <v>73.6372646184341</v>
      </c>
      <c r="M1633" s="3">
        <v>1.05708245243129</v>
      </c>
      <c r="N1633" s="3">
        <v>71.6566866267465</v>
      </c>
      <c r="O1633" s="3">
        <v>4.36681222707423</v>
      </c>
      <c r="P1633" s="3">
        <v>78.672032193159</v>
      </c>
      <c r="Q1633" s="3">
        <v>8.88382687927108</v>
      </c>
      <c r="R1633" s="3">
        <v>64.8606811145511</v>
      </c>
      <c r="S1633" s="3">
        <v>21.9387755102041</v>
      </c>
      <c r="T1633" s="3">
        <v>73.4250926416093</v>
      </c>
      <c r="U1633" s="3">
        <v>39.2233009708738</v>
      </c>
      <c r="V1633" s="3">
        <v>73.8095238095238</v>
      </c>
      <c r="W1633" s="3">
        <v>35.8763665158371</v>
      </c>
      <c r="X1633" s="3">
        <v>75.3433208489388</v>
      </c>
      <c r="Y1633" s="3"/>
      <c r="Z1633" s="3"/>
      <c r="AA1633" s="3">
        <v>0.402837029245571</v>
      </c>
      <c r="AB1633" s="3">
        <v>0.475006711890682</v>
      </c>
      <c r="AC1633" s="3">
        <v>-4.45542831379621</v>
      </c>
      <c r="AD1633" s="3">
        <v>2.41030658740537</v>
      </c>
      <c r="AE1633" s="5">
        <v>4</v>
      </c>
      <c r="AF1633" s="3">
        <v>0.865932807175599</v>
      </c>
      <c r="AG1633" s="3">
        <v>20.7754764710113</v>
      </c>
      <c r="AH1633" s="3">
        <v>17.1107028684478</v>
      </c>
      <c r="AI1633" s="3">
        <v>10.8256461619742</v>
      </c>
      <c r="AJ1633" s="3">
        <v>10.8652597657186</v>
      </c>
      <c r="AK1633" s="3"/>
      <c r="AL1633" s="3"/>
      <c r="AM1633" s="3">
        <v>1</v>
      </c>
      <c r="AN1633" s="5" t="s">
        <v>56</v>
      </c>
      <c r="AO1633" s="1"/>
      <c r="AP1633" s="1"/>
      <c r="AQ1633" s="1"/>
    </row>
    <row r="1634" spans="1:43">
      <c r="A1634" s="1" t="s">
        <v>4471</v>
      </c>
      <c r="B1634" s="1" t="s">
        <v>4472</v>
      </c>
      <c r="C1634" s="3">
        <v>4.46849315068493</v>
      </c>
      <c r="D1634" s="4">
        <v>42606</v>
      </c>
      <c r="E1634" s="3">
        <v>8.1856346608</v>
      </c>
      <c r="F1634" s="5" t="s">
        <v>2301</v>
      </c>
      <c r="G1634" s="5">
        <v>1632</v>
      </c>
      <c r="H1634" s="5" t="s">
        <v>93</v>
      </c>
      <c r="I1634" s="3">
        <v>4.26515930113052</v>
      </c>
      <c r="J1634" s="3">
        <v>56.75</v>
      </c>
      <c r="K1634" s="3">
        <v>0.794833581718828</v>
      </c>
      <c r="L1634" s="3">
        <v>75.3221010901883</v>
      </c>
      <c r="M1634" s="3">
        <v>1.55155155155155</v>
      </c>
      <c r="N1634" s="3">
        <v>62.9241516966068</v>
      </c>
      <c r="O1634" s="3">
        <v>6.73329826407154</v>
      </c>
      <c r="P1634" s="3">
        <v>61.5191146881288</v>
      </c>
      <c r="Q1634" s="3">
        <v>11.2390350877193</v>
      </c>
      <c r="R1634" s="3">
        <v>55.62435500516</v>
      </c>
      <c r="S1634" s="3">
        <v>30.3147077713552</v>
      </c>
      <c r="T1634" s="3">
        <v>62.2022233986236</v>
      </c>
      <c r="U1634" s="3">
        <v>80.5160142348754</v>
      </c>
      <c r="V1634" s="3">
        <v>49.6124031007752</v>
      </c>
      <c r="W1634" s="3">
        <v>68.2421227197347</v>
      </c>
      <c r="X1634" s="3">
        <v>46.0674157303371</v>
      </c>
      <c r="Y1634" s="3"/>
      <c r="Z1634" s="3"/>
      <c r="AA1634" s="3">
        <v>0.205185262135737</v>
      </c>
      <c r="AB1634" s="3">
        <v>0.201262551805807</v>
      </c>
      <c r="AC1634" s="3">
        <v>-20.6373292867982</v>
      </c>
      <c r="AD1634" s="3">
        <v>0.915715626924558</v>
      </c>
      <c r="AE1634" s="5">
        <v>3</v>
      </c>
      <c r="AF1634" s="3">
        <v>1.35443799268622</v>
      </c>
      <c r="AG1634" s="3">
        <v>22.7714921347046</v>
      </c>
      <c r="AH1634" s="3">
        <v>38.0598308663883</v>
      </c>
      <c r="AI1634" s="3">
        <v>19.4279160923268</v>
      </c>
      <c r="AJ1634" s="3">
        <v>21.4656148466746</v>
      </c>
      <c r="AK1634" s="3"/>
      <c r="AL1634" s="3"/>
      <c r="AM1634" s="3">
        <v>10</v>
      </c>
      <c r="AN1634" s="5" t="s">
        <v>56</v>
      </c>
      <c r="AO1634" s="1"/>
      <c r="AP1634" s="1"/>
      <c r="AQ1634" s="1"/>
    </row>
    <row r="1635" spans="1:43">
      <c r="A1635" s="1" t="s">
        <v>4473</v>
      </c>
      <c r="B1635" s="1" t="s">
        <v>4474</v>
      </c>
      <c r="C1635" s="3">
        <v>4.52328767123288</v>
      </c>
      <c r="D1635" s="4">
        <v>42586</v>
      </c>
      <c r="E1635" s="3">
        <v>15.5525855361</v>
      </c>
      <c r="F1635" s="5" t="s">
        <v>4475</v>
      </c>
      <c r="G1635" s="5">
        <v>1652</v>
      </c>
      <c r="H1635" s="5" t="s">
        <v>50</v>
      </c>
      <c r="I1635" s="3">
        <v>-0.0866801502456024</v>
      </c>
      <c r="J1635" s="3">
        <v>78.383206788745</v>
      </c>
      <c r="K1635" s="3">
        <v>0</v>
      </c>
      <c r="L1635" s="3">
        <v>43.3820274457725</v>
      </c>
      <c r="M1635" s="3">
        <v>-0.240407731512656</v>
      </c>
      <c r="N1635" s="3">
        <v>78.3615316117542</v>
      </c>
      <c r="O1635" s="3">
        <v>0.711324487242576</v>
      </c>
      <c r="P1635" s="3">
        <v>45.317496573778</v>
      </c>
      <c r="Q1635" s="3">
        <v>1.02013652093283</v>
      </c>
      <c r="R1635" s="3">
        <v>61.0333172380493</v>
      </c>
      <c r="S1635" s="3">
        <v>0.586408237043713</v>
      </c>
      <c r="T1635" s="3">
        <v>89.4915254237288</v>
      </c>
      <c r="U1635" s="3">
        <v>5.54245491062051</v>
      </c>
      <c r="V1635" s="3">
        <v>69.0402476780186</v>
      </c>
      <c r="W1635" s="3">
        <v>13.7354445816131</v>
      </c>
      <c r="X1635" s="3">
        <v>48.0043149946063</v>
      </c>
      <c r="Y1635" s="3"/>
      <c r="Z1635" s="3"/>
      <c r="AA1635" s="3">
        <v>-0.0572986225675263</v>
      </c>
      <c r="AB1635" s="3">
        <v>0.348734580933211</v>
      </c>
      <c r="AC1635" s="3">
        <v>-3.22309417040359</v>
      </c>
      <c r="AD1635" s="3">
        <v>1.35750209399569</v>
      </c>
      <c r="AE1635" s="5">
        <v>4</v>
      </c>
      <c r="AF1635" s="3">
        <v>0.354052647877578</v>
      </c>
      <c r="AG1635" s="3">
        <v>1.50683636657198</v>
      </c>
      <c r="AH1635" s="3">
        <v>2.9895436869563</v>
      </c>
      <c r="AI1635" s="3">
        <v>4.5028556707938</v>
      </c>
      <c r="AJ1635" s="3">
        <v>3.57182821205977</v>
      </c>
      <c r="AK1635" s="3"/>
      <c r="AL1635" s="3"/>
      <c r="AM1635" s="3">
        <v>1</v>
      </c>
      <c r="AN1635" s="5" t="s">
        <v>56</v>
      </c>
      <c r="AO1635" s="1"/>
      <c r="AP1635" s="1"/>
      <c r="AQ1635" s="1"/>
    </row>
    <row r="1636" spans="1:43">
      <c r="A1636" s="1" t="s">
        <v>4476</v>
      </c>
      <c r="B1636" s="1" t="s">
        <v>4477</v>
      </c>
      <c r="C1636" s="3">
        <v>4.18082191780822</v>
      </c>
      <c r="D1636" s="4">
        <v>42711</v>
      </c>
      <c r="E1636" s="3">
        <v>0.0268466254</v>
      </c>
      <c r="F1636" s="5" t="s">
        <v>4478</v>
      </c>
      <c r="G1636" s="5">
        <v>526</v>
      </c>
      <c r="H1636" s="5" t="s">
        <v>45</v>
      </c>
      <c r="I1636" s="3">
        <v>-0.46515870120395</v>
      </c>
      <c r="J1636" s="3">
        <v>83.2802547770701</v>
      </c>
      <c r="K1636" s="3">
        <v>-0.0366401025922832</v>
      </c>
      <c r="L1636" s="3">
        <v>88.1987577639752</v>
      </c>
      <c r="M1636" s="3">
        <v>-0.583037259724876</v>
      </c>
      <c r="N1636" s="3">
        <v>69.6825396825397</v>
      </c>
      <c r="O1636" s="3">
        <v>-0.310587375536683</v>
      </c>
      <c r="P1636" s="3">
        <v>83.7748344370861</v>
      </c>
      <c r="Q1636" s="3">
        <v>-0.51959890610757</v>
      </c>
      <c r="R1636" s="3">
        <v>82.5342465753425</v>
      </c>
      <c r="S1636" s="3">
        <v>2.60436254230912</v>
      </c>
      <c r="T1636" s="3">
        <v>83.6158192090395</v>
      </c>
      <c r="U1636" s="3">
        <v>3.16695027415389</v>
      </c>
      <c r="V1636" s="3">
        <v>97.6645435244161</v>
      </c>
      <c r="W1636" s="3">
        <v>7.74015203870076</v>
      </c>
      <c r="X1636" s="3">
        <v>93.1279620853081</v>
      </c>
      <c r="Y1636" s="3"/>
      <c r="Z1636" s="3"/>
      <c r="AA1636" s="3">
        <v>0.0531746595236344</v>
      </c>
      <c r="AB1636" s="3">
        <v>0.0930906806479565</v>
      </c>
      <c r="AC1636" s="3">
        <v>-3.2285471537808</v>
      </c>
      <c r="AD1636" s="3">
        <v>0.777923321777247</v>
      </c>
      <c r="AE1636" s="5">
        <v>3</v>
      </c>
      <c r="AF1636" s="3">
        <v>0.205607754839613</v>
      </c>
      <c r="AG1636" s="3">
        <v>2.48487284046148</v>
      </c>
      <c r="AH1636" s="3">
        <v>1.71643885988644</v>
      </c>
      <c r="AI1636" s="3">
        <v>2.64807995572522</v>
      </c>
      <c r="AJ1636" s="3">
        <v>2.12432307558161</v>
      </c>
      <c r="AK1636" s="3"/>
      <c r="AL1636" s="3"/>
      <c r="AM1636" s="3"/>
      <c r="AN1636" s="5" t="s">
        <v>46</v>
      </c>
      <c r="AO1636" s="1"/>
      <c r="AP1636" s="1"/>
      <c r="AQ1636" s="1"/>
    </row>
    <row r="1637" spans="1:43">
      <c r="A1637" s="1" t="s">
        <v>4479</v>
      </c>
      <c r="B1637" s="1" t="s">
        <v>4480</v>
      </c>
      <c r="C1637" s="3">
        <v>4.2986301369863</v>
      </c>
      <c r="D1637" s="4">
        <v>42668</v>
      </c>
      <c r="E1637" s="3">
        <v>3.0847492177</v>
      </c>
      <c r="F1637" s="5" t="s">
        <v>4481</v>
      </c>
      <c r="G1637" s="5">
        <v>552</v>
      </c>
      <c r="H1637" s="5" t="s">
        <v>93</v>
      </c>
      <c r="I1637" s="3">
        <v>6.05543047900008</v>
      </c>
      <c r="J1637" s="3">
        <v>48.7</v>
      </c>
      <c r="K1637" s="3">
        <v>2.89221962792799</v>
      </c>
      <c r="L1637" s="3">
        <v>29.9306243805748</v>
      </c>
      <c r="M1637" s="3">
        <v>3.17196586360547</v>
      </c>
      <c r="N1637" s="3">
        <v>41.2175648702595</v>
      </c>
      <c r="O1637" s="3">
        <v>9.7886361809853</v>
      </c>
      <c r="P1637" s="3">
        <v>51.056338028169</v>
      </c>
      <c r="Q1637" s="3">
        <v>18.7706485828552</v>
      </c>
      <c r="R1637" s="3">
        <v>39.8864809081527</v>
      </c>
      <c r="S1637" s="3">
        <v>40.9513000412712</v>
      </c>
      <c r="T1637" s="3">
        <v>50.926416093171</v>
      </c>
      <c r="U1637" s="3">
        <v>69.7862291822023</v>
      </c>
      <c r="V1637" s="3">
        <v>55.1495016611296</v>
      </c>
      <c r="W1637" s="3">
        <v>50.3356443270607</v>
      </c>
      <c r="X1637" s="3">
        <v>58.9887640449438</v>
      </c>
      <c r="Y1637" s="3"/>
      <c r="Z1637" s="3"/>
      <c r="AA1637" s="3">
        <v>0.290723681960204</v>
      </c>
      <c r="AB1637" s="3">
        <v>0.160431082997326</v>
      </c>
      <c r="AC1637" s="3">
        <v>-22.011030135907</v>
      </c>
      <c r="AD1637" s="3">
        <v>0.660049177241506</v>
      </c>
      <c r="AE1637" s="5">
        <v>10</v>
      </c>
      <c r="AF1637" s="3">
        <v>0.96716736272381</v>
      </c>
      <c r="AG1637" s="3">
        <v>33.3649329243789</v>
      </c>
      <c r="AH1637" s="3">
        <v>29.3479196769491</v>
      </c>
      <c r="AI1637" s="3">
        <v>10.3763137165692</v>
      </c>
      <c r="AJ1637" s="3">
        <v>8.64793789177132</v>
      </c>
      <c r="AK1637" s="3"/>
      <c r="AL1637" s="3"/>
      <c r="AM1637" s="3">
        <v>100</v>
      </c>
      <c r="AN1637" s="5" t="s">
        <v>56</v>
      </c>
      <c r="AO1637" s="1"/>
      <c r="AP1637" s="1"/>
      <c r="AQ1637" s="1"/>
    </row>
    <row r="1638" spans="1:43">
      <c r="A1638" s="1" t="s">
        <v>4482</v>
      </c>
      <c r="B1638" s="1" t="s">
        <v>4483</v>
      </c>
      <c r="C1638" s="3">
        <v>4.13698630136986</v>
      </c>
      <c r="D1638" s="4">
        <v>42727</v>
      </c>
      <c r="E1638" s="3">
        <v>8.1911582844</v>
      </c>
      <c r="F1638" s="5" t="s">
        <v>4484</v>
      </c>
      <c r="G1638" s="5">
        <v>1492</v>
      </c>
      <c r="H1638" s="5" t="s">
        <v>226</v>
      </c>
      <c r="I1638" s="3">
        <v>4.705282826567</v>
      </c>
      <c r="J1638" s="3">
        <v>10.3840682788051</v>
      </c>
      <c r="K1638" s="3">
        <v>0.834287583837722</v>
      </c>
      <c r="L1638" s="3">
        <v>33.4656084656085</v>
      </c>
      <c r="M1638" s="3">
        <v>3.11140849782535</v>
      </c>
      <c r="N1638" s="3">
        <v>5.50070521861777</v>
      </c>
      <c r="O1638" s="3">
        <v>8.0171733987558</v>
      </c>
      <c r="P1638" s="3">
        <v>11.3207547169811</v>
      </c>
      <c r="Q1638" s="3">
        <v>9.31016137613052</v>
      </c>
      <c r="R1638" s="3">
        <v>23.3576642335766</v>
      </c>
      <c r="S1638" s="3">
        <v>11.0330541295145</v>
      </c>
      <c r="T1638" s="3">
        <v>69.4148936170213</v>
      </c>
      <c r="U1638" s="3">
        <v>13.4234980218971</v>
      </c>
      <c r="V1638" s="3">
        <v>86.4583333333333</v>
      </c>
      <c r="W1638" s="3">
        <v>18.6411317486286</v>
      </c>
      <c r="X1638" s="3">
        <v>80.7531380753138</v>
      </c>
      <c r="Y1638" s="3"/>
      <c r="Z1638" s="3"/>
      <c r="AA1638" s="3">
        <v>0.270054264082339</v>
      </c>
      <c r="AB1638" s="3">
        <v>0.408034331715357</v>
      </c>
      <c r="AC1638" s="3">
        <v>-1.8782014797951</v>
      </c>
      <c r="AD1638" s="3">
        <v>3.11586493689401</v>
      </c>
      <c r="AE1638" s="5">
        <v>3</v>
      </c>
      <c r="AF1638" s="3">
        <v>0.427384592114556</v>
      </c>
      <c r="AG1638" s="3">
        <v>10.0384807399349</v>
      </c>
      <c r="AH1638" s="3">
        <v>6.14102166843062</v>
      </c>
      <c r="AI1638" s="3">
        <v>5.58093213780713</v>
      </c>
      <c r="AJ1638" s="3">
        <v>5.10779136932182</v>
      </c>
      <c r="AK1638" s="3"/>
      <c r="AL1638" s="3"/>
      <c r="AM1638" s="3">
        <v>500</v>
      </c>
      <c r="AN1638" s="5" t="s">
        <v>56</v>
      </c>
      <c r="AO1638" s="1"/>
      <c r="AP1638" s="1"/>
      <c r="AQ1638" s="1"/>
    </row>
    <row r="1639" spans="1:43">
      <c r="A1639" s="1" t="s">
        <v>4485</v>
      </c>
      <c r="B1639" s="1" t="s">
        <v>4486</v>
      </c>
      <c r="C1639" s="3">
        <v>4.37534246575343</v>
      </c>
      <c r="D1639" s="4">
        <v>42640</v>
      </c>
      <c r="E1639" s="3">
        <v>7.729034247</v>
      </c>
      <c r="F1639" s="5" t="s">
        <v>4487</v>
      </c>
      <c r="G1639" s="5">
        <v>1598</v>
      </c>
      <c r="H1639" s="5" t="s">
        <v>93</v>
      </c>
      <c r="I1639" s="3">
        <v>11.2480901954586</v>
      </c>
      <c r="J1639" s="3">
        <v>24.8</v>
      </c>
      <c r="K1639" s="3">
        <v>3.91732283464567</v>
      </c>
      <c r="L1639" s="3">
        <v>13.7760158572844</v>
      </c>
      <c r="M1639" s="3">
        <v>5.92956757299087</v>
      </c>
      <c r="N1639" s="3">
        <v>24.3512974051896</v>
      </c>
      <c r="O1639" s="3">
        <v>18.9164836402546</v>
      </c>
      <c r="P1639" s="3">
        <v>26.5593561368209</v>
      </c>
      <c r="Q1639" s="3">
        <v>29.928624169333</v>
      </c>
      <c r="R1639" s="3">
        <v>17.6986584107327</v>
      </c>
      <c r="S1639" s="3">
        <v>80.5712331109971</v>
      </c>
      <c r="T1639" s="3">
        <v>14.3462149285336</v>
      </c>
      <c r="U1639" s="3">
        <v>140.857762062279</v>
      </c>
      <c r="V1639" s="3">
        <v>24.031007751938</v>
      </c>
      <c r="W1639" s="3">
        <v>104.19688618122</v>
      </c>
      <c r="X1639" s="3">
        <v>28.4019975031211</v>
      </c>
      <c r="Y1639" s="3"/>
      <c r="Z1639" s="3"/>
      <c r="AA1639" s="3">
        <v>0.350300223275875</v>
      </c>
      <c r="AB1639" s="3">
        <v>0.232777871917136</v>
      </c>
      <c r="AC1639" s="3">
        <v>-30.9219734079776</v>
      </c>
      <c r="AD1639" s="3">
        <v>0.867094456740509</v>
      </c>
      <c r="AE1639" s="5">
        <v>5</v>
      </c>
      <c r="AF1639" s="3">
        <v>1.84726418114043</v>
      </c>
      <c r="AG1639" s="3">
        <v>70.4816066430672</v>
      </c>
      <c r="AH1639" s="3">
        <v>60.4152100314269</v>
      </c>
      <c r="AI1639" s="3">
        <v>24.5979685258746</v>
      </c>
      <c r="AJ1639" s="3">
        <v>21.7951690671432</v>
      </c>
      <c r="AK1639" s="3"/>
      <c r="AL1639" s="3"/>
      <c r="AM1639" s="3"/>
      <c r="AN1639" s="5" t="s">
        <v>46</v>
      </c>
      <c r="AO1639" s="1"/>
      <c r="AP1639" s="1"/>
      <c r="AQ1639" s="1"/>
    </row>
    <row r="1640" spans="1:43">
      <c r="A1640" s="1" t="s">
        <v>4488</v>
      </c>
      <c r="B1640" s="1" t="s">
        <v>4489</v>
      </c>
      <c r="C1640" s="3">
        <v>4.07945205479452</v>
      </c>
      <c r="D1640" s="4">
        <v>42748</v>
      </c>
      <c r="E1640" s="3">
        <v>2.6820803135</v>
      </c>
      <c r="F1640" s="5" t="s">
        <v>4490</v>
      </c>
      <c r="G1640" s="5">
        <v>1490</v>
      </c>
      <c r="H1640" s="5" t="s">
        <v>93</v>
      </c>
      <c r="I1640" s="3">
        <v>9.09090909090908</v>
      </c>
      <c r="J1640" s="3">
        <v>34.3</v>
      </c>
      <c r="K1640" s="3">
        <v>1.88375462888424</v>
      </c>
      <c r="L1640" s="3">
        <v>45.8374628344896</v>
      </c>
      <c r="M1640" s="3">
        <v>7.09087832120494</v>
      </c>
      <c r="N1640" s="3">
        <v>16.2175648702595</v>
      </c>
      <c r="O1640" s="3">
        <v>14.7138799927488</v>
      </c>
      <c r="P1640" s="3">
        <v>39.2857142857143</v>
      </c>
      <c r="Q1640" s="3">
        <v>15.3902261123268</v>
      </c>
      <c r="R1640" s="3">
        <v>46.4396284829721</v>
      </c>
      <c r="S1640" s="3">
        <v>57.6351407456614</v>
      </c>
      <c r="T1640" s="3">
        <v>34.356802541027</v>
      </c>
      <c r="U1640" s="3">
        <v>127.314247819083</v>
      </c>
      <c r="V1640" s="3">
        <v>29.4019933554817</v>
      </c>
      <c r="W1640" s="3">
        <v>104.622788425539</v>
      </c>
      <c r="X1640" s="3">
        <v>28.2147315855181</v>
      </c>
      <c r="Y1640" s="3"/>
      <c r="Z1640" s="3"/>
      <c r="AA1640" s="3">
        <v>0.288567158848074</v>
      </c>
      <c r="AB1640" s="3">
        <v>0.272363924457406</v>
      </c>
      <c r="AC1640" s="3">
        <v>-24.4950389794472</v>
      </c>
      <c r="AD1640" s="3">
        <v>1.09819036358923</v>
      </c>
      <c r="AE1640" s="5">
        <v>5</v>
      </c>
      <c r="AF1640" s="3">
        <v>1.92034587842336</v>
      </c>
      <c r="AG1640" s="3">
        <v>49.8346639109752</v>
      </c>
      <c r="AH1640" s="3">
        <v>52.9846089713875</v>
      </c>
      <c r="AI1640" s="3">
        <v>24.0819855316003</v>
      </c>
      <c r="AJ1640" s="3"/>
      <c r="AK1640" s="3"/>
      <c r="AL1640" s="3"/>
      <c r="AM1640" s="3">
        <v>100</v>
      </c>
      <c r="AN1640" s="5" t="s">
        <v>56</v>
      </c>
      <c r="AO1640" s="1"/>
      <c r="AP1640" s="1"/>
      <c r="AQ1640" s="1"/>
    </row>
    <row r="1641" spans="1:43">
      <c r="A1641" s="1" t="s">
        <v>4491</v>
      </c>
      <c r="B1641" s="1" t="s">
        <v>4492</v>
      </c>
      <c r="C1641" s="3">
        <v>4.43561643835616</v>
      </c>
      <c r="D1641" s="4">
        <v>42618</v>
      </c>
      <c r="E1641" s="3">
        <v>2.6289729219</v>
      </c>
      <c r="F1641" s="5" t="s">
        <v>1996</v>
      </c>
      <c r="G1641" s="5">
        <v>502</v>
      </c>
      <c r="H1641" s="5" t="s">
        <v>45</v>
      </c>
      <c r="I1641" s="3">
        <v>4.72360339280491</v>
      </c>
      <c r="J1641" s="3">
        <v>4.77707006369427</v>
      </c>
      <c r="K1641" s="3">
        <v>0.68189806678381</v>
      </c>
      <c r="L1641" s="3">
        <v>33.8509316770186</v>
      </c>
      <c r="M1641" s="3">
        <v>1.05129471530374</v>
      </c>
      <c r="N1641" s="3">
        <v>20.3174603174603</v>
      </c>
      <c r="O1641" s="3">
        <v>8.62343572241182</v>
      </c>
      <c r="P1641" s="3">
        <v>4.47019867549669</v>
      </c>
      <c r="Q1641" s="3">
        <v>11.1352525801195</v>
      </c>
      <c r="R1641" s="3">
        <v>4.45205479452055</v>
      </c>
      <c r="S1641" s="3">
        <v>18.5988737992713</v>
      </c>
      <c r="T1641" s="3">
        <v>9.98116760828625</v>
      </c>
      <c r="U1641" s="3">
        <v>45.1928786</v>
      </c>
      <c r="V1641" s="3">
        <v>7.00636942675159</v>
      </c>
      <c r="W1641" s="3">
        <v>48.502614284943</v>
      </c>
      <c r="X1641" s="3">
        <v>5.45023696682464</v>
      </c>
      <c r="Y1641" s="3"/>
      <c r="Z1641" s="3"/>
      <c r="AA1641" s="3">
        <v>0.171039300830192</v>
      </c>
      <c r="AB1641" s="3">
        <v>0.290310008152452</v>
      </c>
      <c r="AC1641" s="3">
        <v>-10.0746268656716</v>
      </c>
      <c r="AD1641" s="3">
        <v>1.3957667963206</v>
      </c>
      <c r="AE1641" s="5">
        <v>2</v>
      </c>
      <c r="AF1641" s="3">
        <v>1.08319627227984</v>
      </c>
      <c r="AG1641" s="3">
        <v>19.7360399172062</v>
      </c>
      <c r="AH1641" s="3">
        <v>20.2066411004897</v>
      </c>
      <c r="AI1641" s="3">
        <v>12.7703459318553</v>
      </c>
      <c r="AJ1641" s="3">
        <v>10.9074583643226</v>
      </c>
      <c r="AK1641" s="3"/>
      <c r="AL1641" s="3"/>
      <c r="AM1641" s="3"/>
      <c r="AN1641" s="5" t="s">
        <v>46</v>
      </c>
      <c r="AO1641" s="1"/>
      <c r="AP1641" s="1"/>
      <c r="AQ1641" s="1"/>
    </row>
    <row r="1642" spans="1:43">
      <c r="A1642" s="1" t="s">
        <v>4493</v>
      </c>
      <c r="B1642" s="1" t="s">
        <v>4494</v>
      </c>
      <c r="C1642" s="3">
        <v>4.38904109589041</v>
      </c>
      <c r="D1642" s="4">
        <v>42635</v>
      </c>
      <c r="E1642" s="3">
        <v>18.8318155066</v>
      </c>
      <c r="F1642" s="5" t="s">
        <v>4495</v>
      </c>
      <c r="G1642" s="5">
        <v>1112</v>
      </c>
      <c r="H1642" s="5" t="s">
        <v>45</v>
      </c>
      <c r="I1642" s="3">
        <v>1.39443855500286</v>
      </c>
      <c r="J1642" s="3">
        <v>43.312101910828</v>
      </c>
      <c r="K1642" s="3">
        <v>0.387534312933969</v>
      </c>
      <c r="L1642" s="3">
        <v>54.8136645962733</v>
      </c>
      <c r="M1642" s="3">
        <v>-0.288692862870894</v>
      </c>
      <c r="N1642" s="3">
        <v>60</v>
      </c>
      <c r="O1642" s="3">
        <v>2.97308488612837</v>
      </c>
      <c r="P1642" s="3">
        <v>35.2649006622517</v>
      </c>
      <c r="Q1642" s="3">
        <v>3.80697946234764</v>
      </c>
      <c r="R1642" s="3">
        <v>35.445205479452</v>
      </c>
      <c r="S1642" s="3">
        <v>7.30065585088022</v>
      </c>
      <c r="T1642" s="3">
        <v>55.3672316384181</v>
      </c>
      <c r="U1642" s="3">
        <v>17.3350948381617</v>
      </c>
      <c r="V1642" s="3">
        <v>51.1677282377919</v>
      </c>
      <c r="W1642" s="3">
        <v>21.651501809999</v>
      </c>
      <c r="X1642" s="3">
        <v>49.0521327014218</v>
      </c>
      <c r="Y1642" s="3"/>
      <c r="Z1642" s="3"/>
      <c r="AA1642" s="3">
        <v>0.104139831578616</v>
      </c>
      <c r="AB1642" s="3">
        <v>0.194727639454591</v>
      </c>
      <c r="AC1642" s="3">
        <v>-5.4726368159204</v>
      </c>
      <c r="AD1642" s="3">
        <v>1.2312928533661</v>
      </c>
      <c r="AE1642" s="5">
        <v>4</v>
      </c>
      <c r="AF1642" s="3">
        <v>0.491534096219639</v>
      </c>
      <c r="AG1642" s="3">
        <v>6.50330606943157</v>
      </c>
      <c r="AH1642" s="3">
        <v>8.76794791227271</v>
      </c>
      <c r="AI1642" s="3">
        <v>5.96746203639951</v>
      </c>
      <c r="AJ1642" s="3">
        <v>6.04142449049925</v>
      </c>
      <c r="AK1642" s="3"/>
      <c r="AL1642" s="3"/>
      <c r="AM1642" s="3"/>
      <c r="AN1642" s="5" t="s">
        <v>46</v>
      </c>
      <c r="AO1642" s="1"/>
      <c r="AP1642" s="1"/>
      <c r="AQ1642" s="1"/>
    </row>
    <row r="1643" spans="1:43">
      <c r="A1643" s="1" t="s">
        <v>4496</v>
      </c>
      <c r="B1643" s="1" t="s">
        <v>4497</v>
      </c>
      <c r="C1643" s="3">
        <v>4.50684931506849</v>
      </c>
      <c r="D1643" s="4">
        <v>42592</v>
      </c>
      <c r="E1643" s="3">
        <v>9.1244352764</v>
      </c>
      <c r="F1643" s="5" t="s">
        <v>2143</v>
      </c>
      <c r="G1643" s="5">
        <v>1646</v>
      </c>
      <c r="H1643" s="5" t="s">
        <v>93</v>
      </c>
      <c r="I1643" s="3">
        <v>3.23142486566611</v>
      </c>
      <c r="J1643" s="3">
        <v>66.1</v>
      </c>
      <c r="K1643" s="3">
        <v>0.777801895666</v>
      </c>
      <c r="L1643" s="3">
        <v>75.9167492566898</v>
      </c>
      <c r="M1643" s="3">
        <v>1.76816571073686</v>
      </c>
      <c r="N1643" s="3">
        <v>57.5848303393214</v>
      </c>
      <c r="O1643" s="3">
        <v>5.20809728831482</v>
      </c>
      <c r="P1643" s="3">
        <v>71.579476861167</v>
      </c>
      <c r="Q1643" s="3">
        <v>7.25781610965655</v>
      </c>
      <c r="R1643" s="3">
        <v>74.9226006191951</v>
      </c>
      <c r="S1643" s="3">
        <v>16.1288977822244</v>
      </c>
      <c r="T1643" s="3">
        <v>84.3832715722605</v>
      </c>
      <c r="U1643" s="3">
        <v>24.5284036999181</v>
      </c>
      <c r="V1643" s="3">
        <v>90.6976744186046</v>
      </c>
      <c r="W1643" s="3">
        <v>31.196606625939</v>
      </c>
      <c r="X1643" s="3">
        <v>81.210986267166</v>
      </c>
      <c r="Y1643" s="3"/>
      <c r="Z1643" s="3"/>
      <c r="AA1643" s="3">
        <v>0.325393102077899</v>
      </c>
      <c r="AB1643" s="3">
        <v>0.459868951546412</v>
      </c>
      <c r="AC1643" s="3">
        <v>-3.98683247988296</v>
      </c>
      <c r="AD1643" s="3">
        <v>2.37157363808461</v>
      </c>
      <c r="AE1643" s="5">
        <v>3</v>
      </c>
      <c r="AF1643" s="3">
        <v>0.678926585241069</v>
      </c>
      <c r="AG1643" s="3">
        <v>14.2528698752787</v>
      </c>
      <c r="AH1643" s="3">
        <v>10.7008859403948</v>
      </c>
      <c r="AI1643" s="3">
        <v>8.04053332470311</v>
      </c>
      <c r="AJ1643" s="3">
        <v>9.41573794915922</v>
      </c>
      <c r="AK1643" s="3"/>
      <c r="AL1643" s="3"/>
      <c r="AM1643" s="3">
        <v>100</v>
      </c>
      <c r="AN1643" s="5" t="s">
        <v>56</v>
      </c>
      <c r="AO1643" s="1"/>
      <c r="AP1643" s="1"/>
      <c r="AQ1643" s="1"/>
    </row>
    <row r="1644" spans="1:43">
      <c r="A1644" s="1" t="s">
        <v>4498</v>
      </c>
      <c r="B1644" s="1" t="s">
        <v>4499</v>
      </c>
      <c r="C1644" s="3">
        <v>4.43013698630137</v>
      </c>
      <c r="D1644" s="4">
        <v>42620</v>
      </c>
      <c r="E1644" s="3">
        <v>0.9374449011</v>
      </c>
      <c r="F1644" s="5" t="s">
        <v>4500</v>
      </c>
      <c r="G1644" s="5">
        <v>748</v>
      </c>
      <c r="H1644" s="5" t="s">
        <v>191</v>
      </c>
      <c r="I1644" s="3">
        <v>13.2553371125317</v>
      </c>
      <c r="J1644" s="3">
        <v>28.9330922242315</v>
      </c>
      <c r="K1644" s="3">
        <v>3.79131203713938</v>
      </c>
      <c r="L1644" s="3">
        <v>21.2328767123288</v>
      </c>
      <c r="M1644" s="3">
        <v>6.94151813678036</v>
      </c>
      <c r="N1644" s="3">
        <v>35.4954954954955</v>
      </c>
      <c r="O1644" s="3">
        <v>22.6408933585842</v>
      </c>
      <c r="P1644" s="3">
        <v>33.5238095238095</v>
      </c>
      <c r="Q1644" s="3">
        <v>18.4334994008955</v>
      </c>
      <c r="R1644" s="3">
        <v>61.2159329140461</v>
      </c>
      <c r="S1644" s="3">
        <v>84.2621664050235</v>
      </c>
      <c r="T1644" s="3">
        <v>28.1862745098039</v>
      </c>
      <c r="U1644" s="3">
        <v>204.326689353427</v>
      </c>
      <c r="V1644" s="3">
        <v>20.8211143695015</v>
      </c>
      <c r="W1644" s="3">
        <v>133.262948702025</v>
      </c>
      <c r="X1644" s="3">
        <v>43.4628975265018</v>
      </c>
      <c r="Y1644" s="3"/>
      <c r="Z1644" s="3"/>
      <c r="AA1644" s="3">
        <v>0.306897567548338</v>
      </c>
      <c r="AB1644" s="3">
        <v>0.224379050881807</v>
      </c>
      <c r="AC1644" s="3">
        <v>-40.6204906204906</v>
      </c>
      <c r="AD1644" s="3">
        <v>0.801409694335542</v>
      </c>
      <c r="AE1644" s="5">
        <v>7</v>
      </c>
      <c r="AF1644" s="3">
        <v>2.17971745589636</v>
      </c>
      <c r="AG1644" s="3">
        <v>80.4265848354255</v>
      </c>
      <c r="AH1644" s="3">
        <v>75.0412894636253</v>
      </c>
      <c r="AI1644" s="3">
        <v>28.0691450633382</v>
      </c>
      <c r="AJ1644" s="3">
        <v>22.0616823527263</v>
      </c>
      <c r="AK1644" s="3"/>
      <c r="AL1644" s="3"/>
      <c r="AM1644" s="3"/>
      <c r="AN1644" s="5" t="s">
        <v>46</v>
      </c>
      <c r="AO1644" s="1"/>
      <c r="AP1644" s="1"/>
      <c r="AQ1644" s="1"/>
    </row>
    <row r="1645" spans="1:43">
      <c r="A1645" s="1" t="s">
        <v>4501</v>
      </c>
      <c r="B1645" s="1" t="s">
        <v>4502</v>
      </c>
      <c r="C1645" s="3">
        <v>4.50958904109589</v>
      </c>
      <c r="D1645" s="4">
        <v>42591</v>
      </c>
      <c r="E1645" s="3">
        <v>0.007576226</v>
      </c>
      <c r="F1645" s="5" t="s">
        <v>3559</v>
      </c>
      <c r="G1645" s="5">
        <v>778</v>
      </c>
      <c r="H1645" s="5" t="s">
        <v>50</v>
      </c>
      <c r="I1645" s="3">
        <v>0.485618229361218</v>
      </c>
      <c r="J1645" s="3">
        <v>5.0915587315766</v>
      </c>
      <c r="K1645" s="3">
        <v>0.111648678823973</v>
      </c>
      <c r="L1645" s="3">
        <v>2.12483399734396</v>
      </c>
      <c r="M1645" s="3">
        <v>0.363772036190639</v>
      </c>
      <c r="N1645" s="3">
        <v>2.493321460374</v>
      </c>
      <c r="O1645" s="3">
        <v>5.1579392822368</v>
      </c>
      <c r="P1645" s="3">
        <v>0.182731841023298</v>
      </c>
      <c r="Q1645" s="3">
        <v>5.5573121162038</v>
      </c>
      <c r="R1645" s="3">
        <v>0.289715113471753</v>
      </c>
      <c r="S1645" s="3">
        <v>5.45849116817011</v>
      </c>
      <c r="T1645" s="3">
        <v>1.52542372881356</v>
      </c>
      <c r="U1645" s="3">
        <v>8.84046675688116</v>
      </c>
      <c r="V1645" s="3">
        <v>11.8421052631579</v>
      </c>
      <c r="W1645" s="3">
        <v>15.200910882974</v>
      </c>
      <c r="X1645" s="3">
        <v>27.831715210356</v>
      </c>
      <c r="Y1645" s="3"/>
      <c r="Z1645" s="3"/>
      <c r="AA1645" s="3">
        <v>0.117539666886283</v>
      </c>
      <c r="AB1645" s="3">
        <v>0.529453175213513</v>
      </c>
      <c r="AC1645" s="3">
        <v>-2.68696635024819</v>
      </c>
      <c r="AD1645" s="3">
        <v>1.79418600757129</v>
      </c>
      <c r="AE1645" s="5">
        <v>4</v>
      </c>
      <c r="AF1645" s="3">
        <v>0.395094705159261</v>
      </c>
      <c r="AG1645" s="3">
        <v>5.91537655495178</v>
      </c>
      <c r="AH1645" s="3">
        <v>4.49014898031865</v>
      </c>
      <c r="AI1645" s="3">
        <v>4.9693818505629</v>
      </c>
      <c r="AJ1645" s="3">
        <v>4.39742081140759</v>
      </c>
      <c r="AK1645" s="3"/>
      <c r="AL1645" s="3"/>
      <c r="AM1645" s="3"/>
      <c r="AN1645" s="5" t="s">
        <v>46</v>
      </c>
      <c r="AO1645" s="1"/>
      <c r="AP1645" s="1"/>
      <c r="AQ1645" s="1"/>
    </row>
    <row r="1646" spans="1:43">
      <c r="A1646" s="1" t="s">
        <v>4503</v>
      </c>
      <c r="B1646" s="1" t="s">
        <v>4504</v>
      </c>
      <c r="C1646" s="3">
        <v>4.39452054794521</v>
      </c>
      <c r="D1646" s="4">
        <v>42633</v>
      </c>
      <c r="E1646" s="3">
        <v>3.3762267623</v>
      </c>
      <c r="F1646" s="5" t="s">
        <v>4505</v>
      </c>
      <c r="G1646" s="5">
        <v>146</v>
      </c>
      <c r="H1646" s="5" t="s">
        <v>93</v>
      </c>
      <c r="I1646" s="3">
        <v>0.778558633043948</v>
      </c>
      <c r="J1646" s="3">
        <v>90.05</v>
      </c>
      <c r="K1646" s="3">
        <v>0.281091457562045</v>
      </c>
      <c r="L1646" s="3">
        <v>89.3954410307235</v>
      </c>
      <c r="M1646" s="3">
        <v>-1.81244545881722</v>
      </c>
      <c r="N1646" s="3">
        <v>92.0159680638723</v>
      </c>
      <c r="O1646" s="3">
        <v>-1.10209601081813</v>
      </c>
      <c r="P1646" s="3">
        <v>97.0824949698189</v>
      </c>
      <c r="Q1646" s="3">
        <v>-4.12925214655569</v>
      </c>
      <c r="R1646" s="3">
        <v>96.7492260061919</v>
      </c>
      <c r="S1646" s="3">
        <v>26.4108547230144</v>
      </c>
      <c r="T1646" s="3">
        <v>66.1725780836421</v>
      </c>
      <c r="U1646" s="3">
        <v>84.3352236925016</v>
      </c>
      <c r="V1646" s="3">
        <v>47.5083056478405</v>
      </c>
      <c r="W1646" s="3">
        <v>49.2855684833639</v>
      </c>
      <c r="X1646" s="3">
        <v>59.8626716604245</v>
      </c>
      <c r="Y1646" s="3"/>
      <c r="Z1646" s="3"/>
      <c r="AA1646" s="3">
        <v>0.137878020550939</v>
      </c>
      <c r="AB1646" s="3">
        <v>0.140520791666114</v>
      </c>
      <c r="AC1646" s="3">
        <v>-31.5759529679499</v>
      </c>
      <c r="AD1646" s="3">
        <v>0.451659220663727</v>
      </c>
      <c r="AE1646" s="5">
        <v>4</v>
      </c>
      <c r="AF1646" s="3">
        <v>1.14024381187089</v>
      </c>
      <c r="AG1646" s="3">
        <v>30.0696086039166</v>
      </c>
      <c r="AH1646" s="3">
        <v>42.7566869994403</v>
      </c>
      <c r="AI1646" s="3">
        <v>14.9895421908384</v>
      </c>
      <c r="AJ1646" s="3">
        <v>12.7292431221408</v>
      </c>
      <c r="AK1646" s="3"/>
      <c r="AL1646" s="3"/>
      <c r="AM1646" s="3"/>
      <c r="AN1646" s="5" t="s">
        <v>46</v>
      </c>
      <c r="AO1646" s="1"/>
      <c r="AP1646" s="1"/>
      <c r="AQ1646" s="1"/>
    </row>
    <row r="1647" spans="1:43">
      <c r="A1647" s="1" t="s">
        <v>4506</v>
      </c>
      <c r="B1647" s="1" t="s">
        <v>4507</v>
      </c>
      <c r="C1647" s="3">
        <v>4.12054794520548</v>
      </c>
      <c r="D1647" s="4">
        <v>42733</v>
      </c>
      <c r="E1647" s="3">
        <v>1.4875382785</v>
      </c>
      <c r="F1647" s="5" t="s">
        <v>4508</v>
      </c>
      <c r="G1647" s="5">
        <v>748</v>
      </c>
      <c r="H1647" s="5" t="s">
        <v>93</v>
      </c>
      <c r="I1647" s="3">
        <v>8.67303219488311</v>
      </c>
      <c r="J1647" s="3">
        <v>36.1</v>
      </c>
      <c r="K1647" s="3">
        <v>0.943771675479002</v>
      </c>
      <c r="L1647" s="3">
        <v>70.6144697720515</v>
      </c>
      <c r="M1647" s="3">
        <v>2.387405570613</v>
      </c>
      <c r="N1647" s="3">
        <v>49.8003992015968</v>
      </c>
      <c r="O1647" s="3">
        <v>14.6815656891874</v>
      </c>
      <c r="P1647" s="3">
        <v>39.3863179074447</v>
      </c>
      <c r="Q1647" s="3">
        <v>21.8767160900604</v>
      </c>
      <c r="R1647" s="3">
        <v>32.8173374613003</v>
      </c>
      <c r="S1647" s="3">
        <v>56.5696649029983</v>
      </c>
      <c r="T1647" s="3">
        <v>35.4685018528322</v>
      </c>
      <c r="U1647" s="3">
        <v>135.978203083466</v>
      </c>
      <c r="V1647" s="3">
        <v>25.968992248062</v>
      </c>
      <c r="W1647" s="3">
        <v>91.3048162913479</v>
      </c>
      <c r="X1647" s="3">
        <v>34.8938826466916</v>
      </c>
      <c r="Y1647" s="3"/>
      <c r="Z1647" s="3"/>
      <c r="AA1647" s="3">
        <v>0.2422882786964</v>
      </c>
      <c r="AB1647" s="3">
        <v>0.240606925169241</v>
      </c>
      <c r="AC1647" s="3">
        <v>-25.9057071960298</v>
      </c>
      <c r="AD1647" s="3">
        <v>0.929917980481969</v>
      </c>
      <c r="AE1647" s="5">
        <v>10</v>
      </c>
      <c r="AF1647" s="3">
        <v>1.75631214656976</v>
      </c>
      <c r="AG1647" s="3">
        <v>74.87039231339</v>
      </c>
      <c r="AH1647" s="3">
        <v>52.0202145487392</v>
      </c>
      <c r="AI1647" s="3">
        <v>21.9551369475955</v>
      </c>
      <c r="AJ1647" s="3">
        <v>15.8480774845204</v>
      </c>
      <c r="AK1647" s="3"/>
      <c r="AL1647" s="3"/>
      <c r="AM1647" s="3"/>
      <c r="AN1647" s="5" t="s">
        <v>46</v>
      </c>
      <c r="AO1647" s="1"/>
      <c r="AP1647" s="1"/>
      <c r="AQ1647" s="1"/>
    </row>
    <row r="1648" spans="1:43">
      <c r="A1648" s="1" t="s">
        <v>4509</v>
      </c>
      <c r="B1648" s="1" t="s">
        <v>4510</v>
      </c>
      <c r="C1648" s="3">
        <v>4.43013698630137</v>
      </c>
      <c r="D1648" s="4">
        <v>42620</v>
      </c>
      <c r="E1648" s="3">
        <v>7.4868957368</v>
      </c>
      <c r="F1648" s="5" t="s">
        <v>2140</v>
      </c>
      <c r="G1648" s="5">
        <v>1427</v>
      </c>
      <c r="H1648" s="5" t="s">
        <v>93</v>
      </c>
      <c r="I1648" s="3">
        <v>1.9546985405798</v>
      </c>
      <c r="J1648" s="3">
        <v>81.15</v>
      </c>
      <c r="K1648" s="3">
        <v>0.724164926931109</v>
      </c>
      <c r="L1648" s="3">
        <v>77.9484638255699</v>
      </c>
      <c r="M1648" s="3">
        <v>0.87553087226397</v>
      </c>
      <c r="N1648" s="3">
        <v>75.0499001996008</v>
      </c>
      <c r="O1648" s="3">
        <v>4.24009182364458</v>
      </c>
      <c r="P1648" s="3">
        <v>79.476861167002</v>
      </c>
      <c r="Q1648" s="3">
        <v>7.35692928169112</v>
      </c>
      <c r="R1648" s="3">
        <v>73.9938080495356</v>
      </c>
      <c r="S1648" s="3">
        <v>19.0818136854648</v>
      </c>
      <c r="T1648" s="3">
        <v>78.6659608258338</v>
      </c>
      <c r="U1648" s="3">
        <v>42.2412894729491</v>
      </c>
      <c r="V1648" s="3">
        <v>71.8161683277962</v>
      </c>
      <c r="W1648" s="3">
        <v>24.8764816855258</v>
      </c>
      <c r="X1648" s="3">
        <v>88.8888888888889</v>
      </c>
      <c r="Y1648" s="3"/>
      <c r="Z1648" s="3"/>
      <c r="AA1648" s="3">
        <v>0.460586469506258</v>
      </c>
      <c r="AB1648" s="3">
        <v>0.124144542459696</v>
      </c>
      <c r="AC1648" s="3">
        <v>-21.0255278452145</v>
      </c>
      <c r="AD1648" s="3">
        <v>0.364875677414845</v>
      </c>
      <c r="AE1648" s="5">
        <v>5</v>
      </c>
      <c r="AF1648" s="3">
        <v>0.542685346332613</v>
      </c>
      <c r="AG1648" s="3">
        <v>17.8561158959769</v>
      </c>
      <c r="AH1648" s="3">
        <v>20.4725234522338</v>
      </c>
      <c r="AI1648" s="3">
        <v>7.60283324307038</v>
      </c>
      <c r="AJ1648" s="3">
        <v>13.2070177383274</v>
      </c>
      <c r="AK1648" s="3"/>
      <c r="AL1648" s="3"/>
      <c r="AM1648" s="3">
        <v>1000</v>
      </c>
      <c r="AN1648" s="5" t="s">
        <v>56</v>
      </c>
      <c r="AO1648" s="1"/>
      <c r="AP1648" s="1"/>
      <c r="AQ1648" s="1"/>
    </row>
    <row r="1649" spans="1:43">
      <c r="A1649" s="1" t="s">
        <v>4511</v>
      </c>
      <c r="B1649" s="1" t="s">
        <v>4512</v>
      </c>
      <c r="C1649" s="3">
        <v>4.48219178082192</v>
      </c>
      <c r="D1649" s="4">
        <v>42601</v>
      </c>
      <c r="E1649" s="3">
        <v>31.7845255641</v>
      </c>
      <c r="F1649" s="5" t="s">
        <v>3663</v>
      </c>
      <c r="G1649" s="5">
        <v>328</v>
      </c>
      <c r="H1649" s="5" t="s">
        <v>50</v>
      </c>
      <c r="I1649" s="3">
        <v>0.186420722134986</v>
      </c>
      <c r="J1649" s="3">
        <v>39.0799464046449</v>
      </c>
      <c r="K1649" s="3">
        <v>-0.0489428347690049</v>
      </c>
      <c r="L1649" s="3">
        <v>79.6812749003984</v>
      </c>
      <c r="M1649" s="3">
        <v>-0.1076110350225</v>
      </c>
      <c r="N1649" s="3">
        <v>57.0347284060552</v>
      </c>
      <c r="O1649" s="3">
        <v>0.919153983000582</v>
      </c>
      <c r="P1649" s="3">
        <v>13.4307903152124</v>
      </c>
      <c r="Q1649" s="3">
        <v>1.48099761325664</v>
      </c>
      <c r="R1649" s="3">
        <v>14.9686141960406</v>
      </c>
      <c r="S1649" s="3">
        <v>1.95493670814723</v>
      </c>
      <c r="T1649" s="3">
        <v>46.8926553672316</v>
      </c>
      <c r="U1649" s="3">
        <v>5.98732208448016</v>
      </c>
      <c r="V1649" s="3">
        <v>55.8823529411765</v>
      </c>
      <c r="W1649" s="3">
        <v>12.5162196255868</v>
      </c>
      <c r="X1649" s="3">
        <v>64.5091693635383</v>
      </c>
      <c r="Y1649" s="3"/>
      <c r="Z1649" s="3"/>
      <c r="AA1649" s="3">
        <v>0.0537053021552655</v>
      </c>
      <c r="AB1649" s="3">
        <v>0.513522539545989</v>
      </c>
      <c r="AC1649" s="3">
        <v>-1.66370501686798</v>
      </c>
      <c r="AD1649" s="3">
        <v>2.40531549464994</v>
      </c>
      <c r="AE1649" s="5">
        <v>3</v>
      </c>
      <c r="AF1649" s="3">
        <v>0.327067840161619</v>
      </c>
      <c r="AG1649" s="3">
        <v>2.51525471111913</v>
      </c>
      <c r="AH1649" s="3">
        <v>3.09307643990731</v>
      </c>
      <c r="AI1649" s="3">
        <v>4.17959691670242</v>
      </c>
      <c r="AJ1649" s="3">
        <v>4.09204888006391</v>
      </c>
      <c r="AK1649" s="3"/>
      <c r="AL1649" s="3"/>
      <c r="AM1649" s="3">
        <v>1</v>
      </c>
      <c r="AN1649" s="5" t="s">
        <v>56</v>
      </c>
      <c r="AO1649" s="1"/>
      <c r="AP1649" s="1"/>
      <c r="AQ1649" s="1"/>
    </row>
    <row r="1650" spans="1:43">
      <c r="A1650" s="1" t="s">
        <v>4513</v>
      </c>
      <c r="B1650" s="1" t="s">
        <v>4514</v>
      </c>
      <c r="C1650" s="3">
        <v>4.46849315068493</v>
      </c>
      <c r="D1650" s="4">
        <v>42606</v>
      </c>
      <c r="E1650" s="3">
        <v>31.0914710976</v>
      </c>
      <c r="F1650" s="5" t="s">
        <v>4515</v>
      </c>
      <c r="G1650" s="5">
        <v>1191</v>
      </c>
      <c r="H1650" s="5" t="s">
        <v>50</v>
      </c>
      <c r="I1650" s="3">
        <v>0.385653682992679</v>
      </c>
      <c r="J1650" s="3">
        <v>8.75390799464046</v>
      </c>
      <c r="K1650" s="3">
        <v>-0.0671849505710879</v>
      </c>
      <c r="L1650" s="3">
        <v>84.7277556440903</v>
      </c>
      <c r="M1650" s="3">
        <v>0.048044585375229</v>
      </c>
      <c r="N1650" s="3">
        <v>27.7382012466607</v>
      </c>
      <c r="O1650" s="3">
        <v>0.667117857488141</v>
      </c>
      <c r="P1650" s="3">
        <v>52.5354042941983</v>
      </c>
      <c r="Q1650" s="3">
        <v>1.33333333333331</v>
      </c>
      <c r="R1650" s="3">
        <v>23.7566393046837</v>
      </c>
      <c r="S1650" s="3">
        <v>2.5247846705135</v>
      </c>
      <c r="T1650" s="3">
        <v>22.7118644067797</v>
      </c>
      <c r="U1650" s="3">
        <v>9.02456557523839</v>
      </c>
      <c r="V1650" s="3">
        <v>10.7585139318885</v>
      </c>
      <c r="W1650" s="3">
        <v>19.3505512507886</v>
      </c>
      <c r="X1650" s="3">
        <v>5.93311758360302</v>
      </c>
      <c r="Y1650" s="3"/>
      <c r="Z1650" s="3"/>
      <c r="AA1650" s="3">
        <v>0.0735199833103555</v>
      </c>
      <c r="AB1650" s="3">
        <v>0.668545969885775</v>
      </c>
      <c r="AC1650" s="3">
        <v>-2.09756566920041</v>
      </c>
      <c r="AD1650" s="3">
        <v>2.89020810343475</v>
      </c>
      <c r="AE1650" s="5">
        <v>3</v>
      </c>
      <c r="AF1650" s="3">
        <v>0.493629985197273</v>
      </c>
      <c r="AG1650" s="3">
        <v>3.55724737583649</v>
      </c>
      <c r="AH1650" s="3">
        <v>4.67257561807588</v>
      </c>
      <c r="AI1650" s="3">
        <v>6.15129075152165</v>
      </c>
      <c r="AJ1650" s="3">
        <v>4.99223308998487</v>
      </c>
      <c r="AK1650" s="3"/>
      <c r="AL1650" s="3"/>
      <c r="AM1650" s="3"/>
      <c r="AN1650" s="5" t="s">
        <v>206</v>
      </c>
      <c r="AO1650" s="1"/>
      <c r="AP1650" s="1"/>
      <c r="AQ1650" s="1"/>
    </row>
    <row r="1651" spans="1:43">
      <c r="A1651" s="1" t="s">
        <v>4516</v>
      </c>
      <c r="B1651" s="1" t="s">
        <v>4517</v>
      </c>
      <c r="C1651" s="3">
        <v>4.49315068493151</v>
      </c>
      <c r="D1651" s="4">
        <v>42597</v>
      </c>
      <c r="E1651" s="3">
        <v>5.0818367202</v>
      </c>
      <c r="F1651" s="5" t="s">
        <v>4518</v>
      </c>
      <c r="G1651" s="5">
        <v>155</v>
      </c>
      <c r="H1651" s="5" t="s">
        <v>50</v>
      </c>
      <c r="I1651" s="3">
        <v>0.22509297318457</v>
      </c>
      <c r="J1651" s="3">
        <v>32.2018758374274</v>
      </c>
      <c r="K1651" s="3">
        <v>-0.00976371802383095</v>
      </c>
      <c r="L1651" s="3">
        <v>58.6542718016822</v>
      </c>
      <c r="M1651" s="3">
        <v>-0.0390434358223427</v>
      </c>
      <c r="N1651" s="3">
        <v>43.8557435440784</v>
      </c>
      <c r="O1651" s="3">
        <v>0.740480123985357</v>
      </c>
      <c r="P1651" s="3">
        <v>40.4294198264047</v>
      </c>
      <c r="Q1651" s="3">
        <v>1.3186313411801</v>
      </c>
      <c r="R1651" s="3">
        <v>24.963785610816</v>
      </c>
      <c r="S1651" s="3">
        <v>2.55194885581056</v>
      </c>
      <c r="T1651" s="3">
        <v>21.864406779661</v>
      </c>
      <c r="U1651" s="3">
        <v>6.57645996161156</v>
      </c>
      <c r="V1651" s="3">
        <v>40.6346749226006</v>
      </c>
      <c r="W1651" s="3">
        <v>11.8255896945165</v>
      </c>
      <c r="X1651" s="3">
        <v>71.6289104638619</v>
      </c>
      <c r="Y1651" s="3"/>
      <c r="Z1651" s="3"/>
      <c r="AA1651" s="3">
        <v>0.150117455569928</v>
      </c>
      <c r="AB1651" s="3">
        <v>0.686803970835596</v>
      </c>
      <c r="AC1651" s="3">
        <v>-0.8056957869929</v>
      </c>
      <c r="AD1651" s="3">
        <v>4.70264061823941</v>
      </c>
      <c r="AE1651" s="5">
        <v>3</v>
      </c>
      <c r="AF1651" s="3">
        <v>0.31302018734789</v>
      </c>
      <c r="AG1651" s="3">
        <v>2.99124492281675</v>
      </c>
      <c r="AH1651" s="3">
        <v>3.34207201744268</v>
      </c>
      <c r="AI1651" s="3">
        <v>3.89261315067795</v>
      </c>
      <c r="AJ1651" s="3">
        <v>3.8093367444054</v>
      </c>
      <c r="AK1651" s="3"/>
      <c r="AL1651" s="3"/>
      <c r="AM1651" s="3"/>
      <c r="AN1651" s="5" t="s">
        <v>51</v>
      </c>
      <c r="AO1651" s="1"/>
      <c r="AP1651" s="1"/>
      <c r="AQ1651" s="1"/>
    </row>
    <row r="1652" spans="1:43">
      <c r="A1652" s="1" t="s">
        <v>4519</v>
      </c>
      <c r="B1652" s="1" t="s">
        <v>4520</v>
      </c>
      <c r="C1652" s="3">
        <v>4.38904109589041</v>
      </c>
      <c r="D1652" s="4">
        <v>42635</v>
      </c>
      <c r="E1652" s="3">
        <v>24.3298206859</v>
      </c>
      <c r="F1652" s="5" t="s">
        <v>4521</v>
      </c>
      <c r="G1652" s="5">
        <v>1603</v>
      </c>
      <c r="H1652" s="5" t="s">
        <v>226</v>
      </c>
      <c r="I1652" s="3">
        <v>2.60831122900089</v>
      </c>
      <c r="J1652" s="3">
        <v>37.9800853485064</v>
      </c>
      <c r="K1652" s="3">
        <v>0.746592586162004</v>
      </c>
      <c r="L1652" s="3">
        <v>36.1111111111111</v>
      </c>
      <c r="M1652" s="3">
        <v>1.57549234135667</v>
      </c>
      <c r="N1652" s="3">
        <v>24.9647390691114</v>
      </c>
      <c r="O1652" s="3">
        <v>4.1274113952445</v>
      </c>
      <c r="P1652" s="3">
        <v>50.314465408805</v>
      </c>
      <c r="Q1652" s="3">
        <v>7.70661996520223</v>
      </c>
      <c r="R1652" s="3">
        <v>39.051094890511</v>
      </c>
      <c r="S1652" s="3">
        <v>19.2307133544275</v>
      </c>
      <c r="T1652" s="3">
        <v>31.9148936170213</v>
      </c>
      <c r="U1652" s="3">
        <v>35.5770170098724</v>
      </c>
      <c r="V1652" s="3">
        <v>26.7361111111111</v>
      </c>
      <c r="W1652" s="3">
        <v>39.0477057632057</v>
      </c>
      <c r="X1652" s="3">
        <v>21.7573221757322</v>
      </c>
      <c r="Y1652" s="3"/>
      <c r="Z1652" s="3"/>
      <c r="AA1652" s="3">
        <v>0.426044312781679</v>
      </c>
      <c r="AB1652" s="3">
        <v>0.532536284454542</v>
      </c>
      <c r="AC1652" s="3">
        <v>-3.17588119520485</v>
      </c>
      <c r="AD1652" s="3">
        <v>3.65010859803251</v>
      </c>
      <c r="AE1652" s="5">
        <v>1</v>
      </c>
      <c r="AF1652" s="3">
        <v>0.872388185128199</v>
      </c>
      <c r="AG1652" s="3">
        <v>17.6419220740486</v>
      </c>
      <c r="AH1652" s="3">
        <v>16.674588838237</v>
      </c>
      <c r="AI1652" s="3">
        <v>11.1219170090796</v>
      </c>
      <c r="AJ1652" s="3">
        <v>9.58572723189686</v>
      </c>
      <c r="AK1652" s="3"/>
      <c r="AL1652" s="3"/>
      <c r="AM1652" s="3"/>
      <c r="AN1652" s="5" t="s">
        <v>46</v>
      </c>
      <c r="AO1652" s="1"/>
      <c r="AP1652" s="1"/>
      <c r="AQ1652" s="1"/>
    </row>
    <row r="1653" spans="1:43">
      <c r="A1653" s="1" t="s">
        <v>4522</v>
      </c>
      <c r="B1653" s="1" t="s">
        <v>4523</v>
      </c>
      <c r="C1653" s="3">
        <v>4.48767123287671</v>
      </c>
      <c r="D1653" s="4">
        <v>42599</v>
      </c>
      <c r="E1653" s="3">
        <v>30.5160949244</v>
      </c>
      <c r="F1653" s="5" t="s">
        <v>3329</v>
      </c>
      <c r="G1653" s="5">
        <v>6</v>
      </c>
      <c r="H1653" s="5" t="s">
        <v>50</v>
      </c>
      <c r="I1653" s="3">
        <v>0.14690040152778</v>
      </c>
      <c r="J1653" s="3">
        <v>46.2706565430996</v>
      </c>
      <c r="K1653" s="3">
        <v>0</v>
      </c>
      <c r="L1653" s="3">
        <v>43.3820274457725</v>
      </c>
      <c r="M1653" s="3">
        <v>-0.0879335613092311</v>
      </c>
      <c r="N1653" s="3">
        <v>52.2261798753339</v>
      </c>
      <c r="O1653" s="3">
        <v>0.828239006113194</v>
      </c>
      <c r="P1653" s="3">
        <v>25.5367747830059</v>
      </c>
      <c r="Q1653" s="3">
        <v>1.43834937010217</v>
      </c>
      <c r="R1653" s="3">
        <v>16.6586190246258</v>
      </c>
      <c r="S1653" s="3">
        <v>2.30089685163919</v>
      </c>
      <c r="T1653" s="3">
        <v>30.6779661016949</v>
      </c>
      <c r="U1653" s="3">
        <v>6.16817359052257</v>
      </c>
      <c r="V1653" s="3">
        <v>51.3931888544892</v>
      </c>
      <c r="W1653" s="3">
        <v>13.0426619513693</v>
      </c>
      <c r="X1653" s="3">
        <v>58.3603020496224</v>
      </c>
      <c r="Y1653" s="3"/>
      <c r="Z1653" s="3"/>
      <c r="AA1653" s="3">
        <v>0.0804519442258245</v>
      </c>
      <c r="AB1653" s="3">
        <v>0.526165528454544</v>
      </c>
      <c r="AC1653" s="3">
        <v>-1.63651464425127</v>
      </c>
      <c r="AD1653" s="3">
        <v>2.54405862926412</v>
      </c>
      <c r="AE1653" s="5">
        <v>3</v>
      </c>
      <c r="AF1653" s="3">
        <v>0.339410416577554</v>
      </c>
      <c r="AG1653" s="3">
        <v>2.73028865259435</v>
      </c>
      <c r="AH1653" s="3">
        <v>3.17782821749568</v>
      </c>
      <c r="AI1653" s="3">
        <v>4.33651221031455</v>
      </c>
      <c r="AJ1653" s="3">
        <v>3.89693401386277</v>
      </c>
      <c r="AK1653" s="3"/>
      <c r="AL1653" s="3"/>
      <c r="AM1653" s="3">
        <v>1</v>
      </c>
      <c r="AN1653" s="5" t="s">
        <v>56</v>
      </c>
      <c r="AO1653" s="1"/>
      <c r="AP1653" s="1"/>
      <c r="AQ1653" s="1"/>
    </row>
    <row r="1654" spans="1:43">
      <c r="A1654" s="1" t="s">
        <v>4524</v>
      </c>
      <c r="B1654" s="1" t="s">
        <v>4525</v>
      </c>
      <c r="C1654" s="3">
        <v>4.48219178082192</v>
      </c>
      <c r="D1654" s="4">
        <v>42601</v>
      </c>
      <c r="E1654" s="3">
        <v>26.2533906659</v>
      </c>
      <c r="F1654" s="5" t="s">
        <v>4526</v>
      </c>
      <c r="G1654" s="5">
        <v>1241</v>
      </c>
      <c r="H1654" s="5" t="s">
        <v>50</v>
      </c>
      <c r="I1654" s="3">
        <v>0.156642863280734</v>
      </c>
      <c r="J1654" s="3">
        <v>44.2608307280036</v>
      </c>
      <c r="K1654" s="3">
        <v>0.0099730727036916</v>
      </c>
      <c r="L1654" s="3">
        <v>37.4944665781319</v>
      </c>
      <c r="M1654" s="3">
        <v>-0.0206255311675251</v>
      </c>
      <c r="N1654" s="3">
        <v>41.0507569011576</v>
      </c>
      <c r="O1654" s="3">
        <v>0.880296189973798</v>
      </c>
      <c r="P1654" s="3">
        <v>17.7706715395158</v>
      </c>
      <c r="Q1654" s="3">
        <v>1.18695329743498</v>
      </c>
      <c r="R1654" s="3">
        <v>42.2018348623853</v>
      </c>
      <c r="S1654" s="3">
        <v>1.70551191974826</v>
      </c>
      <c r="T1654" s="3">
        <v>58.8135593220339</v>
      </c>
      <c r="U1654" s="3">
        <v>5.78915313661723</v>
      </c>
      <c r="V1654" s="3">
        <v>61.687306501548</v>
      </c>
      <c r="W1654" s="3">
        <v>13.7841792554216</v>
      </c>
      <c r="X1654" s="3">
        <v>47.4649406688242</v>
      </c>
      <c r="Y1654" s="3"/>
      <c r="Z1654" s="3"/>
      <c r="AA1654" s="3">
        <v>0.0166664704738523</v>
      </c>
      <c r="AB1654" s="3">
        <v>0.448964060515579</v>
      </c>
      <c r="AC1654" s="3">
        <v>-2.33421845454535</v>
      </c>
      <c r="AD1654" s="3">
        <v>1.88081614885859</v>
      </c>
      <c r="AE1654" s="5">
        <v>4</v>
      </c>
      <c r="AF1654" s="3">
        <v>0.361384553947038</v>
      </c>
      <c r="AG1654" s="3">
        <v>2.45683597417785</v>
      </c>
      <c r="AH1654" s="3">
        <v>3.15590939051549</v>
      </c>
      <c r="AI1654" s="3">
        <v>4.53669807540751</v>
      </c>
      <c r="AJ1654" s="3">
        <v>4.31487338504395</v>
      </c>
      <c r="AK1654" s="3"/>
      <c r="AL1654" s="3"/>
      <c r="AM1654" s="3">
        <v>10</v>
      </c>
      <c r="AN1654" s="5" t="s">
        <v>51</v>
      </c>
      <c r="AO1654" s="1"/>
      <c r="AP1654" s="1"/>
      <c r="AQ1654" s="1"/>
    </row>
    <row r="1655" spans="1:43">
      <c r="A1655" s="1" t="s">
        <v>4527</v>
      </c>
      <c r="B1655" s="1" t="s">
        <v>4528</v>
      </c>
      <c r="C1655" s="3">
        <v>4.48219178082192</v>
      </c>
      <c r="D1655" s="4">
        <v>42601</v>
      </c>
      <c r="E1655" s="3">
        <v>7.7339787227</v>
      </c>
      <c r="F1655" s="5" t="s">
        <v>4529</v>
      </c>
      <c r="G1655" s="5">
        <v>1155</v>
      </c>
      <c r="H1655" s="5" t="s">
        <v>93</v>
      </c>
      <c r="I1655" s="3">
        <v>7.27840136910455</v>
      </c>
      <c r="J1655" s="3">
        <v>42.35</v>
      </c>
      <c r="K1655" s="3">
        <v>1.31197414079955</v>
      </c>
      <c r="L1655" s="3">
        <v>58.2259663032706</v>
      </c>
      <c r="M1655" s="3">
        <v>5.12997582992158</v>
      </c>
      <c r="N1655" s="3">
        <v>28.5429141716567</v>
      </c>
      <c r="O1655" s="3">
        <v>9.99690338563171</v>
      </c>
      <c r="P1655" s="3">
        <v>50.0503018108652</v>
      </c>
      <c r="Q1655" s="3">
        <v>13.1803940311189</v>
      </c>
      <c r="R1655" s="3">
        <v>50.4643962848297</v>
      </c>
      <c r="S1655" s="3">
        <v>56.322429221065</v>
      </c>
      <c r="T1655" s="3">
        <v>35.8390682901006</v>
      </c>
      <c r="U1655" s="3">
        <v>120.289405684754</v>
      </c>
      <c r="V1655" s="3">
        <v>32.7242524916944</v>
      </c>
      <c r="W1655" s="3">
        <v>110.769382911392</v>
      </c>
      <c r="X1655" s="3">
        <v>25.3433208489388</v>
      </c>
      <c r="Y1655" s="3"/>
      <c r="Z1655" s="3"/>
      <c r="AA1655" s="3">
        <v>0.264629078779497</v>
      </c>
      <c r="AB1655" s="3">
        <v>0.277682796149133</v>
      </c>
      <c r="AC1655" s="3">
        <v>-15.5738471611636</v>
      </c>
      <c r="AD1655" s="3">
        <v>1.80790483680853</v>
      </c>
      <c r="AE1655" s="5">
        <v>2</v>
      </c>
      <c r="AF1655" s="3">
        <v>2.05316087746605</v>
      </c>
      <c r="AG1655" s="3">
        <v>49.0315995283049</v>
      </c>
      <c r="AH1655" s="3">
        <v>49.3254688591176</v>
      </c>
      <c r="AI1655" s="3">
        <v>27.002981935619</v>
      </c>
      <c r="AJ1655" s="3">
        <v>21.1842282230445</v>
      </c>
      <c r="AK1655" s="3"/>
      <c r="AL1655" s="3"/>
      <c r="AM1655" s="3">
        <v>100</v>
      </c>
      <c r="AN1655" s="5" t="s">
        <v>56</v>
      </c>
      <c r="AO1655" s="1"/>
      <c r="AP1655" s="1"/>
      <c r="AQ1655" s="1"/>
    </row>
    <row r="1656" spans="1:43">
      <c r="A1656" s="1" t="s">
        <v>4530</v>
      </c>
      <c r="B1656" s="1" t="s">
        <v>4531</v>
      </c>
      <c r="C1656" s="3">
        <v>4.49041095890411</v>
      </c>
      <c r="D1656" s="4">
        <v>42598</v>
      </c>
      <c r="E1656" s="3">
        <v>21.3687671582</v>
      </c>
      <c r="F1656" s="5" t="s">
        <v>4532</v>
      </c>
      <c r="G1656" s="5">
        <v>1640</v>
      </c>
      <c r="H1656" s="5" t="s">
        <v>45</v>
      </c>
      <c r="I1656" s="3">
        <v>2.2338918062849</v>
      </c>
      <c r="J1656" s="3">
        <v>25.3184713375796</v>
      </c>
      <c r="K1656" s="3">
        <v>0.871782218932473</v>
      </c>
      <c r="L1656" s="3">
        <v>24.223602484472</v>
      </c>
      <c r="M1656" s="3">
        <v>0.574005740057392</v>
      </c>
      <c r="N1656" s="3">
        <v>29.6825396825397</v>
      </c>
      <c r="O1656" s="3">
        <v>3.95829801661298</v>
      </c>
      <c r="P1656" s="3">
        <v>26.3245033112583</v>
      </c>
      <c r="Q1656" s="3">
        <v>4.89181561618061</v>
      </c>
      <c r="R1656" s="3">
        <v>24.1438356164384</v>
      </c>
      <c r="S1656" s="3">
        <v>7.96654929577465</v>
      </c>
      <c r="T1656" s="3">
        <v>49.7175141242938</v>
      </c>
      <c r="U1656" s="3">
        <v>15.0023441162682</v>
      </c>
      <c r="V1656" s="3">
        <v>62.4203821656051</v>
      </c>
      <c r="W1656" s="3">
        <v>19.7169350902879</v>
      </c>
      <c r="X1656" s="3">
        <v>57.5829383886256</v>
      </c>
      <c r="Y1656" s="3"/>
      <c r="Z1656" s="3"/>
      <c r="AA1656" s="3">
        <v>0.195901253384944</v>
      </c>
      <c r="AB1656" s="3">
        <v>0.332279124220365</v>
      </c>
      <c r="AC1656" s="3">
        <v>-2.29522184300341</v>
      </c>
      <c r="AD1656" s="3">
        <v>2.68846484225821</v>
      </c>
      <c r="AE1656" s="5">
        <v>2</v>
      </c>
      <c r="AF1656" s="3">
        <v>0.431539596153248</v>
      </c>
      <c r="AG1656" s="3">
        <v>7.53222757572034</v>
      </c>
      <c r="AH1656" s="3">
        <v>6.94068589468035</v>
      </c>
      <c r="AI1656" s="3">
        <v>5.21487852717388</v>
      </c>
      <c r="AJ1656" s="3">
        <v>5.01381442403979</v>
      </c>
      <c r="AK1656" s="3"/>
      <c r="AL1656" s="3"/>
      <c r="AM1656" s="3"/>
      <c r="AN1656" s="5" t="s">
        <v>46</v>
      </c>
      <c r="AO1656" s="1"/>
      <c r="AP1656" s="1"/>
      <c r="AQ1656" s="1"/>
    </row>
    <row r="1657" spans="1:43">
      <c r="A1657" s="1" t="s">
        <v>4533</v>
      </c>
      <c r="B1657" s="1" t="s">
        <v>4534</v>
      </c>
      <c r="C1657" s="3">
        <v>4.49041095890411</v>
      </c>
      <c r="D1657" s="4">
        <v>42598</v>
      </c>
      <c r="E1657" s="3">
        <v>5.0837885124</v>
      </c>
      <c r="F1657" s="5" t="s">
        <v>4535</v>
      </c>
      <c r="G1657" s="5">
        <v>1640</v>
      </c>
      <c r="H1657" s="5" t="s">
        <v>226</v>
      </c>
      <c r="I1657" s="3">
        <v>8.29354878198067</v>
      </c>
      <c r="J1657" s="3">
        <v>1.28022759601707</v>
      </c>
      <c r="K1657" s="3">
        <v>2.8124818408972</v>
      </c>
      <c r="L1657" s="3">
        <v>0.661375661375661</v>
      </c>
      <c r="M1657" s="3">
        <v>3.89923072405896</v>
      </c>
      <c r="N1657" s="3">
        <v>3.52609308885755</v>
      </c>
      <c r="O1657" s="3">
        <v>14.9792045749935</v>
      </c>
      <c r="P1657" s="3">
        <v>0.943396226415094</v>
      </c>
      <c r="Q1657" s="3">
        <v>20.54094563292</v>
      </c>
      <c r="R1657" s="3">
        <v>1.09489051094891</v>
      </c>
      <c r="S1657" s="3">
        <v>51.2998118693347</v>
      </c>
      <c r="T1657" s="3">
        <v>0.531914893617021</v>
      </c>
      <c r="U1657" s="3">
        <v>87.3861470027537</v>
      </c>
      <c r="V1657" s="3">
        <v>1.38888888888889</v>
      </c>
      <c r="W1657" s="3">
        <v>58.9953271028037</v>
      </c>
      <c r="X1657" s="3">
        <v>2.92887029288703</v>
      </c>
      <c r="Y1657" s="3"/>
      <c r="Z1657" s="3"/>
      <c r="AA1657" s="3">
        <v>0.390918418640486</v>
      </c>
      <c r="AB1657" s="3">
        <v>0.231311599021729</v>
      </c>
      <c r="AC1657" s="3">
        <v>-21.6331505179768</v>
      </c>
      <c r="AD1657" s="3">
        <v>0.771154556764176</v>
      </c>
      <c r="AE1657" s="5">
        <v>6</v>
      </c>
      <c r="AF1657" s="3">
        <v>1.22515306867571</v>
      </c>
      <c r="AG1657" s="3">
        <v>46.446044777096</v>
      </c>
      <c r="AH1657" s="3">
        <v>36.3276463701904</v>
      </c>
      <c r="AI1657" s="3">
        <v>17.0944912292301</v>
      </c>
      <c r="AJ1657" s="3">
        <v>15.1507468311887</v>
      </c>
      <c r="AK1657" s="3"/>
      <c r="AL1657" s="3"/>
      <c r="AM1657" s="3">
        <v>5</v>
      </c>
      <c r="AN1657" s="5" t="s">
        <v>56</v>
      </c>
      <c r="AO1657" s="1"/>
      <c r="AP1657" s="1"/>
      <c r="AQ1657" s="1"/>
    </row>
    <row r="1658" spans="1:43">
      <c r="A1658" s="1" t="s">
        <v>4536</v>
      </c>
      <c r="B1658" s="1" t="s">
        <v>4537</v>
      </c>
      <c r="C1658" s="3">
        <v>4.4</v>
      </c>
      <c r="D1658" s="4">
        <v>42631</v>
      </c>
      <c r="E1658" s="3">
        <v>0.1883319827</v>
      </c>
      <c r="F1658" s="5" t="s">
        <v>1063</v>
      </c>
      <c r="G1658" s="5">
        <v>8</v>
      </c>
      <c r="H1658" s="5" t="s">
        <v>64</v>
      </c>
      <c r="I1658" s="3">
        <v>0.18529011812462</v>
      </c>
      <c r="J1658" s="3">
        <v>97.2303206997084</v>
      </c>
      <c r="K1658" s="3">
        <v>0.0273079193610309</v>
      </c>
      <c r="L1658" s="3">
        <v>96.5014577259475</v>
      </c>
      <c r="M1658" s="3">
        <v>0.121488340166364</v>
      </c>
      <c r="N1658" s="3">
        <v>97.5218658892128</v>
      </c>
      <c r="O1658" s="3">
        <v>0.52690148391811</v>
      </c>
      <c r="P1658" s="3">
        <v>88.4502923976608</v>
      </c>
      <c r="Q1658" s="3">
        <v>1.03600274673972</v>
      </c>
      <c r="R1658" s="3">
        <v>81.8047337278107</v>
      </c>
      <c r="S1658" s="3">
        <v>1.65262295885664</v>
      </c>
      <c r="T1658" s="3">
        <v>93.1034482758621</v>
      </c>
      <c r="U1658" s="3">
        <v>3.52391595301218</v>
      </c>
      <c r="V1658" s="3">
        <v>96.4506172839506</v>
      </c>
      <c r="W1658" s="3">
        <v>6.57422878725349</v>
      </c>
      <c r="X1658" s="3">
        <v>94.9074074074074</v>
      </c>
      <c r="Y1658" s="3"/>
      <c r="Z1658" s="3"/>
      <c r="AA1658" s="3">
        <v>-0.626043865482964</v>
      </c>
      <c r="AB1658" s="3">
        <v>0.12869440717937</v>
      </c>
      <c r="AC1658" s="3">
        <v>0</v>
      </c>
      <c r="AD1658" s="3"/>
      <c r="AE1658" s="5"/>
      <c r="AF1658" s="3">
        <v>0.17506123625342</v>
      </c>
      <c r="AG1658" s="3">
        <v>1.21584472133311</v>
      </c>
      <c r="AH1658" s="3">
        <v>1.2498533912767</v>
      </c>
      <c r="AI1658" s="3">
        <v>1.60521249656491</v>
      </c>
      <c r="AJ1658" s="3">
        <v>1.8899237563019</v>
      </c>
      <c r="AK1658" s="3"/>
      <c r="AL1658" s="3"/>
      <c r="AM1658" s="3"/>
      <c r="AN1658" s="5" t="s">
        <v>46</v>
      </c>
      <c r="AO1658" s="1"/>
      <c r="AP1658" s="1"/>
      <c r="AQ1658" s="1"/>
    </row>
    <row r="1659" spans="1:43">
      <c r="A1659" s="1" t="s">
        <v>4538</v>
      </c>
      <c r="B1659" s="1" t="s">
        <v>4539</v>
      </c>
      <c r="C1659" s="3">
        <v>2.84109589041096</v>
      </c>
      <c r="D1659" s="4">
        <v>43200</v>
      </c>
      <c r="E1659" s="3">
        <v>22.9821555717</v>
      </c>
      <c r="F1659" s="5" t="s">
        <v>4540</v>
      </c>
      <c r="G1659" s="5">
        <v>1038</v>
      </c>
      <c r="H1659" s="5" t="s">
        <v>50</v>
      </c>
      <c r="I1659" s="3">
        <v>0.080393032603852</v>
      </c>
      <c r="J1659" s="3">
        <v>57.6596694953104</v>
      </c>
      <c r="K1659" s="3">
        <v>0.00892618048736847</v>
      </c>
      <c r="L1659" s="3">
        <v>42.8065515714918</v>
      </c>
      <c r="M1659" s="3">
        <v>-0.0891742464776074</v>
      </c>
      <c r="N1659" s="3">
        <v>52.8495102404274</v>
      </c>
      <c r="O1659" s="3">
        <v>0.837008370083709</v>
      </c>
      <c r="P1659" s="3">
        <v>24.1662859753312</v>
      </c>
      <c r="Q1659" s="3">
        <v>1.11913357400722</v>
      </c>
      <c r="R1659" s="3">
        <v>50.9898599710285</v>
      </c>
      <c r="S1659" s="3">
        <v>1.97506143624284</v>
      </c>
      <c r="T1659" s="3">
        <v>46.1016949152542</v>
      </c>
      <c r="U1659" s="3">
        <v>6.47153853463842</v>
      </c>
      <c r="V1659" s="3">
        <v>43.266253869969</v>
      </c>
      <c r="W1659" s="3"/>
      <c r="X1659" s="3"/>
      <c r="Y1659" s="3"/>
      <c r="Z1659" s="3"/>
      <c r="AA1659" s="3">
        <v>0.0348518343870149</v>
      </c>
      <c r="AB1659" s="3">
        <v>0.361371230395542</v>
      </c>
      <c r="AC1659" s="3">
        <v>-2.49690100938551</v>
      </c>
      <c r="AD1659" s="3"/>
      <c r="AE1659" s="5">
        <v>4</v>
      </c>
      <c r="AF1659" s="3">
        <v>0.340473558327662</v>
      </c>
      <c r="AG1659" s="3">
        <v>2.65855239389801</v>
      </c>
      <c r="AH1659" s="3">
        <v>3.52187298305873</v>
      </c>
      <c r="AI1659" s="3"/>
      <c r="AJ1659" s="3"/>
      <c r="AK1659" s="3"/>
      <c r="AL1659" s="3"/>
      <c r="AM1659" s="3"/>
      <c r="AN1659" s="5" t="s">
        <v>46</v>
      </c>
      <c r="AO1659" s="1"/>
      <c r="AP1659" s="1"/>
      <c r="AQ1659" s="1"/>
    </row>
    <row r="1660" spans="1:43">
      <c r="A1660" s="1" t="s">
        <v>4541</v>
      </c>
      <c r="B1660" s="1" t="s">
        <v>4542</v>
      </c>
      <c r="C1660" s="3">
        <v>4.36986301369863</v>
      </c>
      <c r="D1660" s="4">
        <v>42642</v>
      </c>
      <c r="E1660" s="3">
        <v>0.1692262471</v>
      </c>
      <c r="F1660" s="5" t="s">
        <v>4543</v>
      </c>
      <c r="G1660" s="5">
        <v>44</v>
      </c>
      <c r="H1660" s="5" t="s">
        <v>93</v>
      </c>
      <c r="I1660" s="3">
        <v>5.33156911581569</v>
      </c>
      <c r="J1660" s="3">
        <v>51.25</v>
      </c>
      <c r="K1660" s="3">
        <v>0.872093023255817</v>
      </c>
      <c r="L1660" s="3">
        <v>72.7452923686819</v>
      </c>
      <c r="M1660" s="3">
        <v>1.57622157171807</v>
      </c>
      <c r="N1660" s="3">
        <v>62.3253493013972</v>
      </c>
      <c r="O1660" s="3">
        <v>3.70114942528736</v>
      </c>
      <c r="P1660" s="3">
        <v>82.7464788732394</v>
      </c>
      <c r="Q1660" s="3">
        <v>0.207330618289516</v>
      </c>
      <c r="R1660" s="3">
        <v>93.7564499484004</v>
      </c>
      <c r="S1660" s="3">
        <v>14.0293225480283</v>
      </c>
      <c r="T1660" s="3">
        <v>89.3065113816834</v>
      </c>
      <c r="U1660" s="3">
        <v>28.6651454649173</v>
      </c>
      <c r="V1660" s="3">
        <v>85.7142857142857</v>
      </c>
      <c r="W1660" s="3">
        <v>9.13709677419355</v>
      </c>
      <c r="X1660" s="3">
        <v>97.940074906367</v>
      </c>
      <c r="Y1660" s="3"/>
      <c r="Z1660" s="3"/>
      <c r="AA1660" s="3">
        <v>0.0603282649427515</v>
      </c>
      <c r="AB1660" s="3">
        <v>0.0175749370837578</v>
      </c>
      <c r="AC1660" s="3">
        <v>-28.3207831325301</v>
      </c>
      <c r="AD1660" s="3">
        <v>0.104231067400399</v>
      </c>
      <c r="AE1660" s="5">
        <v>4</v>
      </c>
      <c r="AF1660" s="3">
        <v>0.113229132014434</v>
      </c>
      <c r="AG1660" s="3">
        <v>-1.65199389847386</v>
      </c>
      <c r="AH1660" s="3">
        <v>16.5580509950957</v>
      </c>
      <c r="AI1660" s="3">
        <v>3.28777544568113</v>
      </c>
      <c r="AJ1660" s="3">
        <v>8.54120647837198</v>
      </c>
      <c r="AK1660" s="3"/>
      <c r="AL1660" s="3"/>
      <c r="AM1660" s="3"/>
      <c r="AN1660" s="5" t="s">
        <v>46</v>
      </c>
      <c r="AO1660" s="1"/>
      <c r="AP1660" s="1"/>
      <c r="AQ1660" s="1"/>
    </row>
    <row r="1661" spans="1:43">
      <c r="A1661" s="1" t="s">
        <v>4544</v>
      </c>
      <c r="B1661" s="1" t="s">
        <v>4545</v>
      </c>
      <c r="C1661" s="3">
        <v>4.46301369863014</v>
      </c>
      <c r="D1661" s="4">
        <v>42608</v>
      </c>
      <c r="E1661" s="3">
        <v>3.1259265481</v>
      </c>
      <c r="F1661" s="5" t="s">
        <v>4546</v>
      </c>
      <c r="G1661" s="5">
        <v>449</v>
      </c>
      <c r="H1661" s="5" t="s">
        <v>45</v>
      </c>
      <c r="I1661" s="3">
        <v>1.42344249565669</v>
      </c>
      <c r="J1661" s="3">
        <v>42.0382165605096</v>
      </c>
      <c r="K1661" s="3">
        <v>0.76306753147654</v>
      </c>
      <c r="L1661" s="3">
        <v>28.2608695652174</v>
      </c>
      <c r="M1661" s="3">
        <v>0.419888099140115</v>
      </c>
      <c r="N1661" s="3">
        <v>36.1904761904762</v>
      </c>
      <c r="O1661" s="3">
        <v>1.98446458007998</v>
      </c>
      <c r="P1661" s="3">
        <v>49.3377483443709</v>
      </c>
      <c r="Q1661" s="3">
        <v>3.55977226176068</v>
      </c>
      <c r="R1661" s="3">
        <v>38.6986301369863</v>
      </c>
      <c r="S1661" s="3">
        <v>5.3929267608567</v>
      </c>
      <c r="T1661" s="3">
        <v>69.3032015065913</v>
      </c>
      <c r="U1661" s="3">
        <v>10.7898697445132</v>
      </c>
      <c r="V1661" s="3">
        <v>77.4946921443737</v>
      </c>
      <c r="W1661" s="3">
        <v>13.9204929323947</v>
      </c>
      <c r="X1661" s="3">
        <v>78.1990521327014</v>
      </c>
      <c r="Y1661" s="3"/>
      <c r="Z1661" s="3"/>
      <c r="AA1661" s="3">
        <v>0.14678418582973</v>
      </c>
      <c r="AB1661" s="3">
        <v>0.275217376848124</v>
      </c>
      <c r="AC1661" s="3">
        <v>-1.79912825744227</v>
      </c>
      <c r="AD1661" s="3">
        <v>2.46332060847867</v>
      </c>
      <c r="AE1661" s="5">
        <v>2</v>
      </c>
      <c r="AF1661" s="3">
        <v>0.330035863682053</v>
      </c>
      <c r="AG1661" s="3">
        <v>6.54346221416477</v>
      </c>
      <c r="AH1661" s="3">
        <v>5.02708099084967</v>
      </c>
      <c r="AI1661" s="3">
        <v>3.86336160940257</v>
      </c>
      <c r="AJ1661" s="3">
        <v>4.09292641774159</v>
      </c>
      <c r="AK1661" s="3"/>
      <c r="AL1661" s="3"/>
      <c r="AM1661" s="3"/>
      <c r="AN1661" s="5" t="s">
        <v>46</v>
      </c>
      <c r="AO1661" s="1"/>
      <c r="AP1661" s="1"/>
      <c r="AQ1661" s="1"/>
    </row>
    <row r="1662" spans="1:43">
      <c r="A1662" s="1" t="s">
        <v>4547</v>
      </c>
      <c r="B1662" s="1" t="s">
        <v>4548</v>
      </c>
      <c r="C1662" s="3">
        <v>4.46849315068493</v>
      </c>
      <c r="D1662" s="4">
        <v>42606</v>
      </c>
      <c r="E1662" s="3">
        <v>12.5788611613</v>
      </c>
      <c r="F1662" s="5" t="s">
        <v>4549</v>
      </c>
      <c r="G1662" s="5">
        <v>1632</v>
      </c>
      <c r="H1662" s="5" t="s">
        <v>50</v>
      </c>
      <c r="I1662" s="3">
        <v>0.137576813721003</v>
      </c>
      <c r="J1662" s="3">
        <v>47.6552032157213</v>
      </c>
      <c r="K1662" s="3">
        <v>0.0458169156052572</v>
      </c>
      <c r="L1662" s="3">
        <v>17.1757414785303</v>
      </c>
      <c r="M1662" s="3">
        <v>-0.018315018315017</v>
      </c>
      <c r="N1662" s="3">
        <v>39.5369545859305</v>
      </c>
      <c r="O1662" s="3">
        <v>0.756736803248454</v>
      </c>
      <c r="P1662" s="3">
        <v>37.9168570123344</v>
      </c>
      <c r="Q1662" s="3">
        <v>1.30834183910179</v>
      </c>
      <c r="R1662" s="3">
        <v>25.8812168034766</v>
      </c>
      <c r="S1662" s="3">
        <v>2.05645915124323</v>
      </c>
      <c r="T1662" s="3">
        <v>41.4689265536723</v>
      </c>
      <c r="U1662" s="3">
        <v>5.92801009022996</v>
      </c>
      <c r="V1662" s="3">
        <v>57.5851393188854</v>
      </c>
      <c r="W1662" s="3">
        <v>12.8020848668283</v>
      </c>
      <c r="X1662" s="3">
        <v>60.8414239482201</v>
      </c>
      <c r="Y1662" s="3"/>
      <c r="Z1662" s="3"/>
      <c r="AA1662" s="3">
        <v>0.0629822419522943</v>
      </c>
      <c r="AB1662" s="3">
        <v>0.570194563652327</v>
      </c>
      <c r="AC1662" s="3">
        <v>-1.42922583600549</v>
      </c>
      <c r="AD1662" s="3">
        <v>2.86139388967706</v>
      </c>
      <c r="AE1662" s="5">
        <v>4</v>
      </c>
      <c r="AF1662" s="3">
        <v>0.333609499374031</v>
      </c>
      <c r="AG1662" s="3">
        <v>2.61880015755711</v>
      </c>
      <c r="AH1662" s="3">
        <v>3.16476210791654</v>
      </c>
      <c r="AI1662" s="3">
        <v>4.23105370756245</v>
      </c>
      <c r="AJ1662" s="3">
        <v>3.93647288830872</v>
      </c>
      <c r="AK1662" s="3"/>
      <c r="AL1662" s="3"/>
      <c r="AM1662" s="3"/>
      <c r="AN1662" s="5" t="s">
        <v>51</v>
      </c>
      <c r="AO1662" s="1"/>
      <c r="AP1662" s="1"/>
      <c r="AQ1662" s="1"/>
    </row>
    <row r="1663" spans="1:43">
      <c r="A1663" s="1" t="s">
        <v>4550</v>
      </c>
      <c r="B1663" s="1" t="s">
        <v>4551</v>
      </c>
      <c r="C1663" s="3">
        <v>4.25205479452055</v>
      </c>
      <c r="D1663" s="4">
        <v>42685</v>
      </c>
      <c r="E1663" s="3">
        <v>1.0703445466</v>
      </c>
      <c r="F1663" s="5" t="s">
        <v>4552</v>
      </c>
      <c r="G1663" s="5">
        <v>1547</v>
      </c>
      <c r="H1663" s="5" t="s">
        <v>45</v>
      </c>
      <c r="I1663" s="3">
        <v>2.09591474245116</v>
      </c>
      <c r="J1663" s="3">
        <v>28.9808917197452</v>
      </c>
      <c r="K1663" s="3">
        <v>0.88635366388767</v>
      </c>
      <c r="L1663" s="3">
        <v>23.2919254658385</v>
      </c>
      <c r="M1663" s="3">
        <v>0.948366701791352</v>
      </c>
      <c r="N1663" s="3">
        <v>23.015873015873</v>
      </c>
      <c r="O1663" s="3">
        <v>2.56044250156124</v>
      </c>
      <c r="P1663" s="3">
        <v>40.8940397350993</v>
      </c>
      <c r="Q1663" s="3">
        <v>3.57689881971347</v>
      </c>
      <c r="R1663" s="3">
        <v>38.3561643835616</v>
      </c>
      <c r="S1663" s="3">
        <v>10.0200976169968</v>
      </c>
      <c r="T1663" s="3">
        <v>38.4180790960452</v>
      </c>
      <c r="U1663" s="3">
        <v>16.983820087514</v>
      </c>
      <c r="V1663" s="3">
        <v>52.2292993630573</v>
      </c>
      <c r="W1663" s="3">
        <v>13.7767220902613</v>
      </c>
      <c r="X1663" s="3">
        <v>78.6729857819905</v>
      </c>
      <c r="Y1663" s="3"/>
      <c r="Z1663" s="3"/>
      <c r="AA1663" s="3">
        <v>0.14257299331182</v>
      </c>
      <c r="AB1663" s="3">
        <v>0.0976026306832831</v>
      </c>
      <c r="AC1663" s="3">
        <v>-5.41407465007776</v>
      </c>
      <c r="AD1663" s="3">
        <v>0.810472639104453</v>
      </c>
      <c r="AE1663" s="5">
        <v>2</v>
      </c>
      <c r="AF1663" s="3">
        <v>0.320183479087218</v>
      </c>
      <c r="AG1663" s="3">
        <v>7.72901427143191</v>
      </c>
      <c r="AH1663" s="3">
        <v>7.46542939972876</v>
      </c>
      <c r="AI1663" s="3">
        <v>3.36254690789957</v>
      </c>
      <c r="AJ1663" s="3">
        <v>3.07516820825622</v>
      </c>
      <c r="AK1663" s="3"/>
      <c r="AL1663" s="3"/>
      <c r="AM1663" s="3"/>
      <c r="AN1663" s="5" t="s">
        <v>46</v>
      </c>
      <c r="AO1663" s="1"/>
      <c r="AP1663" s="1"/>
      <c r="AQ1663" s="1"/>
    </row>
    <row r="1664" spans="1:43">
      <c r="A1664" s="1" t="s">
        <v>4553</v>
      </c>
      <c r="B1664" s="1" t="s">
        <v>4554</v>
      </c>
      <c r="C1664" s="3">
        <v>4.20547945205479</v>
      </c>
      <c r="D1664" s="4">
        <v>42702</v>
      </c>
      <c r="E1664" s="3">
        <v>7.0400358267</v>
      </c>
      <c r="F1664" s="5" t="s">
        <v>89</v>
      </c>
      <c r="G1664" s="5">
        <v>668</v>
      </c>
      <c r="H1664" s="5" t="s">
        <v>93</v>
      </c>
      <c r="I1664" s="3">
        <v>2.13294844038168</v>
      </c>
      <c r="J1664" s="3">
        <v>79.05</v>
      </c>
      <c r="K1664" s="3">
        <v>0.711631216889402</v>
      </c>
      <c r="L1664" s="3">
        <v>78.6917740336967</v>
      </c>
      <c r="M1664" s="3">
        <v>0.863161229014899</v>
      </c>
      <c r="N1664" s="3">
        <v>75.3493013972056</v>
      </c>
      <c r="O1664" s="3">
        <v>4.50443058746308</v>
      </c>
      <c r="P1664" s="3">
        <v>77.1629778672032</v>
      </c>
      <c r="Q1664" s="3">
        <v>7.91324239600104</v>
      </c>
      <c r="R1664" s="3">
        <v>70.2270381836945</v>
      </c>
      <c r="S1664" s="3">
        <v>15.6542268228457</v>
      </c>
      <c r="T1664" s="3">
        <v>85.6537850714664</v>
      </c>
      <c r="U1664" s="3">
        <v>25.858969166477</v>
      </c>
      <c r="V1664" s="3">
        <v>89.0365448504983</v>
      </c>
      <c r="W1664" s="3">
        <v>30.6682344842427</v>
      </c>
      <c r="X1664" s="3">
        <v>82.2721598002497</v>
      </c>
      <c r="Y1664" s="3"/>
      <c r="Z1664" s="3"/>
      <c r="AA1664" s="3">
        <v>0.37208418615129</v>
      </c>
      <c r="AB1664" s="3">
        <v>0.65804996171319</v>
      </c>
      <c r="AC1664" s="3">
        <v>-2.94117647058824</v>
      </c>
      <c r="AD1664" s="3">
        <v>3.16478797450452</v>
      </c>
      <c r="AE1664" s="5">
        <v>5</v>
      </c>
      <c r="AF1664" s="3">
        <v>0.731598595533333</v>
      </c>
      <c r="AG1664" s="3">
        <v>13.5927322186271</v>
      </c>
      <c r="AH1664" s="3">
        <v>11.3914081490561</v>
      </c>
      <c r="AI1664" s="3">
        <v>8.45106199699799</v>
      </c>
      <c r="AJ1664" s="3">
        <v>7.04793660885275</v>
      </c>
      <c r="AK1664" s="3"/>
      <c r="AL1664" s="3"/>
      <c r="AM1664" s="3">
        <v>1</v>
      </c>
      <c r="AN1664" s="5" t="s">
        <v>56</v>
      </c>
      <c r="AO1664" s="1"/>
      <c r="AP1664" s="1"/>
      <c r="AQ1664" s="1"/>
    </row>
    <row r="1665" spans="1:43">
      <c r="A1665" s="1" t="s">
        <v>4555</v>
      </c>
      <c r="B1665" s="1" t="s">
        <v>4556</v>
      </c>
      <c r="C1665" s="3">
        <v>4.37534246575343</v>
      </c>
      <c r="D1665" s="4">
        <v>42640</v>
      </c>
      <c r="E1665" s="3">
        <v>7.7798701158</v>
      </c>
      <c r="F1665" s="5" t="s">
        <v>2157</v>
      </c>
      <c r="G1665" s="5">
        <v>1598</v>
      </c>
      <c r="H1665" s="5" t="s">
        <v>93</v>
      </c>
      <c r="I1665" s="3">
        <v>3.16451323153459</v>
      </c>
      <c r="J1665" s="3">
        <v>67.5</v>
      </c>
      <c r="K1665" s="3">
        <v>2.13420890621794</v>
      </c>
      <c r="L1665" s="3">
        <v>41.9226957383548</v>
      </c>
      <c r="M1665" s="3">
        <v>1.16539060911987</v>
      </c>
      <c r="N1665" s="3">
        <v>69.8602794411178</v>
      </c>
      <c r="O1665" s="3">
        <v>6.81021532298449</v>
      </c>
      <c r="P1665" s="3">
        <v>61.1167002012072</v>
      </c>
      <c r="Q1665" s="3">
        <v>8.46287955833213</v>
      </c>
      <c r="R1665" s="3">
        <v>67.0794633642931</v>
      </c>
      <c r="S1665" s="3">
        <v>34.5620043258832</v>
      </c>
      <c r="T1665" s="3">
        <v>57.9671784012705</v>
      </c>
      <c r="U1665" s="3">
        <v>51.5837563451777</v>
      </c>
      <c r="V1665" s="3">
        <v>65.2823920265781</v>
      </c>
      <c r="W1665" s="3">
        <v>44.2608695652174</v>
      </c>
      <c r="X1665" s="3">
        <v>64.6067415730337</v>
      </c>
      <c r="Y1665" s="3"/>
      <c r="Z1665" s="3"/>
      <c r="AA1665" s="3">
        <v>0.392703167837561</v>
      </c>
      <c r="AB1665" s="3">
        <v>0.313097164368859</v>
      </c>
      <c r="AC1665" s="3">
        <v>-9.82977927422372</v>
      </c>
      <c r="AD1665" s="3">
        <v>1.31918656021685</v>
      </c>
      <c r="AE1665" s="5">
        <v>5</v>
      </c>
      <c r="AF1665" s="3">
        <v>0.963477080226937</v>
      </c>
      <c r="AG1665" s="3">
        <v>31.779487904375</v>
      </c>
      <c r="AH1665" s="3">
        <v>22.7851447541009</v>
      </c>
      <c r="AI1665" s="3">
        <v>12.1218330563126</v>
      </c>
      <c r="AJ1665" s="3">
        <v>10.7300224541887</v>
      </c>
      <c r="AK1665" s="3"/>
      <c r="AL1665" s="3"/>
      <c r="AM1665" s="3"/>
      <c r="AN1665" s="5" t="s">
        <v>134</v>
      </c>
      <c r="AO1665" s="1"/>
      <c r="AP1665" s="1"/>
      <c r="AQ1665" s="1"/>
    </row>
    <row r="1666" spans="1:43">
      <c r="A1666" s="1" t="s">
        <v>4557</v>
      </c>
      <c r="B1666" s="1" t="s">
        <v>4558</v>
      </c>
      <c r="C1666" s="3">
        <v>4.46575342465753</v>
      </c>
      <c r="D1666" s="4">
        <v>42607</v>
      </c>
      <c r="E1666" s="3">
        <v>3.0156670352</v>
      </c>
      <c r="F1666" s="5" t="s">
        <v>4559</v>
      </c>
      <c r="G1666" s="5">
        <v>115</v>
      </c>
      <c r="H1666" s="5" t="s">
        <v>93</v>
      </c>
      <c r="I1666" s="3">
        <v>1.86688311688311</v>
      </c>
      <c r="J1666" s="3">
        <v>82.2</v>
      </c>
      <c r="K1666" s="3">
        <v>0.399999999999992</v>
      </c>
      <c r="L1666" s="3">
        <v>87.215064420218</v>
      </c>
      <c r="M1666" s="3">
        <v>1.45513338722715</v>
      </c>
      <c r="N1666" s="3">
        <v>64.3213572854291</v>
      </c>
      <c r="O1666" s="3">
        <v>1.78426601784264</v>
      </c>
      <c r="P1666" s="3">
        <v>91.2977867203219</v>
      </c>
      <c r="Q1666" s="3">
        <v>2.61651676206049</v>
      </c>
      <c r="R1666" s="3">
        <v>90.4024767801858</v>
      </c>
      <c r="S1666" s="3">
        <v>5.55088309503783</v>
      </c>
      <c r="T1666" s="3">
        <v>97.0884065643198</v>
      </c>
      <c r="U1666" s="3">
        <v>10.1843722563652</v>
      </c>
      <c r="V1666" s="3">
        <v>98.3942414174972</v>
      </c>
      <c r="W1666" s="3">
        <v>17.7298311444653</v>
      </c>
      <c r="X1666" s="3">
        <v>94.5692883895131</v>
      </c>
      <c r="Y1666" s="3"/>
      <c r="Z1666" s="3"/>
      <c r="AA1666" s="3">
        <v>0.217945561800467</v>
      </c>
      <c r="AB1666" s="3">
        <v>0.577004031682952</v>
      </c>
      <c r="AC1666" s="3">
        <v>-1.74854288093257</v>
      </c>
      <c r="AD1666" s="3">
        <v>3.19179912722309</v>
      </c>
      <c r="AE1666" s="5">
        <v>1</v>
      </c>
      <c r="AF1666" s="3">
        <v>0.4285358422643</v>
      </c>
      <c r="AG1666" s="3">
        <v>5.86567314517912</v>
      </c>
      <c r="AH1666" s="3">
        <v>5.0042909584304</v>
      </c>
      <c r="AI1666" s="3">
        <v>5.62704472702911</v>
      </c>
      <c r="AJ1666" s="3">
        <v>5.80598026179975</v>
      </c>
      <c r="AK1666" s="3"/>
      <c r="AL1666" s="3"/>
      <c r="AM1666" s="3">
        <v>0.001</v>
      </c>
      <c r="AN1666" s="5" t="s">
        <v>56</v>
      </c>
      <c r="AO1666" s="1"/>
      <c r="AP1666" s="1"/>
      <c r="AQ1666" s="1"/>
    </row>
    <row r="1667" spans="1:43">
      <c r="A1667" s="1" t="s">
        <v>4560</v>
      </c>
      <c r="B1667" s="1" t="s">
        <v>4561</v>
      </c>
      <c r="C1667" s="3">
        <v>4.00547945205479</v>
      </c>
      <c r="D1667" s="4">
        <v>42775</v>
      </c>
      <c r="E1667" s="3">
        <v>46.595664443</v>
      </c>
      <c r="F1667" s="5" t="s">
        <v>197</v>
      </c>
      <c r="G1667" s="5">
        <v>812</v>
      </c>
      <c r="H1667" s="5" t="s">
        <v>50</v>
      </c>
      <c r="I1667" s="3">
        <v>-0.190222560395635</v>
      </c>
      <c r="J1667" s="3">
        <v>87.3604287628406</v>
      </c>
      <c r="K1667" s="3">
        <v>-0.0381024957134562</v>
      </c>
      <c r="L1667" s="3">
        <v>74.5019920318725</v>
      </c>
      <c r="M1667" s="3">
        <v>-0.256629597946945</v>
      </c>
      <c r="N1667" s="3">
        <v>80.186999109528</v>
      </c>
      <c r="O1667" s="3">
        <v>0.903207364631361</v>
      </c>
      <c r="P1667" s="3">
        <v>14.9840109639105</v>
      </c>
      <c r="Q1667" s="3">
        <v>1.22399790827614</v>
      </c>
      <c r="R1667" s="3">
        <v>36.7938194109126</v>
      </c>
      <c r="S1667" s="3">
        <v>2.29564017639672</v>
      </c>
      <c r="T1667" s="3">
        <v>30.9039548022599</v>
      </c>
      <c r="U1667" s="3">
        <v>6.42470979497753</v>
      </c>
      <c r="V1667" s="3">
        <v>45.2012383900929</v>
      </c>
      <c r="W1667" s="3">
        <v>13.9490106768661</v>
      </c>
      <c r="X1667" s="3">
        <v>45.5231930960086</v>
      </c>
      <c r="Y1667" s="3"/>
      <c r="Z1667" s="3"/>
      <c r="AA1667" s="3">
        <v>0.0527689935249206</v>
      </c>
      <c r="AB1667" s="3">
        <v>0.371452270779799</v>
      </c>
      <c r="AC1667" s="3">
        <v>-3.02282721405831</v>
      </c>
      <c r="AD1667" s="3">
        <v>1.46899803864649</v>
      </c>
      <c r="AE1667" s="5">
        <v>4</v>
      </c>
      <c r="AF1667" s="3">
        <v>0.372751713958451</v>
      </c>
      <c r="AG1667" s="3">
        <v>3.34256444633816</v>
      </c>
      <c r="AH1667" s="3">
        <v>3.35220067679061</v>
      </c>
      <c r="AI1667" s="3">
        <v>5.16682925446104</v>
      </c>
      <c r="AJ1667" s="3"/>
      <c r="AK1667" s="3"/>
      <c r="AL1667" s="3"/>
      <c r="AM1667" s="3">
        <v>1000</v>
      </c>
      <c r="AN1667" s="5" t="s">
        <v>56</v>
      </c>
      <c r="AO1667" s="1"/>
      <c r="AP1667" s="1"/>
      <c r="AQ1667" s="1"/>
    </row>
    <row r="1668" spans="1:43">
      <c r="A1668" s="1" t="s">
        <v>4562</v>
      </c>
      <c r="B1668" s="1" t="s">
        <v>4563</v>
      </c>
      <c r="C1668" s="3">
        <v>4.36986301369863</v>
      </c>
      <c r="D1668" s="4">
        <v>42642</v>
      </c>
      <c r="E1668" s="3">
        <v>1.1530927344</v>
      </c>
      <c r="F1668" s="5" t="s">
        <v>4564</v>
      </c>
      <c r="G1668" s="5">
        <v>1596</v>
      </c>
      <c r="H1668" s="5" t="s">
        <v>93</v>
      </c>
      <c r="I1668" s="3">
        <v>2.13414634146342</v>
      </c>
      <c r="J1668" s="3">
        <v>79</v>
      </c>
      <c r="K1668" s="3">
        <v>0.751879699248121</v>
      </c>
      <c r="L1668" s="3">
        <v>76.5113974231913</v>
      </c>
      <c r="M1668" s="3">
        <v>1.13207547169812</v>
      </c>
      <c r="N1668" s="3">
        <v>70.3592814371258</v>
      </c>
      <c r="O1668" s="3">
        <v>4.11810411810413</v>
      </c>
      <c r="P1668" s="3">
        <v>80.1810865191147</v>
      </c>
      <c r="Q1668" s="3">
        <v>6.01265822784811</v>
      </c>
      <c r="R1668" s="3">
        <v>81.4757481940145</v>
      </c>
      <c r="S1668" s="3">
        <v>11.3881961762261</v>
      </c>
      <c r="T1668" s="3">
        <v>93.0651138168343</v>
      </c>
      <c r="U1668" s="3">
        <v>21.2669683257919</v>
      </c>
      <c r="V1668" s="3">
        <v>92.8571428571429</v>
      </c>
      <c r="W1668" s="3">
        <v>26.2959472196042</v>
      </c>
      <c r="X1668" s="3">
        <v>86.7665418227216</v>
      </c>
      <c r="Y1668" s="3"/>
      <c r="Z1668" s="3"/>
      <c r="AA1668" s="3">
        <v>0.351289838992006</v>
      </c>
      <c r="AB1668" s="3">
        <v>0.505534414996389</v>
      </c>
      <c r="AC1668" s="3">
        <v>-2.01834862385321</v>
      </c>
      <c r="AD1668" s="3">
        <v>4.00198046727337</v>
      </c>
      <c r="AE1668" s="5">
        <v>1</v>
      </c>
      <c r="AF1668" s="3">
        <v>0.597633507785028</v>
      </c>
      <c r="AG1668" s="3">
        <v>9.76077438105179</v>
      </c>
      <c r="AH1668" s="3">
        <v>10.477514037443</v>
      </c>
      <c r="AI1668" s="3">
        <v>7.62111162438213</v>
      </c>
      <c r="AJ1668" s="3">
        <v>7.88002140112816</v>
      </c>
      <c r="AK1668" s="3"/>
      <c r="AL1668" s="3"/>
      <c r="AM1668" s="3"/>
      <c r="AN1668" s="5" t="s">
        <v>46</v>
      </c>
      <c r="AO1668" s="1"/>
      <c r="AP1668" s="1"/>
      <c r="AQ1668" s="1"/>
    </row>
    <row r="1669" spans="1:43">
      <c r="A1669" s="1" t="s">
        <v>4565</v>
      </c>
      <c r="B1669" s="1" t="s">
        <v>4566</v>
      </c>
      <c r="C1669" s="3">
        <v>4.47397260273973</v>
      </c>
      <c r="D1669" s="4">
        <v>42604</v>
      </c>
      <c r="E1669" s="3">
        <v>1.071634428</v>
      </c>
      <c r="F1669" s="5" t="s">
        <v>4567</v>
      </c>
      <c r="G1669" s="5">
        <v>623</v>
      </c>
      <c r="H1669" s="5" t="s">
        <v>191</v>
      </c>
      <c r="I1669" s="3">
        <v>15.7732397362263</v>
      </c>
      <c r="J1669" s="3">
        <v>15.9132007233273</v>
      </c>
      <c r="K1669" s="3">
        <v>5.71040108769543</v>
      </c>
      <c r="L1669" s="3">
        <v>1.36986301369863</v>
      </c>
      <c r="M1669" s="3">
        <v>7.92543874144826</v>
      </c>
      <c r="N1669" s="3">
        <v>26.1261261261261</v>
      </c>
      <c r="O1669" s="3">
        <v>33.3510290754655</v>
      </c>
      <c r="P1669" s="3">
        <v>3.80952380952381</v>
      </c>
      <c r="Q1669" s="3">
        <v>37.5642429859297</v>
      </c>
      <c r="R1669" s="3">
        <v>18.2389937106918</v>
      </c>
      <c r="S1669" s="3">
        <v>109.595635430038</v>
      </c>
      <c r="T1669" s="3">
        <v>8.33333333333333</v>
      </c>
      <c r="U1669" s="3">
        <v>225.540823447313</v>
      </c>
      <c r="V1669" s="3">
        <v>12.6099706744868</v>
      </c>
      <c r="W1669" s="3">
        <v>206.791668347483</v>
      </c>
      <c r="X1669" s="3">
        <v>6.71378091872792</v>
      </c>
      <c r="Y1669" s="3"/>
      <c r="Z1669" s="3"/>
      <c r="AA1669" s="3">
        <v>0.399153723207799</v>
      </c>
      <c r="AB1669" s="3">
        <v>0.469637129756769</v>
      </c>
      <c r="AC1669" s="3">
        <v>-15.9005990154795</v>
      </c>
      <c r="AD1669" s="3">
        <v>2.84305355595787</v>
      </c>
      <c r="AE1669" s="5">
        <v>9</v>
      </c>
      <c r="AF1669" s="3">
        <v>3.12939055757618</v>
      </c>
      <c r="AG1669" s="3">
        <v>89.3225411584883</v>
      </c>
      <c r="AH1669" s="3">
        <v>84.1481306708009</v>
      </c>
      <c r="AI1669" s="3">
        <v>45.0445680160255</v>
      </c>
      <c r="AJ1669" s="3">
        <v>32.9833364199973</v>
      </c>
      <c r="AK1669" s="3"/>
      <c r="AL1669" s="3"/>
      <c r="AM1669" s="3"/>
      <c r="AN1669" s="5" t="s">
        <v>46</v>
      </c>
      <c r="AO1669" s="1"/>
      <c r="AP1669" s="1"/>
      <c r="AQ1669" s="1"/>
    </row>
    <row r="1670" spans="1:43">
      <c r="A1670" s="1" t="s">
        <v>4568</v>
      </c>
      <c r="B1670" s="1" t="s">
        <v>4569</v>
      </c>
      <c r="C1670" s="3">
        <v>4.44383561643836</v>
      </c>
      <c r="D1670" s="4">
        <v>42615</v>
      </c>
      <c r="E1670" s="3">
        <v>8.7095536879</v>
      </c>
      <c r="F1670" s="5" t="s">
        <v>3545</v>
      </c>
      <c r="G1670" s="5">
        <v>1623</v>
      </c>
      <c r="H1670" s="5" t="s">
        <v>50</v>
      </c>
      <c r="I1670" s="3">
        <v>0.119091242213265</v>
      </c>
      <c r="J1670" s="3">
        <v>50.4689593568557</v>
      </c>
      <c r="K1670" s="3">
        <v>0</v>
      </c>
      <c r="L1670" s="3">
        <v>43.3820274457725</v>
      </c>
      <c r="M1670" s="3">
        <v>-0.0365864812951614</v>
      </c>
      <c r="N1670" s="3">
        <v>43.2324131789849</v>
      </c>
      <c r="O1670" s="3">
        <v>0.821033210332101</v>
      </c>
      <c r="P1670" s="3">
        <v>26.9072635906807</v>
      </c>
      <c r="Q1670" s="3">
        <v>1.20381516807111</v>
      </c>
      <c r="R1670" s="3">
        <v>39.5943988411395</v>
      </c>
      <c r="S1670" s="3">
        <v>1.78820899692651</v>
      </c>
      <c r="T1670" s="3">
        <v>55.0282485875706</v>
      </c>
      <c r="U1670" s="3">
        <v>5.94222566886389</v>
      </c>
      <c r="V1670" s="3">
        <v>57.2755417956656</v>
      </c>
      <c r="W1670" s="3">
        <v>12.9044986916005</v>
      </c>
      <c r="X1670" s="3">
        <v>59.8705501618123</v>
      </c>
      <c r="Y1670" s="3"/>
      <c r="Z1670" s="3"/>
      <c r="AA1670" s="3">
        <v>0.0225489339516117</v>
      </c>
      <c r="AB1670" s="3">
        <v>0.3942628941639</v>
      </c>
      <c r="AC1670" s="3">
        <v>-2.68432030470662</v>
      </c>
      <c r="AD1670" s="3">
        <v>1.53521632315236</v>
      </c>
      <c r="AE1670" s="5">
        <v>3</v>
      </c>
      <c r="AF1670" s="3">
        <v>0.337278058543508</v>
      </c>
      <c r="AG1670" s="3">
        <v>2.80812625950284</v>
      </c>
      <c r="AH1670" s="3">
        <v>3.19816543150326</v>
      </c>
      <c r="AI1670" s="3">
        <v>4.27012348312876</v>
      </c>
      <c r="AJ1670" s="3">
        <v>4.18696635015439</v>
      </c>
      <c r="AK1670" s="3"/>
      <c r="AL1670" s="3"/>
      <c r="AM1670" s="3">
        <v>1</v>
      </c>
      <c r="AN1670" s="5" t="s">
        <v>56</v>
      </c>
      <c r="AO1670" s="1"/>
      <c r="AP1670" s="1"/>
      <c r="AQ1670" s="1"/>
    </row>
    <row r="1671" spans="1:43">
      <c r="A1671" s="1" t="s">
        <v>4570</v>
      </c>
      <c r="B1671" s="1" t="s">
        <v>4571</v>
      </c>
      <c r="C1671" s="3">
        <v>3.65753424657534</v>
      </c>
      <c r="D1671" s="4">
        <v>42902</v>
      </c>
      <c r="E1671" s="3">
        <v>3.1827708324</v>
      </c>
      <c r="F1671" s="5" t="s">
        <v>3545</v>
      </c>
      <c r="G1671" s="5">
        <v>1336</v>
      </c>
      <c r="H1671" s="5" t="s">
        <v>50</v>
      </c>
      <c r="I1671" s="3">
        <v>0.17110266159696</v>
      </c>
      <c r="J1671" s="3">
        <v>41.4024117909781</v>
      </c>
      <c r="K1671" s="3">
        <v>-0.047424831641845</v>
      </c>
      <c r="L1671" s="3">
        <v>78.5745905267818</v>
      </c>
      <c r="M1671" s="3">
        <v>-0.0663821716453336</v>
      </c>
      <c r="N1671" s="3">
        <v>47.8183437221727</v>
      </c>
      <c r="O1671" s="3">
        <v>0.755330337508359</v>
      </c>
      <c r="P1671" s="3">
        <v>38.1452718136135</v>
      </c>
      <c r="Q1671" s="3">
        <v>1.30744087675446</v>
      </c>
      <c r="R1671" s="3">
        <v>26.0743602124577</v>
      </c>
      <c r="S1671" s="3">
        <v>1.71814671814671</v>
      </c>
      <c r="T1671" s="3">
        <v>58.3050847457627</v>
      </c>
      <c r="U1671" s="3">
        <v>5.55148722531167</v>
      </c>
      <c r="V1671" s="3">
        <v>68.8854489164087</v>
      </c>
      <c r="W1671" s="3">
        <v>12.195552685648</v>
      </c>
      <c r="X1671" s="3">
        <v>67.8532901833873</v>
      </c>
      <c r="Y1671" s="3"/>
      <c r="Z1671" s="3"/>
      <c r="AA1671" s="3">
        <v>0.0190962721675482</v>
      </c>
      <c r="AB1671" s="3">
        <v>0.327642301434892</v>
      </c>
      <c r="AC1671" s="3">
        <v>-2.77412074478087</v>
      </c>
      <c r="AD1671" s="3">
        <v>1.40693996138433</v>
      </c>
      <c r="AE1671" s="5">
        <v>4</v>
      </c>
      <c r="AF1671" s="3">
        <v>0.337544038716221</v>
      </c>
      <c r="AG1671" s="3">
        <v>2.00361225259398</v>
      </c>
      <c r="AH1671" s="3">
        <v>3.04705363561997</v>
      </c>
      <c r="AI1671" s="3">
        <v>3.6252653312836</v>
      </c>
      <c r="AJ1671" s="3"/>
      <c r="AK1671" s="3"/>
      <c r="AL1671" s="3"/>
      <c r="AM1671" s="3">
        <v>1</v>
      </c>
      <c r="AN1671" s="5" t="s">
        <v>56</v>
      </c>
      <c r="AO1671" s="1"/>
      <c r="AP1671" s="1"/>
      <c r="AQ1671" s="1"/>
    </row>
    <row r="1672" spans="1:43">
      <c r="A1672" s="1" t="s">
        <v>4572</v>
      </c>
      <c r="B1672" s="1" t="s">
        <v>4573</v>
      </c>
      <c r="C1672" s="3">
        <v>4.4</v>
      </c>
      <c r="D1672" s="4">
        <v>42631</v>
      </c>
      <c r="E1672" s="3">
        <v>2.97618195</v>
      </c>
      <c r="F1672" s="5" t="s">
        <v>4574</v>
      </c>
      <c r="G1672" s="5">
        <v>408</v>
      </c>
      <c r="H1672" s="5" t="s">
        <v>60</v>
      </c>
      <c r="I1672" s="3">
        <v>-3.75818747986686</v>
      </c>
      <c r="J1672" s="3">
        <v>89.8809523809524</v>
      </c>
      <c r="K1672" s="3">
        <v>0.504597443372948</v>
      </c>
      <c r="L1672" s="3">
        <v>80.5369127516778</v>
      </c>
      <c r="M1672" s="3">
        <v>-5.74192869912714</v>
      </c>
      <c r="N1672" s="3">
        <v>91.88921859545</v>
      </c>
      <c r="O1672" s="3">
        <v>-7.72161021311645</v>
      </c>
      <c r="P1672" s="3">
        <v>93.9148073022312</v>
      </c>
      <c r="Q1672" s="3">
        <v>-5.84094967958819</v>
      </c>
      <c r="R1672" s="3">
        <v>86.3874345549738</v>
      </c>
      <c r="S1672" s="3">
        <v>5.26130358191426</v>
      </c>
      <c r="T1672" s="3">
        <v>90.4589371980676</v>
      </c>
      <c r="U1672" s="3">
        <v>10.7637172516065</v>
      </c>
      <c r="V1672" s="3">
        <v>92.6994906621392</v>
      </c>
      <c r="W1672" s="3">
        <v>-2.23603839441535</v>
      </c>
      <c r="X1672" s="3">
        <v>92.9545454545455</v>
      </c>
      <c r="Y1672" s="3"/>
      <c r="Z1672" s="3"/>
      <c r="AA1672" s="3">
        <v>0.0338772577319344</v>
      </c>
      <c r="AB1672" s="3">
        <v>-0.00423997137327883</v>
      </c>
      <c r="AC1672" s="3">
        <v>-26.4442086990066</v>
      </c>
      <c r="AD1672" s="3">
        <v>-0.0283467587830094</v>
      </c>
      <c r="AE1672" s="5">
        <v>3</v>
      </c>
      <c r="AF1672" s="3">
        <v>-0.0629718810461228</v>
      </c>
      <c r="AG1672" s="3">
        <v>-3.87901741440229</v>
      </c>
      <c r="AH1672" s="3">
        <v>8.63221231676408</v>
      </c>
      <c r="AI1672" s="3">
        <v>-0.860598556999781</v>
      </c>
      <c r="AJ1672" s="3">
        <v>-0.251625321532867</v>
      </c>
      <c r="AK1672" s="3"/>
      <c r="AL1672" s="3"/>
      <c r="AM1672" s="3"/>
      <c r="AN1672" s="5" t="s">
        <v>46</v>
      </c>
      <c r="AO1672" s="1"/>
      <c r="AP1672" s="1"/>
      <c r="AQ1672" s="1"/>
    </row>
    <row r="1673" spans="1:43">
      <c r="A1673" s="1" t="s">
        <v>4575</v>
      </c>
      <c r="B1673" s="1" t="s">
        <v>4576</v>
      </c>
      <c r="C1673" s="3">
        <v>3.98356164383562</v>
      </c>
      <c r="D1673" s="4">
        <v>42783</v>
      </c>
      <c r="E1673" s="3">
        <v>4.9911602452</v>
      </c>
      <c r="F1673" s="5" t="s">
        <v>377</v>
      </c>
      <c r="G1673" s="5">
        <v>681</v>
      </c>
      <c r="H1673" s="5" t="s">
        <v>50</v>
      </c>
      <c r="I1673" s="3">
        <v>0.148809523809532</v>
      </c>
      <c r="J1673" s="3">
        <v>45.7347029924073</v>
      </c>
      <c r="K1673" s="3">
        <v>0.0185770016719288</v>
      </c>
      <c r="L1673" s="3">
        <v>36.3435148295706</v>
      </c>
      <c r="M1673" s="3">
        <v>-0.0464123271140686</v>
      </c>
      <c r="N1673" s="3">
        <v>44.6126447016919</v>
      </c>
      <c r="O1673" s="3">
        <v>0.776789892372474</v>
      </c>
      <c r="P1673" s="3">
        <v>34.7190497944267</v>
      </c>
      <c r="Q1673" s="3">
        <v>1.17448087945128</v>
      </c>
      <c r="R1673" s="3">
        <v>43.8918396909705</v>
      </c>
      <c r="S1673" s="3">
        <v>2.57191846065916</v>
      </c>
      <c r="T1673" s="3">
        <v>21.5254237288136</v>
      </c>
      <c r="U1673" s="3">
        <v>6.04687807760487</v>
      </c>
      <c r="V1673" s="3">
        <v>54.1795665634675</v>
      </c>
      <c r="W1673" s="3">
        <v>13.3978367171373</v>
      </c>
      <c r="X1673" s="3">
        <v>53.8295577130529</v>
      </c>
      <c r="Y1673" s="3"/>
      <c r="Z1673" s="3"/>
      <c r="AA1673" s="3">
        <v>0.0958652879627987</v>
      </c>
      <c r="AB1673" s="3">
        <v>0.559387173349272</v>
      </c>
      <c r="AC1673" s="3">
        <v>-1.57743342303054</v>
      </c>
      <c r="AD1673" s="3">
        <v>2.70830354293384</v>
      </c>
      <c r="AE1673" s="5">
        <v>4</v>
      </c>
      <c r="AF1673" s="3">
        <v>0.346570997771517</v>
      </c>
      <c r="AG1673" s="3">
        <v>3.11191995394309</v>
      </c>
      <c r="AH1673" s="3">
        <v>3.12261818714001</v>
      </c>
      <c r="AI1673" s="3">
        <v>4.42893228041767</v>
      </c>
      <c r="AJ1673" s="3"/>
      <c r="AK1673" s="3"/>
      <c r="AL1673" s="3"/>
      <c r="AM1673" s="3"/>
      <c r="AN1673" s="5" t="s">
        <v>46</v>
      </c>
      <c r="AO1673" s="1"/>
      <c r="AP1673" s="1"/>
      <c r="AQ1673" s="1"/>
    </row>
    <row r="1674" spans="1:43">
      <c r="A1674" s="1" t="s">
        <v>4577</v>
      </c>
      <c r="B1674" s="1" t="s">
        <v>4578</v>
      </c>
      <c r="C1674" s="3">
        <v>3.87671232876712</v>
      </c>
      <c r="D1674" s="4">
        <v>42822</v>
      </c>
      <c r="E1674" s="3">
        <v>4.2683877176</v>
      </c>
      <c r="F1674" s="5" t="s">
        <v>742</v>
      </c>
      <c r="G1674" s="5">
        <v>908</v>
      </c>
      <c r="H1674" s="5" t="s">
        <v>45</v>
      </c>
      <c r="I1674" s="3">
        <v>-1.6721224453685</v>
      </c>
      <c r="J1674" s="3">
        <v>92.515923566879</v>
      </c>
      <c r="K1674" s="3">
        <v>0.0179985601151972</v>
      </c>
      <c r="L1674" s="3">
        <v>79.5031055900621</v>
      </c>
      <c r="M1674" s="3">
        <v>-1.68951791242813</v>
      </c>
      <c r="N1674" s="3">
        <v>86.984126984127</v>
      </c>
      <c r="O1674" s="3">
        <v>-2.61128636522959</v>
      </c>
      <c r="P1674" s="3">
        <v>92.3841059602649</v>
      </c>
      <c r="Q1674" s="3">
        <v>-2.77316070335053</v>
      </c>
      <c r="R1674" s="3">
        <v>92.2945205479452</v>
      </c>
      <c r="S1674" s="3">
        <v>-0.741269983031156</v>
      </c>
      <c r="T1674" s="3">
        <v>95.2919020715631</v>
      </c>
      <c r="U1674" s="3">
        <v>6.81403171552139</v>
      </c>
      <c r="V1674" s="3">
        <v>90.8704883227176</v>
      </c>
      <c r="W1674" s="3">
        <v>16.2906592347336</v>
      </c>
      <c r="X1674" s="3">
        <v>68.957345971564</v>
      </c>
      <c r="Y1674" s="3"/>
      <c r="Z1674" s="3"/>
      <c r="AA1674" s="3">
        <v>-0.0644215684012166</v>
      </c>
      <c r="AB1674" s="3">
        <v>0.200841069618104</v>
      </c>
      <c r="AC1674" s="3">
        <v>-4.80013813347148</v>
      </c>
      <c r="AD1674" s="3">
        <v>1.072843810294</v>
      </c>
      <c r="AE1674" s="5">
        <v>2</v>
      </c>
      <c r="AF1674" s="3">
        <v>0.402403686326633</v>
      </c>
      <c r="AG1674" s="3">
        <v>0.0832793546282851</v>
      </c>
      <c r="AH1674" s="3">
        <v>3.18110415640558</v>
      </c>
      <c r="AI1674" s="3">
        <v>5.08708807627056</v>
      </c>
      <c r="AJ1674" s="3"/>
      <c r="AK1674" s="3"/>
      <c r="AL1674" s="3"/>
      <c r="AM1674" s="3"/>
      <c r="AN1674" s="5" t="s">
        <v>46</v>
      </c>
      <c r="AO1674" s="1"/>
      <c r="AP1674" s="1"/>
      <c r="AQ1674" s="1"/>
    </row>
    <row r="1675" spans="1:43">
      <c r="A1675" s="1" t="s">
        <v>4579</v>
      </c>
      <c r="B1675" s="1" t="s">
        <v>4580</v>
      </c>
      <c r="C1675" s="3">
        <v>4.37534246575343</v>
      </c>
      <c r="D1675" s="4">
        <v>42640</v>
      </c>
      <c r="E1675" s="3">
        <v>2.1405838742</v>
      </c>
      <c r="F1675" s="5" t="s">
        <v>4581</v>
      </c>
      <c r="G1675" s="5">
        <v>798</v>
      </c>
      <c r="H1675" s="5" t="s">
        <v>50</v>
      </c>
      <c r="I1675" s="3">
        <v>-0.335669858821205</v>
      </c>
      <c r="J1675" s="3">
        <v>92.7199642697633</v>
      </c>
      <c r="K1675" s="3">
        <v>-0.0692932092654912</v>
      </c>
      <c r="L1675" s="3">
        <v>85.5245683930943</v>
      </c>
      <c r="M1675" s="3">
        <v>-0.41432376442736</v>
      </c>
      <c r="N1675" s="3">
        <v>91.2288512911843</v>
      </c>
      <c r="O1675" s="3">
        <v>0.416695867227561</v>
      </c>
      <c r="P1675" s="3">
        <v>72.6815897670169</v>
      </c>
      <c r="Q1675" s="3">
        <v>0.634519502514405</v>
      </c>
      <c r="R1675" s="3">
        <v>82.7619507484307</v>
      </c>
      <c r="S1675" s="3">
        <v>0.752888849243182</v>
      </c>
      <c r="T1675" s="3">
        <v>86.7796610169491</v>
      </c>
      <c r="U1675" s="3">
        <v>5.45828292385058</v>
      </c>
      <c r="V1675" s="3">
        <v>70.9752321981424</v>
      </c>
      <c r="W1675" s="3">
        <v>10.0434256596702</v>
      </c>
      <c r="X1675" s="3">
        <v>85.6526429341963</v>
      </c>
      <c r="Y1675" s="3"/>
      <c r="Z1675" s="3"/>
      <c r="AA1675" s="3">
        <v>-0.0549014469075371</v>
      </c>
      <c r="AB1675" s="3">
        <v>0.137441545555311</v>
      </c>
      <c r="AC1675" s="3">
        <v>-2.30324414387925</v>
      </c>
      <c r="AD1675" s="3">
        <v>1.40479650046992</v>
      </c>
      <c r="AE1675" s="5">
        <v>2</v>
      </c>
      <c r="AF1675" s="3">
        <v>0.261877881680547</v>
      </c>
      <c r="AG1675" s="3">
        <v>1.60174013224172</v>
      </c>
      <c r="AH1675" s="3">
        <v>2.79943322194278</v>
      </c>
      <c r="AI1675" s="3">
        <v>3.06805347939498</v>
      </c>
      <c r="AJ1675" s="3">
        <v>2.71352790793944</v>
      </c>
      <c r="AK1675" s="3"/>
      <c r="AL1675" s="3"/>
      <c r="AM1675" s="3"/>
      <c r="AN1675" s="5" t="s">
        <v>51</v>
      </c>
      <c r="AO1675" s="1"/>
      <c r="AP1675" s="1"/>
      <c r="AQ1675" s="1"/>
    </row>
    <row r="1676" spans="1:43">
      <c r="A1676" s="1" t="s">
        <v>4582</v>
      </c>
      <c r="B1676" s="1" t="s">
        <v>4583</v>
      </c>
      <c r="C1676" s="3">
        <v>4.33424657534247</v>
      </c>
      <c r="D1676" s="4">
        <v>42655</v>
      </c>
      <c r="E1676" s="3">
        <v>156.6428188545</v>
      </c>
      <c r="F1676" s="5" t="s">
        <v>359</v>
      </c>
      <c r="G1676" s="5">
        <v>717</v>
      </c>
      <c r="H1676" s="5" t="s">
        <v>64</v>
      </c>
      <c r="I1676" s="3">
        <v>0.296150859374842</v>
      </c>
      <c r="J1676" s="3">
        <v>16.7638483965015</v>
      </c>
      <c r="K1676" s="3">
        <v>0.0450298841654515</v>
      </c>
      <c r="L1676" s="3">
        <v>18.0758017492711</v>
      </c>
      <c r="M1676" s="3">
        <v>0.219601545082028</v>
      </c>
      <c r="N1676" s="3">
        <v>18.0758017492711</v>
      </c>
      <c r="O1676" s="3">
        <v>0.675231917337971</v>
      </c>
      <c r="P1676" s="3">
        <v>14.6198830409357</v>
      </c>
      <c r="Q1676" s="3">
        <v>1.24654529426763</v>
      </c>
      <c r="R1676" s="3">
        <v>16.8639053254438</v>
      </c>
      <c r="S1676" s="3">
        <v>2.16035537574849</v>
      </c>
      <c r="T1676" s="3">
        <v>34.0329835082459</v>
      </c>
      <c r="U1676" s="3">
        <v>4.9279849551337</v>
      </c>
      <c r="V1676" s="3">
        <v>26.0802469135802</v>
      </c>
      <c r="W1676" s="3">
        <v>8.56449338855785</v>
      </c>
      <c r="X1676" s="3">
        <v>35.1851851851852</v>
      </c>
      <c r="Y1676" s="3"/>
      <c r="Z1676" s="3"/>
      <c r="AA1676" s="3">
        <v>0.112125544889151</v>
      </c>
      <c r="AB1676" s="3">
        <v>2.52984138589285</v>
      </c>
      <c r="AC1676" s="3">
        <v>0</v>
      </c>
      <c r="AD1676" s="3"/>
      <c r="AE1676" s="5"/>
      <c r="AF1676" s="3">
        <v>0.22683840148028</v>
      </c>
      <c r="AG1676" s="3">
        <v>1.58099592183925</v>
      </c>
      <c r="AH1676" s="3">
        <v>1.7301966675225</v>
      </c>
      <c r="AI1676" s="3">
        <v>2.03787216312914</v>
      </c>
      <c r="AJ1676" s="3">
        <v>2.28170251767359</v>
      </c>
      <c r="AK1676" s="3"/>
      <c r="AL1676" s="3"/>
      <c r="AM1676" s="3">
        <v>10</v>
      </c>
      <c r="AN1676" s="5" t="s">
        <v>56</v>
      </c>
      <c r="AO1676" s="1"/>
      <c r="AP1676" s="1"/>
      <c r="AQ1676" s="1"/>
    </row>
    <row r="1677" spans="1:43">
      <c r="A1677" s="1" t="s">
        <v>4584</v>
      </c>
      <c r="B1677" s="1" t="s">
        <v>4585</v>
      </c>
      <c r="C1677" s="3">
        <v>4.43013698630137</v>
      </c>
      <c r="D1677" s="4">
        <v>42620</v>
      </c>
      <c r="E1677" s="3">
        <v>3.1509004714</v>
      </c>
      <c r="F1677" s="5" t="s">
        <v>2476</v>
      </c>
      <c r="G1677" s="5">
        <v>274</v>
      </c>
      <c r="H1677" s="5" t="s">
        <v>50</v>
      </c>
      <c r="I1677" s="3">
        <v>0.114405567737635</v>
      </c>
      <c r="J1677" s="3">
        <v>51.7195176418044</v>
      </c>
      <c r="K1677" s="3">
        <v>-0.0190421784252158</v>
      </c>
      <c r="L1677" s="3">
        <v>63.0810092961487</v>
      </c>
      <c r="M1677" s="3">
        <v>-0.114144392656697</v>
      </c>
      <c r="N1677" s="3">
        <v>58.3259127337489</v>
      </c>
      <c r="O1677" s="3">
        <v>0.91293484528157</v>
      </c>
      <c r="P1677" s="3">
        <v>14.1617176793056</v>
      </c>
      <c r="Q1677" s="3">
        <v>1.24191049988993</v>
      </c>
      <c r="R1677" s="3">
        <v>34.2829550941574</v>
      </c>
      <c r="S1677" s="3">
        <v>2.2870976339569</v>
      </c>
      <c r="T1677" s="3">
        <v>31.638418079096</v>
      </c>
      <c r="U1677" s="3">
        <v>6.62673907398085</v>
      </c>
      <c r="V1677" s="3">
        <v>38.5448916408669</v>
      </c>
      <c r="W1677" s="3">
        <v>15.8966467389513</v>
      </c>
      <c r="X1677" s="3">
        <v>22.4379719525351</v>
      </c>
      <c r="Y1677" s="3"/>
      <c r="Z1677" s="3"/>
      <c r="AA1677" s="3">
        <v>0.0566628884591801</v>
      </c>
      <c r="AB1677" s="3">
        <v>0.467636882554114</v>
      </c>
      <c r="AC1677" s="3">
        <v>-2.58262597074228</v>
      </c>
      <c r="AD1677" s="3">
        <v>1.94806591312394</v>
      </c>
      <c r="AE1677" s="5">
        <v>4</v>
      </c>
      <c r="AF1677" s="3">
        <v>0.418419891950568</v>
      </c>
      <c r="AG1677" s="3">
        <v>3.26767783917228</v>
      </c>
      <c r="AH1677" s="3">
        <v>3.49307256587841</v>
      </c>
      <c r="AI1677" s="3">
        <v>5.14105012449819</v>
      </c>
      <c r="AJ1677" s="3">
        <v>4.63783911333335</v>
      </c>
      <c r="AK1677" s="3"/>
      <c r="AL1677" s="3"/>
      <c r="AM1677" s="3">
        <v>1</v>
      </c>
      <c r="AN1677" s="5" t="s">
        <v>56</v>
      </c>
      <c r="AO1677" s="1"/>
      <c r="AP1677" s="1"/>
      <c r="AQ1677" s="1"/>
    </row>
    <row r="1678" spans="1:43">
      <c r="A1678" s="1" t="s">
        <v>4586</v>
      </c>
      <c r="B1678" s="1" t="s">
        <v>4587</v>
      </c>
      <c r="C1678" s="3">
        <v>4.29315068493151</v>
      </c>
      <c r="D1678" s="4">
        <v>42670</v>
      </c>
      <c r="E1678" s="3">
        <v>0.0738372474</v>
      </c>
      <c r="F1678" s="5" t="s">
        <v>4588</v>
      </c>
      <c r="G1678" s="5">
        <v>1568</v>
      </c>
      <c r="H1678" s="5" t="s">
        <v>93</v>
      </c>
      <c r="I1678" s="3">
        <v>13.6363636363636</v>
      </c>
      <c r="J1678" s="3">
        <v>14</v>
      </c>
      <c r="K1678" s="3">
        <v>4.81571443658254</v>
      </c>
      <c r="L1678" s="3">
        <v>5.64915758176412</v>
      </c>
      <c r="M1678" s="3">
        <v>7.26250945639253</v>
      </c>
      <c r="N1678" s="3">
        <v>15.2195608782435</v>
      </c>
      <c r="O1678" s="3">
        <v>20.0846944948578</v>
      </c>
      <c r="P1678" s="3">
        <v>22.9376257545272</v>
      </c>
      <c r="Q1678" s="3">
        <v>28.2299741602067</v>
      </c>
      <c r="R1678" s="3">
        <v>21.671826625387</v>
      </c>
      <c r="S1678" s="3">
        <v>60.6506960181288</v>
      </c>
      <c r="T1678" s="3">
        <v>31.0746426680784</v>
      </c>
      <c r="U1678" s="3">
        <v>48.7782941088293</v>
      </c>
      <c r="V1678" s="3">
        <v>67.2203765227021</v>
      </c>
      <c r="W1678" s="3">
        <v>33.1142703862661</v>
      </c>
      <c r="X1678" s="3">
        <v>78.2771535580524</v>
      </c>
      <c r="Y1678" s="3"/>
      <c r="Z1678" s="3"/>
      <c r="AA1678" s="3">
        <v>0.303287146864973</v>
      </c>
      <c r="AB1678" s="3">
        <v>0.0863162001758179</v>
      </c>
      <c r="AC1678" s="3">
        <v>-38.2039911308204</v>
      </c>
      <c r="AD1678" s="3">
        <v>0.261355173793039</v>
      </c>
      <c r="AE1678" s="5">
        <v>5</v>
      </c>
      <c r="AF1678" s="3">
        <v>0.455524577536712</v>
      </c>
      <c r="AG1678" s="3">
        <v>46.9045960376899</v>
      </c>
      <c r="AH1678" s="3">
        <v>21.9535614328979</v>
      </c>
      <c r="AI1678" s="3">
        <v>7.73254999300772</v>
      </c>
      <c r="AJ1678" s="3">
        <v>2.12774138967722</v>
      </c>
      <c r="AK1678" s="3"/>
      <c r="AL1678" s="3"/>
      <c r="AM1678" s="3"/>
      <c r="AN1678" s="5" t="s">
        <v>46</v>
      </c>
      <c r="AO1678" s="1"/>
      <c r="AP1678" s="1"/>
      <c r="AQ1678" s="1"/>
    </row>
    <row r="1679" spans="1:43">
      <c r="A1679" s="1" t="s">
        <v>4589</v>
      </c>
      <c r="B1679" s="1" t="s">
        <v>4590</v>
      </c>
      <c r="C1679" s="3">
        <v>4.45205479452055</v>
      </c>
      <c r="D1679" s="4">
        <v>42612</v>
      </c>
      <c r="E1679" s="3">
        <v>16.0485556585</v>
      </c>
      <c r="F1679" s="5" t="s">
        <v>4210</v>
      </c>
      <c r="G1679" s="5">
        <v>439</v>
      </c>
      <c r="H1679" s="5" t="s">
        <v>50</v>
      </c>
      <c r="I1679" s="3">
        <v>0.222050588916776</v>
      </c>
      <c r="J1679" s="3">
        <v>32.5145154086646</v>
      </c>
      <c r="K1679" s="3">
        <v>-0.0385170919595451</v>
      </c>
      <c r="L1679" s="3">
        <v>74.7675962815405</v>
      </c>
      <c r="M1679" s="3">
        <v>-0.0192622556101159</v>
      </c>
      <c r="N1679" s="3">
        <v>40.026714158504</v>
      </c>
      <c r="O1679" s="3">
        <v>0.610583446404341</v>
      </c>
      <c r="P1679" s="3">
        <v>58.4741891274555</v>
      </c>
      <c r="Q1679" s="3">
        <v>1.02476246654032</v>
      </c>
      <c r="R1679" s="3">
        <v>60.7436021245775</v>
      </c>
      <c r="S1679" s="3">
        <v>2.38930339710623</v>
      </c>
      <c r="T1679" s="3">
        <v>26.7796610169492</v>
      </c>
      <c r="U1679" s="3">
        <v>6.82594719471161</v>
      </c>
      <c r="V1679" s="3">
        <v>34.2105263157895</v>
      </c>
      <c r="W1679" s="3">
        <v>14.5068402216898</v>
      </c>
      <c r="X1679" s="3">
        <v>37.9719525350593</v>
      </c>
      <c r="Y1679" s="3"/>
      <c r="Z1679" s="3"/>
      <c r="AA1679" s="3">
        <v>0.0859731047429693</v>
      </c>
      <c r="AB1679" s="3">
        <v>0.63374633785686</v>
      </c>
      <c r="AC1679" s="3">
        <v>-1.71374764595104</v>
      </c>
      <c r="AD1679" s="3">
        <v>2.69022489200517</v>
      </c>
      <c r="AE1679" s="5">
        <v>3</v>
      </c>
      <c r="AF1679" s="3">
        <v>0.377251448070425</v>
      </c>
      <c r="AG1679" s="3">
        <v>2.92740614019173</v>
      </c>
      <c r="AH1679" s="3">
        <v>3.56785687354395</v>
      </c>
      <c r="AI1679" s="3">
        <v>4.69058391189197</v>
      </c>
      <c r="AJ1679" s="3">
        <v>3.20603461816948</v>
      </c>
      <c r="AK1679" s="3"/>
      <c r="AL1679" s="3"/>
      <c r="AM1679" s="3">
        <v>50</v>
      </c>
      <c r="AN1679" s="5" t="s">
        <v>56</v>
      </c>
      <c r="AO1679" s="1"/>
      <c r="AP1679" s="1"/>
      <c r="AQ1679" s="1"/>
    </row>
    <row r="1680" spans="1:43">
      <c r="A1680" s="1" t="s">
        <v>4591</v>
      </c>
      <c r="B1680" s="1" t="s">
        <v>4592</v>
      </c>
      <c r="C1680" s="3">
        <v>4.45205479452055</v>
      </c>
      <c r="D1680" s="4">
        <v>42612</v>
      </c>
      <c r="E1680" s="3">
        <v>10.9069438492</v>
      </c>
      <c r="F1680" s="5" t="s">
        <v>2479</v>
      </c>
      <c r="G1680" s="5">
        <v>1064</v>
      </c>
      <c r="H1680" s="5" t="s">
        <v>50</v>
      </c>
      <c r="I1680" s="3">
        <v>0.201280878316559</v>
      </c>
      <c r="J1680" s="3">
        <v>35.5515855292541</v>
      </c>
      <c r="K1680" s="3">
        <v>0.0273997625353801</v>
      </c>
      <c r="L1680" s="3">
        <v>30.0575475874281</v>
      </c>
      <c r="M1680" s="3">
        <v>0.0365363536718949</v>
      </c>
      <c r="N1680" s="3">
        <v>29.5636687444346</v>
      </c>
      <c r="O1680" s="3">
        <v>0.875011513309363</v>
      </c>
      <c r="P1680" s="3">
        <v>18.4559159433531</v>
      </c>
      <c r="Q1680" s="3">
        <v>1.32297159774261</v>
      </c>
      <c r="R1680" s="3">
        <v>24.6740704973443</v>
      </c>
      <c r="S1680" s="3">
        <v>2.32645052788937</v>
      </c>
      <c r="T1680" s="3">
        <v>29.5480225988701</v>
      </c>
      <c r="U1680" s="3">
        <v>6.11374866776474</v>
      </c>
      <c r="V1680" s="3">
        <v>52.5541795665635</v>
      </c>
      <c r="W1680" s="3">
        <v>13.1065493455092</v>
      </c>
      <c r="X1680" s="3">
        <v>57.6051779935275</v>
      </c>
      <c r="Y1680" s="3"/>
      <c r="Z1680" s="3"/>
      <c r="AA1680" s="3">
        <v>0.0752869545514647</v>
      </c>
      <c r="AB1680" s="3">
        <v>0.513875329967243</v>
      </c>
      <c r="AC1680" s="3">
        <v>-1.82498403138973</v>
      </c>
      <c r="AD1680" s="3">
        <v>2.29205994066393</v>
      </c>
      <c r="AE1680" s="5">
        <v>3</v>
      </c>
      <c r="AF1680" s="3">
        <v>0.341299707527518</v>
      </c>
      <c r="AG1680" s="3">
        <v>2.83958873133678</v>
      </c>
      <c r="AH1680" s="3">
        <v>3.27523921515598</v>
      </c>
      <c r="AI1680" s="3">
        <v>4.3056187225113</v>
      </c>
      <c r="AJ1680" s="3">
        <v>4.05060837813573</v>
      </c>
      <c r="AK1680" s="3"/>
      <c r="AL1680" s="3"/>
      <c r="AM1680" s="3">
        <v>1</v>
      </c>
      <c r="AN1680" s="5" t="s">
        <v>56</v>
      </c>
      <c r="AO1680" s="1"/>
      <c r="AP1680" s="1"/>
      <c r="AQ1680" s="1"/>
    </row>
    <row r="1681" spans="1:43">
      <c r="A1681" s="1" t="s">
        <v>4593</v>
      </c>
      <c r="B1681" s="1" t="s">
        <v>4594</v>
      </c>
      <c r="C1681" s="3">
        <v>4.37260273972603</v>
      </c>
      <c r="D1681" s="4">
        <v>42641</v>
      </c>
      <c r="E1681" s="3">
        <v>208.6747417611</v>
      </c>
      <c r="F1681" s="5" t="s">
        <v>4595</v>
      </c>
      <c r="G1681" s="5">
        <v>1597</v>
      </c>
      <c r="H1681" s="5" t="s">
        <v>50</v>
      </c>
      <c r="I1681" s="3">
        <v>-0.0093976130062929</v>
      </c>
      <c r="J1681" s="3">
        <v>70.611880303707</v>
      </c>
      <c r="K1681" s="3">
        <v>-0.0563591959421366</v>
      </c>
      <c r="L1681" s="3">
        <v>81.7618415227977</v>
      </c>
      <c r="M1681" s="3">
        <v>-0.225056264066011</v>
      </c>
      <c r="N1681" s="3">
        <v>76.2689225289403</v>
      </c>
      <c r="O1681" s="3">
        <v>0.814856926283888</v>
      </c>
      <c r="P1681" s="3">
        <v>27.866605756053</v>
      </c>
      <c r="Q1681" s="3">
        <v>1.26582278481013</v>
      </c>
      <c r="R1681" s="3">
        <v>31.1443746982134</v>
      </c>
      <c r="S1681" s="3">
        <v>1.8279261173318</v>
      </c>
      <c r="T1681" s="3">
        <v>53.6158192090396</v>
      </c>
      <c r="U1681" s="3">
        <v>6.79779669572513</v>
      </c>
      <c r="V1681" s="3">
        <v>34.9071207430341</v>
      </c>
      <c r="W1681" s="3">
        <v>13.7919433004231</v>
      </c>
      <c r="X1681" s="3">
        <v>47.2491909385113</v>
      </c>
      <c r="Y1681" s="3"/>
      <c r="Z1681" s="3"/>
      <c r="AA1681" s="3">
        <v>0.0201515070435143</v>
      </c>
      <c r="AB1681" s="3">
        <v>0.360576824349172</v>
      </c>
      <c r="AC1681" s="3">
        <v>-3.08647696728149</v>
      </c>
      <c r="AD1681" s="3">
        <v>1.42317787507944</v>
      </c>
      <c r="AE1681" s="5">
        <v>4</v>
      </c>
      <c r="AF1681" s="3">
        <v>0.367023600598369</v>
      </c>
      <c r="AG1681" s="3">
        <v>3.06338472603873</v>
      </c>
      <c r="AH1681" s="3">
        <v>3.41440936091826</v>
      </c>
      <c r="AI1681" s="3">
        <v>4.53626612230544</v>
      </c>
      <c r="AJ1681" s="3">
        <v>3.63820260403815</v>
      </c>
      <c r="AK1681" s="3"/>
      <c r="AL1681" s="3"/>
      <c r="AM1681" s="3"/>
      <c r="AN1681" s="5" t="s">
        <v>51</v>
      </c>
      <c r="AO1681" s="1"/>
      <c r="AP1681" s="1"/>
      <c r="AQ1681" s="1"/>
    </row>
    <row r="1682" spans="1:43">
      <c r="A1682" s="1" t="s">
        <v>4596</v>
      </c>
      <c r="B1682" s="1" t="s">
        <v>4597</v>
      </c>
      <c r="C1682" s="3">
        <v>4.46849315068493</v>
      </c>
      <c r="D1682" s="4">
        <v>42606</v>
      </c>
      <c r="E1682" s="3">
        <v>44.3623222588</v>
      </c>
      <c r="F1682" s="5" t="s">
        <v>692</v>
      </c>
      <c r="G1682" s="5">
        <v>467</v>
      </c>
      <c r="H1682" s="5" t="s">
        <v>50</v>
      </c>
      <c r="I1682" s="3">
        <v>0.367682631833588</v>
      </c>
      <c r="J1682" s="3">
        <v>9.82581509602501</v>
      </c>
      <c r="K1682" s="3">
        <v>0</v>
      </c>
      <c r="L1682" s="3">
        <v>43.3820274457725</v>
      </c>
      <c r="M1682" s="3">
        <v>0.106157112526555</v>
      </c>
      <c r="N1682" s="3">
        <v>19.1006233303651</v>
      </c>
      <c r="O1682" s="3">
        <v>0.513565891472873</v>
      </c>
      <c r="P1682" s="3">
        <v>66.4230242119689</v>
      </c>
      <c r="Q1682" s="3">
        <v>1.20987413406189</v>
      </c>
      <c r="R1682" s="3">
        <v>38.7252535007243</v>
      </c>
      <c r="S1682" s="3">
        <v>2.36752164946123</v>
      </c>
      <c r="T1682" s="3">
        <v>27.8531073446328</v>
      </c>
      <c r="U1682" s="3">
        <v>7.66256450869231</v>
      </c>
      <c r="V1682" s="3">
        <v>20.5108359133127</v>
      </c>
      <c r="W1682" s="3">
        <v>17.8972642020731</v>
      </c>
      <c r="X1682" s="3">
        <v>11.5426105717368</v>
      </c>
      <c r="Y1682" s="3"/>
      <c r="Z1682" s="3"/>
      <c r="AA1682" s="3">
        <v>0.0667141620479794</v>
      </c>
      <c r="AB1682" s="3">
        <v>0.623383504917891</v>
      </c>
      <c r="AC1682" s="3">
        <v>-2.06125987285687</v>
      </c>
      <c r="AD1682" s="3">
        <v>2.73179258852167</v>
      </c>
      <c r="AE1682" s="5">
        <v>3</v>
      </c>
      <c r="AF1682" s="3">
        <v>0.457556831688904</v>
      </c>
      <c r="AG1682" s="3">
        <v>3.11252555530175</v>
      </c>
      <c r="AH1682" s="3">
        <v>4.01403955827417</v>
      </c>
      <c r="AI1682" s="3">
        <v>5.70460868225953</v>
      </c>
      <c r="AJ1682" s="3">
        <v>4.70538686419488</v>
      </c>
      <c r="AK1682" s="3"/>
      <c r="AL1682" s="3"/>
      <c r="AM1682" s="3"/>
      <c r="AN1682" s="5" t="s">
        <v>206</v>
      </c>
      <c r="AO1682" s="1"/>
      <c r="AP1682" s="1"/>
      <c r="AQ1682" s="1"/>
    </row>
    <row r="1683" spans="1:43">
      <c r="A1683" s="1" t="s">
        <v>4598</v>
      </c>
      <c r="B1683" s="1" t="s">
        <v>4599</v>
      </c>
      <c r="C1683" s="3">
        <v>4.20547945205479</v>
      </c>
      <c r="D1683" s="4">
        <v>42702</v>
      </c>
      <c r="E1683" s="3">
        <v>1.7147742743</v>
      </c>
      <c r="F1683" s="5" t="s">
        <v>3988</v>
      </c>
      <c r="G1683" s="5">
        <v>1536</v>
      </c>
      <c r="H1683" s="5" t="s">
        <v>45</v>
      </c>
      <c r="I1683" s="3">
        <v>-2.04032452405815</v>
      </c>
      <c r="J1683" s="3">
        <v>93.1528662420382</v>
      </c>
      <c r="K1683" s="3">
        <v>-0.286181520850373</v>
      </c>
      <c r="L1683" s="3">
        <v>96.1180124223602</v>
      </c>
      <c r="M1683" s="3">
        <v>-2.07965312349446</v>
      </c>
      <c r="N1683" s="3">
        <v>89.2063492063492</v>
      </c>
      <c r="O1683" s="3">
        <v>-2.9524112685023</v>
      </c>
      <c r="P1683" s="3">
        <v>93.7086092715232</v>
      </c>
      <c r="Q1683" s="3">
        <v>-3.01415619532369</v>
      </c>
      <c r="R1683" s="3">
        <v>93.4931506849315</v>
      </c>
      <c r="S1683" s="3">
        <v>-1.71663442940038</v>
      </c>
      <c r="T1683" s="3">
        <v>96.9868173258004</v>
      </c>
      <c r="U1683" s="3">
        <v>13.3258990800111</v>
      </c>
      <c r="V1683" s="3">
        <v>70.0636942675159</v>
      </c>
      <c r="W1683" s="3">
        <v>18.1571553144075</v>
      </c>
      <c r="X1683" s="3">
        <v>63.2701421800948</v>
      </c>
      <c r="Y1683" s="3"/>
      <c r="Z1683" s="3"/>
      <c r="AA1683" s="3">
        <v>-0.15444522322646</v>
      </c>
      <c r="AB1683" s="3">
        <v>0.278413318572058</v>
      </c>
      <c r="AC1683" s="3">
        <v>-4.23642222746208</v>
      </c>
      <c r="AD1683" s="3">
        <v>1.34744670055015</v>
      </c>
      <c r="AE1683" s="5">
        <v>3</v>
      </c>
      <c r="AF1683" s="3">
        <v>0.478162650881235</v>
      </c>
      <c r="AG1683" s="3">
        <v>-1.02603960804215</v>
      </c>
      <c r="AH1683" s="3">
        <v>7.41550648670422</v>
      </c>
      <c r="AI1683" s="3">
        <v>5.4408245723897</v>
      </c>
      <c r="AJ1683" s="3">
        <v>5.0456087331497</v>
      </c>
      <c r="AK1683" s="3"/>
      <c r="AL1683" s="3"/>
      <c r="AM1683" s="3"/>
      <c r="AN1683" s="5" t="s">
        <v>46</v>
      </c>
      <c r="AO1683" s="1"/>
      <c r="AP1683" s="1"/>
      <c r="AQ1683" s="1"/>
    </row>
    <row r="1684" spans="1:43">
      <c r="A1684" s="1" t="s">
        <v>4600</v>
      </c>
      <c r="B1684" s="1" t="s">
        <v>4601</v>
      </c>
      <c r="C1684" s="3">
        <v>4.37534246575343</v>
      </c>
      <c r="D1684" s="4">
        <v>42640</v>
      </c>
      <c r="E1684" s="3">
        <v>2.3247286054</v>
      </c>
      <c r="F1684" s="5" t="s">
        <v>4251</v>
      </c>
      <c r="G1684" s="5">
        <v>310</v>
      </c>
      <c r="H1684" s="5" t="s">
        <v>50</v>
      </c>
      <c r="I1684" s="3">
        <v>0.321786863524508</v>
      </c>
      <c r="J1684" s="3">
        <v>14.8727110317106</v>
      </c>
      <c r="K1684" s="3">
        <v>0.0377500943752343</v>
      </c>
      <c r="L1684" s="3">
        <v>22.9305002213369</v>
      </c>
      <c r="M1684" s="3">
        <v>0.103881386344329</v>
      </c>
      <c r="N1684" s="3">
        <v>19.3232413178985</v>
      </c>
      <c r="O1684" s="3">
        <v>0.597893138464447</v>
      </c>
      <c r="P1684" s="3">
        <v>59.3878483325719</v>
      </c>
      <c r="Q1684" s="3">
        <v>1.07752455420997</v>
      </c>
      <c r="R1684" s="3">
        <v>55.5287300820859</v>
      </c>
      <c r="S1684" s="3">
        <v>1.99172519965362</v>
      </c>
      <c r="T1684" s="3">
        <v>44.7457627118644</v>
      </c>
      <c r="U1684" s="3">
        <v>6.05420062575731</v>
      </c>
      <c r="V1684" s="3">
        <v>54.0247678018576</v>
      </c>
      <c r="W1684" s="3">
        <v>11.0865226444157</v>
      </c>
      <c r="X1684" s="3">
        <v>78.5329018338727</v>
      </c>
      <c r="Y1684" s="3"/>
      <c r="Z1684" s="3"/>
      <c r="AA1684" s="3">
        <v>0.0671205077199702</v>
      </c>
      <c r="AB1684" s="3">
        <v>0.583426374013526</v>
      </c>
      <c r="AC1684" s="3">
        <v>-1.06080697101725</v>
      </c>
      <c r="AD1684" s="3">
        <v>3.35608551265713</v>
      </c>
      <c r="AE1684" s="5">
        <v>3</v>
      </c>
      <c r="AF1684" s="3">
        <v>0.290396794830423</v>
      </c>
      <c r="AG1684" s="3">
        <v>2.44701915482353</v>
      </c>
      <c r="AH1684" s="3">
        <v>3.03403439118759</v>
      </c>
      <c r="AI1684" s="3">
        <v>3.71136846694595</v>
      </c>
      <c r="AJ1684" s="3">
        <v>3.69004085358484</v>
      </c>
      <c r="AK1684" s="3"/>
      <c r="AL1684" s="3"/>
      <c r="AM1684" s="3">
        <v>0.1</v>
      </c>
      <c r="AN1684" s="5" t="s">
        <v>56</v>
      </c>
      <c r="AO1684" s="1"/>
      <c r="AP1684" s="1"/>
      <c r="AQ1684" s="1"/>
    </row>
    <row r="1685" spans="1:43">
      <c r="A1685" s="1" t="s">
        <v>4602</v>
      </c>
      <c r="B1685" s="1" t="s">
        <v>4603</v>
      </c>
      <c r="C1685" s="3">
        <v>4.2958904109589</v>
      </c>
      <c r="D1685" s="4">
        <v>42669</v>
      </c>
      <c r="E1685" s="3">
        <v>0.8455549642</v>
      </c>
      <c r="F1685" s="5" t="s">
        <v>2990</v>
      </c>
      <c r="G1685" s="5">
        <v>1275</v>
      </c>
      <c r="H1685" s="5" t="s">
        <v>45</v>
      </c>
      <c r="I1685" s="3">
        <v>0.891615541922301</v>
      </c>
      <c r="J1685" s="3">
        <v>53.8216560509554</v>
      </c>
      <c r="K1685" s="3">
        <v>0.472466601498862</v>
      </c>
      <c r="L1685" s="3">
        <v>48.6024844720497</v>
      </c>
      <c r="M1685" s="3">
        <v>-0.403746770025831</v>
      </c>
      <c r="N1685" s="3">
        <v>64.4444444444444</v>
      </c>
      <c r="O1685" s="3">
        <v>1.33092343082484</v>
      </c>
      <c r="P1685" s="3">
        <v>58.7748344370861</v>
      </c>
      <c r="Q1685" s="3">
        <v>2.34835283378973</v>
      </c>
      <c r="R1685" s="3">
        <v>51.7123287671233</v>
      </c>
      <c r="S1685" s="3">
        <v>8.76543209876545</v>
      </c>
      <c r="T1685" s="3">
        <v>45.1977401129944</v>
      </c>
      <c r="U1685" s="3">
        <v>16.3145982648057</v>
      </c>
      <c r="V1685" s="3">
        <v>54.9893842887473</v>
      </c>
      <c r="W1685" s="3">
        <v>17.0097713689403</v>
      </c>
      <c r="X1685" s="3">
        <v>66.1137440758294</v>
      </c>
      <c r="Y1685" s="3"/>
      <c r="Z1685" s="3"/>
      <c r="AA1685" s="3">
        <v>0.149175724506423</v>
      </c>
      <c r="AB1685" s="3">
        <v>0.155290514977841</v>
      </c>
      <c r="AC1685" s="3">
        <v>-4.26735218508998</v>
      </c>
      <c r="AD1685" s="3">
        <v>1.25738355669089</v>
      </c>
      <c r="AE1685" s="5">
        <v>3</v>
      </c>
      <c r="AF1685" s="3">
        <v>0.422608061770909</v>
      </c>
      <c r="AG1685" s="3">
        <v>5.95517306013145</v>
      </c>
      <c r="AH1685" s="3">
        <v>7.9151667417378</v>
      </c>
      <c r="AI1685" s="3">
        <v>5.16265236671425</v>
      </c>
      <c r="AJ1685" s="3">
        <v>5.17570124319786</v>
      </c>
      <c r="AK1685" s="3"/>
      <c r="AL1685" s="3"/>
      <c r="AM1685" s="3"/>
      <c r="AN1685" s="5" t="s">
        <v>46</v>
      </c>
      <c r="AO1685" s="1"/>
      <c r="AP1685" s="1"/>
      <c r="AQ1685" s="1"/>
    </row>
    <row r="1686" spans="1:43">
      <c r="A1686" s="1" t="s">
        <v>4604</v>
      </c>
      <c r="B1686" s="1" t="s">
        <v>4605</v>
      </c>
      <c r="C1686" s="3">
        <v>4.21917808219178</v>
      </c>
      <c r="D1686" s="4">
        <v>42697</v>
      </c>
      <c r="E1686" s="3">
        <v>0.1009750558</v>
      </c>
      <c r="F1686" s="5" t="s">
        <v>4606</v>
      </c>
      <c r="G1686" s="5">
        <v>15</v>
      </c>
      <c r="H1686" s="5" t="s">
        <v>50</v>
      </c>
      <c r="I1686" s="3">
        <v>0.0783852635704619</v>
      </c>
      <c r="J1686" s="3">
        <v>58.4189370254578</v>
      </c>
      <c r="K1686" s="3">
        <v>0.00979144227943727</v>
      </c>
      <c r="L1686" s="3">
        <v>39.8849048251439</v>
      </c>
      <c r="M1686" s="3">
        <v>0.0783852635704619</v>
      </c>
      <c r="N1686" s="3">
        <v>23.820124666073</v>
      </c>
      <c r="O1686" s="3">
        <v>1.24900872323554</v>
      </c>
      <c r="P1686" s="3">
        <v>4.29419826404751</v>
      </c>
      <c r="Q1686" s="3">
        <v>1.59140640541077</v>
      </c>
      <c r="R1686" s="3">
        <v>10.0917431192661</v>
      </c>
      <c r="S1686" s="3">
        <v>1.22893954410309</v>
      </c>
      <c r="T1686" s="3">
        <v>76.271186440678</v>
      </c>
      <c r="U1686" s="3">
        <v>4.76900884933427</v>
      </c>
      <c r="V1686" s="3">
        <v>82.9721362229102</v>
      </c>
      <c r="W1686" s="3">
        <v>10.0113992616298</v>
      </c>
      <c r="X1686" s="3">
        <v>85.8683926645092</v>
      </c>
      <c r="Y1686" s="3"/>
      <c r="Z1686" s="3"/>
      <c r="AA1686" s="3">
        <v>-0.0187585413558827</v>
      </c>
      <c r="AB1686" s="3">
        <v>0.30815877262206</v>
      </c>
      <c r="AC1686" s="3">
        <v>-2.1887824897401</v>
      </c>
      <c r="AD1686" s="3">
        <v>1.47369214983265</v>
      </c>
      <c r="AE1686" s="5">
        <v>4</v>
      </c>
      <c r="AF1686" s="3">
        <v>0.263708830187407</v>
      </c>
      <c r="AG1686" s="3">
        <v>1.63407892473362</v>
      </c>
      <c r="AH1686" s="3">
        <v>2.40176475730618</v>
      </c>
      <c r="AI1686" s="3">
        <v>3.32255963865848</v>
      </c>
      <c r="AJ1686" s="3">
        <v>3.33149660662553</v>
      </c>
      <c r="AK1686" s="3"/>
      <c r="AL1686" s="3"/>
      <c r="AM1686" s="3"/>
      <c r="AN1686" s="5" t="s">
        <v>46</v>
      </c>
      <c r="AO1686" s="1"/>
      <c r="AP1686" s="1"/>
      <c r="AQ1686" s="1"/>
    </row>
    <row r="1687" spans="1:43">
      <c r="A1687" s="1" t="s">
        <v>4607</v>
      </c>
      <c r="B1687" s="1" t="s">
        <v>4608</v>
      </c>
      <c r="C1687" s="3">
        <v>4.44383561643836</v>
      </c>
      <c r="D1687" s="4">
        <v>42615</v>
      </c>
      <c r="E1687" s="3">
        <v>10.4313922068</v>
      </c>
      <c r="F1687" s="5" t="s">
        <v>4475</v>
      </c>
      <c r="G1687" s="5">
        <v>1623</v>
      </c>
      <c r="H1687" s="5" t="s">
        <v>50</v>
      </c>
      <c r="I1687" s="3">
        <v>0.201690357280073</v>
      </c>
      <c r="J1687" s="3">
        <v>35.4622599374721</v>
      </c>
      <c r="K1687" s="3">
        <v>0</v>
      </c>
      <c r="L1687" s="3">
        <v>43.3820274457725</v>
      </c>
      <c r="M1687" s="3">
        <v>-0.114887505983723</v>
      </c>
      <c r="N1687" s="3">
        <v>58.5040071237756</v>
      </c>
      <c r="O1687" s="3">
        <v>0.394534257120864</v>
      </c>
      <c r="P1687" s="3">
        <v>73.9150296939242</v>
      </c>
      <c r="Q1687" s="3">
        <v>0.792193990918756</v>
      </c>
      <c r="R1687" s="3">
        <v>77.0642201834862</v>
      </c>
      <c r="S1687" s="3">
        <v>1.77379807387402</v>
      </c>
      <c r="T1687" s="3">
        <v>55.7062146892655</v>
      </c>
      <c r="U1687" s="3">
        <v>7.12424896919063</v>
      </c>
      <c r="V1687" s="3">
        <v>27.6315789473684</v>
      </c>
      <c r="W1687" s="3">
        <v>14.6615124672582</v>
      </c>
      <c r="X1687" s="3">
        <v>36.0302049622438</v>
      </c>
      <c r="Y1687" s="3"/>
      <c r="Z1687" s="3"/>
      <c r="AA1687" s="3">
        <v>0.0268916952996329</v>
      </c>
      <c r="AB1687" s="3">
        <v>0.5730072883953</v>
      </c>
      <c r="AC1687" s="3">
        <v>-1.63375119590869</v>
      </c>
      <c r="AD1687" s="3">
        <v>2.85071619733324</v>
      </c>
      <c r="AE1687" s="5">
        <v>4</v>
      </c>
      <c r="AF1687" s="3">
        <v>0.380941137280939</v>
      </c>
      <c r="AG1687" s="3">
        <v>2.32577911397871</v>
      </c>
      <c r="AH1687" s="3">
        <v>3.69982756069007</v>
      </c>
      <c r="AI1687" s="3">
        <v>4.82326298944282</v>
      </c>
      <c r="AJ1687" s="3">
        <v>4.21905417621029</v>
      </c>
      <c r="AK1687" s="3"/>
      <c r="AL1687" s="3"/>
      <c r="AM1687" s="3">
        <v>1</v>
      </c>
      <c r="AN1687" s="5" t="s">
        <v>56</v>
      </c>
      <c r="AO1687" s="1"/>
      <c r="AP1687" s="1"/>
      <c r="AQ1687" s="1"/>
    </row>
    <row r="1688" spans="1:43">
      <c r="A1688" s="1" t="s">
        <v>4609</v>
      </c>
      <c r="B1688" s="1" t="s">
        <v>4610</v>
      </c>
      <c r="C1688" s="3">
        <v>4.2</v>
      </c>
      <c r="D1688" s="4">
        <v>42704</v>
      </c>
      <c r="E1688" s="3">
        <v>101.885251125</v>
      </c>
      <c r="F1688" s="5" t="s">
        <v>4611</v>
      </c>
      <c r="G1688" s="5">
        <v>710</v>
      </c>
      <c r="H1688" s="5" t="s">
        <v>64</v>
      </c>
      <c r="I1688" s="3">
        <v>0.256233185014315</v>
      </c>
      <c r="J1688" s="3">
        <v>67.201166180758</v>
      </c>
      <c r="K1688" s="3">
        <v>0.0362140990079179</v>
      </c>
      <c r="L1688" s="3">
        <v>81.3411078717201</v>
      </c>
      <c r="M1688" s="3">
        <v>0.194022109361241</v>
      </c>
      <c r="N1688" s="3">
        <v>62.3906705539359</v>
      </c>
      <c r="O1688" s="3">
        <v>0.612082488104785</v>
      </c>
      <c r="P1688" s="3">
        <v>49.1228070175439</v>
      </c>
      <c r="Q1688" s="3">
        <v>1.1586509974409</v>
      </c>
      <c r="R1688" s="3">
        <v>41.1242603550296</v>
      </c>
      <c r="S1688" s="3">
        <v>2.06601731762726</v>
      </c>
      <c r="T1688" s="3">
        <v>50.5247376311844</v>
      </c>
      <c r="U1688" s="3">
        <v>4.56312246648364</v>
      </c>
      <c r="V1688" s="3">
        <v>57.4074074074074</v>
      </c>
      <c r="W1688" s="3">
        <v>7.98678568861029</v>
      </c>
      <c r="X1688" s="3">
        <v>63.7345679012346</v>
      </c>
      <c r="Y1688" s="3"/>
      <c r="Z1688" s="3"/>
      <c r="AA1688" s="3">
        <v>0.0676319548444605</v>
      </c>
      <c r="AB1688" s="3">
        <v>2.20409941432568</v>
      </c>
      <c r="AC1688" s="3">
        <v>0</v>
      </c>
      <c r="AD1688" s="3"/>
      <c r="AE1688" s="5"/>
      <c r="AF1688" s="3">
        <v>0.211888019825037</v>
      </c>
      <c r="AG1688" s="3">
        <v>1.54475540370345</v>
      </c>
      <c r="AH1688" s="3">
        <v>1.63768873448702</v>
      </c>
      <c r="AI1688" s="3">
        <v>1.94058968216664</v>
      </c>
      <c r="AJ1688" s="3">
        <v>2.16397913706976</v>
      </c>
      <c r="AK1688" s="3"/>
      <c r="AL1688" s="3"/>
      <c r="AM1688" s="3">
        <v>5000</v>
      </c>
      <c r="AN1688" s="5" t="s">
        <v>56</v>
      </c>
      <c r="AO1688" s="1"/>
      <c r="AP1688" s="1"/>
      <c r="AQ1688" s="1"/>
    </row>
    <row r="1689" spans="1:43">
      <c r="A1689" s="1" t="s">
        <v>4612</v>
      </c>
      <c r="B1689" s="1" t="s">
        <v>4613</v>
      </c>
      <c r="C1689" s="3">
        <v>4.45205479452055</v>
      </c>
      <c r="D1689" s="4">
        <v>42612</v>
      </c>
      <c r="E1689" s="3">
        <v>12.8125636859</v>
      </c>
      <c r="F1689" s="5" t="s">
        <v>4614</v>
      </c>
      <c r="G1689" s="5">
        <v>834</v>
      </c>
      <c r="H1689" s="5" t="s">
        <v>191</v>
      </c>
      <c r="I1689" s="3">
        <v>14.564478686539</v>
      </c>
      <c r="J1689" s="3">
        <v>20.7956600361664</v>
      </c>
      <c r="K1689" s="3">
        <v>3.53928484553636</v>
      </c>
      <c r="L1689" s="3">
        <v>27.5684931506849</v>
      </c>
      <c r="M1689" s="3">
        <v>11.8071972681902</v>
      </c>
      <c r="N1689" s="3">
        <v>8.82882882882883</v>
      </c>
      <c r="O1689" s="3">
        <v>18.326499409271</v>
      </c>
      <c r="P1689" s="3">
        <v>49.7142857142857</v>
      </c>
      <c r="Q1689" s="3">
        <v>17.5788128862953</v>
      </c>
      <c r="R1689" s="3">
        <v>63.9412997903564</v>
      </c>
      <c r="S1689" s="3">
        <v>93.3454462866228</v>
      </c>
      <c r="T1689" s="3">
        <v>20.5882352941176</v>
      </c>
      <c r="U1689" s="3">
        <v>259.691560156333</v>
      </c>
      <c r="V1689" s="3">
        <v>4.69208211143695</v>
      </c>
      <c r="W1689" s="3">
        <v>210.956192018455</v>
      </c>
      <c r="X1689" s="3">
        <v>6.00706713780919</v>
      </c>
      <c r="Y1689" s="3"/>
      <c r="Z1689" s="3"/>
      <c r="AA1689" s="3">
        <v>0.297207889932447</v>
      </c>
      <c r="AB1689" s="3">
        <v>0.360004394630903</v>
      </c>
      <c r="AC1689" s="3">
        <v>-24.2418863137053</v>
      </c>
      <c r="AD1689" s="3">
        <v>1.89173148752798</v>
      </c>
      <c r="AE1689" s="5">
        <v>2</v>
      </c>
      <c r="AF1689" s="3">
        <v>3.2724784245932</v>
      </c>
      <c r="AG1689" s="3">
        <v>111.092956607718</v>
      </c>
      <c r="AH1689" s="3">
        <v>96.7825154847134</v>
      </c>
      <c r="AI1689" s="3">
        <v>46.5020905807277</v>
      </c>
      <c r="AJ1689" s="3">
        <v>34.5567424536844</v>
      </c>
      <c r="AK1689" s="3"/>
      <c r="AL1689" s="3"/>
      <c r="AM1689" s="3"/>
      <c r="AN1689" s="5" t="s">
        <v>46</v>
      </c>
      <c r="AO1689" s="1"/>
      <c r="AP1689" s="1"/>
      <c r="AQ1689" s="1"/>
    </row>
    <row r="1690" spans="1:43">
      <c r="A1690" s="1" t="s">
        <v>4615</v>
      </c>
      <c r="B1690" s="1" t="s">
        <v>4616</v>
      </c>
      <c r="C1690" s="3">
        <v>4.45205479452055</v>
      </c>
      <c r="D1690" s="4">
        <v>42612</v>
      </c>
      <c r="E1690" s="3">
        <v>0.2304295027</v>
      </c>
      <c r="F1690" s="5" t="s">
        <v>4617</v>
      </c>
      <c r="G1690" s="5">
        <v>854</v>
      </c>
      <c r="H1690" s="5" t="s">
        <v>191</v>
      </c>
      <c r="I1690" s="3">
        <v>8.86994683095618</v>
      </c>
      <c r="J1690" s="3">
        <v>60.0361663652803</v>
      </c>
      <c r="K1690" s="3">
        <v>3.36538461538462</v>
      </c>
      <c r="L1690" s="3">
        <v>31.6780821917808</v>
      </c>
      <c r="M1690" s="3">
        <v>7.00953961012028</v>
      </c>
      <c r="N1690" s="3">
        <v>34.5945945945946</v>
      </c>
      <c r="O1690" s="3">
        <v>15.1066297849558</v>
      </c>
      <c r="P1690" s="3">
        <v>63.6190476190476</v>
      </c>
      <c r="Q1690" s="3">
        <v>17.8728070175438</v>
      </c>
      <c r="R1690" s="3">
        <v>63.1027253668763</v>
      </c>
      <c r="S1690" s="3">
        <v>37.8941742383752</v>
      </c>
      <c r="T1690" s="3">
        <v>83.8235294117647</v>
      </c>
      <c r="U1690" s="3">
        <v>59.004067545914</v>
      </c>
      <c r="V1690" s="3">
        <v>95.3079178885631</v>
      </c>
      <c r="W1690" s="3">
        <v>32.9344411965812</v>
      </c>
      <c r="X1690" s="3">
        <v>96.8197879858657</v>
      </c>
      <c r="Y1690" s="3"/>
      <c r="Z1690" s="3"/>
      <c r="AA1690" s="3">
        <v>0.1740659979955</v>
      </c>
      <c r="AB1690" s="3">
        <v>0.0843102940374912</v>
      </c>
      <c r="AC1690" s="3">
        <v>-27.0698784728271</v>
      </c>
      <c r="AD1690" s="3">
        <v>0.367026072088593</v>
      </c>
      <c r="AE1690" s="5">
        <v>3</v>
      </c>
      <c r="AF1690" s="3">
        <v>0.77454622039965</v>
      </c>
      <c r="AG1690" s="3">
        <v>25.3991134653898</v>
      </c>
      <c r="AH1690" s="3">
        <v>32.345788760816</v>
      </c>
      <c r="AI1690" s="3">
        <v>11.8017455695268</v>
      </c>
      <c r="AJ1690" s="3">
        <v>11.0809244490624</v>
      </c>
      <c r="AK1690" s="3"/>
      <c r="AL1690" s="3"/>
      <c r="AM1690" s="3"/>
      <c r="AN1690" s="5" t="s">
        <v>46</v>
      </c>
      <c r="AO1690" s="1"/>
      <c r="AP1690" s="1"/>
      <c r="AQ1690" s="1"/>
    </row>
    <row r="1691" spans="1:43">
      <c r="A1691" s="1" t="s">
        <v>4618</v>
      </c>
      <c r="B1691" s="1" t="s">
        <v>4619</v>
      </c>
      <c r="C1691" s="3">
        <v>4.44383561643836</v>
      </c>
      <c r="D1691" s="4">
        <v>42615</v>
      </c>
      <c r="E1691" s="3">
        <v>1.0676211318</v>
      </c>
      <c r="F1691" s="5" t="s">
        <v>4620</v>
      </c>
      <c r="G1691" s="5">
        <v>1246</v>
      </c>
      <c r="H1691" s="5" t="s">
        <v>93</v>
      </c>
      <c r="I1691" s="3">
        <v>1.74388784407591</v>
      </c>
      <c r="J1691" s="3">
        <v>83.25</v>
      </c>
      <c r="K1691" s="3">
        <v>0.702259074371772</v>
      </c>
      <c r="L1691" s="3">
        <v>79.187314172448</v>
      </c>
      <c r="M1691" s="3">
        <v>1.33673903788845</v>
      </c>
      <c r="N1691" s="3">
        <v>67.564870259481</v>
      </c>
      <c r="O1691" s="3">
        <v>1.83093771389458</v>
      </c>
      <c r="P1691" s="3">
        <v>91.0965794768612</v>
      </c>
      <c r="Q1691" s="3">
        <v>1.76128590971272</v>
      </c>
      <c r="R1691" s="3">
        <v>91.6924664602683</v>
      </c>
      <c r="S1691" s="3">
        <v>1.83093771389458</v>
      </c>
      <c r="T1691" s="3">
        <v>99.2588671254632</v>
      </c>
      <c r="U1691" s="3">
        <v>18.9248601119105</v>
      </c>
      <c r="V1691" s="3">
        <v>94.296788482835</v>
      </c>
      <c r="W1691" s="3">
        <v>14.8398301813971</v>
      </c>
      <c r="X1691" s="3">
        <v>96.1298377028714</v>
      </c>
      <c r="Y1691" s="3"/>
      <c r="Z1691" s="3"/>
      <c r="AA1691" s="3">
        <v>-0.0528230255259886</v>
      </c>
      <c r="AB1691" s="3">
        <v>0.157510458102136</v>
      </c>
      <c r="AC1691" s="3">
        <v>-9.21654682976935</v>
      </c>
      <c r="AD1691" s="3">
        <v>0.511198748929092</v>
      </c>
      <c r="AE1691" s="5">
        <v>5</v>
      </c>
      <c r="AF1691" s="3">
        <v>0.309952969006715</v>
      </c>
      <c r="AG1691" s="3">
        <v>1.05696660145316</v>
      </c>
      <c r="AH1691" s="3">
        <v>9.62167540268266</v>
      </c>
      <c r="AI1691" s="3">
        <v>3.98916379607479</v>
      </c>
      <c r="AJ1691" s="3">
        <v>4.59047885025192</v>
      </c>
      <c r="AK1691" s="3"/>
      <c r="AL1691" s="3"/>
      <c r="AM1691" s="3"/>
      <c r="AN1691" s="5" t="s">
        <v>46</v>
      </c>
      <c r="AO1691" s="1"/>
      <c r="AP1691" s="1"/>
      <c r="AQ1691" s="1"/>
    </row>
    <row r="1692" spans="1:43">
      <c r="A1692" s="1" t="s">
        <v>4621</v>
      </c>
      <c r="B1692" s="1" t="s">
        <v>4622</v>
      </c>
      <c r="C1692" s="3">
        <v>4.44383561643836</v>
      </c>
      <c r="D1692" s="4">
        <v>42615</v>
      </c>
      <c r="E1692" s="3">
        <v>1.2419489379</v>
      </c>
      <c r="F1692" s="5" t="s">
        <v>4475</v>
      </c>
      <c r="G1692" s="5">
        <v>1623</v>
      </c>
      <c r="H1692" s="5" t="s">
        <v>45</v>
      </c>
      <c r="I1692" s="3">
        <v>-0.60879811468969</v>
      </c>
      <c r="J1692" s="3">
        <v>84.5541401273885</v>
      </c>
      <c r="K1692" s="3">
        <v>0.796654052977493</v>
      </c>
      <c r="L1692" s="3">
        <v>26.8633540372671</v>
      </c>
      <c r="M1692" s="3">
        <v>-0.735510444248314</v>
      </c>
      <c r="N1692" s="3">
        <v>72.3809523809524</v>
      </c>
      <c r="O1692" s="3">
        <v>-5.39302738573699</v>
      </c>
      <c r="P1692" s="3">
        <v>97.3509933774834</v>
      </c>
      <c r="Q1692" s="3">
        <v>-5.36737501895348</v>
      </c>
      <c r="R1692" s="3">
        <v>96.0616438356164</v>
      </c>
      <c r="S1692" s="3">
        <v>-5.27287984150326</v>
      </c>
      <c r="T1692" s="3">
        <v>98.8700564971751</v>
      </c>
      <c r="U1692" s="3">
        <v>-2.08182831322136</v>
      </c>
      <c r="V1692" s="3">
        <v>98.7261146496815</v>
      </c>
      <c r="W1692" s="3">
        <v>1.04715364249057</v>
      </c>
      <c r="X1692" s="3">
        <v>98.8151658767773</v>
      </c>
      <c r="Y1692" s="3"/>
      <c r="Z1692" s="3"/>
      <c r="AA1692" s="3">
        <v>-0.204961889654573</v>
      </c>
      <c r="AB1692" s="3">
        <v>-0.0756754553020419</v>
      </c>
      <c r="AC1692" s="3">
        <v>-10.1663331950571</v>
      </c>
      <c r="AD1692" s="3">
        <v>0.0341523943218524</v>
      </c>
      <c r="AE1692" s="5">
        <v>5</v>
      </c>
      <c r="AF1692" s="3">
        <v>-0.0364140316681332</v>
      </c>
      <c r="AG1692" s="3">
        <v>-6.24909051356698</v>
      </c>
      <c r="AH1692" s="3">
        <v>-2.05910987458564</v>
      </c>
      <c r="AI1692" s="3">
        <v>-0.350646958479717</v>
      </c>
      <c r="AJ1692" s="3">
        <v>0.405618135452679</v>
      </c>
      <c r="AK1692" s="3"/>
      <c r="AL1692" s="3"/>
      <c r="AM1692" s="3">
        <v>1</v>
      </c>
      <c r="AN1692" s="5" t="s">
        <v>56</v>
      </c>
      <c r="AO1692" s="1"/>
      <c r="AP1692" s="1"/>
      <c r="AQ1692" s="1"/>
    </row>
    <row r="1693" spans="1:43">
      <c r="A1693" s="1" t="s">
        <v>4623</v>
      </c>
      <c r="B1693" s="1" t="s">
        <v>4624</v>
      </c>
      <c r="C1693" s="3">
        <v>3.94794520547945</v>
      </c>
      <c r="D1693" s="4">
        <v>42796</v>
      </c>
      <c r="E1693" s="3">
        <v>0.4822960961</v>
      </c>
      <c r="F1693" s="5" t="s">
        <v>4625</v>
      </c>
      <c r="G1693" s="5">
        <v>1442</v>
      </c>
      <c r="H1693" s="5" t="s">
        <v>93</v>
      </c>
      <c r="I1693" s="3">
        <v>8.06988019393357</v>
      </c>
      <c r="J1693" s="3">
        <v>38.95</v>
      </c>
      <c r="K1693" s="3">
        <v>2.50456065673456</v>
      </c>
      <c r="L1693" s="3">
        <v>35.9266600594648</v>
      </c>
      <c r="M1693" s="3">
        <v>-1.73783153599535</v>
      </c>
      <c r="N1693" s="3">
        <v>91.9161676646707</v>
      </c>
      <c r="O1693" s="3">
        <v>19.9137471100836</v>
      </c>
      <c r="P1693" s="3">
        <v>23.4406438631791</v>
      </c>
      <c r="Q1693" s="3">
        <v>28.9799626990579</v>
      </c>
      <c r="R1693" s="3">
        <v>19.7626418988648</v>
      </c>
      <c r="S1693" s="3">
        <v>68.190321776004</v>
      </c>
      <c r="T1693" s="3">
        <v>24.4573848597141</v>
      </c>
      <c r="U1693" s="3">
        <v>218.091756103314</v>
      </c>
      <c r="V1693" s="3">
        <v>4.4296788482835</v>
      </c>
      <c r="W1693" s="3">
        <v>207.186788154897</v>
      </c>
      <c r="X1693" s="3">
        <v>2.74656679151061</v>
      </c>
      <c r="Y1693" s="3"/>
      <c r="Z1693" s="3"/>
      <c r="AA1693" s="3">
        <v>0.222072872206318</v>
      </c>
      <c r="AB1693" s="3">
        <v>0.345212485577612</v>
      </c>
      <c r="AC1693" s="3">
        <v>-30.7883131201764</v>
      </c>
      <c r="AD1693" s="3">
        <v>1.47031282671453</v>
      </c>
      <c r="AE1693" s="5">
        <v>7</v>
      </c>
      <c r="AF1693" s="3">
        <v>3.05724799472292</v>
      </c>
      <c r="AG1693" s="3">
        <v>78.4100755468846</v>
      </c>
      <c r="AH1693" s="3">
        <v>81.3921561896204</v>
      </c>
      <c r="AI1693" s="3">
        <v>43.3526647396747</v>
      </c>
      <c r="AJ1693" s="3"/>
      <c r="AK1693" s="3"/>
      <c r="AL1693" s="3"/>
      <c r="AM1693" s="3"/>
      <c r="AN1693" s="5" t="s">
        <v>46</v>
      </c>
      <c r="AO1693" s="1"/>
      <c r="AP1693" s="1"/>
      <c r="AQ1693" s="1"/>
    </row>
    <row r="1694" spans="1:43">
      <c r="A1694" s="1" t="s">
        <v>4626</v>
      </c>
      <c r="B1694" s="1" t="s">
        <v>4627</v>
      </c>
      <c r="C1694" s="3">
        <v>4.36986301369863</v>
      </c>
      <c r="D1694" s="4">
        <v>42642</v>
      </c>
      <c r="E1694" s="3">
        <v>7.087578001</v>
      </c>
      <c r="F1694" s="5" t="s">
        <v>2479</v>
      </c>
      <c r="G1694" s="5">
        <v>1064</v>
      </c>
      <c r="H1694" s="5" t="s">
        <v>50</v>
      </c>
      <c r="I1694" s="3">
        <v>0.0886175659708616</v>
      </c>
      <c r="J1694" s="3">
        <v>56.4537740062528</v>
      </c>
      <c r="K1694" s="3">
        <v>0.0196792285742414</v>
      </c>
      <c r="L1694" s="3">
        <v>33.2890659583887</v>
      </c>
      <c r="M1694" s="3">
        <v>-0.068816358631543</v>
      </c>
      <c r="N1694" s="3">
        <v>48.3081032947462</v>
      </c>
      <c r="O1694" s="3">
        <v>0.365323854660356</v>
      </c>
      <c r="P1694" s="3">
        <v>75.3768844221106</v>
      </c>
      <c r="Q1694" s="3">
        <v>1.26519226937637</v>
      </c>
      <c r="R1694" s="3">
        <v>31.1926605504587</v>
      </c>
      <c r="S1694" s="3">
        <v>2.19706374952586</v>
      </c>
      <c r="T1694" s="3">
        <v>35.0282485875706</v>
      </c>
      <c r="U1694" s="3">
        <v>5.47260987099904</v>
      </c>
      <c r="V1694" s="3">
        <v>70.8204334365325</v>
      </c>
      <c r="W1694" s="3">
        <v>10.7354997729124</v>
      </c>
      <c r="X1694" s="3">
        <v>80.7982740021575</v>
      </c>
      <c r="Y1694" s="3"/>
      <c r="Z1694" s="3"/>
      <c r="AA1694" s="3">
        <v>0.0753393030034263</v>
      </c>
      <c r="AB1694" s="3">
        <v>0.349219020235256</v>
      </c>
      <c r="AC1694" s="3">
        <v>-1.28407743974713</v>
      </c>
      <c r="AD1694" s="3">
        <v>2.68765931612861</v>
      </c>
      <c r="AE1694" s="5">
        <v>3</v>
      </c>
      <c r="AF1694" s="3">
        <v>0.286097919407642</v>
      </c>
      <c r="AG1694" s="3">
        <v>2.57823997707431</v>
      </c>
      <c r="AH1694" s="3">
        <v>2.78317255462888</v>
      </c>
      <c r="AI1694" s="3">
        <v>3.54939508773622</v>
      </c>
      <c r="AJ1694" s="3">
        <v>2.62518257315425</v>
      </c>
      <c r="AK1694" s="3"/>
      <c r="AL1694" s="3"/>
      <c r="AM1694" s="3"/>
      <c r="AN1694" s="5" t="s">
        <v>51</v>
      </c>
      <c r="AO1694" s="1"/>
      <c r="AP1694" s="1"/>
      <c r="AQ1694" s="1"/>
    </row>
    <row r="1695" spans="1:43">
      <c r="A1695" s="1" t="s">
        <v>4628</v>
      </c>
      <c r="B1695" s="1" t="s">
        <v>4629</v>
      </c>
      <c r="C1695" s="3">
        <v>4.37534246575343</v>
      </c>
      <c r="D1695" s="4">
        <v>42640</v>
      </c>
      <c r="E1695" s="3">
        <v>1.538426704</v>
      </c>
      <c r="F1695" s="5" t="s">
        <v>3368</v>
      </c>
      <c r="G1695" s="5">
        <v>587</v>
      </c>
      <c r="H1695" s="5" t="s">
        <v>93</v>
      </c>
      <c r="I1695" s="3">
        <v>4.81341658196602</v>
      </c>
      <c r="J1695" s="3">
        <v>53.7</v>
      </c>
      <c r="K1695" s="3">
        <v>1.15610986547085</v>
      </c>
      <c r="L1695" s="3">
        <v>62.8840436075322</v>
      </c>
      <c r="M1695" s="3">
        <v>2.70327950487302</v>
      </c>
      <c r="N1695" s="3">
        <v>45.8083832335329</v>
      </c>
      <c r="O1695" s="3">
        <v>7.43414198541449</v>
      </c>
      <c r="P1695" s="3">
        <v>58.5513078470825</v>
      </c>
      <c r="Q1695" s="3">
        <v>9.70364741641337</v>
      </c>
      <c r="R1695" s="3">
        <v>61.1971104231166</v>
      </c>
      <c r="S1695" s="3">
        <v>49.4977736357047</v>
      </c>
      <c r="T1695" s="3">
        <v>42.7210164107994</v>
      </c>
      <c r="U1695" s="3">
        <v>95.0155342428745</v>
      </c>
      <c r="V1695" s="3">
        <v>42.9125138427464</v>
      </c>
      <c r="W1695" s="3">
        <v>67.7940492794049</v>
      </c>
      <c r="X1695" s="3">
        <v>46.5667915106117</v>
      </c>
      <c r="Y1695" s="3"/>
      <c r="Z1695" s="3"/>
      <c r="AA1695" s="3">
        <v>0.249491075620796</v>
      </c>
      <c r="AB1695" s="3">
        <v>0.183725493637722</v>
      </c>
      <c r="AC1695" s="3">
        <v>-27.4128827877508</v>
      </c>
      <c r="AD1695" s="3">
        <v>0.685534298039606</v>
      </c>
      <c r="AE1695" s="5">
        <v>3</v>
      </c>
      <c r="AF1695" s="3">
        <v>1.36959139481328</v>
      </c>
      <c r="AG1695" s="3">
        <v>44.942134905217</v>
      </c>
      <c r="AH1695" s="3">
        <v>40.1106870234582</v>
      </c>
      <c r="AI1695" s="3">
        <v>16.312546169062</v>
      </c>
      <c r="AJ1695" s="3">
        <v>10.8447369007174</v>
      </c>
      <c r="AK1695" s="3"/>
      <c r="AL1695" s="3"/>
      <c r="AM1695" s="3"/>
      <c r="AN1695" s="5" t="s">
        <v>46</v>
      </c>
      <c r="AO1695" s="1"/>
      <c r="AP1695" s="1"/>
      <c r="AQ1695" s="1"/>
    </row>
    <row r="1696" spans="1:43">
      <c r="A1696" s="1" t="s">
        <v>4630</v>
      </c>
      <c r="B1696" s="1" t="s">
        <v>4631</v>
      </c>
      <c r="C1696" s="3">
        <v>4.25205479452055</v>
      </c>
      <c r="D1696" s="4">
        <v>42685</v>
      </c>
      <c r="E1696" s="3">
        <v>1.4645573476</v>
      </c>
      <c r="F1696" s="5" t="s">
        <v>4632</v>
      </c>
      <c r="G1696" s="5">
        <v>1553</v>
      </c>
      <c r="H1696" s="5" t="s">
        <v>1442</v>
      </c>
      <c r="I1696" s="3">
        <v>15.4411433208602</v>
      </c>
      <c r="J1696" s="3">
        <v>60</v>
      </c>
      <c r="K1696" s="3">
        <v>1.05371166975808</v>
      </c>
      <c r="L1696" s="3">
        <v>30</v>
      </c>
      <c r="M1696" s="3">
        <v>5.89743589743589</v>
      </c>
      <c r="N1696" s="3">
        <v>90</v>
      </c>
      <c r="O1696" s="3">
        <v>27.8382426360459</v>
      </c>
      <c r="P1696" s="3">
        <v>70</v>
      </c>
      <c r="Q1696" s="3">
        <v>32.3307493540052</v>
      </c>
      <c r="R1696" s="3">
        <v>80</v>
      </c>
      <c r="S1696" s="3">
        <v>69.2399206873761</v>
      </c>
      <c r="T1696" s="3">
        <v>58.3333333333333</v>
      </c>
      <c r="U1696" s="3">
        <v>106.167471819646</v>
      </c>
      <c r="V1696" s="3">
        <v>66.6666666666667</v>
      </c>
      <c r="W1696" s="3">
        <v>86.6326530612245</v>
      </c>
      <c r="X1696" s="3">
        <v>77.7777777777778</v>
      </c>
      <c r="Y1696" s="3"/>
      <c r="Z1696" s="3"/>
      <c r="AA1696" s="3">
        <v>0.289897373994258</v>
      </c>
      <c r="AB1696" s="3">
        <v>0.229553966409224</v>
      </c>
      <c r="AC1696" s="3">
        <v>-24.8847926267281</v>
      </c>
      <c r="AD1696" s="3">
        <v>0.9272125799389</v>
      </c>
      <c r="AE1696" s="5">
        <v>5</v>
      </c>
      <c r="AF1696" s="3">
        <v>1.60023618102732</v>
      </c>
      <c r="AG1696" s="3">
        <v>69.506165016487</v>
      </c>
      <c r="AH1696" s="3">
        <v>48.8935538503113</v>
      </c>
      <c r="AI1696" s="3">
        <v>22.7763787198599</v>
      </c>
      <c r="AJ1696" s="3">
        <v>28.0820576567652</v>
      </c>
      <c r="AK1696" s="3"/>
      <c r="AL1696" s="3"/>
      <c r="AM1696" s="3"/>
      <c r="AN1696" s="5" t="s">
        <v>46</v>
      </c>
      <c r="AO1696" s="1"/>
      <c r="AP1696" s="1"/>
      <c r="AQ1696" s="1"/>
    </row>
    <row r="1697" spans="1:43">
      <c r="A1697" s="1" t="s">
        <v>4633</v>
      </c>
      <c r="B1697" s="1" t="s">
        <v>4634</v>
      </c>
      <c r="C1697" s="3">
        <v>4.38904109589041</v>
      </c>
      <c r="D1697" s="4">
        <v>42635</v>
      </c>
      <c r="E1697" s="3">
        <v>204.4002250884</v>
      </c>
      <c r="F1697" s="5" t="s">
        <v>4635</v>
      </c>
      <c r="G1697" s="5">
        <v>1603</v>
      </c>
      <c r="H1697" s="5" t="s">
        <v>64</v>
      </c>
      <c r="I1697" s="3">
        <v>0.255837748034954</v>
      </c>
      <c r="J1697" s="3">
        <v>67.3469387755102</v>
      </c>
      <c r="K1697" s="3">
        <v>0.0401702750050663</v>
      </c>
      <c r="L1697" s="3">
        <v>56.4139941690962</v>
      </c>
      <c r="M1697" s="3">
        <v>0.18460587274147</v>
      </c>
      <c r="N1697" s="3">
        <v>74.9271137026239</v>
      </c>
      <c r="O1697" s="3">
        <v>0.591703665157046</v>
      </c>
      <c r="P1697" s="3">
        <v>64.1812865497076</v>
      </c>
      <c r="Q1697" s="3">
        <v>1.12388805341064</v>
      </c>
      <c r="R1697" s="3">
        <v>54.1420118343195</v>
      </c>
      <c r="S1697" s="3">
        <v>2.13611032101884</v>
      </c>
      <c r="T1697" s="3">
        <v>36.7316341829085</v>
      </c>
      <c r="U1697" s="3">
        <v>4.78791985620162</v>
      </c>
      <c r="V1697" s="3">
        <v>36.2654320987654</v>
      </c>
      <c r="W1697" s="3">
        <v>8.65206231952156</v>
      </c>
      <c r="X1697" s="3">
        <v>30.2469135802469</v>
      </c>
      <c r="Y1697" s="3"/>
      <c r="Z1697" s="3"/>
      <c r="AA1697" s="3">
        <v>0.10163904572701</v>
      </c>
      <c r="AB1697" s="3">
        <v>3.19654797476815</v>
      </c>
      <c r="AC1697" s="3">
        <v>0</v>
      </c>
      <c r="AD1697" s="3"/>
      <c r="AE1697" s="5"/>
      <c r="AF1697" s="3">
        <v>0.229350970128646</v>
      </c>
      <c r="AG1697" s="3">
        <v>1.55802338779845</v>
      </c>
      <c r="AH1697" s="3">
        <v>1.69396149887588</v>
      </c>
      <c r="AI1697" s="3">
        <v>2.06377593094471</v>
      </c>
      <c r="AJ1697" s="3">
        <v>2.28476472108297</v>
      </c>
      <c r="AK1697" s="3"/>
      <c r="AL1697" s="3"/>
      <c r="AM1697" s="3">
        <v>500</v>
      </c>
      <c r="AN1697" s="5" t="s">
        <v>56</v>
      </c>
      <c r="AO1697" s="1"/>
      <c r="AP1697" s="1"/>
      <c r="AQ1697" s="1"/>
    </row>
    <row r="1698" spans="1:43">
      <c r="A1698" s="1" t="s">
        <v>4636</v>
      </c>
      <c r="B1698" s="1" t="s">
        <v>4637</v>
      </c>
      <c r="C1698" s="3">
        <v>4.36986301369863</v>
      </c>
      <c r="D1698" s="4">
        <v>42642</v>
      </c>
      <c r="E1698" s="3">
        <v>26.6653057228</v>
      </c>
      <c r="F1698" s="5" t="s">
        <v>261</v>
      </c>
      <c r="G1698" s="5">
        <v>287</v>
      </c>
      <c r="H1698" s="5" t="s">
        <v>64</v>
      </c>
      <c r="I1698" s="3">
        <v>0.315543023629749</v>
      </c>
      <c r="J1698" s="3">
        <v>3.2069970845481</v>
      </c>
      <c r="K1698" s="3">
        <v>0.0460782682415971</v>
      </c>
      <c r="L1698" s="3">
        <v>12.3906705539359</v>
      </c>
      <c r="M1698" s="3">
        <v>0.207703274658522</v>
      </c>
      <c r="N1698" s="3">
        <v>39.2128279883382</v>
      </c>
      <c r="O1698" s="3">
        <v>0.700627753405565</v>
      </c>
      <c r="P1698" s="3">
        <v>5.26315789473684</v>
      </c>
      <c r="Q1698" s="3">
        <v>1.24189554849171</v>
      </c>
      <c r="R1698" s="3">
        <v>17.8994082840237</v>
      </c>
      <c r="S1698" s="3">
        <v>2.28723216367095</v>
      </c>
      <c r="T1698" s="3">
        <v>16.6416791604198</v>
      </c>
      <c r="U1698" s="3">
        <v>4.76196955367992</v>
      </c>
      <c r="V1698" s="3">
        <v>38.5802469135802</v>
      </c>
      <c r="W1698" s="3">
        <v>8.28114523876856</v>
      </c>
      <c r="X1698" s="3">
        <v>49.2283950617284</v>
      </c>
      <c r="Y1698" s="3"/>
      <c r="Z1698" s="3"/>
      <c r="AA1698" s="3">
        <v>0.227394322913462</v>
      </c>
      <c r="AB1698" s="3">
        <v>2.43985728522324</v>
      </c>
      <c r="AC1698" s="3">
        <v>0</v>
      </c>
      <c r="AD1698" s="3"/>
      <c r="AE1698" s="5"/>
      <c r="AF1698" s="3">
        <v>0.219181301330377</v>
      </c>
      <c r="AG1698" s="3">
        <v>1.71150033029623</v>
      </c>
      <c r="AH1698" s="3">
        <v>1.71206857710178</v>
      </c>
      <c r="AI1698" s="3">
        <v>2.00419272400913</v>
      </c>
      <c r="AJ1698" s="3">
        <v>2.19497709238803</v>
      </c>
      <c r="AK1698" s="3"/>
      <c r="AL1698" s="3"/>
      <c r="AM1698" s="3">
        <v>500</v>
      </c>
      <c r="AN1698" s="5" t="s">
        <v>56</v>
      </c>
      <c r="AO1698" s="1"/>
      <c r="AP1698" s="1"/>
      <c r="AQ1698" s="1"/>
    </row>
    <row r="1699" spans="1:43">
      <c r="A1699" s="1" t="s">
        <v>4638</v>
      </c>
      <c r="B1699" s="1" t="s">
        <v>4639</v>
      </c>
      <c r="C1699" s="3">
        <v>4.38630136986301</v>
      </c>
      <c r="D1699" s="4">
        <v>42636</v>
      </c>
      <c r="E1699" s="3">
        <v>2.5835397568</v>
      </c>
      <c r="F1699" s="5" t="s">
        <v>824</v>
      </c>
      <c r="G1699" s="5">
        <v>552</v>
      </c>
      <c r="H1699" s="5" t="s">
        <v>45</v>
      </c>
      <c r="I1699" s="3">
        <v>0.0413736036408898</v>
      </c>
      <c r="J1699" s="3">
        <v>72.4522292993631</v>
      </c>
      <c r="K1699" s="3">
        <v>-0.0991571641050882</v>
      </c>
      <c r="L1699" s="3">
        <v>92.7018633540373</v>
      </c>
      <c r="M1699" s="3">
        <v>-0.444664031620552</v>
      </c>
      <c r="N1699" s="3">
        <v>65.3968253968254</v>
      </c>
      <c r="O1699" s="3">
        <v>0.45700041545492</v>
      </c>
      <c r="P1699" s="3">
        <v>74.8344370860927</v>
      </c>
      <c r="Q1699" s="3">
        <v>-0.506872380780521</v>
      </c>
      <c r="R1699" s="3">
        <v>82.3630136986301</v>
      </c>
      <c r="S1699" s="3">
        <v>0.795872704740944</v>
      </c>
      <c r="T1699" s="3">
        <v>90.7721280602637</v>
      </c>
      <c r="U1699" s="3">
        <v>7.39807689921847</v>
      </c>
      <c r="V1699" s="3">
        <v>89.171974522293</v>
      </c>
      <c r="W1699" s="3">
        <v>4.00055669624964</v>
      </c>
      <c r="X1699" s="3">
        <v>96.9194312796209</v>
      </c>
      <c r="Y1699" s="3"/>
      <c r="Z1699" s="3"/>
      <c r="AA1699" s="3">
        <v>-0.0720619721122852</v>
      </c>
      <c r="AB1699" s="3">
        <v>-0.0263886218792208</v>
      </c>
      <c r="AC1699" s="3">
        <v>-6.61809069872276</v>
      </c>
      <c r="AD1699" s="3">
        <v>0.198502262006524</v>
      </c>
      <c r="AE1699" s="5">
        <v>3</v>
      </c>
      <c r="AF1699" s="3">
        <v>0.114263436760458</v>
      </c>
      <c r="AG1699" s="3">
        <v>0.313759235220434</v>
      </c>
      <c r="AH1699" s="3">
        <v>3.10478162723207</v>
      </c>
      <c r="AI1699" s="3">
        <v>1.18748999498273</v>
      </c>
      <c r="AJ1699" s="3">
        <v>1.77211272638287</v>
      </c>
      <c r="AK1699" s="3"/>
      <c r="AL1699" s="3"/>
      <c r="AM1699" s="3"/>
      <c r="AN1699" s="5" t="s">
        <v>46</v>
      </c>
      <c r="AO1699" s="1"/>
      <c r="AP1699" s="1"/>
      <c r="AQ1699" s="1"/>
    </row>
    <row r="1700" spans="1:43">
      <c r="A1700" s="1" t="s">
        <v>4640</v>
      </c>
      <c r="B1700" s="1" t="s">
        <v>4641</v>
      </c>
      <c r="C1700" s="3">
        <v>4.25479452054795</v>
      </c>
      <c r="D1700" s="4">
        <v>42684</v>
      </c>
      <c r="E1700" s="3">
        <v>6.6568390357</v>
      </c>
      <c r="F1700" s="5" t="s">
        <v>423</v>
      </c>
      <c r="G1700" s="5">
        <v>836</v>
      </c>
      <c r="H1700" s="5" t="s">
        <v>50</v>
      </c>
      <c r="I1700" s="3">
        <v>0.292138810198305</v>
      </c>
      <c r="J1700" s="3">
        <v>19.696292987941</v>
      </c>
      <c r="K1700" s="3">
        <v>0.00882768361582165</v>
      </c>
      <c r="L1700" s="3">
        <v>42.9393536963258</v>
      </c>
      <c r="M1700" s="3">
        <v>0.0795053003533599</v>
      </c>
      <c r="N1700" s="3">
        <v>23.4194122885129</v>
      </c>
      <c r="O1700" s="3">
        <v>0.212295444493569</v>
      </c>
      <c r="P1700" s="3">
        <v>81.5440840566469</v>
      </c>
      <c r="Q1700" s="3">
        <v>1.26027887021809</v>
      </c>
      <c r="R1700" s="3">
        <v>31.8203766296475</v>
      </c>
      <c r="S1700" s="3">
        <v>3.86907490602366</v>
      </c>
      <c r="T1700" s="3">
        <v>4.97175141242938</v>
      </c>
      <c r="U1700" s="3">
        <v>9.49067362520538</v>
      </c>
      <c r="V1700" s="3">
        <v>8.20433436532508</v>
      </c>
      <c r="W1700" s="3">
        <v>17.0495501751</v>
      </c>
      <c r="X1700" s="3">
        <v>15.1024811218986</v>
      </c>
      <c r="Y1700" s="3"/>
      <c r="Z1700" s="3"/>
      <c r="AA1700" s="3">
        <v>0.197682035905022</v>
      </c>
      <c r="AB1700" s="3">
        <v>0.615359943077146</v>
      </c>
      <c r="AC1700" s="3">
        <v>-1.05169340463458</v>
      </c>
      <c r="AD1700" s="3">
        <v>5.11329196752218</v>
      </c>
      <c r="AE1700" s="5">
        <v>2</v>
      </c>
      <c r="AF1700" s="3">
        <v>0.439840782922736</v>
      </c>
      <c r="AG1700" s="3">
        <v>4.52411229705183</v>
      </c>
      <c r="AH1700" s="3">
        <v>4.86834071013846</v>
      </c>
      <c r="AI1700" s="3">
        <v>5.45122792758463</v>
      </c>
      <c r="AJ1700" s="3">
        <v>4.11794164732378</v>
      </c>
      <c r="AK1700" s="3"/>
      <c r="AL1700" s="3"/>
      <c r="AM1700" s="3">
        <v>100</v>
      </c>
      <c r="AN1700" s="5" t="s">
        <v>56</v>
      </c>
      <c r="AO1700" s="1"/>
      <c r="AP1700" s="1"/>
      <c r="AQ1700" s="1"/>
    </row>
    <row r="1701" spans="1:43">
      <c r="A1701" s="1" t="s">
        <v>4642</v>
      </c>
      <c r="B1701" s="1" t="s">
        <v>4643</v>
      </c>
      <c r="C1701" s="3">
        <v>4.4</v>
      </c>
      <c r="D1701" s="4">
        <v>42631</v>
      </c>
      <c r="E1701" s="3">
        <v>32.1595838719</v>
      </c>
      <c r="F1701" s="5" t="s">
        <v>197</v>
      </c>
      <c r="G1701" s="5">
        <v>1177</v>
      </c>
      <c r="H1701" s="5" t="s">
        <v>50</v>
      </c>
      <c r="I1701" s="3">
        <v>0.0884520884520657</v>
      </c>
      <c r="J1701" s="3">
        <v>56.4984368021438</v>
      </c>
      <c r="K1701" s="3">
        <v>-0.00981836033382173</v>
      </c>
      <c r="L1701" s="3">
        <v>59.0526781761841</v>
      </c>
      <c r="M1701" s="3">
        <v>-0.107896027464453</v>
      </c>
      <c r="N1701" s="3">
        <v>57.1682991985752</v>
      </c>
      <c r="O1701" s="3">
        <v>0.682155215027164</v>
      </c>
      <c r="P1701" s="3">
        <v>49.7944266788488</v>
      </c>
      <c r="Q1701" s="3">
        <v>1.15257539090867</v>
      </c>
      <c r="R1701" s="3">
        <v>46.112988894254</v>
      </c>
      <c r="S1701" s="3">
        <v>2.30080016766821</v>
      </c>
      <c r="T1701" s="3">
        <v>30.7344632768362</v>
      </c>
      <c r="U1701" s="3">
        <v>6.61056920119943</v>
      </c>
      <c r="V1701" s="3">
        <v>39.0866873065016</v>
      </c>
      <c r="W1701" s="3">
        <v>13.6021084325067</v>
      </c>
      <c r="X1701" s="3">
        <v>49.4066882416397</v>
      </c>
      <c r="Y1701" s="3"/>
      <c r="Z1701" s="3"/>
      <c r="AA1701" s="3">
        <v>0.103003742584782</v>
      </c>
      <c r="AB1701" s="3">
        <v>0.731536896393086</v>
      </c>
      <c r="AC1701" s="3">
        <v>-1.10134266804863</v>
      </c>
      <c r="AD1701" s="3">
        <v>3.93576674900458</v>
      </c>
      <c r="AE1701" s="5">
        <v>2</v>
      </c>
      <c r="AF1701" s="3">
        <v>0.355340101919469</v>
      </c>
      <c r="AG1701" s="3">
        <v>2.95431614848134</v>
      </c>
      <c r="AH1701" s="3">
        <v>3.39488627103575</v>
      </c>
      <c r="AI1701" s="3">
        <v>4.48794818495635</v>
      </c>
      <c r="AJ1701" s="3">
        <v>4.06313857002998</v>
      </c>
      <c r="AK1701" s="3"/>
      <c r="AL1701" s="3"/>
      <c r="AM1701" s="3"/>
      <c r="AN1701" s="5" t="s">
        <v>206</v>
      </c>
      <c r="AO1701" s="1"/>
      <c r="AP1701" s="1"/>
      <c r="AQ1701" s="1"/>
    </row>
    <row r="1702" spans="1:43">
      <c r="A1702" s="1" t="s">
        <v>4644</v>
      </c>
      <c r="B1702" s="1" t="s">
        <v>4645</v>
      </c>
      <c r="C1702" s="3">
        <v>4.43013698630137</v>
      </c>
      <c r="D1702" s="4">
        <v>42620</v>
      </c>
      <c r="E1702" s="3">
        <v>0.9501935414</v>
      </c>
      <c r="F1702" s="5" t="s">
        <v>4646</v>
      </c>
      <c r="G1702" s="5">
        <v>828</v>
      </c>
      <c r="H1702" s="5" t="s">
        <v>50</v>
      </c>
      <c r="I1702" s="3">
        <v>-0.100847115772494</v>
      </c>
      <c r="J1702" s="3">
        <v>80.303707012059</v>
      </c>
      <c r="K1702" s="3">
        <v>-0.0100938730190877</v>
      </c>
      <c r="L1702" s="3">
        <v>61.6201859229748</v>
      </c>
      <c r="M1702" s="3">
        <v>-0.171319157512847</v>
      </c>
      <c r="N1702" s="3">
        <v>68.0320569902048</v>
      </c>
      <c r="O1702" s="3">
        <v>0.650274334484851</v>
      </c>
      <c r="P1702" s="3">
        <v>54.9109182275011</v>
      </c>
      <c r="Q1702" s="3">
        <v>0.0606060606060634</v>
      </c>
      <c r="R1702" s="3">
        <v>90.7291163689039</v>
      </c>
      <c r="S1702" s="3">
        <v>-0.0758762027948246</v>
      </c>
      <c r="T1702" s="3">
        <v>93.954802259887</v>
      </c>
      <c r="U1702" s="3">
        <v>3.98777720818527</v>
      </c>
      <c r="V1702" s="3">
        <v>90.6346749226006</v>
      </c>
      <c r="W1702" s="3">
        <v>13.1899432519819</v>
      </c>
      <c r="X1702" s="3">
        <v>56.5264293419633</v>
      </c>
      <c r="Y1702" s="3"/>
      <c r="Z1702" s="3"/>
      <c r="AA1702" s="3">
        <v>-0.0624616241938868</v>
      </c>
      <c r="AB1702" s="3">
        <v>0.227265311429804</v>
      </c>
      <c r="AC1702" s="3">
        <v>-4.45979363412813</v>
      </c>
      <c r="AD1702" s="3">
        <v>0.943659058972378</v>
      </c>
      <c r="AE1702" s="5">
        <v>5</v>
      </c>
      <c r="AF1702" s="3">
        <v>0.347393737987893</v>
      </c>
      <c r="AG1702" s="3">
        <v>1.26735147640447</v>
      </c>
      <c r="AH1702" s="3">
        <v>2.26988584456724</v>
      </c>
      <c r="AI1702" s="3">
        <v>4.2806846668638</v>
      </c>
      <c r="AJ1702" s="3">
        <v>3.59935825340638</v>
      </c>
      <c r="AK1702" s="3"/>
      <c r="AL1702" s="3"/>
      <c r="AM1702" s="3">
        <v>1</v>
      </c>
      <c r="AN1702" s="5" t="s">
        <v>56</v>
      </c>
      <c r="AO1702" s="1"/>
      <c r="AP1702" s="1"/>
      <c r="AQ1702" s="1"/>
    </row>
    <row r="1703" spans="1:43">
      <c r="A1703" s="1" t="s">
        <v>4647</v>
      </c>
      <c r="B1703" s="1" t="s">
        <v>4648</v>
      </c>
      <c r="C1703" s="3">
        <v>4.31780821917808</v>
      </c>
      <c r="D1703" s="4">
        <v>42661</v>
      </c>
      <c r="E1703" s="3">
        <v>6.7500399634</v>
      </c>
      <c r="F1703" s="5" t="s">
        <v>4649</v>
      </c>
      <c r="G1703" s="5">
        <v>329</v>
      </c>
      <c r="H1703" s="5" t="s">
        <v>50</v>
      </c>
      <c r="I1703" s="3">
        <v>0.393838613688065</v>
      </c>
      <c r="J1703" s="3">
        <v>8.08396605627512</v>
      </c>
      <c r="K1703" s="3">
        <v>-0.0435691878703365</v>
      </c>
      <c r="L1703" s="3">
        <v>77.8220451527224</v>
      </c>
      <c r="M1703" s="3">
        <v>0.130935754189939</v>
      </c>
      <c r="N1703" s="3">
        <v>16.6518254674978</v>
      </c>
      <c r="O1703" s="3">
        <v>0.23593149248514</v>
      </c>
      <c r="P1703" s="3">
        <v>81.0415714938328</v>
      </c>
      <c r="Q1703" s="3">
        <v>1.3339222614841</v>
      </c>
      <c r="R1703" s="3">
        <v>23.6600676001931</v>
      </c>
      <c r="S1703" s="3">
        <v>2.3830774723313</v>
      </c>
      <c r="T1703" s="3">
        <v>27.1186440677966</v>
      </c>
      <c r="U1703" s="3">
        <v>6.46220962835494</v>
      </c>
      <c r="V1703" s="3">
        <v>43.4984520123839</v>
      </c>
      <c r="W1703" s="3">
        <v>14.725729883817</v>
      </c>
      <c r="X1703" s="3">
        <v>35.2750809061489</v>
      </c>
      <c r="Y1703" s="3"/>
      <c r="Z1703" s="3"/>
      <c r="AA1703" s="3">
        <v>0.0787791545288134</v>
      </c>
      <c r="AB1703" s="3">
        <v>0.523039617153726</v>
      </c>
      <c r="AC1703" s="3">
        <v>-1.8027478778332</v>
      </c>
      <c r="AD1703" s="3">
        <v>2.59429504878578</v>
      </c>
      <c r="AE1703" s="5">
        <v>3</v>
      </c>
      <c r="AF1703" s="3">
        <v>0.375743933178258</v>
      </c>
      <c r="AG1703" s="3">
        <v>3.16721727693525</v>
      </c>
      <c r="AH1703" s="3">
        <v>3.37983291689754</v>
      </c>
      <c r="AI1703" s="3">
        <v>4.72404698097886</v>
      </c>
      <c r="AJ1703" s="3">
        <v>4.00843647930331</v>
      </c>
      <c r="AK1703" s="3"/>
      <c r="AL1703" s="3"/>
      <c r="AM1703" s="3">
        <v>100</v>
      </c>
      <c r="AN1703" s="5" t="s">
        <v>56</v>
      </c>
      <c r="AO1703" s="1"/>
      <c r="AP1703" s="1"/>
      <c r="AQ1703" s="1"/>
    </row>
    <row r="1704" spans="1:43">
      <c r="A1704" s="1" t="s">
        <v>4650</v>
      </c>
      <c r="B1704" s="1" t="s">
        <v>4651</v>
      </c>
      <c r="C1704" s="3">
        <v>4.42465753424658</v>
      </c>
      <c r="D1704" s="4">
        <v>42622</v>
      </c>
      <c r="E1704" s="3">
        <v>14.9134450368</v>
      </c>
      <c r="F1704" s="5" t="s">
        <v>2476</v>
      </c>
      <c r="G1704" s="5">
        <v>6</v>
      </c>
      <c r="H1704" s="5" t="s">
        <v>50</v>
      </c>
      <c r="I1704" s="3">
        <v>0.253881456888977</v>
      </c>
      <c r="J1704" s="3">
        <v>27.6016078606521</v>
      </c>
      <c r="K1704" s="3">
        <v>0.0487234457220818</v>
      </c>
      <c r="L1704" s="3">
        <v>15.9362549800797</v>
      </c>
      <c r="M1704" s="3">
        <v>0.0487234457220818</v>
      </c>
      <c r="N1704" s="3">
        <v>27.5155832591273</v>
      </c>
      <c r="O1704" s="3">
        <v>0.815003927729778</v>
      </c>
      <c r="P1704" s="3">
        <v>27.8209227957972</v>
      </c>
      <c r="Q1704" s="3">
        <v>1.34241437173034</v>
      </c>
      <c r="R1704" s="3">
        <v>22.7426364075326</v>
      </c>
      <c r="S1704" s="3">
        <v>2.14163328191852</v>
      </c>
      <c r="T1704" s="3">
        <v>38.0790960451977</v>
      </c>
      <c r="U1704" s="3">
        <v>6.14718752826826</v>
      </c>
      <c r="V1704" s="3">
        <v>51.702786377709</v>
      </c>
      <c r="W1704" s="3">
        <v>12.0076254782522</v>
      </c>
      <c r="X1704" s="3">
        <v>70.0107874865157</v>
      </c>
      <c r="Y1704" s="3"/>
      <c r="Z1704" s="3"/>
      <c r="AA1704" s="3">
        <v>0.061088431325938</v>
      </c>
      <c r="AB1704" s="3">
        <v>0.43149951251598</v>
      </c>
      <c r="AC1704" s="3">
        <v>-1.92233009708737</v>
      </c>
      <c r="AD1704" s="3">
        <v>2.00021957721799</v>
      </c>
      <c r="AE1704" s="5">
        <v>3</v>
      </c>
      <c r="AF1704" s="3">
        <v>0.308593670712633</v>
      </c>
      <c r="AG1704" s="3">
        <v>2.63312654822383</v>
      </c>
      <c r="AH1704" s="3">
        <v>3.05931252615033</v>
      </c>
      <c r="AI1704" s="3">
        <v>3.96260169180389</v>
      </c>
      <c r="AJ1704" s="3">
        <v>3.37046875957665</v>
      </c>
      <c r="AK1704" s="3"/>
      <c r="AL1704" s="3"/>
      <c r="AM1704" s="3">
        <v>1</v>
      </c>
      <c r="AN1704" s="5" t="s">
        <v>56</v>
      </c>
      <c r="AO1704" s="1"/>
      <c r="AP1704" s="1"/>
      <c r="AQ1704" s="1"/>
    </row>
    <row r="1705" spans="1:43">
      <c r="A1705" s="1" t="s">
        <v>4652</v>
      </c>
      <c r="B1705" s="1" t="s">
        <v>4653</v>
      </c>
      <c r="C1705" s="3">
        <v>4.2958904109589</v>
      </c>
      <c r="D1705" s="4">
        <v>42669</v>
      </c>
      <c r="E1705" s="3">
        <v>36.3681712226</v>
      </c>
      <c r="F1705" s="5" t="s">
        <v>4515</v>
      </c>
      <c r="G1705" s="5">
        <v>1080</v>
      </c>
      <c r="H1705" s="5" t="s">
        <v>50</v>
      </c>
      <c r="I1705" s="3">
        <v>0.276374726007832</v>
      </c>
      <c r="J1705" s="3">
        <v>23.0460026797678</v>
      </c>
      <c r="K1705" s="3">
        <v>-0.00950299344292836</v>
      </c>
      <c r="L1705" s="3">
        <v>57.3262505533422</v>
      </c>
      <c r="M1705" s="3">
        <v>0.0190114068441119</v>
      </c>
      <c r="N1705" s="3">
        <v>32.413178984862</v>
      </c>
      <c r="O1705" s="3">
        <v>0.25257193808311</v>
      </c>
      <c r="P1705" s="3">
        <v>80.3563270899954</v>
      </c>
      <c r="Q1705" s="3">
        <v>0.683901578382393</v>
      </c>
      <c r="R1705" s="3">
        <v>81.3133751810719</v>
      </c>
      <c r="S1705" s="3">
        <v>0.530215055007576</v>
      </c>
      <c r="T1705" s="3">
        <v>90.225988700565</v>
      </c>
      <c r="U1705" s="3">
        <v>5.37391451628454</v>
      </c>
      <c r="V1705" s="3">
        <v>72.7554179566563</v>
      </c>
      <c r="W1705" s="3">
        <v>12.2743915519744</v>
      </c>
      <c r="X1705" s="3">
        <v>66.8824163969795</v>
      </c>
      <c r="Y1705" s="3"/>
      <c r="Z1705" s="3"/>
      <c r="AA1705" s="3">
        <v>-0.0676661743677285</v>
      </c>
      <c r="AB1705" s="3">
        <v>0.310172854430401</v>
      </c>
      <c r="AC1705" s="3">
        <v>-2.67995028573453</v>
      </c>
      <c r="AD1705" s="3">
        <v>1.46544081395468</v>
      </c>
      <c r="AE1705" s="5">
        <v>3</v>
      </c>
      <c r="AF1705" s="3">
        <v>0.323404445719476</v>
      </c>
      <c r="AG1705" s="3">
        <v>1.44877391731457</v>
      </c>
      <c r="AH1705" s="3">
        <v>2.77290452951497</v>
      </c>
      <c r="AI1705" s="3">
        <v>4.09678035404069</v>
      </c>
      <c r="AJ1705" s="3">
        <v>3.44169018612235</v>
      </c>
      <c r="AK1705" s="3"/>
      <c r="AL1705" s="3"/>
      <c r="AM1705" s="3"/>
      <c r="AN1705" s="5" t="s">
        <v>51</v>
      </c>
      <c r="AO1705" s="1"/>
      <c r="AP1705" s="1"/>
      <c r="AQ1705" s="1"/>
    </row>
    <row r="1706" spans="1:43">
      <c r="A1706" s="1" t="s">
        <v>4654</v>
      </c>
      <c r="B1706" s="1" t="s">
        <v>4655</v>
      </c>
      <c r="C1706" s="3">
        <v>4.33972602739726</v>
      </c>
      <c r="D1706" s="4">
        <v>42653</v>
      </c>
      <c r="E1706" s="3">
        <v>0.5100566251</v>
      </c>
      <c r="F1706" s="5" t="s">
        <v>4656</v>
      </c>
      <c r="G1706" s="5">
        <v>800</v>
      </c>
      <c r="H1706" s="5" t="s">
        <v>50</v>
      </c>
      <c r="I1706" s="3">
        <v>-0.0184348787906699</v>
      </c>
      <c r="J1706" s="3">
        <v>71.6391246092005</v>
      </c>
      <c r="K1706" s="3">
        <v>-0.0736987563334788</v>
      </c>
      <c r="L1706" s="3">
        <v>86.2771137671536</v>
      </c>
      <c r="M1706" s="3">
        <v>-0.147288962533374</v>
      </c>
      <c r="N1706" s="3">
        <v>63.5351736420303</v>
      </c>
      <c r="O1706" s="3">
        <v>-0.110507413205644</v>
      </c>
      <c r="P1706" s="3">
        <v>90.7720420283234</v>
      </c>
      <c r="Q1706" s="3">
        <v>0.472397184142285</v>
      </c>
      <c r="R1706" s="3">
        <v>86.0936745533559</v>
      </c>
      <c r="S1706" s="3">
        <v>1.76376770804015</v>
      </c>
      <c r="T1706" s="3">
        <v>56.1581920903955</v>
      </c>
      <c r="U1706" s="3">
        <v>7.05684958547176</v>
      </c>
      <c r="V1706" s="3">
        <v>29.0247678018576</v>
      </c>
      <c r="W1706" s="3">
        <v>9.53246490962335</v>
      </c>
      <c r="X1706" s="3">
        <v>88.133764832794</v>
      </c>
      <c r="Y1706" s="3"/>
      <c r="Z1706" s="3"/>
      <c r="AA1706" s="3">
        <v>0.0241098933070565</v>
      </c>
      <c r="AB1706" s="3">
        <v>0.186888820721135</v>
      </c>
      <c r="AC1706" s="3">
        <v>-1.98463508322662</v>
      </c>
      <c r="AD1706" s="3">
        <v>1.549831272005</v>
      </c>
      <c r="AE1706" s="5">
        <v>2</v>
      </c>
      <c r="AF1706" s="3">
        <v>0.258454241497645</v>
      </c>
      <c r="AG1706" s="3">
        <v>2.49048218728931</v>
      </c>
      <c r="AH1706" s="3">
        <v>3.77268101294876</v>
      </c>
      <c r="AI1706" s="3">
        <v>3.07207186212479</v>
      </c>
      <c r="AJ1706" s="3">
        <v>2.36446005965631</v>
      </c>
      <c r="AK1706" s="3"/>
      <c r="AL1706" s="3"/>
      <c r="AM1706" s="3"/>
      <c r="AN1706" s="5" t="s">
        <v>51</v>
      </c>
      <c r="AO1706" s="1"/>
      <c r="AP1706" s="1"/>
      <c r="AQ1706" s="1"/>
    </row>
    <row r="1707" spans="1:43">
      <c r="A1707" s="1" t="s">
        <v>4657</v>
      </c>
      <c r="B1707" s="1" t="s">
        <v>4658</v>
      </c>
      <c r="C1707" s="3">
        <v>4.36986301369863</v>
      </c>
      <c r="D1707" s="4">
        <v>42642</v>
      </c>
      <c r="E1707" s="3">
        <v>0.3891852336</v>
      </c>
      <c r="F1707" s="5" t="s">
        <v>4659</v>
      </c>
      <c r="G1707" s="5">
        <v>408</v>
      </c>
      <c r="H1707" s="5" t="s">
        <v>45</v>
      </c>
      <c r="I1707" s="3">
        <v>-1.57400156617071</v>
      </c>
      <c r="J1707" s="3">
        <v>91.8789808917197</v>
      </c>
      <c r="K1707" s="3">
        <v>-0.459333174942586</v>
      </c>
      <c r="L1707" s="3">
        <v>97.360248447205</v>
      </c>
      <c r="M1707" s="3">
        <v>-1.10158155637737</v>
      </c>
      <c r="N1707" s="3">
        <v>80</v>
      </c>
      <c r="O1707" s="3">
        <v>-2.8595718370817</v>
      </c>
      <c r="P1707" s="3">
        <v>93.3774834437086</v>
      </c>
      <c r="Q1707" s="3">
        <v>-1.65101721439751</v>
      </c>
      <c r="R1707" s="3">
        <v>89.2123287671233</v>
      </c>
      <c r="S1707" s="3">
        <v>6.91561755699217</v>
      </c>
      <c r="T1707" s="3">
        <v>58.1920903954802</v>
      </c>
      <c r="U1707" s="3">
        <v>9.96500437445318</v>
      </c>
      <c r="V1707" s="3">
        <v>80.6794055201699</v>
      </c>
      <c r="W1707" s="3">
        <v>14.827334186004</v>
      </c>
      <c r="X1707" s="3">
        <v>73.696682464455</v>
      </c>
      <c r="Y1707" s="3"/>
      <c r="Z1707" s="3"/>
      <c r="AA1707" s="3">
        <v>0.120888518597322</v>
      </c>
      <c r="AB1707" s="3">
        <v>0.171445572999079</v>
      </c>
      <c r="AC1707" s="3">
        <v>-4.48069852941176</v>
      </c>
      <c r="AD1707" s="3">
        <v>1.05066118503812</v>
      </c>
      <c r="AE1707" s="5">
        <v>2</v>
      </c>
      <c r="AF1707" s="3">
        <v>0.375278757692137</v>
      </c>
      <c r="AG1707" s="3">
        <v>6.60309933618535</v>
      </c>
      <c r="AH1707" s="3">
        <v>4.54543404875405</v>
      </c>
      <c r="AI1707" s="3">
        <v>4.77984594136081</v>
      </c>
      <c r="AJ1707" s="3">
        <v>5.93411415633851</v>
      </c>
      <c r="AK1707" s="3"/>
      <c r="AL1707" s="3"/>
      <c r="AM1707" s="3"/>
      <c r="AN1707" s="5" t="s">
        <v>46</v>
      </c>
      <c r="AO1707" s="1"/>
      <c r="AP1707" s="1"/>
      <c r="AQ1707" s="1"/>
    </row>
    <row r="1708" spans="1:43">
      <c r="A1708" s="1" t="s">
        <v>4660</v>
      </c>
      <c r="B1708" s="1" t="s">
        <v>4661</v>
      </c>
      <c r="C1708" s="3">
        <v>4.42465753424658</v>
      </c>
      <c r="D1708" s="4">
        <v>42622</v>
      </c>
      <c r="E1708" s="3">
        <v>20.2100009602</v>
      </c>
      <c r="F1708" s="5" t="s">
        <v>4475</v>
      </c>
      <c r="G1708" s="5">
        <v>1616</v>
      </c>
      <c r="H1708" s="5" t="s">
        <v>50</v>
      </c>
      <c r="I1708" s="3">
        <v>0.158635732698799</v>
      </c>
      <c r="J1708" s="3">
        <v>43.7695399732023</v>
      </c>
      <c r="K1708" s="3">
        <v>0.0297059114763902</v>
      </c>
      <c r="L1708" s="3">
        <v>26.0292164674635</v>
      </c>
      <c r="M1708" s="3">
        <v>-0.00989805008412913</v>
      </c>
      <c r="N1708" s="3">
        <v>38.913624220837</v>
      </c>
      <c r="O1708" s="3">
        <v>0.838490716709928</v>
      </c>
      <c r="P1708" s="3">
        <v>24.0292370945637</v>
      </c>
      <c r="Q1708" s="3">
        <v>1.24273401483264</v>
      </c>
      <c r="R1708" s="3">
        <v>34.1380975374215</v>
      </c>
      <c r="S1708" s="3">
        <v>1.53130157258378</v>
      </c>
      <c r="T1708" s="3">
        <v>67.1186440677966</v>
      </c>
      <c r="U1708" s="3">
        <v>5.08511798851224</v>
      </c>
      <c r="V1708" s="3">
        <v>78.1733746130031</v>
      </c>
      <c r="W1708" s="3">
        <v>11.4977085950802</v>
      </c>
      <c r="X1708" s="3">
        <v>74.7572815533981</v>
      </c>
      <c r="Y1708" s="3"/>
      <c r="Z1708" s="3"/>
      <c r="AA1708" s="3">
        <v>0.00413054911132156</v>
      </c>
      <c r="AB1708" s="3">
        <v>0.429167673596499</v>
      </c>
      <c r="AC1708" s="3">
        <v>-1.70283902639105</v>
      </c>
      <c r="AD1708" s="3">
        <v>2.16552735296444</v>
      </c>
      <c r="AE1708" s="5">
        <v>4</v>
      </c>
      <c r="AF1708" s="3">
        <v>0.299266189388508</v>
      </c>
      <c r="AG1708" s="3">
        <v>1.92240583283778</v>
      </c>
      <c r="AH1708" s="3">
        <v>2.6359553322483</v>
      </c>
      <c r="AI1708" s="3">
        <v>3.86899627198374</v>
      </c>
      <c r="AJ1708" s="3">
        <v>3.61073631628266</v>
      </c>
      <c r="AK1708" s="3"/>
      <c r="AL1708" s="3"/>
      <c r="AM1708" s="3">
        <v>1</v>
      </c>
      <c r="AN1708" s="5" t="s">
        <v>56</v>
      </c>
      <c r="AO1708" s="1"/>
      <c r="AP1708" s="1"/>
      <c r="AQ1708" s="1"/>
    </row>
    <row r="1709" spans="1:43">
      <c r="A1709" s="1" t="s">
        <v>4662</v>
      </c>
      <c r="B1709" s="1" t="s">
        <v>4663</v>
      </c>
      <c r="C1709" s="3">
        <v>4.26027397260274</v>
      </c>
      <c r="D1709" s="4">
        <v>42682</v>
      </c>
      <c r="E1709" s="3">
        <v>5.5043186326</v>
      </c>
      <c r="F1709" s="5" t="s">
        <v>4664</v>
      </c>
      <c r="G1709" s="5">
        <v>1133</v>
      </c>
      <c r="H1709" s="5" t="s">
        <v>93</v>
      </c>
      <c r="I1709" s="3">
        <v>4.43273403595784</v>
      </c>
      <c r="J1709" s="3">
        <v>56</v>
      </c>
      <c r="K1709" s="3">
        <v>1.52177188488775</v>
      </c>
      <c r="L1709" s="3">
        <v>53.0723488602577</v>
      </c>
      <c r="M1709" s="3">
        <v>2.59611724400457</v>
      </c>
      <c r="N1709" s="3">
        <v>47.0059880239521</v>
      </c>
      <c r="O1709" s="3">
        <v>7.60999760440789</v>
      </c>
      <c r="P1709" s="3">
        <v>57.4949698189135</v>
      </c>
      <c r="Q1709" s="3">
        <v>10.305312269788</v>
      </c>
      <c r="R1709" s="3">
        <v>59.0815273477812</v>
      </c>
      <c r="S1709" s="3">
        <v>23.8033991731741</v>
      </c>
      <c r="T1709" s="3">
        <v>70.0370566437268</v>
      </c>
      <c r="U1709" s="3">
        <v>35.4916549366579</v>
      </c>
      <c r="V1709" s="3">
        <v>78.4053156146179</v>
      </c>
      <c r="W1709" s="3">
        <v>32.1694782267556</v>
      </c>
      <c r="X1709" s="3">
        <v>79.7752808988764</v>
      </c>
      <c r="Y1709" s="3"/>
      <c r="Z1709" s="3"/>
      <c r="AA1709" s="3">
        <v>0.322038058562492</v>
      </c>
      <c r="AB1709" s="3">
        <v>0.13310244722456</v>
      </c>
      <c r="AC1709" s="3">
        <v>-16.9280986490162</v>
      </c>
      <c r="AD1709" s="3">
        <v>0.574456609954442</v>
      </c>
      <c r="AE1709" s="5">
        <v>3</v>
      </c>
      <c r="AF1709" s="3">
        <v>0.622778209049202</v>
      </c>
      <c r="AG1709" s="3">
        <v>18.5352949660255</v>
      </c>
      <c r="AH1709" s="3">
        <v>18.6839720282717</v>
      </c>
      <c r="AI1709" s="3">
        <v>7.65958790065839</v>
      </c>
      <c r="AJ1709" s="3">
        <v>8.0421689991204</v>
      </c>
      <c r="AK1709" s="3"/>
      <c r="AL1709" s="3"/>
      <c r="AM1709" s="3">
        <v>10</v>
      </c>
      <c r="AN1709" s="5" t="s">
        <v>51</v>
      </c>
      <c r="AO1709" s="1"/>
      <c r="AP1709" s="1"/>
      <c r="AQ1709" s="1"/>
    </row>
    <row r="1710" spans="1:43">
      <c r="A1710" s="1" t="s">
        <v>4665</v>
      </c>
      <c r="B1710" s="1" t="s">
        <v>4666</v>
      </c>
      <c r="C1710" s="3">
        <v>4.38904109589041</v>
      </c>
      <c r="D1710" s="4">
        <v>42635</v>
      </c>
      <c r="E1710" s="3">
        <v>28.1571056486</v>
      </c>
      <c r="F1710" s="5" t="s">
        <v>4016</v>
      </c>
      <c r="G1710" s="5">
        <v>748</v>
      </c>
      <c r="H1710" s="5" t="s">
        <v>50</v>
      </c>
      <c r="I1710" s="3">
        <v>0.236256247160378</v>
      </c>
      <c r="J1710" s="3">
        <v>30.5940151853506</v>
      </c>
      <c r="K1710" s="3">
        <v>-0.0090645395213907</v>
      </c>
      <c r="L1710" s="3">
        <v>56.8835768038955</v>
      </c>
      <c r="M1710" s="3">
        <v>0.0362745987122453</v>
      </c>
      <c r="N1710" s="3">
        <v>29.6527159394479</v>
      </c>
      <c r="O1710" s="3">
        <v>0.228848088922009</v>
      </c>
      <c r="P1710" s="3">
        <v>81.2699862951119</v>
      </c>
      <c r="Q1710" s="3">
        <v>1.21850147615469</v>
      </c>
      <c r="R1710" s="3">
        <v>37.518107194592</v>
      </c>
      <c r="S1710" s="3">
        <v>2.95575030217782</v>
      </c>
      <c r="T1710" s="3">
        <v>12.9378531073446</v>
      </c>
      <c r="U1710" s="3">
        <v>8.27635942301279</v>
      </c>
      <c r="V1710" s="3">
        <v>15.7894736842105</v>
      </c>
      <c r="W1710" s="3">
        <v>14.6718037295918</v>
      </c>
      <c r="X1710" s="3">
        <v>35.7065803667745</v>
      </c>
      <c r="Y1710" s="3"/>
      <c r="Z1710" s="3"/>
      <c r="AA1710" s="3">
        <v>0.147394574003412</v>
      </c>
      <c r="AB1710" s="3">
        <v>0.64922538724009</v>
      </c>
      <c r="AC1710" s="3">
        <v>-1.08625349910192</v>
      </c>
      <c r="AD1710" s="3">
        <v>4.29042237090105</v>
      </c>
      <c r="AE1710" s="5">
        <v>2</v>
      </c>
      <c r="AF1710" s="3">
        <v>0.379824724250543</v>
      </c>
      <c r="AG1710" s="3">
        <v>3.55498258360791</v>
      </c>
      <c r="AH1710" s="3">
        <v>4.13098135092309</v>
      </c>
      <c r="AI1710" s="3">
        <v>4.70077796837316</v>
      </c>
      <c r="AJ1710" s="3">
        <v>3.9652607817847</v>
      </c>
      <c r="AK1710" s="3"/>
      <c r="AL1710" s="3"/>
      <c r="AM1710" s="3">
        <v>10</v>
      </c>
      <c r="AN1710" s="5" t="s">
        <v>56</v>
      </c>
      <c r="AO1710" s="1"/>
      <c r="AP1710" s="1"/>
      <c r="AQ1710" s="1"/>
    </row>
    <row r="1711" spans="1:43">
      <c r="A1711" s="1" t="s">
        <v>4667</v>
      </c>
      <c r="B1711" s="1" t="s">
        <v>4668</v>
      </c>
      <c r="C1711" s="3">
        <v>4.36986301369863</v>
      </c>
      <c r="D1711" s="4">
        <v>42642</v>
      </c>
      <c r="E1711" s="3">
        <v>50.7557509084</v>
      </c>
      <c r="F1711" s="5" t="s">
        <v>4669</v>
      </c>
      <c r="G1711" s="5">
        <v>534</v>
      </c>
      <c r="H1711" s="5" t="s">
        <v>93</v>
      </c>
      <c r="I1711" s="3">
        <v>3.19704219225751</v>
      </c>
      <c r="J1711" s="3">
        <v>66.75</v>
      </c>
      <c r="K1711" s="3">
        <v>1.15114048177361</v>
      </c>
      <c r="L1711" s="3">
        <v>63.4291377601586</v>
      </c>
      <c r="M1711" s="3">
        <v>1.41778284411513</v>
      </c>
      <c r="N1711" s="3">
        <v>65.4690618762475</v>
      </c>
      <c r="O1711" s="3">
        <v>6.77317731773178</v>
      </c>
      <c r="P1711" s="3">
        <v>61.2676056338028</v>
      </c>
      <c r="Q1711" s="3">
        <v>8.81363705855373</v>
      </c>
      <c r="R1711" s="3">
        <v>65.1702786377709</v>
      </c>
      <c r="S1711" s="3">
        <v>23.3535528596187</v>
      </c>
      <c r="T1711" s="3">
        <v>70.6193753308629</v>
      </c>
      <c r="U1711" s="3">
        <v>31.9277108433735</v>
      </c>
      <c r="V1711" s="3">
        <v>81.7829457364341</v>
      </c>
      <c r="W1711" s="3">
        <v>35.9469009645688</v>
      </c>
      <c r="X1711" s="3">
        <v>75.2184769038702</v>
      </c>
      <c r="Y1711" s="3"/>
      <c r="Z1711" s="3"/>
      <c r="AA1711" s="3">
        <v>0.498727484455874</v>
      </c>
      <c r="AB1711" s="3">
        <v>0.56427286013136</v>
      </c>
      <c r="AC1711" s="3">
        <v>-3.60215960857094</v>
      </c>
      <c r="AD1711" s="3">
        <v>2.98656165888336</v>
      </c>
      <c r="AE1711" s="5">
        <v>3</v>
      </c>
      <c r="AF1711" s="3">
        <v>0.779485903258415</v>
      </c>
      <c r="AG1711" s="3">
        <v>22.1308635640485</v>
      </c>
      <c r="AH1711" s="3">
        <v>14.5534783071695</v>
      </c>
      <c r="AI1711" s="3">
        <v>10.1580175128647</v>
      </c>
      <c r="AJ1711" s="3">
        <v>9.61341789971959</v>
      </c>
      <c r="AK1711" s="3"/>
      <c r="AL1711" s="3"/>
      <c r="AM1711" s="3"/>
      <c r="AN1711" s="5" t="s">
        <v>46</v>
      </c>
      <c r="AO1711" s="1"/>
      <c r="AP1711" s="1"/>
      <c r="AQ1711" s="1"/>
    </row>
    <row r="1712" spans="1:43">
      <c r="A1712" s="1" t="s">
        <v>4670</v>
      </c>
      <c r="B1712" s="1" t="s">
        <v>4671</v>
      </c>
      <c r="C1712" s="3">
        <v>4.16438356164384</v>
      </c>
      <c r="D1712" s="4">
        <v>42717</v>
      </c>
      <c r="E1712" s="3">
        <v>0.9847442516</v>
      </c>
      <c r="F1712" s="5" t="s">
        <v>4672</v>
      </c>
      <c r="G1712" s="5">
        <v>1521</v>
      </c>
      <c r="H1712" s="5" t="s">
        <v>93</v>
      </c>
      <c r="I1712" s="3">
        <v>15.1739249520679</v>
      </c>
      <c r="J1712" s="3">
        <v>8.55</v>
      </c>
      <c r="K1712" s="3">
        <v>2.84945579063226</v>
      </c>
      <c r="L1712" s="3">
        <v>30.7730426164519</v>
      </c>
      <c r="M1712" s="3">
        <v>12.258064516129</v>
      </c>
      <c r="N1712" s="3">
        <v>2.19560878243513</v>
      </c>
      <c r="O1712" s="3">
        <v>21.2281376129156</v>
      </c>
      <c r="P1712" s="3">
        <v>20.271629778672</v>
      </c>
      <c r="Q1712" s="3">
        <v>15.4955367360952</v>
      </c>
      <c r="R1712" s="3">
        <v>46.1300309597523</v>
      </c>
      <c r="S1712" s="3">
        <v>75.2935454734941</v>
      </c>
      <c r="T1712" s="3">
        <v>17.6813128639492</v>
      </c>
      <c r="U1712" s="3">
        <v>148.302332447594</v>
      </c>
      <c r="V1712" s="3">
        <v>20.874861572536</v>
      </c>
      <c r="W1712" s="3">
        <v>144.547833672579</v>
      </c>
      <c r="X1712" s="3">
        <v>12.9213483146067</v>
      </c>
      <c r="Y1712" s="3"/>
      <c r="Z1712" s="3"/>
      <c r="AA1712" s="3">
        <v>0.291617708759012</v>
      </c>
      <c r="AB1712" s="3">
        <v>0.373578488772096</v>
      </c>
      <c r="AC1712" s="3">
        <v>-16.0150062526052</v>
      </c>
      <c r="AD1712" s="3">
        <v>2.16383261623595</v>
      </c>
      <c r="AE1712" s="5">
        <v>5</v>
      </c>
      <c r="AF1712" s="3">
        <v>2.38834784677647</v>
      </c>
      <c r="AG1712" s="3">
        <v>88.7465418749294</v>
      </c>
      <c r="AH1712" s="3">
        <v>57.2154944304522</v>
      </c>
      <c r="AI1712" s="3">
        <v>35.0340994180435</v>
      </c>
      <c r="AJ1712" s="3">
        <v>27.1048702259049</v>
      </c>
      <c r="AK1712" s="3"/>
      <c r="AL1712" s="3"/>
      <c r="AM1712" s="3"/>
      <c r="AN1712" s="5" t="s">
        <v>46</v>
      </c>
      <c r="AO1712" s="1"/>
      <c r="AP1712" s="1"/>
      <c r="AQ1712" s="1"/>
    </row>
    <row r="1713" spans="1:43">
      <c r="A1713" s="1" t="s">
        <v>4673</v>
      </c>
      <c r="B1713" s="1" t="s">
        <v>4674</v>
      </c>
      <c r="C1713" s="3">
        <v>4.44383561643836</v>
      </c>
      <c r="D1713" s="4">
        <v>42615</v>
      </c>
      <c r="E1713" s="3">
        <v>194.2799729277</v>
      </c>
      <c r="F1713" s="5" t="s">
        <v>4675</v>
      </c>
      <c r="G1713" s="5">
        <v>1623</v>
      </c>
      <c r="H1713" s="5" t="s">
        <v>50</v>
      </c>
      <c r="I1713" s="3">
        <v>0.101560336072385</v>
      </c>
      <c r="J1713" s="3">
        <v>53.3720410897722</v>
      </c>
      <c r="K1713" s="3">
        <v>-0.0829416643627267</v>
      </c>
      <c r="L1713" s="3">
        <v>88.3134130146082</v>
      </c>
      <c r="M1713" s="3">
        <v>-0.248412917471713</v>
      </c>
      <c r="N1713" s="3">
        <v>79.2520035618878</v>
      </c>
      <c r="O1713" s="3">
        <v>0.99673963670238</v>
      </c>
      <c r="P1713" s="3">
        <v>8.90817724988579</v>
      </c>
      <c r="Q1713" s="3">
        <v>1.37447405329595</v>
      </c>
      <c r="R1713" s="3">
        <v>20.2800579430227</v>
      </c>
      <c r="S1713" s="3">
        <v>1.94640338504936</v>
      </c>
      <c r="T1713" s="3">
        <v>47.4011299435028</v>
      </c>
      <c r="U1713" s="3">
        <v>6.90874462326221</v>
      </c>
      <c r="V1713" s="3">
        <v>32.3529411764706</v>
      </c>
      <c r="W1713" s="3">
        <v>14.9980264789467</v>
      </c>
      <c r="X1713" s="3">
        <v>30.9600862998921</v>
      </c>
      <c r="Y1713" s="3"/>
      <c r="Z1713" s="3"/>
      <c r="AA1713" s="3">
        <v>0.0320363286539539</v>
      </c>
      <c r="AB1713" s="3">
        <v>0.38626605933424</v>
      </c>
      <c r="AC1713" s="3">
        <v>-3.22904314512452</v>
      </c>
      <c r="AD1713" s="3">
        <v>1.4739533247609</v>
      </c>
      <c r="AE1713" s="5">
        <v>4</v>
      </c>
      <c r="AF1713" s="3">
        <v>0.392040318304325</v>
      </c>
      <c r="AG1713" s="3">
        <v>2.87704126296135</v>
      </c>
      <c r="AH1713" s="3">
        <v>3.63186901060846</v>
      </c>
      <c r="AI1713" s="3">
        <v>4.91990538338603</v>
      </c>
      <c r="AJ1713" s="3">
        <v>4.35534627978351</v>
      </c>
      <c r="AK1713" s="3"/>
      <c r="AL1713" s="3"/>
      <c r="AM1713" s="3">
        <v>100</v>
      </c>
      <c r="AN1713" s="5" t="s">
        <v>56</v>
      </c>
      <c r="AO1713" s="1"/>
      <c r="AP1713" s="1"/>
      <c r="AQ1713" s="1"/>
    </row>
    <row r="1714" spans="1:43">
      <c r="A1714" s="1" t="s">
        <v>4676</v>
      </c>
      <c r="B1714" s="1" t="s">
        <v>4677</v>
      </c>
      <c r="C1714" s="3">
        <v>4.29315068493151</v>
      </c>
      <c r="D1714" s="4">
        <v>42670</v>
      </c>
      <c r="E1714" s="3">
        <v>7.2567078137</v>
      </c>
      <c r="F1714" s="5" t="s">
        <v>4678</v>
      </c>
      <c r="G1714" s="5">
        <v>1214</v>
      </c>
      <c r="H1714" s="5" t="s">
        <v>50</v>
      </c>
      <c r="I1714" s="3">
        <v>0.108267716535427</v>
      </c>
      <c r="J1714" s="3">
        <v>52.6127735596248</v>
      </c>
      <c r="K1714" s="3">
        <v>-0.0491352201257904</v>
      </c>
      <c r="L1714" s="3">
        <v>79.9468791500664</v>
      </c>
      <c r="M1714" s="3">
        <v>-0.166862976050258</v>
      </c>
      <c r="N1714" s="3">
        <v>66.6963490650045</v>
      </c>
      <c r="O1714" s="3">
        <v>0.276052449965491</v>
      </c>
      <c r="P1714" s="3">
        <v>79.4883508451348</v>
      </c>
      <c r="Q1714" s="3">
        <v>0.872756124169385</v>
      </c>
      <c r="R1714" s="3">
        <v>73.3462095605987</v>
      </c>
      <c r="S1714" s="3">
        <v>2.00598609263626</v>
      </c>
      <c r="T1714" s="3">
        <v>44.1242937853107</v>
      </c>
      <c r="U1714" s="3">
        <v>6.41941543229132</v>
      </c>
      <c r="V1714" s="3">
        <v>45.2786377708978</v>
      </c>
      <c r="W1714" s="3">
        <v>14.6924655056885</v>
      </c>
      <c r="X1714" s="3">
        <v>35.4908306364617</v>
      </c>
      <c r="Y1714" s="3"/>
      <c r="Z1714" s="3"/>
      <c r="AA1714" s="3">
        <v>0.0380032522456868</v>
      </c>
      <c r="AB1714" s="3">
        <v>0.414266442755675</v>
      </c>
      <c r="AC1714" s="3">
        <v>-2.63413685847588</v>
      </c>
      <c r="AD1714" s="3">
        <v>1.77164691857047</v>
      </c>
      <c r="AE1714" s="5">
        <v>4</v>
      </c>
      <c r="AF1714" s="3">
        <v>0.377577423039761</v>
      </c>
      <c r="AG1714" s="3">
        <v>3.18287477278054</v>
      </c>
      <c r="AH1714" s="3">
        <v>3.3248982009741</v>
      </c>
      <c r="AI1714" s="3">
        <v>4.73857261491502</v>
      </c>
      <c r="AJ1714" s="3">
        <v>3.91584886545959</v>
      </c>
      <c r="AK1714" s="3"/>
      <c r="AL1714" s="3"/>
      <c r="AM1714" s="3"/>
      <c r="AN1714" s="5" t="s">
        <v>46</v>
      </c>
      <c r="AO1714" s="1"/>
      <c r="AP1714" s="1"/>
      <c r="AQ1714" s="1"/>
    </row>
    <row r="1715" spans="1:43">
      <c r="A1715" s="1" t="s">
        <v>4679</v>
      </c>
      <c r="B1715" s="1" t="s">
        <v>4680</v>
      </c>
      <c r="C1715" s="3">
        <v>4.42465753424658</v>
      </c>
      <c r="D1715" s="4">
        <v>42622</v>
      </c>
      <c r="E1715" s="3">
        <v>15.5939915152</v>
      </c>
      <c r="F1715" s="5" t="s">
        <v>4475</v>
      </c>
      <c r="G1715" s="5">
        <v>1616</v>
      </c>
      <c r="H1715" s="5" t="s">
        <v>50</v>
      </c>
      <c r="I1715" s="3">
        <v>-0.0961353585849044</v>
      </c>
      <c r="J1715" s="3">
        <v>79.3657882983475</v>
      </c>
      <c r="K1715" s="3">
        <v>0</v>
      </c>
      <c r="L1715" s="3">
        <v>43.3820274457725</v>
      </c>
      <c r="M1715" s="3">
        <v>-0.239992320245784</v>
      </c>
      <c r="N1715" s="3">
        <v>78.3170080142475</v>
      </c>
      <c r="O1715" s="3">
        <v>0.700440620441976</v>
      </c>
      <c r="P1715" s="3">
        <v>46.5509365006852</v>
      </c>
      <c r="Q1715" s="3">
        <v>0.912360430433341</v>
      </c>
      <c r="R1715" s="3">
        <v>70.2559150169</v>
      </c>
      <c r="S1715" s="3">
        <v>0.787027413752784</v>
      </c>
      <c r="T1715" s="3">
        <v>86.2146892655367</v>
      </c>
      <c r="U1715" s="3">
        <v>5.5097143291958</v>
      </c>
      <c r="V1715" s="3">
        <v>69.8916408668731</v>
      </c>
      <c r="W1715" s="3">
        <v>13.5788688695652</v>
      </c>
      <c r="X1715" s="3">
        <v>50.1618122977346</v>
      </c>
      <c r="Y1715" s="3"/>
      <c r="Z1715" s="3"/>
      <c r="AA1715" s="3">
        <v>-0.0482399638337101</v>
      </c>
      <c r="AB1715" s="3">
        <v>0.3759322616856</v>
      </c>
      <c r="AC1715" s="3">
        <v>-2.93512806131988</v>
      </c>
      <c r="AD1715" s="3">
        <v>1.47439078497733</v>
      </c>
      <c r="AE1715" s="5">
        <v>4</v>
      </c>
      <c r="AF1715" s="3">
        <v>0.350222900946344</v>
      </c>
      <c r="AG1715" s="3">
        <v>1.58402196290284</v>
      </c>
      <c r="AH1715" s="3">
        <v>2.92242782073033</v>
      </c>
      <c r="AI1715" s="3">
        <v>4.40430421274223</v>
      </c>
      <c r="AJ1715" s="3">
        <v>3.54097920623722</v>
      </c>
      <c r="AK1715" s="3"/>
      <c r="AL1715" s="3"/>
      <c r="AM1715" s="3">
        <v>1</v>
      </c>
      <c r="AN1715" s="5" t="s">
        <v>56</v>
      </c>
      <c r="AO1715" s="1"/>
      <c r="AP1715" s="1"/>
      <c r="AQ1715" s="1"/>
    </row>
    <row r="1716" spans="1:43">
      <c r="A1716" s="1" t="s">
        <v>4681</v>
      </c>
      <c r="B1716" s="1" t="s">
        <v>4682</v>
      </c>
      <c r="C1716" s="3">
        <v>4.30958904109589</v>
      </c>
      <c r="D1716" s="4">
        <v>42664</v>
      </c>
      <c r="E1716" s="3">
        <v>10.0392169209</v>
      </c>
      <c r="F1716" s="5" t="s">
        <v>3545</v>
      </c>
      <c r="G1716" s="5">
        <v>1574</v>
      </c>
      <c r="H1716" s="5" t="s">
        <v>50</v>
      </c>
      <c r="I1716" s="3">
        <v>-0.294296732291461</v>
      </c>
      <c r="J1716" s="3">
        <v>92.0053595355069</v>
      </c>
      <c r="K1716" s="3">
        <v>-0.111834078893868</v>
      </c>
      <c r="L1716" s="3">
        <v>93.1828242585215</v>
      </c>
      <c r="M1716" s="3">
        <v>-0.445840510690054</v>
      </c>
      <c r="N1716" s="3">
        <v>92.2974176313446</v>
      </c>
      <c r="O1716" s="3">
        <v>-0.445840510690054</v>
      </c>
      <c r="P1716" s="3">
        <v>93.3759707629054</v>
      </c>
      <c r="Q1716" s="3">
        <v>0.439582907380908</v>
      </c>
      <c r="R1716" s="3">
        <v>86.76967648479</v>
      </c>
      <c r="S1716" s="3">
        <v>0.112084776849386</v>
      </c>
      <c r="T1716" s="3">
        <v>93.1638418079096</v>
      </c>
      <c r="U1716" s="3">
        <v>-0.737522731865022</v>
      </c>
      <c r="V1716" s="3">
        <v>99.4582043343653</v>
      </c>
      <c r="W1716" s="3">
        <v>0.342164190986421</v>
      </c>
      <c r="X1716" s="3">
        <v>98.9212513484358</v>
      </c>
      <c r="Y1716" s="3"/>
      <c r="Z1716" s="3"/>
      <c r="AA1716" s="3">
        <v>-0.128288292254145</v>
      </c>
      <c r="AB1716" s="3">
        <v>-0.154297765292738</v>
      </c>
      <c r="AC1716" s="3">
        <v>-9.26508154843782</v>
      </c>
      <c r="AD1716" s="3">
        <v>0.0122737259197378</v>
      </c>
      <c r="AE1716" s="5">
        <v>13</v>
      </c>
      <c r="AF1716" s="3">
        <v>0.00655061957421134</v>
      </c>
      <c r="AG1716" s="3">
        <v>0.313048832106699</v>
      </c>
      <c r="AH1716" s="3">
        <v>-0.620805490598864</v>
      </c>
      <c r="AI1716" s="3">
        <v>0.373027989969033</v>
      </c>
      <c r="AJ1716" s="3">
        <v>0.710956561446863</v>
      </c>
      <c r="AK1716" s="3"/>
      <c r="AL1716" s="3"/>
      <c r="AM1716" s="3">
        <v>1</v>
      </c>
      <c r="AN1716" s="5" t="s">
        <v>56</v>
      </c>
      <c r="AO1716" s="1"/>
      <c r="AP1716" s="1"/>
      <c r="AQ1716" s="1"/>
    </row>
    <row r="1717" spans="1:43">
      <c r="A1717" s="1" t="s">
        <v>4683</v>
      </c>
      <c r="B1717" s="1" t="s">
        <v>4684</v>
      </c>
      <c r="C1717" s="3">
        <v>4.25205479452055</v>
      </c>
      <c r="D1717" s="4">
        <v>42685</v>
      </c>
      <c r="E1717" s="3">
        <v>0.0520379989</v>
      </c>
      <c r="F1717" s="5" t="s">
        <v>4685</v>
      </c>
      <c r="G1717" s="5">
        <v>216</v>
      </c>
      <c r="H1717" s="5" t="s">
        <v>50</v>
      </c>
      <c r="I1717" s="3">
        <v>0.148221343873522</v>
      </c>
      <c r="J1717" s="3">
        <v>45.8686913800804</v>
      </c>
      <c r="K1717" s="3">
        <v>0.0296091590998745</v>
      </c>
      <c r="L1717" s="3">
        <v>26.8702965914121</v>
      </c>
      <c r="M1717" s="3">
        <v>0.0691153238546636</v>
      </c>
      <c r="N1717" s="3">
        <v>24.8441674087266</v>
      </c>
      <c r="O1717" s="3">
        <v>0.936161736878793</v>
      </c>
      <c r="P1717" s="3">
        <v>12.3343992690726</v>
      </c>
      <c r="Q1717" s="3">
        <v>0.535661144727697</v>
      </c>
      <c r="R1717" s="3">
        <v>85.0796716562047</v>
      </c>
      <c r="S1717" s="3">
        <v>0.765609017315759</v>
      </c>
      <c r="T1717" s="3">
        <v>86.6666666666667</v>
      </c>
      <c r="U1717" s="3">
        <v>3.47791362895893</v>
      </c>
      <c r="V1717" s="3">
        <v>92.8792569659443</v>
      </c>
      <c r="W1717" s="3">
        <v>10.5091673439179</v>
      </c>
      <c r="X1717" s="3">
        <v>83.2793959007551</v>
      </c>
      <c r="Y1717" s="3"/>
      <c r="Z1717" s="3"/>
      <c r="AA1717" s="3">
        <v>-0.101769106483869</v>
      </c>
      <c r="AB1717" s="3">
        <v>0.462332743681268</v>
      </c>
      <c r="AC1717" s="3">
        <v>-1.3656907054431</v>
      </c>
      <c r="AD1717" s="3">
        <v>2.47549597260469</v>
      </c>
      <c r="AE1717" s="5">
        <v>2</v>
      </c>
      <c r="AF1717" s="3">
        <v>0.271607630259546</v>
      </c>
      <c r="AG1717" s="3">
        <v>0.940415311176168</v>
      </c>
      <c r="AH1717" s="3">
        <v>1.89142372609594</v>
      </c>
      <c r="AI1717" s="3">
        <v>3.44326593359534</v>
      </c>
      <c r="AJ1717" s="3">
        <v>2.9889626551888</v>
      </c>
      <c r="AK1717" s="3"/>
      <c r="AL1717" s="3"/>
      <c r="AM1717" s="3"/>
      <c r="AN1717" s="5" t="s">
        <v>46</v>
      </c>
      <c r="AO1717" s="1"/>
      <c r="AP1717" s="1"/>
      <c r="AQ1717" s="1"/>
    </row>
    <row r="1718" spans="1:43">
      <c r="A1718" s="1" t="s">
        <v>4686</v>
      </c>
      <c r="B1718" s="1" t="s">
        <v>4687</v>
      </c>
      <c r="C1718" s="3">
        <v>3.48493150684931</v>
      </c>
      <c r="D1718" s="4">
        <v>42965</v>
      </c>
      <c r="E1718" s="3">
        <v>2.7808190589</v>
      </c>
      <c r="F1718" s="5" t="s">
        <v>4688</v>
      </c>
      <c r="G1718" s="5">
        <v>1273</v>
      </c>
      <c r="H1718" s="5" t="s">
        <v>93</v>
      </c>
      <c r="I1718" s="3">
        <v>16.4616037335596</v>
      </c>
      <c r="J1718" s="3">
        <v>4.95</v>
      </c>
      <c r="K1718" s="3">
        <v>2.12053571428571</v>
      </c>
      <c r="L1718" s="3">
        <v>42.3686818632309</v>
      </c>
      <c r="M1718" s="3">
        <v>12.5</v>
      </c>
      <c r="N1718" s="3">
        <v>1.94610778443114</v>
      </c>
      <c r="O1718" s="3">
        <v>20.7655081390233</v>
      </c>
      <c r="P1718" s="3">
        <v>21.830985915493</v>
      </c>
      <c r="Q1718" s="3">
        <v>25.7443884562529</v>
      </c>
      <c r="R1718" s="3">
        <v>26.109391124871</v>
      </c>
      <c r="S1718" s="3">
        <v>105.310396409873</v>
      </c>
      <c r="T1718" s="3">
        <v>3.33509793541556</v>
      </c>
      <c r="U1718" s="3">
        <v>216.608996539792</v>
      </c>
      <c r="V1718" s="3">
        <v>4.59579180509413</v>
      </c>
      <c r="W1718" s="3">
        <v>185.343035343035</v>
      </c>
      <c r="X1718" s="3">
        <v>3.93258426966292</v>
      </c>
      <c r="Y1718" s="3"/>
      <c r="Z1718" s="3"/>
      <c r="AA1718" s="3">
        <v>0.365316104320174</v>
      </c>
      <c r="AB1718" s="3">
        <v>0.371341608882842</v>
      </c>
      <c r="AC1718" s="3">
        <v>-24.2537313432836</v>
      </c>
      <c r="AD1718" s="3">
        <v>1.72124048583857</v>
      </c>
      <c r="AE1718" s="5">
        <v>3</v>
      </c>
      <c r="AF1718" s="3">
        <v>2.96472294593746</v>
      </c>
      <c r="AG1718" s="3">
        <v>116.842964090929</v>
      </c>
      <c r="AH1718" s="3">
        <v>82.2043248671124</v>
      </c>
      <c r="AI1718" s="3">
        <v>40.2767812794811</v>
      </c>
      <c r="AJ1718" s="3"/>
      <c r="AK1718" s="3"/>
      <c r="AL1718" s="3"/>
      <c r="AM1718" s="3"/>
      <c r="AN1718" s="5" t="s">
        <v>46</v>
      </c>
      <c r="AO1718" s="1"/>
      <c r="AP1718" s="1"/>
      <c r="AQ1718" s="1"/>
    </row>
    <row r="1719" spans="1:43">
      <c r="A1719" s="1" t="s">
        <v>4689</v>
      </c>
      <c r="B1719" s="1" t="s">
        <v>4690</v>
      </c>
      <c r="C1719" s="3">
        <v>4.1972602739726</v>
      </c>
      <c r="D1719" s="4">
        <v>42705</v>
      </c>
      <c r="E1719" s="3">
        <v>4.6847823857</v>
      </c>
      <c r="F1719" s="5" t="s">
        <v>4691</v>
      </c>
      <c r="G1719" s="5">
        <v>204</v>
      </c>
      <c r="H1719" s="5" t="s">
        <v>93</v>
      </c>
      <c r="I1719" s="3">
        <v>10.1234567901235</v>
      </c>
      <c r="J1719" s="3">
        <v>29.95</v>
      </c>
      <c r="K1719" s="3">
        <v>3.72093023255814</v>
      </c>
      <c r="L1719" s="3">
        <v>15.9068384539148</v>
      </c>
      <c r="M1719" s="3">
        <v>7.04000000000001</v>
      </c>
      <c r="N1719" s="3">
        <v>16.7664670658683</v>
      </c>
      <c r="O1719" s="3">
        <v>23.8888888888889</v>
      </c>
      <c r="P1719" s="3">
        <v>14.0342052313883</v>
      </c>
      <c r="Q1719" s="3">
        <v>28.9017341040462</v>
      </c>
      <c r="R1719" s="3">
        <v>19.8658410732714</v>
      </c>
      <c r="S1719" s="3">
        <v>59.6658711217184</v>
      </c>
      <c r="T1719" s="3">
        <v>32.1863419798835</v>
      </c>
      <c r="U1719" s="3">
        <v>78.4</v>
      </c>
      <c r="V1719" s="3">
        <v>50.609080841639</v>
      </c>
      <c r="W1719" s="3">
        <v>45.119305856833</v>
      </c>
      <c r="X1719" s="3">
        <v>63.7952559300874</v>
      </c>
      <c r="Y1719" s="3"/>
      <c r="Z1719" s="3"/>
      <c r="AA1719" s="3">
        <v>0.26477548705987</v>
      </c>
      <c r="AB1719" s="3">
        <v>0.113286632328974</v>
      </c>
      <c r="AC1719" s="3">
        <v>-33.2701421800948</v>
      </c>
      <c r="AD1719" s="3">
        <v>0.396467659253662</v>
      </c>
      <c r="AE1719" s="5">
        <v>7</v>
      </c>
      <c r="AF1719" s="3">
        <v>0.745056538464899</v>
      </c>
      <c r="AG1719" s="3">
        <v>43.6631524855758</v>
      </c>
      <c r="AH1719" s="3">
        <v>31.3935101091338</v>
      </c>
      <c r="AI1719" s="3">
        <v>7.73376405325952</v>
      </c>
      <c r="AJ1719" s="3">
        <v>8.59628071696354</v>
      </c>
      <c r="AK1719" s="3"/>
      <c r="AL1719" s="3"/>
      <c r="AM1719" s="3">
        <v>10</v>
      </c>
      <c r="AN1719" s="5" t="s">
        <v>56</v>
      </c>
      <c r="AO1719" s="1"/>
      <c r="AP1719" s="1"/>
      <c r="AQ1719" s="1"/>
    </row>
    <row r="1720" spans="1:43">
      <c r="A1720" s="1" t="s">
        <v>4692</v>
      </c>
      <c r="B1720" s="1" t="s">
        <v>4693</v>
      </c>
      <c r="C1720" s="3">
        <v>4.10684931506849</v>
      </c>
      <c r="D1720" s="4">
        <v>42738</v>
      </c>
      <c r="E1720" s="3">
        <v>11.0759847252</v>
      </c>
      <c r="F1720" s="5" t="s">
        <v>4694</v>
      </c>
      <c r="G1720" s="5">
        <v>1142</v>
      </c>
      <c r="H1720" s="5" t="s">
        <v>93</v>
      </c>
      <c r="I1720" s="3">
        <v>6.30075906364458</v>
      </c>
      <c r="J1720" s="3">
        <v>47.25</v>
      </c>
      <c r="K1720" s="3">
        <v>2.33532628136338</v>
      </c>
      <c r="L1720" s="3">
        <v>38.4539147670961</v>
      </c>
      <c r="M1720" s="3">
        <v>4.01495870773387</v>
      </c>
      <c r="N1720" s="3">
        <v>35.6287425149701</v>
      </c>
      <c r="O1720" s="3">
        <v>9.03844059675488</v>
      </c>
      <c r="P1720" s="3">
        <v>53.2193158953722</v>
      </c>
      <c r="Q1720" s="3">
        <v>15.9247467438495</v>
      </c>
      <c r="R1720" s="3">
        <v>45.5108359133127</v>
      </c>
      <c r="S1720" s="3">
        <v>66.744379683597</v>
      </c>
      <c r="T1720" s="3">
        <v>25.8337744838539</v>
      </c>
      <c r="U1720" s="3">
        <v>126.410401356699</v>
      </c>
      <c r="V1720" s="3">
        <v>29.8449612403101</v>
      </c>
      <c r="W1720" s="3">
        <v>109.542743538767</v>
      </c>
      <c r="X1720" s="3">
        <v>25.5305867665418</v>
      </c>
      <c r="Y1720" s="3"/>
      <c r="Z1720" s="3"/>
      <c r="AA1720" s="3">
        <v>0.340185063448773</v>
      </c>
      <c r="AB1720" s="3">
        <v>0.292674456403038</v>
      </c>
      <c r="AC1720" s="3">
        <v>-22.8472356000771</v>
      </c>
      <c r="AD1720" s="3">
        <v>1.22147768881894</v>
      </c>
      <c r="AE1720" s="5">
        <v>3</v>
      </c>
      <c r="AF1720" s="3">
        <v>1.96931627970053</v>
      </c>
      <c r="AG1720" s="3">
        <v>55.6408271711888</v>
      </c>
      <c r="AH1720" s="3">
        <v>53.8325052912477</v>
      </c>
      <c r="AI1720" s="3">
        <v>26.4404409650504</v>
      </c>
      <c r="AJ1720" s="3"/>
      <c r="AK1720" s="3"/>
      <c r="AL1720" s="3"/>
      <c r="AM1720" s="3"/>
      <c r="AN1720" s="5" t="s">
        <v>46</v>
      </c>
      <c r="AO1720" s="1"/>
      <c r="AP1720" s="1"/>
      <c r="AQ1720" s="1"/>
    </row>
    <row r="1721" spans="1:43">
      <c r="A1721" s="1" t="s">
        <v>4695</v>
      </c>
      <c r="B1721" s="1" t="s">
        <v>4696</v>
      </c>
      <c r="C1721" s="3">
        <v>4.24109589041096</v>
      </c>
      <c r="D1721" s="4">
        <v>42689</v>
      </c>
      <c r="E1721" s="3">
        <v>17.7242745074</v>
      </c>
      <c r="F1721" s="5" t="s">
        <v>4697</v>
      </c>
      <c r="G1721" s="5">
        <v>1549</v>
      </c>
      <c r="H1721" s="5" t="s">
        <v>226</v>
      </c>
      <c r="I1721" s="3">
        <v>2.40149426309704</v>
      </c>
      <c r="J1721" s="3">
        <v>41.5362731152205</v>
      </c>
      <c r="K1721" s="3">
        <v>0.480013964042603</v>
      </c>
      <c r="L1721" s="3">
        <v>55.026455026455</v>
      </c>
      <c r="M1721" s="3">
        <v>0.964658423221952</v>
      </c>
      <c r="N1721" s="3">
        <v>41.0437235543018</v>
      </c>
      <c r="O1721" s="3">
        <v>3.4876404494382</v>
      </c>
      <c r="P1721" s="3">
        <v>58.3333333333333</v>
      </c>
      <c r="Q1721" s="3">
        <v>6.9871896896061</v>
      </c>
      <c r="R1721" s="3">
        <v>44.3430656934307</v>
      </c>
      <c r="S1721" s="3">
        <v>14.6367883694805</v>
      </c>
      <c r="T1721" s="3">
        <v>53.9893617021277</v>
      </c>
      <c r="U1721" s="3">
        <v>31.4795650834822</v>
      </c>
      <c r="V1721" s="3">
        <v>35.7638888888889</v>
      </c>
      <c r="W1721" s="3">
        <v>33.8707891062506</v>
      </c>
      <c r="X1721" s="3">
        <v>36.8200836820084</v>
      </c>
      <c r="Y1721" s="3"/>
      <c r="Z1721" s="3"/>
      <c r="AA1721" s="3">
        <v>0.362701313950255</v>
      </c>
      <c r="AB1721" s="3">
        <v>0.463616177882375</v>
      </c>
      <c r="AC1721" s="3">
        <v>-3.43991796401603</v>
      </c>
      <c r="AD1721" s="3">
        <v>2.96297589538304</v>
      </c>
      <c r="AE1721" s="5">
        <v>1</v>
      </c>
      <c r="AF1721" s="3">
        <v>0.769278409030219</v>
      </c>
      <c r="AG1721" s="3">
        <v>13.8396849697467</v>
      </c>
      <c r="AH1721" s="3">
        <v>15.0883513195306</v>
      </c>
      <c r="AI1721" s="3">
        <v>9.77268038149215</v>
      </c>
      <c r="AJ1721" s="3">
        <v>8.58508787743586</v>
      </c>
      <c r="AK1721" s="3"/>
      <c r="AL1721" s="3"/>
      <c r="AM1721" s="3"/>
      <c r="AN1721" s="5" t="s">
        <v>46</v>
      </c>
      <c r="AO1721" s="1"/>
      <c r="AP1721" s="1"/>
      <c r="AQ1721" s="1"/>
    </row>
    <row r="1722" spans="1:43">
      <c r="A1722" s="1" t="s">
        <v>4698</v>
      </c>
      <c r="B1722" s="1" t="s">
        <v>4699</v>
      </c>
      <c r="C1722" s="3">
        <v>4.12054794520548</v>
      </c>
      <c r="D1722" s="4">
        <v>42733</v>
      </c>
      <c r="E1722" s="3">
        <v>1.9067912978</v>
      </c>
      <c r="F1722" s="5" t="s">
        <v>4700</v>
      </c>
      <c r="G1722" s="5">
        <v>1505</v>
      </c>
      <c r="H1722" s="5" t="s">
        <v>191</v>
      </c>
      <c r="I1722" s="3">
        <v>3.05676855895197</v>
      </c>
      <c r="J1722" s="3">
        <v>89.6925858951175</v>
      </c>
      <c r="K1722" s="3">
        <v>2.41080038572807</v>
      </c>
      <c r="L1722" s="3">
        <v>53.5958904109589</v>
      </c>
      <c r="M1722" s="3">
        <v>2.70793036750484</v>
      </c>
      <c r="N1722" s="3">
        <v>72.6126126126126</v>
      </c>
      <c r="O1722" s="3">
        <v>4.16871015203531</v>
      </c>
      <c r="P1722" s="3">
        <v>90.4761904761905</v>
      </c>
      <c r="Q1722" s="3">
        <v>14.5631067961165</v>
      </c>
      <c r="R1722" s="3">
        <v>70.230607966457</v>
      </c>
      <c r="S1722" s="3">
        <v>43.6105476673428</v>
      </c>
      <c r="T1722" s="3">
        <v>77.9411764705882</v>
      </c>
      <c r="U1722" s="3">
        <v>93.972602739726</v>
      </c>
      <c r="V1722" s="3">
        <v>82.1114369501466</v>
      </c>
      <c r="W1722" s="3">
        <v>90.8355795148248</v>
      </c>
      <c r="X1722" s="3">
        <v>66.0777385159011</v>
      </c>
      <c r="Y1722" s="3"/>
      <c r="Z1722" s="3"/>
      <c r="AA1722" s="3">
        <v>0.24223759491819</v>
      </c>
      <c r="AB1722" s="3">
        <v>0.237326761233015</v>
      </c>
      <c r="AC1722" s="3">
        <v>-24.6203037569944</v>
      </c>
      <c r="AD1722" s="3">
        <v>0.974351416195806</v>
      </c>
      <c r="AE1722" s="5">
        <v>3</v>
      </c>
      <c r="AF1722" s="3">
        <v>1.72789210888381</v>
      </c>
      <c r="AG1722" s="3">
        <v>38.436108632101</v>
      </c>
      <c r="AH1722" s="3">
        <v>44.578422494841</v>
      </c>
      <c r="AI1722" s="3">
        <v>20.9159432323956</v>
      </c>
      <c r="AJ1722" s="3">
        <v>21.6230860493942</v>
      </c>
      <c r="AK1722" s="3"/>
      <c r="AL1722" s="3"/>
      <c r="AM1722" s="3"/>
      <c r="AN1722" s="5" t="s">
        <v>46</v>
      </c>
      <c r="AO1722" s="1"/>
      <c r="AP1722" s="1"/>
      <c r="AQ1722" s="1"/>
    </row>
    <row r="1723" spans="1:43">
      <c r="A1723" s="1" t="s">
        <v>4701</v>
      </c>
      <c r="B1723" s="1" t="s">
        <v>4702</v>
      </c>
      <c r="C1723" s="3">
        <v>4.12054794520548</v>
      </c>
      <c r="D1723" s="4">
        <v>42733</v>
      </c>
      <c r="E1723" s="3">
        <v>5.2065409344</v>
      </c>
      <c r="F1723" s="5" t="s">
        <v>67</v>
      </c>
      <c r="G1723" s="5">
        <v>300</v>
      </c>
      <c r="H1723" s="5" t="s">
        <v>93</v>
      </c>
      <c r="I1723" s="3">
        <v>0.786061588330638</v>
      </c>
      <c r="J1723" s="3">
        <v>89.95</v>
      </c>
      <c r="K1723" s="3">
        <v>0.128814105144523</v>
      </c>
      <c r="L1723" s="3">
        <v>92.0713577799802</v>
      </c>
      <c r="M1723" s="3">
        <v>0.419862737182087</v>
      </c>
      <c r="N1723" s="3">
        <v>80.8383233532934</v>
      </c>
      <c r="O1723" s="3">
        <v>1.64177575584544</v>
      </c>
      <c r="P1723" s="3">
        <v>91.851106639839</v>
      </c>
      <c r="Q1723" s="3">
        <v>3.57228081566506</v>
      </c>
      <c r="R1723" s="3">
        <v>88.5448916408669</v>
      </c>
      <c r="S1723" s="3">
        <v>12.634962764784</v>
      </c>
      <c r="T1723" s="3">
        <v>91.9004764425622</v>
      </c>
      <c r="U1723" s="3">
        <v>17.5893796913153</v>
      </c>
      <c r="V1723" s="3">
        <v>94.8504983388704</v>
      </c>
      <c r="W1723" s="3">
        <v>19.7249181041171</v>
      </c>
      <c r="X1723" s="3">
        <v>93.6329588014981</v>
      </c>
      <c r="Y1723" s="3"/>
      <c r="Z1723" s="3"/>
      <c r="AA1723" s="3">
        <v>0.264806123003729</v>
      </c>
      <c r="AB1723" s="3">
        <v>0.213518544809527</v>
      </c>
      <c r="AC1723" s="3">
        <v>-5.39207490386223</v>
      </c>
      <c r="AD1723" s="3">
        <v>1.1448243745962</v>
      </c>
      <c r="AE1723" s="5">
        <v>2</v>
      </c>
      <c r="AF1723" s="3">
        <v>0.514093727833167</v>
      </c>
      <c r="AG1723" s="3">
        <v>10.9787873171916</v>
      </c>
      <c r="AH1723" s="3">
        <v>8.60793054210738</v>
      </c>
      <c r="AI1723" s="3">
        <v>6.59694112633722</v>
      </c>
      <c r="AJ1723" s="3">
        <v>7.94784001486348</v>
      </c>
      <c r="AK1723" s="3"/>
      <c r="AL1723" s="3"/>
      <c r="AM1723" s="3">
        <v>5</v>
      </c>
      <c r="AN1723" s="5" t="s">
        <v>56</v>
      </c>
      <c r="AO1723" s="1"/>
      <c r="AP1723" s="1"/>
      <c r="AQ1723" s="1"/>
    </row>
    <row r="1724" spans="1:43">
      <c r="A1724" s="1" t="s">
        <v>4703</v>
      </c>
      <c r="B1724" s="1" t="s">
        <v>4704</v>
      </c>
      <c r="C1724" s="3">
        <v>4.26301369863014</v>
      </c>
      <c r="D1724" s="4">
        <v>42681</v>
      </c>
      <c r="E1724" s="3">
        <v>1.1995519303</v>
      </c>
      <c r="F1724" s="5" t="s">
        <v>4171</v>
      </c>
      <c r="G1724" s="5">
        <v>1505</v>
      </c>
      <c r="H1724" s="5" t="s">
        <v>45</v>
      </c>
      <c r="I1724" s="3">
        <v>1.00943240112529</v>
      </c>
      <c r="J1724" s="3">
        <v>51.1146496815287</v>
      </c>
      <c r="K1724" s="3">
        <v>0.527009222661412</v>
      </c>
      <c r="L1724" s="3">
        <v>44.8757763975155</v>
      </c>
      <c r="M1724" s="3">
        <v>0.123021405724601</v>
      </c>
      <c r="N1724" s="3">
        <v>45.3968253968254</v>
      </c>
      <c r="O1724" s="3">
        <v>1.87766001835936</v>
      </c>
      <c r="P1724" s="3">
        <v>50.8278145695364</v>
      </c>
      <c r="Q1724" s="3">
        <v>1.71638060323281</v>
      </c>
      <c r="R1724" s="3">
        <v>58.9041095890411</v>
      </c>
      <c r="S1724" s="3">
        <v>10.6398404930216</v>
      </c>
      <c r="T1724" s="3">
        <v>33.8983050847458</v>
      </c>
      <c r="U1724" s="3">
        <v>16.9460676309991</v>
      </c>
      <c r="V1724" s="3">
        <v>52.4416135881104</v>
      </c>
      <c r="W1724" s="3">
        <v>21.1591901548233</v>
      </c>
      <c r="X1724" s="3">
        <v>50.7109004739336</v>
      </c>
      <c r="Y1724" s="3"/>
      <c r="Z1724" s="3"/>
      <c r="AA1724" s="3">
        <v>0.178030732195826</v>
      </c>
      <c r="AB1724" s="3">
        <v>0.263873521617343</v>
      </c>
      <c r="AC1724" s="3">
        <v>-4.13513989090271</v>
      </c>
      <c r="AD1724" s="3">
        <v>1.59474652992722</v>
      </c>
      <c r="AE1724" s="5">
        <v>2</v>
      </c>
      <c r="AF1724" s="3">
        <v>0.505994542968748</v>
      </c>
      <c r="AG1724" s="3">
        <v>9.71330794300343</v>
      </c>
      <c r="AH1724" s="3">
        <v>7.65287227164111</v>
      </c>
      <c r="AI1724" s="3">
        <v>6.08509545322045</v>
      </c>
      <c r="AJ1724" s="3">
        <v>4.8635342543863</v>
      </c>
      <c r="AK1724" s="3"/>
      <c r="AL1724" s="3"/>
      <c r="AM1724" s="3">
        <v>500</v>
      </c>
      <c r="AN1724" s="5" t="s">
        <v>56</v>
      </c>
      <c r="AO1724" s="1"/>
      <c r="AP1724" s="1"/>
      <c r="AQ1724" s="1"/>
    </row>
    <row r="1725" spans="1:43">
      <c r="A1725" s="1" t="s">
        <v>4705</v>
      </c>
      <c r="B1725" s="1" t="s">
        <v>4706</v>
      </c>
      <c r="C1725" s="3">
        <v>4.32054794520548</v>
      </c>
      <c r="D1725" s="4">
        <v>42660</v>
      </c>
      <c r="E1725" s="3">
        <v>2.8183671336</v>
      </c>
      <c r="F1725" s="5" t="s">
        <v>1905</v>
      </c>
      <c r="G1725" s="5">
        <v>1578</v>
      </c>
      <c r="H1725" s="5" t="s">
        <v>93</v>
      </c>
      <c r="I1725" s="3">
        <v>-0.158898305084741</v>
      </c>
      <c r="J1725" s="3">
        <v>93.6</v>
      </c>
      <c r="K1725" s="3">
        <v>5.42505592841164</v>
      </c>
      <c r="L1725" s="3">
        <v>2.13082259663033</v>
      </c>
      <c r="M1725" s="3">
        <v>-5.56112224448898</v>
      </c>
      <c r="N1725" s="3">
        <v>97.9041916167665</v>
      </c>
      <c r="O1725" s="3">
        <v>-2.73477812177502</v>
      </c>
      <c r="P1725" s="3">
        <v>97.5352112676056</v>
      </c>
      <c r="Q1725" s="3">
        <v>-9.20038535645471</v>
      </c>
      <c r="R1725" s="3">
        <v>98.1424148606811</v>
      </c>
      <c r="S1725" s="3">
        <v>40.5667412378822</v>
      </c>
      <c r="T1725" s="3">
        <v>51.6146109052409</v>
      </c>
      <c r="U1725" s="3">
        <v>86.9952727971015</v>
      </c>
      <c r="V1725" s="3">
        <v>46.234772978959</v>
      </c>
      <c r="W1725" s="3">
        <v>79.5362776855288</v>
      </c>
      <c r="X1725" s="3">
        <v>40.5118601747815</v>
      </c>
      <c r="Y1725" s="3"/>
      <c r="Z1725" s="3"/>
      <c r="AA1725" s="3">
        <v>0.136751670027287</v>
      </c>
      <c r="AB1725" s="3">
        <v>0.176357719673316</v>
      </c>
      <c r="AC1725" s="3">
        <v>-19.880624426079</v>
      </c>
      <c r="AD1725" s="3">
        <v>1.08126745287339</v>
      </c>
      <c r="AE1725" s="5">
        <v>4</v>
      </c>
      <c r="AF1725" s="3">
        <v>1.74873073743286</v>
      </c>
      <c r="AG1725" s="3">
        <v>35.2073734051113</v>
      </c>
      <c r="AH1725" s="3">
        <v>36.1757631629998</v>
      </c>
      <c r="AI1725" s="3">
        <v>20.7699718277993</v>
      </c>
      <c r="AJ1725" s="3">
        <v>18.7995425851371</v>
      </c>
      <c r="AK1725" s="3"/>
      <c r="AL1725" s="3"/>
      <c r="AM1725" s="3"/>
      <c r="AN1725" s="5" t="s">
        <v>51</v>
      </c>
      <c r="AO1725" s="1"/>
      <c r="AP1725" s="1"/>
      <c r="AQ1725" s="1"/>
    </row>
    <row r="1726" spans="1:43">
      <c r="A1726" s="1" t="s">
        <v>4707</v>
      </c>
      <c r="B1726" s="1" t="s">
        <v>4708</v>
      </c>
      <c r="C1726" s="3">
        <v>4.18082191780822</v>
      </c>
      <c r="D1726" s="4">
        <v>42711</v>
      </c>
      <c r="E1726" s="3">
        <v>4.1430280209</v>
      </c>
      <c r="F1726" s="5" t="s">
        <v>1260</v>
      </c>
      <c r="G1726" s="5">
        <v>1478</v>
      </c>
      <c r="H1726" s="5" t="s">
        <v>93</v>
      </c>
      <c r="I1726" s="3">
        <v>11.3969417011787</v>
      </c>
      <c r="J1726" s="3">
        <v>24.15</v>
      </c>
      <c r="K1726" s="3">
        <v>4.89725513724314</v>
      </c>
      <c r="L1726" s="3">
        <v>4.90584737363726</v>
      </c>
      <c r="M1726" s="3">
        <v>9.8829444575379</v>
      </c>
      <c r="N1726" s="3">
        <v>6.03792415169661</v>
      </c>
      <c r="O1726" s="3">
        <v>13.5308441558442</v>
      </c>
      <c r="P1726" s="3">
        <v>41.8008048289738</v>
      </c>
      <c r="Q1726" s="3">
        <v>17.1538654828713</v>
      </c>
      <c r="R1726" s="3">
        <v>42.9824561403509</v>
      </c>
      <c r="S1726" s="3">
        <v>46.1852006688963</v>
      </c>
      <c r="T1726" s="3">
        <v>46.003176283748</v>
      </c>
      <c r="U1726" s="3">
        <v>62.2998375493154</v>
      </c>
      <c r="V1726" s="3">
        <v>58.7486157253599</v>
      </c>
      <c r="W1726" s="3">
        <v>45.8308703576159</v>
      </c>
      <c r="X1726" s="3">
        <v>63.0461922596754</v>
      </c>
      <c r="Y1726" s="3"/>
      <c r="Z1726" s="3"/>
      <c r="AA1726" s="3">
        <v>0.308484814649196</v>
      </c>
      <c r="AB1726" s="3">
        <v>0.160359036406303</v>
      </c>
      <c r="AC1726" s="3">
        <v>-24.6116863905325</v>
      </c>
      <c r="AD1726" s="3">
        <v>0.543436937259537</v>
      </c>
      <c r="AE1726" s="5">
        <v>3</v>
      </c>
      <c r="AF1726" s="3">
        <v>0.762094616727638</v>
      </c>
      <c r="AG1726" s="3">
        <v>35.0151910991191</v>
      </c>
      <c r="AH1726" s="3">
        <v>27.4934151501859</v>
      </c>
      <c r="AI1726" s="3">
        <v>11.3490400256271</v>
      </c>
      <c r="AJ1726" s="3">
        <v>12.9365638282183</v>
      </c>
      <c r="AK1726" s="3"/>
      <c r="AL1726" s="3"/>
      <c r="AM1726" s="3"/>
      <c r="AN1726" s="5" t="s">
        <v>46</v>
      </c>
      <c r="AO1726" s="1"/>
      <c r="AP1726" s="1"/>
      <c r="AQ1726" s="1"/>
    </row>
    <row r="1727" spans="1:43">
      <c r="A1727" s="1" t="s">
        <v>4709</v>
      </c>
      <c r="B1727" s="1" t="s">
        <v>4710</v>
      </c>
      <c r="C1727" s="3">
        <v>4.29315068493151</v>
      </c>
      <c r="D1727" s="4">
        <v>42670</v>
      </c>
      <c r="E1727" s="3">
        <v>1.4491958782</v>
      </c>
      <c r="F1727" s="5" t="s">
        <v>2214</v>
      </c>
      <c r="G1727" s="5">
        <v>723</v>
      </c>
      <c r="H1727" s="5" t="s">
        <v>50</v>
      </c>
      <c r="I1727" s="3">
        <v>-0.859449605000436</v>
      </c>
      <c r="J1727" s="3">
        <v>97.3202322465386</v>
      </c>
      <c r="K1727" s="3">
        <v>-0.453277545327763</v>
      </c>
      <c r="L1727" s="3">
        <v>98.0965028773794</v>
      </c>
      <c r="M1727" s="3">
        <v>-0.962622495880679</v>
      </c>
      <c r="N1727" s="3">
        <v>96.7943009795191</v>
      </c>
      <c r="O1727" s="3">
        <v>-0.928255400364375</v>
      </c>
      <c r="P1727" s="3">
        <v>95.7058017359525</v>
      </c>
      <c r="Q1727" s="3">
        <v>0.316233309908628</v>
      </c>
      <c r="R1727" s="3">
        <v>88.1216803476581</v>
      </c>
      <c r="S1727" s="3">
        <v>2.14669051878352</v>
      </c>
      <c r="T1727" s="3">
        <v>37.683615819209</v>
      </c>
      <c r="U1727" s="3">
        <v>6.4504101416853</v>
      </c>
      <c r="V1727" s="3">
        <v>44.5046439628483</v>
      </c>
      <c r="W1727" s="3">
        <v>11.3385980306132</v>
      </c>
      <c r="X1727" s="3">
        <v>76.2675296655879</v>
      </c>
      <c r="Y1727" s="3"/>
      <c r="Z1727" s="3"/>
      <c r="AA1727" s="3">
        <v>0.0479173602242733</v>
      </c>
      <c r="AB1727" s="3">
        <v>0.280733484386894</v>
      </c>
      <c r="AC1727" s="3">
        <v>-1.75010883761428</v>
      </c>
      <c r="AD1727" s="3">
        <v>2.07889311319323</v>
      </c>
      <c r="AE1727" s="5">
        <v>2</v>
      </c>
      <c r="AF1727" s="3">
        <v>0.318862735344253</v>
      </c>
      <c r="AG1727" s="3">
        <v>2.77741153230735</v>
      </c>
      <c r="AH1727" s="3">
        <v>3.50719911169686</v>
      </c>
      <c r="AI1727" s="3">
        <v>3.85599769216236</v>
      </c>
      <c r="AJ1727" s="3">
        <v>3.33562272950538</v>
      </c>
      <c r="AK1727" s="3"/>
      <c r="AL1727" s="3"/>
      <c r="AM1727" s="3"/>
      <c r="AN1727" s="5" t="s">
        <v>51</v>
      </c>
      <c r="AO1727" s="1"/>
      <c r="AP1727" s="1"/>
      <c r="AQ1727" s="1"/>
    </row>
    <row r="1728" spans="1:43">
      <c r="A1728" s="1" t="s">
        <v>4711</v>
      </c>
      <c r="B1728" s="1" t="s">
        <v>4712</v>
      </c>
      <c r="C1728" s="3">
        <v>4.38904109589041</v>
      </c>
      <c r="D1728" s="4">
        <v>42635</v>
      </c>
      <c r="E1728" s="3">
        <v>240.669017469</v>
      </c>
      <c r="F1728" s="5" t="s">
        <v>4595</v>
      </c>
      <c r="G1728" s="5">
        <v>1603</v>
      </c>
      <c r="H1728" s="5" t="s">
        <v>50</v>
      </c>
      <c r="I1728" s="3">
        <v>-0.0397614314115189</v>
      </c>
      <c r="J1728" s="3">
        <v>73.7829388119696</v>
      </c>
      <c r="K1728" s="3">
        <v>-0.0695617609062791</v>
      </c>
      <c r="L1728" s="3">
        <v>85.701637892873</v>
      </c>
      <c r="M1728" s="3">
        <v>-0.198491464867008</v>
      </c>
      <c r="N1728" s="3">
        <v>72.4844167408727</v>
      </c>
      <c r="O1728" s="3">
        <v>0.629269056528623</v>
      </c>
      <c r="P1728" s="3">
        <v>56.5555047967108</v>
      </c>
      <c r="Q1728" s="3">
        <v>1.0814737395672</v>
      </c>
      <c r="R1728" s="3">
        <v>55.1907291163689</v>
      </c>
      <c r="S1728" s="3">
        <v>1.67920072327452</v>
      </c>
      <c r="T1728" s="3">
        <v>60.5084745762712</v>
      </c>
      <c r="U1728" s="3">
        <v>5.79533699875344</v>
      </c>
      <c r="V1728" s="3">
        <v>61.5325077399381</v>
      </c>
      <c r="W1728" s="3">
        <v>13.5968089151371</v>
      </c>
      <c r="X1728" s="3">
        <v>49.8381877022654</v>
      </c>
      <c r="Y1728" s="3"/>
      <c r="Z1728" s="3"/>
      <c r="AA1728" s="3">
        <v>0.0184910464384555</v>
      </c>
      <c r="AB1728" s="3">
        <v>0.560868286294104</v>
      </c>
      <c r="AC1728" s="3">
        <v>-1.60857371080734</v>
      </c>
      <c r="AD1728" s="3">
        <v>2.69369588641816</v>
      </c>
      <c r="AE1728" s="5">
        <v>4</v>
      </c>
      <c r="AF1728" s="3">
        <v>0.353616343678296</v>
      </c>
      <c r="AG1728" s="3">
        <v>2.33398719971392</v>
      </c>
      <c r="AH1728" s="3">
        <v>3.03238615977499</v>
      </c>
      <c r="AI1728" s="3">
        <v>4.44617942646552</v>
      </c>
      <c r="AJ1728" s="3">
        <v>4.02377562692728</v>
      </c>
      <c r="AK1728" s="3"/>
      <c r="AL1728" s="3"/>
      <c r="AM1728" s="3"/>
      <c r="AN1728" s="5" t="s">
        <v>51</v>
      </c>
      <c r="AO1728" s="1"/>
      <c r="AP1728" s="1"/>
      <c r="AQ1728" s="1"/>
    </row>
    <row r="1729" spans="1:43">
      <c r="A1729" s="1" t="s">
        <v>4713</v>
      </c>
      <c r="B1729" s="1" t="s">
        <v>4714</v>
      </c>
      <c r="C1729" s="3">
        <v>4.23561643835616</v>
      </c>
      <c r="D1729" s="4">
        <v>42691</v>
      </c>
      <c r="E1729" s="3">
        <v>20.3127880037</v>
      </c>
      <c r="F1729" s="5" t="s">
        <v>3223</v>
      </c>
      <c r="G1729" s="5">
        <v>1123</v>
      </c>
      <c r="H1729" s="5" t="s">
        <v>50</v>
      </c>
      <c r="I1729" s="3">
        <v>0.166961304262437</v>
      </c>
      <c r="J1729" s="3">
        <v>42.4743188923627</v>
      </c>
      <c r="K1729" s="3">
        <v>0.0294233032561813</v>
      </c>
      <c r="L1729" s="3">
        <v>28.0212483399734</v>
      </c>
      <c r="M1729" s="3">
        <v>-0.01960592098814</v>
      </c>
      <c r="N1729" s="3">
        <v>40.3383793410508</v>
      </c>
      <c r="O1729" s="3">
        <v>0.810516951665521</v>
      </c>
      <c r="P1729" s="3">
        <v>28.4148012791229</v>
      </c>
      <c r="Q1729" s="3">
        <v>1.36155833830254</v>
      </c>
      <c r="R1729" s="3">
        <v>21.2940608401738</v>
      </c>
      <c r="S1729" s="3">
        <v>1.87957822114589</v>
      </c>
      <c r="T1729" s="3">
        <v>51.5254237288136</v>
      </c>
      <c r="U1729" s="3">
        <v>5.35498327031929</v>
      </c>
      <c r="V1729" s="3">
        <v>73.1424148606811</v>
      </c>
      <c r="W1729" s="3">
        <v>11.9543897295405</v>
      </c>
      <c r="X1729" s="3">
        <v>70.3344120819849</v>
      </c>
      <c r="Y1729" s="3"/>
      <c r="Z1729" s="3"/>
      <c r="AA1729" s="3">
        <v>0.0458519333916043</v>
      </c>
      <c r="AB1729" s="3">
        <v>0.51255184596343</v>
      </c>
      <c r="AC1729" s="3">
        <v>-1.47345783222439</v>
      </c>
      <c r="AD1729" s="3">
        <v>2.59841682178182</v>
      </c>
      <c r="AE1729" s="5">
        <v>3</v>
      </c>
      <c r="AF1729" s="3">
        <v>0.309722015430425</v>
      </c>
      <c r="AG1729" s="3">
        <v>2.29674069878241</v>
      </c>
      <c r="AH1729" s="3">
        <v>2.82507349118748</v>
      </c>
      <c r="AI1729" s="3">
        <v>3.95498641140486</v>
      </c>
      <c r="AJ1729" s="3">
        <v>3.74312312556473</v>
      </c>
      <c r="AK1729" s="3"/>
      <c r="AL1729" s="3"/>
      <c r="AM1729" s="3">
        <v>0.1</v>
      </c>
      <c r="AN1729" s="5" t="s">
        <v>56</v>
      </c>
      <c r="AO1729" s="1"/>
      <c r="AP1729" s="1"/>
      <c r="AQ1729" s="1"/>
    </row>
    <row r="1730" spans="1:43">
      <c r="A1730" s="1" t="s">
        <v>4715</v>
      </c>
      <c r="B1730" s="1" t="s">
        <v>4716</v>
      </c>
      <c r="C1730" s="3">
        <v>4.04657534246575</v>
      </c>
      <c r="D1730" s="4">
        <v>42760</v>
      </c>
      <c r="E1730" s="3">
        <v>31.9612816818</v>
      </c>
      <c r="F1730" s="5" t="s">
        <v>4717</v>
      </c>
      <c r="G1730" s="5">
        <v>1478</v>
      </c>
      <c r="H1730" s="5" t="s">
        <v>50</v>
      </c>
      <c r="I1730" s="3">
        <v>-0.0988764044944061</v>
      </c>
      <c r="J1730" s="3">
        <v>79.8570790531487</v>
      </c>
      <c r="K1730" s="3">
        <v>0.00899847026005446</v>
      </c>
      <c r="L1730" s="3">
        <v>42.7180168216025</v>
      </c>
      <c r="M1730" s="3">
        <v>-0.260253073678562</v>
      </c>
      <c r="N1730" s="3">
        <v>81.032947462155</v>
      </c>
      <c r="O1730" s="3">
        <v>1.03636363636362</v>
      </c>
      <c r="P1730" s="3">
        <v>7.49200548195523</v>
      </c>
      <c r="Q1730" s="3">
        <v>1.36811382707039</v>
      </c>
      <c r="R1730" s="3">
        <v>20.7629164654756</v>
      </c>
      <c r="S1730" s="3">
        <v>2.20363634845508</v>
      </c>
      <c r="T1730" s="3">
        <v>34.6892655367232</v>
      </c>
      <c r="U1730" s="3">
        <v>4.97856538525039</v>
      </c>
      <c r="V1730" s="3">
        <v>80.2631578947368</v>
      </c>
      <c r="W1730" s="3">
        <v>10.3322394514605</v>
      </c>
      <c r="X1730" s="3">
        <v>84.2502696871629</v>
      </c>
      <c r="Y1730" s="3"/>
      <c r="Z1730" s="3"/>
      <c r="AA1730" s="3">
        <v>0.0484349992304224</v>
      </c>
      <c r="AB1730" s="3">
        <v>0.240725222899549</v>
      </c>
      <c r="AC1730" s="3">
        <v>-2.57357868775713</v>
      </c>
      <c r="AD1730" s="3">
        <v>1.29223220843086</v>
      </c>
      <c r="AE1730" s="5">
        <v>4</v>
      </c>
      <c r="AF1730" s="3">
        <v>0.270025755248083</v>
      </c>
      <c r="AG1730" s="3">
        <v>2.63387092736203</v>
      </c>
      <c r="AH1730" s="3">
        <v>2.47119146501389</v>
      </c>
      <c r="AI1730" s="3">
        <v>3.28923834601909</v>
      </c>
      <c r="AJ1730" s="3"/>
      <c r="AK1730" s="3"/>
      <c r="AL1730" s="3"/>
      <c r="AM1730" s="3"/>
      <c r="AN1730" s="5" t="s">
        <v>46</v>
      </c>
      <c r="AO1730" s="1"/>
      <c r="AP1730" s="1"/>
      <c r="AQ1730" s="1"/>
    </row>
    <row r="1731" spans="1:43">
      <c r="A1731" s="1" t="s">
        <v>4718</v>
      </c>
      <c r="B1731" s="1" t="s">
        <v>4719</v>
      </c>
      <c r="C1731" s="3">
        <v>4.18082191780822</v>
      </c>
      <c r="D1731" s="4">
        <v>42711</v>
      </c>
      <c r="E1731" s="3">
        <v>76.1780444008</v>
      </c>
      <c r="F1731" s="5" t="s">
        <v>4720</v>
      </c>
      <c r="G1731" s="5">
        <v>808</v>
      </c>
      <c r="H1731" s="5" t="s">
        <v>64</v>
      </c>
      <c r="I1731" s="3">
        <v>0.258907895210714</v>
      </c>
      <c r="J1731" s="3">
        <v>63.9941690962099</v>
      </c>
      <c r="K1731" s="3">
        <v>0.0380506242763291</v>
      </c>
      <c r="L1731" s="3">
        <v>72.0116618075802</v>
      </c>
      <c r="M1731" s="3">
        <v>0.195961595962478</v>
      </c>
      <c r="N1731" s="3">
        <v>58.7463556851312</v>
      </c>
      <c r="O1731" s="3">
        <v>0.584424723875332</v>
      </c>
      <c r="P1731" s="3">
        <v>69.1520467836257</v>
      </c>
      <c r="Q1731" s="3">
        <v>1.06186153968793</v>
      </c>
      <c r="R1731" s="3">
        <v>74.8520710059172</v>
      </c>
      <c r="S1731" s="3">
        <v>2.04452224184596</v>
      </c>
      <c r="T1731" s="3">
        <v>53.8230884557721</v>
      </c>
      <c r="U1731" s="3">
        <v>4.48941356545204</v>
      </c>
      <c r="V1731" s="3">
        <v>63.5802469135803</v>
      </c>
      <c r="W1731" s="3">
        <v>7.88464690155284</v>
      </c>
      <c r="X1731" s="3">
        <v>67.9012345679012</v>
      </c>
      <c r="Y1731" s="3"/>
      <c r="Z1731" s="3"/>
      <c r="AA1731" s="3">
        <v>0.0263433375286185</v>
      </c>
      <c r="AB1731" s="3">
        <v>2.10648301737436</v>
      </c>
      <c r="AC1731" s="3">
        <v>0</v>
      </c>
      <c r="AD1731" s="3"/>
      <c r="AE1731" s="5"/>
      <c r="AF1731" s="3">
        <v>0.209509003041105</v>
      </c>
      <c r="AG1731" s="3">
        <v>1.52231760412227</v>
      </c>
      <c r="AH1731" s="3">
        <v>1.63168062958718</v>
      </c>
      <c r="AI1731" s="3">
        <v>1.93600271700329</v>
      </c>
      <c r="AJ1731" s="3">
        <v>2.13806489107349</v>
      </c>
      <c r="AK1731" s="3"/>
      <c r="AL1731" s="3"/>
      <c r="AM1731" s="3">
        <v>1000</v>
      </c>
      <c r="AN1731" s="5" t="s">
        <v>56</v>
      </c>
      <c r="AO1731" s="1"/>
      <c r="AP1731" s="1"/>
      <c r="AQ1731" s="1"/>
    </row>
    <row r="1732" spans="1:43">
      <c r="A1732" s="1" t="s">
        <v>4721</v>
      </c>
      <c r="B1732" s="1" t="s">
        <v>4722</v>
      </c>
      <c r="C1732" s="3">
        <v>3.94520547945205</v>
      </c>
      <c r="D1732" s="4">
        <v>42797</v>
      </c>
      <c r="E1732" s="3">
        <v>15.8139550869</v>
      </c>
      <c r="F1732" s="5" t="s">
        <v>4723</v>
      </c>
      <c r="G1732" s="5">
        <v>576</v>
      </c>
      <c r="H1732" s="5" t="s">
        <v>60</v>
      </c>
      <c r="I1732" s="3">
        <v>-3.15465503975378</v>
      </c>
      <c r="J1732" s="3">
        <v>88.7896825396825</v>
      </c>
      <c r="K1732" s="3">
        <v>0.141442715700145</v>
      </c>
      <c r="L1732" s="3">
        <v>85.6184084372004</v>
      </c>
      <c r="M1732" s="3">
        <v>-4.16243654822334</v>
      </c>
      <c r="N1732" s="3">
        <v>88.9218595450049</v>
      </c>
      <c r="O1732" s="3">
        <v>-3.9837260552636</v>
      </c>
      <c r="P1732" s="3">
        <v>86.5111561866126</v>
      </c>
      <c r="Q1732" s="3">
        <v>-6.72704816797035</v>
      </c>
      <c r="R1732" s="3">
        <v>87.6439790575916</v>
      </c>
      <c r="S1732" s="3">
        <v>17.1942892613284</v>
      </c>
      <c r="T1732" s="3">
        <v>80.6763285024155</v>
      </c>
      <c r="U1732" s="3">
        <v>41.9726782804863</v>
      </c>
      <c r="V1732" s="3">
        <v>75.5517826825127</v>
      </c>
      <c r="W1732" s="3">
        <v>21.3237656634894</v>
      </c>
      <c r="X1732" s="3">
        <v>79.0909090909091</v>
      </c>
      <c r="Y1732" s="3"/>
      <c r="Z1732" s="3"/>
      <c r="AA1732" s="3">
        <v>0.103659371070881</v>
      </c>
      <c r="AB1732" s="3">
        <v>0.0644351258524674</v>
      </c>
      <c r="AC1732" s="3">
        <v>-29.8883756735951</v>
      </c>
      <c r="AD1732" s="3">
        <v>0.222248748221635</v>
      </c>
      <c r="AE1732" s="5">
        <v>2</v>
      </c>
      <c r="AF1732" s="3">
        <v>0.513853715078344</v>
      </c>
      <c r="AG1732" s="3">
        <v>14.2390435127055</v>
      </c>
      <c r="AH1732" s="3">
        <v>19.7467924409724</v>
      </c>
      <c r="AI1732" s="3">
        <v>4.4010452928434</v>
      </c>
      <c r="AJ1732" s="3"/>
      <c r="AK1732" s="3"/>
      <c r="AL1732" s="3"/>
      <c r="AM1732" s="3"/>
      <c r="AN1732" s="5" t="s">
        <v>46</v>
      </c>
      <c r="AO1732" s="1"/>
      <c r="AP1732" s="1"/>
      <c r="AQ1732" s="1"/>
    </row>
    <row r="1733" spans="1:43">
      <c r="A1733" s="1" t="s">
        <v>4724</v>
      </c>
      <c r="B1733" s="1" t="s">
        <v>4725</v>
      </c>
      <c r="C1733" s="3">
        <v>4.27945205479452</v>
      </c>
      <c r="D1733" s="4">
        <v>42675</v>
      </c>
      <c r="E1733" s="3">
        <v>0.0533923736</v>
      </c>
      <c r="F1733" s="5" t="s">
        <v>4726</v>
      </c>
      <c r="G1733" s="5">
        <v>405</v>
      </c>
      <c r="H1733" s="5" t="s">
        <v>226</v>
      </c>
      <c r="I1733" s="3">
        <v>-0.0703544103420906</v>
      </c>
      <c r="J1733" s="3">
        <v>92.8876244665718</v>
      </c>
      <c r="K1733" s="3">
        <v>-0.0263945099419292</v>
      </c>
      <c r="L1733" s="3">
        <v>87.037037037037</v>
      </c>
      <c r="M1733" s="3">
        <v>-0.0967117988394478</v>
      </c>
      <c r="N1733" s="3">
        <v>81.5232722143865</v>
      </c>
      <c r="O1733" s="3">
        <v>0.317824666725527</v>
      </c>
      <c r="P1733" s="3">
        <v>94.1823899371069</v>
      </c>
      <c r="Q1733" s="3">
        <v>1.1573043710496</v>
      </c>
      <c r="R1733" s="3">
        <v>90.1459854014599</v>
      </c>
      <c r="S1733" s="3">
        <v>3.76221349648435</v>
      </c>
      <c r="T1733" s="3">
        <v>92.8191489361702</v>
      </c>
      <c r="U1733" s="3">
        <v>10.1386061839682</v>
      </c>
      <c r="V1733" s="3">
        <v>91.3194444444444</v>
      </c>
      <c r="W1733" s="3">
        <v>9.21760861207229</v>
      </c>
      <c r="X1733" s="3">
        <v>94.9790794979079</v>
      </c>
      <c r="Y1733" s="3"/>
      <c r="Z1733" s="3"/>
      <c r="AA1733" s="3">
        <v>0.0860993176057754</v>
      </c>
      <c r="AB1733" s="3">
        <v>0.062697191845042</v>
      </c>
      <c r="AC1733" s="3">
        <v>-8.15835722874849</v>
      </c>
      <c r="AD1733" s="3">
        <v>0.364922657051684</v>
      </c>
      <c r="AE1733" s="5">
        <v>3</v>
      </c>
      <c r="AF1733" s="3">
        <v>0.220913236385717</v>
      </c>
      <c r="AG1733" s="3">
        <v>4.43687734581872</v>
      </c>
      <c r="AH1733" s="3">
        <v>5.41335519244672</v>
      </c>
      <c r="AI1733" s="3">
        <v>2.2829915483602</v>
      </c>
      <c r="AJ1733" s="3">
        <v>3.34901975937618</v>
      </c>
      <c r="AK1733" s="3"/>
      <c r="AL1733" s="3"/>
      <c r="AM1733" s="3"/>
      <c r="AN1733" s="5" t="s">
        <v>46</v>
      </c>
      <c r="AO1733" s="1"/>
      <c r="AP1733" s="1"/>
      <c r="AQ1733" s="1"/>
    </row>
    <row r="1734" spans="1:43">
      <c r="A1734" s="1" t="s">
        <v>4727</v>
      </c>
      <c r="B1734" s="1" t="s">
        <v>4728</v>
      </c>
      <c r="C1734" s="3">
        <v>4.27671232876712</v>
      </c>
      <c r="D1734" s="4">
        <v>42676</v>
      </c>
      <c r="E1734" s="3">
        <v>2.1733402004</v>
      </c>
      <c r="F1734" s="5" t="s">
        <v>4729</v>
      </c>
      <c r="G1734" s="5">
        <v>1561</v>
      </c>
      <c r="H1734" s="5" t="s">
        <v>50</v>
      </c>
      <c r="I1734" s="3">
        <v>2.86877301802674</v>
      </c>
      <c r="J1734" s="3">
        <v>0.0893255917820455</v>
      </c>
      <c r="K1734" s="3">
        <v>2.55072463768116</v>
      </c>
      <c r="L1734" s="3">
        <v>0.0442673749446658</v>
      </c>
      <c r="M1734" s="3">
        <v>2.60028999516674</v>
      </c>
      <c r="N1734" s="3">
        <v>0.133570792520036</v>
      </c>
      <c r="O1734" s="3">
        <v>-0.757363253856928</v>
      </c>
      <c r="P1734" s="3">
        <v>94.9748743718593</v>
      </c>
      <c r="Q1734" s="3">
        <v>0.0754290024514446</v>
      </c>
      <c r="R1734" s="3">
        <v>90.4876871076774</v>
      </c>
      <c r="S1734" s="3">
        <v>2.71944256266329</v>
      </c>
      <c r="T1734" s="3">
        <v>17.9661016949153</v>
      </c>
      <c r="U1734" s="3">
        <v>4.98400439667988</v>
      </c>
      <c r="V1734" s="3">
        <v>80.1857585139319</v>
      </c>
      <c r="W1734" s="3">
        <v>20.5359092136917</v>
      </c>
      <c r="X1734" s="3">
        <v>3.66774541531823</v>
      </c>
      <c r="Y1734" s="3"/>
      <c r="Z1734" s="3"/>
      <c r="AA1734" s="3">
        <v>0.0328682906926789</v>
      </c>
      <c r="AB1734" s="3">
        <v>0.21262472638442</v>
      </c>
      <c r="AC1734" s="3">
        <v>-4.99298737727908</v>
      </c>
      <c r="AD1734" s="3">
        <v>1.28414784702902</v>
      </c>
      <c r="AE1734" s="5">
        <v>2</v>
      </c>
      <c r="AF1734" s="3">
        <v>0.45452682145256</v>
      </c>
      <c r="AG1734" s="3">
        <v>3.59370582168408</v>
      </c>
      <c r="AH1734" s="3">
        <v>3.00481357909406</v>
      </c>
      <c r="AI1734" s="3">
        <v>6.42526114155868</v>
      </c>
      <c r="AJ1734" s="3">
        <v>5.57291258390413</v>
      </c>
      <c r="AK1734" s="3"/>
      <c r="AL1734" s="3"/>
      <c r="AM1734" s="3"/>
      <c r="AN1734" s="5" t="s">
        <v>51</v>
      </c>
      <c r="AO1734" s="1"/>
      <c r="AP1734" s="1"/>
      <c r="AQ1734" s="1"/>
    </row>
    <row r="1735" spans="1:43">
      <c r="A1735" s="1" t="s">
        <v>4730</v>
      </c>
      <c r="B1735" s="1" t="s">
        <v>4731</v>
      </c>
      <c r="C1735" s="3">
        <v>4.4</v>
      </c>
      <c r="D1735" s="4">
        <v>42631</v>
      </c>
      <c r="E1735" s="3">
        <v>65.9440022593</v>
      </c>
      <c r="F1735" s="5" t="s">
        <v>4732</v>
      </c>
      <c r="G1735" s="5">
        <v>946</v>
      </c>
      <c r="H1735" s="5" t="s">
        <v>50</v>
      </c>
      <c r="I1735" s="3">
        <v>0.0764655904842839</v>
      </c>
      <c r="J1735" s="3">
        <v>58.865564984368</v>
      </c>
      <c r="K1735" s="3">
        <v>0</v>
      </c>
      <c r="L1735" s="3">
        <v>43.3820274457725</v>
      </c>
      <c r="M1735" s="3">
        <v>-0.0848248367121874</v>
      </c>
      <c r="N1735" s="3">
        <v>51.2911843276937</v>
      </c>
      <c r="O1735" s="3">
        <v>1.02924779140579</v>
      </c>
      <c r="P1735" s="3">
        <v>7.72042028323435</v>
      </c>
      <c r="Q1735" s="3">
        <v>1.46438108364201</v>
      </c>
      <c r="R1735" s="3">
        <v>15.8377595364558</v>
      </c>
      <c r="S1735" s="3">
        <v>3.1616745489578</v>
      </c>
      <c r="T1735" s="3">
        <v>10</v>
      </c>
      <c r="U1735" s="3">
        <v>10.9551620195931</v>
      </c>
      <c r="V1735" s="3">
        <v>3.328173374613</v>
      </c>
      <c r="W1735" s="3">
        <v>19.6725881384624</v>
      </c>
      <c r="X1735" s="3">
        <v>4.85436893203883</v>
      </c>
      <c r="Y1735" s="3"/>
      <c r="Z1735" s="3"/>
      <c r="AA1735" s="3">
        <v>0.131706244763452</v>
      </c>
      <c r="AB1735" s="3">
        <v>0.748108287621306</v>
      </c>
      <c r="AC1735" s="3">
        <v>-1.43903269754769</v>
      </c>
      <c r="AD1735" s="3">
        <v>4.27894089404798</v>
      </c>
      <c r="AE1735" s="5">
        <v>1</v>
      </c>
      <c r="AF1735" s="3">
        <v>0.504669437586417</v>
      </c>
      <c r="AG1735" s="3">
        <v>4.66745211138868</v>
      </c>
      <c r="AH1735" s="3">
        <v>5.4208693117499</v>
      </c>
      <c r="AI1735" s="3">
        <v>6.29501899398526</v>
      </c>
      <c r="AJ1735" s="3">
        <v>5.64004380430967</v>
      </c>
      <c r="AK1735" s="3"/>
      <c r="AL1735" s="3"/>
      <c r="AM1735" s="3"/>
      <c r="AN1735" s="5" t="s">
        <v>46</v>
      </c>
      <c r="AO1735" s="1"/>
      <c r="AP1735" s="1"/>
      <c r="AQ1735" s="1"/>
    </row>
    <row r="1736" spans="1:43">
      <c r="A1736" s="1" t="s">
        <v>4733</v>
      </c>
      <c r="B1736" s="1" t="s">
        <v>4734</v>
      </c>
      <c r="C1736" s="3">
        <v>4.4</v>
      </c>
      <c r="D1736" s="4">
        <v>42631</v>
      </c>
      <c r="E1736" s="3">
        <v>94.3386981551</v>
      </c>
      <c r="F1736" s="5" t="s">
        <v>4518</v>
      </c>
      <c r="G1736" s="5">
        <v>721</v>
      </c>
      <c r="H1736" s="5" t="s">
        <v>50</v>
      </c>
      <c r="I1736" s="3">
        <v>0.0275836704670985</v>
      </c>
      <c r="J1736" s="3">
        <v>65.5649843680214</v>
      </c>
      <c r="K1736" s="3">
        <v>-0.0918357975939027</v>
      </c>
      <c r="L1736" s="3">
        <v>90.7038512616202</v>
      </c>
      <c r="M1736" s="3">
        <v>-0.284142988084321</v>
      </c>
      <c r="N1736" s="3">
        <v>83.8379341050757</v>
      </c>
      <c r="O1736" s="3">
        <v>0.993316004456007</v>
      </c>
      <c r="P1736" s="3">
        <v>9.09090909090909</v>
      </c>
      <c r="Q1736" s="3">
        <v>1.31309368597504</v>
      </c>
      <c r="R1736" s="3">
        <v>25.446644133269</v>
      </c>
      <c r="S1736" s="3">
        <v>2.37131834007716</v>
      </c>
      <c r="T1736" s="3">
        <v>27.683615819209</v>
      </c>
      <c r="U1736" s="3">
        <v>7.74967690781562</v>
      </c>
      <c r="V1736" s="3">
        <v>19.6594427244582</v>
      </c>
      <c r="W1736" s="3">
        <v>15.4422132977677</v>
      </c>
      <c r="X1736" s="3">
        <v>25.9978425026969</v>
      </c>
      <c r="Y1736" s="3"/>
      <c r="Z1736" s="3"/>
      <c r="AA1736" s="3">
        <v>0.0552204671358151</v>
      </c>
      <c r="AB1736" s="3">
        <v>0.423162139539738</v>
      </c>
      <c r="AC1736" s="3">
        <v>-2.98303229337714</v>
      </c>
      <c r="AD1736" s="3">
        <v>1.64058557602432</v>
      </c>
      <c r="AE1736" s="5">
        <v>4</v>
      </c>
      <c r="AF1736" s="3">
        <v>0.405713625476031</v>
      </c>
      <c r="AG1736" s="3">
        <v>3.32285469560045</v>
      </c>
      <c r="AH1736" s="3">
        <v>4.01084108036396</v>
      </c>
      <c r="AI1736" s="3">
        <v>5.05232852794575</v>
      </c>
      <c r="AJ1736" s="3">
        <v>4.59038547024284</v>
      </c>
      <c r="AK1736" s="3"/>
      <c r="AL1736" s="3"/>
      <c r="AM1736" s="3">
        <v>100</v>
      </c>
      <c r="AN1736" s="5" t="s">
        <v>56</v>
      </c>
      <c r="AO1736" s="1"/>
      <c r="AP1736" s="1"/>
      <c r="AQ1736" s="1"/>
    </row>
    <row r="1737" spans="1:43">
      <c r="A1737" s="1" t="s">
        <v>4735</v>
      </c>
      <c r="B1737" s="1" t="s">
        <v>4736</v>
      </c>
      <c r="C1737" s="3">
        <v>4.36986301369863</v>
      </c>
      <c r="D1737" s="4">
        <v>42642</v>
      </c>
      <c r="E1737" s="3">
        <v>24.4032680431</v>
      </c>
      <c r="F1737" s="5" t="s">
        <v>4737</v>
      </c>
      <c r="G1737" s="5">
        <v>486</v>
      </c>
      <c r="H1737" s="5" t="s">
        <v>226</v>
      </c>
      <c r="I1737" s="3">
        <v>0.628225263630242</v>
      </c>
      <c r="J1737" s="3">
        <v>83.3570412517781</v>
      </c>
      <c r="K1737" s="3">
        <v>0.238396781643438</v>
      </c>
      <c r="L1737" s="3">
        <v>71.4285714285714</v>
      </c>
      <c r="M1737" s="3">
        <v>0.141411134266152</v>
      </c>
      <c r="N1737" s="3">
        <v>73.3427362482369</v>
      </c>
      <c r="O1737" s="3">
        <v>0.763873286901819</v>
      </c>
      <c r="P1737" s="3">
        <v>91.9811320754717</v>
      </c>
      <c r="Q1737" s="3">
        <v>3.79541772737792</v>
      </c>
      <c r="R1737" s="3">
        <v>75.1824817518248</v>
      </c>
      <c r="S1737" s="3">
        <v>10.0523474562408</v>
      </c>
      <c r="T1737" s="3">
        <v>72.6063829787234</v>
      </c>
      <c r="U1737" s="3">
        <v>26.5400169284304</v>
      </c>
      <c r="V1737" s="3">
        <v>55.9027777777778</v>
      </c>
      <c r="W1737" s="3">
        <v>38.4259259259259</v>
      </c>
      <c r="X1737" s="3">
        <v>23.4309623430962</v>
      </c>
      <c r="Y1737" s="3"/>
      <c r="Z1737" s="3"/>
      <c r="AA1737" s="3">
        <v>0.509454178936999</v>
      </c>
      <c r="AB1737" s="3">
        <v>0.219830771651333</v>
      </c>
      <c r="AC1737" s="3">
        <v>-5.78199848726784</v>
      </c>
      <c r="AD1737" s="3">
        <v>1.97613859225877</v>
      </c>
      <c r="AE1737" s="5">
        <v>2</v>
      </c>
      <c r="AF1737" s="3">
        <v>0.839436949782636</v>
      </c>
      <c r="AG1737" s="3">
        <v>10.006915006541</v>
      </c>
      <c r="AH1737" s="3">
        <v>13.259776117779</v>
      </c>
      <c r="AI1737" s="3">
        <v>11.3988071721993</v>
      </c>
      <c r="AJ1737" s="3">
        <v>9.09380387520056</v>
      </c>
      <c r="AK1737" s="3"/>
      <c r="AL1737" s="3"/>
      <c r="AM1737" s="3"/>
      <c r="AN1737" s="5" t="s">
        <v>51</v>
      </c>
      <c r="AO1737" s="1"/>
      <c r="AP1737" s="1"/>
      <c r="AQ1737" s="1"/>
    </row>
    <row r="1738" spans="1:43">
      <c r="A1738" s="1" t="s">
        <v>4738</v>
      </c>
      <c r="B1738" s="1" t="s">
        <v>4739</v>
      </c>
      <c r="C1738" s="3">
        <v>4.26027397260274</v>
      </c>
      <c r="D1738" s="4">
        <v>42682</v>
      </c>
      <c r="E1738" s="3">
        <v>6.4162471943</v>
      </c>
      <c r="F1738" s="5" t="s">
        <v>4431</v>
      </c>
      <c r="G1738" s="5">
        <v>477</v>
      </c>
      <c r="H1738" s="5" t="s">
        <v>226</v>
      </c>
      <c r="I1738" s="3">
        <v>0.642570281124481</v>
      </c>
      <c r="J1738" s="3">
        <v>83.072546230441</v>
      </c>
      <c r="K1738" s="3">
        <v>1.21163166397414</v>
      </c>
      <c r="L1738" s="3">
        <v>16.9312169312169</v>
      </c>
      <c r="M1738" s="3">
        <v>0</v>
      </c>
      <c r="N1738" s="3">
        <v>77.574047954866</v>
      </c>
      <c r="O1738" s="3">
        <v>0.723472668810281</v>
      </c>
      <c r="P1738" s="3">
        <v>92.6100628930818</v>
      </c>
      <c r="Q1738" s="3">
        <v>0</v>
      </c>
      <c r="R1738" s="3">
        <v>94.7080291970803</v>
      </c>
      <c r="S1738" s="3">
        <v>10.4938271604938</v>
      </c>
      <c r="T1738" s="3">
        <v>71.8085106382979</v>
      </c>
      <c r="U1738" s="3">
        <v>16.2337662337662</v>
      </c>
      <c r="V1738" s="3">
        <v>82.2916666666667</v>
      </c>
      <c r="W1738" s="3">
        <v>18.8804554079696</v>
      </c>
      <c r="X1738" s="3">
        <v>79.4979079497908</v>
      </c>
      <c r="Y1738" s="3"/>
      <c r="Z1738" s="3"/>
      <c r="AA1738" s="3">
        <v>0.134192195952864</v>
      </c>
      <c r="AB1738" s="3">
        <v>0.182681330407734</v>
      </c>
      <c r="AC1738" s="3">
        <v>-4.58081244598098</v>
      </c>
      <c r="AD1738" s="3">
        <v>1.29305007424227</v>
      </c>
      <c r="AE1738" s="5">
        <v>3</v>
      </c>
      <c r="AF1738" s="3">
        <v>0.457462620548578</v>
      </c>
      <c r="AG1738" s="3">
        <v>8.385674962301</v>
      </c>
      <c r="AH1738" s="3">
        <v>7.58716978870693</v>
      </c>
      <c r="AI1738" s="3">
        <v>5.83577715965975</v>
      </c>
      <c r="AJ1738" s="3">
        <v>5.56466937151681</v>
      </c>
      <c r="AK1738" s="3"/>
      <c r="AL1738" s="3"/>
      <c r="AM1738" s="3"/>
      <c r="AN1738" s="5" t="s">
        <v>51</v>
      </c>
      <c r="AO1738" s="1"/>
      <c r="AP1738" s="1"/>
      <c r="AQ1738" s="1"/>
    </row>
    <row r="1739" spans="1:43">
      <c r="A1739" s="1" t="s">
        <v>4740</v>
      </c>
      <c r="B1739" s="1" t="s">
        <v>4741</v>
      </c>
      <c r="C1739" s="3">
        <v>4.14246575342466</v>
      </c>
      <c r="D1739" s="4">
        <v>42725</v>
      </c>
      <c r="E1739" s="3">
        <v>0.2946797403</v>
      </c>
      <c r="F1739" s="5" t="s">
        <v>4742</v>
      </c>
      <c r="G1739" s="5">
        <v>1513</v>
      </c>
      <c r="H1739" s="5" t="s">
        <v>93</v>
      </c>
      <c r="I1739" s="3">
        <v>9.93537964458805</v>
      </c>
      <c r="J1739" s="3">
        <v>31.15</v>
      </c>
      <c r="K1739" s="3">
        <v>1.63352935685616</v>
      </c>
      <c r="L1739" s="3">
        <v>50.3468780971259</v>
      </c>
      <c r="M1739" s="3">
        <v>7.23923963360582</v>
      </c>
      <c r="N1739" s="3">
        <v>15.3692614770459</v>
      </c>
      <c r="O1739" s="3">
        <v>8.12313803376366</v>
      </c>
      <c r="P1739" s="3">
        <v>56.2877263581489</v>
      </c>
      <c r="Q1739" s="3">
        <v>7.19700699025302</v>
      </c>
      <c r="R1739" s="3">
        <v>75.4901960784314</v>
      </c>
      <c r="S1739" s="3">
        <v>39.5718497628509</v>
      </c>
      <c r="T1739" s="3">
        <v>53.0439385918475</v>
      </c>
      <c r="U1739" s="3">
        <v>75.7546408393866</v>
      </c>
      <c r="V1739" s="3">
        <v>51.7718715393134</v>
      </c>
      <c r="W1739" s="3">
        <v>25.8728323699422</v>
      </c>
      <c r="X1739" s="3">
        <v>87.6404494382023</v>
      </c>
      <c r="Y1739" s="3"/>
      <c r="Z1739" s="3"/>
      <c r="AA1739" s="3">
        <v>0.172093777970803</v>
      </c>
      <c r="AB1739" s="3">
        <v>0.0712741922044758</v>
      </c>
      <c r="AC1739" s="3">
        <v>-36.8903402507111</v>
      </c>
      <c r="AD1739" s="3">
        <v>0.215687460295702</v>
      </c>
      <c r="AE1739" s="5">
        <v>9</v>
      </c>
      <c r="AF1739" s="3">
        <v>0.592971741404527</v>
      </c>
      <c r="AG1739" s="3">
        <v>45.2651067873428</v>
      </c>
      <c r="AH1739" s="3">
        <v>33.514856182305</v>
      </c>
      <c r="AI1739" s="3">
        <v>6.27690018557407</v>
      </c>
      <c r="AJ1739" s="3">
        <v>3.21122958087294</v>
      </c>
      <c r="AK1739" s="3"/>
      <c r="AL1739" s="3"/>
      <c r="AM1739" s="3"/>
      <c r="AN1739" s="5" t="s">
        <v>46</v>
      </c>
      <c r="AO1739" s="1"/>
      <c r="AP1739" s="1"/>
      <c r="AQ1739" s="1"/>
    </row>
    <row r="1740" spans="1:43">
      <c r="A1740" s="1" t="s">
        <v>4743</v>
      </c>
      <c r="B1740" s="1" t="s">
        <v>4744</v>
      </c>
      <c r="C1740" s="3">
        <v>4.27671232876712</v>
      </c>
      <c r="D1740" s="4">
        <v>42676</v>
      </c>
      <c r="E1740" s="3">
        <v>0.1963328809</v>
      </c>
      <c r="F1740" s="5" t="s">
        <v>4445</v>
      </c>
      <c r="G1740" s="5">
        <v>743</v>
      </c>
      <c r="H1740" s="5" t="s">
        <v>45</v>
      </c>
      <c r="I1740" s="3">
        <v>1.10805860805861</v>
      </c>
      <c r="J1740" s="3">
        <v>48.4076433121019</v>
      </c>
      <c r="K1740" s="3">
        <v>0.895549666453443</v>
      </c>
      <c r="L1740" s="3">
        <v>22.5155279503106</v>
      </c>
      <c r="M1740" s="3">
        <v>0.236041761234694</v>
      </c>
      <c r="N1740" s="3">
        <v>42.2222222222222</v>
      </c>
      <c r="O1740" s="3">
        <v>2.64968389735963</v>
      </c>
      <c r="P1740" s="3">
        <v>40.0662251655629</v>
      </c>
      <c r="Q1740" s="3">
        <v>1.38659320477503</v>
      </c>
      <c r="R1740" s="3">
        <v>65.0684931506849</v>
      </c>
      <c r="S1740" s="3">
        <v>12.0572414493048</v>
      </c>
      <c r="T1740" s="3">
        <v>27.8719397363465</v>
      </c>
      <c r="U1740" s="3">
        <v>17.8586678052946</v>
      </c>
      <c r="V1740" s="3">
        <v>49.2569002123142</v>
      </c>
      <c r="W1740" s="3">
        <v>17.4824430729943</v>
      </c>
      <c r="X1740" s="3">
        <v>64.218009478673</v>
      </c>
      <c r="Y1740" s="3"/>
      <c r="Z1740" s="3"/>
      <c r="AA1740" s="3">
        <v>0.194412973109069</v>
      </c>
      <c r="AB1740" s="3">
        <v>0.159150358761695</v>
      </c>
      <c r="AC1740" s="3">
        <v>-4.68359700249792</v>
      </c>
      <c r="AD1740" s="3">
        <v>1.17583291060182</v>
      </c>
      <c r="AE1740" s="5">
        <v>1</v>
      </c>
      <c r="AF1740" s="3">
        <v>0.411385020609946</v>
      </c>
      <c r="AG1740" s="3">
        <v>11.7055996864845</v>
      </c>
      <c r="AH1740" s="3">
        <v>8.44059291451627</v>
      </c>
      <c r="AI1740" s="3">
        <v>4.93043077870579</v>
      </c>
      <c r="AJ1740" s="3">
        <v>3.21718844369709</v>
      </c>
      <c r="AK1740" s="3"/>
      <c r="AL1740" s="3"/>
      <c r="AM1740" s="3"/>
      <c r="AN1740" s="5" t="s">
        <v>46</v>
      </c>
      <c r="AO1740" s="1"/>
      <c r="AP1740" s="1"/>
      <c r="AQ1740" s="1"/>
    </row>
    <row r="1741" spans="1:43">
      <c r="A1741" s="1" t="s">
        <v>4745</v>
      </c>
      <c r="B1741" s="1" t="s">
        <v>4746</v>
      </c>
      <c r="C1741" s="3">
        <v>4.32054794520548</v>
      </c>
      <c r="D1741" s="4">
        <v>42660</v>
      </c>
      <c r="E1741" s="3">
        <v>1.219308632</v>
      </c>
      <c r="F1741" s="5" t="s">
        <v>4747</v>
      </c>
      <c r="G1741" s="5">
        <v>1578</v>
      </c>
      <c r="H1741" s="5" t="s">
        <v>45</v>
      </c>
      <c r="I1741" s="3">
        <v>1.6222092148173</v>
      </c>
      <c r="J1741" s="3">
        <v>37.5796178343949</v>
      </c>
      <c r="K1741" s="3">
        <v>0.554360417011427</v>
      </c>
      <c r="L1741" s="3">
        <v>43.6335403726708</v>
      </c>
      <c r="M1741" s="3">
        <v>0.189612530915071</v>
      </c>
      <c r="N1741" s="3">
        <v>43.968253968254</v>
      </c>
      <c r="O1741" s="3">
        <v>3.84516790566522</v>
      </c>
      <c r="P1741" s="3">
        <v>27.6490066225166</v>
      </c>
      <c r="Q1741" s="3">
        <v>3.2803603297357</v>
      </c>
      <c r="R1741" s="3">
        <v>42.1232876712329</v>
      </c>
      <c r="S1741" s="3">
        <v>11.8237026131763</v>
      </c>
      <c r="T1741" s="3">
        <v>29.0018832391714</v>
      </c>
      <c r="U1741" s="3">
        <v>20.1924420141723</v>
      </c>
      <c r="V1741" s="3">
        <v>40.3397027600849</v>
      </c>
      <c r="W1741" s="3">
        <v>29.5170847361026</v>
      </c>
      <c r="X1741" s="3">
        <v>23.4597156398104</v>
      </c>
      <c r="Y1741" s="3"/>
      <c r="Z1741" s="3"/>
      <c r="AA1741" s="3">
        <v>0.154915685165655</v>
      </c>
      <c r="AB1741" s="3">
        <v>0.315917845662581</v>
      </c>
      <c r="AC1741" s="3">
        <v>-4.06434499871654</v>
      </c>
      <c r="AD1741" s="3">
        <v>2.21114286171037</v>
      </c>
      <c r="AE1741" s="5">
        <v>2</v>
      </c>
      <c r="AF1741" s="3">
        <v>0.658341371812453</v>
      </c>
      <c r="AG1741" s="3">
        <v>11.4304245449585</v>
      </c>
      <c r="AH1741" s="3">
        <v>9.35792425846353</v>
      </c>
      <c r="AI1741" s="3">
        <v>7.76201388443729</v>
      </c>
      <c r="AJ1741" s="3">
        <v>6.33417207259455</v>
      </c>
      <c r="AK1741" s="3"/>
      <c r="AL1741" s="3"/>
      <c r="AM1741" s="3"/>
      <c r="AN1741" s="5" t="s">
        <v>46</v>
      </c>
      <c r="AO1741" s="1"/>
      <c r="AP1741" s="1"/>
      <c r="AQ1741" s="1"/>
    </row>
    <row r="1742" spans="1:43">
      <c r="A1742" s="1" t="s">
        <v>4748</v>
      </c>
      <c r="B1742" s="1" t="s">
        <v>4749</v>
      </c>
      <c r="C1742" s="3">
        <v>4.37808219178082</v>
      </c>
      <c r="D1742" s="4">
        <v>42639</v>
      </c>
      <c r="E1742" s="3">
        <v>5.1633182415</v>
      </c>
      <c r="F1742" s="5" t="s">
        <v>3383</v>
      </c>
      <c r="G1742" s="5">
        <v>1599</v>
      </c>
      <c r="H1742" s="5" t="s">
        <v>50</v>
      </c>
      <c r="I1742" s="3">
        <v>0.15668202764977</v>
      </c>
      <c r="J1742" s="3">
        <v>44.1715051362215</v>
      </c>
      <c r="K1742" s="3">
        <v>-0.0643737355159018</v>
      </c>
      <c r="L1742" s="3">
        <v>84.0194776449757</v>
      </c>
      <c r="M1742" s="3">
        <v>-0.0919371150133198</v>
      </c>
      <c r="N1742" s="3">
        <v>53.5173642030276</v>
      </c>
      <c r="O1742" s="3">
        <v>1.7223626322194</v>
      </c>
      <c r="P1742" s="3">
        <v>2.28414801279123</v>
      </c>
      <c r="Q1742" s="3">
        <v>2.14305855813516</v>
      </c>
      <c r="R1742" s="3">
        <v>2.94543698696282</v>
      </c>
      <c r="S1742" s="3">
        <v>2.48019615239532</v>
      </c>
      <c r="T1742" s="3">
        <v>24.0112994350282</v>
      </c>
      <c r="U1742" s="3">
        <v>7.13671272661916</v>
      </c>
      <c r="V1742" s="3">
        <v>27.2445820433437</v>
      </c>
      <c r="W1742" s="3">
        <v>14.9483188283403</v>
      </c>
      <c r="X1742" s="3">
        <v>32.0388349514563</v>
      </c>
      <c r="Y1742" s="3"/>
      <c r="Z1742" s="3"/>
      <c r="AA1742" s="3">
        <v>0.0645662263657236</v>
      </c>
      <c r="AB1742" s="3">
        <v>0.439859897083393</v>
      </c>
      <c r="AC1742" s="3">
        <v>-2.82610696860903</v>
      </c>
      <c r="AD1742" s="3">
        <v>1.6787723396237</v>
      </c>
      <c r="AE1742" s="5">
        <v>4</v>
      </c>
      <c r="AF1742" s="3">
        <v>0.39350167109702</v>
      </c>
      <c r="AG1742" s="3">
        <v>3.34015375893941</v>
      </c>
      <c r="AH1742" s="3">
        <v>3.75631090273034</v>
      </c>
      <c r="AI1742" s="3">
        <v>4.65061743897026</v>
      </c>
      <c r="AJ1742" s="3">
        <v>3.86757269921576</v>
      </c>
      <c r="AK1742" s="3"/>
      <c r="AL1742" s="3"/>
      <c r="AM1742" s="3"/>
      <c r="AN1742" s="5" t="s">
        <v>51</v>
      </c>
      <c r="AO1742" s="1"/>
      <c r="AP1742" s="1"/>
      <c r="AQ1742" s="1"/>
    </row>
    <row r="1743" spans="1:43">
      <c r="A1743" s="1" t="s">
        <v>4750</v>
      </c>
      <c r="B1743" s="1" t="s">
        <v>4751</v>
      </c>
      <c r="C1743" s="3">
        <v>4.27671232876712</v>
      </c>
      <c r="D1743" s="4">
        <v>42676</v>
      </c>
      <c r="E1743" s="3">
        <v>0.5171536208</v>
      </c>
      <c r="F1743" s="5" t="s">
        <v>4752</v>
      </c>
      <c r="G1743" s="5">
        <v>360</v>
      </c>
      <c r="H1743" s="5" t="s">
        <v>45</v>
      </c>
      <c r="I1743" s="3">
        <v>0.0806307113420445</v>
      </c>
      <c r="J1743" s="3">
        <v>70.5414012738854</v>
      </c>
      <c r="K1743" s="3">
        <v>-0.089437438511771</v>
      </c>
      <c r="L1743" s="3">
        <v>92.2360248447205</v>
      </c>
      <c r="M1743" s="3">
        <v>-0.93996630309479</v>
      </c>
      <c r="N1743" s="3">
        <v>76.6666666666667</v>
      </c>
      <c r="O1743" s="3">
        <v>1.48074127906977</v>
      </c>
      <c r="P1743" s="3">
        <v>56.2913907284768</v>
      </c>
      <c r="Q1743" s="3">
        <v>-1.62043152796125</v>
      </c>
      <c r="R1743" s="3">
        <v>88.6986301369863</v>
      </c>
      <c r="S1743" s="3">
        <v>0.675919250180251</v>
      </c>
      <c r="T1743" s="3">
        <v>91.5254237288136</v>
      </c>
      <c r="U1743" s="3">
        <v>4.97087013719225</v>
      </c>
      <c r="V1743" s="3">
        <v>95.3290870488323</v>
      </c>
      <c r="W1743" s="3">
        <v>8.26710602830005</v>
      </c>
      <c r="X1743" s="3">
        <v>92.1800947867299</v>
      </c>
      <c r="Y1743" s="3"/>
      <c r="Z1743" s="3"/>
      <c r="AA1743" s="3">
        <v>-0.0214241457414205</v>
      </c>
      <c r="AB1743" s="3">
        <v>0.0503702843841104</v>
      </c>
      <c r="AC1743" s="3">
        <v>-4.46405171660698</v>
      </c>
      <c r="AD1743" s="3">
        <v>0.599928752793819</v>
      </c>
      <c r="AE1743" s="5">
        <v>3</v>
      </c>
      <c r="AF1743" s="3">
        <v>0.221771966914417</v>
      </c>
      <c r="AG1743" s="3">
        <v>-2.13700682004886</v>
      </c>
      <c r="AH1743" s="3">
        <v>3.11529401071065</v>
      </c>
      <c r="AI1743" s="3">
        <v>2.52272326672271</v>
      </c>
      <c r="AJ1743" s="3">
        <v>2.91864718720594</v>
      </c>
      <c r="AK1743" s="3"/>
      <c r="AL1743" s="3"/>
      <c r="AM1743" s="3"/>
      <c r="AN1743" s="5" t="s">
        <v>51</v>
      </c>
      <c r="AO1743" s="1"/>
      <c r="AP1743" s="1"/>
      <c r="AQ1743" s="1"/>
    </row>
    <row r="1744" spans="1:43">
      <c r="A1744" s="1" t="s">
        <v>4753</v>
      </c>
      <c r="B1744" s="1" t="s">
        <v>4754</v>
      </c>
      <c r="C1744" s="3">
        <v>4.37534246575343</v>
      </c>
      <c r="D1744" s="4">
        <v>42640</v>
      </c>
      <c r="E1744" s="3">
        <v>8.9505972467</v>
      </c>
      <c r="F1744" s="5" t="s">
        <v>4755</v>
      </c>
      <c r="G1744" s="5">
        <v>1598</v>
      </c>
      <c r="H1744" s="5" t="s">
        <v>93</v>
      </c>
      <c r="I1744" s="3">
        <v>2.38015700684817</v>
      </c>
      <c r="J1744" s="3">
        <v>75.8</v>
      </c>
      <c r="K1744" s="3">
        <v>0.417758846657927</v>
      </c>
      <c r="L1744" s="3">
        <v>86.9672943508424</v>
      </c>
      <c r="M1744" s="3">
        <v>0.483606557377064</v>
      </c>
      <c r="N1744" s="3">
        <v>80.189620758483</v>
      </c>
      <c r="O1744" s="3">
        <v>3.94268272002714</v>
      </c>
      <c r="P1744" s="3">
        <v>81.0865191146881</v>
      </c>
      <c r="Q1744" s="3">
        <v>6.33185879087519</v>
      </c>
      <c r="R1744" s="3">
        <v>79.8245614035088</v>
      </c>
      <c r="S1744" s="3">
        <v>15.5377564176269</v>
      </c>
      <c r="T1744" s="3">
        <v>85.865537321334</v>
      </c>
      <c r="U1744" s="3">
        <v>36.299213921729</v>
      </c>
      <c r="V1744" s="3">
        <v>76.7995570321152</v>
      </c>
      <c r="W1744" s="3">
        <v>25.5398022387753</v>
      </c>
      <c r="X1744" s="3">
        <v>87.9525593008739</v>
      </c>
      <c r="Y1744" s="3"/>
      <c r="Z1744" s="3"/>
      <c r="AA1744" s="3">
        <v>0.291805822386795</v>
      </c>
      <c r="AB1744" s="3">
        <v>0.150266046342823</v>
      </c>
      <c r="AC1744" s="3">
        <v>-18.3849434452068</v>
      </c>
      <c r="AD1744" s="3">
        <v>0.427614254343172</v>
      </c>
      <c r="AE1744" s="5">
        <v>3</v>
      </c>
      <c r="AF1744" s="3">
        <v>0.569023885318702</v>
      </c>
      <c r="AG1744" s="3">
        <v>13.8991534714429</v>
      </c>
      <c r="AH1744" s="3">
        <v>18.8188304250911</v>
      </c>
      <c r="AI1744" s="3">
        <v>5.56972101572246</v>
      </c>
      <c r="AJ1744" s="3">
        <v>7.09172933544309</v>
      </c>
      <c r="AK1744" s="3"/>
      <c r="AL1744" s="3"/>
      <c r="AM1744" s="3">
        <v>100</v>
      </c>
      <c r="AN1744" s="5" t="s">
        <v>56</v>
      </c>
      <c r="AO1744" s="1"/>
      <c r="AP1744" s="1"/>
      <c r="AQ1744" s="1"/>
    </row>
    <row r="1745" spans="1:43">
      <c r="A1745" s="1" t="s">
        <v>4756</v>
      </c>
      <c r="B1745" s="1" t="s">
        <v>4757</v>
      </c>
      <c r="C1745" s="3">
        <v>4.36986301369863</v>
      </c>
      <c r="D1745" s="4">
        <v>42642</v>
      </c>
      <c r="E1745" s="3">
        <v>6.2555548144</v>
      </c>
      <c r="F1745" s="5" t="s">
        <v>4758</v>
      </c>
      <c r="G1745" s="5">
        <v>1596</v>
      </c>
      <c r="H1745" s="5" t="s">
        <v>93</v>
      </c>
      <c r="I1745" s="3">
        <v>2.69377824122349</v>
      </c>
      <c r="J1745" s="3">
        <v>72.7</v>
      </c>
      <c r="K1745" s="3">
        <v>1.00854700854701</v>
      </c>
      <c r="L1745" s="3">
        <v>68.780971258672</v>
      </c>
      <c r="M1745" s="3">
        <v>1.15552512197211</v>
      </c>
      <c r="N1745" s="3">
        <v>70.1097804391218</v>
      </c>
      <c r="O1745" s="3">
        <v>4.2676179099229</v>
      </c>
      <c r="P1745" s="3">
        <v>79.2756539235412</v>
      </c>
      <c r="Q1745" s="3">
        <v>8.37019061531947</v>
      </c>
      <c r="R1745" s="3">
        <v>67.6470588235294</v>
      </c>
      <c r="S1745" s="3">
        <v>16.7939429508187</v>
      </c>
      <c r="T1745" s="3">
        <v>83.5892006352568</v>
      </c>
      <c r="U1745" s="3">
        <v>26.7546303931127</v>
      </c>
      <c r="V1745" s="3">
        <v>88.1506090808416</v>
      </c>
      <c r="W1745" s="3">
        <v>31.3490550842688</v>
      </c>
      <c r="X1745" s="3">
        <v>80.7740324594257</v>
      </c>
      <c r="Y1745" s="3"/>
      <c r="Z1745" s="3"/>
      <c r="AA1745" s="3">
        <v>0.443659402413854</v>
      </c>
      <c r="AB1745" s="3">
        <v>0.552531122444</v>
      </c>
      <c r="AC1745" s="3">
        <v>-2.9638832194516</v>
      </c>
      <c r="AD1745" s="3">
        <v>3.20436652112428</v>
      </c>
      <c r="AE1745" s="5">
        <v>2</v>
      </c>
      <c r="AF1745" s="3">
        <v>0.712479782899579</v>
      </c>
      <c r="AG1745" s="3">
        <v>13.8686604499602</v>
      </c>
      <c r="AH1745" s="3">
        <v>12.5949024469977</v>
      </c>
      <c r="AI1745" s="3">
        <v>9.24856301210955</v>
      </c>
      <c r="AJ1745" s="3">
        <v>8.70998179447771</v>
      </c>
      <c r="AK1745" s="3"/>
      <c r="AL1745" s="3"/>
      <c r="AM1745" s="3">
        <v>100</v>
      </c>
      <c r="AN1745" s="5" t="s">
        <v>56</v>
      </c>
      <c r="AO1745" s="1"/>
      <c r="AP1745" s="1"/>
      <c r="AQ1745" s="1"/>
    </row>
    <row r="1746" spans="1:43">
      <c r="A1746" s="1" t="s">
        <v>4759</v>
      </c>
      <c r="B1746" s="1" t="s">
        <v>4760</v>
      </c>
      <c r="C1746" s="3">
        <v>4.2958904109589</v>
      </c>
      <c r="D1746" s="4">
        <v>42669</v>
      </c>
      <c r="E1746" s="3">
        <v>20.7290693637</v>
      </c>
      <c r="F1746" s="5" t="s">
        <v>4192</v>
      </c>
      <c r="G1746" s="5">
        <v>1554</v>
      </c>
      <c r="H1746" s="5" t="s">
        <v>50</v>
      </c>
      <c r="I1746" s="3">
        <v>0.141269542286662</v>
      </c>
      <c r="J1746" s="3">
        <v>46.6279589102278</v>
      </c>
      <c r="K1746" s="3">
        <v>0.0282220131702608</v>
      </c>
      <c r="L1746" s="3">
        <v>29.6591412129261</v>
      </c>
      <c r="M1746" s="3">
        <v>0.0376328911468594</v>
      </c>
      <c r="N1746" s="3">
        <v>29.2965271593945</v>
      </c>
      <c r="O1746" s="3">
        <v>0.653161681181348</v>
      </c>
      <c r="P1746" s="3">
        <v>54.5911375057104</v>
      </c>
      <c r="Q1746" s="3">
        <v>1.04532927872277</v>
      </c>
      <c r="R1746" s="3">
        <v>58.9087397392564</v>
      </c>
      <c r="S1746" s="3">
        <v>2.05393991745847</v>
      </c>
      <c r="T1746" s="3">
        <v>41.6949152542373</v>
      </c>
      <c r="U1746" s="3">
        <v>5.75385957242094</v>
      </c>
      <c r="V1746" s="3">
        <v>62.7708978328173</v>
      </c>
      <c r="W1746" s="3">
        <v>10.6596303232284</v>
      </c>
      <c r="X1746" s="3">
        <v>81.7691477885653</v>
      </c>
      <c r="Y1746" s="3"/>
      <c r="Z1746" s="3"/>
      <c r="AA1746" s="3">
        <v>0.0501495196894664</v>
      </c>
      <c r="AB1746" s="3">
        <v>0.115090950396142</v>
      </c>
      <c r="AC1746" s="3">
        <v>-5.48399318052662</v>
      </c>
      <c r="AD1746" s="3">
        <v>0.62501429984597</v>
      </c>
      <c r="AE1746" s="5">
        <v>3</v>
      </c>
      <c r="AF1746" s="3">
        <v>0.279921124990338</v>
      </c>
      <c r="AG1746" s="3">
        <v>2.85453735307937</v>
      </c>
      <c r="AH1746" s="3">
        <v>2.9061518136418</v>
      </c>
      <c r="AI1746" s="3">
        <v>3.55418927054447</v>
      </c>
      <c r="AJ1746" s="3">
        <v>3.21547057109872</v>
      </c>
      <c r="AK1746" s="3"/>
      <c r="AL1746" s="3"/>
      <c r="AM1746" s="3"/>
      <c r="AN1746" s="5" t="s">
        <v>46</v>
      </c>
      <c r="AO1746" s="1"/>
      <c r="AP1746" s="1"/>
      <c r="AQ1746" s="1"/>
    </row>
    <row r="1747" spans="1:43">
      <c r="A1747" s="1" t="s">
        <v>4761</v>
      </c>
      <c r="B1747" s="1" t="s">
        <v>4762</v>
      </c>
      <c r="C1747" s="3">
        <v>4.26575342465753</v>
      </c>
      <c r="D1747" s="4">
        <v>42668</v>
      </c>
      <c r="E1747" s="3"/>
      <c r="F1747" s="5"/>
      <c r="G1747" s="5"/>
      <c r="H1747" s="5" t="s">
        <v>93</v>
      </c>
      <c r="I1747" s="3">
        <v>-0.592783505154631</v>
      </c>
      <c r="J1747" s="3"/>
      <c r="K1747" s="3"/>
      <c r="L1747" s="3"/>
      <c r="M1747" s="3">
        <v>-1.95729537366547</v>
      </c>
      <c r="N1747" s="3"/>
      <c r="O1747" s="3">
        <v>-0.933219178082184</v>
      </c>
      <c r="P1747" s="3"/>
      <c r="Q1747" s="3">
        <v>-2.40384615384615</v>
      </c>
      <c r="R1747" s="3"/>
      <c r="S1747" s="3">
        <v>15.1572452229299</v>
      </c>
      <c r="T1747" s="3"/>
      <c r="U1747" s="3">
        <v>32.7710843373494</v>
      </c>
      <c r="V1747" s="3"/>
      <c r="W1747" s="3">
        <v>20.3181865446605</v>
      </c>
      <c r="X1747" s="3"/>
      <c r="Y1747" s="3"/>
      <c r="Z1747" s="3"/>
      <c r="AA1747" s="3">
        <v>0.142162691900479</v>
      </c>
      <c r="AB1747" s="3">
        <v>0.0510101941518147</v>
      </c>
      <c r="AC1747" s="3">
        <v>-17.746062992126</v>
      </c>
      <c r="AD1747" s="3">
        <v>0.357698612576478</v>
      </c>
      <c r="AE1747" s="5">
        <v>3</v>
      </c>
      <c r="AF1747" s="3">
        <v>0.442345907019732</v>
      </c>
      <c r="AG1747" s="3">
        <v>13.2789910466213</v>
      </c>
      <c r="AH1747" s="3">
        <v>16.5636812779935</v>
      </c>
      <c r="AI1747" s="3">
        <v>5.18743144038964</v>
      </c>
      <c r="AJ1747" s="3">
        <v>4.49320754248808</v>
      </c>
      <c r="AK1747" s="3"/>
      <c r="AL1747" s="3"/>
      <c r="AM1747" s="3"/>
      <c r="AN1747" s="5" t="s">
        <v>51</v>
      </c>
      <c r="AO1747" s="1"/>
      <c r="AP1747" s="1"/>
      <c r="AQ1747" s="1"/>
    </row>
    <row r="1748" spans="1:43">
      <c r="A1748" s="1" t="s">
        <v>4763</v>
      </c>
      <c r="B1748" s="1" t="s">
        <v>4764</v>
      </c>
      <c r="C1748" s="3">
        <v>4.37534246575343</v>
      </c>
      <c r="D1748" s="4">
        <v>42640</v>
      </c>
      <c r="E1748" s="3">
        <v>38.496222898</v>
      </c>
      <c r="F1748" s="5" t="s">
        <v>2413</v>
      </c>
      <c r="G1748" s="5">
        <v>338</v>
      </c>
      <c r="H1748" s="5" t="s">
        <v>205</v>
      </c>
      <c r="I1748" s="3">
        <v>-0.32468913651022</v>
      </c>
      <c r="J1748" s="3">
        <v>80.1498127340824</v>
      </c>
      <c r="K1748" s="3">
        <v>-0.06320541760722</v>
      </c>
      <c r="L1748" s="3">
        <v>78.8888888888889</v>
      </c>
      <c r="M1748" s="3">
        <v>-0.342542496865491</v>
      </c>
      <c r="N1748" s="3">
        <v>70.8955223880597</v>
      </c>
      <c r="O1748" s="3">
        <v>1.09704465158535</v>
      </c>
      <c r="P1748" s="3">
        <v>7.39299610894942</v>
      </c>
      <c r="Q1748" s="3">
        <v>1.09704465158535</v>
      </c>
      <c r="R1748" s="3">
        <v>56.6371681415929</v>
      </c>
      <c r="S1748" s="3">
        <v>0.877089156014867</v>
      </c>
      <c r="T1748" s="3">
        <v>73.0769230769231</v>
      </c>
      <c r="U1748" s="3">
        <v>7.36927542261675</v>
      </c>
      <c r="V1748" s="3">
        <v>5.55555555555556</v>
      </c>
      <c r="W1748" s="3">
        <v>20.9669714621154</v>
      </c>
      <c r="X1748" s="3">
        <v>12</v>
      </c>
      <c r="Y1748" s="3"/>
      <c r="Z1748" s="3"/>
      <c r="AA1748" s="3">
        <v>-0.0177664623773167</v>
      </c>
      <c r="AB1748" s="3">
        <v>0.32779613263881</v>
      </c>
      <c r="AC1748" s="3">
        <v>-5.27418791477471</v>
      </c>
      <c r="AD1748" s="3">
        <v>1.23966048264439</v>
      </c>
      <c r="AE1748" s="5">
        <v>5</v>
      </c>
      <c r="AF1748" s="3">
        <v>0.532455793397014</v>
      </c>
      <c r="AG1748" s="3">
        <v>3.47820865384099</v>
      </c>
      <c r="AH1748" s="3">
        <v>3.40000984903277</v>
      </c>
      <c r="AI1748" s="3">
        <v>6.35822149137271</v>
      </c>
      <c r="AJ1748" s="3">
        <v>3.51789659457979</v>
      </c>
      <c r="AK1748" s="3"/>
      <c r="AL1748" s="3"/>
      <c r="AM1748" s="3"/>
      <c r="AN1748" s="5" t="s">
        <v>46</v>
      </c>
      <c r="AO1748" s="1"/>
      <c r="AP1748" s="1"/>
      <c r="AQ1748" s="1"/>
    </row>
    <row r="1749" spans="1:43">
      <c r="A1749" s="1" t="s">
        <v>4765</v>
      </c>
      <c r="B1749" s="1" t="s">
        <v>4766</v>
      </c>
      <c r="C1749" s="3">
        <v>3.87123287671233</v>
      </c>
      <c r="D1749" s="4">
        <v>42824</v>
      </c>
      <c r="E1749" s="3">
        <v>12.372498744</v>
      </c>
      <c r="F1749" s="5" t="s">
        <v>4532</v>
      </c>
      <c r="G1749" s="5">
        <v>1098</v>
      </c>
      <c r="H1749" s="5" t="s">
        <v>45</v>
      </c>
      <c r="I1749" s="3">
        <v>2.31796422272612</v>
      </c>
      <c r="J1749" s="3">
        <v>24.0445859872611</v>
      </c>
      <c r="K1749" s="3">
        <v>0.886054985094403</v>
      </c>
      <c r="L1749" s="3">
        <v>23.6024844720497</v>
      </c>
      <c r="M1749" s="3">
        <v>0.602807597027249</v>
      </c>
      <c r="N1749" s="3">
        <v>29.2063492063492</v>
      </c>
      <c r="O1749" s="3">
        <v>4.05705500512469</v>
      </c>
      <c r="P1749" s="3">
        <v>25.1655629139073</v>
      </c>
      <c r="Q1749" s="3">
        <v>4.91732690320358</v>
      </c>
      <c r="R1749" s="3">
        <v>23.8013698630137</v>
      </c>
      <c r="S1749" s="3">
        <v>7.75694321599149</v>
      </c>
      <c r="T1749" s="3">
        <v>51.0357815442561</v>
      </c>
      <c r="U1749" s="3">
        <v>14.9773499433749</v>
      </c>
      <c r="V1749" s="3">
        <v>62.8450106157113</v>
      </c>
      <c r="W1749" s="3">
        <v>18.8237588998342</v>
      </c>
      <c r="X1749" s="3">
        <v>60.4265402843602</v>
      </c>
      <c r="Y1749" s="3"/>
      <c r="Z1749" s="3"/>
      <c r="AA1749" s="3">
        <v>0.188942780980927</v>
      </c>
      <c r="AB1749" s="3">
        <v>0.312393992357686</v>
      </c>
      <c r="AC1749" s="3">
        <v>-2.44133069715465</v>
      </c>
      <c r="AD1749" s="3">
        <v>2.41933996302467</v>
      </c>
      <c r="AE1749" s="5">
        <v>2</v>
      </c>
      <c r="AF1749" s="3">
        <v>0.443662898279378</v>
      </c>
      <c r="AG1749" s="3">
        <v>7.46180318024052</v>
      </c>
      <c r="AH1749" s="3">
        <v>6.90390403008361</v>
      </c>
      <c r="AI1749" s="3">
        <v>5.68669161720254</v>
      </c>
      <c r="AJ1749" s="3"/>
      <c r="AK1749" s="3"/>
      <c r="AL1749" s="3"/>
      <c r="AM1749" s="3"/>
      <c r="AN1749" s="5" t="s">
        <v>46</v>
      </c>
      <c r="AO1749" s="1"/>
      <c r="AP1749" s="1"/>
      <c r="AQ1749" s="1"/>
    </row>
    <row r="1750" spans="1:43">
      <c r="A1750" s="1" t="s">
        <v>4767</v>
      </c>
      <c r="B1750" s="1" t="s">
        <v>4768</v>
      </c>
      <c r="C1750" s="3">
        <v>4.2958904109589</v>
      </c>
      <c r="D1750" s="4">
        <v>42669</v>
      </c>
      <c r="E1750" s="3">
        <v>127.7879187221</v>
      </c>
      <c r="F1750" s="5" t="s">
        <v>4769</v>
      </c>
      <c r="G1750" s="5">
        <v>1569</v>
      </c>
      <c r="H1750" s="5" t="s">
        <v>64</v>
      </c>
      <c r="I1750" s="3">
        <v>0.237010996702131</v>
      </c>
      <c r="J1750" s="3">
        <v>84.8396501457726</v>
      </c>
      <c r="K1750" s="3">
        <v>0.0389500288192892</v>
      </c>
      <c r="L1750" s="3">
        <v>66.0349854227405</v>
      </c>
      <c r="M1750" s="3">
        <v>0.179534657139154</v>
      </c>
      <c r="N1750" s="3">
        <v>80.466472303207</v>
      </c>
      <c r="O1750" s="3">
        <v>0.532313110924117</v>
      </c>
      <c r="P1750" s="3">
        <v>87.4269005847953</v>
      </c>
      <c r="Q1750" s="3">
        <v>0.988139327335154</v>
      </c>
      <c r="R1750" s="3">
        <v>89.2011834319527</v>
      </c>
      <c r="S1750" s="3">
        <v>1.86591860482932</v>
      </c>
      <c r="T1750" s="3">
        <v>80.95952023988</v>
      </c>
      <c r="U1750" s="3">
        <v>4.20448325699946</v>
      </c>
      <c r="V1750" s="3">
        <v>80.8641975308642</v>
      </c>
      <c r="W1750" s="3">
        <v>7.56207310688227</v>
      </c>
      <c r="X1750" s="3">
        <v>79.4753086419753</v>
      </c>
      <c r="Y1750" s="3"/>
      <c r="Z1750" s="3"/>
      <c r="AA1750" s="3">
        <v>-0.525578732605768</v>
      </c>
      <c r="AB1750" s="3">
        <v>1.43854624142953</v>
      </c>
      <c r="AC1750" s="3">
        <v>0</v>
      </c>
      <c r="AD1750" s="3"/>
      <c r="AE1750" s="5"/>
      <c r="AF1750" s="3">
        <v>0.201126386206267</v>
      </c>
      <c r="AG1750" s="3">
        <v>1.37740911480679</v>
      </c>
      <c r="AH1750" s="3">
        <v>1.51665914500112</v>
      </c>
      <c r="AI1750" s="3">
        <v>1.82474501504202</v>
      </c>
      <c r="AJ1750" s="3">
        <v>2.02000860655496</v>
      </c>
      <c r="AK1750" s="3"/>
      <c r="AL1750" s="3"/>
      <c r="AM1750" s="3">
        <v>100</v>
      </c>
      <c r="AN1750" s="5" t="s">
        <v>56</v>
      </c>
      <c r="AO1750" s="1"/>
      <c r="AP1750" s="1"/>
      <c r="AQ1750" s="1"/>
    </row>
    <row r="1751" spans="1:43">
      <c r="A1751" s="1" t="s">
        <v>4770</v>
      </c>
      <c r="B1751" s="1" t="s">
        <v>4771</v>
      </c>
      <c r="C1751" s="3">
        <v>4.14794520547945</v>
      </c>
      <c r="D1751" s="4">
        <v>42723</v>
      </c>
      <c r="E1751" s="3">
        <v>0.1513392998</v>
      </c>
      <c r="F1751" s="5" t="s">
        <v>4772</v>
      </c>
      <c r="G1751" s="5">
        <v>387</v>
      </c>
      <c r="H1751" s="5" t="s">
        <v>60</v>
      </c>
      <c r="I1751" s="3">
        <v>5.90308370044052</v>
      </c>
      <c r="J1751" s="3">
        <v>53.968253968254</v>
      </c>
      <c r="K1751" s="3">
        <v>1.09335576114381</v>
      </c>
      <c r="L1751" s="3">
        <v>68.9357622243528</v>
      </c>
      <c r="M1751" s="3">
        <v>2.91095890410959</v>
      </c>
      <c r="N1751" s="3">
        <v>45.3016815034619</v>
      </c>
      <c r="O1751" s="3">
        <v>6.46589902568644</v>
      </c>
      <c r="P1751" s="3">
        <v>59.73630831643</v>
      </c>
      <c r="Q1751" s="3">
        <v>-1.23253903040264</v>
      </c>
      <c r="R1751" s="3">
        <v>76.1256544502618</v>
      </c>
      <c r="S1751" s="3">
        <v>37.2146118721461</v>
      </c>
      <c r="T1751" s="3">
        <v>50.2415458937198</v>
      </c>
      <c r="U1751" s="3">
        <v>83.5114503816794</v>
      </c>
      <c r="V1751" s="3">
        <v>39.7283531409168</v>
      </c>
      <c r="W1751" s="3">
        <v>25.9958071278826</v>
      </c>
      <c r="X1751" s="3">
        <v>73.1818181818182</v>
      </c>
      <c r="Y1751" s="3"/>
      <c r="Z1751" s="3"/>
      <c r="AA1751" s="3">
        <v>0.171160748807571</v>
      </c>
      <c r="AB1751" s="3">
        <v>0.0715382309064105</v>
      </c>
      <c r="AC1751" s="3">
        <v>-39.2380952380952</v>
      </c>
      <c r="AD1751" s="3">
        <v>0.203676179712418</v>
      </c>
      <c r="AE1751" s="5">
        <v>4</v>
      </c>
      <c r="AF1751" s="3">
        <v>0.601690451606124</v>
      </c>
      <c r="AG1751" s="3">
        <v>28.6830785365744</v>
      </c>
      <c r="AH1751" s="3">
        <v>35.6367743486512</v>
      </c>
      <c r="AI1751" s="3">
        <v>7.73848612074899</v>
      </c>
      <c r="AJ1751" s="3">
        <v>6.36801926011041</v>
      </c>
      <c r="AK1751" s="3"/>
      <c r="AL1751" s="3"/>
      <c r="AM1751" s="3"/>
      <c r="AN1751" s="5" t="s">
        <v>46</v>
      </c>
      <c r="AO1751" s="1"/>
      <c r="AP1751" s="1"/>
      <c r="AQ1751" s="1"/>
    </row>
    <row r="1752" spans="1:43">
      <c r="A1752" s="1" t="s">
        <v>4773</v>
      </c>
      <c r="B1752" s="1" t="s">
        <v>4774</v>
      </c>
      <c r="C1752" s="3">
        <v>4.36986301369863</v>
      </c>
      <c r="D1752" s="4">
        <v>42642</v>
      </c>
      <c r="E1752" s="3">
        <v>7.3292537052</v>
      </c>
      <c r="F1752" s="5" t="s">
        <v>4775</v>
      </c>
      <c r="G1752" s="5">
        <v>818</v>
      </c>
      <c r="H1752" s="5" t="s">
        <v>93</v>
      </c>
      <c r="I1752" s="3">
        <v>1.9023639669884</v>
      </c>
      <c r="J1752" s="3">
        <v>81.65</v>
      </c>
      <c r="K1752" s="3">
        <v>0.372003306696064</v>
      </c>
      <c r="L1752" s="3">
        <v>87.4628344895937</v>
      </c>
      <c r="M1752" s="3">
        <v>-1.47416824452257</v>
      </c>
      <c r="N1752" s="3">
        <v>91.3173652694611</v>
      </c>
      <c r="O1752" s="3">
        <v>4.8427718212564</v>
      </c>
      <c r="P1752" s="3">
        <v>75.1509054325956</v>
      </c>
      <c r="Q1752" s="3">
        <v>10.0120809423135</v>
      </c>
      <c r="R1752" s="3">
        <v>59.9071207430341</v>
      </c>
      <c r="S1752" s="3">
        <v>38.1173570954593</v>
      </c>
      <c r="T1752" s="3">
        <v>54.6850185283219</v>
      </c>
      <c r="U1752" s="3">
        <v>69.9720018665422</v>
      </c>
      <c r="V1752" s="3">
        <v>54.9833887043189</v>
      </c>
      <c r="W1752" s="3">
        <v>42.7871422971384</v>
      </c>
      <c r="X1752" s="3">
        <v>66.0424469413233</v>
      </c>
      <c r="Y1752" s="3"/>
      <c r="Z1752" s="3"/>
      <c r="AA1752" s="3">
        <v>0.232544820647695</v>
      </c>
      <c r="AB1752" s="3">
        <v>0.183144547156558</v>
      </c>
      <c r="AC1752" s="3">
        <v>-20.7771683554895</v>
      </c>
      <c r="AD1752" s="3">
        <v>0.605569400063566</v>
      </c>
      <c r="AE1752" s="5">
        <v>6</v>
      </c>
      <c r="AF1752" s="3">
        <v>1.03185694003283</v>
      </c>
      <c r="AG1752" s="3">
        <v>41.5154576695752</v>
      </c>
      <c r="AH1752" s="3">
        <v>30.5197544682626</v>
      </c>
      <c r="AI1752" s="3">
        <v>9.33559021738157</v>
      </c>
      <c r="AJ1752" s="3">
        <v>10.7256805031928</v>
      </c>
      <c r="AK1752" s="3"/>
      <c r="AL1752" s="3"/>
      <c r="AM1752" s="3">
        <v>5</v>
      </c>
      <c r="AN1752" s="5" t="s">
        <v>56</v>
      </c>
      <c r="AO1752" s="1"/>
      <c r="AP1752" s="1"/>
      <c r="AQ1752" s="1"/>
    </row>
    <row r="1753" spans="1:43">
      <c r="A1753" s="1" t="s">
        <v>4776</v>
      </c>
      <c r="B1753" s="1" t="s">
        <v>4777</v>
      </c>
      <c r="C1753" s="3">
        <v>4.37808219178082</v>
      </c>
      <c r="D1753" s="4">
        <v>42639</v>
      </c>
      <c r="E1753" s="3">
        <v>32.935472965</v>
      </c>
      <c r="F1753" s="5" t="s">
        <v>2817</v>
      </c>
      <c r="G1753" s="5">
        <v>1599</v>
      </c>
      <c r="H1753" s="5" t="s">
        <v>205</v>
      </c>
      <c r="I1753" s="3">
        <v>-0.248977414191723</v>
      </c>
      <c r="J1753" s="3">
        <v>68.9138576779026</v>
      </c>
      <c r="K1753" s="3">
        <v>-0.0445513677269959</v>
      </c>
      <c r="L1753" s="3">
        <v>67.7777777777778</v>
      </c>
      <c r="M1753" s="3">
        <v>-0.284444444444456</v>
      </c>
      <c r="N1753" s="3">
        <v>61.5671641791045</v>
      </c>
      <c r="O1753" s="3">
        <v>1.21808174681944</v>
      </c>
      <c r="P1753" s="3">
        <v>5.05836575875486</v>
      </c>
      <c r="Q1753" s="3">
        <v>1.27290782702898</v>
      </c>
      <c r="R1753" s="3">
        <v>25.6637168141593</v>
      </c>
      <c r="S1753" s="3">
        <v>1.13955106472634</v>
      </c>
      <c r="T1753" s="3">
        <v>67.3076923076923</v>
      </c>
      <c r="U1753" s="3">
        <v>7.9329374500762</v>
      </c>
      <c r="V1753" s="3">
        <v>3.7037037037037</v>
      </c>
      <c r="W1753" s="3">
        <v>21.8788715950511</v>
      </c>
      <c r="X1753" s="3">
        <v>4</v>
      </c>
      <c r="Y1753" s="3"/>
      <c r="Z1753" s="3"/>
      <c r="AA1753" s="3">
        <v>-0.0101905415862052</v>
      </c>
      <c r="AB1753" s="3">
        <v>0.368379010803228</v>
      </c>
      <c r="AC1753" s="3">
        <v>-5.08454952493326</v>
      </c>
      <c r="AD1753" s="3">
        <v>1.33832012656342</v>
      </c>
      <c r="AE1753" s="5">
        <v>3</v>
      </c>
      <c r="AF1753" s="3">
        <v>0.548658270500033</v>
      </c>
      <c r="AG1753" s="3">
        <v>3.43214402515739</v>
      </c>
      <c r="AH1753" s="3">
        <v>3.75050784725521</v>
      </c>
      <c r="AI1753" s="3">
        <v>6.71018529693037</v>
      </c>
      <c r="AJ1753" s="3">
        <v>3.89315119896858</v>
      </c>
      <c r="AK1753" s="3"/>
      <c r="AL1753" s="3"/>
      <c r="AM1753" s="3"/>
      <c r="AN1753" s="5" t="s">
        <v>46</v>
      </c>
      <c r="AO1753" s="1"/>
      <c r="AP1753" s="1"/>
      <c r="AQ1753" s="1"/>
    </row>
    <row r="1754" spans="1:43">
      <c r="A1754" s="1" t="s">
        <v>4778</v>
      </c>
      <c r="B1754" s="1" t="s">
        <v>4779</v>
      </c>
      <c r="C1754" s="3">
        <v>4.20547945205479</v>
      </c>
      <c r="D1754" s="4">
        <v>42702</v>
      </c>
      <c r="E1754" s="3">
        <v>24.5430767233</v>
      </c>
      <c r="F1754" s="5" t="s">
        <v>4780</v>
      </c>
      <c r="G1754" s="5">
        <v>514</v>
      </c>
      <c r="H1754" s="5" t="s">
        <v>93</v>
      </c>
      <c r="I1754" s="3">
        <v>9.57072809695624</v>
      </c>
      <c r="J1754" s="3">
        <v>32.25</v>
      </c>
      <c r="K1754" s="3">
        <v>1.48237007840282</v>
      </c>
      <c r="L1754" s="3">
        <v>53.9147670961348</v>
      </c>
      <c r="M1754" s="3">
        <v>5.64178039425566</v>
      </c>
      <c r="N1754" s="3">
        <v>25.6487025948104</v>
      </c>
      <c r="O1754" s="3">
        <v>19.7220116249684</v>
      </c>
      <c r="P1754" s="3">
        <v>24.0945674044266</v>
      </c>
      <c r="Q1754" s="3">
        <v>30.7301727468403</v>
      </c>
      <c r="R1754" s="3">
        <v>16.1506707946336</v>
      </c>
      <c r="S1754" s="3">
        <v>81.6069922563828</v>
      </c>
      <c r="T1754" s="3">
        <v>13.6580201164637</v>
      </c>
      <c r="U1754" s="3">
        <v>154.562063406771</v>
      </c>
      <c r="V1754" s="3">
        <v>18.6600221483942</v>
      </c>
      <c r="W1754" s="3">
        <v>126.32333269635</v>
      </c>
      <c r="X1754" s="3">
        <v>19.3508114856429</v>
      </c>
      <c r="Y1754" s="3"/>
      <c r="Z1754" s="3"/>
      <c r="AA1754" s="3">
        <v>0.340093602955665</v>
      </c>
      <c r="AB1754" s="3">
        <v>0.296707092174586</v>
      </c>
      <c r="AC1754" s="3">
        <v>-25.1077301908363</v>
      </c>
      <c r="AD1754" s="3">
        <v>1.24377270816646</v>
      </c>
      <c r="AE1754" s="5">
        <v>3</v>
      </c>
      <c r="AF1754" s="3">
        <v>2.19429444642569</v>
      </c>
      <c r="AG1754" s="3">
        <v>75.081765676183</v>
      </c>
      <c r="AH1754" s="3">
        <v>63.9214615279778</v>
      </c>
      <c r="AI1754" s="3">
        <v>29.3752360728257</v>
      </c>
      <c r="AJ1754" s="3">
        <v>25.8844889809011</v>
      </c>
      <c r="AK1754" s="3"/>
      <c r="AL1754" s="3"/>
      <c r="AM1754" s="3"/>
      <c r="AN1754" s="5" t="s">
        <v>51</v>
      </c>
      <c r="AO1754" s="1"/>
      <c r="AP1754" s="1"/>
      <c r="AQ1754" s="1"/>
    </row>
    <row r="1755" spans="1:43">
      <c r="A1755" s="1" t="s">
        <v>4781</v>
      </c>
      <c r="B1755" s="1" t="s">
        <v>4782</v>
      </c>
      <c r="C1755" s="3">
        <v>4.26027397260274</v>
      </c>
      <c r="D1755" s="4">
        <v>42682</v>
      </c>
      <c r="E1755" s="3">
        <v>8.1161974087</v>
      </c>
      <c r="F1755" s="5" t="s">
        <v>4783</v>
      </c>
      <c r="G1755" s="5">
        <v>1556</v>
      </c>
      <c r="H1755" s="5" t="s">
        <v>93</v>
      </c>
      <c r="I1755" s="3">
        <v>2.47513119761888</v>
      </c>
      <c r="J1755" s="3">
        <v>74.65</v>
      </c>
      <c r="K1755" s="3">
        <v>0.840141822105741</v>
      </c>
      <c r="L1755" s="3">
        <v>73.7859266600595</v>
      </c>
      <c r="M1755" s="3">
        <v>1.11291444470207</v>
      </c>
      <c r="N1755" s="3">
        <v>70.9580838323353</v>
      </c>
      <c r="O1755" s="3">
        <v>4.65562754979602</v>
      </c>
      <c r="P1755" s="3">
        <v>76.1066398390342</v>
      </c>
      <c r="Q1755" s="3">
        <v>8.7440777990192</v>
      </c>
      <c r="R1755" s="3">
        <v>65.4282765737874</v>
      </c>
      <c r="S1755" s="3">
        <v>19.8172096864707</v>
      </c>
      <c r="T1755" s="3">
        <v>77.6601376389624</v>
      </c>
      <c r="U1755" s="3">
        <v>31.5876956135549</v>
      </c>
      <c r="V1755" s="3">
        <v>82.5027685492802</v>
      </c>
      <c r="W1755" s="3">
        <v>36.2238493535772</v>
      </c>
      <c r="X1755" s="3">
        <v>74.4694132334582</v>
      </c>
      <c r="Y1755" s="3"/>
      <c r="Z1755" s="3"/>
      <c r="AA1755" s="3">
        <v>0.549348420609688</v>
      </c>
      <c r="AB1755" s="3">
        <v>0.879704237045816</v>
      </c>
      <c r="AC1755" s="3">
        <v>-1.78696566222844</v>
      </c>
      <c r="AD1755" s="3">
        <v>6.0622849743111</v>
      </c>
      <c r="AE1755" s="5">
        <v>1</v>
      </c>
      <c r="AF1755" s="3">
        <v>0.840910940746517</v>
      </c>
      <c r="AG1755" s="3">
        <v>17.9520153916683</v>
      </c>
      <c r="AH1755" s="3">
        <v>14.6922067557945</v>
      </c>
      <c r="AI1755" s="3">
        <v>10.6618519650672</v>
      </c>
      <c r="AJ1755" s="3">
        <v>9.70861558179827</v>
      </c>
      <c r="AK1755" s="3"/>
      <c r="AL1755" s="3"/>
      <c r="AM1755" s="3">
        <v>1</v>
      </c>
      <c r="AN1755" s="5" t="s">
        <v>56</v>
      </c>
      <c r="AO1755" s="1"/>
      <c r="AP1755" s="1"/>
      <c r="AQ1755" s="1"/>
    </row>
    <row r="1756" spans="1:43">
      <c r="A1756" s="1" t="s">
        <v>4784</v>
      </c>
      <c r="B1756" s="1" t="s">
        <v>4785</v>
      </c>
      <c r="C1756" s="3">
        <v>4.28219178082192</v>
      </c>
      <c r="D1756" s="4">
        <v>42674</v>
      </c>
      <c r="E1756" s="3">
        <v>83.9432031966</v>
      </c>
      <c r="F1756" s="5" t="s">
        <v>4786</v>
      </c>
      <c r="G1756" s="5">
        <v>885</v>
      </c>
      <c r="H1756" s="5" t="s">
        <v>50</v>
      </c>
      <c r="I1756" s="3">
        <v>-1.15712042317546</v>
      </c>
      <c r="J1756" s="3">
        <v>97.7668602054489</v>
      </c>
      <c r="K1756" s="3">
        <v>-0.548856548856546</v>
      </c>
      <c r="L1756" s="3">
        <v>98.539176626826</v>
      </c>
      <c r="M1756" s="3">
        <v>-1.49905279631002</v>
      </c>
      <c r="N1756" s="3">
        <v>98.1745325022262</v>
      </c>
      <c r="O1756" s="3">
        <v>-0.623234169852097</v>
      </c>
      <c r="P1756" s="3">
        <v>94.2896299680219</v>
      </c>
      <c r="Q1756" s="3">
        <v>0.571861071398529</v>
      </c>
      <c r="R1756" s="3">
        <v>84.4036697247707</v>
      </c>
      <c r="S1756" s="3">
        <v>2.29236164571037</v>
      </c>
      <c r="T1756" s="3">
        <v>31.1864406779661</v>
      </c>
      <c r="U1756" s="3">
        <v>7.21714183252646</v>
      </c>
      <c r="V1756" s="3">
        <v>26.2383900928793</v>
      </c>
      <c r="W1756" s="3">
        <v>15.9042450087226</v>
      </c>
      <c r="X1756" s="3">
        <v>22.3300970873786</v>
      </c>
      <c r="Y1756" s="3"/>
      <c r="Z1756" s="3"/>
      <c r="AA1756" s="3">
        <v>0.0433787710189847</v>
      </c>
      <c r="AB1756" s="3">
        <v>0.438041656652332</v>
      </c>
      <c r="AC1756" s="3">
        <v>-1.73534007730899</v>
      </c>
      <c r="AD1756" s="3">
        <v>2.90053618712457</v>
      </c>
      <c r="AE1756" s="5">
        <v>1</v>
      </c>
      <c r="AF1756" s="3">
        <v>0.427602990043137</v>
      </c>
      <c r="AG1756" s="3">
        <v>2.88840708039966</v>
      </c>
      <c r="AH1756" s="3">
        <v>3.80602962692167</v>
      </c>
      <c r="AI1756" s="3">
        <v>5.07731548952257</v>
      </c>
      <c r="AJ1756" s="3">
        <v>4.61831715516621</v>
      </c>
      <c r="AK1756" s="3"/>
      <c r="AL1756" s="3"/>
      <c r="AM1756" s="3">
        <v>1000</v>
      </c>
      <c r="AN1756" s="5" t="s">
        <v>56</v>
      </c>
      <c r="AO1756" s="1"/>
      <c r="AP1756" s="1"/>
      <c r="AQ1756" s="1"/>
    </row>
    <row r="1757" spans="1:43">
      <c r="A1757" s="1" t="s">
        <v>4787</v>
      </c>
      <c r="B1757" s="1" t="s">
        <v>4788</v>
      </c>
      <c r="C1757" s="3">
        <v>4.08493150684932</v>
      </c>
      <c r="D1757" s="4">
        <v>42746</v>
      </c>
      <c r="E1757" s="3">
        <v>0.0134776135</v>
      </c>
      <c r="F1757" s="5" t="s">
        <v>4526</v>
      </c>
      <c r="G1757" s="5">
        <v>950</v>
      </c>
      <c r="H1757" s="5" t="s">
        <v>50</v>
      </c>
      <c r="I1757" s="3">
        <v>-0.925572519083977</v>
      </c>
      <c r="J1757" s="3">
        <v>97.5435462259938</v>
      </c>
      <c r="K1757" s="3">
        <v>-0.076989702627257</v>
      </c>
      <c r="L1757" s="3">
        <v>86.9853917662683</v>
      </c>
      <c r="M1757" s="3">
        <v>-1.03888677087303</v>
      </c>
      <c r="N1757" s="3">
        <v>97.0614425645592</v>
      </c>
      <c r="O1757" s="3">
        <v>-0.278524779101034</v>
      </c>
      <c r="P1757" s="3">
        <v>92.1425308359982</v>
      </c>
      <c r="Q1757" s="3">
        <v>-0.935025283846966</v>
      </c>
      <c r="R1757" s="3">
        <v>96.3302752293578</v>
      </c>
      <c r="S1757" s="3">
        <v>-0.859352621025478</v>
      </c>
      <c r="T1757" s="3">
        <v>96.5536723163842</v>
      </c>
      <c r="U1757" s="3">
        <v>4.08317998550945</v>
      </c>
      <c r="V1757" s="3">
        <v>90.3250773993808</v>
      </c>
      <c r="W1757" s="3">
        <v>11.1932930947549</v>
      </c>
      <c r="X1757" s="3">
        <v>77.8856526429342</v>
      </c>
      <c r="Y1757" s="3"/>
      <c r="Z1757" s="3"/>
      <c r="AA1757" s="3">
        <v>-0.158294444960456</v>
      </c>
      <c r="AB1757" s="3">
        <v>0.317815495607125</v>
      </c>
      <c r="AC1757" s="3">
        <v>-3.17075445304485</v>
      </c>
      <c r="AD1757" s="3">
        <v>1.13325288743298</v>
      </c>
      <c r="AE1757" s="5">
        <v>4</v>
      </c>
      <c r="AF1757" s="3">
        <v>0.297553960428599</v>
      </c>
      <c r="AG1757" s="3">
        <v>0.197566608407529</v>
      </c>
      <c r="AH1757" s="3">
        <v>2.26825645256912</v>
      </c>
      <c r="AI1757" s="3">
        <v>3.78645437099545</v>
      </c>
      <c r="AJ1757" s="3"/>
      <c r="AK1757" s="3"/>
      <c r="AL1757" s="3"/>
      <c r="AM1757" s="3">
        <v>100</v>
      </c>
      <c r="AN1757" s="5" t="s">
        <v>56</v>
      </c>
      <c r="AO1757" s="1"/>
      <c r="AP1757" s="1"/>
      <c r="AQ1757" s="1"/>
    </row>
    <row r="1758" spans="1:43">
      <c r="A1758" s="1" t="s">
        <v>4789</v>
      </c>
      <c r="B1758" s="1" t="s">
        <v>4790</v>
      </c>
      <c r="C1758" s="3">
        <v>4.05205479452055</v>
      </c>
      <c r="D1758" s="4">
        <v>42758</v>
      </c>
      <c r="E1758" s="3">
        <v>1.0241798041</v>
      </c>
      <c r="F1758" s="5" t="s">
        <v>4791</v>
      </c>
      <c r="G1758" s="5">
        <v>360</v>
      </c>
      <c r="H1758" s="5" t="s">
        <v>213</v>
      </c>
      <c r="I1758" s="3">
        <v>-0.573230151905991</v>
      </c>
      <c r="J1758" s="3">
        <v>61.038961038961</v>
      </c>
      <c r="K1758" s="3">
        <v>0.0192215281114827</v>
      </c>
      <c r="L1758" s="3">
        <v>28.5714285714286</v>
      </c>
      <c r="M1758" s="3">
        <v>0.211844005777562</v>
      </c>
      <c r="N1758" s="3">
        <v>37.6623376623377</v>
      </c>
      <c r="O1758" s="3">
        <v>-1.5979576399395</v>
      </c>
      <c r="P1758" s="3">
        <v>82.4324324324324</v>
      </c>
      <c r="Q1758" s="3">
        <v>-6.21789672884563</v>
      </c>
      <c r="R1758" s="3">
        <v>94.5945945945946</v>
      </c>
      <c r="S1758" s="3">
        <v>-4.40014697776962</v>
      </c>
      <c r="T1758" s="3">
        <v>71.875</v>
      </c>
      <c r="U1758" s="3">
        <v>4.39362022269033</v>
      </c>
      <c r="V1758" s="3">
        <v>73.469387755102</v>
      </c>
      <c r="W1758" s="3">
        <v>12.7396815079623</v>
      </c>
      <c r="X1758" s="3">
        <v>32.6530612244898</v>
      </c>
      <c r="Y1758" s="3"/>
      <c r="Z1758" s="3"/>
      <c r="AA1758" s="3">
        <v>-0.207693981151248</v>
      </c>
      <c r="AB1758" s="3">
        <v>0.159632872981369</v>
      </c>
      <c r="AC1758" s="3">
        <v>-7.36240171551108</v>
      </c>
      <c r="AD1758" s="3">
        <v>0.552865109408185</v>
      </c>
      <c r="AE1758" s="5">
        <v>7</v>
      </c>
      <c r="AF1758" s="3">
        <v>0.34662970283841</v>
      </c>
      <c r="AG1758" s="3">
        <v>-3.39783933817284</v>
      </c>
      <c r="AH1758" s="3">
        <v>1.42551043630958</v>
      </c>
      <c r="AI1758" s="3">
        <v>3.05015398511963</v>
      </c>
      <c r="AJ1758" s="3"/>
      <c r="AK1758" s="3"/>
      <c r="AL1758" s="3"/>
      <c r="AM1758" s="3">
        <v>1000</v>
      </c>
      <c r="AN1758" s="5" t="s">
        <v>56</v>
      </c>
      <c r="AO1758" s="1"/>
      <c r="AP1758" s="1"/>
      <c r="AQ1758" s="1"/>
    </row>
    <row r="1759" spans="1:43">
      <c r="A1759" s="1" t="s">
        <v>4792</v>
      </c>
      <c r="B1759" s="1" t="s">
        <v>4793</v>
      </c>
      <c r="C1759" s="3">
        <v>3.96712328767123</v>
      </c>
      <c r="D1759" s="4">
        <v>42789</v>
      </c>
      <c r="E1759" s="3">
        <v>20.914797816</v>
      </c>
      <c r="F1759" s="5" t="s">
        <v>3500</v>
      </c>
      <c r="G1759" s="5">
        <v>754</v>
      </c>
      <c r="H1759" s="5" t="s">
        <v>64</v>
      </c>
      <c r="I1759" s="3">
        <v>0.266276309743924</v>
      </c>
      <c r="J1759" s="3">
        <v>55.8309037900875</v>
      </c>
      <c r="K1759" s="3">
        <v>0.0440775873612841</v>
      </c>
      <c r="L1759" s="3">
        <v>24.0524781341108</v>
      </c>
      <c r="M1759" s="3">
        <v>0.199794856538031</v>
      </c>
      <c r="N1759" s="3">
        <v>51.8950437317784</v>
      </c>
      <c r="O1759" s="3">
        <v>0.597934442258181</v>
      </c>
      <c r="P1759" s="3">
        <v>59.7953216374269</v>
      </c>
      <c r="Q1759" s="3">
        <v>1.14007197909716</v>
      </c>
      <c r="R1759" s="3">
        <v>49.112426035503</v>
      </c>
      <c r="S1759" s="3">
        <v>1.97147853990395</v>
      </c>
      <c r="T1759" s="3">
        <v>66.2668665667166</v>
      </c>
      <c r="U1759" s="3">
        <v>4.28917874376755</v>
      </c>
      <c r="V1759" s="3">
        <v>77.0061728395062</v>
      </c>
      <c r="W1759" s="3">
        <v>6.28440188297052</v>
      </c>
      <c r="X1759" s="3">
        <v>96.9135802469136</v>
      </c>
      <c r="Y1759" s="3"/>
      <c r="Z1759" s="3"/>
      <c r="AA1759" s="3">
        <v>-0.172400727478957</v>
      </c>
      <c r="AB1759" s="3">
        <v>-0.0655139759076784</v>
      </c>
      <c r="AC1759" s="3">
        <v>0</v>
      </c>
      <c r="AD1759" s="3"/>
      <c r="AE1759" s="5"/>
      <c r="AF1759" s="3">
        <v>0.167525412164032</v>
      </c>
      <c r="AG1759" s="3">
        <v>1.47308991357433</v>
      </c>
      <c r="AH1759" s="3">
        <v>1.5088917154803</v>
      </c>
      <c r="AI1759" s="3">
        <v>1.53444752238625</v>
      </c>
      <c r="AJ1759" s="3"/>
      <c r="AK1759" s="3"/>
      <c r="AL1759" s="3"/>
      <c r="AM1759" s="3">
        <v>50</v>
      </c>
      <c r="AN1759" s="5" t="s">
        <v>56</v>
      </c>
      <c r="AO1759" s="1"/>
      <c r="AP1759" s="1"/>
      <c r="AQ1759" s="1"/>
    </row>
    <row r="1760" spans="1:43">
      <c r="A1760" s="1" t="s">
        <v>4794</v>
      </c>
      <c r="B1760" s="1" t="s">
        <v>4795</v>
      </c>
      <c r="C1760" s="3">
        <v>3.82191780821918</v>
      </c>
      <c r="D1760" s="4">
        <v>42842</v>
      </c>
      <c r="E1760" s="3">
        <v>0.5631060017</v>
      </c>
      <c r="F1760" s="5" t="s">
        <v>4796</v>
      </c>
      <c r="G1760" s="5">
        <v>1396</v>
      </c>
      <c r="H1760" s="5" t="s">
        <v>50</v>
      </c>
      <c r="I1760" s="3">
        <v>0.0832716506291764</v>
      </c>
      <c r="J1760" s="3">
        <v>57.3916927199643</v>
      </c>
      <c r="K1760" s="3">
        <v>0</v>
      </c>
      <c r="L1760" s="3">
        <v>43.3820274457725</v>
      </c>
      <c r="M1760" s="3">
        <v>-0.0554374942252563</v>
      </c>
      <c r="N1760" s="3">
        <v>46.1709706144256</v>
      </c>
      <c r="O1760" s="3">
        <v>1.21643117806682</v>
      </c>
      <c r="P1760" s="3">
        <v>4.61397898583828</v>
      </c>
      <c r="Q1760" s="3">
        <v>2.39492616433171</v>
      </c>
      <c r="R1760" s="3">
        <v>2.36600676001931</v>
      </c>
      <c r="S1760" s="3">
        <v>1.59669390438622</v>
      </c>
      <c r="T1760" s="3">
        <v>64.0112994350282</v>
      </c>
      <c r="U1760" s="3">
        <v>3.32196626933407</v>
      </c>
      <c r="V1760" s="3">
        <v>93.343653250774</v>
      </c>
      <c r="W1760" s="3">
        <v>11.9935016373858</v>
      </c>
      <c r="X1760" s="3">
        <v>70.2265372168285</v>
      </c>
      <c r="Y1760" s="3"/>
      <c r="Z1760" s="3"/>
      <c r="AA1760" s="3">
        <v>0.00667669019296206</v>
      </c>
      <c r="AB1760" s="3">
        <v>0.0821028608279972</v>
      </c>
      <c r="AC1760" s="3">
        <v>-6.62142333088775</v>
      </c>
      <c r="AD1760" s="3">
        <v>0.580045259272259</v>
      </c>
      <c r="AE1760" s="5">
        <v>2</v>
      </c>
      <c r="AF1760" s="3">
        <v>0.319790431559833</v>
      </c>
      <c r="AG1760" s="3">
        <v>3.01382866991997</v>
      </c>
      <c r="AH1760" s="3">
        <v>2.07345617627281</v>
      </c>
      <c r="AI1760" s="3">
        <v>4.04670328484253</v>
      </c>
      <c r="AJ1760" s="3"/>
      <c r="AK1760" s="3"/>
      <c r="AL1760" s="3"/>
      <c r="AM1760" s="3"/>
      <c r="AN1760" s="5" t="s">
        <v>51</v>
      </c>
      <c r="AO1760" s="1"/>
      <c r="AP1760" s="1"/>
      <c r="AQ1760" s="1"/>
    </row>
    <row r="1761" spans="1:43">
      <c r="A1761" s="1" t="s">
        <v>4797</v>
      </c>
      <c r="B1761" s="1" t="s">
        <v>4798</v>
      </c>
      <c r="C1761" s="3">
        <v>4.31780821917808</v>
      </c>
      <c r="D1761" s="4">
        <v>42661</v>
      </c>
      <c r="E1761" s="3">
        <v>714.7737771474</v>
      </c>
      <c r="F1761" s="5" t="s">
        <v>4799</v>
      </c>
      <c r="G1761" s="5">
        <v>1577</v>
      </c>
      <c r="H1761" s="5" t="s">
        <v>64</v>
      </c>
      <c r="I1761" s="3">
        <v>0.302475281436484</v>
      </c>
      <c r="J1761" s="3">
        <v>10.6413994169096</v>
      </c>
      <c r="K1761" s="3">
        <v>0.0490423661241863</v>
      </c>
      <c r="L1761" s="3">
        <v>3.93586005830904</v>
      </c>
      <c r="M1761" s="3">
        <v>0.227798038704782</v>
      </c>
      <c r="N1761" s="3">
        <v>9.7667638483965</v>
      </c>
      <c r="O1761" s="3">
        <v>0.696046904386072</v>
      </c>
      <c r="P1761" s="3">
        <v>7.16374269005848</v>
      </c>
      <c r="Q1761" s="3">
        <v>1.31801819188772</v>
      </c>
      <c r="R1761" s="3">
        <v>4.28994082840237</v>
      </c>
      <c r="S1761" s="3">
        <v>2.2815112195831</v>
      </c>
      <c r="T1761" s="3">
        <v>17.3913043478261</v>
      </c>
      <c r="U1761" s="3">
        <v>5.04153161726572</v>
      </c>
      <c r="V1761" s="3">
        <v>18.0555555555556</v>
      </c>
      <c r="W1761" s="3">
        <v>8.87704825460058</v>
      </c>
      <c r="X1761" s="3">
        <v>19.4444444444444</v>
      </c>
      <c r="Y1761" s="3"/>
      <c r="Z1761" s="3"/>
      <c r="AA1761" s="3">
        <v>0.343475864638913</v>
      </c>
      <c r="AB1761" s="3">
        <v>3.62574989324322</v>
      </c>
      <c r="AC1761" s="3">
        <v>0</v>
      </c>
      <c r="AD1761" s="3"/>
      <c r="AE1761" s="5"/>
      <c r="AF1761" s="3">
        <v>0.234639383285712</v>
      </c>
      <c r="AG1761" s="3">
        <v>1.67046496342651</v>
      </c>
      <c r="AH1761" s="3">
        <v>1.82532971185141</v>
      </c>
      <c r="AI1761" s="3">
        <v>2.15141247520452</v>
      </c>
      <c r="AJ1761" s="3">
        <v>2.37116391749879</v>
      </c>
      <c r="AK1761" s="3"/>
      <c r="AL1761" s="3"/>
      <c r="AM1761" s="3">
        <v>500</v>
      </c>
      <c r="AN1761" s="5" t="s">
        <v>56</v>
      </c>
      <c r="AO1761" s="1"/>
      <c r="AP1761" s="1"/>
      <c r="AQ1761" s="1"/>
    </row>
    <row r="1762" spans="1:43">
      <c r="A1762" s="1" t="s">
        <v>4800</v>
      </c>
      <c r="B1762" s="1" t="s">
        <v>4801</v>
      </c>
      <c r="C1762" s="3">
        <v>4.26027397260274</v>
      </c>
      <c r="D1762" s="4">
        <v>42682</v>
      </c>
      <c r="E1762" s="3">
        <v>164.4654378038</v>
      </c>
      <c r="F1762" s="5" t="s">
        <v>1355</v>
      </c>
      <c r="G1762" s="5">
        <v>1556</v>
      </c>
      <c r="H1762" s="5" t="s">
        <v>50</v>
      </c>
      <c r="I1762" s="3">
        <v>-0.0271093855259406</v>
      </c>
      <c r="J1762" s="3">
        <v>72.3983921393479</v>
      </c>
      <c r="K1762" s="3">
        <v>-0.0298003377371631</v>
      </c>
      <c r="L1762" s="3">
        <v>71.9787516600266</v>
      </c>
      <c r="M1762" s="3">
        <v>-0.102639003517787</v>
      </c>
      <c r="N1762" s="3">
        <v>56.3223508459484</v>
      </c>
      <c r="O1762" s="3">
        <v>0.514362941063299</v>
      </c>
      <c r="P1762" s="3">
        <v>66.3316582914573</v>
      </c>
      <c r="Q1762" s="3">
        <v>0.859377916833533</v>
      </c>
      <c r="R1762" s="3">
        <v>73.7324963785611</v>
      </c>
      <c r="S1762" s="3">
        <v>1.71280342228367</v>
      </c>
      <c r="T1762" s="3">
        <v>58.5310734463277</v>
      </c>
      <c r="U1762" s="3">
        <v>5.25439954592566</v>
      </c>
      <c r="V1762" s="3">
        <v>75.2321981424149</v>
      </c>
      <c r="W1762" s="3">
        <v>11.6844986514272</v>
      </c>
      <c r="X1762" s="3">
        <v>73.0312837108954</v>
      </c>
      <c r="Y1762" s="3"/>
      <c r="Z1762" s="3"/>
      <c r="AA1762" s="3">
        <v>0.0295576141492025</v>
      </c>
      <c r="AB1762" s="3">
        <v>0.6208916076975</v>
      </c>
      <c r="AC1762" s="3">
        <v>-1.13604089747232</v>
      </c>
      <c r="AD1762" s="3">
        <v>3.29680789061922</v>
      </c>
      <c r="AE1762" s="5">
        <v>3</v>
      </c>
      <c r="AF1762" s="3">
        <v>0.307648233918109</v>
      </c>
      <c r="AG1762" s="3">
        <v>2.35972699136251</v>
      </c>
      <c r="AH1762" s="3">
        <v>2.68657211264738</v>
      </c>
      <c r="AI1762" s="3">
        <v>3.87429857698622</v>
      </c>
      <c r="AJ1762" s="3">
        <v>3.68869662618825</v>
      </c>
      <c r="AK1762" s="3"/>
      <c r="AL1762" s="3"/>
      <c r="AM1762" s="3"/>
      <c r="AN1762" s="5" t="s">
        <v>51</v>
      </c>
      <c r="AO1762" s="1"/>
      <c r="AP1762" s="1"/>
      <c r="AQ1762" s="1"/>
    </row>
    <row r="1763" spans="1:43">
      <c r="A1763" s="1" t="s">
        <v>4802</v>
      </c>
      <c r="B1763" s="1" t="s">
        <v>4803</v>
      </c>
      <c r="C1763" s="3">
        <v>4.36986301369863</v>
      </c>
      <c r="D1763" s="4">
        <v>42642</v>
      </c>
      <c r="E1763" s="3">
        <v>34.1314102632</v>
      </c>
      <c r="F1763" s="5" t="s">
        <v>510</v>
      </c>
      <c r="G1763" s="5">
        <v>1143</v>
      </c>
      <c r="H1763" s="5" t="s">
        <v>50</v>
      </c>
      <c r="I1763" s="3">
        <v>-0.0289687137891057</v>
      </c>
      <c r="J1763" s="3">
        <v>72.48771773113</v>
      </c>
      <c r="K1763" s="3">
        <v>0.00965996908811713</v>
      </c>
      <c r="L1763" s="3">
        <v>40.9915891987605</v>
      </c>
      <c r="M1763" s="3">
        <v>-0.221665381649964</v>
      </c>
      <c r="N1763" s="3">
        <v>76.0908281389136</v>
      </c>
      <c r="O1763" s="3">
        <v>0.926106453499699</v>
      </c>
      <c r="P1763" s="3">
        <v>13.01964367291</v>
      </c>
      <c r="Q1763" s="3">
        <v>1.23203285420945</v>
      </c>
      <c r="R1763" s="3">
        <v>35.8763882182521</v>
      </c>
      <c r="S1763" s="3">
        <v>1.68799293391697</v>
      </c>
      <c r="T1763" s="3">
        <v>59.8305084745763</v>
      </c>
      <c r="U1763" s="3">
        <v>6.18443231697916</v>
      </c>
      <c r="V1763" s="3">
        <v>50.7739938080495</v>
      </c>
      <c r="W1763" s="3">
        <v>13.8202245922856</v>
      </c>
      <c r="X1763" s="3">
        <v>46.8176914778857</v>
      </c>
      <c r="Y1763" s="3"/>
      <c r="Z1763" s="3"/>
      <c r="AA1763" s="3">
        <v>0.0170912631035987</v>
      </c>
      <c r="AB1763" s="3">
        <v>0.399001523043945</v>
      </c>
      <c r="AC1763" s="3">
        <v>-2.97426120114394</v>
      </c>
      <c r="AD1763" s="3">
        <v>1.47977509703438</v>
      </c>
      <c r="AE1763" s="5">
        <v>4</v>
      </c>
      <c r="AF1763" s="3">
        <v>0.357942132921659</v>
      </c>
      <c r="AG1763" s="3">
        <v>2.36274735972959</v>
      </c>
      <c r="AH1763" s="3">
        <v>3.10671634987258</v>
      </c>
      <c r="AI1763" s="3">
        <v>4.59422877822688</v>
      </c>
      <c r="AJ1763" s="3">
        <v>4.11721861507668</v>
      </c>
      <c r="AK1763" s="3"/>
      <c r="AL1763" s="3"/>
      <c r="AM1763" s="3">
        <v>1</v>
      </c>
      <c r="AN1763" s="5" t="s">
        <v>206</v>
      </c>
      <c r="AO1763" s="1"/>
      <c r="AP1763" s="1"/>
      <c r="AQ1763" s="1"/>
    </row>
    <row r="1764" spans="1:43">
      <c r="A1764" s="1" t="s">
        <v>4804</v>
      </c>
      <c r="B1764" s="1" t="s">
        <v>4805</v>
      </c>
      <c r="C1764" s="3">
        <v>4.28219178082192</v>
      </c>
      <c r="D1764" s="4">
        <v>42674</v>
      </c>
      <c r="E1764" s="3">
        <v>26.6277414189</v>
      </c>
      <c r="F1764" s="5" t="s">
        <v>2725</v>
      </c>
      <c r="G1764" s="5">
        <v>1564</v>
      </c>
      <c r="H1764" s="5" t="s">
        <v>93</v>
      </c>
      <c r="I1764" s="3">
        <v>8.17685499214161</v>
      </c>
      <c r="J1764" s="3">
        <v>38.25</v>
      </c>
      <c r="K1764" s="3">
        <v>2.99271510139792</v>
      </c>
      <c r="L1764" s="3">
        <v>28.4440039643211</v>
      </c>
      <c r="M1764" s="3">
        <v>4.37784340330434</v>
      </c>
      <c r="N1764" s="3">
        <v>33.1836327345309</v>
      </c>
      <c r="O1764" s="3">
        <v>14.2788482544676</v>
      </c>
      <c r="P1764" s="3">
        <v>40.2917505030181</v>
      </c>
      <c r="Q1764" s="3">
        <v>25.5399827205529</v>
      </c>
      <c r="R1764" s="3">
        <v>26.5737874097007</v>
      </c>
      <c r="S1764" s="3">
        <v>49.0483245953955</v>
      </c>
      <c r="T1764" s="3">
        <v>43.1445209105347</v>
      </c>
      <c r="U1764" s="3">
        <v>115.214350366165</v>
      </c>
      <c r="V1764" s="3">
        <v>35.6589147286822</v>
      </c>
      <c r="W1764" s="3">
        <v>85.5096106106816</v>
      </c>
      <c r="X1764" s="3">
        <v>38.0149812734082</v>
      </c>
      <c r="Y1764" s="3"/>
      <c r="Z1764" s="3"/>
      <c r="AA1764" s="3">
        <v>0.249425238103772</v>
      </c>
      <c r="AB1764" s="3">
        <v>0.194726388107013</v>
      </c>
      <c r="AC1764" s="3">
        <v>-30.6906676879867</v>
      </c>
      <c r="AD1764" s="3">
        <v>0.743763090751994</v>
      </c>
      <c r="AE1764" s="5">
        <v>5</v>
      </c>
      <c r="AF1764" s="3">
        <v>1.58300931368914</v>
      </c>
      <c r="AG1764" s="3">
        <v>47.9171570307367</v>
      </c>
      <c r="AH1764" s="3">
        <v>52.8480724994933</v>
      </c>
      <c r="AI1764" s="3">
        <v>22.3603301795435</v>
      </c>
      <c r="AJ1764" s="3">
        <v>28.7607360791555</v>
      </c>
      <c r="AK1764" s="3"/>
      <c r="AL1764" s="3"/>
      <c r="AM1764" s="3"/>
      <c r="AN1764" s="5" t="s">
        <v>51</v>
      </c>
      <c r="AO1764" s="1"/>
      <c r="AP1764" s="1"/>
      <c r="AQ1764" s="1"/>
    </row>
    <row r="1765" spans="1:43">
      <c r="A1765" s="1" t="s">
        <v>4806</v>
      </c>
      <c r="B1765" s="1" t="s">
        <v>4807</v>
      </c>
      <c r="C1765" s="3">
        <v>4.23561643835616</v>
      </c>
      <c r="D1765" s="4">
        <v>42691</v>
      </c>
      <c r="E1765" s="3">
        <v>3.1455008722</v>
      </c>
      <c r="F1765" s="5" t="s">
        <v>4808</v>
      </c>
      <c r="G1765" s="5">
        <v>1442</v>
      </c>
      <c r="H1765" s="5" t="s">
        <v>93</v>
      </c>
      <c r="I1765" s="3">
        <v>6.29921259842519</v>
      </c>
      <c r="J1765" s="3">
        <v>47.3</v>
      </c>
      <c r="K1765" s="3">
        <v>0.478468899521526</v>
      </c>
      <c r="L1765" s="3">
        <v>85.579781962339</v>
      </c>
      <c r="M1765" s="3">
        <v>3.61842105263157</v>
      </c>
      <c r="N1765" s="3">
        <v>37.9740518962076</v>
      </c>
      <c r="O1765" s="3">
        <v>10.2683780630105</v>
      </c>
      <c r="P1765" s="3">
        <v>49.3460764587525</v>
      </c>
      <c r="Q1765" s="3">
        <v>7.63097949886104</v>
      </c>
      <c r="R1765" s="3">
        <v>72.0330237358101</v>
      </c>
      <c r="S1765" s="3">
        <v>34.4238975817923</v>
      </c>
      <c r="T1765" s="3">
        <v>58.1259925886713</v>
      </c>
      <c r="U1765" s="3">
        <v>121.830985915493</v>
      </c>
      <c r="V1765" s="3">
        <v>32.3366555924695</v>
      </c>
      <c r="W1765" s="3">
        <v>89.37875751503</v>
      </c>
      <c r="X1765" s="3">
        <v>36.3920099875156</v>
      </c>
      <c r="Y1765" s="3"/>
      <c r="Z1765" s="3"/>
      <c r="AA1765" s="3">
        <v>0.141699328815844</v>
      </c>
      <c r="AB1765" s="3">
        <v>0.215671552191709</v>
      </c>
      <c r="AC1765" s="3">
        <v>-26.9230769230769</v>
      </c>
      <c r="AD1765" s="3">
        <v>0.879286234061662</v>
      </c>
      <c r="AE1765" s="5">
        <v>5</v>
      </c>
      <c r="AF1765" s="3">
        <v>1.78945041727987</v>
      </c>
      <c r="AG1765" s="3">
        <v>50.8973258804693</v>
      </c>
      <c r="AH1765" s="3">
        <v>49.406538588636</v>
      </c>
      <c r="AI1765" s="3">
        <v>20.8912671040934</v>
      </c>
      <c r="AJ1765" s="3">
        <v>18.4795562027797</v>
      </c>
      <c r="AK1765" s="3"/>
      <c r="AL1765" s="3"/>
      <c r="AM1765" s="3"/>
      <c r="AN1765" s="5" t="s">
        <v>46</v>
      </c>
      <c r="AO1765" s="1"/>
      <c r="AP1765" s="1"/>
      <c r="AQ1765" s="1"/>
    </row>
    <row r="1766" spans="1:43">
      <c r="A1766" s="1" t="s">
        <v>4809</v>
      </c>
      <c r="B1766" s="1" t="s">
        <v>4810</v>
      </c>
      <c r="C1766" s="3">
        <v>4.27123287671233</v>
      </c>
      <c r="D1766" s="4">
        <v>42678</v>
      </c>
      <c r="E1766" s="3">
        <v>15.9935650011</v>
      </c>
      <c r="F1766" s="5" t="s">
        <v>4811</v>
      </c>
      <c r="G1766" s="5">
        <v>1095</v>
      </c>
      <c r="H1766" s="5" t="s">
        <v>64</v>
      </c>
      <c r="I1766" s="3">
        <v>0.245692469751971</v>
      </c>
      <c r="J1766" s="3">
        <v>77.5510204081633</v>
      </c>
      <c r="K1766" s="3">
        <v>0.0345976678884886</v>
      </c>
      <c r="L1766" s="3">
        <v>87.1720116618076</v>
      </c>
      <c r="M1766" s="3">
        <v>0.183932817453741</v>
      </c>
      <c r="N1766" s="3">
        <v>75.5102040816327</v>
      </c>
      <c r="O1766" s="3">
        <v>0.591414793068515</v>
      </c>
      <c r="P1766" s="3">
        <v>64.327485380117</v>
      </c>
      <c r="Q1766" s="3">
        <v>1.12785082899685</v>
      </c>
      <c r="R1766" s="3">
        <v>52.5147928994083</v>
      </c>
      <c r="S1766" s="3">
        <v>1.89178343593669</v>
      </c>
      <c r="T1766" s="3">
        <v>76.6116941529235</v>
      </c>
      <c r="U1766" s="3">
        <v>4.15061293982575</v>
      </c>
      <c r="V1766" s="3">
        <v>83.9506172839506</v>
      </c>
      <c r="W1766" s="3">
        <v>7.40507233460461</v>
      </c>
      <c r="X1766" s="3">
        <v>84.2592592592593</v>
      </c>
      <c r="Y1766" s="3"/>
      <c r="Z1766" s="3"/>
      <c r="AA1766" s="3">
        <v>-0.0154571868344821</v>
      </c>
      <c r="AB1766" s="3">
        <v>0.956124155189237</v>
      </c>
      <c r="AC1766" s="3">
        <v>0</v>
      </c>
      <c r="AD1766" s="3"/>
      <c r="AE1766" s="5"/>
      <c r="AF1766" s="3">
        <v>0.197012502453491</v>
      </c>
      <c r="AG1766" s="3">
        <v>1.4938093486075</v>
      </c>
      <c r="AH1766" s="3">
        <v>1.54589316125728</v>
      </c>
      <c r="AI1766" s="3">
        <v>1.84877001454116</v>
      </c>
      <c r="AJ1766" s="3">
        <v>2.05682229354438</v>
      </c>
      <c r="AK1766" s="3"/>
      <c r="AL1766" s="3"/>
      <c r="AM1766" s="3">
        <v>500</v>
      </c>
      <c r="AN1766" s="5" t="s">
        <v>56</v>
      </c>
      <c r="AO1766" s="1"/>
      <c r="AP1766" s="1"/>
      <c r="AQ1766" s="1"/>
    </row>
    <row r="1767" spans="1:43">
      <c r="A1767" s="1" t="s">
        <v>4812</v>
      </c>
      <c r="B1767" s="1" t="s">
        <v>4813</v>
      </c>
      <c r="C1767" s="3">
        <v>4.23835616438356</v>
      </c>
      <c r="D1767" s="4">
        <v>42690</v>
      </c>
      <c r="E1767" s="3">
        <v>167.6088168904</v>
      </c>
      <c r="F1767" s="5" t="s">
        <v>4814</v>
      </c>
      <c r="G1767" s="5">
        <v>1548</v>
      </c>
      <c r="H1767" s="5" t="s">
        <v>50</v>
      </c>
      <c r="I1767" s="3">
        <v>0.00247785617773049</v>
      </c>
      <c r="J1767" s="3">
        <v>67.9767753461367</v>
      </c>
      <c r="K1767" s="3">
        <v>-0.0199183348271976</v>
      </c>
      <c r="L1767" s="3">
        <v>66.7109340416113</v>
      </c>
      <c r="M1767" s="3">
        <v>-0.0547645467164759</v>
      </c>
      <c r="N1767" s="3">
        <v>46.0819234194123</v>
      </c>
      <c r="O1767" s="3">
        <v>-0.34947607520992</v>
      </c>
      <c r="P1767" s="3">
        <v>92.8277752398355</v>
      </c>
      <c r="Q1767" s="3">
        <v>-0.130985889292835</v>
      </c>
      <c r="R1767" s="3">
        <v>92.9985514244326</v>
      </c>
      <c r="S1767" s="3">
        <v>0.539919195903827</v>
      </c>
      <c r="T1767" s="3">
        <v>90.1129943502825</v>
      </c>
      <c r="U1767" s="3">
        <v>4.23251314040817</v>
      </c>
      <c r="V1767" s="3">
        <v>88.8544891640867</v>
      </c>
      <c r="W1767" s="3">
        <v>10.2716477051369</v>
      </c>
      <c r="X1767" s="3">
        <v>84.6817691477886</v>
      </c>
      <c r="Y1767" s="3"/>
      <c r="Z1767" s="3"/>
      <c r="AA1767" s="3">
        <v>-0.0878361488463675</v>
      </c>
      <c r="AB1767" s="3">
        <v>0.321526928412756</v>
      </c>
      <c r="AC1767" s="3">
        <v>-1.95135746606335</v>
      </c>
      <c r="AD1767" s="3">
        <v>1.69460373983018</v>
      </c>
      <c r="AE1767" s="5">
        <v>3</v>
      </c>
      <c r="AF1767" s="3">
        <v>0.272568548060943</v>
      </c>
      <c r="AG1767" s="3">
        <v>1.27231676162147</v>
      </c>
      <c r="AH1767" s="3">
        <v>2.1828385282064</v>
      </c>
      <c r="AI1767" s="3">
        <v>3.4357339250539</v>
      </c>
      <c r="AJ1767" s="3">
        <v>3.41970169659906</v>
      </c>
      <c r="AK1767" s="3"/>
      <c r="AL1767" s="3"/>
      <c r="AM1767" s="3"/>
      <c r="AN1767" s="5" t="s">
        <v>51</v>
      </c>
      <c r="AO1767" s="1"/>
      <c r="AP1767" s="1"/>
      <c r="AQ1767" s="1"/>
    </row>
    <row r="1768" spans="1:43">
      <c r="A1768" s="1" t="s">
        <v>4815</v>
      </c>
      <c r="B1768" s="1" t="s">
        <v>4816</v>
      </c>
      <c r="C1768" s="3">
        <v>4.16164383561644</v>
      </c>
      <c r="D1768" s="4">
        <v>42718</v>
      </c>
      <c r="E1768" s="3">
        <v>9.1763068132</v>
      </c>
      <c r="F1768" s="5" t="s">
        <v>328</v>
      </c>
      <c r="G1768" s="5">
        <v>1520</v>
      </c>
      <c r="H1768" s="5" t="s">
        <v>45</v>
      </c>
      <c r="I1768" s="3">
        <v>1.30170060885996</v>
      </c>
      <c r="J1768" s="3">
        <v>44.9044585987261</v>
      </c>
      <c r="K1768" s="3">
        <v>2.13801862828112</v>
      </c>
      <c r="L1768" s="3">
        <v>3.88198757763975</v>
      </c>
      <c r="M1768" s="3">
        <v>-2.51868812714662</v>
      </c>
      <c r="N1768" s="3">
        <v>92.3809523809524</v>
      </c>
      <c r="O1768" s="3">
        <v>2.1091986455982</v>
      </c>
      <c r="P1768" s="3">
        <v>48.3443708609272</v>
      </c>
      <c r="Q1768" s="3">
        <v>3.24536376604851</v>
      </c>
      <c r="R1768" s="3">
        <v>42.4657534246575</v>
      </c>
      <c r="S1768" s="3">
        <v>16.1717495987159</v>
      </c>
      <c r="T1768" s="3">
        <v>14.8775894538606</v>
      </c>
      <c r="U1768" s="3">
        <v>46.1825893758837</v>
      </c>
      <c r="V1768" s="3">
        <v>5.9447983014862</v>
      </c>
      <c r="W1768" s="3">
        <v>44.5620693098971</v>
      </c>
      <c r="X1768" s="3">
        <v>7.10900473933649</v>
      </c>
      <c r="Y1768" s="3"/>
      <c r="Z1768" s="3"/>
      <c r="AA1768" s="3">
        <v>0.0895115802642993</v>
      </c>
      <c r="AB1768" s="3">
        <v>0.155025197717711</v>
      </c>
      <c r="AC1768" s="3">
        <v>-13.0721416462611</v>
      </c>
      <c r="AD1768" s="3">
        <v>0.997979974889414</v>
      </c>
      <c r="AE1768" s="5">
        <v>4</v>
      </c>
      <c r="AF1768" s="3">
        <v>0.915883427485696</v>
      </c>
      <c r="AG1768" s="3">
        <v>13.5884449185909</v>
      </c>
      <c r="AH1768" s="3">
        <v>22.3019316876262</v>
      </c>
      <c r="AI1768" s="3">
        <v>12.1687521070416</v>
      </c>
      <c r="AJ1768" s="3">
        <v>9.30028078096328</v>
      </c>
      <c r="AK1768" s="3"/>
      <c r="AL1768" s="3"/>
      <c r="AM1768" s="3">
        <v>3000</v>
      </c>
      <c r="AN1768" s="5" t="s">
        <v>56</v>
      </c>
      <c r="AO1768" s="1"/>
      <c r="AP1768" s="1"/>
      <c r="AQ1768" s="1"/>
    </row>
    <row r="1769" spans="1:43">
      <c r="A1769" s="1" t="s">
        <v>4817</v>
      </c>
      <c r="B1769" s="1" t="s">
        <v>4818</v>
      </c>
      <c r="C1769" s="3">
        <v>4.32054794520548</v>
      </c>
      <c r="D1769" s="4">
        <v>42660</v>
      </c>
      <c r="E1769" s="3">
        <v>134.5306151872</v>
      </c>
      <c r="F1769" s="5" t="s">
        <v>1176</v>
      </c>
      <c r="G1769" s="5">
        <v>1346</v>
      </c>
      <c r="H1769" s="5" t="s">
        <v>64</v>
      </c>
      <c r="I1769" s="3">
        <v>0.287992561350113</v>
      </c>
      <c r="J1769" s="3">
        <v>24.198250728863</v>
      </c>
      <c r="K1769" s="3">
        <v>0.0414607099107311</v>
      </c>
      <c r="L1769" s="3">
        <v>46.6472303206997</v>
      </c>
      <c r="M1769" s="3">
        <v>0.215536215998552</v>
      </c>
      <c r="N1769" s="3">
        <v>24.0524781341108</v>
      </c>
      <c r="O1769" s="3">
        <v>0.650698265925983</v>
      </c>
      <c r="P1769" s="3">
        <v>27.4853801169591</v>
      </c>
      <c r="Q1769" s="3">
        <v>1.19122648439849</v>
      </c>
      <c r="R1769" s="3">
        <v>31.0650887573964</v>
      </c>
      <c r="S1769" s="3">
        <v>2.16993012072318</v>
      </c>
      <c r="T1769" s="3">
        <v>32.8335832083958</v>
      </c>
      <c r="U1769" s="3">
        <v>4.85149494547801</v>
      </c>
      <c r="V1769" s="3">
        <v>31.0185185185185</v>
      </c>
      <c r="W1769" s="3">
        <v>8.7846093003406</v>
      </c>
      <c r="X1769" s="3">
        <v>24.2283950617284</v>
      </c>
      <c r="Y1769" s="3"/>
      <c r="Z1769" s="3"/>
      <c r="AA1769" s="3">
        <v>0.209407042696444</v>
      </c>
      <c r="AB1769" s="3">
        <v>3.52742904384368</v>
      </c>
      <c r="AC1769" s="3">
        <v>0</v>
      </c>
      <c r="AD1769" s="3"/>
      <c r="AE1769" s="5"/>
      <c r="AF1769" s="3">
        <v>0.23310703529973</v>
      </c>
      <c r="AG1769" s="3">
        <v>1.61232113312844</v>
      </c>
      <c r="AH1769" s="3">
        <v>1.75127392622711</v>
      </c>
      <c r="AI1769" s="3">
        <v>2.13134948047036</v>
      </c>
      <c r="AJ1769" s="3">
        <v>2.33489463436012</v>
      </c>
      <c r="AK1769" s="3"/>
      <c r="AL1769" s="3"/>
      <c r="AM1769" s="3">
        <v>1000</v>
      </c>
      <c r="AN1769" s="5" t="s">
        <v>56</v>
      </c>
      <c r="AO1769" s="1"/>
      <c r="AP1769" s="1"/>
      <c r="AQ1769" s="1"/>
    </row>
    <row r="1770" spans="1:43">
      <c r="A1770" s="1" t="s">
        <v>4819</v>
      </c>
      <c r="B1770" s="1" t="s">
        <v>4820</v>
      </c>
      <c r="C1770" s="3">
        <v>3.95068493150685</v>
      </c>
      <c r="D1770" s="4">
        <v>42795</v>
      </c>
      <c r="E1770" s="3">
        <v>4.0915485913</v>
      </c>
      <c r="F1770" s="5" t="s">
        <v>4821</v>
      </c>
      <c r="G1770" s="5">
        <v>617</v>
      </c>
      <c r="H1770" s="5" t="s">
        <v>198</v>
      </c>
      <c r="I1770" s="3">
        <v>0.277352716143828</v>
      </c>
      <c r="J1770" s="3">
        <v>31.4814814814815</v>
      </c>
      <c r="K1770" s="3">
        <v>0.0477099236641092</v>
      </c>
      <c r="L1770" s="3">
        <v>22.8723404255319</v>
      </c>
      <c r="M1770" s="3">
        <v>0.152832171172032</v>
      </c>
      <c r="N1770" s="3">
        <v>24.4031830238727</v>
      </c>
      <c r="O1770" s="3">
        <v>0.60449050086354</v>
      </c>
      <c r="P1770" s="3">
        <v>57.4712643678161</v>
      </c>
      <c r="Q1770" s="3">
        <v>1.06998264893</v>
      </c>
      <c r="R1770" s="3">
        <v>64.5833333333333</v>
      </c>
      <c r="S1770" s="3">
        <v>2.24280838615308</v>
      </c>
      <c r="T1770" s="3">
        <v>49.2248062015504</v>
      </c>
      <c r="U1770" s="3">
        <v>4.9118923988212</v>
      </c>
      <c r="V1770" s="3">
        <v>88.1889763779528</v>
      </c>
      <c r="W1770" s="3">
        <v>-0.899780586434098</v>
      </c>
      <c r="X1770" s="3">
        <v>94.2857142857143</v>
      </c>
      <c r="Y1770" s="3"/>
      <c r="Z1770" s="3"/>
      <c r="AA1770" s="3">
        <v>0.171543360466196</v>
      </c>
      <c r="AB1770" s="3">
        <v>-0.11010114976351</v>
      </c>
      <c r="AC1770" s="3">
        <v>-9.11001461988304</v>
      </c>
      <c r="AD1770" s="3">
        <v>-0.0329618911600129</v>
      </c>
      <c r="AE1770" s="5">
        <v>4</v>
      </c>
      <c r="AF1770" s="3">
        <v>-0.0322530783140639</v>
      </c>
      <c r="AG1770" s="3">
        <v>2.52733805719612</v>
      </c>
      <c r="AH1770" s="3">
        <v>2.39082952165999</v>
      </c>
      <c r="AI1770" s="3">
        <v>-0.0575528253191848</v>
      </c>
      <c r="AJ1770" s="3"/>
      <c r="AK1770" s="3"/>
      <c r="AL1770" s="3"/>
      <c r="AM1770" s="3"/>
      <c r="AN1770" s="5" t="s">
        <v>46</v>
      </c>
      <c r="AO1770" s="1"/>
      <c r="AP1770" s="1"/>
      <c r="AQ1770" s="1"/>
    </row>
    <row r="1771" spans="1:43">
      <c r="A1771" s="1" t="s">
        <v>4822</v>
      </c>
      <c r="B1771" s="1" t="s">
        <v>4823</v>
      </c>
      <c r="C1771" s="3">
        <v>4.36986301369863</v>
      </c>
      <c r="D1771" s="4">
        <v>42642</v>
      </c>
      <c r="E1771" s="3">
        <v>9.8614281573</v>
      </c>
      <c r="F1771" s="5" t="s">
        <v>4184</v>
      </c>
      <c r="G1771" s="5">
        <v>685</v>
      </c>
      <c r="H1771" s="5" t="s">
        <v>50</v>
      </c>
      <c r="I1771" s="3">
        <v>1.0827067669173</v>
      </c>
      <c r="J1771" s="3">
        <v>1.38454667262171</v>
      </c>
      <c r="K1771" s="3">
        <v>-0.00743770918555696</v>
      </c>
      <c r="L1771" s="3">
        <v>56.2638335546702</v>
      </c>
      <c r="M1771" s="3">
        <v>0.953668243598411</v>
      </c>
      <c r="N1771" s="3">
        <v>0.890471950133571</v>
      </c>
      <c r="O1771" s="3">
        <v>1.671330257884</v>
      </c>
      <c r="P1771" s="3">
        <v>2.46687985381453</v>
      </c>
      <c r="Q1771" s="3">
        <v>2.28241022519781</v>
      </c>
      <c r="R1771" s="3">
        <v>2.60743602124578</v>
      </c>
      <c r="S1771" s="3">
        <v>3.8885692107914</v>
      </c>
      <c r="T1771" s="3">
        <v>4.85875706214689</v>
      </c>
      <c r="U1771" s="3">
        <v>10.2316434509036</v>
      </c>
      <c r="V1771" s="3">
        <v>5.3405572755418</v>
      </c>
      <c r="W1771" s="3">
        <v>19.4657722002744</v>
      </c>
      <c r="X1771" s="3">
        <v>5.71736785329018</v>
      </c>
      <c r="Y1771" s="3"/>
      <c r="Z1771" s="3"/>
      <c r="AA1771" s="3">
        <v>0.229917982001074</v>
      </c>
      <c r="AB1771" s="3">
        <v>1.31221818646516</v>
      </c>
      <c r="AC1771" s="3">
        <v>-0.711949201462389</v>
      </c>
      <c r="AD1771" s="3">
        <v>8.56305330223972</v>
      </c>
      <c r="AE1771" s="5">
        <v>2</v>
      </c>
      <c r="AF1771" s="3">
        <v>0.4939939050119</v>
      </c>
      <c r="AG1771" s="3">
        <v>5.86169863619734</v>
      </c>
      <c r="AH1771" s="3">
        <v>5.50409019403044</v>
      </c>
      <c r="AI1771" s="3">
        <v>6.26253621869837</v>
      </c>
      <c r="AJ1771" s="3">
        <v>5.22311958785149</v>
      </c>
      <c r="AK1771" s="3"/>
      <c r="AL1771" s="3"/>
      <c r="AM1771" s="3"/>
      <c r="AN1771" s="5" t="s">
        <v>51</v>
      </c>
      <c r="AO1771" s="1"/>
      <c r="AP1771" s="1"/>
      <c r="AQ1771" s="1"/>
    </row>
    <row r="1772" spans="1:43">
      <c r="A1772" s="1" t="s">
        <v>4824</v>
      </c>
      <c r="B1772" s="1" t="s">
        <v>4825</v>
      </c>
      <c r="C1772" s="3">
        <v>4.07945205479452</v>
      </c>
      <c r="D1772" s="4">
        <v>42748</v>
      </c>
      <c r="E1772" s="3">
        <v>55.3644303771</v>
      </c>
      <c r="F1772" s="5" t="s">
        <v>4717</v>
      </c>
      <c r="G1772" s="5">
        <v>1490</v>
      </c>
      <c r="H1772" s="5" t="s">
        <v>50</v>
      </c>
      <c r="I1772" s="3">
        <v>-0.168444693992129</v>
      </c>
      <c r="J1772" s="3">
        <v>85.3506029477445</v>
      </c>
      <c r="K1772" s="3">
        <v>-0.0187441424554773</v>
      </c>
      <c r="L1772" s="3">
        <v>62.4612660469234</v>
      </c>
      <c r="M1772" s="3">
        <v>-0.345632881830915</v>
      </c>
      <c r="N1772" s="3">
        <v>87.9786286731968</v>
      </c>
      <c r="O1772" s="3">
        <v>0.909676090603414</v>
      </c>
      <c r="P1772" s="3">
        <v>14.3901324805847</v>
      </c>
      <c r="Q1772" s="3">
        <v>1.21149024472055</v>
      </c>
      <c r="R1772" s="3">
        <v>38.5321100917431</v>
      </c>
      <c r="S1772" s="3">
        <v>2.1211943664328</v>
      </c>
      <c r="T1772" s="3">
        <v>38.8135593220339</v>
      </c>
      <c r="U1772" s="3">
        <v>5.9391166032878</v>
      </c>
      <c r="V1772" s="3">
        <v>57.3529411764706</v>
      </c>
      <c r="W1772" s="3">
        <v>12.3543384357992</v>
      </c>
      <c r="X1772" s="3">
        <v>66.1272923408846</v>
      </c>
      <c r="Y1772" s="3"/>
      <c r="Z1772" s="3"/>
      <c r="AA1772" s="3">
        <v>0.0475356311359728</v>
      </c>
      <c r="AB1772" s="3">
        <v>0.373510700074881</v>
      </c>
      <c r="AC1772" s="3">
        <v>-2.42664642459978</v>
      </c>
      <c r="AD1772" s="3">
        <v>1.62855428855638</v>
      </c>
      <c r="AE1772" s="5">
        <v>4</v>
      </c>
      <c r="AF1772" s="3">
        <v>0.328898680271543</v>
      </c>
      <c r="AG1772" s="3">
        <v>2.65665704048528</v>
      </c>
      <c r="AH1772" s="3">
        <v>3.06038295389712</v>
      </c>
      <c r="AI1772" s="3">
        <v>4.0989949269336</v>
      </c>
      <c r="AJ1772" s="3"/>
      <c r="AK1772" s="3"/>
      <c r="AL1772" s="3"/>
      <c r="AM1772" s="3"/>
      <c r="AN1772" s="5" t="s">
        <v>46</v>
      </c>
      <c r="AO1772" s="1"/>
      <c r="AP1772" s="1"/>
      <c r="AQ1772" s="1"/>
    </row>
    <row r="1773" spans="1:43">
      <c r="A1773" s="1" t="s">
        <v>4826</v>
      </c>
      <c r="B1773" s="1" t="s">
        <v>4827</v>
      </c>
      <c r="C1773" s="3">
        <v>4.36986301369863</v>
      </c>
      <c r="D1773" s="4">
        <v>42642</v>
      </c>
      <c r="E1773" s="3">
        <v>4.0117921696</v>
      </c>
      <c r="F1773" s="5" t="s">
        <v>2644</v>
      </c>
      <c r="G1773" s="5">
        <v>777</v>
      </c>
      <c r="H1773" s="5" t="s">
        <v>93</v>
      </c>
      <c r="I1773" s="3">
        <v>0.276285495011513</v>
      </c>
      <c r="J1773" s="3">
        <v>92.2</v>
      </c>
      <c r="K1773" s="3">
        <v>0.0229656281099273</v>
      </c>
      <c r="L1773" s="3">
        <v>93.7066402378593</v>
      </c>
      <c r="M1773" s="3">
        <v>0.137952176578777</v>
      </c>
      <c r="N1773" s="3">
        <v>84.0319361277445</v>
      </c>
      <c r="O1773" s="3">
        <v>0.554101893181451</v>
      </c>
      <c r="P1773" s="3">
        <v>94.2655935613682</v>
      </c>
      <c r="Q1773" s="3">
        <v>1.13003095975232</v>
      </c>
      <c r="R1773" s="3">
        <v>92.3632610939112</v>
      </c>
      <c r="S1773" s="3">
        <v>2.38207177558375</v>
      </c>
      <c r="T1773" s="3">
        <v>98.9941768131286</v>
      </c>
      <c r="U1773" s="3">
        <v>7.0632579482137</v>
      </c>
      <c r="V1773" s="3">
        <v>99.1694352159468</v>
      </c>
      <c r="W1773" s="3">
        <v>9.79843134734166</v>
      </c>
      <c r="X1773" s="3">
        <v>97.6903870162297</v>
      </c>
      <c r="Y1773" s="3"/>
      <c r="Z1773" s="3"/>
      <c r="AA1773" s="3">
        <v>0.149502644566917</v>
      </c>
      <c r="AB1773" s="3">
        <v>0.175691835555546</v>
      </c>
      <c r="AC1773" s="3">
        <v>-2.13836477987421</v>
      </c>
      <c r="AD1773" s="3">
        <v>1.4773249006504</v>
      </c>
      <c r="AE1773" s="5">
        <v>2</v>
      </c>
      <c r="AF1773" s="3">
        <v>0.257239373807729</v>
      </c>
      <c r="AG1773" s="3">
        <v>2.70787416980549</v>
      </c>
      <c r="AH1773" s="3">
        <v>3.56037633574635</v>
      </c>
      <c r="AI1773" s="3">
        <v>2.68152854078316</v>
      </c>
      <c r="AJ1773" s="3">
        <v>3.02167252295116</v>
      </c>
      <c r="AK1773" s="3"/>
      <c r="AL1773" s="3"/>
      <c r="AM1773" s="3">
        <v>300</v>
      </c>
      <c r="AN1773" s="5" t="s">
        <v>56</v>
      </c>
      <c r="AO1773" s="1"/>
      <c r="AP1773" s="1"/>
      <c r="AQ1773" s="1"/>
    </row>
    <row r="1774" spans="1:43">
      <c r="A1774" s="1" t="s">
        <v>4828</v>
      </c>
      <c r="B1774" s="1" t="s">
        <v>4829</v>
      </c>
      <c r="C1774" s="3">
        <v>4.21369863013699</v>
      </c>
      <c r="D1774" s="4">
        <v>42699</v>
      </c>
      <c r="E1774" s="3">
        <v>0.3242618362</v>
      </c>
      <c r="F1774" s="5" t="s">
        <v>4830</v>
      </c>
      <c r="G1774" s="5">
        <v>1312</v>
      </c>
      <c r="H1774" s="5" t="s">
        <v>93</v>
      </c>
      <c r="I1774" s="3">
        <v>1.78881080587753</v>
      </c>
      <c r="J1774" s="3">
        <v>82.95</v>
      </c>
      <c r="K1774" s="3">
        <v>-0.636999420909616</v>
      </c>
      <c r="L1774" s="3">
        <v>97.9682854311199</v>
      </c>
      <c r="M1774" s="3">
        <v>-0.254885301614275</v>
      </c>
      <c r="N1774" s="3">
        <v>87.1756487025948</v>
      </c>
      <c r="O1774" s="3">
        <v>3.77297045824609</v>
      </c>
      <c r="P1774" s="3">
        <v>82.1428571428571</v>
      </c>
      <c r="Q1774" s="3">
        <v>7.47289809684414</v>
      </c>
      <c r="R1774" s="3">
        <v>73.2714138286894</v>
      </c>
      <c r="S1774" s="3">
        <v>30.2692285230392</v>
      </c>
      <c r="T1774" s="3">
        <v>62.3080995235574</v>
      </c>
      <c r="U1774" s="3">
        <v>110.831758034026</v>
      </c>
      <c r="V1774" s="3">
        <v>37.0985603543743</v>
      </c>
      <c r="W1774" s="3">
        <v>92.4092124557923</v>
      </c>
      <c r="X1774" s="3">
        <v>34.3320848938826</v>
      </c>
      <c r="Y1774" s="3"/>
      <c r="Z1774" s="3"/>
      <c r="AA1774" s="3">
        <v>0.133540820764433</v>
      </c>
      <c r="AB1774" s="3">
        <v>0.198794218249112</v>
      </c>
      <c r="AC1774" s="3">
        <v>-25.8413557164452</v>
      </c>
      <c r="AD1774" s="3">
        <v>0.94143974782335</v>
      </c>
      <c r="AE1774" s="5">
        <v>5</v>
      </c>
      <c r="AF1774" s="3">
        <v>1.88936098887252</v>
      </c>
      <c r="AG1774" s="3">
        <v>39.2892546758441</v>
      </c>
      <c r="AH1774" s="3">
        <v>52.9830413847986</v>
      </c>
      <c r="AI1774" s="3">
        <v>22.8769307975482</v>
      </c>
      <c r="AJ1774" s="3">
        <v>24.4036290229701</v>
      </c>
      <c r="AK1774" s="3"/>
      <c r="AL1774" s="3"/>
      <c r="AM1774" s="3"/>
      <c r="AN1774" s="5" t="s">
        <v>51</v>
      </c>
      <c r="AO1774" s="1"/>
      <c r="AP1774" s="1"/>
      <c r="AQ1774" s="1"/>
    </row>
    <row r="1775" spans="1:43">
      <c r="A1775" s="1" t="s">
        <v>4831</v>
      </c>
      <c r="B1775" s="1" t="s">
        <v>4832</v>
      </c>
      <c r="C1775" s="3">
        <v>4.27671232876712</v>
      </c>
      <c r="D1775" s="4">
        <v>42676</v>
      </c>
      <c r="E1775" s="3">
        <v>5.449395402</v>
      </c>
      <c r="F1775" s="5" t="s">
        <v>1167</v>
      </c>
      <c r="G1775" s="5">
        <v>194</v>
      </c>
      <c r="H1775" s="5" t="s">
        <v>191</v>
      </c>
      <c r="I1775" s="3">
        <v>15.8822590938098</v>
      </c>
      <c r="J1775" s="3">
        <v>15.1898734177215</v>
      </c>
      <c r="K1775" s="3">
        <v>2.21643681396004</v>
      </c>
      <c r="L1775" s="3">
        <v>57.8767123287671</v>
      </c>
      <c r="M1775" s="3">
        <v>5.30627038782169</v>
      </c>
      <c r="N1775" s="3">
        <v>49.7297297297297</v>
      </c>
      <c r="O1775" s="3">
        <v>25.6878352656169</v>
      </c>
      <c r="P1775" s="3">
        <v>21.9047619047619</v>
      </c>
      <c r="Q1775" s="3">
        <v>34.7213205972364</v>
      </c>
      <c r="R1775" s="3">
        <v>24.7379454926625</v>
      </c>
      <c r="S1775" s="3">
        <v>73.8927459899449</v>
      </c>
      <c r="T1775" s="3">
        <v>38.2352941176471</v>
      </c>
      <c r="U1775" s="3">
        <v>116.433253873659</v>
      </c>
      <c r="V1775" s="3">
        <v>68.9149560117302</v>
      </c>
      <c r="W1775" s="3">
        <v>73.6433181926847</v>
      </c>
      <c r="X1775" s="3">
        <v>80.2120141342756</v>
      </c>
      <c r="Y1775" s="3"/>
      <c r="Z1775" s="3"/>
      <c r="AA1775" s="3">
        <v>0.3024038211548</v>
      </c>
      <c r="AB1775" s="3">
        <v>0.179281574229286</v>
      </c>
      <c r="AC1775" s="3">
        <v>-31.3653546808984</v>
      </c>
      <c r="AD1775" s="3">
        <v>0.642575043980959</v>
      </c>
      <c r="AE1775" s="5">
        <v>3</v>
      </c>
      <c r="AF1775" s="3">
        <v>1.43357561838254</v>
      </c>
      <c r="AG1775" s="3">
        <v>59.9732678156663</v>
      </c>
      <c r="AH1775" s="3">
        <v>49.6722928940092</v>
      </c>
      <c r="AI1775" s="3">
        <v>19.4514029831092</v>
      </c>
      <c r="AJ1775" s="3">
        <v>11.1840710512966</v>
      </c>
      <c r="AK1775" s="3"/>
      <c r="AL1775" s="3"/>
      <c r="AM1775" s="3">
        <v>100</v>
      </c>
      <c r="AN1775" s="5" t="s">
        <v>56</v>
      </c>
      <c r="AO1775" s="1"/>
      <c r="AP1775" s="1"/>
      <c r="AQ1775" s="1"/>
    </row>
    <row r="1776" spans="1:43">
      <c r="A1776" s="1" t="s">
        <v>4833</v>
      </c>
      <c r="B1776" s="1" t="s">
        <v>4834</v>
      </c>
      <c r="C1776" s="3">
        <v>4.15616438356164</v>
      </c>
      <c r="D1776" s="4">
        <v>42720</v>
      </c>
      <c r="E1776" s="3">
        <v>11.6753693092</v>
      </c>
      <c r="F1776" s="5" t="s">
        <v>4222</v>
      </c>
      <c r="G1776" s="5">
        <v>1518</v>
      </c>
      <c r="H1776" s="5" t="s">
        <v>50</v>
      </c>
      <c r="I1776" s="3">
        <v>0.29382957884427</v>
      </c>
      <c r="J1776" s="3">
        <v>19.562304600268</v>
      </c>
      <c r="K1776" s="3">
        <v>0.0977517106549425</v>
      </c>
      <c r="L1776" s="3">
        <v>3.40858787073926</v>
      </c>
      <c r="M1776" s="3">
        <v>0</v>
      </c>
      <c r="N1776" s="3">
        <v>34.1495992876224</v>
      </c>
      <c r="O1776" s="3">
        <v>0.392156862745085</v>
      </c>
      <c r="P1776" s="3">
        <v>74.0520785746916</v>
      </c>
      <c r="Q1776" s="3">
        <v>0.195694716242655</v>
      </c>
      <c r="R1776" s="3">
        <v>89.3288266537904</v>
      </c>
      <c r="S1776" s="3">
        <v>0.769971027830459</v>
      </c>
      <c r="T1776" s="3">
        <v>86.5536723163842</v>
      </c>
      <c r="U1776" s="3">
        <v>6.55115476564653</v>
      </c>
      <c r="V1776" s="3">
        <v>41.640866873065</v>
      </c>
      <c r="W1776" s="3">
        <v>14.9992146083143</v>
      </c>
      <c r="X1776" s="3">
        <v>30.8522114347357</v>
      </c>
      <c r="Y1776" s="3"/>
      <c r="Z1776" s="3"/>
      <c r="AA1776" s="3">
        <v>-0.0497547511480184</v>
      </c>
      <c r="AB1776" s="3">
        <v>0.443042355831311</v>
      </c>
      <c r="AC1776" s="3">
        <v>-2.47147564240824</v>
      </c>
      <c r="AD1776" s="3">
        <v>1.92590164404963</v>
      </c>
      <c r="AE1776" s="5">
        <v>3</v>
      </c>
      <c r="AF1776" s="3">
        <v>0.387446711069915</v>
      </c>
      <c r="AG1776" s="3">
        <v>1.73919110176897</v>
      </c>
      <c r="AH1776" s="3">
        <v>3.42846557834686</v>
      </c>
      <c r="AI1776" s="3">
        <v>4.87432559940644</v>
      </c>
      <c r="AJ1776" s="3">
        <v>4.75909377003207</v>
      </c>
      <c r="AK1776" s="3"/>
      <c r="AL1776" s="3"/>
      <c r="AM1776" s="3">
        <v>1</v>
      </c>
      <c r="AN1776" s="5" t="s">
        <v>56</v>
      </c>
      <c r="AO1776" s="1"/>
      <c r="AP1776" s="1"/>
      <c r="AQ1776" s="1"/>
    </row>
    <row r="1777" spans="1:43">
      <c r="A1777" s="1" t="s">
        <v>4835</v>
      </c>
      <c r="B1777" s="1" t="s">
        <v>4836</v>
      </c>
      <c r="C1777" s="3">
        <v>4.32054794520548</v>
      </c>
      <c r="D1777" s="4">
        <v>42660</v>
      </c>
      <c r="E1777" s="3">
        <v>49.3648455561</v>
      </c>
      <c r="F1777" s="5" t="s">
        <v>1914</v>
      </c>
      <c r="G1777" s="5">
        <v>77</v>
      </c>
      <c r="H1777" s="5" t="s">
        <v>50</v>
      </c>
      <c r="I1777" s="3">
        <v>0</v>
      </c>
      <c r="J1777" s="3">
        <v>68.0214381420277</v>
      </c>
      <c r="K1777" s="3">
        <v>0.00958037938300686</v>
      </c>
      <c r="L1777" s="3">
        <v>41.5227976980965</v>
      </c>
      <c r="M1777" s="3">
        <v>-0.105263157894728</v>
      </c>
      <c r="N1777" s="3">
        <v>56.7230632235085</v>
      </c>
      <c r="O1777" s="3">
        <v>0.5974751855064</v>
      </c>
      <c r="P1777" s="3">
        <v>59.5705801735952</v>
      </c>
      <c r="Q1777" s="3">
        <v>0.85015940488842</v>
      </c>
      <c r="R1777" s="3">
        <v>74.2636407532593</v>
      </c>
      <c r="S1777" s="3">
        <v>1.2119449292224</v>
      </c>
      <c r="T1777" s="3">
        <v>76.7796610169491</v>
      </c>
      <c r="U1777" s="3">
        <v>4.53434232831325</v>
      </c>
      <c r="V1777" s="3">
        <v>85.9133126934985</v>
      </c>
      <c r="W1777" s="3">
        <v>11.6364416170192</v>
      </c>
      <c r="X1777" s="3">
        <v>73.6785329018339</v>
      </c>
      <c r="Y1777" s="3"/>
      <c r="Z1777" s="3"/>
      <c r="AA1777" s="3">
        <v>-0.0234558164089333</v>
      </c>
      <c r="AB1777" s="3">
        <v>0.411042854449529</v>
      </c>
      <c r="AC1777" s="3">
        <v>-1.84393118524857</v>
      </c>
      <c r="AD1777" s="3">
        <v>2.02309789803292</v>
      </c>
      <c r="AE1777" s="5">
        <v>4</v>
      </c>
      <c r="AF1777" s="3">
        <v>0.306807320280158</v>
      </c>
      <c r="AG1777" s="3">
        <v>1.91095052343913</v>
      </c>
      <c r="AH1777" s="3">
        <v>2.43253556004679</v>
      </c>
      <c r="AI1777" s="3">
        <v>3.86510782415166</v>
      </c>
      <c r="AJ1777" s="3">
        <v>3.45469057774617</v>
      </c>
      <c r="AK1777" s="3"/>
      <c r="AL1777" s="3"/>
      <c r="AM1777" s="3"/>
      <c r="AN1777" s="5" t="s">
        <v>46</v>
      </c>
      <c r="AO1777" s="1"/>
      <c r="AP1777" s="1"/>
      <c r="AQ1777" s="1"/>
    </row>
    <row r="1778" spans="1:43">
      <c r="A1778" s="1" t="s">
        <v>4837</v>
      </c>
      <c r="B1778" s="1" t="s">
        <v>4838</v>
      </c>
      <c r="C1778" s="3">
        <v>3.84931506849315</v>
      </c>
      <c r="D1778" s="4">
        <v>42832</v>
      </c>
      <c r="E1778" s="3">
        <v>16.4389693494</v>
      </c>
      <c r="F1778" s="5" t="s">
        <v>4839</v>
      </c>
      <c r="G1778" s="5">
        <v>287</v>
      </c>
      <c r="H1778" s="5" t="s">
        <v>50</v>
      </c>
      <c r="I1778" s="3">
        <v>-5.912373615792</v>
      </c>
      <c r="J1778" s="3">
        <v>99.910674408218</v>
      </c>
      <c r="K1778" s="3">
        <v>-2.50449012173218</v>
      </c>
      <c r="L1778" s="3">
        <v>99.9557326250553</v>
      </c>
      <c r="M1778" s="3">
        <v>-6.13832853025935</v>
      </c>
      <c r="N1778" s="3">
        <v>100</v>
      </c>
      <c r="O1778" s="3">
        <v>-6.05710989327949</v>
      </c>
      <c r="P1778" s="3">
        <v>99.6345363179534</v>
      </c>
      <c r="Q1778" s="3">
        <v>-5.21874090600446</v>
      </c>
      <c r="R1778" s="3">
        <v>99.5654273297924</v>
      </c>
      <c r="S1778" s="3">
        <v>-3.27931537697845</v>
      </c>
      <c r="T1778" s="3">
        <v>99.3785310734463</v>
      </c>
      <c r="U1778" s="3">
        <v>1.00923483448386</v>
      </c>
      <c r="V1778" s="3">
        <v>96.9814241486068</v>
      </c>
      <c r="W1778" s="3">
        <v>7.63491457061838</v>
      </c>
      <c r="X1778" s="3">
        <v>93.7432578209277</v>
      </c>
      <c r="Y1778" s="3"/>
      <c r="Z1778" s="3"/>
      <c r="AA1778" s="3">
        <v>-0.150569912883953</v>
      </c>
      <c r="AB1778" s="3">
        <v>0.0587295566030449</v>
      </c>
      <c r="AC1778" s="3">
        <v>-6.13832853025935</v>
      </c>
      <c r="AD1778" s="3">
        <v>0.403731296645856</v>
      </c>
      <c r="AE1778" s="5">
        <v>2</v>
      </c>
      <c r="AF1778" s="3">
        <v>0.28064858092212</v>
      </c>
      <c r="AG1778" s="3">
        <v>-2.83493008612984</v>
      </c>
      <c r="AH1778" s="3">
        <v>0.975067964275933</v>
      </c>
      <c r="AI1778" s="3">
        <v>2.74637036575123</v>
      </c>
      <c r="AJ1778" s="3"/>
      <c r="AK1778" s="3"/>
      <c r="AL1778" s="3"/>
      <c r="AM1778" s="3"/>
      <c r="AN1778" s="5" t="s">
        <v>51</v>
      </c>
      <c r="AO1778" s="1"/>
      <c r="AP1778" s="1"/>
      <c r="AQ1778" s="1"/>
    </row>
    <row r="1779" spans="1:43">
      <c r="A1779" s="1" t="s">
        <v>4840</v>
      </c>
      <c r="B1779" s="1" t="s">
        <v>4841</v>
      </c>
      <c r="C1779" s="3">
        <v>4.12602739726027</v>
      </c>
      <c r="D1779" s="4">
        <v>42731</v>
      </c>
      <c r="E1779" s="3">
        <v>184.2044797855</v>
      </c>
      <c r="F1779" s="5" t="s">
        <v>760</v>
      </c>
      <c r="G1779" s="5">
        <v>1507</v>
      </c>
      <c r="H1779" s="5" t="s">
        <v>64</v>
      </c>
      <c r="I1779" s="3">
        <v>0.227485766839304</v>
      </c>
      <c r="J1779" s="3">
        <v>89.2128279883382</v>
      </c>
      <c r="K1779" s="3">
        <v>0.0375614895226418</v>
      </c>
      <c r="L1779" s="3">
        <v>75.2186588921283</v>
      </c>
      <c r="M1779" s="3">
        <v>0.16558112409613</v>
      </c>
      <c r="N1779" s="3">
        <v>91.1078717201166</v>
      </c>
      <c r="O1779" s="3">
        <v>0.542307364422397</v>
      </c>
      <c r="P1779" s="3">
        <v>84.2105263157895</v>
      </c>
      <c r="Q1779" s="3">
        <v>1.06658882598549</v>
      </c>
      <c r="R1779" s="3">
        <v>73.2248520710059</v>
      </c>
      <c r="S1779" s="3">
        <v>1.9138917993249</v>
      </c>
      <c r="T1779" s="3">
        <v>74.9625187406297</v>
      </c>
      <c r="U1779" s="3">
        <v>4.44508750181165</v>
      </c>
      <c r="V1779" s="3">
        <v>66.5123456790123</v>
      </c>
      <c r="W1779" s="3">
        <v>7.87519842891208</v>
      </c>
      <c r="X1779" s="3">
        <v>68.6728395061728</v>
      </c>
      <c r="Y1779" s="3"/>
      <c r="Z1779" s="3"/>
      <c r="AA1779" s="3">
        <v>-0.242335708831169</v>
      </c>
      <c r="AB1779" s="3">
        <v>1.65632097674633</v>
      </c>
      <c r="AC1779" s="3">
        <v>0</v>
      </c>
      <c r="AD1779" s="3"/>
      <c r="AE1779" s="5"/>
      <c r="AF1779" s="3">
        <v>0.20914500878737</v>
      </c>
      <c r="AG1779" s="3">
        <v>1.41776627121202</v>
      </c>
      <c r="AH1779" s="3">
        <v>1.61734103941082</v>
      </c>
      <c r="AI1779" s="3">
        <v>1.91877098987638</v>
      </c>
      <c r="AJ1779" s="3">
        <v>2.20922241507571</v>
      </c>
      <c r="AK1779" s="3"/>
      <c r="AL1779" s="3"/>
      <c r="AM1779" s="3"/>
      <c r="AN1779" s="5" t="s">
        <v>46</v>
      </c>
      <c r="AO1779" s="1"/>
      <c r="AP1779" s="1"/>
      <c r="AQ1779" s="1"/>
    </row>
    <row r="1780" spans="1:43">
      <c r="A1780" s="1" t="s">
        <v>4842</v>
      </c>
      <c r="B1780" s="1" t="s">
        <v>4843</v>
      </c>
      <c r="C1780" s="3">
        <v>4.18082191780822</v>
      </c>
      <c r="D1780" s="4">
        <v>42711</v>
      </c>
      <c r="E1780" s="3">
        <v>5.3474373346</v>
      </c>
      <c r="F1780" s="5" t="s">
        <v>4844</v>
      </c>
      <c r="G1780" s="5">
        <v>1527</v>
      </c>
      <c r="H1780" s="5" t="s">
        <v>50</v>
      </c>
      <c r="I1780" s="3">
        <v>-0.113668655868158</v>
      </c>
      <c r="J1780" s="3">
        <v>81.5096025011166</v>
      </c>
      <c r="K1780" s="3">
        <v>-0.0758078271581509</v>
      </c>
      <c r="L1780" s="3">
        <v>86.7640548915449</v>
      </c>
      <c r="M1780" s="3">
        <v>-0.311968235961444</v>
      </c>
      <c r="N1780" s="3">
        <v>85.8860195903829</v>
      </c>
      <c r="O1780" s="3">
        <v>0.745199197477794</v>
      </c>
      <c r="P1780" s="3">
        <v>39.8812243033349</v>
      </c>
      <c r="Q1780" s="3">
        <v>1.16078280890253</v>
      </c>
      <c r="R1780" s="3">
        <v>45.0989859971028</v>
      </c>
      <c r="S1780" s="3">
        <v>2.06726586074193</v>
      </c>
      <c r="T1780" s="3">
        <v>41.1299435028249</v>
      </c>
      <c r="U1780" s="3">
        <v>7.69025345366032</v>
      </c>
      <c r="V1780" s="3">
        <v>20.1238390092879</v>
      </c>
      <c r="W1780" s="3">
        <v>13.4415056210581</v>
      </c>
      <c r="X1780" s="3">
        <v>53.3980582524272</v>
      </c>
      <c r="Y1780" s="3"/>
      <c r="Z1780" s="3"/>
      <c r="AA1780" s="3">
        <v>0.05158818518282</v>
      </c>
      <c r="AB1780" s="3">
        <v>0.45222401390263</v>
      </c>
      <c r="AC1780" s="3">
        <v>-1.98480531813865</v>
      </c>
      <c r="AD1780" s="3">
        <v>2.1591675798756</v>
      </c>
      <c r="AE1780" s="5">
        <v>4</v>
      </c>
      <c r="AF1780" s="3">
        <v>0.355753373471004</v>
      </c>
      <c r="AG1780" s="3">
        <v>2.95865347162079</v>
      </c>
      <c r="AH1780" s="3">
        <v>3.87729567790669</v>
      </c>
      <c r="AI1780" s="3">
        <v>4.45687984474128</v>
      </c>
      <c r="AJ1780" s="3">
        <v>4.34109048944606</v>
      </c>
      <c r="AK1780" s="3"/>
      <c r="AL1780" s="3"/>
      <c r="AM1780" s="3"/>
      <c r="AN1780" s="5" t="s">
        <v>46</v>
      </c>
      <c r="AO1780" s="1"/>
      <c r="AP1780" s="1"/>
      <c r="AQ1780" s="1"/>
    </row>
    <row r="1781" spans="1:43">
      <c r="A1781" s="1" t="s">
        <v>4845</v>
      </c>
      <c r="B1781" s="1" t="s">
        <v>4846</v>
      </c>
      <c r="C1781" s="3">
        <v>4.27671232876712</v>
      </c>
      <c r="D1781" s="4">
        <v>42676</v>
      </c>
      <c r="E1781" s="3">
        <v>5.105333026</v>
      </c>
      <c r="F1781" s="5" t="s">
        <v>4847</v>
      </c>
      <c r="G1781" s="5">
        <v>1562</v>
      </c>
      <c r="H1781" s="5" t="s">
        <v>50</v>
      </c>
      <c r="I1781" s="3">
        <v>-0.121401318071458</v>
      </c>
      <c r="J1781" s="3">
        <v>82.5368468066101</v>
      </c>
      <c r="K1781" s="3">
        <v>-0.0607375271149902</v>
      </c>
      <c r="L1781" s="3">
        <v>83.709606020363</v>
      </c>
      <c r="M1781" s="3">
        <v>-0.23386747509747</v>
      </c>
      <c r="N1781" s="3">
        <v>77.560106856634</v>
      </c>
      <c r="O1781" s="3">
        <v>0.717033927946833</v>
      </c>
      <c r="P1781" s="3">
        <v>44.0383736866149</v>
      </c>
      <c r="Q1781" s="3">
        <v>0.664219542038084</v>
      </c>
      <c r="R1781" s="3">
        <v>81.7962337035249</v>
      </c>
      <c r="S1781" s="3">
        <v>0.208804593701057</v>
      </c>
      <c r="T1781" s="3">
        <v>92.5423728813559</v>
      </c>
      <c r="U1781" s="3">
        <v>5.65972724644137</v>
      </c>
      <c r="V1781" s="3">
        <v>65.3250773993808</v>
      </c>
      <c r="W1781" s="3">
        <v>9.91472155344368</v>
      </c>
      <c r="X1781" s="3">
        <v>86.5156418554477</v>
      </c>
      <c r="Y1781" s="3"/>
      <c r="Z1781" s="3"/>
      <c r="AA1781" s="3">
        <v>-0.146712691735815</v>
      </c>
      <c r="AB1781" s="3">
        <v>0.229147520959308</v>
      </c>
      <c r="AC1781" s="3">
        <v>-2.02592497210061</v>
      </c>
      <c r="AD1781" s="3">
        <v>1.57725472156655</v>
      </c>
      <c r="AE1781" s="5">
        <v>4</v>
      </c>
      <c r="AF1781" s="3">
        <v>0.262928000396444</v>
      </c>
      <c r="AG1781" s="3">
        <v>1.08795828637389</v>
      </c>
      <c r="AH1781" s="3">
        <v>2.95175027942778</v>
      </c>
      <c r="AI1781" s="3">
        <v>3.28416730180727</v>
      </c>
      <c r="AJ1781" s="3">
        <v>2.06475876983208</v>
      </c>
      <c r="AK1781" s="3"/>
      <c r="AL1781" s="3"/>
      <c r="AM1781" s="3"/>
      <c r="AN1781" s="5" t="s">
        <v>46</v>
      </c>
      <c r="AO1781" s="1"/>
      <c r="AP1781" s="1"/>
      <c r="AQ1781" s="1"/>
    </row>
    <row r="1782" spans="1:43">
      <c r="A1782" s="1" t="s">
        <v>4848</v>
      </c>
      <c r="B1782" s="1" t="s">
        <v>4849</v>
      </c>
      <c r="C1782" s="3">
        <v>4.23561643835616</v>
      </c>
      <c r="D1782" s="4">
        <v>42691</v>
      </c>
      <c r="E1782" s="3">
        <v>168.5582434823</v>
      </c>
      <c r="F1782" s="5" t="s">
        <v>2265</v>
      </c>
      <c r="G1782" s="5">
        <v>1547</v>
      </c>
      <c r="H1782" s="5" t="s">
        <v>50</v>
      </c>
      <c r="I1782" s="3">
        <v>-0.0758918710295934</v>
      </c>
      <c r="J1782" s="3">
        <v>76.7753461366681</v>
      </c>
      <c r="K1782" s="3">
        <v>-0.0199401794616102</v>
      </c>
      <c r="L1782" s="3">
        <v>66.8437361664453</v>
      </c>
      <c r="M1782" s="3">
        <v>-0.104338665904029</v>
      </c>
      <c r="N1782" s="3">
        <v>56.5004452359751</v>
      </c>
      <c r="O1782" s="3">
        <v>-0.151714015109244</v>
      </c>
      <c r="P1782" s="3">
        <v>91.0918227501142</v>
      </c>
      <c r="Q1782" s="3">
        <v>0.104648073288638</v>
      </c>
      <c r="R1782" s="3">
        <v>89.9565427329792</v>
      </c>
      <c r="S1782" s="3">
        <v>1.03661379582525</v>
      </c>
      <c r="T1782" s="3">
        <v>80.9039548022599</v>
      </c>
      <c r="U1782" s="3">
        <v>5.48289413586377</v>
      </c>
      <c r="V1782" s="3">
        <v>70.6656346749226</v>
      </c>
      <c r="W1782" s="3">
        <v>11.0024862677636</v>
      </c>
      <c r="X1782" s="3">
        <v>79.5037756202805</v>
      </c>
      <c r="Y1782" s="3"/>
      <c r="Z1782" s="3"/>
      <c r="AA1782" s="3">
        <v>-0.0452779628043569</v>
      </c>
      <c r="AB1782" s="3">
        <v>0.438179361460544</v>
      </c>
      <c r="AC1782" s="3">
        <v>-1.36676406824394</v>
      </c>
      <c r="AD1782" s="3">
        <v>2.5857320785358</v>
      </c>
      <c r="AE1782" s="5">
        <v>3</v>
      </c>
      <c r="AF1782" s="3">
        <v>0.293065047114558</v>
      </c>
      <c r="AG1782" s="3">
        <v>2.08680309438236</v>
      </c>
      <c r="AH1782" s="3">
        <v>2.79850351153386</v>
      </c>
      <c r="AI1782" s="3">
        <v>3.67293242962288</v>
      </c>
      <c r="AJ1782" s="3">
        <v>3.53949908112114</v>
      </c>
      <c r="AK1782" s="3"/>
      <c r="AL1782" s="3"/>
      <c r="AM1782" s="3"/>
      <c r="AN1782" s="5" t="s">
        <v>51</v>
      </c>
      <c r="AO1782" s="1"/>
      <c r="AP1782" s="1"/>
      <c r="AQ1782" s="1"/>
    </row>
    <row r="1783" spans="1:43">
      <c r="A1783" s="1" t="s">
        <v>4850</v>
      </c>
      <c r="B1783" s="1" t="s">
        <v>4851</v>
      </c>
      <c r="C1783" s="3">
        <v>4.27671232876712</v>
      </c>
      <c r="D1783" s="4">
        <v>42676</v>
      </c>
      <c r="E1783" s="3">
        <v>10.3305595478</v>
      </c>
      <c r="F1783" s="5" t="s">
        <v>4222</v>
      </c>
      <c r="G1783" s="5">
        <v>1562</v>
      </c>
      <c r="H1783" s="5" t="s">
        <v>50</v>
      </c>
      <c r="I1783" s="3">
        <v>0.309682120411687</v>
      </c>
      <c r="J1783" s="3">
        <v>16.3912460920054</v>
      </c>
      <c r="K1783" s="3">
        <v>0.0181636545272926</v>
      </c>
      <c r="L1783" s="3">
        <v>36.6533864541833</v>
      </c>
      <c r="M1783" s="3">
        <v>0.0999818214869837</v>
      </c>
      <c r="N1783" s="3">
        <v>19.5458593054319</v>
      </c>
      <c r="O1783" s="3">
        <v>0.658075130244024</v>
      </c>
      <c r="P1783" s="3">
        <v>53.7688442211055</v>
      </c>
      <c r="Q1783" s="3">
        <v>1.34361888695551</v>
      </c>
      <c r="R1783" s="3">
        <v>22.5012071463061</v>
      </c>
      <c r="S1783" s="3">
        <v>1.98876742479536</v>
      </c>
      <c r="T1783" s="3">
        <v>45.1412429378531</v>
      </c>
      <c r="U1783" s="3">
        <v>5.79891383047637</v>
      </c>
      <c r="V1783" s="3">
        <v>61.3777089783282</v>
      </c>
      <c r="W1783" s="3">
        <v>14.0884274247847</v>
      </c>
      <c r="X1783" s="3">
        <v>44.0129449838188</v>
      </c>
      <c r="Y1783" s="3"/>
      <c r="Z1783" s="3"/>
      <c r="AA1783" s="3">
        <v>0.0437855318520116</v>
      </c>
      <c r="AB1783" s="3">
        <v>0.49946899607891</v>
      </c>
      <c r="AC1783" s="3">
        <v>-2.16384683882458</v>
      </c>
      <c r="AD1783" s="3">
        <v>2.07178555220593</v>
      </c>
      <c r="AE1783" s="5">
        <v>3</v>
      </c>
      <c r="AF1783" s="3">
        <v>0.364889246156987</v>
      </c>
      <c r="AG1783" s="3">
        <v>2.58552041733127</v>
      </c>
      <c r="AH1783" s="3">
        <v>3.07960093188171</v>
      </c>
      <c r="AI1783" s="3">
        <v>4.63331093508115</v>
      </c>
      <c r="AJ1783" s="3">
        <v>4.26878415271039</v>
      </c>
      <c r="AK1783" s="3"/>
      <c r="AL1783" s="3"/>
      <c r="AM1783" s="3">
        <v>1</v>
      </c>
      <c r="AN1783" s="5" t="s">
        <v>56</v>
      </c>
      <c r="AO1783" s="1"/>
      <c r="AP1783" s="1"/>
      <c r="AQ1783" s="1"/>
    </row>
    <row r="1784" spans="1:43">
      <c r="A1784" s="1" t="s">
        <v>4852</v>
      </c>
      <c r="B1784" s="1" t="s">
        <v>4853</v>
      </c>
      <c r="C1784" s="3">
        <v>4.27123287671233</v>
      </c>
      <c r="D1784" s="4">
        <v>42678</v>
      </c>
      <c r="E1784" s="3">
        <v>77.153151614</v>
      </c>
      <c r="F1784" s="5" t="s">
        <v>2089</v>
      </c>
      <c r="G1784" s="5">
        <v>1560</v>
      </c>
      <c r="H1784" s="5" t="s">
        <v>205</v>
      </c>
      <c r="I1784" s="3">
        <v>0.299102691924234</v>
      </c>
      <c r="J1784" s="3">
        <v>5.61797752808989</v>
      </c>
      <c r="K1784" s="3">
        <v>0</v>
      </c>
      <c r="L1784" s="3">
        <v>38.8888888888889</v>
      </c>
      <c r="M1784" s="3">
        <v>0.0995024875622036</v>
      </c>
      <c r="N1784" s="3">
        <v>4.1044776119403</v>
      </c>
      <c r="O1784" s="3">
        <v>0.499500806174211</v>
      </c>
      <c r="P1784" s="3">
        <v>84.8249027237354</v>
      </c>
      <c r="Q1784" s="3">
        <v>1.29564680463811</v>
      </c>
      <c r="R1784" s="3">
        <v>19.9115044247788</v>
      </c>
      <c r="S1784" s="3">
        <v>3.18478450381064</v>
      </c>
      <c r="T1784" s="3">
        <v>0.641025641025641</v>
      </c>
      <c r="U1784" s="3">
        <v>8.46296495086933</v>
      </c>
      <c r="V1784" s="3">
        <v>1.85185185185185</v>
      </c>
      <c r="W1784" s="3">
        <v>17.0961094106962</v>
      </c>
      <c r="X1784" s="3">
        <v>20</v>
      </c>
      <c r="Y1784" s="3"/>
      <c r="Z1784" s="3"/>
      <c r="AA1784" s="3">
        <v>0.139634452823089</v>
      </c>
      <c r="AB1784" s="3">
        <v>0.680284747093515</v>
      </c>
      <c r="AC1784" s="3">
        <v>-1.51515151515153</v>
      </c>
      <c r="AD1784" s="3">
        <v>3.55842977373136</v>
      </c>
      <c r="AE1784" s="5">
        <v>2</v>
      </c>
      <c r="AF1784" s="3">
        <v>0.438848414918908</v>
      </c>
      <c r="AG1784" s="3">
        <v>3.82146828808685</v>
      </c>
      <c r="AH1784" s="3">
        <v>4.2958186709475</v>
      </c>
      <c r="AI1784" s="3">
        <v>5.45852726668572</v>
      </c>
      <c r="AJ1784" s="3">
        <v>4.72321356279801</v>
      </c>
      <c r="AK1784" s="3"/>
      <c r="AL1784" s="3"/>
      <c r="AM1784" s="3">
        <v>50</v>
      </c>
      <c r="AN1784" s="5" t="s">
        <v>56</v>
      </c>
      <c r="AO1784" s="1"/>
      <c r="AP1784" s="1"/>
      <c r="AQ1784" s="1"/>
    </row>
    <row r="1785" spans="1:43">
      <c r="A1785" s="1" t="s">
        <v>4854</v>
      </c>
      <c r="B1785" s="1" t="s">
        <v>4855</v>
      </c>
      <c r="C1785" s="3">
        <v>0.156164383561644</v>
      </c>
      <c r="D1785" s="4">
        <v>44180</v>
      </c>
      <c r="E1785" s="3">
        <v>0.2910024493</v>
      </c>
      <c r="F1785" s="5" t="s">
        <v>3449</v>
      </c>
      <c r="G1785" s="5">
        <v>58</v>
      </c>
      <c r="H1785" s="5" t="s">
        <v>198</v>
      </c>
      <c r="I1785" s="3">
        <v>-0.0797527664240987</v>
      </c>
      <c r="J1785" s="3">
        <v>91.005291005291</v>
      </c>
      <c r="K1785" s="3">
        <v>0.0598981731057137</v>
      </c>
      <c r="L1785" s="3">
        <v>6.91489361702128</v>
      </c>
      <c r="M1785" s="3">
        <v>-0.0598265031408848</v>
      </c>
      <c r="N1785" s="3">
        <v>78.7798408488064</v>
      </c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/>
      <c r="Z1785" s="3"/>
      <c r="AA1785" s="3">
        <v>-0.195219612184857</v>
      </c>
      <c r="AB1785" s="3">
        <v>-0.229149284048174</v>
      </c>
      <c r="AC1785" s="3">
        <v>-0.278884462151386</v>
      </c>
      <c r="AD1785" s="3"/>
      <c r="AE1785" s="5">
        <v>1</v>
      </c>
      <c r="AF1785" s="3">
        <v>-0.189412820257204</v>
      </c>
      <c r="AG1785" s="3"/>
      <c r="AH1785" s="3"/>
      <c r="AI1785" s="3"/>
      <c r="AJ1785" s="3"/>
      <c r="AK1785" s="3"/>
      <c r="AL1785" s="3"/>
      <c r="AM1785" s="3"/>
      <c r="AN1785" s="5" t="s">
        <v>46</v>
      </c>
      <c r="AO1785" s="1"/>
      <c r="AP1785" s="1"/>
      <c r="AQ1785" s="1"/>
    </row>
    <row r="1786" spans="1:43">
      <c r="A1786" s="1" t="s">
        <v>4856</v>
      </c>
      <c r="B1786" s="1" t="s">
        <v>4857</v>
      </c>
      <c r="C1786" s="3">
        <v>4.30958904109589</v>
      </c>
      <c r="D1786" s="4">
        <v>42664</v>
      </c>
      <c r="E1786" s="3">
        <v>8.6369275454</v>
      </c>
      <c r="F1786" s="5" t="s">
        <v>4783</v>
      </c>
      <c r="G1786" s="5">
        <v>1574</v>
      </c>
      <c r="H1786" s="5" t="s">
        <v>93</v>
      </c>
      <c r="I1786" s="3">
        <v>2.43849177463969</v>
      </c>
      <c r="J1786" s="3">
        <v>74.85</v>
      </c>
      <c r="K1786" s="3">
        <v>0.845575062701539</v>
      </c>
      <c r="L1786" s="3">
        <v>73.4886025768087</v>
      </c>
      <c r="M1786" s="3">
        <v>1.04106835152211</v>
      </c>
      <c r="N1786" s="3">
        <v>72.0558882235529</v>
      </c>
      <c r="O1786" s="3">
        <v>4.54646757298863</v>
      </c>
      <c r="P1786" s="3">
        <v>76.6599597585513</v>
      </c>
      <c r="Q1786" s="3">
        <v>8.36220836220836</v>
      </c>
      <c r="R1786" s="3">
        <v>67.8018575851393</v>
      </c>
      <c r="S1786" s="3">
        <v>20.358332857038</v>
      </c>
      <c r="T1786" s="3">
        <v>76.4955002646903</v>
      </c>
      <c r="U1786" s="3">
        <v>36.7546199132246</v>
      </c>
      <c r="V1786" s="3">
        <v>76.1351052048726</v>
      </c>
      <c r="W1786" s="3">
        <v>36.5649112940904</v>
      </c>
      <c r="X1786" s="3">
        <v>73.9700374531835</v>
      </c>
      <c r="Y1786" s="3"/>
      <c r="Z1786" s="3"/>
      <c r="AA1786" s="3">
        <v>0.51664593120739</v>
      </c>
      <c r="AB1786" s="3">
        <v>0.33531212461698</v>
      </c>
      <c r="AC1786" s="3">
        <v>-7.12096628808365</v>
      </c>
      <c r="AD1786" s="3">
        <v>1.53425056809038</v>
      </c>
      <c r="AE1786" s="5">
        <v>3</v>
      </c>
      <c r="AF1786" s="3">
        <v>0.835008294044257</v>
      </c>
      <c r="AG1786" s="3">
        <v>18.8206173502898</v>
      </c>
      <c r="AH1786" s="3">
        <v>18.3111860525604</v>
      </c>
      <c r="AI1786" s="3">
        <v>10.6767670404387</v>
      </c>
      <c r="AJ1786" s="3">
        <v>10.3907946619133</v>
      </c>
      <c r="AK1786" s="3"/>
      <c r="AL1786" s="3"/>
      <c r="AM1786" s="3">
        <v>0.01</v>
      </c>
      <c r="AN1786" s="5" t="s">
        <v>56</v>
      </c>
      <c r="AO1786" s="1"/>
      <c r="AP1786" s="1"/>
      <c r="AQ1786" s="1"/>
    </row>
    <row r="1787" spans="1:43">
      <c r="A1787" s="1" t="s">
        <v>4858</v>
      </c>
      <c r="B1787" s="1" t="s">
        <v>4859</v>
      </c>
      <c r="C1787" s="3">
        <v>4.32054794520548</v>
      </c>
      <c r="D1787" s="4">
        <v>42660</v>
      </c>
      <c r="E1787" s="3">
        <v>4.3303829417</v>
      </c>
      <c r="F1787" s="5" t="s">
        <v>4860</v>
      </c>
      <c r="G1787" s="5">
        <v>1571</v>
      </c>
      <c r="H1787" s="5" t="s">
        <v>93</v>
      </c>
      <c r="I1787" s="3">
        <v>11.7199391171994</v>
      </c>
      <c r="J1787" s="3">
        <v>22.85</v>
      </c>
      <c r="K1787" s="3">
        <v>1.94444444444444</v>
      </c>
      <c r="L1787" s="3">
        <v>45.4410307234886</v>
      </c>
      <c r="M1787" s="3">
        <v>7.41463414634148</v>
      </c>
      <c r="N1787" s="3">
        <v>14.7205588822355</v>
      </c>
      <c r="O1787" s="3">
        <v>18.3870967741935</v>
      </c>
      <c r="P1787" s="3">
        <v>28.420523138833</v>
      </c>
      <c r="Q1787" s="3">
        <v>25.2559726962457</v>
      </c>
      <c r="R1787" s="3">
        <v>27.3477812177503</v>
      </c>
      <c r="S1787" s="3">
        <v>56.8376068376068</v>
      </c>
      <c r="T1787" s="3">
        <v>34.99205929063</v>
      </c>
      <c r="U1787" s="3">
        <v>127.471506324484</v>
      </c>
      <c r="V1787" s="3">
        <v>29.3466223698782</v>
      </c>
      <c r="W1787" s="3">
        <v>104.362651883392</v>
      </c>
      <c r="X1787" s="3">
        <v>28.3395755305868</v>
      </c>
      <c r="Y1787" s="3"/>
      <c r="Z1787" s="3"/>
      <c r="AA1787" s="3">
        <v>0.364948888465471</v>
      </c>
      <c r="AB1787" s="3">
        <v>0.387939203833435</v>
      </c>
      <c r="AC1787" s="3">
        <v>-21.7060810810811</v>
      </c>
      <c r="AD1787" s="3">
        <v>1.23681999177828</v>
      </c>
      <c r="AE1787" s="5">
        <v>8</v>
      </c>
      <c r="AF1787" s="3">
        <v>1.92405587575924</v>
      </c>
      <c r="AG1787" s="3">
        <v>51.1623662597895</v>
      </c>
      <c r="AH1787" s="3">
        <v>51.6772024706309</v>
      </c>
      <c r="AI1787" s="3">
        <v>26.5226967709553</v>
      </c>
      <c r="AJ1787" s="3">
        <v>23.3772624272618</v>
      </c>
      <c r="AK1787" s="3"/>
      <c r="AL1787" s="3"/>
      <c r="AM1787" s="3">
        <v>1</v>
      </c>
      <c r="AN1787" s="5" t="s">
        <v>56</v>
      </c>
      <c r="AO1787" s="1"/>
      <c r="AP1787" s="1"/>
      <c r="AQ1787" s="1"/>
    </row>
    <row r="1788" spans="1:43">
      <c r="A1788" s="1" t="s">
        <v>4861</v>
      </c>
      <c r="B1788" s="1" t="s">
        <v>4862</v>
      </c>
      <c r="C1788" s="3">
        <v>4.26027397260274</v>
      </c>
      <c r="D1788" s="4">
        <v>42682</v>
      </c>
      <c r="E1788" s="3">
        <v>2.0243918594</v>
      </c>
      <c r="F1788" s="5" t="s">
        <v>4151</v>
      </c>
      <c r="G1788" s="5">
        <v>439</v>
      </c>
      <c r="H1788" s="5" t="s">
        <v>50</v>
      </c>
      <c r="I1788" s="3">
        <v>-0.00987947046039395</v>
      </c>
      <c r="J1788" s="3">
        <v>71.0138454667262</v>
      </c>
      <c r="K1788" s="3">
        <v>0.0692109946608613</v>
      </c>
      <c r="L1788" s="3">
        <v>6.68437361664453</v>
      </c>
      <c r="M1788" s="3">
        <v>-0.0592475560383177</v>
      </c>
      <c r="N1788" s="3">
        <v>47.1059661620659</v>
      </c>
      <c r="O1788" s="3">
        <v>0.287356321839072</v>
      </c>
      <c r="P1788" s="3">
        <v>78.9858382823207</v>
      </c>
      <c r="Q1788" s="3">
        <v>0.629876518417189</v>
      </c>
      <c r="R1788" s="3">
        <v>82.8585224529213</v>
      </c>
      <c r="S1788" s="3">
        <v>1.12306541928586</v>
      </c>
      <c r="T1788" s="3">
        <v>79.1525423728814</v>
      </c>
      <c r="U1788" s="3">
        <v>4.18679393594937</v>
      </c>
      <c r="V1788" s="3">
        <v>89.3962848297214</v>
      </c>
      <c r="W1788" s="3">
        <v>7.95172431546642</v>
      </c>
      <c r="X1788" s="3">
        <v>92.9881337648328</v>
      </c>
      <c r="Y1788" s="3"/>
      <c r="Z1788" s="3"/>
      <c r="AA1788" s="3">
        <v>-0.0441428644163834</v>
      </c>
      <c r="AB1788" s="3">
        <v>0.257520010692523</v>
      </c>
      <c r="AC1788" s="3">
        <v>-1.49352490783629</v>
      </c>
      <c r="AD1788" s="3">
        <v>1.72645097863663</v>
      </c>
      <c r="AE1788" s="5">
        <v>4</v>
      </c>
      <c r="AF1788" s="3">
        <v>0.208437758759059</v>
      </c>
      <c r="AG1788" s="3">
        <v>1.40486522235193</v>
      </c>
      <c r="AH1788" s="3">
        <v>2.08197658356986</v>
      </c>
      <c r="AI1788" s="3">
        <v>2.7150163341596</v>
      </c>
      <c r="AJ1788" s="3">
        <v>2.89171456685078</v>
      </c>
      <c r="AK1788" s="3"/>
      <c r="AL1788" s="3"/>
      <c r="AM1788" s="3">
        <v>10</v>
      </c>
      <c r="AN1788" s="5" t="s">
        <v>56</v>
      </c>
      <c r="AO1788" s="1"/>
      <c r="AP1788" s="1"/>
      <c r="AQ1788" s="1"/>
    </row>
    <row r="1789" spans="1:43">
      <c r="A1789" s="1" t="s">
        <v>4863</v>
      </c>
      <c r="B1789" s="1" t="s">
        <v>4864</v>
      </c>
      <c r="C1789" s="3">
        <v>3.90684931506849</v>
      </c>
      <c r="D1789" s="4">
        <v>42811</v>
      </c>
      <c r="E1789" s="3">
        <v>70.2914765708</v>
      </c>
      <c r="F1789" s="5" t="s">
        <v>4865</v>
      </c>
      <c r="G1789" s="5">
        <v>629</v>
      </c>
      <c r="H1789" s="5" t="s">
        <v>50</v>
      </c>
      <c r="I1789" s="3">
        <v>-0.119498107946626</v>
      </c>
      <c r="J1789" s="3">
        <v>82.358195623046</v>
      </c>
      <c r="K1789" s="3">
        <v>-0.00996909580301876</v>
      </c>
      <c r="L1789" s="3">
        <v>61.0447100486941</v>
      </c>
      <c r="M1789" s="3">
        <v>-0.268469722581295</v>
      </c>
      <c r="N1789" s="3">
        <v>82.0124666073019</v>
      </c>
      <c r="O1789" s="3">
        <v>0.677520058757519</v>
      </c>
      <c r="P1789" s="3">
        <v>50.8451347647328</v>
      </c>
      <c r="Q1789" s="3">
        <v>1.15019719936098</v>
      </c>
      <c r="R1789" s="3">
        <v>46.5958474167069</v>
      </c>
      <c r="S1789" s="3">
        <v>1.84898734486997</v>
      </c>
      <c r="T1789" s="3">
        <v>52.6553672316384</v>
      </c>
      <c r="U1789" s="3">
        <v>5.95539471226568</v>
      </c>
      <c r="V1789" s="3">
        <v>56.8885448916409</v>
      </c>
      <c r="W1789" s="3">
        <v>12.5359840639092</v>
      </c>
      <c r="X1789" s="3">
        <v>64.0776699029126</v>
      </c>
      <c r="Y1789" s="3"/>
      <c r="Z1789" s="3"/>
      <c r="AA1789" s="3">
        <v>0.0337344779487411</v>
      </c>
      <c r="AB1789" s="3">
        <v>0.451886683357843</v>
      </c>
      <c r="AC1789" s="3">
        <v>-1.98372561337789</v>
      </c>
      <c r="AD1789" s="3">
        <v>2.020346749987</v>
      </c>
      <c r="AE1789" s="5">
        <v>4</v>
      </c>
      <c r="AF1789" s="3">
        <v>0.326002574150673</v>
      </c>
      <c r="AG1789" s="3">
        <v>2.43200512202928</v>
      </c>
      <c r="AH1789" s="3">
        <v>3.11225904780765</v>
      </c>
      <c r="AI1789" s="3">
        <v>4.12220136671539</v>
      </c>
      <c r="AJ1789" s="3"/>
      <c r="AK1789" s="3"/>
      <c r="AL1789" s="3"/>
      <c r="AM1789" s="3">
        <v>10</v>
      </c>
      <c r="AN1789" s="5" t="s">
        <v>56</v>
      </c>
      <c r="AO1789" s="1"/>
      <c r="AP1789" s="1"/>
      <c r="AQ1789" s="1"/>
    </row>
    <row r="1790" spans="1:43">
      <c r="A1790" s="1" t="s">
        <v>4866</v>
      </c>
      <c r="B1790" s="1" t="s">
        <v>4867</v>
      </c>
      <c r="C1790" s="3">
        <v>4.18082191780822</v>
      </c>
      <c r="D1790" s="4">
        <v>42711</v>
      </c>
      <c r="E1790" s="3">
        <v>63.9505018212</v>
      </c>
      <c r="F1790" s="5" t="s">
        <v>4868</v>
      </c>
      <c r="G1790" s="5">
        <v>342</v>
      </c>
      <c r="H1790" s="5" t="s">
        <v>50</v>
      </c>
      <c r="I1790" s="3">
        <v>0.0969932104752642</v>
      </c>
      <c r="J1790" s="3">
        <v>54.7119249665029</v>
      </c>
      <c r="K1790" s="3">
        <v>-0.0387446726075193</v>
      </c>
      <c r="L1790" s="3">
        <v>74.9446657813192</v>
      </c>
      <c r="M1790" s="3">
        <v>-0.125810510016476</v>
      </c>
      <c r="N1790" s="3">
        <v>60.4185218165628</v>
      </c>
      <c r="O1790" s="3">
        <v>0.182581338423567</v>
      </c>
      <c r="P1790" s="3">
        <v>82.4120603015075</v>
      </c>
      <c r="Q1790" s="3">
        <v>0.449255220350813</v>
      </c>
      <c r="R1790" s="3">
        <v>86.5765330758088</v>
      </c>
      <c r="S1790" s="3">
        <v>0.36841098035272</v>
      </c>
      <c r="T1790" s="3">
        <v>91.7514124293785</v>
      </c>
      <c r="U1790" s="3">
        <v>5.22465142398858</v>
      </c>
      <c r="V1790" s="3">
        <v>75.6965944272446</v>
      </c>
      <c r="W1790" s="3">
        <v>12.3969606726836</v>
      </c>
      <c r="X1790" s="3">
        <v>65.3721682847896</v>
      </c>
      <c r="Y1790" s="3"/>
      <c r="Z1790" s="3"/>
      <c r="AA1790" s="3">
        <v>-0.0656902427975194</v>
      </c>
      <c r="AB1790" s="3">
        <v>0.286004975109277</v>
      </c>
      <c r="AC1790" s="3">
        <v>-3.10848238340404</v>
      </c>
      <c r="AD1790" s="3">
        <v>1.27555644162012</v>
      </c>
      <c r="AE1790" s="5">
        <v>4</v>
      </c>
      <c r="AF1790" s="3">
        <v>0.327493241269533</v>
      </c>
      <c r="AG1790" s="3">
        <v>1.29455970689529</v>
      </c>
      <c r="AH1790" s="3">
        <v>2.79517546951475</v>
      </c>
      <c r="AI1790" s="3">
        <v>4.13529592567765</v>
      </c>
      <c r="AJ1790" s="3">
        <v>3.76790661690158</v>
      </c>
      <c r="AK1790" s="3"/>
      <c r="AL1790" s="3"/>
      <c r="AM1790" s="3"/>
      <c r="AN1790" s="5" t="s">
        <v>51</v>
      </c>
      <c r="AO1790" s="1"/>
      <c r="AP1790" s="1"/>
      <c r="AQ1790" s="1"/>
    </row>
    <row r="1791" spans="1:43">
      <c r="A1791" s="1" t="s">
        <v>4869</v>
      </c>
      <c r="B1791" s="1" t="s">
        <v>4870</v>
      </c>
      <c r="C1791" s="3">
        <v>4.25205479452055</v>
      </c>
      <c r="D1791" s="4">
        <v>42685</v>
      </c>
      <c r="E1791" s="3">
        <v>61.3251415432</v>
      </c>
      <c r="F1791" s="5" t="s">
        <v>3663</v>
      </c>
      <c r="G1791" s="5">
        <v>328</v>
      </c>
      <c r="H1791" s="5" t="s">
        <v>50</v>
      </c>
      <c r="I1791" s="3">
        <v>-0.0792079207920651</v>
      </c>
      <c r="J1791" s="3">
        <v>77.6686020544886</v>
      </c>
      <c r="K1791" s="3">
        <v>-0.0297176820208018</v>
      </c>
      <c r="L1791" s="3">
        <v>71.5360779105799</v>
      </c>
      <c r="M1791" s="3">
        <v>-0.227385071675731</v>
      </c>
      <c r="N1791" s="3">
        <v>76.6696349065004</v>
      </c>
      <c r="O1791" s="3">
        <v>0.806947152197735</v>
      </c>
      <c r="P1791" s="3">
        <v>29.0543627227044</v>
      </c>
      <c r="Q1791" s="3">
        <v>1.20181529333084</v>
      </c>
      <c r="R1791" s="3">
        <v>39.9323998068566</v>
      </c>
      <c r="S1791" s="3">
        <v>1.83420502550411</v>
      </c>
      <c r="T1791" s="3">
        <v>53.4463276836158</v>
      </c>
      <c r="U1791" s="3">
        <v>5.9324177550671</v>
      </c>
      <c r="V1791" s="3">
        <v>57.5077399380805</v>
      </c>
      <c r="W1791" s="3">
        <v>12.3812328314752</v>
      </c>
      <c r="X1791" s="3">
        <v>65.6957928802589</v>
      </c>
      <c r="Y1791" s="3"/>
      <c r="Z1791" s="3"/>
      <c r="AA1791" s="3">
        <v>0.0306567467762065</v>
      </c>
      <c r="AB1791" s="3">
        <v>0.424026683829109</v>
      </c>
      <c r="AC1791" s="3">
        <v>-2.18943807554972</v>
      </c>
      <c r="AD1791" s="3">
        <v>1.80877644788589</v>
      </c>
      <c r="AE1791" s="5">
        <v>4</v>
      </c>
      <c r="AF1791" s="3">
        <v>0.325179850662882</v>
      </c>
      <c r="AG1791" s="3">
        <v>2.43559404454261</v>
      </c>
      <c r="AH1791" s="3">
        <v>3.04686038283646</v>
      </c>
      <c r="AI1791" s="3">
        <v>4.10017136599741</v>
      </c>
      <c r="AJ1791" s="3">
        <v>4.01937581771894</v>
      </c>
      <c r="AK1791" s="3"/>
      <c r="AL1791" s="3"/>
      <c r="AM1791" s="3">
        <v>1</v>
      </c>
      <c r="AN1791" s="5" t="s">
        <v>56</v>
      </c>
      <c r="AO1791" s="1"/>
      <c r="AP1791" s="1"/>
      <c r="AQ1791" s="1"/>
    </row>
    <row r="1792" spans="1:43">
      <c r="A1792" s="1" t="s">
        <v>4871</v>
      </c>
      <c r="B1792" s="1" t="s">
        <v>4872</v>
      </c>
      <c r="C1792" s="3">
        <v>4.21917808219178</v>
      </c>
      <c r="D1792" s="4">
        <v>42697</v>
      </c>
      <c r="E1792" s="3">
        <v>0.7089215885</v>
      </c>
      <c r="F1792" s="5" t="s">
        <v>2661</v>
      </c>
      <c r="G1792" s="5">
        <v>449</v>
      </c>
      <c r="H1792" s="5" t="s">
        <v>93</v>
      </c>
      <c r="I1792" s="3">
        <v>2.23663077746713</v>
      </c>
      <c r="J1792" s="3">
        <v>77.6</v>
      </c>
      <c r="K1792" s="3">
        <v>2.35231062410671</v>
      </c>
      <c r="L1792" s="3">
        <v>38.2061446977205</v>
      </c>
      <c r="M1792" s="3">
        <v>1.87303657163178</v>
      </c>
      <c r="N1792" s="3">
        <v>55.938123752495</v>
      </c>
      <c r="O1792" s="3">
        <v>1.87303657163178</v>
      </c>
      <c r="P1792" s="3">
        <v>90.7444668008048</v>
      </c>
      <c r="Q1792" s="3">
        <v>11.1923400401113</v>
      </c>
      <c r="R1792" s="3">
        <v>55.8823529411765</v>
      </c>
      <c r="S1792" s="3">
        <v>30.6400121617513</v>
      </c>
      <c r="T1792" s="3">
        <v>61.6728427739545</v>
      </c>
      <c r="U1792" s="3">
        <v>74.1941223413099</v>
      </c>
      <c r="V1792" s="3">
        <v>52.6578073089701</v>
      </c>
      <c r="W1792" s="3">
        <v>50.1745325295484</v>
      </c>
      <c r="X1792" s="3">
        <v>59.1760299625468</v>
      </c>
      <c r="Y1792" s="3"/>
      <c r="Z1792" s="3"/>
      <c r="AA1792" s="3">
        <v>0.173863605912142</v>
      </c>
      <c r="AB1792" s="3">
        <v>0.151614136851732</v>
      </c>
      <c r="AC1792" s="3">
        <v>-23.4426918677253</v>
      </c>
      <c r="AD1792" s="3">
        <v>0.617996848813398</v>
      </c>
      <c r="AE1792" s="5">
        <v>3</v>
      </c>
      <c r="AF1792" s="3">
        <v>1.11365199952774</v>
      </c>
      <c r="AG1792" s="3">
        <v>23.8914345075855</v>
      </c>
      <c r="AH1792" s="3">
        <v>36.0333333438517</v>
      </c>
      <c r="AI1792" s="3">
        <v>14.8074815885399</v>
      </c>
      <c r="AJ1792" s="3">
        <v>19.050231791926</v>
      </c>
      <c r="AK1792" s="3"/>
      <c r="AL1792" s="3"/>
      <c r="AM1792" s="3"/>
      <c r="AN1792" s="5" t="s">
        <v>46</v>
      </c>
      <c r="AO1792" s="1"/>
      <c r="AP1792" s="1"/>
      <c r="AQ1792" s="1"/>
    </row>
    <row r="1793" spans="1:43">
      <c r="A1793" s="1" t="s">
        <v>4873</v>
      </c>
      <c r="B1793" s="1" t="s">
        <v>4874</v>
      </c>
      <c r="C1793" s="3">
        <v>4.14246575342466</v>
      </c>
      <c r="D1793" s="4">
        <v>42725</v>
      </c>
      <c r="E1793" s="3">
        <v>15.4043732606</v>
      </c>
      <c r="F1793" s="5" t="s">
        <v>4875</v>
      </c>
      <c r="G1793" s="5">
        <v>629</v>
      </c>
      <c r="H1793" s="5" t="s">
        <v>50</v>
      </c>
      <c r="I1793" s="3">
        <v>0.218839200761175</v>
      </c>
      <c r="J1793" s="3">
        <v>32.9164805716838</v>
      </c>
      <c r="K1793" s="3">
        <v>-0.0284738041002378</v>
      </c>
      <c r="L1793" s="3">
        <v>68.5258964143426</v>
      </c>
      <c r="M1793" s="3">
        <v>-0.0284738041002378</v>
      </c>
      <c r="N1793" s="3">
        <v>41.4514692787177</v>
      </c>
      <c r="O1793" s="3">
        <v>0.823202833349287</v>
      </c>
      <c r="P1793" s="3">
        <v>26.5417999086341</v>
      </c>
      <c r="Q1793" s="3">
        <v>1.4041399338071</v>
      </c>
      <c r="R1793" s="3">
        <v>18.4451955577016</v>
      </c>
      <c r="S1793" s="3">
        <v>2.82518954146168</v>
      </c>
      <c r="T1793" s="3">
        <v>15.819209039548</v>
      </c>
      <c r="U1793" s="3">
        <v>6.86452966435564</v>
      </c>
      <c r="V1793" s="3">
        <v>33.5139318885449</v>
      </c>
      <c r="W1793" s="3">
        <v>14.0306679316089</v>
      </c>
      <c r="X1793" s="3">
        <v>44.7680690399137</v>
      </c>
      <c r="Y1793" s="3"/>
      <c r="Z1793" s="3"/>
      <c r="AA1793" s="3">
        <v>0.0912473387101193</v>
      </c>
      <c r="AB1793" s="3">
        <v>0.448123447113915</v>
      </c>
      <c r="AC1793" s="3">
        <v>-2.41890118132383</v>
      </c>
      <c r="AD1793" s="3">
        <v>1.84605457815362</v>
      </c>
      <c r="AE1793" s="5">
        <v>4</v>
      </c>
      <c r="AF1793" s="3">
        <v>0.364877609451151</v>
      </c>
      <c r="AG1793" s="3">
        <v>3.48927489929212</v>
      </c>
      <c r="AH1793" s="3">
        <v>3.52663009689598</v>
      </c>
      <c r="AI1793" s="3">
        <v>4.60585713572226</v>
      </c>
      <c r="AJ1793" s="3">
        <v>4.23272355380231</v>
      </c>
      <c r="AK1793" s="3"/>
      <c r="AL1793" s="3"/>
      <c r="AM1793" s="3">
        <v>10</v>
      </c>
      <c r="AN1793" s="5" t="s">
        <v>56</v>
      </c>
      <c r="AO1793" s="1"/>
      <c r="AP1793" s="1"/>
      <c r="AQ1793" s="1"/>
    </row>
    <row r="1794" spans="1:43">
      <c r="A1794" s="1" t="s">
        <v>4876</v>
      </c>
      <c r="B1794" s="1" t="s">
        <v>4877</v>
      </c>
      <c r="C1794" s="3">
        <v>3.92602739726027</v>
      </c>
      <c r="D1794" s="4">
        <v>42804</v>
      </c>
      <c r="E1794" s="3">
        <v>19.3459864673</v>
      </c>
      <c r="F1794" s="5" t="s">
        <v>1014</v>
      </c>
      <c r="G1794" s="5">
        <v>1434</v>
      </c>
      <c r="H1794" s="5" t="s">
        <v>50</v>
      </c>
      <c r="I1794" s="3">
        <v>0.26543452615021</v>
      </c>
      <c r="J1794" s="3">
        <v>25.7257704332291</v>
      </c>
      <c r="K1794" s="3">
        <v>-0.0294059988237573</v>
      </c>
      <c r="L1794" s="3">
        <v>70.4293935369633</v>
      </c>
      <c r="M1794" s="3">
        <v>-0.0294059988237573</v>
      </c>
      <c r="N1794" s="3">
        <v>42.1193232413179</v>
      </c>
      <c r="O1794" s="3">
        <v>0.880316518298722</v>
      </c>
      <c r="P1794" s="3">
        <v>17.7249885792599</v>
      </c>
      <c r="Q1794" s="3">
        <v>1.492685839387</v>
      </c>
      <c r="R1794" s="3">
        <v>14.4857556735876</v>
      </c>
      <c r="S1794" s="3">
        <v>1.58523532604862</v>
      </c>
      <c r="T1794" s="3">
        <v>64.4632768361582</v>
      </c>
      <c r="U1794" s="3">
        <v>5.01413349262579</v>
      </c>
      <c r="V1794" s="3">
        <v>79.5665634674923</v>
      </c>
      <c r="W1794" s="3">
        <v>12.9516733761468</v>
      </c>
      <c r="X1794" s="3">
        <v>59.4390507011866</v>
      </c>
      <c r="Y1794" s="3"/>
      <c r="Z1794" s="3"/>
      <c r="AA1794" s="3">
        <v>0.00612049448884519</v>
      </c>
      <c r="AB1794" s="3">
        <v>0.404743537578965</v>
      </c>
      <c r="AC1794" s="3">
        <v>-2.18767454850122</v>
      </c>
      <c r="AD1794" s="3">
        <v>1.89035679945326</v>
      </c>
      <c r="AE1794" s="5">
        <v>4</v>
      </c>
      <c r="AF1794" s="3">
        <v>0.336615865461191</v>
      </c>
      <c r="AG1794" s="3">
        <v>2.13107894824454</v>
      </c>
      <c r="AH1794" s="3">
        <v>2.6780626991846</v>
      </c>
      <c r="AI1794" s="3">
        <v>4.24190948403393</v>
      </c>
      <c r="AJ1794" s="3"/>
      <c r="AK1794" s="3"/>
      <c r="AL1794" s="3"/>
      <c r="AM1794" s="3"/>
      <c r="AN1794" s="5" t="s">
        <v>46</v>
      </c>
      <c r="AO1794" s="1"/>
      <c r="AP1794" s="1"/>
      <c r="AQ1794" s="1"/>
    </row>
    <row r="1795" spans="1:43">
      <c r="A1795" s="1" t="s">
        <v>4878</v>
      </c>
      <c r="B1795" s="1" t="s">
        <v>4879</v>
      </c>
      <c r="C1795" s="3">
        <v>4.2958904109589</v>
      </c>
      <c r="D1795" s="4">
        <v>42669</v>
      </c>
      <c r="E1795" s="3">
        <v>96.4678261693</v>
      </c>
      <c r="F1795" s="5" t="s">
        <v>4515</v>
      </c>
      <c r="G1795" s="5">
        <v>1080</v>
      </c>
      <c r="H1795" s="5" t="s">
        <v>50</v>
      </c>
      <c r="I1795" s="3">
        <v>-0.0291403593977952</v>
      </c>
      <c r="J1795" s="3">
        <v>72.577043322912</v>
      </c>
      <c r="K1795" s="3">
        <v>-0.0582637405321645</v>
      </c>
      <c r="L1795" s="3">
        <v>82.4258521469677</v>
      </c>
      <c r="M1795" s="3">
        <v>-0.242318503440949</v>
      </c>
      <c r="N1795" s="3">
        <v>78.5841495992876</v>
      </c>
      <c r="O1795" s="3">
        <v>0.580973811943975</v>
      </c>
      <c r="P1795" s="3">
        <v>61.1238008222933</v>
      </c>
      <c r="Q1795" s="3">
        <v>0.869326361843825</v>
      </c>
      <c r="R1795" s="3">
        <v>73.4910671173346</v>
      </c>
      <c r="S1795" s="3">
        <v>0.842248515088403</v>
      </c>
      <c r="T1795" s="3">
        <v>85.0282485875706</v>
      </c>
      <c r="U1795" s="3">
        <v>5.12524837849401</v>
      </c>
      <c r="V1795" s="3">
        <v>77.3219814241486</v>
      </c>
      <c r="W1795" s="3">
        <v>11.8950199761803</v>
      </c>
      <c r="X1795" s="3">
        <v>71.0895361380798</v>
      </c>
      <c r="Y1795" s="3"/>
      <c r="Z1795" s="3"/>
      <c r="AA1795" s="3">
        <v>-0.0486218879865243</v>
      </c>
      <c r="AB1795" s="3">
        <v>0.360457184062778</v>
      </c>
      <c r="AC1795" s="3">
        <v>-2.44290440803141</v>
      </c>
      <c r="AD1795" s="3">
        <v>1.55975578618017</v>
      </c>
      <c r="AE1795" s="5">
        <v>4</v>
      </c>
      <c r="AF1795" s="3">
        <v>0.316553020589066</v>
      </c>
      <c r="AG1795" s="3">
        <v>1.56504686271235</v>
      </c>
      <c r="AH1795" s="3">
        <v>2.69778069175908</v>
      </c>
      <c r="AI1795" s="3">
        <v>3.9888121141427</v>
      </c>
      <c r="AJ1795" s="3">
        <v>3.69885962474969</v>
      </c>
      <c r="AK1795" s="3"/>
      <c r="AL1795" s="3"/>
      <c r="AM1795" s="3">
        <v>0.01</v>
      </c>
      <c r="AN1795" s="5" t="s">
        <v>56</v>
      </c>
      <c r="AO1795" s="1"/>
      <c r="AP1795" s="1"/>
      <c r="AQ1795" s="1"/>
    </row>
    <row r="1796" spans="1:43">
      <c r="A1796" s="1" t="s">
        <v>4880</v>
      </c>
      <c r="B1796" s="1" t="s">
        <v>4881</v>
      </c>
      <c r="C1796" s="3">
        <v>4.31232876712329</v>
      </c>
      <c r="D1796" s="4">
        <v>42663</v>
      </c>
      <c r="E1796" s="3">
        <v>27.2651957952</v>
      </c>
      <c r="F1796" s="5" t="s">
        <v>3500</v>
      </c>
      <c r="G1796" s="5">
        <v>439</v>
      </c>
      <c r="H1796" s="5" t="s">
        <v>50</v>
      </c>
      <c r="I1796" s="3">
        <v>-0.10673394139336</v>
      </c>
      <c r="J1796" s="3">
        <v>80.7949977668602</v>
      </c>
      <c r="K1796" s="3">
        <v>-0.0485436893203939</v>
      </c>
      <c r="L1796" s="3">
        <v>79.3271359008411</v>
      </c>
      <c r="M1796" s="3">
        <v>-0.261577213718271</v>
      </c>
      <c r="N1796" s="3">
        <v>81.1219946571683</v>
      </c>
      <c r="O1796" s="3">
        <v>0.862153424120715</v>
      </c>
      <c r="P1796" s="3">
        <v>20.4659661946094</v>
      </c>
      <c r="Q1796" s="3">
        <v>1.0899450117832</v>
      </c>
      <c r="R1796" s="3">
        <v>54.0801545147272</v>
      </c>
      <c r="S1796" s="3">
        <v>1.04058739912751</v>
      </c>
      <c r="T1796" s="3">
        <v>80.7344632768362</v>
      </c>
      <c r="U1796" s="3">
        <v>5.15381558201057</v>
      </c>
      <c r="V1796" s="3">
        <v>76.9349845201238</v>
      </c>
      <c r="W1796" s="3">
        <v>13.5661208285714</v>
      </c>
      <c r="X1796" s="3">
        <v>50.7011866235167</v>
      </c>
      <c r="Y1796" s="3"/>
      <c r="Z1796" s="3"/>
      <c r="AA1796" s="3">
        <v>-0.0242922942856557</v>
      </c>
      <c r="AB1796" s="3">
        <v>0.365926918563352</v>
      </c>
      <c r="AC1796" s="3">
        <v>-3.08559295602959</v>
      </c>
      <c r="AD1796" s="3">
        <v>1.40123132682028</v>
      </c>
      <c r="AE1796" s="5">
        <v>4</v>
      </c>
      <c r="AF1796" s="3">
        <v>0.352391609269887</v>
      </c>
      <c r="AG1796" s="3">
        <v>1.97894495932365</v>
      </c>
      <c r="AH1796" s="3">
        <v>2.76561042504735</v>
      </c>
      <c r="AI1796" s="3">
        <v>4.43559166541878</v>
      </c>
      <c r="AJ1796" s="3">
        <v>3.87272788513717</v>
      </c>
      <c r="AK1796" s="3"/>
      <c r="AL1796" s="3"/>
      <c r="AM1796" s="3">
        <v>50</v>
      </c>
      <c r="AN1796" s="5" t="s">
        <v>56</v>
      </c>
      <c r="AO1796" s="1"/>
      <c r="AP1796" s="1"/>
      <c r="AQ1796" s="1"/>
    </row>
    <row r="1797" spans="1:43">
      <c r="A1797" s="1" t="s">
        <v>4882</v>
      </c>
      <c r="B1797" s="1" t="s">
        <v>4883</v>
      </c>
      <c r="C1797" s="3">
        <v>4.31506849315068</v>
      </c>
      <c r="D1797" s="4">
        <v>42662</v>
      </c>
      <c r="E1797" s="3">
        <v>3.6180651634</v>
      </c>
      <c r="F1797" s="5" t="s">
        <v>1063</v>
      </c>
      <c r="G1797" s="5">
        <v>476</v>
      </c>
      <c r="H1797" s="5" t="s">
        <v>93</v>
      </c>
      <c r="I1797" s="3">
        <v>6.62842574888465</v>
      </c>
      <c r="J1797" s="3">
        <v>45.35</v>
      </c>
      <c r="K1797" s="3">
        <v>2.5122549019608</v>
      </c>
      <c r="L1797" s="3">
        <v>35.7779980178394</v>
      </c>
      <c r="M1797" s="3">
        <v>4.95608531994981</v>
      </c>
      <c r="N1797" s="3">
        <v>29.6906187624751</v>
      </c>
      <c r="O1797" s="3">
        <v>11.6077384923282</v>
      </c>
      <c r="P1797" s="3">
        <v>46.7806841046278</v>
      </c>
      <c r="Q1797" s="3">
        <v>13.7321549966009</v>
      </c>
      <c r="R1797" s="3">
        <v>49.5872033023736</v>
      </c>
      <c r="S1797" s="3">
        <v>41.6596104995766</v>
      </c>
      <c r="T1797" s="3">
        <v>50.1852832186342</v>
      </c>
      <c r="U1797" s="3">
        <v>109.880190750966</v>
      </c>
      <c r="V1797" s="3">
        <v>37.4307862679956</v>
      </c>
      <c r="W1797" s="3">
        <v>95.6164884669194</v>
      </c>
      <c r="X1797" s="3">
        <v>33.270911360799</v>
      </c>
      <c r="Y1797" s="3"/>
      <c r="Z1797" s="3"/>
      <c r="AA1797" s="3">
        <v>0.259730445521653</v>
      </c>
      <c r="AB1797" s="3">
        <v>0.264525351286747</v>
      </c>
      <c r="AC1797" s="3">
        <v>-24.3062200956938</v>
      </c>
      <c r="AD1797" s="3">
        <v>1.02911229508702</v>
      </c>
      <c r="AE1797" s="5">
        <v>3</v>
      </c>
      <c r="AF1797" s="3">
        <v>1.76138772764342</v>
      </c>
      <c r="AG1797" s="3">
        <v>35.2513358700016</v>
      </c>
      <c r="AH1797" s="3">
        <v>47.6434664049852</v>
      </c>
      <c r="AI1797" s="3">
        <v>22.4550731907663</v>
      </c>
      <c r="AJ1797" s="3">
        <v>22.2609475064374</v>
      </c>
      <c r="AK1797" s="3"/>
      <c r="AL1797" s="3"/>
      <c r="AM1797" s="3"/>
      <c r="AN1797" s="5" t="s">
        <v>46</v>
      </c>
      <c r="AO1797" s="1"/>
      <c r="AP1797" s="1"/>
      <c r="AQ1797" s="1"/>
    </row>
    <row r="1798" spans="1:43">
      <c r="A1798" s="1" t="s">
        <v>4884</v>
      </c>
      <c r="B1798" s="1" t="s">
        <v>4885</v>
      </c>
      <c r="C1798" s="3">
        <v>3.95068493150685</v>
      </c>
      <c r="D1798" s="4">
        <v>42795</v>
      </c>
      <c r="E1798" s="3">
        <v>11.3705569477</v>
      </c>
      <c r="F1798" s="5" t="s">
        <v>4886</v>
      </c>
      <c r="G1798" s="5">
        <v>216</v>
      </c>
      <c r="H1798" s="5" t="s">
        <v>50</v>
      </c>
      <c r="I1798" s="3">
        <v>0.273330730183526</v>
      </c>
      <c r="J1798" s="3">
        <v>23.58195623046</v>
      </c>
      <c r="K1798" s="3">
        <v>0.02921413964359</v>
      </c>
      <c r="L1798" s="3">
        <v>28.6409915891988</v>
      </c>
      <c r="M1798" s="3">
        <v>0.0584453535943942</v>
      </c>
      <c r="N1798" s="3">
        <v>26.2689225289403</v>
      </c>
      <c r="O1798" s="3">
        <v>0.844296092676216</v>
      </c>
      <c r="P1798" s="3">
        <v>22.9785290086798</v>
      </c>
      <c r="Q1798" s="3">
        <v>1.35175135668473</v>
      </c>
      <c r="R1798" s="3">
        <v>22.0183486238532</v>
      </c>
      <c r="S1798" s="3">
        <v>2.17943373386679</v>
      </c>
      <c r="T1798" s="3">
        <v>35.819209039548</v>
      </c>
      <c r="U1798" s="3">
        <v>6.04010006986395</v>
      </c>
      <c r="V1798" s="3">
        <v>54.3343653250774</v>
      </c>
      <c r="W1798" s="3">
        <v>11.0438939710641</v>
      </c>
      <c r="X1798" s="3">
        <v>78.9644012944984</v>
      </c>
      <c r="Y1798" s="3"/>
      <c r="Z1798" s="3"/>
      <c r="AA1798" s="3">
        <v>0.0734517372987266</v>
      </c>
      <c r="AB1798" s="3">
        <v>0.486778067485402</v>
      </c>
      <c r="AC1798" s="3">
        <v>-1.46284376828557</v>
      </c>
      <c r="AD1798" s="3">
        <v>2.42468444939784</v>
      </c>
      <c r="AE1798" s="5">
        <v>4</v>
      </c>
      <c r="AF1798" s="3">
        <v>0.291190585644336</v>
      </c>
      <c r="AG1798" s="3">
        <v>2.52217158983423</v>
      </c>
      <c r="AH1798" s="3">
        <v>3.11067291355507</v>
      </c>
      <c r="AI1798" s="3">
        <v>3.68861268999014</v>
      </c>
      <c r="AJ1798" s="3"/>
      <c r="AK1798" s="3"/>
      <c r="AL1798" s="3"/>
      <c r="AM1798" s="3">
        <v>0.01</v>
      </c>
      <c r="AN1798" s="5" t="s">
        <v>56</v>
      </c>
      <c r="AO1798" s="1"/>
      <c r="AP1798" s="1"/>
      <c r="AQ1798" s="1"/>
    </row>
    <row r="1799" spans="1:43">
      <c r="A1799" s="1" t="s">
        <v>4887</v>
      </c>
      <c r="B1799" s="1" t="s">
        <v>4888</v>
      </c>
      <c r="C1799" s="3">
        <v>3.6958904109589</v>
      </c>
      <c r="D1799" s="4">
        <v>42888</v>
      </c>
      <c r="E1799" s="3">
        <v>1.8454797754</v>
      </c>
      <c r="F1799" s="5" t="s">
        <v>4559</v>
      </c>
      <c r="G1799" s="5">
        <v>69</v>
      </c>
      <c r="H1799" s="5" t="s">
        <v>45</v>
      </c>
      <c r="I1799" s="3">
        <v>3.80872738330546</v>
      </c>
      <c r="J1799" s="3">
        <v>7.48407643312102</v>
      </c>
      <c r="K1799" s="3">
        <v>0.976114767433253</v>
      </c>
      <c r="L1799" s="3">
        <v>18.3229813664596</v>
      </c>
      <c r="M1799" s="3">
        <v>1.62238594924463</v>
      </c>
      <c r="N1799" s="3">
        <v>10.1587301587302</v>
      </c>
      <c r="O1799" s="3">
        <v>2.75415757393333</v>
      </c>
      <c r="P1799" s="3">
        <v>39.4039735099338</v>
      </c>
      <c r="Q1799" s="3">
        <v>2.83153851946682</v>
      </c>
      <c r="R1799" s="3">
        <v>48.1164383561644</v>
      </c>
      <c r="S1799" s="3">
        <v>13.3665421336654</v>
      </c>
      <c r="T1799" s="3">
        <v>22.4105461393597</v>
      </c>
      <c r="U1799" s="3">
        <v>40.1806796016836</v>
      </c>
      <c r="V1799" s="3">
        <v>9.55414012738854</v>
      </c>
      <c r="W1799" s="3">
        <v>38.3345152466822</v>
      </c>
      <c r="X1799" s="3">
        <v>11.6113744075829</v>
      </c>
      <c r="Y1799" s="3"/>
      <c r="Z1799" s="3"/>
      <c r="AA1799" s="3">
        <v>0.103858864654457</v>
      </c>
      <c r="AB1799" s="3">
        <v>0.168879067499169</v>
      </c>
      <c r="AC1799" s="3">
        <v>-11.4418774541138</v>
      </c>
      <c r="AD1799" s="3">
        <v>0.996474808507422</v>
      </c>
      <c r="AE1799" s="5">
        <v>3</v>
      </c>
      <c r="AF1799" s="3">
        <v>0.892456825186207</v>
      </c>
      <c r="AG1799" s="3">
        <v>13.0512713920146</v>
      </c>
      <c r="AH1799" s="3">
        <v>20.1051295199931</v>
      </c>
      <c r="AI1799" s="3">
        <v>10.4595435205617</v>
      </c>
      <c r="AJ1799" s="3"/>
      <c r="AK1799" s="3"/>
      <c r="AL1799" s="3"/>
      <c r="AM1799" s="3"/>
      <c r="AN1799" s="5" t="s">
        <v>46</v>
      </c>
      <c r="AO1799" s="1"/>
      <c r="AP1799" s="1"/>
      <c r="AQ1799" s="1"/>
    </row>
    <row r="1800" spans="1:43">
      <c r="A1800" s="1" t="s">
        <v>4889</v>
      </c>
      <c r="B1800" s="1" t="s">
        <v>4890</v>
      </c>
      <c r="C1800" s="3">
        <v>4.13972602739726</v>
      </c>
      <c r="D1800" s="4">
        <v>42726</v>
      </c>
      <c r="E1800" s="3">
        <v>2.8370687932</v>
      </c>
      <c r="F1800" s="5" t="s">
        <v>4891</v>
      </c>
      <c r="G1800" s="5">
        <v>1512</v>
      </c>
      <c r="H1800" s="5" t="s">
        <v>64</v>
      </c>
      <c r="I1800" s="3">
        <v>0.263466724922855</v>
      </c>
      <c r="J1800" s="3">
        <v>59.0379008746356</v>
      </c>
      <c r="K1800" s="3">
        <v>0.0440976760663272</v>
      </c>
      <c r="L1800" s="3">
        <v>23.7609329446064</v>
      </c>
      <c r="M1800" s="3">
        <v>0.192937988308921</v>
      </c>
      <c r="N1800" s="3">
        <v>63.4110787172012</v>
      </c>
      <c r="O1800" s="3">
        <v>0.63557265468645</v>
      </c>
      <c r="P1800" s="3">
        <v>37.4269005847953</v>
      </c>
      <c r="Q1800" s="3">
        <v>1.20574327083478</v>
      </c>
      <c r="R1800" s="3">
        <v>27.3668639053254</v>
      </c>
      <c r="S1800" s="3">
        <v>1.88534366293409</v>
      </c>
      <c r="T1800" s="3">
        <v>78.1109445277361</v>
      </c>
      <c r="U1800" s="3">
        <v>3.80409736473526</v>
      </c>
      <c r="V1800" s="3">
        <v>92.7469135802469</v>
      </c>
      <c r="W1800" s="3">
        <v>6.4234955195139</v>
      </c>
      <c r="X1800" s="3">
        <v>96.141975308642</v>
      </c>
      <c r="Y1800" s="3"/>
      <c r="Z1800" s="3"/>
      <c r="AA1800" s="3">
        <v>-0.228167299398752</v>
      </c>
      <c r="AB1800" s="3">
        <v>0.0448993022791728</v>
      </c>
      <c r="AC1800" s="3">
        <v>0</v>
      </c>
      <c r="AD1800" s="3"/>
      <c r="AE1800" s="5"/>
      <c r="AF1800" s="3">
        <v>0.170263745296445</v>
      </c>
      <c r="AG1800" s="3">
        <v>1.34303066880483</v>
      </c>
      <c r="AH1800" s="3">
        <v>1.35545660609644</v>
      </c>
      <c r="AI1800" s="3">
        <v>1.57976793372927</v>
      </c>
      <c r="AJ1800" s="3">
        <v>1.97026118782533</v>
      </c>
      <c r="AK1800" s="3"/>
      <c r="AL1800" s="3"/>
      <c r="AM1800" s="3"/>
      <c r="AN1800" s="5" t="s">
        <v>46</v>
      </c>
      <c r="AO1800" s="1"/>
      <c r="AP1800" s="1"/>
      <c r="AQ1800" s="1"/>
    </row>
    <row r="1801" spans="1:43">
      <c r="A1801" s="1" t="s">
        <v>4892</v>
      </c>
      <c r="B1801" s="1" t="s">
        <v>4893</v>
      </c>
      <c r="C1801" s="3">
        <v>3.92876712328767</v>
      </c>
      <c r="D1801" s="4">
        <v>42803</v>
      </c>
      <c r="E1801" s="3">
        <v>5.4851683765</v>
      </c>
      <c r="F1801" s="5" t="s">
        <v>3797</v>
      </c>
      <c r="G1801" s="5">
        <v>43</v>
      </c>
      <c r="H1801" s="5" t="s">
        <v>50</v>
      </c>
      <c r="I1801" s="3">
        <v>0.428949529980848</v>
      </c>
      <c r="J1801" s="3">
        <v>6.61009379187137</v>
      </c>
      <c r="K1801" s="3">
        <v>0.0272702481592576</v>
      </c>
      <c r="L1801" s="3">
        <v>30.1018149623727</v>
      </c>
      <c r="M1801" s="3">
        <v>0.145613396432481</v>
      </c>
      <c r="N1801" s="3">
        <v>15.3606411398041</v>
      </c>
      <c r="O1801" s="3">
        <v>0.695461200585647</v>
      </c>
      <c r="P1801" s="3">
        <v>47.8300593878483</v>
      </c>
      <c r="Q1801" s="3">
        <v>1.10253583241454</v>
      </c>
      <c r="R1801" s="3">
        <v>52.4867213906325</v>
      </c>
      <c r="S1801" s="3">
        <v>2.82190244814053</v>
      </c>
      <c r="T1801" s="3">
        <v>15.9887005649718</v>
      </c>
      <c r="U1801" s="3">
        <v>7.15746421267894</v>
      </c>
      <c r="V1801" s="3">
        <v>27.0123839009288</v>
      </c>
      <c r="W1801" s="3">
        <v>15.041416023931</v>
      </c>
      <c r="X1801" s="3">
        <v>29.9892125134844</v>
      </c>
      <c r="Y1801" s="3"/>
      <c r="Z1801" s="3"/>
      <c r="AA1801" s="3">
        <v>0.155898021402123</v>
      </c>
      <c r="AB1801" s="3">
        <v>0.832094086303844</v>
      </c>
      <c r="AC1801" s="3">
        <v>-1.18916941090377</v>
      </c>
      <c r="AD1801" s="3">
        <v>4.01339678547946</v>
      </c>
      <c r="AE1801" s="5">
        <v>2</v>
      </c>
      <c r="AF1801" s="3">
        <v>0.38869774622202</v>
      </c>
      <c r="AG1801" s="3">
        <v>3.34321637689692</v>
      </c>
      <c r="AH1801" s="3">
        <v>3.69387093186264</v>
      </c>
      <c r="AI1801" s="3">
        <v>4.95857566289266</v>
      </c>
      <c r="AJ1801" s="3"/>
      <c r="AK1801" s="3"/>
      <c r="AL1801" s="3"/>
      <c r="AM1801" s="3">
        <v>1</v>
      </c>
      <c r="AN1801" s="5" t="s">
        <v>56</v>
      </c>
      <c r="AO1801" s="1"/>
      <c r="AP1801" s="1"/>
      <c r="AQ1801" s="1"/>
    </row>
    <row r="1802" spans="1:43">
      <c r="A1802" s="1" t="s">
        <v>4894</v>
      </c>
      <c r="B1802" s="1" t="s">
        <v>4895</v>
      </c>
      <c r="C1802" s="3">
        <v>4.18082191780822</v>
      </c>
      <c r="D1802" s="4">
        <v>42711</v>
      </c>
      <c r="E1802" s="3">
        <v>223.3649412867</v>
      </c>
      <c r="F1802" s="5" t="s">
        <v>4896</v>
      </c>
      <c r="G1802" s="5">
        <v>1498</v>
      </c>
      <c r="H1802" s="5" t="s">
        <v>64</v>
      </c>
      <c r="I1802" s="3">
        <v>0.293221647272539</v>
      </c>
      <c r="J1802" s="3">
        <v>19.6793002915452</v>
      </c>
      <c r="K1802" s="3">
        <v>0.0491605066719285</v>
      </c>
      <c r="L1802" s="3">
        <v>3.64431486880466</v>
      </c>
      <c r="M1802" s="3">
        <v>0.224147448439152</v>
      </c>
      <c r="N1802" s="3">
        <v>13.4110787172012</v>
      </c>
      <c r="O1802" s="3">
        <v>0.711420439073694</v>
      </c>
      <c r="P1802" s="3">
        <v>2.77777777777778</v>
      </c>
      <c r="Q1802" s="3">
        <v>1.30955663081345</v>
      </c>
      <c r="R1802" s="3">
        <v>5.32544378698225</v>
      </c>
      <c r="S1802" s="3">
        <v>2.41831333906574</v>
      </c>
      <c r="T1802" s="3">
        <v>5.09745127436282</v>
      </c>
      <c r="U1802" s="3">
        <v>5.40862304946091</v>
      </c>
      <c r="V1802" s="3">
        <v>3.39506172839506</v>
      </c>
      <c r="W1802" s="3">
        <v>9.40762705259884</v>
      </c>
      <c r="X1802" s="3">
        <v>4.62962962962963</v>
      </c>
      <c r="Y1802" s="3"/>
      <c r="Z1802" s="3"/>
      <c r="AA1802" s="3">
        <v>0.870453550911404</v>
      </c>
      <c r="AB1802" s="3">
        <v>6.24534766969324</v>
      </c>
      <c r="AC1802" s="3">
        <v>0</v>
      </c>
      <c r="AD1802" s="3"/>
      <c r="AE1802" s="5"/>
      <c r="AF1802" s="3">
        <v>0.249584961114383</v>
      </c>
      <c r="AG1802" s="3">
        <v>1.86151122343086</v>
      </c>
      <c r="AH1802" s="3">
        <v>1.99988960390134</v>
      </c>
      <c r="AI1802" s="3">
        <v>2.3069109986259</v>
      </c>
      <c r="AJ1802" s="3">
        <v>2.4907784846568</v>
      </c>
      <c r="AK1802" s="3"/>
      <c r="AL1802" s="3"/>
      <c r="AM1802" s="3">
        <v>1000</v>
      </c>
      <c r="AN1802" s="5" t="s">
        <v>56</v>
      </c>
      <c r="AO1802" s="1"/>
      <c r="AP1802" s="1"/>
      <c r="AQ1802" s="1"/>
    </row>
    <row r="1803" spans="1:43">
      <c r="A1803" s="1" t="s">
        <v>4897</v>
      </c>
      <c r="B1803" s="1" t="s">
        <v>4898</v>
      </c>
      <c r="C1803" s="3">
        <v>4.12876712328767</v>
      </c>
      <c r="D1803" s="4">
        <v>42730</v>
      </c>
      <c r="E1803" s="3">
        <v>88.66445958</v>
      </c>
      <c r="F1803" s="5" t="s">
        <v>4899</v>
      </c>
      <c r="G1803" s="5">
        <v>1315</v>
      </c>
      <c r="H1803" s="5" t="s">
        <v>64</v>
      </c>
      <c r="I1803" s="3">
        <v>0.24561369248821</v>
      </c>
      <c r="J1803" s="3">
        <v>77.6967930029155</v>
      </c>
      <c r="K1803" s="3">
        <v>0.042046237051422</v>
      </c>
      <c r="L1803" s="3">
        <v>42.2740524781341</v>
      </c>
      <c r="M1803" s="3">
        <v>0.17657150719758</v>
      </c>
      <c r="N1803" s="3">
        <v>83.5276967930029</v>
      </c>
      <c r="O1803" s="3">
        <v>0.598517097926067</v>
      </c>
      <c r="P1803" s="3">
        <v>59.3567251461988</v>
      </c>
      <c r="Q1803" s="3">
        <v>1.14022486830682</v>
      </c>
      <c r="R1803" s="3">
        <v>48.9644970414201</v>
      </c>
      <c r="S1803" s="3">
        <v>2.07160704361286</v>
      </c>
      <c r="T1803" s="3">
        <v>49.1754122938531</v>
      </c>
      <c r="U1803" s="3">
        <v>4.50021423446851</v>
      </c>
      <c r="V1803" s="3">
        <v>62.962962962963</v>
      </c>
      <c r="W1803" s="3">
        <v>7.99245035079094</v>
      </c>
      <c r="X1803" s="3">
        <v>63.4259259259259</v>
      </c>
      <c r="Y1803" s="3"/>
      <c r="Z1803" s="3"/>
      <c r="AA1803" s="3">
        <v>0.172467925669161</v>
      </c>
      <c r="AB1803" s="3">
        <v>2.55934306952709</v>
      </c>
      <c r="AC1803" s="3">
        <v>0</v>
      </c>
      <c r="AD1803" s="3"/>
      <c r="AE1803" s="5"/>
      <c r="AF1803" s="3">
        <v>0.212299920869183</v>
      </c>
      <c r="AG1803" s="3">
        <v>1.58909530593356</v>
      </c>
      <c r="AH1803" s="3">
        <v>1.68079363741009</v>
      </c>
      <c r="AI1803" s="3">
        <v>1.98660653304248</v>
      </c>
      <c r="AJ1803" s="3">
        <v>2.18177407061355</v>
      </c>
      <c r="AK1803" s="3"/>
      <c r="AL1803" s="3"/>
      <c r="AM1803" s="3"/>
      <c r="AN1803" s="5" t="s">
        <v>46</v>
      </c>
      <c r="AO1803" s="1"/>
      <c r="AP1803" s="1"/>
      <c r="AQ1803" s="1"/>
    </row>
    <row r="1804" spans="1:43">
      <c r="A1804" s="1" t="s">
        <v>4900</v>
      </c>
      <c r="B1804" s="1" t="s">
        <v>4901</v>
      </c>
      <c r="C1804" s="3">
        <v>4.31780821917808</v>
      </c>
      <c r="D1804" s="4">
        <v>42661</v>
      </c>
      <c r="E1804" s="3">
        <v>0.5788597638</v>
      </c>
      <c r="F1804" s="5" t="s">
        <v>4902</v>
      </c>
      <c r="G1804" s="5">
        <v>1562</v>
      </c>
      <c r="H1804" s="5" t="s">
        <v>45</v>
      </c>
      <c r="I1804" s="3">
        <v>1.1724474841231</v>
      </c>
      <c r="J1804" s="3">
        <v>47.2929936305732</v>
      </c>
      <c r="K1804" s="3">
        <v>-0.0723763570567054</v>
      </c>
      <c r="L1804" s="3">
        <v>90.9937888198758</v>
      </c>
      <c r="M1804" s="3">
        <v>0.20967741935482</v>
      </c>
      <c r="N1804" s="3">
        <v>43.015873015873</v>
      </c>
      <c r="O1804" s="3">
        <v>2.52475247524752</v>
      </c>
      <c r="P1804" s="3">
        <v>41.5562913907285</v>
      </c>
      <c r="Q1804" s="3">
        <v>4.50798990748526</v>
      </c>
      <c r="R1804" s="3">
        <v>27.9109589041096</v>
      </c>
      <c r="S1804" s="3">
        <v>9.75092739798619</v>
      </c>
      <c r="T1804" s="3">
        <v>40.8662900188324</v>
      </c>
      <c r="U1804" s="3">
        <v>22.5927387529597</v>
      </c>
      <c r="V1804" s="3">
        <v>33.3333333333333</v>
      </c>
      <c r="W1804" s="3">
        <v>34.4394658530881</v>
      </c>
      <c r="X1804" s="3">
        <v>16.1137440758294</v>
      </c>
      <c r="Y1804" s="3"/>
      <c r="Z1804" s="3"/>
      <c r="AA1804" s="3">
        <v>0.253173011330039</v>
      </c>
      <c r="AB1804" s="3">
        <v>0.759202612735526</v>
      </c>
      <c r="AC1804" s="3">
        <v>-3.68293945144039</v>
      </c>
      <c r="AD1804" s="3">
        <v>2.80969050559257</v>
      </c>
      <c r="AE1804" s="5">
        <v>1</v>
      </c>
      <c r="AF1804" s="3">
        <v>0.837237291289948</v>
      </c>
      <c r="AG1804" s="3">
        <v>8.38863236970004</v>
      </c>
      <c r="AH1804" s="3">
        <v>10.8396311387231</v>
      </c>
      <c r="AI1804" s="3">
        <v>10.4382048066856</v>
      </c>
      <c r="AJ1804" s="3">
        <v>7.28505020721708</v>
      </c>
      <c r="AK1804" s="3"/>
      <c r="AL1804" s="3"/>
      <c r="AM1804" s="3"/>
      <c r="AN1804" s="5" t="s">
        <v>51</v>
      </c>
      <c r="AO1804" s="1"/>
      <c r="AP1804" s="1"/>
      <c r="AQ1804" s="1"/>
    </row>
    <row r="1805" spans="1:43">
      <c r="A1805" s="1" t="s">
        <v>4903</v>
      </c>
      <c r="B1805" s="1" t="s">
        <v>4904</v>
      </c>
      <c r="C1805" s="3">
        <v>4.31232876712329</v>
      </c>
      <c r="D1805" s="4">
        <v>42663</v>
      </c>
      <c r="E1805" s="3">
        <v>921.7187859716</v>
      </c>
      <c r="F1805" s="5" t="s">
        <v>4905</v>
      </c>
      <c r="G1805" s="5">
        <v>1575</v>
      </c>
      <c r="H1805" s="5" t="s">
        <v>64</v>
      </c>
      <c r="I1805" s="3">
        <v>0.285361098289207</v>
      </c>
      <c r="J1805" s="3">
        <v>27.8425655976676</v>
      </c>
      <c r="K1805" s="3">
        <v>0.0433953117252648</v>
      </c>
      <c r="L1805" s="3">
        <v>30.0291545189504</v>
      </c>
      <c r="M1805" s="3">
        <v>0.213104160218444</v>
      </c>
      <c r="N1805" s="3">
        <v>28.7172011661808</v>
      </c>
      <c r="O1805" s="3">
        <v>0.639859339724806</v>
      </c>
      <c r="P1805" s="3">
        <v>34.7953216374269</v>
      </c>
      <c r="Q1805" s="3">
        <v>1.13811089175505</v>
      </c>
      <c r="R1805" s="3">
        <v>50.1479289940828</v>
      </c>
      <c r="S1805" s="3">
        <v>2.17089853775623</v>
      </c>
      <c r="T1805" s="3">
        <v>32.6836581709145</v>
      </c>
      <c r="U1805" s="3">
        <v>4.91488472277262</v>
      </c>
      <c r="V1805" s="3">
        <v>26.5432098765432</v>
      </c>
      <c r="W1805" s="3">
        <v>8.92217780702411</v>
      </c>
      <c r="X1805" s="3">
        <v>17.2839506172839</v>
      </c>
      <c r="Y1805" s="3"/>
      <c r="Z1805" s="3"/>
      <c r="AA1805" s="3">
        <v>0.160798935579915</v>
      </c>
      <c r="AB1805" s="3">
        <v>3.48561096700157</v>
      </c>
      <c r="AC1805" s="3">
        <v>0</v>
      </c>
      <c r="AD1805" s="3"/>
      <c r="AE1805" s="5"/>
      <c r="AF1805" s="3">
        <v>0.236055016607529</v>
      </c>
      <c r="AG1805" s="3">
        <v>1.5836107139845</v>
      </c>
      <c r="AH1805" s="3">
        <v>1.73778476560402</v>
      </c>
      <c r="AI1805" s="3">
        <v>2.11836338767062</v>
      </c>
      <c r="AJ1805" s="3">
        <v>2.36167269876255</v>
      </c>
      <c r="AK1805" s="3"/>
      <c r="AL1805" s="3"/>
      <c r="AM1805" s="3">
        <v>200</v>
      </c>
      <c r="AN1805" s="5" t="s">
        <v>206</v>
      </c>
      <c r="AO1805" s="1"/>
      <c r="AP1805" s="1"/>
      <c r="AQ1805" s="1"/>
    </row>
    <row r="1806" spans="1:43">
      <c r="A1806" s="1" t="s">
        <v>4906</v>
      </c>
      <c r="B1806" s="1" t="s">
        <v>4907</v>
      </c>
      <c r="C1806" s="3">
        <v>4.2</v>
      </c>
      <c r="D1806" s="4">
        <v>42704</v>
      </c>
      <c r="E1806" s="3">
        <v>0.1969011212</v>
      </c>
      <c r="F1806" s="5" t="s">
        <v>3765</v>
      </c>
      <c r="G1806" s="5">
        <v>219</v>
      </c>
      <c r="H1806" s="5" t="s">
        <v>60</v>
      </c>
      <c r="I1806" s="3">
        <v>9.45093457943925</v>
      </c>
      <c r="J1806" s="3">
        <v>25.297619047619</v>
      </c>
      <c r="K1806" s="3">
        <v>3.77713779353123</v>
      </c>
      <c r="L1806" s="3">
        <v>15.9156279961649</v>
      </c>
      <c r="M1806" s="3">
        <v>4.07687180626527</v>
      </c>
      <c r="N1806" s="3">
        <v>29.4757665677547</v>
      </c>
      <c r="O1806" s="3">
        <v>14.6545921801383</v>
      </c>
      <c r="P1806" s="3">
        <v>34.5841784989858</v>
      </c>
      <c r="Q1806" s="3">
        <v>21.4466264825977</v>
      </c>
      <c r="R1806" s="3">
        <v>26.1780104712042</v>
      </c>
      <c r="S1806" s="3">
        <v>47.7527203911055</v>
      </c>
      <c r="T1806" s="3">
        <v>36.4734299516908</v>
      </c>
      <c r="U1806" s="3">
        <v>92.5400739827374</v>
      </c>
      <c r="V1806" s="3">
        <v>30.2207130730051</v>
      </c>
      <c r="W1806" s="3">
        <v>66.3677528189647</v>
      </c>
      <c r="X1806" s="3">
        <v>30.2272727272727</v>
      </c>
      <c r="Y1806" s="3"/>
      <c r="Z1806" s="3"/>
      <c r="AA1806" s="3">
        <v>0.243714012267942</v>
      </c>
      <c r="AB1806" s="3">
        <v>0.176775550051067</v>
      </c>
      <c r="AC1806" s="3">
        <v>-25.7831924415714</v>
      </c>
      <c r="AD1806" s="3">
        <v>0.715797236024492</v>
      </c>
      <c r="AE1806" s="5">
        <v>2</v>
      </c>
      <c r="AF1806" s="3">
        <v>1.2919757083409</v>
      </c>
      <c r="AG1806" s="3">
        <v>41.2458723235352</v>
      </c>
      <c r="AH1806" s="3">
        <v>41.8290226512674</v>
      </c>
      <c r="AI1806" s="3">
        <v>17.191077908596</v>
      </c>
      <c r="AJ1806" s="3">
        <v>17.5543689222543</v>
      </c>
      <c r="AK1806" s="3"/>
      <c r="AL1806" s="3"/>
      <c r="AM1806" s="3"/>
      <c r="AN1806" s="5" t="s">
        <v>46</v>
      </c>
      <c r="AO1806" s="1"/>
      <c r="AP1806" s="1"/>
      <c r="AQ1806" s="1"/>
    </row>
    <row r="1807" spans="1:43">
      <c r="A1807" s="1" t="s">
        <v>4908</v>
      </c>
      <c r="B1807" s="1" t="s">
        <v>4909</v>
      </c>
      <c r="C1807" s="3">
        <v>4.16164383561644</v>
      </c>
      <c r="D1807" s="4">
        <v>42718</v>
      </c>
      <c r="E1807" s="3">
        <v>8.6725961745</v>
      </c>
      <c r="F1807" s="5" t="s">
        <v>534</v>
      </c>
      <c r="G1807" s="5">
        <v>1520</v>
      </c>
      <c r="H1807" s="5" t="s">
        <v>226</v>
      </c>
      <c r="I1807" s="3">
        <v>2.29692118839614</v>
      </c>
      <c r="J1807" s="3">
        <v>43.6699857752489</v>
      </c>
      <c r="K1807" s="3">
        <v>0.794520547945207</v>
      </c>
      <c r="L1807" s="3">
        <v>33.994708994709</v>
      </c>
      <c r="M1807" s="3">
        <v>1.43824039383828</v>
      </c>
      <c r="N1807" s="3">
        <v>28.0677009873061</v>
      </c>
      <c r="O1807" s="3">
        <v>4.05864656867253</v>
      </c>
      <c r="P1807" s="3">
        <v>51.2578616352201</v>
      </c>
      <c r="Q1807" s="3">
        <v>7.97697452571681</v>
      </c>
      <c r="R1807" s="3">
        <v>36.1313868613139</v>
      </c>
      <c r="S1807" s="3">
        <v>17.8355835384615</v>
      </c>
      <c r="T1807" s="3">
        <v>37.7659574468085</v>
      </c>
      <c r="U1807" s="3">
        <v>29.7727190746446</v>
      </c>
      <c r="V1807" s="3">
        <v>40.9722222222222</v>
      </c>
      <c r="W1807" s="3">
        <v>31.1322058054475</v>
      </c>
      <c r="X1807" s="3">
        <v>43.9330543933054</v>
      </c>
      <c r="Y1807" s="3"/>
      <c r="Z1807" s="3"/>
      <c r="AA1807" s="3">
        <v>0.409790270533392</v>
      </c>
      <c r="AB1807" s="3">
        <v>0.41159375268914</v>
      </c>
      <c r="AC1807" s="3">
        <v>-3.34086666011595</v>
      </c>
      <c r="AD1807" s="3">
        <v>2.82477213071465</v>
      </c>
      <c r="AE1807" s="5">
        <v>1</v>
      </c>
      <c r="AF1807" s="3">
        <v>0.723261018153189</v>
      </c>
      <c r="AG1807" s="3">
        <v>14.7512809140411</v>
      </c>
      <c r="AH1807" s="3">
        <v>14.2970827128215</v>
      </c>
      <c r="AI1807" s="3">
        <v>8.91540581325636</v>
      </c>
      <c r="AJ1807" s="3">
        <v>6.83283299523034</v>
      </c>
      <c r="AK1807" s="3"/>
      <c r="AL1807" s="3"/>
      <c r="AM1807" s="3"/>
      <c r="AN1807" s="5" t="s">
        <v>46</v>
      </c>
      <c r="AO1807" s="1"/>
      <c r="AP1807" s="1"/>
      <c r="AQ1807" s="1"/>
    </row>
    <row r="1808" spans="1:43">
      <c r="A1808" s="1" t="s">
        <v>4910</v>
      </c>
      <c r="B1808" s="1" t="s">
        <v>4911</v>
      </c>
      <c r="C1808" s="3">
        <v>4.19452054794521</v>
      </c>
      <c r="D1808" s="4">
        <v>42706</v>
      </c>
      <c r="E1808" s="3">
        <v>78.083995967</v>
      </c>
      <c r="F1808" s="5" t="s">
        <v>209</v>
      </c>
      <c r="G1808" s="5">
        <v>1532</v>
      </c>
      <c r="H1808" s="5" t="s">
        <v>64</v>
      </c>
      <c r="I1808" s="3">
        <v>0.289062057747544</v>
      </c>
      <c r="J1808" s="3">
        <v>23.3236151603499</v>
      </c>
      <c r="K1808" s="3">
        <v>0.0440535159255621</v>
      </c>
      <c r="L1808" s="3">
        <v>24.198250728863</v>
      </c>
      <c r="M1808" s="3">
        <v>0.212954846184016</v>
      </c>
      <c r="N1808" s="3">
        <v>29.4460641399417</v>
      </c>
      <c r="O1808" s="3">
        <v>0.662901415462411</v>
      </c>
      <c r="P1808" s="3">
        <v>19.4444444444444</v>
      </c>
      <c r="Q1808" s="3">
        <v>1.0847865478128</v>
      </c>
      <c r="R1808" s="3">
        <v>66.2721893491124</v>
      </c>
      <c r="S1808" s="3">
        <v>1.54110172531995</v>
      </c>
      <c r="T1808" s="3">
        <v>95.3523238380809</v>
      </c>
      <c r="U1808" s="3">
        <v>3.48405496796306</v>
      </c>
      <c r="V1808" s="3">
        <v>96.6049382716049</v>
      </c>
      <c r="W1808" s="3">
        <v>6.71009829913709</v>
      </c>
      <c r="X1808" s="3">
        <v>93.6728395061728</v>
      </c>
      <c r="Y1808" s="3"/>
      <c r="Z1808" s="3"/>
      <c r="AA1808" s="3">
        <v>-0.591207620221683</v>
      </c>
      <c r="AB1808" s="3">
        <v>0.154024183918531</v>
      </c>
      <c r="AC1808" s="3">
        <v>0</v>
      </c>
      <c r="AD1808" s="3"/>
      <c r="AE1808" s="5"/>
      <c r="AF1808" s="3">
        <v>0.177946125930765</v>
      </c>
      <c r="AG1808" s="3">
        <v>1.11752218127648</v>
      </c>
      <c r="AH1808" s="3">
        <v>1.23479710956305</v>
      </c>
      <c r="AI1808" s="3">
        <v>1.63223967981203</v>
      </c>
      <c r="AJ1808" s="3">
        <v>1.97022909999083</v>
      </c>
      <c r="AK1808" s="3"/>
      <c r="AL1808" s="3"/>
      <c r="AM1808" s="3">
        <v>1000</v>
      </c>
      <c r="AN1808" s="5" t="s">
        <v>56</v>
      </c>
      <c r="AO1808" s="1"/>
      <c r="AP1808" s="1"/>
      <c r="AQ1808" s="1"/>
    </row>
    <row r="1809" spans="1:43">
      <c r="A1809" s="1" t="s">
        <v>4912</v>
      </c>
      <c r="B1809" s="1" t="s">
        <v>4913</v>
      </c>
      <c r="C1809" s="3">
        <v>4.2986301369863</v>
      </c>
      <c r="D1809" s="4">
        <v>42668</v>
      </c>
      <c r="E1809" s="3">
        <v>165.5877722409</v>
      </c>
      <c r="F1809" s="5" t="s">
        <v>4914</v>
      </c>
      <c r="G1809" s="5">
        <v>111</v>
      </c>
      <c r="H1809" s="5" t="s">
        <v>64</v>
      </c>
      <c r="I1809" s="3">
        <v>0.254552616047762</v>
      </c>
      <c r="J1809" s="3">
        <v>68.0758017492711</v>
      </c>
      <c r="K1809" s="3">
        <v>0.0400402500318713</v>
      </c>
      <c r="L1809" s="3">
        <v>57.1428571428571</v>
      </c>
      <c r="M1809" s="3">
        <v>0.187820782699682</v>
      </c>
      <c r="N1809" s="3">
        <v>71.5743440233236</v>
      </c>
      <c r="O1809" s="3">
        <v>0.567632766223456</v>
      </c>
      <c r="P1809" s="3">
        <v>76.9005847953216</v>
      </c>
      <c r="Q1809" s="3">
        <v>0.958137171561977</v>
      </c>
      <c r="R1809" s="3">
        <v>91.7159763313609</v>
      </c>
      <c r="S1809" s="3">
        <v>1.95269823418874</v>
      </c>
      <c r="T1809" s="3">
        <v>70.3148425787106</v>
      </c>
      <c r="U1809" s="3">
        <v>4.56673348764841</v>
      </c>
      <c r="V1809" s="3">
        <v>57.0987654320988</v>
      </c>
      <c r="W1809" s="3">
        <v>8.35512060148067</v>
      </c>
      <c r="X1809" s="3">
        <v>46.6049382716049</v>
      </c>
      <c r="Y1809" s="3"/>
      <c r="Z1809" s="3"/>
      <c r="AA1809" s="3">
        <v>-0.131890778747828</v>
      </c>
      <c r="AB1809" s="3">
        <v>2.82280481963885</v>
      </c>
      <c r="AC1809" s="3">
        <v>0</v>
      </c>
      <c r="AD1809" s="3"/>
      <c r="AE1809" s="5"/>
      <c r="AF1809" s="3">
        <v>0.221913323901431</v>
      </c>
      <c r="AG1809" s="3">
        <v>1.48558192271095</v>
      </c>
      <c r="AH1809" s="3">
        <v>1.71736988948701</v>
      </c>
      <c r="AI1809" s="3">
        <v>2.09268909991998</v>
      </c>
      <c r="AJ1809" s="3">
        <v>2.3090459541887</v>
      </c>
      <c r="AK1809" s="3"/>
      <c r="AL1809" s="3"/>
      <c r="AM1809" s="3">
        <v>100</v>
      </c>
      <c r="AN1809" s="5" t="s">
        <v>56</v>
      </c>
      <c r="AO1809" s="1"/>
      <c r="AP1809" s="1"/>
      <c r="AQ1809" s="1"/>
    </row>
    <row r="1810" spans="1:43">
      <c r="A1810" s="1" t="s">
        <v>4915</v>
      </c>
      <c r="B1810" s="1" t="s">
        <v>4916</v>
      </c>
      <c r="C1810" s="3">
        <v>4.18082191780822</v>
      </c>
      <c r="D1810" s="4">
        <v>42711</v>
      </c>
      <c r="E1810" s="3">
        <v>205.41915682</v>
      </c>
      <c r="F1810" s="5" t="s">
        <v>1115</v>
      </c>
      <c r="G1810" s="5">
        <v>566</v>
      </c>
      <c r="H1810" s="5" t="s">
        <v>64</v>
      </c>
      <c r="I1810" s="3">
        <v>0.282853095507803</v>
      </c>
      <c r="J1810" s="3">
        <v>32.0699708454811</v>
      </c>
      <c r="K1810" s="3">
        <v>0.0455640780697186</v>
      </c>
      <c r="L1810" s="3">
        <v>14.2857142857143</v>
      </c>
      <c r="M1810" s="3">
        <v>0.209862570752773</v>
      </c>
      <c r="N1810" s="3">
        <v>35.131195335277</v>
      </c>
      <c r="O1810" s="3">
        <v>0.634059278444998</v>
      </c>
      <c r="P1810" s="3">
        <v>38.4502923976608</v>
      </c>
      <c r="Q1810" s="3">
        <v>1.15326706384497</v>
      </c>
      <c r="R1810" s="3">
        <v>43.9349112426036</v>
      </c>
      <c r="S1810" s="3">
        <v>2.18874973451952</v>
      </c>
      <c r="T1810" s="3">
        <v>29.9850074962519</v>
      </c>
      <c r="U1810" s="3">
        <v>4.76792146094972</v>
      </c>
      <c r="V1810" s="3">
        <v>37.962962962963</v>
      </c>
      <c r="W1810" s="3">
        <v>8.3152686680505</v>
      </c>
      <c r="X1810" s="3">
        <v>47.5308641975309</v>
      </c>
      <c r="Y1810" s="3"/>
      <c r="Z1810" s="3"/>
      <c r="AA1810" s="3">
        <v>0.209866052590208</v>
      </c>
      <c r="AB1810" s="3">
        <v>2.90804118542386</v>
      </c>
      <c r="AC1810" s="3">
        <v>0</v>
      </c>
      <c r="AD1810" s="3"/>
      <c r="AE1810" s="5"/>
      <c r="AF1810" s="3">
        <v>0.220384982175629</v>
      </c>
      <c r="AG1810" s="3">
        <v>1.59499606078295</v>
      </c>
      <c r="AH1810" s="3">
        <v>1.67920611240349</v>
      </c>
      <c r="AI1810" s="3">
        <v>1.99203822827201</v>
      </c>
      <c r="AJ1810" s="3">
        <v>2.18164207938867</v>
      </c>
      <c r="AK1810" s="3"/>
      <c r="AL1810" s="3"/>
      <c r="AM1810" s="3">
        <v>100</v>
      </c>
      <c r="AN1810" s="5" t="s">
        <v>56</v>
      </c>
      <c r="AO1810" s="1"/>
      <c r="AP1810" s="1"/>
      <c r="AQ1810" s="1"/>
    </row>
    <row r="1811" spans="1:43">
      <c r="A1811" s="1" t="s">
        <v>4917</v>
      </c>
      <c r="B1811" s="1" t="s">
        <v>4918</v>
      </c>
      <c r="C1811" s="3">
        <v>4.23835616438356</v>
      </c>
      <c r="D1811" s="4">
        <v>42690</v>
      </c>
      <c r="E1811" s="3">
        <v>2.7939932287</v>
      </c>
      <c r="F1811" s="5" t="s">
        <v>4919</v>
      </c>
      <c r="G1811" s="5">
        <v>1001</v>
      </c>
      <c r="H1811" s="5" t="s">
        <v>93</v>
      </c>
      <c r="I1811" s="3">
        <v>1.18652112007593</v>
      </c>
      <c r="J1811" s="3">
        <v>87.4</v>
      </c>
      <c r="K1811" s="3">
        <v>0.605583955957516</v>
      </c>
      <c r="L1811" s="3">
        <v>82.408325074331</v>
      </c>
      <c r="M1811" s="3">
        <v>0.368772067477436</v>
      </c>
      <c r="N1811" s="3">
        <v>81.6367265469062</v>
      </c>
      <c r="O1811" s="3">
        <v>2.35237638022082</v>
      </c>
      <c r="P1811" s="3">
        <v>88.8329979879276</v>
      </c>
      <c r="Q1811" s="3">
        <v>3.99999999999999</v>
      </c>
      <c r="R1811" s="3">
        <v>87.1517027863777</v>
      </c>
      <c r="S1811" s="3">
        <v>11.6717590571803</v>
      </c>
      <c r="T1811" s="3">
        <v>92.9062996294336</v>
      </c>
      <c r="U1811" s="3">
        <v>24.8730964467005</v>
      </c>
      <c r="V1811" s="3">
        <v>90.2547065337763</v>
      </c>
      <c r="W1811" s="3">
        <v>20.1916752795264</v>
      </c>
      <c r="X1811" s="3">
        <v>93.3832709113608</v>
      </c>
      <c r="Y1811" s="3"/>
      <c r="Z1811" s="3"/>
      <c r="AA1811" s="3">
        <v>0.242599230501433</v>
      </c>
      <c r="AB1811" s="3">
        <v>0.145186782404191</v>
      </c>
      <c r="AC1811" s="3">
        <v>-8.84146341463415</v>
      </c>
      <c r="AD1811" s="3">
        <v>0.713741922833134</v>
      </c>
      <c r="AE1811" s="5">
        <v>5</v>
      </c>
      <c r="AF1811" s="3">
        <v>0.505195165471609</v>
      </c>
      <c r="AG1811" s="3">
        <v>10.3180875707111</v>
      </c>
      <c r="AH1811" s="3">
        <v>12.4433834863893</v>
      </c>
      <c r="AI1811" s="3">
        <v>7.62162545532064</v>
      </c>
      <c r="AJ1811" s="3">
        <v>6.04569960727934</v>
      </c>
      <c r="AK1811" s="3"/>
      <c r="AL1811" s="3"/>
      <c r="AM1811" s="3"/>
      <c r="AN1811" s="5" t="s">
        <v>46</v>
      </c>
      <c r="AO1811" s="1"/>
      <c r="AP1811" s="1"/>
      <c r="AQ1811" s="1"/>
    </row>
    <row r="1812" spans="1:43">
      <c r="A1812" s="1" t="s">
        <v>4920</v>
      </c>
      <c r="B1812" s="1" t="s">
        <v>4921</v>
      </c>
      <c r="C1812" s="3">
        <v>4.21917808219178</v>
      </c>
      <c r="D1812" s="4">
        <v>42697</v>
      </c>
      <c r="E1812" s="3">
        <v>1.0179391211</v>
      </c>
      <c r="F1812" s="5" t="s">
        <v>2075</v>
      </c>
      <c r="G1812" s="5">
        <v>1214</v>
      </c>
      <c r="H1812" s="5" t="s">
        <v>50</v>
      </c>
      <c r="I1812" s="3">
        <v>0.383643679236456</v>
      </c>
      <c r="J1812" s="3">
        <v>8.84323358642251</v>
      </c>
      <c r="K1812" s="3">
        <v>0.0559597090095211</v>
      </c>
      <c r="L1812" s="3">
        <v>11.4209827357238</v>
      </c>
      <c r="M1812" s="3">
        <v>0.149365197908902</v>
      </c>
      <c r="N1812" s="3">
        <v>14.9154051647373</v>
      </c>
      <c r="O1812" s="3">
        <v>0.931414055884854</v>
      </c>
      <c r="P1812" s="3">
        <v>12.6541799908634</v>
      </c>
      <c r="Q1812" s="3">
        <v>1.39886578449906</v>
      </c>
      <c r="R1812" s="3">
        <v>18.6383389666828</v>
      </c>
      <c r="S1812" s="3">
        <v>4.70427483896155</v>
      </c>
      <c r="T1812" s="3">
        <v>2.59887005649718</v>
      </c>
      <c r="U1812" s="3">
        <v>5.80925140546406</v>
      </c>
      <c r="V1812" s="3">
        <v>61.0681114551084</v>
      </c>
      <c r="W1812" s="3">
        <v>13.6006509757301</v>
      </c>
      <c r="X1812" s="3">
        <v>49.6224379719525</v>
      </c>
      <c r="Y1812" s="3"/>
      <c r="Z1812" s="3"/>
      <c r="AA1812" s="3">
        <v>0.211327112036814</v>
      </c>
      <c r="AB1812" s="3">
        <v>0.307348519280724</v>
      </c>
      <c r="AC1812" s="3">
        <v>-1.91957001631633</v>
      </c>
      <c r="AD1812" s="3">
        <v>2.25789236146682</v>
      </c>
      <c r="AE1812" s="5">
        <v>2</v>
      </c>
      <c r="AF1812" s="3">
        <v>0.349234038601264</v>
      </c>
      <c r="AG1812" s="3">
        <v>3.01921034765846</v>
      </c>
      <c r="AH1812" s="3">
        <v>3.11032944372716</v>
      </c>
      <c r="AI1812" s="3">
        <v>4.40838097039089</v>
      </c>
      <c r="AJ1812" s="3">
        <v>2.88461457551816</v>
      </c>
      <c r="AK1812" s="3"/>
      <c r="AL1812" s="3"/>
      <c r="AM1812" s="3"/>
      <c r="AN1812" s="5" t="s">
        <v>46</v>
      </c>
      <c r="AO1812" s="1"/>
      <c r="AP1812" s="1"/>
      <c r="AQ1812" s="1"/>
    </row>
    <row r="1813" spans="1:43">
      <c r="A1813" s="1" t="s">
        <v>4922</v>
      </c>
      <c r="B1813" s="1" t="s">
        <v>4923</v>
      </c>
      <c r="C1813" s="3">
        <v>4.27945205479452</v>
      </c>
      <c r="D1813" s="4">
        <v>42675</v>
      </c>
      <c r="E1813" s="3">
        <v>19.0408208191</v>
      </c>
      <c r="F1813" s="5" t="s">
        <v>4924</v>
      </c>
      <c r="G1813" s="5">
        <v>898</v>
      </c>
      <c r="H1813" s="5" t="s">
        <v>50</v>
      </c>
      <c r="I1813" s="3">
        <v>0.138363619592282</v>
      </c>
      <c r="J1813" s="3">
        <v>47.4318892362662</v>
      </c>
      <c r="K1813" s="3">
        <v>0.0645220757673512</v>
      </c>
      <c r="L1813" s="3">
        <v>7.48118636564852</v>
      </c>
      <c r="M1813" s="3">
        <v>-0.0460362765859603</v>
      </c>
      <c r="N1813" s="3">
        <v>44.5681211041852</v>
      </c>
      <c r="O1813" s="3">
        <v>0.611677479147356</v>
      </c>
      <c r="P1813" s="3">
        <v>58.337140246688</v>
      </c>
      <c r="Q1813" s="3">
        <v>0.910949990704584</v>
      </c>
      <c r="R1813" s="3">
        <v>70.4007725736359</v>
      </c>
      <c r="S1813" s="3">
        <v>1.72413793103448</v>
      </c>
      <c r="T1813" s="3">
        <v>58.0225988700565</v>
      </c>
      <c r="U1813" s="3">
        <v>5.55822685310577</v>
      </c>
      <c r="V1813" s="3">
        <v>68.4210526315789</v>
      </c>
      <c r="W1813" s="3">
        <v>12.3405052701884</v>
      </c>
      <c r="X1813" s="3">
        <v>66.235167206041</v>
      </c>
      <c r="Y1813" s="3"/>
      <c r="Z1813" s="3"/>
      <c r="AA1813" s="3">
        <v>0.0163538743553552</v>
      </c>
      <c r="AB1813" s="3">
        <v>0.340628389261059</v>
      </c>
      <c r="AC1813" s="3">
        <v>-2.49909123954926</v>
      </c>
      <c r="AD1813" s="3">
        <v>1.57964093685604</v>
      </c>
      <c r="AE1813" s="5">
        <v>4</v>
      </c>
      <c r="AF1813" s="3">
        <v>0.317012483169523</v>
      </c>
      <c r="AG1813" s="3">
        <v>2.39360568897791</v>
      </c>
      <c r="AH1813" s="3">
        <v>3.08028804729987</v>
      </c>
      <c r="AI1813" s="3">
        <v>4.01251778231335</v>
      </c>
      <c r="AJ1813" s="3">
        <v>3.4989263697172</v>
      </c>
      <c r="AK1813" s="3"/>
      <c r="AL1813" s="3"/>
      <c r="AM1813" s="3">
        <v>500</v>
      </c>
      <c r="AN1813" s="5" t="s">
        <v>56</v>
      </c>
      <c r="AO1813" s="1"/>
      <c r="AP1813" s="1"/>
      <c r="AQ1813" s="1"/>
    </row>
    <row r="1814" spans="1:43">
      <c r="A1814" s="1" t="s">
        <v>4925</v>
      </c>
      <c r="B1814" s="1" t="s">
        <v>4926</v>
      </c>
      <c r="C1814" s="3">
        <v>4.26301369863014</v>
      </c>
      <c r="D1814" s="4">
        <v>42681</v>
      </c>
      <c r="E1814" s="3">
        <v>7.3916692997</v>
      </c>
      <c r="F1814" s="5" t="s">
        <v>4927</v>
      </c>
      <c r="G1814" s="5">
        <v>1557</v>
      </c>
      <c r="H1814" s="5" t="s">
        <v>226</v>
      </c>
      <c r="I1814" s="3">
        <v>5.58213716108454</v>
      </c>
      <c r="J1814" s="3">
        <v>4.55192034139403</v>
      </c>
      <c r="K1814" s="3">
        <v>0.761035007610353</v>
      </c>
      <c r="L1814" s="3">
        <v>35.1851851851852</v>
      </c>
      <c r="M1814" s="3">
        <v>4.41640378548898</v>
      </c>
      <c r="N1814" s="3">
        <v>1.97461212976023</v>
      </c>
      <c r="O1814" s="3">
        <v>6.60613405671387</v>
      </c>
      <c r="P1814" s="3">
        <v>19.811320754717</v>
      </c>
      <c r="Q1814" s="3">
        <v>11.9193015097012</v>
      </c>
      <c r="R1814" s="3">
        <v>10.2189781021898</v>
      </c>
      <c r="S1814" s="3">
        <v>24.9799022244778</v>
      </c>
      <c r="T1814" s="3">
        <v>14.0957446808511</v>
      </c>
      <c r="U1814" s="3">
        <v>39.1692581724138</v>
      </c>
      <c r="V1814" s="3">
        <v>19.7916666666667</v>
      </c>
      <c r="W1814" s="3">
        <v>40.1086842160077</v>
      </c>
      <c r="X1814" s="3">
        <v>20.0836820083682</v>
      </c>
      <c r="Y1814" s="3"/>
      <c r="Z1814" s="3"/>
      <c r="AA1814" s="3">
        <v>0.46311232771066</v>
      </c>
      <c r="AB1814" s="3">
        <v>0.53142749390773</v>
      </c>
      <c r="AC1814" s="3">
        <v>-4.85689505637469</v>
      </c>
      <c r="AD1814" s="3">
        <v>2.44495789932225</v>
      </c>
      <c r="AE1814" s="5">
        <v>3</v>
      </c>
      <c r="AF1814" s="3">
        <v>0.88267370951405</v>
      </c>
      <c r="AG1814" s="3">
        <v>22.5488520509262</v>
      </c>
      <c r="AH1814" s="3">
        <v>17.006696483103</v>
      </c>
      <c r="AI1814" s="3">
        <v>10.6268092387347</v>
      </c>
      <c r="AJ1814" s="3">
        <v>9.37492759568053</v>
      </c>
      <c r="AK1814" s="3"/>
      <c r="AL1814" s="3"/>
      <c r="AM1814" s="3">
        <v>50</v>
      </c>
      <c r="AN1814" s="5" t="s">
        <v>56</v>
      </c>
      <c r="AO1814" s="1"/>
      <c r="AP1814" s="1"/>
      <c r="AQ1814" s="1"/>
    </row>
    <row r="1815" spans="1:43">
      <c r="A1815" s="1" t="s">
        <v>4928</v>
      </c>
      <c r="B1815" s="1" t="s">
        <v>4929</v>
      </c>
      <c r="C1815" s="3">
        <v>4.2986301369863</v>
      </c>
      <c r="D1815" s="4">
        <v>42668</v>
      </c>
      <c r="E1815" s="3">
        <v>8.2923026394</v>
      </c>
      <c r="F1815" s="5" t="s">
        <v>4930</v>
      </c>
      <c r="G1815" s="5">
        <v>1553</v>
      </c>
      <c r="H1815" s="5" t="s">
        <v>93</v>
      </c>
      <c r="I1815" s="3">
        <v>0.671193935565365</v>
      </c>
      <c r="J1815" s="3">
        <v>90.65</v>
      </c>
      <c r="K1815" s="3">
        <v>0.552094013723469</v>
      </c>
      <c r="L1815" s="3">
        <v>84.0931615460852</v>
      </c>
      <c r="M1815" s="3">
        <v>-0.639077234821922</v>
      </c>
      <c r="N1815" s="3">
        <v>88.9221556886228</v>
      </c>
      <c r="O1815" s="3">
        <v>1.7640485312899</v>
      </c>
      <c r="P1815" s="3">
        <v>91.4486921529175</v>
      </c>
      <c r="Q1815" s="3">
        <v>3.19734498947708</v>
      </c>
      <c r="R1815" s="3">
        <v>89.3704850361197</v>
      </c>
      <c r="S1815" s="3">
        <v>15.5114614478572</v>
      </c>
      <c r="T1815" s="3">
        <v>86.0243515087348</v>
      </c>
      <c r="U1815" s="3">
        <v>32.0756972814854</v>
      </c>
      <c r="V1815" s="3">
        <v>81.4507198228128</v>
      </c>
      <c r="W1815" s="3">
        <v>36.8542757837459</v>
      </c>
      <c r="X1815" s="3">
        <v>73.5330836454432</v>
      </c>
      <c r="Y1815" s="3"/>
      <c r="Z1815" s="3"/>
      <c r="AA1815" s="3">
        <v>0.249000699039642</v>
      </c>
      <c r="AB1815" s="3">
        <v>0.436268846333491</v>
      </c>
      <c r="AC1815" s="3">
        <v>-4.17565352428609</v>
      </c>
      <c r="AD1815" s="3">
        <v>2.63515500980723</v>
      </c>
      <c r="AE1815" s="5">
        <v>2</v>
      </c>
      <c r="AF1815" s="3">
        <v>0.866049319708075</v>
      </c>
      <c r="AG1815" s="3">
        <v>14.8439957772747</v>
      </c>
      <c r="AH1815" s="3">
        <v>14.9138483412071</v>
      </c>
      <c r="AI1815" s="3">
        <v>10.1398068014755</v>
      </c>
      <c r="AJ1815" s="3">
        <v>8.57286663305328</v>
      </c>
      <c r="AK1815" s="3"/>
      <c r="AL1815" s="3"/>
      <c r="AM1815" s="3">
        <v>100</v>
      </c>
      <c r="AN1815" s="5" t="s">
        <v>56</v>
      </c>
      <c r="AO1815" s="1"/>
      <c r="AP1815" s="1"/>
      <c r="AQ1815" s="1"/>
    </row>
    <row r="1816" spans="1:43">
      <c r="A1816" s="1" t="s">
        <v>4931</v>
      </c>
      <c r="B1816" s="1" t="s">
        <v>4932</v>
      </c>
      <c r="C1816" s="3">
        <v>4.25205479452055</v>
      </c>
      <c r="D1816" s="4">
        <v>42685</v>
      </c>
      <c r="E1816" s="3">
        <v>9.7233090433</v>
      </c>
      <c r="F1816" s="5" t="s">
        <v>346</v>
      </c>
      <c r="G1816" s="5">
        <v>1553</v>
      </c>
      <c r="H1816" s="5" t="s">
        <v>50</v>
      </c>
      <c r="I1816" s="3">
        <v>0.107546155224955</v>
      </c>
      <c r="J1816" s="3">
        <v>52.7467619472979</v>
      </c>
      <c r="K1816" s="3">
        <v>0.0358230342109927</v>
      </c>
      <c r="L1816" s="3">
        <v>23.3731739707835</v>
      </c>
      <c r="M1816" s="3">
        <v>-0.151962098864757</v>
      </c>
      <c r="N1816" s="3">
        <v>64.3365983971505</v>
      </c>
      <c r="O1816" s="3">
        <v>0.63969727002431</v>
      </c>
      <c r="P1816" s="3">
        <v>55.6875285518502</v>
      </c>
      <c r="Q1816" s="3">
        <v>1.20503760079733</v>
      </c>
      <c r="R1816" s="3">
        <v>39.3046837276678</v>
      </c>
      <c r="S1816" s="3">
        <v>2.42068586099395</v>
      </c>
      <c r="T1816" s="3">
        <v>25.9322033898305</v>
      </c>
      <c r="U1816" s="3">
        <v>6.92232420031127</v>
      </c>
      <c r="V1816" s="3">
        <v>32.2755417956656</v>
      </c>
      <c r="W1816" s="3">
        <v>15.2924528371175</v>
      </c>
      <c r="X1816" s="3">
        <v>27.4002157497303</v>
      </c>
      <c r="Y1816" s="3"/>
      <c r="Z1816" s="3"/>
      <c r="AA1816" s="3">
        <v>0.0690625475405103</v>
      </c>
      <c r="AB1816" s="3">
        <v>0.518484477775361</v>
      </c>
      <c r="AC1816" s="3">
        <v>-2.15340807972949</v>
      </c>
      <c r="AD1816" s="3">
        <v>2.25160483133149</v>
      </c>
      <c r="AE1816" s="5">
        <v>4</v>
      </c>
      <c r="AF1816" s="3">
        <v>0.400662351809963</v>
      </c>
      <c r="AG1816" s="3">
        <v>3.01668201748686</v>
      </c>
      <c r="AH1816" s="3">
        <v>3.73027503723327</v>
      </c>
      <c r="AI1816" s="3">
        <v>5.02862191119198</v>
      </c>
      <c r="AJ1816" s="3">
        <v>4.09171484117965</v>
      </c>
      <c r="AK1816" s="3"/>
      <c r="AL1816" s="3"/>
      <c r="AM1816" s="3"/>
      <c r="AN1816" s="5" t="s">
        <v>51</v>
      </c>
      <c r="AO1816" s="1"/>
      <c r="AP1816" s="1"/>
      <c r="AQ1816" s="1"/>
    </row>
    <row r="1817" spans="1:43">
      <c r="A1817" s="1" t="s">
        <v>4933</v>
      </c>
      <c r="B1817" s="1" t="s">
        <v>4934</v>
      </c>
      <c r="C1817" s="3">
        <v>4.18082191780822</v>
      </c>
      <c r="D1817" s="4">
        <v>42711</v>
      </c>
      <c r="E1817" s="3">
        <v>7.5240828039</v>
      </c>
      <c r="F1817" s="5" t="s">
        <v>4935</v>
      </c>
      <c r="G1817" s="5">
        <v>1527</v>
      </c>
      <c r="H1817" s="5" t="s">
        <v>50</v>
      </c>
      <c r="I1817" s="3">
        <v>-0.0491932310114027</v>
      </c>
      <c r="J1817" s="3">
        <v>74.497543546226</v>
      </c>
      <c r="K1817" s="3">
        <v>-0.0196831020568877</v>
      </c>
      <c r="L1817" s="3">
        <v>64.9845064187694</v>
      </c>
      <c r="M1817" s="3">
        <v>-0.157248157248167</v>
      </c>
      <c r="N1817" s="3">
        <v>65.1380231522707</v>
      </c>
      <c r="O1817" s="3">
        <v>0.669246878078912</v>
      </c>
      <c r="P1817" s="3">
        <v>52.1242576518958</v>
      </c>
      <c r="Q1817" s="3">
        <v>0.900959295737817</v>
      </c>
      <c r="R1817" s="3">
        <v>71.1733462095606</v>
      </c>
      <c r="S1817" s="3">
        <v>1.69650555556954</v>
      </c>
      <c r="T1817" s="3">
        <v>59.2090395480226</v>
      </c>
      <c r="U1817" s="3">
        <v>6.72314787625081</v>
      </c>
      <c r="V1817" s="3">
        <v>36.2229102167183</v>
      </c>
      <c r="W1817" s="3">
        <v>13.4180731527805</v>
      </c>
      <c r="X1817" s="3">
        <v>53.61380798274</v>
      </c>
      <c r="Y1817" s="3"/>
      <c r="Z1817" s="3"/>
      <c r="AA1817" s="3">
        <v>0.0172799055046675</v>
      </c>
      <c r="AB1817" s="3">
        <v>0.382122670990738</v>
      </c>
      <c r="AC1817" s="3">
        <v>-2.62024225068635</v>
      </c>
      <c r="AD1817" s="3">
        <v>1.63281066388949</v>
      </c>
      <c r="AE1817" s="5">
        <v>4</v>
      </c>
      <c r="AF1817" s="3">
        <v>0.353896712768192</v>
      </c>
      <c r="AG1817" s="3">
        <v>2.61276792180756</v>
      </c>
      <c r="AH1817" s="3">
        <v>3.66695063851958</v>
      </c>
      <c r="AI1817" s="3">
        <v>4.35140443133926</v>
      </c>
      <c r="AJ1817" s="3">
        <v>3.72190684650122</v>
      </c>
      <c r="AK1817" s="3"/>
      <c r="AL1817" s="3"/>
      <c r="AM1817" s="3"/>
      <c r="AN1817" s="5" t="s">
        <v>46</v>
      </c>
      <c r="AO1817" s="1"/>
      <c r="AP1817" s="1"/>
      <c r="AQ1817" s="1"/>
    </row>
    <row r="1818" spans="1:43">
      <c r="A1818" s="1" t="s">
        <v>4936</v>
      </c>
      <c r="B1818" s="1" t="s">
        <v>4937</v>
      </c>
      <c r="C1818" s="3">
        <v>4.29315068493151</v>
      </c>
      <c r="D1818" s="4">
        <v>42670</v>
      </c>
      <c r="E1818" s="3">
        <v>20.4837318627</v>
      </c>
      <c r="F1818" s="5" t="s">
        <v>3446</v>
      </c>
      <c r="G1818" s="5">
        <v>1568</v>
      </c>
      <c r="H1818" s="5" t="s">
        <v>50</v>
      </c>
      <c r="I1818" s="3">
        <v>0.146427176884023</v>
      </c>
      <c r="J1818" s="3">
        <v>46.3599821348816</v>
      </c>
      <c r="K1818" s="3">
        <v>0.0292511700467928</v>
      </c>
      <c r="L1818" s="3">
        <v>28.4639220894201</v>
      </c>
      <c r="M1818" s="3">
        <v>0</v>
      </c>
      <c r="N1818" s="3">
        <v>34.1495992876224</v>
      </c>
      <c r="O1818" s="3">
        <v>0.795834152092752</v>
      </c>
      <c r="P1818" s="3">
        <v>31.0187300137049</v>
      </c>
      <c r="Q1818" s="3">
        <v>1.76569784743577</v>
      </c>
      <c r="R1818" s="3">
        <v>5.74601641718976</v>
      </c>
      <c r="S1818" s="3">
        <v>2.45988766700673</v>
      </c>
      <c r="T1818" s="3">
        <v>24.7457627118644</v>
      </c>
      <c r="U1818" s="3">
        <v>6.1044509805657</v>
      </c>
      <c r="V1818" s="3">
        <v>53.0185758513932</v>
      </c>
      <c r="W1818" s="3">
        <v>12.7964081768169</v>
      </c>
      <c r="X1818" s="3">
        <v>61.0571736785329</v>
      </c>
      <c r="Y1818" s="3"/>
      <c r="Z1818" s="3"/>
      <c r="AA1818" s="3">
        <v>0.0940784285284529</v>
      </c>
      <c r="AB1818" s="3">
        <v>0.50557552699713</v>
      </c>
      <c r="AC1818" s="3">
        <v>-1.78360879849069</v>
      </c>
      <c r="AD1818" s="3">
        <v>2.29188998846098</v>
      </c>
      <c r="AE1818" s="5">
        <v>3</v>
      </c>
      <c r="AF1818" s="3">
        <v>0.332181170549654</v>
      </c>
      <c r="AG1818" s="3">
        <v>2.85592129686556</v>
      </c>
      <c r="AH1818" s="3">
        <v>3.10947463865192</v>
      </c>
      <c r="AI1818" s="3">
        <v>4.24744557048067</v>
      </c>
      <c r="AJ1818" s="3">
        <v>3.92481988023687</v>
      </c>
      <c r="AK1818" s="3"/>
      <c r="AL1818" s="3"/>
      <c r="AM1818" s="3">
        <v>100</v>
      </c>
      <c r="AN1818" s="5" t="s">
        <v>56</v>
      </c>
      <c r="AO1818" s="1"/>
      <c r="AP1818" s="1"/>
      <c r="AQ1818" s="1"/>
    </row>
    <row r="1819" spans="1:43">
      <c r="A1819" s="1" t="s">
        <v>4938</v>
      </c>
      <c r="B1819" s="1" t="s">
        <v>4939</v>
      </c>
      <c r="C1819" s="3">
        <v>4.21917808219178</v>
      </c>
      <c r="D1819" s="4">
        <v>42697</v>
      </c>
      <c r="E1819" s="3">
        <v>0.5460488245</v>
      </c>
      <c r="F1819" s="5" t="s">
        <v>4940</v>
      </c>
      <c r="G1819" s="5">
        <v>157</v>
      </c>
      <c r="H1819" s="5" t="s">
        <v>93</v>
      </c>
      <c r="I1819" s="3">
        <v>8.03147622355274</v>
      </c>
      <c r="J1819" s="3">
        <v>39.25</v>
      </c>
      <c r="K1819" s="3">
        <v>1.8041978148361</v>
      </c>
      <c r="L1819" s="3">
        <v>47.2249752229931</v>
      </c>
      <c r="M1819" s="3">
        <v>2.49661225609668</v>
      </c>
      <c r="N1819" s="3">
        <v>48.1037924151697</v>
      </c>
      <c r="O1819" s="3">
        <v>14.5214007735285</v>
      </c>
      <c r="P1819" s="3">
        <v>39.7887323943662</v>
      </c>
      <c r="Q1819" s="3">
        <v>15.1358059475695</v>
      </c>
      <c r="R1819" s="3">
        <v>47.1104231166151</v>
      </c>
      <c r="S1819" s="3">
        <v>50.0106635</v>
      </c>
      <c r="T1819" s="3">
        <v>42.2445738485971</v>
      </c>
      <c r="U1819" s="3">
        <v>74.756407744232</v>
      </c>
      <c r="V1819" s="3">
        <v>52.2148394241417</v>
      </c>
      <c r="W1819" s="3">
        <v>56.3701352138441</v>
      </c>
      <c r="X1819" s="3">
        <v>54.1822721598002</v>
      </c>
      <c r="Y1819" s="3"/>
      <c r="Z1819" s="3"/>
      <c r="AA1819" s="3">
        <v>0.221746349580063</v>
      </c>
      <c r="AB1819" s="3">
        <v>0.180052167767062</v>
      </c>
      <c r="AC1819" s="3">
        <v>-20.0020716801326</v>
      </c>
      <c r="AD1819" s="3">
        <v>0.801813092849838</v>
      </c>
      <c r="AE1819" s="5">
        <v>3</v>
      </c>
      <c r="AF1819" s="3">
        <v>1.12520693648456</v>
      </c>
      <c r="AG1819" s="3">
        <v>40.4351000460575</v>
      </c>
      <c r="AH1819" s="3">
        <v>32.3523787107349</v>
      </c>
      <c r="AI1819" s="3">
        <v>12.8199410751192</v>
      </c>
      <c r="AJ1819" s="3">
        <v>9.70226664386098</v>
      </c>
      <c r="AK1819" s="3"/>
      <c r="AL1819" s="3"/>
      <c r="AM1819" s="3"/>
      <c r="AN1819" s="5" t="s">
        <v>46</v>
      </c>
      <c r="AO1819" s="1"/>
      <c r="AP1819" s="1"/>
      <c r="AQ1819" s="1"/>
    </row>
    <row r="1820" spans="1:43">
      <c r="A1820" s="1" t="s">
        <v>4941</v>
      </c>
      <c r="B1820" s="1" t="s">
        <v>4942</v>
      </c>
      <c r="C1820" s="3">
        <v>4.18356164383562</v>
      </c>
      <c r="D1820" s="4">
        <v>42710</v>
      </c>
      <c r="E1820" s="3">
        <v>3.6314894911</v>
      </c>
      <c r="F1820" s="5" t="s">
        <v>4943</v>
      </c>
      <c r="G1820" s="5">
        <v>973</v>
      </c>
      <c r="H1820" s="5" t="s">
        <v>93</v>
      </c>
      <c r="I1820" s="3">
        <v>4.23742519812389</v>
      </c>
      <c r="J1820" s="3">
        <v>56.95</v>
      </c>
      <c r="K1820" s="3">
        <v>0.758227155475637</v>
      </c>
      <c r="L1820" s="3">
        <v>76.2636273538157</v>
      </c>
      <c r="M1820" s="3">
        <v>2.50497017892643</v>
      </c>
      <c r="N1820" s="3">
        <v>47.8542914171657</v>
      </c>
      <c r="O1820" s="3">
        <v>5.88138656152455</v>
      </c>
      <c r="P1820" s="3">
        <v>66.4989939637827</v>
      </c>
      <c r="Q1820" s="3">
        <v>9.74882928905916</v>
      </c>
      <c r="R1820" s="3">
        <v>61.09391124871</v>
      </c>
      <c r="S1820" s="3">
        <v>10.6722761226067</v>
      </c>
      <c r="T1820" s="3">
        <v>93.7533086289042</v>
      </c>
      <c r="U1820" s="3">
        <v>15.2539341917024</v>
      </c>
      <c r="V1820" s="3">
        <v>96.0132890365448</v>
      </c>
      <c r="W1820" s="3">
        <v>22.099081178365</v>
      </c>
      <c r="X1820" s="3">
        <v>91.5730337078652</v>
      </c>
      <c r="Y1820" s="3"/>
      <c r="Z1820" s="3"/>
      <c r="AA1820" s="3">
        <v>0.223389736175428</v>
      </c>
      <c r="AB1820" s="3">
        <v>0.404757036998336</v>
      </c>
      <c r="AC1820" s="3">
        <v>-2.20822837951301</v>
      </c>
      <c r="AD1820" s="3">
        <v>3.11060381796997</v>
      </c>
      <c r="AE1820" s="5">
        <v>3</v>
      </c>
      <c r="AF1820" s="3">
        <v>0.509726052423367</v>
      </c>
      <c r="AG1820" s="3">
        <v>9.65922378047479</v>
      </c>
      <c r="AH1820" s="3">
        <v>6.9465438499112</v>
      </c>
      <c r="AI1820" s="3">
        <v>7.75262944366424</v>
      </c>
      <c r="AJ1820" s="3">
        <v>6.21186861484924</v>
      </c>
      <c r="AK1820" s="3"/>
      <c r="AL1820" s="3"/>
      <c r="AM1820" s="3"/>
      <c r="AN1820" s="5" t="s">
        <v>46</v>
      </c>
      <c r="AO1820" s="1"/>
      <c r="AP1820" s="1"/>
      <c r="AQ1820" s="1"/>
    </row>
    <row r="1821" spans="1:43">
      <c r="A1821" s="1" t="s">
        <v>4944</v>
      </c>
      <c r="B1821" s="1" t="s">
        <v>4945</v>
      </c>
      <c r="C1821" s="3">
        <v>4.06575342465753</v>
      </c>
      <c r="D1821" s="4">
        <v>42753</v>
      </c>
      <c r="E1821" s="3">
        <v>1.8167473745</v>
      </c>
      <c r="F1821" s="5" t="s">
        <v>323</v>
      </c>
      <c r="G1821" s="5">
        <v>1414</v>
      </c>
      <c r="H1821" s="5" t="s">
        <v>45</v>
      </c>
      <c r="I1821" s="3">
        <v>-2.59269331882876</v>
      </c>
      <c r="J1821" s="3">
        <v>94.2675159235669</v>
      </c>
      <c r="K1821" s="3">
        <v>0.731227149151584</v>
      </c>
      <c r="L1821" s="3">
        <v>29.9689440993789</v>
      </c>
      <c r="M1821" s="3">
        <v>-1.92588535962031</v>
      </c>
      <c r="N1821" s="3">
        <v>87.6190476190476</v>
      </c>
      <c r="O1821" s="3">
        <v>-2.30041825786509</v>
      </c>
      <c r="P1821" s="3">
        <v>91.7218543046358</v>
      </c>
      <c r="Q1821" s="3">
        <v>-2.78657378087397</v>
      </c>
      <c r="R1821" s="3">
        <v>92.4657534246575</v>
      </c>
      <c r="S1821" s="3">
        <v>-1.1408593246849</v>
      </c>
      <c r="T1821" s="3">
        <v>95.8568738229755</v>
      </c>
      <c r="U1821" s="3">
        <v>4.01158614825044</v>
      </c>
      <c r="V1821" s="3">
        <v>96.8152866242038</v>
      </c>
      <c r="W1821" s="3">
        <v>8.68525214759934</v>
      </c>
      <c r="X1821" s="3">
        <v>90.9952606635071</v>
      </c>
      <c r="Y1821" s="3"/>
      <c r="Z1821" s="3"/>
      <c r="AA1821" s="3">
        <v>-0.120397064267482</v>
      </c>
      <c r="AB1821" s="3">
        <v>0.021077695826927</v>
      </c>
      <c r="AC1821" s="3">
        <v>-6.69818052087049</v>
      </c>
      <c r="AD1821" s="3">
        <v>0.419500361303369</v>
      </c>
      <c r="AE1821" s="5">
        <v>3</v>
      </c>
      <c r="AF1821" s="3">
        <v>0.190787233880593</v>
      </c>
      <c r="AG1821" s="3">
        <v>-2.13485118161782</v>
      </c>
      <c r="AH1821" s="3">
        <v>1.15718849411286</v>
      </c>
      <c r="AI1821" s="3">
        <v>1.56843011299204</v>
      </c>
      <c r="AJ1821" s="3"/>
      <c r="AK1821" s="3"/>
      <c r="AL1821" s="3"/>
      <c r="AM1821" s="3"/>
      <c r="AN1821" s="5" t="s">
        <v>46</v>
      </c>
      <c r="AO1821" s="1"/>
      <c r="AP1821" s="1"/>
      <c r="AQ1821" s="1"/>
    </row>
    <row r="1822" spans="1:43">
      <c r="A1822" s="1" t="s">
        <v>4946</v>
      </c>
      <c r="B1822" s="1" t="s">
        <v>4947</v>
      </c>
      <c r="C1822" s="3">
        <v>4.18082191780822</v>
      </c>
      <c r="D1822" s="4">
        <v>42711</v>
      </c>
      <c r="E1822" s="3">
        <v>6.6682476173</v>
      </c>
      <c r="F1822" s="5" t="s">
        <v>4948</v>
      </c>
      <c r="G1822" s="5">
        <v>976</v>
      </c>
      <c r="H1822" s="5" t="s">
        <v>45</v>
      </c>
      <c r="I1822" s="3">
        <v>-1.18737565010202</v>
      </c>
      <c r="J1822" s="3">
        <v>91.0828025477707</v>
      </c>
      <c r="K1822" s="3">
        <v>1.88978878831187</v>
      </c>
      <c r="L1822" s="3">
        <v>5.74534161490683</v>
      </c>
      <c r="M1822" s="3">
        <v>-4.7435228233869</v>
      </c>
      <c r="N1822" s="3">
        <v>97.7777777777778</v>
      </c>
      <c r="O1822" s="3">
        <v>-1.75837762812041</v>
      </c>
      <c r="P1822" s="3">
        <v>90.728476821192</v>
      </c>
      <c r="Q1822" s="3">
        <v>-1.56861819017346</v>
      </c>
      <c r="R1822" s="3">
        <v>88.1849315068493</v>
      </c>
      <c r="S1822" s="3">
        <v>12.0751854426086</v>
      </c>
      <c r="T1822" s="3">
        <v>27.683615819209</v>
      </c>
      <c r="U1822" s="3">
        <v>50.3305644325777</v>
      </c>
      <c r="V1822" s="3">
        <v>3.82165605095541</v>
      </c>
      <c r="W1822" s="3">
        <v>42.8615527860361</v>
      </c>
      <c r="X1822" s="3">
        <v>8.05687203791469</v>
      </c>
      <c r="Y1822" s="3"/>
      <c r="Z1822" s="3"/>
      <c r="AA1822" s="3">
        <v>0.050443643431362</v>
      </c>
      <c r="AB1822" s="3">
        <v>0.123757256519279</v>
      </c>
      <c r="AC1822" s="3">
        <v>-17.6337277171986</v>
      </c>
      <c r="AD1822" s="3">
        <v>0.714626828018335</v>
      </c>
      <c r="AE1822" s="5">
        <v>5</v>
      </c>
      <c r="AF1822" s="3">
        <v>0.989844273066103</v>
      </c>
      <c r="AG1822" s="3">
        <v>12.4926337657219</v>
      </c>
      <c r="AH1822" s="3">
        <v>23.537790620938</v>
      </c>
      <c r="AI1822" s="3">
        <v>12.1392397476756</v>
      </c>
      <c r="AJ1822" s="3">
        <v>9.54997133107276</v>
      </c>
      <c r="AK1822" s="3"/>
      <c r="AL1822" s="3"/>
      <c r="AM1822" s="3"/>
      <c r="AN1822" s="5" t="s">
        <v>46</v>
      </c>
      <c r="AO1822" s="1"/>
      <c r="AP1822" s="1"/>
      <c r="AQ1822" s="1"/>
    </row>
    <row r="1823" spans="1:43">
      <c r="A1823" s="1" t="s">
        <v>4949</v>
      </c>
      <c r="B1823" s="1" t="s">
        <v>4950</v>
      </c>
      <c r="C1823" s="3">
        <v>4.15890410958904</v>
      </c>
      <c r="D1823" s="4">
        <v>42719</v>
      </c>
      <c r="E1823" s="3">
        <v>0.2851734628</v>
      </c>
      <c r="F1823" s="5" t="s">
        <v>4951</v>
      </c>
      <c r="G1823" s="5">
        <v>947</v>
      </c>
      <c r="H1823" s="5" t="s">
        <v>93</v>
      </c>
      <c r="I1823" s="3">
        <v>17.7383592017738</v>
      </c>
      <c r="J1823" s="3">
        <v>3.35</v>
      </c>
      <c r="K1823" s="3">
        <v>6.48395721925134</v>
      </c>
      <c r="L1823" s="3">
        <v>0.445986124876115</v>
      </c>
      <c r="M1823" s="3">
        <v>13.1392045454546</v>
      </c>
      <c r="N1823" s="3">
        <v>1.59680638722555</v>
      </c>
      <c r="O1823" s="3">
        <v>12.6591230551627</v>
      </c>
      <c r="P1823" s="3">
        <v>43.7122736418511</v>
      </c>
      <c r="Q1823" s="3">
        <v>2.1808851828095</v>
      </c>
      <c r="R1823" s="3">
        <v>91.124871001032</v>
      </c>
      <c r="S1823" s="3">
        <v>28.6752827140549</v>
      </c>
      <c r="T1823" s="3">
        <v>63.9491794600318</v>
      </c>
      <c r="U1823" s="3">
        <v>92.6239419588876</v>
      </c>
      <c r="V1823" s="3">
        <v>43.6323366555925</v>
      </c>
      <c r="W1823" s="3">
        <v>68.0379746835443</v>
      </c>
      <c r="X1823" s="3">
        <v>46.2546816479401</v>
      </c>
      <c r="Y1823" s="3"/>
      <c r="Z1823" s="3"/>
      <c r="AA1823" s="3">
        <v>0.118952720394826</v>
      </c>
      <c r="AB1823" s="3">
        <v>0.174819765761355</v>
      </c>
      <c r="AC1823" s="3">
        <v>-23.127962085308</v>
      </c>
      <c r="AD1823" s="3">
        <v>0.815026508700986</v>
      </c>
      <c r="AE1823" s="5">
        <v>3</v>
      </c>
      <c r="AF1823" s="3">
        <v>1.19891516868736</v>
      </c>
      <c r="AG1823" s="3">
        <v>28.1350594112852</v>
      </c>
      <c r="AH1823" s="3">
        <v>38.7714887679331</v>
      </c>
      <c r="AI1823" s="3">
        <v>17.5681591995283</v>
      </c>
      <c r="AJ1823" s="3">
        <v>13.0986090173983</v>
      </c>
      <c r="AK1823" s="3"/>
      <c r="AL1823" s="3"/>
      <c r="AM1823" s="3"/>
      <c r="AN1823" s="5" t="s">
        <v>46</v>
      </c>
      <c r="AO1823" s="1"/>
      <c r="AP1823" s="1"/>
      <c r="AQ1823" s="1"/>
    </row>
    <row r="1824" spans="1:43">
      <c r="A1824" s="1" t="s">
        <v>4952</v>
      </c>
      <c r="B1824" s="1" t="s">
        <v>4953</v>
      </c>
      <c r="C1824" s="3">
        <v>4.31506849315068</v>
      </c>
      <c r="D1824" s="4">
        <v>42662</v>
      </c>
      <c r="E1824" s="3">
        <v>10.1115985638</v>
      </c>
      <c r="F1824" s="5" t="s">
        <v>4675</v>
      </c>
      <c r="G1824" s="5">
        <v>1576</v>
      </c>
      <c r="H1824" s="5" t="s">
        <v>50</v>
      </c>
      <c r="I1824" s="3">
        <v>0.226846829075849</v>
      </c>
      <c r="J1824" s="3">
        <v>31.8445734702992</v>
      </c>
      <c r="K1824" s="3">
        <v>0.0393778302815553</v>
      </c>
      <c r="L1824" s="3">
        <v>20.7613988490483</v>
      </c>
      <c r="M1824" s="3">
        <v>0.0492271339962636</v>
      </c>
      <c r="N1824" s="3">
        <v>27.3820124666073</v>
      </c>
      <c r="O1824" s="3">
        <v>0.82349439428515</v>
      </c>
      <c r="P1824" s="3">
        <v>26.4504339881224</v>
      </c>
      <c r="Q1824" s="3">
        <v>1.53876898481216</v>
      </c>
      <c r="R1824" s="3">
        <v>12.3611781747948</v>
      </c>
      <c r="S1824" s="3">
        <v>2.21708630852603</v>
      </c>
      <c r="T1824" s="3">
        <v>34.0677966101695</v>
      </c>
      <c r="U1824" s="3">
        <v>5.43008051301621</v>
      </c>
      <c r="V1824" s="3">
        <v>71.5170278637771</v>
      </c>
      <c r="W1824" s="3">
        <v>12.2432921275691</v>
      </c>
      <c r="X1824" s="3">
        <v>67.3139158576052</v>
      </c>
      <c r="Y1824" s="3"/>
      <c r="Z1824" s="3"/>
      <c r="AA1824" s="3">
        <v>0.0632722784712667</v>
      </c>
      <c r="AB1824" s="3">
        <v>0.416247055231952</v>
      </c>
      <c r="AC1824" s="3">
        <v>-2.03858433895746</v>
      </c>
      <c r="AD1824" s="3">
        <v>1.92178919814399</v>
      </c>
      <c r="AE1824" s="5">
        <v>3</v>
      </c>
      <c r="AF1824" s="3">
        <v>0.316600690913138</v>
      </c>
      <c r="AG1824" s="3">
        <v>2.71410763691264</v>
      </c>
      <c r="AH1824" s="3">
        <v>2.78677282520146</v>
      </c>
      <c r="AI1824" s="3">
        <v>4.04061405182163</v>
      </c>
      <c r="AJ1824" s="3">
        <v>3.41038713233275</v>
      </c>
      <c r="AK1824" s="3"/>
      <c r="AL1824" s="3"/>
      <c r="AM1824" s="3"/>
      <c r="AN1824" s="5" t="s">
        <v>46</v>
      </c>
      <c r="AO1824" s="1"/>
      <c r="AP1824" s="1"/>
      <c r="AQ1824" s="1"/>
    </row>
    <row r="1825" spans="1:43">
      <c r="A1825" s="1" t="s">
        <v>4954</v>
      </c>
      <c r="B1825" s="1" t="s">
        <v>4955</v>
      </c>
      <c r="C1825" s="3">
        <v>4.13972602739726</v>
      </c>
      <c r="D1825" s="4">
        <v>42726</v>
      </c>
      <c r="E1825" s="3">
        <v>1217.7794830495</v>
      </c>
      <c r="F1825" s="5" t="s">
        <v>4956</v>
      </c>
      <c r="G1825" s="5">
        <v>272</v>
      </c>
      <c r="H1825" s="5" t="s">
        <v>64</v>
      </c>
      <c r="I1825" s="3">
        <v>0.275386233889261</v>
      </c>
      <c r="J1825" s="3">
        <v>40.5247813411079</v>
      </c>
      <c r="K1825" s="3">
        <v>0.0404233848420363</v>
      </c>
      <c r="L1825" s="3">
        <v>53.935860058309</v>
      </c>
      <c r="M1825" s="3">
        <v>0.210792422860801</v>
      </c>
      <c r="N1825" s="3">
        <v>33.8192419825073</v>
      </c>
      <c r="O1825" s="3">
        <v>0.60008009243723</v>
      </c>
      <c r="P1825" s="3">
        <v>58.0409356725146</v>
      </c>
      <c r="Q1825" s="3">
        <v>1.08501249454823</v>
      </c>
      <c r="R1825" s="3">
        <v>66.1242603550296</v>
      </c>
      <c r="S1825" s="3">
        <v>1.96285175169659</v>
      </c>
      <c r="T1825" s="3">
        <v>67.4662668665667</v>
      </c>
      <c r="U1825" s="3">
        <v>4.4571473723861</v>
      </c>
      <c r="V1825" s="3">
        <v>65.1234567901235</v>
      </c>
      <c r="W1825" s="3">
        <v>8.17551383311923</v>
      </c>
      <c r="X1825" s="3">
        <v>53.7037037037037</v>
      </c>
      <c r="Y1825" s="3"/>
      <c r="Z1825" s="3"/>
      <c r="AA1825" s="3">
        <v>-0.211821663449665</v>
      </c>
      <c r="AB1825" s="3">
        <v>1.99776108814321</v>
      </c>
      <c r="AC1825" s="3">
        <v>0</v>
      </c>
      <c r="AD1825" s="3"/>
      <c r="AE1825" s="5"/>
      <c r="AF1825" s="3">
        <v>0.216535895301124</v>
      </c>
      <c r="AG1825" s="3">
        <v>1.44860962453384</v>
      </c>
      <c r="AH1825" s="3">
        <v>1.5930307329167</v>
      </c>
      <c r="AI1825" s="3">
        <v>1.96581463221026</v>
      </c>
      <c r="AJ1825" s="3">
        <v>2.16073009849251</v>
      </c>
      <c r="AK1825" s="3"/>
      <c r="AL1825" s="3"/>
      <c r="AM1825" s="3">
        <v>200</v>
      </c>
      <c r="AN1825" s="5" t="s">
        <v>56</v>
      </c>
      <c r="AO1825" s="1"/>
      <c r="AP1825" s="1"/>
      <c r="AQ1825" s="1"/>
    </row>
    <row r="1826" spans="1:43">
      <c r="A1826" s="1" t="s">
        <v>4957</v>
      </c>
      <c r="B1826" s="1" t="s">
        <v>4958</v>
      </c>
      <c r="C1826" s="3">
        <v>3.61095890410959</v>
      </c>
      <c r="D1826" s="4">
        <v>42919</v>
      </c>
      <c r="E1826" s="3">
        <v>14.2926187761</v>
      </c>
      <c r="F1826" s="5" t="s">
        <v>4959</v>
      </c>
      <c r="G1826" s="5">
        <v>323</v>
      </c>
      <c r="H1826" s="5" t="s">
        <v>93</v>
      </c>
      <c r="I1826" s="3">
        <v>2.90421669924602</v>
      </c>
      <c r="J1826" s="3">
        <v>70.4</v>
      </c>
      <c r="K1826" s="3">
        <v>1.87688148921792</v>
      </c>
      <c r="L1826" s="3">
        <v>45.8870168483647</v>
      </c>
      <c r="M1826" s="3">
        <v>-1.61964937260835</v>
      </c>
      <c r="N1826" s="3">
        <v>91.7165668662675</v>
      </c>
      <c r="O1826" s="3">
        <v>15.1002984660235</v>
      </c>
      <c r="P1826" s="3">
        <v>38.0784708249497</v>
      </c>
      <c r="Q1826" s="3">
        <v>21.5770372814253</v>
      </c>
      <c r="R1826" s="3">
        <v>33.3849329205366</v>
      </c>
      <c r="S1826" s="3">
        <v>69.0884062404405</v>
      </c>
      <c r="T1826" s="3">
        <v>23.4515616728428</v>
      </c>
      <c r="U1826" s="3">
        <v>242.578246048962</v>
      </c>
      <c r="V1826" s="3">
        <v>2.10409745293466</v>
      </c>
      <c r="W1826" s="3">
        <v>256.421278882321</v>
      </c>
      <c r="X1826" s="3">
        <v>0.749063670411985</v>
      </c>
      <c r="Y1826" s="3"/>
      <c r="Z1826" s="3"/>
      <c r="AA1826" s="3">
        <v>0.277251433841584</v>
      </c>
      <c r="AB1826" s="3">
        <v>0.39495478953737</v>
      </c>
      <c r="AC1826" s="3">
        <v>-21.678695535953</v>
      </c>
      <c r="AD1826" s="3">
        <v>2.42793226920522</v>
      </c>
      <c r="AE1826" s="5">
        <v>3</v>
      </c>
      <c r="AF1826" s="3">
        <v>3.67180558631013</v>
      </c>
      <c r="AG1826" s="3">
        <v>77.1112244044912</v>
      </c>
      <c r="AH1826" s="3">
        <v>87.5928479138299</v>
      </c>
      <c r="AI1826" s="3">
        <v>50.896094646966</v>
      </c>
      <c r="AJ1826" s="3"/>
      <c r="AK1826" s="3"/>
      <c r="AL1826" s="3"/>
      <c r="AM1826" s="3"/>
      <c r="AN1826" s="5" t="s">
        <v>46</v>
      </c>
      <c r="AO1826" s="1"/>
      <c r="AP1826" s="1"/>
      <c r="AQ1826" s="1"/>
    </row>
    <row r="1827" spans="1:43">
      <c r="A1827" s="1" t="s">
        <v>4960</v>
      </c>
      <c r="B1827" s="1" t="s">
        <v>4961</v>
      </c>
      <c r="C1827" s="3">
        <v>3.95616438356164</v>
      </c>
      <c r="D1827" s="4">
        <v>42793</v>
      </c>
      <c r="E1827" s="3">
        <v>7.2575599908</v>
      </c>
      <c r="F1827" s="5" t="s">
        <v>4962</v>
      </c>
      <c r="G1827" s="5">
        <v>1437</v>
      </c>
      <c r="H1827" s="5" t="s">
        <v>50</v>
      </c>
      <c r="I1827" s="3">
        <v>0.0963576797070642</v>
      </c>
      <c r="J1827" s="3">
        <v>54.845913354176</v>
      </c>
      <c r="K1827" s="3">
        <v>-0.0288711384852176</v>
      </c>
      <c r="L1827" s="3">
        <v>69.4112439132359</v>
      </c>
      <c r="M1827" s="3">
        <v>-0.163382988947615</v>
      </c>
      <c r="N1827" s="3">
        <v>66.1175422974176</v>
      </c>
      <c r="O1827" s="3">
        <v>0.483652544012377</v>
      </c>
      <c r="P1827" s="3">
        <v>68.7071722247602</v>
      </c>
      <c r="Q1827" s="3">
        <v>0.893550893550899</v>
      </c>
      <c r="R1827" s="3">
        <v>71.8493481409947</v>
      </c>
      <c r="S1827" s="3">
        <v>1.91427706261134</v>
      </c>
      <c r="T1827" s="3">
        <v>49.4350282485876</v>
      </c>
      <c r="U1827" s="3">
        <v>6.99347420197822</v>
      </c>
      <c r="V1827" s="3">
        <v>30.1857585139319</v>
      </c>
      <c r="W1827" s="3">
        <v>13.8847723136721</v>
      </c>
      <c r="X1827" s="3">
        <v>45.8468176914779</v>
      </c>
      <c r="Y1827" s="3"/>
      <c r="Z1827" s="3"/>
      <c r="AA1827" s="3">
        <v>0.0383554010818523</v>
      </c>
      <c r="AB1827" s="3">
        <v>0.416270747304653</v>
      </c>
      <c r="AC1827" s="3">
        <v>-2.13295074127211</v>
      </c>
      <c r="AD1827" s="3">
        <v>2.07268422207837</v>
      </c>
      <c r="AE1827" s="5">
        <v>4</v>
      </c>
      <c r="AF1827" s="3">
        <v>0.363332052934337</v>
      </c>
      <c r="AG1827" s="3">
        <v>2.83855112840221</v>
      </c>
      <c r="AH1827" s="3">
        <v>3.5999238535352</v>
      </c>
      <c r="AI1827" s="3">
        <v>4.6261115360027</v>
      </c>
      <c r="AJ1827" s="3"/>
      <c r="AK1827" s="3"/>
      <c r="AL1827" s="3"/>
      <c r="AM1827" s="3">
        <v>0.1</v>
      </c>
      <c r="AN1827" s="5" t="s">
        <v>56</v>
      </c>
      <c r="AO1827" s="1"/>
      <c r="AP1827" s="1"/>
      <c r="AQ1827" s="1"/>
    </row>
    <row r="1828" spans="1:43">
      <c r="A1828" s="1" t="s">
        <v>4963</v>
      </c>
      <c r="B1828" s="1" t="s">
        <v>4964</v>
      </c>
      <c r="C1828" s="3">
        <v>3.68219178082192</v>
      </c>
      <c r="D1828" s="4">
        <v>42893</v>
      </c>
      <c r="E1828" s="3">
        <v>22.082843564</v>
      </c>
      <c r="F1828" s="5" t="s">
        <v>4965</v>
      </c>
      <c r="G1828" s="5">
        <v>1323</v>
      </c>
      <c r="H1828" s="5" t="s">
        <v>50</v>
      </c>
      <c r="I1828" s="3">
        <v>0.0453268062732387</v>
      </c>
      <c r="J1828" s="3">
        <v>63.2871817775793</v>
      </c>
      <c r="K1828" s="3">
        <v>-0.0181192244971796</v>
      </c>
      <c r="L1828" s="3">
        <v>62.1956617972554</v>
      </c>
      <c r="M1828" s="3">
        <v>-0.235038871813414</v>
      </c>
      <c r="N1828" s="3">
        <v>77.7827248441674</v>
      </c>
      <c r="O1828" s="3">
        <v>0.510018214936241</v>
      </c>
      <c r="P1828" s="3">
        <v>66.6514390132481</v>
      </c>
      <c r="Q1828" s="3">
        <v>0.693430656934296</v>
      </c>
      <c r="R1828" s="3">
        <v>80.9270883631096</v>
      </c>
      <c r="S1828" s="3">
        <v>1.03451432756569</v>
      </c>
      <c r="T1828" s="3">
        <v>80.9604519774011</v>
      </c>
      <c r="U1828" s="3">
        <v>4.52327609137993</v>
      </c>
      <c r="V1828" s="3">
        <v>86.1455108359133</v>
      </c>
      <c r="W1828" s="3">
        <v>13.2172585992268</v>
      </c>
      <c r="X1828" s="3">
        <v>56.2028047464941</v>
      </c>
      <c r="Y1828" s="3"/>
      <c r="Z1828" s="3"/>
      <c r="AA1828" s="3">
        <v>-0.0263131788386023</v>
      </c>
      <c r="AB1828" s="3">
        <v>0.353572072074815</v>
      </c>
      <c r="AC1828" s="3">
        <v>-3.03165007112376</v>
      </c>
      <c r="AD1828" s="3">
        <v>1.39095583256313</v>
      </c>
      <c r="AE1828" s="5">
        <v>4</v>
      </c>
      <c r="AF1828" s="3">
        <v>0.344624306848421</v>
      </c>
      <c r="AG1828" s="3">
        <v>1.74863634588243</v>
      </c>
      <c r="AH1828" s="3">
        <v>2.51228216875488</v>
      </c>
      <c r="AI1828" s="3">
        <v>4.37098485897178</v>
      </c>
      <c r="AJ1828" s="3"/>
      <c r="AK1828" s="3"/>
      <c r="AL1828" s="3"/>
      <c r="AM1828" s="3">
        <v>100</v>
      </c>
      <c r="AN1828" s="5" t="s">
        <v>56</v>
      </c>
      <c r="AO1828" s="1"/>
      <c r="AP1828" s="1"/>
      <c r="AQ1828" s="1"/>
    </row>
    <row r="1829" spans="1:43">
      <c r="A1829" s="1" t="s">
        <v>4966</v>
      </c>
      <c r="B1829" s="1" t="s">
        <v>4967</v>
      </c>
      <c r="C1829" s="3">
        <v>4.21369863013699</v>
      </c>
      <c r="D1829" s="4">
        <v>42699</v>
      </c>
      <c r="E1829" s="3">
        <v>15.0055112069</v>
      </c>
      <c r="F1829" s="5" t="s">
        <v>4732</v>
      </c>
      <c r="G1829" s="5">
        <v>854</v>
      </c>
      <c r="H1829" s="5" t="s">
        <v>198</v>
      </c>
      <c r="I1829" s="3">
        <v>-0.197980597901396</v>
      </c>
      <c r="J1829" s="3">
        <v>95.2380952380952</v>
      </c>
      <c r="K1829" s="3">
        <v>-0.00991768322919812</v>
      </c>
      <c r="L1829" s="3">
        <v>85.3723404255319</v>
      </c>
      <c r="M1829" s="3">
        <v>-0.296677215189887</v>
      </c>
      <c r="N1829" s="3">
        <v>93.8992042440318</v>
      </c>
      <c r="O1829" s="3">
        <v>0.869332563933536</v>
      </c>
      <c r="P1829" s="3">
        <v>16.3793103448276</v>
      </c>
      <c r="Q1829" s="3">
        <v>1.18159033400361</v>
      </c>
      <c r="R1829" s="3">
        <v>52.9761904761905</v>
      </c>
      <c r="S1829" s="3">
        <v>1.78747077903883</v>
      </c>
      <c r="T1829" s="3">
        <v>70.5426356589147</v>
      </c>
      <c r="U1829" s="3">
        <v>5.62063441645654</v>
      </c>
      <c r="V1829" s="3">
        <v>62.992125984252</v>
      </c>
      <c r="W1829" s="3">
        <v>13.2307000399331</v>
      </c>
      <c r="X1829" s="3">
        <v>11.4285714285714</v>
      </c>
      <c r="Y1829" s="3"/>
      <c r="Z1829" s="3"/>
      <c r="AA1829" s="3">
        <v>0.0261286068434433</v>
      </c>
      <c r="AB1829" s="3">
        <v>0.422445479453519</v>
      </c>
      <c r="AC1829" s="3">
        <v>-2.24399804017637</v>
      </c>
      <c r="AD1829" s="3">
        <v>1.88102123483953</v>
      </c>
      <c r="AE1829" s="5">
        <v>4</v>
      </c>
      <c r="AF1829" s="3">
        <v>0.344710188227869</v>
      </c>
      <c r="AG1829" s="3">
        <v>2.60686727952226</v>
      </c>
      <c r="AH1829" s="3">
        <v>2.93928584099032</v>
      </c>
      <c r="AI1829" s="3">
        <v>4.30688073627934</v>
      </c>
      <c r="AJ1829" s="3">
        <v>3.37807034771624</v>
      </c>
      <c r="AK1829" s="3"/>
      <c r="AL1829" s="3"/>
      <c r="AM1829" s="3"/>
      <c r="AN1829" s="5" t="s">
        <v>46</v>
      </c>
      <c r="AO1829" s="1"/>
      <c r="AP1829" s="1"/>
      <c r="AQ1829" s="1"/>
    </row>
    <row r="1830" spans="1:43">
      <c r="A1830" s="1" t="s">
        <v>4968</v>
      </c>
      <c r="B1830" s="1" t="s">
        <v>4969</v>
      </c>
      <c r="C1830" s="3">
        <v>4.2986301369863</v>
      </c>
      <c r="D1830" s="4">
        <v>42668</v>
      </c>
      <c r="E1830" s="3">
        <v>0.5161325393</v>
      </c>
      <c r="F1830" s="5" t="s">
        <v>2520</v>
      </c>
      <c r="G1830" s="5">
        <v>587</v>
      </c>
      <c r="H1830" s="5" t="s">
        <v>64</v>
      </c>
      <c r="I1830" s="3">
        <v>0.267421116332977</v>
      </c>
      <c r="J1830" s="3">
        <v>54.2274052478134</v>
      </c>
      <c r="K1830" s="3">
        <v>0.0195864811321837</v>
      </c>
      <c r="L1830" s="3">
        <v>97.9591836734694</v>
      </c>
      <c r="M1830" s="3">
        <v>0.215144932647536</v>
      </c>
      <c r="N1830" s="3">
        <v>24.4897959183673</v>
      </c>
      <c r="O1830" s="3">
        <v>0.500322686608531</v>
      </c>
      <c r="P1830" s="3">
        <v>93.1286549707602</v>
      </c>
      <c r="Q1830" s="3">
        <v>0.932675163204288</v>
      </c>
      <c r="R1830" s="3">
        <v>93.0473372781065</v>
      </c>
      <c r="S1830" s="3">
        <v>1.86394359460357</v>
      </c>
      <c r="T1830" s="3">
        <v>81.1094452773613</v>
      </c>
      <c r="U1830" s="3">
        <v>4.61978222149096</v>
      </c>
      <c r="V1830" s="3">
        <v>50.9259259259259</v>
      </c>
      <c r="W1830" s="3">
        <v>8.59340455023083</v>
      </c>
      <c r="X1830" s="3">
        <v>33.4876543209877</v>
      </c>
      <c r="Y1830" s="3"/>
      <c r="Z1830" s="3"/>
      <c r="AA1830" s="3">
        <v>-0.340750574728732</v>
      </c>
      <c r="AB1830" s="3">
        <v>2.22031643049144</v>
      </c>
      <c r="AC1830" s="3">
        <v>0</v>
      </c>
      <c r="AD1830" s="3"/>
      <c r="AE1830" s="5"/>
      <c r="AF1830" s="3">
        <v>0.228338100891302</v>
      </c>
      <c r="AG1830" s="3">
        <v>1.39465378869299</v>
      </c>
      <c r="AH1830" s="3">
        <v>1.64678129573179</v>
      </c>
      <c r="AI1830" s="3">
        <v>2.06479270880149</v>
      </c>
      <c r="AJ1830" s="3">
        <v>2.30235214698526</v>
      </c>
      <c r="AK1830" s="3"/>
      <c r="AL1830" s="3"/>
      <c r="AM1830" s="3"/>
      <c r="AN1830" s="5" t="s">
        <v>46</v>
      </c>
      <c r="AO1830" s="1"/>
      <c r="AP1830" s="1"/>
      <c r="AQ1830" s="1"/>
    </row>
    <row r="1831" spans="1:43">
      <c r="A1831" s="1" t="s">
        <v>4970</v>
      </c>
      <c r="B1831" s="1" t="s">
        <v>4971</v>
      </c>
      <c r="C1831" s="3">
        <v>4.26301369863014</v>
      </c>
      <c r="D1831" s="4">
        <v>42681</v>
      </c>
      <c r="E1831" s="3">
        <v>739.8156436289</v>
      </c>
      <c r="F1831" s="5" t="s">
        <v>4972</v>
      </c>
      <c r="G1831" s="5">
        <v>1557</v>
      </c>
      <c r="H1831" s="5" t="s">
        <v>50</v>
      </c>
      <c r="I1831" s="3">
        <v>0.231131656147217</v>
      </c>
      <c r="J1831" s="3">
        <v>31.1299687360429</v>
      </c>
      <c r="K1831" s="3">
        <v>0.0443655723158722</v>
      </c>
      <c r="L1831" s="3">
        <v>17.352810978309</v>
      </c>
      <c r="M1831" s="3">
        <v>0.0532434111278798</v>
      </c>
      <c r="N1831" s="3">
        <v>26.8922528940338</v>
      </c>
      <c r="O1831" s="3">
        <v>0.741601143674053</v>
      </c>
      <c r="P1831" s="3">
        <v>40.2010050251256</v>
      </c>
      <c r="Q1831" s="3">
        <v>1.03951967022135</v>
      </c>
      <c r="R1831" s="3">
        <v>59.4881699661999</v>
      </c>
      <c r="S1831" s="3">
        <v>1.76911273580648</v>
      </c>
      <c r="T1831" s="3">
        <v>55.819209039548</v>
      </c>
      <c r="U1831" s="3">
        <v>4.64037122969839</v>
      </c>
      <c r="V1831" s="3">
        <v>85.061919504644</v>
      </c>
      <c r="W1831" s="3">
        <v>9.78303865929377</v>
      </c>
      <c r="X1831" s="3">
        <v>87.378640776699</v>
      </c>
      <c r="Y1831" s="3"/>
      <c r="Z1831" s="3"/>
      <c r="AA1831" s="3">
        <v>0.0335779236820396</v>
      </c>
      <c r="AB1831" s="3">
        <v>0.528136663439657</v>
      </c>
      <c r="AC1831" s="3">
        <v>-0.889679715302494</v>
      </c>
      <c r="AD1831" s="3">
        <v>3.54537414776073</v>
      </c>
      <c r="AE1831" s="5">
        <v>4</v>
      </c>
      <c r="AF1831" s="3">
        <v>0.259600929919315</v>
      </c>
      <c r="AG1831" s="3">
        <v>2.01138166338131</v>
      </c>
      <c r="AH1831" s="3">
        <v>2.34990098757073</v>
      </c>
      <c r="AI1831" s="3">
        <v>3.30099849898493</v>
      </c>
      <c r="AJ1831" s="3">
        <v>3.1029488336884</v>
      </c>
      <c r="AK1831" s="3"/>
      <c r="AL1831" s="3"/>
      <c r="AM1831" s="3"/>
      <c r="AN1831" s="5" t="s">
        <v>46</v>
      </c>
      <c r="AO1831" s="1"/>
      <c r="AP1831" s="1"/>
      <c r="AQ1831" s="1"/>
    </row>
    <row r="1832" spans="1:43">
      <c r="A1832" s="1" t="s">
        <v>4973</v>
      </c>
      <c r="B1832" s="1" t="s">
        <v>4974</v>
      </c>
      <c r="C1832" s="3">
        <v>4.29315068493151</v>
      </c>
      <c r="D1832" s="4">
        <v>42670</v>
      </c>
      <c r="E1832" s="3">
        <v>2.2116124836</v>
      </c>
      <c r="F1832" s="5" t="s">
        <v>4975</v>
      </c>
      <c r="G1832" s="5">
        <v>372</v>
      </c>
      <c r="H1832" s="5" t="s">
        <v>50</v>
      </c>
      <c r="I1832" s="3">
        <v>0.148192056905764</v>
      </c>
      <c r="J1832" s="3">
        <v>45.9133541759714</v>
      </c>
      <c r="K1832" s="3">
        <v>0.0493485984998008</v>
      </c>
      <c r="L1832" s="3">
        <v>14.563966356795</v>
      </c>
      <c r="M1832" s="3">
        <v>0.0592241634587088</v>
      </c>
      <c r="N1832" s="3">
        <v>25.8682101513802</v>
      </c>
      <c r="O1832" s="3">
        <v>0.257145682919583</v>
      </c>
      <c r="P1832" s="3">
        <v>80.219278209228</v>
      </c>
      <c r="Q1832" s="3">
        <v>0.667659687562986</v>
      </c>
      <c r="R1832" s="3">
        <v>81.651376146789</v>
      </c>
      <c r="S1832" s="3">
        <v>1.45638012463353</v>
      </c>
      <c r="T1832" s="3">
        <v>69.6610169491525</v>
      </c>
      <c r="U1832" s="3">
        <v>4.49148537536059</v>
      </c>
      <c r="V1832" s="3">
        <v>86.5325077399381</v>
      </c>
      <c r="W1832" s="3">
        <v>8.4880643413567</v>
      </c>
      <c r="X1832" s="3">
        <v>91.3700107874865</v>
      </c>
      <c r="Y1832" s="3"/>
      <c r="Z1832" s="3"/>
      <c r="AA1832" s="3">
        <v>-0.00650404896193388</v>
      </c>
      <c r="AB1832" s="3">
        <v>0.359385420824843</v>
      </c>
      <c r="AC1832" s="3">
        <v>-1.06322920587126</v>
      </c>
      <c r="AD1832" s="3">
        <v>2.58438052868364</v>
      </c>
      <c r="AE1832" s="5">
        <v>4</v>
      </c>
      <c r="AF1832" s="3">
        <v>0.223669123845069</v>
      </c>
      <c r="AG1832" s="3">
        <v>1.72133561313477</v>
      </c>
      <c r="AH1832" s="3">
        <v>2.26033834506447</v>
      </c>
      <c r="AI1832" s="3">
        <v>2.88820119169739</v>
      </c>
      <c r="AJ1832" s="3">
        <v>3.01310950360663</v>
      </c>
      <c r="AK1832" s="3"/>
      <c r="AL1832" s="3"/>
      <c r="AM1832" s="3">
        <v>1</v>
      </c>
      <c r="AN1832" s="5" t="s">
        <v>56</v>
      </c>
      <c r="AO1832" s="1"/>
      <c r="AP1832" s="1"/>
      <c r="AQ1832" s="1"/>
    </row>
    <row r="1833" spans="1:43">
      <c r="A1833" s="1" t="s">
        <v>4976</v>
      </c>
      <c r="B1833" s="1" t="s">
        <v>4977</v>
      </c>
      <c r="C1833" s="3">
        <v>4.18356164383562</v>
      </c>
      <c r="D1833" s="4">
        <v>42710</v>
      </c>
      <c r="E1833" s="3">
        <v>152.9195318096</v>
      </c>
      <c r="F1833" s="5" t="s">
        <v>4978</v>
      </c>
      <c r="G1833" s="5">
        <v>533</v>
      </c>
      <c r="H1833" s="5" t="s">
        <v>50</v>
      </c>
      <c r="I1833" s="3">
        <v>0.294406280667322</v>
      </c>
      <c r="J1833" s="3">
        <v>19.517641804377</v>
      </c>
      <c r="K1833" s="3">
        <v>0</v>
      </c>
      <c r="L1833" s="3">
        <v>43.3820274457725</v>
      </c>
      <c r="M1833" s="3">
        <v>0.196078431372544</v>
      </c>
      <c r="N1833" s="3">
        <v>11.7987533392698</v>
      </c>
      <c r="O1833" s="3">
        <v>0.689655172413803</v>
      </c>
      <c r="P1833" s="3">
        <v>48.5153037916857</v>
      </c>
      <c r="Q1833" s="3">
        <v>1.28840436075323</v>
      </c>
      <c r="R1833" s="3">
        <v>28.1989377112506</v>
      </c>
      <c r="S1833" s="3">
        <v>2.9003670813638</v>
      </c>
      <c r="T1833" s="3">
        <v>14.2372881355932</v>
      </c>
      <c r="U1833" s="3">
        <v>6.55886425450744</v>
      </c>
      <c r="V1833" s="3">
        <v>41.2538699690402</v>
      </c>
      <c r="W1833" s="3">
        <v>10.4897495759599</v>
      </c>
      <c r="X1833" s="3">
        <v>83.495145631068</v>
      </c>
      <c r="Y1833" s="3"/>
      <c r="Z1833" s="3"/>
      <c r="AA1833" s="3">
        <v>0.574578211143673</v>
      </c>
      <c r="AB1833" s="3">
        <v>2.09482011798151</v>
      </c>
      <c r="AC1833" s="3">
        <v>-0.0498753388234778</v>
      </c>
      <c r="AD1833" s="3">
        <v>67.6630481409462</v>
      </c>
      <c r="AE1833" s="5"/>
      <c r="AF1833" s="3">
        <v>0.279798512970007</v>
      </c>
      <c r="AG1833" s="3">
        <v>3.0783465068277</v>
      </c>
      <c r="AH1833" s="3">
        <v>3.24002456391341</v>
      </c>
      <c r="AI1833" s="3">
        <v>3.35987602700336</v>
      </c>
      <c r="AJ1833" s="3">
        <v>3.36220942780843</v>
      </c>
      <c r="AK1833" s="3"/>
      <c r="AL1833" s="3"/>
      <c r="AM1833" s="3"/>
      <c r="AN1833" s="5" t="s">
        <v>51</v>
      </c>
      <c r="AO1833" s="1"/>
      <c r="AP1833" s="1"/>
      <c r="AQ1833" s="1"/>
    </row>
    <row r="1834" spans="1:43">
      <c r="A1834" s="1" t="s">
        <v>4979</v>
      </c>
      <c r="B1834" s="1" t="s">
        <v>4980</v>
      </c>
      <c r="C1834" s="3">
        <v>3.91780821917808</v>
      </c>
      <c r="D1834" s="4">
        <v>42807</v>
      </c>
      <c r="E1834" s="3">
        <v>10.4276757033</v>
      </c>
      <c r="F1834" s="5" t="s">
        <v>4978</v>
      </c>
      <c r="G1834" s="5">
        <v>325</v>
      </c>
      <c r="H1834" s="5" t="s">
        <v>50</v>
      </c>
      <c r="I1834" s="3">
        <v>0.126767430521693</v>
      </c>
      <c r="J1834" s="3">
        <v>49.3077266636891</v>
      </c>
      <c r="K1834" s="3">
        <v>0.0194817845314625</v>
      </c>
      <c r="L1834" s="3">
        <v>34.3514829570606</v>
      </c>
      <c r="M1834" s="3">
        <v>-0.0778513040093591</v>
      </c>
      <c r="N1834" s="3">
        <v>50.2671415850401</v>
      </c>
      <c r="O1834" s="3">
        <v>0.755568638995208</v>
      </c>
      <c r="P1834" s="3">
        <v>38.0995888533577</v>
      </c>
      <c r="Q1834" s="3">
        <v>1.14263199369581</v>
      </c>
      <c r="R1834" s="3">
        <v>47.6581361661033</v>
      </c>
      <c r="S1834" s="3">
        <v>2.0349790766406</v>
      </c>
      <c r="T1834" s="3">
        <v>42.6553672316384</v>
      </c>
      <c r="U1834" s="3">
        <v>5.99491258309469</v>
      </c>
      <c r="V1834" s="3">
        <v>55.6501547987616</v>
      </c>
      <c r="W1834" s="3">
        <v>11.9956006551489</v>
      </c>
      <c r="X1834" s="3">
        <v>70.1186623516721</v>
      </c>
      <c r="Y1834" s="3"/>
      <c r="Z1834" s="3"/>
      <c r="AA1834" s="3">
        <v>0.0612668067840628</v>
      </c>
      <c r="AB1834" s="3">
        <v>0.503814388136418</v>
      </c>
      <c r="AC1834" s="3">
        <v>-1.41558515722086</v>
      </c>
      <c r="AD1834" s="3">
        <v>2.71362887985565</v>
      </c>
      <c r="AE1834" s="5">
        <v>3</v>
      </c>
      <c r="AF1834" s="3">
        <v>0.311728864251787</v>
      </c>
      <c r="AG1834" s="3">
        <v>2.49050441580512</v>
      </c>
      <c r="AH1834" s="3">
        <v>3.02105266378934</v>
      </c>
      <c r="AI1834" s="3">
        <v>3.99170916589795</v>
      </c>
      <c r="AJ1834" s="3"/>
      <c r="AK1834" s="3"/>
      <c r="AL1834" s="3"/>
      <c r="AM1834" s="3"/>
      <c r="AN1834" s="5" t="s">
        <v>51</v>
      </c>
      <c r="AO1834" s="1"/>
      <c r="AP1834" s="1"/>
      <c r="AQ1834" s="1"/>
    </row>
    <row r="1835" spans="1:43">
      <c r="A1835" s="1" t="s">
        <v>4981</v>
      </c>
      <c r="B1835" s="1" t="s">
        <v>4982</v>
      </c>
      <c r="C1835" s="3">
        <v>4.26301369863014</v>
      </c>
      <c r="D1835" s="4">
        <v>42681</v>
      </c>
      <c r="E1835" s="3">
        <v>682.5375697641</v>
      </c>
      <c r="F1835" s="5" t="s">
        <v>4983</v>
      </c>
      <c r="G1835" s="5">
        <v>713</v>
      </c>
      <c r="H1835" s="5" t="s">
        <v>64</v>
      </c>
      <c r="I1835" s="3">
        <v>0.287970749123443</v>
      </c>
      <c r="J1835" s="3">
        <v>24.4897959183673</v>
      </c>
      <c r="K1835" s="3">
        <v>0.0438365198527687</v>
      </c>
      <c r="L1835" s="3">
        <v>25.9475218658892</v>
      </c>
      <c r="M1835" s="3">
        <v>0.215944176730506</v>
      </c>
      <c r="N1835" s="3">
        <v>23.469387755102</v>
      </c>
      <c r="O1835" s="3">
        <v>0.646072370217831</v>
      </c>
      <c r="P1835" s="3">
        <v>31.5789473684211</v>
      </c>
      <c r="Q1835" s="3">
        <v>1.18612862007425</v>
      </c>
      <c r="R1835" s="3">
        <v>32.5443786982249</v>
      </c>
      <c r="S1835" s="3">
        <v>2.23873451762139</v>
      </c>
      <c r="T1835" s="3">
        <v>21.7391304347826</v>
      </c>
      <c r="U1835" s="3">
        <v>4.95927895953912</v>
      </c>
      <c r="V1835" s="3">
        <v>23.7654320987654</v>
      </c>
      <c r="W1835" s="3">
        <v>8.5319917121651</v>
      </c>
      <c r="X1835" s="3">
        <v>37.3456790123457</v>
      </c>
      <c r="Y1835" s="3"/>
      <c r="Z1835" s="3"/>
      <c r="AA1835" s="3">
        <v>0.438593357375077</v>
      </c>
      <c r="AB1835" s="3">
        <v>4.20764304718862</v>
      </c>
      <c r="AC1835" s="3">
        <v>0</v>
      </c>
      <c r="AD1835" s="3"/>
      <c r="AE1835" s="5"/>
      <c r="AF1835" s="3">
        <v>0.226617344338268</v>
      </c>
      <c r="AG1835" s="3">
        <v>1.67323172287845</v>
      </c>
      <c r="AH1835" s="3">
        <v>1.84287196646933</v>
      </c>
      <c r="AI1835" s="3">
        <v>2.11276034767174</v>
      </c>
      <c r="AJ1835" s="3">
        <v>2.23073821007189</v>
      </c>
      <c r="AK1835" s="3"/>
      <c r="AL1835" s="3"/>
      <c r="AM1835" s="3"/>
      <c r="AN1835" s="5" t="s">
        <v>46</v>
      </c>
      <c r="AO1835" s="1"/>
      <c r="AP1835" s="1"/>
      <c r="AQ1835" s="1"/>
    </row>
    <row r="1836" spans="1:43">
      <c r="A1836" s="1" t="s">
        <v>4984</v>
      </c>
      <c r="B1836" s="1" t="s">
        <v>4985</v>
      </c>
      <c r="C1836" s="3">
        <v>3.82191780821918</v>
      </c>
      <c r="D1836" s="4">
        <v>42842</v>
      </c>
      <c r="E1836" s="3">
        <v>66.1787545439</v>
      </c>
      <c r="F1836" s="5" t="s">
        <v>1014</v>
      </c>
      <c r="G1836" s="5">
        <v>1396</v>
      </c>
      <c r="H1836" s="5" t="s">
        <v>64</v>
      </c>
      <c r="I1836" s="3">
        <v>0.261094305265186</v>
      </c>
      <c r="J1836" s="3">
        <v>61.2244897959184</v>
      </c>
      <c r="K1836" s="3">
        <v>0.042539034523621</v>
      </c>
      <c r="L1836" s="3">
        <v>37.0262390670554</v>
      </c>
      <c r="M1836" s="3">
        <v>0.196755079619816</v>
      </c>
      <c r="N1836" s="3">
        <v>57.2886297376093</v>
      </c>
      <c r="O1836" s="3">
        <v>0.580968481028508</v>
      </c>
      <c r="P1836" s="3">
        <v>71.4912280701754</v>
      </c>
      <c r="Q1836" s="3">
        <v>1.14558726758893</v>
      </c>
      <c r="R1836" s="3">
        <v>47.0414201183432</v>
      </c>
      <c r="S1836" s="3">
        <v>1.97082560207725</v>
      </c>
      <c r="T1836" s="3">
        <v>66.4167916041979</v>
      </c>
      <c r="U1836" s="3">
        <v>4.63504460882874</v>
      </c>
      <c r="V1836" s="3">
        <v>49.2283950617284</v>
      </c>
      <c r="W1836" s="3">
        <v>8.66190287989471</v>
      </c>
      <c r="X1836" s="3">
        <v>29.6296296296296</v>
      </c>
      <c r="Y1836" s="3"/>
      <c r="Z1836" s="3"/>
      <c r="AA1836" s="3">
        <v>-0.157142147330827</v>
      </c>
      <c r="AB1836" s="3">
        <v>2.48045993812853</v>
      </c>
      <c r="AC1836" s="3">
        <v>0</v>
      </c>
      <c r="AD1836" s="3"/>
      <c r="AE1836" s="5"/>
      <c r="AF1836" s="3">
        <v>0.229301555198248</v>
      </c>
      <c r="AG1836" s="3">
        <v>1.46714336111082</v>
      </c>
      <c r="AH1836" s="3">
        <v>1.65054825653197</v>
      </c>
      <c r="AI1836" s="3">
        <v>2.06907936618175</v>
      </c>
      <c r="AJ1836" s="3"/>
      <c r="AK1836" s="3"/>
      <c r="AL1836" s="3"/>
      <c r="AM1836" s="3">
        <v>1000</v>
      </c>
      <c r="AN1836" s="5" t="s">
        <v>56</v>
      </c>
      <c r="AO1836" s="1"/>
      <c r="AP1836" s="1"/>
      <c r="AQ1836" s="1"/>
    </row>
    <row r="1837" spans="1:43">
      <c r="A1837" s="1" t="s">
        <v>4986</v>
      </c>
      <c r="B1837" s="1" t="s">
        <v>4987</v>
      </c>
      <c r="C1837" s="3">
        <v>3.83013698630137</v>
      </c>
      <c r="D1837" s="4">
        <v>42839</v>
      </c>
      <c r="E1837" s="3">
        <v>2.6814534336</v>
      </c>
      <c r="F1837" s="5" t="s">
        <v>4988</v>
      </c>
      <c r="G1837" s="5">
        <v>353</v>
      </c>
      <c r="H1837" s="5" t="s">
        <v>45</v>
      </c>
      <c r="I1837" s="3">
        <v>0.357277171869102</v>
      </c>
      <c r="J1837" s="3">
        <v>63.3757961783439</v>
      </c>
      <c r="K1837" s="3">
        <v>0.0187406296851542</v>
      </c>
      <c r="L1837" s="3">
        <v>79.3478260869565</v>
      </c>
      <c r="M1837" s="3">
        <v>0.234763827589444</v>
      </c>
      <c r="N1837" s="3">
        <v>42.5396825396825</v>
      </c>
      <c r="O1837" s="3">
        <v>0.592443665376651</v>
      </c>
      <c r="P1837" s="3">
        <v>72.682119205298</v>
      </c>
      <c r="Q1837" s="3">
        <v>1.82041009073518</v>
      </c>
      <c r="R1837" s="3">
        <v>57.7054794520548</v>
      </c>
      <c r="S1837" s="3">
        <v>4.11575608439684</v>
      </c>
      <c r="T1837" s="3">
        <v>74.1996233521657</v>
      </c>
      <c r="U1837" s="3">
        <v>7.61435023743501</v>
      </c>
      <c r="V1837" s="3">
        <v>88.7473460721868</v>
      </c>
      <c r="W1837" s="3">
        <v>8.33407401046815</v>
      </c>
      <c r="X1837" s="3">
        <v>91.7061611374408</v>
      </c>
      <c r="Y1837" s="3"/>
      <c r="Z1837" s="3"/>
      <c r="AA1837" s="3">
        <v>0.597178346705677</v>
      </c>
      <c r="AB1837" s="3">
        <v>0.122149728759004</v>
      </c>
      <c r="AC1837" s="3">
        <v>-4.06418139892389</v>
      </c>
      <c r="AD1837" s="3">
        <v>0.664153508929403</v>
      </c>
      <c r="AE1837" s="5">
        <v>3</v>
      </c>
      <c r="AF1837" s="3">
        <v>0.224967283754002</v>
      </c>
      <c r="AG1837" s="3">
        <v>4.49065682471468</v>
      </c>
      <c r="AH1837" s="3">
        <v>3.80246253575596</v>
      </c>
      <c r="AI1837" s="3">
        <v>2.8542818101738</v>
      </c>
      <c r="AJ1837" s="3"/>
      <c r="AK1837" s="3"/>
      <c r="AL1837" s="3"/>
      <c r="AM1837" s="3">
        <v>500</v>
      </c>
      <c r="AN1837" s="5" t="s">
        <v>56</v>
      </c>
      <c r="AO1837" s="1"/>
      <c r="AP1837" s="1"/>
      <c r="AQ1837" s="1"/>
    </row>
    <row r="1838" spans="1:43">
      <c r="A1838" s="1" t="s">
        <v>4989</v>
      </c>
      <c r="B1838" s="1" t="s">
        <v>4990</v>
      </c>
      <c r="C1838" s="3">
        <v>4.29315068493151</v>
      </c>
      <c r="D1838" s="4">
        <v>42670</v>
      </c>
      <c r="E1838" s="3">
        <v>20.2286261097</v>
      </c>
      <c r="F1838" s="5" t="s">
        <v>133</v>
      </c>
      <c r="G1838" s="5">
        <v>1547</v>
      </c>
      <c r="H1838" s="5" t="s">
        <v>50</v>
      </c>
      <c r="I1838" s="3">
        <v>0.24821002386634</v>
      </c>
      <c r="J1838" s="3">
        <v>28.6735149620366</v>
      </c>
      <c r="K1838" s="3">
        <v>-0.0285605483625276</v>
      </c>
      <c r="L1838" s="3">
        <v>68.7029659141213</v>
      </c>
      <c r="M1838" s="3">
        <v>0.028576871785101</v>
      </c>
      <c r="N1838" s="3">
        <v>31.0774710596616</v>
      </c>
      <c r="O1838" s="3">
        <v>0.162151850438758</v>
      </c>
      <c r="P1838" s="3">
        <v>83.5541343079032</v>
      </c>
      <c r="Q1838" s="3">
        <v>1.4672458816772</v>
      </c>
      <c r="R1838" s="3">
        <v>15.6929019797199</v>
      </c>
      <c r="S1838" s="3">
        <v>4.9766592566436</v>
      </c>
      <c r="T1838" s="3">
        <v>1.86440677966102</v>
      </c>
      <c r="U1838" s="3">
        <v>13.3847422015347</v>
      </c>
      <c r="V1838" s="3">
        <v>1.70278637770898</v>
      </c>
      <c r="W1838" s="3">
        <v>22.4862863707257</v>
      </c>
      <c r="X1838" s="3">
        <v>1.83387270765912</v>
      </c>
      <c r="Y1838" s="3"/>
      <c r="Z1838" s="3"/>
      <c r="AA1838" s="3">
        <v>0.33581631447254</v>
      </c>
      <c r="AB1838" s="3">
        <v>1.21553419012353</v>
      </c>
      <c r="AC1838" s="3">
        <v>-0.687442713107231</v>
      </c>
      <c r="AD1838" s="3">
        <v>10.1558535018318</v>
      </c>
      <c r="AE1838" s="5">
        <v>2</v>
      </c>
      <c r="AF1838" s="3">
        <v>0.570383078531286</v>
      </c>
      <c r="AG1838" s="3">
        <v>5.75711081210644</v>
      </c>
      <c r="AH1838" s="3">
        <v>6.55203909998101</v>
      </c>
      <c r="AI1838" s="3">
        <v>7.11683703685868</v>
      </c>
      <c r="AJ1838" s="3">
        <v>6.28122933080923</v>
      </c>
      <c r="AK1838" s="3"/>
      <c r="AL1838" s="3"/>
      <c r="AM1838" s="3">
        <v>0.01</v>
      </c>
      <c r="AN1838" s="5" t="s">
        <v>56</v>
      </c>
      <c r="AO1838" s="1"/>
      <c r="AP1838" s="1"/>
      <c r="AQ1838" s="1"/>
    </row>
    <row r="1839" spans="1:43">
      <c r="A1839" s="1" t="s">
        <v>4991</v>
      </c>
      <c r="B1839" s="1" t="s">
        <v>4992</v>
      </c>
      <c r="C1839" s="3">
        <v>4.26301369863014</v>
      </c>
      <c r="D1839" s="4">
        <v>42681</v>
      </c>
      <c r="E1839" s="3">
        <v>13.4051799643</v>
      </c>
      <c r="F1839" s="5" t="s">
        <v>4251</v>
      </c>
      <c r="G1839" s="5">
        <v>310</v>
      </c>
      <c r="H1839" s="5" t="s">
        <v>50</v>
      </c>
      <c r="I1839" s="3">
        <v>0.119123980573628</v>
      </c>
      <c r="J1839" s="3">
        <v>50.4242965609647</v>
      </c>
      <c r="K1839" s="3">
        <v>-0.045741469215987</v>
      </c>
      <c r="L1839" s="3">
        <v>78.1761841522798</v>
      </c>
      <c r="M1839" s="3">
        <v>-0.045741469215987</v>
      </c>
      <c r="N1839" s="3">
        <v>44.5235975066785</v>
      </c>
      <c r="O1839" s="3">
        <v>0.68190195355696</v>
      </c>
      <c r="P1839" s="3">
        <v>49.8401096391046</v>
      </c>
      <c r="Q1839" s="3">
        <v>1.731843575419</v>
      </c>
      <c r="R1839" s="3">
        <v>6.42201834862385</v>
      </c>
      <c r="S1839" s="3">
        <v>2.36087689713323</v>
      </c>
      <c r="T1839" s="3">
        <v>28.1920903954802</v>
      </c>
      <c r="U1839" s="3">
        <v>7.4547600314713</v>
      </c>
      <c r="V1839" s="3">
        <v>23.2198142414861</v>
      </c>
      <c r="W1839" s="3">
        <v>15.3072053589329</v>
      </c>
      <c r="X1839" s="3">
        <v>27.2923408845739</v>
      </c>
      <c r="Y1839" s="3"/>
      <c r="Z1839" s="3"/>
      <c r="AA1839" s="3">
        <v>0.0906898740592482</v>
      </c>
      <c r="AB1839" s="3">
        <v>0.696446904564267</v>
      </c>
      <c r="AC1839" s="3">
        <v>-1.59653008490218</v>
      </c>
      <c r="AD1839" s="3">
        <v>3.03977218498885</v>
      </c>
      <c r="AE1839" s="5">
        <v>2</v>
      </c>
      <c r="AF1839" s="3">
        <v>0.394385220932081</v>
      </c>
      <c r="AG1839" s="3">
        <v>3.03415248963759</v>
      </c>
      <c r="AH1839" s="3">
        <v>3.82227691645209</v>
      </c>
      <c r="AI1839" s="3">
        <v>4.99828446957649</v>
      </c>
      <c r="AJ1839" s="3">
        <v>3.96118036250801</v>
      </c>
      <c r="AK1839" s="3"/>
      <c r="AL1839" s="3"/>
      <c r="AM1839" s="3">
        <v>0.1</v>
      </c>
      <c r="AN1839" s="5" t="s">
        <v>56</v>
      </c>
      <c r="AO1839" s="1"/>
      <c r="AP1839" s="1"/>
      <c r="AQ1839" s="1"/>
    </row>
    <row r="1840" spans="1:43">
      <c r="A1840" s="1" t="s">
        <v>4993</v>
      </c>
      <c r="B1840" s="1" t="s">
        <v>4994</v>
      </c>
      <c r="C1840" s="3">
        <v>3.96438356164384</v>
      </c>
      <c r="D1840" s="4">
        <v>42790</v>
      </c>
      <c r="E1840" s="3">
        <v>1.2514121045</v>
      </c>
      <c r="F1840" s="5" t="s">
        <v>4995</v>
      </c>
      <c r="G1840" s="5">
        <v>1448</v>
      </c>
      <c r="H1840" s="5" t="s">
        <v>93</v>
      </c>
      <c r="I1840" s="3">
        <v>3.30431205868237</v>
      </c>
      <c r="J1840" s="3">
        <v>65.15</v>
      </c>
      <c r="K1840" s="3">
        <v>0.286170637561558</v>
      </c>
      <c r="L1840" s="3">
        <v>89.0981169474727</v>
      </c>
      <c r="M1840" s="3">
        <v>1.53628461693955</v>
      </c>
      <c r="N1840" s="3">
        <v>63.2734530938124</v>
      </c>
      <c r="O1840" s="3">
        <v>8.95878524945769</v>
      </c>
      <c r="P1840" s="3">
        <v>53.4708249496982</v>
      </c>
      <c r="Q1840" s="3">
        <v>10.6712690951821</v>
      </c>
      <c r="R1840" s="3">
        <v>57.6367389060887</v>
      </c>
      <c r="S1840" s="3">
        <v>33.2950022114109</v>
      </c>
      <c r="T1840" s="3">
        <v>59.1318157755426</v>
      </c>
      <c r="U1840" s="3">
        <v>49.434748115827</v>
      </c>
      <c r="V1840" s="3">
        <v>66.7774086378738</v>
      </c>
      <c r="W1840" s="3">
        <v>44.214757393052</v>
      </c>
      <c r="X1840" s="3">
        <v>64.669163545568</v>
      </c>
      <c r="Y1840" s="3"/>
      <c r="Z1840" s="3"/>
      <c r="AA1840" s="3">
        <v>0.302913492169386</v>
      </c>
      <c r="AB1840" s="3">
        <v>0.232504128109722</v>
      </c>
      <c r="AC1840" s="3">
        <v>-14.8148148148148</v>
      </c>
      <c r="AD1840" s="3">
        <v>0.874482541881239</v>
      </c>
      <c r="AE1840" s="5">
        <v>5</v>
      </c>
      <c r="AF1840" s="3">
        <v>0.85807871957172</v>
      </c>
      <c r="AG1840" s="3">
        <v>32.5797105734308</v>
      </c>
      <c r="AH1840" s="3">
        <v>22.8765992118968</v>
      </c>
      <c r="AI1840" s="3">
        <v>12.430430999705</v>
      </c>
      <c r="AJ1840" s="3"/>
      <c r="AK1840" s="3"/>
      <c r="AL1840" s="3"/>
      <c r="AM1840" s="3"/>
      <c r="AN1840" s="5" t="s">
        <v>46</v>
      </c>
      <c r="AO1840" s="1"/>
      <c r="AP1840" s="1"/>
      <c r="AQ1840" s="1"/>
    </row>
    <row r="1841" spans="1:43">
      <c r="A1841" s="1" t="s">
        <v>4996</v>
      </c>
      <c r="B1841" s="1" t="s">
        <v>4997</v>
      </c>
      <c r="C1841" s="3">
        <v>4.25479452054795</v>
      </c>
      <c r="D1841" s="4">
        <v>42684</v>
      </c>
      <c r="E1841" s="3">
        <v>4.9723028792</v>
      </c>
      <c r="F1841" s="5" t="s">
        <v>2479</v>
      </c>
      <c r="G1841" s="5">
        <v>990</v>
      </c>
      <c r="H1841" s="5" t="s">
        <v>50</v>
      </c>
      <c r="I1841" s="3">
        <v>0</v>
      </c>
      <c r="J1841" s="3">
        <v>68.0214381420277</v>
      </c>
      <c r="K1841" s="3">
        <v>0</v>
      </c>
      <c r="L1841" s="3">
        <v>43.3820274457725</v>
      </c>
      <c r="M1841" s="3">
        <v>-0.19860973187686</v>
      </c>
      <c r="N1841" s="3">
        <v>72.5289403383793</v>
      </c>
      <c r="O1841" s="3">
        <v>0.701402805611215</v>
      </c>
      <c r="P1841" s="3">
        <v>46.3682046596619</v>
      </c>
      <c r="Q1841" s="3">
        <v>1.2084592145015</v>
      </c>
      <c r="R1841" s="3">
        <v>38.9666827619508</v>
      </c>
      <c r="S1841" s="3">
        <v>0.340367252124443</v>
      </c>
      <c r="T1841" s="3">
        <v>91.8079096045198</v>
      </c>
      <c r="U1841" s="3">
        <v>3.63402832071902</v>
      </c>
      <c r="V1841" s="3">
        <v>92.3374613003096</v>
      </c>
      <c r="W1841" s="3">
        <v>9.32252288922155</v>
      </c>
      <c r="X1841" s="3">
        <v>89.2125134843581</v>
      </c>
      <c r="Y1841" s="3"/>
      <c r="Z1841" s="3"/>
      <c r="AA1841" s="3">
        <v>-0.0908294088428337</v>
      </c>
      <c r="AB1841" s="3">
        <v>0.230295519410071</v>
      </c>
      <c r="AC1841" s="3">
        <v>-2.55653917464803</v>
      </c>
      <c r="AD1841" s="3">
        <v>1.17740107759031</v>
      </c>
      <c r="AE1841" s="5">
        <v>3</v>
      </c>
      <c r="AF1841" s="3">
        <v>0.252929111991113</v>
      </c>
      <c r="AG1841" s="3">
        <v>0.691724944754912</v>
      </c>
      <c r="AH1841" s="3">
        <v>1.95162962765643</v>
      </c>
      <c r="AI1841" s="3">
        <v>3.21045675683502</v>
      </c>
      <c r="AJ1841" s="3">
        <v>2.44881098150844</v>
      </c>
      <c r="AK1841" s="3"/>
      <c r="AL1841" s="3"/>
      <c r="AM1841" s="3"/>
      <c r="AN1841" s="5" t="s">
        <v>51</v>
      </c>
      <c r="AO1841" s="1"/>
      <c r="AP1841" s="1"/>
      <c r="AQ1841" s="1"/>
    </row>
    <row r="1842" spans="1:43">
      <c r="A1842" s="1" t="s">
        <v>4998</v>
      </c>
      <c r="B1842" s="1" t="s">
        <v>4999</v>
      </c>
      <c r="C1842" s="3">
        <v>4.26301369863014</v>
      </c>
      <c r="D1842" s="4">
        <v>42681</v>
      </c>
      <c r="E1842" s="3">
        <v>5.0432552295</v>
      </c>
      <c r="F1842" s="5" t="s">
        <v>2479</v>
      </c>
      <c r="G1842" s="5">
        <v>1064</v>
      </c>
      <c r="H1842" s="5" t="s">
        <v>50</v>
      </c>
      <c r="I1842" s="3">
        <v>0.129585181491727</v>
      </c>
      <c r="J1842" s="3">
        <v>48.5484591335418</v>
      </c>
      <c r="K1842" s="3">
        <v>0.0398366696544179</v>
      </c>
      <c r="L1842" s="3">
        <v>18.5922974767596</v>
      </c>
      <c r="M1842" s="3">
        <v>0</v>
      </c>
      <c r="N1842" s="3">
        <v>34.1495992876224</v>
      </c>
      <c r="O1842" s="3">
        <v>0.697672028009165</v>
      </c>
      <c r="P1842" s="3">
        <v>47.1904979442668</v>
      </c>
      <c r="Q1842" s="3">
        <v>1.1335088310543</v>
      </c>
      <c r="R1842" s="3">
        <v>49.0101400289715</v>
      </c>
      <c r="S1842" s="3">
        <v>2.51390185399938</v>
      </c>
      <c r="T1842" s="3">
        <v>23.1073446327684</v>
      </c>
      <c r="U1842" s="3">
        <v>6.56664630796399</v>
      </c>
      <c r="V1842" s="3">
        <v>41.1764705882353</v>
      </c>
      <c r="W1842" s="3">
        <v>12.6071786593707</v>
      </c>
      <c r="X1842" s="3">
        <v>63.4304207119741</v>
      </c>
      <c r="Y1842" s="3"/>
      <c r="Z1842" s="3"/>
      <c r="AA1842" s="3">
        <v>0.0976472029516381</v>
      </c>
      <c r="AB1842" s="3">
        <v>0.536657758315599</v>
      </c>
      <c r="AC1842" s="3">
        <v>-1.5671003894007</v>
      </c>
      <c r="AD1842" s="3">
        <v>2.57143839142552</v>
      </c>
      <c r="AE1842" s="5">
        <v>4</v>
      </c>
      <c r="AF1842" s="3">
        <v>0.3313297256415</v>
      </c>
      <c r="AG1842" s="3">
        <v>3.00310640883561</v>
      </c>
      <c r="AH1842" s="3">
        <v>3.44167154472521</v>
      </c>
      <c r="AI1842" s="3">
        <v>4.20079948883791</v>
      </c>
      <c r="AJ1842" s="3">
        <v>3.64034982793597</v>
      </c>
      <c r="AK1842" s="3"/>
      <c r="AL1842" s="3"/>
      <c r="AM1842" s="3">
        <v>1</v>
      </c>
      <c r="AN1842" s="5" t="s">
        <v>56</v>
      </c>
      <c r="AO1842" s="1"/>
      <c r="AP1842" s="1"/>
      <c r="AQ1842" s="1"/>
    </row>
    <row r="1843" spans="1:43">
      <c r="A1843" s="1" t="s">
        <v>5000</v>
      </c>
      <c r="B1843" s="1" t="s">
        <v>5001</v>
      </c>
      <c r="C1843" s="3">
        <v>4.01917808219178</v>
      </c>
      <c r="D1843" s="4">
        <v>42770</v>
      </c>
      <c r="E1843" s="3">
        <v>0.9021934902</v>
      </c>
      <c r="F1843" s="5" t="s">
        <v>5002</v>
      </c>
      <c r="G1843" s="5">
        <v>269</v>
      </c>
      <c r="H1843" s="5" t="s">
        <v>55</v>
      </c>
      <c r="I1843" s="3">
        <v>-4.8175248829705</v>
      </c>
      <c r="J1843" s="3">
        <v>98.9110707803993</v>
      </c>
      <c r="K1843" s="3">
        <v>-3.23877287007947</v>
      </c>
      <c r="L1843" s="3">
        <v>99.6045197740113</v>
      </c>
      <c r="M1843" s="3">
        <v>-5.60688691576148</v>
      </c>
      <c r="N1843" s="3">
        <v>97.5463794135248</v>
      </c>
      <c r="O1843" s="3">
        <v>11.0622050167047</v>
      </c>
      <c r="P1843" s="3">
        <v>77.8807947019868</v>
      </c>
      <c r="Q1843" s="3">
        <v>14.4488769878135</v>
      </c>
      <c r="R1843" s="3">
        <v>75.7621951219512</v>
      </c>
      <c r="S1843" s="3">
        <v>60.1391650099404</v>
      </c>
      <c r="T1843" s="3">
        <v>59.1796875</v>
      </c>
      <c r="U1843" s="3">
        <v>107.171827084776</v>
      </c>
      <c r="V1843" s="3">
        <v>72.0867208672087</v>
      </c>
      <c r="W1843" s="3">
        <v>101.278231619414</v>
      </c>
      <c r="X1843" s="3">
        <v>55.2587646076795</v>
      </c>
      <c r="Y1843" s="3"/>
      <c r="Z1843" s="3"/>
      <c r="AA1843" s="3">
        <v>0.237821018748735</v>
      </c>
      <c r="AB1843" s="3">
        <v>0.263693436949131</v>
      </c>
      <c r="AC1843" s="3">
        <v>-19.7575650327376</v>
      </c>
      <c r="AD1843" s="3">
        <v>1.32639239943317</v>
      </c>
      <c r="AE1843" s="5">
        <v>2</v>
      </c>
      <c r="AF1843" s="3">
        <v>2.06680055024051</v>
      </c>
      <c r="AG1843" s="3">
        <v>57.561720666086</v>
      </c>
      <c r="AH1843" s="3">
        <v>46.5050426629399</v>
      </c>
      <c r="AI1843" s="3">
        <v>24.4025325357095</v>
      </c>
      <c r="AJ1843" s="3"/>
      <c r="AK1843" s="3"/>
      <c r="AL1843" s="3"/>
      <c r="AM1843" s="3"/>
      <c r="AN1843" s="5" t="s">
        <v>46</v>
      </c>
      <c r="AO1843" s="1"/>
      <c r="AP1843" s="1"/>
      <c r="AQ1843" s="1"/>
    </row>
    <row r="1844" spans="1:43">
      <c r="A1844" s="1" t="s">
        <v>5003</v>
      </c>
      <c r="B1844" s="1" t="s">
        <v>5004</v>
      </c>
      <c r="C1844" s="3">
        <v>4.23287671232877</v>
      </c>
      <c r="D1844" s="4">
        <v>42692</v>
      </c>
      <c r="E1844" s="3">
        <v>5.5628265988</v>
      </c>
      <c r="F1844" s="5" t="s">
        <v>2075</v>
      </c>
      <c r="G1844" s="5">
        <v>1214</v>
      </c>
      <c r="H1844" s="5" t="s">
        <v>50</v>
      </c>
      <c r="I1844" s="3">
        <v>0.107536517609121</v>
      </c>
      <c r="J1844" s="3">
        <v>52.7914247431889</v>
      </c>
      <c r="K1844" s="3">
        <v>-0.0715627515877729</v>
      </c>
      <c r="L1844" s="3">
        <v>85.9672421425409</v>
      </c>
      <c r="M1844" s="3">
        <v>-0.107305731914511</v>
      </c>
      <c r="N1844" s="3">
        <v>56.9902048085485</v>
      </c>
      <c r="O1844" s="3">
        <v>0.116347503327112</v>
      </c>
      <c r="P1844" s="3">
        <v>84.5134764732755</v>
      </c>
      <c r="Q1844" s="3">
        <v>0.910713849373208</v>
      </c>
      <c r="R1844" s="3">
        <v>70.4490584258812</v>
      </c>
      <c r="S1844" s="3">
        <v>2.73009449022277</v>
      </c>
      <c r="T1844" s="3">
        <v>17.7401129943503</v>
      </c>
      <c r="U1844" s="3">
        <v>8.60249608071186</v>
      </c>
      <c r="V1844" s="3">
        <v>13.6222910216718</v>
      </c>
      <c r="W1844" s="3">
        <v>18.6829752867106</v>
      </c>
      <c r="X1844" s="3">
        <v>7.65911542610572</v>
      </c>
      <c r="Y1844" s="3"/>
      <c r="Z1844" s="3"/>
      <c r="AA1844" s="3">
        <v>0.0853234965734131</v>
      </c>
      <c r="AB1844" s="3">
        <v>0.584100275300679</v>
      </c>
      <c r="AC1844" s="3">
        <v>-1.92986990609114</v>
      </c>
      <c r="AD1844" s="3">
        <v>3.03887961917134</v>
      </c>
      <c r="AE1844" s="5">
        <v>2</v>
      </c>
      <c r="AF1844" s="3">
        <v>0.478741610619175</v>
      </c>
      <c r="AG1844" s="3">
        <v>3.78768862638561</v>
      </c>
      <c r="AH1844" s="3">
        <v>4.45916080904867</v>
      </c>
      <c r="AI1844" s="3">
        <v>5.93516929334563</v>
      </c>
      <c r="AJ1844" s="3">
        <v>4.71904711543956</v>
      </c>
      <c r="AK1844" s="3"/>
      <c r="AL1844" s="3"/>
      <c r="AM1844" s="3">
        <v>500</v>
      </c>
      <c r="AN1844" s="5" t="s">
        <v>56</v>
      </c>
      <c r="AO1844" s="1"/>
      <c r="AP1844" s="1"/>
      <c r="AQ1844" s="1"/>
    </row>
    <row r="1845" spans="1:43">
      <c r="A1845" s="1" t="s">
        <v>5005</v>
      </c>
      <c r="B1845" s="1" t="s">
        <v>5006</v>
      </c>
      <c r="C1845" s="3">
        <v>4.18082191780822</v>
      </c>
      <c r="D1845" s="4">
        <v>42711</v>
      </c>
      <c r="E1845" s="3">
        <v>18.2985903713</v>
      </c>
      <c r="F1845" s="5" t="s">
        <v>5007</v>
      </c>
      <c r="G1845" s="5">
        <v>1080</v>
      </c>
      <c r="H1845" s="5" t="s">
        <v>50</v>
      </c>
      <c r="I1845" s="3">
        <v>0.261682242990634</v>
      </c>
      <c r="J1845" s="3">
        <v>26.3063867798124</v>
      </c>
      <c r="K1845" s="3">
        <v>-0.0372717107715242</v>
      </c>
      <c r="L1845" s="3">
        <v>73.9707835325365</v>
      </c>
      <c r="M1845" s="3">
        <v>0</v>
      </c>
      <c r="N1845" s="3">
        <v>34.1495992876224</v>
      </c>
      <c r="O1845" s="3">
        <v>0.619020821609441</v>
      </c>
      <c r="P1845" s="3">
        <v>57.4234810415715</v>
      </c>
      <c r="Q1845" s="3">
        <v>1.18177694085085</v>
      </c>
      <c r="R1845" s="3">
        <v>42.97440849831</v>
      </c>
      <c r="S1845" s="3">
        <v>2.20200212147004</v>
      </c>
      <c r="T1845" s="3">
        <v>34.7457627118644</v>
      </c>
      <c r="U1845" s="3">
        <v>6.97187294051888</v>
      </c>
      <c r="V1845" s="3">
        <v>30.8049535603715</v>
      </c>
      <c r="W1845" s="3">
        <v>14.4055759661236</v>
      </c>
      <c r="X1845" s="3">
        <v>38.8349514563107</v>
      </c>
      <c r="Y1845" s="3"/>
      <c r="Z1845" s="3"/>
      <c r="AA1845" s="3">
        <v>0.0677807037472531</v>
      </c>
      <c r="AB1845" s="3">
        <v>0.607375211277853</v>
      </c>
      <c r="AC1845" s="3">
        <v>-1.56593406593408</v>
      </c>
      <c r="AD1845" s="3">
        <v>2.92450134245843</v>
      </c>
      <c r="AE1845" s="5">
        <v>4</v>
      </c>
      <c r="AF1845" s="3">
        <v>0.37567438046346</v>
      </c>
      <c r="AG1845" s="3">
        <v>2.71166053196661</v>
      </c>
      <c r="AH1845" s="3">
        <v>3.57094493404835</v>
      </c>
      <c r="AI1845" s="3">
        <v>4.73784505309496</v>
      </c>
      <c r="AJ1845" s="3">
        <v>4.39232979723534</v>
      </c>
      <c r="AK1845" s="3"/>
      <c r="AL1845" s="3"/>
      <c r="AM1845" s="3">
        <v>10</v>
      </c>
      <c r="AN1845" s="5" t="s">
        <v>56</v>
      </c>
      <c r="AO1845" s="1"/>
      <c r="AP1845" s="1"/>
      <c r="AQ1845" s="1"/>
    </row>
    <row r="1846" spans="1:43">
      <c r="A1846" s="1" t="s">
        <v>5008</v>
      </c>
      <c r="B1846" s="1" t="s">
        <v>5009</v>
      </c>
      <c r="C1846" s="3">
        <v>4.18082191780822</v>
      </c>
      <c r="D1846" s="4">
        <v>42711</v>
      </c>
      <c r="E1846" s="3">
        <v>78.559594187</v>
      </c>
      <c r="F1846" s="5" t="s">
        <v>4515</v>
      </c>
      <c r="G1846" s="5">
        <v>1080</v>
      </c>
      <c r="H1846" s="5" t="s">
        <v>50</v>
      </c>
      <c r="I1846" s="3">
        <v>0.221111324745235</v>
      </c>
      <c r="J1846" s="3">
        <v>32.6038410004466</v>
      </c>
      <c r="K1846" s="3">
        <v>-0.0191809724753173</v>
      </c>
      <c r="L1846" s="3">
        <v>63.3908809207614</v>
      </c>
      <c r="M1846" s="3">
        <v>-0.0383545881676159</v>
      </c>
      <c r="N1846" s="3">
        <v>43.5440783615316</v>
      </c>
      <c r="O1846" s="3">
        <v>-0.0474410371370655</v>
      </c>
      <c r="P1846" s="3">
        <v>89.3558702603929</v>
      </c>
      <c r="Q1846" s="3">
        <v>0.313904142986896</v>
      </c>
      <c r="R1846" s="3">
        <v>88.1699661999034</v>
      </c>
      <c r="S1846" s="3">
        <v>0.122412679306959</v>
      </c>
      <c r="T1846" s="3">
        <v>93.0508474576271</v>
      </c>
      <c r="U1846" s="3">
        <v>4.48153354598127</v>
      </c>
      <c r="V1846" s="3">
        <v>86.687306501548</v>
      </c>
      <c r="W1846" s="3">
        <v>11.5959951405054</v>
      </c>
      <c r="X1846" s="3">
        <v>74.0021574973031</v>
      </c>
      <c r="Y1846" s="3"/>
      <c r="Z1846" s="3"/>
      <c r="AA1846" s="3">
        <v>-0.0992975541918083</v>
      </c>
      <c r="AB1846" s="3">
        <v>0.310493219590052</v>
      </c>
      <c r="AC1846" s="3">
        <v>-2.49713980065475</v>
      </c>
      <c r="AD1846" s="3">
        <v>1.48888230708378</v>
      </c>
      <c r="AE1846" s="5">
        <v>4</v>
      </c>
      <c r="AF1846" s="3">
        <v>0.305590475746459</v>
      </c>
      <c r="AG1846" s="3">
        <v>0.944602925507865</v>
      </c>
      <c r="AH1846" s="3">
        <v>2.41667431355517</v>
      </c>
      <c r="AI1846" s="3">
        <v>3.88096248045491</v>
      </c>
      <c r="AJ1846" s="3">
        <v>3.53803060927353</v>
      </c>
      <c r="AK1846" s="3"/>
      <c r="AL1846" s="3"/>
      <c r="AM1846" s="3">
        <v>0.01</v>
      </c>
      <c r="AN1846" s="5" t="s">
        <v>56</v>
      </c>
      <c r="AO1846" s="1"/>
      <c r="AP1846" s="1"/>
      <c r="AQ1846" s="1"/>
    </row>
    <row r="1847" spans="1:43">
      <c r="A1847" s="1" t="s">
        <v>5010</v>
      </c>
      <c r="B1847" s="1" t="s">
        <v>5011</v>
      </c>
      <c r="C1847" s="3">
        <v>4.26301369863014</v>
      </c>
      <c r="D1847" s="4">
        <v>42681</v>
      </c>
      <c r="E1847" s="3">
        <v>7.8197586548</v>
      </c>
      <c r="F1847" s="5" t="s">
        <v>5012</v>
      </c>
      <c r="G1847" s="5">
        <v>1450</v>
      </c>
      <c r="H1847" s="5" t="s">
        <v>50</v>
      </c>
      <c r="I1847" s="3">
        <v>0.133257186369691</v>
      </c>
      <c r="J1847" s="3">
        <v>48.2804823581956</v>
      </c>
      <c r="K1847" s="3">
        <v>0.0475511174512552</v>
      </c>
      <c r="L1847" s="3">
        <v>16.7773351040283</v>
      </c>
      <c r="M1847" s="3">
        <v>-0.104453518184405</v>
      </c>
      <c r="N1847" s="3">
        <v>56.5449688334817</v>
      </c>
      <c r="O1847" s="3">
        <v>0.728427662397549</v>
      </c>
      <c r="P1847" s="3">
        <v>42.6222019186843</v>
      </c>
      <c r="Q1847" s="3">
        <v>1.15551842398573</v>
      </c>
      <c r="R1847" s="3">
        <v>45.8715596330275</v>
      </c>
      <c r="S1847" s="3">
        <v>1.916439392814</v>
      </c>
      <c r="T1847" s="3">
        <v>49.2090395480226</v>
      </c>
      <c r="U1847" s="3">
        <v>7.21632559661703</v>
      </c>
      <c r="V1847" s="3">
        <v>26.3157894736842</v>
      </c>
      <c r="W1847" s="3">
        <v>15.0991009414783</v>
      </c>
      <c r="X1847" s="3">
        <v>29.3419633225458</v>
      </c>
      <c r="Y1847" s="3"/>
      <c r="Z1847" s="3"/>
      <c r="AA1847" s="3">
        <v>0.0346966438063494</v>
      </c>
      <c r="AB1847" s="3">
        <v>0.497541870197367</v>
      </c>
      <c r="AC1847" s="3">
        <v>-2.25563909774438</v>
      </c>
      <c r="AD1847" s="3">
        <v>2.12360470143083</v>
      </c>
      <c r="AE1847" s="5">
        <v>4</v>
      </c>
      <c r="AF1847" s="3">
        <v>0.394579542201959</v>
      </c>
      <c r="AG1847" s="3">
        <v>2.82933034445161</v>
      </c>
      <c r="AH1847" s="3">
        <v>3.58454996007647</v>
      </c>
      <c r="AI1847" s="3">
        <v>4.808679640342</v>
      </c>
      <c r="AJ1847" s="3">
        <v>4.33781382478251</v>
      </c>
      <c r="AK1847" s="3"/>
      <c r="AL1847" s="3"/>
      <c r="AM1847" s="3"/>
      <c r="AN1847" s="5" t="s">
        <v>46</v>
      </c>
      <c r="AO1847" s="1"/>
      <c r="AP1847" s="1"/>
      <c r="AQ1847" s="1"/>
    </row>
    <row r="1848" spans="1:43">
      <c r="A1848" s="1" t="s">
        <v>5013</v>
      </c>
      <c r="B1848" s="1" t="s">
        <v>5014</v>
      </c>
      <c r="C1848" s="3">
        <v>4.27671232876712</v>
      </c>
      <c r="D1848" s="4">
        <v>42676</v>
      </c>
      <c r="E1848" s="3">
        <v>15.3664426133</v>
      </c>
      <c r="F1848" s="5" t="s">
        <v>5015</v>
      </c>
      <c r="G1848" s="5">
        <v>898</v>
      </c>
      <c r="H1848" s="5" t="s">
        <v>50</v>
      </c>
      <c r="I1848" s="3">
        <v>0.214424951267052</v>
      </c>
      <c r="J1848" s="3">
        <v>33.7650736936132</v>
      </c>
      <c r="K1848" s="3">
        <v>0</v>
      </c>
      <c r="L1848" s="3">
        <v>43.3820274457725</v>
      </c>
      <c r="M1848" s="3">
        <v>-0.0291686922702908</v>
      </c>
      <c r="N1848" s="3">
        <v>41.8521816562778</v>
      </c>
      <c r="O1848" s="3">
        <v>0.89294475517615</v>
      </c>
      <c r="P1848" s="3">
        <v>16.5829145728643</v>
      </c>
      <c r="Q1848" s="3">
        <v>1.30003788630666</v>
      </c>
      <c r="R1848" s="3">
        <v>26.943505552873</v>
      </c>
      <c r="S1848" s="3">
        <v>2.3527869202844</v>
      </c>
      <c r="T1848" s="3">
        <v>28.4745762711864</v>
      </c>
      <c r="U1848" s="3">
        <v>6.38202069650112</v>
      </c>
      <c r="V1848" s="3">
        <v>46.1300309597523</v>
      </c>
      <c r="W1848" s="3">
        <v>13.299135431752</v>
      </c>
      <c r="X1848" s="3">
        <v>55.7713052858684</v>
      </c>
      <c r="Y1848" s="3"/>
      <c r="Z1848" s="3"/>
      <c r="AA1848" s="3">
        <v>0.072045392170994</v>
      </c>
      <c r="AB1848" s="3">
        <v>0.519760960342683</v>
      </c>
      <c r="AC1848" s="3">
        <v>-2.17411853672372</v>
      </c>
      <c r="AD1848" s="3">
        <v>1.95111814996589</v>
      </c>
      <c r="AE1848" s="5">
        <v>3</v>
      </c>
      <c r="AF1848" s="3">
        <v>0.347982841441029</v>
      </c>
      <c r="AG1848" s="3">
        <v>3.080213954136</v>
      </c>
      <c r="AH1848" s="3">
        <v>3.35194760282935</v>
      </c>
      <c r="AI1848" s="3">
        <v>4.38857911422879</v>
      </c>
      <c r="AJ1848" s="3">
        <v>3.94680959814204</v>
      </c>
      <c r="AK1848" s="3"/>
      <c r="AL1848" s="3"/>
      <c r="AM1848" s="3">
        <v>5</v>
      </c>
      <c r="AN1848" s="5" t="s">
        <v>56</v>
      </c>
      <c r="AO1848" s="1"/>
      <c r="AP1848" s="1"/>
      <c r="AQ1848" s="1"/>
    </row>
    <row r="1849" spans="1:43">
      <c r="A1849" s="1" t="s">
        <v>5016</v>
      </c>
      <c r="B1849" s="1" t="s">
        <v>5017</v>
      </c>
      <c r="C1849" s="3">
        <v>4.27671232876712</v>
      </c>
      <c r="D1849" s="4">
        <v>42676</v>
      </c>
      <c r="E1849" s="3">
        <v>2.0406350147</v>
      </c>
      <c r="F1849" s="5" t="s">
        <v>995</v>
      </c>
      <c r="G1849" s="5">
        <v>225</v>
      </c>
      <c r="H1849" s="5" t="s">
        <v>50</v>
      </c>
      <c r="I1849" s="3">
        <v>0.0784083112809945</v>
      </c>
      <c r="J1849" s="3">
        <v>58.3742742295668</v>
      </c>
      <c r="K1849" s="3">
        <v>0.0686005488043746</v>
      </c>
      <c r="L1849" s="3">
        <v>6.81717574147853</v>
      </c>
      <c r="M1849" s="3">
        <v>-0.019582884558905</v>
      </c>
      <c r="N1849" s="3">
        <v>40.2938557435441</v>
      </c>
      <c r="O1849" s="3">
        <v>0.215919128471888</v>
      </c>
      <c r="P1849" s="3">
        <v>81.498401096391</v>
      </c>
      <c r="Q1849" s="3">
        <v>0.58116627265561</v>
      </c>
      <c r="R1849" s="3">
        <v>84.0656687590536</v>
      </c>
      <c r="S1849" s="3">
        <v>1.27647719816945</v>
      </c>
      <c r="T1849" s="3">
        <v>74.5197740112994</v>
      </c>
      <c r="U1849" s="3">
        <v>4.60556535953502</v>
      </c>
      <c r="V1849" s="3">
        <v>85.3715170278638</v>
      </c>
      <c r="W1849" s="3">
        <v>8.65278039771192</v>
      </c>
      <c r="X1849" s="3">
        <v>90.6148867313916</v>
      </c>
      <c r="Y1849" s="3"/>
      <c r="Z1849" s="3"/>
      <c r="AA1849" s="3">
        <v>-0.0328844183186104</v>
      </c>
      <c r="AB1849" s="3">
        <v>0.333887461725076</v>
      </c>
      <c r="AC1849" s="3">
        <v>-1.21129237081174</v>
      </c>
      <c r="AD1849" s="3">
        <v>2.31130656166951</v>
      </c>
      <c r="AE1849" s="5">
        <v>4</v>
      </c>
      <c r="AF1849" s="3">
        <v>0.226647125347885</v>
      </c>
      <c r="AG1849" s="3">
        <v>1.60084106203551</v>
      </c>
      <c r="AH1849" s="3">
        <v>2.28174621439061</v>
      </c>
      <c r="AI1849" s="3">
        <v>2.91997728592235</v>
      </c>
      <c r="AJ1849" s="3">
        <v>3.05730829427993</v>
      </c>
      <c r="AK1849" s="3"/>
      <c r="AL1849" s="3"/>
      <c r="AM1849" s="3">
        <v>5</v>
      </c>
      <c r="AN1849" s="5" t="s">
        <v>56</v>
      </c>
      <c r="AO1849" s="1"/>
      <c r="AP1849" s="1"/>
      <c r="AQ1849" s="1"/>
    </row>
    <row r="1850" spans="1:43">
      <c r="A1850" s="1" t="s">
        <v>5018</v>
      </c>
      <c r="B1850" s="1" t="s">
        <v>5019</v>
      </c>
      <c r="C1850" s="3">
        <v>4.12054794520548</v>
      </c>
      <c r="D1850" s="4">
        <v>42733</v>
      </c>
      <c r="E1850" s="3">
        <v>1.5438018804</v>
      </c>
      <c r="F1850" s="5" t="s">
        <v>3937</v>
      </c>
      <c r="G1850" s="5">
        <v>1379</v>
      </c>
      <c r="H1850" s="5" t="s">
        <v>93</v>
      </c>
      <c r="I1850" s="3">
        <v>15.2645133598026</v>
      </c>
      <c r="J1850" s="3">
        <v>8.25</v>
      </c>
      <c r="K1850" s="3">
        <v>1.38751238850346</v>
      </c>
      <c r="L1850" s="3">
        <v>56.1446977205154</v>
      </c>
      <c r="M1850" s="3">
        <v>10.2766798418972</v>
      </c>
      <c r="N1850" s="3">
        <v>5.13972055888224</v>
      </c>
      <c r="O1850" s="3">
        <v>28.9728042264513</v>
      </c>
      <c r="P1850" s="3">
        <v>5.38229376257545</v>
      </c>
      <c r="Q1850" s="3">
        <v>30.5798687089715</v>
      </c>
      <c r="R1850" s="3">
        <v>16.5634674922601</v>
      </c>
      <c r="S1850" s="3">
        <v>66.5477944026669</v>
      </c>
      <c r="T1850" s="3">
        <v>26.0455267337215</v>
      </c>
      <c r="U1850" s="3">
        <v>116.148505885904</v>
      </c>
      <c r="V1850" s="3">
        <v>35.2713178294574</v>
      </c>
      <c r="W1850" s="3">
        <v>86.9712793733681</v>
      </c>
      <c r="X1850" s="3">
        <v>37.3283395755306</v>
      </c>
      <c r="Y1850" s="3"/>
      <c r="Z1850" s="3"/>
      <c r="AA1850" s="3">
        <v>0.285067382325037</v>
      </c>
      <c r="AB1850" s="3">
        <v>0.208428659601018</v>
      </c>
      <c r="AC1850" s="3">
        <v>-27.4455445544554</v>
      </c>
      <c r="AD1850" s="3">
        <v>0.843406365757644</v>
      </c>
      <c r="AE1850" s="5">
        <v>5</v>
      </c>
      <c r="AF1850" s="3">
        <v>1.50648137798036</v>
      </c>
      <c r="AG1850" s="3">
        <v>61.9292055828667</v>
      </c>
      <c r="AH1850" s="3">
        <v>51.7069036263404</v>
      </c>
      <c r="AI1850" s="3">
        <v>22.444208357599</v>
      </c>
      <c r="AJ1850" s="3">
        <v>22.3845523323622</v>
      </c>
      <c r="AK1850" s="3"/>
      <c r="AL1850" s="3"/>
      <c r="AM1850" s="3"/>
      <c r="AN1850" s="5" t="s">
        <v>51</v>
      </c>
      <c r="AO1850" s="1"/>
      <c r="AP1850" s="1"/>
      <c r="AQ1850" s="1"/>
    </row>
    <row r="1851" spans="1:43">
      <c r="A1851" s="1" t="s">
        <v>5020</v>
      </c>
      <c r="B1851" s="1" t="s">
        <v>5021</v>
      </c>
      <c r="C1851" s="3">
        <v>4.12054794520548</v>
      </c>
      <c r="D1851" s="4">
        <v>42733</v>
      </c>
      <c r="E1851" s="3">
        <v>1.0852501889</v>
      </c>
      <c r="F1851" s="5" t="s">
        <v>5022</v>
      </c>
      <c r="G1851" s="5">
        <v>1505</v>
      </c>
      <c r="H1851" s="5" t="s">
        <v>93</v>
      </c>
      <c r="I1851" s="3">
        <v>15.2881040892193</v>
      </c>
      <c r="J1851" s="3">
        <v>8</v>
      </c>
      <c r="K1851" s="3">
        <v>6.29820051413881</v>
      </c>
      <c r="L1851" s="3">
        <v>0.693756194251734</v>
      </c>
      <c r="M1851" s="3">
        <v>9.15090189177297</v>
      </c>
      <c r="N1851" s="3">
        <v>8.23353293413174</v>
      </c>
      <c r="O1851" s="3">
        <v>27.1004098360656</v>
      </c>
      <c r="P1851" s="3">
        <v>7.84708249496982</v>
      </c>
      <c r="Q1851" s="3">
        <v>21.5580597746203</v>
      </c>
      <c r="R1851" s="3">
        <v>33.4881320949432</v>
      </c>
      <c r="S1851" s="3">
        <v>93.5257410296412</v>
      </c>
      <c r="T1851" s="3">
        <v>6.88194812069878</v>
      </c>
      <c r="U1851" s="3">
        <v>186.159169550173</v>
      </c>
      <c r="V1851" s="3">
        <v>9.46843853820598</v>
      </c>
      <c r="W1851" s="3">
        <v>157.632398753894</v>
      </c>
      <c r="X1851" s="3">
        <v>9.42571785268414</v>
      </c>
      <c r="Y1851" s="3"/>
      <c r="Z1851" s="3"/>
      <c r="AA1851" s="3">
        <v>0.316499324706909</v>
      </c>
      <c r="AB1851" s="3">
        <v>0.32397861948195</v>
      </c>
      <c r="AC1851" s="3">
        <v>-31.3741721854305</v>
      </c>
      <c r="AD1851" s="3">
        <v>1.17961381701339</v>
      </c>
      <c r="AE1851" s="5">
        <v>5</v>
      </c>
      <c r="AF1851" s="3">
        <v>2.45925295320533</v>
      </c>
      <c r="AG1851" s="3">
        <v>108.705557668067</v>
      </c>
      <c r="AH1851" s="3">
        <v>70.7945613577885</v>
      </c>
      <c r="AI1851" s="3">
        <v>34.7513772994887</v>
      </c>
      <c r="AJ1851" s="3">
        <v>26.9330589227691</v>
      </c>
      <c r="AK1851" s="3"/>
      <c r="AL1851" s="3"/>
      <c r="AM1851" s="3"/>
      <c r="AN1851" s="5" t="s">
        <v>46</v>
      </c>
      <c r="AO1851" s="1"/>
      <c r="AP1851" s="1"/>
      <c r="AQ1851" s="1"/>
    </row>
    <row r="1852" spans="1:43">
      <c r="A1852" s="1" t="s">
        <v>5023</v>
      </c>
      <c r="B1852" s="1" t="s">
        <v>5024</v>
      </c>
      <c r="C1852" s="3">
        <v>4.25479452054795</v>
      </c>
      <c r="D1852" s="4">
        <v>42684</v>
      </c>
      <c r="E1852" s="3">
        <v>1.5593683672</v>
      </c>
      <c r="F1852" s="5" t="s">
        <v>5025</v>
      </c>
      <c r="G1852" s="5">
        <v>1289</v>
      </c>
      <c r="H1852" s="5" t="s">
        <v>93</v>
      </c>
      <c r="I1852" s="3">
        <v>11.156462585034</v>
      </c>
      <c r="J1852" s="3">
        <v>25.1</v>
      </c>
      <c r="K1852" s="3">
        <v>3.68020304568526</v>
      </c>
      <c r="L1852" s="3">
        <v>16.4519326065411</v>
      </c>
      <c r="M1852" s="3">
        <v>7.00720366732154</v>
      </c>
      <c r="N1852" s="3">
        <v>17.0159680638723</v>
      </c>
      <c r="O1852" s="3">
        <v>18.1489515545915</v>
      </c>
      <c r="P1852" s="3">
        <v>29.2253521126761</v>
      </c>
      <c r="Q1852" s="3">
        <v>18.4057971014493</v>
      </c>
      <c r="R1852" s="3">
        <v>40.6604747162023</v>
      </c>
      <c r="S1852" s="3">
        <v>61.5841412998374</v>
      </c>
      <c r="T1852" s="3">
        <v>30.2276336686077</v>
      </c>
      <c r="U1852" s="3">
        <v>126.195290409091</v>
      </c>
      <c r="V1852" s="3">
        <v>30.0664451827243</v>
      </c>
      <c r="W1852" s="3">
        <v>90.4322888036254</v>
      </c>
      <c r="X1852" s="3">
        <v>35.6429463171036</v>
      </c>
      <c r="Y1852" s="3"/>
      <c r="Z1852" s="3"/>
      <c r="AA1852" s="3">
        <v>0.298591682475237</v>
      </c>
      <c r="AB1852" s="3">
        <v>0.227546541706926</v>
      </c>
      <c r="AC1852" s="3">
        <v>-24.8353715898401</v>
      </c>
      <c r="AD1852" s="3">
        <v>0.962400906175967</v>
      </c>
      <c r="AE1852" s="5">
        <v>2</v>
      </c>
      <c r="AF1852" s="3">
        <v>1.67595009518435</v>
      </c>
      <c r="AG1852" s="3">
        <v>47.5383037620723</v>
      </c>
      <c r="AH1852" s="3">
        <v>49.9524172796143</v>
      </c>
      <c r="AI1852" s="3">
        <v>22.5413906002222</v>
      </c>
      <c r="AJ1852" s="3">
        <v>17.9790171142396</v>
      </c>
      <c r="AK1852" s="3"/>
      <c r="AL1852" s="3"/>
      <c r="AM1852" s="3">
        <v>10</v>
      </c>
      <c r="AN1852" s="5" t="s">
        <v>56</v>
      </c>
      <c r="AO1852" s="1"/>
      <c r="AP1852" s="1"/>
      <c r="AQ1852" s="1"/>
    </row>
    <row r="1853" spans="1:43">
      <c r="A1853" s="1" t="s">
        <v>5026</v>
      </c>
      <c r="B1853" s="1" t="s">
        <v>5027</v>
      </c>
      <c r="C1853" s="3">
        <v>4.0986301369863</v>
      </c>
      <c r="D1853" s="4">
        <v>42741</v>
      </c>
      <c r="E1853" s="3">
        <v>24.6996720671</v>
      </c>
      <c r="F1853" s="5" t="s">
        <v>5028</v>
      </c>
      <c r="G1853" s="5">
        <v>1368</v>
      </c>
      <c r="H1853" s="5" t="s">
        <v>50</v>
      </c>
      <c r="I1853" s="3">
        <v>-0.207169879301023</v>
      </c>
      <c r="J1853" s="3">
        <v>88.3876730683341</v>
      </c>
      <c r="K1853" s="3">
        <v>-0.0180489125530167</v>
      </c>
      <c r="L1853" s="3">
        <v>62.1513944223108</v>
      </c>
      <c r="M1853" s="3">
        <v>-0.270051309748842</v>
      </c>
      <c r="N1853" s="3">
        <v>82.279608192342</v>
      </c>
      <c r="O1853" s="3">
        <v>0.855712335002278</v>
      </c>
      <c r="P1853" s="3">
        <v>21.4253083599817</v>
      </c>
      <c r="Q1853" s="3">
        <v>1.04888726742065</v>
      </c>
      <c r="R1853" s="3">
        <v>58.6190246257846</v>
      </c>
      <c r="S1853" s="3">
        <v>2.01319951153531</v>
      </c>
      <c r="T1853" s="3">
        <v>43.4463276836158</v>
      </c>
      <c r="U1853" s="3">
        <v>5.39683380039455</v>
      </c>
      <c r="V1853" s="3">
        <v>72.2136222910217</v>
      </c>
      <c r="W1853" s="3">
        <v>13.3010883499132</v>
      </c>
      <c r="X1853" s="3">
        <v>55.663430420712</v>
      </c>
      <c r="Y1853" s="3"/>
      <c r="Z1853" s="3"/>
      <c r="AA1853" s="3">
        <v>0.0443221160942878</v>
      </c>
      <c r="AB1853" s="3">
        <v>0.406847161527261</v>
      </c>
      <c r="AC1853" s="3">
        <v>-2.22818791946309</v>
      </c>
      <c r="AD1853" s="3">
        <v>1.90404047094182</v>
      </c>
      <c r="AE1853" s="5">
        <v>4</v>
      </c>
      <c r="AF1853" s="3">
        <v>0.350511391532334</v>
      </c>
      <c r="AG1853" s="3">
        <v>3.13624070151119</v>
      </c>
      <c r="AH1853" s="3">
        <v>2.75517392417743</v>
      </c>
      <c r="AI1853" s="3">
        <v>4.39636197196553</v>
      </c>
      <c r="AJ1853" s="3"/>
      <c r="AK1853" s="3"/>
      <c r="AL1853" s="3"/>
      <c r="AM1853" s="3"/>
      <c r="AN1853" s="5" t="s">
        <v>46</v>
      </c>
      <c r="AO1853" s="1"/>
      <c r="AP1853" s="1"/>
      <c r="AQ1853" s="1"/>
    </row>
    <row r="1854" spans="1:43">
      <c r="A1854" s="1" t="s">
        <v>5029</v>
      </c>
      <c r="B1854" s="1" t="s">
        <v>5030</v>
      </c>
      <c r="C1854" s="3">
        <v>4.22191780821918</v>
      </c>
      <c r="D1854" s="4">
        <v>42696</v>
      </c>
      <c r="E1854" s="3">
        <v>0.073624254</v>
      </c>
      <c r="F1854" s="5" t="s">
        <v>5031</v>
      </c>
      <c r="G1854" s="5">
        <v>353</v>
      </c>
      <c r="H1854" s="5" t="s">
        <v>64</v>
      </c>
      <c r="I1854" s="3">
        <v>0.15912338004749</v>
      </c>
      <c r="J1854" s="3">
        <v>97.9591836734694</v>
      </c>
      <c r="K1854" s="3">
        <v>0.0257525883473162</v>
      </c>
      <c r="L1854" s="3">
        <v>97.0845481049563</v>
      </c>
      <c r="M1854" s="3">
        <v>0.118843292786665</v>
      </c>
      <c r="N1854" s="3">
        <v>97.667638483965</v>
      </c>
      <c r="O1854" s="3">
        <v>0.348819291942183</v>
      </c>
      <c r="P1854" s="3">
        <v>97.953216374269</v>
      </c>
      <c r="Q1854" s="3">
        <v>0.709639404791521</v>
      </c>
      <c r="R1854" s="3">
        <v>97.6331360946746</v>
      </c>
      <c r="S1854" s="3">
        <v>1.41347371634157</v>
      </c>
      <c r="T1854" s="3">
        <v>97.0014992503748</v>
      </c>
      <c r="U1854" s="3">
        <v>3.33041044630943</v>
      </c>
      <c r="V1854" s="3">
        <v>97.6851851851852</v>
      </c>
      <c r="W1854" s="3">
        <v>6.58911468469785</v>
      </c>
      <c r="X1854" s="3">
        <v>94.5987654320988</v>
      </c>
      <c r="Y1854" s="3"/>
      <c r="Z1854" s="3"/>
      <c r="AA1854" s="3">
        <v>-1.72693725450009</v>
      </c>
      <c r="AB1854" s="3">
        <v>0.0954363828386178</v>
      </c>
      <c r="AC1854" s="3">
        <v>0</v>
      </c>
      <c r="AD1854" s="3"/>
      <c r="AE1854" s="5"/>
      <c r="AF1854" s="3">
        <v>0.175395781989298</v>
      </c>
      <c r="AG1854" s="3">
        <v>1.01903100481666</v>
      </c>
      <c r="AH1854" s="3">
        <v>1.1969553099934</v>
      </c>
      <c r="AI1854" s="3">
        <v>1.59205336544672</v>
      </c>
      <c r="AJ1854" s="3">
        <v>1.9230327990863</v>
      </c>
      <c r="AK1854" s="3"/>
      <c r="AL1854" s="3"/>
      <c r="AM1854" s="3"/>
      <c r="AN1854" s="5" t="s">
        <v>206</v>
      </c>
      <c r="AO1854" s="1"/>
      <c r="AP1854" s="1"/>
      <c r="AQ1854" s="1"/>
    </row>
    <row r="1855" spans="1:43">
      <c r="A1855" s="1" t="s">
        <v>5032</v>
      </c>
      <c r="B1855" s="1" t="s">
        <v>5033</v>
      </c>
      <c r="C1855" s="3">
        <v>4.23287671232877</v>
      </c>
      <c r="D1855" s="4">
        <v>42692</v>
      </c>
      <c r="E1855" s="3">
        <v>0.0787043586</v>
      </c>
      <c r="F1855" s="5" t="s">
        <v>5034</v>
      </c>
      <c r="G1855" s="5">
        <v>1035</v>
      </c>
      <c r="H1855" s="5" t="s">
        <v>93</v>
      </c>
      <c r="I1855" s="3">
        <v>1.21328839672604</v>
      </c>
      <c r="J1855" s="3">
        <v>87.15</v>
      </c>
      <c r="K1855" s="3">
        <v>2.2769290649022</v>
      </c>
      <c r="L1855" s="3">
        <v>39.3954410307235</v>
      </c>
      <c r="M1855" s="3">
        <v>-1.88555960048539</v>
      </c>
      <c r="N1855" s="3">
        <v>92.2155688622755</v>
      </c>
      <c r="O1855" s="3">
        <v>1.85077519379844</v>
      </c>
      <c r="P1855" s="3">
        <v>90.8953722334004</v>
      </c>
      <c r="Q1855" s="3">
        <v>1.05759061628689</v>
      </c>
      <c r="R1855" s="3">
        <v>92.5696594427245</v>
      </c>
      <c r="S1855" s="3">
        <v>27.9956161714564</v>
      </c>
      <c r="T1855" s="3">
        <v>64.6903123345686</v>
      </c>
      <c r="U1855" s="3">
        <v>30.6688214818498</v>
      </c>
      <c r="V1855" s="3">
        <v>83.2225913621262</v>
      </c>
      <c r="W1855" s="3">
        <v>8.03782505910165</v>
      </c>
      <c r="X1855" s="3">
        <v>98.1897627965044</v>
      </c>
      <c r="Y1855" s="3"/>
      <c r="Z1855" s="3"/>
      <c r="AA1855" s="3">
        <v>0.146096943164279</v>
      </c>
      <c r="AB1855" s="3">
        <v>0.020844117613565</v>
      </c>
      <c r="AC1855" s="3">
        <v>-30.6425041186161</v>
      </c>
      <c r="AD1855" s="3">
        <v>0.0850358795477866</v>
      </c>
      <c r="AE1855" s="5">
        <v>3</v>
      </c>
      <c r="AF1855" s="3">
        <v>0.132060769734754</v>
      </c>
      <c r="AG1855" s="3">
        <v>21.6056859850399</v>
      </c>
      <c r="AH1855" s="3">
        <v>18.7031179373738</v>
      </c>
      <c r="AI1855" s="3">
        <v>0.858172026773629</v>
      </c>
      <c r="AJ1855" s="3">
        <v>2.18502987168567</v>
      </c>
      <c r="AK1855" s="3"/>
      <c r="AL1855" s="3"/>
      <c r="AM1855" s="3"/>
      <c r="AN1855" s="5" t="s">
        <v>46</v>
      </c>
      <c r="AO1855" s="1"/>
      <c r="AP1855" s="1"/>
      <c r="AQ1855" s="1"/>
    </row>
    <row r="1856" spans="1:43">
      <c r="A1856" s="1" t="s">
        <v>5035</v>
      </c>
      <c r="B1856" s="1" t="s">
        <v>5036</v>
      </c>
      <c r="C1856" s="3">
        <v>4.26301369863014</v>
      </c>
      <c r="D1856" s="4">
        <v>42681</v>
      </c>
      <c r="E1856" s="3">
        <v>32.6033601349</v>
      </c>
      <c r="F1856" s="5" t="s">
        <v>5037</v>
      </c>
      <c r="G1856" s="5">
        <v>1557</v>
      </c>
      <c r="H1856" s="5" t="s">
        <v>64</v>
      </c>
      <c r="I1856" s="3">
        <v>0.271938243590775</v>
      </c>
      <c r="J1856" s="3">
        <v>47.0845481049563</v>
      </c>
      <c r="K1856" s="3">
        <v>0.0452769553938081</v>
      </c>
      <c r="L1856" s="3">
        <v>15.7434402332362</v>
      </c>
      <c r="M1856" s="3">
        <v>0.214677615400868</v>
      </c>
      <c r="N1856" s="3">
        <v>25.6559766763848</v>
      </c>
      <c r="O1856" s="3">
        <v>0.593272108739863</v>
      </c>
      <c r="P1856" s="3">
        <v>62.4269005847953</v>
      </c>
      <c r="Q1856" s="3">
        <v>1.10697304935274</v>
      </c>
      <c r="R1856" s="3">
        <v>59.3195266272189</v>
      </c>
      <c r="S1856" s="3">
        <v>1.88835693431744</v>
      </c>
      <c r="T1856" s="3">
        <v>77.5112443778111</v>
      </c>
      <c r="U1856" s="3">
        <v>4.20812011610677</v>
      </c>
      <c r="V1856" s="3">
        <v>80.2469135802469</v>
      </c>
      <c r="W1856" s="3">
        <v>7.36436732008788</v>
      </c>
      <c r="X1856" s="3">
        <v>85.6481481481482</v>
      </c>
      <c r="Y1856" s="3"/>
      <c r="Z1856" s="3"/>
      <c r="AA1856" s="3">
        <v>-0.201433165426588</v>
      </c>
      <c r="AB1856" s="3">
        <v>1.15486402928111</v>
      </c>
      <c r="AC1856" s="3">
        <v>0</v>
      </c>
      <c r="AD1856" s="3"/>
      <c r="AE1856" s="5"/>
      <c r="AF1856" s="3">
        <v>0.19554472628466</v>
      </c>
      <c r="AG1856" s="3">
        <v>1.45023577051064</v>
      </c>
      <c r="AH1856" s="3">
        <v>1.54659702760709</v>
      </c>
      <c r="AI1856" s="3">
        <v>1.81751726107127</v>
      </c>
      <c r="AJ1856" s="3">
        <v>2.07704029188556</v>
      </c>
      <c r="AK1856" s="3"/>
      <c r="AL1856" s="3"/>
      <c r="AM1856" s="3">
        <v>50</v>
      </c>
      <c r="AN1856" s="5" t="s">
        <v>56</v>
      </c>
      <c r="AO1856" s="1"/>
      <c r="AP1856" s="1"/>
      <c r="AQ1856" s="1"/>
    </row>
    <row r="1857" spans="1:43">
      <c r="A1857" s="1" t="s">
        <v>5038</v>
      </c>
      <c r="B1857" s="1" t="s">
        <v>5039</v>
      </c>
      <c r="C1857" s="3">
        <v>4.21369863013699</v>
      </c>
      <c r="D1857" s="4">
        <v>42699</v>
      </c>
      <c r="E1857" s="3">
        <v>72.0988565909</v>
      </c>
      <c r="F1857" s="5" t="s">
        <v>5040</v>
      </c>
      <c r="G1857" s="5">
        <v>1539</v>
      </c>
      <c r="H1857" s="5" t="s">
        <v>50</v>
      </c>
      <c r="I1857" s="3">
        <v>-0.272532606579734</v>
      </c>
      <c r="J1857" s="3">
        <v>91.4694059848146</v>
      </c>
      <c r="K1857" s="3">
        <v>-0.0390243902439107</v>
      </c>
      <c r="L1857" s="3">
        <v>75.2988047808765</v>
      </c>
      <c r="M1857" s="3">
        <v>-0.379192999513863</v>
      </c>
      <c r="N1857" s="3">
        <v>89.893143365984</v>
      </c>
      <c r="O1857" s="3">
        <v>0.717585766243969</v>
      </c>
      <c r="P1857" s="3">
        <v>43.9013248058474</v>
      </c>
      <c r="Q1857" s="3">
        <v>1.05533090048327</v>
      </c>
      <c r="R1857" s="3">
        <v>57.8947368421053</v>
      </c>
      <c r="S1857" s="3">
        <v>1.2630621707745</v>
      </c>
      <c r="T1857" s="3">
        <v>75.1412429378531</v>
      </c>
      <c r="U1857" s="3">
        <v>4.69859889989387</v>
      </c>
      <c r="V1857" s="3">
        <v>84.3653250773994</v>
      </c>
      <c r="W1857" s="3">
        <v>10.7221837713587</v>
      </c>
      <c r="X1857" s="3">
        <v>80.9061488673139</v>
      </c>
      <c r="Y1857" s="3"/>
      <c r="Z1857" s="3"/>
      <c r="AA1857" s="3">
        <v>-0.0222703481766585</v>
      </c>
      <c r="AB1857" s="3">
        <v>0.40292128114444</v>
      </c>
      <c r="AC1857" s="3">
        <v>-1.57971721111652</v>
      </c>
      <c r="AD1857" s="3">
        <v>2.1820509252387</v>
      </c>
      <c r="AE1857" s="5">
        <v>4</v>
      </c>
      <c r="AF1857" s="3">
        <v>0.284888139276155</v>
      </c>
      <c r="AG1857" s="3">
        <v>1.72681120866911</v>
      </c>
      <c r="AH1857" s="3">
        <v>2.4306097655026</v>
      </c>
      <c r="AI1857" s="3">
        <v>3.58092590285279</v>
      </c>
      <c r="AJ1857" s="3">
        <v>3.27345092907272</v>
      </c>
      <c r="AK1857" s="3"/>
      <c r="AL1857" s="3"/>
      <c r="AM1857" s="3">
        <v>5</v>
      </c>
      <c r="AN1857" s="5" t="s">
        <v>56</v>
      </c>
      <c r="AO1857" s="1"/>
      <c r="AP1857" s="1"/>
      <c r="AQ1857" s="1"/>
    </row>
    <row r="1858" spans="1:43">
      <c r="A1858" s="1" t="s">
        <v>5041</v>
      </c>
      <c r="B1858" s="1" t="s">
        <v>5042</v>
      </c>
      <c r="C1858" s="3">
        <v>4.12054794520548</v>
      </c>
      <c r="D1858" s="4">
        <v>42733</v>
      </c>
      <c r="E1858" s="3">
        <v>2.576156588</v>
      </c>
      <c r="F1858" s="5" t="s">
        <v>1993</v>
      </c>
      <c r="G1858" s="5">
        <v>233</v>
      </c>
      <c r="H1858" s="5" t="s">
        <v>93</v>
      </c>
      <c r="I1858" s="3">
        <v>2.833215934883</v>
      </c>
      <c r="J1858" s="3">
        <v>71.5</v>
      </c>
      <c r="K1858" s="3">
        <v>1.5771163509857</v>
      </c>
      <c r="L1858" s="3">
        <v>51.2388503468781</v>
      </c>
      <c r="M1858" s="3">
        <v>1.73441734417344</v>
      </c>
      <c r="N1858" s="3">
        <v>58.1337325349301</v>
      </c>
      <c r="O1858" s="3">
        <v>4.78507057979107</v>
      </c>
      <c r="P1858" s="3">
        <v>75.5030181086519</v>
      </c>
      <c r="Q1858" s="3">
        <v>6.03663949640868</v>
      </c>
      <c r="R1858" s="3">
        <v>81.1661506707946</v>
      </c>
      <c r="S1858" s="3">
        <v>15.5381639113612</v>
      </c>
      <c r="T1858" s="3">
        <v>85.8125992588671</v>
      </c>
      <c r="U1858" s="3">
        <v>28.9189045601297</v>
      </c>
      <c r="V1858" s="3">
        <v>85.2713178294574</v>
      </c>
      <c r="W1858" s="3">
        <v>28.8492625841361</v>
      </c>
      <c r="X1858" s="3">
        <v>84.8938826466916</v>
      </c>
      <c r="Y1858" s="3"/>
      <c r="Z1858" s="3"/>
      <c r="AA1858" s="3">
        <v>0.312287893169872</v>
      </c>
      <c r="AB1858" s="3">
        <v>0.261509248204735</v>
      </c>
      <c r="AC1858" s="3">
        <v>-5.46999468932553</v>
      </c>
      <c r="AD1858" s="3">
        <v>1.60869357324759</v>
      </c>
      <c r="AE1858" s="5">
        <v>2</v>
      </c>
      <c r="AF1858" s="3">
        <v>0.646747018878543</v>
      </c>
      <c r="AG1858" s="3">
        <v>11.1848119118108</v>
      </c>
      <c r="AH1858" s="3">
        <v>13.9132153984942</v>
      </c>
      <c r="AI1858" s="3">
        <v>8.92997189586864</v>
      </c>
      <c r="AJ1858" s="3">
        <v>9.18941205205384</v>
      </c>
      <c r="AK1858" s="3"/>
      <c r="AL1858" s="3"/>
      <c r="AM1858" s="3">
        <v>10</v>
      </c>
      <c r="AN1858" s="5" t="s">
        <v>56</v>
      </c>
      <c r="AO1858" s="1"/>
      <c r="AP1858" s="1"/>
      <c r="AQ1858" s="1"/>
    </row>
    <row r="1859" spans="1:43">
      <c r="A1859" s="1" t="s">
        <v>5043</v>
      </c>
      <c r="B1859" s="1" t="s">
        <v>5044</v>
      </c>
      <c r="C1859" s="3">
        <v>3.8986301369863</v>
      </c>
      <c r="D1859" s="4">
        <v>42814</v>
      </c>
      <c r="E1859" s="3">
        <v>4.1898102911</v>
      </c>
      <c r="F1859" s="5" t="s">
        <v>5045</v>
      </c>
      <c r="G1859" s="5">
        <v>1424</v>
      </c>
      <c r="H1859" s="5" t="s">
        <v>93</v>
      </c>
      <c r="I1859" s="3">
        <v>11.9787750978417</v>
      </c>
      <c r="J1859" s="3">
        <v>21.6</v>
      </c>
      <c r="K1859" s="3">
        <v>3.67765119657467</v>
      </c>
      <c r="L1859" s="3">
        <v>16.5510406342914</v>
      </c>
      <c r="M1859" s="3">
        <v>5.77316326472276</v>
      </c>
      <c r="N1859" s="3">
        <v>24.8003992015968</v>
      </c>
      <c r="O1859" s="3">
        <v>28.6573416441683</v>
      </c>
      <c r="P1859" s="3">
        <v>5.6841046277666</v>
      </c>
      <c r="Q1859" s="3">
        <v>36.0458030972378</v>
      </c>
      <c r="R1859" s="3">
        <v>9.39112487100103</v>
      </c>
      <c r="S1859" s="3">
        <v>102.952781170226</v>
      </c>
      <c r="T1859" s="3">
        <v>3.8644785600847</v>
      </c>
      <c r="U1859" s="3">
        <v>178.099520725182</v>
      </c>
      <c r="V1859" s="3">
        <v>11.9047619047619</v>
      </c>
      <c r="W1859" s="3">
        <v>144.531960509446</v>
      </c>
      <c r="X1859" s="3">
        <v>12.9837702871411</v>
      </c>
      <c r="Y1859" s="3"/>
      <c r="Z1859" s="3"/>
      <c r="AA1859" s="3">
        <v>0.367233647990422</v>
      </c>
      <c r="AB1859" s="3">
        <v>0.280145327589346</v>
      </c>
      <c r="AC1859" s="3">
        <v>-30.7936747562438</v>
      </c>
      <c r="AD1859" s="3">
        <v>1.12525981463365</v>
      </c>
      <c r="AE1859" s="5">
        <v>3</v>
      </c>
      <c r="AF1859" s="3">
        <v>2.5513705369466</v>
      </c>
      <c r="AG1859" s="3">
        <v>82.9011423196504</v>
      </c>
      <c r="AH1859" s="3">
        <v>73.0498525989186</v>
      </c>
      <c r="AI1859" s="3">
        <v>32.6186185705434</v>
      </c>
      <c r="AJ1859" s="3"/>
      <c r="AK1859" s="3"/>
      <c r="AL1859" s="3"/>
      <c r="AM1859" s="3"/>
      <c r="AN1859" s="5" t="s">
        <v>46</v>
      </c>
      <c r="AO1859" s="1"/>
      <c r="AP1859" s="1"/>
      <c r="AQ1859" s="1"/>
    </row>
    <row r="1860" spans="1:43">
      <c r="A1860" s="1" t="s">
        <v>5046</v>
      </c>
      <c r="B1860" s="1" t="s">
        <v>5047</v>
      </c>
      <c r="C1860" s="3">
        <v>4.25479452054795</v>
      </c>
      <c r="D1860" s="4">
        <v>42684</v>
      </c>
      <c r="E1860" s="3">
        <v>2.3558457085</v>
      </c>
      <c r="F1860" s="5" t="s">
        <v>5048</v>
      </c>
      <c r="G1860" s="5">
        <v>1554</v>
      </c>
      <c r="H1860" s="5" t="s">
        <v>93</v>
      </c>
      <c r="I1860" s="3">
        <v>8.13470066518846</v>
      </c>
      <c r="J1860" s="3">
        <v>38.6</v>
      </c>
      <c r="K1860" s="3">
        <v>3.99147064703139</v>
      </c>
      <c r="L1860" s="3">
        <v>12.9335976214073</v>
      </c>
      <c r="M1860" s="3">
        <v>4.98486377396569</v>
      </c>
      <c r="N1860" s="3">
        <v>29.4411177644711</v>
      </c>
      <c r="O1860" s="3">
        <v>13.1525522041763</v>
      </c>
      <c r="P1860" s="3">
        <v>42.7565392354125</v>
      </c>
      <c r="Q1860" s="3">
        <v>20.231124807396</v>
      </c>
      <c r="R1860" s="3">
        <v>36.2745098039216</v>
      </c>
      <c r="S1860" s="3">
        <v>48.6002666158827</v>
      </c>
      <c r="T1860" s="3">
        <v>43.7268395976707</v>
      </c>
      <c r="U1860" s="3">
        <v>53.4841460810788</v>
      </c>
      <c r="V1860" s="3">
        <v>64.5071982281285</v>
      </c>
      <c r="W1860" s="3">
        <v>60.436323740698</v>
      </c>
      <c r="X1860" s="3">
        <v>50.8739076154807</v>
      </c>
      <c r="Y1860" s="3"/>
      <c r="Z1860" s="3"/>
      <c r="AA1860" s="3">
        <v>0.334644054649856</v>
      </c>
      <c r="AB1860" s="3">
        <v>0.383347431457133</v>
      </c>
      <c r="AC1860" s="3">
        <v>-12.5230372281607</v>
      </c>
      <c r="AD1860" s="3">
        <v>1.36015762081348</v>
      </c>
      <c r="AE1860" s="5">
        <v>1</v>
      </c>
      <c r="AF1860" s="3">
        <v>1.18566098146239</v>
      </c>
      <c r="AG1860" s="3">
        <v>43.5329512295696</v>
      </c>
      <c r="AH1860" s="3">
        <v>22.5653480076412</v>
      </c>
      <c r="AI1860" s="3">
        <v>17.77594857117</v>
      </c>
      <c r="AJ1860" s="3">
        <v>15.3588617073399</v>
      </c>
      <c r="AK1860" s="3"/>
      <c r="AL1860" s="3"/>
      <c r="AM1860" s="3"/>
      <c r="AN1860" s="5" t="s">
        <v>46</v>
      </c>
      <c r="AO1860" s="1"/>
      <c r="AP1860" s="1"/>
      <c r="AQ1860" s="1"/>
    </row>
    <row r="1861" spans="1:43">
      <c r="A1861" s="1" t="s">
        <v>5049</v>
      </c>
      <c r="B1861" s="1" t="s">
        <v>5050</v>
      </c>
      <c r="C1861" s="3">
        <v>4.04657534246575</v>
      </c>
      <c r="D1861" s="4">
        <v>42760</v>
      </c>
      <c r="E1861" s="3">
        <v>2.0852629252</v>
      </c>
      <c r="F1861" s="5" t="s">
        <v>4821</v>
      </c>
      <c r="G1861" s="5">
        <v>695</v>
      </c>
      <c r="H1861" s="5" t="s">
        <v>93</v>
      </c>
      <c r="I1861" s="3">
        <v>6.56028368794326</v>
      </c>
      <c r="J1861" s="3">
        <v>45.65</v>
      </c>
      <c r="K1861" s="3">
        <v>2.38500851788757</v>
      </c>
      <c r="L1861" s="3">
        <v>37.5619425173439</v>
      </c>
      <c r="M1861" s="3">
        <v>2.67653758542141</v>
      </c>
      <c r="N1861" s="3">
        <v>46.0578842315369</v>
      </c>
      <c r="O1861" s="3">
        <v>16.1726804123711</v>
      </c>
      <c r="P1861" s="3">
        <v>34.7082494969819</v>
      </c>
      <c r="Q1861" s="3">
        <v>19.8006644518272</v>
      </c>
      <c r="R1861" s="3">
        <v>37.4613003095975</v>
      </c>
      <c r="S1861" s="3">
        <v>63.9090909090909</v>
      </c>
      <c r="T1861" s="3">
        <v>28.4277395447327</v>
      </c>
      <c r="U1861" s="3">
        <v>92.6282051282051</v>
      </c>
      <c r="V1861" s="3">
        <v>43.5769656699889</v>
      </c>
      <c r="W1861" s="3">
        <v>107.003444316877</v>
      </c>
      <c r="X1861" s="3">
        <v>27.1535580524345</v>
      </c>
      <c r="Y1861" s="3"/>
      <c r="Z1861" s="3"/>
      <c r="AA1861" s="3">
        <v>0.287141319754214</v>
      </c>
      <c r="AB1861" s="3">
        <v>0.295294300956847</v>
      </c>
      <c r="AC1861" s="3">
        <v>-19.5555555555556</v>
      </c>
      <c r="AD1861" s="3">
        <v>1.40060241600642</v>
      </c>
      <c r="AE1861" s="5">
        <v>3</v>
      </c>
      <c r="AF1861" s="3">
        <v>1.85211124678013</v>
      </c>
      <c r="AG1861" s="3">
        <v>61.9567357655197</v>
      </c>
      <c r="AH1861" s="3">
        <v>38.2262730076781</v>
      </c>
      <c r="AI1861" s="3">
        <v>23.9220053598501</v>
      </c>
      <c r="AJ1861" s="3"/>
      <c r="AK1861" s="3"/>
      <c r="AL1861" s="3"/>
      <c r="AM1861" s="3"/>
      <c r="AN1861" s="5" t="s">
        <v>46</v>
      </c>
      <c r="AO1861" s="1"/>
      <c r="AP1861" s="1"/>
      <c r="AQ1861" s="1"/>
    </row>
    <row r="1862" spans="1:43">
      <c r="A1862" s="1" t="s">
        <v>5051</v>
      </c>
      <c r="B1862" s="1" t="s">
        <v>5052</v>
      </c>
      <c r="C1862" s="3">
        <v>4.23287671232877</v>
      </c>
      <c r="D1862" s="4">
        <v>42692</v>
      </c>
      <c r="E1862" s="3">
        <v>5.6085323329</v>
      </c>
      <c r="F1862" s="5" t="s">
        <v>5053</v>
      </c>
      <c r="G1862" s="5">
        <v>722</v>
      </c>
      <c r="H1862" s="5" t="s">
        <v>226</v>
      </c>
      <c r="I1862" s="3">
        <v>7.93650793650795</v>
      </c>
      <c r="J1862" s="3">
        <v>1.99146514935989</v>
      </c>
      <c r="K1862" s="3">
        <v>2.79667422524567</v>
      </c>
      <c r="L1862" s="3">
        <v>0.925925925925926</v>
      </c>
      <c r="M1862" s="3">
        <v>4.93827160493828</v>
      </c>
      <c r="N1862" s="3">
        <v>1.26939351198872</v>
      </c>
      <c r="O1862" s="3">
        <v>12.118713932399</v>
      </c>
      <c r="P1862" s="3">
        <v>2.51572327044025</v>
      </c>
      <c r="Q1862" s="3">
        <v>11.4640621358273</v>
      </c>
      <c r="R1862" s="3">
        <v>12.956204379562</v>
      </c>
      <c r="S1862" s="3">
        <v>34.8134059576452</v>
      </c>
      <c r="T1862" s="3">
        <v>5.85106382978723</v>
      </c>
      <c r="U1862" s="3">
        <v>42.5155767765199</v>
      </c>
      <c r="V1862" s="3">
        <v>15.2777777777778</v>
      </c>
      <c r="W1862" s="3">
        <v>48.4714516268819</v>
      </c>
      <c r="X1862" s="3">
        <v>9.20502092050209</v>
      </c>
      <c r="Y1862" s="3"/>
      <c r="Z1862" s="3"/>
      <c r="AA1862" s="3">
        <v>0.34184607640373</v>
      </c>
      <c r="AB1862" s="3">
        <v>0.389789773584517</v>
      </c>
      <c r="AC1862" s="3">
        <v>-6.97674418604651</v>
      </c>
      <c r="AD1862" s="3">
        <v>2.01438734323669</v>
      </c>
      <c r="AE1862" s="5">
        <v>2</v>
      </c>
      <c r="AF1862" s="3">
        <v>0.983051234466343</v>
      </c>
      <c r="AG1862" s="3">
        <v>29.0826405734581</v>
      </c>
      <c r="AH1862" s="3">
        <v>17.5779195889697</v>
      </c>
      <c r="AI1862" s="3">
        <v>12.7113320976752</v>
      </c>
      <c r="AJ1862" s="3">
        <v>11.4503696180936</v>
      </c>
      <c r="AK1862" s="3"/>
      <c r="AL1862" s="3"/>
      <c r="AM1862" s="3">
        <v>50</v>
      </c>
      <c r="AN1862" s="5" t="s">
        <v>56</v>
      </c>
      <c r="AO1862" s="1"/>
      <c r="AP1862" s="1"/>
      <c r="AQ1862" s="1"/>
    </row>
    <row r="1863" spans="1:43">
      <c r="A1863" s="1" t="s">
        <v>5054</v>
      </c>
      <c r="B1863" s="1" t="s">
        <v>5055</v>
      </c>
      <c r="C1863" s="3">
        <v>4.17534246575342</v>
      </c>
      <c r="D1863" s="4">
        <v>42713</v>
      </c>
      <c r="E1863" s="3">
        <v>6.3104964059</v>
      </c>
      <c r="F1863" s="5" t="s">
        <v>1876</v>
      </c>
      <c r="G1863" s="5">
        <v>1525</v>
      </c>
      <c r="H1863" s="5" t="s">
        <v>93</v>
      </c>
      <c r="I1863" s="3">
        <v>2.51207729468599</v>
      </c>
      <c r="J1863" s="3">
        <v>74.35</v>
      </c>
      <c r="K1863" s="3">
        <v>0.95147478591817</v>
      </c>
      <c r="L1863" s="3">
        <v>70.1189296333003</v>
      </c>
      <c r="M1863" s="3">
        <v>1.2243599936397</v>
      </c>
      <c r="N1863" s="3">
        <v>69.061876247505</v>
      </c>
      <c r="O1863" s="3">
        <v>5.04950495049506</v>
      </c>
      <c r="P1863" s="3">
        <v>73.4406438631791</v>
      </c>
      <c r="Q1863" s="3">
        <v>9.67352915841158</v>
      </c>
      <c r="R1863" s="3">
        <v>61.4035087719298</v>
      </c>
      <c r="S1863" s="3">
        <v>18.4372093023256</v>
      </c>
      <c r="T1863" s="3">
        <v>79.4600317628375</v>
      </c>
      <c r="U1863" s="3">
        <v>24.4088333007622</v>
      </c>
      <c r="V1863" s="3">
        <v>90.8637873754153</v>
      </c>
      <c r="W1863" s="3">
        <v>31.2863833365926</v>
      </c>
      <c r="X1863" s="3">
        <v>80.9612983770287</v>
      </c>
      <c r="Y1863" s="3"/>
      <c r="Z1863" s="3"/>
      <c r="AA1863" s="3">
        <v>0.42709341887687</v>
      </c>
      <c r="AB1863" s="3">
        <v>0.588247655697446</v>
      </c>
      <c r="AC1863" s="3">
        <v>-2.69654732622755</v>
      </c>
      <c r="AD1863" s="3">
        <v>3.51560007822986</v>
      </c>
      <c r="AE1863" s="5">
        <v>2</v>
      </c>
      <c r="AF1863" s="3">
        <v>0.720306391020378</v>
      </c>
      <c r="AG1863" s="3">
        <v>16.1873390312542</v>
      </c>
      <c r="AH1863" s="3">
        <v>11.0825895123181</v>
      </c>
      <c r="AI1863" s="3">
        <v>9.30569911809349</v>
      </c>
      <c r="AJ1863" s="3">
        <v>8.92300594052464</v>
      </c>
      <c r="AK1863" s="3"/>
      <c r="AL1863" s="3"/>
      <c r="AM1863" s="3">
        <v>10</v>
      </c>
      <c r="AN1863" s="5" t="s">
        <v>56</v>
      </c>
      <c r="AO1863" s="1"/>
      <c r="AP1863" s="1"/>
      <c r="AQ1863" s="1"/>
    </row>
    <row r="1864" spans="1:43">
      <c r="A1864" s="1" t="s">
        <v>5056</v>
      </c>
      <c r="B1864" s="1" t="s">
        <v>5057</v>
      </c>
      <c r="C1864" s="3">
        <v>4.25205479452055</v>
      </c>
      <c r="D1864" s="4">
        <v>42685</v>
      </c>
      <c r="E1864" s="3">
        <v>12.0027767605</v>
      </c>
      <c r="F1864" s="5" t="s">
        <v>5058</v>
      </c>
      <c r="G1864" s="5">
        <v>728</v>
      </c>
      <c r="H1864" s="5" t="s">
        <v>50</v>
      </c>
      <c r="I1864" s="3">
        <v>0.275790743773152</v>
      </c>
      <c r="J1864" s="3">
        <v>23.1353282715498</v>
      </c>
      <c r="K1864" s="3">
        <v>-0.0343672136781544</v>
      </c>
      <c r="L1864" s="3">
        <v>73.6166445329792</v>
      </c>
      <c r="M1864" s="3">
        <v>-0.0171865601099957</v>
      </c>
      <c r="N1864" s="3">
        <v>39.4924309884239</v>
      </c>
      <c r="O1864" s="3">
        <v>0.370945479641122</v>
      </c>
      <c r="P1864" s="3">
        <v>75.1941525810873</v>
      </c>
      <c r="Q1864" s="3">
        <v>1.26196692776326</v>
      </c>
      <c r="R1864" s="3">
        <v>31.4823756639305</v>
      </c>
      <c r="S1864" s="3">
        <v>2.28906203215133</v>
      </c>
      <c r="T1864" s="3">
        <v>31.4689265536723</v>
      </c>
      <c r="U1864" s="3">
        <v>7.61119707585898</v>
      </c>
      <c r="V1864" s="3">
        <v>20.8978328173375</v>
      </c>
      <c r="W1864" s="3">
        <v>15.5296984990898</v>
      </c>
      <c r="X1864" s="3">
        <v>25.3505933117584</v>
      </c>
      <c r="Y1864" s="3"/>
      <c r="Z1864" s="3"/>
      <c r="AA1864" s="3">
        <v>0.0609535551825246</v>
      </c>
      <c r="AB1864" s="3">
        <v>0.508519329825265</v>
      </c>
      <c r="AC1864" s="3">
        <v>-1.94163909365658</v>
      </c>
      <c r="AD1864" s="3">
        <v>2.53412795261251</v>
      </c>
      <c r="AE1864" s="5">
        <v>3</v>
      </c>
      <c r="AF1864" s="3">
        <v>0.404101589580422</v>
      </c>
      <c r="AG1864" s="3">
        <v>3.40696422082072</v>
      </c>
      <c r="AH1864" s="3">
        <v>3.88277546508839</v>
      </c>
      <c r="AI1864" s="3">
        <v>5.06234824651852</v>
      </c>
      <c r="AJ1864" s="3">
        <v>4.63983741265275</v>
      </c>
      <c r="AK1864" s="3"/>
      <c r="AL1864" s="3"/>
      <c r="AM1864" s="3"/>
      <c r="AN1864" s="5" t="s">
        <v>51</v>
      </c>
      <c r="AO1864" s="1"/>
      <c r="AP1864" s="1"/>
      <c r="AQ1864" s="1"/>
    </row>
    <row r="1865" spans="1:43">
      <c r="A1865" s="1" t="s">
        <v>5059</v>
      </c>
      <c r="B1865" s="1" t="s">
        <v>5060</v>
      </c>
      <c r="C1865" s="3">
        <v>4.27123287671233</v>
      </c>
      <c r="D1865" s="4">
        <v>42678</v>
      </c>
      <c r="E1865" s="3">
        <v>19.8855490936</v>
      </c>
      <c r="F1865" s="5" t="s">
        <v>468</v>
      </c>
      <c r="G1865" s="5">
        <v>1009</v>
      </c>
      <c r="H1865" s="5" t="s">
        <v>50</v>
      </c>
      <c r="I1865" s="3">
        <v>0.302693976389874</v>
      </c>
      <c r="J1865" s="3">
        <v>17.7757927646271</v>
      </c>
      <c r="K1865" s="3">
        <v>0</v>
      </c>
      <c r="L1865" s="3">
        <v>43.3820274457725</v>
      </c>
      <c r="M1865" s="3">
        <v>0.11077542799597</v>
      </c>
      <c r="N1865" s="3">
        <v>18.6553873552983</v>
      </c>
      <c r="O1865" s="3">
        <v>-0.936721474838073</v>
      </c>
      <c r="P1865" s="3">
        <v>95.7514846962083</v>
      </c>
      <c r="Q1865" s="3">
        <v>-0.180741038256856</v>
      </c>
      <c r="R1865" s="3">
        <v>93.6262675036214</v>
      </c>
      <c r="S1865" s="3">
        <v>-0.00776108072763613</v>
      </c>
      <c r="T1865" s="3">
        <v>93.8418079096045</v>
      </c>
      <c r="U1865" s="3">
        <v>4.52904978344959</v>
      </c>
      <c r="V1865" s="3">
        <v>86.0681114551084</v>
      </c>
      <c r="W1865" s="3">
        <v>13.5343394893307</v>
      </c>
      <c r="X1865" s="3">
        <v>51.6720604099245</v>
      </c>
      <c r="Y1865" s="3"/>
      <c r="Z1865" s="3"/>
      <c r="AA1865" s="3">
        <v>-0.0681541004015594</v>
      </c>
      <c r="AB1865" s="3">
        <v>0.23432413296638</v>
      </c>
      <c r="AC1865" s="3">
        <v>-3.84294964873274</v>
      </c>
      <c r="AD1865" s="3">
        <v>1.12255301997365</v>
      </c>
      <c r="AE1865" s="5">
        <v>3</v>
      </c>
      <c r="AF1865" s="3">
        <v>0.353575975585891</v>
      </c>
      <c r="AG1865" s="3">
        <v>1.14404642196799</v>
      </c>
      <c r="AH1865" s="3">
        <v>2.47635661727321</v>
      </c>
      <c r="AI1865" s="3">
        <v>4.47036373027694</v>
      </c>
      <c r="AJ1865" s="3">
        <v>3.61130929296973</v>
      </c>
      <c r="AK1865" s="3"/>
      <c r="AL1865" s="3"/>
      <c r="AM1865" s="3">
        <v>1</v>
      </c>
      <c r="AN1865" s="5" t="s">
        <v>56</v>
      </c>
      <c r="AO1865" s="1"/>
      <c r="AP1865" s="1"/>
      <c r="AQ1865" s="1"/>
    </row>
    <row r="1866" spans="1:43">
      <c r="A1866" s="1" t="s">
        <v>5061</v>
      </c>
      <c r="B1866" s="1" t="s">
        <v>5062</v>
      </c>
      <c r="C1866" s="3">
        <v>4.21917808219178</v>
      </c>
      <c r="D1866" s="4">
        <v>42697</v>
      </c>
      <c r="E1866" s="3">
        <v>0.2732967489</v>
      </c>
      <c r="F1866" s="5" t="s">
        <v>4431</v>
      </c>
      <c r="G1866" s="5">
        <v>1506</v>
      </c>
      <c r="H1866" s="5" t="s">
        <v>226</v>
      </c>
      <c r="I1866" s="3">
        <v>0.742532955114292</v>
      </c>
      <c r="J1866" s="3">
        <v>81.2233285917496</v>
      </c>
      <c r="K1866" s="3">
        <v>0.365721885130077</v>
      </c>
      <c r="L1866" s="3">
        <v>63.3597883597884</v>
      </c>
      <c r="M1866" s="3">
        <v>0.14929086837522</v>
      </c>
      <c r="N1866" s="3">
        <v>73.0606488011284</v>
      </c>
      <c r="O1866" s="3">
        <v>0.249066002490669</v>
      </c>
      <c r="P1866" s="3">
        <v>94.9685534591195</v>
      </c>
      <c r="Q1866" s="3">
        <v>-0.51903114186851</v>
      </c>
      <c r="R1866" s="3">
        <v>95.8029197080292</v>
      </c>
      <c r="S1866" s="3">
        <v>3.27574409852891</v>
      </c>
      <c r="T1866" s="3">
        <v>93.8829787234042</v>
      </c>
      <c r="U1866" s="3">
        <v>9.49401523394995</v>
      </c>
      <c r="V1866" s="3">
        <v>92.7083333333333</v>
      </c>
      <c r="W1866" s="3">
        <v>13.3270764899109</v>
      </c>
      <c r="X1866" s="3">
        <v>88.2845188284519</v>
      </c>
      <c r="Y1866" s="3"/>
      <c r="Z1866" s="3"/>
      <c r="AA1866" s="3">
        <v>0.0341296684926621</v>
      </c>
      <c r="AB1866" s="3">
        <v>0.127600512517145</v>
      </c>
      <c r="AC1866" s="3">
        <v>-5.10614345448698</v>
      </c>
      <c r="AD1866" s="3">
        <v>0.832431559194787</v>
      </c>
      <c r="AE1866" s="5">
        <v>3</v>
      </c>
      <c r="AF1866" s="3">
        <v>0.346940485727844</v>
      </c>
      <c r="AG1866" s="3">
        <v>1.90108221072189</v>
      </c>
      <c r="AH1866" s="3">
        <v>5.07280712903246</v>
      </c>
      <c r="AI1866" s="3">
        <v>4.14514469731546</v>
      </c>
      <c r="AJ1866" s="3">
        <v>4.67346319491069</v>
      </c>
      <c r="AK1866" s="3"/>
      <c r="AL1866" s="3"/>
      <c r="AM1866" s="3"/>
      <c r="AN1866" s="5" t="s">
        <v>51</v>
      </c>
      <c r="AO1866" s="1"/>
      <c r="AP1866" s="1"/>
      <c r="AQ1866" s="1"/>
    </row>
    <row r="1867" spans="1:43">
      <c r="A1867" s="1" t="s">
        <v>5063</v>
      </c>
      <c r="B1867" s="1" t="s">
        <v>5064</v>
      </c>
      <c r="C1867" s="3">
        <v>4.25205479452055</v>
      </c>
      <c r="D1867" s="4">
        <v>42685</v>
      </c>
      <c r="E1867" s="3">
        <v>15.0683141667</v>
      </c>
      <c r="F1867" s="5" t="s">
        <v>3179</v>
      </c>
      <c r="G1867" s="5">
        <v>1098</v>
      </c>
      <c r="H1867" s="5" t="s">
        <v>45</v>
      </c>
      <c r="I1867" s="3">
        <v>2.12405855970214</v>
      </c>
      <c r="J1867" s="3">
        <v>28.343949044586</v>
      </c>
      <c r="K1867" s="3">
        <v>0.307538857950302</v>
      </c>
      <c r="L1867" s="3">
        <v>59.7826086956522</v>
      </c>
      <c r="M1867" s="3">
        <v>0.903010033444822</v>
      </c>
      <c r="N1867" s="3">
        <v>24.2857142857143</v>
      </c>
      <c r="O1867" s="3">
        <v>2.11541716026401</v>
      </c>
      <c r="P1867" s="3">
        <v>48.1788079470199</v>
      </c>
      <c r="Q1867" s="3">
        <v>4.01897244857437</v>
      </c>
      <c r="R1867" s="3">
        <v>32.7054794520548</v>
      </c>
      <c r="S1867" s="3">
        <v>11.2185752984356</v>
      </c>
      <c r="T1867" s="3">
        <v>31.638418079096</v>
      </c>
      <c r="U1867" s="3">
        <v>16.8377957904137</v>
      </c>
      <c r="V1867" s="3">
        <v>53.0785562632696</v>
      </c>
      <c r="W1867" s="3">
        <v>22.3218823701584</v>
      </c>
      <c r="X1867" s="3">
        <v>46.9194312796209</v>
      </c>
      <c r="Y1867" s="3"/>
      <c r="Z1867" s="3"/>
      <c r="AA1867" s="3">
        <v>0.258080992056652</v>
      </c>
      <c r="AB1867" s="3">
        <v>0.365101849090466</v>
      </c>
      <c r="AC1867" s="3">
        <v>-2.00686559281756</v>
      </c>
      <c r="AD1867" s="3">
        <v>3.45502407497868</v>
      </c>
      <c r="AE1867" s="5">
        <v>2</v>
      </c>
      <c r="AF1867" s="3">
        <v>0.542455949335134</v>
      </c>
      <c r="AG1867" s="3">
        <v>9.27674265499836</v>
      </c>
      <c r="AH1867" s="3">
        <v>8.18051922553071</v>
      </c>
      <c r="AI1867" s="3">
        <v>7.0143463783833</v>
      </c>
      <c r="AJ1867" s="3">
        <v>6.33053268888721</v>
      </c>
      <c r="AK1867" s="3"/>
      <c r="AL1867" s="3"/>
      <c r="AM1867" s="3"/>
      <c r="AN1867" s="5" t="s">
        <v>46</v>
      </c>
      <c r="AO1867" s="1"/>
      <c r="AP1867" s="1"/>
      <c r="AQ1867" s="1"/>
    </row>
    <row r="1868" spans="1:43">
      <c r="A1868" s="1" t="s">
        <v>5065</v>
      </c>
      <c r="B1868" s="1" t="s">
        <v>5066</v>
      </c>
      <c r="C1868" s="3">
        <v>4.18082191780822</v>
      </c>
      <c r="D1868" s="4">
        <v>42711</v>
      </c>
      <c r="E1868" s="3">
        <v>5.4111537092</v>
      </c>
      <c r="F1868" s="5" t="s">
        <v>4475</v>
      </c>
      <c r="G1868" s="5">
        <v>1527</v>
      </c>
      <c r="H1868" s="5" t="s">
        <v>50</v>
      </c>
      <c r="I1868" s="3">
        <v>0.27529249827943</v>
      </c>
      <c r="J1868" s="3">
        <v>23.2693166592229</v>
      </c>
      <c r="K1868" s="3">
        <v>0.0294233032561817</v>
      </c>
      <c r="L1868" s="3">
        <v>27.9769809650288</v>
      </c>
      <c r="M1868" s="3">
        <v>0.107970160973705</v>
      </c>
      <c r="N1868" s="3">
        <v>18.833481745325</v>
      </c>
      <c r="O1868" s="3">
        <v>0.710970672459773</v>
      </c>
      <c r="P1868" s="3">
        <v>45.4088624942896</v>
      </c>
      <c r="Q1868" s="3">
        <v>1.28103277060577</v>
      </c>
      <c r="R1868" s="3">
        <v>29.0680830516659</v>
      </c>
      <c r="S1868" s="3">
        <v>2.3464469868964</v>
      </c>
      <c r="T1868" s="3">
        <v>28.7005649717514</v>
      </c>
      <c r="U1868" s="3">
        <v>6.97878947427833</v>
      </c>
      <c r="V1868" s="3">
        <v>30.4179566563467</v>
      </c>
      <c r="W1868" s="3">
        <v>13.024766184996</v>
      </c>
      <c r="X1868" s="3">
        <v>58.5760517799353</v>
      </c>
      <c r="Y1868" s="3"/>
      <c r="Z1868" s="3"/>
      <c r="AA1868" s="3">
        <v>0.0964233483628088</v>
      </c>
      <c r="AB1868" s="3">
        <v>0.731831885272966</v>
      </c>
      <c r="AC1868" s="3">
        <v>-1.43123223213409</v>
      </c>
      <c r="AD1868" s="3">
        <v>2.90512059754075</v>
      </c>
      <c r="AE1868" s="5">
        <v>3</v>
      </c>
      <c r="AF1868" s="3">
        <v>0.34102228658788</v>
      </c>
      <c r="AG1868" s="3">
        <v>2.82617985428149</v>
      </c>
      <c r="AH1868" s="3">
        <v>3.5481087141964</v>
      </c>
      <c r="AI1868" s="3">
        <v>4.30760352034683</v>
      </c>
      <c r="AJ1868" s="3">
        <v>4.22101200247362</v>
      </c>
      <c r="AK1868" s="3"/>
      <c r="AL1868" s="3"/>
      <c r="AM1868" s="3"/>
      <c r="AN1868" s="5" t="s">
        <v>46</v>
      </c>
      <c r="AO1868" s="1"/>
      <c r="AP1868" s="1"/>
      <c r="AQ1868" s="1"/>
    </row>
    <row r="1869" spans="1:43">
      <c r="A1869" s="1" t="s">
        <v>5067</v>
      </c>
      <c r="B1869" s="1" t="s">
        <v>5068</v>
      </c>
      <c r="C1869" s="3">
        <v>4.27671232876712</v>
      </c>
      <c r="D1869" s="4">
        <v>42676</v>
      </c>
      <c r="E1869" s="3">
        <v>4.6493200185</v>
      </c>
      <c r="F1869" s="5" t="s">
        <v>4068</v>
      </c>
      <c r="G1869" s="5">
        <v>439</v>
      </c>
      <c r="H1869" s="5" t="s">
        <v>50</v>
      </c>
      <c r="I1869" s="3">
        <v>0.176772140710631</v>
      </c>
      <c r="J1869" s="3">
        <v>40.9557838320679</v>
      </c>
      <c r="K1869" s="3">
        <v>-0.0088222320246951</v>
      </c>
      <c r="L1869" s="3">
        <v>56.6179725542275</v>
      </c>
      <c r="M1869" s="3">
        <v>0.0264760391845353</v>
      </c>
      <c r="N1869" s="3">
        <v>31.3891362422084</v>
      </c>
      <c r="O1869" s="3">
        <v>0.389725420726312</v>
      </c>
      <c r="P1869" s="3">
        <v>74.1891274554591</v>
      </c>
      <c r="Q1869" s="3">
        <v>1.25067000178667</v>
      </c>
      <c r="R1869" s="3">
        <v>33.0275229357798</v>
      </c>
      <c r="S1869" s="3">
        <v>2.6351534908992</v>
      </c>
      <c r="T1869" s="3">
        <v>20.0564971751412</v>
      </c>
      <c r="U1869" s="3">
        <v>7.94285714285714</v>
      </c>
      <c r="V1869" s="3">
        <v>18.266253869969</v>
      </c>
      <c r="W1869" s="3">
        <v>15.467660601467</v>
      </c>
      <c r="X1869" s="3">
        <v>25.8899676375405</v>
      </c>
      <c r="Y1869" s="3"/>
      <c r="Z1869" s="3"/>
      <c r="AA1869" s="3">
        <v>0.172324684106173</v>
      </c>
      <c r="AB1869" s="3">
        <v>1.04578493302581</v>
      </c>
      <c r="AC1869" s="3">
        <v>-0.686335680541914</v>
      </c>
      <c r="AD1869" s="3">
        <v>7.14171307784828</v>
      </c>
      <c r="AE1869" s="5">
        <v>2</v>
      </c>
      <c r="AF1869" s="3">
        <v>0.399282465840593</v>
      </c>
      <c r="AG1869" s="3">
        <v>3.10889797365039</v>
      </c>
      <c r="AH1869" s="3">
        <v>4.09475834643351</v>
      </c>
      <c r="AI1869" s="3">
        <v>5.04458630580495</v>
      </c>
      <c r="AJ1869" s="3">
        <v>4.2758060859269</v>
      </c>
      <c r="AK1869" s="3"/>
      <c r="AL1869" s="3"/>
      <c r="AM1869" s="3">
        <v>10</v>
      </c>
      <c r="AN1869" s="5" t="s">
        <v>56</v>
      </c>
      <c r="AO1869" s="1"/>
      <c r="AP1869" s="1"/>
      <c r="AQ1869" s="1"/>
    </row>
    <row r="1870" spans="1:43">
      <c r="A1870" s="1" t="s">
        <v>5069</v>
      </c>
      <c r="B1870" s="1" t="s">
        <v>5070</v>
      </c>
      <c r="C1870" s="3">
        <v>4.27671232876712</v>
      </c>
      <c r="D1870" s="4">
        <v>42676</v>
      </c>
      <c r="E1870" s="3">
        <v>6.4311420362</v>
      </c>
      <c r="F1870" s="5" t="s">
        <v>5071</v>
      </c>
      <c r="G1870" s="5">
        <v>1562</v>
      </c>
      <c r="H1870" s="5" t="s">
        <v>191</v>
      </c>
      <c r="I1870" s="3">
        <v>17.9890527146309</v>
      </c>
      <c r="J1870" s="3">
        <v>5.96745027124774</v>
      </c>
      <c r="K1870" s="3">
        <v>3.10251217305124</v>
      </c>
      <c r="L1870" s="3">
        <v>36.6438356164384</v>
      </c>
      <c r="M1870" s="3">
        <v>3.00486460889405</v>
      </c>
      <c r="N1870" s="3">
        <v>71.1711711711712</v>
      </c>
      <c r="O1870" s="3">
        <v>37.7410626906914</v>
      </c>
      <c r="P1870" s="3">
        <v>1.33333333333333</v>
      </c>
      <c r="Q1870" s="3">
        <v>61.1788480970024</v>
      </c>
      <c r="R1870" s="3">
        <v>1.0482180293501</v>
      </c>
      <c r="S1870" s="3">
        <v>118.132920047406</v>
      </c>
      <c r="T1870" s="3">
        <v>4.16666666666667</v>
      </c>
      <c r="U1870" s="3">
        <v>190.305751031303</v>
      </c>
      <c r="V1870" s="3">
        <v>27.5659824046921</v>
      </c>
      <c r="W1870" s="3">
        <v>109.536737017252</v>
      </c>
      <c r="X1870" s="3">
        <v>54.416961130742</v>
      </c>
      <c r="Y1870" s="3"/>
      <c r="Z1870" s="3"/>
      <c r="AA1870" s="3">
        <v>0.307025000411229</v>
      </c>
      <c r="AB1870" s="3">
        <v>0.194640712248942</v>
      </c>
      <c r="AC1870" s="3">
        <v>-37.3496816788493</v>
      </c>
      <c r="AD1870" s="3">
        <v>0.747159476280372</v>
      </c>
      <c r="AE1870" s="5">
        <v>4</v>
      </c>
      <c r="AF1870" s="3">
        <v>1.99115069663857</v>
      </c>
      <c r="AG1870" s="3">
        <v>97.5422066658753</v>
      </c>
      <c r="AH1870" s="3">
        <v>67.7130505443601</v>
      </c>
      <c r="AI1870" s="3">
        <v>25.8182373697008</v>
      </c>
      <c r="AJ1870" s="3">
        <v>26.8645204142995</v>
      </c>
      <c r="AK1870" s="3"/>
      <c r="AL1870" s="3"/>
      <c r="AM1870" s="3"/>
      <c r="AN1870" s="5" t="s">
        <v>46</v>
      </c>
      <c r="AO1870" s="1"/>
      <c r="AP1870" s="1"/>
      <c r="AQ1870" s="1"/>
    </row>
    <row r="1871" spans="1:43">
      <c r="A1871" s="1" t="s">
        <v>5072</v>
      </c>
      <c r="B1871" s="1" t="s">
        <v>5073</v>
      </c>
      <c r="C1871" s="3">
        <v>4.18082191780822</v>
      </c>
      <c r="D1871" s="4">
        <v>42711</v>
      </c>
      <c r="E1871" s="3">
        <v>5.9408156474</v>
      </c>
      <c r="F1871" s="5" t="s">
        <v>5074</v>
      </c>
      <c r="G1871" s="5">
        <v>366</v>
      </c>
      <c r="H1871" s="5" t="s">
        <v>93</v>
      </c>
      <c r="I1871" s="3">
        <v>4.03945111492281</v>
      </c>
      <c r="J1871" s="3">
        <v>58.75</v>
      </c>
      <c r="K1871" s="3">
        <v>1.49765729585006</v>
      </c>
      <c r="L1871" s="3">
        <v>53.4687809712587</v>
      </c>
      <c r="M1871" s="3">
        <v>2.82251229021868</v>
      </c>
      <c r="N1871" s="3">
        <v>44.311377245509</v>
      </c>
      <c r="O1871" s="3">
        <v>4.5325290822921</v>
      </c>
      <c r="P1871" s="3">
        <v>76.8108651911469</v>
      </c>
      <c r="Q1871" s="3">
        <v>4.11981804136983</v>
      </c>
      <c r="R1871" s="3">
        <v>86.6357069143447</v>
      </c>
      <c r="S1871" s="3">
        <v>11.3446535107848</v>
      </c>
      <c r="T1871" s="3">
        <v>93.1180518793012</v>
      </c>
      <c r="U1871" s="3">
        <v>14.3247573273019</v>
      </c>
      <c r="V1871" s="3">
        <v>96.7331118493909</v>
      </c>
      <c r="W1871" s="3">
        <v>17.2983948946045</v>
      </c>
      <c r="X1871" s="3">
        <v>94.9438202247191</v>
      </c>
      <c r="Y1871" s="3"/>
      <c r="Z1871" s="3"/>
      <c r="AA1871" s="3">
        <v>0.125690283942219</v>
      </c>
      <c r="AB1871" s="3">
        <v>0.123696578841832</v>
      </c>
      <c r="AC1871" s="3">
        <v>-11.3818960899839</v>
      </c>
      <c r="AD1871" s="3">
        <v>0.479015381448354</v>
      </c>
      <c r="AE1871" s="5">
        <v>3</v>
      </c>
      <c r="AF1871" s="3">
        <v>0.405562742868446</v>
      </c>
      <c r="AG1871" s="3">
        <v>9.59856326726893</v>
      </c>
      <c r="AH1871" s="3">
        <v>6.51886767420287</v>
      </c>
      <c r="AI1871" s="3">
        <v>5.15543920111239</v>
      </c>
      <c r="AJ1871" s="3">
        <v>3.93088335411698</v>
      </c>
      <c r="AK1871" s="3"/>
      <c r="AL1871" s="3"/>
      <c r="AM1871" s="3">
        <v>100</v>
      </c>
      <c r="AN1871" s="5" t="s">
        <v>56</v>
      </c>
      <c r="AO1871" s="1"/>
      <c r="AP1871" s="1"/>
      <c r="AQ1871" s="1"/>
    </row>
    <row r="1872" spans="1:43">
      <c r="A1872" s="1" t="s">
        <v>5075</v>
      </c>
      <c r="B1872" s="1" t="s">
        <v>5076</v>
      </c>
      <c r="C1872" s="3">
        <v>4.20547945205479</v>
      </c>
      <c r="D1872" s="4">
        <v>42702</v>
      </c>
      <c r="E1872" s="3">
        <v>0.2149413298</v>
      </c>
      <c r="F1872" s="5" t="s">
        <v>5077</v>
      </c>
      <c r="G1872" s="5">
        <v>1155</v>
      </c>
      <c r="H1872" s="5" t="s">
        <v>45</v>
      </c>
      <c r="I1872" s="3">
        <v>1.04193576164643</v>
      </c>
      <c r="J1872" s="3">
        <v>50.3184713375796</v>
      </c>
      <c r="K1872" s="3">
        <v>0.222070379227873</v>
      </c>
      <c r="L1872" s="3">
        <v>65.9937888198758</v>
      </c>
      <c r="M1872" s="3">
        <v>0.0938326366970998</v>
      </c>
      <c r="N1872" s="3">
        <v>46.3492063492063</v>
      </c>
      <c r="O1872" s="3">
        <v>2.95691848732123</v>
      </c>
      <c r="P1872" s="3">
        <v>36.2582781456954</v>
      </c>
      <c r="Q1872" s="3">
        <v>3.57489628387324</v>
      </c>
      <c r="R1872" s="3">
        <v>38.527397260274</v>
      </c>
      <c r="S1872" s="3">
        <v>8.57777366521699</v>
      </c>
      <c r="T1872" s="3">
        <v>46.1393596986817</v>
      </c>
      <c r="U1872" s="3">
        <v>15.0956351152526</v>
      </c>
      <c r="V1872" s="3">
        <v>61.7834394904459</v>
      </c>
      <c r="W1872" s="3">
        <v>15.310534591195</v>
      </c>
      <c r="X1872" s="3">
        <v>72.9857819905213</v>
      </c>
      <c r="Y1872" s="3"/>
      <c r="Z1872" s="3"/>
      <c r="AA1872" s="3">
        <v>0.226770894106733</v>
      </c>
      <c r="AB1872" s="3">
        <v>0.193422137471949</v>
      </c>
      <c r="AC1872" s="3">
        <v>-3.55029585798817</v>
      </c>
      <c r="AD1872" s="3">
        <v>1.36723676572459</v>
      </c>
      <c r="AE1872" s="5">
        <v>2</v>
      </c>
      <c r="AF1872" s="3">
        <v>0.349309517945731</v>
      </c>
      <c r="AG1872" s="3">
        <v>8.99876669374358</v>
      </c>
      <c r="AH1872" s="3">
        <v>7.24363393260894</v>
      </c>
      <c r="AI1872" s="3">
        <v>4.59469738680607</v>
      </c>
      <c r="AJ1872" s="3">
        <v>3.86958771300077</v>
      </c>
      <c r="AK1872" s="3"/>
      <c r="AL1872" s="3"/>
      <c r="AM1872" s="3"/>
      <c r="AN1872" s="5" t="s">
        <v>46</v>
      </c>
      <c r="AO1872" s="1"/>
      <c r="AP1872" s="1"/>
      <c r="AQ1872" s="1"/>
    </row>
    <row r="1873" spans="1:43">
      <c r="A1873" s="1" t="s">
        <v>5078</v>
      </c>
      <c r="B1873" s="1" t="s">
        <v>5079</v>
      </c>
      <c r="C1873" s="3">
        <v>4.14794520547945</v>
      </c>
      <c r="D1873" s="4">
        <v>42723</v>
      </c>
      <c r="E1873" s="3">
        <v>4.0317430015</v>
      </c>
      <c r="F1873" s="5" t="s">
        <v>5080</v>
      </c>
      <c r="G1873" s="5">
        <v>1515</v>
      </c>
      <c r="H1873" s="5" t="s">
        <v>320</v>
      </c>
      <c r="I1873" s="3">
        <v>2.49999999999999</v>
      </c>
      <c r="J1873" s="3">
        <v>90</v>
      </c>
      <c r="K1873" s="3">
        <v>1.08774474256707</v>
      </c>
      <c r="L1873" s="3">
        <v>80</v>
      </c>
      <c r="M1873" s="3">
        <v>1.01449275362319</v>
      </c>
      <c r="N1873" s="3">
        <v>80</v>
      </c>
      <c r="O1873" s="3">
        <v>6.98388334612433</v>
      </c>
      <c r="P1873" s="3">
        <v>100</v>
      </c>
      <c r="Q1873" s="3">
        <v>5.76631259484066</v>
      </c>
      <c r="R1873" s="3">
        <v>100</v>
      </c>
      <c r="S1873" s="3">
        <v>5.68612585291887</v>
      </c>
      <c r="T1873" s="3">
        <v>80</v>
      </c>
      <c r="U1873" s="3">
        <v>25.1346499102334</v>
      </c>
      <c r="V1873" s="3">
        <v>100</v>
      </c>
      <c r="W1873" s="3">
        <v>31.2617702448211</v>
      </c>
      <c r="X1873" s="3">
        <v>33.3333333333333</v>
      </c>
      <c r="Y1873" s="3"/>
      <c r="Z1873" s="3"/>
      <c r="AA1873" s="3">
        <v>0.0425840039933738</v>
      </c>
      <c r="AB1873" s="3">
        <v>0.125112711094216</v>
      </c>
      <c r="AC1873" s="3">
        <v>-21.5832710978342</v>
      </c>
      <c r="AD1873" s="3">
        <v>0.438911801575038</v>
      </c>
      <c r="AE1873" s="5">
        <v>2</v>
      </c>
      <c r="AF1873" s="3">
        <v>0.626388475044306</v>
      </c>
      <c r="AG1873" s="3">
        <v>7.97288446039515</v>
      </c>
      <c r="AH1873" s="3">
        <v>13.4998884655673</v>
      </c>
      <c r="AI1873" s="3">
        <v>8.08425440490399</v>
      </c>
      <c r="AJ1873" s="3">
        <v>9.23204182476238</v>
      </c>
      <c r="AK1873" s="3"/>
      <c r="AL1873" s="3"/>
      <c r="AM1873" s="3"/>
      <c r="AN1873" s="5" t="s">
        <v>46</v>
      </c>
      <c r="AO1873" s="1"/>
      <c r="AP1873" s="1"/>
      <c r="AQ1873" s="1"/>
    </row>
    <row r="1874" spans="1:43">
      <c r="A1874" s="1" t="s">
        <v>5081</v>
      </c>
      <c r="B1874" s="1" t="s">
        <v>5082</v>
      </c>
      <c r="C1874" s="3">
        <v>4.18082191780822</v>
      </c>
      <c r="D1874" s="4">
        <v>42711</v>
      </c>
      <c r="E1874" s="3">
        <v>28.2182115576</v>
      </c>
      <c r="F1874" s="5" t="s">
        <v>5083</v>
      </c>
      <c r="G1874" s="5">
        <v>64</v>
      </c>
      <c r="H1874" s="5" t="s">
        <v>191</v>
      </c>
      <c r="I1874" s="3">
        <v>8.77169736319067</v>
      </c>
      <c r="J1874" s="3">
        <v>60.9403254972875</v>
      </c>
      <c r="K1874" s="3">
        <v>3.88509238167552</v>
      </c>
      <c r="L1874" s="3">
        <v>20.2054794520548</v>
      </c>
      <c r="M1874" s="3">
        <v>0.395434162250308</v>
      </c>
      <c r="N1874" s="3">
        <v>86.1261261261261</v>
      </c>
      <c r="O1874" s="3">
        <v>18.4958860607227</v>
      </c>
      <c r="P1874" s="3">
        <v>49.1428571428571</v>
      </c>
      <c r="Q1874" s="3">
        <v>13.68756347521</v>
      </c>
      <c r="R1874" s="3">
        <v>71.9077568134172</v>
      </c>
      <c r="S1874" s="3">
        <v>87.7487230311809</v>
      </c>
      <c r="T1874" s="3">
        <v>24.5098039215686</v>
      </c>
      <c r="U1874" s="3">
        <v>171.401807361693</v>
      </c>
      <c r="V1874" s="3">
        <v>38.41642228739</v>
      </c>
      <c r="W1874" s="3">
        <v>138.88834998545</v>
      </c>
      <c r="X1874" s="3">
        <v>40.2826855123675</v>
      </c>
      <c r="Y1874" s="3"/>
      <c r="Z1874" s="3"/>
      <c r="AA1874" s="3">
        <v>0.341733899954164</v>
      </c>
      <c r="AB1874" s="3">
        <v>0.284684652362121</v>
      </c>
      <c r="AC1874" s="3">
        <v>-27.6251444829732</v>
      </c>
      <c r="AD1874" s="3">
        <v>1.21660279446992</v>
      </c>
      <c r="AE1874" s="5">
        <v>2</v>
      </c>
      <c r="AF1874" s="3">
        <v>2.40869296691409</v>
      </c>
      <c r="AG1874" s="3">
        <v>75.0472020554835</v>
      </c>
      <c r="AH1874" s="3">
        <v>69.1506513904041</v>
      </c>
      <c r="AI1874" s="3">
        <v>29.8177597512896</v>
      </c>
      <c r="AJ1874" s="3">
        <v>27.0637355850831</v>
      </c>
      <c r="AK1874" s="3"/>
      <c r="AL1874" s="3"/>
      <c r="AM1874" s="3"/>
      <c r="AN1874" s="5" t="s">
        <v>46</v>
      </c>
      <c r="AO1874" s="1"/>
      <c r="AP1874" s="1"/>
      <c r="AQ1874" s="1"/>
    </row>
    <row r="1875" spans="1:43">
      <c r="A1875" s="1" t="s">
        <v>5084</v>
      </c>
      <c r="B1875" s="1" t="s">
        <v>5085</v>
      </c>
      <c r="C1875" s="3">
        <v>4.07945205479452</v>
      </c>
      <c r="D1875" s="4">
        <v>42748</v>
      </c>
      <c r="E1875" s="3">
        <v>0.4597949965</v>
      </c>
      <c r="F1875" s="5" t="s">
        <v>4656</v>
      </c>
      <c r="G1875" s="5">
        <v>883</v>
      </c>
      <c r="H1875" s="5" t="s">
        <v>45</v>
      </c>
      <c r="I1875" s="3">
        <v>0.113453749214728</v>
      </c>
      <c r="J1875" s="3">
        <v>69.4267515923567</v>
      </c>
      <c r="K1875" s="3">
        <v>-0.0853242320818995</v>
      </c>
      <c r="L1875" s="3">
        <v>91.9254658385093</v>
      </c>
      <c r="M1875" s="3">
        <v>-0.132663697526755</v>
      </c>
      <c r="N1875" s="3">
        <v>53.968253968254</v>
      </c>
      <c r="O1875" s="3">
        <v>0.246267958680201</v>
      </c>
      <c r="P1875" s="3">
        <v>77.317880794702</v>
      </c>
      <c r="Q1875" s="3">
        <v>0.752272930281147</v>
      </c>
      <c r="R1875" s="3">
        <v>73.1164383561644</v>
      </c>
      <c r="S1875" s="3">
        <v>1.77992213500051</v>
      </c>
      <c r="T1875" s="3">
        <v>86.0640301318267</v>
      </c>
      <c r="U1875" s="3">
        <v>9.78014112111482</v>
      </c>
      <c r="V1875" s="3">
        <v>81.5286624203822</v>
      </c>
      <c r="W1875" s="3">
        <v>15.5252504542047</v>
      </c>
      <c r="X1875" s="3">
        <v>72.2748815165877</v>
      </c>
      <c r="Y1875" s="3"/>
      <c r="Z1875" s="3"/>
      <c r="AA1875" s="3">
        <v>0.0182788777535527</v>
      </c>
      <c r="AB1875" s="3">
        <v>0.465970908500986</v>
      </c>
      <c r="AC1875" s="3">
        <v>-1.95723846385761</v>
      </c>
      <c r="AD1875" s="3">
        <v>2.51324399441959</v>
      </c>
      <c r="AE1875" s="5">
        <v>3</v>
      </c>
      <c r="AF1875" s="3">
        <v>0.408759623973389</v>
      </c>
      <c r="AG1875" s="3">
        <v>2.39200351921198</v>
      </c>
      <c r="AH1875" s="3">
        <v>5.03298642047389</v>
      </c>
      <c r="AI1875" s="3">
        <v>5.19138398107002</v>
      </c>
      <c r="AJ1875" s="3"/>
      <c r="AK1875" s="3"/>
      <c r="AL1875" s="3"/>
      <c r="AM1875" s="3"/>
      <c r="AN1875" s="5" t="s">
        <v>46</v>
      </c>
      <c r="AO1875" s="1"/>
      <c r="AP1875" s="1"/>
      <c r="AQ1875" s="1"/>
    </row>
    <row r="1876" spans="1:43">
      <c r="A1876" s="1" t="s">
        <v>5086</v>
      </c>
      <c r="B1876" s="1" t="s">
        <v>5087</v>
      </c>
      <c r="C1876" s="3">
        <v>4.10684931506849</v>
      </c>
      <c r="D1876" s="4">
        <v>42738</v>
      </c>
      <c r="E1876" s="3">
        <v>23.9972780245</v>
      </c>
      <c r="F1876" s="5" t="s">
        <v>5088</v>
      </c>
      <c r="G1876" s="5">
        <v>638</v>
      </c>
      <c r="H1876" s="5" t="s">
        <v>50</v>
      </c>
      <c r="I1876" s="3">
        <v>0.0390205833577382</v>
      </c>
      <c r="J1876" s="3">
        <v>64.0017865118356</v>
      </c>
      <c r="K1876" s="3">
        <v>-0.00975039001559059</v>
      </c>
      <c r="L1876" s="3">
        <v>58.4772023019035</v>
      </c>
      <c r="M1876" s="3">
        <v>-0.146056475170382</v>
      </c>
      <c r="N1876" s="3">
        <v>63.4016028495102</v>
      </c>
      <c r="O1876" s="3">
        <v>0.885391047712752</v>
      </c>
      <c r="P1876" s="3">
        <v>17.17679305619</v>
      </c>
      <c r="Q1876" s="3">
        <v>1.2644779849778</v>
      </c>
      <c r="R1876" s="3">
        <v>31.240946402704</v>
      </c>
      <c r="S1876" s="3">
        <v>1.60777388008642</v>
      </c>
      <c r="T1876" s="3">
        <v>63.4463276836158</v>
      </c>
      <c r="U1876" s="3">
        <v>5.62161776805673</v>
      </c>
      <c r="V1876" s="3">
        <v>66.7956656346749</v>
      </c>
      <c r="W1876" s="3">
        <v>13.4676391780197</v>
      </c>
      <c r="X1876" s="3">
        <v>52.7508090614887</v>
      </c>
      <c r="Y1876" s="3"/>
      <c r="Z1876" s="3"/>
      <c r="AA1876" s="3">
        <v>0.0148624902114904</v>
      </c>
      <c r="AB1876" s="3">
        <v>0.351766102393157</v>
      </c>
      <c r="AC1876" s="3">
        <v>-3.13276026743076</v>
      </c>
      <c r="AD1876" s="3">
        <v>1.37052305684028</v>
      </c>
      <c r="AE1876" s="5">
        <v>4</v>
      </c>
      <c r="AF1876" s="3">
        <v>0.348670568253543</v>
      </c>
      <c r="AG1876" s="3">
        <v>2.47073385500911</v>
      </c>
      <c r="AH1876" s="3">
        <v>2.86736185886876</v>
      </c>
      <c r="AI1876" s="3">
        <v>4.38277589738623</v>
      </c>
      <c r="AJ1876" s="3"/>
      <c r="AK1876" s="3"/>
      <c r="AL1876" s="3"/>
      <c r="AM1876" s="3"/>
      <c r="AN1876" s="5" t="s">
        <v>46</v>
      </c>
      <c r="AO1876" s="1"/>
      <c r="AP1876" s="1"/>
      <c r="AQ1876" s="1"/>
    </row>
    <row r="1877" spans="1:43">
      <c r="A1877" s="1" t="s">
        <v>5089</v>
      </c>
      <c r="B1877" s="1" t="s">
        <v>5090</v>
      </c>
      <c r="C1877" s="3">
        <v>4.23287671232877</v>
      </c>
      <c r="D1877" s="4">
        <v>42692</v>
      </c>
      <c r="E1877" s="3">
        <v>2.8826002115</v>
      </c>
      <c r="F1877" s="5" t="s">
        <v>5048</v>
      </c>
      <c r="G1877" s="5">
        <v>1546</v>
      </c>
      <c r="H1877" s="5" t="s">
        <v>93</v>
      </c>
      <c r="I1877" s="3">
        <v>8.0958842152872</v>
      </c>
      <c r="J1877" s="3">
        <v>38.8</v>
      </c>
      <c r="K1877" s="3">
        <v>2.79569892473118</v>
      </c>
      <c r="L1877" s="3">
        <v>31.3181367690783</v>
      </c>
      <c r="M1877" s="3">
        <v>3.84531827069302</v>
      </c>
      <c r="N1877" s="3">
        <v>36.5768463073852</v>
      </c>
      <c r="O1877" s="3">
        <v>12.2329185254755</v>
      </c>
      <c r="P1877" s="3">
        <v>44.5674044265594</v>
      </c>
      <c r="Q1877" s="3">
        <v>12.5058841989644</v>
      </c>
      <c r="R1877" s="3">
        <v>52.1155830753354</v>
      </c>
      <c r="S1877" s="3">
        <v>33.3953488372093</v>
      </c>
      <c r="T1877" s="3">
        <v>58.920063525675</v>
      </c>
      <c r="U1877" s="3">
        <v>45.2446065025828</v>
      </c>
      <c r="V1877" s="3">
        <v>69.6013289036545</v>
      </c>
      <c r="W1877" s="3">
        <v>40.632926686217</v>
      </c>
      <c r="X1877" s="3">
        <v>68.2896379525593</v>
      </c>
      <c r="Y1877" s="3"/>
      <c r="Z1877" s="3"/>
      <c r="AA1877" s="3">
        <v>0.383519502454442</v>
      </c>
      <c r="AB1877" s="3">
        <v>0.324568159339013</v>
      </c>
      <c r="AC1877" s="3">
        <v>-6.83868971193416</v>
      </c>
      <c r="AD1877" s="3">
        <v>1.75677067745262</v>
      </c>
      <c r="AE1877" s="5">
        <v>2</v>
      </c>
      <c r="AF1877" s="3">
        <v>0.829925896657857</v>
      </c>
      <c r="AG1877" s="3">
        <v>26.3369572340412</v>
      </c>
      <c r="AH1877" s="3">
        <v>19.4006864730506</v>
      </c>
      <c r="AI1877" s="3">
        <v>11.2809617490369</v>
      </c>
      <c r="AJ1877" s="3">
        <v>10.7995580675301</v>
      </c>
      <c r="AK1877" s="3"/>
      <c r="AL1877" s="3"/>
      <c r="AM1877" s="3">
        <v>1</v>
      </c>
      <c r="AN1877" s="5" t="s">
        <v>56</v>
      </c>
      <c r="AO1877" s="1"/>
      <c r="AP1877" s="1"/>
      <c r="AQ1877" s="1"/>
    </row>
    <row r="1878" spans="1:43">
      <c r="A1878" s="1" t="s">
        <v>5091</v>
      </c>
      <c r="B1878" s="1" t="s">
        <v>5092</v>
      </c>
      <c r="C1878" s="3">
        <v>4.13972602739726</v>
      </c>
      <c r="D1878" s="4">
        <v>42726</v>
      </c>
      <c r="E1878" s="3">
        <v>0.6622294699</v>
      </c>
      <c r="F1878" s="5" t="s">
        <v>3368</v>
      </c>
      <c r="G1878" s="5">
        <v>587</v>
      </c>
      <c r="H1878" s="5" t="s">
        <v>116</v>
      </c>
      <c r="I1878" s="3">
        <v>-1.04299702000851</v>
      </c>
      <c r="J1878" s="3">
        <v>96.7289719626168</v>
      </c>
      <c r="K1878" s="3">
        <v>0.453759723422643</v>
      </c>
      <c r="L1878" s="3">
        <v>88.5321100917431</v>
      </c>
      <c r="M1878" s="3">
        <v>-0.456783955463562</v>
      </c>
      <c r="N1878" s="3">
        <v>92.9906542056075</v>
      </c>
      <c r="O1878" s="3">
        <v>0.129226793021755</v>
      </c>
      <c r="P1878" s="3">
        <v>95.5</v>
      </c>
      <c r="Q1878" s="3">
        <v>-0.655317330294172</v>
      </c>
      <c r="R1878" s="3">
        <v>92.5925925925926</v>
      </c>
      <c r="S1878" s="3">
        <v>35.2239674229203</v>
      </c>
      <c r="T1878" s="3">
        <v>79.1411042944785</v>
      </c>
      <c r="U1878" s="3">
        <v>82.647983237297</v>
      </c>
      <c r="V1878" s="3">
        <v>71.4285714285714</v>
      </c>
      <c r="W1878" s="3">
        <v>59.503659652333</v>
      </c>
      <c r="X1878" s="3">
        <v>65.9340659340659</v>
      </c>
      <c r="Y1878" s="3"/>
      <c r="Z1878" s="3"/>
      <c r="AA1878" s="3">
        <v>0.170223804870203</v>
      </c>
      <c r="AB1878" s="3">
        <v>0.141308940055065</v>
      </c>
      <c r="AC1878" s="3">
        <v>-31.4699376633823</v>
      </c>
      <c r="AD1878" s="3">
        <v>0.534049178797704</v>
      </c>
      <c r="AE1878" s="5">
        <v>3</v>
      </c>
      <c r="AF1878" s="3">
        <v>1.29629220892763</v>
      </c>
      <c r="AG1878" s="3">
        <v>30.2707986184399</v>
      </c>
      <c r="AH1878" s="3">
        <v>35.6671907137155</v>
      </c>
      <c r="AI1878" s="3">
        <v>14.232713978607</v>
      </c>
      <c r="AJ1878" s="3">
        <v>10.5391575258653</v>
      </c>
      <c r="AK1878" s="3"/>
      <c r="AL1878" s="3"/>
      <c r="AM1878" s="3"/>
      <c r="AN1878" s="5" t="s">
        <v>46</v>
      </c>
      <c r="AO1878" s="1"/>
      <c r="AP1878" s="1"/>
      <c r="AQ1878" s="1"/>
    </row>
    <row r="1879" spans="1:43">
      <c r="A1879" s="1" t="s">
        <v>5093</v>
      </c>
      <c r="B1879" s="1" t="s">
        <v>5094</v>
      </c>
      <c r="C1879" s="3">
        <v>4.25479452054795</v>
      </c>
      <c r="D1879" s="4">
        <v>42684</v>
      </c>
      <c r="E1879" s="3">
        <v>2.2164394901</v>
      </c>
      <c r="F1879" s="5" t="s">
        <v>5095</v>
      </c>
      <c r="G1879" s="5">
        <v>1251</v>
      </c>
      <c r="H1879" s="5" t="s">
        <v>50</v>
      </c>
      <c r="I1879" s="3">
        <v>0.018950161076394</v>
      </c>
      <c r="J1879" s="3">
        <v>66.4135774899509</v>
      </c>
      <c r="K1879" s="3">
        <v>-0.0378787878787813</v>
      </c>
      <c r="L1879" s="3">
        <v>74.4134572819832</v>
      </c>
      <c r="M1879" s="3">
        <v>-0.123001230012293</v>
      </c>
      <c r="N1879" s="3">
        <v>60.1513802315227</v>
      </c>
      <c r="O1879" s="3">
        <v>0.78289096811152</v>
      </c>
      <c r="P1879" s="3">
        <v>33.5312928277752</v>
      </c>
      <c r="Q1879" s="3">
        <v>1.15955917585051</v>
      </c>
      <c r="R1879" s="3">
        <v>45.3404152583293</v>
      </c>
      <c r="S1879" s="3">
        <v>1.68577208361429</v>
      </c>
      <c r="T1879" s="3">
        <v>60</v>
      </c>
      <c r="U1879" s="3">
        <v>6.85904841486301</v>
      </c>
      <c r="V1879" s="3">
        <v>33.6687306501548</v>
      </c>
      <c r="W1879" s="3">
        <v>14.0989837552929</v>
      </c>
      <c r="X1879" s="3">
        <v>43.7971952535059</v>
      </c>
      <c r="Y1879" s="3"/>
      <c r="Z1879" s="3"/>
      <c r="AA1879" s="3">
        <v>0.0213926302272198</v>
      </c>
      <c r="AB1879" s="3">
        <v>0.505530391040983</v>
      </c>
      <c r="AC1879" s="3">
        <v>-2.16674517192653</v>
      </c>
      <c r="AD1879" s="3">
        <v>2.07049874780953</v>
      </c>
      <c r="AE1879" s="5">
        <v>4</v>
      </c>
      <c r="AF1879" s="3">
        <v>0.36814186073595</v>
      </c>
      <c r="AG1879" s="3">
        <v>2.97192747619608</v>
      </c>
      <c r="AH1879" s="3">
        <v>3.5623019891678</v>
      </c>
      <c r="AI1879" s="3">
        <v>4.69127476111861</v>
      </c>
      <c r="AJ1879" s="3">
        <v>4.10223101220377</v>
      </c>
      <c r="AK1879" s="3"/>
      <c r="AL1879" s="3"/>
      <c r="AM1879" s="3">
        <v>100</v>
      </c>
      <c r="AN1879" s="5" t="s">
        <v>56</v>
      </c>
      <c r="AO1879" s="1"/>
      <c r="AP1879" s="1"/>
      <c r="AQ1879" s="1"/>
    </row>
    <row r="1880" spans="1:43">
      <c r="A1880" s="1" t="s">
        <v>5096</v>
      </c>
      <c r="B1880" s="1" t="s">
        <v>5097</v>
      </c>
      <c r="C1880" s="3">
        <v>3.91780821917808</v>
      </c>
      <c r="D1880" s="4">
        <v>42807</v>
      </c>
      <c r="E1880" s="3">
        <v>8.3056395964</v>
      </c>
      <c r="F1880" s="5" t="s">
        <v>4158</v>
      </c>
      <c r="G1880" s="5">
        <v>814</v>
      </c>
      <c r="H1880" s="5" t="s">
        <v>45</v>
      </c>
      <c r="I1880" s="3">
        <v>0.134900751589879</v>
      </c>
      <c r="J1880" s="3">
        <v>69.1082802547771</v>
      </c>
      <c r="K1880" s="3">
        <v>0.0192492781520715</v>
      </c>
      <c r="L1880" s="3">
        <v>79.0372670807453</v>
      </c>
      <c r="M1880" s="3">
        <v>-0.0673141648235484</v>
      </c>
      <c r="N1880" s="3">
        <v>50.7936507936508</v>
      </c>
      <c r="O1880" s="3">
        <v>0.766023465528915</v>
      </c>
      <c r="P1880" s="3">
        <v>68.8741721854305</v>
      </c>
      <c r="Q1880" s="3">
        <v>1.04035002430723</v>
      </c>
      <c r="R1880" s="3">
        <v>70.0342465753425</v>
      </c>
      <c r="S1880" s="3">
        <v>1.08405673571645</v>
      </c>
      <c r="T1880" s="3">
        <v>89.8305084745763</v>
      </c>
      <c r="U1880" s="3">
        <v>5.37065813105582</v>
      </c>
      <c r="V1880" s="3">
        <v>93.6305732484076</v>
      </c>
      <c r="W1880" s="3">
        <v>12.0901293116352</v>
      </c>
      <c r="X1880" s="3">
        <v>85.3080568720379</v>
      </c>
      <c r="Y1880" s="3"/>
      <c r="Z1880" s="3"/>
      <c r="AA1880" s="3">
        <v>-0.026448604985067</v>
      </c>
      <c r="AB1880" s="3">
        <v>0.329427252811002</v>
      </c>
      <c r="AC1880" s="3">
        <v>-2.75560623337133</v>
      </c>
      <c r="AD1880" s="3">
        <v>1.40460078628628</v>
      </c>
      <c r="AE1880" s="5">
        <v>4</v>
      </c>
      <c r="AF1880" s="3">
        <v>0.317363584337202</v>
      </c>
      <c r="AG1880" s="3">
        <v>2.07568213666052</v>
      </c>
      <c r="AH1880" s="3">
        <v>2.8232988841129</v>
      </c>
      <c r="AI1880" s="3">
        <v>4.00650867219874</v>
      </c>
      <c r="AJ1880" s="3"/>
      <c r="AK1880" s="3"/>
      <c r="AL1880" s="3"/>
      <c r="AM1880" s="3">
        <v>100</v>
      </c>
      <c r="AN1880" s="5" t="s">
        <v>56</v>
      </c>
      <c r="AO1880" s="1"/>
      <c r="AP1880" s="1"/>
      <c r="AQ1880" s="1"/>
    </row>
    <row r="1881" spans="1:43">
      <c r="A1881" s="1" t="s">
        <v>5098</v>
      </c>
      <c r="B1881" s="1" t="s">
        <v>5099</v>
      </c>
      <c r="C1881" s="3">
        <v>4.26027397260274</v>
      </c>
      <c r="D1881" s="4">
        <v>42682</v>
      </c>
      <c r="E1881" s="3">
        <v>14.944218107</v>
      </c>
      <c r="F1881" s="5" t="s">
        <v>2476</v>
      </c>
      <c r="G1881" s="5">
        <v>6</v>
      </c>
      <c r="H1881" s="5" t="s">
        <v>50</v>
      </c>
      <c r="I1881" s="3">
        <v>0.32890448390419</v>
      </c>
      <c r="J1881" s="3">
        <v>13.800803930326</v>
      </c>
      <c r="K1881" s="3">
        <v>0.0598981731057158</v>
      </c>
      <c r="L1881" s="3">
        <v>7.96812749003984</v>
      </c>
      <c r="M1881" s="3">
        <v>0.169351509871527</v>
      </c>
      <c r="N1881" s="3">
        <v>13.4016028495102</v>
      </c>
      <c r="O1881" s="3">
        <v>0.69982469432629</v>
      </c>
      <c r="P1881" s="3">
        <v>46.6879853814527</v>
      </c>
      <c r="Q1881" s="3">
        <v>1.2961155979169</v>
      </c>
      <c r="R1881" s="3">
        <v>27.2332206663448</v>
      </c>
      <c r="S1881" s="3">
        <v>1.87084800443788</v>
      </c>
      <c r="T1881" s="3">
        <v>51.9774011299435</v>
      </c>
      <c r="U1881" s="3">
        <v>5.96557224770197</v>
      </c>
      <c r="V1881" s="3">
        <v>56.656346749226</v>
      </c>
      <c r="W1881" s="3">
        <v>13.3177924843726</v>
      </c>
      <c r="X1881" s="3">
        <v>55.1240560949299</v>
      </c>
      <c r="Y1881" s="3"/>
      <c r="Z1881" s="3"/>
      <c r="AA1881" s="3">
        <v>0.0282294917736672</v>
      </c>
      <c r="AB1881" s="3">
        <v>0.504726709023727</v>
      </c>
      <c r="AC1881" s="3">
        <v>-1.98995687012886</v>
      </c>
      <c r="AD1881" s="3">
        <v>2.13455543805809</v>
      </c>
      <c r="AE1881" s="5">
        <v>3</v>
      </c>
      <c r="AF1881" s="3">
        <v>0.340897109209911</v>
      </c>
      <c r="AG1881" s="3">
        <v>2.34463895255645</v>
      </c>
      <c r="AH1881" s="3">
        <v>3.22759759977984</v>
      </c>
      <c r="AI1881" s="3">
        <v>4.37345016704971</v>
      </c>
      <c r="AJ1881" s="3">
        <v>3.51325087565355</v>
      </c>
      <c r="AK1881" s="3"/>
      <c r="AL1881" s="3"/>
      <c r="AM1881" s="3">
        <v>1</v>
      </c>
      <c r="AN1881" s="5" t="s">
        <v>51</v>
      </c>
      <c r="AO1881" s="1"/>
      <c r="AP1881" s="1"/>
      <c r="AQ1881" s="1"/>
    </row>
    <row r="1882" spans="1:43">
      <c r="A1882" s="1" t="s">
        <v>5100</v>
      </c>
      <c r="B1882" s="1" t="s">
        <v>5101</v>
      </c>
      <c r="C1882" s="3">
        <v>4.25479452054795</v>
      </c>
      <c r="D1882" s="4">
        <v>42684</v>
      </c>
      <c r="E1882" s="3">
        <v>0.4592660657</v>
      </c>
      <c r="F1882" s="5" t="s">
        <v>5102</v>
      </c>
      <c r="G1882" s="5">
        <v>20</v>
      </c>
      <c r="H1882" s="5" t="s">
        <v>93</v>
      </c>
      <c r="I1882" s="3">
        <v>1.88067444876783</v>
      </c>
      <c r="J1882" s="3">
        <v>82.05</v>
      </c>
      <c r="K1882" s="3">
        <v>0.191326530612236</v>
      </c>
      <c r="L1882" s="3">
        <v>90.8325074331021</v>
      </c>
      <c r="M1882" s="3">
        <v>0.834403080872903</v>
      </c>
      <c r="N1882" s="3">
        <v>75.8982035928144</v>
      </c>
      <c r="O1882" s="3">
        <v>6.50847457627118</v>
      </c>
      <c r="P1882" s="3">
        <v>63.1287726358149</v>
      </c>
      <c r="Q1882" s="3">
        <v>6.58073270013568</v>
      </c>
      <c r="R1882" s="3">
        <v>78.2765737874097</v>
      </c>
      <c r="S1882" s="3">
        <v>35.197934595525</v>
      </c>
      <c r="T1882" s="3">
        <v>57.2260455267337</v>
      </c>
      <c r="U1882" s="3">
        <v>99.8403471065056</v>
      </c>
      <c r="V1882" s="3">
        <v>40.9191583610188</v>
      </c>
      <c r="W1882" s="3">
        <v>86.1258134815493</v>
      </c>
      <c r="X1882" s="3">
        <v>37.6404494382022</v>
      </c>
      <c r="Y1882" s="3"/>
      <c r="Z1882" s="3"/>
      <c r="AA1882" s="3">
        <v>0.25523780038964</v>
      </c>
      <c r="AB1882" s="3">
        <v>0.257036891749061</v>
      </c>
      <c r="AC1882" s="3">
        <v>-25.0717703349282</v>
      </c>
      <c r="AD1882" s="3">
        <v>0.915858120952077</v>
      </c>
      <c r="AE1882" s="5">
        <v>3</v>
      </c>
      <c r="AF1882" s="3">
        <v>1.72697985808141</v>
      </c>
      <c r="AG1882" s="3">
        <v>32.9807057626859</v>
      </c>
      <c r="AH1882" s="3">
        <v>46.1433167703686</v>
      </c>
      <c r="AI1882" s="3">
        <v>21.3240753034286</v>
      </c>
      <c r="AJ1882" s="3">
        <v>21.2321675961246</v>
      </c>
      <c r="AK1882" s="3"/>
      <c r="AL1882" s="3"/>
      <c r="AM1882" s="3"/>
      <c r="AN1882" s="5" t="s">
        <v>46</v>
      </c>
      <c r="AO1882" s="1"/>
      <c r="AP1882" s="1"/>
      <c r="AQ1882" s="1"/>
    </row>
    <row r="1883" spans="1:43">
      <c r="A1883" s="1" t="s">
        <v>5103</v>
      </c>
      <c r="B1883" s="1" t="s">
        <v>5104</v>
      </c>
      <c r="C1883" s="3">
        <v>3.64383561643836</v>
      </c>
      <c r="D1883" s="4">
        <v>42907</v>
      </c>
      <c r="E1883" s="3">
        <v>29.3689838158</v>
      </c>
      <c r="F1883" s="5" t="s">
        <v>3688</v>
      </c>
      <c r="G1883" s="5">
        <v>549</v>
      </c>
      <c r="H1883" s="5" t="s">
        <v>50</v>
      </c>
      <c r="I1883" s="3">
        <v>0.193091685840309</v>
      </c>
      <c r="J1883" s="3">
        <v>37.248771773113</v>
      </c>
      <c r="K1883" s="3">
        <v>0.0476867455252562</v>
      </c>
      <c r="L1883" s="3">
        <v>16.688800354139</v>
      </c>
      <c r="M1883" s="3">
        <v>0.111249443584686</v>
      </c>
      <c r="N1883" s="3">
        <v>18.6108637577916</v>
      </c>
      <c r="O1883" s="3">
        <v>0.64333511978298</v>
      </c>
      <c r="P1883" s="3">
        <v>55.5961626313385</v>
      </c>
      <c r="Q1883" s="3">
        <v>1.04187218548807</v>
      </c>
      <c r="R1883" s="3">
        <v>59.2950265572187</v>
      </c>
      <c r="S1883" s="3">
        <v>1.58985994576625</v>
      </c>
      <c r="T1883" s="3">
        <v>64.3502824858757</v>
      </c>
      <c r="U1883" s="3">
        <v>7.55466557695867</v>
      </c>
      <c r="V1883" s="3">
        <v>21.671826625387</v>
      </c>
      <c r="W1883" s="3">
        <v>19.6800575948062</v>
      </c>
      <c r="X1883" s="3">
        <v>4.74649406688242</v>
      </c>
      <c r="Y1883" s="3"/>
      <c r="Z1883" s="3"/>
      <c r="AA1883" s="3">
        <v>0.00883238786459792</v>
      </c>
      <c r="AB1883" s="3">
        <v>0.410882912562084</v>
      </c>
      <c r="AC1883" s="3">
        <v>-3.88644812436634</v>
      </c>
      <c r="AD1883" s="3">
        <v>1.58492799141346</v>
      </c>
      <c r="AE1883" s="5">
        <v>5</v>
      </c>
      <c r="AF1883" s="3">
        <v>0.49208048539431</v>
      </c>
      <c r="AG1883" s="3">
        <v>3.16064302431562</v>
      </c>
      <c r="AH1883" s="3">
        <v>3.42897873201229</v>
      </c>
      <c r="AI1883" s="3">
        <v>5.99990923602491</v>
      </c>
      <c r="AJ1883" s="3"/>
      <c r="AK1883" s="3"/>
      <c r="AL1883" s="3"/>
      <c r="AM1883" s="3">
        <v>1000</v>
      </c>
      <c r="AN1883" s="5" t="s">
        <v>56</v>
      </c>
      <c r="AO1883" s="1"/>
      <c r="AP1883" s="1"/>
      <c r="AQ1883" s="1"/>
    </row>
    <row r="1884" spans="1:43">
      <c r="A1884" s="1" t="s">
        <v>5105</v>
      </c>
      <c r="B1884" s="1" t="s">
        <v>5106</v>
      </c>
      <c r="C1884" s="3">
        <v>3.96986301369863</v>
      </c>
      <c r="D1884" s="4">
        <v>42788</v>
      </c>
      <c r="E1884" s="3">
        <v>3.7710863188</v>
      </c>
      <c r="F1884" s="5" t="s">
        <v>5107</v>
      </c>
      <c r="G1884" s="5">
        <v>696</v>
      </c>
      <c r="H1884" s="5" t="s">
        <v>93</v>
      </c>
      <c r="I1884" s="3">
        <v>7.34664764621969</v>
      </c>
      <c r="J1884" s="3">
        <v>42.15</v>
      </c>
      <c r="K1884" s="3">
        <v>1.5519568151147</v>
      </c>
      <c r="L1884" s="3">
        <v>52.4281466798811</v>
      </c>
      <c r="M1884" s="3">
        <v>3.43642611683848</v>
      </c>
      <c r="N1884" s="3">
        <v>39.4211576846307</v>
      </c>
      <c r="O1884" s="3">
        <v>11.7297698589458</v>
      </c>
      <c r="P1884" s="3">
        <v>46.4788732394366</v>
      </c>
      <c r="Q1884" s="3">
        <v>15.2373660030628</v>
      </c>
      <c r="R1884" s="3">
        <v>46.8008255933953</v>
      </c>
      <c r="S1884" s="3">
        <v>38.7096774193548</v>
      </c>
      <c r="T1884" s="3">
        <v>53.9438856537851</v>
      </c>
      <c r="U1884" s="3">
        <v>71.2172923777019</v>
      </c>
      <c r="V1884" s="3">
        <v>54.4296788482835</v>
      </c>
      <c r="W1884" s="3">
        <v>45.8333333333333</v>
      </c>
      <c r="X1884" s="3">
        <v>62.9837702871411</v>
      </c>
      <c r="Y1884" s="3"/>
      <c r="Z1884" s="3"/>
      <c r="AA1884" s="3">
        <v>0.246477423906184</v>
      </c>
      <c r="AB1884" s="3">
        <v>0.134252505045198</v>
      </c>
      <c r="AC1884" s="3">
        <v>-26.5070921985816</v>
      </c>
      <c r="AD1884" s="3">
        <v>0.504602182622571</v>
      </c>
      <c r="AE1884" s="5">
        <v>7</v>
      </c>
      <c r="AF1884" s="3">
        <v>0.952918343909341</v>
      </c>
      <c r="AG1884" s="3">
        <v>29.2124315496486</v>
      </c>
      <c r="AH1884" s="3">
        <v>33.7385315814837</v>
      </c>
      <c r="AI1884" s="3">
        <v>12.7712186020425</v>
      </c>
      <c r="AJ1884" s="3"/>
      <c r="AK1884" s="3"/>
      <c r="AL1884" s="3"/>
      <c r="AM1884" s="3"/>
      <c r="AN1884" s="5" t="s">
        <v>46</v>
      </c>
      <c r="AO1884" s="1"/>
      <c r="AP1884" s="1"/>
      <c r="AQ1884" s="1"/>
    </row>
    <row r="1885" spans="1:43">
      <c r="A1885" s="1" t="s">
        <v>5108</v>
      </c>
      <c r="B1885" s="1" t="s">
        <v>5109</v>
      </c>
      <c r="C1885" s="3">
        <v>4.12054794520548</v>
      </c>
      <c r="D1885" s="4">
        <v>42733</v>
      </c>
      <c r="E1885" s="3">
        <v>0.5091935605</v>
      </c>
      <c r="F1885" s="5" t="s">
        <v>5110</v>
      </c>
      <c r="G1885" s="5">
        <v>414</v>
      </c>
      <c r="H1885" s="5" t="s">
        <v>93</v>
      </c>
      <c r="I1885" s="3">
        <v>1.36994425335074</v>
      </c>
      <c r="J1885" s="3">
        <v>85.9</v>
      </c>
      <c r="K1885" s="3">
        <v>1.15398271984851</v>
      </c>
      <c r="L1885" s="3">
        <v>63.1813676907829</v>
      </c>
      <c r="M1885" s="3">
        <v>-2.68716196982635</v>
      </c>
      <c r="N1885" s="3">
        <v>94.2115768463074</v>
      </c>
      <c r="O1885" s="3">
        <v>10.2205313386639</v>
      </c>
      <c r="P1885" s="3">
        <v>49.3963782696177</v>
      </c>
      <c r="Q1885" s="3">
        <v>21.8231059796166</v>
      </c>
      <c r="R1885" s="3">
        <v>32.9205366357069</v>
      </c>
      <c r="S1885" s="3">
        <v>70.1981479637559</v>
      </c>
      <c r="T1885" s="3">
        <v>22.2339862361038</v>
      </c>
      <c r="U1885" s="3">
        <v>101.212477928193</v>
      </c>
      <c r="V1885" s="3">
        <v>40.4761904761905</v>
      </c>
      <c r="W1885" s="3">
        <v>72.7263540824576</v>
      </c>
      <c r="X1885" s="3">
        <v>43.8826466916355</v>
      </c>
      <c r="Y1885" s="3"/>
      <c r="Z1885" s="3"/>
      <c r="AA1885" s="3">
        <v>0.314282891774675</v>
      </c>
      <c r="AB1885" s="3">
        <v>0.177565081140689</v>
      </c>
      <c r="AC1885" s="3">
        <v>-24.2877697841727</v>
      </c>
      <c r="AD1885" s="3">
        <v>0.821117188690679</v>
      </c>
      <c r="AE1885" s="5">
        <v>5</v>
      </c>
      <c r="AF1885" s="3">
        <v>1.61578654102124</v>
      </c>
      <c r="AG1885" s="3">
        <v>64.7373139363031</v>
      </c>
      <c r="AH1885" s="3">
        <v>43.5399904226319</v>
      </c>
      <c r="AI1885" s="3">
        <v>18.1222678719794</v>
      </c>
      <c r="AJ1885" s="3">
        <v>14.8492376245314</v>
      </c>
      <c r="AK1885" s="3"/>
      <c r="AL1885" s="3"/>
      <c r="AM1885" s="3"/>
      <c r="AN1885" s="5" t="s">
        <v>46</v>
      </c>
      <c r="AO1885" s="1"/>
      <c r="AP1885" s="1"/>
      <c r="AQ1885" s="1"/>
    </row>
    <row r="1886" spans="1:43">
      <c r="A1886" s="1" t="s">
        <v>5111</v>
      </c>
      <c r="B1886" s="1" t="s">
        <v>5112</v>
      </c>
      <c r="C1886" s="3">
        <v>4.25205479452055</v>
      </c>
      <c r="D1886" s="4">
        <v>42685</v>
      </c>
      <c r="E1886" s="3">
        <v>10.8722138809</v>
      </c>
      <c r="F1886" s="5" t="s">
        <v>4222</v>
      </c>
      <c r="G1886" s="5">
        <v>1553</v>
      </c>
      <c r="H1886" s="5" t="s">
        <v>50</v>
      </c>
      <c r="I1886" s="3">
        <v>-0.498246909023817</v>
      </c>
      <c r="J1886" s="3">
        <v>95.4443948191157</v>
      </c>
      <c r="K1886" s="3">
        <v>-0.240518038852904</v>
      </c>
      <c r="L1886" s="3">
        <v>96.8127490039841</v>
      </c>
      <c r="M1886" s="3">
        <v>-0.67237726812195</v>
      </c>
      <c r="N1886" s="3">
        <v>95.0578806767587</v>
      </c>
      <c r="O1886" s="3">
        <v>-1.27254417284629</v>
      </c>
      <c r="P1886" s="3">
        <v>96.7108268615806</v>
      </c>
      <c r="Q1886" s="3">
        <v>-2.28343602754621</v>
      </c>
      <c r="R1886" s="3">
        <v>98.4548527281507</v>
      </c>
      <c r="S1886" s="3">
        <v>-0.791168353265856</v>
      </c>
      <c r="T1886" s="3">
        <v>96.3276836158192</v>
      </c>
      <c r="U1886" s="3">
        <v>5.16759536378005</v>
      </c>
      <c r="V1886" s="3">
        <v>76.625386996904</v>
      </c>
      <c r="W1886" s="3">
        <v>13.3459289733315</v>
      </c>
      <c r="X1886" s="3">
        <v>54.6925566343042</v>
      </c>
      <c r="Y1886" s="3"/>
      <c r="Z1886" s="3"/>
      <c r="AA1886" s="3">
        <v>-0.132918611218836</v>
      </c>
      <c r="AB1886" s="3">
        <v>0.333786229735234</v>
      </c>
      <c r="AC1886" s="3">
        <v>-3.29118464711685</v>
      </c>
      <c r="AD1886" s="3">
        <v>1.29323796925479</v>
      </c>
      <c r="AE1886" s="5">
        <v>4</v>
      </c>
      <c r="AF1886" s="3">
        <v>0.357608631611214</v>
      </c>
      <c r="AG1886" s="3">
        <v>0.027170531648002</v>
      </c>
      <c r="AH1886" s="3">
        <v>3.1171343382917</v>
      </c>
      <c r="AI1886" s="3">
        <v>4.42396790839845</v>
      </c>
      <c r="AJ1886" s="3">
        <v>4.19221979514015</v>
      </c>
      <c r="AK1886" s="3"/>
      <c r="AL1886" s="3"/>
      <c r="AM1886" s="3"/>
      <c r="AN1886" s="5" t="s">
        <v>51</v>
      </c>
      <c r="AO1886" s="1"/>
      <c r="AP1886" s="1"/>
      <c r="AQ1886" s="1"/>
    </row>
    <row r="1887" spans="1:43">
      <c r="A1887" s="1" t="s">
        <v>5113</v>
      </c>
      <c r="B1887" s="1" t="s">
        <v>5114</v>
      </c>
      <c r="C1887" s="3">
        <v>4.12054794520548</v>
      </c>
      <c r="D1887" s="4">
        <v>42733</v>
      </c>
      <c r="E1887" s="3">
        <v>28.9121007182</v>
      </c>
      <c r="F1887" s="5" t="s">
        <v>5115</v>
      </c>
      <c r="G1887" s="5">
        <v>1505</v>
      </c>
      <c r="H1887" s="5" t="s">
        <v>50</v>
      </c>
      <c r="I1887" s="3">
        <v>0.072933549432749</v>
      </c>
      <c r="J1887" s="3">
        <v>59.1335417597142</v>
      </c>
      <c r="K1887" s="3">
        <v>-0.0809126952018683</v>
      </c>
      <c r="L1887" s="3">
        <v>88.0035413899956</v>
      </c>
      <c r="M1887" s="3">
        <v>-0.161694558978091</v>
      </c>
      <c r="N1887" s="3">
        <v>65.8949243098842</v>
      </c>
      <c r="O1887" s="3">
        <v>0.0161982667854702</v>
      </c>
      <c r="P1887" s="3">
        <v>87.3915029693924</v>
      </c>
      <c r="Q1887" s="3">
        <v>0.791707476330398</v>
      </c>
      <c r="R1887" s="3">
        <v>77.1125060357315</v>
      </c>
      <c r="S1887" s="3">
        <v>2.37937323826896</v>
      </c>
      <c r="T1887" s="3">
        <v>27.2316384180791</v>
      </c>
      <c r="U1887" s="3">
        <v>10.1409204423832</v>
      </c>
      <c r="V1887" s="3">
        <v>5.65015479876161</v>
      </c>
      <c r="W1887" s="3">
        <v>19.5681642137878</v>
      </c>
      <c r="X1887" s="3">
        <v>5.17799352750809</v>
      </c>
      <c r="Y1887" s="3"/>
      <c r="Z1887" s="3"/>
      <c r="AA1887" s="3">
        <v>0.0613750361055232</v>
      </c>
      <c r="AB1887" s="3">
        <v>0.679499322815609</v>
      </c>
      <c r="AC1887" s="3">
        <v>-2.07911981231292</v>
      </c>
      <c r="AD1887" s="3">
        <v>2.94677880104652</v>
      </c>
      <c r="AE1887" s="5">
        <v>2</v>
      </c>
      <c r="AF1887" s="3">
        <v>0.50409198624586</v>
      </c>
      <c r="AG1887" s="3">
        <v>3.22443355728694</v>
      </c>
      <c r="AH1887" s="3">
        <v>5.26605169023511</v>
      </c>
      <c r="AI1887" s="3">
        <v>6.27393132026841</v>
      </c>
      <c r="AJ1887" s="3">
        <v>5.34716600483656</v>
      </c>
      <c r="AK1887" s="3"/>
      <c r="AL1887" s="3"/>
      <c r="AM1887" s="3"/>
      <c r="AN1887" s="5" t="s">
        <v>51</v>
      </c>
      <c r="AO1887" s="1"/>
      <c r="AP1887" s="1"/>
      <c r="AQ1887" s="1"/>
    </row>
    <row r="1888" spans="1:43">
      <c r="A1888" s="1" t="s">
        <v>5116</v>
      </c>
      <c r="B1888" s="1" t="s">
        <v>5117</v>
      </c>
      <c r="C1888" s="3">
        <v>4.2</v>
      </c>
      <c r="D1888" s="4">
        <v>42704</v>
      </c>
      <c r="E1888" s="3">
        <v>8.8593859204</v>
      </c>
      <c r="F1888" s="5" t="s">
        <v>2143</v>
      </c>
      <c r="G1888" s="5">
        <v>1534</v>
      </c>
      <c r="H1888" s="5" t="s">
        <v>93</v>
      </c>
      <c r="I1888" s="3">
        <v>2.01651754989676</v>
      </c>
      <c r="J1888" s="3">
        <v>80.7</v>
      </c>
      <c r="K1888" s="3">
        <v>0.795593635250921</v>
      </c>
      <c r="L1888" s="3">
        <v>75.2229930624381</v>
      </c>
      <c r="M1888" s="3">
        <v>0.522175505221758</v>
      </c>
      <c r="N1888" s="3">
        <v>79.5409181636727</v>
      </c>
      <c r="O1888" s="3">
        <v>3.96997965911482</v>
      </c>
      <c r="P1888" s="3">
        <v>80.9859154929577</v>
      </c>
      <c r="Q1888" s="3">
        <v>6.61727684672372</v>
      </c>
      <c r="R1888" s="3">
        <v>78.0185758513932</v>
      </c>
      <c r="S1888" s="3">
        <v>22.1105527638191</v>
      </c>
      <c r="T1888" s="3">
        <v>73.1604023292748</v>
      </c>
      <c r="U1888" s="3">
        <v>47.1996027805363</v>
      </c>
      <c r="V1888" s="3">
        <v>68.4385382059801</v>
      </c>
      <c r="W1888" s="3">
        <v>48.8103604055818</v>
      </c>
      <c r="X1888" s="3">
        <v>60.2996254681648</v>
      </c>
      <c r="Y1888" s="3"/>
      <c r="Z1888" s="3"/>
      <c r="AA1888" s="3">
        <v>0.322609853786137</v>
      </c>
      <c r="AB1888" s="3">
        <v>0.266071825158981</v>
      </c>
      <c r="AC1888" s="3">
        <v>-9.47348193697155</v>
      </c>
      <c r="AD1888" s="3">
        <v>1.4926320616236</v>
      </c>
      <c r="AE1888" s="5">
        <v>5</v>
      </c>
      <c r="AF1888" s="3">
        <v>1.08110548668018</v>
      </c>
      <c r="AG1888" s="3">
        <v>20.7683623913346</v>
      </c>
      <c r="AH1888" s="3">
        <v>23.4159251987331</v>
      </c>
      <c r="AI1888" s="3">
        <v>12.6554651383429</v>
      </c>
      <c r="AJ1888" s="3">
        <v>10.7693048183202</v>
      </c>
      <c r="AK1888" s="3"/>
      <c r="AL1888" s="3"/>
      <c r="AM1888" s="3"/>
      <c r="AN1888" s="5" t="s">
        <v>51</v>
      </c>
      <c r="AO1888" s="1"/>
      <c r="AP1888" s="1"/>
      <c r="AQ1888" s="1"/>
    </row>
    <row r="1889" spans="1:43">
      <c r="A1889" s="1" t="s">
        <v>5118</v>
      </c>
      <c r="B1889" s="1" t="s">
        <v>5119</v>
      </c>
      <c r="C1889" s="3">
        <v>4.12602739726027</v>
      </c>
      <c r="D1889" s="4">
        <v>42731</v>
      </c>
      <c r="E1889" s="3">
        <v>0.1677201616</v>
      </c>
      <c r="F1889" s="5" t="s">
        <v>3034</v>
      </c>
      <c r="G1889" s="5">
        <v>219</v>
      </c>
      <c r="H1889" s="5" t="s">
        <v>50</v>
      </c>
      <c r="I1889" s="3">
        <v>-0.221815025556946</v>
      </c>
      <c r="J1889" s="3">
        <v>89.0129522108084</v>
      </c>
      <c r="K1889" s="3">
        <v>-0.0386473429951546</v>
      </c>
      <c r="L1889" s="3">
        <v>74.8561310314298</v>
      </c>
      <c r="M1889" s="3">
        <v>-0.250674893945224</v>
      </c>
      <c r="N1889" s="3">
        <v>79.5191451469279</v>
      </c>
      <c r="O1889" s="3">
        <v>0.222803448609898</v>
      </c>
      <c r="P1889" s="3">
        <v>81.4070351758794</v>
      </c>
      <c r="Q1889" s="3">
        <v>0.649335081364352</v>
      </c>
      <c r="R1889" s="3">
        <v>82.2790922259778</v>
      </c>
      <c r="S1889" s="3">
        <v>0.779049772622655</v>
      </c>
      <c r="T1889" s="3">
        <v>86.3841807909605</v>
      </c>
      <c r="U1889" s="3">
        <v>4.58185113488728</v>
      </c>
      <c r="V1889" s="3">
        <v>85.5263157894737</v>
      </c>
      <c r="W1889" s="3">
        <v>10.5932738337206</v>
      </c>
      <c r="X1889" s="3">
        <v>82.2006472491909</v>
      </c>
      <c r="Y1889" s="3"/>
      <c r="Z1889" s="3"/>
      <c r="AA1889" s="3">
        <v>-0.086405019726871</v>
      </c>
      <c r="AB1889" s="3">
        <v>0.454470227778299</v>
      </c>
      <c r="AC1889" s="3">
        <v>-1.50717268930452</v>
      </c>
      <c r="AD1889" s="3">
        <v>2.26048048012183</v>
      </c>
      <c r="AE1889" s="5">
        <v>3</v>
      </c>
      <c r="AF1889" s="3">
        <v>0.265691122083532</v>
      </c>
      <c r="AG1889" s="3">
        <v>1.23294705694028</v>
      </c>
      <c r="AH1889" s="3">
        <v>2.3935994936239</v>
      </c>
      <c r="AI1889" s="3">
        <v>3.13112866666045</v>
      </c>
      <c r="AJ1889" s="3">
        <v>2.25789908249105</v>
      </c>
      <c r="AK1889" s="3"/>
      <c r="AL1889" s="3"/>
      <c r="AM1889" s="3"/>
      <c r="AN1889" s="5" t="s">
        <v>46</v>
      </c>
      <c r="AO1889" s="1"/>
      <c r="AP1889" s="1"/>
      <c r="AQ1889" s="1"/>
    </row>
    <row r="1890" spans="1:43">
      <c r="A1890" s="1" t="s">
        <v>5120</v>
      </c>
      <c r="B1890" s="1" t="s">
        <v>5121</v>
      </c>
      <c r="C1890" s="3">
        <v>4.20547945205479</v>
      </c>
      <c r="D1890" s="4">
        <v>42702</v>
      </c>
      <c r="E1890" s="3">
        <v>15.4101264136</v>
      </c>
      <c r="F1890" s="5" t="s">
        <v>5122</v>
      </c>
      <c r="G1890" s="5">
        <v>1536</v>
      </c>
      <c r="H1890" s="5" t="s">
        <v>50</v>
      </c>
      <c r="I1890" s="3">
        <v>0.307721896336179</v>
      </c>
      <c r="J1890" s="3">
        <v>16.9718624385887</v>
      </c>
      <c r="K1890" s="3">
        <v>0.0191772940837903</v>
      </c>
      <c r="L1890" s="3">
        <v>35.3253652058433</v>
      </c>
      <c r="M1890" s="3">
        <v>0.124784027644451</v>
      </c>
      <c r="N1890" s="3">
        <v>17.5422974176313</v>
      </c>
      <c r="O1890" s="3">
        <v>0.784476028474962</v>
      </c>
      <c r="P1890" s="3">
        <v>33.074463225217</v>
      </c>
      <c r="Q1890" s="3">
        <v>1.55041786729145</v>
      </c>
      <c r="R1890" s="3">
        <v>12.0231772090777</v>
      </c>
      <c r="S1890" s="3">
        <v>2.81239473459068</v>
      </c>
      <c r="T1890" s="3">
        <v>16.2146892655367</v>
      </c>
      <c r="U1890" s="3">
        <v>6.85621844391883</v>
      </c>
      <c r="V1890" s="3">
        <v>33.8235294117647</v>
      </c>
      <c r="W1890" s="3">
        <v>14.4504111384697</v>
      </c>
      <c r="X1890" s="3">
        <v>38.5113268608414</v>
      </c>
      <c r="Y1890" s="3"/>
      <c r="Z1890" s="3"/>
      <c r="AA1890" s="3">
        <v>0.227304726123304</v>
      </c>
      <c r="AB1890" s="3">
        <v>1.16698607678428</v>
      </c>
      <c r="AC1890" s="3">
        <v>-0.51445762617805</v>
      </c>
      <c r="AD1890" s="3">
        <v>8.92825923801521</v>
      </c>
      <c r="AE1890" s="5">
        <v>1</v>
      </c>
      <c r="AF1890" s="3">
        <v>0.374378346030853</v>
      </c>
      <c r="AG1890" s="3">
        <v>2.93755226709007</v>
      </c>
      <c r="AH1890" s="3">
        <v>3.4692415560815</v>
      </c>
      <c r="AI1890" s="3">
        <v>4.79122562235987</v>
      </c>
      <c r="AJ1890" s="3">
        <v>4.25666635117781</v>
      </c>
      <c r="AK1890" s="3"/>
      <c r="AL1890" s="3"/>
      <c r="AM1890" s="3"/>
      <c r="AN1890" s="5" t="s">
        <v>46</v>
      </c>
      <c r="AO1890" s="1"/>
      <c r="AP1890" s="1"/>
      <c r="AQ1890" s="1"/>
    </row>
    <row r="1891" spans="1:43">
      <c r="A1891" s="1" t="s">
        <v>5123</v>
      </c>
      <c r="B1891" s="1" t="s">
        <v>5124</v>
      </c>
      <c r="C1891" s="3">
        <v>3.95616438356164</v>
      </c>
      <c r="D1891" s="4">
        <v>42793</v>
      </c>
      <c r="E1891" s="3">
        <v>0.363325613</v>
      </c>
      <c r="F1891" s="5" t="s">
        <v>5125</v>
      </c>
      <c r="G1891" s="5">
        <v>751</v>
      </c>
      <c r="H1891" s="5" t="s">
        <v>93</v>
      </c>
      <c r="I1891" s="3">
        <v>3.20005069387238</v>
      </c>
      <c r="J1891" s="3">
        <v>66.65</v>
      </c>
      <c r="K1891" s="3">
        <v>4.47110141766631</v>
      </c>
      <c r="L1891" s="3">
        <v>7.82953419226957</v>
      </c>
      <c r="M1891" s="3">
        <v>-3.45032013279583</v>
      </c>
      <c r="N1891" s="3">
        <v>95.7085828343313</v>
      </c>
      <c r="O1891" s="3">
        <v>19.6268547083884</v>
      </c>
      <c r="P1891" s="3">
        <v>24.1951710261569</v>
      </c>
      <c r="Q1891" s="3">
        <v>21.0945051676705</v>
      </c>
      <c r="R1891" s="3">
        <v>34.6233230134159</v>
      </c>
      <c r="S1891" s="3">
        <v>68.6794407042983</v>
      </c>
      <c r="T1891" s="3">
        <v>23.928004235045</v>
      </c>
      <c r="U1891" s="3">
        <v>129.671414469045</v>
      </c>
      <c r="V1891" s="3">
        <v>28.516057585825</v>
      </c>
      <c r="W1891" s="3">
        <v>77.6008724100327</v>
      </c>
      <c r="X1891" s="3">
        <v>41.4481897627965</v>
      </c>
      <c r="Y1891" s="3"/>
      <c r="Z1891" s="3"/>
      <c r="AA1891" s="3">
        <v>0.259859885788998</v>
      </c>
      <c r="AB1891" s="3">
        <v>0.153793648696385</v>
      </c>
      <c r="AC1891" s="3">
        <v>-40.4895231213873</v>
      </c>
      <c r="AD1891" s="3">
        <v>0.520107724405493</v>
      </c>
      <c r="AE1891" s="5">
        <v>7</v>
      </c>
      <c r="AF1891" s="3">
        <v>1.32005602289805</v>
      </c>
      <c r="AG1891" s="3">
        <v>69.275802337339</v>
      </c>
      <c r="AH1891" s="3">
        <v>54.5002580683429</v>
      </c>
      <c r="AI1891" s="3">
        <v>17.42401482948</v>
      </c>
      <c r="AJ1891" s="3"/>
      <c r="AK1891" s="3"/>
      <c r="AL1891" s="3"/>
      <c r="AM1891" s="3"/>
      <c r="AN1891" s="5" t="s">
        <v>46</v>
      </c>
      <c r="AO1891" s="1"/>
      <c r="AP1891" s="1"/>
      <c r="AQ1891" s="1"/>
    </row>
    <row r="1892" spans="1:43">
      <c r="A1892" s="1" t="s">
        <v>5126</v>
      </c>
      <c r="B1892" s="1" t="s">
        <v>5127</v>
      </c>
      <c r="C1892" s="3">
        <v>4.27123287671233</v>
      </c>
      <c r="D1892" s="4">
        <v>42678</v>
      </c>
      <c r="E1892" s="3">
        <v>48.038796853</v>
      </c>
      <c r="F1892" s="5" t="s">
        <v>3742</v>
      </c>
      <c r="G1892" s="5">
        <v>720</v>
      </c>
      <c r="H1892" s="5" t="s">
        <v>50</v>
      </c>
      <c r="I1892" s="3">
        <v>-0.0780640124902315</v>
      </c>
      <c r="J1892" s="3">
        <v>76.9539973202322</v>
      </c>
      <c r="K1892" s="3">
        <v>-0.00976467141880789</v>
      </c>
      <c r="L1892" s="3">
        <v>58.6985391766268</v>
      </c>
      <c r="M1892" s="3">
        <v>-0.224106011887369</v>
      </c>
      <c r="N1892" s="3">
        <v>76.2243989314337</v>
      </c>
      <c r="O1892" s="3">
        <v>0.790694069601393</v>
      </c>
      <c r="P1892" s="3">
        <v>31.7039744175423</v>
      </c>
      <c r="Q1892" s="3">
        <v>1.1449552189116</v>
      </c>
      <c r="R1892" s="3">
        <v>47.3684210526316</v>
      </c>
      <c r="S1892" s="3">
        <v>1.31519556812093</v>
      </c>
      <c r="T1892" s="3">
        <v>73.2203389830509</v>
      </c>
      <c r="U1892" s="3">
        <v>5.62777511443817</v>
      </c>
      <c r="V1892" s="3">
        <v>66.4860681114551</v>
      </c>
      <c r="W1892" s="3">
        <v>9.80312581100686</v>
      </c>
      <c r="X1892" s="3">
        <v>86.9471413160734</v>
      </c>
      <c r="Y1892" s="3"/>
      <c r="Z1892" s="3"/>
      <c r="AA1892" s="3">
        <v>-0.007388025242806</v>
      </c>
      <c r="AB1892" s="3">
        <v>0.175766357216324</v>
      </c>
      <c r="AC1892" s="3">
        <v>-2.77071616673755</v>
      </c>
      <c r="AD1892" s="3">
        <v>1.14068957010491</v>
      </c>
      <c r="AE1892" s="5">
        <v>4</v>
      </c>
      <c r="AF1892" s="3">
        <v>0.259162415925904</v>
      </c>
      <c r="AG1892" s="3">
        <v>2.14758581068784</v>
      </c>
      <c r="AH1892" s="3">
        <v>2.79965042775248</v>
      </c>
      <c r="AI1892" s="3">
        <v>3.25964892985677</v>
      </c>
      <c r="AJ1892" s="3">
        <v>3.06205168096008</v>
      </c>
      <c r="AK1892" s="3"/>
      <c r="AL1892" s="3"/>
      <c r="AM1892" s="3"/>
      <c r="AN1892" s="5" t="s">
        <v>46</v>
      </c>
      <c r="AO1892" s="1"/>
      <c r="AP1892" s="1"/>
      <c r="AQ1892" s="1"/>
    </row>
    <row r="1893" spans="1:43">
      <c r="A1893" s="1" t="s">
        <v>5128</v>
      </c>
      <c r="B1893" s="1" t="s">
        <v>5129</v>
      </c>
      <c r="C1893" s="3">
        <v>4.18082191780822</v>
      </c>
      <c r="D1893" s="4">
        <v>42711</v>
      </c>
      <c r="E1893" s="3">
        <v>10.2022583822</v>
      </c>
      <c r="F1893" s="5" t="s">
        <v>2482</v>
      </c>
      <c r="G1893" s="5">
        <v>223</v>
      </c>
      <c r="H1893" s="5" t="s">
        <v>50</v>
      </c>
      <c r="I1893" s="3">
        <v>-0.0377572210685257</v>
      </c>
      <c r="J1893" s="3">
        <v>73.1576596694953</v>
      </c>
      <c r="K1893" s="3">
        <v>-0.0188821752265843</v>
      </c>
      <c r="L1893" s="3">
        <v>62.6383355467021</v>
      </c>
      <c r="M1893" s="3">
        <v>-0.235515779557254</v>
      </c>
      <c r="N1893" s="3">
        <v>77.8717720391808</v>
      </c>
      <c r="O1893" s="3">
        <v>0.809138505473572</v>
      </c>
      <c r="P1893" s="3">
        <v>28.5975331201462</v>
      </c>
      <c r="Q1893" s="3">
        <v>1.19445771619684</v>
      </c>
      <c r="R1893" s="3">
        <v>40.9464027040077</v>
      </c>
      <c r="S1893" s="3">
        <v>2.29907264296753</v>
      </c>
      <c r="T1893" s="3">
        <v>30.8474576271186</v>
      </c>
      <c r="U1893" s="3">
        <v>6.42583297665031</v>
      </c>
      <c r="V1893" s="3">
        <v>45.1238390092879</v>
      </c>
      <c r="W1893" s="3">
        <v>13.8963692914751</v>
      </c>
      <c r="X1893" s="3">
        <v>45.7389428263215</v>
      </c>
      <c r="Y1893" s="3"/>
      <c r="Z1893" s="3"/>
      <c r="AA1893" s="3">
        <v>0.100188773220993</v>
      </c>
      <c r="AB1893" s="3">
        <v>0.837210776496275</v>
      </c>
      <c r="AC1893" s="3">
        <v>-0.791003526160287</v>
      </c>
      <c r="AD1893" s="3">
        <v>5.59349110572826</v>
      </c>
      <c r="AE1893" s="5">
        <v>4</v>
      </c>
      <c r="AF1893" s="3">
        <v>0.362188190765985</v>
      </c>
      <c r="AG1893" s="3">
        <v>2.61681849301589</v>
      </c>
      <c r="AH1893" s="3">
        <v>3.31633782682907</v>
      </c>
      <c r="AI1893" s="3">
        <v>4.50567737648064</v>
      </c>
      <c r="AJ1893" s="3">
        <v>4.2734570805774</v>
      </c>
      <c r="AK1893" s="3"/>
      <c r="AL1893" s="3"/>
      <c r="AM1893" s="3"/>
      <c r="AN1893" s="5" t="s">
        <v>46</v>
      </c>
      <c r="AO1893" s="1"/>
      <c r="AP1893" s="1"/>
      <c r="AQ1893" s="1"/>
    </row>
    <row r="1894" spans="1:43">
      <c r="A1894" s="1" t="s">
        <v>5130</v>
      </c>
      <c r="B1894" s="1" t="s">
        <v>5131</v>
      </c>
      <c r="C1894" s="3">
        <v>4.20547945205479</v>
      </c>
      <c r="D1894" s="4">
        <v>42702</v>
      </c>
      <c r="E1894" s="3">
        <v>0.5053746726</v>
      </c>
      <c r="F1894" s="5" t="s">
        <v>5132</v>
      </c>
      <c r="G1894" s="5">
        <v>328</v>
      </c>
      <c r="H1894" s="5" t="s">
        <v>50</v>
      </c>
      <c r="I1894" s="3">
        <v>-0.0785854616895869</v>
      </c>
      <c r="J1894" s="3">
        <v>77.0879857079053</v>
      </c>
      <c r="K1894" s="3">
        <v>0.0295014259022653</v>
      </c>
      <c r="L1894" s="3">
        <v>27.8441788401948</v>
      </c>
      <c r="M1894" s="3">
        <v>-0.117831893165749</v>
      </c>
      <c r="N1894" s="3">
        <v>59.1273374888691</v>
      </c>
      <c r="O1894" s="3">
        <v>0.454276120876957</v>
      </c>
      <c r="P1894" s="3">
        <v>70.8542713567839</v>
      </c>
      <c r="Q1894" s="3">
        <v>1.04301182080065</v>
      </c>
      <c r="R1894" s="3">
        <v>59.1018831482376</v>
      </c>
      <c r="S1894" s="3">
        <v>2.91994838616768</v>
      </c>
      <c r="T1894" s="3">
        <v>13.728813559322</v>
      </c>
      <c r="U1894" s="3">
        <v>8.846611748112</v>
      </c>
      <c r="V1894" s="3">
        <v>11.7647058823529</v>
      </c>
      <c r="W1894" s="3">
        <v>17.8836005574579</v>
      </c>
      <c r="X1894" s="3">
        <v>11.6504854368932</v>
      </c>
      <c r="Y1894" s="3"/>
      <c r="Z1894" s="3"/>
      <c r="AA1894" s="3">
        <v>0.126266972716624</v>
      </c>
      <c r="AB1894" s="3">
        <v>0.794375659458141</v>
      </c>
      <c r="AC1894" s="3">
        <v>-1.53550863723609</v>
      </c>
      <c r="AD1894" s="3">
        <v>3.66449325517002</v>
      </c>
      <c r="AE1894" s="5">
        <v>2</v>
      </c>
      <c r="AF1894" s="3">
        <v>0.457862230926711</v>
      </c>
      <c r="AG1894" s="3">
        <v>3.67563045638681</v>
      </c>
      <c r="AH1894" s="3">
        <v>4.61963417225817</v>
      </c>
      <c r="AI1894" s="3">
        <v>5.72811939819464</v>
      </c>
      <c r="AJ1894" s="3">
        <v>4.95393130283301</v>
      </c>
      <c r="AK1894" s="3"/>
      <c r="AL1894" s="3"/>
      <c r="AM1894" s="3">
        <v>1</v>
      </c>
      <c r="AN1894" s="5" t="s">
        <v>56</v>
      </c>
      <c r="AO1894" s="1"/>
      <c r="AP1894" s="1"/>
      <c r="AQ1894" s="1"/>
    </row>
    <row r="1895" spans="1:43">
      <c r="A1895" s="1" t="s">
        <v>5133</v>
      </c>
      <c r="B1895" s="1" t="s">
        <v>5134</v>
      </c>
      <c r="C1895" s="3">
        <v>4.13972602739726</v>
      </c>
      <c r="D1895" s="4">
        <v>42726</v>
      </c>
      <c r="E1895" s="3">
        <v>10.1454918723</v>
      </c>
      <c r="F1895" s="5" t="s">
        <v>5095</v>
      </c>
      <c r="G1895" s="5">
        <v>1251</v>
      </c>
      <c r="H1895" s="5" t="s">
        <v>50</v>
      </c>
      <c r="I1895" s="3">
        <v>0.137565097769459</v>
      </c>
      <c r="J1895" s="3">
        <v>47.6998660116123</v>
      </c>
      <c r="K1895" s="3">
        <v>0.0196290116792562</v>
      </c>
      <c r="L1895" s="3">
        <v>33.7317397078353</v>
      </c>
      <c r="M1895" s="3">
        <v>-0.039234919078006</v>
      </c>
      <c r="N1895" s="3">
        <v>43.9447907390917</v>
      </c>
      <c r="O1895" s="3">
        <v>0.731442127112757</v>
      </c>
      <c r="P1895" s="3">
        <v>42.1653723161261</v>
      </c>
      <c r="Q1895" s="3">
        <v>1.3928962292309</v>
      </c>
      <c r="R1895" s="3">
        <v>18.9280540801545</v>
      </c>
      <c r="S1895" s="3">
        <v>2.13296486689483</v>
      </c>
      <c r="T1895" s="3">
        <v>38.4180790960452</v>
      </c>
      <c r="U1895" s="3">
        <v>5.76722697962549</v>
      </c>
      <c r="V1895" s="3">
        <v>62.3839009287926</v>
      </c>
      <c r="W1895" s="3">
        <v>12.6664980163413</v>
      </c>
      <c r="X1895" s="3">
        <v>62.6752966558792</v>
      </c>
      <c r="Y1895" s="3"/>
      <c r="Z1895" s="3"/>
      <c r="AA1895" s="3">
        <v>0.075176924166681</v>
      </c>
      <c r="AB1895" s="3">
        <v>0.565522504593757</v>
      </c>
      <c r="AC1895" s="3">
        <v>-1.32472092367323</v>
      </c>
      <c r="AD1895" s="3">
        <v>3.05568704512643</v>
      </c>
      <c r="AE1895" s="5">
        <v>3</v>
      </c>
      <c r="AF1895" s="3">
        <v>0.327787953446847</v>
      </c>
      <c r="AG1895" s="3">
        <v>2.58185790307892</v>
      </c>
      <c r="AH1895" s="3">
        <v>2.99620237216012</v>
      </c>
      <c r="AI1895" s="3">
        <v>4.19511492394034</v>
      </c>
      <c r="AJ1895" s="3">
        <v>3.77762955294347</v>
      </c>
      <c r="AK1895" s="3"/>
      <c r="AL1895" s="3"/>
      <c r="AM1895" s="3">
        <v>100</v>
      </c>
      <c r="AN1895" s="5" t="s">
        <v>56</v>
      </c>
      <c r="AO1895" s="1"/>
      <c r="AP1895" s="1"/>
      <c r="AQ1895" s="1"/>
    </row>
    <row r="1896" spans="1:43">
      <c r="A1896" s="1" t="s">
        <v>5135</v>
      </c>
      <c r="B1896" s="1" t="s">
        <v>5136</v>
      </c>
      <c r="C1896" s="3">
        <v>4.22191780821918</v>
      </c>
      <c r="D1896" s="4">
        <v>42696</v>
      </c>
      <c r="E1896" s="3">
        <v>338.7970742303</v>
      </c>
      <c r="F1896" s="5" t="s">
        <v>1322</v>
      </c>
      <c r="G1896" s="5">
        <v>1266</v>
      </c>
      <c r="H1896" s="5" t="s">
        <v>64</v>
      </c>
      <c r="I1896" s="3">
        <v>0.283416498621174</v>
      </c>
      <c r="J1896" s="3">
        <v>30.9037900874636</v>
      </c>
      <c r="K1896" s="3">
        <v>0.0429531535896152</v>
      </c>
      <c r="L1896" s="3">
        <v>33.2361516034985</v>
      </c>
      <c r="M1896" s="3">
        <v>0.206998936264075</v>
      </c>
      <c r="N1896" s="3">
        <v>40.9620991253644</v>
      </c>
      <c r="O1896" s="3">
        <v>0.645025958411514</v>
      </c>
      <c r="P1896" s="3">
        <v>32.3099415204678</v>
      </c>
      <c r="Q1896" s="3">
        <v>1.18326674567355</v>
      </c>
      <c r="R1896" s="3">
        <v>33.5798816568047</v>
      </c>
      <c r="S1896" s="3">
        <v>2.22556306184236</v>
      </c>
      <c r="T1896" s="3">
        <v>23.688155922039</v>
      </c>
      <c r="U1896" s="3">
        <v>4.96595668939703</v>
      </c>
      <c r="V1896" s="3">
        <v>23.4567901234568</v>
      </c>
      <c r="W1896" s="3">
        <v>8.73717100744425</v>
      </c>
      <c r="X1896" s="3">
        <v>27.1604938271605</v>
      </c>
      <c r="Y1896" s="3"/>
      <c r="Z1896" s="3"/>
      <c r="AA1896" s="3">
        <v>0.324992056046024</v>
      </c>
      <c r="AB1896" s="3">
        <v>3.87045556311287</v>
      </c>
      <c r="AC1896" s="3">
        <v>0</v>
      </c>
      <c r="AD1896" s="3"/>
      <c r="AE1896" s="5"/>
      <c r="AF1896" s="3">
        <v>0.231443718634296</v>
      </c>
      <c r="AG1896" s="3">
        <v>1.6261786808438</v>
      </c>
      <c r="AH1896" s="3">
        <v>1.7665556084651</v>
      </c>
      <c r="AI1896" s="3">
        <v>2.09237941945886</v>
      </c>
      <c r="AJ1896" s="3">
        <v>2.37414897770902</v>
      </c>
      <c r="AK1896" s="3"/>
      <c r="AL1896" s="3"/>
      <c r="AM1896" s="3">
        <v>300</v>
      </c>
      <c r="AN1896" s="5" t="s">
        <v>56</v>
      </c>
      <c r="AO1896" s="1"/>
      <c r="AP1896" s="1"/>
      <c r="AQ1896" s="1"/>
    </row>
    <row r="1897" spans="1:43">
      <c r="A1897" s="1" t="s">
        <v>5137</v>
      </c>
      <c r="B1897" s="1" t="s">
        <v>5138</v>
      </c>
      <c r="C1897" s="3">
        <v>3.88767123287671</v>
      </c>
      <c r="D1897" s="4">
        <v>42818</v>
      </c>
      <c r="E1897" s="3">
        <v>0.0575664094</v>
      </c>
      <c r="F1897" s="5" t="s">
        <v>5139</v>
      </c>
      <c r="G1897" s="5">
        <v>210</v>
      </c>
      <c r="H1897" s="5" t="s">
        <v>45</v>
      </c>
      <c r="I1897" s="3">
        <v>1.70814185381081</v>
      </c>
      <c r="J1897" s="3">
        <v>35.828025477707</v>
      </c>
      <c r="K1897" s="3">
        <v>0.565843621399172</v>
      </c>
      <c r="L1897" s="3">
        <v>41.9254658385093</v>
      </c>
      <c r="M1897" s="3">
        <v>0.170794192997438</v>
      </c>
      <c r="N1897" s="3">
        <v>44.7619047619048</v>
      </c>
      <c r="O1897" s="3">
        <v>5.25843503230438</v>
      </c>
      <c r="P1897" s="3">
        <v>15.2317880794702</v>
      </c>
      <c r="Q1897" s="3">
        <v>4.87259722843093</v>
      </c>
      <c r="R1897" s="3">
        <v>24.6575342465753</v>
      </c>
      <c r="S1897" s="3">
        <v>10.1925786754345</v>
      </c>
      <c r="T1897" s="3">
        <v>37.2881355932203</v>
      </c>
      <c r="U1897" s="3">
        <v>25.3874933190807</v>
      </c>
      <c r="V1897" s="3">
        <v>26.963906581741</v>
      </c>
      <c r="W1897" s="3">
        <v>24.3243243243243</v>
      </c>
      <c r="X1897" s="3">
        <v>39.5734597156398</v>
      </c>
      <c r="Y1897" s="3"/>
      <c r="Z1897" s="3"/>
      <c r="AA1897" s="3">
        <v>0.118486951847708</v>
      </c>
      <c r="AB1897" s="3">
        <v>0.164930659233614</v>
      </c>
      <c r="AC1897" s="3">
        <v>-8.62809241463913</v>
      </c>
      <c r="AD1897" s="3">
        <v>0.870767682696416</v>
      </c>
      <c r="AE1897" s="5">
        <v>4</v>
      </c>
      <c r="AF1897" s="3">
        <v>0.546223868869144</v>
      </c>
      <c r="AG1897" s="3">
        <v>8.47694753485373</v>
      </c>
      <c r="AH1897" s="3">
        <v>11.7651375438099</v>
      </c>
      <c r="AI1897" s="3">
        <v>5.95900817128181</v>
      </c>
      <c r="AJ1897" s="3"/>
      <c r="AK1897" s="3"/>
      <c r="AL1897" s="3"/>
      <c r="AM1897" s="3"/>
      <c r="AN1897" s="5" t="s">
        <v>46</v>
      </c>
      <c r="AO1897" s="1"/>
      <c r="AP1897" s="1"/>
      <c r="AQ1897" s="1"/>
    </row>
    <row r="1898" spans="1:43">
      <c r="A1898" s="1" t="s">
        <v>5140</v>
      </c>
      <c r="B1898" s="1" t="s">
        <v>5141</v>
      </c>
      <c r="C1898" s="3">
        <v>4.26027397260274</v>
      </c>
      <c r="D1898" s="4">
        <v>42682</v>
      </c>
      <c r="E1898" s="3">
        <v>3.034717548</v>
      </c>
      <c r="F1898" s="5" t="s">
        <v>1355</v>
      </c>
      <c r="G1898" s="5">
        <v>1556</v>
      </c>
      <c r="H1898" s="5" t="s">
        <v>50</v>
      </c>
      <c r="I1898" s="3">
        <v>-0.157047506870819</v>
      </c>
      <c r="J1898" s="3">
        <v>84.7253238052702</v>
      </c>
      <c r="K1898" s="3">
        <v>-0.0687690342862657</v>
      </c>
      <c r="L1898" s="3">
        <v>85.2146967684816</v>
      </c>
      <c r="M1898" s="3">
        <v>-0.274509803921566</v>
      </c>
      <c r="N1898" s="3">
        <v>82.8584149599288</v>
      </c>
      <c r="O1898" s="3">
        <v>0.883830529761135</v>
      </c>
      <c r="P1898" s="3">
        <v>17.3138419369575</v>
      </c>
      <c r="Q1898" s="3">
        <v>1.26960709352376</v>
      </c>
      <c r="R1898" s="3">
        <v>30.5649444712699</v>
      </c>
      <c r="S1898" s="3">
        <v>2.8785813692673</v>
      </c>
      <c r="T1898" s="3">
        <v>14.7457627118644</v>
      </c>
      <c r="U1898" s="3">
        <v>6.77732323866981</v>
      </c>
      <c r="V1898" s="3">
        <v>35.3715170278638</v>
      </c>
      <c r="W1898" s="3">
        <v>13.4363435423306</v>
      </c>
      <c r="X1898" s="3">
        <v>53.5059331175836</v>
      </c>
      <c r="Y1898" s="3"/>
      <c r="Z1898" s="3"/>
      <c r="AA1898" s="3">
        <v>0.143097867335554</v>
      </c>
      <c r="AB1898" s="3">
        <v>0.668458599396086</v>
      </c>
      <c r="AC1898" s="3">
        <v>-1.10134197130958</v>
      </c>
      <c r="AD1898" s="3">
        <v>3.88975309464095</v>
      </c>
      <c r="AE1898" s="5">
        <v>3</v>
      </c>
      <c r="AF1898" s="3">
        <v>0.354352714834268</v>
      </c>
      <c r="AG1898" s="3">
        <v>3.53313250075626</v>
      </c>
      <c r="AH1898" s="3">
        <v>3.40237286056049</v>
      </c>
      <c r="AI1898" s="3">
        <v>4.4040824526399</v>
      </c>
      <c r="AJ1898" s="3">
        <v>4.11085828928122</v>
      </c>
      <c r="AK1898" s="3"/>
      <c r="AL1898" s="3"/>
      <c r="AM1898" s="3">
        <v>5</v>
      </c>
      <c r="AN1898" s="5" t="s">
        <v>56</v>
      </c>
      <c r="AO1898" s="1"/>
      <c r="AP1898" s="1"/>
      <c r="AQ1898" s="1"/>
    </row>
    <row r="1899" spans="1:43">
      <c r="A1899" s="1" t="s">
        <v>5142</v>
      </c>
      <c r="B1899" s="1" t="s">
        <v>5143</v>
      </c>
      <c r="C1899" s="3">
        <v>4.24109589041096</v>
      </c>
      <c r="D1899" s="4">
        <v>42689</v>
      </c>
      <c r="E1899" s="3">
        <v>5.0393144205</v>
      </c>
      <c r="F1899" s="5" t="s">
        <v>3676</v>
      </c>
      <c r="G1899" s="5">
        <v>1549</v>
      </c>
      <c r="H1899" s="5" t="s">
        <v>50</v>
      </c>
      <c r="I1899" s="3">
        <v>0.323886639676119</v>
      </c>
      <c r="J1899" s="3">
        <v>14.6940598481465</v>
      </c>
      <c r="K1899" s="3">
        <v>-0.0100877635428173</v>
      </c>
      <c r="L1899" s="3">
        <v>61.5759185480301</v>
      </c>
      <c r="M1899" s="3">
        <v>0.08077544426494</v>
      </c>
      <c r="N1899" s="3">
        <v>23.0186999109528</v>
      </c>
      <c r="O1899" s="3">
        <v>-2.85210232284622</v>
      </c>
      <c r="P1899" s="3">
        <v>98.4010963910461</v>
      </c>
      <c r="Q1899" s="3">
        <v>-1.91540548245231</v>
      </c>
      <c r="R1899" s="3">
        <v>97.9237083534524</v>
      </c>
      <c r="S1899" s="3">
        <v>-1.92744485692295</v>
      </c>
      <c r="T1899" s="3">
        <v>98.4180790960452</v>
      </c>
      <c r="U1899" s="3">
        <v>5.66317030203631</v>
      </c>
      <c r="V1899" s="3">
        <v>65.0928792569659</v>
      </c>
      <c r="W1899" s="3">
        <v>13.5520732040796</v>
      </c>
      <c r="X1899" s="3">
        <v>51.2405609492988</v>
      </c>
      <c r="Y1899" s="3"/>
      <c r="Z1899" s="3"/>
      <c r="AA1899" s="3">
        <v>-0.109245381526718</v>
      </c>
      <c r="AB1899" s="3">
        <v>0.1701094493969</v>
      </c>
      <c r="AC1899" s="3">
        <v>-5.42199043164948</v>
      </c>
      <c r="AD1899" s="3">
        <v>0.796632855554287</v>
      </c>
      <c r="AE1899" s="5">
        <v>3</v>
      </c>
      <c r="AF1899" s="3">
        <v>0.358219502132879</v>
      </c>
      <c r="AG1899" s="3">
        <v>-0.439002617623074</v>
      </c>
      <c r="AH1899" s="3">
        <v>3.34364372978031</v>
      </c>
      <c r="AI1899" s="3">
        <v>4.51210658834287</v>
      </c>
      <c r="AJ1899" s="3">
        <v>3.55105473688184</v>
      </c>
      <c r="AK1899" s="3"/>
      <c r="AL1899" s="3"/>
      <c r="AM1899" s="3">
        <v>100</v>
      </c>
      <c r="AN1899" s="5" t="s">
        <v>51</v>
      </c>
      <c r="AO1899" s="1"/>
      <c r="AP1899" s="1"/>
      <c r="AQ1899" s="1"/>
    </row>
    <row r="1900" spans="1:43">
      <c r="A1900" s="1" t="s">
        <v>5144</v>
      </c>
      <c r="B1900" s="1" t="s">
        <v>5145</v>
      </c>
      <c r="C1900" s="3">
        <v>4.13972602739726</v>
      </c>
      <c r="D1900" s="4">
        <v>42726</v>
      </c>
      <c r="E1900" s="3">
        <v>0.4022259886</v>
      </c>
      <c r="F1900" s="5" t="s">
        <v>5146</v>
      </c>
      <c r="G1900" s="5">
        <v>542</v>
      </c>
      <c r="H1900" s="5" t="s">
        <v>93</v>
      </c>
      <c r="I1900" s="3">
        <v>9.1430454845089</v>
      </c>
      <c r="J1900" s="3">
        <v>34.1</v>
      </c>
      <c r="K1900" s="3">
        <v>3.37141786851471</v>
      </c>
      <c r="L1900" s="3">
        <v>21.8533201189296</v>
      </c>
      <c r="M1900" s="3">
        <v>3.45538615346163</v>
      </c>
      <c r="N1900" s="3">
        <v>39.1217564870259</v>
      </c>
      <c r="O1900" s="3">
        <v>15.0430794886048</v>
      </c>
      <c r="P1900" s="3">
        <v>38.2796780684105</v>
      </c>
      <c r="Q1900" s="3">
        <v>21.207906295754</v>
      </c>
      <c r="R1900" s="3">
        <v>34.2621259029928</v>
      </c>
      <c r="S1900" s="3">
        <v>46.4443658234566</v>
      </c>
      <c r="T1900" s="3">
        <v>45.7914240338804</v>
      </c>
      <c r="U1900" s="3">
        <v>54.9265462711706</v>
      </c>
      <c r="V1900" s="3">
        <v>63.6766334440753</v>
      </c>
      <c r="W1900" s="3">
        <v>56.9532657123898</v>
      </c>
      <c r="X1900" s="3">
        <v>53.6828963795256</v>
      </c>
      <c r="Y1900" s="3"/>
      <c r="Z1900" s="3"/>
      <c r="AA1900" s="3">
        <v>0.260535340250112</v>
      </c>
      <c r="AB1900" s="3">
        <v>0.274446736479714</v>
      </c>
      <c r="AC1900" s="3">
        <v>-12.4652807002777</v>
      </c>
      <c r="AD1900" s="3">
        <v>1.29814347868962</v>
      </c>
      <c r="AE1900" s="5">
        <v>3</v>
      </c>
      <c r="AF1900" s="3">
        <v>1.17220554318258</v>
      </c>
      <c r="AG1900" s="3">
        <v>39.99120153733</v>
      </c>
      <c r="AH1900" s="3">
        <v>23.2452829412965</v>
      </c>
      <c r="AI1900" s="3">
        <v>15.449477539486</v>
      </c>
      <c r="AJ1900" s="3">
        <v>12.8917614306598</v>
      </c>
      <c r="AK1900" s="3"/>
      <c r="AL1900" s="3"/>
      <c r="AM1900" s="3"/>
      <c r="AN1900" s="5" t="s">
        <v>46</v>
      </c>
      <c r="AO1900" s="1"/>
      <c r="AP1900" s="1"/>
      <c r="AQ1900" s="1"/>
    </row>
    <row r="1901" spans="1:43">
      <c r="A1901" s="1" t="s">
        <v>5147</v>
      </c>
      <c r="B1901" s="1" t="s">
        <v>5148</v>
      </c>
      <c r="C1901" s="3">
        <v>4.12602739726027</v>
      </c>
      <c r="D1901" s="4">
        <v>42731</v>
      </c>
      <c r="E1901" s="3">
        <v>1.9703101789</v>
      </c>
      <c r="F1901" s="5" t="s">
        <v>4415</v>
      </c>
      <c r="G1901" s="5">
        <v>1507</v>
      </c>
      <c r="H1901" s="5" t="s">
        <v>50</v>
      </c>
      <c r="I1901" s="3">
        <v>0.340947834981248</v>
      </c>
      <c r="J1901" s="3">
        <v>12.4162572577043</v>
      </c>
      <c r="K1901" s="3">
        <v>0.212820294543283</v>
      </c>
      <c r="L1901" s="3">
        <v>1.19521912350598</v>
      </c>
      <c r="M1901" s="3">
        <v>0.0680040802448261</v>
      </c>
      <c r="N1901" s="3">
        <v>25.0222617987533</v>
      </c>
      <c r="O1901" s="3">
        <v>1.09059682267067</v>
      </c>
      <c r="P1901" s="3">
        <v>6.30424851530379</v>
      </c>
      <c r="Q1901" s="3">
        <v>1.27322780454232</v>
      </c>
      <c r="R1901" s="3">
        <v>29.9855142443264</v>
      </c>
      <c r="S1901" s="3">
        <v>1.20357634112792</v>
      </c>
      <c r="T1901" s="3">
        <v>76.8926553672316</v>
      </c>
      <c r="U1901" s="3">
        <v>5.80621966564803</v>
      </c>
      <c r="V1901" s="3">
        <v>61.1455108359133</v>
      </c>
      <c r="W1901" s="3">
        <v>12.9750479846449</v>
      </c>
      <c r="X1901" s="3">
        <v>59.1154261057174</v>
      </c>
      <c r="Y1901" s="3"/>
      <c r="Z1901" s="3"/>
      <c r="AA1901" s="3">
        <v>-0.0233236642306667</v>
      </c>
      <c r="AB1901" s="3">
        <v>0.345022282355549</v>
      </c>
      <c r="AC1901" s="3">
        <v>-2.97104490138482</v>
      </c>
      <c r="AD1901" s="3">
        <v>1.39434286226688</v>
      </c>
      <c r="AE1901" s="5">
        <v>5</v>
      </c>
      <c r="AF1901" s="3">
        <v>0.340701798563321</v>
      </c>
      <c r="AG1901" s="3">
        <v>1.58386698486646</v>
      </c>
      <c r="AH1901" s="3">
        <v>2.9784041875877</v>
      </c>
      <c r="AI1901" s="3">
        <v>4.20817601246906</v>
      </c>
      <c r="AJ1901" s="3">
        <v>4.08485288162432</v>
      </c>
      <c r="AK1901" s="3"/>
      <c r="AL1901" s="3"/>
      <c r="AM1901" s="3"/>
      <c r="AN1901" s="5" t="s">
        <v>46</v>
      </c>
      <c r="AO1901" s="1"/>
      <c r="AP1901" s="1"/>
      <c r="AQ1901" s="1"/>
    </row>
    <row r="1902" spans="1:43">
      <c r="A1902" s="1" t="s">
        <v>5149</v>
      </c>
      <c r="B1902" s="1" t="s">
        <v>5150</v>
      </c>
      <c r="C1902" s="3">
        <v>4.25205479452055</v>
      </c>
      <c r="D1902" s="4">
        <v>42685</v>
      </c>
      <c r="E1902" s="3">
        <v>9.3667588632</v>
      </c>
      <c r="F1902" s="5" t="s">
        <v>5151</v>
      </c>
      <c r="G1902" s="5">
        <v>1553</v>
      </c>
      <c r="H1902" s="5" t="s">
        <v>93</v>
      </c>
      <c r="I1902" s="3">
        <v>1.63611444235053</v>
      </c>
      <c r="J1902" s="3">
        <v>84.15</v>
      </c>
      <c r="K1902" s="3">
        <v>0.619063772048846</v>
      </c>
      <c r="L1902" s="3">
        <v>81.9623389494549</v>
      </c>
      <c r="M1902" s="3">
        <v>0.772889417360293</v>
      </c>
      <c r="N1902" s="3">
        <v>76.9960079840319</v>
      </c>
      <c r="O1902" s="3">
        <v>3.44513422729251</v>
      </c>
      <c r="P1902" s="3">
        <v>83.8028169014084</v>
      </c>
      <c r="Q1902" s="3">
        <v>6.09024132225438</v>
      </c>
      <c r="R1902" s="3">
        <v>80.8565531475748</v>
      </c>
      <c r="S1902" s="3">
        <v>13.0327320337245</v>
      </c>
      <c r="T1902" s="3">
        <v>91.1593435680254</v>
      </c>
      <c r="U1902" s="3">
        <v>24.7461742834294</v>
      </c>
      <c r="V1902" s="3">
        <v>90.4208194905869</v>
      </c>
      <c r="W1902" s="3">
        <v>29.082919947044</v>
      </c>
      <c r="X1902" s="3">
        <v>84.394506866417</v>
      </c>
      <c r="Y1902" s="3"/>
      <c r="Z1902" s="3"/>
      <c r="AA1902" s="3">
        <v>0.516715014113264</v>
      </c>
      <c r="AB1902" s="3">
        <v>0.917714822642484</v>
      </c>
      <c r="AC1902" s="3">
        <v>-1.48766328011612</v>
      </c>
      <c r="AD1902" s="3">
        <v>5.95911193993363</v>
      </c>
      <c r="AE1902" s="5">
        <v>1</v>
      </c>
      <c r="AF1902" s="3">
        <v>0.691021717104655</v>
      </c>
      <c r="AG1902" s="3">
        <v>13.2108567992097</v>
      </c>
      <c r="AH1902" s="3">
        <v>11.5779769630924</v>
      </c>
      <c r="AI1902" s="3">
        <v>8.7021441674989</v>
      </c>
      <c r="AJ1902" s="3">
        <v>8.10452766548377</v>
      </c>
      <c r="AK1902" s="3"/>
      <c r="AL1902" s="3"/>
      <c r="AM1902" s="3">
        <v>5</v>
      </c>
      <c r="AN1902" s="5" t="s">
        <v>56</v>
      </c>
      <c r="AO1902" s="1"/>
      <c r="AP1902" s="1"/>
      <c r="AQ1902" s="1"/>
    </row>
    <row r="1903" spans="1:43">
      <c r="A1903" s="1" t="s">
        <v>5152</v>
      </c>
      <c r="B1903" s="1" t="s">
        <v>5153</v>
      </c>
      <c r="C1903" s="3">
        <v>3.60821917808219</v>
      </c>
      <c r="D1903" s="4">
        <v>42920</v>
      </c>
      <c r="E1903" s="3">
        <v>0.6074764359</v>
      </c>
      <c r="F1903" s="5" t="s">
        <v>4962</v>
      </c>
      <c r="G1903" s="5">
        <v>1305</v>
      </c>
      <c r="H1903" s="5" t="s">
        <v>50</v>
      </c>
      <c r="I1903" s="3">
        <v>0.10883546057189</v>
      </c>
      <c r="J1903" s="3">
        <v>52.4341223760607</v>
      </c>
      <c r="K1903" s="3">
        <v>0.0890295776041307</v>
      </c>
      <c r="L1903" s="3">
        <v>4.29393536963258</v>
      </c>
      <c r="M1903" s="3">
        <v>0.0197706603400485</v>
      </c>
      <c r="N1903" s="3">
        <v>31.9234194122885</v>
      </c>
      <c r="O1903" s="3">
        <v>0.606542706572541</v>
      </c>
      <c r="P1903" s="3">
        <v>58.8396528095021</v>
      </c>
      <c r="Q1903" s="3">
        <v>1.64421200537415</v>
      </c>
      <c r="R1903" s="3">
        <v>8.88459681313375</v>
      </c>
      <c r="S1903" s="3">
        <v>3.34845768649074</v>
      </c>
      <c r="T1903" s="3">
        <v>8.24858757062147</v>
      </c>
      <c r="U1903" s="3">
        <v>9.62878988682841</v>
      </c>
      <c r="V1903" s="3">
        <v>7.73993808049536</v>
      </c>
      <c r="W1903" s="3">
        <v>17.2086268954364</v>
      </c>
      <c r="X1903" s="3">
        <v>13.915857605178</v>
      </c>
      <c r="Y1903" s="3"/>
      <c r="Z1903" s="3"/>
      <c r="AA1903" s="3">
        <v>0.202730300563615</v>
      </c>
      <c r="AB1903" s="3">
        <v>0.856917254610436</v>
      </c>
      <c r="AC1903" s="3">
        <v>-1.01634432059344</v>
      </c>
      <c r="AD1903" s="3">
        <v>5.33799882517788</v>
      </c>
      <c r="AE1903" s="5">
        <v>3</v>
      </c>
      <c r="AF1903" s="3">
        <v>0.445510039956643</v>
      </c>
      <c r="AG1903" s="3">
        <v>3.96239673315861</v>
      </c>
      <c r="AH1903" s="3">
        <v>4.84967601659103</v>
      </c>
      <c r="AI1903" s="3">
        <v>4.97813923254971</v>
      </c>
      <c r="AJ1903" s="3"/>
      <c r="AK1903" s="3"/>
      <c r="AL1903" s="3"/>
      <c r="AM1903" s="3">
        <v>10</v>
      </c>
      <c r="AN1903" s="5" t="s">
        <v>51</v>
      </c>
      <c r="AO1903" s="1"/>
      <c r="AP1903" s="1"/>
      <c r="AQ1903" s="1"/>
    </row>
    <row r="1904" spans="1:43">
      <c r="A1904" s="1" t="s">
        <v>5154</v>
      </c>
      <c r="B1904" s="1" t="s">
        <v>5155</v>
      </c>
      <c r="C1904" s="3">
        <v>3.91232876712329</v>
      </c>
      <c r="D1904" s="4">
        <v>42809</v>
      </c>
      <c r="E1904" s="3">
        <v>0.4720785663</v>
      </c>
      <c r="F1904" s="5" t="s">
        <v>5156</v>
      </c>
      <c r="G1904" s="5">
        <v>1429</v>
      </c>
      <c r="H1904" s="5" t="s">
        <v>226</v>
      </c>
      <c r="I1904" s="3">
        <v>0.857968059802922</v>
      </c>
      <c r="J1904" s="3">
        <v>78.2361308677098</v>
      </c>
      <c r="K1904" s="3">
        <v>0.321081537811578</v>
      </c>
      <c r="L1904" s="3">
        <v>65.3439153439153</v>
      </c>
      <c r="M1904" s="3">
        <v>-0.04209462872537</v>
      </c>
      <c r="N1904" s="3">
        <v>79.1255289139633</v>
      </c>
      <c r="O1904" s="3">
        <v>2.93021239705245</v>
      </c>
      <c r="P1904" s="3">
        <v>66.1949685534591</v>
      </c>
      <c r="Q1904" s="3">
        <v>2.73427360041534</v>
      </c>
      <c r="R1904" s="3">
        <v>82.1167883211679</v>
      </c>
      <c r="S1904" s="3">
        <v>9.05667309635345</v>
      </c>
      <c r="T1904" s="3">
        <v>78.1914893617021</v>
      </c>
      <c r="U1904" s="3">
        <v>16.6994299194024</v>
      </c>
      <c r="V1904" s="3">
        <v>81.25</v>
      </c>
      <c r="W1904" s="3">
        <v>17.4265651270893</v>
      </c>
      <c r="X1904" s="3">
        <v>82.8451882845188</v>
      </c>
      <c r="Y1904" s="3"/>
      <c r="Z1904" s="3"/>
      <c r="AA1904" s="3">
        <v>0.210518424187721</v>
      </c>
      <c r="AB1904" s="3">
        <v>0.221074017840573</v>
      </c>
      <c r="AC1904" s="3">
        <v>-5.1917861294072</v>
      </c>
      <c r="AD1904" s="3">
        <v>1.05752198216823</v>
      </c>
      <c r="AE1904" s="5">
        <v>3</v>
      </c>
      <c r="AF1904" s="3">
        <v>0.41795990778692</v>
      </c>
      <c r="AG1904" s="3">
        <v>8.19796853358294</v>
      </c>
      <c r="AH1904" s="3">
        <v>7.89017881109879</v>
      </c>
      <c r="AI1904" s="3">
        <v>4.94675709759145</v>
      </c>
      <c r="AJ1904" s="3"/>
      <c r="AK1904" s="3"/>
      <c r="AL1904" s="3"/>
      <c r="AM1904" s="3"/>
      <c r="AN1904" s="5" t="s">
        <v>51</v>
      </c>
      <c r="AO1904" s="1"/>
      <c r="AP1904" s="1"/>
      <c r="AQ1904" s="1"/>
    </row>
    <row r="1905" spans="1:43">
      <c r="A1905" s="1" t="s">
        <v>5157</v>
      </c>
      <c r="B1905" s="1" t="s">
        <v>5158</v>
      </c>
      <c r="C1905" s="3">
        <v>4.23561643835616</v>
      </c>
      <c r="D1905" s="4">
        <v>42691</v>
      </c>
      <c r="E1905" s="3">
        <v>12.2677035756</v>
      </c>
      <c r="F1905" s="5" t="s">
        <v>4646</v>
      </c>
      <c r="G1905" s="5">
        <v>941</v>
      </c>
      <c r="H1905" s="5" t="s">
        <v>50</v>
      </c>
      <c r="I1905" s="3">
        <v>-0.0880626223092027</v>
      </c>
      <c r="J1905" s="3">
        <v>78.6511835640911</v>
      </c>
      <c r="K1905" s="3">
        <v>0.0195905573513556</v>
      </c>
      <c r="L1905" s="3">
        <v>33.9530765825587</v>
      </c>
      <c r="M1905" s="3">
        <v>-0.19548431238392</v>
      </c>
      <c r="N1905" s="3">
        <v>71.4158504007124</v>
      </c>
      <c r="O1905" s="3">
        <v>0.680339183592972</v>
      </c>
      <c r="P1905" s="3">
        <v>50.1142074006396</v>
      </c>
      <c r="Q1905" s="3">
        <v>0.0882179964712852</v>
      </c>
      <c r="R1905" s="3">
        <v>90.246257846451</v>
      </c>
      <c r="S1905" s="3">
        <v>0.00764089984860646</v>
      </c>
      <c r="T1905" s="3">
        <v>93.3898305084746</v>
      </c>
      <c r="U1905" s="3">
        <v>4.01626304939896</v>
      </c>
      <c r="V1905" s="3">
        <v>90.4024767801858</v>
      </c>
      <c r="W1905" s="3">
        <v>12.2880724278957</v>
      </c>
      <c r="X1905" s="3">
        <v>66.7745415318231</v>
      </c>
      <c r="Y1905" s="3"/>
      <c r="Z1905" s="3"/>
      <c r="AA1905" s="3">
        <v>-0.0600087536121831</v>
      </c>
      <c r="AB1905" s="3">
        <v>0.20357169033778</v>
      </c>
      <c r="AC1905" s="3">
        <v>-4.35459828344089</v>
      </c>
      <c r="AD1905" s="3">
        <v>0.902843766565814</v>
      </c>
      <c r="AE1905" s="5">
        <v>5</v>
      </c>
      <c r="AF1905" s="3">
        <v>0.312157590849344</v>
      </c>
      <c r="AG1905" s="3">
        <v>1.36950633039552</v>
      </c>
      <c r="AH1905" s="3">
        <v>2.27334148780216</v>
      </c>
      <c r="AI1905" s="3">
        <v>3.8100010523658</v>
      </c>
      <c r="AJ1905" s="3">
        <v>2.63359847725422</v>
      </c>
      <c r="AK1905" s="3"/>
      <c r="AL1905" s="3"/>
      <c r="AM1905" s="3">
        <v>100</v>
      </c>
      <c r="AN1905" s="5" t="s">
        <v>56</v>
      </c>
      <c r="AO1905" s="1"/>
      <c r="AP1905" s="1"/>
      <c r="AQ1905" s="1"/>
    </row>
    <row r="1906" spans="1:43">
      <c r="A1906" s="1" t="s">
        <v>5159</v>
      </c>
      <c r="B1906" s="1" t="s">
        <v>5160</v>
      </c>
      <c r="C1906" s="3">
        <v>4.06575342465753</v>
      </c>
      <c r="D1906" s="4">
        <v>42753</v>
      </c>
      <c r="E1906" s="3">
        <v>7.570585761</v>
      </c>
      <c r="F1906" s="5" t="s">
        <v>928</v>
      </c>
      <c r="G1906" s="5">
        <v>352</v>
      </c>
      <c r="H1906" s="5" t="s">
        <v>93</v>
      </c>
      <c r="I1906" s="3">
        <v>2.23395613322501</v>
      </c>
      <c r="J1906" s="3">
        <v>77.75</v>
      </c>
      <c r="K1906" s="3">
        <v>0.930307161761172</v>
      </c>
      <c r="L1906" s="3">
        <v>71.0109018830525</v>
      </c>
      <c r="M1906" s="3">
        <v>1.03564547206165</v>
      </c>
      <c r="N1906" s="3">
        <v>72.3053892215569</v>
      </c>
      <c r="O1906" s="3">
        <v>4.24950298210735</v>
      </c>
      <c r="P1906" s="3">
        <v>79.3259557344064</v>
      </c>
      <c r="Q1906" s="3">
        <v>7.70218228498073</v>
      </c>
      <c r="R1906" s="3">
        <v>71.3622291021672</v>
      </c>
      <c r="S1906" s="3">
        <v>23.7950029510132</v>
      </c>
      <c r="T1906" s="3">
        <v>70.0899947061937</v>
      </c>
      <c r="U1906" s="3">
        <v>38.891954530405</v>
      </c>
      <c r="V1906" s="3">
        <v>74.1417497231451</v>
      </c>
      <c r="W1906" s="3">
        <v>24.493026016421</v>
      </c>
      <c r="X1906" s="3">
        <v>89.4506866416979</v>
      </c>
      <c r="Y1906" s="3"/>
      <c r="Z1906" s="3"/>
      <c r="AA1906" s="3">
        <v>0.300634221041133</v>
      </c>
      <c r="AB1906" s="3">
        <v>0.110315836951614</v>
      </c>
      <c r="AC1906" s="3">
        <v>-19.5954487989886</v>
      </c>
      <c r="AD1906" s="3">
        <v>0.385884670949994</v>
      </c>
      <c r="AE1906" s="5">
        <v>8</v>
      </c>
      <c r="AF1906" s="3">
        <v>0.483646245117974</v>
      </c>
      <c r="AG1906" s="3">
        <v>21.7402809562957</v>
      </c>
      <c r="AH1906" s="3">
        <v>18.1048128057985</v>
      </c>
      <c r="AI1906" s="3">
        <v>6.96298255262799</v>
      </c>
      <c r="AJ1906" s="3"/>
      <c r="AK1906" s="3"/>
      <c r="AL1906" s="3"/>
      <c r="AM1906" s="3">
        <v>100</v>
      </c>
      <c r="AN1906" s="5" t="s">
        <v>56</v>
      </c>
      <c r="AO1906" s="1"/>
      <c r="AP1906" s="1"/>
      <c r="AQ1906" s="1"/>
    </row>
    <row r="1907" spans="1:43">
      <c r="A1907" s="1" t="s">
        <v>5161</v>
      </c>
      <c r="B1907" s="1" t="s">
        <v>5162</v>
      </c>
      <c r="C1907" s="3">
        <v>4.2</v>
      </c>
      <c r="D1907" s="4">
        <v>42704</v>
      </c>
      <c r="E1907" s="3">
        <v>18.6660851491</v>
      </c>
      <c r="F1907" s="5" t="s">
        <v>3329</v>
      </c>
      <c r="G1907" s="5">
        <v>219</v>
      </c>
      <c r="H1907" s="5" t="s">
        <v>50</v>
      </c>
      <c r="I1907" s="3">
        <v>-0.296055773087568</v>
      </c>
      <c r="J1907" s="3">
        <v>92.13934792318</v>
      </c>
      <c r="K1907" s="3">
        <v>-0.0765696784073469</v>
      </c>
      <c r="L1907" s="3">
        <v>86.8525896414343</v>
      </c>
      <c r="M1907" s="3">
        <v>-0.39118404732374</v>
      </c>
      <c r="N1907" s="3">
        <v>90.6055209260908</v>
      </c>
      <c r="O1907" s="3">
        <v>0.869565217391304</v>
      </c>
      <c r="P1907" s="3">
        <v>19.004111466423</v>
      </c>
      <c r="Q1907" s="3">
        <v>1.26832601016522</v>
      </c>
      <c r="R1907" s="3">
        <v>30.6615161757605</v>
      </c>
      <c r="S1907" s="3">
        <v>1.89738287366619</v>
      </c>
      <c r="T1907" s="3">
        <v>50.3389830508475</v>
      </c>
      <c r="U1907" s="3">
        <v>6.21143308437835</v>
      </c>
      <c r="V1907" s="3">
        <v>49.8452012383901</v>
      </c>
      <c r="W1907" s="3">
        <v>12.5908208252865</v>
      </c>
      <c r="X1907" s="3">
        <v>63.5382955771305</v>
      </c>
      <c r="Y1907" s="3"/>
      <c r="Z1907" s="3"/>
      <c r="AA1907" s="3">
        <v>0.0310551790063815</v>
      </c>
      <c r="AB1907" s="3">
        <v>0.355692860221157</v>
      </c>
      <c r="AC1907" s="3">
        <v>-2.77437010474664</v>
      </c>
      <c r="AD1907" s="3">
        <v>1.45066217401807</v>
      </c>
      <c r="AE1907" s="5">
        <v>4</v>
      </c>
      <c r="AF1907" s="3">
        <v>0.336571522462847</v>
      </c>
      <c r="AG1907" s="3">
        <v>2.74592036059396</v>
      </c>
      <c r="AH1907" s="3">
        <v>3.22378642110506</v>
      </c>
      <c r="AI1907" s="3">
        <v>4.15068135271688</v>
      </c>
      <c r="AJ1907" s="3">
        <v>3.88538962823934</v>
      </c>
      <c r="AK1907" s="3"/>
      <c r="AL1907" s="3"/>
      <c r="AM1907" s="3">
        <v>1</v>
      </c>
      <c r="AN1907" s="5" t="s">
        <v>56</v>
      </c>
      <c r="AO1907" s="1"/>
      <c r="AP1907" s="1"/>
      <c r="AQ1907" s="1"/>
    </row>
    <row r="1908" spans="1:43">
      <c r="A1908" s="1" t="s">
        <v>5163</v>
      </c>
      <c r="B1908" s="1" t="s">
        <v>5164</v>
      </c>
      <c r="C1908" s="3">
        <v>4.21917808219178</v>
      </c>
      <c r="D1908" s="4">
        <v>42697</v>
      </c>
      <c r="E1908" s="3">
        <v>129.5349668037</v>
      </c>
      <c r="F1908" s="5" t="s">
        <v>5165</v>
      </c>
      <c r="G1908" s="5">
        <v>484</v>
      </c>
      <c r="H1908" s="5" t="s">
        <v>64</v>
      </c>
      <c r="I1908" s="3">
        <v>0.258189126565396</v>
      </c>
      <c r="J1908" s="3">
        <v>64.868804664723</v>
      </c>
      <c r="K1908" s="3">
        <v>0.0395619641419489</v>
      </c>
      <c r="L1908" s="3">
        <v>61.0787172011662</v>
      </c>
      <c r="M1908" s="3">
        <v>0.19215623277345</v>
      </c>
      <c r="N1908" s="3">
        <v>65.0145772594752</v>
      </c>
      <c r="O1908" s="3">
        <v>0.611757921833975</v>
      </c>
      <c r="P1908" s="3">
        <v>49.5614035087719</v>
      </c>
      <c r="Q1908" s="3">
        <v>1.14068294027505</v>
      </c>
      <c r="R1908" s="3">
        <v>48.5207100591716</v>
      </c>
      <c r="S1908" s="3">
        <v>2.09737219728855</v>
      </c>
      <c r="T1908" s="3">
        <v>44.2278860569715</v>
      </c>
      <c r="U1908" s="3">
        <v>4.74196498173058</v>
      </c>
      <c r="V1908" s="3">
        <v>40.1234567901235</v>
      </c>
      <c r="W1908" s="3">
        <v>8.38736228377063</v>
      </c>
      <c r="X1908" s="3">
        <v>44.7530864197531</v>
      </c>
      <c r="Y1908" s="3"/>
      <c r="Z1908" s="3"/>
      <c r="AA1908" s="3">
        <v>-0.0710630584633816</v>
      </c>
      <c r="AB1908" s="3">
        <v>2.41733454980826</v>
      </c>
      <c r="AC1908" s="3">
        <v>0</v>
      </c>
      <c r="AD1908" s="3"/>
      <c r="AE1908" s="5"/>
      <c r="AF1908" s="3">
        <v>0.222480781595804</v>
      </c>
      <c r="AG1908" s="3">
        <v>1.49974737162168</v>
      </c>
      <c r="AH1908" s="3">
        <v>1.66466699706089</v>
      </c>
      <c r="AI1908" s="3">
        <v>2.00634539588576</v>
      </c>
      <c r="AJ1908" s="3">
        <v>2.24513734948821</v>
      </c>
      <c r="AK1908" s="3"/>
      <c r="AL1908" s="3"/>
      <c r="AM1908" s="3">
        <v>500</v>
      </c>
      <c r="AN1908" s="5" t="s">
        <v>206</v>
      </c>
      <c r="AO1908" s="1"/>
      <c r="AP1908" s="1"/>
      <c r="AQ1908" s="1"/>
    </row>
    <row r="1909" spans="1:43">
      <c r="A1909" s="1" t="s">
        <v>5166</v>
      </c>
      <c r="B1909" s="1" t="s">
        <v>5167</v>
      </c>
      <c r="C1909" s="3">
        <v>4.2</v>
      </c>
      <c r="D1909" s="4">
        <v>42704</v>
      </c>
      <c r="E1909" s="3">
        <v>1.6438237125</v>
      </c>
      <c r="F1909" s="5" t="s">
        <v>2661</v>
      </c>
      <c r="G1909" s="5">
        <v>1115</v>
      </c>
      <c r="H1909" s="5" t="s">
        <v>93</v>
      </c>
      <c r="I1909" s="3">
        <v>4.90082904816876</v>
      </c>
      <c r="J1909" s="3">
        <v>53.25</v>
      </c>
      <c r="K1909" s="3">
        <v>1.22019138271481</v>
      </c>
      <c r="L1909" s="3">
        <v>60.8523290386521</v>
      </c>
      <c r="M1909" s="3">
        <v>4.08705159577239</v>
      </c>
      <c r="N1909" s="3">
        <v>35.1297405189621</v>
      </c>
      <c r="O1909" s="3">
        <v>4.00041616813194</v>
      </c>
      <c r="P1909" s="3">
        <v>80.5835010060362</v>
      </c>
      <c r="Q1909" s="3">
        <v>11.6996312437144</v>
      </c>
      <c r="R1909" s="3">
        <v>54.0763673890609</v>
      </c>
      <c r="S1909" s="3">
        <v>53.3618113434163</v>
      </c>
      <c r="T1909" s="3">
        <v>39.3329804129169</v>
      </c>
      <c r="U1909" s="3">
        <v>121.107747434363</v>
      </c>
      <c r="V1909" s="3">
        <v>32.5581395348837</v>
      </c>
      <c r="W1909" s="3">
        <v>105.331031840473</v>
      </c>
      <c r="X1909" s="3">
        <v>27.6529338327091</v>
      </c>
      <c r="Y1909" s="3"/>
      <c r="Z1909" s="3"/>
      <c r="AA1909" s="3">
        <v>0.287502657536821</v>
      </c>
      <c r="AB1909" s="3">
        <v>0.272668024313871</v>
      </c>
      <c r="AC1909" s="3">
        <v>-22.6771059334025</v>
      </c>
      <c r="AD1909" s="3">
        <v>1.19266497709177</v>
      </c>
      <c r="AE1909" s="5">
        <v>3</v>
      </c>
      <c r="AF1909" s="3">
        <v>1.89767742543778</v>
      </c>
      <c r="AG1909" s="3">
        <v>46.2621895498883</v>
      </c>
      <c r="AH1909" s="3">
        <v>50.7657300237973</v>
      </c>
      <c r="AI1909" s="3">
        <v>24.5086188790679</v>
      </c>
      <c r="AJ1909" s="3">
        <v>20.7272534660959</v>
      </c>
      <c r="AK1909" s="3"/>
      <c r="AL1909" s="3"/>
      <c r="AM1909" s="3"/>
      <c r="AN1909" s="5" t="s">
        <v>46</v>
      </c>
      <c r="AO1909" s="1"/>
      <c r="AP1909" s="1"/>
      <c r="AQ1909" s="1"/>
    </row>
    <row r="1910" spans="1:43">
      <c r="A1910" s="1" t="s">
        <v>5168</v>
      </c>
      <c r="B1910" s="1" t="s">
        <v>5169</v>
      </c>
      <c r="C1910" s="3">
        <v>4.1041095890411</v>
      </c>
      <c r="D1910" s="4">
        <v>42739</v>
      </c>
      <c r="E1910" s="3">
        <v>3.2587923546</v>
      </c>
      <c r="F1910" s="5" t="s">
        <v>893</v>
      </c>
      <c r="G1910" s="5">
        <v>840</v>
      </c>
      <c r="H1910" s="5" t="s">
        <v>93</v>
      </c>
      <c r="I1910" s="3">
        <v>12.296438677986</v>
      </c>
      <c r="J1910" s="3">
        <v>20.25</v>
      </c>
      <c r="K1910" s="3">
        <v>5.03920491434853</v>
      </c>
      <c r="L1910" s="3">
        <v>3.71655104063429</v>
      </c>
      <c r="M1910" s="3">
        <v>8.75433062722997</v>
      </c>
      <c r="N1910" s="3">
        <v>9.58083832335329</v>
      </c>
      <c r="O1910" s="3">
        <v>14.9038461538462</v>
      </c>
      <c r="P1910" s="3">
        <v>38.5814889336016</v>
      </c>
      <c r="Q1910" s="3">
        <v>25.9099616858238</v>
      </c>
      <c r="R1910" s="3">
        <v>25.593395252838</v>
      </c>
      <c r="S1910" s="3">
        <v>73.5170365481396</v>
      </c>
      <c r="T1910" s="3">
        <v>18.7930121757544</v>
      </c>
      <c r="U1910" s="3">
        <v>144.985439720443</v>
      </c>
      <c r="V1910" s="3">
        <v>22.093023255814</v>
      </c>
      <c r="W1910" s="3">
        <v>111.143459492019</v>
      </c>
      <c r="X1910" s="3">
        <v>25.0936329588015</v>
      </c>
      <c r="Y1910" s="3"/>
      <c r="Z1910" s="3"/>
      <c r="AA1910" s="3">
        <v>0.356708336694461</v>
      </c>
      <c r="AB1910" s="3">
        <v>0.233286815985117</v>
      </c>
      <c r="AC1910" s="3">
        <v>-32.659639341406</v>
      </c>
      <c r="AD1910" s="3">
        <v>0.864420701420901</v>
      </c>
      <c r="AE1910" s="5">
        <v>3</v>
      </c>
      <c r="AF1910" s="3">
        <v>1.77527855303658</v>
      </c>
      <c r="AG1910" s="3">
        <v>59.038014147273</v>
      </c>
      <c r="AH1910" s="3">
        <v>60.2223637165948</v>
      </c>
      <c r="AI1910" s="3">
        <v>23.9440597470375</v>
      </c>
      <c r="AJ1910" s="3"/>
      <c r="AK1910" s="3"/>
      <c r="AL1910" s="3"/>
      <c r="AM1910" s="3"/>
      <c r="AN1910" s="5" t="s">
        <v>46</v>
      </c>
      <c r="AO1910" s="1"/>
      <c r="AP1910" s="1"/>
      <c r="AQ1910" s="1"/>
    </row>
    <row r="1911" spans="1:43">
      <c r="A1911" s="1" t="s">
        <v>5170</v>
      </c>
      <c r="B1911" s="1" t="s">
        <v>5171</v>
      </c>
      <c r="C1911" s="3">
        <v>4.16438356164384</v>
      </c>
      <c r="D1911" s="4">
        <v>42717</v>
      </c>
      <c r="E1911" s="3">
        <v>0.9638802461</v>
      </c>
      <c r="F1911" s="5" t="s">
        <v>5172</v>
      </c>
      <c r="G1911" s="5">
        <v>1521</v>
      </c>
      <c r="H1911" s="5" t="s">
        <v>93</v>
      </c>
      <c r="I1911" s="3">
        <v>6.63014581487151</v>
      </c>
      <c r="J1911" s="3">
        <v>45.3</v>
      </c>
      <c r="K1911" s="3">
        <v>1.27008416220353</v>
      </c>
      <c r="L1911" s="3">
        <v>59.5639246778989</v>
      </c>
      <c r="M1911" s="3">
        <v>2.97984906247569</v>
      </c>
      <c r="N1911" s="3">
        <v>42.8642714570858</v>
      </c>
      <c r="O1911" s="3">
        <v>6.54431296788217</v>
      </c>
      <c r="P1911" s="3">
        <v>62.8269617706237</v>
      </c>
      <c r="Q1911" s="3">
        <v>4.78980286596471</v>
      </c>
      <c r="R1911" s="3">
        <v>84.7265221878225</v>
      </c>
      <c r="S1911" s="3">
        <v>37.875</v>
      </c>
      <c r="T1911" s="3">
        <v>55.0555849655903</v>
      </c>
      <c r="U1911" s="3">
        <v>101.185590515276</v>
      </c>
      <c r="V1911" s="3">
        <v>40.531561461794</v>
      </c>
      <c r="W1911" s="3">
        <v>51.493647705162</v>
      </c>
      <c r="X1911" s="3">
        <v>58.1772784019975</v>
      </c>
      <c r="Y1911" s="3"/>
      <c r="Z1911" s="3"/>
      <c r="AA1911" s="3">
        <v>0.187868251132969</v>
      </c>
      <c r="AB1911" s="3">
        <v>0.130667716228912</v>
      </c>
      <c r="AC1911" s="3">
        <v>-34.499693063229</v>
      </c>
      <c r="AD1911" s="3">
        <v>0.429602013013118</v>
      </c>
      <c r="AE1911" s="5">
        <v>8</v>
      </c>
      <c r="AF1911" s="3">
        <v>1.01156057983238</v>
      </c>
      <c r="AG1911" s="3">
        <v>32.969100826045</v>
      </c>
      <c r="AH1911" s="3">
        <v>41.8053169085647</v>
      </c>
      <c r="AI1911" s="3">
        <v>12.3401283334297</v>
      </c>
      <c r="AJ1911" s="3">
        <v>8.2924224358103</v>
      </c>
      <c r="AK1911" s="3"/>
      <c r="AL1911" s="3"/>
      <c r="AM1911" s="3"/>
      <c r="AN1911" s="5" t="s">
        <v>46</v>
      </c>
      <c r="AO1911" s="1"/>
      <c r="AP1911" s="1"/>
      <c r="AQ1911" s="1"/>
    </row>
    <row r="1912" spans="1:43">
      <c r="A1912" s="1" t="s">
        <v>5173</v>
      </c>
      <c r="B1912" s="1" t="s">
        <v>5174</v>
      </c>
      <c r="C1912" s="3">
        <v>4.14246575342466</v>
      </c>
      <c r="D1912" s="4">
        <v>42725</v>
      </c>
      <c r="E1912" s="3">
        <v>0.0725028088</v>
      </c>
      <c r="F1912" s="5" t="s">
        <v>3910</v>
      </c>
      <c r="G1912" s="5">
        <v>1000</v>
      </c>
      <c r="H1912" s="5" t="s">
        <v>50</v>
      </c>
      <c r="I1912" s="3">
        <v>-0.0341471743213255</v>
      </c>
      <c r="J1912" s="3">
        <v>73.0683340777133</v>
      </c>
      <c r="K1912" s="3">
        <v>-0.0426803243704571</v>
      </c>
      <c r="L1912" s="3">
        <v>77.6449756529438</v>
      </c>
      <c r="M1912" s="3">
        <v>-0.0256125672329805</v>
      </c>
      <c r="N1912" s="3">
        <v>41.139804096171</v>
      </c>
      <c r="O1912" s="3">
        <v>-0.391289554270149</v>
      </c>
      <c r="P1912" s="3">
        <v>93.0105070808588</v>
      </c>
      <c r="Q1912" s="3">
        <v>0.308377591228376</v>
      </c>
      <c r="R1912" s="3">
        <v>88.3148237566393</v>
      </c>
      <c r="S1912" s="3">
        <v>3.2445776758949</v>
      </c>
      <c r="T1912" s="3">
        <v>9.26553672316384</v>
      </c>
      <c r="U1912" s="3">
        <v>13.5570209464701</v>
      </c>
      <c r="V1912" s="3">
        <v>1.47058823529412</v>
      </c>
      <c r="W1912" s="3">
        <v>19.8940360623854</v>
      </c>
      <c r="X1912" s="3">
        <v>4.31499460625674</v>
      </c>
      <c r="Y1912" s="3"/>
      <c r="Z1912" s="3"/>
      <c r="AA1912" s="3">
        <v>0.144991407027032</v>
      </c>
      <c r="AB1912" s="3">
        <v>0.827727018570907</v>
      </c>
      <c r="AC1912" s="3">
        <v>-1.38664398128456</v>
      </c>
      <c r="AD1912" s="3">
        <v>4.48770984087356</v>
      </c>
      <c r="AE1912" s="5">
        <v>2</v>
      </c>
      <c r="AF1912" s="3">
        <v>0.51976755787946</v>
      </c>
      <c r="AG1912" s="3">
        <v>4.7425404250959</v>
      </c>
      <c r="AH1912" s="3">
        <v>6.70306352171273</v>
      </c>
      <c r="AI1912" s="3">
        <v>6.36340052567672</v>
      </c>
      <c r="AJ1912" s="3">
        <v>5.64584893600326</v>
      </c>
      <c r="AK1912" s="3"/>
      <c r="AL1912" s="3"/>
      <c r="AM1912" s="3">
        <v>500</v>
      </c>
      <c r="AN1912" s="5" t="s">
        <v>56</v>
      </c>
      <c r="AO1912" s="1"/>
      <c r="AP1912" s="1"/>
      <c r="AQ1912" s="1"/>
    </row>
    <row r="1913" spans="1:43">
      <c r="A1913" s="1" t="s">
        <v>5175</v>
      </c>
      <c r="B1913" s="1" t="s">
        <v>5176</v>
      </c>
      <c r="C1913" s="3">
        <v>4.21369863013699</v>
      </c>
      <c r="D1913" s="4">
        <v>42699</v>
      </c>
      <c r="E1913" s="3">
        <v>10.9215676905</v>
      </c>
      <c r="F1913" s="5" t="s">
        <v>2476</v>
      </c>
      <c r="G1913" s="5">
        <v>274</v>
      </c>
      <c r="H1913" s="5" t="s">
        <v>50</v>
      </c>
      <c r="I1913" s="3">
        <v>-0.18345257750873</v>
      </c>
      <c r="J1913" s="3">
        <v>86.4225100491291</v>
      </c>
      <c r="K1913" s="3">
        <v>-0.0734618916437201</v>
      </c>
      <c r="L1913" s="3">
        <v>86.2328463922089</v>
      </c>
      <c r="M1913" s="3">
        <v>-0.274926686217015</v>
      </c>
      <c r="N1913" s="3">
        <v>82.9029385574354</v>
      </c>
      <c r="O1913" s="3">
        <v>0.666049953746531</v>
      </c>
      <c r="P1913" s="3">
        <v>52.6267702147099</v>
      </c>
      <c r="Q1913" s="3">
        <v>1.03992571959145</v>
      </c>
      <c r="R1913" s="3">
        <v>59.3915982617093</v>
      </c>
      <c r="S1913" s="3">
        <v>1.43549589858314</v>
      </c>
      <c r="T1913" s="3">
        <v>70.225988700565</v>
      </c>
      <c r="U1913" s="3">
        <v>6.50568713359705</v>
      </c>
      <c r="V1913" s="3">
        <v>42.6470588235294</v>
      </c>
      <c r="W1913" s="3">
        <v>15.8627835897941</v>
      </c>
      <c r="X1913" s="3">
        <v>22.6537216828479</v>
      </c>
      <c r="Y1913" s="3"/>
      <c r="Z1913" s="3"/>
      <c r="AA1913" s="3">
        <v>0.00393234744069803</v>
      </c>
      <c r="AB1913" s="3">
        <v>0.407360454068934</v>
      </c>
      <c r="AC1913" s="3">
        <v>-3.38737433203514</v>
      </c>
      <c r="AD1913" s="3">
        <v>1.48224356379801</v>
      </c>
      <c r="AE1913" s="5">
        <v>4</v>
      </c>
      <c r="AF1913" s="3">
        <v>0.414640518466797</v>
      </c>
      <c r="AG1913" s="3">
        <v>2.48517532964507</v>
      </c>
      <c r="AH1913" s="3">
        <v>3.23808784719075</v>
      </c>
      <c r="AI1913" s="3">
        <v>5.11060660886482</v>
      </c>
      <c r="AJ1913" s="3">
        <v>4.45719362468375</v>
      </c>
      <c r="AK1913" s="3"/>
      <c r="AL1913" s="3"/>
      <c r="AM1913" s="3">
        <v>1</v>
      </c>
      <c r="AN1913" s="5" t="s">
        <v>56</v>
      </c>
      <c r="AO1913" s="1"/>
      <c r="AP1913" s="1"/>
      <c r="AQ1913" s="1"/>
    </row>
    <row r="1914" spans="1:43">
      <c r="A1914" s="1" t="s">
        <v>5177</v>
      </c>
      <c r="B1914" s="1" t="s">
        <v>5178</v>
      </c>
      <c r="C1914" s="3">
        <v>4.21917808219178</v>
      </c>
      <c r="D1914" s="4">
        <v>42697</v>
      </c>
      <c r="E1914" s="3">
        <v>0.0220800616</v>
      </c>
      <c r="F1914" s="5" t="s">
        <v>4526</v>
      </c>
      <c r="G1914" s="5">
        <v>687</v>
      </c>
      <c r="H1914" s="5" t="s">
        <v>50</v>
      </c>
      <c r="I1914" s="3">
        <v>-0.250529967238399</v>
      </c>
      <c r="J1914" s="3">
        <v>90.174184903975</v>
      </c>
      <c r="K1914" s="3">
        <v>-0.0868642022970812</v>
      </c>
      <c r="L1914" s="3">
        <v>89.3315626383356</v>
      </c>
      <c r="M1914" s="3">
        <v>-0.365736284889315</v>
      </c>
      <c r="N1914" s="3">
        <v>89.2698130008905</v>
      </c>
      <c r="O1914" s="3">
        <v>1.57982533608085</v>
      </c>
      <c r="P1914" s="3">
        <v>2.603928734582</v>
      </c>
      <c r="Q1914" s="3">
        <v>1.7795693638777</v>
      </c>
      <c r="R1914" s="3">
        <v>5.45630130371801</v>
      </c>
      <c r="S1914" s="3">
        <v>1.64964650432051</v>
      </c>
      <c r="T1914" s="3">
        <v>61.8079096045198</v>
      </c>
      <c r="U1914" s="3">
        <v>5.50143548099692</v>
      </c>
      <c r="V1914" s="3">
        <v>70.2786377708978</v>
      </c>
      <c r="W1914" s="3">
        <v>13.7591615755117</v>
      </c>
      <c r="X1914" s="3">
        <v>47.8964401294498</v>
      </c>
      <c r="Y1914" s="3"/>
      <c r="Z1914" s="3"/>
      <c r="AA1914" s="3">
        <v>0.0153420586547972</v>
      </c>
      <c r="AB1914" s="3">
        <v>0.399719496419377</v>
      </c>
      <c r="AC1914" s="3">
        <v>-2.57002598902685</v>
      </c>
      <c r="AD1914" s="3">
        <v>1.70527396429726</v>
      </c>
      <c r="AE1914" s="5">
        <v>4</v>
      </c>
      <c r="AF1914" s="3">
        <v>0.364316029817539</v>
      </c>
      <c r="AG1914" s="3">
        <v>2.37742787469646</v>
      </c>
      <c r="AH1914" s="3">
        <v>2.86469408521812</v>
      </c>
      <c r="AI1914" s="3">
        <v>4.51912829226142</v>
      </c>
      <c r="AJ1914" s="3">
        <v>3.91241809353269</v>
      </c>
      <c r="AK1914" s="3"/>
      <c r="AL1914" s="3"/>
      <c r="AM1914" s="3">
        <v>10</v>
      </c>
      <c r="AN1914" s="5" t="s">
        <v>56</v>
      </c>
      <c r="AO1914" s="1"/>
      <c r="AP1914" s="1"/>
      <c r="AQ1914" s="1"/>
    </row>
    <row r="1915" spans="1:43">
      <c r="A1915" s="1" t="s">
        <v>5179</v>
      </c>
      <c r="B1915" s="1" t="s">
        <v>5180</v>
      </c>
      <c r="C1915" s="3">
        <v>4.25205479452055</v>
      </c>
      <c r="D1915" s="4">
        <v>42685</v>
      </c>
      <c r="E1915" s="3">
        <v>1.9135103757</v>
      </c>
      <c r="F1915" s="5" t="s">
        <v>5181</v>
      </c>
      <c r="G1915" s="5">
        <v>796</v>
      </c>
      <c r="H1915" s="5" t="s">
        <v>93</v>
      </c>
      <c r="I1915" s="3">
        <v>1.6194675258606</v>
      </c>
      <c r="J1915" s="3">
        <v>84.5</v>
      </c>
      <c r="K1915" s="3">
        <v>0.461022632020104</v>
      </c>
      <c r="L1915" s="3">
        <v>86.0753221010902</v>
      </c>
      <c r="M1915" s="3">
        <v>0.866857431408852</v>
      </c>
      <c r="N1915" s="3">
        <v>75.249500998004</v>
      </c>
      <c r="O1915" s="3">
        <v>1.98264125255275</v>
      </c>
      <c r="P1915" s="3">
        <v>90.5935613682093</v>
      </c>
      <c r="Q1915" s="3">
        <v>2.00868158992253</v>
      </c>
      <c r="R1915" s="3">
        <v>91.3828689370485</v>
      </c>
      <c r="S1915" s="3">
        <v>2.45341083945973</v>
      </c>
      <c r="T1915" s="3">
        <v>98.7294865007941</v>
      </c>
      <c r="U1915" s="3">
        <v>7.58527827648113</v>
      </c>
      <c r="V1915" s="3">
        <v>98.9479512735327</v>
      </c>
      <c r="W1915" s="3">
        <v>13.2369614512472</v>
      </c>
      <c r="X1915" s="3">
        <v>96.6292134831461</v>
      </c>
      <c r="Y1915" s="3"/>
      <c r="Z1915" s="3"/>
      <c r="AA1915" s="3">
        <v>0.0357836059449205</v>
      </c>
      <c r="AB1915" s="3">
        <v>0.300357805223636</v>
      </c>
      <c r="AC1915" s="3">
        <v>-2.55297847488738</v>
      </c>
      <c r="AD1915" s="3">
        <v>1.6541171550241</v>
      </c>
      <c r="AE1915" s="5">
        <v>4</v>
      </c>
      <c r="AF1915" s="3">
        <v>0.286730873389929</v>
      </c>
      <c r="AG1915" s="3">
        <v>2.91154784426353</v>
      </c>
      <c r="AH1915" s="3">
        <v>3.66453002607157</v>
      </c>
      <c r="AI1915" s="3">
        <v>3.5907939887581</v>
      </c>
      <c r="AJ1915" s="3">
        <v>4.45730455104643</v>
      </c>
      <c r="AK1915" s="3"/>
      <c r="AL1915" s="3"/>
      <c r="AM1915" s="3"/>
      <c r="AN1915" s="5" t="s">
        <v>46</v>
      </c>
      <c r="AO1915" s="1"/>
      <c r="AP1915" s="1"/>
      <c r="AQ1915" s="1"/>
    </row>
    <row r="1916" spans="1:43">
      <c r="A1916" s="1" t="s">
        <v>5182</v>
      </c>
      <c r="B1916" s="1" t="s">
        <v>5183</v>
      </c>
      <c r="C1916" s="3">
        <v>4.2</v>
      </c>
      <c r="D1916" s="4">
        <v>42704</v>
      </c>
      <c r="E1916" s="3">
        <v>4.06718867</v>
      </c>
      <c r="F1916" s="5" t="s">
        <v>2666</v>
      </c>
      <c r="G1916" s="5">
        <v>136</v>
      </c>
      <c r="H1916" s="5" t="s">
        <v>93</v>
      </c>
      <c r="I1916" s="3">
        <v>0.754467240238258</v>
      </c>
      <c r="J1916" s="3">
        <v>90.4</v>
      </c>
      <c r="K1916" s="3">
        <v>-0.242448070244416</v>
      </c>
      <c r="L1916" s="3">
        <v>96.4816650148662</v>
      </c>
      <c r="M1916" s="3">
        <v>-1.37341280124385</v>
      </c>
      <c r="N1916" s="3">
        <v>90.8183632734531</v>
      </c>
      <c r="O1916" s="3">
        <v>4.94244157992692</v>
      </c>
      <c r="P1916" s="3">
        <v>74.5472837022133</v>
      </c>
      <c r="Q1916" s="3">
        <v>7.55970043803872</v>
      </c>
      <c r="R1916" s="3">
        <v>72.5490196078431</v>
      </c>
      <c r="S1916" s="3">
        <v>22.8534538411879</v>
      </c>
      <c r="T1916" s="3">
        <v>71.6781365802012</v>
      </c>
      <c r="U1916" s="3">
        <v>40.2099834223614</v>
      </c>
      <c r="V1916" s="3">
        <v>73.0897009966777</v>
      </c>
      <c r="W1916" s="3">
        <v>48.295343853497</v>
      </c>
      <c r="X1916" s="3">
        <v>60.6741573033708</v>
      </c>
      <c r="Y1916" s="3"/>
      <c r="Z1916" s="3"/>
      <c r="AA1916" s="3">
        <v>0.284845684027935</v>
      </c>
      <c r="AB1916" s="3">
        <v>0.403531552792257</v>
      </c>
      <c r="AC1916" s="3">
        <v>-4.18209679478994</v>
      </c>
      <c r="AD1916" s="3">
        <v>3.34971562937496</v>
      </c>
      <c r="AE1916" s="5">
        <v>3</v>
      </c>
      <c r="AF1916" s="3">
        <v>1.04399827990938</v>
      </c>
      <c r="AG1916" s="3">
        <v>19.9475062003485</v>
      </c>
      <c r="AH1916" s="3">
        <v>18.6819946548741</v>
      </c>
      <c r="AI1916" s="3">
        <v>13.5868731069949</v>
      </c>
      <c r="AJ1916" s="3">
        <v>10.8397558415811</v>
      </c>
      <c r="AK1916" s="3"/>
      <c r="AL1916" s="3"/>
      <c r="AM1916" s="3"/>
      <c r="AN1916" s="5" t="s">
        <v>46</v>
      </c>
      <c r="AO1916" s="1"/>
      <c r="AP1916" s="1"/>
      <c r="AQ1916" s="1"/>
    </row>
    <row r="1917" spans="1:43">
      <c r="A1917" s="1" t="s">
        <v>5184</v>
      </c>
      <c r="B1917" s="1" t="s">
        <v>5185</v>
      </c>
      <c r="C1917" s="3">
        <v>4.22191780821918</v>
      </c>
      <c r="D1917" s="4">
        <v>42696</v>
      </c>
      <c r="E1917" s="3">
        <v>17.3947902797</v>
      </c>
      <c r="F1917" s="5" t="s">
        <v>5186</v>
      </c>
      <c r="G1917" s="5">
        <v>1506</v>
      </c>
      <c r="H1917" s="5" t="s">
        <v>50</v>
      </c>
      <c r="I1917" s="3">
        <v>-0.0258531540848283</v>
      </c>
      <c r="J1917" s="3">
        <v>72.3090665475659</v>
      </c>
      <c r="K1917" s="3">
        <v>0.00862068965516962</v>
      </c>
      <c r="L1917" s="3">
        <v>43.0278884462151</v>
      </c>
      <c r="M1917" s="3">
        <v>-0.172102228723864</v>
      </c>
      <c r="N1917" s="3">
        <v>68.0765805877115</v>
      </c>
      <c r="O1917" s="3">
        <v>0.747214906559009</v>
      </c>
      <c r="P1917" s="3">
        <v>39.6071265417999</v>
      </c>
      <c r="Q1917" s="3">
        <v>1.06530999693509</v>
      </c>
      <c r="R1917" s="3">
        <v>56.7841622404635</v>
      </c>
      <c r="S1917" s="3">
        <v>1.402496694748</v>
      </c>
      <c r="T1917" s="3">
        <v>71.0734463276836</v>
      </c>
      <c r="U1917" s="3">
        <v>5.82828484146823</v>
      </c>
      <c r="V1917" s="3">
        <v>60.5263157894737</v>
      </c>
      <c r="W1917" s="3">
        <v>10.9899514466394</v>
      </c>
      <c r="X1917" s="3">
        <v>79.6116504854369</v>
      </c>
      <c r="Y1917" s="3"/>
      <c r="Z1917" s="3"/>
      <c r="AA1917" s="3">
        <v>0.000364111074627265</v>
      </c>
      <c r="AB1917" s="3">
        <v>0.317489623668918</v>
      </c>
      <c r="AC1917" s="3">
        <v>-2.57211133919406</v>
      </c>
      <c r="AD1917" s="3">
        <v>1.3724893810446</v>
      </c>
      <c r="AE1917" s="5">
        <v>4</v>
      </c>
      <c r="AF1917" s="3">
        <v>0.292151853506377</v>
      </c>
      <c r="AG1917" s="3">
        <v>2.15332986493528</v>
      </c>
      <c r="AH1917" s="3">
        <v>2.98374165869308</v>
      </c>
      <c r="AI1917" s="3">
        <v>3.66438261604494</v>
      </c>
      <c r="AJ1917" s="3">
        <v>3.5362510671058</v>
      </c>
      <c r="AK1917" s="3"/>
      <c r="AL1917" s="3"/>
      <c r="AM1917" s="3">
        <v>100</v>
      </c>
      <c r="AN1917" s="5" t="s">
        <v>56</v>
      </c>
      <c r="AO1917" s="1"/>
      <c r="AP1917" s="1"/>
      <c r="AQ1917" s="1"/>
    </row>
    <row r="1918" spans="1:43">
      <c r="A1918" s="1" t="s">
        <v>5187</v>
      </c>
      <c r="B1918" s="1" t="s">
        <v>5188</v>
      </c>
      <c r="C1918" s="3">
        <v>4.19452054794521</v>
      </c>
      <c r="D1918" s="4">
        <v>42706</v>
      </c>
      <c r="E1918" s="3">
        <v>7.5541537095</v>
      </c>
      <c r="F1918" s="5" t="s">
        <v>5189</v>
      </c>
      <c r="G1918" s="5">
        <v>714</v>
      </c>
      <c r="H1918" s="5" t="s">
        <v>50</v>
      </c>
      <c r="I1918" s="3">
        <v>0.246913580246911</v>
      </c>
      <c r="J1918" s="3">
        <v>28.8521661456007</v>
      </c>
      <c r="K1918" s="3">
        <v>0</v>
      </c>
      <c r="L1918" s="3">
        <v>43.3820274457725</v>
      </c>
      <c r="M1918" s="3">
        <v>0.078879905344104</v>
      </c>
      <c r="N1918" s="3">
        <v>23.6420302760463</v>
      </c>
      <c r="O1918" s="3">
        <v>0.607129943325306</v>
      </c>
      <c r="P1918" s="3">
        <v>58.7482868889904</v>
      </c>
      <c r="Q1918" s="3">
        <v>1.33793234000805</v>
      </c>
      <c r="R1918" s="3">
        <v>23.2254949299855</v>
      </c>
      <c r="S1918" s="3">
        <v>2.69056349107698</v>
      </c>
      <c r="T1918" s="3">
        <v>18.8135593220339</v>
      </c>
      <c r="U1918" s="3">
        <v>7.52642587928496</v>
      </c>
      <c r="V1918" s="3">
        <v>22.2136222910217</v>
      </c>
      <c r="W1918" s="3">
        <v>16.0782102461222</v>
      </c>
      <c r="X1918" s="3">
        <v>21.0355987055016</v>
      </c>
      <c r="Y1918" s="3"/>
      <c r="Z1918" s="3"/>
      <c r="AA1918" s="3">
        <v>0.210358991668265</v>
      </c>
      <c r="AB1918" s="3">
        <v>1.10926440149624</v>
      </c>
      <c r="AC1918" s="3">
        <v>-0.665701881331394</v>
      </c>
      <c r="AD1918" s="3">
        <v>7.63982253481376</v>
      </c>
      <c r="AE1918" s="5">
        <v>1</v>
      </c>
      <c r="AF1918" s="3">
        <v>0.411864214821221</v>
      </c>
      <c r="AG1918" s="3">
        <v>3.14540614958321</v>
      </c>
      <c r="AH1918" s="3">
        <v>3.86300978428866</v>
      </c>
      <c r="AI1918" s="3">
        <v>5.1241559656356</v>
      </c>
      <c r="AJ1918" s="3">
        <v>4.58889467815549</v>
      </c>
      <c r="AK1918" s="3"/>
      <c r="AL1918" s="3"/>
      <c r="AM1918" s="3"/>
      <c r="AN1918" s="5" t="s">
        <v>46</v>
      </c>
      <c r="AO1918" s="1"/>
      <c r="AP1918" s="1"/>
      <c r="AQ1918" s="1"/>
    </row>
    <row r="1919" spans="1:43">
      <c r="A1919" s="1" t="s">
        <v>5190</v>
      </c>
      <c r="B1919" s="1" t="s">
        <v>5191</v>
      </c>
      <c r="C1919" s="3">
        <v>3.8</v>
      </c>
      <c r="D1919" s="4">
        <v>42850</v>
      </c>
      <c r="E1919" s="3">
        <v>79.2090050022</v>
      </c>
      <c r="F1919" s="5" t="s">
        <v>5192</v>
      </c>
      <c r="G1919" s="5">
        <v>829</v>
      </c>
      <c r="H1919" s="5" t="s">
        <v>191</v>
      </c>
      <c r="I1919" s="3">
        <v>11.3955764337444</v>
      </c>
      <c r="J1919" s="3">
        <v>39.4213381555154</v>
      </c>
      <c r="K1919" s="3">
        <v>2.53675410781206</v>
      </c>
      <c r="L1919" s="3">
        <v>50.3424657534247</v>
      </c>
      <c r="M1919" s="3">
        <v>4.73316157526684</v>
      </c>
      <c r="N1919" s="3">
        <v>56.9369369369369</v>
      </c>
      <c r="O1919" s="3">
        <v>15.7312510167561</v>
      </c>
      <c r="P1919" s="3">
        <v>60.1904761904762</v>
      </c>
      <c r="Q1919" s="3">
        <v>11.8289711546019</v>
      </c>
      <c r="R1919" s="3">
        <v>74.8427672955975</v>
      </c>
      <c r="S1919" s="3">
        <v>54.6101602825319</v>
      </c>
      <c r="T1919" s="3">
        <v>64.9509803921569</v>
      </c>
      <c r="U1919" s="3">
        <v>258.117291719104</v>
      </c>
      <c r="V1919" s="3">
        <v>4.98533724340176</v>
      </c>
      <c r="W1919" s="3">
        <v>201.600423953365</v>
      </c>
      <c r="X1919" s="3">
        <v>8.12720848056537</v>
      </c>
      <c r="Y1919" s="3"/>
      <c r="Z1919" s="3"/>
      <c r="AA1919" s="3">
        <v>0.185869781948619</v>
      </c>
      <c r="AB1919" s="3">
        <v>0.328781178811332</v>
      </c>
      <c r="AC1919" s="3">
        <v>-28.6882055274426</v>
      </c>
      <c r="AD1919" s="3">
        <v>1.5471191902612</v>
      </c>
      <c r="AE1919" s="5">
        <v>2</v>
      </c>
      <c r="AF1919" s="3">
        <v>3.22834780989922</v>
      </c>
      <c r="AG1919" s="3">
        <v>75.4319303275258</v>
      </c>
      <c r="AH1919" s="3">
        <v>95.2391472880297</v>
      </c>
      <c r="AI1919" s="3">
        <v>40.7808661011073</v>
      </c>
      <c r="AJ1919" s="3"/>
      <c r="AK1919" s="3"/>
      <c r="AL1919" s="3"/>
      <c r="AM1919" s="3"/>
      <c r="AN1919" s="5" t="s">
        <v>46</v>
      </c>
      <c r="AO1919" s="1"/>
      <c r="AP1919" s="1"/>
      <c r="AQ1919" s="1"/>
    </row>
    <row r="1920" spans="1:43">
      <c r="A1920" s="1" t="s">
        <v>5193</v>
      </c>
      <c r="B1920" s="1" t="s">
        <v>5194</v>
      </c>
      <c r="C1920" s="3">
        <v>4.20547945205479</v>
      </c>
      <c r="D1920" s="4">
        <v>42702</v>
      </c>
      <c r="E1920" s="3">
        <v>74.351323541</v>
      </c>
      <c r="F1920" s="5" t="s">
        <v>3248</v>
      </c>
      <c r="G1920" s="5">
        <v>1532</v>
      </c>
      <c r="H1920" s="5" t="s">
        <v>50</v>
      </c>
      <c r="I1920" s="3">
        <v>0.16761979885625</v>
      </c>
      <c r="J1920" s="3">
        <v>42.3403305046896</v>
      </c>
      <c r="K1920" s="3">
        <v>0.0196908535984914</v>
      </c>
      <c r="L1920" s="3">
        <v>33.244798583444</v>
      </c>
      <c r="M1920" s="3">
        <v>-0.0983380863408348</v>
      </c>
      <c r="N1920" s="3">
        <v>55.3873552983081</v>
      </c>
      <c r="O1920" s="3">
        <v>0.800028368721801</v>
      </c>
      <c r="P1920" s="3">
        <v>30.1964367291</v>
      </c>
      <c r="Q1920" s="3">
        <v>1.14935139445113</v>
      </c>
      <c r="R1920" s="3">
        <v>46.7407049734428</v>
      </c>
      <c r="S1920" s="3">
        <v>2.30497418252411</v>
      </c>
      <c r="T1920" s="3">
        <v>30.4519774011299</v>
      </c>
      <c r="U1920" s="3">
        <v>7.26580953818842</v>
      </c>
      <c r="V1920" s="3">
        <v>25.5417956656347</v>
      </c>
      <c r="W1920" s="3">
        <v>16.3917999319066</v>
      </c>
      <c r="X1920" s="3">
        <v>18.8781014023732</v>
      </c>
      <c r="Y1920" s="3"/>
      <c r="Z1920" s="3"/>
      <c r="AA1920" s="3">
        <v>0.0657644885790406</v>
      </c>
      <c r="AB1920" s="3">
        <v>0.548668497212968</v>
      </c>
      <c r="AC1920" s="3">
        <v>-2.09405501330968</v>
      </c>
      <c r="AD1920" s="3">
        <v>2.47377351313707</v>
      </c>
      <c r="AE1920" s="5">
        <v>4</v>
      </c>
      <c r="AF1920" s="3">
        <v>0.431190969586145</v>
      </c>
      <c r="AG1920" s="3">
        <v>3.11049604644371</v>
      </c>
      <c r="AH1920" s="3">
        <v>3.78599623402838</v>
      </c>
      <c r="AI1920" s="3">
        <v>5.32627132227894</v>
      </c>
      <c r="AJ1920" s="3">
        <v>4.64170440760738</v>
      </c>
      <c r="AK1920" s="3"/>
      <c r="AL1920" s="3"/>
      <c r="AM1920" s="3">
        <v>1</v>
      </c>
      <c r="AN1920" s="5" t="s">
        <v>51</v>
      </c>
      <c r="AO1920" s="1"/>
      <c r="AP1920" s="1"/>
      <c r="AQ1920" s="1"/>
    </row>
    <row r="1921" spans="1:43">
      <c r="A1921" s="1" t="s">
        <v>5195</v>
      </c>
      <c r="B1921" s="1" t="s">
        <v>5196</v>
      </c>
      <c r="C1921" s="3">
        <v>4.00547945205479</v>
      </c>
      <c r="D1921" s="4">
        <v>42775</v>
      </c>
      <c r="E1921" s="3">
        <v>10.9970340248</v>
      </c>
      <c r="F1921" s="5" t="s">
        <v>4732</v>
      </c>
      <c r="G1921" s="5">
        <v>901</v>
      </c>
      <c r="H1921" s="5" t="s">
        <v>50</v>
      </c>
      <c r="I1921" s="3">
        <v>-0.0623552467486462</v>
      </c>
      <c r="J1921" s="3">
        <v>75.7481018311746</v>
      </c>
      <c r="K1921" s="3">
        <v>0.0356665180561543</v>
      </c>
      <c r="L1921" s="3">
        <v>23.4617087206729</v>
      </c>
      <c r="M1921" s="3">
        <v>-0.195712125255792</v>
      </c>
      <c r="N1921" s="3">
        <v>71.5494211932324</v>
      </c>
      <c r="O1921" s="3">
        <v>1.12673517216513</v>
      </c>
      <c r="P1921" s="3">
        <v>5.71037003197807</v>
      </c>
      <c r="Q1921" s="3">
        <v>1.36429345861943</v>
      </c>
      <c r="R1921" s="3">
        <v>21.0526315789474</v>
      </c>
      <c r="S1921" s="3">
        <v>1.98163803290607</v>
      </c>
      <c r="T1921" s="3">
        <v>45.6497175141243</v>
      </c>
      <c r="U1921" s="3">
        <v>6.32107657316147</v>
      </c>
      <c r="V1921" s="3">
        <v>47.8328173374613</v>
      </c>
      <c r="W1921" s="3">
        <v>11.820990730589</v>
      </c>
      <c r="X1921" s="3">
        <v>71.7367853290183</v>
      </c>
      <c r="Y1921" s="3"/>
      <c r="Z1921" s="3"/>
      <c r="AA1921" s="3">
        <v>0.0330383875868904</v>
      </c>
      <c r="AB1921" s="3">
        <v>0.283965960490935</v>
      </c>
      <c r="AC1921" s="3">
        <v>-2.90902679830749</v>
      </c>
      <c r="AD1921" s="3">
        <v>1.3019740813429</v>
      </c>
      <c r="AE1921" s="5">
        <v>4</v>
      </c>
      <c r="AF1921" s="3">
        <v>0.317409676936361</v>
      </c>
      <c r="AG1921" s="3">
        <v>2.92874408508059</v>
      </c>
      <c r="AH1921" s="3">
        <v>3.28078577608952</v>
      </c>
      <c r="AI1921" s="3">
        <v>3.70794250926598</v>
      </c>
      <c r="AJ1921" s="3"/>
      <c r="AK1921" s="3"/>
      <c r="AL1921" s="3"/>
      <c r="AM1921" s="3">
        <v>20</v>
      </c>
      <c r="AN1921" s="5" t="s">
        <v>56</v>
      </c>
      <c r="AO1921" s="1"/>
      <c r="AP1921" s="1"/>
      <c r="AQ1921" s="1"/>
    </row>
    <row r="1922" spans="1:43">
      <c r="A1922" s="1" t="s">
        <v>5197</v>
      </c>
      <c r="B1922" s="1" t="s">
        <v>5198</v>
      </c>
      <c r="C1922" s="3">
        <v>4.14794520547945</v>
      </c>
      <c r="D1922" s="4">
        <v>42723</v>
      </c>
      <c r="E1922" s="3">
        <v>1.3197477518</v>
      </c>
      <c r="F1922" s="5" t="s">
        <v>5199</v>
      </c>
      <c r="G1922" s="5">
        <v>174</v>
      </c>
      <c r="H1922" s="5" t="s">
        <v>93</v>
      </c>
      <c r="I1922" s="3">
        <v>-1.13478863478864</v>
      </c>
      <c r="J1922" s="3">
        <v>96.05</v>
      </c>
      <c r="K1922" s="3">
        <v>1.63861430225309</v>
      </c>
      <c r="L1922" s="3">
        <v>50.2973240832507</v>
      </c>
      <c r="M1922" s="3">
        <v>-2.30268789590823</v>
      </c>
      <c r="N1922" s="3">
        <v>93.5129740518962</v>
      </c>
      <c r="O1922" s="3">
        <v>-0.488272735199237</v>
      </c>
      <c r="P1922" s="3">
        <v>96.2776659959759</v>
      </c>
      <c r="Q1922" s="3">
        <v>0.448864636507647</v>
      </c>
      <c r="R1922" s="3">
        <v>93.1372549019608</v>
      </c>
      <c r="S1922" s="3">
        <v>2.08407871198568</v>
      </c>
      <c r="T1922" s="3">
        <v>99.1000529380625</v>
      </c>
      <c r="U1922" s="3">
        <v>7.77148253068933</v>
      </c>
      <c r="V1922" s="3">
        <v>98.8925802879291</v>
      </c>
      <c r="W1922" s="3">
        <v>7.46704331450093</v>
      </c>
      <c r="X1922" s="3">
        <v>98.3770287141074</v>
      </c>
      <c r="Y1922" s="3"/>
      <c r="Z1922" s="3"/>
      <c r="AA1922" s="3">
        <v>-0.0679680041412376</v>
      </c>
      <c r="AB1922" s="3">
        <v>0.00673211498113488</v>
      </c>
      <c r="AC1922" s="3">
        <v>-10.7606679035251</v>
      </c>
      <c r="AD1922" s="3">
        <v>0.225360410250523</v>
      </c>
      <c r="AE1922" s="5">
        <v>3</v>
      </c>
      <c r="AF1922" s="3">
        <v>0.193864569293265</v>
      </c>
      <c r="AG1922" s="3">
        <v>0.0438770218526674</v>
      </c>
      <c r="AH1922" s="3">
        <v>3.5472536809064</v>
      </c>
      <c r="AI1922" s="3">
        <v>2.50336900561872</v>
      </c>
      <c r="AJ1922" s="3">
        <v>2.79631857243572</v>
      </c>
      <c r="AK1922" s="3"/>
      <c r="AL1922" s="3"/>
      <c r="AM1922" s="3"/>
      <c r="AN1922" s="5" t="s">
        <v>46</v>
      </c>
      <c r="AO1922" s="1"/>
      <c r="AP1922" s="1"/>
      <c r="AQ1922" s="1"/>
    </row>
    <row r="1923" spans="1:43">
      <c r="A1923" s="1" t="s">
        <v>5200</v>
      </c>
      <c r="B1923" s="1" t="s">
        <v>5201</v>
      </c>
      <c r="C1923" s="3">
        <v>4.2</v>
      </c>
      <c r="D1923" s="4">
        <v>42704</v>
      </c>
      <c r="E1923" s="3">
        <v>0.5703528752</v>
      </c>
      <c r="F1923" s="5" t="s">
        <v>969</v>
      </c>
      <c r="G1923" s="5">
        <v>877</v>
      </c>
      <c r="H1923" s="5" t="s">
        <v>55</v>
      </c>
      <c r="I1923" s="3">
        <v>16.6056238185255</v>
      </c>
      <c r="J1923" s="3">
        <v>11.373260738052</v>
      </c>
      <c r="K1923" s="3">
        <v>3.96060462421657</v>
      </c>
      <c r="L1923" s="3">
        <v>21.1864406779661</v>
      </c>
      <c r="M1923" s="3">
        <v>5.3702023167672</v>
      </c>
      <c r="N1923" s="3">
        <v>47.7558348294434</v>
      </c>
      <c r="O1923" s="3">
        <v>28.2752794385235</v>
      </c>
      <c r="P1923" s="3">
        <v>12.8476821192053</v>
      </c>
      <c r="Q1923" s="3">
        <v>19.0171842025927</v>
      </c>
      <c r="R1923" s="3">
        <v>63.8719512195122</v>
      </c>
      <c r="S1923" s="3">
        <v>79.9525936730787</v>
      </c>
      <c r="T1923" s="3">
        <v>28.41796875</v>
      </c>
      <c r="U1923" s="3">
        <v>123.696736174071</v>
      </c>
      <c r="V1923" s="3">
        <v>61.3821138211382</v>
      </c>
      <c r="W1923" s="3">
        <v>98.60146896066</v>
      </c>
      <c r="X1923" s="3">
        <v>57.4290484140234</v>
      </c>
      <c r="Y1923" s="3"/>
      <c r="Z1923" s="3"/>
      <c r="AA1923" s="3">
        <v>0.264944830851963</v>
      </c>
      <c r="AB1923" s="3">
        <v>0.191538092084496</v>
      </c>
      <c r="AC1923" s="3">
        <v>-31.5468521858627</v>
      </c>
      <c r="AD1923" s="3">
        <v>0.812928745620083</v>
      </c>
      <c r="AE1923" s="5">
        <v>3</v>
      </c>
      <c r="AF1923" s="3">
        <v>1.64781782057359</v>
      </c>
      <c r="AG1923" s="3">
        <v>60.0093462924943</v>
      </c>
      <c r="AH1923" s="3">
        <v>52.6628235097192</v>
      </c>
      <c r="AI1923" s="3">
        <v>23.7538024305846</v>
      </c>
      <c r="AJ1923" s="3">
        <v>19.3445446122557</v>
      </c>
      <c r="AK1923" s="3"/>
      <c r="AL1923" s="3"/>
      <c r="AM1923" s="3"/>
      <c r="AN1923" s="5" t="s">
        <v>46</v>
      </c>
      <c r="AO1923" s="1"/>
      <c r="AP1923" s="1"/>
      <c r="AQ1923" s="1"/>
    </row>
    <row r="1924" spans="1:43">
      <c r="A1924" s="1" t="s">
        <v>5202</v>
      </c>
      <c r="B1924" s="1" t="s">
        <v>5203</v>
      </c>
      <c r="C1924" s="3">
        <v>4.13698630136986</v>
      </c>
      <c r="D1924" s="4">
        <v>42727</v>
      </c>
      <c r="E1924" s="3">
        <v>761.971944609</v>
      </c>
      <c r="F1924" s="5" t="s">
        <v>801</v>
      </c>
      <c r="G1924" s="5">
        <v>1511</v>
      </c>
      <c r="H1924" s="5" t="s">
        <v>64</v>
      </c>
      <c r="I1924" s="3">
        <v>0.276366028020997</v>
      </c>
      <c r="J1924" s="3">
        <v>39.5043731778426</v>
      </c>
      <c r="K1924" s="3">
        <v>0.0413236453387884</v>
      </c>
      <c r="L1924" s="3">
        <v>47.5218658892128</v>
      </c>
      <c r="M1924" s="3">
        <v>0.201682685348396</v>
      </c>
      <c r="N1924" s="3">
        <v>49.1253644314869</v>
      </c>
      <c r="O1924" s="3">
        <v>0.634225818581806</v>
      </c>
      <c r="P1924" s="3">
        <v>38.1578947368421</v>
      </c>
      <c r="Q1924" s="3">
        <v>1.13086886737057</v>
      </c>
      <c r="R1924" s="3">
        <v>51.6272189349112</v>
      </c>
      <c r="S1924" s="3">
        <v>2.04361272475129</v>
      </c>
      <c r="T1924" s="3">
        <v>53.9730134932534</v>
      </c>
      <c r="U1924" s="3">
        <v>4.63637979018942</v>
      </c>
      <c r="V1924" s="3">
        <v>49.0740740740741</v>
      </c>
      <c r="W1924" s="3">
        <v>8.47370711124537</v>
      </c>
      <c r="X1924" s="3">
        <v>39.9691358024691</v>
      </c>
      <c r="Y1924" s="3"/>
      <c r="Z1924" s="3"/>
      <c r="AA1924" s="3">
        <v>-0.020359641295845</v>
      </c>
      <c r="AB1924" s="3">
        <v>2.59498556971734</v>
      </c>
      <c r="AC1924" s="3">
        <v>0</v>
      </c>
      <c r="AD1924" s="3"/>
      <c r="AE1924" s="5"/>
      <c r="AF1924" s="3">
        <v>0.224574731864338</v>
      </c>
      <c r="AG1924" s="3">
        <v>1.51678220164451</v>
      </c>
      <c r="AH1924" s="3">
        <v>1.65556995836149</v>
      </c>
      <c r="AI1924" s="3">
        <v>2.03504630713813</v>
      </c>
      <c r="AJ1924" s="3">
        <v>2.2963466184388</v>
      </c>
      <c r="AK1924" s="3"/>
      <c r="AL1924" s="3"/>
      <c r="AM1924" s="3">
        <v>100</v>
      </c>
      <c r="AN1924" s="5" t="s">
        <v>56</v>
      </c>
      <c r="AO1924" s="1"/>
      <c r="AP1924" s="1"/>
      <c r="AQ1924" s="1"/>
    </row>
    <row r="1925" spans="1:43">
      <c r="A1925" s="1" t="s">
        <v>5204</v>
      </c>
      <c r="B1925" s="1" t="s">
        <v>5205</v>
      </c>
      <c r="C1925" s="3">
        <v>4.13698630136986</v>
      </c>
      <c r="D1925" s="4">
        <v>42727</v>
      </c>
      <c r="E1925" s="3">
        <v>7.1765514537</v>
      </c>
      <c r="F1925" s="5" t="s">
        <v>588</v>
      </c>
      <c r="G1925" s="5">
        <v>545</v>
      </c>
      <c r="H1925" s="5" t="s">
        <v>93</v>
      </c>
      <c r="I1925" s="3">
        <v>3.56780275561999</v>
      </c>
      <c r="J1925" s="3">
        <v>63</v>
      </c>
      <c r="K1925" s="3">
        <v>0.90433799632611</v>
      </c>
      <c r="L1925" s="3">
        <v>71.7046580773043</v>
      </c>
      <c r="M1925" s="3">
        <v>1.83244206773617</v>
      </c>
      <c r="N1925" s="3">
        <v>56.437125748503</v>
      </c>
      <c r="O1925" s="3">
        <v>5.6595398387216</v>
      </c>
      <c r="P1925" s="3">
        <v>68.4607645875251</v>
      </c>
      <c r="Q1925" s="3">
        <v>8.81523809523807</v>
      </c>
      <c r="R1925" s="3">
        <v>65.1186790505676</v>
      </c>
      <c r="S1925" s="3">
        <v>25.2916922537065</v>
      </c>
      <c r="T1925" s="3">
        <v>67.6019057702488</v>
      </c>
      <c r="U1925" s="3">
        <v>44.1352308215575</v>
      </c>
      <c r="V1925" s="3">
        <v>70.1550387596899</v>
      </c>
      <c r="W1925" s="3">
        <v>38.3939146120743</v>
      </c>
      <c r="X1925" s="3">
        <v>71.1610486891386</v>
      </c>
      <c r="Y1925" s="3"/>
      <c r="Z1925" s="3"/>
      <c r="AA1925" s="3">
        <v>0.404666260655387</v>
      </c>
      <c r="AB1925" s="3">
        <v>0.371061808332944</v>
      </c>
      <c r="AC1925" s="3">
        <v>-7.50279955207167</v>
      </c>
      <c r="AD1925" s="3">
        <v>1.52175945716773</v>
      </c>
      <c r="AE1925" s="5">
        <v>3</v>
      </c>
      <c r="AF1925" s="3">
        <v>0.844355302310211</v>
      </c>
      <c r="AG1925" s="3">
        <v>21.6054252362673</v>
      </c>
      <c r="AH1925" s="3">
        <v>19.2938189339709</v>
      </c>
      <c r="AI1925" s="3">
        <v>10.7279917037853</v>
      </c>
      <c r="AJ1925" s="3">
        <v>11.4662082233881</v>
      </c>
      <c r="AK1925" s="3"/>
      <c r="AL1925" s="3"/>
      <c r="AM1925" s="3">
        <v>0.1</v>
      </c>
      <c r="AN1925" s="5" t="s">
        <v>56</v>
      </c>
      <c r="AO1925" s="1"/>
      <c r="AP1925" s="1"/>
      <c r="AQ1925" s="1"/>
    </row>
    <row r="1926" spans="1:43">
      <c r="A1926" s="1" t="s">
        <v>5206</v>
      </c>
      <c r="B1926" s="1" t="s">
        <v>5207</v>
      </c>
      <c r="C1926" s="3">
        <v>3.53150684931507</v>
      </c>
      <c r="D1926" s="4">
        <v>42948</v>
      </c>
      <c r="E1926" s="3">
        <v>0.5225841756</v>
      </c>
      <c r="F1926" s="5" t="s">
        <v>772</v>
      </c>
      <c r="G1926" s="5">
        <v>468</v>
      </c>
      <c r="H1926" s="5" t="s">
        <v>116</v>
      </c>
      <c r="I1926" s="3">
        <v>5.20637515324885</v>
      </c>
      <c r="J1926" s="3">
        <v>74.7663551401869</v>
      </c>
      <c r="K1926" s="3">
        <v>1.52220206640901</v>
      </c>
      <c r="L1926" s="3">
        <v>68.8073394495413</v>
      </c>
      <c r="M1926" s="3">
        <v>0.523233112065599</v>
      </c>
      <c r="N1926" s="3">
        <v>84.5794392523365</v>
      </c>
      <c r="O1926" s="3">
        <v>2.70216166525165</v>
      </c>
      <c r="P1926" s="3">
        <v>91</v>
      </c>
      <c r="Q1926" s="3">
        <v>-2.22653412080538</v>
      </c>
      <c r="R1926" s="3">
        <v>95.7671957671958</v>
      </c>
      <c r="S1926" s="3">
        <v>26.7633716961078</v>
      </c>
      <c r="T1926" s="3">
        <v>93.2515337423313</v>
      </c>
      <c r="U1926" s="3">
        <v>56.214333758561</v>
      </c>
      <c r="V1926" s="3">
        <v>96.6386554621849</v>
      </c>
      <c r="W1926" s="3">
        <v>26.5029800829131</v>
      </c>
      <c r="X1926" s="3">
        <v>95.6043956043956</v>
      </c>
      <c r="Y1926" s="3"/>
      <c r="Z1926" s="3"/>
      <c r="AA1926" s="3">
        <v>0.146731418323642</v>
      </c>
      <c r="AB1926" s="3">
        <v>0.0845049837771361</v>
      </c>
      <c r="AC1926" s="3">
        <v>-22.7972027972028</v>
      </c>
      <c r="AD1926" s="3">
        <v>0.356899391878801</v>
      </c>
      <c r="AE1926" s="5">
        <v>2</v>
      </c>
      <c r="AF1926" s="3">
        <v>0.692685621094734</v>
      </c>
      <c r="AG1926" s="3">
        <v>22.2913400692331</v>
      </c>
      <c r="AH1926" s="3">
        <v>26.8010644575721</v>
      </c>
      <c r="AI1926" s="3">
        <v>9.32464705024523</v>
      </c>
      <c r="AJ1926" s="3"/>
      <c r="AK1926" s="3"/>
      <c r="AL1926" s="3"/>
      <c r="AM1926" s="3"/>
      <c r="AN1926" s="5" t="s">
        <v>46</v>
      </c>
      <c r="AO1926" s="1"/>
      <c r="AP1926" s="1"/>
      <c r="AQ1926" s="1"/>
    </row>
    <row r="1927" spans="1:43">
      <c r="A1927" s="1" t="s">
        <v>5208</v>
      </c>
      <c r="B1927" s="1" t="s">
        <v>5209</v>
      </c>
      <c r="C1927" s="3">
        <v>4.12602739726027</v>
      </c>
      <c r="D1927" s="4">
        <v>42731</v>
      </c>
      <c r="E1927" s="3">
        <v>0.2248330237</v>
      </c>
      <c r="F1927" s="5" t="s">
        <v>5210</v>
      </c>
      <c r="G1927" s="5">
        <v>988</v>
      </c>
      <c r="H1927" s="5" t="s">
        <v>93</v>
      </c>
      <c r="I1927" s="3">
        <v>0.17746228926352</v>
      </c>
      <c r="J1927" s="3">
        <v>92.5</v>
      </c>
      <c r="K1927" s="3">
        <v>0.213030356825831</v>
      </c>
      <c r="L1927" s="3">
        <v>90.5847373637265</v>
      </c>
      <c r="M1927" s="3">
        <v>0</v>
      </c>
      <c r="N1927" s="3">
        <v>85.3293413173653</v>
      </c>
      <c r="O1927" s="3">
        <v>0.0354421407052928</v>
      </c>
      <c r="P1927" s="3">
        <v>95.523138832998</v>
      </c>
      <c r="Q1927" s="3">
        <v>0.124157502660524</v>
      </c>
      <c r="R1927" s="3">
        <v>94.0144478844169</v>
      </c>
      <c r="S1927" s="3">
        <v>3.60649720106452</v>
      </c>
      <c r="T1927" s="3">
        <v>98.2001058761249</v>
      </c>
      <c r="U1927" s="3">
        <v>12.0049038323013</v>
      </c>
      <c r="V1927" s="3">
        <v>98.062015503876</v>
      </c>
      <c r="W1927" s="3">
        <v>19.8660488421052</v>
      </c>
      <c r="X1927" s="3">
        <v>93.5705368289638</v>
      </c>
      <c r="Y1927" s="3"/>
      <c r="Z1927" s="3"/>
      <c r="AA1927" s="3">
        <v>0.0806361574524595</v>
      </c>
      <c r="AB1927" s="3">
        <v>0.414085563525467</v>
      </c>
      <c r="AC1927" s="3">
        <v>-1.85837590276552</v>
      </c>
      <c r="AD1927" s="3">
        <v>3.34410543758364</v>
      </c>
      <c r="AE1927" s="5">
        <v>2</v>
      </c>
      <c r="AF1927" s="3">
        <v>0.491449302464021</v>
      </c>
      <c r="AG1927" s="3">
        <v>3.15977732534043</v>
      </c>
      <c r="AH1927" s="3">
        <v>5.89989915694789</v>
      </c>
      <c r="AI1927" s="3">
        <v>6.05239399819117</v>
      </c>
      <c r="AJ1927" s="3">
        <v>5.41980540006051</v>
      </c>
      <c r="AK1927" s="3"/>
      <c r="AL1927" s="3"/>
      <c r="AM1927" s="3"/>
      <c r="AN1927" s="5" t="s">
        <v>46</v>
      </c>
      <c r="AO1927" s="1"/>
      <c r="AP1927" s="1"/>
      <c r="AQ1927" s="1"/>
    </row>
    <row r="1928" spans="1:43">
      <c r="A1928" s="1" t="s">
        <v>5211</v>
      </c>
      <c r="B1928" s="1" t="s">
        <v>5212</v>
      </c>
      <c r="C1928" s="3">
        <v>3.71780821917808</v>
      </c>
      <c r="D1928" s="4">
        <v>42880</v>
      </c>
      <c r="E1928" s="3">
        <v>13.8548383496</v>
      </c>
      <c r="F1928" s="5" t="s">
        <v>319</v>
      </c>
      <c r="G1928" s="5">
        <v>1358</v>
      </c>
      <c r="H1928" s="5" t="s">
        <v>60</v>
      </c>
      <c r="I1928" s="3">
        <v>11.4274962368289</v>
      </c>
      <c r="J1928" s="3">
        <v>16.0714285714286</v>
      </c>
      <c r="K1928" s="3">
        <v>3.22468188948927</v>
      </c>
      <c r="L1928" s="3">
        <v>36.9127516778523</v>
      </c>
      <c r="M1928" s="3">
        <v>5.39241857981847</v>
      </c>
      <c r="N1928" s="3">
        <v>16.7161226508408</v>
      </c>
      <c r="O1928" s="3">
        <v>18.5585585585586</v>
      </c>
      <c r="P1928" s="3">
        <v>15.1115618661258</v>
      </c>
      <c r="Q1928" s="3">
        <v>20.6355673253208</v>
      </c>
      <c r="R1928" s="3">
        <v>29.738219895288</v>
      </c>
      <c r="S1928" s="3">
        <v>57.4302171023482</v>
      </c>
      <c r="T1928" s="3">
        <v>21.256038647343</v>
      </c>
      <c r="U1928" s="3">
        <v>140.764331210191</v>
      </c>
      <c r="V1928" s="3">
        <v>11.7147707979626</v>
      </c>
      <c r="W1928" s="3">
        <v>98.925092374874</v>
      </c>
      <c r="X1928" s="3">
        <v>10.6818181818182</v>
      </c>
      <c r="Y1928" s="3"/>
      <c r="Z1928" s="3"/>
      <c r="AA1928" s="3">
        <v>0.218817164973698</v>
      </c>
      <c r="AB1928" s="3">
        <v>0.204643666298396</v>
      </c>
      <c r="AC1928" s="3">
        <v>-33.1621981365279</v>
      </c>
      <c r="AD1928" s="3">
        <v>0.775383715352556</v>
      </c>
      <c r="AE1928" s="5">
        <v>7</v>
      </c>
      <c r="AF1928" s="3">
        <v>1.7898670405338</v>
      </c>
      <c r="AG1928" s="3">
        <v>66.8436953175855</v>
      </c>
      <c r="AH1928" s="3">
        <v>56.2072838315336</v>
      </c>
      <c r="AI1928" s="3">
        <v>24.091344149634</v>
      </c>
      <c r="AJ1928" s="3"/>
      <c r="AK1928" s="3"/>
      <c r="AL1928" s="3"/>
      <c r="AM1928" s="3"/>
      <c r="AN1928" s="5" t="s">
        <v>46</v>
      </c>
      <c r="AO1928" s="1"/>
      <c r="AP1928" s="1"/>
      <c r="AQ1928" s="1"/>
    </row>
    <row r="1929" spans="1:43">
      <c r="A1929" s="1" t="s">
        <v>5213</v>
      </c>
      <c r="B1929" s="1" t="s">
        <v>5214</v>
      </c>
      <c r="C1929" s="3">
        <v>4.21369863013699</v>
      </c>
      <c r="D1929" s="4">
        <v>42699</v>
      </c>
      <c r="E1929" s="3">
        <v>6.8086369405</v>
      </c>
      <c r="F1929" s="5" t="s">
        <v>4440</v>
      </c>
      <c r="G1929" s="5">
        <v>386</v>
      </c>
      <c r="H1929" s="5" t="s">
        <v>50</v>
      </c>
      <c r="I1929" s="3">
        <v>-0.0491883915395965</v>
      </c>
      <c r="J1929" s="3">
        <v>74.452880750335</v>
      </c>
      <c r="K1929" s="3">
        <v>-0.068850201632737</v>
      </c>
      <c r="L1929" s="3">
        <v>85.303231518371</v>
      </c>
      <c r="M1929" s="3">
        <v>-0.29440628066732</v>
      </c>
      <c r="N1929" s="3">
        <v>84.7729296527159</v>
      </c>
      <c r="O1929" s="3">
        <v>0.83366415244143</v>
      </c>
      <c r="P1929" s="3">
        <v>24.7144814984011</v>
      </c>
      <c r="Q1929" s="3">
        <v>1.20529926920777</v>
      </c>
      <c r="R1929" s="3">
        <v>39.2563978754225</v>
      </c>
      <c r="S1929" s="3">
        <v>2.71480203796884</v>
      </c>
      <c r="T1929" s="3">
        <v>18.0790960451977</v>
      </c>
      <c r="U1929" s="3">
        <v>5.88633806219956</v>
      </c>
      <c r="V1929" s="3">
        <v>58.6687306501548</v>
      </c>
      <c r="W1929" s="3">
        <v>11.3993297211575</v>
      </c>
      <c r="X1929" s="3">
        <v>75.6202804746494</v>
      </c>
      <c r="Y1929" s="3"/>
      <c r="Z1929" s="3"/>
      <c r="AA1929" s="3">
        <v>0.113538430229755</v>
      </c>
      <c r="AB1929" s="3">
        <v>0.466545030371068</v>
      </c>
      <c r="AC1929" s="3">
        <v>-1.5773470163436</v>
      </c>
      <c r="AD1929" s="3">
        <v>2.31851025791358</v>
      </c>
      <c r="AE1929" s="5">
        <v>2</v>
      </c>
      <c r="AF1929" s="3">
        <v>0.299958432258167</v>
      </c>
      <c r="AG1929" s="3">
        <v>3.12322922321109</v>
      </c>
      <c r="AH1929" s="3">
        <v>3.06047845313659</v>
      </c>
      <c r="AI1929" s="3">
        <v>3.7882426454708</v>
      </c>
      <c r="AJ1929" s="3">
        <v>3.52154719886804</v>
      </c>
      <c r="AK1929" s="3"/>
      <c r="AL1929" s="3"/>
      <c r="AM1929" s="3"/>
      <c r="AN1929" s="5" t="s">
        <v>46</v>
      </c>
      <c r="AO1929" s="1"/>
      <c r="AP1929" s="1"/>
      <c r="AQ1929" s="1"/>
    </row>
    <row r="1930" spans="1:43">
      <c r="A1930" s="1" t="s">
        <v>5215</v>
      </c>
      <c r="B1930" s="1" t="s">
        <v>5216</v>
      </c>
      <c r="C1930" s="3">
        <v>3.93150684931507</v>
      </c>
      <c r="D1930" s="4">
        <v>42802</v>
      </c>
      <c r="E1930" s="3">
        <v>1.8196777217</v>
      </c>
      <c r="F1930" s="5" t="s">
        <v>5217</v>
      </c>
      <c r="G1930" s="5">
        <v>1436</v>
      </c>
      <c r="H1930" s="5" t="s">
        <v>93</v>
      </c>
      <c r="I1930" s="3">
        <v>7.81048225497619</v>
      </c>
      <c r="J1930" s="3">
        <v>40.25</v>
      </c>
      <c r="K1930" s="3">
        <v>1.78676532414025</v>
      </c>
      <c r="L1930" s="3">
        <v>47.5718533201189</v>
      </c>
      <c r="M1930" s="3">
        <v>3.63854287059629</v>
      </c>
      <c r="N1930" s="3">
        <v>37.8243512974052</v>
      </c>
      <c r="O1930" s="3">
        <v>21.0792158431686</v>
      </c>
      <c r="P1930" s="3">
        <v>20.7243460764588</v>
      </c>
      <c r="Q1930" s="3">
        <v>25.6930744470979</v>
      </c>
      <c r="R1930" s="3">
        <v>26.3157894736842</v>
      </c>
      <c r="S1930" s="3">
        <v>73.3070866141732</v>
      </c>
      <c r="T1930" s="3">
        <v>19.004764425622</v>
      </c>
      <c r="U1930" s="3">
        <v>171.850437907029</v>
      </c>
      <c r="V1930" s="3">
        <v>13.0675526024363</v>
      </c>
      <c r="W1930" s="3">
        <v>133.60671555384</v>
      </c>
      <c r="X1930" s="3">
        <v>16.729088639201</v>
      </c>
      <c r="Y1930" s="3"/>
      <c r="Z1930" s="3"/>
      <c r="AA1930" s="3">
        <v>0.327769066408835</v>
      </c>
      <c r="AB1930" s="3">
        <v>0.266453638247996</v>
      </c>
      <c r="AC1930" s="3">
        <v>-30.1313002964845</v>
      </c>
      <c r="AD1930" s="3">
        <v>1.08254938046685</v>
      </c>
      <c r="AE1930" s="5">
        <v>7</v>
      </c>
      <c r="AF1930" s="3">
        <v>2.26161421048516</v>
      </c>
      <c r="AG1930" s="3">
        <v>69.9090069112747</v>
      </c>
      <c r="AH1930" s="3">
        <v>68.4491584656453</v>
      </c>
      <c r="AI1930" s="3">
        <v>30.8857310305219</v>
      </c>
      <c r="AJ1930" s="3"/>
      <c r="AK1930" s="3"/>
      <c r="AL1930" s="3"/>
      <c r="AM1930" s="3"/>
      <c r="AN1930" s="5" t="s">
        <v>46</v>
      </c>
      <c r="AO1930" s="1"/>
      <c r="AP1930" s="1"/>
      <c r="AQ1930" s="1"/>
    </row>
    <row r="1931" spans="1:43">
      <c r="A1931" s="1" t="s">
        <v>5218</v>
      </c>
      <c r="B1931" s="1" t="s">
        <v>5219</v>
      </c>
      <c r="C1931" s="3">
        <v>3.8986301369863</v>
      </c>
      <c r="D1931" s="4">
        <v>42814</v>
      </c>
      <c r="E1931" s="3">
        <v>51.7679622213</v>
      </c>
      <c r="F1931" s="5" t="s">
        <v>4595</v>
      </c>
      <c r="G1931" s="5">
        <v>1415</v>
      </c>
      <c r="H1931" s="5" t="s">
        <v>50</v>
      </c>
      <c r="I1931" s="3">
        <v>-0.136190303250403</v>
      </c>
      <c r="J1931" s="3">
        <v>83.3407771326485</v>
      </c>
      <c r="K1931" s="3">
        <v>-0.0181801654394998</v>
      </c>
      <c r="L1931" s="3">
        <v>62.2399291722001</v>
      </c>
      <c r="M1931" s="3">
        <v>-0.253922190985758</v>
      </c>
      <c r="N1931" s="3">
        <v>79.7417631344613</v>
      </c>
      <c r="O1931" s="3">
        <v>0.668131063518212</v>
      </c>
      <c r="P1931" s="3">
        <v>52.2613065326633</v>
      </c>
      <c r="Q1931" s="3">
        <v>1.0751700055137</v>
      </c>
      <c r="R1931" s="3">
        <v>55.8184451955577</v>
      </c>
      <c r="S1931" s="3">
        <v>1.64494963496904</v>
      </c>
      <c r="T1931" s="3">
        <v>62.0338983050847</v>
      </c>
      <c r="U1931" s="3">
        <v>6.45654027748462</v>
      </c>
      <c r="V1931" s="3">
        <v>44.1176470588235</v>
      </c>
      <c r="W1931" s="3">
        <v>15.0243219213848</v>
      </c>
      <c r="X1931" s="3">
        <v>30.0970873786408</v>
      </c>
      <c r="Y1931" s="3"/>
      <c r="Z1931" s="3"/>
      <c r="AA1931" s="3">
        <v>0.0108093499891971</v>
      </c>
      <c r="AB1931" s="3">
        <v>0.42405949466131</v>
      </c>
      <c r="AC1931" s="3">
        <v>-2.65168539325843</v>
      </c>
      <c r="AD1931" s="3">
        <v>1.79788616337994</v>
      </c>
      <c r="AE1931" s="5">
        <v>4</v>
      </c>
      <c r="AF1931" s="3">
        <v>0.39559220360242</v>
      </c>
      <c r="AG1931" s="3">
        <v>2.57770818029865</v>
      </c>
      <c r="AH1931" s="3">
        <v>3.27835351711103</v>
      </c>
      <c r="AI1931" s="3">
        <v>4.86353440471452</v>
      </c>
      <c r="AJ1931" s="3"/>
      <c r="AK1931" s="3"/>
      <c r="AL1931" s="3"/>
      <c r="AM1931" s="3"/>
      <c r="AN1931" s="5" t="s">
        <v>51</v>
      </c>
      <c r="AO1931" s="1"/>
      <c r="AP1931" s="1"/>
      <c r="AQ1931" s="1"/>
    </row>
    <row r="1932" spans="1:43">
      <c r="A1932" s="1" t="s">
        <v>5220</v>
      </c>
      <c r="B1932" s="1" t="s">
        <v>5221</v>
      </c>
      <c r="C1932" s="3">
        <v>4.18356164383562</v>
      </c>
      <c r="D1932" s="4">
        <v>42710</v>
      </c>
      <c r="E1932" s="3">
        <v>5.1195002248</v>
      </c>
      <c r="F1932" s="5" t="s">
        <v>577</v>
      </c>
      <c r="G1932" s="5">
        <v>1506</v>
      </c>
      <c r="H1932" s="5" t="s">
        <v>50</v>
      </c>
      <c r="I1932" s="3">
        <v>0.537902181492183</v>
      </c>
      <c r="J1932" s="3">
        <v>3.93032603841</v>
      </c>
      <c r="K1932" s="3">
        <v>-0.0989805008413235</v>
      </c>
      <c r="L1932" s="3">
        <v>92.0761398849048</v>
      </c>
      <c r="M1932" s="3">
        <v>0.188604327973012</v>
      </c>
      <c r="N1932" s="3">
        <v>12.2439893143366</v>
      </c>
      <c r="O1932" s="3">
        <v>-0.825390586616871</v>
      </c>
      <c r="P1932" s="3">
        <v>95.2489721333942</v>
      </c>
      <c r="Q1932" s="3">
        <v>-0.538892313228931</v>
      </c>
      <c r="R1932" s="3">
        <v>95.364558184452</v>
      </c>
      <c r="S1932" s="3">
        <v>0.690964864158913</v>
      </c>
      <c r="T1932" s="3">
        <v>87.9661016949153</v>
      </c>
      <c r="U1932" s="3">
        <v>5.86083825609424</v>
      </c>
      <c r="V1932" s="3">
        <v>59.4427244582043</v>
      </c>
      <c r="W1932" s="3">
        <v>14.83547206289</v>
      </c>
      <c r="X1932" s="3">
        <v>33.8727076591154</v>
      </c>
      <c r="Y1932" s="3"/>
      <c r="Z1932" s="3"/>
      <c r="AA1932" s="3">
        <v>-0.0431252913660146</v>
      </c>
      <c r="AB1932" s="3">
        <v>0.365416551675556</v>
      </c>
      <c r="AC1932" s="3">
        <v>-3.40451212063573</v>
      </c>
      <c r="AD1932" s="3">
        <v>1.38350661002645</v>
      </c>
      <c r="AE1932" s="5">
        <v>4</v>
      </c>
      <c r="AF1932" s="3">
        <v>0.385359715451504</v>
      </c>
      <c r="AG1932" s="3">
        <v>2.08528158220802</v>
      </c>
      <c r="AH1932" s="3">
        <v>3.03667768912295</v>
      </c>
      <c r="AI1932" s="3">
        <v>5.11906867312939</v>
      </c>
      <c r="AJ1932" s="3">
        <v>3.73092263218495</v>
      </c>
      <c r="AK1932" s="3"/>
      <c r="AL1932" s="3"/>
      <c r="AM1932" s="3">
        <v>0.1</v>
      </c>
      <c r="AN1932" s="5" t="s">
        <v>51</v>
      </c>
      <c r="AO1932" s="1"/>
      <c r="AP1932" s="1"/>
      <c r="AQ1932" s="1"/>
    </row>
    <row r="1933" spans="1:43">
      <c r="A1933" s="1" t="s">
        <v>5222</v>
      </c>
      <c r="B1933" s="1" t="s">
        <v>5223</v>
      </c>
      <c r="C1933" s="3">
        <v>4.16438356164384</v>
      </c>
      <c r="D1933" s="4">
        <v>42717</v>
      </c>
      <c r="E1933" s="3">
        <v>8.3455925004</v>
      </c>
      <c r="F1933" s="5" t="s">
        <v>2143</v>
      </c>
      <c r="G1933" s="5">
        <v>1521</v>
      </c>
      <c r="H1933" s="5" t="s">
        <v>93</v>
      </c>
      <c r="I1933" s="3">
        <v>3.10127488898438</v>
      </c>
      <c r="J1933" s="3">
        <v>68.3</v>
      </c>
      <c r="K1933" s="3">
        <v>0.748880179171328</v>
      </c>
      <c r="L1933" s="3">
        <v>76.6600594648167</v>
      </c>
      <c r="M1933" s="3">
        <v>1.67396524932901</v>
      </c>
      <c r="N1933" s="3">
        <v>59.3812375249501</v>
      </c>
      <c r="O1933" s="3">
        <v>5.17279170015343</v>
      </c>
      <c r="P1933" s="3">
        <v>72.0824949698189</v>
      </c>
      <c r="Q1933" s="3">
        <v>7.93281847491939</v>
      </c>
      <c r="R1933" s="3">
        <v>70.1238390092879</v>
      </c>
      <c r="S1933" s="3">
        <v>21.0274087775349</v>
      </c>
      <c r="T1933" s="3">
        <v>75.2779248279513</v>
      </c>
      <c r="U1933" s="3">
        <v>44.7315503720088</v>
      </c>
      <c r="V1933" s="3">
        <v>69.8781838316722</v>
      </c>
      <c r="W1933" s="3">
        <v>43.7631079596524</v>
      </c>
      <c r="X1933" s="3">
        <v>65.230961298377</v>
      </c>
      <c r="Y1933" s="3"/>
      <c r="Z1933" s="3"/>
      <c r="AA1933" s="3">
        <v>0.311063314057343</v>
      </c>
      <c r="AB1933" s="3">
        <v>0.261190636573504</v>
      </c>
      <c r="AC1933" s="3">
        <v>-10.5702764976959</v>
      </c>
      <c r="AD1933" s="3">
        <v>1.21448776802766</v>
      </c>
      <c r="AE1933" s="5">
        <v>2</v>
      </c>
      <c r="AF1933" s="3">
        <v>0.947178624785839</v>
      </c>
      <c r="AG1933" s="3">
        <v>17.966611090379</v>
      </c>
      <c r="AH1933" s="3">
        <v>21.4655132638391</v>
      </c>
      <c r="AI1933" s="3">
        <v>11.0806855921241</v>
      </c>
      <c r="AJ1933" s="3">
        <v>9.49710460877089</v>
      </c>
      <c r="AK1933" s="3"/>
      <c r="AL1933" s="3"/>
      <c r="AM1933" s="3"/>
      <c r="AN1933" s="5" t="s">
        <v>51</v>
      </c>
      <c r="AO1933" s="1"/>
      <c r="AP1933" s="1"/>
      <c r="AQ1933" s="1"/>
    </row>
    <row r="1934" spans="1:43">
      <c r="A1934" s="1" t="s">
        <v>5224</v>
      </c>
      <c r="B1934" s="1" t="s">
        <v>5225</v>
      </c>
      <c r="C1934" s="3">
        <v>4.14794520547945</v>
      </c>
      <c r="D1934" s="4">
        <v>42723</v>
      </c>
      <c r="E1934" s="3">
        <v>3.1420626386</v>
      </c>
      <c r="F1934" s="5" t="s">
        <v>5226</v>
      </c>
      <c r="G1934" s="5">
        <v>598</v>
      </c>
      <c r="H1934" s="5" t="s">
        <v>50</v>
      </c>
      <c r="I1934" s="3">
        <v>0.0676589986468434</v>
      </c>
      <c r="J1934" s="3">
        <v>59.9374720857526</v>
      </c>
      <c r="K1934" s="3">
        <v>0.0289855072464037</v>
      </c>
      <c r="L1934" s="3">
        <v>29.1279327135901</v>
      </c>
      <c r="M1934" s="3">
        <v>0.00965996908812758</v>
      </c>
      <c r="N1934" s="3">
        <v>33.3926981300089</v>
      </c>
      <c r="O1934" s="3">
        <v>0.985173624658623</v>
      </c>
      <c r="P1934" s="3">
        <v>9.68478757423481</v>
      </c>
      <c r="Q1934" s="3">
        <v>1.15290669272107</v>
      </c>
      <c r="R1934" s="3">
        <v>46.0164171897634</v>
      </c>
      <c r="S1934" s="3">
        <v>1.02345036383874</v>
      </c>
      <c r="T1934" s="3">
        <v>81.1299435028249</v>
      </c>
      <c r="U1934" s="3">
        <v>4.71509575403729</v>
      </c>
      <c r="V1934" s="3">
        <v>83.7461300309597</v>
      </c>
      <c r="W1934" s="3">
        <v>11.9396661037609</v>
      </c>
      <c r="X1934" s="3">
        <v>70.4422869471413</v>
      </c>
      <c r="Y1934" s="3"/>
      <c r="Z1934" s="3"/>
      <c r="AA1934" s="3">
        <v>-0.021238026903901</v>
      </c>
      <c r="AB1934" s="3">
        <v>0.24821045481843</v>
      </c>
      <c r="AC1934" s="3">
        <v>-3.55216663567045</v>
      </c>
      <c r="AD1934" s="3">
        <v>1.07655818282432</v>
      </c>
      <c r="AE1934" s="5">
        <v>4</v>
      </c>
      <c r="AF1934" s="3">
        <v>0.315624253329186</v>
      </c>
      <c r="AG1934" s="3">
        <v>2.27711625664468</v>
      </c>
      <c r="AH1934" s="3">
        <v>2.39818497788622</v>
      </c>
      <c r="AI1934" s="3">
        <v>4.01423835536248</v>
      </c>
      <c r="AJ1934" s="3">
        <v>2.99693718858385</v>
      </c>
      <c r="AK1934" s="3"/>
      <c r="AL1934" s="3"/>
      <c r="AM1934" s="3">
        <v>500</v>
      </c>
      <c r="AN1934" s="5" t="s">
        <v>56</v>
      </c>
      <c r="AO1934" s="1"/>
      <c r="AP1934" s="1"/>
      <c r="AQ1934" s="1"/>
    </row>
    <row r="1935" spans="1:43">
      <c r="A1935" s="1" t="s">
        <v>5227</v>
      </c>
      <c r="B1935" s="1" t="s">
        <v>5228</v>
      </c>
      <c r="C1935" s="3">
        <v>4.05479452054795</v>
      </c>
      <c r="D1935" s="4">
        <v>42757</v>
      </c>
      <c r="E1935" s="3">
        <v>19.8032322638</v>
      </c>
      <c r="F1935" s="5" t="s">
        <v>4440</v>
      </c>
      <c r="G1935" s="5">
        <v>386</v>
      </c>
      <c r="H1935" s="5" t="s">
        <v>50</v>
      </c>
      <c r="I1935" s="3">
        <v>-0.183986660055401</v>
      </c>
      <c r="J1935" s="3">
        <v>86.5564984368021</v>
      </c>
      <c r="K1935" s="3">
        <v>-0.0430663221360893</v>
      </c>
      <c r="L1935" s="3">
        <v>77.7335104028331</v>
      </c>
      <c r="M1935" s="3">
        <v>-0.283434132761187</v>
      </c>
      <c r="N1935" s="3">
        <v>83.7488869100623</v>
      </c>
      <c r="O1935" s="3">
        <v>0.872024910674246</v>
      </c>
      <c r="P1935" s="3">
        <v>18.6843307446323</v>
      </c>
      <c r="Q1935" s="3">
        <v>1.12591195480583</v>
      </c>
      <c r="R1935" s="3">
        <v>50.1207146306132</v>
      </c>
      <c r="S1935" s="3">
        <v>1.5806685506546</v>
      </c>
      <c r="T1935" s="3">
        <v>64.8587570621469</v>
      </c>
      <c r="U1935" s="3">
        <v>7.82201567006163</v>
      </c>
      <c r="V1935" s="3">
        <v>18.9628482972136</v>
      </c>
      <c r="W1935" s="3">
        <v>12.9722884478172</v>
      </c>
      <c r="X1935" s="3">
        <v>59.3311758360302</v>
      </c>
      <c r="Y1935" s="3"/>
      <c r="Z1935" s="3"/>
      <c r="AA1935" s="3">
        <v>0.0083945558270556</v>
      </c>
      <c r="AB1935" s="3">
        <v>0.267847969043108</v>
      </c>
      <c r="AC1935" s="3">
        <v>-2.56677567331953</v>
      </c>
      <c r="AD1935" s="3">
        <v>1.61362323234339</v>
      </c>
      <c r="AE1935" s="5">
        <v>4</v>
      </c>
      <c r="AF1935" s="3">
        <v>0.345666605298537</v>
      </c>
      <c r="AG1935" s="3">
        <v>1.92830833421533</v>
      </c>
      <c r="AH1935" s="3">
        <v>3.84007105689583</v>
      </c>
      <c r="AI1935" s="3">
        <v>4.34064648549761</v>
      </c>
      <c r="AJ1935" s="3"/>
      <c r="AK1935" s="3"/>
      <c r="AL1935" s="3"/>
      <c r="AM1935" s="3">
        <v>100</v>
      </c>
      <c r="AN1935" s="5" t="s">
        <v>56</v>
      </c>
      <c r="AO1935" s="1"/>
      <c r="AP1935" s="1"/>
      <c r="AQ1935" s="1"/>
    </row>
    <row r="1936" spans="1:43">
      <c r="A1936" s="1" t="s">
        <v>5229</v>
      </c>
      <c r="B1936" s="1" t="s">
        <v>5230</v>
      </c>
      <c r="C1936" s="3">
        <v>4.15616438356164</v>
      </c>
      <c r="D1936" s="4">
        <v>42720</v>
      </c>
      <c r="E1936" s="3">
        <v>4.1498755677</v>
      </c>
      <c r="F1936" s="5" t="s">
        <v>5226</v>
      </c>
      <c r="G1936" s="5">
        <v>598</v>
      </c>
      <c r="H1936" s="5" t="s">
        <v>50</v>
      </c>
      <c r="I1936" s="3">
        <v>0.0674893945237175</v>
      </c>
      <c r="J1936" s="3">
        <v>60.0267976775346</v>
      </c>
      <c r="K1936" s="3">
        <v>0.00963576797069914</v>
      </c>
      <c r="L1936" s="3">
        <v>41.1686586985392</v>
      </c>
      <c r="M1936" s="3">
        <v>-0.0673984209512804</v>
      </c>
      <c r="N1936" s="3">
        <v>47.9964381121995</v>
      </c>
      <c r="O1936" s="3">
        <v>0.913952357802636</v>
      </c>
      <c r="P1936" s="3">
        <v>14.1160347190498</v>
      </c>
      <c r="Q1936" s="3">
        <v>0.963035019455242</v>
      </c>
      <c r="R1936" s="3">
        <v>66.3930468372767</v>
      </c>
      <c r="S1936" s="3">
        <v>0.864917395529654</v>
      </c>
      <c r="T1936" s="3">
        <v>84.0677966101695</v>
      </c>
      <c r="U1936" s="3">
        <v>4.50492954967948</v>
      </c>
      <c r="V1936" s="3">
        <v>86.2229102167183</v>
      </c>
      <c r="W1936" s="3">
        <v>13.0829080370091</v>
      </c>
      <c r="X1936" s="3">
        <v>58.0366774541532</v>
      </c>
      <c r="Y1936" s="3"/>
      <c r="Z1936" s="3"/>
      <c r="AA1936" s="3">
        <v>-0.0274905124367368</v>
      </c>
      <c r="AB1936" s="3">
        <v>0.26007108948486</v>
      </c>
      <c r="AC1936" s="3">
        <v>-3.78159185213128</v>
      </c>
      <c r="AD1936" s="3">
        <v>1.1042246164307</v>
      </c>
      <c r="AE1936" s="5">
        <v>4</v>
      </c>
      <c r="AF1936" s="3">
        <v>0.339374456644166</v>
      </c>
      <c r="AG1936" s="3">
        <v>2.24916594889402</v>
      </c>
      <c r="AH1936" s="3">
        <v>2.39410725466529</v>
      </c>
      <c r="AI1936" s="3">
        <v>4.27229713674411</v>
      </c>
      <c r="AJ1936" s="3">
        <v>4.00980989780826</v>
      </c>
      <c r="AK1936" s="3"/>
      <c r="AL1936" s="3"/>
      <c r="AM1936" s="3">
        <v>500</v>
      </c>
      <c r="AN1936" s="5" t="s">
        <v>56</v>
      </c>
      <c r="AO1936" s="1"/>
      <c r="AP1936" s="1"/>
      <c r="AQ1936" s="1"/>
    </row>
    <row r="1937" spans="1:43">
      <c r="A1937" s="1" t="s">
        <v>5231</v>
      </c>
      <c r="B1937" s="1" t="s">
        <v>5232</v>
      </c>
      <c r="C1937" s="3">
        <v>4.1972602739726</v>
      </c>
      <c r="D1937" s="4">
        <v>42705</v>
      </c>
      <c r="E1937" s="3">
        <v>8.1453371432</v>
      </c>
      <c r="F1937" s="5" t="s">
        <v>4302</v>
      </c>
      <c r="G1937" s="5">
        <v>1533</v>
      </c>
      <c r="H1937" s="5" t="s">
        <v>93</v>
      </c>
      <c r="I1937" s="3">
        <v>1.72465732791082</v>
      </c>
      <c r="J1937" s="3">
        <v>83.5</v>
      </c>
      <c r="K1937" s="3">
        <v>0.790985747332284</v>
      </c>
      <c r="L1937" s="3">
        <v>75.6194251734391</v>
      </c>
      <c r="M1937" s="3">
        <v>1.03979652902454</v>
      </c>
      <c r="N1937" s="3">
        <v>72.1057884231537</v>
      </c>
      <c r="O1937" s="3">
        <v>2.63677811550152</v>
      </c>
      <c r="P1937" s="3">
        <v>87.8772635814889</v>
      </c>
      <c r="Q1937" s="3">
        <v>4.43825871800821</v>
      </c>
      <c r="R1937" s="3">
        <v>85.6037151702786</v>
      </c>
      <c r="S1937" s="3">
        <v>12.4178110694965</v>
      </c>
      <c r="T1937" s="3">
        <v>92.3239809422975</v>
      </c>
      <c r="U1937" s="3">
        <v>21.553275737941</v>
      </c>
      <c r="V1937" s="3">
        <v>92.6910299003322</v>
      </c>
      <c r="W1937" s="3">
        <v>26.375374251497</v>
      </c>
      <c r="X1937" s="3">
        <v>86.7041198501873</v>
      </c>
      <c r="Y1937" s="3"/>
      <c r="Z1937" s="3"/>
      <c r="AA1937" s="3">
        <v>0.292578775651078</v>
      </c>
      <c r="AB1937" s="3">
        <v>0.437892301457387</v>
      </c>
      <c r="AC1937" s="3">
        <v>-2.96965259132698</v>
      </c>
      <c r="AD1937" s="3">
        <v>2.72759252277261</v>
      </c>
      <c r="AE1937" s="5">
        <v>2</v>
      </c>
      <c r="AF1937" s="3">
        <v>0.622618298782926</v>
      </c>
      <c r="AG1937" s="3">
        <v>10.5030373121043</v>
      </c>
      <c r="AH1937" s="3">
        <v>10.1470098060408</v>
      </c>
      <c r="AI1937" s="3">
        <v>7.85761588558795</v>
      </c>
      <c r="AJ1937" s="3">
        <v>7.44530705125517</v>
      </c>
      <c r="AK1937" s="3"/>
      <c r="AL1937" s="3"/>
      <c r="AM1937" s="3">
        <v>10</v>
      </c>
      <c r="AN1937" s="5" t="s">
        <v>56</v>
      </c>
      <c r="AO1937" s="1"/>
      <c r="AP1937" s="1"/>
      <c r="AQ1937" s="1"/>
    </row>
    <row r="1938" spans="1:43">
      <c r="A1938" s="1" t="s">
        <v>5233</v>
      </c>
      <c r="B1938" s="1" t="s">
        <v>5234</v>
      </c>
      <c r="C1938" s="3">
        <v>4.17534246575342</v>
      </c>
      <c r="D1938" s="4">
        <v>42713</v>
      </c>
      <c r="E1938" s="3">
        <v>8.3043376874</v>
      </c>
      <c r="F1938" s="5" t="s">
        <v>5235</v>
      </c>
      <c r="G1938" s="5">
        <v>1525</v>
      </c>
      <c r="H1938" s="5" t="s">
        <v>93</v>
      </c>
      <c r="I1938" s="3">
        <v>2.25914137101155</v>
      </c>
      <c r="J1938" s="3">
        <v>77.1</v>
      </c>
      <c r="K1938" s="3">
        <v>1.09755161562668</v>
      </c>
      <c r="L1938" s="3">
        <v>65.7581764122894</v>
      </c>
      <c r="M1938" s="3">
        <v>0.634120253648097</v>
      </c>
      <c r="N1938" s="3">
        <v>78.3433133732535</v>
      </c>
      <c r="O1938" s="3">
        <v>6.53912764287998</v>
      </c>
      <c r="P1938" s="3">
        <v>62.8772635814889</v>
      </c>
      <c r="Q1938" s="3">
        <v>10.4902593160209</v>
      </c>
      <c r="R1938" s="3">
        <v>58.2559339525284</v>
      </c>
      <c r="S1938" s="3">
        <v>21.9876427164972</v>
      </c>
      <c r="T1938" s="3">
        <v>73.2662784542086</v>
      </c>
      <c r="U1938" s="3">
        <v>16.4209367546114</v>
      </c>
      <c r="V1938" s="3">
        <v>95.1273532668881</v>
      </c>
      <c r="W1938" s="3">
        <v>22.043538813783</v>
      </c>
      <c r="X1938" s="3">
        <v>91.6354556803995</v>
      </c>
      <c r="Y1938" s="3"/>
      <c r="Z1938" s="3"/>
      <c r="AA1938" s="3">
        <v>0.361073833939231</v>
      </c>
      <c r="AB1938" s="3">
        <v>0.16450123359263</v>
      </c>
      <c r="AC1938" s="3">
        <v>-11.9261349063863</v>
      </c>
      <c r="AD1938" s="3">
        <v>0.57459906559777</v>
      </c>
      <c r="AE1938" s="5">
        <v>5</v>
      </c>
      <c r="AF1938" s="3">
        <v>0.528735493291147</v>
      </c>
      <c r="AG1938" s="3">
        <v>19.9792571857703</v>
      </c>
      <c r="AH1938" s="3">
        <v>7.37370959199086</v>
      </c>
      <c r="AI1938" s="3">
        <v>6.59635109985186</v>
      </c>
      <c r="AJ1938" s="3">
        <v>7.18052223151706</v>
      </c>
      <c r="AK1938" s="3"/>
      <c r="AL1938" s="3"/>
      <c r="AM1938" s="3">
        <v>10</v>
      </c>
      <c r="AN1938" s="5" t="s">
        <v>56</v>
      </c>
      <c r="AO1938" s="1"/>
      <c r="AP1938" s="1"/>
      <c r="AQ1938" s="1"/>
    </row>
    <row r="1939" spans="1:43">
      <c r="A1939" s="1" t="s">
        <v>5236</v>
      </c>
      <c r="B1939" s="1" t="s">
        <v>5237</v>
      </c>
      <c r="C1939" s="3">
        <v>4.12054794520548</v>
      </c>
      <c r="D1939" s="4">
        <v>42733</v>
      </c>
      <c r="E1939" s="3">
        <v>7.2481820339</v>
      </c>
      <c r="F1939" s="5" t="s">
        <v>5238</v>
      </c>
      <c r="G1939" s="5">
        <v>1505</v>
      </c>
      <c r="H1939" s="5" t="s">
        <v>93</v>
      </c>
      <c r="I1939" s="3">
        <v>2.91341895926421</v>
      </c>
      <c r="J1939" s="3">
        <v>70.25</v>
      </c>
      <c r="K1939" s="3">
        <v>0.765140962508084</v>
      </c>
      <c r="L1939" s="3">
        <v>76.1645193260654</v>
      </c>
      <c r="M1939" s="3">
        <v>1.45382716049382</v>
      </c>
      <c r="N1939" s="3">
        <v>64.4211576846307</v>
      </c>
      <c r="O1939" s="3">
        <v>5.735460627895</v>
      </c>
      <c r="P1939" s="3">
        <v>67.8068410462777</v>
      </c>
      <c r="Q1939" s="3">
        <v>9.21830476757536</v>
      </c>
      <c r="R1939" s="3">
        <v>63.0030959752322</v>
      </c>
      <c r="S1939" s="3">
        <v>42.9275080005565</v>
      </c>
      <c r="T1939" s="3">
        <v>48.6500794070937</v>
      </c>
      <c r="U1939" s="3">
        <v>91.1106976744186</v>
      </c>
      <c r="V1939" s="3">
        <v>44.1860465116279</v>
      </c>
      <c r="W1939" s="3">
        <v>70.9867501165191</v>
      </c>
      <c r="X1939" s="3">
        <v>44.4444444444444</v>
      </c>
      <c r="Y1939" s="3"/>
      <c r="Z1939" s="3"/>
      <c r="AA1939" s="3">
        <v>0.276434156500487</v>
      </c>
      <c r="AB1939" s="3">
        <v>0.217363897336285</v>
      </c>
      <c r="AC1939" s="3">
        <v>-22.9631930423979</v>
      </c>
      <c r="AD1939" s="3">
        <v>0.850918874836075</v>
      </c>
      <c r="AE1939" s="5">
        <v>2</v>
      </c>
      <c r="AF1939" s="3">
        <v>1.49704878638838</v>
      </c>
      <c r="AG1939" s="3">
        <v>39.1272702333556</v>
      </c>
      <c r="AH1939" s="3">
        <v>42.4912676982462</v>
      </c>
      <c r="AI1939" s="3">
        <v>19.2302324696191</v>
      </c>
      <c r="AJ1939" s="3">
        <v>17.2263625723506</v>
      </c>
      <c r="AK1939" s="3"/>
      <c r="AL1939" s="3"/>
      <c r="AM1939" s="3"/>
      <c r="AN1939" s="5" t="s">
        <v>46</v>
      </c>
      <c r="AO1939" s="1"/>
      <c r="AP1939" s="1"/>
      <c r="AQ1939" s="1"/>
    </row>
    <row r="1940" spans="1:43">
      <c r="A1940" s="1" t="s">
        <v>5239</v>
      </c>
      <c r="B1940" s="1" t="s">
        <v>5240</v>
      </c>
      <c r="C1940" s="3">
        <v>4.17534246575342</v>
      </c>
      <c r="D1940" s="4">
        <v>42713</v>
      </c>
      <c r="E1940" s="3">
        <v>7.9672832814</v>
      </c>
      <c r="F1940" s="5" t="s">
        <v>4302</v>
      </c>
      <c r="G1940" s="5">
        <v>1525</v>
      </c>
      <c r="H1940" s="5" t="s">
        <v>93</v>
      </c>
      <c r="I1940" s="3">
        <v>1.23141612854783</v>
      </c>
      <c r="J1940" s="3">
        <v>86.9</v>
      </c>
      <c r="K1940" s="3">
        <v>0.619449212627806</v>
      </c>
      <c r="L1940" s="3">
        <v>81.9127849355798</v>
      </c>
      <c r="M1940" s="3">
        <v>0.581915846016117</v>
      </c>
      <c r="N1940" s="3">
        <v>78.9920159680639</v>
      </c>
      <c r="O1940" s="3">
        <v>2.4468085106383</v>
      </c>
      <c r="P1940" s="3">
        <v>88.3802816901408</v>
      </c>
      <c r="Q1940" s="3">
        <v>4.13223140495869</v>
      </c>
      <c r="R1940" s="3">
        <v>86.5325077399381</v>
      </c>
      <c r="S1940" s="3">
        <v>12.5375626043406</v>
      </c>
      <c r="T1940" s="3">
        <v>92.0592906299629</v>
      </c>
      <c r="U1940" s="3">
        <v>20.6119162640902</v>
      </c>
      <c r="V1940" s="3">
        <v>93.1893687707641</v>
      </c>
      <c r="W1940" s="3">
        <v>24.2809734513274</v>
      </c>
      <c r="X1940" s="3">
        <v>89.6379525593009</v>
      </c>
      <c r="Y1940" s="3"/>
      <c r="Z1940" s="3"/>
      <c r="AA1940" s="3">
        <v>0.327575543636187</v>
      </c>
      <c r="AB1940" s="3">
        <v>0.388083765778423</v>
      </c>
      <c r="AC1940" s="3">
        <v>-3.183045577285</v>
      </c>
      <c r="AD1940" s="3">
        <v>2.35641899528389</v>
      </c>
      <c r="AE1940" s="5">
        <v>2</v>
      </c>
      <c r="AF1940" s="3">
        <v>0.572204557485014</v>
      </c>
      <c r="AG1940" s="3">
        <v>10.7635594733411</v>
      </c>
      <c r="AH1940" s="3">
        <v>9.84296289039075</v>
      </c>
      <c r="AI1940" s="3">
        <v>7.42082661693459</v>
      </c>
      <c r="AJ1940" s="3">
        <v>7.51940798470772</v>
      </c>
      <c r="AK1940" s="3"/>
      <c r="AL1940" s="3"/>
      <c r="AM1940" s="3">
        <v>10</v>
      </c>
      <c r="AN1940" s="5" t="s">
        <v>56</v>
      </c>
      <c r="AO1940" s="1"/>
      <c r="AP1940" s="1"/>
      <c r="AQ1940" s="1"/>
    </row>
    <row r="1941" spans="1:43">
      <c r="A1941" s="1" t="s">
        <v>5241</v>
      </c>
      <c r="B1941" s="1" t="s">
        <v>5242</v>
      </c>
      <c r="C1941" s="3">
        <v>4.18082191780822</v>
      </c>
      <c r="D1941" s="4">
        <v>42711</v>
      </c>
      <c r="E1941" s="3">
        <v>18.4388053531</v>
      </c>
      <c r="F1941" s="5" t="s">
        <v>3556</v>
      </c>
      <c r="G1941" s="5">
        <v>1080</v>
      </c>
      <c r="H1941" s="5" t="s">
        <v>50</v>
      </c>
      <c r="I1941" s="3">
        <v>0.185735512630014</v>
      </c>
      <c r="J1941" s="3">
        <v>39.3032603841</v>
      </c>
      <c r="K1941" s="3">
        <v>-0.0370644922164527</v>
      </c>
      <c r="L1941" s="3">
        <v>73.9265161575919</v>
      </c>
      <c r="M1941" s="3">
        <v>-0.0185356811862816</v>
      </c>
      <c r="N1941" s="3">
        <v>39.6260017809439</v>
      </c>
      <c r="O1941" s="3">
        <v>0.474993014808603</v>
      </c>
      <c r="P1941" s="3">
        <v>69.529465509365</v>
      </c>
      <c r="Q1941" s="3">
        <v>1.07868310390285</v>
      </c>
      <c r="R1941" s="3">
        <v>55.4321583775954</v>
      </c>
      <c r="S1941" s="3">
        <v>1.89955096225868</v>
      </c>
      <c r="T1941" s="3">
        <v>50.2824858757062</v>
      </c>
      <c r="U1941" s="3">
        <v>7.59585541343679</v>
      </c>
      <c r="V1941" s="3">
        <v>21.0526315789474</v>
      </c>
      <c r="W1941" s="3">
        <v>16.3900246010798</v>
      </c>
      <c r="X1941" s="3">
        <v>18.9859762675297</v>
      </c>
      <c r="Y1941" s="3"/>
      <c r="Z1941" s="3"/>
      <c r="AA1941" s="3">
        <v>0.0389691483126011</v>
      </c>
      <c r="AB1941" s="3">
        <v>0.616539166853252</v>
      </c>
      <c r="AC1941" s="3">
        <v>-2.1468518852607</v>
      </c>
      <c r="AD1941" s="3">
        <v>2.41268811392619</v>
      </c>
      <c r="AE1941" s="5">
        <v>3</v>
      </c>
      <c r="AF1941" s="3">
        <v>0.421368625017957</v>
      </c>
      <c r="AG1941" s="3">
        <v>2.87952250798551</v>
      </c>
      <c r="AH1941" s="3">
        <v>3.92112769130153</v>
      </c>
      <c r="AI1941" s="3">
        <v>5.24885585691812</v>
      </c>
      <c r="AJ1941" s="3">
        <v>3.92557560459565</v>
      </c>
      <c r="AK1941" s="3"/>
      <c r="AL1941" s="3"/>
      <c r="AM1941" s="3">
        <v>0.5</v>
      </c>
      <c r="AN1941" s="5" t="s">
        <v>56</v>
      </c>
      <c r="AO1941" s="1"/>
      <c r="AP1941" s="1"/>
      <c r="AQ1941" s="1"/>
    </row>
    <row r="1942" spans="1:43">
      <c r="A1942" s="1" t="s">
        <v>5243</v>
      </c>
      <c r="B1942" s="1" t="s">
        <v>5244</v>
      </c>
      <c r="C1942" s="3">
        <v>4.16438356164384</v>
      </c>
      <c r="D1942" s="4">
        <v>42717</v>
      </c>
      <c r="E1942" s="3">
        <v>5.1078414966</v>
      </c>
      <c r="F1942" s="5" t="s">
        <v>5245</v>
      </c>
      <c r="G1942" s="5">
        <v>1521</v>
      </c>
      <c r="H1942" s="5" t="s">
        <v>50</v>
      </c>
      <c r="I1942" s="3">
        <v>-0.0386884611664604</v>
      </c>
      <c r="J1942" s="3">
        <v>73.2023224653863</v>
      </c>
      <c r="K1942" s="3">
        <v>-0.00967492260061518</v>
      </c>
      <c r="L1942" s="3">
        <v>58.0345285524568</v>
      </c>
      <c r="M1942" s="3">
        <v>-0.202780996523747</v>
      </c>
      <c r="N1942" s="3">
        <v>73.5529830810329</v>
      </c>
      <c r="O1942" s="3">
        <v>0.613317757009364</v>
      </c>
      <c r="P1942" s="3">
        <v>58.1087254454089</v>
      </c>
      <c r="Q1942" s="3">
        <v>0.780107264748911</v>
      </c>
      <c r="R1942" s="3">
        <v>77.8367938194109</v>
      </c>
      <c r="S1942" s="3">
        <v>0.711362307542406</v>
      </c>
      <c r="T1942" s="3">
        <v>87.6271186440678</v>
      </c>
      <c r="U1942" s="3">
        <v>3.134777505621</v>
      </c>
      <c r="V1942" s="3">
        <v>93.9628482972136</v>
      </c>
      <c r="W1942" s="3">
        <v>9.36063237507153</v>
      </c>
      <c r="X1942" s="3">
        <v>88.9967637540453</v>
      </c>
      <c r="Y1942" s="3"/>
      <c r="Z1942" s="3"/>
      <c r="AA1942" s="3">
        <v>-0.140563737780733</v>
      </c>
      <c r="AB1942" s="3">
        <v>0.267838686666866</v>
      </c>
      <c r="AC1942" s="3">
        <v>-1.33456051541647</v>
      </c>
      <c r="AD1942" s="3">
        <v>2.26442967116839</v>
      </c>
      <c r="AE1942" s="5">
        <v>2</v>
      </c>
      <c r="AF1942" s="3">
        <v>0.245708491809125</v>
      </c>
      <c r="AG1942" s="3">
        <v>1.09667274799807</v>
      </c>
      <c r="AH1942" s="3">
        <v>1.79569124518124</v>
      </c>
      <c r="AI1942" s="3">
        <v>3.19936511954118</v>
      </c>
      <c r="AJ1942" s="3">
        <v>3.38707177823512</v>
      </c>
      <c r="AK1942" s="3"/>
      <c r="AL1942" s="3"/>
      <c r="AM1942" s="3"/>
      <c r="AN1942" s="5" t="s">
        <v>46</v>
      </c>
      <c r="AO1942" s="1"/>
      <c r="AP1942" s="1"/>
      <c r="AQ1942" s="1"/>
    </row>
    <row r="1943" spans="1:43">
      <c r="A1943" s="1" t="s">
        <v>5246</v>
      </c>
      <c r="B1943" s="1" t="s">
        <v>5247</v>
      </c>
      <c r="C1943" s="3">
        <v>4.05479452054795</v>
      </c>
      <c r="D1943" s="4">
        <v>42757</v>
      </c>
      <c r="E1943" s="3">
        <v>4.0053497077</v>
      </c>
      <c r="F1943" s="5" t="s">
        <v>5248</v>
      </c>
      <c r="G1943" s="5">
        <v>1481</v>
      </c>
      <c r="H1943" s="5" t="s">
        <v>226</v>
      </c>
      <c r="I1943" s="3">
        <v>1.61848780095016</v>
      </c>
      <c r="J1943" s="3">
        <v>62.0199146514936</v>
      </c>
      <c r="K1943" s="3">
        <v>0.134888518606684</v>
      </c>
      <c r="L1943" s="3">
        <v>77.7777777777778</v>
      </c>
      <c r="M1943" s="3">
        <v>0.453713285043384</v>
      </c>
      <c r="N1943" s="3">
        <v>60.0846262341326</v>
      </c>
      <c r="O1943" s="3">
        <v>3.05405846807121</v>
      </c>
      <c r="P1943" s="3">
        <v>64.7798742138365</v>
      </c>
      <c r="Q1943" s="3">
        <v>4.66080610383148</v>
      </c>
      <c r="R1943" s="3">
        <v>67.8832116788321</v>
      </c>
      <c r="S1943" s="3">
        <v>8.18688384054864</v>
      </c>
      <c r="T1943" s="3">
        <v>80.8510638297872</v>
      </c>
      <c r="U1943" s="3">
        <v>17.6251281573306</v>
      </c>
      <c r="V1943" s="3">
        <v>79.5138888888889</v>
      </c>
      <c r="W1943" s="3">
        <v>23.7740290309925</v>
      </c>
      <c r="X1943" s="3">
        <v>71.1297071129707</v>
      </c>
      <c r="Y1943" s="3"/>
      <c r="Z1943" s="3"/>
      <c r="AA1943" s="3">
        <v>0.24662904571875</v>
      </c>
      <c r="AB1943" s="3">
        <v>0.205288713557903</v>
      </c>
      <c r="AC1943" s="3">
        <v>-3.63383465182996</v>
      </c>
      <c r="AD1943" s="3">
        <v>2.02389255475506</v>
      </c>
      <c r="AE1943" s="5">
        <v>2</v>
      </c>
      <c r="AF1943" s="3">
        <v>0.559772181587448</v>
      </c>
      <c r="AG1943" s="3">
        <v>8.10010978514442</v>
      </c>
      <c r="AH1943" s="3">
        <v>9.40282438822488</v>
      </c>
      <c r="AI1943" s="3">
        <v>7.04084281688171</v>
      </c>
      <c r="AJ1943" s="3"/>
      <c r="AK1943" s="3"/>
      <c r="AL1943" s="3"/>
      <c r="AM1943" s="3"/>
      <c r="AN1943" s="5" t="s">
        <v>51</v>
      </c>
      <c r="AO1943" s="1"/>
      <c r="AP1943" s="1"/>
      <c r="AQ1943" s="1"/>
    </row>
    <row r="1944" spans="1:43">
      <c r="A1944" s="1" t="s">
        <v>5249</v>
      </c>
      <c r="B1944" s="1" t="s">
        <v>5250</v>
      </c>
      <c r="C1944" s="3">
        <v>4.20547945205479</v>
      </c>
      <c r="D1944" s="4">
        <v>42702</v>
      </c>
      <c r="E1944" s="3">
        <v>7.1451977789</v>
      </c>
      <c r="F1944" s="5" t="s">
        <v>5251</v>
      </c>
      <c r="G1944" s="5">
        <v>259</v>
      </c>
      <c r="H1944" s="5" t="s">
        <v>50</v>
      </c>
      <c r="I1944" s="3">
        <v>0.126360808709193</v>
      </c>
      <c r="J1944" s="3">
        <v>49.3523894595802</v>
      </c>
      <c r="K1944" s="3">
        <v>-0.0291149068322854</v>
      </c>
      <c r="L1944" s="3">
        <v>69.6768481629039</v>
      </c>
      <c r="M1944" s="3">
        <v>-0.193779672512341</v>
      </c>
      <c r="N1944" s="3">
        <v>71.059661620659</v>
      </c>
      <c r="O1944" s="3">
        <v>0.746701738278963</v>
      </c>
      <c r="P1944" s="3">
        <v>39.6528095020557</v>
      </c>
      <c r="Q1944" s="3">
        <v>1.2682549828257</v>
      </c>
      <c r="R1944" s="3">
        <v>30.7098020280058</v>
      </c>
      <c r="S1944" s="3">
        <v>2.26311079633778</v>
      </c>
      <c r="T1944" s="3">
        <v>32.4858757062147</v>
      </c>
      <c r="U1944" s="3">
        <v>7.64158790215573</v>
      </c>
      <c r="V1944" s="3">
        <v>20.6656346749226</v>
      </c>
      <c r="W1944" s="3">
        <v>14.5316886400329</v>
      </c>
      <c r="X1944" s="3">
        <v>37.4325782092772</v>
      </c>
      <c r="Y1944" s="3"/>
      <c r="Z1944" s="3"/>
      <c r="AA1944" s="3">
        <v>0.0492549892742855</v>
      </c>
      <c r="AB1944" s="3">
        <v>0.345235337729373</v>
      </c>
      <c r="AC1944" s="3">
        <v>-3.0152636014608</v>
      </c>
      <c r="AD1944" s="3">
        <v>1.53151425291632</v>
      </c>
      <c r="AE1944" s="5">
        <v>4</v>
      </c>
      <c r="AF1944" s="3">
        <v>0.381198022021458</v>
      </c>
      <c r="AG1944" s="3">
        <v>3.37031836193644</v>
      </c>
      <c r="AH1944" s="3">
        <v>3.97272392616133</v>
      </c>
      <c r="AI1944" s="3">
        <v>4.7919598573184</v>
      </c>
      <c r="AJ1944" s="3">
        <v>4.95679902883051</v>
      </c>
      <c r="AK1944" s="3"/>
      <c r="AL1944" s="3"/>
      <c r="AM1944" s="3">
        <v>10</v>
      </c>
      <c r="AN1944" s="5" t="s">
        <v>56</v>
      </c>
      <c r="AO1944" s="1"/>
      <c r="AP1944" s="1"/>
      <c r="AQ1944" s="1"/>
    </row>
    <row r="1945" spans="1:43">
      <c r="A1945" s="1" t="s">
        <v>5252</v>
      </c>
      <c r="B1945" s="1" t="s">
        <v>5253</v>
      </c>
      <c r="C1945" s="3">
        <v>2.06849315068493</v>
      </c>
      <c r="D1945" s="4">
        <v>43482</v>
      </c>
      <c r="E1945" s="3">
        <v>2.4614193572</v>
      </c>
      <c r="F1945" s="5" t="s">
        <v>5254</v>
      </c>
      <c r="G1945" s="5">
        <v>756</v>
      </c>
      <c r="H1945" s="5" t="s">
        <v>55</v>
      </c>
      <c r="I1945" s="3">
        <v>1.63990601135694</v>
      </c>
      <c r="J1945" s="3">
        <v>90.1996370235935</v>
      </c>
      <c r="K1945" s="3">
        <v>1.68968557155451</v>
      </c>
      <c r="L1945" s="3">
        <v>67.5706214689265</v>
      </c>
      <c r="M1945" s="3">
        <v>-0.688764528626785</v>
      </c>
      <c r="N1945" s="3">
        <v>90.065828845003</v>
      </c>
      <c r="O1945" s="3">
        <v>3.74756408334581</v>
      </c>
      <c r="P1945" s="3">
        <v>92.7814569536424</v>
      </c>
      <c r="Q1945" s="3">
        <v>6.53155464340686</v>
      </c>
      <c r="R1945" s="3">
        <v>89.6341463414634</v>
      </c>
      <c r="S1945" s="3">
        <v>43.9176543980037</v>
      </c>
      <c r="T1945" s="3">
        <v>81.73828125</v>
      </c>
      <c r="U1945" s="3">
        <v>107.713085234094</v>
      </c>
      <c r="V1945" s="3">
        <v>71.5447154471545</v>
      </c>
      <c r="W1945" s="3"/>
      <c r="X1945" s="3"/>
      <c r="Y1945" s="3"/>
      <c r="Z1945" s="3"/>
      <c r="AA1945" s="3">
        <v>0.185255322750897</v>
      </c>
      <c r="AB1945" s="3">
        <v>0.354868073617696</v>
      </c>
      <c r="AC1945" s="3">
        <v>-20.2550773694391</v>
      </c>
      <c r="AD1945" s="3"/>
      <c r="AE1945" s="5">
        <v>2</v>
      </c>
      <c r="AF1945" s="3">
        <v>3.18048246250292</v>
      </c>
      <c r="AG1945" s="3">
        <v>51.1431167848074</v>
      </c>
      <c r="AH1945" s="3"/>
      <c r="AI1945" s="3"/>
      <c r="AJ1945" s="3"/>
      <c r="AK1945" s="3"/>
      <c r="AL1945" s="3"/>
      <c r="AM1945" s="3"/>
      <c r="AN1945" s="5" t="s">
        <v>46</v>
      </c>
      <c r="AO1945" s="1"/>
      <c r="AP1945" s="1"/>
      <c r="AQ1945" s="1"/>
    </row>
    <row r="1946" spans="1:43">
      <c r="A1946" s="1" t="s">
        <v>5255</v>
      </c>
      <c r="B1946" s="1" t="s">
        <v>5256</v>
      </c>
      <c r="C1946" s="3">
        <v>4.15616438356164</v>
      </c>
      <c r="D1946" s="4">
        <v>42720</v>
      </c>
      <c r="E1946" s="3">
        <v>15.3553803853</v>
      </c>
      <c r="F1946" s="5" t="s">
        <v>5257</v>
      </c>
      <c r="G1946" s="5">
        <v>813</v>
      </c>
      <c r="H1946" s="5" t="s">
        <v>50</v>
      </c>
      <c r="I1946" s="3">
        <v>0.0583771161704516</v>
      </c>
      <c r="J1946" s="3">
        <v>61.4560071460473</v>
      </c>
      <c r="K1946" s="3">
        <v>0.00972478848584566</v>
      </c>
      <c r="L1946" s="3">
        <v>40.5931828242585</v>
      </c>
      <c r="M1946" s="3">
        <v>-0.174723354688419</v>
      </c>
      <c r="N1946" s="3">
        <v>68.6108637577916</v>
      </c>
      <c r="O1946" s="3">
        <v>0.843302608354568</v>
      </c>
      <c r="P1946" s="3">
        <v>23.1155778894472</v>
      </c>
      <c r="Q1946" s="3">
        <v>1.26179066077863</v>
      </c>
      <c r="R1946" s="3">
        <v>31.5789473684211</v>
      </c>
      <c r="S1946" s="3">
        <v>2.30735366584803</v>
      </c>
      <c r="T1946" s="3">
        <v>30.3389830508475</v>
      </c>
      <c r="U1946" s="3">
        <v>7.22844978523304</v>
      </c>
      <c r="V1946" s="3">
        <v>26.1609907120743</v>
      </c>
      <c r="W1946" s="3">
        <v>13.5212417617736</v>
      </c>
      <c r="X1946" s="3">
        <v>52.2114347357066</v>
      </c>
      <c r="Y1946" s="3"/>
      <c r="Z1946" s="3"/>
      <c r="AA1946" s="3">
        <v>0.10121721509951</v>
      </c>
      <c r="AB1946" s="3">
        <v>0.707987859123125</v>
      </c>
      <c r="AC1946" s="3">
        <v>-1.1186537909934</v>
      </c>
      <c r="AD1946" s="3">
        <v>3.8527653377114</v>
      </c>
      <c r="AE1946" s="5">
        <v>2</v>
      </c>
      <c r="AF1946" s="3">
        <v>0.353464289522385</v>
      </c>
      <c r="AG1946" s="3">
        <v>2.90063491181731</v>
      </c>
      <c r="AH1946" s="3">
        <v>3.46988390883165</v>
      </c>
      <c r="AI1946" s="3">
        <v>4.45698508029304</v>
      </c>
      <c r="AJ1946" s="3">
        <v>3.84142067809721</v>
      </c>
      <c r="AK1946" s="3"/>
      <c r="AL1946" s="3"/>
      <c r="AM1946" s="3">
        <v>20</v>
      </c>
      <c r="AN1946" s="5" t="s">
        <v>56</v>
      </c>
      <c r="AO1946" s="1"/>
      <c r="AP1946" s="1"/>
      <c r="AQ1946" s="1"/>
    </row>
    <row r="1947" spans="1:43">
      <c r="A1947" s="1" t="s">
        <v>5258</v>
      </c>
      <c r="B1947" s="1" t="s">
        <v>5259</v>
      </c>
      <c r="C1947" s="3">
        <v>4.06575342465753</v>
      </c>
      <c r="D1947" s="4">
        <v>42753</v>
      </c>
      <c r="E1947" s="3">
        <v>1.2343670093</v>
      </c>
      <c r="F1947" s="5" t="s">
        <v>1589</v>
      </c>
      <c r="G1947" s="5">
        <v>1420</v>
      </c>
      <c r="H1947" s="5" t="s">
        <v>45</v>
      </c>
      <c r="I1947" s="3">
        <v>0.0892639779274609</v>
      </c>
      <c r="J1947" s="3">
        <v>70.2229299363057</v>
      </c>
      <c r="K1947" s="3">
        <v>-0.178051149239234</v>
      </c>
      <c r="L1947" s="3">
        <v>94.2546583850932</v>
      </c>
      <c r="M1947" s="3">
        <v>-0.580364339835553</v>
      </c>
      <c r="N1947" s="3">
        <v>69.5238095238095</v>
      </c>
      <c r="O1947" s="3">
        <v>1.17299647280781</v>
      </c>
      <c r="P1947" s="3">
        <v>61.9205298013245</v>
      </c>
      <c r="Q1947" s="3">
        <v>2.05196094654974</v>
      </c>
      <c r="R1947" s="3">
        <v>54.6232876712329</v>
      </c>
      <c r="S1947" s="3">
        <v>9.95809931354196</v>
      </c>
      <c r="T1947" s="3">
        <v>38.9830508474576</v>
      </c>
      <c r="U1947" s="3">
        <v>15.790461885092</v>
      </c>
      <c r="V1947" s="3">
        <v>57.5371549893843</v>
      </c>
      <c r="W1947" s="3">
        <v>20.6967413641256</v>
      </c>
      <c r="X1947" s="3">
        <v>53.7914691943128</v>
      </c>
      <c r="Y1947" s="3"/>
      <c r="Z1947" s="3"/>
      <c r="AA1947" s="3">
        <v>0.209484969969463</v>
      </c>
      <c r="AB1947" s="3">
        <v>0.319397230646334</v>
      </c>
      <c r="AC1947" s="3">
        <v>-3.09269394492225</v>
      </c>
      <c r="AD1947" s="3">
        <v>2.08845605634754</v>
      </c>
      <c r="AE1947" s="5">
        <v>2</v>
      </c>
      <c r="AF1947" s="3">
        <v>0.53560843491881</v>
      </c>
      <c r="AG1947" s="3">
        <v>10.3211179343212</v>
      </c>
      <c r="AH1947" s="3">
        <v>7.49261211600629</v>
      </c>
      <c r="AI1947" s="3">
        <v>6.21415831461212</v>
      </c>
      <c r="AJ1947" s="3"/>
      <c r="AK1947" s="3"/>
      <c r="AL1947" s="3"/>
      <c r="AM1947" s="3">
        <v>5</v>
      </c>
      <c r="AN1947" s="5" t="s">
        <v>56</v>
      </c>
      <c r="AO1947" s="1"/>
      <c r="AP1947" s="1"/>
      <c r="AQ1947" s="1"/>
    </row>
    <row r="1948" spans="1:43">
      <c r="A1948" s="1" t="s">
        <v>5260</v>
      </c>
      <c r="B1948" s="1" t="s">
        <v>5261</v>
      </c>
      <c r="C1948" s="3">
        <v>4.04657534246575</v>
      </c>
      <c r="D1948" s="4">
        <v>42760</v>
      </c>
      <c r="E1948" s="3">
        <v>9.6269158603</v>
      </c>
      <c r="F1948" s="5" t="s">
        <v>2157</v>
      </c>
      <c r="G1948" s="5">
        <v>1478</v>
      </c>
      <c r="H1948" s="5" t="s">
        <v>93</v>
      </c>
      <c r="I1948" s="3">
        <v>3.45185955014475</v>
      </c>
      <c r="J1948" s="3">
        <v>64.15</v>
      </c>
      <c r="K1948" s="3">
        <v>1.24228114783871</v>
      </c>
      <c r="L1948" s="3">
        <v>60.2576808721506</v>
      </c>
      <c r="M1948" s="3">
        <v>1.35272727272727</v>
      </c>
      <c r="N1948" s="3">
        <v>67.2654690618762</v>
      </c>
      <c r="O1948" s="3">
        <v>6.90395826940778</v>
      </c>
      <c r="P1948" s="3">
        <v>60.8148893360161</v>
      </c>
      <c r="Q1948" s="3">
        <v>8.19035789146805</v>
      </c>
      <c r="R1948" s="3">
        <v>68.937048503612</v>
      </c>
      <c r="S1948" s="3">
        <v>16.0462986093763</v>
      </c>
      <c r="T1948" s="3">
        <v>84.7008999470619</v>
      </c>
      <c r="U1948" s="3">
        <v>33.3971475064612</v>
      </c>
      <c r="V1948" s="3">
        <v>80.6755260243632</v>
      </c>
      <c r="W1948" s="3">
        <v>27.3857404021938</v>
      </c>
      <c r="X1948" s="3">
        <v>85.9550561797753</v>
      </c>
      <c r="Y1948" s="3"/>
      <c r="Z1948" s="3"/>
      <c r="AA1948" s="3">
        <v>0.268171675910326</v>
      </c>
      <c r="AB1948" s="3">
        <v>0.248457205559171</v>
      </c>
      <c r="AC1948" s="3">
        <v>-7.54189944134077</v>
      </c>
      <c r="AD1948" s="3">
        <v>1.11202734577775</v>
      </c>
      <c r="AE1948" s="5">
        <v>3</v>
      </c>
      <c r="AF1948" s="3">
        <v>0.616696539539471</v>
      </c>
      <c r="AG1948" s="3">
        <v>15.9307069750341</v>
      </c>
      <c r="AH1948" s="3">
        <v>15.1838503681355</v>
      </c>
      <c r="AI1948" s="3">
        <v>8.06289200704224</v>
      </c>
      <c r="AJ1948" s="3"/>
      <c r="AK1948" s="3"/>
      <c r="AL1948" s="3"/>
      <c r="AM1948" s="3"/>
      <c r="AN1948" s="5" t="s">
        <v>134</v>
      </c>
      <c r="AO1948" s="1"/>
      <c r="AP1948" s="1"/>
      <c r="AQ1948" s="1"/>
    </row>
    <row r="1949" spans="1:43">
      <c r="A1949" s="1" t="s">
        <v>5262</v>
      </c>
      <c r="B1949" s="1" t="s">
        <v>5263</v>
      </c>
      <c r="C1949" s="3">
        <v>3.95068493150685</v>
      </c>
      <c r="D1949" s="4">
        <v>42795</v>
      </c>
      <c r="E1949" s="3">
        <v>7.0009592293</v>
      </c>
      <c r="F1949" s="5" t="s">
        <v>689</v>
      </c>
      <c r="G1949" s="5">
        <v>1443</v>
      </c>
      <c r="H1949" s="5" t="s">
        <v>93</v>
      </c>
      <c r="I1949" s="3">
        <v>2.84265409613599</v>
      </c>
      <c r="J1949" s="3">
        <v>71.25</v>
      </c>
      <c r="K1949" s="3">
        <v>0.692307692307693</v>
      </c>
      <c r="L1949" s="3">
        <v>79.7324083250743</v>
      </c>
      <c r="M1949" s="3">
        <v>1.53726817572808</v>
      </c>
      <c r="N1949" s="3">
        <v>63.2235528942116</v>
      </c>
      <c r="O1949" s="3">
        <v>4.54512451898642</v>
      </c>
      <c r="P1949" s="3">
        <v>76.7102615694165</v>
      </c>
      <c r="Q1949" s="3">
        <v>7.46324352563622</v>
      </c>
      <c r="R1949" s="3">
        <v>73.4262125902993</v>
      </c>
      <c r="S1949" s="3">
        <v>22.6386168128779</v>
      </c>
      <c r="T1949" s="3">
        <v>71.9957649550027</v>
      </c>
      <c r="U1949" s="3">
        <v>40.835289514867</v>
      </c>
      <c r="V1949" s="3">
        <v>72.7021040974529</v>
      </c>
      <c r="W1949" s="3">
        <v>40.7485463253124</v>
      </c>
      <c r="X1949" s="3">
        <v>67.9775280898876</v>
      </c>
      <c r="Y1949" s="3"/>
      <c r="Z1949" s="3"/>
      <c r="AA1949" s="3">
        <v>0.406834585458877</v>
      </c>
      <c r="AB1949" s="3">
        <v>0.373184972932654</v>
      </c>
      <c r="AC1949" s="3">
        <v>-5.06193228736583</v>
      </c>
      <c r="AD1949" s="3">
        <v>2.37945541156999</v>
      </c>
      <c r="AE1949" s="5">
        <v>4</v>
      </c>
      <c r="AF1949" s="3">
        <v>0.918597934426786</v>
      </c>
      <c r="AG1949" s="3">
        <v>21.2499508188956</v>
      </c>
      <c r="AH1949" s="3">
        <v>19.1390523642164</v>
      </c>
      <c r="AI1949" s="3">
        <v>11.4295375721252</v>
      </c>
      <c r="AJ1949" s="3"/>
      <c r="AK1949" s="3"/>
      <c r="AL1949" s="3"/>
      <c r="AM1949" s="3">
        <v>5</v>
      </c>
      <c r="AN1949" s="5" t="s">
        <v>56</v>
      </c>
      <c r="AO1949" s="1"/>
      <c r="AP1949" s="1"/>
      <c r="AQ1949" s="1"/>
    </row>
    <row r="1950" spans="1:43">
      <c r="A1950" s="1" t="s">
        <v>5264</v>
      </c>
      <c r="B1950" s="1" t="s">
        <v>5265</v>
      </c>
      <c r="C1950" s="3">
        <v>4.1972602739726</v>
      </c>
      <c r="D1950" s="4">
        <v>42705</v>
      </c>
      <c r="E1950" s="3">
        <v>167.1832642839</v>
      </c>
      <c r="F1950" s="5" t="s">
        <v>4340</v>
      </c>
      <c r="G1950" s="5">
        <v>1533</v>
      </c>
      <c r="H1950" s="5" t="s">
        <v>50</v>
      </c>
      <c r="I1950" s="3">
        <v>-0.047285795347072</v>
      </c>
      <c r="J1950" s="3">
        <v>74.2742295667709</v>
      </c>
      <c r="K1950" s="3">
        <v>-0.0378322141303236</v>
      </c>
      <c r="L1950" s="3">
        <v>74.3691899070385</v>
      </c>
      <c r="M1950" s="3">
        <v>-0.217145015105725</v>
      </c>
      <c r="N1950" s="3">
        <v>75.4229741763134</v>
      </c>
      <c r="O1950" s="3">
        <v>0.781920472966538</v>
      </c>
      <c r="P1950" s="3">
        <v>33.7597076290544</v>
      </c>
      <c r="Q1950" s="3">
        <v>1.30355602415414</v>
      </c>
      <c r="R1950" s="3">
        <v>26.5089328826654</v>
      </c>
      <c r="S1950" s="3">
        <v>1.69344751274898</v>
      </c>
      <c r="T1950" s="3">
        <v>59.6045197740113</v>
      </c>
      <c r="U1950" s="3">
        <v>6.66538362838191</v>
      </c>
      <c r="V1950" s="3">
        <v>37.6160990712074</v>
      </c>
      <c r="W1950" s="3">
        <v>16.1634796606703</v>
      </c>
      <c r="X1950" s="3">
        <v>20.8198489751888</v>
      </c>
      <c r="Y1950" s="3"/>
      <c r="Z1950" s="3"/>
      <c r="AA1950" s="3">
        <v>0.011317869206795</v>
      </c>
      <c r="AB1950" s="3">
        <v>0.434854811724465</v>
      </c>
      <c r="AC1950" s="3">
        <v>-3.14277720787095</v>
      </c>
      <c r="AD1950" s="3">
        <v>1.62643490689148</v>
      </c>
      <c r="AE1950" s="5">
        <v>4</v>
      </c>
      <c r="AF1950" s="3">
        <v>0.426254827408829</v>
      </c>
      <c r="AG1950" s="3">
        <v>2.78322430250306</v>
      </c>
      <c r="AH1950" s="3">
        <v>3.4902478867096</v>
      </c>
      <c r="AI1950" s="3">
        <v>5.20591988557773</v>
      </c>
      <c r="AJ1950" s="3">
        <v>3.89822037561134</v>
      </c>
      <c r="AK1950" s="3"/>
      <c r="AL1950" s="3"/>
      <c r="AM1950" s="3"/>
      <c r="AN1950" s="5" t="s">
        <v>46</v>
      </c>
      <c r="AO1950" s="1"/>
      <c r="AP1950" s="1"/>
      <c r="AQ1950" s="1"/>
    </row>
    <row r="1951" spans="1:43">
      <c r="A1951" s="1" t="s">
        <v>5266</v>
      </c>
      <c r="B1951" s="1" t="s">
        <v>5267</v>
      </c>
      <c r="C1951" s="3">
        <v>3.68219178082192</v>
      </c>
      <c r="D1951" s="4">
        <v>42893</v>
      </c>
      <c r="E1951" s="3">
        <v>103.6986675195</v>
      </c>
      <c r="F1951" s="5" t="s">
        <v>5268</v>
      </c>
      <c r="G1951" s="5">
        <v>1345</v>
      </c>
      <c r="H1951" s="5" t="s">
        <v>191</v>
      </c>
      <c r="I1951" s="3">
        <v>7.21420643729191</v>
      </c>
      <c r="J1951" s="3">
        <v>71.9710669077758</v>
      </c>
      <c r="K1951" s="3">
        <v>-1.99526547176191</v>
      </c>
      <c r="L1951" s="3">
        <v>98.6301369863014</v>
      </c>
      <c r="M1951" s="3">
        <v>-3.52862849533954</v>
      </c>
      <c r="N1951" s="3">
        <v>96.3963963963964</v>
      </c>
      <c r="O1951" s="3">
        <v>41.7114914425428</v>
      </c>
      <c r="P1951" s="3">
        <v>0.761904761904762</v>
      </c>
      <c r="Q1951" s="3">
        <v>74.2633794347565</v>
      </c>
      <c r="R1951" s="3">
        <v>0.628930817610063</v>
      </c>
      <c r="S1951" s="3">
        <v>96.4745762711864</v>
      </c>
      <c r="T1951" s="3">
        <v>16.9117647058824</v>
      </c>
      <c r="U1951" s="3">
        <v>238.947368421053</v>
      </c>
      <c r="V1951" s="3">
        <v>7.91788856304985</v>
      </c>
      <c r="W1951" s="3">
        <v>217.415115005476</v>
      </c>
      <c r="X1951" s="3">
        <v>4.9469964664311</v>
      </c>
      <c r="Y1951" s="3"/>
      <c r="Z1951" s="3"/>
      <c r="AA1951" s="3">
        <v>0.248093730607585</v>
      </c>
      <c r="AB1951" s="3">
        <v>0.273820494120628</v>
      </c>
      <c r="AC1951" s="3">
        <v>-34.1397849462366</v>
      </c>
      <c r="AD1951" s="3">
        <v>1.37260033924364</v>
      </c>
      <c r="AE1951" s="5">
        <v>3</v>
      </c>
      <c r="AF1951" s="3">
        <v>3.48020277900461</v>
      </c>
      <c r="AG1951" s="3">
        <v>121.155095768983</v>
      </c>
      <c r="AH1951" s="3">
        <v>88.7376923483467</v>
      </c>
      <c r="AI1951" s="3">
        <v>43.3464327885753</v>
      </c>
      <c r="AJ1951" s="3"/>
      <c r="AK1951" s="3"/>
      <c r="AL1951" s="3"/>
      <c r="AM1951" s="3"/>
      <c r="AN1951" s="5" t="s">
        <v>46</v>
      </c>
      <c r="AO1951" s="1"/>
      <c r="AP1951" s="1"/>
      <c r="AQ1951" s="1"/>
    </row>
    <row r="1952" spans="1:43">
      <c r="A1952" s="1" t="s">
        <v>5269</v>
      </c>
      <c r="B1952" s="1" t="s">
        <v>5270</v>
      </c>
      <c r="C1952" s="3">
        <v>4.19452054794521</v>
      </c>
      <c r="D1952" s="4">
        <v>42706</v>
      </c>
      <c r="E1952" s="3">
        <v>1.8346739244</v>
      </c>
      <c r="F1952" s="5" t="s">
        <v>479</v>
      </c>
      <c r="G1952" s="5">
        <v>1506</v>
      </c>
      <c r="H1952" s="5" t="s">
        <v>93</v>
      </c>
      <c r="I1952" s="3">
        <v>14.1977841608535</v>
      </c>
      <c r="J1952" s="3">
        <v>12.25</v>
      </c>
      <c r="K1952" s="3">
        <v>0.324441240086515</v>
      </c>
      <c r="L1952" s="3">
        <v>88.00792864222</v>
      </c>
      <c r="M1952" s="3">
        <v>6.7101226993865</v>
      </c>
      <c r="N1952" s="3">
        <v>18.7125748502994</v>
      </c>
      <c r="O1952" s="3">
        <v>24.7982062780269</v>
      </c>
      <c r="P1952" s="3">
        <v>11.9215291750503</v>
      </c>
      <c r="Q1952" s="3">
        <v>25.7000903342367</v>
      </c>
      <c r="R1952" s="3">
        <v>26.2641898864809</v>
      </c>
      <c r="S1952" s="3">
        <v>68.6666666666667</v>
      </c>
      <c r="T1952" s="3">
        <v>23.9809422975119</v>
      </c>
      <c r="U1952" s="3">
        <v>123.893805309734</v>
      </c>
      <c r="V1952" s="3">
        <v>31.5060908084164</v>
      </c>
      <c r="W1952" s="3">
        <v>115.54411239272</v>
      </c>
      <c r="X1952" s="3">
        <v>22.7215980024969</v>
      </c>
      <c r="Y1952" s="3"/>
      <c r="Z1952" s="3"/>
      <c r="AA1952" s="3">
        <v>0.292074040355352</v>
      </c>
      <c r="AB1952" s="3">
        <v>0.29858957767017</v>
      </c>
      <c r="AC1952" s="3">
        <v>-14.976932660746</v>
      </c>
      <c r="AD1952" s="3">
        <v>1.94397613197287</v>
      </c>
      <c r="AE1952" s="5">
        <v>2</v>
      </c>
      <c r="AF1952" s="3">
        <v>2.0215007764738</v>
      </c>
      <c r="AG1952" s="3">
        <v>71.6260974862803</v>
      </c>
      <c r="AH1952" s="3">
        <v>52.6736748786407</v>
      </c>
      <c r="AI1952" s="3">
        <v>27.0661157824723</v>
      </c>
      <c r="AJ1952" s="3">
        <v>24.1152541381308</v>
      </c>
      <c r="AK1952" s="3"/>
      <c r="AL1952" s="3"/>
      <c r="AM1952" s="3"/>
      <c r="AN1952" s="5" t="s">
        <v>51</v>
      </c>
      <c r="AO1952" s="1"/>
      <c r="AP1952" s="1"/>
      <c r="AQ1952" s="1"/>
    </row>
    <row r="1953" spans="1:43">
      <c r="A1953" s="1" t="s">
        <v>5271</v>
      </c>
      <c r="B1953" s="1" t="s">
        <v>5272</v>
      </c>
      <c r="C1953" s="3">
        <v>4.20547945205479</v>
      </c>
      <c r="D1953" s="4">
        <v>42702</v>
      </c>
      <c r="E1953" s="3">
        <v>6.9214998725</v>
      </c>
      <c r="F1953" s="5" t="s">
        <v>5273</v>
      </c>
      <c r="G1953" s="5">
        <v>653</v>
      </c>
      <c r="H1953" s="5" t="s">
        <v>50</v>
      </c>
      <c r="I1953" s="3">
        <v>-0.127288749632836</v>
      </c>
      <c r="J1953" s="3">
        <v>82.8494863778472</v>
      </c>
      <c r="K1953" s="3">
        <v>-0.0489955903968717</v>
      </c>
      <c r="L1953" s="3">
        <v>79.8583444001771</v>
      </c>
      <c r="M1953" s="3">
        <v>-0.117508813161009</v>
      </c>
      <c r="N1953" s="3">
        <v>58.9047195013357</v>
      </c>
      <c r="O1953" s="3">
        <v>-0.546021840873654</v>
      </c>
      <c r="P1953" s="3">
        <v>93.9241662859753</v>
      </c>
      <c r="Q1953" s="3">
        <v>0.0462283034034693</v>
      </c>
      <c r="R1953" s="3">
        <v>91.0671173346209</v>
      </c>
      <c r="S1953" s="3">
        <v>0.649139016713618</v>
      </c>
      <c r="T1953" s="3">
        <v>88.6440677966102</v>
      </c>
      <c r="U1953" s="3">
        <v>5.41864710840133</v>
      </c>
      <c r="V1953" s="3">
        <v>71.9040247678019</v>
      </c>
      <c r="W1953" s="3">
        <v>11.6768779635258</v>
      </c>
      <c r="X1953" s="3">
        <v>73.2470334412082</v>
      </c>
      <c r="Y1953" s="3"/>
      <c r="Z1953" s="3"/>
      <c r="AA1953" s="3">
        <v>-0.0622773126182159</v>
      </c>
      <c r="AB1953" s="3">
        <v>0.349465401544907</v>
      </c>
      <c r="AC1953" s="3">
        <v>-2.42329309868238</v>
      </c>
      <c r="AD1953" s="3">
        <v>1.54457304004871</v>
      </c>
      <c r="AE1953" s="5">
        <v>3</v>
      </c>
      <c r="AF1953" s="3">
        <v>0.30146605880283</v>
      </c>
      <c r="AG1953" s="3">
        <v>1.45295207455465</v>
      </c>
      <c r="AH1953" s="3">
        <v>2.72602026820414</v>
      </c>
      <c r="AI1953" s="3">
        <v>3.96427106653672</v>
      </c>
      <c r="AJ1953" s="3">
        <v>3.96722498699806</v>
      </c>
      <c r="AK1953" s="3"/>
      <c r="AL1953" s="3"/>
      <c r="AM1953" s="3"/>
      <c r="AN1953" s="5" t="s">
        <v>46</v>
      </c>
      <c r="AO1953" s="1"/>
      <c r="AP1953" s="1"/>
      <c r="AQ1953" s="1"/>
    </row>
    <row r="1954" spans="1:43">
      <c r="A1954" s="1" t="s">
        <v>5274</v>
      </c>
      <c r="B1954" s="1" t="s">
        <v>5275</v>
      </c>
      <c r="C1954" s="3">
        <v>4.18082191780822</v>
      </c>
      <c r="D1954" s="4">
        <v>42711</v>
      </c>
      <c r="E1954" s="3">
        <v>8.0319626701</v>
      </c>
      <c r="F1954" s="5" t="s">
        <v>286</v>
      </c>
      <c r="G1954" s="5">
        <v>1437</v>
      </c>
      <c r="H1954" s="5" t="s">
        <v>93</v>
      </c>
      <c r="I1954" s="3">
        <v>2.70161522101511</v>
      </c>
      <c r="J1954" s="3">
        <v>72.65</v>
      </c>
      <c r="K1954" s="3">
        <v>0.613807861245631</v>
      </c>
      <c r="L1954" s="3">
        <v>82.1605550049554</v>
      </c>
      <c r="M1954" s="3">
        <v>0.65348431074306</v>
      </c>
      <c r="N1954" s="3">
        <v>77.9940119760479</v>
      </c>
      <c r="O1954" s="3">
        <v>4.77949800609899</v>
      </c>
      <c r="P1954" s="3">
        <v>75.5533199195171</v>
      </c>
      <c r="Q1954" s="3">
        <v>12.1946624803768</v>
      </c>
      <c r="R1954" s="3">
        <v>52.6831785345717</v>
      </c>
      <c r="S1954" s="3">
        <v>25.1102863945102</v>
      </c>
      <c r="T1954" s="3">
        <v>68.078348332451</v>
      </c>
      <c r="U1954" s="3">
        <v>50.6873576790082</v>
      </c>
      <c r="V1954" s="3">
        <v>65.9468438538206</v>
      </c>
      <c r="W1954" s="3">
        <v>58.4375277112707</v>
      </c>
      <c r="X1954" s="3">
        <v>52.1223470661673</v>
      </c>
      <c r="Y1954" s="3"/>
      <c r="Z1954" s="3"/>
      <c r="AA1954" s="3">
        <v>0.341116593856426</v>
      </c>
      <c r="AB1954" s="3">
        <v>0.485746068869377</v>
      </c>
      <c r="AC1954" s="3">
        <v>-6.8810770381451</v>
      </c>
      <c r="AD1954" s="3">
        <v>2.40458580734332</v>
      </c>
      <c r="AE1954" s="5">
        <v>2</v>
      </c>
      <c r="AF1954" s="3">
        <v>1.22637167068195</v>
      </c>
      <c r="AG1954" s="3">
        <v>24.5549457588651</v>
      </c>
      <c r="AH1954" s="3">
        <v>23.5087140121933</v>
      </c>
      <c r="AI1954" s="3">
        <v>15.7398137454193</v>
      </c>
      <c r="AJ1954" s="3">
        <v>15.5606575571674</v>
      </c>
      <c r="AK1954" s="3"/>
      <c r="AL1954" s="3"/>
      <c r="AM1954" s="3"/>
      <c r="AN1954" s="5" t="s">
        <v>46</v>
      </c>
      <c r="AO1954" s="1"/>
      <c r="AP1954" s="1"/>
      <c r="AQ1954" s="1"/>
    </row>
    <row r="1955" spans="1:43">
      <c r="A1955" s="1" t="s">
        <v>5276</v>
      </c>
      <c r="B1955" s="1" t="s">
        <v>5277</v>
      </c>
      <c r="C1955" s="3">
        <v>3.74520547945205</v>
      </c>
      <c r="D1955" s="4">
        <v>42870</v>
      </c>
      <c r="E1955" s="3">
        <v>4.8488856907</v>
      </c>
      <c r="F1955" s="5" t="s">
        <v>5278</v>
      </c>
      <c r="G1955" s="5">
        <v>119</v>
      </c>
      <c r="H1955" s="5" t="s">
        <v>50</v>
      </c>
      <c r="I1955" s="3">
        <v>-0.28574243767857</v>
      </c>
      <c r="J1955" s="3">
        <v>91.7820455560518</v>
      </c>
      <c r="K1955" s="3">
        <v>-0.0592534070708972</v>
      </c>
      <c r="L1955" s="3">
        <v>83.1341301460823</v>
      </c>
      <c r="M1955" s="3">
        <v>-0.403503592166126</v>
      </c>
      <c r="N1955" s="3">
        <v>91.0062333036509</v>
      </c>
      <c r="O1955" s="3">
        <v>0.347050074367883</v>
      </c>
      <c r="P1955" s="3">
        <v>76.4732754682503</v>
      </c>
      <c r="Q1955" s="3">
        <v>0.826940320813005</v>
      </c>
      <c r="R1955" s="3">
        <v>75.6156446161275</v>
      </c>
      <c r="S1955" s="3">
        <v>1.13527237179551</v>
      </c>
      <c r="T1955" s="3">
        <v>78.9265536723164</v>
      </c>
      <c r="U1955" s="3">
        <v>3.95235877401255</v>
      </c>
      <c r="V1955" s="3">
        <v>91.0216718266254</v>
      </c>
      <c r="W1955" s="3">
        <v>10.8228619560686</v>
      </c>
      <c r="X1955" s="3">
        <v>80.5825242718447</v>
      </c>
      <c r="Y1955" s="3"/>
      <c r="Z1955" s="3"/>
      <c r="AA1955" s="3">
        <v>-0.0667409836516418</v>
      </c>
      <c r="AB1955" s="3">
        <v>0.55393580093477</v>
      </c>
      <c r="AC1955" s="3">
        <v>-0.674402459585438</v>
      </c>
      <c r="AD1955" s="3">
        <v>5.15761920145489</v>
      </c>
      <c r="AE1955" s="5">
        <v>3</v>
      </c>
      <c r="AF1955" s="3">
        <v>0.291801588298019</v>
      </c>
      <c r="AG1955" s="3">
        <v>1.38496530100523</v>
      </c>
      <c r="AH1955" s="3">
        <v>2.15252133058015</v>
      </c>
      <c r="AI1955" s="3">
        <v>3.64099506234397</v>
      </c>
      <c r="AJ1955" s="3"/>
      <c r="AK1955" s="3"/>
      <c r="AL1955" s="3"/>
      <c r="AM1955" s="3"/>
      <c r="AN1955" s="5" t="s">
        <v>51</v>
      </c>
      <c r="AO1955" s="1"/>
      <c r="AP1955" s="1"/>
      <c r="AQ1955" s="1"/>
    </row>
    <row r="1956" spans="1:43">
      <c r="A1956" s="1" t="s">
        <v>5279</v>
      </c>
      <c r="B1956" s="1" t="s">
        <v>5280</v>
      </c>
      <c r="C1956" s="3">
        <v>4.12054794520548</v>
      </c>
      <c r="D1956" s="4">
        <v>42733</v>
      </c>
      <c r="E1956" s="3">
        <v>5.3819508664</v>
      </c>
      <c r="F1956" s="5" t="s">
        <v>3716</v>
      </c>
      <c r="G1956" s="5">
        <v>541</v>
      </c>
      <c r="H1956" s="5" t="s">
        <v>93</v>
      </c>
      <c r="I1956" s="3">
        <v>1.6705820934482</v>
      </c>
      <c r="J1956" s="3">
        <v>83.75</v>
      </c>
      <c r="K1956" s="3">
        <v>0.248798901853132</v>
      </c>
      <c r="L1956" s="3">
        <v>89.6927651139742</v>
      </c>
      <c r="M1956" s="3">
        <v>0.967769809038278</v>
      </c>
      <c r="N1956" s="3">
        <v>73.8023952095808</v>
      </c>
      <c r="O1956" s="3">
        <v>5.77532361727166</v>
      </c>
      <c r="P1956" s="3">
        <v>67.4044265593561</v>
      </c>
      <c r="Q1956" s="3">
        <v>8.22204142218834</v>
      </c>
      <c r="R1956" s="3">
        <v>68.7822497420021</v>
      </c>
      <c r="S1956" s="3">
        <v>19.8910466076914</v>
      </c>
      <c r="T1956" s="3">
        <v>77.289571201694</v>
      </c>
      <c r="U1956" s="3">
        <v>25.7296622879859</v>
      </c>
      <c r="V1956" s="3">
        <v>89.4241417497231</v>
      </c>
      <c r="W1956" s="3">
        <v>25.4380543876983</v>
      </c>
      <c r="X1956" s="3">
        <v>88.0774032459426</v>
      </c>
      <c r="Y1956" s="3"/>
      <c r="Z1956" s="3"/>
      <c r="AA1956" s="3">
        <v>0.373152748607204</v>
      </c>
      <c r="AB1956" s="3">
        <v>0.377156803107722</v>
      </c>
      <c r="AC1956" s="3">
        <v>-3.5047144636186</v>
      </c>
      <c r="AD1956" s="3">
        <v>2.23486655294662</v>
      </c>
      <c r="AE1956" s="5">
        <v>6</v>
      </c>
      <c r="AF1956" s="3">
        <v>0.614164862439025</v>
      </c>
      <c r="AG1956" s="3">
        <v>19.0353543688588</v>
      </c>
      <c r="AH1956" s="3">
        <v>10.6972707504219</v>
      </c>
      <c r="AI1956" s="3">
        <v>7.29050066968782</v>
      </c>
      <c r="AJ1956" s="3">
        <v>7.67326489210771</v>
      </c>
      <c r="AK1956" s="3"/>
      <c r="AL1956" s="3"/>
      <c r="AM1956" s="3">
        <v>50</v>
      </c>
      <c r="AN1956" s="5" t="s">
        <v>56</v>
      </c>
      <c r="AO1956" s="1"/>
      <c r="AP1956" s="1"/>
      <c r="AQ1956" s="1"/>
    </row>
    <row r="1957" spans="1:43">
      <c r="A1957" s="1" t="s">
        <v>5281</v>
      </c>
      <c r="B1957" s="1" t="s">
        <v>5282</v>
      </c>
      <c r="C1957" s="3">
        <v>3.91780821917808</v>
      </c>
      <c r="D1957" s="4">
        <v>42807</v>
      </c>
      <c r="E1957" s="3">
        <v>1.5624726718</v>
      </c>
      <c r="F1957" s="5" t="s">
        <v>5189</v>
      </c>
      <c r="G1957" s="5">
        <v>666</v>
      </c>
      <c r="H1957" s="5" t="s">
        <v>93</v>
      </c>
      <c r="I1957" s="3">
        <v>1.27018299246501</v>
      </c>
      <c r="J1957" s="3">
        <v>86.5</v>
      </c>
      <c r="K1957" s="3">
        <v>0.448430493273541</v>
      </c>
      <c r="L1957" s="3">
        <v>86.5708622398414</v>
      </c>
      <c r="M1957" s="3">
        <v>0.491348002563548</v>
      </c>
      <c r="N1957" s="3">
        <v>79.9900199600798</v>
      </c>
      <c r="O1957" s="3">
        <v>2.08333333333333</v>
      </c>
      <c r="P1957" s="3">
        <v>89.989939637827</v>
      </c>
      <c r="Q1957" s="3">
        <v>3.2258064516129</v>
      </c>
      <c r="R1957" s="3">
        <v>89.3188854489164</v>
      </c>
      <c r="S1957" s="3">
        <v>4.41731409544949</v>
      </c>
      <c r="T1957" s="3">
        <v>97.8295394388565</v>
      </c>
      <c r="U1957" s="3">
        <v>16.1338106406616</v>
      </c>
      <c r="V1957" s="3">
        <v>95.3488372093023</v>
      </c>
      <c r="W1957" s="3">
        <v>-8.51808634772462</v>
      </c>
      <c r="X1957" s="3">
        <v>99.7503121098627</v>
      </c>
      <c r="Y1957" s="3"/>
      <c r="Z1957" s="3"/>
      <c r="AA1957" s="3">
        <v>0.177563846958469</v>
      </c>
      <c r="AB1957" s="3">
        <v>-0.0500562903481068</v>
      </c>
      <c r="AC1957" s="3">
        <v>-31.6926036020283</v>
      </c>
      <c r="AD1957" s="3">
        <v>-0.0920964346350698</v>
      </c>
      <c r="AE1957" s="5">
        <v>3</v>
      </c>
      <c r="AF1957" s="3">
        <v>-0.41325109097865</v>
      </c>
      <c r="AG1957" s="3">
        <v>4.39312715940914</v>
      </c>
      <c r="AH1957" s="3">
        <v>7.67936292072597</v>
      </c>
      <c r="AI1957" s="3">
        <v>-3.90618704751704</v>
      </c>
      <c r="AJ1957" s="3"/>
      <c r="AK1957" s="3"/>
      <c r="AL1957" s="3"/>
      <c r="AM1957" s="3"/>
      <c r="AN1957" s="5" t="s">
        <v>46</v>
      </c>
      <c r="AO1957" s="1"/>
      <c r="AP1957" s="1"/>
      <c r="AQ1957" s="1"/>
    </row>
    <row r="1958" spans="1:43">
      <c r="A1958" s="1" t="s">
        <v>5283</v>
      </c>
      <c r="B1958" s="1" t="s">
        <v>5284</v>
      </c>
      <c r="C1958" s="3">
        <v>4.2</v>
      </c>
      <c r="D1958" s="4">
        <v>42704</v>
      </c>
      <c r="E1958" s="3">
        <v>36.0103989676</v>
      </c>
      <c r="F1958" s="5" t="s">
        <v>5285</v>
      </c>
      <c r="G1958" s="5">
        <v>1534</v>
      </c>
      <c r="H1958" s="5" t="s">
        <v>50</v>
      </c>
      <c r="I1958" s="3">
        <v>0.171363290175159</v>
      </c>
      <c r="J1958" s="3">
        <v>41.3577489950871</v>
      </c>
      <c r="K1958" s="3">
        <v>-0.019004180919801</v>
      </c>
      <c r="L1958" s="3">
        <v>62.9924745462594</v>
      </c>
      <c r="M1958" s="3">
        <v>0.00950479992395192</v>
      </c>
      <c r="N1958" s="3">
        <v>33.5707925200356</v>
      </c>
      <c r="O1958" s="3">
        <v>0.612072077582281</v>
      </c>
      <c r="P1958" s="3">
        <v>58.2914572864322</v>
      </c>
      <c r="Q1958" s="3">
        <v>1.15768030785745</v>
      </c>
      <c r="R1958" s="3">
        <v>45.6784162240464</v>
      </c>
      <c r="S1958" s="3">
        <v>2.16857669990291</v>
      </c>
      <c r="T1958" s="3">
        <v>36.4406779661017</v>
      </c>
      <c r="U1958" s="3">
        <v>8.45582886909985</v>
      </c>
      <c r="V1958" s="3">
        <v>14.938080495356</v>
      </c>
      <c r="W1958" s="3">
        <v>17.485225</v>
      </c>
      <c r="X1958" s="3">
        <v>12.9449838187702</v>
      </c>
      <c r="Y1958" s="3"/>
      <c r="Z1958" s="3"/>
      <c r="AA1958" s="3">
        <v>0.0612173838477078</v>
      </c>
      <c r="AB1958" s="3">
        <v>0.645455470271191</v>
      </c>
      <c r="AC1958" s="3">
        <v>-1.98743789256584</v>
      </c>
      <c r="AD1958" s="3">
        <v>2.77138660637466</v>
      </c>
      <c r="AE1958" s="5">
        <v>4</v>
      </c>
      <c r="AF1958" s="3">
        <v>0.453198109261817</v>
      </c>
      <c r="AG1958" s="3">
        <v>3.52640230968864</v>
      </c>
      <c r="AH1958" s="3">
        <v>4.16671844008023</v>
      </c>
      <c r="AI1958" s="3">
        <v>5.75562072527034</v>
      </c>
      <c r="AJ1958" s="3">
        <v>5.31718945662567</v>
      </c>
      <c r="AK1958" s="3"/>
      <c r="AL1958" s="3"/>
      <c r="AM1958" s="3">
        <v>3000</v>
      </c>
      <c r="AN1958" s="5" t="s">
        <v>56</v>
      </c>
      <c r="AO1958" s="1"/>
      <c r="AP1958" s="1"/>
      <c r="AQ1958" s="1"/>
    </row>
    <row r="1959" spans="1:43">
      <c r="A1959" s="1" t="s">
        <v>5286</v>
      </c>
      <c r="B1959" s="1" t="s">
        <v>5287</v>
      </c>
      <c r="C1959" s="3">
        <v>4.16164383561644</v>
      </c>
      <c r="D1959" s="4">
        <v>42718</v>
      </c>
      <c r="E1959" s="3">
        <v>5.5710917094</v>
      </c>
      <c r="F1959" s="5" t="s">
        <v>3205</v>
      </c>
      <c r="G1959" s="5">
        <v>1520</v>
      </c>
      <c r="H1959" s="5" t="s">
        <v>93</v>
      </c>
      <c r="I1959" s="3">
        <v>3.71299142533572</v>
      </c>
      <c r="J1959" s="3">
        <v>61.65</v>
      </c>
      <c r="K1959" s="3">
        <v>1.52834969908142</v>
      </c>
      <c r="L1959" s="3">
        <v>52.8741328047572</v>
      </c>
      <c r="M1959" s="3">
        <v>1.6894035532995</v>
      </c>
      <c r="N1959" s="3">
        <v>58.8822355289421</v>
      </c>
      <c r="O1959" s="3">
        <v>7.19899665551841</v>
      </c>
      <c r="P1959" s="3">
        <v>59.6076458752515</v>
      </c>
      <c r="Q1959" s="3">
        <v>10.408367824294</v>
      </c>
      <c r="R1959" s="3">
        <v>58.6171310629515</v>
      </c>
      <c r="S1959" s="3">
        <v>22.6949405130211</v>
      </c>
      <c r="T1959" s="3">
        <v>71.8898888300688</v>
      </c>
      <c r="U1959" s="3">
        <v>33.8246721157307</v>
      </c>
      <c r="V1959" s="3">
        <v>80.5094130675526</v>
      </c>
      <c r="W1959" s="3">
        <v>36.7164455593066</v>
      </c>
      <c r="X1959" s="3">
        <v>73.7203495630462</v>
      </c>
      <c r="Y1959" s="3"/>
      <c r="Z1959" s="3"/>
      <c r="AA1959" s="3">
        <v>0.416966965555972</v>
      </c>
      <c r="AB1959" s="3">
        <v>0.516697321251937</v>
      </c>
      <c r="AC1959" s="3">
        <v>-2.65023931926962</v>
      </c>
      <c r="AD1959" s="3">
        <v>4.13784695855774</v>
      </c>
      <c r="AE1959" s="5">
        <v>2</v>
      </c>
      <c r="AF1959" s="3">
        <v>0.814280737739767</v>
      </c>
      <c r="AG1959" s="3">
        <v>18.8056925233018</v>
      </c>
      <c r="AH1959" s="3">
        <v>14.8755605403962</v>
      </c>
      <c r="AI1959" s="3">
        <v>10.4414307259669</v>
      </c>
      <c r="AJ1959" s="3">
        <v>9.75130090080123</v>
      </c>
      <c r="AK1959" s="3"/>
      <c r="AL1959" s="3"/>
      <c r="AM1959" s="3">
        <v>1</v>
      </c>
      <c r="AN1959" s="5" t="s">
        <v>56</v>
      </c>
      <c r="AO1959" s="1"/>
      <c r="AP1959" s="1"/>
      <c r="AQ1959" s="1"/>
    </row>
    <row r="1960" spans="1:43">
      <c r="A1960" s="1" t="s">
        <v>5288</v>
      </c>
      <c r="B1960" s="1" t="s">
        <v>5289</v>
      </c>
      <c r="C1960" s="3">
        <v>4.13972602739726</v>
      </c>
      <c r="D1960" s="4">
        <v>42726</v>
      </c>
      <c r="E1960" s="3">
        <v>7.4738174583</v>
      </c>
      <c r="F1960" s="5" t="s">
        <v>2217</v>
      </c>
      <c r="G1960" s="5">
        <v>1512</v>
      </c>
      <c r="H1960" s="5" t="s">
        <v>93</v>
      </c>
      <c r="I1960" s="3">
        <v>1.74696435566001</v>
      </c>
      <c r="J1960" s="3">
        <v>83.2</v>
      </c>
      <c r="K1960" s="3">
        <v>1.50046889653016</v>
      </c>
      <c r="L1960" s="3">
        <v>53.2705649157582</v>
      </c>
      <c r="M1960" s="3">
        <v>0.721209771229148</v>
      </c>
      <c r="N1960" s="3">
        <v>77.4950099800399</v>
      </c>
      <c r="O1960" s="3">
        <v>5.74824947077024</v>
      </c>
      <c r="P1960" s="3">
        <v>67.6056338028169</v>
      </c>
      <c r="Q1960" s="3">
        <v>8.96509355206139</v>
      </c>
      <c r="R1960" s="3">
        <v>64.4478844169247</v>
      </c>
      <c r="S1960" s="3">
        <v>20.1636179047941</v>
      </c>
      <c r="T1960" s="3">
        <v>76.8660667019587</v>
      </c>
      <c r="U1960" s="3">
        <v>42.6859589095315</v>
      </c>
      <c r="V1960" s="3">
        <v>71.5393133997785</v>
      </c>
      <c r="W1960" s="3">
        <v>41.1926073069709</v>
      </c>
      <c r="X1960" s="3">
        <v>67.478152309613</v>
      </c>
      <c r="Y1960" s="3"/>
      <c r="Z1960" s="3"/>
      <c r="AA1960" s="3">
        <v>0.299480893667513</v>
      </c>
      <c r="AB1960" s="3">
        <v>0.358904085946377</v>
      </c>
      <c r="AC1960" s="3">
        <v>-4.61080813088746</v>
      </c>
      <c r="AD1960" s="3">
        <v>2.63774523755928</v>
      </c>
      <c r="AE1960" s="5">
        <v>3</v>
      </c>
      <c r="AF1960" s="3">
        <v>0.921627789884209</v>
      </c>
      <c r="AG1960" s="3">
        <v>16.9617210544893</v>
      </c>
      <c r="AH1960" s="3">
        <v>18.8577042180047</v>
      </c>
      <c r="AI1960" s="3">
        <v>11.6437036048903</v>
      </c>
      <c r="AJ1960" s="3">
        <v>10.5252601545209</v>
      </c>
      <c r="AK1960" s="3"/>
      <c r="AL1960" s="3"/>
      <c r="AM1960" s="3">
        <v>20</v>
      </c>
      <c r="AN1960" s="5" t="s">
        <v>56</v>
      </c>
      <c r="AO1960" s="1"/>
      <c r="AP1960" s="1"/>
      <c r="AQ1960" s="1"/>
    </row>
    <row r="1961" spans="1:43">
      <c r="A1961" s="1" t="s">
        <v>5290</v>
      </c>
      <c r="B1961" s="1" t="s">
        <v>5291</v>
      </c>
      <c r="C1961" s="3">
        <v>3.92602739726027</v>
      </c>
      <c r="D1961" s="4">
        <v>42804</v>
      </c>
      <c r="E1961" s="3">
        <v>17.4036099483</v>
      </c>
      <c r="F1961" s="5" t="s">
        <v>4176</v>
      </c>
      <c r="G1961" s="5">
        <v>853</v>
      </c>
      <c r="H1961" s="5" t="s">
        <v>191</v>
      </c>
      <c r="I1961" s="3">
        <v>4.22257085412812</v>
      </c>
      <c r="J1961" s="3">
        <v>83.5443037974684</v>
      </c>
      <c r="K1961" s="3">
        <v>-1.54248442825244</v>
      </c>
      <c r="L1961" s="3">
        <v>97.9452054794521</v>
      </c>
      <c r="M1961" s="3">
        <v>1.69939596684933</v>
      </c>
      <c r="N1961" s="3">
        <v>78.7387387387387</v>
      </c>
      <c r="O1961" s="3">
        <v>19.5760257117056</v>
      </c>
      <c r="P1961" s="3">
        <v>44.5714285714286</v>
      </c>
      <c r="Q1961" s="3">
        <v>41.1054000736865</v>
      </c>
      <c r="R1961" s="3">
        <v>13.6268343815514</v>
      </c>
      <c r="S1961" s="3">
        <v>68.299000405317</v>
      </c>
      <c r="T1961" s="3">
        <v>47.3039215686275</v>
      </c>
      <c r="U1961" s="3">
        <v>221.742627475851</v>
      </c>
      <c r="V1961" s="3">
        <v>13.1964809384164</v>
      </c>
      <c r="W1961" s="3">
        <v>240.098436818675</v>
      </c>
      <c r="X1961" s="3">
        <v>2.47349823321555</v>
      </c>
      <c r="Y1961" s="3"/>
      <c r="Z1961" s="3"/>
      <c r="AA1961" s="3">
        <v>0.229150245445711</v>
      </c>
      <c r="AB1961" s="3">
        <v>0.408068680168484</v>
      </c>
      <c r="AC1961" s="3">
        <v>-25.0481264270045</v>
      </c>
      <c r="AD1961" s="3">
        <v>2.00702208398864</v>
      </c>
      <c r="AE1961" s="5">
        <v>4</v>
      </c>
      <c r="AF1961" s="3">
        <v>3.81898528880285</v>
      </c>
      <c r="AG1961" s="3">
        <v>92.3420001253008</v>
      </c>
      <c r="AH1961" s="3">
        <v>82.0511198382295</v>
      </c>
      <c r="AI1961" s="3">
        <v>52.8142289190142</v>
      </c>
      <c r="AJ1961" s="3"/>
      <c r="AK1961" s="3"/>
      <c r="AL1961" s="3"/>
      <c r="AM1961" s="3"/>
      <c r="AN1961" s="5" t="s">
        <v>46</v>
      </c>
      <c r="AO1961" s="1"/>
      <c r="AP1961" s="1"/>
      <c r="AQ1961" s="1"/>
    </row>
    <row r="1962" spans="1:43">
      <c r="A1962" s="1" t="s">
        <v>5292</v>
      </c>
      <c r="B1962" s="1" t="s">
        <v>5293</v>
      </c>
      <c r="C1962" s="3">
        <v>4.08767123287671</v>
      </c>
      <c r="D1962" s="4">
        <v>42745</v>
      </c>
      <c r="E1962" s="3">
        <v>3.6509106266</v>
      </c>
      <c r="F1962" s="5" t="s">
        <v>5294</v>
      </c>
      <c r="G1962" s="5">
        <v>279</v>
      </c>
      <c r="H1962" s="5" t="s">
        <v>93</v>
      </c>
      <c r="I1962" s="3">
        <v>1.512637845223</v>
      </c>
      <c r="J1962" s="3">
        <v>85.25</v>
      </c>
      <c r="K1962" s="3">
        <v>0.154053533602922</v>
      </c>
      <c r="L1962" s="3">
        <v>91.5758176412289</v>
      </c>
      <c r="M1962" s="3">
        <v>0.192641109612785</v>
      </c>
      <c r="N1962" s="3">
        <v>83.3832335329341</v>
      </c>
      <c r="O1962" s="3">
        <v>2.05355428972279</v>
      </c>
      <c r="P1962" s="3">
        <v>90.1408450704225</v>
      </c>
      <c r="Q1962" s="3">
        <v>0.394219824649963</v>
      </c>
      <c r="R1962" s="3">
        <v>93.1888544891641</v>
      </c>
      <c r="S1962" s="3">
        <v>12.0656757740476</v>
      </c>
      <c r="T1962" s="3">
        <v>92.5886712546321</v>
      </c>
      <c r="U1962" s="3">
        <v>15.2349105288585</v>
      </c>
      <c r="V1962" s="3">
        <v>96.0686600221484</v>
      </c>
      <c r="W1962" s="3">
        <v>12.8212463263839</v>
      </c>
      <c r="X1962" s="3">
        <v>96.7540574282147</v>
      </c>
      <c r="Y1962" s="3"/>
      <c r="Z1962" s="3"/>
      <c r="AA1962" s="3">
        <v>0.131865292974374</v>
      </c>
      <c r="AB1962" s="3">
        <v>0.0714599648164397</v>
      </c>
      <c r="AC1962" s="3">
        <v>-12.1992749642975</v>
      </c>
      <c r="AD1962" s="3">
        <v>0.335713461275541</v>
      </c>
      <c r="AE1962" s="5">
        <v>5</v>
      </c>
      <c r="AF1962" s="3">
        <v>0.209617675410564</v>
      </c>
      <c r="AG1962" s="3">
        <v>11.3447592252121</v>
      </c>
      <c r="AH1962" s="3">
        <v>7.49791688699331</v>
      </c>
      <c r="AI1962" s="3">
        <v>3.56841236249172</v>
      </c>
      <c r="AJ1962" s="3"/>
      <c r="AK1962" s="3"/>
      <c r="AL1962" s="3"/>
      <c r="AM1962" s="3"/>
      <c r="AN1962" s="5" t="s">
        <v>46</v>
      </c>
      <c r="AO1962" s="1"/>
      <c r="AP1962" s="1"/>
      <c r="AQ1962" s="1"/>
    </row>
    <row r="1963" spans="1:43">
      <c r="A1963" s="1" t="s">
        <v>5295</v>
      </c>
      <c r="B1963" s="1" t="s">
        <v>5296</v>
      </c>
      <c r="C1963" s="3">
        <v>4.04657534246575</v>
      </c>
      <c r="D1963" s="4">
        <v>42760</v>
      </c>
      <c r="E1963" s="3">
        <v>0.684471141</v>
      </c>
      <c r="F1963" s="5" t="s">
        <v>1503</v>
      </c>
      <c r="G1963" s="5">
        <v>1478</v>
      </c>
      <c r="H1963" s="5" t="s">
        <v>93</v>
      </c>
      <c r="I1963" s="3">
        <v>9.89183104106506</v>
      </c>
      <c r="J1963" s="3">
        <v>31.35</v>
      </c>
      <c r="K1963" s="3">
        <v>3.48451327433629</v>
      </c>
      <c r="L1963" s="3">
        <v>20.2180376610505</v>
      </c>
      <c r="M1963" s="3">
        <v>1.63875056586691</v>
      </c>
      <c r="N1963" s="3">
        <v>60.6786427145709</v>
      </c>
      <c r="O1963" s="3">
        <v>16.9984366857738</v>
      </c>
      <c r="P1963" s="3">
        <v>32.3440643863179</v>
      </c>
      <c r="Q1963" s="3">
        <v>28.5468911027139</v>
      </c>
      <c r="R1963" s="3">
        <v>21.0526315789474</v>
      </c>
      <c r="S1963" s="3">
        <v>92.2918807810894</v>
      </c>
      <c r="T1963" s="3">
        <v>7.41132874536792</v>
      </c>
      <c r="U1963" s="3">
        <v>158.128305357553</v>
      </c>
      <c r="V1963" s="3">
        <v>17.4418604651163</v>
      </c>
      <c r="W1963" s="3">
        <v>127.939086294416</v>
      </c>
      <c r="X1963" s="3">
        <v>18.7265917602996</v>
      </c>
      <c r="Y1963" s="3"/>
      <c r="Z1963" s="3"/>
      <c r="AA1963" s="3">
        <v>0.369464722747998</v>
      </c>
      <c r="AB1963" s="3">
        <v>0.292960636092438</v>
      </c>
      <c r="AC1963" s="3">
        <v>-26.1552766155277</v>
      </c>
      <c r="AD1963" s="3">
        <v>1.20584793817902</v>
      </c>
      <c r="AE1963" s="5">
        <v>3</v>
      </c>
      <c r="AF1963" s="3">
        <v>2.16465313098324</v>
      </c>
      <c r="AG1963" s="3">
        <v>77.1748023649847</v>
      </c>
      <c r="AH1963" s="3">
        <v>65.2155705508001</v>
      </c>
      <c r="AI1963" s="3">
        <v>29.8347499204186</v>
      </c>
      <c r="AJ1963" s="3"/>
      <c r="AK1963" s="3"/>
      <c r="AL1963" s="3"/>
      <c r="AM1963" s="3"/>
      <c r="AN1963" s="5" t="s">
        <v>46</v>
      </c>
      <c r="AO1963" s="1"/>
      <c r="AP1963" s="1"/>
      <c r="AQ1963" s="1"/>
    </row>
    <row r="1964" spans="1:43">
      <c r="A1964" s="1" t="s">
        <v>5297</v>
      </c>
      <c r="B1964" s="1" t="s">
        <v>5298</v>
      </c>
      <c r="C1964" s="3">
        <v>4.15890410958904</v>
      </c>
      <c r="D1964" s="4">
        <v>42719</v>
      </c>
      <c r="E1964" s="3">
        <v>36.3124845999</v>
      </c>
      <c r="F1964" s="5" t="s">
        <v>4649</v>
      </c>
      <c r="G1964" s="5">
        <v>797</v>
      </c>
      <c r="H1964" s="5" t="s">
        <v>50</v>
      </c>
      <c r="I1964" s="3">
        <v>0.510942689261688</v>
      </c>
      <c r="J1964" s="3">
        <v>4.15364001786512</v>
      </c>
      <c r="K1964" s="3">
        <v>-0.0338782078428202</v>
      </c>
      <c r="L1964" s="3">
        <v>73.3510402833112</v>
      </c>
      <c r="M1964" s="3">
        <v>0.195246179966042</v>
      </c>
      <c r="N1964" s="3">
        <v>11.8432769367765</v>
      </c>
      <c r="O1964" s="3">
        <v>0.656660412757958</v>
      </c>
      <c r="P1964" s="3">
        <v>53.9972590223846</v>
      </c>
      <c r="Q1964" s="3">
        <v>1.72369214858225</v>
      </c>
      <c r="R1964" s="3">
        <v>6.7600193143409</v>
      </c>
      <c r="S1964" s="3">
        <v>2.9211719567492</v>
      </c>
      <c r="T1964" s="3">
        <v>13.6723163841808</v>
      </c>
      <c r="U1964" s="3">
        <v>9.5812830749234</v>
      </c>
      <c r="V1964" s="3">
        <v>7.81733746130031</v>
      </c>
      <c r="W1964" s="3">
        <v>18.03</v>
      </c>
      <c r="X1964" s="3">
        <v>11.0032362459547</v>
      </c>
      <c r="Y1964" s="3"/>
      <c r="Z1964" s="3"/>
      <c r="AA1964" s="3">
        <v>0.108207056390708</v>
      </c>
      <c r="AB1964" s="3">
        <v>0.684623549690643</v>
      </c>
      <c r="AC1964" s="3">
        <v>-2.00323928053875</v>
      </c>
      <c r="AD1964" s="3">
        <v>2.83065994555057</v>
      </c>
      <c r="AE1964" s="5">
        <v>3</v>
      </c>
      <c r="AF1964" s="3">
        <v>0.474036018905739</v>
      </c>
      <c r="AG1964" s="3">
        <v>3.90075037341828</v>
      </c>
      <c r="AH1964" s="3">
        <v>4.93889871816751</v>
      </c>
      <c r="AI1964" s="3">
        <v>6.13030611227754</v>
      </c>
      <c r="AJ1964" s="3">
        <v>6.0444778292047</v>
      </c>
      <c r="AK1964" s="3"/>
      <c r="AL1964" s="3"/>
      <c r="AM1964" s="3">
        <v>10</v>
      </c>
      <c r="AN1964" s="5" t="s">
        <v>56</v>
      </c>
      <c r="AO1964" s="1"/>
      <c r="AP1964" s="1"/>
      <c r="AQ1964" s="1"/>
    </row>
    <row r="1965" spans="1:43">
      <c r="A1965" s="1" t="s">
        <v>5299</v>
      </c>
      <c r="B1965" s="1" t="s">
        <v>5300</v>
      </c>
      <c r="C1965" s="3">
        <v>4.18356164383562</v>
      </c>
      <c r="D1965" s="4">
        <v>42710</v>
      </c>
      <c r="E1965" s="3">
        <v>7.7540342866</v>
      </c>
      <c r="F1965" s="5" t="s">
        <v>5301</v>
      </c>
      <c r="G1965" s="5">
        <v>1528</v>
      </c>
      <c r="H1965" s="5" t="s">
        <v>93</v>
      </c>
      <c r="I1965" s="3">
        <v>3.40294471153847</v>
      </c>
      <c r="J1965" s="3">
        <v>64.4</v>
      </c>
      <c r="K1965" s="3">
        <v>1.19835318335539</v>
      </c>
      <c r="L1965" s="3">
        <v>61.3974231912785</v>
      </c>
      <c r="M1965" s="3">
        <v>2.30397621701971</v>
      </c>
      <c r="N1965" s="3">
        <v>51.0978043912176</v>
      </c>
      <c r="O1965" s="3">
        <v>5.44660640416732</v>
      </c>
      <c r="P1965" s="3">
        <v>70.0704225352113</v>
      </c>
      <c r="Q1965" s="3">
        <v>8.38582677165355</v>
      </c>
      <c r="R1965" s="3">
        <v>67.4922600619195</v>
      </c>
      <c r="S1965" s="3">
        <v>22.8798428851991</v>
      </c>
      <c r="T1965" s="3">
        <v>71.6251985177342</v>
      </c>
      <c r="U1965" s="3">
        <v>45.3384014359624</v>
      </c>
      <c r="V1965" s="3">
        <v>69.5459579180509</v>
      </c>
      <c r="W1965" s="3">
        <v>28.8254562470753</v>
      </c>
      <c r="X1965" s="3">
        <v>85.0187265917603</v>
      </c>
      <c r="Y1965" s="3"/>
      <c r="Z1965" s="3"/>
      <c r="AA1965" s="3">
        <v>0.360071537430065</v>
      </c>
      <c r="AB1965" s="3">
        <v>0.19826041680102</v>
      </c>
      <c r="AC1965" s="3">
        <v>-19.2960735762292</v>
      </c>
      <c r="AD1965" s="3">
        <v>0.45568112232028</v>
      </c>
      <c r="AE1965" s="5">
        <v>5</v>
      </c>
      <c r="AF1965" s="3">
        <v>0.615857150704944</v>
      </c>
      <c r="AG1965" s="3">
        <v>22.8839733984309</v>
      </c>
      <c r="AH1965" s="3">
        <v>18.7599099614714</v>
      </c>
      <c r="AI1965" s="3">
        <v>8.38673514459665</v>
      </c>
      <c r="AJ1965" s="3">
        <v>8.22009275332816</v>
      </c>
      <c r="AK1965" s="3"/>
      <c r="AL1965" s="3"/>
      <c r="AM1965" s="3">
        <v>1</v>
      </c>
      <c r="AN1965" s="5" t="s">
        <v>56</v>
      </c>
      <c r="AO1965" s="1"/>
      <c r="AP1965" s="1"/>
      <c r="AQ1965" s="1"/>
    </row>
    <row r="1966" spans="1:43">
      <c r="A1966" s="1" t="s">
        <v>5302</v>
      </c>
      <c r="B1966" s="1" t="s">
        <v>5303</v>
      </c>
      <c r="C1966" s="3">
        <v>4.18082191780822</v>
      </c>
      <c r="D1966" s="4">
        <v>42711</v>
      </c>
      <c r="E1966" s="3">
        <v>15.990508076</v>
      </c>
      <c r="F1966" s="5" t="s">
        <v>5304</v>
      </c>
      <c r="G1966" s="5">
        <v>1077</v>
      </c>
      <c r="H1966" s="5" t="s">
        <v>50</v>
      </c>
      <c r="I1966" s="3">
        <v>0.196887305456589</v>
      </c>
      <c r="J1966" s="3">
        <v>36.6681554265297</v>
      </c>
      <c r="K1966" s="3">
        <v>-0.0467639356528186</v>
      </c>
      <c r="L1966" s="3">
        <v>78.4417884019478</v>
      </c>
      <c r="M1966" s="3">
        <v>-0.0841436050860372</v>
      </c>
      <c r="N1966" s="3">
        <v>51.246660730187</v>
      </c>
      <c r="O1966" s="3">
        <v>0.649839894518732</v>
      </c>
      <c r="P1966" s="3">
        <v>54.956601187757</v>
      </c>
      <c r="Q1966" s="3">
        <v>1.11207507049813</v>
      </c>
      <c r="R1966" s="3">
        <v>51.7141477547079</v>
      </c>
      <c r="S1966" s="3">
        <v>1.93435498554142</v>
      </c>
      <c r="T1966" s="3">
        <v>48.3050847457627</v>
      </c>
      <c r="U1966" s="3">
        <v>6.82445875901416</v>
      </c>
      <c r="V1966" s="3">
        <v>34.2879256965944</v>
      </c>
      <c r="W1966" s="3">
        <v>14.6668563167232</v>
      </c>
      <c r="X1966" s="3">
        <v>35.814455231931</v>
      </c>
      <c r="Y1966" s="3"/>
      <c r="Z1966" s="3"/>
      <c r="AA1966" s="3">
        <v>0.0407902579392392</v>
      </c>
      <c r="AB1966" s="3">
        <v>0.534585969989136</v>
      </c>
      <c r="AC1966" s="3">
        <v>-1.88627415071882</v>
      </c>
      <c r="AD1966" s="3">
        <v>2.46993994621108</v>
      </c>
      <c r="AE1966" s="5">
        <v>4</v>
      </c>
      <c r="AF1966" s="3">
        <v>0.373747077571548</v>
      </c>
      <c r="AG1966" s="3">
        <v>2.69048326809262</v>
      </c>
      <c r="AH1966" s="3">
        <v>3.51363169272227</v>
      </c>
      <c r="AI1966" s="3">
        <v>4.70954915707285</v>
      </c>
      <c r="AJ1966" s="3">
        <v>3.50094791373461</v>
      </c>
      <c r="AK1966" s="3"/>
      <c r="AL1966" s="3"/>
      <c r="AM1966" s="3">
        <v>1</v>
      </c>
      <c r="AN1966" s="5" t="s">
        <v>56</v>
      </c>
      <c r="AO1966" s="1"/>
      <c r="AP1966" s="1"/>
      <c r="AQ1966" s="1"/>
    </row>
    <row r="1967" spans="1:43">
      <c r="A1967" s="1" t="s">
        <v>5305</v>
      </c>
      <c r="B1967" s="1" t="s">
        <v>5306</v>
      </c>
      <c r="C1967" s="3">
        <v>3.90684931506849</v>
      </c>
      <c r="D1967" s="4">
        <v>42811</v>
      </c>
      <c r="E1967" s="3">
        <v>4.9620175282</v>
      </c>
      <c r="F1967" s="5" t="s">
        <v>2479</v>
      </c>
      <c r="G1967" s="5">
        <v>710</v>
      </c>
      <c r="H1967" s="5" t="s">
        <v>50</v>
      </c>
      <c r="I1967" s="3">
        <v>0.0100796290696534</v>
      </c>
      <c r="J1967" s="3">
        <v>66.681554265297</v>
      </c>
      <c r="K1967" s="3">
        <v>-0.0201531640467411</v>
      </c>
      <c r="L1967" s="3">
        <v>67.3306772908366</v>
      </c>
      <c r="M1967" s="3">
        <v>-0.110741971207081</v>
      </c>
      <c r="N1967" s="3">
        <v>58.0142475512021</v>
      </c>
      <c r="O1967" s="3">
        <v>-7.02773613193402</v>
      </c>
      <c r="P1967" s="3">
        <v>99.9543170397442</v>
      </c>
      <c r="Q1967" s="3">
        <v>-6.66917505408711</v>
      </c>
      <c r="R1967" s="3">
        <v>99.9034282955094</v>
      </c>
      <c r="S1967" s="3">
        <v>-6.17494089834516</v>
      </c>
      <c r="T1967" s="3">
        <v>99.8870056497175</v>
      </c>
      <c r="U1967" s="3">
        <v>-1.86342738503259</v>
      </c>
      <c r="V1967" s="3">
        <v>99.6904024767802</v>
      </c>
      <c r="W1967" s="3">
        <v>4.60364724901755</v>
      </c>
      <c r="X1967" s="3">
        <v>96.5480043149946</v>
      </c>
      <c r="Y1967" s="3"/>
      <c r="Z1967" s="3"/>
      <c r="AA1967" s="3">
        <v>-0.126146344419077</v>
      </c>
      <c r="AB1967" s="3">
        <v>0.00354092765229959</v>
      </c>
      <c r="AC1967" s="3">
        <v>-9.53741245853299</v>
      </c>
      <c r="AD1967" s="3">
        <v>0.158198938119707</v>
      </c>
      <c r="AE1967" s="5">
        <v>4</v>
      </c>
      <c r="AF1967" s="3">
        <v>0.128671321168245</v>
      </c>
      <c r="AG1967" s="3">
        <v>-4.65836301683632</v>
      </c>
      <c r="AH1967" s="3">
        <v>-0.645931934920585</v>
      </c>
      <c r="AI1967" s="3">
        <v>1.76194250497572</v>
      </c>
      <c r="AJ1967" s="3"/>
      <c r="AK1967" s="3"/>
      <c r="AL1967" s="3"/>
      <c r="AM1967" s="3">
        <v>0.01</v>
      </c>
      <c r="AN1967" s="5" t="s">
        <v>56</v>
      </c>
      <c r="AO1967" s="1"/>
      <c r="AP1967" s="1"/>
      <c r="AQ1967" s="1"/>
    </row>
    <row r="1968" spans="1:43">
      <c r="A1968" s="1" t="s">
        <v>5307</v>
      </c>
      <c r="B1968" s="1" t="s">
        <v>5308</v>
      </c>
      <c r="C1968" s="3">
        <v>3.93150684931507</v>
      </c>
      <c r="D1968" s="4">
        <v>42802</v>
      </c>
      <c r="E1968" s="3">
        <v>10.4720092498</v>
      </c>
      <c r="F1968" s="5" t="s">
        <v>5309</v>
      </c>
      <c r="G1968" s="5">
        <v>163</v>
      </c>
      <c r="H1968" s="5" t="s">
        <v>50</v>
      </c>
      <c r="I1968" s="3">
        <v>0.300480769230796</v>
      </c>
      <c r="J1968" s="3">
        <v>17.9097811523001</v>
      </c>
      <c r="K1968" s="3">
        <v>0.0199760287654806</v>
      </c>
      <c r="L1968" s="3">
        <v>31.2084993359894</v>
      </c>
      <c r="M1968" s="3">
        <v>0.0799520287827466</v>
      </c>
      <c r="N1968" s="3">
        <v>23.1967943009795</v>
      </c>
      <c r="O1968" s="3">
        <v>-0.496820349761505</v>
      </c>
      <c r="P1968" s="3">
        <v>93.741434444952</v>
      </c>
      <c r="Q1968" s="3">
        <v>-0.288758339141679</v>
      </c>
      <c r="R1968" s="3">
        <v>94.3505552873008</v>
      </c>
      <c r="S1968" s="3">
        <v>0.540606218245054</v>
      </c>
      <c r="T1968" s="3">
        <v>90.0564971751412</v>
      </c>
      <c r="U1968" s="3">
        <v>4.01124644375313</v>
      </c>
      <c r="V1968" s="3">
        <v>90.5572755417957</v>
      </c>
      <c r="W1968" s="3">
        <v>9.45935356599545</v>
      </c>
      <c r="X1968" s="3">
        <v>88.4573894282632</v>
      </c>
      <c r="Y1968" s="3"/>
      <c r="Z1968" s="3"/>
      <c r="AA1968" s="3">
        <v>-0.0958365641333182</v>
      </c>
      <c r="AB1968" s="3">
        <v>0.307860670604889</v>
      </c>
      <c r="AC1968" s="3">
        <v>-2.10920559826533</v>
      </c>
      <c r="AD1968" s="3">
        <v>1.4474417990221</v>
      </c>
      <c r="AE1968" s="5">
        <v>4</v>
      </c>
      <c r="AF1968" s="3">
        <v>0.250781471186173</v>
      </c>
      <c r="AG1968" s="3">
        <v>1.05838116039554</v>
      </c>
      <c r="AH1968" s="3">
        <v>2.15018335683088</v>
      </c>
      <c r="AI1968" s="3">
        <v>3.19407647678409</v>
      </c>
      <c r="AJ1968" s="3"/>
      <c r="AK1968" s="3"/>
      <c r="AL1968" s="3"/>
      <c r="AM1968" s="3">
        <v>10</v>
      </c>
      <c r="AN1968" s="5" t="s">
        <v>56</v>
      </c>
      <c r="AO1968" s="1"/>
      <c r="AP1968" s="1"/>
      <c r="AQ1968" s="1"/>
    </row>
    <row r="1969" spans="1:43">
      <c r="A1969" s="1" t="s">
        <v>5310</v>
      </c>
      <c r="B1969" s="1" t="s">
        <v>5311</v>
      </c>
      <c r="C1969" s="3">
        <v>3.48493150684931</v>
      </c>
      <c r="D1969" s="4">
        <v>42965</v>
      </c>
      <c r="E1969" s="3">
        <v>44.3677601718</v>
      </c>
      <c r="F1969" s="5" t="s">
        <v>5312</v>
      </c>
      <c r="G1969" s="5">
        <v>1273</v>
      </c>
      <c r="H1969" s="5" t="s">
        <v>50</v>
      </c>
      <c r="I1969" s="3">
        <v>0.0875828682855833</v>
      </c>
      <c r="J1969" s="3">
        <v>56.7217507815989</v>
      </c>
      <c r="K1969" s="3">
        <v>-0.0400200100050017</v>
      </c>
      <c r="L1969" s="3">
        <v>77.3793714032758</v>
      </c>
      <c r="M1969" s="3">
        <v>-0.159987090327958</v>
      </c>
      <c r="N1969" s="3">
        <v>65.7168299198575</v>
      </c>
      <c r="O1969" s="3">
        <v>0.776650476299364</v>
      </c>
      <c r="P1969" s="3">
        <v>34.7647327546825</v>
      </c>
      <c r="Q1969" s="3">
        <v>1.20955716665711</v>
      </c>
      <c r="R1969" s="3">
        <v>38.8218252052149</v>
      </c>
      <c r="S1969" s="3">
        <v>1.51902601759345</v>
      </c>
      <c r="T1969" s="3">
        <v>67.2881355932203</v>
      </c>
      <c r="U1969" s="3">
        <v>5.10205046527323</v>
      </c>
      <c r="V1969" s="3">
        <v>77.7863777089783</v>
      </c>
      <c r="W1969" s="3">
        <v>12.1796057811576</v>
      </c>
      <c r="X1969" s="3">
        <v>68.2847896440129</v>
      </c>
      <c r="Y1969" s="3"/>
      <c r="Z1969" s="3"/>
      <c r="AA1969" s="3">
        <v>0.00551388778576471</v>
      </c>
      <c r="AB1969" s="3">
        <v>0.338758032603047</v>
      </c>
      <c r="AC1969" s="3">
        <v>-2.12404597384747</v>
      </c>
      <c r="AD1969" s="3">
        <v>1.83522737956441</v>
      </c>
      <c r="AE1969" s="5">
        <v>4</v>
      </c>
      <c r="AF1969" s="3">
        <v>0.323978453935385</v>
      </c>
      <c r="AG1969" s="3">
        <v>1.98630201838725</v>
      </c>
      <c r="AH1969" s="3">
        <v>2.64994449799305</v>
      </c>
      <c r="AI1969" s="3">
        <v>3.97005031651334</v>
      </c>
      <c r="AJ1969" s="3"/>
      <c r="AK1969" s="3"/>
      <c r="AL1969" s="3"/>
      <c r="AM1969" s="3"/>
      <c r="AN1969" s="5" t="s">
        <v>46</v>
      </c>
      <c r="AO1969" s="1"/>
      <c r="AP1969" s="1"/>
      <c r="AQ1969" s="1"/>
    </row>
    <row r="1970" spans="1:43">
      <c r="A1970" s="1" t="s">
        <v>5313</v>
      </c>
      <c r="B1970" s="1" t="s">
        <v>5314</v>
      </c>
      <c r="C1970" s="3">
        <v>4.1972602739726</v>
      </c>
      <c r="D1970" s="4">
        <v>42705</v>
      </c>
      <c r="E1970" s="3">
        <v>50.2794267536</v>
      </c>
      <c r="F1970" s="5" t="s">
        <v>3223</v>
      </c>
      <c r="G1970" s="5">
        <v>1123</v>
      </c>
      <c r="H1970" s="5" t="s">
        <v>64</v>
      </c>
      <c r="I1970" s="3">
        <v>0.281499217910822</v>
      </c>
      <c r="J1970" s="3">
        <v>33.3819241982507</v>
      </c>
      <c r="K1970" s="3">
        <v>0.0433993185877241</v>
      </c>
      <c r="L1970" s="3">
        <v>29.7376093294461</v>
      </c>
      <c r="M1970" s="3">
        <v>0.208598011056091</v>
      </c>
      <c r="N1970" s="3">
        <v>37.4635568513119</v>
      </c>
      <c r="O1970" s="3">
        <v>0.62448868578492</v>
      </c>
      <c r="P1970" s="3">
        <v>42.9824561403509</v>
      </c>
      <c r="Q1970" s="3">
        <v>1.1656195369489</v>
      </c>
      <c r="R1970" s="3">
        <v>39.3491124260355</v>
      </c>
      <c r="S1970" s="3">
        <v>2.03680808757564</v>
      </c>
      <c r="T1970" s="3">
        <v>54.8725637181409</v>
      </c>
      <c r="U1970" s="3">
        <v>4.55373529269282</v>
      </c>
      <c r="V1970" s="3">
        <v>58.179012345679</v>
      </c>
      <c r="W1970" s="3">
        <v>7.97218089922452</v>
      </c>
      <c r="X1970" s="3">
        <v>64.6604938271605</v>
      </c>
      <c r="Y1970" s="3"/>
      <c r="Z1970" s="3"/>
      <c r="AA1970" s="3">
        <v>-0.104583659030982</v>
      </c>
      <c r="AB1970" s="3">
        <v>1.7455715164023</v>
      </c>
      <c r="AC1970" s="3">
        <v>0</v>
      </c>
      <c r="AD1970" s="3"/>
      <c r="AE1970" s="5"/>
      <c r="AF1970" s="3">
        <v>0.211569436691517</v>
      </c>
      <c r="AG1970" s="3">
        <v>1.48172499568184</v>
      </c>
      <c r="AH1970" s="3">
        <v>1.6063142762625</v>
      </c>
      <c r="AI1970" s="3">
        <v>1.90268218815084</v>
      </c>
      <c r="AJ1970" s="3">
        <v>2.11544002413031</v>
      </c>
      <c r="AK1970" s="3"/>
      <c r="AL1970" s="3"/>
      <c r="AM1970" s="3">
        <v>0.1</v>
      </c>
      <c r="AN1970" s="5" t="s">
        <v>56</v>
      </c>
      <c r="AO1970" s="1"/>
      <c r="AP1970" s="1"/>
      <c r="AQ1970" s="1"/>
    </row>
    <row r="1971" spans="1:43">
      <c r="A1971" s="1" t="s">
        <v>5315</v>
      </c>
      <c r="B1971" s="1" t="s">
        <v>5316</v>
      </c>
      <c r="C1971" s="3">
        <v>4.17534246575342</v>
      </c>
      <c r="D1971" s="4">
        <v>42713</v>
      </c>
      <c r="E1971" s="3">
        <v>7.1320595757</v>
      </c>
      <c r="F1971" s="5" t="s">
        <v>1181</v>
      </c>
      <c r="G1971" s="5">
        <v>1525</v>
      </c>
      <c r="H1971" s="5" t="s">
        <v>116</v>
      </c>
      <c r="I1971" s="3">
        <v>10.0131752305665</v>
      </c>
      <c r="J1971" s="3">
        <v>32.7102803738318</v>
      </c>
      <c r="K1971" s="3">
        <v>3.63475177304966</v>
      </c>
      <c r="L1971" s="3">
        <v>27.5229357798165</v>
      </c>
      <c r="M1971" s="3">
        <v>4.15181753385602</v>
      </c>
      <c r="N1971" s="3">
        <v>45.7943925233645</v>
      </c>
      <c r="O1971" s="3">
        <v>16.3763066202091</v>
      </c>
      <c r="P1971" s="3">
        <v>38.5</v>
      </c>
      <c r="Q1971" s="3">
        <v>24.90650710546</v>
      </c>
      <c r="R1971" s="3">
        <v>23.2804232804233</v>
      </c>
      <c r="S1971" s="3">
        <v>63.3594186696479</v>
      </c>
      <c r="T1971" s="3">
        <v>20.2453987730061</v>
      </c>
      <c r="U1971" s="3">
        <v>115.008276623138</v>
      </c>
      <c r="V1971" s="3">
        <v>25.2100840336134</v>
      </c>
      <c r="W1971" s="3">
        <v>90.8883082952319</v>
      </c>
      <c r="X1971" s="3">
        <v>19.7802197802198</v>
      </c>
      <c r="Y1971" s="3"/>
      <c r="Z1971" s="3"/>
      <c r="AA1971" s="3">
        <v>0.303762857779923</v>
      </c>
      <c r="AB1971" s="3">
        <v>0.227825433329357</v>
      </c>
      <c r="AC1971" s="3">
        <v>-24.830939898184</v>
      </c>
      <c r="AD1971" s="3">
        <v>0.966545190355879</v>
      </c>
      <c r="AE1971" s="5">
        <v>2</v>
      </c>
      <c r="AF1971" s="3">
        <v>1.69364619432079</v>
      </c>
      <c r="AG1971" s="3">
        <v>50.6334954317627</v>
      </c>
      <c r="AH1971" s="3">
        <v>50.9099629634338</v>
      </c>
      <c r="AI1971" s="3">
        <v>23.055971554541</v>
      </c>
      <c r="AJ1971" s="3">
        <v>24.8929591026662</v>
      </c>
      <c r="AK1971" s="3"/>
      <c r="AL1971" s="3"/>
      <c r="AM1971" s="3"/>
      <c r="AN1971" s="5" t="s">
        <v>46</v>
      </c>
      <c r="AO1971" s="1"/>
      <c r="AP1971" s="1"/>
      <c r="AQ1971" s="1"/>
    </row>
    <row r="1972" spans="1:43">
      <c r="A1972" s="1" t="s">
        <v>5317</v>
      </c>
      <c r="B1972" s="1" t="s">
        <v>5318</v>
      </c>
      <c r="C1972" s="3">
        <v>4.12602739726027</v>
      </c>
      <c r="D1972" s="4">
        <v>42731</v>
      </c>
      <c r="E1972" s="3">
        <v>5.2435858797</v>
      </c>
      <c r="F1972" s="5" t="s">
        <v>1269</v>
      </c>
      <c r="G1972" s="5">
        <v>695</v>
      </c>
      <c r="H1972" s="5" t="s">
        <v>226</v>
      </c>
      <c r="I1972" s="3">
        <v>0.857401933737919</v>
      </c>
      <c r="J1972" s="3">
        <v>78.3783783783784</v>
      </c>
      <c r="K1972" s="3">
        <v>0.529486945408058</v>
      </c>
      <c r="L1972" s="3">
        <v>51.4550264550265</v>
      </c>
      <c r="M1972" s="3">
        <v>-0.604747720913453</v>
      </c>
      <c r="N1972" s="3">
        <v>91.5373765867419</v>
      </c>
      <c r="O1972" s="3">
        <v>3.42786120530192</v>
      </c>
      <c r="P1972" s="3">
        <v>59.4339622641509</v>
      </c>
      <c r="Q1972" s="3">
        <v>5.73366633021196</v>
      </c>
      <c r="R1972" s="3">
        <v>56.021897810219</v>
      </c>
      <c r="S1972" s="3">
        <v>11.3673443268707</v>
      </c>
      <c r="T1972" s="3">
        <v>68.6170212765958</v>
      </c>
      <c r="U1972" s="3">
        <v>17.6009818696689</v>
      </c>
      <c r="V1972" s="3">
        <v>79.8611111111111</v>
      </c>
      <c r="W1972" s="3">
        <v>20.3334854023235</v>
      </c>
      <c r="X1972" s="3">
        <v>77.8242677824268</v>
      </c>
      <c r="Y1972" s="3"/>
      <c r="Z1972" s="3"/>
      <c r="AA1972" s="3">
        <v>0.195358307908799</v>
      </c>
      <c r="AB1972" s="3">
        <v>0.22981409032598</v>
      </c>
      <c r="AC1972" s="3">
        <v>-3.93765381460213</v>
      </c>
      <c r="AD1972" s="3">
        <v>1.61320458605097</v>
      </c>
      <c r="AE1972" s="5">
        <v>4</v>
      </c>
      <c r="AF1972" s="3">
        <v>0.494804813890826</v>
      </c>
      <c r="AG1972" s="3">
        <v>8.75475533294665</v>
      </c>
      <c r="AH1972" s="3">
        <v>8.42273192376291</v>
      </c>
      <c r="AI1972" s="3">
        <v>6.14570857008536</v>
      </c>
      <c r="AJ1972" s="3">
        <v>5.15093665823521</v>
      </c>
      <c r="AK1972" s="3"/>
      <c r="AL1972" s="3"/>
      <c r="AM1972" s="3">
        <v>100</v>
      </c>
      <c r="AN1972" s="5" t="s">
        <v>56</v>
      </c>
      <c r="AO1972" s="1"/>
      <c r="AP1972" s="1"/>
      <c r="AQ1972" s="1"/>
    </row>
    <row r="1973" spans="1:43">
      <c r="A1973" s="1" t="s">
        <v>5319</v>
      </c>
      <c r="B1973" s="1" t="s">
        <v>5320</v>
      </c>
      <c r="C1973" s="3">
        <v>1.43561643835616</v>
      </c>
      <c r="D1973" s="4">
        <v>43713</v>
      </c>
      <c r="E1973" s="3">
        <v>8.3019150054</v>
      </c>
      <c r="F1973" s="5" t="s">
        <v>5321</v>
      </c>
      <c r="G1973" s="5">
        <v>525</v>
      </c>
      <c r="H1973" s="5" t="s">
        <v>198</v>
      </c>
      <c r="I1973" s="3">
        <v>-0.0660315064616682</v>
      </c>
      <c r="J1973" s="3">
        <v>89.9470899470899</v>
      </c>
      <c r="K1973" s="3">
        <v>0</v>
      </c>
      <c r="L1973" s="3">
        <v>72.0744680851064</v>
      </c>
      <c r="M1973" s="3">
        <v>-0.0660315064616682</v>
      </c>
      <c r="N1973" s="3">
        <v>79.3103448275862</v>
      </c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/>
      <c r="Z1973" s="3"/>
      <c r="AA1973" s="3">
        <v>-2.2913417242823</v>
      </c>
      <c r="AB1973" s="3">
        <v>-0.927175709687138</v>
      </c>
      <c r="AC1973" s="3">
        <v>-0.0754574608564548</v>
      </c>
      <c r="AD1973" s="3"/>
      <c r="AE1973" s="5">
        <v>1</v>
      </c>
      <c r="AF1973" s="3">
        <v>-0.0565984341099834</v>
      </c>
      <c r="AG1973" s="3">
        <v>-0.210595766457988</v>
      </c>
      <c r="AH1973" s="3"/>
      <c r="AI1973" s="3"/>
      <c r="AJ1973" s="3"/>
      <c r="AK1973" s="3"/>
      <c r="AL1973" s="3"/>
      <c r="AM1973" s="3"/>
      <c r="AN1973" s="5" t="s">
        <v>51</v>
      </c>
      <c r="AO1973" s="1"/>
      <c r="AP1973" s="1"/>
      <c r="AQ1973" s="1"/>
    </row>
    <row r="1974" spans="1:43">
      <c r="A1974" s="1" t="s">
        <v>5322</v>
      </c>
      <c r="B1974" s="1" t="s">
        <v>5323</v>
      </c>
      <c r="C1974" s="3">
        <v>0.172602739726027</v>
      </c>
      <c r="D1974" s="4">
        <v>44174</v>
      </c>
      <c r="E1974" s="3">
        <v>0.5761734954</v>
      </c>
      <c r="F1974" s="5" t="s">
        <v>5321</v>
      </c>
      <c r="G1974" s="5">
        <v>64</v>
      </c>
      <c r="H1974" s="5" t="s">
        <v>50</v>
      </c>
      <c r="I1974" s="3">
        <v>0.109945027486267</v>
      </c>
      <c r="J1974" s="3">
        <v>52.1214828048236</v>
      </c>
      <c r="K1974" s="3">
        <v>0.0399520575309584</v>
      </c>
      <c r="L1974" s="3">
        <v>17.9725542275343</v>
      </c>
      <c r="M1974" s="3">
        <v>0.0699370566490304</v>
      </c>
      <c r="N1974" s="3">
        <v>24.4434550311665</v>
      </c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/>
      <c r="Z1974" s="3"/>
      <c r="AA1974" s="3">
        <v>-0.56372380851946</v>
      </c>
      <c r="AB1974" s="3">
        <v>-0.55239870803163</v>
      </c>
      <c r="AC1974" s="3">
        <v>-0.0399600399600356</v>
      </c>
      <c r="AD1974" s="3"/>
      <c r="AE1974" s="5"/>
      <c r="AF1974" s="3">
        <v>0.0299850074962486</v>
      </c>
      <c r="AG1974" s="3"/>
      <c r="AH1974" s="3"/>
      <c r="AI1974" s="3"/>
      <c r="AJ1974" s="3"/>
      <c r="AK1974" s="3"/>
      <c r="AL1974" s="3"/>
      <c r="AM1974" s="3"/>
      <c r="AN1974" s="5" t="s">
        <v>46</v>
      </c>
      <c r="AO1974" s="1"/>
      <c r="AP1974" s="1"/>
      <c r="AQ1974" s="1"/>
    </row>
    <row r="1975" spans="1:43">
      <c r="A1975" s="1" t="s">
        <v>5324</v>
      </c>
      <c r="B1975" s="1" t="s">
        <v>5325</v>
      </c>
      <c r="C1975" s="3">
        <v>4.08493150684932</v>
      </c>
      <c r="D1975" s="4">
        <v>42746</v>
      </c>
      <c r="E1975" s="3">
        <v>11.2766333488</v>
      </c>
      <c r="F1975" s="5" t="s">
        <v>286</v>
      </c>
      <c r="G1975" s="5">
        <v>1437</v>
      </c>
      <c r="H1975" s="5" t="s">
        <v>93</v>
      </c>
      <c r="I1975" s="3">
        <v>2.60321100917432</v>
      </c>
      <c r="J1975" s="3">
        <v>73.7</v>
      </c>
      <c r="K1975" s="3">
        <v>0.285826374488601</v>
      </c>
      <c r="L1975" s="3">
        <v>89.197224975223</v>
      </c>
      <c r="M1975" s="3">
        <v>0.184760091820171</v>
      </c>
      <c r="N1975" s="3">
        <v>83.4331337325349</v>
      </c>
      <c r="O1975" s="3">
        <v>4.57600374028403</v>
      </c>
      <c r="P1975" s="3">
        <v>76.4587525150905</v>
      </c>
      <c r="Q1975" s="3">
        <v>13.0385344283007</v>
      </c>
      <c r="R1975" s="3">
        <v>50.6707946336429</v>
      </c>
      <c r="S1975" s="3">
        <v>26.1028893587033</v>
      </c>
      <c r="T1975" s="3">
        <v>66.4372683959767</v>
      </c>
      <c r="U1975" s="3">
        <v>56.8548387096774</v>
      </c>
      <c r="V1975" s="3">
        <v>61.8493909191584</v>
      </c>
      <c r="W1975" s="3">
        <v>64.0597781241405</v>
      </c>
      <c r="X1975" s="3">
        <v>48.5642946317104</v>
      </c>
      <c r="Y1975" s="3"/>
      <c r="Z1975" s="3"/>
      <c r="AA1975" s="3">
        <v>0.330873785762457</v>
      </c>
      <c r="AB1975" s="3">
        <v>0.50878957035587</v>
      </c>
      <c r="AC1975" s="3">
        <v>-7.72587794067507</v>
      </c>
      <c r="AD1975" s="3">
        <v>2.31769374549938</v>
      </c>
      <c r="AE1975" s="5">
        <v>1</v>
      </c>
      <c r="AF1975" s="3">
        <v>1.36992873406516</v>
      </c>
      <c r="AG1975" s="3">
        <v>26.6557167626792</v>
      </c>
      <c r="AH1975" s="3">
        <v>26.2714536994639</v>
      </c>
      <c r="AI1975" s="3">
        <v>17.5859686345664</v>
      </c>
      <c r="AJ1975" s="3"/>
      <c r="AK1975" s="3"/>
      <c r="AL1975" s="3"/>
      <c r="AM1975" s="3"/>
      <c r="AN1975" s="5" t="s">
        <v>46</v>
      </c>
      <c r="AO1975" s="1"/>
      <c r="AP1975" s="1"/>
      <c r="AQ1975" s="1"/>
    </row>
    <row r="1976" spans="1:43">
      <c r="A1976" s="1" t="s">
        <v>5326</v>
      </c>
      <c r="B1976" s="1" t="s">
        <v>5327</v>
      </c>
      <c r="C1976" s="3">
        <v>4.04657534246575</v>
      </c>
      <c r="D1976" s="4">
        <v>42760</v>
      </c>
      <c r="E1976" s="3">
        <v>5.3776939788</v>
      </c>
      <c r="F1976" s="5" t="s">
        <v>5328</v>
      </c>
      <c r="G1976" s="5">
        <v>904</v>
      </c>
      <c r="H1976" s="5" t="s">
        <v>116</v>
      </c>
      <c r="I1976" s="3">
        <v>11.928208386277</v>
      </c>
      <c r="J1976" s="3">
        <v>12.6168224299065</v>
      </c>
      <c r="K1976" s="3">
        <v>3.76460194365369</v>
      </c>
      <c r="L1976" s="3">
        <v>20.6422018348624</v>
      </c>
      <c r="M1976" s="3">
        <v>6.7403817025144</v>
      </c>
      <c r="N1976" s="3">
        <v>6.54205607476635</v>
      </c>
      <c r="O1976" s="3">
        <v>17.6198954044731</v>
      </c>
      <c r="P1976" s="3">
        <v>25.5</v>
      </c>
      <c r="Q1976" s="3">
        <v>24.2930213416427</v>
      </c>
      <c r="R1976" s="3">
        <v>28.042328042328</v>
      </c>
      <c r="S1976" s="3">
        <v>61.0497448007923</v>
      </c>
      <c r="T1976" s="3">
        <v>28.2208588957055</v>
      </c>
      <c r="U1976" s="3">
        <v>122.256097560976</v>
      </c>
      <c r="V1976" s="3">
        <v>18.4873949579832</v>
      </c>
      <c r="W1976" s="3">
        <v>116.630802336305</v>
      </c>
      <c r="X1976" s="3">
        <v>5.49450549450549</v>
      </c>
      <c r="Y1976" s="3"/>
      <c r="Z1976" s="3"/>
      <c r="AA1976" s="3">
        <v>0.297997358070903</v>
      </c>
      <c r="AB1976" s="3">
        <v>0.335481767177501</v>
      </c>
      <c r="AC1976" s="3">
        <v>-15.9514398644833</v>
      </c>
      <c r="AD1976" s="3">
        <v>1.83876961930925</v>
      </c>
      <c r="AE1976" s="5">
        <v>6</v>
      </c>
      <c r="AF1976" s="3">
        <v>2.07322339808761</v>
      </c>
      <c r="AG1976" s="3">
        <v>52.4445553843802</v>
      </c>
      <c r="AH1976" s="3">
        <v>50.280506493683</v>
      </c>
      <c r="AI1976" s="3">
        <v>26.1510079795337</v>
      </c>
      <c r="AJ1976" s="3"/>
      <c r="AK1976" s="3"/>
      <c r="AL1976" s="3"/>
      <c r="AM1976" s="3"/>
      <c r="AN1976" s="5" t="s">
        <v>46</v>
      </c>
      <c r="AO1976" s="1"/>
      <c r="AP1976" s="1"/>
      <c r="AQ1976" s="1"/>
    </row>
    <row r="1977" spans="1:43">
      <c r="A1977" s="1" t="s">
        <v>5329</v>
      </c>
      <c r="B1977" s="1" t="s">
        <v>5330</v>
      </c>
      <c r="C1977" s="3">
        <v>4.14794520547945</v>
      </c>
      <c r="D1977" s="4">
        <v>42723</v>
      </c>
      <c r="E1977" s="3">
        <v>1.7232918718</v>
      </c>
      <c r="F1977" s="5" t="s">
        <v>5294</v>
      </c>
      <c r="G1977" s="5">
        <v>279</v>
      </c>
      <c r="H1977" s="5" t="s">
        <v>93</v>
      </c>
      <c r="I1977" s="3">
        <v>12.401636764243</v>
      </c>
      <c r="J1977" s="3">
        <v>19.8</v>
      </c>
      <c r="K1977" s="3">
        <v>1.19587395148493</v>
      </c>
      <c r="L1977" s="3">
        <v>61.5460852329039</v>
      </c>
      <c r="M1977" s="3">
        <v>5.74474385549307</v>
      </c>
      <c r="N1977" s="3">
        <v>25</v>
      </c>
      <c r="O1977" s="3">
        <v>23.6581480711961</v>
      </c>
      <c r="P1977" s="3">
        <v>14.5372233400402</v>
      </c>
      <c r="Q1977" s="3">
        <v>23.4540833065889</v>
      </c>
      <c r="R1977" s="3">
        <v>30.3921568627451</v>
      </c>
      <c r="S1977" s="3">
        <v>69.2541355493844</v>
      </c>
      <c r="T1977" s="3">
        <v>23.3986236103759</v>
      </c>
      <c r="U1977" s="3">
        <v>123.372410297547</v>
      </c>
      <c r="V1977" s="3">
        <v>31.7829457364341</v>
      </c>
      <c r="W1977" s="3">
        <v>71.6764828947111</v>
      </c>
      <c r="X1977" s="3">
        <v>44.1947565543071</v>
      </c>
      <c r="Y1977" s="3"/>
      <c r="Z1977" s="3"/>
      <c r="AA1977" s="3">
        <v>0.237174790708631</v>
      </c>
      <c r="AB1977" s="3">
        <v>0.174140088808007</v>
      </c>
      <c r="AC1977" s="3">
        <v>-29.2405902835351</v>
      </c>
      <c r="AD1977" s="3">
        <v>0.673722398800142</v>
      </c>
      <c r="AE1977" s="5">
        <v>5</v>
      </c>
      <c r="AF1977" s="3">
        <v>1.58360877882175</v>
      </c>
      <c r="AG1977" s="3">
        <v>80.6749901761403</v>
      </c>
      <c r="AH1977" s="3">
        <v>49.7025107240714</v>
      </c>
      <c r="AI1977" s="3">
        <v>19.6859842524906</v>
      </c>
      <c r="AJ1977" s="3">
        <v>22.8382729287938</v>
      </c>
      <c r="AK1977" s="3"/>
      <c r="AL1977" s="3"/>
      <c r="AM1977" s="3"/>
      <c r="AN1977" s="5" t="s">
        <v>46</v>
      </c>
      <c r="AO1977" s="1"/>
      <c r="AP1977" s="1"/>
      <c r="AQ1977" s="1"/>
    </row>
    <row r="1978" spans="1:43">
      <c r="A1978" s="1" t="s">
        <v>5331</v>
      </c>
      <c r="B1978" s="1" t="s">
        <v>5332</v>
      </c>
      <c r="C1978" s="3">
        <v>4.13972602739726</v>
      </c>
      <c r="D1978" s="4">
        <v>42726</v>
      </c>
      <c r="E1978" s="3">
        <v>7.1081406447</v>
      </c>
      <c r="F1978" s="5" t="s">
        <v>5333</v>
      </c>
      <c r="G1978" s="5">
        <v>288</v>
      </c>
      <c r="H1978" s="5" t="s">
        <v>50</v>
      </c>
      <c r="I1978" s="3">
        <v>0.214696984483269</v>
      </c>
      <c r="J1978" s="3">
        <v>33.7204108977222</v>
      </c>
      <c r="K1978" s="3">
        <v>0.0389673648319577</v>
      </c>
      <c r="L1978" s="3">
        <v>21.6910137228862</v>
      </c>
      <c r="M1978" s="3">
        <v>0.029222676797198</v>
      </c>
      <c r="N1978" s="3">
        <v>30.5431878895815</v>
      </c>
      <c r="O1978" s="3">
        <v>0.472997201657456</v>
      </c>
      <c r="P1978" s="3">
        <v>69.6665143901325</v>
      </c>
      <c r="Q1978" s="3">
        <v>0.927540450072128</v>
      </c>
      <c r="R1978" s="3">
        <v>69.2901979719942</v>
      </c>
      <c r="S1978" s="3">
        <v>1.75229990262878</v>
      </c>
      <c r="T1978" s="3">
        <v>56.8926553672316</v>
      </c>
      <c r="U1978" s="3">
        <v>5.24237878872385</v>
      </c>
      <c r="V1978" s="3">
        <v>75.4643962848297</v>
      </c>
      <c r="W1978" s="3">
        <v>10.7081221572207</v>
      </c>
      <c r="X1978" s="3">
        <v>81.2297734627832</v>
      </c>
      <c r="Y1978" s="3"/>
      <c r="Z1978" s="3"/>
      <c r="AA1978" s="3">
        <v>0.0510640063162398</v>
      </c>
      <c r="AB1978" s="3">
        <v>0.803011228720324</v>
      </c>
      <c r="AC1978" s="3">
        <v>-0.441770843124367</v>
      </c>
      <c r="AD1978" s="3">
        <v>7.79284561057293</v>
      </c>
      <c r="AE1978" s="5">
        <v>3</v>
      </c>
      <c r="AF1978" s="3">
        <v>0.279184098814754</v>
      </c>
      <c r="AG1978" s="3">
        <v>2.13846846577932</v>
      </c>
      <c r="AH1978" s="3">
        <v>2.63169706335484</v>
      </c>
      <c r="AI1978" s="3">
        <v>3.58581722533178</v>
      </c>
      <c r="AJ1978" s="3">
        <v>3.65293373922961</v>
      </c>
      <c r="AK1978" s="3"/>
      <c r="AL1978" s="3"/>
      <c r="AM1978" s="3"/>
      <c r="AN1978" s="5" t="s">
        <v>46</v>
      </c>
      <c r="AO1978" s="1"/>
      <c r="AP1978" s="1"/>
      <c r="AQ1978" s="1"/>
    </row>
    <row r="1979" spans="1:43">
      <c r="A1979" s="1" t="s">
        <v>5334</v>
      </c>
      <c r="B1979" s="1" t="s">
        <v>5335</v>
      </c>
      <c r="C1979" s="3">
        <v>4.07945205479452</v>
      </c>
      <c r="D1979" s="4">
        <v>42748</v>
      </c>
      <c r="E1979" s="3">
        <v>2.3959333094</v>
      </c>
      <c r="F1979" s="5" t="s">
        <v>5336</v>
      </c>
      <c r="G1979" s="5">
        <v>1486</v>
      </c>
      <c r="H1979" s="5" t="s">
        <v>93</v>
      </c>
      <c r="I1979" s="3">
        <v>12.5613443711892</v>
      </c>
      <c r="J1979" s="3">
        <v>19</v>
      </c>
      <c r="K1979" s="3">
        <v>2.78846589108688</v>
      </c>
      <c r="L1979" s="3">
        <v>31.5163528245788</v>
      </c>
      <c r="M1979" s="3">
        <v>10.1506221349051</v>
      </c>
      <c r="N1979" s="3">
        <v>5.38922155688623</v>
      </c>
      <c r="O1979" s="3">
        <v>21.9986568166555</v>
      </c>
      <c r="P1979" s="3">
        <v>18.0583501006036</v>
      </c>
      <c r="Q1979" s="3">
        <v>35.305684662138</v>
      </c>
      <c r="R1979" s="3">
        <v>10.0103199174407</v>
      </c>
      <c r="S1979" s="3">
        <v>83.3131508839913</v>
      </c>
      <c r="T1979" s="3">
        <v>12.5992588671255</v>
      </c>
      <c r="U1979" s="3">
        <v>217.13687150838</v>
      </c>
      <c r="V1979" s="3">
        <v>4.48504983388704</v>
      </c>
      <c r="W1979" s="3">
        <v>217.936152338281</v>
      </c>
      <c r="X1979" s="3">
        <v>1.87265917602996</v>
      </c>
      <c r="Y1979" s="3"/>
      <c r="Z1979" s="3"/>
      <c r="AA1979" s="3">
        <v>0.444120326911016</v>
      </c>
      <c r="AB1979" s="3">
        <v>0.52474762902551</v>
      </c>
      <c r="AC1979" s="3">
        <v>-19.0098381466201</v>
      </c>
      <c r="AD1979" s="3">
        <v>2.46927126680301</v>
      </c>
      <c r="AE1979" s="5">
        <v>3</v>
      </c>
      <c r="AF1979" s="3">
        <v>3.21652524667133</v>
      </c>
      <c r="AG1979" s="3">
        <v>75.1379278158443</v>
      </c>
      <c r="AH1979" s="3">
        <v>84.9236318709648</v>
      </c>
      <c r="AI1979" s="3">
        <v>45.9340192682193</v>
      </c>
      <c r="AJ1979" s="3"/>
      <c r="AK1979" s="3"/>
      <c r="AL1979" s="3"/>
      <c r="AM1979" s="3"/>
      <c r="AN1979" s="5" t="s">
        <v>46</v>
      </c>
      <c r="AO1979" s="1"/>
      <c r="AP1979" s="1"/>
      <c r="AQ1979" s="1"/>
    </row>
    <row r="1980" spans="1:43">
      <c r="A1980" s="1" t="s">
        <v>5337</v>
      </c>
      <c r="B1980" s="1" t="s">
        <v>5338</v>
      </c>
      <c r="C1980" s="3">
        <v>4.18630136986301</v>
      </c>
      <c r="D1980" s="4">
        <v>42709</v>
      </c>
      <c r="E1980" s="3">
        <v>17.094443223</v>
      </c>
      <c r="F1980" s="5" t="s">
        <v>5333</v>
      </c>
      <c r="G1980" s="5">
        <v>428</v>
      </c>
      <c r="H1980" s="5" t="s">
        <v>50</v>
      </c>
      <c r="I1980" s="3">
        <v>0.148031185236331</v>
      </c>
      <c r="J1980" s="3">
        <v>45.9580169718624</v>
      </c>
      <c r="K1980" s="3">
        <v>-0.0098531875061553</v>
      </c>
      <c r="L1980" s="3">
        <v>59.4510845506861</v>
      </c>
      <c r="M1980" s="3">
        <v>-0.0787711697518856</v>
      </c>
      <c r="N1980" s="3">
        <v>50.4897595725735</v>
      </c>
      <c r="O1980" s="3">
        <v>0.884779799184797</v>
      </c>
      <c r="P1980" s="3">
        <v>17.2224760164459</v>
      </c>
      <c r="Q1980" s="3">
        <v>1.20826300367595</v>
      </c>
      <c r="R1980" s="3">
        <v>39.014968614196</v>
      </c>
      <c r="S1980" s="3">
        <v>1.91983929050775</v>
      </c>
      <c r="T1980" s="3">
        <v>49.0960451977401</v>
      </c>
      <c r="U1980" s="3">
        <v>5.65674796245811</v>
      </c>
      <c r="V1980" s="3">
        <v>65.5572755417957</v>
      </c>
      <c r="W1980" s="3">
        <v>11.9029475571996</v>
      </c>
      <c r="X1980" s="3">
        <v>70.9816612729234</v>
      </c>
      <c r="Y1980" s="3"/>
      <c r="Z1980" s="3"/>
      <c r="AA1980" s="3">
        <v>0.0446396293004844</v>
      </c>
      <c r="AB1980" s="3">
        <v>0.465742872988347</v>
      </c>
      <c r="AC1980" s="3">
        <v>-1.68106672695583</v>
      </c>
      <c r="AD1980" s="3">
        <v>2.26807258446877</v>
      </c>
      <c r="AE1980" s="5">
        <v>4</v>
      </c>
      <c r="AF1980" s="3">
        <v>0.316312788571903</v>
      </c>
      <c r="AG1980" s="3">
        <v>2.39116138664264</v>
      </c>
      <c r="AH1980" s="3">
        <v>2.96342568125694</v>
      </c>
      <c r="AI1980" s="3">
        <v>3.93187329336147</v>
      </c>
      <c r="AJ1980" s="3">
        <v>3.64254551447938</v>
      </c>
      <c r="AK1980" s="3"/>
      <c r="AL1980" s="3"/>
      <c r="AM1980" s="3"/>
      <c r="AN1980" s="5" t="s">
        <v>46</v>
      </c>
      <c r="AO1980" s="1"/>
      <c r="AP1980" s="1"/>
      <c r="AQ1980" s="1"/>
    </row>
    <row r="1981" spans="1:43">
      <c r="A1981" s="1" t="s">
        <v>5339</v>
      </c>
      <c r="B1981" s="1" t="s">
        <v>5340</v>
      </c>
      <c r="C1981" s="3">
        <v>3.98630136986301</v>
      </c>
      <c r="D1981" s="4">
        <v>42782</v>
      </c>
      <c r="E1981" s="3">
        <v>81.0911479439</v>
      </c>
      <c r="F1981" s="5" t="s">
        <v>5341</v>
      </c>
      <c r="G1981" s="5">
        <v>1135</v>
      </c>
      <c r="H1981" s="5" t="s">
        <v>50</v>
      </c>
      <c r="I1981" s="3">
        <v>0.128007825184415</v>
      </c>
      <c r="J1981" s="3">
        <v>48.9057615006699</v>
      </c>
      <c r="K1981" s="3">
        <v>-0.0200280392549639</v>
      </c>
      <c r="L1981" s="3">
        <v>67.286409915892</v>
      </c>
      <c r="M1981" s="3">
        <v>-0.0905688936242876</v>
      </c>
      <c r="N1981" s="3">
        <v>53.2056990204809</v>
      </c>
      <c r="O1981" s="3">
        <v>0.768570592972017</v>
      </c>
      <c r="P1981" s="3">
        <v>35.9981726815898</v>
      </c>
      <c r="Q1981" s="3">
        <v>1.37318128261496</v>
      </c>
      <c r="R1981" s="3">
        <v>20.4249154997586</v>
      </c>
      <c r="S1981" s="3">
        <v>2.06702337357181</v>
      </c>
      <c r="T1981" s="3">
        <v>41.1864406779661</v>
      </c>
      <c r="U1981" s="3">
        <v>6.88463738315755</v>
      </c>
      <c r="V1981" s="3">
        <v>33.0495356037152</v>
      </c>
      <c r="W1981" s="3">
        <v>14.6448812784366</v>
      </c>
      <c r="X1981" s="3">
        <v>36.2459546925566</v>
      </c>
      <c r="Y1981" s="3"/>
      <c r="Z1981" s="3"/>
      <c r="AA1981" s="3">
        <v>0.0388123154035649</v>
      </c>
      <c r="AB1981" s="3">
        <v>0.427393312577398</v>
      </c>
      <c r="AC1981" s="3">
        <v>-2.797436773588</v>
      </c>
      <c r="AD1981" s="3">
        <v>1.6630616923832</v>
      </c>
      <c r="AE1981" s="5">
        <v>3</v>
      </c>
      <c r="AF1981" s="3">
        <v>0.380337595923928</v>
      </c>
      <c r="AG1981" s="3">
        <v>2.84570484443953</v>
      </c>
      <c r="AH1981" s="3">
        <v>3.59592349995468</v>
      </c>
      <c r="AI1981" s="3">
        <v>4.82019760625978</v>
      </c>
      <c r="AJ1981" s="3"/>
      <c r="AK1981" s="3"/>
      <c r="AL1981" s="3"/>
      <c r="AM1981" s="3"/>
      <c r="AN1981" s="5" t="s">
        <v>46</v>
      </c>
      <c r="AO1981" s="1"/>
      <c r="AP1981" s="1"/>
      <c r="AQ1981" s="1"/>
    </row>
    <row r="1982" spans="1:43">
      <c r="A1982" s="1" t="s">
        <v>5342</v>
      </c>
      <c r="B1982" s="1" t="s">
        <v>5343</v>
      </c>
      <c r="C1982" s="3">
        <v>4.16164383561644</v>
      </c>
      <c r="D1982" s="4">
        <v>42718</v>
      </c>
      <c r="E1982" s="3">
        <v>7.01479173</v>
      </c>
      <c r="F1982" s="5" t="s">
        <v>5344</v>
      </c>
      <c r="G1982" s="5">
        <v>217</v>
      </c>
      <c r="H1982" s="5" t="s">
        <v>93</v>
      </c>
      <c r="I1982" s="3">
        <v>2.99829418711456</v>
      </c>
      <c r="J1982" s="3">
        <v>69.35</v>
      </c>
      <c r="K1982" s="3">
        <v>1.05568072095269</v>
      </c>
      <c r="L1982" s="3">
        <v>67.1456888007929</v>
      </c>
      <c r="M1982" s="3">
        <v>1.6116504854369</v>
      </c>
      <c r="N1982" s="3">
        <v>61.4271457085828</v>
      </c>
      <c r="O1982" s="3">
        <v>5.80266882329155</v>
      </c>
      <c r="P1982" s="3">
        <v>66.9014084507042</v>
      </c>
      <c r="Q1982" s="3">
        <v>10.4629890233605</v>
      </c>
      <c r="R1982" s="3">
        <v>58.359133126935</v>
      </c>
      <c r="S1982" s="3">
        <v>25.5116725295811</v>
      </c>
      <c r="T1982" s="3">
        <v>67.2842773954473</v>
      </c>
      <c r="U1982" s="3">
        <v>39.1385269875033</v>
      </c>
      <c r="V1982" s="3">
        <v>73.8648947951274</v>
      </c>
      <c r="W1982" s="3">
        <v>42.9651215736272</v>
      </c>
      <c r="X1982" s="3">
        <v>65.8551810237203</v>
      </c>
      <c r="Y1982" s="3"/>
      <c r="Z1982" s="3"/>
      <c r="AA1982" s="3">
        <v>0.504067214675218</v>
      </c>
      <c r="AB1982" s="3">
        <v>0.666553687495801</v>
      </c>
      <c r="AC1982" s="3">
        <v>-3.03667367437514</v>
      </c>
      <c r="AD1982" s="3">
        <v>4.15872450806974</v>
      </c>
      <c r="AE1982" s="5">
        <v>2</v>
      </c>
      <c r="AF1982" s="3">
        <v>0.952284232216265</v>
      </c>
      <c r="AG1982" s="3">
        <v>21.9963018560872</v>
      </c>
      <c r="AH1982" s="3">
        <v>17.3599543388836</v>
      </c>
      <c r="AI1982" s="3">
        <v>12.045475752852</v>
      </c>
      <c r="AJ1982" s="3">
        <v>11.515297134972</v>
      </c>
      <c r="AK1982" s="3"/>
      <c r="AL1982" s="3"/>
      <c r="AM1982" s="3">
        <v>100</v>
      </c>
      <c r="AN1982" s="5" t="s">
        <v>51</v>
      </c>
      <c r="AO1982" s="1"/>
      <c r="AP1982" s="1"/>
      <c r="AQ1982" s="1"/>
    </row>
    <row r="1983" spans="1:43">
      <c r="A1983" s="1" t="s">
        <v>5345</v>
      </c>
      <c r="B1983" s="1" t="s">
        <v>5346</v>
      </c>
      <c r="C1983" s="3">
        <v>3.91232876712329</v>
      </c>
      <c r="D1983" s="4">
        <v>42809</v>
      </c>
      <c r="E1983" s="3">
        <v>1.1506505137</v>
      </c>
      <c r="F1983" s="5" t="s">
        <v>969</v>
      </c>
      <c r="G1983" s="5">
        <v>449</v>
      </c>
      <c r="H1983" s="5" t="s">
        <v>93</v>
      </c>
      <c r="I1983" s="3">
        <v>4.85245901639344</v>
      </c>
      <c r="J1983" s="3">
        <v>53.55</v>
      </c>
      <c r="K1983" s="3">
        <v>1.66725538678913</v>
      </c>
      <c r="L1983" s="3">
        <v>49.9008919722498</v>
      </c>
      <c r="M1983" s="3">
        <v>2.54382214621634</v>
      </c>
      <c r="N1983" s="3">
        <v>47.3053892215569</v>
      </c>
      <c r="O1983" s="3">
        <v>8.27627718004666</v>
      </c>
      <c r="P1983" s="3">
        <v>55.784708249497</v>
      </c>
      <c r="Q1983" s="3">
        <v>11.2734864300626</v>
      </c>
      <c r="R1983" s="3">
        <v>55.3663570691434</v>
      </c>
      <c r="S1983" s="3">
        <v>23.8894628099174</v>
      </c>
      <c r="T1983" s="3">
        <v>69.931180518793</v>
      </c>
      <c r="U1983" s="3">
        <v>38.0034522439586</v>
      </c>
      <c r="V1983" s="3">
        <v>74.8062015503876</v>
      </c>
      <c r="W1983" s="3">
        <v>39.827050136028</v>
      </c>
      <c r="X1983" s="3">
        <v>69.1011235955056</v>
      </c>
      <c r="Y1983" s="3"/>
      <c r="Z1983" s="3"/>
      <c r="AA1983" s="3">
        <v>0.411819402717446</v>
      </c>
      <c r="AB1983" s="3">
        <v>0.415186641682661</v>
      </c>
      <c r="AC1983" s="3">
        <v>-5.7245229564203</v>
      </c>
      <c r="AD1983" s="3">
        <v>2.06131237616229</v>
      </c>
      <c r="AE1983" s="5">
        <v>2</v>
      </c>
      <c r="AF1983" s="3">
        <v>0.775464897522761</v>
      </c>
      <c r="AG1983" s="3">
        <v>18.3540053634688</v>
      </c>
      <c r="AH1983" s="3">
        <v>17.1417081546342</v>
      </c>
      <c r="AI1983" s="3">
        <v>10.143015980429</v>
      </c>
      <c r="AJ1983" s="3"/>
      <c r="AK1983" s="3"/>
      <c r="AL1983" s="3"/>
      <c r="AM1983" s="3"/>
      <c r="AN1983" s="5" t="s">
        <v>46</v>
      </c>
      <c r="AO1983" s="1"/>
      <c r="AP1983" s="1"/>
      <c r="AQ1983" s="1"/>
    </row>
    <row r="1984" spans="1:43">
      <c r="A1984" s="1" t="s">
        <v>5347</v>
      </c>
      <c r="B1984" s="1" t="s">
        <v>5348</v>
      </c>
      <c r="C1984" s="3">
        <v>3.99452054794521</v>
      </c>
      <c r="D1984" s="4">
        <v>42779</v>
      </c>
      <c r="E1984" s="3">
        <v>0.0250159392</v>
      </c>
      <c r="F1984" s="5" t="s">
        <v>4535</v>
      </c>
      <c r="G1984" s="5">
        <v>444</v>
      </c>
      <c r="H1984" s="5" t="s">
        <v>50</v>
      </c>
      <c r="I1984" s="3">
        <v>-0.332352103314021</v>
      </c>
      <c r="J1984" s="3">
        <v>92.6753014738723</v>
      </c>
      <c r="K1984" s="3">
        <v>-0.22813688212928</v>
      </c>
      <c r="L1984" s="3">
        <v>96.6799468791501</v>
      </c>
      <c r="M1984" s="3">
        <v>-0.417457305502841</v>
      </c>
      <c r="N1984" s="3">
        <v>91.3624220837044</v>
      </c>
      <c r="O1984" s="3">
        <v>1.17601696549066</v>
      </c>
      <c r="P1984" s="3">
        <v>5.11649154865235</v>
      </c>
      <c r="Q1984" s="3">
        <v>1.09805432479292</v>
      </c>
      <c r="R1984" s="3">
        <v>53.0661516175761</v>
      </c>
      <c r="S1984" s="3">
        <v>0.653583477685349</v>
      </c>
      <c r="T1984" s="3">
        <v>88.5875706214689</v>
      </c>
      <c r="U1984" s="3">
        <v>4.10802191156337</v>
      </c>
      <c r="V1984" s="3">
        <v>90.1702786377709</v>
      </c>
      <c r="W1984" s="3">
        <v>5.89082770643583</v>
      </c>
      <c r="X1984" s="3">
        <v>95.9007551240561</v>
      </c>
      <c r="Y1984" s="3"/>
      <c r="Z1984" s="3"/>
      <c r="AA1984" s="3">
        <v>-0.0258455853372833</v>
      </c>
      <c r="AB1984" s="3">
        <v>0.0386312784754166</v>
      </c>
      <c r="AC1984" s="3">
        <v>-5.3193827460819</v>
      </c>
      <c r="AD1984" s="3">
        <v>0.361455576135123</v>
      </c>
      <c r="AE1984" s="5">
        <v>4</v>
      </c>
      <c r="AF1984" s="3">
        <v>0.159267507132323</v>
      </c>
      <c r="AG1984" s="3">
        <v>1.65122941808689</v>
      </c>
      <c r="AH1984" s="3">
        <v>2.22488204214877</v>
      </c>
      <c r="AI1984" s="3">
        <v>1.90708503872725</v>
      </c>
      <c r="AJ1984" s="3"/>
      <c r="AK1984" s="3"/>
      <c r="AL1984" s="3"/>
      <c r="AM1984" s="3">
        <v>10</v>
      </c>
      <c r="AN1984" s="5" t="s">
        <v>56</v>
      </c>
      <c r="AO1984" s="1"/>
      <c r="AP1984" s="1"/>
      <c r="AQ1984" s="1"/>
    </row>
    <row r="1985" spans="1:43">
      <c r="A1985" s="1" t="s">
        <v>5349</v>
      </c>
      <c r="B1985" s="1" t="s">
        <v>5350</v>
      </c>
      <c r="C1985" s="3">
        <v>3.50958904109589</v>
      </c>
      <c r="D1985" s="4">
        <v>42956</v>
      </c>
      <c r="E1985" s="3">
        <v>19.1249462212</v>
      </c>
      <c r="F1985" s="5" t="s">
        <v>4370</v>
      </c>
      <c r="G1985" s="5">
        <v>968</v>
      </c>
      <c r="H1985" s="5" t="s">
        <v>50</v>
      </c>
      <c r="I1985" s="3">
        <v>0.335056480949652</v>
      </c>
      <c r="J1985" s="3">
        <v>13.2648503796338</v>
      </c>
      <c r="K1985" s="3">
        <v>0.0477281405116385</v>
      </c>
      <c r="L1985" s="3">
        <v>16.6002656042497</v>
      </c>
      <c r="M1985" s="3">
        <v>0.105062082139453</v>
      </c>
      <c r="N1985" s="3">
        <v>19.2787177203918</v>
      </c>
      <c r="O1985" s="3">
        <v>0.923142959182908</v>
      </c>
      <c r="P1985" s="3">
        <v>13.2023755139333</v>
      </c>
      <c r="Q1985" s="3">
        <v>1.46187859775503</v>
      </c>
      <c r="R1985" s="3">
        <v>15.9826170931917</v>
      </c>
      <c r="S1985" s="3">
        <v>3.04450634076741</v>
      </c>
      <c r="T1985" s="3">
        <v>11.638418079096</v>
      </c>
      <c r="U1985" s="3">
        <v>6.78724941856685</v>
      </c>
      <c r="V1985" s="3">
        <v>35.1393188854489</v>
      </c>
      <c r="W1985" s="3">
        <v>15.4357549405882</v>
      </c>
      <c r="X1985" s="3">
        <v>26.3214670981661</v>
      </c>
      <c r="Y1985" s="3"/>
      <c r="Z1985" s="3"/>
      <c r="AA1985" s="3">
        <v>0.143093139419717</v>
      </c>
      <c r="AB1985" s="3">
        <v>0.598856403597217</v>
      </c>
      <c r="AC1985" s="3">
        <v>-1.67220990391723</v>
      </c>
      <c r="AD1985" s="3">
        <v>2.92545044272051</v>
      </c>
      <c r="AE1985" s="5">
        <v>3</v>
      </c>
      <c r="AF1985" s="3">
        <v>0.400471054962872</v>
      </c>
      <c r="AG1985" s="3">
        <v>3.80957864804472</v>
      </c>
      <c r="AH1985" s="3">
        <v>3.71565673519807</v>
      </c>
      <c r="AI1985" s="3">
        <v>5.04306648489559</v>
      </c>
      <c r="AJ1985" s="3"/>
      <c r="AK1985" s="3"/>
      <c r="AL1985" s="3"/>
      <c r="AM1985" s="3">
        <v>100</v>
      </c>
      <c r="AN1985" s="5" t="s">
        <v>56</v>
      </c>
      <c r="AO1985" s="1"/>
      <c r="AP1985" s="1"/>
      <c r="AQ1985" s="1"/>
    </row>
    <row r="1986" spans="1:43">
      <c r="A1986" s="1" t="s">
        <v>5351</v>
      </c>
      <c r="B1986" s="1" t="s">
        <v>5352</v>
      </c>
      <c r="C1986" s="3">
        <v>3.4958904109589</v>
      </c>
      <c r="D1986" s="4">
        <v>42961</v>
      </c>
      <c r="E1986" s="3">
        <v>16.3347270687</v>
      </c>
      <c r="F1986" s="5" t="s">
        <v>4935</v>
      </c>
      <c r="G1986" s="5">
        <v>1277</v>
      </c>
      <c r="H1986" s="5" t="s">
        <v>50</v>
      </c>
      <c r="I1986" s="3">
        <v>-0.240403257076404</v>
      </c>
      <c r="J1986" s="3">
        <v>89.7722197409558</v>
      </c>
      <c r="K1986" s="3">
        <v>-0.04662004662005</v>
      </c>
      <c r="L1986" s="3">
        <v>78.3532536520584</v>
      </c>
      <c r="M1986" s="3">
        <v>-0.33315255287829</v>
      </c>
      <c r="N1986" s="3">
        <v>86.9545859305432</v>
      </c>
      <c r="O1986" s="3">
        <v>0.791349996082431</v>
      </c>
      <c r="P1986" s="3">
        <v>31.5669255367748</v>
      </c>
      <c r="Q1986" s="3">
        <v>1.09233791748527</v>
      </c>
      <c r="R1986" s="3">
        <v>53.7421535490101</v>
      </c>
      <c r="S1986" s="3">
        <v>1.24350700456477</v>
      </c>
      <c r="T1986" s="3">
        <v>75.7627118644068</v>
      </c>
      <c r="U1986" s="3">
        <v>5.43037095035725</v>
      </c>
      <c r="V1986" s="3">
        <v>71.4396284829721</v>
      </c>
      <c r="W1986" s="3">
        <v>12.2069520730886</v>
      </c>
      <c r="X1986" s="3">
        <v>67.529665587918</v>
      </c>
      <c r="Y1986" s="3"/>
      <c r="Z1986" s="3"/>
      <c r="AA1986" s="3">
        <v>-0.00634297556918169</v>
      </c>
      <c r="AB1986" s="3">
        <v>0.230744177879931</v>
      </c>
      <c r="AC1986" s="3">
        <v>-3.9217179409077</v>
      </c>
      <c r="AD1986" s="3">
        <v>0.99612817783093</v>
      </c>
      <c r="AE1986" s="5">
        <v>4</v>
      </c>
      <c r="AF1986" s="3">
        <v>0.322895502154574</v>
      </c>
      <c r="AG1986" s="3">
        <v>2.39534350480575</v>
      </c>
      <c r="AH1986" s="3">
        <v>2.88899458136518</v>
      </c>
      <c r="AI1986" s="3">
        <v>4.01313336928271</v>
      </c>
      <c r="AJ1986" s="3"/>
      <c r="AK1986" s="3"/>
      <c r="AL1986" s="3"/>
      <c r="AM1986" s="3"/>
      <c r="AN1986" s="5" t="s">
        <v>46</v>
      </c>
      <c r="AO1986" s="1"/>
      <c r="AP1986" s="1"/>
      <c r="AQ1986" s="1"/>
    </row>
    <row r="1987" spans="1:43">
      <c r="A1987" s="1" t="s">
        <v>5353</v>
      </c>
      <c r="B1987" s="1" t="s">
        <v>5354</v>
      </c>
      <c r="C1987" s="3">
        <v>4.18630136986301</v>
      </c>
      <c r="D1987" s="4">
        <v>42709</v>
      </c>
      <c r="E1987" s="3">
        <v>329.2162339722</v>
      </c>
      <c r="F1987" s="5" t="s">
        <v>5355</v>
      </c>
      <c r="G1987" s="5">
        <v>1491</v>
      </c>
      <c r="H1987" s="5" t="s">
        <v>50</v>
      </c>
      <c r="I1987" s="3">
        <v>0.00614920870272674</v>
      </c>
      <c r="J1987" s="3">
        <v>67.8874497543546</v>
      </c>
      <c r="K1987" s="3">
        <v>-0.0394205183798184</v>
      </c>
      <c r="L1987" s="3">
        <v>75.9185480301018</v>
      </c>
      <c r="M1987" s="3">
        <v>-0.207684524662161</v>
      </c>
      <c r="N1987" s="3">
        <v>74.5770258236866</v>
      </c>
      <c r="O1987" s="3">
        <v>0.83419880363649</v>
      </c>
      <c r="P1987" s="3">
        <v>24.5774326176336</v>
      </c>
      <c r="Q1987" s="3">
        <v>1.18705408749024</v>
      </c>
      <c r="R1987" s="3">
        <v>42.15354901014</v>
      </c>
      <c r="S1987" s="3">
        <v>1.50516905336203</v>
      </c>
      <c r="T1987" s="3">
        <v>67.5706214689265</v>
      </c>
      <c r="U1987" s="3">
        <v>6.33938566670244</v>
      </c>
      <c r="V1987" s="3">
        <v>47.6780185758514</v>
      </c>
      <c r="W1987" s="3">
        <v>13.8348672772197</v>
      </c>
      <c r="X1987" s="3">
        <v>46.4940668824164</v>
      </c>
      <c r="Y1987" s="3"/>
      <c r="Z1987" s="3"/>
      <c r="AA1987" s="3">
        <v>0.00550272384090549</v>
      </c>
      <c r="AB1987" s="3">
        <v>0.410973780594945</v>
      </c>
      <c r="AC1987" s="3">
        <v>-2.66238670694864</v>
      </c>
      <c r="AD1987" s="3">
        <v>1.6547957805445</v>
      </c>
      <c r="AE1987" s="5">
        <v>4</v>
      </c>
      <c r="AF1987" s="3">
        <v>0.360545907277319</v>
      </c>
      <c r="AG1987" s="3">
        <v>2.52493424952138</v>
      </c>
      <c r="AH1987" s="3">
        <v>3.19908889182636</v>
      </c>
      <c r="AI1987" s="3">
        <v>4.50927757394577</v>
      </c>
      <c r="AJ1987" s="3">
        <v>3.59917137948786</v>
      </c>
      <c r="AK1987" s="3"/>
      <c r="AL1987" s="3"/>
      <c r="AM1987" s="3"/>
      <c r="AN1987" s="5" t="s">
        <v>46</v>
      </c>
      <c r="AO1987" s="1"/>
      <c r="AP1987" s="1"/>
      <c r="AQ1987" s="1"/>
    </row>
    <row r="1988" spans="1:43">
      <c r="A1988" s="1" t="s">
        <v>5356</v>
      </c>
      <c r="B1988" s="1" t="s">
        <v>5357</v>
      </c>
      <c r="C1988" s="3">
        <v>3.72602739726027</v>
      </c>
      <c r="D1988" s="4">
        <v>42877</v>
      </c>
      <c r="E1988" s="3">
        <v>4.5670327803</v>
      </c>
      <c r="F1988" s="5" t="s">
        <v>201</v>
      </c>
      <c r="G1988" s="5">
        <v>1001</v>
      </c>
      <c r="H1988" s="5" t="s">
        <v>226</v>
      </c>
      <c r="I1988" s="3">
        <v>0.882773978049935</v>
      </c>
      <c r="J1988" s="3">
        <v>77.524893314367</v>
      </c>
      <c r="K1988" s="3">
        <v>0.586789310919027</v>
      </c>
      <c r="L1988" s="3">
        <v>45.6349206349206</v>
      </c>
      <c r="M1988" s="3">
        <v>-0.228095013371097</v>
      </c>
      <c r="N1988" s="3">
        <v>85.1904090267983</v>
      </c>
      <c r="O1988" s="3">
        <v>3.64408856932756</v>
      </c>
      <c r="P1988" s="3">
        <v>56.4465408805032</v>
      </c>
      <c r="Q1988" s="3">
        <v>5.51488936948927</v>
      </c>
      <c r="R1988" s="3">
        <v>58.5766423357664</v>
      </c>
      <c r="S1988" s="3">
        <v>10.679696361574</v>
      </c>
      <c r="T1988" s="3">
        <v>71.0106382978723</v>
      </c>
      <c r="U1988" s="3">
        <v>20.1800094741828</v>
      </c>
      <c r="V1988" s="3">
        <v>72.9166666666667</v>
      </c>
      <c r="W1988" s="3">
        <v>25.0123189119937</v>
      </c>
      <c r="X1988" s="3">
        <v>67.7824267782427</v>
      </c>
      <c r="Y1988" s="3"/>
      <c r="Z1988" s="3"/>
      <c r="AA1988" s="3">
        <v>0.309902586305195</v>
      </c>
      <c r="AB1988" s="3">
        <v>0.542157451849944</v>
      </c>
      <c r="AC1988" s="3">
        <v>-1.48575423876946</v>
      </c>
      <c r="AD1988" s="3">
        <v>5.18972719863345</v>
      </c>
      <c r="AE1988" s="5">
        <v>2</v>
      </c>
      <c r="AF1988" s="3">
        <v>0.605148575483341</v>
      </c>
      <c r="AG1988" s="3">
        <v>11.3678555938875</v>
      </c>
      <c r="AH1988" s="3">
        <v>9.93983738020045</v>
      </c>
      <c r="AI1988" s="3">
        <v>7.56341058110597</v>
      </c>
      <c r="AJ1988" s="3"/>
      <c r="AK1988" s="3"/>
      <c r="AL1988" s="3"/>
      <c r="AM1988" s="3"/>
      <c r="AN1988" s="5" t="s">
        <v>46</v>
      </c>
      <c r="AO1988" s="1"/>
      <c r="AP1988" s="1"/>
      <c r="AQ1988" s="1"/>
    </row>
    <row r="1989" spans="1:43">
      <c r="A1989" s="1" t="s">
        <v>5358</v>
      </c>
      <c r="B1989" s="1" t="s">
        <v>5359</v>
      </c>
      <c r="C1989" s="3">
        <v>4.13972602739726</v>
      </c>
      <c r="D1989" s="4">
        <v>42726</v>
      </c>
      <c r="E1989" s="3">
        <v>69.0957622346</v>
      </c>
      <c r="F1989" s="5" t="s">
        <v>5360</v>
      </c>
      <c r="G1989" s="5">
        <v>1512</v>
      </c>
      <c r="H1989" s="5" t="s">
        <v>93</v>
      </c>
      <c r="I1989" s="3">
        <v>16.6695486771572</v>
      </c>
      <c r="J1989" s="3">
        <v>4.6</v>
      </c>
      <c r="K1989" s="3">
        <v>3.91590620307264</v>
      </c>
      <c r="L1989" s="3">
        <v>13.8255698711596</v>
      </c>
      <c r="M1989" s="3">
        <v>9.36942778408169</v>
      </c>
      <c r="N1989" s="3">
        <v>7.38522954091816</v>
      </c>
      <c r="O1989" s="3">
        <v>28.2882540286162</v>
      </c>
      <c r="P1989" s="3">
        <v>6.18712273641851</v>
      </c>
      <c r="Q1989" s="3">
        <v>39.5955102674184</v>
      </c>
      <c r="R1989" s="3">
        <v>6.6047471620227</v>
      </c>
      <c r="S1989" s="3">
        <v>109.525129495821</v>
      </c>
      <c r="T1989" s="3">
        <v>2.54102699841186</v>
      </c>
      <c r="U1989" s="3">
        <v>235.248812712511</v>
      </c>
      <c r="V1989" s="3">
        <v>2.82392026578073</v>
      </c>
      <c r="W1989" s="3">
        <v>180.056350541331</v>
      </c>
      <c r="X1989" s="3">
        <v>4.30711610486891</v>
      </c>
      <c r="Y1989" s="3"/>
      <c r="Z1989" s="3"/>
      <c r="AA1989" s="3">
        <v>0.437027513147745</v>
      </c>
      <c r="AB1989" s="3">
        <v>0.336175502813994</v>
      </c>
      <c r="AC1989" s="3">
        <v>-33.8038550850192</v>
      </c>
      <c r="AD1989" s="3">
        <v>1.20895208828191</v>
      </c>
      <c r="AE1989" s="5">
        <v>3</v>
      </c>
      <c r="AF1989" s="3">
        <v>2.74764822614853</v>
      </c>
      <c r="AG1989" s="3">
        <v>98.5113684662317</v>
      </c>
      <c r="AH1989" s="3">
        <v>88.3159065398025</v>
      </c>
      <c r="AI1989" s="3">
        <v>38.8938192005064</v>
      </c>
      <c r="AJ1989" s="3">
        <v>41.6252591107245</v>
      </c>
      <c r="AK1989" s="3"/>
      <c r="AL1989" s="3"/>
      <c r="AM1989" s="3"/>
      <c r="AN1989" s="5" t="s">
        <v>46</v>
      </c>
      <c r="AO1989" s="1"/>
      <c r="AP1989" s="1"/>
      <c r="AQ1989" s="1"/>
    </row>
    <row r="1990" spans="1:43">
      <c r="A1990" s="1" t="s">
        <v>5361</v>
      </c>
      <c r="B1990" s="1" t="s">
        <v>5362</v>
      </c>
      <c r="C1990" s="3">
        <v>4.15616438356164</v>
      </c>
      <c r="D1990" s="4">
        <v>42720</v>
      </c>
      <c r="E1990" s="3">
        <v>60.9555056851</v>
      </c>
      <c r="F1990" s="5" t="s">
        <v>5217</v>
      </c>
      <c r="G1990" s="5">
        <v>1134</v>
      </c>
      <c r="H1990" s="5" t="s">
        <v>50</v>
      </c>
      <c r="I1990" s="3">
        <v>0.287273771904609</v>
      </c>
      <c r="J1990" s="3">
        <v>20.7682000893256</v>
      </c>
      <c r="K1990" s="3">
        <v>-0.0286368843070138</v>
      </c>
      <c r="L1990" s="3">
        <v>68.9243027888446</v>
      </c>
      <c r="M1990" s="3">
        <v>-0.00954745083064324</v>
      </c>
      <c r="N1990" s="3">
        <v>38.3348174532502</v>
      </c>
      <c r="O1990" s="3">
        <v>0.711606885277421</v>
      </c>
      <c r="P1990" s="3">
        <v>45.1804476930105</v>
      </c>
      <c r="Q1990" s="3">
        <v>1.64013975155279</v>
      </c>
      <c r="R1990" s="3">
        <v>8.93288266537904</v>
      </c>
      <c r="S1990" s="3">
        <v>2.696607177878</v>
      </c>
      <c r="T1990" s="3">
        <v>18.6440677966102</v>
      </c>
      <c r="U1990" s="3">
        <v>7.55034036809737</v>
      </c>
      <c r="V1990" s="3">
        <v>21.8266253869969</v>
      </c>
      <c r="W1990" s="3">
        <v>13.5568558462872</v>
      </c>
      <c r="X1990" s="3">
        <v>50.9169363538296</v>
      </c>
      <c r="Y1990" s="3"/>
      <c r="Z1990" s="3"/>
      <c r="AA1990" s="3">
        <v>0.10048030987344</v>
      </c>
      <c r="AB1990" s="3">
        <v>0.491698377925411</v>
      </c>
      <c r="AC1990" s="3">
        <v>-1.72065750264347</v>
      </c>
      <c r="AD1990" s="3">
        <v>2.51113171219112</v>
      </c>
      <c r="AE1990" s="5">
        <v>3</v>
      </c>
      <c r="AF1990" s="3">
        <v>0.357165850153885</v>
      </c>
      <c r="AG1990" s="3">
        <v>3.13507897633365</v>
      </c>
      <c r="AH1990" s="3">
        <v>3.80853968661092</v>
      </c>
      <c r="AI1990" s="3">
        <v>4.46759854243048</v>
      </c>
      <c r="AJ1990" s="3">
        <v>4.31456640941461</v>
      </c>
      <c r="AK1990" s="3"/>
      <c r="AL1990" s="3"/>
      <c r="AM1990" s="3">
        <v>50000</v>
      </c>
      <c r="AN1990" s="5" t="s">
        <v>56</v>
      </c>
      <c r="AO1990" s="1"/>
      <c r="AP1990" s="1"/>
      <c r="AQ1990" s="1"/>
    </row>
    <row r="1991" spans="1:43">
      <c r="A1991" s="1" t="s">
        <v>5363</v>
      </c>
      <c r="B1991" s="1" t="s">
        <v>5364</v>
      </c>
      <c r="C1991" s="3">
        <v>4.18082191780822</v>
      </c>
      <c r="D1991" s="4">
        <v>42711</v>
      </c>
      <c r="E1991" s="3">
        <v>4.7214150975</v>
      </c>
      <c r="F1991" s="5" t="s">
        <v>2479</v>
      </c>
      <c r="G1991" s="5">
        <v>252</v>
      </c>
      <c r="H1991" s="5" t="s">
        <v>93</v>
      </c>
      <c r="I1991" s="3">
        <v>5.01698273422019</v>
      </c>
      <c r="J1991" s="3">
        <v>52.45</v>
      </c>
      <c r="K1991" s="3">
        <v>1.77616239199012</v>
      </c>
      <c r="L1991" s="3">
        <v>48.017839444995</v>
      </c>
      <c r="M1991" s="3">
        <v>2.79124532483723</v>
      </c>
      <c r="N1991" s="3">
        <v>44.7604790419162</v>
      </c>
      <c r="O1991" s="3">
        <v>8.31265508684863</v>
      </c>
      <c r="P1991" s="3">
        <v>55.6841046277666</v>
      </c>
      <c r="Q1991" s="3">
        <v>16.7020523708422</v>
      </c>
      <c r="R1991" s="3">
        <v>44.0144478844169</v>
      </c>
      <c r="S1991" s="3">
        <v>32.051938003363</v>
      </c>
      <c r="T1991" s="3">
        <v>60.3493912122816</v>
      </c>
      <c r="U1991" s="3">
        <v>58.2115766209429</v>
      </c>
      <c r="V1991" s="3">
        <v>60.9634551495017</v>
      </c>
      <c r="W1991" s="3">
        <v>53.1509022450023</v>
      </c>
      <c r="X1991" s="3">
        <v>56.5543071161049</v>
      </c>
      <c r="Y1991" s="3"/>
      <c r="Z1991" s="3"/>
      <c r="AA1991" s="3">
        <v>0.415832756065191</v>
      </c>
      <c r="AB1991" s="3">
        <v>0.285112441700978</v>
      </c>
      <c r="AC1991" s="3">
        <v>-14.3188926288046</v>
      </c>
      <c r="AD1991" s="3">
        <v>1.06415706757479</v>
      </c>
      <c r="AE1991" s="5">
        <v>3</v>
      </c>
      <c r="AF1991" s="3">
        <v>1.02477771712304</v>
      </c>
      <c r="AG1991" s="3">
        <v>26.4839779317008</v>
      </c>
      <c r="AH1991" s="3">
        <v>26.8840703968623</v>
      </c>
      <c r="AI1991" s="3">
        <v>14.412619145373</v>
      </c>
      <c r="AJ1991" s="3">
        <v>13.7766925072274</v>
      </c>
      <c r="AK1991" s="3"/>
      <c r="AL1991" s="3"/>
      <c r="AM1991" s="3">
        <v>1</v>
      </c>
      <c r="AN1991" s="5" t="s">
        <v>56</v>
      </c>
      <c r="AO1991" s="1"/>
      <c r="AP1991" s="1"/>
      <c r="AQ1991" s="1"/>
    </row>
    <row r="1992" spans="1:43">
      <c r="A1992" s="1" t="s">
        <v>5365</v>
      </c>
      <c r="B1992" s="1" t="s">
        <v>5366</v>
      </c>
      <c r="C1992" s="3">
        <v>3.8986301369863</v>
      </c>
      <c r="D1992" s="4">
        <v>42814</v>
      </c>
      <c r="E1992" s="3">
        <v>10.1741527585</v>
      </c>
      <c r="F1992" s="5" t="s">
        <v>2482</v>
      </c>
      <c r="G1992" s="5">
        <v>1374</v>
      </c>
      <c r="H1992" s="5" t="s">
        <v>50</v>
      </c>
      <c r="I1992" s="3">
        <v>0.394710874284586</v>
      </c>
      <c r="J1992" s="3">
        <v>7.99464046449308</v>
      </c>
      <c r="K1992" s="3">
        <v>0</v>
      </c>
      <c r="L1992" s="3">
        <v>43.3820274457725</v>
      </c>
      <c r="M1992" s="3">
        <v>0.0688502016327597</v>
      </c>
      <c r="N1992" s="3">
        <v>24.8886910062333</v>
      </c>
      <c r="O1992" s="3">
        <v>0.418947523185975</v>
      </c>
      <c r="P1992" s="3">
        <v>72.5445408862494</v>
      </c>
      <c r="Q1992" s="3">
        <v>1.19391825972728</v>
      </c>
      <c r="R1992" s="3">
        <v>41.0429744084983</v>
      </c>
      <c r="S1992" s="3">
        <v>2.01069088569194</v>
      </c>
      <c r="T1992" s="3">
        <v>43.6723163841808</v>
      </c>
      <c r="U1992" s="3">
        <v>7.41975472817057</v>
      </c>
      <c r="V1992" s="3">
        <v>23.374613003096</v>
      </c>
      <c r="W1992" s="3">
        <v>16.5279920853588</v>
      </c>
      <c r="X1992" s="3">
        <v>18.1229773462783</v>
      </c>
      <c r="Y1992" s="3"/>
      <c r="Z1992" s="3"/>
      <c r="AA1992" s="3">
        <v>0.0379959546752957</v>
      </c>
      <c r="AB1992" s="3">
        <v>0.479521003661914</v>
      </c>
      <c r="AC1992" s="3">
        <v>-2.51343023679129</v>
      </c>
      <c r="AD1992" s="3">
        <v>2.07730113476344</v>
      </c>
      <c r="AE1992" s="5">
        <v>3</v>
      </c>
      <c r="AF1992" s="3">
        <v>0.43038204168812</v>
      </c>
      <c r="AG1992" s="3">
        <v>2.90201389290479</v>
      </c>
      <c r="AH1992" s="3">
        <v>3.97012493244933</v>
      </c>
      <c r="AI1992" s="3">
        <v>5.35558974972632</v>
      </c>
      <c r="AJ1992" s="3"/>
      <c r="AK1992" s="3"/>
      <c r="AL1992" s="3"/>
      <c r="AM1992" s="3"/>
      <c r="AN1992" s="5" t="s">
        <v>51</v>
      </c>
      <c r="AO1992" s="1"/>
      <c r="AP1992" s="1"/>
      <c r="AQ1992" s="1"/>
    </row>
    <row r="1993" spans="1:43">
      <c r="A1993" s="1" t="s">
        <v>5367</v>
      </c>
      <c r="B1993" s="1" t="s">
        <v>5368</v>
      </c>
      <c r="C1993" s="3">
        <v>3.86849315068493</v>
      </c>
      <c r="D1993" s="4">
        <v>42825</v>
      </c>
      <c r="E1993" s="3">
        <v>5.4907897473</v>
      </c>
      <c r="F1993" s="5" t="s">
        <v>769</v>
      </c>
      <c r="G1993" s="5">
        <v>202</v>
      </c>
      <c r="H1993" s="5" t="s">
        <v>93</v>
      </c>
      <c r="I1993" s="3">
        <v>2.15671357930773</v>
      </c>
      <c r="J1993" s="3">
        <v>78.8</v>
      </c>
      <c r="K1993" s="3">
        <v>1.30511863000265</v>
      </c>
      <c r="L1993" s="3">
        <v>58.5728444003964</v>
      </c>
      <c r="M1993" s="3">
        <v>0.059610297678934</v>
      </c>
      <c r="N1993" s="3">
        <v>84.9301397205589</v>
      </c>
      <c r="O1993" s="3">
        <v>6.32224861441015</v>
      </c>
      <c r="P1993" s="3">
        <v>64.486921529175</v>
      </c>
      <c r="Q1993" s="3">
        <v>14.8667721654335</v>
      </c>
      <c r="R1993" s="3">
        <v>47.6780185758514</v>
      </c>
      <c r="S1993" s="3">
        <v>51.7087499293905</v>
      </c>
      <c r="T1993" s="3">
        <v>40.7093700370566</v>
      </c>
      <c r="U1993" s="3">
        <v>125.935896357365</v>
      </c>
      <c r="V1993" s="3">
        <v>30.2879291251384</v>
      </c>
      <c r="W1993" s="3">
        <v>109.297069825436</v>
      </c>
      <c r="X1993" s="3">
        <v>25.7802746566792</v>
      </c>
      <c r="Y1993" s="3"/>
      <c r="Z1993" s="3"/>
      <c r="AA1993" s="3">
        <v>0.362234759153348</v>
      </c>
      <c r="AB1993" s="3">
        <v>0.233634695240689</v>
      </c>
      <c r="AC1993" s="3">
        <v>-23.0372492836676</v>
      </c>
      <c r="AD1993" s="3">
        <v>1.20923606851749</v>
      </c>
      <c r="AE1993" s="5">
        <v>3</v>
      </c>
      <c r="AF1993" s="3">
        <v>2.01945107291756</v>
      </c>
      <c r="AG1993" s="3">
        <v>47.7410918780333</v>
      </c>
      <c r="AH1993" s="3">
        <v>58.5679060756437</v>
      </c>
      <c r="AI1993" s="3">
        <v>28.0264707864784</v>
      </c>
      <c r="AJ1993" s="3"/>
      <c r="AK1993" s="3"/>
      <c r="AL1993" s="3"/>
      <c r="AM1993" s="3"/>
      <c r="AN1993" s="5" t="s">
        <v>51</v>
      </c>
      <c r="AO1993" s="1"/>
      <c r="AP1993" s="1"/>
      <c r="AQ1993" s="1"/>
    </row>
    <row r="1994" spans="1:43">
      <c r="A1994" s="1" t="s">
        <v>5369</v>
      </c>
      <c r="B1994" s="1" t="s">
        <v>5370</v>
      </c>
      <c r="C1994" s="3">
        <v>4.04657534246575</v>
      </c>
      <c r="D1994" s="4">
        <v>42760</v>
      </c>
      <c r="E1994" s="3">
        <v>13.0064269356</v>
      </c>
      <c r="F1994" s="5" t="s">
        <v>5371</v>
      </c>
      <c r="G1994" s="5">
        <v>644</v>
      </c>
      <c r="H1994" s="5" t="s">
        <v>191</v>
      </c>
      <c r="I1994" s="3">
        <v>4.39274080967891</v>
      </c>
      <c r="J1994" s="3">
        <v>82.8209764918626</v>
      </c>
      <c r="K1994" s="3">
        <v>0.169673155920701</v>
      </c>
      <c r="L1994" s="3">
        <v>86.986301369863</v>
      </c>
      <c r="M1994" s="3">
        <v>-1.11517609203509</v>
      </c>
      <c r="N1994" s="3">
        <v>91.8918918918919</v>
      </c>
      <c r="O1994" s="3">
        <v>15.1997535175105</v>
      </c>
      <c r="P1994" s="3">
        <v>63.0476190476191</v>
      </c>
      <c r="Q1994" s="3">
        <v>7.07842107775285</v>
      </c>
      <c r="R1994" s="3">
        <v>84.9056603773585</v>
      </c>
      <c r="S1994" s="3">
        <v>36.1782202258104</v>
      </c>
      <c r="T1994" s="3">
        <v>85.0490196078431</v>
      </c>
      <c r="U1994" s="3">
        <v>179.029850746269</v>
      </c>
      <c r="V1994" s="3">
        <v>33.7243401759531</v>
      </c>
      <c r="W1994" s="3">
        <v>161.559986009094</v>
      </c>
      <c r="X1994" s="3">
        <v>25.0883392226148</v>
      </c>
      <c r="Y1994" s="3"/>
      <c r="Z1994" s="3"/>
      <c r="AA1994" s="3">
        <v>0.108864817318937</v>
      </c>
      <c r="AB1994" s="3">
        <v>0.263264146511678</v>
      </c>
      <c r="AC1994" s="3">
        <v>-29.2347808645071</v>
      </c>
      <c r="AD1994" s="3">
        <v>1.2895894634006</v>
      </c>
      <c r="AE1994" s="5">
        <v>5</v>
      </c>
      <c r="AF1994" s="3">
        <v>2.76172975166216</v>
      </c>
      <c r="AG1994" s="3">
        <v>50.8400090323454</v>
      </c>
      <c r="AH1994" s="3">
        <v>70.8255866713462</v>
      </c>
      <c r="AI1994" s="3">
        <v>35.2204336858168</v>
      </c>
      <c r="AJ1994" s="3"/>
      <c r="AK1994" s="3"/>
      <c r="AL1994" s="3"/>
      <c r="AM1994" s="3"/>
      <c r="AN1994" s="5" t="s">
        <v>46</v>
      </c>
      <c r="AO1994" s="1"/>
      <c r="AP1994" s="1"/>
      <c r="AQ1994" s="1"/>
    </row>
    <row r="1995" spans="1:43">
      <c r="A1995" s="1" t="s">
        <v>5372</v>
      </c>
      <c r="B1995" s="1" t="s">
        <v>5373</v>
      </c>
      <c r="C1995" s="3">
        <v>3.90958904109589</v>
      </c>
      <c r="D1995" s="4">
        <v>42810</v>
      </c>
      <c r="E1995" s="3">
        <v>4.0495978355</v>
      </c>
      <c r="F1995" s="5" t="s">
        <v>5374</v>
      </c>
      <c r="G1995" s="5">
        <v>1198</v>
      </c>
      <c r="H1995" s="5" t="s">
        <v>116</v>
      </c>
      <c r="I1995" s="3">
        <v>10.3849835158992</v>
      </c>
      <c r="J1995" s="3">
        <v>28.9719626168224</v>
      </c>
      <c r="K1995" s="3">
        <v>4.10210119853567</v>
      </c>
      <c r="L1995" s="3">
        <v>13.7614678899083</v>
      </c>
      <c r="M1995" s="3">
        <v>4.74292345728845</v>
      </c>
      <c r="N1995" s="3">
        <v>34.1121495327103</v>
      </c>
      <c r="O1995" s="3">
        <v>18.399589345805</v>
      </c>
      <c r="P1995" s="3">
        <v>20</v>
      </c>
      <c r="Q1995" s="3">
        <v>29.3234487914279</v>
      </c>
      <c r="R1995" s="3">
        <v>11.6402116402116</v>
      </c>
      <c r="S1995" s="3">
        <v>69.9467867376177</v>
      </c>
      <c r="T1995" s="3">
        <v>6.74846625766871</v>
      </c>
      <c r="U1995" s="3">
        <v>120.816934368684</v>
      </c>
      <c r="V1995" s="3">
        <v>19.327731092437</v>
      </c>
      <c r="W1995" s="3">
        <v>99.0316395014382</v>
      </c>
      <c r="X1995" s="3">
        <v>17.5824175824176</v>
      </c>
      <c r="Y1995" s="3"/>
      <c r="Z1995" s="3"/>
      <c r="AA1995" s="3">
        <v>0.326571322137898</v>
      </c>
      <c r="AB1995" s="3">
        <v>0.247615889750096</v>
      </c>
      <c r="AC1995" s="3">
        <v>-23.3372020355325</v>
      </c>
      <c r="AD1995" s="3">
        <v>1.10278121927126</v>
      </c>
      <c r="AE1995" s="5">
        <v>3</v>
      </c>
      <c r="AF1995" s="3">
        <v>1.79059737855749</v>
      </c>
      <c r="AG1995" s="3">
        <v>56.5106783308275</v>
      </c>
      <c r="AH1995" s="3">
        <v>52.168100481857</v>
      </c>
      <c r="AI1995" s="3">
        <v>25.0210962894867</v>
      </c>
      <c r="AJ1995" s="3"/>
      <c r="AK1995" s="3"/>
      <c r="AL1995" s="3"/>
      <c r="AM1995" s="3"/>
      <c r="AN1995" s="5" t="s">
        <v>46</v>
      </c>
      <c r="AO1995" s="1"/>
      <c r="AP1995" s="1"/>
      <c r="AQ1995" s="1"/>
    </row>
    <row r="1996" spans="1:43">
      <c r="A1996" s="1" t="s">
        <v>5375</v>
      </c>
      <c r="B1996" s="1" t="s">
        <v>5376</v>
      </c>
      <c r="C1996" s="3">
        <v>4.15890410958904</v>
      </c>
      <c r="D1996" s="4">
        <v>42719</v>
      </c>
      <c r="E1996" s="3">
        <v>12.1107416631</v>
      </c>
      <c r="F1996" s="5" t="s">
        <v>286</v>
      </c>
      <c r="G1996" s="5">
        <v>1477</v>
      </c>
      <c r="H1996" s="5" t="s">
        <v>93</v>
      </c>
      <c r="I1996" s="3">
        <v>6.52111917361133</v>
      </c>
      <c r="J1996" s="3">
        <v>46.05</v>
      </c>
      <c r="K1996" s="3">
        <v>0.211649675073031</v>
      </c>
      <c r="L1996" s="3">
        <v>90.6342913776016</v>
      </c>
      <c r="M1996" s="3">
        <v>1.04601881631548</v>
      </c>
      <c r="N1996" s="3">
        <v>71.9061876247505</v>
      </c>
      <c r="O1996" s="3">
        <v>12.0604020134005</v>
      </c>
      <c r="P1996" s="3">
        <v>45.0704225352113</v>
      </c>
      <c r="Q1996" s="3">
        <v>34.1032391894048</v>
      </c>
      <c r="R1996" s="3">
        <v>11.5583075335397</v>
      </c>
      <c r="S1996" s="3">
        <v>80.0878555740076</v>
      </c>
      <c r="T1996" s="3">
        <v>14.8755955532028</v>
      </c>
      <c r="U1996" s="3">
        <v>239.599959591878</v>
      </c>
      <c r="V1996" s="3">
        <v>2.49169435215947</v>
      </c>
      <c r="W1996" s="3">
        <v>209.891224188791</v>
      </c>
      <c r="X1996" s="3">
        <v>2.43445692883895</v>
      </c>
      <c r="Y1996" s="3"/>
      <c r="Z1996" s="3"/>
      <c r="AA1996" s="3">
        <v>0.324318366533682</v>
      </c>
      <c r="AB1996" s="3">
        <v>0.377095222442624</v>
      </c>
      <c r="AC1996" s="3">
        <v>-26.7837066505232</v>
      </c>
      <c r="AD1996" s="3">
        <v>1.70599013668304</v>
      </c>
      <c r="AE1996" s="5">
        <v>5</v>
      </c>
      <c r="AF1996" s="3">
        <v>3.41025454713105</v>
      </c>
      <c r="AG1996" s="3">
        <v>82.9699986963182</v>
      </c>
      <c r="AH1996" s="3">
        <v>93.4002893562848</v>
      </c>
      <c r="AI1996" s="3">
        <v>46.9802337013857</v>
      </c>
      <c r="AJ1996" s="3">
        <v>36.681998961682</v>
      </c>
      <c r="AK1996" s="3"/>
      <c r="AL1996" s="3"/>
      <c r="AM1996" s="3"/>
      <c r="AN1996" s="5" t="s">
        <v>46</v>
      </c>
      <c r="AO1996" s="1"/>
      <c r="AP1996" s="1"/>
      <c r="AQ1996" s="1"/>
    </row>
    <row r="1997" spans="1:43">
      <c r="A1997" s="1" t="s">
        <v>5377</v>
      </c>
      <c r="B1997" s="1" t="s">
        <v>5378</v>
      </c>
      <c r="C1997" s="3">
        <v>4.14794520547945</v>
      </c>
      <c r="D1997" s="4">
        <v>42723</v>
      </c>
      <c r="E1997" s="3">
        <v>62.4272636354</v>
      </c>
      <c r="F1997" s="5" t="s">
        <v>423</v>
      </c>
      <c r="G1997" s="5">
        <v>917</v>
      </c>
      <c r="H1997" s="5" t="s">
        <v>50</v>
      </c>
      <c r="I1997" s="3">
        <v>0.145857642940509</v>
      </c>
      <c r="J1997" s="3">
        <v>46.4493077266637</v>
      </c>
      <c r="K1997" s="3">
        <v>0.0388538125303469</v>
      </c>
      <c r="L1997" s="3">
        <v>21.8238158477202</v>
      </c>
      <c r="M1997" s="3">
        <v>-0.0388236435989442</v>
      </c>
      <c r="N1997" s="3">
        <v>43.8112199465717</v>
      </c>
      <c r="O1997" s="3">
        <v>0.71330786637899</v>
      </c>
      <c r="P1997" s="3">
        <v>44.9520328917314</v>
      </c>
      <c r="Q1997" s="3">
        <v>1.2618449925176</v>
      </c>
      <c r="R1997" s="3">
        <v>31.5306615161758</v>
      </c>
      <c r="S1997" s="3">
        <v>2.22896264803203</v>
      </c>
      <c r="T1997" s="3">
        <v>33.5028248587571</v>
      </c>
      <c r="U1997" s="3">
        <v>5.97707327550744</v>
      </c>
      <c r="V1997" s="3">
        <v>56.1145510835913</v>
      </c>
      <c r="W1997" s="3">
        <v>13.9986275845706</v>
      </c>
      <c r="X1997" s="3">
        <v>45.1995685005394</v>
      </c>
      <c r="Y1997" s="3"/>
      <c r="Z1997" s="3"/>
      <c r="AA1997" s="3">
        <v>0.0826830610738473</v>
      </c>
      <c r="AB1997" s="3">
        <v>0.672891131439184</v>
      </c>
      <c r="AC1997" s="3">
        <v>-1.32440490554</v>
      </c>
      <c r="AD1997" s="3">
        <v>3.36427045014592</v>
      </c>
      <c r="AE1997" s="5">
        <v>3</v>
      </c>
      <c r="AF1997" s="3">
        <v>0.362198447980592</v>
      </c>
      <c r="AG1997" s="3">
        <v>2.68137500952839</v>
      </c>
      <c r="AH1997" s="3">
        <v>3.19711468876642</v>
      </c>
      <c r="AI1997" s="3">
        <v>4.57083472863899</v>
      </c>
      <c r="AJ1997" s="3">
        <v>4.01998944055453</v>
      </c>
      <c r="AK1997" s="3"/>
      <c r="AL1997" s="3"/>
      <c r="AM1997" s="3"/>
      <c r="AN1997" s="5" t="s">
        <v>51</v>
      </c>
      <c r="AO1997" s="1"/>
      <c r="AP1997" s="1"/>
      <c r="AQ1997" s="1"/>
    </row>
    <row r="1998" spans="1:43">
      <c r="A1998" s="1" t="s">
        <v>5379</v>
      </c>
      <c r="B1998" s="1" t="s">
        <v>5380</v>
      </c>
      <c r="C1998" s="3">
        <v>4.16164383561644</v>
      </c>
      <c r="D1998" s="4">
        <v>42718</v>
      </c>
      <c r="E1998" s="3">
        <v>7.7267198963</v>
      </c>
      <c r="F1998" s="5" t="s">
        <v>3438</v>
      </c>
      <c r="G1998" s="5">
        <v>764</v>
      </c>
      <c r="H1998" s="5" t="s">
        <v>93</v>
      </c>
      <c r="I1998" s="3">
        <v>2.90239882805346</v>
      </c>
      <c r="J1998" s="3">
        <v>70.5</v>
      </c>
      <c r="K1998" s="3">
        <v>1.3618326118326</v>
      </c>
      <c r="L1998" s="3">
        <v>56.8880079286422</v>
      </c>
      <c r="M1998" s="3">
        <v>0.572706935123038</v>
      </c>
      <c r="N1998" s="3">
        <v>79.1417165668663</v>
      </c>
      <c r="O1998" s="3">
        <v>4.4642812462122</v>
      </c>
      <c r="P1998" s="3">
        <v>77.5653923541248</v>
      </c>
      <c r="Q1998" s="3">
        <v>7.25749571087743</v>
      </c>
      <c r="R1998" s="3">
        <v>74.9742002063984</v>
      </c>
      <c r="S1998" s="3">
        <v>14.6529356518254</v>
      </c>
      <c r="T1998" s="3">
        <v>87.2948650079407</v>
      </c>
      <c r="U1998" s="3">
        <v>35.1565462476001</v>
      </c>
      <c r="V1998" s="3">
        <v>78.6821705426357</v>
      </c>
      <c r="W1998" s="3">
        <v>39.8109451987449</v>
      </c>
      <c r="X1998" s="3">
        <v>69.16354556804</v>
      </c>
      <c r="Y1998" s="3"/>
      <c r="Z1998" s="3"/>
      <c r="AA1998" s="3">
        <v>0.251311337808971</v>
      </c>
      <c r="AB1998" s="3">
        <v>0.449632977095556</v>
      </c>
      <c r="AC1998" s="3">
        <v>-4.98987569504853</v>
      </c>
      <c r="AD1998" s="3">
        <v>2.36393572001562</v>
      </c>
      <c r="AE1998" s="5">
        <v>1</v>
      </c>
      <c r="AF1998" s="3">
        <v>0.878145042772697</v>
      </c>
      <c r="AG1998" s="3">
        <v>14.2601574549808</v>
      </c>
      <c r="AH1998" s="3">
        <v>16.5747038442225</v>
      </c>
      <c r="AI1998" s="3">
        <v>11.3451801647211</v>
      </c>
      <c r="AJ1998" s="3">
        <v>10.4065563089125</v>
      </c>
      <c r="AK1998" s="3"/>
      <c r="AL1998" s="3"/>
      <c r="AM1998" s="3"/>
      <c r="AN1998" s="5" t="s">
        <v>46</v>
      </c>
      <c r="AO1998" s="1"/>
      <c r="AP1998" s="1"/>
      <c r="AQ1998" s="1"/>
    </row>
    <row r="1999" spans="1:43">
      <c r="A1999" s="1" t="s">
        <v>5381</v>
      </c>
      <c r="B1999" s="1" t="s">
        <v>5382</v>
      </c>
      <c r="C1999" s="3">
        <v>4.14520547945205</v>
      </c>
      <c r="D1999" s="4">
        <v>42724</v>
      </c>
      <c r="E1999" s="3">
        <v>105.5261859682</v>
      </c>
      <c r="F1999" s="5" t="s">
        <v>4229</v>
      </c>
      <c r="G1999" s="5">
        <v>1514</v>
      </c>
      <c r="H1999" s="5" t="s">
        <v>64</v>
      </c>
      <c r="I1999" s="3">
        <v>0.268094575769295</v>
      </c>
      <c r="J1999" s="3">
        <v>53.2069970845481</v>
      </c>
      <c r="K1999" s="3">
        <v>0.0427811038021373</v>
      </c>
      <c r="L1999" s="3">
        <v>35.4227405247813</v>
      </c>
      <c r="M1999" s="3">
        <v>0.194674163515754</v>
      </c>
      <c r="N1999" s="3">
        <v>60.6413994169096</v>
      </c>
      <c r="O1999" s="3">
        <v>0.627515619200812</v>
      </c>
      <c r="P1999" s="3">
        <v>41.9590643274854</v>
      </c>
      <c r="Q1999" s="3">
        <v>1.20669505048165</v>
      </c>
      <c r="R1999" s="3">
        <v>26.7751479289941</v>
      </c>
      <c r="S1999" s="3">
        <v>2.12876419083797</v>
      </c>
      <c r="T1999" s="3">
        <v>38.3808095952024</v>
      </c>
      <c r="U1999" s="3">
        <v>4.70112725682644</v>
      </c>
      <c r="V1999" s="3">
        <v>44.1358024691358</v>
      </c>
      <c r="W1999" s="3">
        <v>8.19731028264666</v>
      </c>
      <c r="X1999" s="3">
        <v>52.4691358024691</v>
      </c>
      <c r="Y1999" s="3"/>
      <c r="Z1999" s="3"/>
      <c r="AA1999" s="3">
        <v>0.155112753461884</v>
      </c>
      <c r="AB1999" s="3">
        <v>2.46595891608876</v>
      </c>
      <c r="AC1999" s="3">
        <v>0</v>
      </c>
      <c r="AD1999" s="3"/>
      <c r="AE1999" s="5"/>
      <c r="AF1999" s="3">
        <v>0.217865655181059</v>
      </c>
      <c r="AG1999" s="3">
        <v>1.5842595031903</v>
      </c>
      <c r="AH1999" s="3">
        <v>1.68828391236675</v>
      </c>
      <c r="AI1999" s="3">
        <v>1.97410530183468</v>
      </c>
      <c r="AJ1999" s="3">
        <v>2.2025643414727</v>
      </c>
      <c r="AK1999" s="3"/>
      <c r="AL1999" s="3"/>
      <c r="AM1999" s="3">
        <v>100</v>
      </c>
      <c r="AN1999" s="5" t="s">
        <v>56</v>
      </c>
      <c r="AO1999" s="1"/>
      <c r="AP1999" s="1"/>
      <c r="AQ1999" s="1"/>
    </row>
    <row r="2000" spans="1:43">
      <c r="A2000" s="1" t="s">
        <v>5383</v>
      </c>
      <c r="B2000" s="1" t="s">
        <v>5384</v>
      </c>
      <c r="C2000" s="3">
        <v>4.04657534246575</v>
      </c>
      <c r="D2000" s="4">
        <v>42760</v>
      </c>
      <c r="E2000" s="3">
        <v>2.0551339701</v>
      </c>
      <c r="F2000" s="5" t="s">
        <v>1441</v>
      </c>
      <c r="G2000" s="5">
        <v>1478</v>
      </c>
      <c r="H2000" s="5" t="s">
        <v>213</v>
      </c>
      <c r="I2000" s="3">
        <v>1.39057910889904</v>
      </c>
      <c r="J2000" s="3">
        <v>5.19480519480519</v>
      </c>
      <c r="K2000" s="3">
        <v>0.290500492889272</v>
      </c>
      <c r="L2000" s="3">
        <v>12.987012987013</v>
      </c>
      <c r="M2000" s="3">
        <v>1.07935622818107</v>
      </c>
      <c r="N2000" s="3">
        <v>2.5974025974026</v>
      </c>
      <c r="O2000" s="3">
        <v>0.242797629260631</v>
      </c>
      <c r="P2000" s="3">
        <v>54.0540540540541</v>
      </c>
      <c r="Q2000" s="3">
        <v>-3.87225974468276</v>
      </c>
      <c r="R2000" s="3">
        <v>67.5675675675676</v>
      </c>
      <c r="S2000" s="3">
        <v>-0.67008418345192</v>
      </c>
      <c r="T2000" s="3">
        <v>53.125</v>
      </c>
      <c r="U2000" s="3">
        <v>9.35568315566939</v>
      </c>
      <c r="V2000" s="3">
        <v>28.5714285714286</v>
      </c>
      <c r="W2000" s="3">
        <v>16.742204050713</v>
      </c>
      <c r="X2000" s="3">
        <v>16.3265306122449</v>
      </c>
      <c r="Y2000" s="3"/>
      <c r="Z2000" s="3"/>
      <c r="AA2000" s="3">
        <v>-0.0599592526650868</v>
      </c>
      <c r="AB2000" s="3">
        <v>0.207354858998975</v>
      </c>
      <c r="AC2000" s="3">
        <v>-6.05319608174742</v>
      </c>
      <c r="AD2000" s="3">
        <v>0.873170142013983</v>
      </c>
      <c r="AE2000" s="5">
        <v>5</v>
      </c>
      <c r="AF2000" s="3">
        <v>0.419206286051231</v>
      </c>
      <c r="AG2000" s="3">
        <v>-0.240877275045326</v>
      </c>
      <c r="AH2000" s="3">
        <v>4.18350898260682</v>
      </c>
      <c r="AI2000" s="3">
        <v>4.03758162266352</v>
      </c>
      <c r="AJ2000" s="3"/>
      <c r="AK2000" s="3"/>
      <c r="AL2000" s="3"/>
      <c r="AM2000" s="3"/>
      <c r="AN2000" s="5" t="s">
        <v>51</v>
      </c>
      <c r="AO2000" s="1"/>
      <c r="AP2000" s="1"/>
      <c r="AQ2000" s="1"/>
    </row>
    <row r="2001" spans="1:43">
      <c r="A2001" s="1" t="s">
        <v>5385</v>
      </c>
      <c r="B2001" s="1" t="s">
        <v>5386</v>
      </c>
      <c r="C2001" s="3">
        <v>3.94520547945205</v>
      </c>
      <c r="D2001" s="4">
        <v>42797</v>
      </c>
      <c r="E2001" s="3">
        <v>5.597827976</v>
      </c>
      <c r="F2001" s="5" t="s">
        <v>5012</v>
      </c>
      <c r="G2001" s="5">
        <v>1422</v>
      </c>
      <c r="H2001" s="5" t="s">
        <v>50</v>
      </c>
      <c r="I2001" s="3">
        <v>0.218535810072503</v>
      </c>
      <c r="J2001" s="3">
        <v>32.9611433675748</v>
      </c>
      <c r="K2001" s="3">
        <v>0</v>
      </c>
      <c r="L2001" s="3">
        <v>43.3820274457725</v>
      </c>
      <c r="M2001" s="3">
        <v>0.0198275007435218</v>
      </c>
      <c r="N2001" s="3">
        <v>31.8343722172752</v>
      </c>
      <c r="O2001" s="3">
        <v>0.918744907567786</v>
      </c>
      <c r="P2001" s="3">
        <v>13.5221562357241</v>
      </c>
      <c r="Q2001" s="3">
        <v>1.38551112028346</v>
      </c>
      <c r="R2001" s="3">
        <v>19.6523418638339</v>
      </c>
      <c r="S2001" s="3">
        <v>2.64157978795258</v>
      </c>
      <c r="T2001" s="3">
        <v>19.8870056497175</v>
      </c>
      <c r="U2001" s="3">
        <v>8.25878073199435</v>
      </c>
      <c r="V2001" s="3">
        <v>16.0216718266254</v>
      </c>
      <c r="W2001" s="3">
        <v>15.6463807782412</v>
      </c>
      <c r="X2001" s="3">
        <v>23.9482200647249</v>
      </c>
      <c r="Y2001" s="3"/>
      <c r="Z2001" s="3"/>
      <c r="AA2001" s="3">
        <v>0.110511195446917</v>
      </c>
      <c r="AB2001" s="3">
        <v>0.699977284243356</v>
      </c>
      <c r="AC2001" s="3">
        <v>-1.64200477326971</v>
      </c>
      <c r="AD2001" s="3">
        <v>3.01802289239757</v>
      </c>
      <c r="AE2001" s="5">
        <v>3</v>
      </c>
      <c r="AF2001" s="3">
        <v>0.404506073030907</v>
      </c>
      <c r="AG2001" s="3">
        <v>3.56099909294958</v>
      </c>
      <c r="AH2001" s="3">
        <v>4.23789578608047</v>
      </c>
      <c r="AI2001" s="3">
        <v>5.06809326996815</v>
      </c>
      <c r="AJ2001" s="3"/>
      <c r="AK2001" s="3"/>
      <c r="AL2001" s="3"/>
      <c r="AM2001" s="3"/>
      <c r="AN2001" s="5" t="s">
        <v>46</v>
      </c>
      <c r="AO2001" s="1"/>
      <c r="AP2001" s="1"/>
      <c r="AQ2001" s="1"/>
    </row>
    <row r="2002" spans="1:43">
      <c r="A2002" s="1" t="s">
        <v>5387</v>
      </c>
      <c r="B2002" s="1" t="s">
        <v>5388</v>
      </c>
      <c r="C2002" s="3">
        <v>4.04657534246575</v>
      </c>
      <c r="D2002" s="4">
        <v>42760</v>
      </c>
      <c r="E2002" s="3">
        <v>0.5181865883</v>
      </c>
      <c r="F2002" s="5" t="s">
        <v>108</v>
      </c>
      <c r="G2002" s="5">
        <v>1119</v>
      </c>
      <c r="H2002" s="5" t="s">
        <v>93</v>
      </c>
      <c r="I2002" s="3">
        <v>-2.07205814133292</v>
      </c>
      <c r="J2002" s="3">
        <v>97.15</v>
      </c>
      <c r="K2002" s="3">
        <v>-0.721116162407903</v>
      </c>
      <c r="L2002" s="3">
        <v>98.2160555004955</v>
      </c>
      <c r="M2002" s="3">
        <v>-2.82338499309499</v>
      </c>
      <c r="N2002" s="3">
        <v>94.560878243513</v>
      </c>
      <c r="O2002" s="3">
        <v>6.71197483711525</v>
      </c>
      <c r="P2002" s="3">
        <v>61.7706237424547</v>
      </c>
      <c r="Q2002" s="3">
        <v>19.1010531594784</v>
      </c>
      <c r="R2002" s="3">
        <v>39.4736842105263</v>
      </c>
      <c r="S2002" s="3">
        <v>45.1746007488347</v>
      </c>
      <c r="T2002" s="3">
        <v>46.9031233456856</v>
      </c>
      <c r="U2002" s="3">
        <v>96.0478794758023</v>
      </c>
      <c r="V2002" s="3">
        <v>42.4141749723145</v>
      </c>
      <c r="W2002" s="3">
        <v>78.3441284145311</v>
      </c>
      <c r="X2002" s="3">
        <v>41.3233458177278</v>
      </c>
      <c r="Y2002" s="3"/>
      <c r="Z2002" s="3"/>
      <c r="AA2002" s="3">
        <v>0.188775450390771</v>
      </c>
      <c r="AB2002" s="3">
        <v>0.193563758520513</v>
      </c>
      <c r="AC2002" s="3">
        <v>-19.739918176505</v>
      </c>
      <c r="AD2002" s="3">
        <v>1.07534626999535</v>
      </c>
      <c r="AE2002" s="5">
        <v>2</v>
      </c>
      <c r="AF2002" s="3">
        <v>1.79634267425742</v>
      </c>
      <c r="AG2002" s="3">
        <v>44.7192295779073</v>
      </c>
      <c r="AH2002" s="3">
        <v>42.0863228580668</v>
      </c>
      <c r="AI2002" s="3">
        <v>23.2189591492031</v>
      </c>
      <c r="AJ2002" s="3"/>
      <c r="AK2002" s="3"/>
      <c r="AL2002" s="3"/>
      <c r="AM2002" s="3"/>
      <c r="AN2002" s="5" t="s">
        <v>46</v>
      </c>
      <c r="AO2002" s="1"/>
      <c r="AP2002" s="1"/>
      <c r="AQ2002" s="1"/>
    </row>
    <row r="2003" spans="1:43">
      <c r="A2003" s="1" t="s">
        <v>5389</v>
      </c>
      <c r="B2003" s="1" t="s">
        <v>5390</v>
      </c>
      <c r="C2003" s="3">
        <v>4.17534246575342</v>
      </c>
      <c r="D2003" s="4">
        <v>42713</v>
      </c>
      <c r="E2003" s="3">
        <v>16.1098904563</v>
      </c>
      <c r="F2003" s="5" t="s">
        <v>4210</v>
      </c>
      <c r="G2003" s="5">
        <v>439</v>
      </c>
      <c r="H2003" s="5" t="s">
        <v>50</v>
      </c>
      <c r="I2003" s="3">
        <v>0.267993874425729</v>
      </c>
      <c r="J2003" s="3">
        <v>24.7431889236266</v>
      </c>
      <c r="K2003" s="3">
        <v>-0.0667747782123394</v>
      </c>
      <c r="L2003" s="3">
        <v>84.5949535192563</v>
      </c>
      <c r="M2003" s="3">
        <v>-0.0190876121397282</v>
      </c>
      <c r="N2003" s="3">
        <v>39.8486197684773</v>
      </c>
      <c r="O2003" s="3">
        <v>0.527780443335581</v>
      </c>
      <c r="P2003" s="3">
        <v>65.6007309273641</v>
      </c>
      <c r="Q2003" s="3">
        <v>1.04314081619727</v>
      </c>
      <c r="R2003" s="3">
        <v>59.0535972959923</v>
      </c>
      <c r="S2003" s="3">
        <v>2.18203570742961</v>
      </c>
      <c r="T2003" s="3">
        <v>35.6497175141243</v>
      </c>
      <c r="U2003" s="3">
        <v>6.80140857837701</v>
      </c>
      <c r="V2003" s="3">
        <v>34.8297213622291</v>
      </c>
      <c r="W2003" s="3">
        <v>14.7808313052145</v>
      </c>
      <c r="X2003" s="3">
        <v>34.6278317152104</v>
      </c>
      <c r="Y2003" s="3"/>
      <c r="Z2003" s="3"/>
      <c r="AA2003" s="3">
        <v>0.0622333147654832</v>
      </c>
      <c r="AB2003" s="3">
        <v>0.576846939596369</v>
      </c>
      <c r="AC2003" s="3">
        <v>-1.9408416534478</v>
      </c>
      <c r="AD2003" s="3">
        <v>2.41832454913911</v>
      </c>
      <c r="AE2003" s="5">
        <v>3</v>
      </c>
      <c r="AF2003" s="3">
        <v>0.385764979787162</v>
      </c>
      <c r="AG2003" s="3">
        <v>2.75585066792139</v>
      </c>
      <c r="AH2003" s="3">
        <v>3.54949111616469</v>
      </c>
      <c r="AI2003" s="3">
        <v>4.85181657599667</v>
      </c>
      <c r="AJ2003" s="3">
        <v>3.98665759437355</v>
      </c>
      <c r="AK2003" s="3"/>
      <c r="AL2003" s="3"/>
      <c r="AM2003" s="3">
        <v>50</v>
      </c>
      <c r="AN2003" s="5" t="s">
        <v>56</v>
      </c>
      <c r="AO2003" s="1"/>
      <c r="AP2003" s="1"/>
      <c r="AQ2003" s="1"/>
    </row>
    <row r="2004" spans="1:43">
      <c r="A2004" s="1" t="s">
        <v>5391</v>
      </c>
      <c r="B2004" s="1" t="s">
        <v>5392</v>
      </c>
      <c r="C2004" s="3">
        <v>3.90958904109589</v>
      </c>
      <c r="D2004" s="4">
        <v>42810</v>
      </c>
      <c r="E2004" s="3">
        <v>36.538713217</v>
      </c>
      <c r="F2004" s="5" t="s">
        <v>5393</v>
      </c>
      <c r="G2004" s="5">
        <v>1428</v>
      </c>
      <c r="H2004" s="5" t="s">
        <v>191</v>
      </c>
      <c r="I2004" s="3">
        <v>4.92216036029646</v>
      </c>
      <c r="J2004" s="3">
        <v>81.1934900542496</v>
      </c>
      <c r="K2004" s="3">
        <v>0.0101406165494776</v>
      </c>
      <c r="L2004" s="3">
        <v>88.527397260274</v>
      </c>
      <c r="M2004" s="3">
        <v>-0.914266577361029</v>
      </c>
      <c r="N2004" s="3">
        <v>90.8108108108108</v>
      </c>
      <c r="O2004" s="3">
        <v>22.5591317675324</v>
      </c>
      <c r="P2004" s="3">
        <v>34.0952380952381</v>
      </c>
      <c r="Q2004" s="3">
        <v>39.4955209806695</v>
      </c>
      <c r="R2004" s="3">
        <v>16.3522012578616</v>
      </c>
      <c r="S2004" s="3">
        <v>82.2420696027102</v>
      </c>
      <c r="T2004" s="3">
        <v>30.3921568627451</v>
      </c>
      <c r="U2004" s="3">
        <v>210.461699895068</v>
      </c>
      <c r="V2004" s="3">
        <v>17.3020527859238</v>
      </c>
      <c r="W2004" s="3">
        <v>194.603206213283</v>
      </c>
      <c r="X2004" s="3">
        <v>11.3074204946996</v>
      </c>
      <c r="Y2004" s="3"/>
      <c r="Z2004" s="3"/>
      <c r="AA2004" s="3">
        <v>0.270683505695801</v>
      </c>
      <c r="AB2004" s="3">
        <v>0.302869501134574</v>
      </c>
      <c r="AC2004" s="3">
        <v>-37.828462405689</v>
      </c>
      <c r="AD2004" s="3">
        <v>1.1436040996103</v>
      </c>
      <c r="AE2004" s="5">
        <v>6</v>
      </c>
      <c r="AF2004" s="3">
        <v>3.05345201742914</v>
      </c>
      <c r="AG2004" s="3">
        <v>100.838199667621</v>
      </c>
      <c r="AH2004" s="3">
        <v>86.5189803488115</v>
      </c>
      <c r="AI2004" s="3">
        <v>39.0087777356877</v>
      </c>
      <c r="AJ2004" s="3"/>
      <c r="AK2004" s="3"/>
      <c r="AL2004" s="3"/>
      <c r="AM2004" s="3"/>
      <c r="AN2004" s="5" t="s">
        <v>46</v>
      </c>
      <c r="AO2004" s="1"/>
      <c r="AP2004" s="1"/>
      <c r="AQ2004" s="1"/>
    </row>
    <row r="2005" spans="1:43">
      <c r="A2005" s="1" t="s">
        <v>5394</v>
      </c>
      <c r="B2005" s="1" t="s">
        <v>5395</v>
      </c>
      <c r="C2005" s="3">
        <v>4.08767123287671</v>
      </c>
      <c r="D2005" s="4">
        <v>42745</v>
      </c>
      <c r="E2005" s="3">
        <v>14.1950830329</v>
      </c>
      <c r="F2005" s="5" t="s">
        <v>5396</v>
      </c>
      <c r="G2005" s="5">
        <v>302</v>
      </c>
      <c r="H2005" s="5" t="s">
        <v>116</v>
      </c>
      <c r="I2005" s="3">
        <v>6.58232276119402</v>
      </c>
      <c r="J2005" s="3">
        <v>64.4859813084112</v>
      </c>
      <c r="K2005" s="3">
        <v>0.616434586383402</v>
      </c>
      <c r="L2005" s="3">
        <v>85.7798165137615</v>
      </c>
      <c r="M2005" s="3">
        <v>2.72533153517644</v>
      </c>
      <c r="N2005" s="3">
        <v>65.8878504672897</v>
      </c>
      <c r="O2005" s="3">
        <v>8.46039750815781</v>
      </c>
      <c r="P2005" s="3">
        <v>64</v>
      </c>
      <c r="Q2005" s="3">
        <v>4.50465900645972</v>
      </c>
      <c r="R2005" s="3">
        <v>68.7830687830688</v>
      </c>
      <c r="S2005" s="3">
        <v>44.5024108766105</v>
      </c>
      <c r="T2005" s="3">
        <v>61.3496932515337</v>
      </c>
      <c r="U2005" s="3">
        <v>101.724869188881</v>
      </c>
      <c r="V2005" s="3">
        <v>42.8571428571429</v>
      </c>
      <c r="W2005" s="3">
        <v>72.9541529255686</v>
      </c>
      <c r="X2005" s="3">
        <v>49.4505494505495</v>
      </c>
      <c r="Y2005" s="3"/>
      <c r="Z2005" s="3"/>
      <c r="AA2005" s="3">
        <v>0.224975854399337</v>
      </c>
      <c r="AB2005" s="3">
        <v>0.176685199697346</v>
      </c>
      <c r="AC2005" s="3">
        <v>-29.8028169014085</v>
      </c>
      <c r="AD2005" s="3">
        <v>0.670933714801563</v>
      </c>
      <c r="AE2005" s="5">
        <v>2</v>
      </c>
      <c r="AF2005" s="3">
        <v>1.43114913307029</v>
      </c>
      <c r="AG2005" s="3">
        <v>36.2711350431439</v>
      </c>
      <c r="AH2005" s="3">
        <v>44.9916284170336</v>
      </c>
      <c r="AI2005" s="3">
        <v>18.3635175956437</v>
      </c>
      <c r="AJ2005" s="3"/>
      <c r="AK2005" s="3"/>
      <c r="AL2005" s="3"/>
      <c r="AM2005" s="3"/>
      <c r="AN2005" s="5" t="s">
        <v>46</v>
      </c>
      <c r="AO2005" s="1"/>
      <c r="AP2005" s="1"/>
      <c r="AQ2005" s="1"/>
    </row>
    <row r="2006" spans="1:43">
      <c r="A2006" s="1" t="s">
        <v>5397</v>
      </c>
      <c r="B2006" s="1" t="s">
        <v>5398</v>
      </c>
      <c r="C2006" s="3">
        <v>4.16438356164384</v>
      </c>
      <c r="D2006" s="4">
        <v>42717</v>
      </c>
      <c r="E2006" s="3">
        <v>0.479335797</v>
      </c>
      <c r="F2006" s="5" t="s">
        <v>1905</v>
      </c>
      <c r="G2006" s="5">
        <v>276</v>
      </c>
      <c r="H2006" s="5" t="s">
        <v>93</v>
      </c>
      <c r="I2006" s="3">
        <v>7.82945736434108</v>
      </c>
      <c r="J2006" s="3">
        <v>40.2</v>
      </c>
      <c r="K2006" s="3">
        <v>2.24471333257944</v>
      </c>
      <c r="L2006" s="3">
        <v>40.1883052527255</v>
      </c>
      <c r="M2006" s="3">
        <v>5.33581872196657</v>
      </c>
      <c r="N2006" s="3">
        <v>27.6946107784431</v>
      </c>
      <c r="O2006" s="3">
        <v>11.5683613030602</v>
      </c>
      <c r="P2006" s="3">
        <v>46.830985915493</v>
      </c>
      <c r="Q2006" s="3">
        <v>10.0139928210744</v>
      </c>
      <c r="R2006" s="3">
        <v>59.8555211558308</v>
      </c>
      <c r="S2006" s="3">
        <v>46.1370615807338</v>
      </c>
      <c r="T2006" s="3">
        <v>46.1090524086818</v>
      </c>
      <c r="U2006" s="3">
        <v>65.4031878907844</v>
      </c>
      <c r="V2006" s="3">
        <v>57.0874861572536</v>
      </c>
      <c r="W2006" s="3">
        <v>64.1760541759623</v>
      </c>
      <c r="X2006" s="3">
        <v>48.4394506866417</v>
      </c>
      <c r="Y2006" s="3"/>
      <c r="Z2006" s="3"/>
      <c r="AA2006" s="3">
        <v>0.245830343407998</v>
      </c>
      <c r="AB2006" s="3">
        <v>0.22252029814635</v>
      </c>
      <c r="AC2006" s="3">
        <v>-16.7080359913124</v>
      </c>
      <c r="AD2006" s="3">
        <v>1.07337670710218</v>
      </c>
      <c r="AE2006" s="5">
        <v>5</v>
      </c>
      <c r="AF2006" s="3">
        <v>1.28724271288146</v>
      </c>
      <c r="AG2006" s="3">
        <v>39.3156029896305</v>
      </c>
      <c r="AH2006" s="3">
        <v>32.3457838213137</v>
      </c>
      <c r="AI2006" s="3">
        <v>15.9811707284994</v>
      </c>
      <c r="AJ2006" s="3">
        <v>17.6523155194478</v>
      </c>
      <c r="AK2006" s="3"/>
      <c r="AL2006" s="3"/>
      <c r="AM2006" s="3"/>
      <c r="AN2006" s="5" t="s">
        <v>51</v>
      </c>
      <c r="AO2006" s="1"/>
      <c r="AP2006" s="1"/>
      <c r="AQ2006" s="1"/>
    </row>
    <row r="2007" spans="1:43">
      <c r="A2007" s="1" t="s">
        <v>5399</v>
      </c>
      <c r="B2007" s="1" t="s">
        <v>5400</v>
      </c>
      <c r="C2007" s="3">
        <v>3.77534246575342</v>
      </c>
      <c r="D2007" s="4">
        <v>42859</v>
      </c>
      <c r="E2007" s="3">
        <v>2.1345243049</v>
      </c>
      <c r="F2007" s="5" t="s">
        <v>3343</v>
      </c>
      <c r="G2007" s="5">
        <v>1379</v>
      </c>
      <c r="H2007" s="5" t="s">
        <v>64</v>
      </c>
      <c r="I2007" s="3">
        <v>0.234866809723006</v>
      </c>
      <c r="J2007" s="3">
        <v>86.1516034985423</v>
      </c>
      <c r="K2007" s="3">
        <v>0.0318729260845279</v>
      </c>
      <c r="L2007" s="3">
        <v>92.4198250728863</v>
      </c>
      <c r="M2007" s="3">
        <v>0.183451151011121</v>
      </c>
      <c r="N2007" s="3">
        <v>75.9475218658892</v>
      </c>
      <c r="O2007" s="3">
        <v>0.500457668603706</v>
      </c>
      <c r="P2007" s="3">
        <v>92.9824561403509</v>
      </c>
      <c r="Q2007" s="3">
        <v>0.95302686058472</v>
      </c>
      <c r="R2007" s="3">
        <v>92.0118343195266</v>
      </c>
      <c r="S2007" s="3">
        <v>1.71339965031032</v>
      </c>
      <c r="T2007" s="3">
        <v>91.0044977511244</v>
      </c>
      <c r="U2007" s="3">
        <v>4.01229807346516</v>
      </c>
      <c r="V2007" s="3">
        <v>89.1975308641975</v>
      </c>
      <c r="W2007" s="3">
        <v>7.5802427536799</v>
      </c>
      <c r="X2007" s="3">
        <v>79.320987654321</v>
      </c>
      <c r="Y2007" s="3"/>
      <c r="Z2007" s="3"/>
      <c r="AA2007" s="3">
        <v>-0.779362332812579</v>
      </c>
      <c r="AB2007" s="3">
        <v>1.17924703806233</v>
      </c>
      <c r="AC2007" s="3">
        <v>0</v>
      </c>
      <c r="AD2007" s="3"/>
      <c r="AE2007" s="5"/>
      <c r="AF2007" s="3">
        <v>0.201714180793097</v>
      </c>
      <c r="AG2007" s="3">
        <v>1.24287181496032</v>
      </c>
      <c r="AH2007" s="3">
        <v>1.45348763044328</v>
      </c>
      <c r="AI2007" s="3">
        <v>1.87625388263992</v>
      </c>
      <c r="AJ2007" s="3"/>
      <c r="AK2007" s="3"/>
      <c r="AL2007" s="3"/>
      <c r="AM2007" s="3">
        <v>100</v>
      </c>
      <c r="AN2007" s="5" t="s">
        <v>56</v>
      </c>
      <c r="AO2007" s="1"/>
      <c r="AP2007" s="1"/>
      <c r="AQ2007" s="1"/>
    </row>
    <row r="2008" spans="1:43">
      <c r="A2008" s="1" t="s">
        <v>5401</v>
      </c>
      <c r="B2008" s="1" t="s">
        <v>5402</v>
      </c>
      <c r="C2008" s="3">
        <v>3.92876712328767</v>
      </c>
      <c r="D2008" s="4">
        <v>42803</v>
      </c>
      <c r="E2008" s="3">
        <v>3.9886469425</v>
      </c>
      <c r="F2008" s="5" t="s">
        <v>5403</v>
      </c>
      <c r="G2008" s="5">
        <v>1315</v>
      </c>
      <c r="H2008" s="5" t="s">
        <v>50</v>
      </c>
      <c r="I2008" s="3">
        <v>-0.445902742722528</v>
      </c>
      <c r="J2008" s="3">
        <v>94.5958016971862</v>
      </c>
      <c r="K2008" s="3">
        <v>-0.378851658528351</v>
      </c>
      <c r="L2008" s="3">
        <v>97.4767596281541</v>
      </c>
      <c r="M2008" s="3">
        <v>-0.579734498403607</v>
      </c>
      <c r="N2008" s="3">
        <v>94.3455031166518</v>
      </c>
      <c r="O2008" s="3">
        <v>-0.286508805932419</v>
      </c>
      <c r="P2008" s="3">
        <v>92.3252626770215</v>
      </c>
      <c r="Q2008" s="3">
        <v>0.981396142686488</v>
      </c>
      <c r="R2008" s="3">
        <v>64.6064703042009</v>
      </c>
      <c r="S2008" s="3">
        <v>2.3881630180843</v>
      </c>
      <c r="T2008" s="3">
        <v>26.8361581920904</v>
      </c>
      <c r="U2008" s="3">
        <v>8.6792799412197</v>
      </c>
      <c r="V2008" s="3">
        <v>13.2352941176471</v>
      </c>
      <c r="W2008" s="3">
        <v>18.9302532815878</v>
      </c>
      <c r="X2008" s="3">
        <v>7.11974110032362</v>
      </c>
      <c r="Y2008" s="3"/>
      <c r="Z2008" s="3"/>
      <c r="AA2008" s="3">
        <v>0.0759746956005465</v>
      </c>
      <c r="AB2008" s="3">
        <v>0.676086689162762</v>
      </c>
      <c r="AC2008" s="3">
        <v>-1.50770794511266</v>
      </c>
      <c r="AD2008" s="3">
        <v>3.93841588235357</v>
      </c>
      <c r="AE2008" s="5">
        <v>3</v>
      </c>
      <c r="AF2008" s="3">
        <v>0.493033181019838</v>
      </c>
      <c r="AG2008" s="3">
        <v>3.66876922900134</v>
      </c>
      <c r="AH2008" s="3">
        <v>4.71180331676839</v>
      </c>
      <c r="AI2008" s="3">
        <v>6.04177546183486</v>
      </c>
      <c r="AJ2008" s="3"/>
      <c r="AK2008" s="3"/>
      <c r="AL2008" s="3"/>
      <c r="AM2008" s="3"/>
      <c r="AN2008" s="5" t="s">
        <v>46</v>
      </c>
      <c r="AO2008" s="1"/>
      <c r="AP2008" s="1"/>
      <c r="AQ2008" s="1"/>
    </row>
    <row r="2009" spans="1:43">
      <c r="A2009" s="1" t="s">
        <v>5404</v>
      </c>
      <c r="B2009" s="1" t="s">
        <v>5405</v>
      </c>
      <c r="C2009" s="3">
        <v>4.05479452054795</v>
      </c>
      <c r="D2009" s="4">
        <v>42757</v>
      </c>
      <c r="E2009" s="3">
        <v>8.3838065989</v>
      </c>
      <c r="F2009" s="5" t="s">
        <v>1779</v>
      </c>
      <c r="G2009" s="5">
        <v>504</v>
      </c>
      <c r="H2009" s="5" t="s">
        <v>50</v>
      </c>
      <c r="I2009" s="3">
        <v>-0.158168961667289</v>
      </c>
      <c r="J2009" s="3">
        <v>84.7699866011612</v>
      </c>
      <c r="K2009" s="3">
        <v>-0.0558815311539852</v>
      </c>
      <c r="L2009" s="3">
        <v>81.6733067729084</v>
      </c>
      <c r="M2009" s="3">
        <v>-0.260247234873158</v>
      </c>
      <c r="N2009" s="3">
        <v>80.9884238646483</v>
      </c>
      <c r="O2009" s="3">
        <v>1.04559217362645</v>
      </c>
      <c r="P2009" s="3">
        <v>7.26359068067611</v>
      </c>
      <c r="Q2009" s="3">
        <v>1.19387516681897</v>
      </c>
      <c r="R2009" s="3">
        <v>41.0912602607436</v>
      </c>
      <c r="S2009" s="3">
        <v>1.85716589215541</v>
      </c>
      <c r="T2009" s="3">
        <v>52.3728813559322</v>
      </c>
      <c r="U2009" s="3">
        <v>6.4460864318909</v>
      </c>
      <c r="V2009" s="3">
        <v>44.6594427244582</v>
      </c>
      <c r="W2009" s="3">
        <v>14.9830306459969</v>
      </c>
      <c r="X2009" s="3">
        <v>31.4994606256742</v>
      </c>
      <c r="Y2009" s="3"/>
      <c r="Z2009" s="3"/>
      <c r="AA2009" s="3">
        <v>0.0277471246700257</v>
      </c>
      <c r="AB2009" s="3">
        <v>0.417774787348896</v>
      </c>
      <c r="AC2009" s="3">
        <v>-2.45243891443512</v>
      </c>
      <c r="AD2009" s="3">
        <v>1.93885090624128</v>
      </c>
      <c r="AE2009" s="5">
        <v>4</v>
      </c>
      <c r="AF2009" s="3">
        <v>0.393728188026471</v>
      </c>
      <c r="AG2009" s="3">
        <v>2.64016344679552</v>
      </c>
      <c r="AH2009" s="3">
        <v>3.43387372928023</v>
      </c>
      <c r="AI2009" s="3">
        <v>4.97112962719481</v>
      </c>
      <c r="AJ2009" s="3"/>
      <c r="AK2009" s="3"/>
      <c r="AL2009" s="3"/>
      <c r="AM2009" s="3">
        <v>10</v>
      </c>
      <c r="AN2009" s="5" t="s">
        <v>56</v>
      </c>
      <c r="AO2009" s="1"/>
      <c r="AP2009" s="1"/>
      <c r="AQ2009" s="1"/>
    </row>
    <row r="2010" spans="1:43">
      <c r="A2010" s="1" t="s">
        <v>5406</v>
      </c>
      <c r="B2010" s="1" t="s">
        <v>5407</v>
      </c>
      <c r="C2010" s="3">
        <v>3.92876712328767</v>
      </c>
      <c r="D2010" s="4">
        <v>42803</v>
      </c>
      <c r="E2010" s="3">
        <v>0.0089296972</v>
      </c>
      <c r="F2010" s="5" t="s">
        <v>5408</v>
      </c>
      <c r="G2010" s="5">
        <v>162</v>
      </c>
      <c r="H2010" s="5" t="s">
        <v>226</v>
      </c>
      <c r="I2010" s="3">
        <v>0.144272386265245</v>
      </c>
      <c r="J2010" s="3">
        <v>88.9046941678521</v>
      </c>
      <c r="K2010" s="3">
        <v>-0.0479984640491634</v>
      </c>
      <c r="L2010" s="3">
        <v>88.4920634920635</v>
      </c>
      <c r="M2010" s="3">
        <v>-0.0192049164586312</v>
      </c>
      <c r="N2010" s="3">
        <v>78.4203102961918</v>
      </c>
      <c r="O2010" s="3">
        <v>-0.572956455309405</v>
      </c>
      <c r="P2010" s="3">
        <v>97.0125786163522</v>
      </c>
      <c r="Q2010" s="3">
        <v>1.7094852007424</v>
      </c>
      <c r="R2010" s="3">
        <v>88.1386861313869</v>
      </c>
      <c r="S2010" s="3">
        <v>4.37048917401764</v>
      </c>
      <c r="T2010" s="3">
        <v>91.2234042553192</v>
      </c>
      <c r="U2010" s="3">
        <v>5.37395000506021</v>
      </c>
      <c r="V2010" s="3">
        <v>97.9166666666667</v>
      </c>
      <c r="W2010" s="3">
        <v>4.27641462193289</v>
      </c>
      <c r="X2010" s="3">
        <v>97.489539748954</v>
      </c>
      <c r="Y2010" s="3"/>
      <c r="Z2010" s="3"/>
      <c r="AA2010" s="3">
        <v>0.100982736544271</v>
      </c>
      <c r="AB2010" s="3">
        <v>-0.0105785661487584</v>
      </c>
      <c r="AC2010" s="3">
        <v>-5.23555123846528</v>
      </c>
      <c r="AD2010" s="3">
        <v>0.267983376452554</v>
      </c>
      <c r="AE2010" s="5">
        <v>7</v>
      </c>
      <c r="AF2010" s="3">
        <v>0.0702732751508777</v>
      </c>
      <c r="AG2010" s="3">
        <v>3.70607744943521</v>
      </c>
      <c r="AH2010" s="3">
        <v>2.87528109428647</v>
      </c>
      <c r="AI2010" s="3">
        <v>0.530907402719283</v>
      </c>
      <c r="AJ2010" s="3"/>
      <c r="AK2010" s="3"/>
      <c r="AL2010" s="3"/>
      <c r="AM2010" s="3"/>
      <c r="AN2010" s="5" t="s">
        <v>46</v>
      </c>
      <c r="AO2010" s="1"/>
      <c r="AP2010" s="1"/>
      <c r="AQ2010" s="1"/>
    </row>
    <row r="2011" spans="1:43">
      <c r="A2011" s="1" t="s">
        <v>5409</v>
      </c>
      <c r="B2011" s="1" t="s">
        <v>5410</v>
      </c>
      <c r="C2011" s="3">
        <v>4.07123287671233</v>
      </c>
      <c r="D2011" s="4">
        <v>42751</v>
      </c>
      <c r="E2011" s="3">
        <v>4.8744274879</v>
      </c>
      <c r="F2011" s="5" t="s">
        <v>5411</v>
      </c>
      <c r="G2011" s="5">
        <v>343</v>
      </c>
      <c r="H2011" s="5" t="s">
        <v>93</v>
      </c>
      <c r="I2011" s="3">
        <v>3.68517101312768</v>
      </c>
      <c r="J2011" s="3">
        <v>62.05</v>
      </c>
      <c r="K2011" s="3">
        <v>1.43400138217002</v>
      </c>
      <c r="L2011" s="3">
        <v>54.7571853320119</v>
      </c>
      <c r="M2011" s="3">
        <v>1.47490925851242</v>
      </c>
      <c r="N2011" s="3">
        <v>64.0219560878243</v>
      </c>
      <c r="O2011" s="3">
        <v>6.44868873853001</v>
      </c>
      <c r="P2011" s="3">
        <v>63.8329979879276</v>
      </c>
      <c r="Q2011" s="3">
        <v>9.16103782787713</v>
      </c>
      <c r="R2011" s="3">
        <v>63.4674922600619</v>
      </c>
      <c r="S2011" s="3">
        <v>31.486075258744</v>
      </c>
      <c r="T2011" s="3">
        <v>60.8258337744839</v>
      </c>
      <c r="U2011" s="3">
        <v>42.319944108104</v>
      </c>
      <c r="V2011" s="3">
        <v>71.7607973421927</v>
      </c>
      <c r="W2011" s="3">
        <v>35.948973263035</v>
      </c>
      <c r="X2011" s="3">
        <v>75.1560549313358</v>
      </c>
      <c r="Y2011" s="3"/>
      <c r="Z2011" s="3"/>
      <c r="AA2011" s="3">
        <v>0.344279184093778</v>
      </c>
      <c r="AB2011" s="3">
        <v>0.322109561288633</v>
      </c>
      <c r="AC2011" s="3">
        <v>-7.12125576036867</v>
      </c>
      <c r="AD2011" s="3">
        <v>1.51077757733967</v>
      </c>
      <c r="AE2011" s="5">
        <v>3</v>
      </c>
      <c r="AF2011" s="3">
        <v>0.831022235403377</v>
      </c>
      <c r="AG2011" s="3">
        <v>26.3932261975498</v>
      </c>
      <c r="AH2011" s="3">
        <v>18.5211383034299</v>
      </c>
      <c r="AI2011" s="3">
        <v>9.84579640089391</v>
      </c>
      <c r="AJ2011" s="3"/>
      <c r="AK2011" s="3"/>
      <c r="AL2011" s="3"/>
      <c r="AM2011" s="3">
        <v>0.1</v>
      </c>
      <c r="AN2011" s="5" t="s">
        <v>56</v>
      </c>
      <c r="AO2011" s="1"/>
      <c r="AP2011" s="1"/>
      <c r="AQ2011" s="1"/>
    </row>
    <row r="2012" spans="1:43">
      <c r="A2012" s="1" t="s">
        <v>5412</v>
      </c>
      <c r="B2012" s="1" t="s">
        <v>5413</v>
      </c>
      <c r="C2012" s="3">
        <v>4.13972602739726</v>
      </c>
      <c r="D2012" s="4">
        <v>42726</v>
      </c>
      <c r="E2012" s="3">
        <v>5.4152334665</v>
      </c>
      <c r="F2012" s="5" t="s">
        <v>1993</v>
      </c>
      <c r="G2012" s="5">
        <v>233</v>
      </c>
      <c r="H2012" s="5" t="s">
        <v>93</v>
      </c>
      <c r="I2012" s="3">
        <v>3.36057371581053</v>
      </c>
      <c r="J2012" s="3">
        <v>64.75</v>
      </c>
      <c r="K2012" s="3">
        <v>1.14239086087312</v>
      </c>
      <c r="L2012" s="3">
        <v>63.9742319127849</v>
      </c>
      <c r="M2012" s="3">
        <v>1.49021534430524</v>
      </c>
      <c r="N2012" s="3">
        <v>63.6726546906188</v>
      </c>
      <c r="O2012" s="3">
        <v>3.81941536142056</v>
      </c>
      <c r="P2012" s="3">
        <v>81.9919517102616</v>
      </c>
      <c r="Q2012" s="3">
        <v>5.63099684269113</v>
      </c>
      <c r="R2012" s="3">
        <v>82.7141382868937</v>
      </c>
      <c r="S2012" s="3">
        <v>16.0287839229738</v>
      </c>
      <c r="T2012" s="3">
        <v>84.7538380095288</v>
      </c>
      <c r="U2012" s="3">
        <v>28.6716994377047</v>
      </c>
      <c r="V2012" s="3">
        <v>85.6589147286822</v>
      </c>
      <c r="W2012" s="3">
        <v>32.6707851554156</v>
      </c>
      <c r="X2012" s="3">
        <v>78.9013732833958</v>
      </c>
      <c r="Y2012" s="3"/>
      <c r="Z2012" s="3"/>
      <c r="AA2012" s="3">
        <v>0.29922649251064</v>
      </c>
      <c r="AB2012" s="3">
        <v>0.442621648746105</v>
      </c>
      <c r="AC2012" s="3">
        <v>-3.6132050948791</v>
      </c>
      <c r="AD2012" s="3">
        <v>2.72964172286733</v>
      </c>
      <c r="AE2012" s="5">
        <v>2</v>
      </c>
      <c r="AF2012" s="3">
        <v>0.730238191122191</v>
      </c>
      <c r="AG2012" s="3">
        <v>12.7717403389687</v>
      </c>
      <c r="AH2012" s="3">
        <v>13.0183979443259</v>
      </c>
      <c r="AI2012" s="3">
        <v>9.96641453391132</v>
      </c>
      <c r="AJ2012" s="3">
        <v>9.20986580389345</v>
      </c>
      <c r="AK2012" s="3"/>
      <c r="AL2012" s="3"/>
      <c r="AM2012" s="3">
        <v>1</v>
      </c>
      <c r="AN2012" s="5" t="s">
        <v>56</v>
      </c>
      <c r="AO2012" s="1"/>
      <c r="AP2012" s="1"/>
      <c r="AQ2012" s="1"/>
    </row>
    <row r="2013" spans="1:43">
      <c r="A2013" s="1" t="s">
        <v>5414</v>
      </c>
      <c r="B2013" s="1" t="s">
        <v>5415</v>
      </c>
      <c r="C2013" s="3">
        <v>3.94794520547945</v>
      </c>
      <c r="D2013" s="4">
        <v>42796</v>
      </c>
      <c r="E2013" s="3">
        <v>43.1243047614</v>
      </c>
      <c r="F2013" s="5" t="s">
        <v>3248</v>
      </c>
      <c r="G2013" s="5">
        <v>1442</v>
      </c>
      <c r="H2013" s="5" t="s">
        <v>50</v>
      </c>
      <c r="I2013" s="3">
        <v>0.233758644199862</v>
      </c>
      <c r="J2013" s="3">
        <v>30.8619919606967</v>
      </c>
      <c r="K2013" s="3">
        <v>0.0194382350082579</v>
      </c>
      <c r="L2013" s="3">
        <v>34.5285524568393</v>
      </c>
      <c r="M2013" s="3">
        <v>0.0486097608399682</v>
      </c>
      <c r="N2013" s="3">
        <v>27.560106856634</v>
      </c>
      <c r="O2013" s="3">
        <v>-0.309987406761605</v>
      </c>
      <c r="P2013" s="3">
        <v>92.5079945180448</v>
      </c>
      <c r="Q2013" s="3">
        <v>-0.0873786407767033</v>
      </c>
      <c r="R2013" s="3">
        <v>92.6605504587156</v>
      </c>
      <c r="S2013" s="3">
        <v>0.858958404266991</v>
      </c>
      <c r="T2013" s="3">
        <v>84.3502824858757</v>
      </c>
      <c r="U2013" s="3">
        <v>4.12299739044695</v>
      </c>
      <c r="V2013" s="3">
        <v>89.8606811145511</v>
      </c>
      <c r="W2013" s="3">
        <v>10.0089989645462</v>
      </c>
      <c r="X2013" s="3">
        <v>85.9762675296656</v>
      </c>
      <c r="Y2013" s="3"/>
      <c r="Z2013" s="3"/>
      <c r="AA2013" s="3">
        <v>-0.0801677982145504</v>
      </c>
      <c r="AB2013" s="3">
        <v>0.433297779374106</v>
      </c>
      <c r="AC2013" s="3">
        <v>-1.386392625589</v>
      </c>
      <c r="AD2013" s="3">
        <v>2.32606703892281</v>
      </c>
      <c r="AE2013" s="5">
        <v>3</v>
      </c>
      <c r="AF2013" s="3">
        <v>0.26389583553149</v>
      </c>
      <c r="AG2013" s="3">
        <v>1.30115999967075</v>
      </c>
      <c r="AH2013" s="3">
        <v>2.23030012560046</v>
      </c>
      <c r="AI2013" s="3">
        <v>3.36276130738724</v>
      </c>
      <c r="AJ2013" s="3"/>
      <c r="AK2013" s="3"/>
      <c r="AL2013" s="3"/>
      <c r="AM2013" s="3">
        <v>0.1</v>
      </c>
      <c r="AN2013" s="5" t="s">
        <v>56</v>
      </c>
      <c r="AO2013" s="1"/>
      <c r="AP2013" s="1"/>
      <c r="AQ2013" s="1"/>
    </row>
    <row r="2014" spans="1:43">
      <c r="A2014" s="1" t="s">
        <v>5416</v>
      </c>
      <c r="B2014" s="1" t="s">
        <v>5417</v>
      </c>
      <c r="C2014" s="3">
        <v>3.99452054794521</v>
      </c>
      <c r="D2014" s="4">
        <v>42779</v>
      </c>
      <c r="E2014" s="3">
        <v>4.8145663199</v>
      </c>
      <c r="F2014" s="5" t="s">
        <v>453</v>
      </c>
      <c r="G2014" s="5">
        <v>1459</v>
      </c>
      <c r="H2014" s="5" t="s">
        <v>50</v>
      </c>
      <c r="I2014" s="3">
        <v>0.108548168249654</v>
      </c>
      <c r="J2014" s="3">
        <v>52.5681107637338</v>
      </c>
      <c r="K2014" s="3">
        <v>0.0271149674620233</v>
      </c>
      <c r="L2014" s="3">
        <v>30.1460823373174</v>
      </c>
      <c r="M2014" s="3">
        <v>-0.153374233128845</v>
      </c>
      <c r="N2014" s="3">
        <v>64.4701691896705</v>
      </c>
      <c r="O2014" s="3">
        <v>-0.243374797187678</v>
      </c>
      <c r="P2014" s="3">
        <v>91.8227501142074</v>
      </c>
      <c r="Q2014" s="3">
        <v>0.171976828385216</v>
      </c>
      <c r="R2014" s="3">
        <v>89.5219700627716</v>
      </c>
      <c r="S2014" s="3">
        <v>0.0271149674620233</v>
      </c>
      <c r="T2014" s="3">
        <v>93.3333333333333</v>
      </c>
      <c r="U2014" s="3">
        <v>6.09439082795169</v>
      </c>
      <c r="V2014" s="3">
        <v>53.4829721362229</v>
      </c>
      <c r="W2014" s="3">
        <v>15.1625581633955</v>
      </c>
      <c r="X2014" s="3">
        <v>28.3710895361381</v>
      </c>
      <c r="Y2014" s="3"/>
      <c r="Z2014" s="3"/>
      <c r="AA2014" s="3">
        <v>-0.087138822544646</v>
      </c>
      <c r="AB2014" s="3">
        <v>0.386452822819316</v>
      </c>
      <c r="AC2014" s="3">
        <v>-3.47650061608872</v>
      </c>
      <c r="AD2014" s="3">
        <v>1.3833752789687</v>
      </c>
      <c r="AE2014" s="5">
        <v>4</v>
      </c>
      <c r="AF2014" s="3">
        <v>0.389492495045367</v>
      </c>
      <c r="AG2014" s="3">
        <v>0.917576168574197</v>
      </c>
      <c r="AH2014" s="3">
        <v>3.35889650688037</v>
      </c>
      <c r="AI2014" s="3">
        <v>4.94997716097387</v>
      </c>
      <c r="AJ2014" s="3"/>
      <c r="AK2014" s="3"/>
      <c r="AL2014" s="3"/>
      <c r="AM2014" s="3"/>
      <c r="AN2014" s="5" t="s">
        <v>51</v>
      </c>
      <c r="AO2014" s="1"/>
      <c r="AP2014" s="1"/>
      <c r="AQ2014" s="1"/>
    </row>
    <row r="2015" spans="1:43">
      <c r="A2015" s="1" t="s">
        <v>5418</v>
      </c>
      <c r="B2015" s="1" t="s">
        <v>5419</v>
      </c>
      <c r="C2015" s="3">
        <v>3.96712328767123</v>
      </c>
      <c r="D2015" s="4">
        <v>42789</v>
      </c>
      <c r="E2015" s="3">
        <v>18.690194453</v>
      </c>
      <c r="F2015" s="5" t="s">
        <v>5420</v>
      </c>
      <c r="G2015" s="5">
        <v>1449</v>
      </c>
      <c r="H2015" s="5" t="s">
        <v>50</v>
      </c>
      <c r="I2015" s="3">
        <v>0.0455331936981994</v>
      </c>
      <c r="J2015" s="3">
        <v>63.2425189816883</v>
      </c>
      <c r="K2015" s="3">
        <v>-0.0363967242948047</v>
      </c>
      <c r="L2015" s="3">
        <v>73.8822487826472</v>
      </c>
      <c r="M2015" s="3">
        <v>-0.516164085846239</v>
      </c>
      <c r="N2015" s="3">
        <v>93.8112199465717</v>
      </c>
      <c r="O2015" s="3">
        <v>-0.281383316692364</v>
      </c>
      <c r="P2015" s="3">
        <v>92.188213796254</v>
      </c>
      <c r="Q2015" s="3">
        <v>0.429655361550413</v>
      </c>
      <c r="R2015" s="3">
        <v>87.0111057460164</v>
      </c>
      <c r="S2015" s="3">
        <v>3.42697507447371</v>
      </c>
      <c r="T2015" s="3">
        <v>7.57062146892655</v>
      </c>
      <c r="U2015" s="3">
        <v>10.7201939526586</v>
      </c>
      <c r="V2015" s="3">
        <v>3.56037151702786</v>
      </c>
      <c r="W2015" s="3">
        <v>22.03009291291</v>
      </c>
      <c r="X2015" s="3">
        <v>2.04962243797195</v>
      </c>
      <c r="Y2015" s="3"/>
      <c r="Z2015" s="3"/>
      <c r="AA2015" s="3">
        <v>0.150383612601427</v>
      </c>
      <c r="AB2015" s="3">
        <v>1.02145548068991</v>
      </c>
      <c r="AC2015" s="3">
        <v>-0.707996732322751</v>
      </c>
      <c r="AD2015" s="3">
        <v>9.67353177729897</v>
      </c>
      <c r="AE2015" s="5">
        <v>2</v>
      </c>
      <c r="AF2015" s="3">
        <v>0.563578038836203</v>
      </c>
      <c r="AG2015" s="3">
        <v>3.79982945331745</v>
      </c>
      <c r="AH2015" s="3">
        <v>6.20079393961848</v>
      </c>
      <c r="AI2015" s="3">
        <v>7.1294114307896</v>
      </c>
      <c r="AJ2015" s="3"/>
      <c r="AK2015" s="3"/>
      <c r="AL2015" s="3"/>
      <c r="AM2015" s="3"/>
      <c r="AN2015" s="5" t="s">
        <v>51</v>
      </c>
      <c r="AO2015" s="1"/>
      <c r="AP2015" s="1"/>
      <c r="AQ2015" s="1"/>
    </row>
    <row r="2016" spans="1:43">
      <c r="A2016" s="1" t="s">
        <v>5421</v>
      </c>
      <c r="B2016" s="1" t="s">
        <v>5422</v>
      </c>
      <c r="C2016" s="3">
        <v>3.45205479452055</v>
      </c>
      <c r="D2016" s="4">
        <v>42977</v>
      </c>
      <c r="E2016" s="3">
        <v>10.3033257405</v>
      </c>
      <c r="F2016" s="5" t="s">
        <v>3641</v>
      </c>
      <c r="G2016" s="5">
        <v>1261</v>
      </c>
      <c r="H2016" s="5" t="s">
        <v>45</v>
      </c>
      <c r="I2016" s="3">
        <v>0.730252026004091</v>
      </c>
      <c r="J2016" s="3">
        <v>55.8917197452229</v>
      </c>
      <c r="K2016" s="3">
        <v>-0.0618483831065521</v>
      </c>
      <c r="L2016" s="3">
        <v>89.5962732919255</v>
      </c>
      <c r="M2016" s="3">
        <v>-1.27433010386662</v>
      </c>
      <c r="N2016" s="3">
        <v>81.7460317460317</v>
      </c>
      <c r="O2016" s="3">
        <v>1.25324500939933</v>
      </c>
      <c r="P2016" s="3">
        <v>60.0993377483444</v>
      </c>
      <c r="Q2016" s="3">
        <v>2.4639913035601</v>
      </c>
      <c r="R2016" s="3">
        <v>51.3698630136986</v>
      </c>
      <c r="S2016" s="3">
        <v>8.08408982322026</v>
      </c>
      <c r="T2016" s="3">
        <v>48.9642184557439</v>
      </c>
      <c r="U2016" s="3">
        <v>18.7615774450243</v>
      </c>
      <c r="V2016" s="3">
        <v>47.3460721868365</v>
      </c>
      <c r="W2016" s="3">
        <v>28.6426725934153</v>
      </c>
      <c r="X2016" s="3">
        <v>25.5924170616114</v>
      </c>
      <c r="Y2016" s="3"/>
      <c r="Z2016" s="3"/>
      <c r="AA2016" s="3">
        <v>0.139978543014273</v>
      </c>
      <c r="AB2016" s="3">
        <v>0.411577832104181</v>
      </c>
      <c r="AC2016" s="3">
        <v>-2.56899843777119</v>
      </c>
      <c r="AD2016" s="3">
        <v>3.40267721711534</v>
      </c>
      <c r="AE2016" s="5">
        <v>1</v>
      </c>
      <c r="AF2016" s="3">
        <v>0.704665051529477</v>
      </c>
      <c r="AG2016" s="3">
        <v>7.64211804789505</v>
      </c>
      <c r="AH2016" s="3">
        <v>8.97887859283639</v>
      </c>
      <c r="AI2016" s="3">
        <v>8.28110458305835</v>
      </c>
      <c r="AJ2016" s="3"/>
      <c r="AK2016" s="3"/>
      <c r="AL2016" s="3"/>
      <c r="AM2016" s="3"/>
      <c r="AN2016" s="5" t="s">
        <v>46</v>
      </c>
      <c r="AO2016" s="1"/>
      <c r="AP2016" s="1"/>
      <c r="AQ2016" s="1"/>
    </row>
    <row r="2017" spans="1:43">
      <c r="A2017" s="1" t="s">
        <v>5423</v>
      </c>
      <c r="B2017" s="1" t="s">
        <v>5424</v>
      </c>
      <c r="C2017" s="3">
        <v>3.98356164383562</v>
      </c>
      <c r="D2017" s="4">
        <v>42783</v>
      </c>
      <c r="E2017" s="3">
        <v>30.2452849347</v>
      </c>
      <c r="F2017" s="5" t="s">
        <v>5425</v>
      </c>
      <c r="G2017" s="5">
        <v>1455</v>
      </c>
      <c r="H2017" s="5" t="s">
        <v>50</v>
      </c>
      <c r="I2017" s="3">
        <v>0.167478514484963</v>
      </c>
      <c r="J2017" s="3">
        <v>42.3849933005806</v>
      </c>
      <c r="K2017" s="3">
        <v>-0.089766606822257</v>
      </c>
      <c r="L2017" s="3">
        <v>90.1726427622842</v>
      </c>
      <c r="M2017" s="3">
        <v>-0.109692859992014</v>
      </c>
      <c r="N2017" s="3">
        <v>57.8806767586821</v>
      </c>
      <c r="O2017" s="3">
        <v>0.466657921696089</v>
      </c>
      <c r="P2017" s="3">
        <v>70.1690269529466</v>
      </c>
      <c r="Q2017" s="3">
        <v>1.05429872841564</v>
      </c>
      <c r="R2017" s="3">
        <v>57.9913085465958</v>
      </c>
      <c r="S2017" s="3">
        <v>1.90533669422389</v>
      </c>
      <c r="T2017" s="3">
        <v>49.8305084745763</v>
      </c>
      <c r="U2017" s="3">
        <v>7.82306876449583</v>
      </c>
      <c r="V2017" s="3">
        <v>18.8854489164087</v>
      </c>
      <c r="W2017" s="3">
        <v>15.1599721890346</v>
      </c>
      <c r="X2017" s="3">
        <v>28.5868392664509</v>
      </c>
      <c r="Y2017" s="3"/>
      <c r="Z2017" s="3"/>
      <c r="AA2017" s="3">
        <v>0.0295384628735381</v>
      </c>
      <c r="AB2017" s="3">
        <v>0.419742849102375</v>
      </c>
      <c r="AC2017" s="3">
        <v>-2.85270716087715</v>
      </c>
      <c r="AD2017" s="3">
        <v>1.68559956050685</v>
      </c>
      <c r="AE2017" s="5">
        <v>4</v>
      </c>
      <c r="AF2017" s="3">
        <v>0.396557878196824</v>
      </c>
      <c r="AG2017" s="3">
        <v>2.98867743596301</v>
      </c>
      <c r="AH2017" s="3">
        <v>3.98872689408625</v>
      </c>
      <c r="AI2017" s="3">
        <v>4.99367439372103</v>
      </c>
      <c r="AJ2017" s="3"/>
      <c r="AK2017" s="3"/>
      <c r="AL2017" s="3"/>
      <c r="AM2017" s="3">
        <v>0.1</v>
      </c>
      <c r="AN2017" s="5" t="s">
        <v>56</v>
      </c>
      <c r="AO2017" s="1"/>
      <c r="AP2017" s="1"/>
      <c r="AQ2017" s="1"/>
    </row>
    <row r="2018" spans="1:43">
      <c r="A2018" s="1" t="s">
        <v>5426</v>
      </c>
      <c r="B2018" s="1" t="s">
        <v>5427</v>
      </c>
      <c r="C2018" s="3">
        <v>4.12054794520548</v>
      </c>
      <c r="D2018" s="4">
        <v>42733</v>
      </c>
      <c r="E2018" s="3">
        <v>15.2676757917</v>
      </c>
      <c r="F2018" s="5" t="s">
        <v>3797</v>
      </c>
      <c r="G2018" s="5">
        <v>1505</v>
      </c>
      <c r="H2018" s="5" t="s">
        <v>50</v>
      </c>
      <c r="I2018" s="3">
        <v>0.225977598742376</v>
      </c>
      <c r="J2018" s="3">
        <v>31.9338990620813</v>
      </c>
      <c r="K2018" s="3">
        <v>0.00980392156862127</v>
      </c>
      <c r="L2018" s="3">
        <v>39.8406374501992</v>
      </c>
      <c r="M2018" s="3">
        <v>0.0784852349651608</v>
      </c>
      <c r="N2018" s="3">
        <v>23.7310774710597</v>
      </c>
      <c r="O2018" s="3">
        <v>0.551996057171016</v>
      </c>
      <c r="P2018" s="3">
        <v>64.2302421196894</v>
      </c>
      <c r="Q2018" s="3">
        <v>0.940035622402536</v>
      </c>
      <c r="R2018" s="3">
        <v>68.5176243360695</v>
      </c>
      <c r="S2018" s="3">
        <v>1.66645496750684</v>
      </c>
      <c r="T2018" s="3">
        <v>61.1299435028249</v>
      </c>
      <c r="U2018" s="3">
        <v>5.74887762256721</v>
      </c>
      <c r="V2018" s="3">
        <v>63.0804953560371</v>
      </c>
      <c r="W2018" s="3">
        <v>13.8473016131938</v>
      </c>
      <c r="X2018" s="3">
        <v>46.2783171521036</v>
      </c>
      <c r="Y2018" s="3"/>
      <c r="Z2018" s="3"/>
      <c r="AA2018" s="3">
        <v>0.0255286953962789</v>
      </c>
      <c r="AB2018" s="3">
        <v>0.689766039783547</v>
      </c>
      <c r="AC2018" s="3">
        <v>-1.3482552809704</v>
      </c>
      <c r="AD2018" s="3">
        <v>3.27052357281347</v>
      </c>
      <c r="AE2018" s="5">
        <v>4</v>
      </c>
      <c r="AF2018" s="3">
        <v>0.358934348075978</v>
      </c>
      <c r="AG2018" s="3">
        <v>2.24249737618762</v>
      </c>
      <c r="AH2018" s="3">
        <v>3.01843302343761</v>
      </c>
      <c r="AI2018" s="3">
        <v>4.52495593292492</v>
      </c>
      <c r="AJ2018" s="3">
        <v>3.90542395375295</v>
      </c>
      <c r="AK2018" s="3"/>
      <c r="AL2018" s="3"/>
      <c r="AM2018" s="3">
        <v>500</v>
      </c>
      <c r="AN2018" s="5" t="s">
        <v>51</v>
      </c>
      <c r="AO2018" s="1"/>
      <c r="AP2018" s="1"/>
      <c r="AQ2018" s="1"/>
    </row>
    <row r="2019" spans="1:43">
      <c r="A2019" s="1" t="s">
        <v>5428</v>
      </c>
      <c r="B2019" s="1" t="s">
        <v>5429</v>
      </c>
      <c r="C2019" s="3">
        <v>3.90684931506849</v>
      </c>
      <c r="D2019" s="4">
        <v>42811</v>
      </c>
      <c r="E2019" s="3">
        <v>10.1196113622</v>
      </c>
      <c r="F2019" s="5" t="s">
        <v>5430</v>
      </c>
      <c r="G2019" s="5">
        <v>413</v>
      </c>
      <c r="H2019" s="5" t="s">
        <v>50</v>
      </c>
      <c r="I2019" s="3">
        <v>0.169907494808384</v>
      </c>
      <c r="J2019" s="3">
        <v>41.5364001786512</v>
      </c>
      <c r="K2019" s="3">
        <v>0.0754432289701916</v>
      </c>
      <c r="L2019" s="3">
        <v>5.88756086764055</v>
      </c>
      <c r="M2019" s="3">
        <v>0.0188501413760582</v>
      </c>
      <c r="N2019" s="3">
        <v>32.546749777382</v>
      </c>
      <c r="O2019" s="3">
        <v>0.654462676657489</v>
      </c>
      <c r="P2019" s="3">
        <v>54.2713567839196</v>
      </c>
      <c r="Q2019" s="3">
        <v>0.740459464590852</v>
      </c>
      <c r="R2019" s="3">
        <v>79.671656204732</v>
      </c>
      <c r="S2019" s="3">
        <v>1.11481657932347</v>
      </c>
      <c r="T2019" s="3">
        <v>79.3220338983051</v>
      </c>
      <c r="U2019" s="3">
        <v>3.30996884735203</v>
      </c>
      <c r="V2019" s="3">
        <v>93.4984520123839</v>
      </c>
      <c r="W2019" s="3">
        <v>4.26409903713891</v>
      </c>
      <c r="X2019" s="3">
        <v>96.7637540453075</v>
      </c>
      <c r="Y2019" s="3"/>
      <c r="Z2019" s="3"/>
      <c r="AA2019" s="3">
        <v>-0.0189501656964809</v>
      </c>
      <c r="AB2019" s="3">
        <v>-0.00217324232364041</v>
      </c>
      <c r="AC2019" s="3">
        <v>-3.63769979790557</v>
      </c>
      <c r="AD2019" s="3">
        <v>0.384599011057213</v>
      </c>
      <c r="AE2019" s="5">
        <v>4</v>
      </c>
      <c r="AF2019" s="3">
        <v>0.113356813622789</v>
      </c>
      <c r="AG2019" s="3">
        <v>2.15875086383226</v>
      </c>
      <c r="AH2019" s="3">
        <v>1.71440186182723</v>
      </c>
      <c r="AI2019" s="3">
        <v>1.65848056627322</v>
      </c>
      <c r="AJ2019" s="3"/>
      <c r="AK2019" s="3"/>
      <c r="AL2019" s="3"/>
      <c r="AM2019" s="3"/>
      <c r="AN2019" s="5" t="s">
        <v>51</v>
      </c>
      <c r="AO2019" s="1"/>
      <c r="AP2019" s="1"/>
      <c r="AQ2019" s="1"/>
    </row>
    <row r="2020" spans="1:43">
      <c r="A2020" s="1" t="s">
        <v>5431</v>
      </c>
      <c r="B2020" s="1" t="s">
        <v>5432</v>
      </c>
      <c r="C2020" s="3">
        <v>3.95342465753425</v>
      </c>
      <c r="D2020" s="4">
        <v>42794</v>
      </c>
      <c r="E2020" s="3">
        <v>60.9539559165</v>
      </c>
      <c r="F2020" s="5" t="s">
        <v>1460</v>
      </c>
      <c r="G2020" s="5">
        <v>1399</v>
      </c>
      <c r="H2020" s="5" t="s">
        <v>50</v>
      </c>
      <c r="I2020" s="3">
        <v>0.00959785008159705</v>
      </c>
      <c r="J2020" s="3">
        <v>67.5748101831175</v>
      </c>
      <c r="K2020" s="3">
        <v>-0.019190174630581</v>
      </c>
      <c r="L2020" s="3">
        <v>63.4351482957061</v>
      </c>
      <c r="M2020" s="3">
        <v>-0.220243225126863</v>
      </c>
      <c r="N2020" s="3">
        <v>75.9572573463936</v>
      </c>
      <c r="O2020" s="3">
        <v>0.63743480780375</v>
      </c>
      <c r="P2020" s="3">
        <v>55.8702603928735</v>
      </c>
      <c r="Q2020" s="3">
        <v>1.0210452861804</v>
      </c>
      <c r="R2020" s="3">
        <v>60.9367455335587</v>
      </c>
      <c r="S2020" s="3">
        <v>2.31531356698783</v>
      </c>
      <c r="T2020" s="3">
        <v>29.774011299435</v>
      </c>
      <c r="U2020" s="3">
        <v>6.34451374919293</v>
      </c>
      <c r="V2020" s="3">
        <v>47.4458204334365</v>
      </c>
      <c r="W2020" s="3">
        <v>9.86218740829026</v>
      </c>
      <c r="X2020" s="3">
        <v>86.7313915857605</v>
      </c>
      <c r="Y2020" s="3"/>
      <c r="Z2020" s="3"/>
      <c r="AA2020" s="3">
        <v>0.0562417826162643</v>
      </c>
      <c r="AB2020" s="3">
        <v>0.259360350198441</v>
      </c>
      <c r="AC2020" s="3">
        <v>-2.2406871440575</v>
      </c>
      <c r="AD2020" s="3">
        <v>1.41875505436036</v>
      </c>
      <c r="AE2020" s="5">
        <v>4</v>
      </c>
      <c r="AF2020" s="3">
        <v>0.266020582398706</v>
      </c>
      <c r="AG2020" s="3">
        <v>2.81957999037794</v>
      </c>
      <c r="AH2020" s="3">
        <v>3.39548457633407</v>
      </c>
      <c r="AI2020" s="3">
        <v>3.29055102846503</v>
      </c>
      <c r="AJ2020" s="3"/>
      <c r="AK2020" s="3"/>
      <c r="AL2020" s="3"/>
      <c r="AM2020" s="3"/>
      <c r="AN2020" s="5" t="s">
        <v>51</v>
      </c>
      <c r="AO2020" s="1"/>
      <c r="AP2020" s="1"/>
      <c r="AQ2020" s="1"/>
    </row>
    <row r="2021" spans="1:43">
      <c r="A2021" s="1" t="s">
        <v>5433</v>
      </c>
      <c r="B2021" s="1" t="s">
        <v>5434</v>
      </c>
      <c r="C2021" s="3">
        <v>3.93424657534247</v>
      </c>
      <c r="D2021" s="4">
        <v>42801</v>
      </c>
      <c r="E2021" s="3">
        <v>0.0096324317</v>
      </c>
      <c r="F2021" s="5" t="s">
        <v>5435</v>
      </c>
      <c r="G2021" s="5">
        <v>252</v>
      </c>
      <c r="H2021" s="5" t="s">
        <v>50</v>
      </c>
      <c r="I2021" s="3">
        <v>-0.224719101123586</v>
      </c>
      <c r="J2021" s="3">
        <v>89.1022778025904</v>
      </c>
      <c r="K2021" s="3">
        <v>-0.048938044435731</v>
      </c>
      <c r="L2021" s="3">
        <v>79.6370075254537</v>
      </c>
      <c r="M2021" s="3">
        <v>-0.244212171534618</v>
      </c>
      <c r="N2021" s="3">
        <v>78.8512911843277</v>
      </c>
      <c r="O2021" s="3">
        <v>1.35980148883375</v>
      </c>
      <c r="P2021" s="3">
        <v>3.28917313841937</v>
      </c>
      <c r="Q2021" s="3">
        <v>1.66251899653972</v>
      </c>
      <c r="R2021" s="3">
        <v>8.25688073394496</v>
      </c>
      <c r="S2021" s="3">
        <v>3.50470014194539</v>
      </c>
      <c r="T2021" s="3">
        <v>6.66666666666667</v>
      </c>
      <c r="U2021" s="3">
        <v>8.57315317732636</v>
      </c>
      <c r="V2021" s="3">
        <v>14.0866873065015</v>
      </c>
      <c r="W2021" s="3">
        <v>16.3774073404686</v>
      </c>
      <c r="X2021" s="3">
        <v>19.2017259978425</v>
      </c>
      <c r="Y2021" s="3"/>
      <c r="Z2021" s="3"/>
      <c r="AA2021" s="3">
        <v>0.167545834275171</v>
      </c>
      <c r="AB2021" s="3">
        <v>1.01908592987963</v>
      </c>
      <c r="AC2021" s="3">
        <v>-1.06425731918194</v>
      </c>
      <c r="AD2021" s="3">
        <v>4.86338224482177</v>
      </c>
      <c r="AE2021" s="5">
        <v>2</v>
      </c>
      <c r="AF2021" s="3">
        <v>0.427068966316522</v>
      </c>
      <c r="AG2021" s="3">
        <v>4.05361890275622</v>
      </c>
      <c r="AH2021" s="3">
        <v>4.18960313127321</v>
      </c>
      <c r="AI2021" s="3">
        <v>5.26762575869895</v>
      </c>
      <c r="AJ2021" s="3"/>
      <c r="AK2021" s="3"/>
      <c r="AL2021" s="3"/>
      <c r="AM2021" s="3"/>
      <c r="AN2021" s="5" t="s">
        <v>46</v>
      </c>
      <c r="AO2021" s="1"/>
      <c r="AP2021" s="1"/>
      <c r="AQ2021" s="1"/>
    </row>
    <row r="2022" spans="1:43">
      <c r="A2022" s="1" t="s">
        <v>5436</v>
      </c>
      <c r="B2022" s="1" t="s">
        <v>5437</v>
      </c>
      <c r="C2022" s="3">
        <v>3.8986301369863</v>
      </c>
      <c r="D2022" s="4">
        <v>42814</v>
      </c>
      <c r="E2022" s="3">
        <v>20.0423159605</v>
      </c>
      <c r="F2022" s="5" t="s">
        <v>4340</v>
      </c>
      <c r="G2022" s="5">
        <v>953</v>
      </c>
      <c r="H2022" s="5" t="s">
        <v>50</v>
      </c>
      <c r="I2022" s="3">
        <v>-0.114920513311637</v>
      </c>
      <c r="J2022" s="3">
        <v>81.5989280928986</v>
      </c>
      <c r="K2022" s="3">
        <v>0</v>
      </c>
      <c r="L2022" s="3">
        <v>43.3820274457725</v>
      </c>
      <c r="M2022" s="3">
        <v>-0.315397113638557</v>
      </c>
      <c r="N2022" s="3">
        <v>86.0641139804096</v>
      </c>
      <c r="O2022" s="3">
        <v>0.735097811122491</v>
      </c>
      <c r="P2022" s="3">
        <v>41.662859753312</v>
      </c>
      <c r="Q2022" s="3">
        <v>1.13040208086367</v>
      </c>
      <c r="R2022" s="3">
        <v>49.2998551424433</v>
      </c>
      <c r="S2022" s="3">
        <v>1.79291338543965</v>
      </c>
      <c r="T2022" s="3">
        <v>54.8022598870056</v>
      </c>
      <c r="U2022" s="3">
        <v>5.30099869610358</v>
      </c>
      <c r="V2022" s="3">
        <v>73.9938080495356</v>
      </c>
      <c r="W2022" s="3">
        <v>13.5323478560311</v>
      </c>
      <c r="X2022" s="3">
        <v>51.7799352750809</v>
      </c>
      <c r="Y2022" s="3"/>
      <c r="Z2022" s="3"/>
      <c r="AA2022" s="3">
        <v>0.0227023119978874</v>
      </c>
      <c r="AB2022" s="3">
        <v>0.39613647610119</v>
      </c>
      <c r="AC2022" s="3">
        <v>-2.3829627544798</v>
      </c>
      <c r="AD2022" s="3">
        <v>1.81006013278314</v>
      </c>
      <c r="AE2022" s="5">
        <v>4</v>
      </c>
      <c r="AF2022" s="3">
        <v>0.360407428951127</v>
      </c>
      <c r="AG2022" s="3">
        <v>2.19863323217864</v>
      </c>
      <c r="AH2022" s="3">
        <v>2.81591023989431</v>
      </c>
      <c r="AI2022" s="3">
        <v>4.47204843817808</v>
      </c>
      <c r="AJ2022" s="3"/>
      <c r="AK2022" s="3"/>
      <c r="AL2022" s="3"/>
      <c r="AM2022" s="3"/>
      <c r="AN2022" s="5" t="s">
        <v>51</v>
      </c>
      <c r="AO2022" s="1"/>
      <c r="AP2022" s="1"/>
      <c r="AQ2022" s="1"/>
    </row>
    <row r="2023" spans="1:43">
      <c r="A2023" s="1" t="s">
        <v>5438</v>
      </c>
      <c r="B2023" s="1" t="s">
        <v>5439</v>
      </c>
      <c r="C2023" s="3">
        <v>4.14794520547945</v>
      </c>
      <c r="D2023" s="4">
        <v>42723</v>
      </c>
      <c r="E2023" s="3">
        <v>111.809872736</v>
      </c>
      <c r="F2023" s="5" t="s">
        <v>2832</v>
      </c>
      <c r="G2023" s="5">
        <v>545</v>
      </c>
      <c r="H2023" s="5" t="s">
        <v>64</v>
      </c>
      <c r="I2023" s="3">
        <v>0.287785365775438</v>
      </c>
      <c r="J2023" s="3">
        <v>24.7813411078717</v>
      </c>
      <c r="K2023" s="3">
        <v>0.0445327200429094</v>
      </c>
      <c r="L2023" s="3">
        <v>21.2827988338192</v>
      </c>
      <c r="M2023" s="3">
        <v>0.212029909657333</v>
      </c>
      <c r="N2023" s="3">
        <v>31.0495626822157</v>
      </c>
      <c r="O2023" s="3">
        <v>0.649384334707281</v>
      </c>
      <c r="P2023" s="3">
        <v>28.3625730994152</v>
      </c>
      <c r="Q2023" s="3">
        <v>1.21077705776235</v>
      </c>
      <c r="R2023" s="3">
        <v>26.0355029585799</v>
      </c>
      <c r="S2023" s="3">
        <v>2.27671922778632</v>
      </c>
      <c r="T2023" s="3">
        <v>17.8410794602699</v>
      </c>
      <c r="U2023" s="3">
        <v>5.03190452197919</v>
      </c>
      <c r="V2023" s="3">
        <v>18.5185185185185</v>
      </c>
      <c r="W2023" s="3">
        <v>8.83637154224446</v>
      </c>
      <c r="X2023" s="3">
        <v>21.141975308642</v>
      </c>
      <c r="Y2023" s="3"/>
      <c r="Z2023" s="3"/>
      <c r="AA2023" s="3">
        <v>0.377887477994397</v>
      </c>
      <c r="AB2023" s="3">
        <v>3.97819431792742</v>
      </c>
      <c r="AC2023" s="3">
        <v>0</v>
      </c>
      <c r="AD2023" s="3"/>
      <c r="AE2023" s="5"/>
      <c r="AF2023" s="3">
        <v>0.233959172166663</v>
      </c>
      <c r="AG2023" s="3">
        <v>1.6596170813634</v>
      </c>
      <c r="AH2023" s="3">
        <v>1.77789309357756</v>
      </c>
      <c r="AI2023" s="3">
        <v>2.10634461081709</v>
      </c>
      <c r="AJ2023" s="3">
        <v>2.37792237731524</v>
      </c>
      <c r="AK2023" s="3"/>
      <c r="AL2023" s="3"/>
      <c r="AM2023" s="3"/>
      <c r="AN2023" s="5" t="s">
        <v>46</v>
      </c>
      <c r="AO2023" s="1"/>
      <c r="AP2023" s="1"/>
      <c r="AQ2023" s="1"/>
    </row>
    <row r="2024" spans="1:43">
      <c r="A2024" s="1" t="s">
        <v>5440</v>
      </c>
      <c r="B2024" s="1" t="s">
        <v>5441</v>
      </c>
      <c r="C2024" s="3">
        <v>3.53150684931507</v>
      </c>
      <c r="D2024" s="4">
        <v>42948</v>
      </c>
      <c r="E2024" s="3">
        <v>1.5669695984</v>
      </c>
      <c r="F2024" s="5" t="s">
        <v>5442</v>
      </c>
      <c r="G2024" s="5">
        <v>470</v>
      </c>
      <c r="H2024" s="5" t="s">
        <v>191</v>
      </c>
      <c r="I2024" s="3">
        <v>24.5283917682927</v>
      </c>
      <c r="J2024" s="3">
        <v>1.08499095840868</v>
      </c>
      <c r="K2024" s="3">
        <v>5.08522270461489</v>
      </c>
      <c r="L2024" s="3">
        <v>4.96575342465753</v>
      </c>
      <c r="M2024" s="3">
        <v>19.6001281054124</v>
      </c>
      <c r="N2024" s="3">
        <v>0.36036036036036</v>
      </c>
      <c r="O2024" s="3">
        <v>37.8163222269085</v>
      </c>
      <c r="P2024" s="3">
        <v>1.14285714285714</v>
      </c>
      <c r="Q2024" s="3">
        <v>28.5454366640441</v>
      </c>
      <c r="R2024" s="3">
        <v>32.4947589098532</v>
      </c>
      <c r="S2024" s="3">
        <v>98.3534410805069</v>
      </c>
      <c r="T2024" s="3">
        <v>15.1960784313725</v>
      </c>
      <c r="U2024" s="3">
        <v>204.496214327315</v>
      </c>
      <c r="V2024" s="3">
        <v>20.5278592375367</v>
      </c>
      <c r="W2024" s="3">
        <v>159.258157294456</v>
      </c>
      <c r="X2024" s="3">
        <v>25.7950530035336</v>
      </c>
      <c r="Y2024" s="3"/>
      <c r="Z2024" s="3"/>
      <c r="AA2024" s="3">
        <v>0.280127357993481</v>
      </c>
      <c r="AB2024" s="3">
        <v>0.316931986798291</v>
      </c>
      <c r="AC2024" s="3">
        <v>-18.1612140323216</v>
      </c>
      <c r="AD2024" s="3">
        <v>2.0536331892265</v>
      </c>
      <c r="AE2024" s="5">
        <v>5</v>
      </c>
      <c r="AF2024" s="3">
        <v>2.76238779040558</v>
      </c>
      <c r="AG2024" s="3">
        <v>109.949176681579</v>
      </c>
      <c r="AH2024" s="3">
        <v>76.1469890155068</v>
      </c>
      <c r="AI2024" s="3">
        <v>39.1494849597019</v>
      </c>
      <c r="AJ2024" s="3"/>
      <c r="AK2024" s="3"/>
      <c r="AL2024" s="3"/>
      <c r="AM2024" s="3"/>
      <c r="AN2024" s="5" t="s">
        <v>46</v>
      </c>
      <c r="AO2024" s="1"/>
      <c r="AP2024" s="1"/>
      <c r="AQ2024" s="1"/>
    </row>
    <row r="2025" spans="1:43">
      <c r="A2025" s="1" t="s">
        <v>5443</v>
      </c>
      <c r="B2025" s="1" t="s">
        <v>5444</v>
      </c>
      <c r="C2025" s="3">
        <v>3.91232876712329</v>
      </c>
      <c r="D2025" s="4">
        <v>42809</v>
      </c>
      <c r="E2025" s="3">
        <v>62.5991788837</v>
      </c>
      <c r="F2025" s="5" t="s">
        <v>5445</v>
      </c>
      <c r="G2025" s="5">
        <v>1158</v>
      </c>
      <c r="H2025" s="5" t="s">
        <v>50</v>
      </c>
      <c r="I2025" s="3">
        <v>0.149898598007209</v>
      </c>
      <c r="J2025" s="3">
        <v>45.3327378293881</v>
      </c>
      <c r="K2025" s="3">
        <v>-0.0440024641380094</v>
      </c>
      <c r="L2025" s="3">
        <v>77.9991146525011</v>
      </c>
      <c r="M2025" s="3">
        <v>-0.0879662209711638</v>
      </c>
      <c r="N2025" s="3">
        <v>52.3152270703473</v>
      </c>
      <c r="O2025" s="3">
        <v>0.264830508474552</v>
      </c>
      <c r="P2025" s="3">
        <v>79.8994974874372</v>
      </c>
      <c r="Q2025" s="3">
        <v>0.807668412177137</v>
      </c>
      <c r="R2025" s="3">
        <v>76.7262192177692</v>
      </c>
      <c r="S2025" s="3">
        <v>1.28410914927768</v>
      </c>
      <c r="T2025" s="3">
        <v>74.3502824858757</v>
      </c>
      <c r="U2025" s="3">
        <v>6.62497408710472</v>
      </c>
      <c r="V2025" s="3">
        <v>38.6222910216718</v>
      </c>
      <c r="W2025" s="3">
        <v>16.9844138416778</v>
      </c>
      <c r="X2025" s="3">
        <v>15.6418554476807</v>
      </c>
      <c r="Y2025" s="3"/>
      <c r="Z2025" s="3"/>
      <c r="AA2025" s="3">
        <v>-0.0108640785282475</v>
      </c>
      <c r="AB2025" s="3">
        <v>0.499337894554136</v>
      </c>
      <c r="AC2025" s="3">
        <v>-2.77801968126796</v>
      </c>
      <c r="AD2025" s="3">
        <v>1.92874818806034</v>
      </c>
      <c r="AE2025" s="5">
        <v>3</v>
      </c>
      <c r="AF2025" s="3">
        <v>0.442612113463852</v>
      </c>
      <c r="AG2025" s="3">
        <v>2.3512155428526</v>
      </c>
      <c r="AH2025" s="3">
        <v>3.32385197256151</v>
      </c>
      <c r="AI2025" s="3">
        <v>5.51378695951048</v>
      </c>
      <c r="AJ2025" s="3"/>
      <c r="AK2025" s="3"/>
      <c r="AL2025" s="3"/>
      <c r="AM2025" s="3">
        <v>1000</v>
      </c>
      <c r="AN2025" s="5" t="s">
        <v>56</v>
      </c>
      <c r="AO2025" s="1"/>
      <c r="AP2025" s="1"/>
      <c r="AQ2025" s="1"/>
    </row>
    <row r="2026" spans="1:43">
      <c r="A2026" s="1" t="s">
        <v>5446</v>
      </c>
      <c r="B2026" s="1" t="s">
        <v>5447</v>
      </c>
      <c r="C2026" s="3">
        <v>3.23835616438356</v>
      </c>
      <c r="D2026" s="4">
        <v>43055</v>
      </c>
      <c r="E2026" s="3">
        <v>2.4058098157</v>
      </c>
      <c r="F2026" s="5" t="s">
        <v>3391</v>
      </c>
      <c r="G2026" s="5">
        <v>1183</v>
      </c>
      <c r="H2026" s="5" t="s">
        <v>93</v>
      </c>
      <c r="I2026" s="3">
        <v>-2.40923818227132</v>
      </c>
      <c r="J2026" s="3">
        <v>97.5</v>
      </c>
      <c r="K2026" s="3">
        <v>-0.0595541943168218</v>
      </c>
      <c r="L2026" s="3">
        <v>95.3419226957384</v>
      </c>
      <c r="M2026" s="3">
        <v>-2.86919133454605</v>
      </c>
      <c r="N2026" s="3">
        <v>94.7105788423154</v>
      </c>
      <c r="O2026" s="3">
        <v>-0.339356918639179</v>
      </c>
      <c r="P2026" s="3">
        <v>96.1267605633803</v>
      </c>
      <c r="Q2026" s="3">
        <v>-10.4922279792746</v>
      </c>
      <c r="R2026" s="3">
        <v>98.968008255934</v>
      </c>
      <c r="S2026" s="3">
        <v>6.68422486604306</v>
      </c>
      <c r="T2026" s="3">
        <v>96.5590259396506</v>
      </c>
      <c r="U2026" s="3">
        <v>45.672123015873</v>
      </c>
      <c r="V2026" s="3">
        <v>69.2691029900332</v>
      </c>
      <c r="W2026" s="3">
        <v>18.5129136400323</v>
      </c>
      <c r="X2026" s="3">
        <v>94.1947565543071</v>
      </c>
      <c r="Y2026" s="3"/>
      <c r="Z2026" s="3"/>
      <c r="AA2026" s="3">
        <v>0.0257050610501967</v>
      </c>
      <c r="AB2026" s="3">
        <v>0.0492033065532433</v>
      </c>
      <c r="AC2026" s="3">
        <v>-26.0048835462059</v>
      </c>
      <c r="AD2026" s="3">
        <v>0.223578991626088</v>
      </c>
      <c r="AE2026" s="5">
        <v>6</v>
      </c>
      <c r="AF2026" s="3">
        <v>0.562470418580457</v>
      </c>
      <c r="AG2026" s="3">
        <v>25.5734534054265</v>
      </c>
      <c r="AH2026" s="3">
        <v>22.3614095293371</v>
      </c>
      <c r="AI2026" s="3">
        <v>7.41183931313221</v>
      </c>
      <c r="AJ2026" s="3"/>
      <c r="AK2026" s="3"/>
      <c r="AL2026" s="3"/>
      <c r="AM2026" s="3"/>
      <c r="AN2026" s="5" t="s">
        <v>46</v>
      </c>
      <c r="AO2026" s="1"/>
      <c r="AP2026" s="1"/>
      <c r="AQ2026" s="1"/>
    </row>
    <row r="2027" spans="1:43">
      <c r="A2027" s="1" t="s">
        <v>5448</v>
      </c>
      <c r="B2027" s="1" t="s">
        <v>5449</v>
      </c>
      <c r="C2027" s="3">
        <v>3.98630136986301</v>
      </c>
      <c r="D2027" s="4">
        <v>42782</v>
      </c>
      <c r="E2027" s="3">
        <v>0.1058264186</v>
      </c>
      <c r="F2027" s="5" t="s">
        <v>4526</v>
      </c>
      <c r="G2027" s="5">
        <v>950</v>
      </c>
      <c r="H2027" s="5" t="s">
        <v>50</v>
      </c>
      <c r="I2027" s="3">
        <v>-0.00939231708463262</v>
      </c>
      <c r="J2027" s="3">
        <v>70.567217507816</v>
      </c>
      <c r="K2027" s="3">
        <v>-0.0750891683874652</v>
      </c>
      <c r="L2027" s="3">
        <v>86.6755201416556</v>
      </c>
      <c r="M2027" s="3">
        <v>-0.103218541803519</v>
      </c>
      <c r="N2027" s="3">
        <v>56.366874443455</v>
      </c>
      <c r="O2027" s="3">
        <v>0.871707409512991</v>
      </c>
      <c r="P2027" s="3">
        <v>18.7756966651439</v>
      </c>
      <c r="Q2027" s="3">
        <v>0.74761048547363</v>
      </c>
      <c r="R2027" s="3">
        <v>79.333655239015</v>
      </c>
      <c r="S2027" s="3">
        <v>0.976951531822043</v>
      </c>
      <c r="T2027" s="3">
        <v>81.864406779661</v>
      </c>
      <c r="U2027" s="3">
        <v>5.26003767349712</v>
      </c>
      <c r="V2027" s="3">
        <v>75.0773993808049</v>
      </c>
      <c r="W2027" s="3">
        <v>10.8919293325001</v>
      </c>
      <c r="X2027" s="3">
        <v>80.2588996763754</v>
      </c>
      <c r="Y2027" s="3"/>
      <c r="Z2027" s="3"/>
      <c r="AA2027" s="3">
        <v>-0.0596333339870044</v>
      </c>
      <c r="AB2027" s="3">
        <v>0.224904604954873</v>
      </c>
      <c r="AC2027" s="3">
        <v>-1.92103484892365</v>
      </c>
      <c r="AD2027" s="3">
        <v>1.82181188391497</v>
      </c>
      <c r="AE2027" s="5">
        <v>4</v>
      </c>
      <c r="AF2027" s="3">
        <v>0.286023690071306</v>
      </c>
      <c r="AG2027" s="3">
        <v>1.06010790966757</v>
      </c>
      <c r="AH2027" s="3">
        <v>1.88495326681171</v>
      </c>
      <c r="AI2027" s="3">
        <v>3.66269199862306</v>
      </c>
      <c r="AJ2027" s="3"/>
      <c r="AK2027" s="3"/>
      <c r="AL2027" s="3"/>
      <c r="AM2027" s="3"/>
      <c r="AN2027" s="5" t="s">
        <v>51</v>
      </c>
      <c r="AO2027" s="1"/>
      <c r="AP2027" s="1"/>
      <c r="AQ2027" s="1"/>
    </row>
    <row r="2028" spans="1:43">
      <c r="A2028" s="1" t="s">
        <v>5450</v>
      </c>
      <c r="B2028" s="1" t="s">
        <v>5451</v>
      </c>
      <c r="C2028" s="3">
        <v>3.98630136986301</v>
      </c>
      <c r="D2028" s="4">
        <v>42782</v>
      </c>
      <c r="E2028" s="3">
        <v>4.6700488804</v>
      </c>
      <c r="F2028" s="5" t="s">
        <v>67</v>
      </c>
      <c r="G2028" s="5">
        <v>402</v>
      </c>
      <c r="H2028" s="5" t="s">
        <v>93</v>
      </c>
      <c r="I2028" s="3">
        <v>1.02087261850576</v>
      </c>
      <c r="J2028" s="3">
        <v>88.7</v>
      </c>
      <c r="K2028" s="3">
        <v>0.0321936771618133</v>
      </c>
      <c r="L2028" s="3">
        <v>93.4093161546085</v>
      </c>
      <c r="M2028" s="3">
        <v>0.82419365305992</v>
      </c>
      <c r="N2028" s="3">
        <v>76.0479041916168</v>
      </c>
      <c r="O2028" s="3">
        <v>2.21052631578948</v>
      </c>
      <c r="P2028" s="3">
        <v>89.5372233400402</v>
      </c>
      <c r="Q2028" s="3">
        <v>4.38054286482129</v>
      </c>
      <c r="R2028" s="3">
        <v>85.8101135190918</v>
      </c>
      <c r="S2028" s="3">
        <v>14.4625359168939</v>
      </c>
      <c r="T2028" s="3">
        <v>87.718369507676</v>
      </c>
      <c r="U2028" s="3">
        <v>20.1360965047943</v>
      </c>
      <c r="V2028" s="3">
        <v>93.4662236987818</v>
      </c>
      <c r="W2028" s="3">
        <v>21.9466248037677</v>
      </c>
      <c r="X2028" s="3">
        <v>91.8851435705368</v>
      </c>
      <c r="Y2028" s="3"/>
      <c r="Z2028" s="3"/>
      <c r="AA2028" s="3">
        <v>0.278813485731195</v>
      </c>
      <c r="AB2028" s="3">
        <v>0.239332586238307</v>
      </c>
      <c r="AC2028" s="3">
        <v>-5.0773947506169</v>
      </c>
      <c r="AD2028" s="3">
        <v>1.34409607528875</v>
      </c>
      <c r="AE2028" s="5">
        <v>2</v>
      </c>
      <c r="AF2028" s="3">
        <v>0.567421352628615</v>
      </c>
      <c r="AG2028" s="3">
        <v>12.5696368370182</v>
      </c>
      <c r="AH2028" s="3">
        <v>9.70249390694453</v>
      </c>
      <c r="AI2028" s="3">
        <v>7.16306438567389</v>
      </c>
      <c r="AJ2028" s="3"/>
      <c r="AK2028" s="3"/>
      <c r="AL2028" s="3"/>
      <c r="AM2028" s="3">
        <v>5</v>
      </c>
      <c r="AN2028" s="5" t="s">
        <v>56</v>
      </c>
      <c r="AO2028" s="1"/>
      <c r="AP2028" s="1"/>
      <c r="AQ2028" s="1"/>
    </row>
    <row r="2029" spans="1:43">
      <c r="A2029" s="1" t="s">
        <v>5452</v>
      </c>
      <c r="B2029" s="1" t="s">
        <v>5453</v>
      </c>
      <c r="C2029" s="3">
        <v>3.93150684931507</v>
      </c>
      <c r="D2029" s="4">
        <v>42802</v>
      </c>
      <c r="E2029" s="3">
        <v>5.2079925834</v>
      </c>
      <c r="F2029" s="5" t="s">
        <v>67</v>
      </c>
      <c r="G2029" s="5">
        <v>402</v>
      </c>
      <c r="H2029" s="5" t="s">
        <v>93</v>
      </c>
      <c r="I2029" s="3">
        <v>1.00641181722262</v>
      </c>
      <c r="J2029" s="3">
        <v>88.9</v>
      </c>
      <c r="K2029" s="3">
        <v>0.0562791445569968</v>
      </c>
      <c r="L2029" s="3">
        <v>92.9137760158573</v>
      </c>
      <c r="M2029" s="3">
        <v>0.883592736705562</v>
      </c>
      <c r="N2029" s="3">
        <v>75</v>
      </c>
      <c r="O2029" s="3">
        <v>1.89685196143561</v>
      </c>
      <c r="P2029" s="3">
        <v>90.6438631790744</v>
      </c>
      <c r="Q2029" s="3">
        <v>3.46862110698421</v>
      </c>
      <c r="R2029" s="3">
        <v>88.8028895768834</v>
      </c>
      <c r="S2029" s="3">
        <v>14.9670910836453</v>
      </c>
      <c r="T2029" s="3">
        <v>86.7125463208047</v>
      </c>
      <c r="U2029" s="3">
        <v>22.072032382996</v>
      </c>
      <c r="V2029" s="3">
        <v>92.4141749723145</v>
      </c>
      <c r="W2029" s="3">
        <v>25.5779583990148</v>
      </c>
      <c r="X2029" s="3">
        <v>87.8901373283396</v>
      </c>
      <c r="Y2029" s="3"/>
      <c r="Z2029" s="3"/>
      <c r="AA2029" s="3">
        <v>0.290998704048686</v>
      </c>
      <c r="AB2029" s="3">
        <v>0.293068019566467</v>
      </c>
      <c r="AC2029" s="3">
        <v>-5.11567001309472</v>
      </c>
      <c r="AD2029" s="3">
        <v>1.53891289734786</v>
      </c>
      <c r="AE2029" s="5">
        <v>2</v>
      </c>
      <c r="AF2029" s="3">
        <v>0.613104518892294</v>
      </c>
      <c r="AG2029" s="3">
        <v>13.7220101349776</v>
      </c>
      <c r="AH2029" s="3">
        <v>10.5857568296854</v>
      </c>
      <c r="AI2029" s="3">
        <v>7.70810219556375</v>
      </c>
      <c r="AJ2029" s="3"/>
      <c r="AK2029" s="3"/>
      <c r="AL2029" s="3"/>
      <c r="AM2029" s="3">
        <v>5</v>
      </c>
      <c r="AN2029" s="5" t="s">
        <v>56</v>
      </c>
      <c r="AO2029" s="1"/>
      <c r="AP2029" s="1"/>
      <c r="AQ2029" s="1"/>
    </row>
    <row r="2030" spans="1:43">
      <c r="A2030" s="1" t="s">
        <v>5454</v>
      </c>
      <c r="B2030" s="1" t="s">
        <v>5455</v>
      </c>
      <c r="C2030" s="3">
        <v>3.7013698630137</v>
      </c>
      <c r="D2030" s="4">
        <v>42886</v>
      </c>
      <c r="E2030" s="3">
        <v>3.3330177712</v>
      </c>
      <c r="F2030" s="5" t="s">
        <v>5456</v>
      </c>
      <c r="G2030" s="5">
        <v>280</v>
      </c>
      <c r="H2030" s="5" t="s">
        <v>93</v>
      </c>
      <c r="I2030" s="3">
        <v>8.69356058002886</v>
      </c>
      <c r="J2030" s="3">
        <v>35.9</v>
      </c>
      <c r="K2030" s="3">
        <v>2.27625452664253</v>
      </c>
      <c r="L2030" s="3">
        <v>39.4449950445986</v>
      </c>
      <c r="M2030" s="3">
        <v>6.2332079527136</v>
      </c>
      <c r="N2030" s="3">
        <v>22.3053892215569</v>
      </c>
      <c r="O2030" s="3">
        <v>12.8746788467028</v>
      </c>
      <c r="P2030" s="3">
        <v>43.3601609657948</v>
      </c>
      <c r="Q2030" s="3">
        <v>23.1104538024441</v>
      </c>
      <c r="R2030" s="3">
        <v>30.9597523219814</v>
      </c>
      <c r="S2030" s="3">
        <v>52.8706746568722</v>
      </c>
      <c r="T2030" s="3">
        <v>39.5976707252515</v>
      </c>
      <c r="U2030" s="3">
        <v>84.1567679964729</v>
      </c>
      <c r="V2030" s="3">
        <v>47.5636766334441</v>
      </c>
      <c r="W2030" s="3">
        <v>78.8507487498159</v>
      </c>
      <c r="X2030" s="3">
        <v>41.0112359550562</v>
      </c>
      <c r="Y2030" s="3"/>
      <c r="Z2030" s="3"/>
      <c r="AA2030" s="3">
        <v>0.37068086759377</v>
      </c>
      <c r="AB2030" s="3">
        <v>0.361791959911868</v>
      </c>
      <c r="AC2030" s="3">
        <v>-12.1517027863777</v>
      </c>
      <c r="AD2030" s="3">
        <v>1.75627397405359</v>
      </c>
      <c r="AE2030" s="5">
        <v>3</v>
      </c>
      <c r="AF2030" s="3">
        <v>1.49854134412366</v>
      </c>
      <c r="AG2030" s="3">
        <v>46.3035817730213</v>
      </c>
      <c r="AH2030" s="3">
        <v>34.4566737075073</v>
      </c>
      <c r="AI2030" s="3">
        <v>19.5605844021806</v>
      </c>
      <c r="AJ2030" s="3"/>
      <c r="AK2030" s="3"/>
      <c r="AL2030" s="3"/>
      <c r="AM2030" s="3">
        <v>5</v>
      </c>
      <c r="AN2030" s="5" t="s">
        <v>56</v>
      </c>
      <c r="AO2030" s="1"/>
      <c r="AP2030" s="1"/>
      <c r="AQ2030" s="1"/>
    </row>
    <row r="2031" spans="1:43">
      <c r="A2031" s="1" t="s">
        <v>5457</v>
      </c>
      <c r="B2031" s="1" t="s">
        <v>5458</v>
      </c>
      <c r="C2031" s="3">
        <v>4.06027397260274</v>
      </c>
      <c r="D2031" s="4">
        <v>42755</v>
      </c>
      <c r="E2031" s="3">
        <v>45.5393613792</v>
      </c>
      <c r="F2031" s="5" t="s">
        <v>5459</v>
      </c>
      <c r="G2031" s="5">
        <v>15</v>
      </c>
      <c r="H2031" s="5" t="s">
        <v>50</v>
      </c>
      <c r="I2031" s="3">
        <v>0.230691150687458</v>
      </c>
      <c r="J2031" s="3">
        <v>31.1746315319339</v>
      </c>
      <c r="K2031" s="3">
        <v>0.00920725531719906</v>
      </c>
      <c r="L2031" s="3">
        <v>42.5409473218238</v>
      </c>
      <c r="M2031" s="3">
        <v>0</v>
      </c>
      <c r="N2031" s="3">
        <v>34.1495992876224</v>
      </c>
      <c r="O2031" s="3">
        <v>0.807424593967527</v>
      </c>
      <c r="P2031" s="3">
        <v>28.9629968021928</v>
      </c>
      <c r="Q2031" s="3">
        <v>1.34353424146295</v>
      </c>
      <c r="R2031" s="3">
        <v>22.5494929985514</v>
      </c>
      <c r="S2031" s="3">
        <v>2.23058823529412</v>
      </c>
      <c r="T2031" s="3">
        <v>33.3898305084746</v>
      </c>
      <c r="U2031" s="3">
        <v>6.41192148490512</v>
      </c>
      <c r="V2031" s="3">
        <v>45.5108359133127</v>
      </c>
      <c r="W2031" s="3">
        <v>12.0625993361621</v>
      </c>
      <c r="X2031" s="3">
        <v>69.2556634304207</v>
      </c>
      <c r="Y2031" s="3"/>
      <c r="Z2031" s="3"/>
      <c r="AA2031" s="3">
        <v>0.0834355339019133</v>
      </c>
      <c r="AB2031" s="3">
        <v>0.554037092974963</v>
      </c>
      <c r="AC2031" s="3">
        <v>-1.50355133290286</v>
      </c>
      <c r="AD2031" s="3">
        <v>2.56861051176197</v>
      </c>
      <c r="AE2031" s="5">
        <v>3</v>
      </c>
      <c r="AF2031" s="3">
        <v>0.31762203022802</v>
      </c>
      <c r="AG2031" s="3">
        <v>2.75996177016589</v>
      </c>
      <c r="AH2031" s="3">
        <v>3.34724272839937</v>
      </c>
      <c r="AI2031" s="3">
        <v>3.99989679295361</v>
      </c>
      <c r="AJ2031" s="3"/>
      <c r="AK2031" s="3"/>
      <c r="AL2031" s="3"/>
      <c r="AM2031" s="3">
        <v>1</v>
      </c>
      <c r="AN2031" s="5" t="s">
        <v>56</v>
      </c>
      <c r="AO2031" s="1"/>
      <c r="AP2031" s="1"/>
      <c r="AQ2031" s="1"/>
    </row>
    <row r="2032" spans="1:43">
      <c r="A2032" s="1" t="s">
        <v>5460</v>
      </c>
      <c r="B2032" s="1" t="s">
        <v>5461</v>
      </c>
      <c r="C2032" s="3">
        <v>4.0027397260274</v>
      </c>
      <c r="D2032" s="4">
        <v>42776</v>
      </c>
      <c r="E2032" s="3">
        <v>120.3620488214</v>
      </c>
      <c r="F2032" s="5" t="s">
        <v>4234</v>
      </c>
      <c r="G2032" s="5">
        <v>1462</v>
      </c>
      <c r="H2032" s="5" t="s">
        <v>64</v>
      </c>
      <c r="I2032" s="3">
        <v>0.285428219602337</v>
      </c>
      <c r="J2032" s="3">
        <v>27.4052478134111</v>
      </c>
      <c r="K2032" s="3">
        <v>0.0405704098936358</v>
      </c>
      <c r="L2032" s="3">
        <v>53.3527696793003</v>
      </c>
      <c r="M2032" s="3">
        <v>0.2142292504014</v>
      </c>
      <c r="N2032" s="3">
        <v>26.6763848396501</v>
      </c>
      <c r="O2032" s="3">
        <v>0.638051199229821</v>
      </c>
      <c r="P2032" s="3">
        <v>35.8187134502924</v>
      </c>
      <c r="Q2032" s="3">
        <v>1.16154965550389</v>
      </c>
      <c r="R2032" s="3">
        <v>40.6804733727811</v>
      </c>
      <c r="S2032" s="3">
        <v>2.22940576542821</v>
      </c>
      <c r="T2032" s="3">
        <v>22.7886056971514</v>
      </c>
      <c r="U2032" s="3">
        <v>4.79547320468009</v>
      </c>
      <c r="V2032" s="3">
        <v>35.4938271604938</v>
      </c>
      <c r="W2032" s="3">
        <v>8.45191535255382</v>
      </c>
      <c r="X2032" s="3">
        <v>40.8950617283951</v>
      </c>
      <c r="Y2032" s="3"/>
      <c r="Z2032" s="3"/>
      <c r="AA2032" s="3">
        <v>0.31456487094156</v>
      </c>
      <c r="AB2032" s="3">
        <v>3.14312802011221</v>
      </c>
      <c r="AC2032" s="3">
        <v>0</v>
      </c>
      <c r="AD2032" s="3"/>
      <c r="AE2032" s="5"/>
      <c r="AF2032" s="3">
        <v>0.2243460402761</v>
      </c>
      <c r="AG2032" s="3">
        <v>1.64338796785544</v>
      </c>
      <c r="AH2032" s="3">
        <v>1.71928172295437</v>
      </c>
      <c r="AI2032" s="3">
        <v>2.03795112033143</v>
      </c>
      <c r="AJ2032" s="3"/>
      <c r="AK2032" s="3"/>
      <c r="AL2032" s="3"/>
      <c r="AM2032" s="3"/>
      <c r="AN2032" s="5" t="s">
        <v>46</v>
      </c>
      <c r="AO2032" s="1"/>
      <c r="AP2032" s="1"/>
      <c r="AQ2032" s="1"/>
    </row>
    <row r="2033" spans="1:43">
      <c r="A2033" s="1" t="s">
        <v>5462</v>
      </c>
      <c r="B2033" s="1" t="s">
        <v>5463</v>
      </c>
      <c r="C2033" s="3">
        <v>4.13972602739726</v>
      </c>
      <c r="D2033" s="4">
        <v>42726</v>
      </c>
      <c r="E2033" s="3">
        <v>9.5508537997</v>
      </c>
      <c r="F2033" s="5" t="s">
        <v>3446</v>
      </c>
      <c r="G2033" s="5">
        <v>1512</v>
      </c>
      <c r="H2033" s="5" t="s">
        <v>50</v>
      </c>
      <c r="I2033" s="3">
        <v>0.102948058025272</v>
      </c>
      <c r="J2033" s="3">
        <v>53.1040643144261</v>
      </c>
      <c r="K2033" s="3">
        <v>-0.0280400037386629</v>
      </c>
      <c r="L2033" s="3">
        <v>68.21602478973</v>
      </c>
      <c r="M2033" s="3">
        <v>-0.121393220655505</v>
      </c>
      <c r="N2033" s="3">
        <v>60.0178094390027</v>
      </c>
      <c r="O2033" s="3">
        <v>0.677710843373505</v>
      </c>
      <c r="P2033" s="3">
        <v>50.6624029237095</v>
      </c>
      <c r="Q2033" s="3">
        <v>1.04865375531414</v>
      </c>
      <c r="R2033" s="3">
        <v>58.7155963302752</v>
      </c>
      <c r="S2033" s="3">
        <v>2.1487919014421</v>
      </c>
      <c r="T2033" s="3">
        <v>37.4576271186441</v>
      </c>
      <c r="U2033" s="3">
        <v>6.93512899745569</v>
      </c>
      <c r="V2033" s="3">
        <v>32.0433436532508</v>
      </c>
      <c r="W2033" s="3">
        <v>13.5731663753964</v>
      </c>
      <c r="X2033" s="3">
        <v>50.3775620280475</v>
      </c>
      <c r="Y2033" s="3"/>
      <c r="Z2033" s="3"/>
      <c r="AA2033" s="3">
        <v>0.0583621998868589</v>
      </c>
      <c r="AB2033" s="3">
        <v>0.495362389492087</v>
      </c>
      <c r="AC2033" s="3">
        <v>-1.97374546131645</v>
      </c>
      <c r="AD2033" s="3">
        <v>2.19166199606039</v>
      </c>
      <c r="AE2033" s="5">
        <v>4</v>
      </c>
      <c r="AF2033" s="3">
        <v>0.356124049861071</v>
      </c>
      <c r="AG2033" s="3">
        <v>2.87372885842221</v>
      </c>
      <c r="AH2033" s="3">
        <v>3.58406219211396</v>
      </c>
      <c r="AI2033" s="3">
        <v>4.49172321153215</v>
      </c>
      <c r="AJ2033" s="3">
        <v>3.9936017874119</v>
      </c>
      <c r="AK2033" s="3"/>
      <c r="AL2033" s="3"/>
      <c r="AM2033" s="3">
        <v>100</v>
      </c>
      <c r="AN2033" s="5" t="s">
        <v>56</v>
      </c>
      <c r="AO2033" s="1"/>
      <c r="AP2033" s="1"/>
      <c r="AQ2033" s="1"/>
    </row>
    <row r="2034" spans="1:43">
      <c r="A2034" s="1" t="s">
        <v>5464</v>
      </c>
      <c r="B2034" s="1" t="s">
        <v>5465</v>
      </c>
      <c r="C2034" s="3">
        <v>4.14246575342466</v>
      </c>
      <c r="D2034" s="4">
        <v>42725</v>
      </c>
      <c r="E2034" s="3">
        <v>0.571355824</v>
      </c>
      <c r="F2034" s="5" t="s">
        <v>359</v>
      </c>
      <c r="G2034" s="5">
        <v>717</v>
      </c>
      <c r="H2034" s="5" t="s">
        <v>64</v>
      </c>
      <c r="I2034" s="3">
        <v>0.229361744375497</v>
      </c>
      <c r="J2034" s="3">
        <v>88.4839650145773</v>
      </c>
      <c r="K2034" s="3">
        <v>0.0335563553523185</v>
      </c>
      <c r="L2034" s="3">
        <v>89.3586005830904</v>
      </c>
      <c r="M2034" s="3">
        <v>0.172027321009843</v>
      </c>
      <c r="N2034" s="3">
        <v>86.734693877551</v>
      </c>
      <c r="O2034" s="3">
        <v>0.464075133614715</v>
      </c>
      <c r="P2034" s="3">
        <v>95.4678362573099</v>
      </c>
      <c r="Q2034" s="3">
        <v>0.931474709229476</v>
      </c>
      <c r="R2034" s="3">
        <v>93.3431952662722</v>
      </c>
      <c r="S2034" s="3">
        <v>1.65698077027293</v>
      </c>
      <c r="T2034" s="3">
        <v>92.9535232383808</v>
      </c>
      <c r="U2034" s="3">
        <v>3.94774919812077</v>
      </c>
      <c r="V2034" s="3">
        <v>89.8148148148148</v>
      </c>
      <c r="W2034" s="3">
        <v>7.12573096153246</v>
      </c>
      <c r="X2034" s="3">
        <v>89.3518518518518</v>
      </c>
      <c r="Y2034" s="3"/>
      <c r="Z2034" s="3"/>
      <c r="AA2034" s="3">
        <v>-0.824699883243017</v>
      </c>
      <c r="AB2034" s="3">
        <v>0.553392876291559</v>
      </c>
      <c r="AC2034" s="3">
        <v>0</v>
      </c>
      <c r="AD2034" s="3"/>
      <c r="AE2034" s="5"/>
      <c r="AF2034" s="3">
        <v>0.18886392952158</v>
      </c>
      <c r="AG2034" s="3">
        <v>1.22312604236818</v>
      </c>
      <c r="AH2034" s="3">
        <v>1.39099818827795</v>
      </c>
      <c r="AI2034" s="3">
        <v>1.72849698393966</v>
      </c>
      <c r="AJ2034" s="3">
        <v>2.10742782909863</v>
      </c>
      <c r="AK2034" s="3"/>
      <c r="AL2034" s="3"/>
      <c r="AM2034" s="3">
        <v>500</v>
      </c>
      <c r="AN2034" s="5" t="s">
        <v>56</v>
      </c>
      <c r="AO2034" s="1"/>
      <c r="AP2034" s="1"/>
      <c r="AQ2034" s="1"/>
    </row>
    <row r="2035" spans="1:43">
      <c r="A2035" s="1" t="s">
        <v>5466</v>
      </c>
      <c r="B2035" s="1" t="s">
        <v>5467</v>
      </c>
      <c r="C2035" s="3">
        <v>3.98630136986301</v>
      </c>
      <c r="D2035" s="4">
        <v>42782</v>
      </c>
      <c r="E2035" s="3">
        <v>2.065220006</v>
      </c>
      <c r="F2035" s="5" t="s">
        <v>5459</v>
      </c>
      <c r="G2035" s="5">
        <v>15</v>
      </c>
      <c r="H2035" s="5" t="s">
        <v>50</v>
      </c>
      <c r="I2035" s="3">
        <v>0.0107054104489796</v>
      </c>
      <c r="J2035" s="3">
        <v>66.5475658776239</v>
      </c>
      <c r="K2035" s="3">
        <v>0.029988004798085</v>
      </c>
      <c r="L2035" s="3">
        <v>24.4798583444002</v>
      </c>
      <c r="M2035" s="3">
        <v>-0.10767380289936</v>
      </c>
      <c r="N2035" s="3">
        <v>57.1237756010686</v>
      </c>
      <c r="O2035" s="3">
        <v>0.907573035692141</v>
      </c>
      <c r="P2035" s="3">
        <v>14.6642302421197</v>
      </c>
      <c r="Q2035" s="3">
        <v>1.12622994003252</v>
      </c>
      <c r="R2035" s="3">
        <v>50.0241429261227</v>
      </c>
      <c r="S2035" s="3">
        <v>0.740440742374179</v>
      </c>
      <c r="T2035" s="3">
        <v>87.1186440677966</v>
      </c>
      <c r="U2035" s="3">
        <v>4.94141531804994</v>
      </c>
      <c r="V2035" s="3">
        <v>80.8049535603715</v>
      </c>
      <c r="W2035" s="3">
        <v>5.12916459503285</v>
      </c>
      <c r="X2035" s="3">
        <v>96.3322545846818</v>
      </c>
      <c r="Y2035" s="3"/>
      <c r="Z2035" s="3"/>
      <c r="AA2035" s="3">
        <v>-0.0520837361753129</v>
      </c>
      <c r="AB2035" s="3">
        <v>0.0185267888385809</v>
      </c>
      <c r="AC2035" s="3">
        <v>-4.54500930551473</v>
      </c>
      <c r="AD2035" s="3">
        <v>0.369241207689281</v>
      </c>
      <c r="AE2035" s="5">
        <v>5</v>
      </c>
      <c r="AF2035" s="3">
        <v>0.136179085777975</v>
      </c>
      <c r="AG2035" s="3">
        <v>1.81898727387471</v>
      </c>
      <c r="AH2035" s="3">
        <v>2.61772265663442</v>
      </c>
      <c r="AI2035" s="3">
        <v>1.83767467929532</v>
      </c>
      <c r="AJ2035" s="3"/>
      <c r="AK2035" s="3"/>
      <c r="AL2035" s="3"/>
      <c r="AM2035" s="3">
        <v>5</v>
      </c>
      <c r="AN2035" s="5" t="s">
        <v>56</v>
      </c>
      <c r="AO2035" s="1"/>
      <c r="AP2035" s="1"/>
      <c r="AQ2035" s="1"/>
    </row>
    <row r="2036" spans="1:43">
      <c r="A2036" s="1" t="s">
        <v>5468</v>
      </c>
      <c r="B2036" s="1" t="s">
        <v>5469</v>
      </c>
      <c r="C2036" s="3">
        <v>3.89041095890411</v>
      </c>
      <c r="D2036" s="4">
        <v>42817</v>
      </c>
      <c r="E2036" s="3">
        <v>3.917317732</v>
      </c>
      <c r="F2036" s="5" t="s">
        <v>1601</v>
      </c>
      <c r="G2036" s="5">
        <v>15</v>
      </c>
      <c r="H2036" s="5" t="s">
        <v>45</v>
      </c>
      <c r="I2036" s="3">
        <v>0.151623260792008</v>
      </c>
      <c r="J2036" s="3">
        <v>68.6305732484076</v>
      </c>
      <c r="K2036" s="3">
        <v>-0.0178078532632924</v>
      </c>
      <c r="L2036" s="3">
        <v>86.3354037267081</v>
      </c>
      <c r="M2036" s="3">
        <v>-0.106752068321343</v>
      </c>
      <c r="N2036" s="3">
        <v>52.8571428571429</v>
      </c>
      <c r="O2036" s="3">
        <v>1.01655271680461</v>
      </c>
      <c r="P2036" s="3">
        <v>64.2384105960265</v>
      </c>
      <c r="Q2036" s="3">
        <v>1.53720951261416</v>
      </c>
      <c r="R2036" s="3">
        <v>62.8424657534247</v>
      </c>
      <c r="S2036" s="3">
        <v>3.55035042419772</v>
      </c>
      <c r="T2036" s="3">
        <v>77.5894538606403</v>
      </c>
      <c r="U2036" s="3">
        <v>9.95317028191488</v>
      </c>
      <c r="V2036" s="3">
        <v>80.8917197452229</v>
      </c>
      <c r="W2036" s="3">
        <v>13.2069727844927</v>
      </c>
      <c r="X2036" s="3">
        <v>80.8056872037915</v>
      </c>
      <c r="Y2036" s="3"/>
      <c r="Z2036" s="3"/>
      <c r="AA2036" s="3">
        <v>0.165990285953359</v>
      </c>
      <c r="AB2036" s="3">
        <v>0.327290258726038</v>
      </c>
      <c r="AC2036" s="3">
        <v>-1.41683196372909</v>
      </c>
      <c r="AD2036" s="3">
        <v>2.97405837246152</v>
      </c>
      <c r="AE2036" s="5">
        <v>3</v>
      </c>
      <c r="AF2036" s="3">
        <v>0.335148877627377</v>
      </c>
      <c r="AG2036" s="3">
        <v>4.41213815594108</v>
      </c>
      <c r="AH2036" s="3">
        <v>4.87857331705372</v>
      </c>
      <c r="AI2036" s="3">
        <v>4.16424926119505</v>
      </c>
      <c r="AJ2036" s="3"/>
      <c r="AK2036" s="3"/>
      <c r="AL2036" s="3"/>
      <c r="AM2036" s="3"/>
      <c r="AN2036" s="5" t="s">
        <v>51</v>
      </c>
      <c r="AO2036" s="1"/>
      <c r="AP2036" s="1"/>
      <c r="AQ2036" s="1"/>
    </row>
    <row r="2037" spans="1:43">
      <c r="A2037" s="1" t="s">
        <v>5470</v>
      </c>
      <c r="B2037" s="1" t="s">
        <v>5471</v>
      </c>
      <c r="C2037" s="3">
        <v>3.90958904109589</v>
      </c>
      <c r="D2037" s="4">
        <v>42810</v>
      </c>
      <c r="E2037" s="3">
        <v>25.5877525178</v>
      </c>
      <c r="F2037" s="5" t="s">
        <v>204</v>
      </c>
      <c r="G2037" s="5">
        <v>68</v>
      </c>
      <c r="H2037" s="5" t="s">
        <v>50</v>
      </c>
      <c r="I2037" s="3">
        <v>0.125325363925553</v>
      </c>
      <c r="J2037" s="3">
        <v>49.4417150513622</v>
      </c>
      <c r="K2037" s="3">
        <v>0.0192604006163351</v>
      </c>
      <c r="L2037" s="3">
        <v>35.0597609561753</v>
      </c>
      <c r="M2037" s="3">
        <v>-0.0288766965059232</v>
      </c>
      <c r="N2037" s="3">
        <v>41.5850400712378</v>
      </c>
      <c r="O2037" s="3">
        <v>0.668799069496932</v>
      </c>
      <c r="P2037" s="3">
        <v>52.1699406121517</v>
      </c>
      <c r="Q2037" s="3">
        <v>1.09013042631884</v>
      </c>
      <c r="R2037" s="3">
        <v>54.0318686624819</v>
      </c>
      <c r="S2037" s="3">
        <v>2.02383302482715</v>
      </c>
      <c r="T2037" s="3">
        <v>42.9943502824859</v>
      </c>
      <c r="U2037" s="3">
        <v>5.57240067265099</v>
      </c>
      <c r="V2037" s="3">
        <v>67.9566563467492</v>
      </c>
      <c r="W2037" s="3">
        <v>12.9913212129241</v>
      </c>
      <c r="X2037" s="3">
        <v>58.6839266450917</v>
      </c>
      <c r="Y2037" s="3"/>
      <c r="Z2037" s="3"/>
      <c r="AA2037" s="3">
        <v>0.0656331434894318</v>
      </c>
      <c r="AB2037" s="3">
        <v>0.609489475276135</v>
      </c>
      <c r="AC2037" s="3">
        <v>-1.35800675920167</v>
      </c>
      <c r="AD2037" s="3">
        <v>3.05421618583874</v>
      </c>
      <c r="AE2037" s="5">
        <v>3</v>
      </c>
      <c r="AF2037" s="3">
        <v>0.336719942720612</v>
      </c>
      <c r="AG2037" s="3">
        <v>2.61825955854977</v>
      </c>
      <c r="AH2037" s="3">
        <v>2.92455903836775</v>
      </c>
      <c r="AI2037" s="3">
        <v>4.31390367616657</v>
      </c>
      <c r="AJ2037" s="3"/>
      <c r="AK2037" s="3"/>
      <c r="AL2037" s="3"/>
      <c r="AM2037" s="3">
        <v>1</v>
      </c>
      <c r="AN2037" s="5" t="s">
        <v>56</v>
      </c>
      <c r="AO2037" s="1"/>
      <c r="AP2037" s="1"/>
      <c r="AQ2037" s="1"/>
    </row>
    <row r="2038" spans="1:43">
      <c r="A2038" s="1" t="s">
        <v>5472</v>
      </c>
      <c r="B2038" s="1" t="s">
        <v>5473</v>
      </c>
      <c r="C2038" s="3">
        <v>3.93150684931507</v>
      </c>
      <c r="D2038" s="4">
        <v>42802</v>
      </c>
      <c r="E2038" s="3">
        <v>70.3040250678</v>
      </c>
      <c r="F2038" s="5" t="s">
        <v>270</v>
      </c>
      <c r="G2038" s="5">
        <v>1436</v>
      </c>
      <c r="H2038" s="5" t="s">
        <v>60</v>
      </c>
      <c r="I2038" s="3">
        <v>-6.7601638827608</v>
      </c>
      <c r="J2038" s="3">
        <v>96.3293650793651</v>
      </c>
      <c r="K2038" s="3">
        <v>-0.0928661882650993</v>
      </c>
      <c r="L2038" s="3">
        <v>89.0699904122723</v>
      </c>
      <c r="M2038" s="3">
        <v>-7.49628703197062</v>
      </c>
      <c r="N2038" s="3">
        <v>95.4500494559842</v>
      </c>
      <c r="O2038" s="3">
        <v>-6.01969504447269</v>
      </c>
      <c r="P2038" s="3">
        <v>91.4807302231237</v>
      </c>
      <c r="Q2038" s="3">
        <v>-9.45677123182861</v>
      </c>
      <c r="R2038" s="3">
        <v>90.5759162303665</v>
      </c>
      <c r="S2038" s="3">
        <v>23.8513867085296</v>
      </c>
      <c r="T2038" s="3">
        <v>68.9613526570048</v>
      </c>
      <c r="U2038" s="3">
        <v>49.0052883404684</v>
      </c>
      <c r="V2038" s="3">
        <v>69.6095076400679</v>
      </c>
      <c r="W2038" s="3">
        <v>36.6039478240794</v>
      </c>
      <c r="X2038" s="3">
        <v>59.7727272727273</v>
      </c>
      <c r="Y2038" s="3"/>
      <c r="Z2038" s="3"/>
      <c r="AA2038" s="3">
        <v>0.0960118946689025</v>
      </c>
      <c r="AB2038" s="3">
        <v>0.0967812099582166</v>
      </c>
      <c r="AC2038" s="3">
        <v>-32.3726977248104</v>
      </c>
      <c r="AD2038" s="3">
        <v>0.337812300305059</v>
      </c>
      <c r="AE2038" s="5">
        <v>4</v>
      </c>
      <c r="AF2038" s="3">
        <v>1.17614627460413</v>
      </c>
      <c r="AG2038" s="3">
        <v>14.6216127809548</v>
      </c>
      <c r="AH2038" s="3">
        <v>26.8055960762221</v>
      </c>
      <c r="AI2038" s="3">
        <v>12.6453545437501</v>
      </c>
      <c r="AJ2038" s="3"/>
      <c r="AK2038" s="3"/>
      <c r="AL2038" s="3"/>
      <c r="AM2038" s="3"/>
      <c r="AN2038" s="5" t="s">
        <v>46</v>
      </c>
      <c r="AO2038" s="1"/>
      <c r="AP2038" s="1"/>
      <c r="AQ2038" s="1"/>
    </row>
    <row r="2039" spans="1:43">
      <c r="A2039" s="1" t="s">
        <v>5474</v>
      </c>
      <c r="B2039" s="1" t="s">
        <v>5475</v>
      </c>
      <c r="C2039" s="3">
        <v>4.06027397260274</v>
      </c>
      <c r="D2039" s="4">
        <v>42755</v>
      </c>
      <c r="E2039" s="3">
        <v>0.4761737376</v>
      </c>
      <c r="F2039" s="5" t="s">
        <v>5476</v>
      </c>
      <c r="G2039" s="5">
        <v>1479</v>
      </c>
      <c r="H2039" s="5" t="s">
        <v>64</v>
      </c>
      <c r="I2039" s="3">
        <v>0.175087585079446</v>
      </c>
      <c r="J2039" s="3">
        <v>97.5218658892128</v>
      </c>
      <c r="K2039" s="3">
        <v>0.0254165139082821</v>
      </c>
      <c r="L2039" s="3">
        <v>97.3760932944606</v>
      </c>
      <c r="M2039" s="3">
        <v>0.132365717886674</v>
      </c>
      <c r="N2039" s="3">
        <v>96.9387755102041</v>
      </c>
      <c r="O2039" s="3">
        <v>0.334198903813129</v>
      </c>
      <c r="P2039" s="3">
        <v>98.0994152046784</v>
      </c>
      <c r="Q2039" s="3">
        <v>0.684182828115068</v>
      </c>
      <c r="R2039" s="3">
        <v>97.9289940828402</v>
      </c>
      <c r="S2039" s="3">
        <v>1.33599747243152</v>
      </c>
      <c r="T2039" s="3">
        <v>97.4512743628186</v>
      </c>
      <c r="U2039" s="3">
        <v>3.63875298701719</v>
      </c>
      <c r="V2039" s="3">
        <v>95.0617283950617</v>
      </c>
      <c r="W2039" s="3">
        <v>6.84813665521868</v>
      </c>
      <c r="X2039" s="3">
        <v>92.7469135802469</v>
      </c>
      <c r="Y2039" s="3"/>
      <c r="Z2039" s="3"/>
      <c r="AA2039" s="3">
        <v>-0.837048809155261</v>
      </c>
      <c r="AB2039" s="3">
        <v>0.198000539325717</v>
      </c>
      <c r="AC2039" s="3">
        <v>0</v>
      </c>
      <c r="AD2039" s="3"/>
      <c r="AE2039" s="5"/>
      <c r="AF2039" s="3">
        <v>0.182526440211199</v>
      </c>
      <c r="AG2039" s="3">
        <v>0.994069287645583</v>
      </c>
      <c r="AH2039" s="3">
        <v>1.27880272660013</v>
      </c>
      <c r="AI2039" s="3">
        <v>1.64723770522637</v>
      </c>
      <c r="AJ2039" s="3"/>
      <c r="AK2039" s="3"/>
      <c r="AL2039" s="3"/>
      <c r="AM2039" s="3"/>
      <c r="AN2039" s="5" t="s">
        <v>206</v>
      </c>
      <c r="AO2039" s="1"/>
      <c r="AP2039" s="1"/>
      <c r="AQ2039" s="1"/>
    </row>
    <row r="2040" spans="1:43">
      <c r="A2040" s="1" t="s">
        <v>5477</v>
      </c>
      <c r="B2040" s="1" t="s">
        <v>5478</v>
      </c>
      <c r="C2040" s="3">
        <v>3.89041095890411</v>
      </c>
      <c r="D2040" s="4">
        <v>42817</v>
      </c>
      <c r="E2040" s="3">
        <v>25.3608284661</v>
      </c>
      <c r="F2040" s="5" t="s">
        <v>5479</v>
      </c>
      <c r="G2040" s="5">
        <v>883</v>
      </c>
      <c r="H2040" s="5" t="s">
        <v>191</v>
      </c>
      <c r="I2040" s="3">
        <v>15.704989154013</v>
      </c>
      <c r="J2040" s="3">
        <v>16.2748643761302</v>
      </c>
      <c r="K2040" s="3">
        <v>4.42988409731648</v>
      </c>
      <c r="L2040" s="3">
        <v>12.1575342465753</v>
      </c>
      <c r="M2040" s="3">
        <v>12.6964899430954</v>
      </c>
      <c r="N2040" s="3">
        <v>6.30630630630631</v>
      </c>
      <c r="O2040" s="3">
        <v>25.8929414356295</v>
      </c>
      <c r="P2040" s="3">
        <v>20.7619047619048</v>
      </c>
      <c r="Q2040" s="3">
        <v>22.0446017267153</v>
      </c>
      <c r="R2040" s="3">
        <v>50.104821802935</v>
      </c>
      <c r="S2040" s="3">
        <v>106.36025998143</v>
      </c>
      <c r="T2040" s="3">
        <v>10.5392156862745</v>
      </c>
      <c r="U2040" s="3">
        <v>279.194312796209</v>
      </c>
      <c r="V2040" s="3">
        <v>2.05278592375367</v>
      </c>
      <c r="W2040" s="3">
        <v>278.154835050572</v>
      </c>
      <c r="X2040" s="3">
        <v>0.706713780918728</v>
      </c>
      <c r="Y2040" s="3"/>
      <c r="Z2040" s="3"/>
      <c r="AA2040" s="3">
        <v>0.338041814408038</v>
      </c>
      <c r="AB2040" s="3">
        <v>0.42936604409444</v>
      </c>
      <c r="AC2040" s="3">
        <v>-28.9554195804196</v>
      </c>
      <c r="AD2040" s="3">
        <v>1.92261773427419</v>
      </c>
      <c r="AE2040" s="5">
        <v>5</v>
      </c>
      <c r="AF2040" s="3">
        <v>3.70100808889115</v>
      </c>
      <c r="AG2040" s="3">
        <v>118.468782277064</v>
      </c>
      <c r="AH2040" s="3">
        <v>98.8111189052895</v>
      </c>
      <c r="AI2040" s="3">
        <v>54.9073127324177</v>
      </c>
      <c r="AJ2040" s="3"/>
      <c r="AK2040" s="3"/>
      <c r="AL2040" s="3"/>
      <c r="AM2040" s="3"/>
      <c r="AN2040" s="5" t="s">
        <v>46</v>
      </c>
      <c r="AO2040" s="1"/>
      <c r="AP2040" s="1"/>
      <c r="AQ2040" s="1"/>
    </row>
    <row r="2041" spans="1:43">
      <c r="A2041" s="1" t="s">
        <v>5480</v>
      </c>
      <c r="B2041" s="1" t="s">
        <v>5481</v>
      </c>
      <c r="C2041" s="3">
        <v>4.05205479452055</v>
      </c>
      <c r="D2041" s="4">
        <v>42758</v>
      </c>
      <c r="E2041" s="3">
        <v>2.4920986702</v>
      </c>
      <c r="F2041" s="5" t="s">
        <v>5482</v>
      </c>
      <c r="G2041" s="5">
        <v>596</v>
      </c>
      <c r="H2041" s="5" t="s">
        <v>55</v>
      </c>
      <c r="I2041" s="3">
        <v>16.5711078144421</v>
      </c>
      <c r="J2041" s="3">
        <v>11.4942528735632</v>
      </c>
      <c r="K2041" s="3">
        <v>5.32149972831009</v>
      </c>
      <c r="L2041" s="3">
        <v>4.85875706214689</v>
      </c>
      <c r="M2041" s="3">
        <v>10.7538760428174</v>
      </c>
      <c r="N2041" s="3">
        <v>9.45541591861161</v>
      </c>
      <c r="O2041" s="3">
        <v>25.1625123767704</v>
      </c>
      <c r="P2041" s="3">
        <v>21.1258278145695</v>
      </c>
      <c r="Q2041" s="3">
        <v>29.6846424907445</v>
      </c>
      <c r="R2041" s="3">
        <v>32.7743902439024</v>
      </c>
      <c r="S2041" s="3">
        <v>92.5685521261094</v>
      </c>
      <c r="T2041" s="3">
        <v>15.0390625</v>
      </c>
      <c r="U2041" s="3">
        <v>177.741688956821</v>
      </c>
      <c r="V2041" s="3">
        <v>25.8807588075881</v>
      </c>
      <c r="W2041" s="3">
        <v>158.78059635069</v>
      </c>
      <c r="X2041" s="3">
        <v>17.5292153589316</v>
      </c>
      <c r="Y2041" s="3"/>
      <c r="Z2041" s="3"/>
      <c r="AA2041" s="3">
        <v>0.376089188614053</v>
      </c>
      <c r="AB2041" s="3">
        <v>0.356612245903198</v>
      </c>
      <c r="AC2041" s="3">
        <v>-20.1061767927867</v>
      </c>
      <c r="AD2041" s="3">
        <v>1.8507880866906</v>
      </c>
      <c r="AE2041" s="5">
        <v>3</v>
      </c>
      <c r="AF2041" s="3">
        <v>2.53775093762119</v>
      </c>
      <c r="AG2041" s="3">
        <v>84.208224294119</v>
      </c>
      <c r="AH2041" s="3">
        <v>70.8023248299456</v>
      </c>
      <c r="AI2041" s="3">
        <v>36.4707071440564</v>
      </c>
      <c r="AJ2041" s="3"/>
      <c r="AK2041" s="3"/>
      <c r="AL2041" s="3"/>
      <c r="AM2041" s="3"/>
      <c r="AN2041" s="5" t="s">
        <v>46</v>
      </c>
      <c r="AO2041" s="1"/>
      <c r="AP2041" s="1"/>
      <c r="AQ2041" s="1"/>
    </row>
    <row r="2042" spans="1:43">
      <c r="A2042" s="1" t="s">
        <v>5483</v>
      </c>
      <c r="B2042" s="1" t="s">
        <v>5484</v>
      </c>
      <c r="C2042" s="3">
        <v>4.15616438356164</v>
      </c>
      <c r="D2042" s="4">
        <v>42720</v>
      </c>
      <c r="E2042" s="3">
        <v>0.5307991631</v>
      </c>
      <c r="F2042" s="5" t="s">
        <v>5485</v>
      </c>
      <c r="G2042" s="5">
        <v>1518</v>
      </c>
      <c r="H2042" s="5" t="s">
        <v>64</v>
      </c>
      <c r="I2042" s="3">
        <v>0.17354454787556</v>
      </c>
      <c r="J2042" s="3">
        <v>97.667638483965</v>
      </c>
      <c r="K2042" s="3">
        <v>0.0115685299384263</v>
      </c>
      <c r="L2042" s="3">
        <v>98.6880466472303</v>
      </c>
      <c r="M2042" s="3">
        <v>0.114293250483421</v>
      </c>
      <c r="N2042" s="3">
        <v>97.9591836734694</v>
      </c>
      <c r="O2042" s="3">
        <v>0.376798414112506</v>
      </c>
      <c r="P2042" s="3">
        <v>97.6608187134503</v>
      </c>
      <c r="Q2042" s="3">
        <v>0.748509179362392</v>
      </c>
      <c r="R2042" s="3">
        <v>97.4852071005917</v>
      </c>
      <c r="S2042" s="3">
        <v>1.50720287702764</v>
      </c>
      <c r="T2042" s="3">
        <v>95.8020989505247</v>
      </c>
      <c r="U2042" s="3">
        <v>3.83753448527169</v>
      </c>
      <c r="V2042" s="3">
        <v>92.5925925925926</v>
      </c>
      <c r="W2042" s="3">
        <v>7.46396626416732</v>
      </c>
      <c r="X2042" s="3">
        <v>83.0246913580247</v>
      </c>
      <c r="Y2042" s="3"/>
      <c r="Z2042" s="3"/>
      <c r="AA2042" s="3">
        <v>-0.885284104210207</v>
      </c>
      <c r="AB2042" s="3">
        <v>0.734317306989369</v>
      </c>
      <c r="AC2042" s="3">
        <v>0</v>
      </c>
      <c r="AD2042" s="3"/>
      <c r="AE2042" s="5"/>
      <c r="AF2042" s="3">
        <v>0.199049243617988</v>
      </c>
      <c r="AG2042" s="3">
        <v>1.1418306319718</v>
      </c>
      <c r="AH2042" s="3">
        <v>1.3772863063134</v>
      </c>
      <c r="AI2042" s="3">
        <v>1.81673775707292</v>
      </c>
      <c r="AJ2042" s="3">
        <v>2.02196993550752</v>
      </c>
      <c r="AK2042" s="3"/>
      <c r="AL2042" s="3"/>
      <c r="AM2042" s="3"/>
      <c r="AN2042" s="5" t="s">
        <v>46</v>
      </c>
      <c r="AO2042" s="1"/>
      <c r="AP2042" s="1"/>
      <c r="AQ2042" s="1"/>
    </row>
    <row r="2043" spans="1:43">
      <c r="A2043" s="1" t="s">
        <v>5486</v>
      </c>
      <c r="B2043" s="1" t="s">
        <v>5487</v>
      </c>
      <c r="C2043" s="3">
        <v>4.06575342465753</v>
      </c>
      <c r="D2043" s="4">
        <v>42753</v>
      </c>
      <c r="E2043" s="3">
        <v>5.1938887834</v>
      </c>
      <c r="F2043" s="5" t="s">
        <v>4518</v>
      </c>
      <c r="G2043" s="5">
        <v>721</v>
      </c>
      <c r="H2043" s="5" t="s">
        <v>50</v>
      </c>
      <c r="I2043" s="3">
        <v>0.0961353585848874</v>
      </c>
      <c r="J2043" s="3">
        <v>55.0245645377401</v>
      </c>
      <c r="K2043" s="3">
        <v>0.0288212124123317</v>
      </c>
      <c r="L2043" s="3">
        <v>29.2607348384241</v>
      </c>
      <c r="M2043" s="3">
        <v>-0.0384024577573039</v>
      </c>
      <c r="N2043" s="3">
        <v>43.5886019590383</v>
      </c>
      <c r="O2043" s="3">
        <v>0.774293457220305</v>
      </c>
      <c r="P2043" s="3">
        <v>35.2215623572407</v>
      </c>
      <c r="Q2043" s="3">
        <v>1.17578466621321</v>
      </c>
      <c r="R2043" s="3">
        <v>43.6504104297441</v>
      </c>
      <c r="S2043" s="3">
        <v>1.92254911630375</v>
      </c>
      <c r="T2043" s="3">
        <v>48.8135593220339</v>
      </c>
      <c r="U2043" s="3">
        <v>5.85518843266717</v>
      </c>
      <c r="V2043" s="3">
        <v>59.8297213622291</v>
      </c>
      <c r="W2043" s="3">
        <v>14.3573448214458</v>
      </c>
      <c r="X2043" s="3">
        <v>39.9137001078749</v>
      </c>
      <c r="Y2043" s="3"/>
      <c r="Z2043" s="3"/>
      <c r="AA2043" s="3">
        <v>0.0464948363030393</v>
      </c>
      <c r="AB2043" s="3">
        <v>0.616668205552239</v>
      </c>
      <c r="AC2043" s="3">
        <v>-1.58182341098648</v>
      </c>
      <c r="AD2043" s="3">
        <v>2.88584980090809</v>
      </c>
      <c r="AE2043" s="5">
        <v>4</v>
      </c>
      <c r="AF2043" s="3">
        <v>0.37033651954494</v>
      </c>
      <c r="AG2043" s="3">
        <v>2.49214472342594</v>
      </c>
      <c r="AH2043" s="3">
        <v>3.05739360077613</v>
      </c>
      <c r="AI2043" s="3">
        <v>4.68557186113245</v>
      </c>
      <c r="AJ2043" s="3"/>
      <c r="AK2043" s="3"/>
      <c r="AL2043" s="3"/>
      <c r="AM2043" s="3"/>
      <c r="AN2043" s="5" t="s">
        <v>46</v>
      </c>
      <c r="AO2043" s="1"/>
      <c r="AP2043" s="1"/>
      <c r="AQ2043" s="1"/>
    </row>
    <row r="2044" spans="1:43">
      <c r="A2044" s="1" t="s">
        <v>5488</v>
      </c>
      <c r="B2044" s="1" t="s">
        <v>5489</v>
      </c>
      <c r="C2044" s="3">
        <v>3.94794520547945</v>
      </c>
      <c r="D2044" s="4">
        <v>42796</v>
      </c>
      <c r="E2044" s="3">
        <v>6.8888042323</v>
      </c>
      <c r="F2044" s="5" t="s">
        <v>5490</v>
      </c>
      <c r="G2044" s="5">
        <v>1140</v>
      </c>
      <c r="H2044" s="5" t="s">
        <v>226</v>
      </c>
      <c r="I2044" s="3">
        <v>3.84085993314544</v>
      </c>
      <c r="J2044" s="3">
        <v>16.927453769559</v>
      </c>
      <c r="K2044" s="3">
        <v>1.23969582720941</v>
      </c>
      <c r="L2044" s="3">
        <v>16.1375661375661</v>
      </c>
      <c r="M2044" s="3">
        <v>2.17994195420832</v>
      </c>
      <c r="N2044" s="3">
        <v>13.9633286318759</v>
      </c>
      <c r="O2044" s="3">
        <v>6.98224052940779</v>
      </c>
      <c r="P2044" s="3">
        <v>17.2955974842767</v>
      </c>
      <c r="Q2044" s="3">
        <v>10.4195706718706</v>
      </c>
      <c r="R2044" s="3">
        <v>17.3357664233577</v>
      </c>
      <c r="S2044" s="3">
        <v>22.3303219828585</v>
      </c>
      <c r="T2044" s="3">
        <v>19.9468085106383</v>
      </c>
      <c r="U2044" s="3">
        <v>40.48949188614</v>
      </c>
      <c r="V2044" s="3">
        <v>18.4027777777778</v>
      </c>
      <c r="W2044" s="3">
        <v>43.0147926678552</v>
      </c>
      <c r="X2044" s="3">
        <v>15.8995815899582</v>
      </c>
      <c r="Y2044" s="3"/>
      <c r="Z2044" s="3"/>
      <c r="AA2044" s="3">
        <v>0.323203698709728</v>
      </c>
      <c r="AB2044" s="3">
        <v>0.593715949406669</v>
      </c>
      <c r="AC2044" s="3">
        <v>-3.9997207873796</v>
      </c>
      <c r="AD2044" s="3">
        <v>3.16064753844319</v>
      </c>
      <c r="AE2044" s="5">
        <v>2</v>
      </c>
      <c r="AF2044" s="3">
        <v>0.947670229157795</v>
      </c>
      <c r="AG2044" s="3">
        <v>21.7599922166045</v>
      </c>
      <c r="AH2044" s="3">
        <v>17.8182231277591</v>
      </c>
      <c r="AI2044" s="3">
        <v>12.5201245557214</v>
      </c>
      <c r="AJ2044" s="3"/>
      <c r="AK2044" s="3"/>
      <c r="AL2044" s="3"/>
      <c r="AM2044" s="3">
        <v>10</v>
      </c>
      <c r="AN2044" s="5" t="s">
        <v>56</v>
      </c>
      <c r="AO2044" s="1"/>
      <c r="AP2044" s="1"/>
      <c r="AQ2044" s="1"/>
    </row>
    <row r="2045" spans="1:43">
      <c r="A2045" s="1" t="s">
        <v>5491</v>
      </c>
      <c r="B2045" s="1" t="s">
        <v>5492</v>
      </c>
      <c r="C2045" s="3">
        <v>3.94520547945205</v>
      </c>
      <c r="D2045" s="4">
        <v>42797</v>
      </c>
      <c r="E2045" s="3">
        <v>2.9391757503</v>
      </c>
      <c r="F2045" s="5" t="s">
        <v>5490</v>
      </c>
      <c r="G2045" s="5">
        <v>1140</v>
      </c>
      <c r="H2045" s="5" t="s">
        <v>226</v>
      </c>
      <c r="I2045" s="3">
        <v>3.96207911082052</v>
      </c>
      <c r="J2045" s="3">
        <v>15.647226173542</v>
      </c>
      <c r="K2045" s="3">
        <v>1.64930000639263</v>
      </c>
      <c r="L2045" s="3">
        <v>6.87830687830688</v>
      </c>
      <c r="M2045" s="3">
        <v>2.1849495533706</v>
      </c>
      <c r="N2045" s="3">
        <v>13.6812411847673</v>
      </c>
      <c r="O2045" s="3">
        <v>7.14959568733153</v>
      </c>
      <c r="P2045" s="3">
        <v>15.7232704402516</v>
      </c>
      <c r="Q2045" s="3">
        <v>11.7899325084364</v>
      </c>
      <c r="R2045" s="3">
        <v>10.7664233576642</v>
      </c>
      <c r="S2045" s="3">
        <v>27.965556092065</v>
      </c>
      <c r="T2045" s="3">
        <v>9.57446808510638</v>
      </c>
      <c r="U2045" s="3">
        <v>50.3356339226623</v>
      </c>
      <c r="V2045" s="3">
        <v>9.72222222222222</v>
      </c>
      <c r="W2045" s="3">
        <v>53.8707180181924</v>
      </c>
      <c r="X2045" s="3">
        <v>6.27615062761506</v>
      </c>
      <c r="Y2045" s="3"/>
      <c r="Z2045" s="3"/>
      <c r="AA2045" s="3">
        <v>0.415363595501108</v>
      </c>
      <c r="AB2045" s="3">
        <v>0.455811615349289</v>
      </c>
      <c r="AC2045" s="3">
        <v>-5.38533687666095</v>
      </c>
      <c r="AD2045" s="3">
        <v>2.86286273332818</v>
      </c>
      <c r="AE2045" s="5">
        <v>3</v>
      </c>
      <c r="AF2045" s="3">
        <v>1.16396488129378</v>
      </c>
      <c r="AG2045" s="3">
        <v>22.8410546771735</v>
      </c>
      <c r="AH2045" s="3">
        <v>23.2474882993628</v>
      </c>
      <c r="AI2045" s="3">
        <v>15.5086858392042</v>
      </c>
      <c r="AJ2045" s="3"/>
      <c r="AK2045" s="3"/>
      <c r="AL2045" s="3"/>
      <c r="AM2045" s="3">
        <v>0.1</v>
      </c>
      <c r="AN2045" s="5" t="s">
        <v>56</v>
      </c>
      <c r="AO2045" s="1"/>
      <c r="AP2045" s="1"/>
      <c r="AQ2045" s="1"/>
    </row>
    <row r="2046" spans="1:43">
      <c r="A2046" s="1" t="s">
        <v>5493</v>
      </c>
      <c r="B2046" s="1" t="s">
        <v>5494</v>
      </c>
      <c r="C2046" s="3">
        <v>4.1041095890411</v>
      </c>
      <c r="D2046" s="4">
        <v>42739</v>
      </c>
      <c r="E2046" s="3">
        <v>0.9705652796</v>
      </c>
      <c r="F2046" s="5" t="s">
        <v>4791</v>
      </c>
      <c r="G2046" s="5">
        <v>478</v>
      </c>
      <c r="H2046" s="5" t="s">
        <v>205</v>
      </c>
      <c r="I2046" s="3">
        <v>-0.804976216611774</v>
      </c>
      <c r="J2046" s="3">
        <v>96.6292134831461</v>
      </c>
      <c r="K2046" s="3">
        <v>-0.0368731563421788</v>
      </c>
      <c r="L2046" s="3">
        <v>63.7037037037037</v>
      </c>
      <c r="M2046" s="3">
        <v>-0.859389285061261</v>
      </c>
      <c r="N2046" s="3">
        <v>95.5223880597015</v>
      </c>
      <c r="O2046" s="3">
        <v>-0.184094256259205</v>
      </c>
      <c r="P2046" s="3">
        <v>96.1089494163424</v>
      </c>
      <c r="Q2046" s="3">
        <v>-1.13957516637797</v>
      </c>
      <c r="R2046" s="3">
        <v>97.3451327433628</v>
      </c>
      <c r="S2046" s="3">
        <v>-1.80204654532283</v>
      </c>
      <c r="T2046" s="3">
        <v>97.4358974358974</v>
      </c>
      <c r="U2046" s="3">
        <v>2.64079507808803</v>
      </c>
      <c r="V2046" s="3">
        <v>90.7407407407407</v>
      </c>
      <c r="W2046" s="3">
        <v>10.9360613810742</v>
      </c>
      <c r="X2046" s="3">
        <v>60</v>
      </c>
      <c r="Y2046" s="3"/>
      <c r="Z2046" s="3"/>
      <c r="AA2046" s="3">
        <v>-0.137353017588032</v>
      </c>
      <c r="AB2046" s="3">
        <v>0.144191869785485</v>
      </c>
      <c r="AC2046" s="3">
        <v>-4.64992927864215</v>
      </c>
      <c r="AD2046" s="3">
        <v>0.755595861691039</v>
      </c>
      <c r="AE2046" s="5">
        <v>5</v>
      </c>
      <c r="AF2046" s="3">
        <v>0.293085865713706</v>
      </c>
      <c r="AG2046" s="3">
        <v>0.603241905872642</v>
      </c>
      <c r="AH2046" s="3">
        <v>1.53290629019252</v>
      </c>
      <c r="AI2046" s="3">
        <v>3.44621349439249</v>
      </c>
      <c r="AJ2046" s="3"/>
      <c r="AK2046" s="3"/>
      <c r="AL2046" s="3"/>
      <c r="AM2046" s="3"/>
      <c r="AN2046" s="5" t="s">
        <v>46</v>
      </c>
      <c r="AO2046" s="1"/>
      <c r="AP2046" s="1"/>
      <c r="AQ2046" s="1"/>
    </row>
    <row r="2047" spans="1:43">
      <c r="A2047" s="1" t="s">
        <v>5495</v>
      </c>
      <c r="B2047" s="1" t="s">
        <v>5496</v>
      </c>
      <c r="C2047" s="3">
        <v>3.93424657534247</v>
      </c>
      <c r="D2047" s="4">
        <v>42801</v>
      </c>
      <c r="E2047" s="3">
        <v>20.6716201502</v>
      </c>
      <c r="F2047" s="5" t="s">
        <v>346</v>
      </c>
      <c r="G2047" s="5">
        <v>1437</v>
      </c>
      <c r="H2047" s="5" t="s">
        <v>50</v>
      </c>
      <c r="I2047" s="3">
        <v>0.241896468311559</v>
      </c>
      <c r="J2047" s="3">
        <v>29.5667708798571</v>
      </c>
      <c r="K2047" s="3">
        <v>0</v>
      </c>
      <c r="L2047" s="3">
        <v>43.3820274457725</v>
      </c>
      <c r="M2047" s="3">
        <v>-0.0385951370127177</v>
      </c>
      <c r="N2047" s="3">
        <v>43.7221727515583</v>
      </c>
      <c r="O2047" s="3">
        <v>0.729217306757421</v>
      </c>
      <c r="P2047" s="3">
        <v>42.4851530379169</v>
      </c>
      <c r="Q2047" s="3">
        <v>1.23956648189811</v>
      </c>
      <c r="R2047" s="3">
        <v>34.4278126508933</v>
      </c>
      <c r="S2047" s="3">
        <v>2.50981980041173</v>
      </c>
      <c r="T2047" s="3">
        <v>23.2768361581921</v>
      </c>
      <c r="U2047" s="3">
        <v>7.24358233544026</v>
      </c>
      <c r="V2047" s="3">
        <v>25.9287925696594</v>
      </c>
      <c r="W2047" s="3">
        <v>15.4363180156017</v>
      </c>
      <c r="X2047" s="3">
        <v>26.2135922330097</v>
      </c>
      <c r="Y2047" s="3"/>
      <c r="Z2047" s="3"/>
      <c r="AA2047" s="3">
        <v>0.077876043599671</v>
      </c>
      <c r="AB2047" s="3">
        <v>0.546746754675744</v>
      </c>
      <c r="AC2047" s="3">
        <v>-2.20322785844937</v>
      </c>
      <c r="AD2047" s="3">
        <v>2.22044098700999</v>
      </c>
      <c r="AE2047" s="5">
        <v>4</v>
      </c>
      <c r="AF2047" s="3">
        <v>0.403224120531326</v>
      </c>
      <c r="AG2047" s="3">
        <v>3.09287984200406</v>
      </c>
      <c r="AH2047" s="3">
        <v>3.78637122338366</v>
      </c>
      <c r="AI2047" s="3">
        <v>5.03081790276987</v>
      </c>
      <c r="AJ2047" s="3"/>
      <c r="AK2047" s="3"/>
      <c r="AL2047" s="3"/>
      <c r="AM2047" s="3"/>
      <c r="AN2047" s="5" t="s">
        <v>51</v>
      </c>
      <c r="AO2047" s="1"/>
      <c r="AP2047" s="1"/>
      <c r="AQ2047" s="1"/>
    </row>
    <row r="2048" spans="1:43">
      <c r="A2048" s="1" t="s">
        <v>5497</v>
      </c>
      <c r="B2048" s="1" t="s">
        <v>5498</v>
      </c>
      <c r="C2048" s="3">
        <v>4.12876712328767</v>
      </c>
      <c r="D2048" s="4">
        <v>42730</v>
      </c>
      <c r="E2048" s="3">
        <v>6.9766103765</v>
      </c>
      <c r="F2048" s="5" t="s">
        <v>5499</v>
      </c>
      <c r="G2048" s="5">
        <v>325</v>
      </c>
      <c r="H2048" s="5" t="s">
        <v>50</v>
      </c>
      <c r="I2048" s="3">
        <v>-0.0687960687960772</v>
      </c>
      <c r="J2048" s="3">
        <v>76.1054041983028</v>
      </c>
      <c r="K2048" s="3">
        <v>0.00983574309038342</v>
      </c>
      <c r="L2048" s="3">
        <v>39.4864984506419</v>
      </c>
      <c r="M2048" s="3">
        <v>-0.206104622632256</v>
      </c>
      <c r="N2048" s="3">
        <v>74.0427426536064</v>
      </c>
      <c r="O2048" s="3">
        <v>1.00327803715109</v>
      </c>
      <c r="P2048" s="3">
        <v>8.45134764732755</v>
      </c>
      <c r="Q2048" s="3">
        <v>1.30517086778916</v>
      </c>
      <c r="R2048" s="3">
        <v>26.3640753259295</v>
      </c>
      <c r="S2048" s="3">
        <v>0.927450203313398</v>
      </c>
      <c r="T2048" s="3">
        <v>82.5988700564972</v>
      </c>
      <c r="U2048" s="3">
        <v>4.70491480660244</v>
      </c>
      <c r="V2048" s="3">
        <v>83.9783281733746</v>
      </c>
      <c r="W2048" s="3">
        <v>10.6291073778764</v>
      </c>
      <c r="X2048" s="3">
        <v>82.0927723840345</v>
      </c>
      <c r="Y2048" s="3"/>
      <c r="Z2048" s="3"/>
      <c r="AA2048" s="3">
        <v>-0.0316363228129761</v>
      </c>
      <c r="AB2048" s="3">
        <v>0.243530733267166</v>
      </c>
      <c r="AC2048" s="3">
        <v>-3.20952594360381</v>
      </c>
      <c r="AD2048" s="3">
        <v>1.06498009340103</v>
      </c>
      <c r="AE2048" s="5">
        <v>4</v>
      </c>
      <c r="AF2048" s="3">
        <v>0.283930426695163</v>
      </c>
      <c r="AG2048" s="3">
        <v>1.65088275115617</v>
      </c>
      <c r="AH2048" s="3">
        <v>2.43693541250622</v>
      </c>
      <c r="AI2048" s="3">
        <v>3.55318986580637</v>
      </c>
      <c r="AJ2048" s="3">
        <v>3.54255806778907</v>
      </c>
      <c r="AK2048" s="3"/>
      <c r="AL2048" s="3"/>
      <c r="AM2048" s="3"/>
      <c r="AN2048" s="5" t="s">
        <v>46</v>
      </c>
      <c r="AO2048" s="1"/>
      <c r="AP2048" s="1"/>
      <c r="AQ2048" s="1"/>
    </row>
    <row r="2049" spans="1:43">
      <c r="A2049" s="1" t="s">
        <v>5500</v>
      </c>
      <c r="B2049" s="1" t="s">
        <v>5501</v>
      </c>
      <c r="C2049" s="3">
        <v>4.04657534246575</v>
      </c>
      <c r="D2049" s="4">
        <v>42760</v>
      </c>
      <c r="E2049" s="3">
        <v>0.7970554741</v>
      </c>
      <c r="F2049" s="5" t="s">
        <v>5502</v>
      </c>
      <c r="G2049" s="5">
        <v>965</v>
      </c>
      <c r="H2049" s="5" t="s">
        <v>93</v>
      </c>
      <c r="I2049" s="3">
        <v>12.6243305279265</v>
      </c>
      <c r="J2049" s="3">
        <v>18.55</v>
      </c>
      <c r="K2049" s="3">
        <v>2.21630692668248</v>
      </c>
      <c r="L2049" s="3">
        <v>40.5351833498513</v>
      </c>
      <c r="M2049" s="3">
        <v>7.11297071129707</v>
      </c>
      <c r="N2049" s="3">
        <v>16.1177644710579</v>
      </c>
      <c r="O2049" s="3">
        <v>21.7031831335262</v>
      </c>
      <c r="P2049" s="3">
        <v>18.6619718309859</v>
      </c>
      <c r="Q2049" s="3">
        <v>30.3712451103402</v>
      </c>
      <c r="R2049" s="3">
        <v>16.8730650154799</v>
      </c>
      <c r="S2049" s="3">
        <v>44.5854137677007</v>
      </c>
      <c r="T2049" s="3">
        <v>47.4325039703547</v>
      </c>
      <c r="U2049" s="3">
        <v>64.5918747670518</v>
      </c>
      <c r="V2049" s="3">
        <v>57.4750830564784</v>
      </c>
      <c r="W2049" s="3">
        <v>51.6743946419371</v>
      </c>
      <c r="X2049" s="3">
        <v>57.9275905118602</v>
      </c>
      <c r="Y2049" s="3"/>
      <c r="Z2049" s="3"/>
      <c r="AA2049" s="3">
        <v>0.231839193439554</v>
      </c>
      <c r="AB2049" s="3">
        <v>0.146175867543502</v>
      </c>
      <c r="AC2049" s="3">
        <v>-22.5331138803982</v>
      </c>
      <c r="AD2049" s="3">
        <v>0.659771242203721</v>
      </c>
      <c r="AE2049" s="5">
        <v>5</v>
      </c>
      <c r="AF2049" s="3">
        <v>0.933531566571376</v>
      </c>
      <c r="AG2049" s="3">
        <v>34.5038483535788</v>
      </c>
      <c r="AH2049" s="3">
        <v>32.5569578328666</v>
      </c>
      <c r="AI2049" s="3">
        <v>14.2455527594797</v>
      </c>
      <c r="AJ2049" s="3"/>
      <c r="AK2049" s="3"/>
      <c r="AL2049" s="3"/>
      <c r="AM2049" s="3"/>
      <c r="AN2049" s="5" t="s">
        <v>51</v>
      </c>
      <c r="AO2049" s="1"/>
      <c r="AP2049" s="1"/>
      <c r="AQ2049" s="1"/>
    </row>
    <row r="2050" spans="1:43">
      <c r="A2050" s="1" t="s">
        <v>5503</v>
      </c>
      <c r="B2050" s="1" t="s">
        <v>5504</v>
      </c>
      <c r="C2050" s="3">
        <v>3.87123287671233</v>
      </c>
      <c r="D2050" s="4">
        <v>42824</v>
      </c>
      <c r="E2050" s="3">
        <v>1.4727727716</v>
      </c>
      <c r="F2050" s="5" t="s">
        <v>5505</v>
      </c>
      <c r="G2050" s="5">
        <v>1408</v>
      </c>
      <c r="H2050" s="5" t="s">
        <v>45</v>
      </c>
      <c r="I2050" s="3">
        <v>-0.72010287183885</v>
      </c>
      <c r="J2050" s="3">
        <v>85.3503184713376</v>
      </c>
      <c r="K2050" s="3">
        <v>0.503341143799341</v>
      </c>
      <c r="L2050" s="3">
        <v>46.7391304347826</v>
      </c>
      <c r="M2050" s="3">
        <v>-1.05937633489963</v>
      </c>
      <c r="N2050" s="3">
        <v>79.2063492063492</v>
      </c>
      <c r="O2050" s="3">
        <v>-1.03401128012306</v>
      </c>
      <c r="P2050" s="3">
        <v>87.0860927152318</v>
      </c>
      <c r="Q2050" s="3">
        <v>-1.76435660361355</v>
      </c>
      <c r="R2050" s="3">
        <v>89.7260273972603</v>
      </c>
      <c r="S2050" s="3">
        <v>1.61445994559972</v>
      </c>
      <c r="T2050" s="3">
        <v>87.0056497175141</v>
      </c>
      <c r="U2050" s="3">
        <v>6.48216255976462</v>
      </c>
      <c r="V2050" s="3">
        <v>91.5074309978769</v>
      </c>
      <c r="W2050" s="3">
        <v>16.0420841683367</v>
      </c>
      <c r="X2050" s="3">
        <v>69.9052132701422</v>
      </c>
      <c r="Y2050" s="3"/>
      <c r="Z2050" s="3"/>
      <c r="AA2050" s="3">
        <v>0.00207473999350535</v>
      </c>
      <c r="AB2050" s="3">
        <v>0.183406919366173</v>
      </c>
      <c r="AC2050" s="3">
        <v>-3.80985069504033</v>
      </c>
      <c r="AD2050" s="3">
        <v>1.33206304261857</v>
      </c>
      <c r="AE2050" s="5">
        <v>2</v>
      </c>
      <c r="AF2050" s="3">
        <v>0.401214832548629</v>
      </c>
      <c r="AG2050" s="3">
        <v>0.6678016773628</v>
      </c>
      <c r="AH2050" s="3">
        <v>3.18499339460216</v>
      </c>
      <c r="AI2050" s="3">
        <v>4.91537703943812</v>
      </c>
      <c r="AJ2050" s="3"/>
      <c r="AK2050" s="3"/>
      <c r="AL2050" s="3"/>
      <c r="AM2050" s="3"/>
      <c r="AN2050" s="5" t="s">
        <v>46</v>
      </c>
      <c r="AO2050" s="1"/>
      <c r="AP2050" s="1"/>
      <c r="AQ2050" s="1"/>
    </row>
    <row r="2051" spans="1:43">
      <c r="A2051" s="1" t="s">
        <v>5506</v>
      </c>
      <c r="B2051" s="1" t="s">
        <v>5507</v>
      </c>
      <c r="C2051" s="3">
        <v>4.12602739726027</v>
      </c>
      <c r="D2051" s="4">
        <v>42731</v>
      </c>
      <c r="E2051" s="3">
        <v>128.1583429778</v>
      </c>
      <c r="F2051" s="5" t="s">
        <v>5508</v>
      </c>
      <c r="G2051" s="5">
        <v>1507</v>
      </c>
      <c r="H2051" s="5" t="s">
        <v>64</v>
      </c>
      <c r="I2051" s="3">
        <v>0.252812939469716</v>
      </c>
      <c r="J2051" s="3">
        <v>70.1166180758018</v>
      </c>
      <c r="K2051" s="3">
        <v>0.0378375893215416</v>
      </c>
      <c r="L2051" s="3">
        <v>73.9067055393586</v>
      </c>
      <c r="M2051" s="3">
        <v>0.18803315265545</v>
      </c>
      <c r="N2051" s="3">
        <v>71.1370262390671</v>
      </c>
      <c r="O2051" s="3">
        <v>0.573774091033623</v>
      </c>
      <c r="P2051" s="3">
        <v>75.1461988304094</v>
      </c>
      <c r="Q2051" s="3">
        <v>1.08159351516964</v>
      </c>
      <c r="R2051" s="3">
        <v>67.7514792899408</v>
      </c>
      <c r="S2051" s="3">
        <v>2.02077452466347</v>
      </c>
      <c r="T2051" s="3">
        <v>57.7211394302849</v>
      </c>
      <c r="U2051" s="3">
        <v>4.61648521438037</v>
      </c>
      <c r="V2051" s="3">
        <v>51.2345679012346</v>
      </c>
      <c r="W2051" s="3">
        <v>8.5897272587379</v>
      </c>
      <c r="X2051" s="3">
        <v>34.1049382716049</v>
      </c>
      <c r="Y2051" s="3"/>
      <c r="Z2051" s="3"/>
      <c r="AA2051" s="3">
        <v>-0.0501559431530898</v>
      </c>
      <c r="AB2051" s="3">
        <v>3.02409313690543</v>
      </c>
      <c r="AC2051" s="3">
        <v>0</v>
      </c>
      <c r="AD2051" s="3"/>
      <c r="AE2051" s="5"/>
      <c r="AF2051" s="3">
        <v>0.227584405637753</v>
      </c>
      <c r="AG2051" s="3">
        <v>1.49751982216222</v>
      </c>
      <c r="AH2051" s="3">
        <v>1.68632491854197</v>
      </c>
      <c r="AI2051" s="3">
        <v>2.08220845801708</v>
      </c>
      <c r="AJ2051" s="3">
        <v>2.28068094455938</v>
      </c>
      <c r="AK2051" s="3"/>
      <c r="AL2051" s="3"/>
      <c r="AM2051" s="3">
        <v>50</v>
      </c>
      <c r="AN2051" s="5" t="s">
        <v>56</v>
      </c>
      <c r="AO2051" s="1"/>
      <c r="AP2051" s="1"/>
      <c r="AQ2051" s="1"/>
    </row>
    <row r="2052" spans="1:43">
      <c r="A2052" s="1" t="s">
        <v>5509</v>
      </c>
      <c r="B2052" s="1" t="s">
        <v>5510</v>
      </c>
      <c r="C2052" s="3">
        <v>3.76438356164384</v>
      </c>
      <c r="D2052" s="4">
        <v>42863</v>
      </c>
      <c r="E2052" s="3">
        <v>0.5411339159</v>
      </c>
      <c r="F2052" s="5" t="s">
        <v>5511</v>
      </c>
      <c r="G2052" s="5">
        <v>203</v>
      </c>
      <c r="H2052" s="5" t="s">
        <v>191</v>
      </c>
      <c r="I2052" s="3">
        <v>8.10540026049494</v>
      </c>
      <c r="J2052" s="3">
        <v>66.1844484629295</v>
      </c>
      <c r="K2052" s="3">
        <v>1.61032112251623</v>
      </c>
      <c r="L2052" s="3">
        <v>65.7534246575342</v>
      </c>
      <c r="M2052" s="3">
        <v>4.99172910382406</v>
      </c>
      <c r="N2052" s="3">
        <v>54.4144144144144</v>
      </c>
      <c r="O2052" s="3">
        <v>16.2840823364587</v>
      </c>
      <c r="P2052" s="3">
        <v>58.6666666666667</v>
      </c>
      <c r="Q2052" s="3">
        <v>19.6495897094699</v>
      </c>
      <c r="R2052" s="3">
        <v>57.0230607966457</v>
      </c>
      <c r="S2052" s="3">
        <v>15.3393907001603</v>
      </c>
      <c r="T2052" s="3">
        <v>98.5294117647059</v>
      </c>
      <c r="U2052" s="3">
        <v>15.7228657228657</v>
      </c>
      <c r="V2052" s="3">
        <v>100</v>
      </c>
      <c r="W2052" s="3">
        <v>7.23514211886305</v>
      </c>
      <c r="X2052" s="3">
        <v>100</v>
      </c>
      <c r="Y2052" s="3"/>
      <c r="Z2052" s="3"/>
      <c r="AA2052" s="3">
        <v>0.0884629087445604</v>
      </c>
      <c r="AB2052" s="3">
        <v>0.0191309001060665</v>
      </c>
      <c r="AC2052" s="3">
        <v>-31.5219403814109</v>
      </c>
      <c r="AD2052" s="3">
        <v>0.0745968080492672</v>
      </c>
      <c r="AE2052" s="5">
        <v>3</v>
      </c>
      <c r="AF2052" s="3">
        <v>-0.00816232142570484</v>
      </c>
      <c r="AG2052" s="3">
        <v>8.21808614920137</v>
      </c>
      <c r="AH2052" s="3">
        <v>10.717310922704</v>
      </c>
      <c r="AI2052" s="3">
        <v>1.79705036905069</v>
      </c>
      <c r="AJ2052" s="3"/>
      <c r="AK2052" s="3"/>
      <c r="AL2052" s="3"/>
      <c r="AM2052" s="3"/>
      <c r="AN2052" s="5" t="s">
        <v>51</v>
      </c>
      <c r="AO2052" s="1"/>
      <c r="AP2052" s="1"/>
      <c r="AQ2052" s="1"/>
    </row>
    <row r="2053" spans="1:43">
      <c r="A2053" s="1" t="s">
        <v>5512</v>
      </c>
      <c r="B2053" s="1" t="s">
        <v>5513</v>
      </c>
      <c r="C2053" s="3">
        <v>3.76438356164384</v>
      </c>
      <c r="D2053" s="4">
        <v>42863</v>
      </c>
      <c r="E2053" s="3">
        <v>0.5974318929</v>
      </c>
      <c r="F2053" s="5" t="s">
        <v>5514</v>
      </c>
      <c r="G2053" s="5">
        <v>434</v>
      </c>
      <c r="H2053" s="5" t="s">
        <v>93</v>
      </c>
      <c r="I2053" s="3">
        <v>6.92001987083954</v>
      </c>
      <c r="J2053" s="3">
        <v>43.85</v>
      </c>
      <c r="K2053" s="3">
        <v>1.86473567135217</v>
      </c>
      <c r="L2053" s="3">
        <v>46.0356788899901</v>
      </c>
      <c r="M2053" s="3">
        <v>1.60506066185148</v>
      </c>
      <c r="N2053" s="3">
        <v>61.6766467065868</v>
      </c>
      <c r="O2053" s="3">
        <v>11.7845642463904</v>
      </c>
      <c r="P2053" s="3">
        <v>46.3782696177062</v>
      </c>
      <c r="Q2053" s="3">
        <v>18.2192683730638</v>
      </c>
      <c r="R2053" s="3">
        <v>40.8668730650155</v>
      </c>
      <c r="S2053" s="3">
        <v>52.3860096290003</v>
      </c>
      <c r="T2053" s="3">
        <v>40.0741132874537</v>
      </c>
      <c r="U2053" s="3">
        <v>100.867942137191</v>
      </c>
      <c r="V2053" s="3">
        <v>40.5869324473976</v>
      </c>
      <c r="W2053" s="3">
        <v>100.437697895325</v>
      </c>
      <c r="X2053" s="3">
        <v>30.7740324594257</v>
      </c>
      <c r="Y2053" s="3"/>
      <c r="Z2053" s="3"/>
      <c r="AA2053" s="3">
        <v>0.318521862053655</v>
      </c>
      <c r="AB2053" s="3">
        <v>0.34704893949708</v>
      </c>
      <c r="AC2053" s="3">
        <v>-15.7992565055762</v>
      </c>
      <c r="AD2053" s="3">
        <v>1.64758899928135</v>
      </c>
      <c r="AE2053" s="5">
        <v>5</v>
      </c>
      <c r="AF2053" s="3">
        <v>1.88818879021368</v>
      </c>
      <c r="AG2053" s="3">
        <v>54.8347359670702</v>
      </c>
      <c r="AH2053" s="3">
        <v>45.3281611522177</v>
      </c>
      <c r="AI2053" s="3">
        <v>25.2480506043141</v>
      </c>
      <c r="AJ2053" s="3"/>
      <c r="AK2053" s="3"/>
      <c r="AL2053" s="3"/>
      <c r="AM2053" s="3"/>
      <c r="AN2053" s="5" t="s">
        <v>51</v>
      </c>
      <c r="AO2053" s="1"/>
      <c r="AP2053" s="1"/>
      <c r="AQ2053" s="1"/>
    </row>
    <row r="2054" spans="1:43">
      <c r="A2054" s="1" t="s">
        <v>5515</v>
      </c>
      <c r="B2054" s="1" t="s">
        <v>5516</v>
      </c>
      <c r="C2054" s="3">
        <v>3.96986301369863</v>
      </c>
      <c r="D2054" s="4">
        <v>42788</v>
      </c>
      <c r="E2054" s="3">
        <v>10.7443823236</v>
      </c>
      <c r="F2054" s="5" t="s">
        <v>4016</v>
      </c>
      <c r="G2054" s="5">
        <v>692</v>
      </c>
      <c r="H2054" s="5" t="s">
        <v>226</v>
      </c>
      <c r="I2054" s="3">
        <v>1.46992311171416</v>
      </c>
      <c r="J2054" s="3">
        <v>64.8648648648649</v>
      </c>
      <c r="K2054" s="3">
        <v>0.260688216892601</v>
      </c>
      <c r="L2054" s="3">
        <v>69.4444444444444</v>
      </c>
      <c r="M2054" s="3">
        <v>0.268156424581009</v>
      </c>
      <c r="N2054" s="3">
        <v>66.5726375176305</v>
      </c>
      <c r="O2054" s="3">
        <v>3.29189686924495</v>
      </c>
      <c r="P2054" s="3">
        <v>61.4779874213837</v>
      </c>
      <c r="Q2054" s="3">
        <v>7.25896414342631</v>
      </c>
      <c r="R2054" s="3">
        <v>42.1532846715328</v>
      </c>
      <c r="S2054" s="3">
        <v>14.7668172904766</v>
      </c>
      <c r="T2054" s="3">
        <v>53.7234042553192</v>
      </c>
      <c r="U2054" s="3">
        <v>20.1231483134035</v>
      </c>
      <c r="V2054" s="3">
        <v>73.2638888888889</v>
      </c>
      <c r="W2054" s="3">
        <v>29.0356595092025</v>
      </c>
      <c r="X2054" s="3">
        <v>53.1380753138075</v>
      </c>
      <c r="Y2054" s="3"/>
      <c r="Z2054" s="3"/>
      <c r="AA2054" s="3">
        <v>0.364175991285598</v>
      </c>
      <c r="AB2054" s="3">
        <v>0.514804233789239</v>
      </c>
      <c r="AC2054" s="3">
        <v>-2.18252296283813</v>
      </c>
      <c r="AD2054" s="3">
        <v>4.05580545841516</v>
      </c>
      <c r="AE2054" s="5">
        <v>3</v>
      </c>
      <c r="AF2054" s="3">
        <v>0.703241833976858</v>
      </c>
      <c r="AG2054" s="3">
        <v>12.4621766747369</v>
      </c>
      <c r="AH2054" s="3">
        <v>9.35514289601596</v>
      </c>
      <c r="AI2054" s="3">
        <v>8.55973796989824</v>
      </c>
      <c r="AJ2054" s="3"/>
      <c r="AK2054" s="3"/>
      <c r="AL2054" s="3"/>
      <c r="AM2054" s="3">
        <v>1000</v>
      </c>
      <c r="AN2054" s="5" t="s">
        <v>56</v>
      </c>
      <c r="AO2054" s="1"/>
      <c r="AP2054" s="1"/>
      <c r="AQ2054" s="1"/>
    </row>
    <row r="2055" spans="1:43">
      <c r="A2055" s="1" t="s">
        <v>5517</v>
      </c>
      <c r="B2055" s="1" t="s">
        <v>5518</v>
      </c>
      <c r="C2055" s="3">
        <v>3.44931506849315</v>
      </c>
      <c r="D2055" s="4">
        <v>42978</v>
      </c>
      <c r="E2055" s="3">
        <v>7.2518276938</v>
      </c>
      <c r="F2055" s="5" t="s">
        <v>4962</v>
      </c>
      <c r="G2055" s="5">
        <v>1239</v>
      </c>
      <c r="H2055" s="5" t="s">
        <v>50</v>
      </c>
      <c r="I2055" s="3">
        <v>0.0951474785918289</v>
      </c>
      <c r="J2055" s="3">
        <v>55.2032157213042</v>
      </c>
      <c r="K2055" s="3">
        <v>0.00950660709194024</v>
      </c>
      <c r="L2055" s="3">
        <v>42.0097388224878</v>
      </c>
      <c r="M2055" s="3">
        <v>-0.0854782030582</v>
      </c>
      <c r="N2055" s="3">
        <v>51.4247551202137</v>
      </c>
      <c r="O2055" s="3">
        <v>0.814566363200773</v>
      </c>
      <c r="P2055" s="3">
        <v>27.9579716765646</v>
      </c>
      <c r="Q2055" s="3">
        <v>1.14412075761946</v>
      </c>
      <c r="R2055" s="3">
        <v>47.5132786093675</v>
      </c>
      <c r="S2055" s="3">
        <v>2.1359223300971</v>
      </c>
      <c r="T2055" s="3">
        <v>38.2485875706215</v>
      </c>
      <c r="U2055" s="3">
        <v>5.50928123380616</v>
      </c>
      <c r="V2055" s="3">
        <v>69.969040247678</v>
      </c>
      <c r="W2055" s="3">
        <v>7.28459423508565</v>
      </c>
      <c r="X2055" s="3">
        <v>94.3905070118662</v>
      </c>
      <c r="Y2055" s="3"/>
      <c r="Z2055" s="3"/>
      <c r="AA2055" s="3">
        <v>0.0606010004341598</v>
      </c>
      <c r="AB2055" s="3">
        <v>0.116650348885735</v>
      </c>
      <c r="AC2055" s="3">
        <v>-1.97860456309761</v>
      </c>
      <c r="AD2055" s="3">
        <v>1.19636758265907</v>
      </c>
      <c r="AE2055" s="5">
        <v>4</v>
      </c>
      <c r="AF2055" s="3">
        <v>0.195097990976682</v>
      </c>
      <c r="AG2055" s="3">
        <v>2.5948558283736</v>
      </c>
      <c r="AH2055" s="3">
        <v>2.67640984907622</v>
      </c>
      <c r="AI2055" s="3">
        <v>2.56386698087538</v>
      </c>
      <c r="AJ2055" s="3"/>
      <c r="AK2055" s="3"/>
      <c r="AL2055" s="3"/>
      <c r="AM2055" s="3">
        <v>5</v>
      </c>
      <c r="AN2055" s="5" t="s">
        <v>56</v>
      </c>
      <c r="AO2055" s="1"/>
      <c r="AP2055" s="1"/>
      <c r="AQ2055" s="1"/>
    </row>
    <row r="2056" spans="1:43">
      <c r="A2056" s="1" t="s">
        <v>5519</v>
      </c>
      <c r="B2056" s="1" t="s">
        <v>5520</v>
      </c>
      <c r="C2056" s="3">
        <v>4.0027397260274</v>
      </c>
      <c r="D2056" s="4">
        <v>42776</v>
      </c>
      <c r="E2056" s="3">
        <v>5.166520175</v>
      </c>
      <c r="F2056" s="5" t="s">
        <v>4475</v>
      </c>
      <c r="G2056" s="5">
        <v>1462</v>
      </c>
      <c r="H2056" s="5" t="s">
        <v>50</v>
      </c>
      <c r="I2056" s="3">
        <v>-0.135448916408673</v>
      </c>
      <c r="J2056" s="3">
        <v>83.2067887449754</v>
      </c>
      <c r="K2056" s="3">
        <v>0</v>
      </c>
      <c r="L2056" s="3">
        <v>43.3820274457725</v>
      </c>
      <c r="M2056" s="3">
        <v>-0.270531400966173</v>
      </c>
      <c r="N2056" s="3">
        <v>82.3241317898486</v>
      </c>
      <c r="O2056" s="3">
        <v>0.850024425989236</v>
      </c>
      <c r="P2056" s="3">
        <v>22.2019186843307</v>
      </c>
      <c r="Q2056" s="3">
        <v>1.28544794426456</v>
      </c>
      <c r="R2056" s="3">
        <v>28.4886528247224</v>
      </c>
      <c r="S2056" s="3">
        <v>2.0127393657238</v>
      </c>
      <c r="T2056" s="3">
        <v>43.5028248587571</v>
      </c>
      <c r="U2056" s="3">
        <v>5.77619985509437</v>
      </c>
      <c r="V2056" s="3">
        <v>62.1517027863777</v>
      </c>
      <c r="W2056" s="3">
        <v>13.5548211676145</v>
      </c>
      <c r="X2056" s="3">
        <v>51.024811218986</v>
      </c>
      <c r="Y2056" s="3"/>
      <c r="Z2056" s="3"/>
      <c r="AA2056" s="3">
        <v>0.0540564562902308</v>
      </c>
      <c r="AB2056" s="3">
        <v>0.602670629838059</v>
      </c>
      <c r="AC2056" s="3">
        <v>-1.30071830712484</v>
      </c>
      <c r="AD2056" s="3">
        <v>3.32137686233973</v>
      </c>
      <c r="AE2056" s="5">
        <v>3</v>
      </c>
      <c r="AF2056" s="3">
        <v>0.355008938615879</v>
      </c>
      <c r="AG2056" s="3">
        <v>2.50068689628022</v>
      </c>
      <c r="AH2056" s="3">
        <v>2.99219979587542</v>
      </c>
      <c r="AI2056" s="3">
        <v>4.46498067951051</v>
      </c>
      <c r="AJ2056" s="3"/>
      <c r="AK2056" s="3"/>
      <c r="AL2056" s="3"/>
      <c r="AM2056" s="3">
        <v>10</v>
      </c>
      <c r="AN2056" s="5" t="s">
        <v>56</v>
      </c>
      <c r="AO2056" s="1"/>
      <c r="AP2056" s="1"/>
      <c r="AQ2056" s="1"/>
    </row>
    <row r="2057" spans="1:43">
      <c r="A2057" s="1" t="s">
        <v>5521</v>
      </c>
      <c r="B2057" s="1" t="s">
        <v>5522</v>
      </c>
      <c r="C2057" s="3">
        <v>3.94794520547945</v>
      </c>
      <c r="D2057" s="4">
        <v>42796</v>
      </c>
      <c r="E2057" s="3">
        <v>20.4005038311</v>
      </c>
      <c r="F2057" s="5" t="s">
        <v>4475</v>
      </c>
      <c r="G2057" s="5">
        <v>1442</v>
      </c>
      <c r="H2057" s="5" t="s">
        <v>50</v>
      </c>
      <c r="I2057" s="3">
        <v>0.0392233771327734</v>
      </c>
      <c r="J2057" s="3">
        <v>63.9124609200536</v>
      </c>
      <c r="K2057" s="3">
        <v>-0.00980103891011563</v>
      </c>
      <c r="L2057" s="3">
        <v>58.9641434262948</v>
      </c>
      <c r="M2057" s="3">
        <v>-0.19565642731363</v>
      </c>
      <c r="N2057" s="3">
        <v>71.4603739982191</v>
      </c>
      <c r="O2057" s="3">
        <v>0.671008486283798</v>
      </c>
      <c r="P2057" s="3">
        <v>51.6674280493376</v>
      </c>
      <c r="Q2057" s="3">
        <v>1.18020430427452</v>
      </c>
      <c r="R2057" s="3">
        <v>43.1192660550459</v>
      </c>
      <c r="S2057" s="3">
        <v>1.61475667153737</v>
      </c>
      <c r="T2057" s="3">
        <v>63.2203389830509</v>
      </c>
      <c r="U2057" s="3">
        <v>5.77919282124645</v>
      </c>
      <c r="V2057" s="3">
        <v>61.9969040247678</v>
      </c>
      <c r="W2057" s="3">
        <v>14.9441261918187</v>
      </c>
      <c r="X2057" s="3">
        <v>32.3624595469256</v>
      </c>
      <c r="Y2057" s="3"/>
      <c r="Z2057" s="3"/>
      <c r="AA2057" s="3">
        <v>0.0115989404405372</v>
      </c>
      <c r="AB2057" s="3">
        <v>0.391836969327731</v>
      </c>
      <c r="AC2057" s="3">
        <v>-3.28689755010525</v>
      </c>
      <c r="AD2057" s="3">
        <v>1.44303829246419</v>
      </c>
      <c r="AE2057" s="5">
        <v>4</v>
      </c>
      <c r="AF2057" s="3">
        <v>0.387257174952713</v>
      </c>
      <c r="AG2057" s="3">
        <v>2.36875950886224</v>
      </c>
      <c r="AH2057" s="3">
        <v>3.22847625366005</v>
      </c>
      <c r="AI2057" s="3">
        <v>4.95130372456301</v>
      </c>
      <c r="AJ2057" s="3"/>
      <c r="AK2057" s="3"/>
      <c r="AL2057" s="3"/>
      <c r="AM2057" s="3">
        <v>10</v>
      </c>
      <c r="AN2057" s="5" t="s">
        <v>56</v>
      </c>
      <c r="AO2057" s="1"/>
      <c r="AP2057" s="1"/>
      <c r="AQ2057" s="1"/>
    </row>
    <row r="2058" spans="1:43">
      <c r="A2058" s="1" t="s">
        <v>5523</v>
      </c>
      <c r="B2058" s="1" t="s">
        <v>5524</v>
      </c>
      <c r="C2058" s="3">
        <v>4.05205479452055</v>
      </c>
      <c r="D2058" s="4">
        <v>42758</v>
      </c>
      <c r="E2058" s="3">
        <v>15.5810081653</v>
      </c>
      <c r="F2058" s="5" t="s">
        <v>4475</v>
      </c>
      <c r="G2058" s="5">
        <v>1480</v>
      </c>
      <c r="H2058" s="5" t="s">
        <v>50</v>
      </c>
      <c r="I2058" s="3">
        <v>-0.10565747766784</v>
      </c>
      <c r="J2058" s="3">
        <v>80.5716837874051</v>
      </c>
      <c r="K2058" s="3">
        <v>-0.0192270717169719</v>
      </c>
      <c r="L2058" s="3">
        <v>63.5236830455954</v>
      </c>
      <c r="M2058" s="3">
        <v>-0.278070764215164</v>
      </c>
      <c r="N2058" s="3">
        <v>83.2591273374889</v>
      </c>
      <c r="O2058" s="3">
        <v>0.621898115512919</v>
      </c>
      <c r="P2058" s="3">
        <v>57.1493832800365</v>
      </c>
      <c r="Q2058" s="3">
        <v>0.987760916047751</v>
      </c>
      <c r="R2058" s="3">
        <v>64.1236117817479</v>
      </c>
      <c r="S2058" s="3">
        <v>0.804497548578321</v>
      </c>
      <c r="T2058" s="3">
        <v>85.9322033898305</v>
      </c>
      <c r="U2058" s="3">
        <v>5.55410707092455</v>
      </c>
      <c r="V2058" s="3">
        <v>68.6532507739938</v>
      </c>
      <c r="W2058" s="3">
        <v>12.299819768424</v>
      </c>
      <c r="X2058" s="3">
        <v>66.6666666666667</v>
      </c>
      <c r="Y2058" s="3"/>
      <c r="Z2058" s="3"/>
      <c r="AA2058" s="3">
        <v>-0.043265376204453</v>
      </c>
      <c r="AB2058" s="3">
        <v>0.312628159002966</v>
      </c>
      <c r="AC2058" s="3">
        <v>-3.11887197684189</v>
      </c>
      <c r="AD2058" s="3">
        <v>1.26171884469003</v>
      </c>
      <c r="AE2058" s="5">
        <v>4</v>
      </c>
      <c r="AF2058" s="3">
        <v>0.323035959834203</v>
      </c>
      <c r="AG2058" s="3">
        <v>1.72197734716382</v>
      </c>
      <c r="AH2058" s="3">
        <v>2.92970321425559</v>
      </c>
      <c r="AI2058" s="3">
        <v>4.09965791519509</v>
      </c>
      <c r="AJ2058" s="3"/>
      <c r="AK2058" s="3"/>
      <c r="AL2058" s="3"/>
      <c r="AM2058" s="3">
        <v>1</v>
      </c>
      <c r="AN2058" s="5" t="s">
        <v>56</v>
      </c>
      <c r="AO2058" s="1"/>
      <c r="AP2058" s="1"/>
      <c r="AQ2058" s="1"/>
    </row>
    <row r="2059" spans="1:43">
      <c r="A2059" s="1" t="s">
        <v>5525</v>
      </c>
      <c r="B2059" s="1" t="s">
        <v>5526</v>
      </c>
      <c r="C2059" s="3">
        <v>3.98630136986301</v>
      </c>
      <c r="D2059" s="4">
        <v>42782</v>
      </c>
      <c r="E2059" s="3">
        <v>13.2218986809</v>
      </c>
      <c r="F2059" s="5" t="s">
        <v>4475</v>
      </c>
      <c r="G2059" s="5">
        <v>1456</v>
      </c>
      <c r="H2059" s="5" t="s">
        <v>50</v>
      </c>
      <c r="I2059" s="3">
        <v>-0.179354324432048</v>
      </c>
      <c r="J2059" s="3">
        <v>86.243858865565</v>
      </c>
      <c r="K2059" s="3">
        <v>0.019968051118216</v>
      </c>
      <c r="L2059" s="3">
        <v>31.2970340858787</v>
      </c>
      <c r="M2059" s="3">
        <v>-0.258861011549166</v>
      </c>
      <c r="N2059" s="3">
        <v>80.7212822796082</v>
      </c>
      <c r="O2059" s="3">
        <v>0.815135352722145</v>
      </c>
      <c r="P2059" s="3">
        <v>27.7295568752855</v>
      </c>
      <c r="Q2059" s="3">
        <v>1.04902158563649</v>
      </c>
      <c r="R2059" s="3">
        <v>58.5707387735394</v>
      </c>
      <c r="S2059" s="3">
        <v>0.891363326108347</v>
      </c>
      <c r="T2059" s="3">
        <v>83.4463276836158</v>
      </c>
      <c r="U2059" s="3">
        <v>5.2883157499388</v>
      </c>
      <c r="V2059" s="3">
        <v>74.1486068111455</v>
      </c>
      <c r="W2059" s="3">
        <v>1.01996839481772</v>
      </c>
      <c r="X2059" s="3">
        <v>98.4897518878101</v>
      </c>
      <c r="Y2059" s="3"/>
      <c r="Z2059" s="3"/>
      <c r="AA2059" s="3">
        <v>-0.0307190735616149</v>
      </c>
      <c r="AB2059" s="3">
        <v>-0.0650942071218399</v>
      </c>
      <c r="AC2059" s="3">
        <v>-7.97821273176707</v>
      </c>
      <c r="AD2059" s="3">
        <v>0.0423931089182953</v>
      </c>
      <c r="AE2059" s="5">
        <v>4</v>
      </c>
      <c r="AF2059" s="3">
        <v>0.0255097526504458</v>
      </c>
      <c r="AG2059" s="3">
        <v>1.77781661027432</v>
      </c>
      <c r="AH2059" s="3">
        <v>2.60645865712716</v>
      </c>
      <c r="AI2059" s="3">
        <v>0.597227852163806</v>
      </c>
      <c r="AJ2059" s="3"/>
      <c r="AK2059" s="3"/>
      <c r="AL2059" s="3"/>
      <c r="AM2059" s="3"/>
      <c r="AN2059" s="5" t="s">
        <v>46</v>
      </c>
      <c r="AO2059" s="1"/>
      <c r="AP2059" s="1"/>
      <c r="AQ2059" s="1"/>
    </row>
    <row r="2060" spans="1:43">
      <c r="A2060" s="1" t="s">
        <v>5527</v>
      </c>
      <c r="B2060" s="1" t="s">
        <v>5528</v>
      </c>
      <c r="C2060" s="3">
        <v>4.05205479452055</v>
      </c>
      <c r="D2060" s="4">
        <v>42758</v>
      </c>
      <c r="E2060" s="3">
        <v>0.2111999712</v>
      </c>
      <c r="F2060" s="5" t="s">
        <v>5529</v>
      </c>
      <c r="G2060" s="5">
        <v>279</v>
      </c>
      <c r="H2060" s="5" t="s">
        <v>55</v>
      </c>
      <c r="I2060" s="3">
        <v>15.3106310609781</v>
      </c>
      <c r="J2060" s="3">
        <v>15.9709618874773</v>
      </c>
      <c r="K2060" s="3">
        <v>5.34726490473263</v>
      </c>
      <c r="L2060" s="3">
        <v>4.51977401129944</v>
      </c>
      <c r="M2060" s="3">
        <v>9.55965893104292</v>
      </c>
      <c r="N2060" s="3">
        <v>14.3028126870138</v>
      </c>
      <c r="O2060" s="3">
        <v>28.1702361497577</v>
      </c>
      <c r="P2060" s="3">
        <v>13.112582781457</v>
      </c>
      <c r="Q2060" s="3">
        <v>35.8489242945258</v>
      </c>
      <c r="R2060" s="3">
        <v>16.9207317073171</v>
      </c>
      <c r="S2060" s="3">
        <v>69.9094067598843</v>
      </c>
      <c r="T2060" s="3">
        <v>42.96875</v>
      </c>
      <c r="U2060" s="3">
        <v>101.366919782857</v>
      </c>
      <c r="V2060" s="3">
        <v>75.4742547425474</v>
      </c>
      <c r="W2060" s="3">
        <v>80.7139023692308</v>
      </c>
      <c r="X2060" s="3">
        <v>71.9532554257095</v>
      </c>
      <c r="Y2060" s="3"/>
      <c r="Z2060" s="3"/>
      <c r="AA2060" s="3">
        <v>0.329163503110577</v>
      </c>
      <c r="AB2060" s="3">
        <v>0.230849243749267</v>
      </c>
      <c r="AC2060" s="3">
        <v>-20.2169625246548</v>
      </c>
      <c r="AD2060" s="3">
        <v>1.07636601761268</v>
      </c>
      <c r="AE2060" s="5">
        <v>4</v>
      </c>
      <c r="AF2060" s="3">
        <v>1.39715922796301</v>
      </c>
      <c r="AG2060" s="3">
        <v>58.585805133664</v>
      </c>
      <c r="AH2060" s="3">
        <v>41.5003173761092</v>
      </c>
      <c r="AI2060" s="3">
        <v>20.0105757194182</v>
      </c>
      <c r="AJ2060" s="3"/>
      <c r="AK2060" s="3"/>
      <c r="AL2060" s="3"/>
      <c r="AM2060" s="3"/>
      <c r="AN2060" s="5" t="s">
        <v>46</v>
      </c>
      <c r="AO2060" s="1"/>
      <c r="AP2060" s="1"/>
      <c r="AQ2060" s="1"/>
    </row>
    <row r="2061" spans="1:43">
      <c r="A2061" s="1" t="s">
        <v>5530</v>
      </c>
      <c r="B2061" s="1" t="s">
        <v>5531</v>
      </c>
      <c r="C2061" s="3">
        <v>3.98630136986301</v>
      </c>
      <c r="D2061" s="4">
        <v>42782</v>
      </c>
      <c r="E2061" s="3">
        <v>20.6197256661</v>
      </c>
      <c r="F2061" s="5" t="s">
        <v>995</v>
      </c>
      <c r="G2061" s="5">
        <v>225</v>
      </c>
      <c r="H2061" s="5" t="s">
        <v>50</v>
      </c>
      <c r="I2061" s="3">
        <v>0.19404288347724</v>
      </c>
      <c r="J2061" s="3">
        <v>37.204108977222</v>
      </c>
      <c r="K2061" s="3">
        <v>0.0290585044556246</v>
      </c>
      <c r="L2061" s="3">
        <v>28.9951305887561</v>
      </c>
      <c r="M2061" s="3">
        <v>0</v>
      </c>
      <c r="N2061" s="3">
        <v>34.1495992876224</v>
      </c>
      <c r="O2061" s="3">
        <v>0.741391083796706</v>
      </c>
      <c r="P2061" s="3">
        <v>40.2466879853814</v>
      </c>
      <c r="Q2061" s="3">
        <v>1.20540964327714</v>
      </c>
      <c r="R2061" s="3">
        <v>39.2081120231772</v>
      </c>
      <c r="S2061" s="3">
        <v>1.96766928845315</v>
      </c>
      <c r="T2061" s="3">
        <v>46.4406779661017</v>
      </c>
      <c r="U2061" s="3">
        <v>5.99114297826165</v>
      </c>
      <c r="V2061" s="3">
        <v>55.8049535603715</v>
      </c>
      <c r="W2061" s="3">
        <v>11.7513159047624</v>
      </c>
      <c r="X2061" s="3">
        <v>72.168284789644</v>
      </c>
      <c r="Y2061" s="3"/>
      <c r="Z2061" s="3"/>
      <c r="AA2061" s="3">
        <v>0.0571599135610434</v>
      </c>
      <c r="AB2061" s="3">
        <v>0.559917609909104</v>
      </c>
      <c r="AC2061" s="3">
        <v>-1.42386671832624</v>
      </c>
      <c r="AD2061" s="3">
        <v>2.64487951689788</v>
      </c>
      <c r="AE2061" s="5">
        <v>3</v>
      </c>
      <c r="AF2061" s="3">
        <v>0.30836967474329</v>
      </c>
      <c r="AG2061" s="3">
        <v>2.34121430084124</v>
      </c>
      <c r="AH2061" s="3">
        <v>3.09549655940866</v>
      </c>
      <c r="AI2061" s="3">
        <v>3.89730085906763</v>
      </c>
      <c r="AJ2061" s="3"/>
      <c r="AK2061" s="3"/>
      <c r="AL2061" s="3"/>
      <c r="AM2061" s="3">
        <v>1000</v>
      </c>
      <c r="AN2061" s="5" t="s">
        <v>56</v>
      </c>
      <c r="AO2061" s="1"/>
      <c r="AP2061" s="1"/>
      <c r="AQ2061" s="1"/>
    </row>
    <row r="2062" spans="1:43">
      <c r="A2062" s="1" t="s">
        <v>5532</v>
      </c>
      <c r="B2062" s="1" t="s">
        <v>5533</v>
      </c>
      <c r="C2062" s="3">
        <v>4.13972602739726</v>
      </c>
      <c r="D2062" s="4">
        <v>42726</v>
      </c>
      <c r="E2062" s="3">
        <v>10.5362652936</v>
      </c>
      <c r="F2062" s="5" t="s">
        <v>423</v>
      </c>
      <c r="G2062" s="5">
        <v>219</v>
      </c>
      <c r="H2062" s="5" t="s">
        <v>50</v>
      </c>
      <c r="I2062" s="3">
        <v>0.258868648130402</v>
      </c>
      <c r="J2062" s="3">
        <v>26.9763287181778</v>
      </c>
      <c r="K2062" s="3">
        <v>-0.0477920091760778</v>
      </c>
      <c r="L2062" s="3">
        <v>78.8844621513944</v>
      </c>
      <c r="M2062" s="3">
        <v>-0.0955383586510038</v>
      </c>
      <c r="N2062" s="3">
        <v>54.5414069456812</v>
      </c>
      <c r="O2062" s="3">
        <v>0.769422077928942</v>
      </c>
      <c r="P2062" s="3">
        <v>35.8154408405665</v>
      </c>
      <c r="Q2062" s="3">
        <v>1.58946090256007</v>
      </c>
      <c r="R2062" s="3">
        <v>10.2848865282472</v>
      </c>
      <c r="S2062" s="3">
        <v>3.12145065971135</v>
      </c>
      <c r="T2062" s="3">
        <v>10.6214689265537</v>
      </c>
      <c r="U2062" s="3">
        <v>6.61871325220933</v>
      </c>
      <c r="V2062" s="3">
        <v>38.8544891640867</v>
      </c>
      <c r="W2062" s="3">
        <v>13.6240652596428</v>
      </c>
      <c r="X2062" s="3">
        <v>48.975188781014</v>
      </c>
      <c r="Y2062" s="3"/>
      <c r="Z2062" s="3"/>
      <c r="AA2062" s="3">
        <v>0.188816406580786</v>
      </c>
      <c r="AB2062" s="3">
        <v>0.645502700996249</v>
      </c>
      <c r="AC2062" s="3">
        <v>-1.03470981093029</v>
      </c>
      <c r="AD2062" s="3">
        <v>4.19570491483639</v>
      </c>
      <c r="AE2062" s="5">
        <v>2</v>
      </c>
      <c r="AF2062" s="3">
        <v>0.364605074009066</v>
      </c>
      <c r="AG2062" s="3">
        <v>3.62444940328419</v>
      </c>
      <c r="AH2062" s="3">
        <v>3.42453570960637</v>
      </c>
      <c r="AI2062" s="3">
        <v>4.44741873439944</v>
      </c>
      <c r="AJ2062" s="3">
        <v>4.37524777271743</v>
      </c>
      <c r="AK2062" s="3"/>
      <c r="AL2062" s="3"/>
      <c r="AM2062" s="3">
        <v>1</v>
      </c>
      <c r="AN2062" s="5" t="s">
        <v>56</v>
      </c>
      <c r="AO2062" s="1"/>
      <c r="AP2062" s="1"/>
      <c r="AQ2062" s="1"/>
    </row>
    <row r="2063" spans="1:43">
      <c r="A2063" s="1" t="s">
        <v>5534</v>
      </c>
      <c r="B2063" s="1" t="s">
        <v>5535</v>
      </c>
      <c r="C2063" s="3">
        <v>3.67671232876712</v>
      </c>
      <c r="D2063" s="4">
        <v>42895</v>
      </c>
      <c r="E2063" s="3">
        <v>1.7311628634</v>
      </c>
      <c r="F2063" s="5" t="s">
        <v>5536</v>
      </c>
      <c r="G2063" s="5">
        <v>182</v>
      </c>
      <c r="H2063" s="5" t="s">
        <v>93</v>
      </c>
      <c r="I2063" s="3">
        <v>4.86459378134404</v>
      </c>
      <c r="J2063" s="3">
        <v>53.45</v>
      </c>
      <c r="K2063" s="3">
        <v>2.65095729013256</v>
      </c>
      <c r="L2063" s="3">
        <v>33.3994053518335</v>
      </c>
      <c r="M2063" s="3">
        <v>1.95026816187226</v>
      </c>
      <c r="N2063" s="3">
        <v>54.8902195608782</v>
      </c>
      <c r="O2063" s="3">
        <v>11.8181818181818</v>
      </c>
      <c r="P2063" s="3">
        <v>46.1770623742455</v>
      </c>
      <c r="Q2063" s="3">
        <v>21.9241982507289</v>
      </c>
      <c r="R2063" s="3">
        <v>32.7141382868937</v>
      </c>
      <c r="S2063" s="3">
        <v>65.689381933439</v>
      </c>
      <c r="T2063" s="3">
        <v>26.6807834833245</v>
      </c>
      <c r="U2063" s="3">
        <v>142.013888888889</v>
      </c>
      <c r="V2063" s="3">
        <v>23.5880398671096</v>
      </c>
      <c r="W2063" s="3">
        <v>103.009708737864</v>
      </c>
      <c r="X2063" s="3">
        <v>29.0886392009987</v>
      </c>
      <c r="Y2063" s="3"/>
      <c r="Z2063" s="3"/>
      <c r="AA2063" s="3">
        <v>0.35164097702281</v>
      </c>
      <c r="AB2063" s="3">
        <v>0.248974003549011</v>
      </c>
      <c r="AC2063" s="3">
        <v>-30.9106830122592</v>
      </c>
      <c r="AD2063" s="3">
        <v>0.859459657702725</v>
      </c>
      <c r="AE2063" s="5">
        <v>3</v>
      </c>
      <c r="AF2063" s="3">
        <v>1.99123071585573</v>
      </c>
      <c r="AG2063" s="3">
        <v>56.5461038003573</v>
      </c>
      <c r="AH2063" s="3">
        <v>60.851178254248</v>
      </c>
      <c r="AI2063" s="3">
        <v>25.436746320492</v>
      </c>
      <c r="AJ2063" s="3"/>
      <c r="AK2063" s="3"/>
      <c r="AL2063" s="3"/>
      <c r="AM2063" s="3"/>
      <c r="AN2063" s="5" t="s">
        <v>46</v>
      </c>
      <c r="AO2063" s="1"/>
      <c r="AP2063" s="1"/>
      <c r="AQ2063" s="1"/>
    </row>
    <row r="2064" spans="1:43">
      <c r="A2064" s="1" t="s">
        <v>5537</v>
      </c>
      <c r="B2064" s="1" t="s">
        <v>5538</v>
      </c>
      <c r="C2064" s="3">
        <v>3.72602739726027</v>
      </c>
      <c r="D2064" s="4">
        <v>42877</v>
      </c>
      <c r="E2064" s="3">
        <v>51.2175293725</v>
      </c>
      <c r="F2064" s="5" t="s">
        <v>365</v>
      </c>
      <c r="G2064" s="5">
        <v>1361</v>
      </c>
      <c r="H2064" s="5" t="s">
        <v>64</v>
      </c>
      <c r="I2064" s="3">
        <v>0.303398024564825</v>
      </c>
      <c r="J2064" s="3">
        <v>9.7667638483965</v>
      </c>
      <c r="K2064" s="3">
        <v>0.0421109312269509</v>
      </c>
      <c r="L2064" s="3">
        <v>41.6909620991254</v>
      </c>
      <c r="M2064" s="3">
        <v>0.22821698435113</v>
      </c>
      <c r="N2064" s="3">
        <v>9.18367346938776</v>
      </c>
      <c r="O2064" s="3">
        <v>0.683397469958094</v>
      </c>
      <c r="P2064" s="3">
        <v>11.8421052631579</v>
      </c>
      <c r="Q2064" s="3">
        <v>1.24315564052265</v>
      </c>
      <c r="R2064" s="3">
        <v>17.603550295858</v>
      </c>
      <c r="S2064" s="3">
        <v>2.18529698064976</v>
      </c>
      <c r="T2064" s="3">
        <v>30.2848575712144</v>
      </c>
      <c r="U2064" s="3">
        <v>4.99048324405138</v>
      </c>
      <c r="V2064" s="3">
        <v>21.2962962962963</v>
      </c>
      <c r="W2064" s="3">
        <v>8.81137265254369</v>
      </c>
      <c r="X2064" s="3">
        <v>22.2222222222222</v>
      </c>
      <c r="Y2064" s="3"/>
      <c r="Z2064" s="3"/>
      <c r="AA2064" s="3">
        <v>0.237760855793622</v>
      </c>
      <c r="AB2064" s="3">
        <v>3.41520831401037</v>
      </c>
      <c r="AC2064" s="3">
        <v>0</v>
      </c>
      <c r="AD2064" s="3"/>
      <c r="AE2064" s="5"/>
      <c r="AF2064" s="3">
        <v>0.233207664696005</v>
      </c>
      <c r="AG2064" s="3">
        <v>1.63512338440432</v>
      </c>
      <c r="AH2064" s="3">
        <v>1.82125696840196</v>
      </c>
      <c r="AI2064" s="3">
        <v>2.16195128271146</v>
      </c>
      <c r="AJ2064" s="3"/>
      <c r="AK2064" s="3"/>
      <c r="AL2064" s="3"/>
      <c r="AM2064" s="3">
        <v>1000</v>
      </c>
      <c r="AN2064" s="5" t="s">
        <v>56</v>
      </c>
      <c r="AO2064" s="1"/>
      <c r="AP2064" s="1"/>
      <c r="AQ2064" s="1"/>
    </row>
    <row r="2065" spans="1:43">
      <c r="A2065" s="1" t="s">
        <v>5539</v>
      </c>
      <c r="B2065" s="1" t="s">
        <v>5540</v>
      </c>
      <c r="C2065" s="3">
        <v>4.11780821917808</v>
      </c>
      <c r="D2065" s="4">
        <v>42734</v>
      </c>
      <c r="E2065" s="3">
        <v>1.1360186941</v>
      </c>
      <c r="F2065" s="5" t="s">
        <v>1155</v>
      </c>
      <c r="G2065" s="5">
        <v>1037</v>
      </c>
      <c r="H2065" s="5" t="s">
        <v>64</v>
      </c>
      <c r="I2065" s="3">
        <v>0.285210182401822</v>
      </c>
      <c r="J2065" s="3">
        <v>28.2798833819242</v>
      </c>
      <c r="K2065" s="3">
        <v>0.0422268908875725</v>
      </c>
      <c r="L2065" s="3">
        <v>40.2332361516035</v>
      </c>
      <c r="M2065" s="3">
        <v>0.213350290004142</v>
      </c>
      <c r="N2065" s="3">
        <v>28.5714285714286</v>
      </c>
      <c r="O2065" s="3">
        <v>0.662774245868699</v>
      </c>
      <c r="P2065" s="3">
        <v>19.5906432748538</v>
      </c>
      <c r="Q2065" s="3">
        <v>0.862067031550432</v>
      </c>
      <c r="R2065" s="3">
        <v>95.8579881656805</v>
      </c>
      <c r="S2065" s="3">
        <v>1.10252160652602</v>
      </c>
      <c r="T2065" s="3">
        <v>97.9010494752624</v>
      </c>
      <c r="U2065" s="3">
        <v>3.40759577483526</v>
      </c>
      <c r="V2065" s="3">
        <v>96.9135802469136</v>
      </c>
      <c r="W2065" s="3">
        <v>6.93400310202546</v>
      </c>
      <c r="X2065" s="3">
        <v>92.2839506172839</v>
      </c>
      <c r="Y2065" s="3"/>
      <c r="Z2065" s="3"/>
      <c r="AA2065" s="3">
        <v>-0.981823739598103</v>
      </c>
      <c r="AB2065" s="3">
        <v>0.209550767082871</v>
      </c>
      <c r="AC2065" s="3">
        <v>0</v>
      </c>
      <c r="AD2065" s="3"/>
      <c r="AE2065" s="5"/>
      <c r="AF2065" s="3">
        <v>0.18364910170083</v>
      </c>
      <c r="AG2065" s="3">
        <v>0.787623260396009</v>
      </c>
      <c r="AH2065" s="3">
        <v>1.23952672235652</v>
      </c>
      <c r="AI2065" s="3">
        <v>1.6870198641542</v>
      </c>
      <c r="AJ2065" s="3">
        <v>2.00519267059935</v>
      </c>
      <c r="AK2065" s="3"/>
      <c r="AL2065" s="3"/>
      <c r="AM2065" s="3"/>
      <c r="AN2065" s="5" t="s">
        <v>46</v>
      </c>
      <c r="AO2065" s="1"/>
      <c r="AP2065" s="1"/>
      <c r="AQ2065" s="1"/>
    </row>
    <row r="2066" spans="1:43">
      <c r="A2066" s="1" t="s">
        <v>5541</v>
      </c>
      <c r="B2066" s="1" t="s">
        <v>5542</v>
      </c>
      <c r="C2066" s="3">
        <v>3.91232876712329</v>
      </c>
      <c r="D2066" s="4">
        <v>42809</v>
      </c>
      <c r="E2066" s="3">
        <v>30.2398589293</v>
      </c>
      <c r="F2066" s="5" t="s">
        <v>2584</v>
      </c>
      <c r="G2066" s="5">
        <v>400</v>
      </c>
      <c r="H2066" s="5" t="s">
        <v>50</v>
      </c>
      <c r="I2066" s="3">
        <v>0.337335053080673</v>
      </c>
      <c r="J2066" s="3">
        <v>12.8628852166146</v>
      </c>
      <c r="K2066" s="3">
        <v>-0.0296559905100801</v>
      </c>
      <c r="L2066" s="3">
        <v>71.0934041611333</v>
      </c>
      <c r="M2066" s="3">
        <v>0.0296735905044667</v>
      </c>
      <c r="N2066" s="3">
        <v>30.1869991095281</v>
      </c>
      <c r="O2066" s="3">
        <v>0.568003312160945</v>
      </c>
      <c r="P2066" s="3">
        <v>62.6313385107355</v>
      </c>
      <c r="Q2066" s="3">
        <v>1.18717549527669</v>
      </c>
      <c r="R2066" s="3">
        <v>42.1052631578947</v>
      </c>
      <c r="S2066" s="3">
        <v>2.17638516088599</v>
      </c>
      <c r="T2066" s="3">
        <v>36.1016949152542</v>
      </c>
      <c r="U2066" s="3">
        <v>7.55252793688733</v>
      </c>
      <c r="V2066" s="3">
        <v>21.749226006192</v>
      </c>
      <c r="W2066" s="3">
        <v>15.3854011691477</v>
      </c>
      <c r="X2066" s="3">
        <v>26.6450916936354</v>
      </c>
      <c r="Y2066" s="3"/>
      <c r="Z2066" s="3"/>
      <c r="AA2066" s="3">
        <v>0.0526288145723713</v>
      </c>
      <c r="AB2066" s="3">
        <v>0.509364695577993</v>
      </c>
      <c r="AC2066" s="3">
        <v>-2.46723862599227</v>
      </c>
      <c r="AD2066" s="3">
        <v>1.9765989554106</v>
      </c>
      <c r="AE2066" s="5">
        <v>4</v>
      </c>
      <c r="AF2066" s="3">
        <v>0.403124448944867</v>
      </c>
      <c r="AG2066" s="3">
        <v>3.1932885736871</v>
      </c>
      <c r="AH2066" s="3">
        <v>3.86432989171057</v>
      </c>
      <c r="AI2066" s="3">
        <v>5.04082582094976</v>
      </c>
      <c r="AJ2066" s="3"/>
      <c r="AK2066" s="3"/>
      <c r="AL2066" s="3"/>
      <c r="AM2066" s="3"/>
      <c r="AN2066" s="5" t="s">
        <v>51</v>
      </c>
      <c r="AO2066" s="1"/>
      <c r="AP2066" s="1"/>
      <c r="AQ2066" s="1"/>
    </row>
    <row r="2067" spans="1:43">
      <c r="A2067" s="1" t="s">
        <v>5543</v>
      </c>
      <c r="B2067" s="1" t="s">
        <v>5544</v>
      </c>
      <c r="C2067" s="3">
        <v>3.91232876712329</v>
      </c>
      <c r="D2067" s="4">
        <v>42809</v>
      </c>
      <c r="E2067" s="3">
        <v>10.0517923035</v>
      </c>
      <c r="F2067" s="5" t="s">
        <v>3098</v>
      </c>
      <c r="G2067" s="5">
        <v>400</v>
      </c>
      <c r="H2067" s="5" t="s">
        <v>50</v>
      </c>
      <c r="I2067" s="3">
        <v>0.0597014925373334</v>
      </c>
      <c r="J2067" s="3">
        <v>60.5180884323359</v>
      </c>
      <c r="K2067" s="3">
        <v>-0.109267905036249</v>
      </c>
      <c r="L2067" s="3">
        <v>93.0942895086321</v>
      </c>
      <c r="M2067" s="3">
        <v>-0.168767993646375</v>
      </c>
      <c r="N2067" s="3">
        <v>67.453250222618</v>
      </c>
      <c r="O2067" s="3">
        <v>0.269219264134025</v>
      </c>
      <c r="P2067" s="3">
        <v>79.7167656464139</v>
      </c>
      <c r="Q2067" s="3">
        <v>0.947835061027338</v>
      </c>
      <c r="R2067" s="3">
        <v>67.7933365523901</v>
      </c>
      <c r="S2067" s="3">
        <v>1.61570518224196</v>
      </c>
      <c r="T2067" s="3">
        <v>63.1073446327684</v>
      </c>
      <c r="U2067" s="3">
        <v>6.52253791428206</v>
      </c>
      <c r="V2067" s="3">
        <v>42.2600619195046</v>
      </c>
      <c r="W2067" s="3">
        <v>14.4452510041631</v>
      </c>
      <c r="X2067" s="3">
        <v>38.6192017259978</v>
      </c>
      <c r="Y2067" s="3"/>
      <c r="Z2067" s="3"/>
      <c r="AA2067" s="3">
        <v>0.0150397931018253</v>
      </c>
      <c r="AB2067" s="3">
        <v>0.436821873439094</v>
      </c>
      <c r="AC2067" s="3">
        <v>-2.6299946690169</v>
      </c>
      <c r="AD2067" s="3">
        <v>1.74587501878675</v>
      </c>
      <c r="AE2067" s="5">
        <v>3</v>
      </c>
      <c r="AF2067" s="3">
        <v>0.38351574957827</v>
      </c>
      <c r="AG2067" s="3">
        <v>2.53147273154053</v>
      </c>
      <c r="AH2067" s="3">
        <v>3.40312736052291</v>
      </c>
      <c r="AI2067" s="3">
        <v>4.76305534162023</v>
      </c>
      <c r="AJ2067" s="3"/>
      <c r="AK2067" s="3"/>
      <c r="AL2067" s="3"/>
      <c r="AM2067" s="3"/>
      <c r="AN2067" s="5" t="s">
        <v>51</v>
      </c>
      <c r="AO2067" s="1"/>
      <c r="AP2067" s="1"/>
      <c r="AQ2067" s="1"/>
    </row>
    <row r="2068" spans="1:43">
      <c r="A2068" s="1" t="s">
        <v>5545</v>
      </c>
      <c r="B2068" s="1" t="s">
        <v>5546</v>
      </c>
      <c r="C2068" s="3">
        <v>3.98356164383562</v>
      </c>
      <c r="D2068" s="4">
        <v>42783</v>
      </c>
      <c r="E2068" s="3">
        <v>5.1532837072</v>
      </c>
      <c r="F2068" s="5" t="s">
        <v>273</v>
      </c>
      <c r="G2068" s="5">
        <v>1260</v>
      </c>
      <c r="H2068" s="5" t="s">
        <v>50</v>
      </c>
      <c r="I2068" s="3">
        <v>0.473326101962311</v>
      </c>
      <c r="J2068" s="3">
        <v>5.44886109870478</v>
      </c>
      <c r="K2068" s="3">
        <v>0.0490966221523778</v>
      </c>
      <c r="L2068" s="3">
        <v>15.4493138556884</v>
      </c>
      <c r="M2068" s="3">
        <v>0.11791294094524</v>
      </c>
      <c r="N2068" s="3">
        <v>18.2991985752449</v>
      </c>
      <c r="O2068" s="3">
        <v>1.00118953211737</v>
      </c>
      <c r="P2068" s="3">
        <v>8.63407948835084</v>
      </c>
      <c r="Q2068" s="3">
        <v>1.22100470862807</v>
      </c>
      <c r="R2068" s="3">
        <v>37.0352486721391</v>
      </c>
      <c r="S2068" s="3">
        <v>1.55119303025821</v>
      </c>
      <c r="T2068" s="3">
        <v>66.1581920903955</v>
      </c>
      <c r="U2068" s="3">
        <v>5.73981131657482</v>
      </c>
      <c r="V2068" s="3">
        <v>63.312693498452</v>
      </c>
      <c r="W2068" s="3">
        <v>13.5367235989718</v>
      </c>
      <c r="X2068" s="3">
        <v>51.5641855447681</v>
      </c>
      <c r="Y2068" s="3"/>
      <c r="Z2068" s="3"/>
      <c r="AA2068" s="3">
        <v>0.0101661437352763</v>
      </c>
      <c r="AB2068" s="3">
        <v>0.390880777873486</v>
      </c>
      <c r="AC2068" s="3">
        <v>-2.70659372300605</v>
      </c>
      <c r="AD2068" s="3">
        <v>1.59412309430461</v>
      </c>
      <c r="AE2068" s="5">
        <v>4</v>
      </c>
      <c r="AF2068" s="3">
        <v>0.351573465274002</v>
      </c>
      <c r="AG2068" s="3">
        <v>2.39458118004887</v>
      </c>
      <c r="AH2068" s="3">
        <v>3.0680187456346</v>
      </c>
      <c r="AI2068" s="3">
        <v>4.49070121783437</v>
      </c>
      <c r="AJ2068" s="3"/>
      <c r="AK2068" s="3"/>
      <c r="AL2068" s="3"/>
      <c r="AM2068" s="3">
        <v>100</v>
      </c>
      <c r="AN2068" s="5" t="s">
        <v>56</v>
      </c>
      <c r="AO2068" s="1"/>
      <c r="AP2068" s="1"/>
      <c r="AQ2068" s="1"/>
    </row>
    <row r="2069" spans="1:43">
      <c r="A2069" s="1" t="s">
        <v>5547</v>
      </c>
      <c r="B2069" s="1" t="s">
        <v>5548</v>
      </c>
      <c r="C2069" s="3">
        <v>3.90684931506849</v>
      </c>
      <c r="D2069" s="4">
        <v>42811</v>
      </c>
      <c r="E2069" s="3">
        <v>14.1814674285</v>
      </c>
      <c r="F2069" s="5" t="s">
        <v>5186</v>
      </c>
      <c r="G2069" s="5">
        <v>1379</v>
      </c>
      <c r="H2069" s="5" t="s">
        <v>50</v>
      </c>
      <c r="I2069" s="3">
        <v>0.268121301775159</v>
      </c>
      <c r="J2069" s="3">
        <v>24.6985261277356</v>
      </c>
      <c r="K2069" s="3">
        <v>0.027670171555058</v>
      </c>
      <c r="L2069" s="3">
        <v>29.9247454625941</v>
      </c>
      <c r="M2069" s="3">
        <v>0.0368969652246087</v>
      </c>
      <c r="N2069" s="3">
        <v>29.5191451469279</v>
      </c>
      <c r="O2069" s="3">
        <v>0.576727036221258</v>
      </c>
      <c r="P2069" s="3">
        <v>61.9004111466423</v>
      </c>
      <c r="Q2069" s="3">
        <v>1.33888317862677</v>
      </c>
      <c r="R2069" s="3">
        <v>23.0806373732496</v>
      </c>
      <c r="S2069" s="3">
        <v>3.45360176952404</v>
      </c>
      <c r="T2069" s="3">
        <v>7.2316384180791</v>
      </c>
      <c r="U2069" s="3">
        <v>10.5539268545966</v>
      </c>
      <c r="V2069" s="3">
        <v>4.3343653250774</v>
      </c>
      <c r="W2069" s="3">
        <v>21.0112875197195</v>
      </c>
      <c r="X2069" s="3">
        <v>3.02049622437972</v>
      </c>
      <c r="Y2069" s="3"/>
      <c r="Z2069" s="3"/>
      <c r="AA2069" s="3">
        <v>0.163583850813746</v>
      </c>
      <c r="AB2069" s="3">
        <v>1.0130436834897</v>
      </c>
      <c r="AC2069" s="3">
        <v>-1.63559941520469</v>
      </c>
      <c r="AD2069" s="3">
        <v>4.00537381127102</v>
      </c>
      <c r="AE2069" s="5">
        <v>3</v>
      </c>
      <c r="AF2069" s="3">
        <v>0.53552485761175</v>
      </c>
      <c r="AG2069" s="3">
        <v>4.64749459578535</v>
      </c>
      <c r="AH2069" s="3">
        <v>5.30874574366333</v>
      </c>
      <c r="AI2069" s="3">
        <v>6.69234658147873</v>
      </c>
      <c r="AJ2069" s="3"/>
      <c r="AK2069" s="3"/>
      <c r="AL2069" s="3"/>
      <c r="AM2069" s="3">
        <v>0.1</v>
      </c>
      <c r="AN2069" s="5" t="s">
        <v>56</v>
      </c>
      <c r="AO2069" s="1"/>
      <c r="AP2069" s="1"/>
      <c r="AQ2069" s="1"/>
    </row>
    <row r="2070" spans="1:43">
      <c r="A2070" s="1" t="s">
        <v>5549</v>
      </c>
      <c r="B2070" s="1" t="s">
        <v>5550</v>
      </c>
      <c r="C2070" s="3">
        <v>3.45479452054795</v>
      </c>
      <c r="D2070" s="4">
        <v>42976</v>
      </c>
      <c r="E2070" s="3">
        <v>0.0288950752</v>
      </c>
      <c r="F2070" s="5" t="s">
        <v>5022</v>
      </c>
      <c r="G2070" s="5">
        <v>359</v>
      </c>
      <c r="H2070" s="5" t="s">
        <v>93</v>
      </c>
      <c r="I2070" s="3">
        <v>-0.293386057784314</v>
      </c>
      <c r="J2070" s="3">
        <v>94.25</v>
      </c>
      <c r="K2070" s="3">
        <v>0.0127950866867158</v>
      </c>
      <c r="L2070" s="3">
        <v>93.9048562933598</v>
      </c>
      <c r="M2070" s="3">
        <v>0.449784745871613</v>
      </c>
      <c r="N2070" s="3">
        <v>80.4890219560878</v>
      </c>
      <c r="O2070" s="3">
        <v>3.31769215517811</v>
      </c>
      <c r="P2070" s="3">
        <v>84.4064386317907</v>
      </c>
      <c r="Q2070" s="3">
        <v>9.18424360944266</v>
      </c>
      <c r="R2070" s="3">
        <v>63.312693498452</v>
      </c>
      <c r="S2070" s="3">
        <v>33.6496537573737</v>
      </c>
      <c r="T2070" s="3">
        <v>58.7083112758073</v>
      </c>
      <c r="U2070" s="3">
        <v>45.3826839021668</v>
      </c>
      <c r="V2070" s="3">
        <v>69.4905869324474</v>
      </c>
      <c r="W2070" s="3">
        <v>40.68473373644</v>
      </c>
      <c r="X2070" s="3">
        <v>68.1647940074906</v>
      </c>
      <c r="Y2070" s="3"/>
      <c r="Z2070" s="3"/>
      <c r="AA2070" s="3">
        <v>0.326122230715215</v>
      </c>
      <c r="AB2070" s="3">
        <v>0.183366883176702</v>
      </c>
      <c r="AC2070" s="3">
        <v>-19.2925824175824</v>
      </c>
      <c r="AD2070" s="3">
        <v>0.623438443394432</v>
      </c>
      <c r="AE2070" s="5">
        <v>3</v>
      </c>
      <c r="AF2070" s="3">
        <v>0.84923872046326</v>
      </c>
      <c r="AG2070" s="3">
        <v>23.4811161659412</v>
      </c>
      <c r="AH2070" s="3">
        <v>20.8243493117584</v>
      </c>
      <c r="AI2070" s="3">
        <v>10.7903766661835</v>
      </c>
      <c r="AJ2070" s="3"/>
      <c r="AK2070" s="3"/>
      <c r="AL2070" s="3"/>
      <c r="AM2070" s="3"/>
      <c r="AN2070" s="5" t="s">
        <v>46</v>
      </c>
      <c r="AO2070" s="1"/>
      <c r="AP2070" s="1"/>
      <c r="AQ2070" s="1"/>
    </row>
    <row r="2071" spans="1:43">
      <c r="A2071" s="1" t="s">
        <v>5551</v>
      </c>
      <c r="B2071" s="1" t="s">
        <v>5552</v>
      </c>
      <c r="C2071" s="3">
        <v>3.95068493150685</v>
      </c>
      <c r="D2071" s="4">
        <v>42795</v>
      </c>
      <c r="E2071" s="3">
        <v>2.6293125058</v>
      </c>
      <c r="F2071" s="5" t="s">
        <v>2187</v>
      </c>
      <c r="G2071" s="5">
        <v>1443</v>
      </c>
      <c r="H2071" s="5" t="s">
        <v>226</v>
      </c>
      <c r="I2071" s="3">
        <v>5.16184846081753</v>
      </c>
      <c r="J2071" s="3">
        <v>6.54338549075391</v>
      </c>
      <c r="K2071" s="3">
        <v>1.97133869276476</v>
      </c>
      <c r="L2071" s="3">
        <v>4.23280423280423</v>
      </c>
      <c r="M2071" s="3">
        <v>2.09981101700847</v>
      </c>
      <c r="N2071" s="3">
        <v>15.5148095909732</v>
      </c>
      <c r="O2071" s="3">
        <v>8.7040763097101</v>
      </c>
      <c r="P2071" s="3">
        <v>9.43396226415094</v>
      </c>
      <c r="Q2071" s="3">
        <v>14.4078431372549</v>
      </c>
      <c r="R2071" s="3">
        <v>5.65693430656934</v>
      </c>
      <c r="S2071" s="3">
        <v>27.2751068842161</v>
      </c>
      <c r="T2071" s="3">
        <v>10.3723404255319</v>
      </c>
      <c r="U2071" s="3">
        <v>46.3970293054998</v>
      </c>
      <c r="V2071" s="3">
        <v>13.1944444444444</v>
      </c>
      <c r="W2071" s="3">
        <v>39.9232613908873</v>
      </c>
      <c r="X2071" s="3">
        <v>20.5020920502092</v>
      </c>
      <c r="Y2071" s="3"/>
      <c r="Z2071" s="3"/>
      <c r="AA2071" s="3">
        <v>0.302916183397603</v>
      </c>
      <c r="AB2071" s="3">
        <v>0.243553119220473</v>
      </c>
      <c r="AC2071" s="3">
        <v>-10.1380745224135</v>
      </c>
      <c r="AD2071" s="3">
        <v>1.16645617194049</v>
      </c>
      <c r="AE2071" s="5">
        <v>2</v>
      </c>
      <c r="AF2071" s="3">
        <v>0.864481586105294</v>
      </c>
      <c r="AG2071" s="3">
        <v>21.3676223854796</v>
      </c>
      <c r="AH2071" s="3">
        <v>21.5518025826074</v>
      </c>
      <c r="AI2071" s="3">
        <v>11.7718054274379</v>
      </c>
      <c r="AJ2071" s="3"/>
      <c r="AK2071" s="3"/>
      <c r="AL2071" s="3"/>
      <c r="AM2071" s="3">
        <v>10</v>
      </c>
      <c r="AN2071" s="5" t="s">
        <v>56</v>
      </c>
      <c r="AO2071" s="1"/>
      <c r="AP2071" s="1"/>
      <c r="AQ2071" s="1"/>
    </row>
    <row r="2072" spans="1:43">
      <c r="A2072" s="1" t="s">
        <v>5553</v>
      </c>
      <c r="B2072" s="1" t="s">
        <v>5554</v>
      </c>
      <c r="C2072" s="3">
        <v>3.94794520547945</v>
      </c>
      <c r="D2072" s="4">
        <v>42796</v>
      </c>
      <c r="E2072" s="3">
        <v>8.1311736098</v>
      </c>
      <c r="F2072" s="5" t="s">
        <v>5555</v>
      </c>
      <c r="G2072" s="5">
        <v>1442</v>
      </c>
      <c r="H2072" s="5" t="s">
        <v>226</v>
      </c>
      <c r="I2072" s="3">
        <v>2.26482024694729</v>
      </c>
      <c r="J2072" s="3">
        <v>44.6657183499289</v>
      </c>
      <c r="K2072" s="3">
        <v>0.705360741636449</v>
      </c>
      <c r="L2072" s="3">
        <v>37.8306878306878</v>
      </c>
      <c r="M2072" s="3">
        <v>1.1811555075594</v>
      </c>
      <c r="N2072" s="3">
        <v>34.4146685472496</v>
      </c>
      <c r="O2072" s="3">
        <v>4.38688113641113</v>
      </c>
      <c r="P2072" s="3">
        <v>45.440251572327</v>
      </c>
      <c r="Q2072" s="3">
        <v>8.82758620689657</v>
      </c>
      <c r="R2072" s="3">
        <v>26.6423357664234</v>
      </c>
      <c r="S2072" s="3">
        <v>20.6227872545864</v>
      </c>
      <c r="T2072" s="3">
        <v>26.063829787234</v>
      </c>
      <c r="U2072" s="3">
        <v>43.0711967932812</v>
      </c>
      <c r="V2072" s="3">
        <v>14.5833333333333</v>
      </c>
      <c r="W2072" s="3">
        <v>44.6170171715223</v>
      </c>
      <c r="X2072" s="3">
        <v>14.2259414225941</v>
      </c>
      <c r="Y2072" s="3"/>
      <c r="Z2072" s="3"/>
      <c r="AA2072" s="3">
        <v>0.371558329175908</v>
      </c>
      <c r="AB2072" s="3">
        <v>0.565632771616341</v>
      </c>
      <c r="AC2072" s="3">
        <v>-5.93712693991246</v>
      </c>
      <c r="AD2072" s="3">
        <v>2.19972229770168</v>
      </c>
      <c r="AE2072" s="5">
        <v>2</v>
      </c>
      <c r="AF2072" s="3">
        <v>1.01664814423166</v>
      </c>
      <c r="AG2072" s="3">
        <v>19.906394725813</v>
      </c>
      <c r="AH2072" s="3">
        <v>19.1892293784126</v>
      </c>
      <c r="AI2072" s="3">
        <v>13.1925708513933</v>
      </c>
      <c r="AJ2072" s="3"/>
      <c r="AK2072" s="3"/>
      <c r="AL2072" s="3"/>
      <c r="AM2072" s="3">
        <v>10</v>
      </c>
      <c r="AN2072" s="5" t="s">
        <v>56</v>
      </c>
      <c r="AO2072" s="1"/>
      <c r="AP2072" s="1"/>
      <c r="AQ2072" s="1"/>
    </row>
    <row r="2073" spans="1:43">
      <c r="A2073" s="1" t="s">
        <v>5556</v>
      </c>
      <c r="B2073" s="1" t="s">
        <v>5557</v>
      </c>
      <c r="C2073" s="3">
        <v>4.04657534246575</v>
      </c>
      <c r="D2073" s="4">
        <v>42760</v>
      </c>
      <c r="E2073" s="3">
        <v>2.1139524268</v>
      </c>
      <c r="F2073" s="5" t="s">
        <v>5558</v>
      </c>
      <c r="G2073" s="5">
        <v>1478</v>
      </c>
      <c r="H2073" s="5" t="s">
        <v>64</v>
      </c>
      <c r="I2073" s="3">
        <v>0.239406878733679</v>
      </c>
      <c r="J2073" s="3">
        <v>83.8192419825073</v>
      </c>
      <c r="K2073" s="3">
        <v>0.0367992491893083</v>
      </c>
      <c r="L2073" s="3">
        <v>78.7172011661808</v>
      </c>
      <c r="M2073" s="3">
        <v>0.178453180248516</v>
      </c>
      <c r="N2073" s="3">
        <v>82.2157434402332</v>
      </c>
      <c r="O2073" s="3">
        <v>0.577509670947895</v>
      </c>
      <c r="P2073" s="3">
        <v>73.5380116959064</v>
      </c>
      <c r="Q2073" s="3">
        <v>1.0664289465383</v>
      </c>
      <c r="R2073" s="3">
        <v>73.3727810650888</v>
      </c>
      <c r="S2073" s="3">
        <v>1.8522367069546</v>
      </c>
      <c r="T2073" s="3">
        <v>81.4092953523238</v>
      </c>
      <c r="U2073" s="3">
        <v>4.09561661586793</v>
      </c>
      <c r="V2073" s="3">
        <v>87.037037037037</v>
      </c>
      <c r="W2073" s="3">
        <v>7.32289523206577</v>
      </c>
      <c r="X2073" s="3">
        <v>85.9567901234568</v>
      </c>
      <c r="Y2073" s="3"/>
      <c r="Z2073" s="3"/>
      <c r="AA2073" s="3">
        <v>-0.351049265432527</v>
      </c>
      <c r="AB2073" s="3">
        <v>0.967234260030411</v>
      </c>
      <c r="AC2073" s="3">
        <v>0</v>
      </c>
      <c r="AD2073" s="3"/>
      <c r="AE2073" s="5"/>
      <c r="AF2073" s="3">
        <v>0.19616389186136</v>
      </c>
      <c r="AG2073" s="3">
        <v>1.34988121475128</v>
      </c>
      <c r="AH2073" s="3">
        <v>1.45629998060475</v>
      </c>
      <c r="AI2073" s="3">
        <v>1.78736372895005</v>
      </c>
      <c r="AJ2073" s="3"/>
      <c r="AK2073" s="3"/>
      <c r="AL2073" s="3"/>
      <c r="AM2073" s="3"/>
      <c r="AN2073" s="5" t="s">
        <v>46</v>
      </c>
      <c r="AO2073" s="1"/>
      <c r="AP2073" s="1"/>
      <c r="AQ2073" s="1"/>
    </row>
    <row r="2074" spans="1:43">
      <c r="A2074" s="1" t="s">
        <v>5559</v>
      </c>
      <c r="B2074" s="1" t="s">
        <v>5560</v>
      </c>
      <c r="C2074" s="3">
        <v>3.93424657534247</v>
      </c>
      <c r="D2074" s="4">
        <v>42801</v>
      </c>
      <c r="E2074" s="3">
        <v>1.1400598313</v>
      </c>
      <c r="F2074" s="5" t="s">
        <v>4972</v>
      </c>
      <c r="G2074" s="5">
        <v>1437</v>
      </c>
      <c r="H2074" s="5" t="s">
        <v>50</v>
      </c>
      <c r="I2074" s="3">
        <v>-0.102564102564091</v>
      </c>
      <c r="J2074" s="3">
        <v>80.393032603841</v>
      </c>
      <c r="K2074" s="3">
        <v>-0.025660764690785</v>
      </c>
      <c r="L2074" s="3">
        <v>67.5962815405046</v>
      </c>
      <c r="M2074" s="3">
        <v>-0.29005289199794</v>
      </c>
      <c r="N2074" s="3">
        <v>84.3276936776492</v>
      </c>
      <c r="O2074" s="3">
        <v>0.28314028314029</v>
      </c>
      <c r="P2074" s="3">
        <v>79.168570123344</v>
      </c>
      <c r="Q2074" s="3">
        <v>0.300351840727715</v>
      </c>
      <c r="R2074" s="3">
        <v>88.4596813133752</v>
      </c>
      <c r="S2074" s="3">
        <v>1.54648132059079</v>
      </c>
      <c r="T2074" s="3">
        <v>66.3276836158192</v>
      </c>
      <c r="U2074" s="3">
        <v>5.55405039284748</v>
      </c>
      <c r="V2074" s="3">
        <v>68.7306501547988</v>
      </c>
      <c r="W2074" s="3">
        <v>13.4867462860472</v>
      </c>
      <c r="X2074" s="3">
        <v>52.5350593311758</v>
      </c>
      <c r="Y2074" s="3"/>
      <c r="Z2074" s="3"/>
      <c r="AA2074" s="3">
        <v>0.0046796961228706</v>
      </c>
      <c r="AB2074" s="3">
        <v>0.472023389702489</v>
      </c>
      <c r="AC2074" s="3">
        <v>-2.27272727272727</v>
      </c>
      <c r="AD2074" s="3">
        <v>1.89171983516445</v>
      </c>
      <c r="AE2074" s="5">
        <v>5</v>
      </c>
      <c r="AF2074" s="3">
        <v>0.360293676018212</v>
      </c>
      <c r="AG2074" s="3">
        <v>1.46346986574544</v>
      </c>
      <c r="AH2074" s="3">
        <v>2.75795207168794</v>
      </c>
      <c r="AI2074" s="3">
        <v>4.439203552972</v>
      </c>
      <c r="AJ2074" s="3"/>
      <c r="AK2074" s="3"/>
      <c r="AL2074" s="3"/>
      <c r="AM2074" s="3"/>
      <c r="AN2074" s="5" t="s">
        <v>51</v>
      </c>
      <c r="AO2074" s="1"/>
      <c r="AP2074" s="1"/>
      <c r="AQ2074" s="1"/>
    </row>
    <row r="2075" spans="1:43">
      <c r="A2075" s="1" t="s">
        <v>5561</v>
      </c>
      <c r="B2075" s="1" t="s">
        <v>5562</v>
      </c>
      <c r="C2075" s="3">
        <v>3.92602739726027</v>
      </c>
      <c r="D2075" s="4">
        <v>42804</v>
      </c>
      <c r="E2075" s="3">
        <v>0.7604494941</v>
      </c>
      <c r="F2075" s="5" t="s">
        <v>5563</v>
      </c>
      <c r="G2075" s="5">
        <v>1065</v>
      </c>
      <c r="H2075" s="5" t="s">
        <v>93</v>
      </c>
      <c r="I2075" s="3">
        <v>4.22167638931532</v>
      </c>
      <c r="J2075" s="3">
        <v>57.05</v>
      </c>
      <c r="K2075" s="3">
        <v>1.5329395049727</v>
      </c>
      <c r="L2075" s="3">
        <v>52.7254707631318</v>
      </c>
      <c r="M2075" s="3">
        <v>1.56331812401824</v>
      </c>
      <c r="N2075" s="3">
        <v>62.5748502994012</v>
      </c>
      <c r="O2075" s="3">
        <v>5.01160092807424</v>
      </c>
      <c r="P2075" s="3">
        <v>73.8430583501006</v>
      </c>
      <c r="Q2075" s="3">
        <v>1.70786516853932</v>
      </c>
      <c r="R2075" s="3">
        <v>91.7956656346749</v>
      </c>
      <c r="S2075" s="3">
        <v>42.3718150361749</v>
      </c>
      <c r="T2075" s="3">
        <v>49.3382742191636</v>
      </c>
      <c r="U2075" s="3">
        <v>85.94905505341</v>
      </c>
      <c r="V2075" s="3">
        <v>46.6777408637874</v>
      </c>
      <c r="W2075" s="3">
        <v>57.0437196391395</v>
      </c>
      <c r="X2075" s="3">
        <v>53.6204744069913</v>
      </c>
      <c r="Y2075" s="3"/>
      <c r="Z2075" s="3"/>
      <c r="AA2075" s="3">
        <v>0.215191182898372</v>
      </c>
      <c r="AB2075" s="3">
        <v>0.15029980550252</v>
      </c>
      <c r="AC2075" s="3">
        <v>-28.0225627926777</v>
      </c>
      <c r="AD2075" s="3">
        <v>0.578248211664555</v>
      </c>
      <c r="AE2075" s="5">
        <v>4</v>
      </c>
      <c r="AF2075" s="3">
        <v>1.19358194703103</v>
      </c>
      <c r="AG2075" s="3">
        <v>33.423886853733</v>
      </c>
      <c r="AH2075" s="3">
        <v>36.7849728300768</v>
      </c>
      <c r="AI2075" s="3">
        <v>13.7415395604258</v>
      </c>
      <c r="AJ2075" s="3"/>
      <c r="AK2075" s="3"/>
      <c r="AL2075" s="3"/>
      <c r="AM2075" s="3"/>
      <c r="AN2075" s="5" t="s">
        <v>46</v>
      </c>
      <c r="AO2075" s="1"/>
      <c r="AP2075" s="1"/>
      <c r="AQ2075" s="1"/>
    </row>
    <row r="2076" spans="1:43">
      <c r="A2076" s="1" t="s">
        <v>5564</v>
      </c>
      <c r="B2076" s="1" t="s">
        <v>5565</v>
      </c>
      <c r="C2076" s="3">
        <v>4.07945205479452</v>
      </c>
      <c r="D2076" s="4">
        <v>42748</v>
      </c>
      <c r="E2076" s="3">
        <v>2.0759539284</v>
      </c>
      <c r="F2076" s="5" t="s">
        <v>2479</v>
      </c>
      <c r="G2076" s="5">
        <v>1064</v>
      </c>
      <c r="H2076" s="5" t="s">
        <v>50</v>
      </c>
      <c r="I2076" s="3">
        <v>0.183097234268103</v>
      </c>
      <c r="J2076" s="3">
        <v>39.6605627512282</v>
      </c>
      <c r="K2076" s="3">
        <v>0.0673789585138369</v>
      </c>
      <c r="L2076" s="3">
        <v>6.99424524125719</v>
      </c>
      <c r="M2076" s="3">
        <v>0.105922002888795</v>
      </c>
      <c r="N2076" s="3">
        <v>19.1896705253784</v>
      </c>
      <c r="O2076" s="3">
        <v>0.590227382680214</v>
      </c>
      <c r="P2076" s="3">
        <v>60.3015075376884</v>
      </c>
      <c r="Q2076" s="3">
        <v>0.990868467068194</v>
      </c>
      <c r="R2076" s="3">
        <v>63.7373249637856</v>
      </c>
      <c r="S2076" s="3">
        <v>2.37321516494338</v>
      </c>
      <c r="T2076" s="3">
        <v>27.4576271186441</v>
      </c>
      <c r="U2076" s="3">
        <v>5.81497561720891</v>
      </c>
      <c r="V2076" s="3">
        <v>60.7585139318885</v>
      </c>
      <c r="W2076" s="3">
        <v>10.3615574280944</v>
      </c>
      <c r="X2076" s="3">
        <v>84.03451995685</v>
      </c>
      <c r="Y2076" s="3"/>
      <c r="Z2076" s="3"/>
      <c r="AA2076" s="3">
        <v>0.157173496825311</v>
      </c>
      <c r="AB2076" s="3">
        <v>0.889844987391356</v>
      </c>
      <c r="AC2076" s="3">
        <v>-0.436173306193687</v>
      </c>
      <c r="AD2076" s="3">
        <v>7.64557523569308</v>
      </c>
      <c r="AE2076" s="5">
        <v>2</v>
      </c>
      <c r="AF2076" s="3">
        <v>0.269423309635688</v>
      </c>
      <c r="AG2076" s="3">
        <v>2.65502910675786</v>
      </c>
      <c r="AH2076" s="3">
        <v>2.88973507937433</v>
      </c>
      <c r="AI2076" s="3">
        <v>3.44388420446469</v>
      </c>
      <c r="AJ2076" s="3"/>
      <c r="AK2076" s="3"/>
      <c r="AL2076" s="3"/>
      <c r="AM2076" s="3">
        <v>1</v>
      </c>
      <c r="AN2076" s="5" t="s">
        <v>56</v>
      </c>
      <c r="AO2076" s="1"/>
      <c r="AP2076" s="1"/>
      <c r="AQ2076" s="1"/>
    </row>
    <row r="2077" spans="1:43">
      <c r="A2077" s="1" t="s">
        <v>5566</v>
      </c>
      <c r="B2077" s="1" t="s">
        <v>5567</v>
      </c>
      <c r="C2077" s="3">
        <v>4.07945205479452</v>
      </c>
      <c r="D2077" s="4">
        <v>42748</v>
      </c>
      <c r="E2077" s="3">
        <v>817.4378145563</v>
      </c>
      <c r="F2077" s="5" t="s">
        <v>3676</v>
      </c>
      <c r="G2077" s="5">
        <v>1352</v>
      </c>
      <c r="H2077" s="5" t="s">
        <v>64</v>
      </c>
      <c r="I2077" s="3">
        <v>0.317075911441587</v>
      </c>
      <c r="J2077" s="3">
        <v>2.62390670553936</v>
      </c>
      <c r="K2077" s="3">
        <v>0.0477818914524054</v>
      </c>
      <c r="L2077" s="3">
        <v>6.5597667638484</v>
      </c>
      <c r="M2077" s="3">
        <v>0.237123777624801</v>
      </c>
      <c r="N2077" s="3">
        <v>2.91545189504373</v>
      </c>
      <c r="O2077" s="3">
        <v>0.715247189281779</v>
      </c>
      <c r="P2077" s="3">
        <v>2.63157894736842</v>
      </c>
      <c r="Q2077" s="3">
        <v>1.35094354048106</v>
      </c>
      <c r="R2077" s="3">
        <v>1.62721893491124</v>
      </c>
      <c r="S2077" s="3">
        <v>2.54589400944713</v>
      </c>
      <c r="T2077" s="3">
        <v>1.04947526236882</v>
      </c>
      <c r="U2077" s="3">
        <v>5.58005127132749</v>
      </c>
      <c r="V2077" s="3">
        <v>0.925925925925926</v>
      </c>
      <c r="W2077" s="3">
        <v>9.8830066902545</v>
      </c>
      <c r="X2077" s="3">
        <v>0.771604938271605</v>
      </c>
      <c r="Y2077" s="3"/>
      <c r="Z2077" s="3"/>
      <c r="AA2077" s="3">
        <v>0.766974147827636</v>
      </c>
      <c r="AB2077" s="3">
        <v>6.18198930499629</v>
      </c>
      <c r="AC2077" s="3">
        <v>0</v>
      </c>
      <c r="AD2077" s="3"/>
      <c r="AE2077" s="5"/>
      <c r="AF2077" s="3">
        <v>0.260652030548813</v>
      </c>
      <c r="AG2077" s="3">
        <v>1.82328801415468</v>
      </c>
      <c r="AH2077" s="3">
        <v>1.94673912227121</v>
      </c>
      <c r="AI2077" s="3">
        <v>2.3167401037675</v>
      </c>
      <c r="AJ2077" s="3"/>
      <c r="AK2077" s="3"/>
      <c r="AL2077" s="3"/>
      <c r="AM2077" s="3">
        <v>500</v>
      </c>
      <c r="AN2077" s="5" t="s">
        <v>56</v>
      </c>
      <c r="AO2077" s="1"/>
      <c r="AP2077" s="1"/>
      <c r="AQ2077" s="1"/>
    </row>
    <row r="2078" spans="1:43">
      <c r="A2078" s="1" t="s">
        <v>5568</v>
      </c>
      <c r="B2078" s="1" t="s">
        <v>5569</v>
      </c>
      <c r="C2078" s="3">
        <v>3.92876712328767</v>
      </c>
      <c r="D2078" s="4">
        <v>42803</v>
      </c>
      <c r="E2078" s="3">
        <v>3.8482778276</v>
      </c>
      <c r="F2078" s="5" t="s">
        <v>5570</v>
      </c>
      <c r="G2078" s="5">
        <v>1435</v>
      </c>
      <c r="H2078" s="5" t="s">
        <v>93</v>
      </c>
      <c r="I2078" s="3">
        <v>8.05753319222628</v>
      </c>
      <c r="J2078" s="3">
        <v>39.05</v>
      </c>
      <c r="K2078" s="3">
        <v>2.41178079693627</v>
      </c>
      <c r="L2078" s="3">
        <v>37.2646184340932</v>
      </c>
      <c r="M2078" s="3">
        <v>5.46999718283408</v>
      </c>
      <c r="N2078" s="3">
        <v>26.7964071856287</v>
      </c>
      <c r="O2078" s="3">
        <v>11.4180844204157</v>
      </c>
      <c r="P2078" s="3">
        <v>47.3340040241449</v>
      </c>
      <c r="Q2078" s="3">
        <v>25.7374755107753</v>
      </c>
      <c r="R2078" s="3">
        <v>26.1609907120743</v>
      </c>
      <c r="S2078" s="3">
        <v>69.711393170142</v>
      </c>
      <c r="T2078" s="3">
        <v>22.710428798306</v>
      </c>
      <c r="U2078" s="3">
        <v>128.375355835706</v>
      </c>
      <c r="V2078" s="3">
        <v>29.0143964562569</v>
      </c>
      <c r="W2078" s="3">
        <v>116.260710503514</v>
      </c>
      <c r="X2078" s="3">
        <v>22.5343320848939</v>
      </c>
      <c r="Y2078" s="3"/>
      <c r="Z2078" s="3"/>
      <c r="AA2078" s="3">
        <v>0.400296571029055</v>
      </c>
      <c r="AB2078" s="3">
        <v>0.291041236077557</v>
      </c>
      <c r="AC2078" s="3">
        <v>-22.5751458052939</v>
      </c>
      <c r="AD2078" s="3">
        <v>1.29600339819401</v>
      </c>
      <c r="AE2078" s="5">
        <v>3</v>
      </c>
      <c r="AF2078" s="3">
        <v>2.15478950421782</v>
      </c>
      <c r="AG2078" s="3">
        <v>53.1420046973224</v>
      </c>
      <c r="AH2078" s="3">
        <v>59.0187350264301</v>
      </c>
      <c r="AI2078" s="3">
        <v>27.7529914433897</v>
      </c>
      <c r="AJ2078" s="3"/>
      <c r="AK2078" s="3"/>
      <c r="AL2078" s="3"/>
      <c r="AM2078" s="3"/>
      <c r="AN2078" s="5" t="s">
        <v>46</v>
      </c>
      <c r="AO2078" s="1"/>
      <c r="AP2078" s="1"/>
      <c r="AQ2078" s="1"/>
    </row>
    <row r="2079" spans="1:43">
      <c r="A2079" s="1" t="s">
        <v>5571</v>
      </c>
      <c r="B2079" s="1" t="s">
        <v>5572</v>
      </c>
      <c r="C2079" s="3">
        <v>3.86575342465753</v>
      </c>
      <c r="D2079" s="4">
        <v>42826</v>
      </c>
      <c r="E2079" s="3">
        <v>1.9293947824</v>
      </c>
      <c r="F2079" s="5" t="s">
        <v>5573</v>
      </c>
      <c r="G2079" s="5">
        <v>332</v>
      </c>
      <c r="H2079" s="5" t="s">
        <v>93</v>
      </c>
      <c r="I2079" s="3">
        <v>-8.23705014096965</v>
      </c>
      <c r="J2079" s="3">
        <v>99.7</v>
      </c>
      <c r="K2079" s="3">
        <v>1.07166778298726</v>
      </c>
      <c r="L2079" s="3">
        <v>66.798810703667</v>
      </c>
      <c r="M2079" s="3">
        <v>-12.2674418604651</v>
      </c>
      <c r="N2079" s="3">
        <v>99.6007984031936</v>
      </c>
      <c r="O2079" s="3">
        <v>11.9285232636547</v>
      </c>
      <c r="P2079" s="3">
        <v>45.6237424547284</v>
      </c>
      <c r="Q2079" s="3">
        <v>15.591922005571</v>
      </c>
      <c r="R2079" s="3">
        <v>46.0268317853457</v>
      </c>
      <c r="S2079" s="3">
        <v>76.9427566357531</v>
      </c>
      <c r="T2079" s="3">
        <v>16.8872419269455</v>
      </c>
      <c r="U2079" s="3">
        <v>105.103175583838</v>
      </c>
      <c r="V2079" s="3">
        <v>39.0919158361019</v>
      </c>
      <c r="W2079" s="3">
        <v>95.8352996696555</v>
      </c>
      <c r="X2079" s="3">
        <v>33.083645443196</v>
      </c>
      <c r="Y2079" s="3"/>
      <c r="Z2079" s="3"/>
      <c r="AA2079" s="3">
        <v>0.25631411562884</v>
      </c>
      <c r="AB2079" s="3">
        <v>0.220095418227914</v>
      </c>
      <c r="AC2079" s="3">
        <v>-22.7433897274846</v>
      </c>
      <c r="AD2079" s="3">
        <v>1.1018735664615</v>
      </c>
      <c r="AE2079" s="5">
        <v>3</v>
      </c>
      <c r="AF2079" s="3">
        <v>1.92997479684186</v>
      </c>
      <c r="AG2079" s="3">
        <v>63.74435448483</v>
      </c>
      <c r="AH2079" s="3">
        <v>43.0109342264484</v>
      </c>
      <c r="AI2079" s="3">
        <v>19.2943905630889</v>
      </c>
      <c r="AJ2079" s="3"/>
      <c r="AK2079" s="3"/>
      <c r="AL2079" s="3"/>
      <c r="AM2079" s="3"/>
      <c r="AN2079" s="5" t="s">
        <v>46</v>
      </c>
      <c r="AO2079" s="1"/>
      <c r="AP2079" s="1"/>
      <c r="AQ2079" s="1"/>
    </row>
    <row r="2080" spans="1:43">
      <c r="A2080" s="1" t="s">
        <v>5574</v>
      </c>
      <c r="B2080" s="1" t="s">
        <v>5575</v>
      </c>
      <c r="C2080" s="3">
        <v>3.92602739726027</v>
      </c>
      <c r="D2080" s="4">
        <v>42804</v>
      </c>
      <c r="E2080" s="3">
        <v>21.9842967361</v>
      </c>
      <c r="F2080" s="5" t="s">
        <v>3449</v>
      </c>
      <c r="G2080" s="5">
        <v>728</v>
      </c>
      <c r="H2080" s="5" t="s">
        <v>50</v>
      </c>
      <c r="I2080" s="3">
        <v>-0.0190967249116668</v>
      </c>
      <c r="J2080" s="3">
        <v>71.6837874050916</v>
      </c>
      <c r="K2080" s="3">
        <v>-0.0286423524918969</v>
      </c>
      <c r="L2080" s="3">
        <v>68.9685701637893</v>
      </c>
      <c r="M2080" s="3">
        <v>-0.209663585247302</v>
      </c>
      <c r="N2080" s="3">
        <v>74.7105966162066</v>
      </c>
      <c r="O2080" s="3">
        <v>0.847539246845803</v>
      </c>
      <c r="P2080" s="3">
        <v>22.5673823663773</v>
      </c>
      <c r="Q2080" s="3">
        <v>1.21797970033833</v>
      </c>
      <c r="R2080" s="3">
        <v>37.5663930468373</v>
      </c>
      <c r="S2080" s="3">
        <v>1.83816378136548</v>
      </c>
      <c r="T2080" s="3">
        <v>53.2203389830509</v>
      </c>
      <c r="U2080" s="3">
        <v>5.89978934497855</v>
      </c>
      <c r="V2080" s="3">
        <v>58.4365325077399</v>
      </c>
      <c r="W2080" s="3">
        <v>13.0425478712595</v>
      </c>
      <c r="X2080" s="3">
        <v>58.4681769147789</v>
      </c>
      <c r="Y2080" s="3"/>
      <c r="Z2080" s="3"/>
      <c r="AA2080" s="3">
        <v>0.026433446291116</v>
      </c>
      <c r="AB2080" s="3">
        <v>0.399527547213874</v>
      </c>
      <c r="AC2080" s="3">
        <v>-2.61190498722438</v>
      </c>
      <c r="AD2080" s="3">
        <v>1.59399145339414</v>
      </c>
      <c r="AE2080" s="5">
        <v>4</v>
      </c>
      <c r="AF2080" s="3">
        <v>0.343018741716785</v>
      </c>
      <c r="AG2080" s="3">
        <v>2.57566111304497</v>
      </c>
      <c r="AH2080" s="3">
        <v>3.08295906665648</v>
      </c>
      <c r="AI2080" s="3">
        <v>4.33742955457355</v>
      </c>
      <c r="AJ2080" s="3"/>
      <c r="AK2080" s="3"/>
      <c r="AL2080" s="3"/>
      <c r="AM2080" s="3">
        <v>5</v>
      </c>
      <c r="AN2080" s="5" t="s">
        <v>56</v>
      </c>
      <c r="AO2080" s="1"/>
      <c r="AP2080" s="1"/>
      <c r="AQ2080" s="1"/>
    </row>
    <row r="2081" spans="1:43">
      <c r="A2081" s="1" t="s">
        <v>5576</v>
      </c>
      <c r="B2081" s="1" t="s">
        <v>5577</v>
      </c>
      <c r="C2081" s="3">
        <v>3.89041095890411</v>
      </c>
      <c r="D2081" s="4">
        <v>42817</v>
      </c>
      <c r="E2081" s="3">
        <v>25.4986075419</v>
      </c>
      <c r="F2081" s="5" t="s">
        <v>5088</v>
      </c>
      <c r="G2081" s="5">
        <v>50</v>
      </c>
      <c r="H2081" s="5" t="s">
        <v>50</v>
      </c>
      <c r="I2081" s="3">
        <v>0.0785006378176964</v>
      </c>
      <c r="J2081" s="3">
        <v>58.3296114336757</v>
      </c>
      <c r="K2081" s="3">
        <v>-0.0685871056241455</v>
      </c>
      <c r="L2081" s="3">
        <v>85.170429393537</v>
      </c>
      <c r="M2081" s="3">
        <v>-0.127301214257749</v>
      </c>
      <c r="N2081" s="3">
        <v>60.6856634016029</v>
      </c>
      <c r="O2081" s="3">
        <v>-0.0587947084762288</v>
      </c>
      <c r="P2081" s="3">
        <v>89.7213339424395</v>
      </c>
      <c r="Q2081" s="3">
        <v>0.294918438774786</v>
      </c>
      <c r="R2081" s="3">
        <v>88.5079671656205</v>
      </c>
      <c r="S2081" s="3">
        <v>0.980153771965693</v>
      </c>
      <c r="T2081" s="3">
        <v>81.8079096045198</v>
      </c>
      <c r="U2081" s="3">
        <v>5.86573274796574</v>
      </c>
      <c r="V2081" s="3">
        <v>59.3653250773994</v>
      </c>
      <c r="W2081" s="3">
        <v>14.1628028557823</v>
      </c>
      <c r="X2081" s="3">
        <v>43.042071197411</v>
      </c>
      <c r="Y2081" s="3"/>
      <c r="Z2081" s="3"/>
      <c r="AA2081" s="3">
        <v>-0.0302651348010421</v>
      </c>
      <c r="AB2081" s="3">
        <v>0.414877932644033</v>
      </c>
      <c r="AC2081" s="3">
        <v>-2.53144238569015</v>
      </c>
      <c r="AD2081" s="3">
        <v>1.77988835356673</v>
      </c>
      <c r="AE2081" s="5">
        <v>4</v>
      </c>
      <c r="AF2081" s="3">
        <v>0.373795102839302</v>
      </c>
      <c r="AG2081" s="3">
        <v>1.85153894969379</v>
      </c>
      <c r="AH2081" s="3">
        <v>3.05831253649247</v>
      </c>
      <c r="AI2081" s="3">
        <v>4.66182402278339</v>
      </c>
      <c r="AJ2081" s="3"/>
      <c r="AK2081" s="3"/>
      <c r="AL2081" s="3"/>
      <c r="AM2081" s="3"/>
      <c r="AN2081" s="5" t="s">
        <v>51</v>
      </c>
      <c r="AO2081" s="1"/>
      <c r="AP2081" s="1"/>
      <c r="AQ2081" s="1"/>
    </row>
    <row r="2082" spans="1:43">
      <c r="A2082" s="1" t="s">
        <v>5578</v>
      </c>
      <c r="B2082" s="1" t="s">
        <v>5579</v>
      </c>
      <c r="C2082" s="3">
        <v>3.95068493150685</v>
      </c>
      <c r="D2082" s="4">
        <v>42795</v>
      </c>
      <c r="E2082" s="3">
        <v>6.3397562265</v>
      </c>
      <c r="F2082" s="5" t="s">
        <v>3037</v>
      </c>
      <c r="G2082" s="5">
        <v>1384</v>
      </c>
      <c r="H2082" s="5" t="s">
        <v>93</v>
      </c>
      <c r="I2082" s="3">
        <v>0.594273365748254</v>
      </c>
      <c r="J2082" s="3">
        <v>90.95</v>
      </c>
      <c r="K2082" s="3">
        <v>-0.174239378099446</v>
      </c>
      <c r="L2082" s="3">
        <v>95.8374628344896</v>
      </c>
      <c r="M2082" s="3">
        <v>-1.78029803507846</v>
      </c>
      <c r="N2082" s="3">
        <v>91.9660678642715</v>
      </c>
      <c r="O2082" s="3">
        <v>1.45065722263843</v>
      </c>
      <c r="P2082" s="3">
        <v>92.4547283702213</v>
      </c>
      <c r="Q2082" s="3">
        <v>0.269251480883145</v>
      </c>
      <c r="R2082" s="3">
        <v>93.4984520123839</v>
      </c>
      <c r="S2082" s="3">
        <v>39.358218729535</v>
      </c>
      <c r="T2082" s="3">
        <v>53.3086289041821</v>
      </c>
      <c r="U2082" s="3">
        <v>72.5472025946948</v>
      </c>
      <c r="V2082" s="3">
        <v>53.8205980066445</v>
      </c>
      <c r="W2082" s="3">
        <v>52.6073148243008</v>
      </c>
      <c r="X2082" s="3">
        <v>57.1785268414482</v>
      </c>
      <c r="Y2082" s="3"/>
      <c r="Z2082" s="3"/>
      <c r="AA2082" s="3">
        <v>0.192173726411639</v>
      </c>
      <c r="AB2082" s="3">
        <v>0.174747527067746</v>
      </c>
      <c r="AC2082" s="3">
        <v>-18.7604361064728</v>
      </c>
      <c r="AD2082" s="3">
        <v>0.804954533651034</v>
      </c>
      <c r="AE2082" s="5">
        <v>3</v>
      </c>
      <c r="AF2082" s="3">
        <v>1.1993380172967</v>
      </c>
      <c r="AG2082" s="3">
        <v>35.9837583540838</v>
      </c>
      <c r="AH2082" s="3">
        <v>32.7175374658654</v>
      </c>
      <c r="AI2082" s="3">
        <v>14.5969254183615</v>
      </c>
      <c r="AJ2082" s="3"/>
      <c r="AK2082" s="3"/>
      <c r="AL2082" s="3"/>
      <c r="AM2082" s="3">
        <v>1</v>
      </c>
      <c r="AN2082" s="5" t="s">
        <v>56</v>
      </c>
      <c r="AO2082" s="1"/>
      <c r="AP2082" s="1"/>
      <c r="AQ2082" s="1"/>
    </row>
    <row r="2083" spans="1:43">
      <c r="A2083" s="1" t="s">
        <v>5580</v>
      </c>
      <c r="B2083" s="1" t="s">
        <v>5581</v>
      </c>
      <c r="C2083" s="3">
        <v>4.06575342465753</v>
      </c>
      <c r="D2083" s="4">
        <v>42753</v>
      </c>
      <c r="E2083" s="3">
        <v>6.5207111738</v>
      </c>
      <c r="F2083" s="5" t="s">
        <v>604</v>
      </c>
      <c r="G2083" s="5">
        <v>1485</v>
      </c>
      <c r="H2083" s="5" t="s">
        <v>226</v>
      </c>
      <c r="I2083" s="3">
        <v>4.0178250557033</v>
      </c>
      <c r="J2083" s="3">
        <v>14.7937411095306</v>
      </c>
      <c r="K2083" s="3">
        <v>1.50803114259663</v>
      </c>
      <c r="L2083" s="3">
        <v>9.52380952380952</v>
      </c>
      <c r="M2083" s="3">
        <v>2.26839092643631</v>
      </c>
      <c r="N2083" s="3">
        <v>12.4118476727786</v>
      </c>
      <c r="O2083" s="3">
        <v>5.78947368421052</v>
      </c>
      <c r="P2083" s="3">
        <v>25.4716981132075</v>
      </c>
      <c r="Q2083" s="3">
        <v>7.85511998807571</v>
      </c>
      <c r="R2083" s="3">
        <v>37.2262773722628</v>
      </c>
      <c r="S2083" s="3">
        <v>15.6279961649089</v>
      </c>
      <c r="T2083" s="3">
        <v>48.936170212766</v>
      </c>
      <c r="U2083" s="3">
        <v>18.8958264870194</v>
      </c>
      <c r="V2083" s="3">
        <v>74.6527777777778</v>
      </c>
      <c r="W2083" s="3">
        <v>29.8184931375938</v>
      </c>
      <c r="X2083" s="3">
        <v>48.1171548117155</v>
      </c>
      <c r="Y2083" s="3"/>
      <c r="Z2083" s="3"/>
      <c r="AA2083" s="3">
        <v>0.316962929311066</v>
      </c>
      <c r="AB2083" s="3">
        <v>0.422259820760575</v>
      </c>
      <c r="AC2083" s="3">
        <v>-3.60571294778741</v>
      </c>
      <c r="AD2083" s="3">
        <v>2.51577750778815</v>
      </c>
      <c r="AE2083" s="5">
        <v>3</v>
      </c>
      <c r="AF2083" s="3">
        <v>0.658499185562063</v>
      </c>
      <c r="AG2083" s="3">
        <v>10.8227855610909</v>
      </c>
      <c r="AH2083" s="3">
        <v>8.19251053333183</v>
      </c>
      <c r="AI2083" s="3">
        <v>8.31454928830875</v>
      </c>
      <c r="AJ2083" s="3"/>
      <c r="AK2083" s="3"/>
      <c r="AL2083" s="3"/>
      <c r="AM2083" s="3"/>
      <c r="AN2083" s="5" t="s">
        <v>46</v>
      </c>
      <c r="AO2083" s="1"/>
      <c r="AP2083" s="1"/>
      <c r="AQ2083" s="1"/>
    </row>
    <row r="2084" spans="1:43">
      <c r="A2084" s="1" t="s">
        <v>5582</v>
      </c>
      <c r="B2084" s="1" t="s">
        <v>5583</v>
      </c>
      <c r="C2084" s="3">
        <v>3.87397260273973</v>
      </c>
      <c r="D2084" s="4">
        <v>42823</v>
      </c>
      <c r="E2084" s="3">
        <v>7.7116620603</v>
      </c>
      <c r="F2084" s="5" t="s">
        <v>5584</v>
      </c>
      <c r="G2084" s="5">
        <v>741</v>
      </c>
      <c r="H2084" s="5" t="s">
        <v>55</v>
      </c>
      <c r="I2084" s="3">
        <v>14.2698043773</v>
      </c>
      <c r="J2084" s="3">
        <v>22.6860254083485</v>
      </c>
      <c r="K2084" s="3">
        <v>5.83935058528055</v>
      </c>
      <c r="L2084" s="3">
        <v>2.25988700564972</v>
      </c>
      <c r="M2084" s="3">
        <v>8.31688621655116</v>
      </c>
      <c r="N2084" s="3">
        <v>22.0227408737283</v>
      </c>
      <c r="O2084" s="3">
        <v>30.8946696988186</v>
      </c>
      <c r="P2084" s="3">
        <v>6.6887417218543</v>
      </c>
      <c r="Q2084" s="3">
        <v>29.56516964972</v>
      </c>
      <c r="R2084" s="3">
        <v>32.9268292682927</v>
      </c>
      <c r="S2084" s="3">
        <v>70.7474133564865</v>
      </c>
      <c r="T2084" s="3">
        <v>41.89453125</v>
      </c>
      <c r="U2084" s="3">
        <v>146.361833176741</v>
      </c>
      <c r="V2084" s="3">
        <v>47.5609756097561</v>
      </c>
      <c r="W2084" s="3">
        <v>104.870214428336</v>
      </c>
      <c r="X2084" s="3">
        <v>53.2554257095159</v>
      </c>
      <c r="Y2084" s="3"/>
      <c r="Z2084" s="3"/>
      <c r="AA2084" s="3">
        <v>0.270421590055921</v>
      </c>
      <c r="AB2084" s="3">
        <v>0.236062387331208</v>
      </c>
      <c r="AC2084" s="3">
        <v>-30.82235785416</v>
      </c>
      <c r="AD2084" s="3">
        <v>0.87440586155292</v>
      </c>
      <c r="AE2084" s="5">
        <v>3</v>
      </c>
      <c r="AF2084" s="3">
        <v>1.8418572247609</v>
      </c>
      <c r="AG2084" s="3">
        <v>68.5629502650313</v>
      </c>
      <c r="AH2084" s="3">
        <v>60.3936483284856</v>
      </c>
      <c r="AI2084" s="3">
        <v>25.4952222971004</v>
      </c>
      <c r="AJ2084" s="3"/>
      <c r="AK2084" s="3"/>
      <c r="AL2084" s="3"/>
      <c r="AM2084" s="3"/>
      <c r="AN2084" s="5" t="s">
        <v>46</v>
      </c>
      <c r="AO2084" s="1"/>
      <c r="AP2084" s="1"/>
      <c r="AQ2084" s="1"/>
    </row>
    <row r="2085" spans="1:43">
      <c r="A2085" s="1" t="s">
        <v>5585</v>
      </c>
      <c r="B2085" s="1" t="s">
        <v>5586</v>
      </c>
      <c r="C2085" s="3">
        <v>4.08767123287671</v>
      </c>
      <c r="D2085" s="4">
        <v>42745</v>
      </c>
      <c r="E2085" s="3">
        <v>8.8766197995</v>
      </c>
      <c r="F2085" s="5" t="s">
        <v>5587</v>
      </c>
      <c r="G2085" s="5">
        <v>1480</v>
      </c>
      <c r="H2085" s="5" t="s">
        <v>93</v>
      </c>
      <c r="I2085" s="3">
        <v>2.07652823145123</v>
      </c>
      <c r="J2085" s="3">
        <v>79.65</v>
      </c>
      <c r="K2085" s="3">
        <v>0.744550199570164</v>
      </c>
      <c r="L2085" s="3">
        <v>76.7591674925669</v>
      </c>
      <c r="M2085" s="3">
        <v>0.914962325080731</v>
      </c>
      <c r="N2085" s="3">
        <v>74.3013972055888</v>
      </c>
      <c r="O2085" s="3">
        <v>3.10502891861343</v>
      </c>
      <c r="P2085" s="3">
        <v>86.1167002012072</v>
      </c>
      <c r="Q2085" s="3">
        <v>7.56318661556605</v>
      </c>
      <c r="R2085" s="3">
        <v>72.4974200206398</v>
      </c>
      <c r="S2085" s="3">
        <v>17.0004903155465</v>
      </c>
      <c r="T2085" s="3">
        <v>82.9539438856538</v>
      </c>
      <c r="U2085" s="3">
        <v>28.8570101478621</v>
      </c>
      <c r="V2085" s="3">
        <v>85.437430786268</v>
      </c>
      <c r="W2085" s="3">
        <v>26.2529974854665</v>
      </c>
      <c r="X2085" s="3">
        <v>86.8289637952559</v>
      </c>
      <c r="Y2085" s="3"/>
      <c r="Z2085" s="3"/>
      <c r="AA2085" s="3">
        <v>0.370545372271934</v>
      </c>
      <c r="AB2085" s="3">
        <v>0.377949230275797</v>
      </c>
      <c r="AC2085" s="3">
        <v>-5.27407140281284</v>
      </c>
      <c r="AD2085" s="3">
        <v>1.5292097377721</v>
      </c>
      <c r="AE2085" s="5">
        <v>3</v>
      </c>
      <c r="AF2085" s="3">
        <v>0.59856420181648</v>
      </c>
      <c r="AG2085" s="3">
        <v>15.7138305228612</v>
      </c>
      <c r="AH2085" s="3">
        <v>12.9052156006372</v>
      </c>
      <c r="AI2085" s="3">
        <v>7.67295886602941</v>
      </c>
      <c r="AJ2085" s="3"/>
      <c r="AK2085" s="3"/>
      <c r="AL2085" s="3"/>
      <c r="AM2085" s="3">
        <v>10</v>
      </c>
      <c r="AN2085" s="5" t="s">
        <v>56</v>
      </c>
      <c r="AO2085" s="1"/>
      <c r="AP2085" s="1"/>
      <c r="AQ2085" s="1"/>
    </row>
    <row r="2086" spans="1:43">
      <c r="A2086" s="1" t="s">
        <v>5588</v>
      </c>
      <c r="B2086" s="1" t="s">
        <v>5589</v>
      </c>
      <c r="C2086" s="3">
        <v>3.83013698630137</v>
      </c>
      <c r="D2086" s="4">
        <v>42839</v>
      </c>
      <c r="E2086" s="3">
        <v>12.8432905033</v>
      </c>
      <c r="F2086" s="5" t="s">
        <v>5031</v>
      </c>
      <c r="G2086" s="5">
        <v>353</v>
      </c>
      <c r="H2086" s="5" t="s">
        <v>64</v>
      </c>
      <c r="I2086" s="3">
        <v>0.292150865793112</v>
      </c>
      <c r="J2086" s="3">
        <v>20.4081632653061</v>
      </c>
      <c r="K2086" s="3">
        <v>0.0471386225421937</v>
      </c>
      <c r="L2086" s="3">
        <v>8.45481049562682</v>
      </c>
      <c r="M2086" s="3">
        <v>0.228772763501503</v>
      </c>
      <c r="N2086" s="3">
        <v>8.60058309037901</v>
      </c>
      <c r="O2086" s="3">
        <v>0.604850224934482</v>
      </c>
      <c r="P2086" s="3">
        <v>54.6783625730994</v>
      </c>
      <c r="Q2086" s="3">
        <v>1.16715323611186</v>
      </c>
      <c r="R2086" s="3">
        <v>38.6094674556213</v>
      </c>
      <c r="S2086" s="3">
        <v>2.06090733037813</v>
      </c>
      <c r="T2086" s="3">
        <v>51.8740629685157</v>
      </c>
      <c r="U2086" s="3">
        <v>3.76002865020084</v>
      </c>
      <c r="V2086" s="3">
        <v>93.8271604938272</v>
      </c>
      <c r="W2086" s="3">
        <v>7.09302370799721</v>
      </c>
      <c r="X2086" s="3">
        <v>90.1234567901235</v>
      </c>
      <c r="Y2086" s="3"/>
      <c r="Z2086" s="3"/>
      <c r="AA2086" s="3">
        <v>-0.0436602375065598</v>
      </c>
      <c r="AB2086" s="3">
        <v>0.479990338065076</v>
      </c>
      <c r="AC2086" s="3">
        <v>0</v>
      </c>
      <c r="AD2086" s="3"/>
      <c r="AE2086" s="5"/>
      <c r="AF2086" s="3">
        <v>0.187811995880791</v>
      </c>
      <c r="AG2086" s="3">
        <v>1.43243001403703</v>
      </c>
      <c r="AH2086" s="3">
        <v>1.34947286106828</v>
      </c>
      <c r="AI2086" s="3">
        <v>1.73031730037028</v>
      </c>
      <c r="AJ2086" s="3"/>
      <c r="AK2086" s="3"/>
      <c r="AL2086" s="3"/>
      <c r="AM2086" s="3"/>
      <c r="AN2086" s="5" t="s">
        <v>206</v>
      </c>
      <c r="AO2086" s="1"/>
      <c r="AP2086" s="1"/>
      <c r="AQ2086" s="1"/>
    </row>
    <row r="2087" spans="1:43">
      <c r="A2087" s="1" t="s">
        <v>5590</v>
      </c>
      <c r="B2087" s="1" t="s">
        <v>5591</v>
      </c>
      <c r="C2087" s="3">
        <v>4.12054794520548</v>
      </c>
      <c r="D2087" s="4">
        <v>42733</v>
      </c>
      <c r="E2087" s="3">
        <v>2.9287409113</v>
      </c>
      <c r="F2087" s="5" t="s">
        <v>2549</v>
      </c>
      <c r="G2087" s="5">
        <v>534</v>
      </c>
      <c r="H2087" s="5" t="s">
        <v>93</v>
      </c>
      <c r="I2087" s="3">
        <v>6.14035087719299</v>
      </c>
      <c r="J2087" s="3">
        <v>48.05</v>
      </c>
      <c r="K2087" s="3">
        <v>2.40885416666667</v>
      </c>
      <c r="L2087" s="3">
        <v>37.3141724479683</v>
      </c>
      <c r="M2087" s="3">
        <v>3.35085413929041</v>
      </c>
      <c r="N2087" s="3">
        <v>40.1197604790419</v>
      </c>
      <c r="O2087" s="3">
        <v>8.85813148788927</v>
      </c>
      <c r="P2087" s="3">
        <v>53.9738430583501</v>
      </c>
      <c r="Q2087" s="3">
        <v>16.0029498525074</v>
      </c>
      <c r="R2087" s="3">
        <v>45.3044375644995</v>
      </c>
      <c r="S2087" s="3">
        <v>35.6034482758621</v>
      </c>
      <c r="T2087" s="3">
        <v>56.6966649020646</v>
      </c>
      <c r="U2087" s="3">
        <v>60.2524475085355</v>
      </c>
      <c r="V2087" s="3">
        <v>59.9114064230343</v>
      </c>
      <c r="W2087" s="3">
        <v>62.886734316895</v>
      </c>
      <c r="X2087" s="3">
        <v>49.7503121098627</v>
      </c>
      <c r="Y2087" s="3"/>
      <c r="Z2087" s="3"/>
      <c r="AA2087" s="3">
        <v>0.492670220695619</v>
      </c>
      <c r="AB2087" s="3">
        <v>0.516773620841075</v>
      </c>
      <c r="AC2087" s="3">
        <v>-5.32003325020782</v>
      </c>
      <c r="AD2087" s="3">
        <v>3.31295781736</v>
      </c>
      <c r="AE2087" s="5">
        <v>2</v>
      </c>
      <c r="AF2087" s="3">
        <v>1.28486293412988</v>
      </c>
      <c r="AG2087" s="3">
        <v>29.2133789938231</v>
      </c>
      <c r="AH2087" s="3">
        <v>26.6258304406768</v>
      </c>
      <c r="AI2087" s="3">
        <v>17.0619890510617</v>
      </c>
      <c r="AJ2087" s="3">
        <v>15.1737731913121</v>
      </c>
      <c r="AK2087" s="3"/>
      <c r="AL2087" s="3"/>
      <c r="AM2087" s="3">
        <v>0.1</v>
      </c>
      <c r="AN2087" s="5" t="s">
        <v>56</v>
      </c>
      <c r="AO2087" s="1"/>
      <c r="AP2087" s="1"/>
      <c r="AQ2087" s="1"/>
    </row>
    <row r="2088" spans="1:43">
      <c r="A2088" s="1" t="s">
        <v>5592</v>
      </c>
      <c r="B2088" s="1" t="s">
        <v>5593</v>
      </c>
      <c r="C2088" s="3">
        <v>3.68493150684931</v>
      </c>
      <c r="D2088" s="4">
        <v>42892</v>
      </c>
      <c r="E2088" s="3">
        <v>1.1848831262</v>
      </c>
      <c r="F2088" s="5" t="s">
        <v>952</v>
      </c>
      <c r="G2088" s="5">
        <v>409</v>
      </c>
      <c r="H2088" s="5" t="s">
        <v>198</v>
      </c>
      <c r="I2088" s="3">
        <v>-0.0548998078506665</v>
      </c>
      <c r="J2088" s="3">
        <v>88.3597883597884</v>
      </c>
      <c r="K2088" s="3">
        <v>-0.319401350611431</v>
      </c>
      <c r="L2088" s="3">
        <v>99.7340425531915</v>
      </c>
      <c r="M2088" s="3">
        <v>-0.173642844087005</v>
      </c>
      <c r="N2088" s="3">
        <v>87.7984084880637</v>
      </c>
      <c r="O2088" s="3">
        <v>-0.428441203281671</v>
      </c>
      <c r="P2088" s="3">
        <v>95.6896551724138</v>
      </c>
      <c r="Q2088" s="3">
        <v>0.165061898211832</v>
      </c>
      <c r="R2088" s="3">
        <v>92.5595238095238</v>
      </c>
      <c r="S2088" s="3">
        <v>0.802879291251398</v>
      </c>
      <c r="T2088" s="3">
        <v>90.3100775193798</v>
      </c>
      <c r="U2088" s="3">
        <v>4.46633511859219</v>
      </c>
      <c r="V2088" s="3">
        <v>91.3385826771654</v>
      </c>
      <c r="W2088" s="3">
        <v>2.68872802481902</v>
      </c>
      <c r="X2088" s="3">
        <v>88.5714285714286</v>
      </c>
      <c r="Y2088" s="3"/>
      <c r="Z2088" s="3"/>
      <c r="AA2088" s="3">
        <v>-0.0704340440621643</v>
      </c>
      <c r="AB2088" s="3">
        <v>-0.014586281830078</v>
      </c>
      <c r="AC2088" s="3">
        <v>-10.8218207580588</v>
      </c>
      <c r="AD2088" s="3">
        <v>0.0819364266744235</v>
      </c>
      <c r="AE2088" s="5">
        <v>3</v>
      </c>
      <c r="AF2088" s="3">
        <v>-0.00360454161893672</v>
      </c>
      <c r="AG2088" s="3">
        <v>1.36208220027494</v>
      </c>
      <c r="AH2088" s="3">
        <v>2.46897402016542</v>
      </c>
      <c r="AI2088" s="3">
        <v>-0.0651123113785346</v>
      </c>
      <c r="AJ2088" s="3"/>
      <c r="AK2088" s="3"/>
      <c r="AL2088" s="3"/>
      <c r="AM2088" s="3"/>
      <c r="AN2088" s="5" t="s">
        <v>46</v>
      </c>
      <c r="AO2088" s="1"/>
      <c r="AP2088" s="1"/>
      <c r="AQ2088" s="1"/>
    </row>
    <row r="2089" spans="1:43">
      <c r="A2089" s="1" t="s">
        <v>5594</v>
      </c>
      <c r="B2089" s="1" t="s">
        <v>5595</v>
      </c>
      <c r="C2089" s="3">
        <v>3.92602739726027</v>
      </c>
      <c r="D2089" s="4">
        <v>42804</v>
      </c>
      <c r="E2089" s="3">
        <v>8.5627538584</v>
      </c>
      <c r="F2089" s="5" t="s">
        <v>2281</v>
      </c>
      <c r="G2089" s="5">
        <v>1434</v>
      </c>
      <c r="H2089" s="5" t="s">
        <v>93</v>
      </c>
      <c r="I2089" s="3">
        <v>2.6080476900149</v>
      </c>
      <c r="J2089" s="3">
        <v>73.6</v>
      </c>
      <c r="K2089" s="3">
        <v>0.731528895391369</v>
      </c>
      <c r="L2089" s="3">
        <v>77.5520317145689</v>
      </c>
      <c r="M2089" s="3">
        <v>1.77383592017739</v>
      </c>
      <c r="N2089" s="3">
        <v>57.3852295409182</v>
      </c>
      <c r="O2089" s="3">
        <v>5.11450381679389</v>
      </c>
      <c r="P2089" s="3">
        <v>72.7867203219316</v>
      </c>
      <c r="Q2089" s="3">
        <v>7.24299065420561</v>
      </c>
      <c r="R2089" s="3">
        <v>75.0773993808049</v>
      </c>
      <c r="S2089" s="3">
        <v>19.3240901213172</v>
      </c>
      <c r="T2089" s="3">
        <v>78.4012705134992</v>
      </c>
      <c r="U2089" s="3">
        <v>23.7196765498652</v>
      </c>
      <c r="V2089" s="3">
        <v>91.4174972314507</v>
      </c>
      <c r="W2089" s="3">
        <v>23.2766338406446</v>
      </c>
      <c r="X2089" s="3">
        <v>90.8239700374532</v>
      </c>
      <c r="Y2089" s="3"/>
      <c r="Z2089" s="3"/>
      <c r="AA2089" s="3">
        <v>0.436595262991638</v>
      </c>
      <c r="AB2089" s="3">
        <v>0.145156571479878</v>
      </c>
      <c r="AC2089" s="3">
        <v>-14.344262295082</v>
      </c>
      <c r="AD2089" s="3">
        <v>0.502692716101569</v>
      </c>
      <c r="AE2089" s="5">
        <v>7</v>
      </c>
      <c r="AF2089" s="3">
        <v>0.516522762037343</v>
      </c>
      <c r="AG2089" s="3">
        <v>18.1196012330524</v>
      </c>
      <c r="AH2089" s="3">
        <v>10.5790107308769</v>
      </c>
      <c r="AI2089" s="3">
        <v>8.76361596002999</v>
      </c>
      <c r="AJ2089" s="3"/>
      <c r="AK2089" s="3"/>
      <c r="AL2089" s="3"/>
      <c r="AM2089" s="3">
        <v>0.1</v>
      </c>
      <c r="AN2089" s="5" t="s">
        <v>56</v>
      </c>
      <c r="AO2089" s="1"/>
      <c r="AP2089" s="1"/>
      <c r="AQ2089" s="1"/>
    </row>
    <row r="2090" spans="1:43">
      <c r="A2090" s="1" t="s">
        <v>5596</v>
      </c>
      <c r="B2090" s="1" t="s">
        <v>5597</v>
      </c>
      <c r="C2090" s="3">
        <v>3.41369863013699</v>
      </c>
      <c r="D2090" s="4">
        <v>42991</v>
      </c>
      <c r="E2090" s="3">
        <v>0.3767406082</v>
      </c>
      <c r="F2090" s="5" t="s">
        <v>5598</v>
      </c>
      <c r="G2090" s="5">
        <v>1247</v>
      </c>
      <c r="H2090" s="5" t="s">
        <v>213</v>
      </c>
      <c r="I2090" s="3">
        <v>-2.71881492186794</v>
      </c>
      <c r="J2090" s="3">
        <v>89.6103896103896</v>
      </c>
      <c r="K2090" s="3">
        <v>-0.563198227310497</v>
      </c>
      <c r="L2090" s="3">
        <v>76.6233766233766</v>
      </c>
      <c r="M2090" s="3">
        <v>-0.682405016599048</v>
      </c>
      <c r="N2090" s="3">
        <v>84.4155844155844</v>
      </c>
      <c r="O2090" s="3">
        <v>-2.36605928746261</v>
      </c>
      <c r="P2090" s="3">
        <v>91.8918918918919</v>
      </c>
      <c r="Q2090" s="3">
        <v>-6.4616988014591</v>
      </c>
      <c r="R2090" s="3">
        <v>98.6486486486486</v>
      </c>
      <c r="S2090" s="3">
        <v>-7.67252464637806</v>
      </c>
      <c r="T2090" s="3">
        <v>90.625</v>
      </c>
      <c r="U2090" s="3">
        <v>4.13846451363372</v>
      </c>
      <c r="V2090" s="3">
        <v>81.6326530612245</v>
      </c>
      <c r="W2090" s="3">
        <v>10.3596679987704</v>
      </c>
      <c r="X2090" s="3">
        <v>48.9795918367347</v>
      </c>
      <c r="Y2090" s="3"/>
      <c r="Z2090" s="3"/>
      <c r="AA2090" s="3">
        <v>-0.130918587482582</v>
      </c>
      <c r="AB2090" s="3">
        <v>0.0640359928980355</v>
      </c>
      <c r="AC2090" s="3">
        <v>-10.8763892423857</v>
      </c>
      <c r="AD2090" s="3">
        <v>0.306554603390745</v>
      </c>
      <c r="AE2090" s="5">
        <v>5</v>
      </c>
      <c r="AF2090" s="3">
        <v>0.314261165404842</v>
      </c>
      <c r="AG2090" s="3">
        <v>-6.19503490822916</v>
      </c>
      <c r="AH2090" s="3">
        <v>2.68027785317131</v>
      </c>
      <c r="AI2090" s="3">
        <v>3.00448651539924</v>
      </c>
      <c r="AJ2090" s="3"/>
      <c r="AK2090" s="3"/>
      <c r="AL2090" s="3"/>
      <c r="AM2090" s="3"/>
      <c r="AN2090" s="5" t="s">
        <v>46</v>
      </c>
      <c r="AO2090" s="1"/>
      <c r="AP2090" s="1"/>
      <c r="AQ2090" s="1"/>
    </row>
    <row r="2091" spans="1:43">
      <c r="A2091" s="1" t="s">
        <v>5599</v>
      </c>
      <c r="B2091" s="1" t="s">
        <v>5600</v>
      </c>
      <c r="C2091" s="3">
        <v>3.73972602739726</v>
      </c>
      <c r="D2091" s="4">
        <v>42872</v>
      </c>
      <c r="E2091" s="3">
        <v>6.3040008579</v>
      </c>
      <c r="F2091" s="5" t="s">
        <v>2389</v>
      </c>
      <c r="G2091" s="5">
        <v>223</v>
      </c>
      <c r="H2091" s="5" t="s">
        <v>93</v>
      </c>
      <c r="I2091" s="3">
        <v>2.96628817885748</v>
      </c>
      <c r="J2091" s="3">
        <v>69.7</v>
      </c>
      <c r="K2091" s="3">
        <v>1.35158551377577</v>
      </c>
      <c r="L2091" s="3">
        <v>57.0862239841427</v>
      </c>
      <c r="M2091" s="3">
        <v>1.2375594980528</v>
      </c>
      <c r="N2091" s="3">
        <v>68.812375249501</v>
      </c>
      <c r="O2091" s="3">
        <v>3.17516316810724</v>
      </c>
      <c r="P2091" s="3">
        <v>85.6639839034205</v>
      </c>
      <c r="Q2091" s="3">
        <v>4.26024955436719</v>
      </c>
      <c r="R2091" s="3">
        <v>86.2229102167183</v>
      </c>
      <c r="S2091" s="3">
        <v>15.8447217270747</v>
      </c>
      <c r="T2091" s="3">
        <v>85.0714663843303</v>
      </c>
      <c r="U2091" s="3">
        <v>32.5252067520109</v>
      </c>
      <c r="V2091" s="3">
        <v>81.1738648947951</v>
      </c>
      <c r="W2091" s="3">
        <v>22.0321301898602</v>
      </c>
      <c r="X2091" s="3">
        <v>91.6978776529338</v>
      </c>
      <c r="Y2091" s="3"/>
      <c r="Z2091" s="3"/>
      <c r="AA2091" s="3">
        <v>0.267595793849019</v>
      </c>
      <c r="AB2091" s="3">
        <v>0.150144732376725</v>
      </c>
      <c r="AC2091" s="3">
        <v>-13.158693233539</v>
      </c>
      <c r="AD2091" s="3">
        <v>0.520524514755241</v>
      </c>
      <c r="AE2091" s="5">
        <v>3</v>
      </c>
      <c r="AF2091" s="3">
        <v>0.485962379814221</v>
      </c>
      <c r="AG2091" s="3">
        <v>13.4899522738388</v>
      </c>
      <c r="AH2091" s="3">
        <v>15.4526404474247</v>
      </c>
      <c r="AI2091" s="3">
        <v>4.99632763428359</v>
      </c>
      <c r="AJ2091" s="3"/>
      <c r="AK2091" s="3"/>
      <c r="AL2091" s="3"/>
      <c r="AM2091" s="3">
        <v>100</v>
      </c>
      <c r="AN2091" s="5" t="s">
        <v>56</v>
      </c>
      <c r="AO2091" s="1"/>
      <c r="AP2091" s="1"/>
      <c r="AQ2091" s="1"/>
    </row>
    <row r="2092" spans="1:43">
      <c r="A2092" s="1" t="s">
        <v>5601</v>
      </c>
      <c r="B2092" s="1" t="s">
        <v>5602</v>
      </c>
      <c r="C2092" s="3">
        <v>4.06027397260274</v>
      </c>
      <c r="D2092" s="4">
        <v>42755</v>
      </c>
      <c r="E2092" s="3">
        <v>5.0554389278</v>
      </c>
      <c r="F2092" s="5" t="s">
        <v>2479</v>
      </c>
      <c r="G2092" s="5">
        <v>1064</v>
      </c>
      <c r="H2092" s="5" t="s">
        <v>50</v>
      </c>
      <c r="I2092" s="3">
        <v>-0.0892149088025284</v>
      </c>
      <c r="J2092" s="3">
        <v>78.8298347476552</v>
      </c>
      <c r="K2092" s="3">
        <v>-0.0198393016565732</v>
      </c>
      <c r="L2092" s="3">
        <v>66.0026560424967</v>
      </c>
      <c r="M2092" s="3">
        <v>-0.217800217800221</v>
      </c>
      <c r="N2092" s="3">
        <v>75.6455921638468</v>
      </c>
      <c r="O2092" s="3">
        <v>0.782069187518564</v>
      </c>
      <c r="P2092" s="3">
        <v>33.7140246687985</v>
      </c>
      <c r="Q2092" s="3">
        <v>1.24843846284774</v>
      </c>
      <c r="R2092" s="3">
        <v>33.4620956059874</v>
      </c>
      <c r="S2092" s="3">
        <v>1.77125197634885</v>
      </c>
      <c r="T2092" s="3">
        <v>55.7627118644068</v>
      </c>
      <c r="U2092" s="3">
        <v>5.62559556517368</v>
      </c>
      <c r="V2092" s="3">
        <v>66.5634674922601</v>
      </c>
      <c r="W2092" s="3">
        <v>13.5669794086487</v>
      </c>
      <c r="X2092" s="3">
        <v>50.5933117583603</v>
      </c>
      <c r="Y2092" s="3"/>
      <c r="Z2092" s="3"/>
      <c r="AA2092" s="3">
        <v>0.031493905848913</v>
      </c>
      <c r="AB2092" s="3">
        <v>0.517427380331058</v>
      </c>
      <c r="AC2092" s="3">
        <v>-1.81768855127509</v>
      </c>
      <c r="AD2092" s="3">
        <v>2.37878592046591</v>
      </c>
      <c r="AE2092" s="5">
        <v>4</v>
      </c>
      <c r="AF2092" s="3">
        <v>0.35410159663163</v>
      </c>
      <c r="AG2092" s="3">
        <v>2.43190214940114</v>
      </c>
      <c r="AH2092" s="3">
        <v>2.98051136572901</v>
      </c>
      <c r="AI2092" s="3">
        <v>4.44156275092862</v>
      </c>
      <c r="AJ2092" s="3"/>
      <c r="AK2092" s="3"/>
      <c r="AL2092" s="3"/>
      <c r="AM2092" s="3">
        <v>1</v>
      </c>
      <c r="AN2092" s="5" t="s">
        <v>56</v>
      </c>
      <c r="AO2092" s="1"/>
      <c r="AP2092" s="1"/>
      <c r="AQ2092" s="1"/>
    </row>
    <row r="2093" spans="1:43">
      <c r="A2093" s="1" t="s">
        <v>5603</v>
      </c>
      <c r="B2093" s="1" t="s">
        <v>5604</v>
      </c>
      <c r="C2093" s="3">
        <v>3.99452054794521</v>
      </c>
      <c r="D2093" s="4">
        <v>42779</v>
      </c>
      <c r="E2093" s="3">
        <v>119.3856564429</v>
      </c>
      <c r="F2093" s="5" t="s">
        <v>5605</v>
      </c>
      <c r="G2093" s="5">
        <v>933</v>
      </c>
      <c r="H2093" s="5" t="s">
        <v>64</v>
      </c>
      <c r="I2093" s="3">
        <v>0.291230319204855</v>
      </c>
      <c r="J2093" s="3">
        <v>21.5743440233236</v>
      </c>
      <c r="K2093" s="3">
        <v>0.0448838713007364</v>
      </c>
      <c r="L2093" s="3">
        <v>19.533527696793</v>
      </c>
      <c r="M2093" s="3">
        <v>0.217439049952014</v>
      </c>
      <c r="N2093" s="3">
        <v>20.5539358600583</v>
      </c>
      <c r="O2093" s="3">
        <v>0.660504115545382</v>
      </c>
      <c r="P2093" s="3">
        <v>20.3216374269006</v>
      </c>
      <c r="Q2093" s="3">
        <v>1.21230639662701</v>
      </c>
      <c r="R2093" s="3">
        <v>25.1479289940828</v>
      </c>
      <c r="S2093" s="3">
        <v>2.09699098704077</v>
      </c>
      <c r="T2093" s="3">
        <v>44.3778110944528</v>
      </c>
      <c r="U2093" s="3">
        <v>4.59600214595515</v>
      </c>
      <c r="V2093" s="3">
        <v>52.9320987654321</v>
      </c>
      <c r="W2093" s="3">
        <v>7.83502804290056</v>
      </c>
      <c r="X2093" s="3">
        <v>70.679012345679</v>
      </c>
      <c r="Y2093" s="3"/>
      <c r="Z2093" s="3"/>
      <c r="AA2093" s="3">
        <v>0.0253623716180347</v>
      </c>
      <c r="AB2093" s="3">
        <v>1.68362978552604</v>
      </c>
      <c r="AC2093" s="3">
        <v>0</v>
      </c>
      <c r="AD2093" s="3"/>
      <c r="AE2093" s="5"/>
      <c r="AF2093" s="3">
        <v>0.207884785110927</v>
      </c>
      <c r="AG2093" s="3">
        <v>1.53699007066515</v>
      </c>
      <c r="AH2093" s="3">
        <v>1.62313606461839</v>
      </c>
      <c r="AI2093" s="3">
        <v>1.87711877181747</v>
      </c>
      <c r="AJ2093" s="3"/>
      <c r="AK2093" s="3"/>
      <c r="AL2093" s="3"/>
      <c r="AM2093" s="3">
        <v>1000</v>
      </c>
      <c r="AN2093" s="5" t="s">
        <v>206</v>
      </c>
      <c r="AO2093" s="1"/>
      <c r="AP2093" s="1"/>
      <c r="AQ2093" s="1"/>
    </row>
    <row r="2094" spans="1:43">
      <c r="A2094" s="1" t="s">
        <v>5606</v>
      </c>
      <c r="B2094" s="1" t="s">
        <v>5607</v>
      </c>
      <c r="C2094" s="3">
        <v>4.04657534246575</v>
      </c>
      <c r="D2094" s="4">
        <v>42760</v>
      </c>
      <c r="E2094" s="3">
        <v>30.2238719604</v>
      </c>
      <c r="F2094" s="5" t="s">
        <v>5608</v>
      </c>
      <c r="G2094" s="5">
        <v>409</v>
      </c>
      <c r="H2094" s="5" t="s">
        <v>226</v>
      </c>
      <c r="I2094" s="3">
        <v>0.00992555831265588</v>
      </c>
      <c r="J2094" s="3">
        <v>91.1806543385491</v>
      </c>
      <c r="K2094" s="3">
        <v>0</v>
      </c>
      <c r="L2094" s="3">
        <v>83.5978835978836</v>
      </c>
      <c r="M2094" s="3">
        <v>-0.0495982541414399</v>
      </c>
      <c r="N2094" s="3">
        <v>79.5486600846262</v>
      </c>
      <c r="O2094" s="3">
        <v>0.448609311135479</v>
      </c>
      <c r="P2094" s="3">
        <v>93.3962264150943</v>
      </c>
      <c r="Q2094" s="3">
        <v>0.989245204613176</v>
      </c>
      <c r="R2094" s="3">
        <v>90.6934306569343</v>
      </c>
      <c r="S2094" s="3">
        <v>2.43951534743324</v>
      </c>
      <c r="T2094" s="3">
        <v>94.9468085106383</v>
      </c>
      <c r="U2094" s="3">
        <v>8.17185798519794</v>
      </c>
      <c r="V2094" s="3">
        <v>95.1388888888889</v>
      </c>
      <c r="W2094" s="3">
        <v>16.5114072405002</v>
      </c>
      <c r="X2094" s="3">
        <v>85.3556485355649</v>
      </c>
      <c r="Y2094" s="3"/>
      <c r="Z2094" s="3"/>
      <c r="AA2094" s="3">
        <v>0.0901688191260854</v>
      </c>
      <c r="AB2094" s="3">
        <v>0.693432592614306</v>
      </c>
      <c r="AC2094" s="3">
        <v>-1.50546111930786</v>
      </c>
      <c r="AD2094" s="3">
        <v>3.46483108340989</v>
      </c>
      <c r="AE2094" s="5">
        <v>3</v>
      </c>
      <c r="AF2094" s="3">
        <v>0.430764806713716</v>
      </c>
      <c r="AG2094" s="3">
        <v>3.11247311277685</v>
      </c>
      <c r="AH2094" s="3">
        <v>4.06461717648778</v>
      </c>
      <c r="AI2094" s="3">
        <v>5.32378870836199</v>
      </c>
      <c r="AJ2094" s="3"/>
      <c r="AK2094" s="3"/>
      <c r="AL2094" s="3"/>
      <c r="AM2094" s="3"/>
      <c r="AN2094" s="5" t="s">
        <v>46</v>
      </c>
      <c r="AO2094" s="1"/>
      <c r="AP2094" s="1"/>
      <c r="AQ2094" s="1"/>
    </row>
    <row r="2095" spans="1:43">
      <c r="A2095" s="1" t="s">
        <v>5609</v>
      </c>
      <c r="B2095" s="1" t="s">
        <v>5610</v>
      </c>
      <c r="C2095" s="3">
        <v>4.12602739726027</v>
      </c>
      <c r="D2095" s="4">
        <v>42731</v>
      </c>
      <c r="E2095" s="3">
        <v>23.6548865395</v>
      </c>
      <c r="F2095" s="5" t="s">
        <v>4891</v>
      </c>
      <c r="G2095" s="5">
        <v>252</v>
      </c>
      <c r="H2095" s="5" t="s">
        <v>64</v>
      </c>
      <c r="I2095" s="3">
        <v>0.224760484192126</v>
      </c>
      <c r="J2095" s="3">
        <v>90.2332361516035</v>
      </c>
      <c r="K2095" s="3">
        <v>0.0325321215109034</v>
      </c>
      <c r="L2095" s="3">
        <v>91.399416909621</v>
      </c>
      <c r="M2095" s="3">
        <v>0.170398540733229</v>
      </c>
      <c r="N2095" s="3">
        <v>87.9008746355685</v>
      </c>
      <c r="O2095" s="3">
        <v>0.606967768145674</v>
      </c>
      <c r="P2095" s="3">
        <v>53.5087719298246</v>
      </c>
      <c r="Q2095" s="3">
        <v>1.17953315627239</v>
      </c>
      <c r="R2095" s="3">
        <v>35.0591715976331</v>
      </c>
      <c r="S2095" s="3">
        <v>2.04593248427488</v>
      </c>
      <c r="T2095" s="3">
        <v>53.3733133433283</v>
      </c>
      <c r="U2095" s="3">
        <v>4.65434028738532</v>
      </c>
      <c r="V2095" s="3">
        <v>48.1481481481481</v>
      </c>
      <c r="W2095" s="3">
        <v>7.9725188923877</v>
      </c>
      <c r="X2095" s="3">
        <v>64.5061728395062</v>
      </c>
      <c r="Y2095" s="3"/>
      <c r="Z2095" s="3"/>
      <c r="AA2095" s="3">
        <v>0.00784997120491642</v>
      </c>
      <c r="AB2095" s="3">
        <v>1.70677795644385</v>
      </c>
      <c r="AC2095" s="3">
        <v>0</v>
      </c>
      <c r="AD2095" s="3"/>
      <c r="AE2095" s="5"/>
      <c r="AF2095" s="3">
        <v>0.211776110948953</v>
      </c>
      <c r="AG2095" s="3">
        <v>1.52260758685188</v>
      </c>
      <c r="AH2095" s="3">
        <v>1.67946306260898</v>
      </c>
      <c r="AI2095" s="3">
        <v>1.94644564746955</v>
      </c>
      <c r="AJ2095" s="3">
        <v>2.26365749879829</v>
      </c>
      <c r="AK2095" s="3"/>
      <c r="AL2095" s="3"/>
      <c r="AM2095" s="3">
        <v>10000</v>
      </c>
      <c r="AN2095" s="5" t="s">
        <v>56</v>
      </c>
      <c r="AO2095" s="1"/>
      <c r="AP2095" s="1"/>
      <c r="AQ2095" s="1"/>
    </row>
    <row r="2096" spans="1:43">
      <c r="A2096" s="1" t="s">
        <v>5611</v>
      </c>
      <c r="B2096" s="1" t="s">
        <v>5612</v>
      </c>
      <c r="C2096" s="3">
        <v>4.12054794520548</v>
      </c>
      <c r="D2096" s="4">
        <v>42733</v>
      </c>
      <c r="E2096" s="3">
        <v>2.8389516271</v>
      </c>
      <c r="F2096" s="5" t="s">
        <v>5613</v>
      </c>
      <c r="G2096" s="5">
        <v>1493</v>
      </c>
      <c r="H2096" s="5" t="s">
        <v>93</v>
      </c>
      <c r="I2096" s="3">
        <v>3.27762101150423</v>
      </c>
      <c r="J2096" s="3">
        <v>65.35</v>
      </c>
      <c r="K2096" s="3">
        <v>1.60153747597695</v>
      </c>
      <c r="L2096" s="3">
        <v>50.9415262636274</v>
      </c>
      <c r="M2096" s="3">
        <v>2.16877818337987</v>
      </c>
      <c r="N2096" s="3">
        <v>52.1956087824351</v>
      </c>
      <c r="O2096" s="3">
        <v>5.74899985182989</v>
      </c>
      <c r="P2096" s="3">
        <v>67.5553319919517</v>
      </c>
      <c r="Q2096" s="3">
        <v>10.5140910498606</v>
      </c>
      <c r="R2096" s="3">
        <v>58.1527347781218</v>
      </c>
      <c r="S2096" s="3">
        <v>24.9256082618589</v>
      </c>
      <c r="T2096" s="3">
        <v>68.3430386447856</v>
      </c>
      <c r="U2096" s="3">
        <v>53.7929723193979</v>
      </c>
      <c r="V2096" s="3">
        <v>64.2857142857143</v>
      </c>
      <c r="W2096" s="3">
        <v>58.3280625447687</v>
      </c>
      <c r="X2096" s="3">
        <v>52.1847690387016</v>
      </c>
      <c r="Y2096" s="3"/>
      <c r="Z2096" s="3"/>
      <c r="AA2096" s="3">
        <v>0.381611369068104</v>
      </c>
      <c r="AB2096" s="3">
        <v>0.443748068391097</v>
      </c>
      <c r="AC2096" s="3">
        <v>-5.80394803441877</v>
      </c>
      <c r="AD2096" s="3">
        <v>2.84622503532731</v>
      </c>
      <c r="AE2096" s="5">
        <v>2</v>
      </c>
      <c r="AF2096" s="3">
        <v>1.23963140601986</v>
      </c>
      <c r="AG2096" s="3">
        <v>20.7833747435875</v>
      </c>
      <c r="AH2096" s="3">
        <v>24.9533887757018</v>
      </c>
      <c r="AI2096" s="3">
        <v>16.4673189229132</v>
      </c>
      <c r="AJ2096" s="3">
        <v>14.3521848303032</v>
      </c>
      <c r="AK2096" s="3"/>
      <c r="AL2096" s="3"/>
      <c r="AM2096" s="3">
        <v>0.1</v>
      </c>
      <c r="AN2096" s="5" t="s">
        <v>56</v>
      </c>
      <c r="AO2096" s="1"/>
      <c r="AP2096" s="1"/>
      <c r="AQ2096" s="1"/>
    </row>
    <row r="2097" spans="1:43">
      <c r="A2097" s="1" t="s">
        <v>5614</v>
      </c>
      <c r="B2097" s="1" t="s">
        <v>5615</v>
      </c>
      <c r="C2097" s="3">
        <v>3.92602739726027</v>
      </c>
      <c r="D2097" s="4">
        <v>42804</v>
      </c>
      <c r="E2097" s="3">
        <v>33.0093096163</v>
      </c>
      <c r="F2097" s="5" t="s">
        <v>5616</v>
      </c>
      <c r="G2097" s="5">
        <v>1434</v>
      </c>
      <c r="H2097" s="5" t="s">
        <v>64</v>
      </c>
      <c r="I2097" s="3">
        <v>0.254197264818146</v>
      </c>
      <c r="J2097" s="3">
        <v>68.6588921282799</v>
      </c>
      <c r="K2097" s="3">
        <v>0.0417058068587065</v>
      </c>
      <c r="L2097" s="3">
        <v>44.7521865889213</v>
      </c>
      <c r="M2097" s="3">
        <v>0.189151207331708</v>
      </c>
      <c r="N2097" s="3">
        <v>70.1166180758018</v>
      </c>
      <c r="O2097" s="3">
        <v>0.606184136863223</v>
      </c>
      <c r="P2097" s="3">
        <v>53.6549707602339</v>
      </c>
      <c r="Q2097" s="3">
        <v>1.13903220997784</v>
      </c>
      <c r="R2097" s="3">
        <v>49.5562130177515</v>
      </c>
      <c r="S2097" s="3">
        <v>2.01655831592006</v>
      </c>
      <c r="T2097" s="3">
        <v>58.4707646176912</v>
      </c>
      <c r="U2097" s="3">
        <v>4.62500467335258</v>
      </c>
      <c r="V2097" s="3">
        <v>50.3086419753086</v>
      </c>
      <c r="W2097" s="3">
        <v>8.12879624219635</v>
      </c>
      <c r="X2097" s="3">
        <v>56.3271604938272</v>
      </c>
      <c r="Y2097" s="3"/>
      <c r="Z2097" s="3"/>
      <c r="AA2097" s="3">
        <v>0.0651186748717638</v>
      </c>
      <c r="AB2097" s="3">
        <v>2.49049830955132</v>
      </c>
      <c r="AC2097" s="3">
        <v>0</v>
      </c>
      <c r="AD2097" s="3"/>
      <c r="AE2097" s="5"/>
      <c r="AF2097" s="3">
        <v>0.216041713263367</v>
      </c>
      <c r="AG2097" s="3">
        <v>1.54186928610445</v>
      </c>
      <c r="AH2097" s="3">
        <v>1.78585446639825</v>
      </c>
      <c r="AI2097" s="3">
        <v>2.08005118708172</v>
      </c>
      <c r="AJ2097" s="3"/>
      <c r="AK2097" s="3"/>
      <c r="AL2097" s="3"/>
      <c r="AM2097" s="3">
        <v>500</v>
      </c>
      <c r="AN2097" s="5" t="s">
        <v>56</v>
      </c>
      <c r="AO2097" s="1"/>
      <c r="AP2097" s="1"/>
      <c r="AQ2097" s="1"/>
    </row>
    <row r="2098" spans="1:43">
      <c r="A2098" s="1" t="s">
        <v>5617</v>
      </c>
      <c r="B2098" s="1" t="s">
        <v>5618</v>
      </c>
      <c r="C2098" s="3">
        <v>4.06575342465753</v>
      </c>
      <c r="D2098" s="4">
        <v>42753</v>
      </c>
      <c r="E2098" s="3">
        <v>20.4233402204</v>
      </c>
      <c r="F2098" s="5" t="s">
        <v>5619</v>
      </c>
      <c r="G2098" s="5">
        <v>699</v>
      </c>
      <c r="H2098" s="5" t="s">
        <v>50</v>
      </c>
      <c r="I2098" s="3">
        <v>-0.0611193573735995</v>
      </c>
      <c r="J2098" s="3">
        <v>75.6141134435016</v>
      </c>
      <c r="K2098" s="3">
        <v>0</v>
      </c>
      <c r="L2098" s="3">
        <v>43.3820274457725</v>
      </c>
      <c r="M2098" s="3">
        <v>-0.200540587671101</v>
      </c>
      <c r="N2098" s="3">
        <v>73.0186999109528</v>
      </c>
      <c r="O2098" s="3">
        <v>0.753718674844181</v>
      </c>
      <c r="P2098" s="3">
        <v>38.4193695751485</v>
      </c>
      <c r="Q2098" s="3">
        <v>1.14749297920132</v>
      </c>
      <c r="R2098" s="3">
        <v>46.9338483824239</v>
      </c>
      <c r="S2098" s="3">
        <v>1.60637185155503</v>
      </c>
      <c r="T2098" s="3">
        <v>63.5593220338983</v>
      </c>
      <c r="U2098" s="3">
        <v>5.75655646369564</v>
      </c>
      <c r="V2098" s="3">
        <v>62.6160990712074</v>
      </c>
      <c r="W2098" s="3">
        <v>14.2787263775333</v>
      </c>
      <c r="X2098" s="3">
        <v>40.992448759439</v>
      </c>
      <c r="Y2098" s="3"/>
      <c r="Z2098" s="3"/>
      <c r="AA2098" s="3">
        <v>0.0137838703297566</v>
      </c>
      <c r="AB2098" s="3">
        <v>0.527179870559158</v>
      </c>
      <c r="AC2098" s="3">
        <v>-2.11549944553442</v>
      </c>
      <c r="AD2098" s="3">
        <v>2.14652897821888</v>
      </c>
      <c r="AE2098" s="5">
        <v>4</v>
      </c>
      <c r="AF2098" s="3">
        <v>0.364288994212471</v>
      </c>
      <c r="AG2098" s="3">
        <v>2.23097829855476</v>
      </c>
      <c r="AH2098" s="3">
        <v>3.37974941340129</v>
      </c>
      <c r="AI2098" s="3">
        <v>4.67499109840881</v>
      </c>
      <c r="AJ2098" s="3"/>
      <c r="AK2098" s="3"/>
      <c r="AL2098" s="3"/>
      <c r="AM2098" s="3"/>
      <c r="AN2098" s="5" t="s">
        <v>51</v>
      </c>
      <c r="AO2098" s="1"/>
      <c r="AP2098" s="1"/>
      <c r="AQ2098" s="1"/>
    </row>
    <row r="2099" spans="1:43">
      <c r="A2099" s="1" t="s">
        <v>5620</v>
      </c>
      <c r="B2099" s="1" t="s">
        <v>5621</v>
      </c>
      <c r="C2099" s="3">
        <v>3.71780821917808</v>
      </c>
      <c r="D2099" s="4">
        <v>42880</v>
      </c>
      <c r="E2099" s="3">
        <v>0.1759292552</v>
      </c>
      <c r="F2099" s="5" t="s">
        <v>3081</v>
      </c>
      <c r="G2099" s="5">
        <v>307</v>
      </c>
      <c r="H2099" s="5" t="s">
        <v>226</v>
      </c>
      <c r="I2099" s="3">
        <v>0.859794821690271</v>
      </c>
      <c r="J2099" s="3">
        <v>78.0938833570412</v>
      </c>
      <c r="K2099" s="3">
        <v>0</v>
      </c>
      <c r="L2099" s="3">
        <v>83.5978835978836</v>
      </c>
      <c r="M2099" s="3">
        <v>-0.0967773153972817</v>
      </c>
      <c r="N2099" s="3">
        <v>81.6643159379408</v>
      </c>
      <c r="O2099" s="3">
        <v>2.32950039651071</v>
      </c>
      <c r="P2099" s="3">
        <v>75.1572327044025</v>
      </c>
      <c r="Q2099" s="3">
        <v>3.82178416976768</v>
      </c>
      <c r="R2099" s="3">
        <v>74.8175182481752</v>
      </c>
      <c r="S2099" s="3">
        <v>5.04731861198738</v>
      </c>
      <c r="T2099" s="3">
        <v>89.3617021276596</v>
      </c>
      <c r="U2099" s="3">
        <v>13.9403973509934</v>
      </c>
      <c r="V2099" s="3">
        <v>85.7638888888889</v>
      </c>
      <c r="W2099" s="3">
        <v>7.17400332225914</v>
      </c>
      <c r="X2099" s="3">
        <v>96.652719665272</v>
      </c>
      <c r="Y2099" s="3"/>
      <c r="Z2099" s="3"/>
      <c r="AA2099" s="3">
        <v>0.0815318642493809</v>
      </c>
      <c r="AB2099" s="3">
        <v>0.0325640841592407</v>
      </c>
      <c r="AC2099" s="3">
        <v>-10.7808164883076</v>
      </c>
      <c r="AD2099" s="3">
        <v>0.21631167142886</v>
      </c>
      <c r="AE2099" s="5">
        <v>4</v>
      </c>
      <c r="AF2099" s="3">
        <v>0.13776599740877</v>
      </c>
      <c r="AG2099" s="3">
        <v>5.28424899190718</v>
      </c>
      <c r="AH2099" s="3">
        <v>7.04189785542717</v>
      </c>
      <c r="AI2099" s="3">
        <v>1.00275980987603</v>
      </c>
      <c r="AJ2099" s="3"/>
      <c r="AK2099" s="3"/>
      <c r="AL2099" s="3"/>
      <c r="AM2099" s="3"/>
      <c r="AN2099" s="5" t="s">
        <v>206</v>
      </c>
      <c r="AO2099" s="1"/>
      <c r="AP2099" s="1"/>
      <c r="AQ2099" s="1"/>
    </row>
    <row r="2100" spans="1:43">
      <c r="A2100" s="1" t="s">
        <v>5622</v>
      </c>
      <c r="B2100" s="1" t="s">
        <v>5623</v>
      </c>
      <c r="C2100" s="3">
        <v>3.67671232876712</v>
      </c>
      <c r="D2100" s="4">
        <v>42895</v>
      </c>
      <c r="E2100" s="3">
        <v>2.7112066655</v>
      </c>
      <c r="F2100" s="5" t="s">
        <v>2031</v>
      </c>
      <c r="G2100" s="5">
        <v>1343</v>
      </c>
      <c r="H2100" s="5" t="s">
        <v>55</v>
      </c>
      <c r="I2100" s="3">
        <v>14.4167030524352</v>
      </c>
      <c r="J2100" s="3">
        <v>22.0205686630369</v>
      </c>
      <c r="K2100" s="3">
        <v>4.49140868556514</v>
      </c>
      <c r="L2100" s="3">
        <v>12.2598870056497</v>
      </c>
      <c r="M2100" s="3">
        <v>6.31431416663592</v>
      </c>
      <c r="N2100" s="3">
        <v>39.377618192699</v>
      </c>
      <c r="O2100" s="3">
        <v>25.9338546900258</v>
      </c>
      <c r="P2100" s="3">
        <v>18.8741721854305</v>
      </c>
      <c r="Q2100" s="3">
        <v>30.4711899696737</v>
      </c>
      <c r="R2100" s="3">
        <v>30.5640243902439</v>
      </c>
      <c r="S2100" s="3">
        <v>91.9491243257641</v>
      </c>
      <c r="T2100" s="3">
        <v>15.72265625</v>
      </c>
      <c r="U2100" s="3">
        <v>228.004096495221</v>
      </c>
      <c r="V2100" s="3">
        <v>7.45257452574526</v>
      </c>
      <c r="W2100" s="3">
        <v>154.772847799187</v>
      </c>
      <c r="X2100" s="3">
        <v>19.5325542570952</v>
      </c>
      <c r="Y2100" s="3"/>
      <c r="Z2100" s="3"/>
      <c r="AA2100" s="3">
        <v>0.343920219077099</v>
      </c>
      <c r="AB2100" s="3">
        <v>0.302368073475361</v>
      </c>
      <c r="AC2100" s="3">
        <v>-31.952614379085</v>
      </c>
      <c r="AD2100" s="3">
        <v>1.14236476755114</v>
      </c>
      <c r="AE2100" s="5">
        <v>2</v>
      </c>
      <c r="AF2100" s="3">
        <v>2.47011772203518</v>
      </c>
      <c r="AG2100" s="3">
        <v>85.6483056237331</v>
      </c>
      <c r="AH2100" s="3">
        <v>80.1863479175542</v>
      </c>
      <c r="AI2100" s="3">
        <v>33.4609887911671</v>
      </c>
      <c r="AJ2100" s="3"/>
      <c r="AK2100" s="3"/>
      <c r="AL2100" s="3"/>
      <c r="AM2100" s="3"/>
      <c r="AN2100" s="5" t="s">
        <v>46</v>
      </c>
      <c r="AO2100" s="1"/>
      <c r="AP2100" s="1"/>
      <c r="AQ2100" s="1"/>
    </row>
    <row r="2101" spans="1:43">
      <c r="A2101" s="1" t="s">
        <v>5624</v>
      </c>
      <c r="B2101" s="1" t="s">
        <v>5625</v>
      </c>
      <c r="C2101" s="3">
        <v>3.52602739726027</v>
      </c>
      <c r="D2101" s="4">
        <v>42950</v>
      </c>
      <c r="E2101" s="3">
        <v>3.558774581</v>
      </c>
      <c r="F2101" s="5" t="s">
        <v>4847</v>
      </c>
      <c r="G2101" s="5">
        <v>1288</v>
      </c>
      <c r="H2101" s="5" t="s">
        <v>64</v>
      </c>
      <c r="I2101" s="3">
        <v>0.314602991375699</v>
      </c>
      <c r="J2101" s="3">
        <v>3.93586005830904</v>
      </c>
      <c r="K2101" s="3">
        <v>0.0459922339174886</v>
      </c>
      <c r="L2101" s="3">
        <v>12.6822157434402</v>
      </c>
      <c r="M2101" s="3">
        <v>0.232174587585117</v>
      </c>
      <c r="N2101" s="3">
        <v>6.70553935860058</v>
      </c>
      <c r="O2101" s="3">
        <v>0.68803526885341</v>
      </c>
      <c r="P2101" s="3">
        <v>10.0877192982456</v>
      </c>
      <c r="Q2101" s="3">
        <v>1.37453354214158</v>
      </c>
      <c r="R2101" s="3">
        <v>0.739644970414201</v>
      </c>
      <c r="S2101" s="3">
        <v>2.32072149898073</v>
      </c>
      <c r="T2101" s="3">
        <v>12.143928035982</v>
      </c>
      <c r="U2101" s="3">
        <v>4.76703729953422</v>
      </c>
      <c r="V2101" s="3">
        <v>38.1172839506173</v>
      </c>
      <c r="W2101" s="3">
        <v>8.28609863167296</v>
      </c>
      <c r="X2101" s="3">
        <v>48.9197530864198</v>
      </c>
      <c r="Y2101" s="3"/>
      <c r="Z2101" s="3"/>
      <c r="AA2101" s="3">
        <v>0.299276768024048</v>
      </c>
      <c r="AB2101" s="3">
        <v>2.3313267589886</v>
      </c>
      <c r="AC2101" s="3">
        <v>0</v>
      </c>
      <c r="AD2101" s="3"/>
      <c r="AE2101" s="5"/>
      <c r="AF2101" s="3">
        <v>0.220038830162606</v>
      </c>
      <c r="AG2101" s="3">
        <v>1.68624979423078</v>
      </c>
      <c r="AH2101" s="3">
        <v>1.72971818482313</v>
      </c>
      <c r="AI2101" s="3">
        <v>2.02654791693855</v>
      </c>
      <c r="AJ2101" s="3"/>
      <c r="AK2101" s="3"/>
      <c r="AL2101" s="3"/>
      <c r="AM2101" s="3"/>
      <c r="AN2101" s="5" t="s">
        <v>46</v>
      </c>
      <c r="AO2101" s="1"/>
      <c r="AP2101" s="1"/>
      <c r="AQ2101" s="1"/>
    </row>
    <row r="2102" spans="1:43">
      <c r="A2102" s="1" t="s">
        <v>5626</v>
      </c>
      <c r="B2102" s="1" t="s">
        <v>5627</v>
      </c>
      <c r="C2102" s="3">
        <v>3.91232876712329</v>
      </c>
      <c r="D2102" s="4">
        <v>42809</v>
      </c>
      <c r="E2102" s="3">
        <v>0.3067548759</v>
      </c>
      <c r="F2102" s="5" t="s">
        <v>1731</v>
      </c>
      <c r="G2102" s="5">
        <v>1429</v>
      </c>
      <c r="H2102" s="5" t="s">
        <v>191</v>
      </c>
      <c r="I2102" s="3">
        <v>12.2654747674237</v>
      </c>
      <c r="J2102" s="3">
        <v>34.1772151898734</v>
      </c>
      <c r="K2102" s="3">
        <v>4.85413329450027</v>
      </c>
      <c r="L2102" s="3">
        <v>6.50684931506849</v>
      </c>
      <c r="M2102" s="3">
        <v>5.54578325026871</v>
      </c>
      <c r="N2102" s="3">
        <v>47.027027027027</v>
      </c>
      <c r="O2102" s="3">
        <v>25.2812898735645</v>
      </c>
      <c r="P2102" s="3">
        <v>24</v>
      </c>
      <c r="Q2102" s="3">
        <v>40.5857468272047</v>
      </c>
      <c r="R2102" s="3">
        <v>14.6750524109015</v>
      </c>
      <c r="S2102" s="3">
        <v>105.313183157494</v>
      </c>
      <c r="T2102" s="3">
        <v>11.5196078431373</v>
      </c>
      <c r="U2102" s="3">
        <v>139.884941650858</v>
      </c>
      <c r="V2102" s="3">
        <v>54.8387096774194</v>
      </c>
      <c r="W2102" s="3">
        <v>63.2338084906582</v>
      </c>
      <c r="X2102" s="3">
        <v>87.6325088339223</v>
      </c>
      <c r="Y2102" s="3"/>
      <c r="Z2102" s="3"/>
      <c r="AA2102" s="3">
        <v>0.416730804276424</v>
      </c>
      <c r="AB2102" s="3">
        <v>0.162532179509707</v>
      </c>
      <c r="AC2102" s="3">
        <v>-40.9626719056974</v>
      </c>
      <c r="AD2102" s="3">
        <v>0.432305251798842</v>
      </c>
      <c r="AE2102" s="5">
        <v>8</v>
      </c>
      <c r="AF2102" s="3">
        <v>1.2260475850141</v>
      </c>
      <c r="AG2102" s="3">
        <v>91.508469274695</v>
      </c>
      <c r="AH2102" s="3">
        <v>57.0841417501502</v>
      </c>
      <c r="AI2102" s="3">
        <v>14.8742538615109</v>
      </c>
      <c r="AJ2102" s="3"/>
      <c r="AK2102" s="3"/>
      <c r="AL2102" s="3"/>
      <c r="AM2102" s="3"/>
      <c r="AN2102" s="5" t="s">
        <v>46</v>
      </c>
      <c r="AO2102" s="1"/>
      <c r="AP2102" s="1"/>
      <c r="AQ2102" s="1"/>
    </row>
    <row r="2103" spans="1:43">
      <c r="A2103" s="1" t="s">
        <v>5628</v>
      </c>
      <c r="B2103" s="1" t="s">
        <v>5629</v>
      </c>
      <c r="C2103" s="3">
        <v>4.0027397260274</v>
      </c>
      <c r="D2103" s="4">
        <v>42776</v>
      </c>
      <c r="E2103" s="3">
        <v>7.2964196033</v>
      </c>
      <c r="F2103" s="5" t="s">
        <v>3037</v>
      </c>
      <c r="G2103" s="5">
        <v>1462</v>
      </c>
      <c r="H2103" s="5" t="s">
        <v>116</v>
      </c>
      <c r="I2103" s="3">
        <v>8.35333915320821</v>
      </c>
      <c r="J2103" s="3">
        <v>55.607476635514</v>
      </c>
      <c r="K2103" s="3">
        <v>2.83243579121789</v>
      </c>
      <c r="L2103" s="3">
        <v>50.9174311926605</v>
      </c>
      <c r="M2103" s="3">
        <v>3.57254615625326</v>
      </c>
      <c r="N2103" s="3">
        <v>53.7383177570093</v>
      </c>
      <c r="O2103" s="3">
        <v>12.9186330812532</v>
      </c>
      <c r="P2103" s="3">
        <v>55</v>
      </c>
      <c r="Q2103" s="3">
        <v>22.3221435170927</v>
      </c>
      <c r="R2103" s="3">
        <v>38.6243386243386</v>
      </c>
      <c r="S2103" s="3">
        <v>61.2586276898092</v>
      </c>
      <c r="T2103" s="3">
        <v>27.6073619631902</v>
      </c>
      <c r="U2103" s="3">
        <v>102.106655811113</v>
      </c>
      <c r="V2103" s="3">
        <v>42.0168067226891</v>
      </c>
      <c r="W2103" s="3">
        <v>77.7568922305764</v>
      </c>
      <c r="X2103" s="3">
        <v>39.5604395604396</v>
      </c>
      <c r="Y2103" s="3"/>
      <c r="Z2103" s="3"/>
      <c r="AA2103" s="3">
        <v>0.304277936787505</v>
      </c>
      <c r="AB2103" s="3">
        <v>0.205358860886778</v>
      </c>
      <c r="AC2103" s="3">
        <v>-25.2326354270522</v>
      </c>
      <c r="AD2103" s="3">
        <v>0.83599227297125</v>
      </c>
      <c r="AE2103" s="5">
        <v>3</v>
      </c>
      <c r="AF2103" s="3">
        <v>1.48818654198407</v>
      </c>
      <c r="AG2103" s="3">
        <v>47.7336402809053</v>
      </c>
      <c r="AH2103" s="3">
        <v>45.9647747337516</v>
      </c>
      <c r="AI2103" s="3">
        <v>19.9678611434008</v>
      </c>
      <c r="AJ2103" s="3"/>
      <c r="AK2103" s="3"/>
      <c r="AL2103" s="3"/>
      <c r="AM2103" s="3"/>
      <c r="AN2103" s="5" t="s">
        <v>46</v>
      </c>
      <c r="AO2103" s="1"/>
      <c r="AP2103" s="1"/>
      <c r="AQ2103" s="1"/>
    </row>
    <row r="2104" spans="1:43">
      <c r="A2104" s="1" t="s">
        <v>5630</v>
      </c>
      <c r="B2104" s="1" t="s">
        <v>5631</v>
      </c>
      <c r="C2104" s="3">
        <v>3.73972602739726</v>
      </c>
      <c r="D2104" s="4">
        <v>42872</v>
      </c>
      <c r="E2104" s="3">
        <v>0.9011063212</v>
      </c>
      <c r="F2104" s="5" t="s">
        <v>3037</v>
      </c>
      <c r="G2104" s="5">
        <v>1366</v>
      </c>
      <c r="H2104" s="5" t="s">
        <v>116</v>
      </c>
      <c r="I2104" s="3">
        <v>3.02936391105603</v>
      </c>
      <c r="J2104" s="3">
        <v>87.3831775700935</v>
      </c>
      <c r="K2104" s="3">
        <v>1.17933500722819</v>
      </c>
      <c r="L2104" s="3">
        <v>75.2293577981651</v>
      </c>
      <c r="M2104" s="3">
        <v>0.301704631166089</v>
      </c>
      <c r="N2104" s="3">
        <v>87.8504672897196</v>
      </c>
      <c r="O2104" s="3">
        <v>2.77455753922251</v>
      </c>
      <c r="P2104" s="3">
        <v>90.5</v>
      </c>
      <c r="Q2104" s="3">
        <v>2.49730229690149</v>
      </c>
      <c r="R2104" s="3">
        <v>77.7777777777778</v>
      </c>
      <c r="S2104" s="3">
        <v>34.201231203956</v>
      </c>
      <c r="T2104" s="3">
        <v>84.6625766871166</v>
      </c>
      <c r="U2104" s="3">
        <v>68.0313368713672</v>
      </c>
      <c r="V2104" s="3">
        <v>87.3949579831933</v>
      </c>
      <c r="W2104" s="3">
        <v>33.3266492881492</v>
      </c>
      <c r="X2104" s="3">
        <v>92.3076923076923</v>
      </c>
      <c r="Y2104" s="3"/>
      <c r="Z2104" s="3"/>
      <c r="AA2104" s="3">
        <v>0.176982304240572</v>
      </c>
      <c r="AB2104" s="3">
        <v>0.0914399166969881</v>
      </c>
      <c r="AC2104" s="3">
        <v>-33.9463397299218</v>
      </c>
      <c r="AD2104" s="3">
        <v>0.295854144043262</v>
      </c>
      <c r="AE2104" s="5">
        <v>7</v>
      </c>
      <c r="AF2104" s="3">
        <v>0.685842419317381</v>
      </c>
      <c r="AG2104" s="3">
        <v>29.9781580906734</v>
      </c>
      <c r="AH2104" s="3">
        <v>31.2536847613621</v>
      </c>
      <c r="AI2104" s="3">
        <v>7.78544873816938</v>
      </c>
      <c r="AJ2104" s="3"/>
      <c r="AK2104" s="3"/>
      <c r="AL2104" s="3"/>
      <c r="AM2104" s="3"/>
      <c r="AN2104" s="5" t="s">
        <v>46</v>
      </c>
      <c r="AO2104" s="1"/>
      <c r="AP2104" s="1"/>
      <c r="AQ2104" s="1"/>
    </row>
    <row r="2105" spans="1:43">
      <c r="A2105" s="1" t="s">
        <v>5632</v>
      </c>
      <c r="B2105" s="1" t="s">
        <v>5633</v>
      </c>
      <c r="C2105" s="3">
        <v>3.94520547945205</v>
      </c>
      <c r="D2105" s="4">
        <v>42797</v>
      </c>
      <c r="E2105" s="3">
        <v>0.8125211076</v>
      </c>
      <c r="F2105" s="5" t="s">
        <v>3037</v>
      </c>
      <c r="G2105" s="5">
        <v>1441</v>
      </c>
      <c r="H2105" s="5" t="s">
        <v>116</v>
      </c>
      <c r="I2105" s="3">
        <v>0.304568527918783</v>
      </c>
      <c r="J2105" s="3">
        <v>92.5233644859813</v>
      </c>
      <c r="K2105" s="3">
        <v>-0.302724520686177</v>
      </c>
      <c r="L2105" s="3">
        <v>97.2477064220184</v>
      </c>
      <c r="M2105" s="3">
        <v>1.09405745769382</v>
      </c>
      <c r="N2105" s="3">
        <v>82.7102803738318</v>
      </c>
      <c r="O2105" s="3">
        <v>-2.72644653135414</v>
      </c>
      <c r="P2105" s="3">
        <v>97</v>
      </c>
      <c r="Q2105" s="3">
        <v>-4.59069974743724</v>
      </c>
      <c r="R2105" s="3">
        <v>96.8253968253968</v>
      </c>
      <c r="S2105" s="3">
        <v>33.2641626893546</v>
      </c>
      <c r="T2105" s="3">
        <v>87.7300613496933</v>
      </c>
      <c r="U2105" s="3">
        <v>93.3463796477495</v>
      </c>
      <c r="V2105" s="3">
        <v>52.1008403361345</v>
      </c>
      <c r="W2105" s="3">
        <v>53.3978263465902</v>
      </c>
      <c r="X2105" s="3">
        <v>79.1208791208791</v>
      </c>
      <c r="Y2105" s="3"/>
      <c r="Z2105" s="3"/>
      <c r="AA2105" s="3">
        <v>0.169624444049141</v>
      </c>
      <c r="AB2105" s="3">
        <v>0.132547571000059</v>
      </c>
      <c r="AC2105" s="3">
        <v>-34.682632192434</v>
      </c>
      <c r="AD2105" s="3">
        <v>0.441123868436654</v>
      </c>
      <c r="AE2105" s="5">
        <v>3</v>
      </c>
      <c r="AF2105" s="3">
        <v>1.1864906883129</v>
      </c>
      <c r="AG2105" s="3">
        <v>31.9858340761096</v>
      </c>
      <c r="AH2105" s="3">
        <v>39.922220601041</v>
      </c>
      <c r="AI2105" s="3">
        <v>13.5819379475538</v>
      </c>
      <c r="AJ2105" s="3"/>
      <c r="AK2105" s="3"/>
      <c r="AL2105" s="3"/>
      <c r="AM2105" s="3"/>
      <c r="AN2105" s="5" t="s">
        <v>46</v>
      </c>
      <c r="AO2105" s="1"/>
      <c r="AP2105" s="1"/>
      <c r="AQ2105" s="1"/>
    </row>
    <row r="2106" spans="1:43">
      <c r="A2106" s="1" t="s">
        <v>5634</v>
      </c>
      <c r="B2106" s="1" t="s">
        <v>5635</v>
      </c>
      <c r="C2106" s="3">
        <v>3.72054794520548</v>
      </c>
      <c r="D2106" s="4">
        <v>42879</v>
      </c>
      <c r="E2106" s="3">
        <v>8.5377423094</v>
      </c>
      <c r="F2106" s="5" t="s">
        <v>4041</v>
      </c>
      <c r="G2106" s="5">
        <v>1359</v>
      </c>
      <c r="H2106" s="5" t="s">
        <v>50</v>
      </c>
      <c r="I2106" s="3">
        <v>0.358422939068098</v>
      </c>
      <c r="J2106" s="3">
        <v>10.7190710138455</v>
      </c>
      <c r="K2106" s="3">
        <v>0</v>
      </c>
      <c r="L2106" s="3">
        <v>43.3820274457725</v>
      </c>
      <c r="M2106" s="3">
        <v>0.0261392349917172</v>
      </c>
      <c r="N2106" s="3">
        <v>31.4336598397151</v>
      </c>
      <c r="O2106" s="3">
        <v>0.130832969908408</v>
      </c>
      <c r="P2106" s="3">
        <v>84.102329830973</v>
      </c>
      <c r="Q2106" s="3">
        <v>0.967458223394899</v>
      </c>
      <c r="R2106" s="3">
        <v>66.0550458715596</v>
      </c>
      <c r="S2106" s="3">
        <v>3.54810645771145</v>
      </c>
      <c r="T2106" s="3">
        <v>6.44067796610169</v>
      </c>
      <c r="U2106" s="3">
        <v>10.3171522862191</v>
      </c>
      <c r="V2106" s="3">
        <v>4.95356037151703</v>
      </c>
      <c r="W2106" s="3">
        <v>21.9521644414063</v>
      </c>
      <c r="X2106" s="3">
        <v>2.26537216828479</v>
      </c>
      <c r="Y2106" s="3"/>
      <c r="Z2106" s="3"/>
      <c r="AA2106" s="3">
        <v>0.135715514830572</v>
      </c>
      <c r="AB2106" s="3">
        <v>0.738801954285485</v>
      </c>
      <c r="AC2106" s="3">
        <v>-1.99407047284344</v>
      </c>
      <c r="AD2106" s="3">
        <v>3.42320948003209</v>
      </c>
      <c r="AE2106" s="5">
        <v>3</v>
      </c>
      <c r="AF2106" s="3">
        <v>0.562564357649359</v>
      </c>
      <c r="AG2106" s="3">
        <v>4.36931807748231</v>
      </c>
      <c r="AH2106" s="3">
        <v>5.32955891257181</v>
      </c>
      <c r="AI2106" s="3">
        <v>7.02533973548576</v>
      </c>
      <c r="AJ2106" s="3"/>
      <c r="AK2106" s="3"/>
      <c r="AL2106" s="3"/>
      <c r="AM2106" s="3"/>
      <c r="AN2106" s="5" t="s">
        <v>51</v>
      </c>
      <c r="AO2106" s="1"/>
      <c r="AP2106" s="1"/>
      <c r="AQ2106" s="1"/>
    </row>
    <row r="2107" spans="1:43">
      <c r="A2107" s="1" t="s">
        <v>5636</v>
      </c>
      <c r="B2107" s="1" t="s">
        <v>5637</v>
      </c>
      <c r="C2107" s="3">
        <v>4.04657534246575</v>
      </c>
      <c r="D2107" s="4">
        <v>42760</v>
      </c>
      <c r="E2107" s="3">
        <v>329.4377387118</v>
      </c>
      <c r="F2107" s="5" t="s">
        <v>754</v>
      </c>
      <c r="G2107" s="5">
        <v>1478</v>
      </c>
      <c r="H2107" s="5" t="s">
        <v>64</v>
      </c>
      <c r="I2107" s="3">
        <v>0.269377233698299</v>
      </c>
      <c r="J2107" s="3">
        <v>50.8746355685131</v>
      </c>
      <c r="K2107" s="3">
        <v>0.0422169607409221</v>
      </c>
      <c r="L2107" s="3">
        <v>40.5247813411079</v>
      </c>
      <c r="M2107" s="3">
        <v>0.200193638396924</v>
      </c>
      <c r="N2107" s="3">
        <v>51.6034985422741</v>
      </c>
      <c r="O2107" s="3">
        <v>0.629204489223236</v>
      </c>
      <c r="P2107" s="3">
        <v>41.0818713450292</v>
      </c>
      <c r="Q2107" s="3">
        <v>1.1659727585472</v>
      </c>
      <c r="R2107" s="3">
        <v>39.2011834319527</v>
      </c>
      <c r="S2107" s="3">
        <v>2.09457920595321</v>
      </c>
      <c r="T2107" s="3">
        <v>44.9775112443778</v>
      </c>
      <c r="U2107" s="3">
        <v>4.56497270155082</v>
      </c>
      <c r="V2107" s="3">
        <v>57.2530864197531</v>
      </c>
      <c r="W2107" s="3">
        <v>7.76670212760946</v>
      </c>
      <c r="X2107" s="3">
        <v>73.4567901234568</v>
      </c>
      <c r="Y2107" s="3"/>
      <c r="Z2107" s="3"/>
      <c r="AA2107" s="3">
        <v>0.093405253141323</v>
      </c>
      <c r="AB2107" s="3">
        <v>1.80684876099071</v>
      </c>
      <c r="AC2107" s="3">
        <v>0</v>
      </c>
      <c r="AD2107" s="3"/>
      <c r="AE2107" s="5"/>
      <c r="AF2107" s="3">
        <v>0.206187498185657</v>
      </c>
      <c r="AG2107" s="3">
        <v>1.55598260068193</v>
      </c>
      <c r="AH2107" s="3">
        <v>1.62274628421626</v>
      </c>
      <c r="AI2107" s="3">
        <v>1.8752532799398</v>
      </c>
      <c r="AJ2107" s="3"/>
      <c r="AK2107" s="3"/>
      <c r="AL2107" s="3"/>
      <c r="AM2107" s="3">
        <v>5000</v>
      </c>
      <c r="AN2107" s="5" t="s">
        <v>206</v>
      </c>
      <c r="AO2107" s="1"/>
      <c r="AP2107" s="1"/>
      <c r="AQ2107" s="1"/>
    </row>
    <row r="2108" spans="1:43">
      <c r="A2108" s="1" t="s">
        <v>5638</v>
      </c>
      <c r="B2108" s="1" t="s">
        <v>5639</v>
      </c>
      <c r="C2108" s="3">
        <v>3.94520547945205</v>
      </c>
      <c r="D2108" s="4">
        <v>42797</v>
      </c>
      <c r="E2108" s="3">
        <v>88.0191111946</v>
      </c>
      <c r="F2108" s="5" t="s">
        <v>1144</v>
      </c>
      <c r="G2108" s="5">
        <v>1039</v>
      </c>
      <c r="H2108" s="5" t="s">
        <v>50</v>
      </c>
      <c r="I2108" s="3">
        <v>0.317399249783576</v>
      </c>
      <c r="J2108" s="3">
        <v>15.676641357749</v>
      </c>
      <c r="K2108" s="3">
        <v>0.00958864704189523</v>
      </c>
      <c r="L2108" s="3">
        <v>41.4785303231518</v>
      </c>
      <c r="M2108" s="3">
        <v>0.172877449097195</v>
      </c>
      <c r="N2108" s="3">
        <v>13.1344612644702</v>
      </c>
      <c r="O2108" s="3">
        <v>0.249903883121874</v>
      </c>
      <c r="P2108" s="3">
        <v>80.4933759707629</v>
      </c>
      <c r="Q2108" s="3">
        <v>1.12210821081033</v>
      </c>
      <c r="R2108" s="3">
        <v>50.6518590053114</v>
      </c>
      <c r="S2108" s="3">
        <v>2.88294094084932</v>
      </c>
      <c r="T2108" s="3">
        <v>14.5762711864407</v>
      </c>
      <c r="U2108" s="3">
        <v>9.41622694047104</v>
      </c>
      <c r="V2108" s="3">
        <v>8.82352941176471</v>
      </c>
      <c r="W2108" s="3">
        <v>19.5220471531692</v>
      </c>
      <c r="X2108" s="3">
        <v>5.50161812297735</v>
      </c>
      <c r="Y2108" s="3"/>
      <c r="Z2108" s="3"/>
      <c r="AA2108" s="3">
        <v>0.181224269655241</v>
      </c>
      <c r="AB2108" s="3">
        <v>1.07757769810339</v>
      </c>
      <c r="AC2108" s="3">
        <v>-0.93683600540854</v>
      </c>
      <c r="AD2108" s="3">
        <v>6.52524564676763</v>
      </c>
      <c r="AE2108" s="5">
        <v>2</v>
      </c>
      <c r="AF2108" s="3">
        <v>0.500578993967679</v>
      </c>
      <c r="AG2108" s="3">
        <v>3.57407283921203</v>
      </c>
      <c r="AH2108" s="3">
        <v>4.89918795203117</v>
      </c>
      <c r="AI2108" s="3">
        <v>6.20116504408674</v>
      </c>
      <c r="AJ2108" s="3"/>
      <c r="AK2108" s="3"/>
      <c r="AL2108" s="3"/>
      <c r="AM2108" s="3">
        <v>500</v>
      </c>
      <c r="AN2108" s="5" t="s">
        <v>56</v>
      </c>
      <c r="AO2108" s="1"/>
      <c r="AP2108" s="1"/>
      <c r="AQ2108" s="1"/>
    </row>
    <row r="2109" spans="1:43">
      <c r="A2109" s="1" t="s">
        <v>5640</v>
      </c>
      <c r="B2109" s="1" t="s">
        <v>5641</v>
      </c>
      <c r="C2109" s="3">
        <v>3.58082191780822</v>
      </c>
      <c r="D2109" s="4">
        <v>42930</v>
      </c>
      <c r="E2109" s="3">
        <v>6.9918178758</v>
      </c>
      <c r="F2109" s="5" t="s">
        <v>5156</v>
      </c>
      <c r="G2109" s="5">
        <v>1308</v>
      </c>
      <c r="H2109" s="5" t="s">
        <v>226</v>
      </c>
      <c r="I2109" s="3">
        <v>2.23042488023246</v>
      </c>
      <c r="J2109" s="3">
        <v>45.2347083926031</v>
      </c>
      <c r="K2109" s="3">
        <v>0.672853828306276</v>
      </c>
      <c r="L2109" s="3">
        <v>40.0793650793651</v>
      </c>
      <c r="M2109" s="3">
        <v>0.946103140752229</v>
      </c>
      <c r="N2109" s="3">
        <v>41.8899858956276</v>
      </c>
      <c r="O2109" s="3">
        <v>4.5878193797204</v>
      </c>
      <c r="P2109" s="3">
        <v>41.5094339622642</v>
      </c>
      <c r="Q2109" s="3">
        <v>7.78338991471393</v>
      </c>
      <c r="R2109" s="3">
        <v>37.956204379562</v>
      </c>
      <c r="S2109" s="3">
        <v>15.4091674793865</v>
      </c>
      <c r="T2109" s="3">
        <v>50</v>
      </c>
      <c r="U2109" s="3">
        <v>26.8589806061787</v>
      </c>
      <c r="V2109" s="3">
        <v>55.2083333333333</v>
      </c>
      <c r="W2109" s="3">
        <v>29.3807772587218</v>
      </c>
      <c r="X2109" s="3">
        <v>50.6276150627615</v>
      </c>
      <c r="Y2109" s="3"/>
      <c r="Z2109" s="3"/>
      <c r="AA2109" s="3">
        <v>0.440529280066047</v>
      </c>
      <c r="AB2109" s="3">
        <v>0.64050601828342</v>
      </c>
      <c r="AC2109" s="3">
        <v>-2.12194699463017</v>
      </c>
      <c r="AD2109" s="3">
        <v>4.21719775676486</v>
      </c>
      <c r="AE2109" s="5">
        <v>2</v>
      </c>
      <c r="AF2109" s="3">
        <v>0.6874349318869</v>
      </c>
      <c r="AG2109" s="3">
        <v>13.6824201270305</v>
      </c>
      <c r="AH2109" s="3">
        <v>12.3316930403845</v>
      </c>
      <c r="AI2109" s="3">
        <v>8.41937684955414</v>
      </c>
      <c r="AJ2109" s="3"/>
      <c r="AK2109" s="3"/>
      <c r="AL2109" s="3"/>
      <c r="AM2109" s="3">
        <v>5</v>
      </c>
      <c r="AN2109" s="5" t="s">
        <v>56</v>
      </c>
      <c r="AO2109" s="1"/>
      <c r="AP2109" s="1"/>
      <c r="AQ2109" s="1"/>
    </row>
    <row r="2110" spans="1:43">
      <c r="A2110" s="1" t="s">
        <v>5642</v>
      </c>
      <c r="B2110" s="1" t="s">
        <v>5643</v>
      </c>
      <c r="C2110" s="3">
        <v>3.72054794520548</v>
      </c>
      <c r="D2110" s="4">
        <v>42879</v>
      </c>
      <c r="E2110" s="3">
        <v>0.3420566519</v>
      </c>
      <c r="F2110" s="5" t="s">
        <v>1750</v>
      </c>
      <c r="G2110" s="5">
        <v>328</v>
      </c>
      <c r="H2110" s="5" t="s">
        <v>93</v>
      </c>
      <c r="I2110" s="3">
        <v>6.07663248785753</v>
      </c>
      <c r="J2110" s="3">
        <v>48.5</v>
      </c>
      <c r="K2110" s="3">
        <v>5.98511808476221</v>
      </c>
      <c r="L2110" s="3">
        <v>0.842418235877106</v>
      </c>
      <c r="M2110" s="3">
        <v>0.831024930747922</v>
      </c>
      <c r="N2110" s="3">
        <v>75.9481037924152</v>
      </c>
      <c r="O2110" s="3">
        <v>18.0256995316441</v>
      </c>
      <c r="P2110" s="3">
        <v>29.5774647887324</v>
      </c>
      <c r="Q2110" s="3">
        <v>21.3183557585483</v>
      </c>
      <c r="R2110" s="3">
        <v>33.9009287925697</v>
      </c>
      <c r="S2110" s="3">
        <v>25.8064516129032</v>
      </c>
      <c r="T2110" s="3">
        <v>66.9137109581789</v>
      </c>
      <c r="U2110" s="3">
        <v>32.0612738511153</v>
      </c>
      <c r="V2110" s="3">
        <v>81.5060908084164</v>
      </c>
      <c r="W2110" s="3">
        <v>4.87674741222921</v>
      </c>
      <c r="X2110" s="3">
        <v>98.9388264669164</v>
      </c>
      <c r="Y2110" s="3"/>
      <c r="Z2110" s="3"/>
      <c r="AA2110" s="3">
        <v>0.0994642769412505</v>
      </c>
      <c r="AB2110" s="3">
        <v>-0.0188781688192592</v>
      </c>
      <c r="AC2110" s="3">
        <v>-28.3002076535153</v>
      </c>
      <c r="AD2110" s="3">
        <v>0.0564275298072055</v>
      </c>
      <c r="AE2110" s="5">
        <v>4</v>
      </c>
      <c r="AF2110" s="3">
        <v>-0.121845342432271</v>
      </c>
      <c r="AG2110" s="3">
        <v>14.4965347432474</v>
      </c>
      <c r="AH2110" s="3">
        <v>11.6799391215972</v>
      </c>
      <c r="AI2110" s="3">
        <v>-3.19570273151776</v>
      </c>
      <c r="AJ2110" s="3"/>
      <c r="AK2110" s="3"/>
      <c r="AL2110" s="3"/>
      <c r="AM2110" s="3"/>
      <c r="AN2110" s="5" t="s">
        <v>46</v>
      </c>
      <c r="AO2110" s="1"/>
      <c r="AP2110" s="1"/>
      <c r="AQ2110" s="1"/>
    </row>
    <row r="2111" spans="1:43">
      <c r="A2111" s="1" t="s">
        <v>5644</v>
      </c>
      <c r="B2111" s="1" t="s">
        <v>5645</v>
      </c>
      <c r="C2111" s="3">
        <v>4.04657534246575</v>
      </c>
      <c r="D2111" s="4">
        <v>42760</v>
      </c>
      <c r="E2111" s="3">
        <v>5.9813193045</v>
      </c>
      <c r="F2111" s="5" t="s">
        <v>4821</v>
      </c>
      <c r="G2111" s="5">
        <v>643</v>
      </c>
      <c r="H2111" s="5" t="s">
        <v>93</v>
      </c>
      <c r="I2111" s="3">
        <v>3.52261633582817</v>
      </c>
      <c r="J2111" s="3">
        <v>63.55</v>
      </c>
      <c r="K2111" s="3">
        <v>1.09636926988163</v>
      </c>
      <c r="L2111" s="3">
        <v>65.8077304261645</v>
      </c>
      <c r="M2111" s="3">
        <v>1.66174003355436</v>
      </c>
      <c r="N2111" s="3">
        <v>59.9800399201597</v>
      </c>
      <c r="O2111" s="3">
        <v>7.19400219021143</v>
      </c>
      <c r="P2111" s="3">
        <v>59.7585513078471</v>
      </c>
      <c r="Q2111" s="3">
        <v>7.72030813510539</v>
      </c>
      <c r="R2111" s="3">
        <v>71.3106295149639</v>
      </c>
      <c r="S2111" s="3">
        <v>30.8079769736842</v>
      </c>
      <c r="T2111" s="3">
        <v>61.5669666490206</v>
      </c>
      <c r="U2111" s="3">
        <v>55.7908912830558</v>
      </c>
      <c r="V2111" s="3">
        <v>62.9014396456257</v>
      </c>
      <c r="W2111" s="3">
        <v>26.7430278884462</v>
      </c>
      <c r="X2111" s="3">
        <v>86.3295880149813</v>
      </c>
      <c r="Y2111" s="3"/>
      <c r="Z2111" s="3"/>
      <c r="AA2111" s="3">
        <v>0.277069731334582</v>
      </c>
      <c r="AB2111" s="3">
        <v>0.105974136802885</v>
      </c>
      <c r="AC2111" s="3">
        <v>-26.0219438780464</v>
      </c>
      <c r="AD2111" s="3">
        <v>0.31529306887737</v>
      </c>
      <c r="AE2111" s="5">
        <v>8</v>
      </c>
      <c r="AF2111" s="3">
        <v>0.617586243797253</v>
      </c>
      <c r="AG2111" s="3">
        <v>30.9726270530298</v>
      </c>
      <c r="AH2111" s="3">
        <v>25.1667209267882</v>
      </c>
      <c r="AI2111" s="3">
        <v>6.87161208846772</v>
      </c>
      <c r="AJ2111" s="3"/>
      <c r="AK2111" s="3"/>
      <c r="AL2111" s="3"/>
      <c r="AM2111" s="3">
        <v>10</v>
      </c>
      <c r="AN2111" s="5" t="s">
        <v>56</v>
      </c>
      <c r="AO2111" s="1"/>
      <c r="AP2111" s="1"/>
      <c r="AQ2111" s="1"/>
    </row>
    <row r="2112" spans="1:43">
      <c r="A2112" s="1" t="s">
        <v>5646</v>
      </c>
      <c r="B2112" s="1" t="s">
        <v>5647</v>
      </c>
      <c r="C2112" s="3">
        <v>3.8958904109589</v>
      </c>
      <c r="D2112" s="4">
        <v>42815</v>
      </c>
      <c r="E2112" s="3">
        <v>1.7632606106</v>
      </c>
      <c r="F2112" s="5" t="s">
        <v>2854</v>
      </c>
      <c r="G2112" s="5">
        <v>1423</v>
      </c>
      <c r="H2112" s="5" t="s">
        <v>93</v>
      </c>
      <c r="I2112" s="3">
        <v>5.75772278829049</v>
      </c>
      <c r="J2112" s="3">
        <v>49.9</v>
      </c>
      <c r="K2112" s="3">
        <v>3.29357870626332</v>
      </c>
      <c r="L2112" s="3">
        <v>23.3399405351834</v>
      </c>
      <c r="M2112" s="3">
        <v>5.74062095730919</v>
      </c>
      <c r="N2112" s="3">
        <v>25.0499001996008</v>
      </c>
      <c r="O2112" s="3">
        <v>7.19734687840567</v>
      </c>
      <c r="P2112" s="3">
        <v>59.7082494969819</v>
      </c>
      <c r="Q2112" s="3">
        <v>9.88493750371428</v>
      </c>
      <c r="R2112" s="3">
        <v>60.3715170278638</v>
      </c>
      <c r="S2112" s="3">
        <v>24.2540283540909</v>
      </c>
      <c r="T2112" s="3">
        <v>69.6135521439915</v>
      </c>
      <c r="U2112" s="3">
        <v>71.084199850089</v>
      </c>
      <c r="V2112" s="3">
        <v>54.485049833887</v>
      </c>
      <c r="W2112" s="3">
        <v>38.4314879017367</v>
      </c>
      <c r="X2112" s="3">
        <v>71.0986267166042</v>
      </c>
      <c r="Y2112" s="3"/>
      <c r="Z2112" s="3"/>
      <c r="AA2112" s="3">
        <v>0.140679972507051</v>
      </c>
      <c r="AB2112" s="3">
        <v>0.105991052174439</v>
      </c>
      <c r="AC2112" s="3">
        <v>-26.0204520065309</v>
      </c>
      <c r="AD2112" s="3">
        <v>0.43917453775625</v>
      </c>
      <c r="AE2112" s="5">
        <v>2</v>
      </c>
      <c r="AF2112" s="3">
        <v>0.896434820016834</v>
      </c>
      <c r="AG2112" s="3">
        <v>15.8753130337373</v>
      </c>
      <c r="AH2112" s="3">
        <v>32.0992552871264</v>
      </c>
      <c r="AI2112" s="3">
        <v>11.9027284743372</v>
      </c>
      <c r="AJ2112" s="3"/>
      <c r="AK2112" s="3"/>
      <c r="AL2112" s="3"/>
      <c r="AM2112" s="3"/>
      <c r="AN2112" s="5" t="s">
        <v>46</v>
      </c>
      <c r="AO2112" s="1"/>
      <c r="AP2112" s="1"/>
      <c r="AQ2112" s="1"/>
    </row>
    <row r="2113" spans="1:43">
      <c r="A2113" s="1" t="s">
        <v>5648</v>
      </c>
      <c r="B2113" s="1" t="s">
        <v>5649</v>
      </c>
      <c r="C2113" s="3">
        <v>3.03561643835616</v>
      </c>
      <c r="D2113" s="4">
        <v>43129</v>
      </c>
      <c r="E2113" s="3">
        <v>0.3287931905</v>
      </c>
      <c r="F2113" s="5" t="s">
        <v>5650</v>
      </c>
      <c r="G2113" s="5">
        <v>1109</v>
      </c>
      <c r="H2113" s="5" t="s">
        <v>93</v>
      </c>
      <c r="I2113" s="3">
        <v>-5.21694214876033</v>
      </c>
      <c r="J2113" s="3">
        <v>98.95</v>
      </c>
      <c r="K2113" s="3">
        <v>-0.235592606016667</v>
      </c>
      <c r="L2113" s="3">
        <v>96.3825569871159</v>
      </c>
      <c r="M2113" s="3">
        <v>-5.24956970740103</v>
      </c>
      <c r="N2113" s="3">
        <v>97.7045908183633</v>
      </c>
      <c r="O2113" s="3">
        <v>-3.31928345626976</v>
      </c>
      <c r="P2113" s="3">
        <v>97.7867203219316</v>
      </c>
      <c r="Q2113" s="3">
        <v>-12.8335048689732</v>
      </c>
      <c r="R2113" s="3">
        <v>99.484004127967</v>
      </c>
      <c r="S2113" s="3">
        <v>-4.31079436815575</v>
      </c>
      <c r="T2113" s="3">
        <v>99.8941238750662</v>
      </c>
      <c r="U2113" s="3">
        <v>27.0335756317065</v>
      </c>
      <c r="V2113" s="3">
        <v>87.7630121816168</v>
      </c>
      <c r="W2113" s="3">
        <v>10.2102102102102</v>
      </c>
      <c r="X2113" s="3">
        <v>97.6279650436954</v>
      </c>
      <c r="Y2113" s="3"/>
      <c r="Z2113" s="3"/>
      <c r="AA2113" s="3">
        <v>-0.0238266175380134</v>
      </c>
      <c r="AB2113" s="3">
        <v>0.0284810956384495</v>
      </c>
      <c r="AC2113" s="3">
        <v>-23.4198518961777</v>
      </c>
      <c r="AD2113" s="3">
        <v>0.140377633977403</v>
      </c>
      <c r="AE2113" s="5">
        <v>6</v>
      </c>
      <c r="AF2113" s="3">
        <v>0.369157479995633</v>
      </c>
      <c r="AG2113" s="3">
        <v>10.6544632767408</v>
      </c>
      <c r="AH2113" s="3">
        <v>14.0881600710224</v>
      </c>
      <c r="AI2113" s="3"/>
      <c r="AJ2113" s="3"/>
      <c r="AK2113" s="3"/>
      <c r="AL2113" s="3"/>
      <c r="AM2113" s="3"/>
      <c r="AN2113" s="5" t="s">
        <v>46</v>
      </c>
      <c r="AO2113" s="1"/>
      <c r="AP2113" s="1"/>
      <c r="AQ2113" s="1"/>
    </row>
    <row r="2114" spans="1:43">
      <c r="A2114" s="1" t="s">
        <v>5651</v>
      </c>
      <c r="B2114" s="1" t="s">
        <v>5652</v>
      </c>
      <c r="C2114" s="3">
        <v>3.89315068493151</v>
      </c>
      <c r="D2114" s="4">
        <v>42816</v>
      </c>
      <c r="E2114" s="3">
        <v>0.1113738166</v>
      </c>
      <c r="F2114" s="5" t="s">
        <v>5653</v>
      </c>
      <c r="G2114" s="5">
        <v>343</v>
      </c>
      <c r="H2114" s="5" t="s">
        <v>55</v>
      </c>
      <c r="I2114" s="3">
        <v>3.18797600593111</v>
      </c>
      <c r="J2114" s="3">
        <v>85.5414398064126</v>
      </c>
      <c r="K2114" s="3">
        <v>-0.616682895163912</v>
      </c>
      <c r="L2114" s="3">
        <v>95.3107344632768</v>
      </c>
      <c r="M2114" s="3">
        <v>-2.14751374153139</v>
      </c>
      <c r="N2114" s="3">
        <v>93.1777378815081</v>
      </c>
      <c r="O2114" s="3">
        <v>8.51229711531646</v>
      </c>
      <c r="P2114" s="3">
        <v>85.1655629139073</v>
      </c>
      <c r="Q2114" s="3">
        <v>4.93488690884166</v>
      </c>
      <c r="R2114" s="3">
        <v>91.6920731707317</v>
      </c>
      <c r="S2114" s="3">
        <v>27.0750332005312</v>
      </c>
      <c r="T2114" s="3">
        <v>94.140625</v>
      </c>
      <c r="U2114" s="3">
        <v>70.4899777282851</v>
      </c>
      <c r="V2114" s="3">
        <v>90.2439024390244</v>
      </c>
      <c r="W2114" s="3">
        <v>40.6264351979425</v>
      </c>
      <c r="X2114" s="3">
        <v>93.9899833055092</v>
      </c>
      <c r="Y2114" s="3"/>
      <c r="Z2114" s="3"/>
      <c r="AA2114" s="3">
        <v>0.143668929108339</v>
      </c>
      <c r="AB2114" s="3">
        <v>0.10941456237715</v>
      </c>
      <c r="AC2114" s="3">
        <v>-28.0962306756992</v>
      </c>
      <c r="AD2114" s="3">
        <v>0.427540951101988</v>
      </c>
      <c r="AE2114" s="5">
        <v>4</v>
      </c>
      <c r="AF2114" s="3">
        <v>0.968934243477752</v>
      </c>
      <c r="AG2114" s="3">
        <v>21.2334717354207</v>
      </c>
      <c r="AH2114" s="3">
        <v>32.413609469002</v>
      </c>
      <c r="AI2114" s="3">
        <v>11.9753199854939</v>
      </c>
      <c r="AJ2114" s="3"/>
      <c r="AK2114" s="3"/>
      <c r="AL2114" s="3"/>
      <c r="AM2114" s="3"/>
      <c r="AN2114" s="5" t="s">
        <v>46</v>
      </c>
      <c r="AO2114" s="1"/>
      <c r="AP2114" s="1"/>
      <c r="AQ2114" s="1"/>
    </row>
    <row r="2115" spans="1:43">
      <c r="A2115" s="1" t="s">
        <v>5654</v>
      </c>
      <c r="B2115" s="1" t="s">
        <v>5655</v>
      </c>
      <c r="C2115" s="3">
        <v>4.0986301369863</v>
      </c>
      <c r="D2115" s="4">
        <v>42741</v>
      </c>
      <c r="E2115" s="3">
        <v>443.691532324</v>
      </c>
      <c r="F2115" s="5" t="s">
        <v>3915</v>
      </c>
      <c r="G2115" s="5">
        <v>982</v>
      </c>
      <c r="H2115" s="5" t="s">
        <v>64</v>
      </c>
      <c r="I2115" s="3">
        <v>0.234920382798465</v>
      </c>
      <c r="J2115" s="3">
        <v>86.0058309037901</v>
      </c>
      <c r="K2115" s="3">
        <v>0.0407365253912127</v>
      </c>
      <c r="L2115" s="3">
        <v>52.0408163265306</v>
      </c>
      <c r="M2115" s="3">
        <v>0.174930141233036</v>
      </c>
      <c r="N2115" s="3">
        <v>84.9854227405248</v>
      </c>
      <c r="O2115" s="3">
        <v>0.603650913921644</v>
      </c>
      <c r="P2115" s="3">
        <v>55.7017543859649</v>
      </c>
      <c r="Q2115" s="3">
        <v>1.13852354806984</v>
      </c>
      <c r="R2115" s="3">
        <v>50</v>
      </c>
      <c r="S2115" s="3">
        <v>2.1153000356305</v>
      </c>
      <c r="T2115" s="3">
        <v>41.6791604197901</v>
      </c>
      <c r="U2115" s="3">
        <v>4.71146344182233</v>
      </c>
      <c r="V2115" s="3">
        <v>42.5925925925926</v>
      </c>
      <c r="W2115" s="3">
        <v>8.44996990281077</v>
      </c>
      <c r="X2115" s="3">
        <v>41.0493827160494</v>
      </c>
      <c r="Y2115" s="3"/>
      <c r="Z2115" s="3"/>
      <c r="AA2115" s="3">
        <v>0.268191712434756</v>
      </c>
      <c r="AB2115" s="3">
        <v>3.217787788759</v>
      </c>
      <c r="AC2115" s="3">
        <v>0</v>
      </c>
      <c r="AD2115" s="3"/>
      <c r="AE2115" s="5"/>
      <c r="AF2115" s="3">
        <v>0.223784524776663</v>
      </c>
      <c r="AG2115" s="3">
        <v>1.59679200656533</v>
      </c>
      <c r="AH2115" s="3">
        <v>1.73131351405149</v>
      </c>
      <c r="AI2115" s="3">
        <v>2.05823223793566</v>
      </c>
      <c r="AJ2115" s="3"/>
      <c r="AK2115" s="3"/>
      <c r="AL2115" s="3"/>
      <c r="AM2115" s="3">
        <v>1000</v>
      </c>
      <c r="AN2115" s="5" t="s">
        <v>56</v>
      </c>
      <c r="AO2115" s="1"/>
      <c r="AP2115" s="1"/>
      <c r="AQ2115" s="1"/>
    </row>
    <row r="2116" spans="1:43">
      <c r="A2116" s="1" t="s">
        <v>5656</v>
      </c>
      <c r="B2116" s="1" t="s">
        <v>5657</v>
      </c>
      <c r="C2116" s="3">
        <v>3.83561643835616</v>
      </c>
      <c r="D2116" s="4">
        <v>42837</v>
      </c>
      <c r="E2116" s="3">
        <v>6.5123268114</v>
      </c>
      <c r="F2116" s="5" t="s">
        <v>824</v>
      </c>
      <c r="G2116" s="5">
        <v>122</v>
      </c>
      <c r="H2116" s="5" t="s">
        <v>226</v>
      </c>
      <c r="I2116" s="3">
        <v>2.04396139184037</v>
      </c>
      <c r="J2116" s="3">
        <v>50.3556187766714</v>
      </c>
      <c r="K2116" s="3">
        <v>0.599712138173682</v>
      </c>
      <c r="L2116" s="3">
        <v>44.8412698412698</v>
      </c>
      <c r="M2116" s="3">
        <v>0.768922707248703</v>
      </c>
      <c r="N2116" s="3">
        <v>48.9421720733427</v>
      </c>
      <c r="O2116" s="3">
        <v>4.41530417462029</v>
      </c>
      <c r="P2116" s="3">
        <v>44.811320754717</v>
      </c>
      <c r="Q2116" s="3">
        <v>4.91160773849232</v>
      </c>
      <c r="R2116" s="3">
        <v>65.1459854014599</v>
      </c>
      <c r="S2116" s="3">
        <v>15.1052150045746</v>
      </c>
      <c r="T2116" s="3">
        <v>51.5957446808511</v>
      </c>
      <c r="U2116" s="3">
        <v>33.033731627366</v>
      </c>
      <c r="V2116" s="3">
        <v>31.5972222222222</v>
      </c>
      <c r="W2116" s="3">
        <v>26.1632571199358</v>
      </c>
      <c r="X2116" s="3">
        <v>64.8535564853556</v>
      </c>
      <c r="Y2116" s="3"/>
      <c r="Z2116" s="3"/>
      <c r="AA2116" s="3">
        <v>0.300317290058496</v>
      </c>
      <c r="AB2116" s="3">
        <v>0.200575296605217</v>
      </c>
      <c r="AC2116" s="3">
        <v>-8.99765533411489</v>
      </c>
      <c r="AD2116" s="3">
        <v>0.893521423315452</v>
      </c>
      <c r="AE2116" s="5">
        <v>6</v>
      </c>
      <c r="AF2116" s="3">
        <v>0.63283398368379</v>
      </c>
      <c r="AG2116" s="3">
        <v>18.0336802520436</v>
      </c>
      <c r="AH2116" s="3">
        <v>15.2874400674529</v>
      </c>
      <c r="AI2116" s="3">
        <v>7.76779989359468</v>
      </c>
      <c r="AJ2116" s="3"/>
      <c r="AK2116" s="3"/>
      <c r="AL2116" s="3"/>
      <c r="AM2116" s="3">
        <v>1</v>
      </c>
      <c r="AN2116" s="5" t="s">
        <v>56</v>
      </c>
      <c r="AO2116" s="1"/>
      <c r="AP2116" s="1"/>
      <c r="AQ2116" s="1"/>
    </row>
    <row r="2117" spans="1:43">
      <c r="A2117" s="1" t="s">
        <v>5658</v>
      </c>
      <c r="B2117" s="1" t="s">
        <v>5659</v>
      </c>
      <c r="C2117" s="3">
        <v>3.79452054794521</v>
      </c>
      <c r="D2117" s="4">
        <v>42852</v>
      </c>
      <c r="E2117" s="3">
        <v>0.0562020798</v>
      </c>
      <c r="F2117" s="5" t="s">
        <v>298</v>
      </c>
      <c r="G2117" s="5">
        <v>1386</v>
      </c>
      <c r="H2117" s="5" t="s">
        <v>226</v>
      </c>
      <c r="I2117" s="3">
        <v>-0.202468183571148</v>
      </c>
      <c r="J2117" s="3">
        <v>94.8790896159317</v>
      </c>
      <c r="K2117" s="3">
        <v>-0.0772275316150403</v>
      </c>
      <c r="L2117" s="3">
        <v>90.3439153439153</v>
      </c>
      <c r="M2117" s="3">
        <v>-0.308196089762128</v>
      </c>
      <c r="N2117" s="3">
        <v>87.0239774330042</v>
      </c>
      <c r="O2117" s="3">
        <v>0.212992545260918</v>
      </c>
      <c r="P2117" s="3">
        <v>95.125786163522</v>
      </c>
      <c r="Q2117" s="3">
        <v>-0.288989500048167</v>
      </c>
      <c r="R2117" s="3">
        <v>95.2554744525548</v>
      </c>
      <c r="S2117" s="3">
        <v>-0.480723007403144</v>
      </c>
      <c r="T2117" s="3">
        <v>98.1382978723404</v>
      </c>
      <c r="U2117" s="3">
        <v>0.524424589686295</v>
      </c>
      <c r="V2117" s="3">
        <v>99.6527777777778</v>
      </c>
      <c r="W2117" s="3">
        <v>3.81040100536192</v>
      </c>
      <c r="X2117" s="3">
        <v>98.326359832636</v>
      </c>
      <c r="Y2117" s="3"/>
      <c r="Z2117" s="3"/>
      <c r="AA2117" s="3">
        <v>-0.212509919528532</v>
      </c>
      <c r="AB2117" s="3">
        <v>-0.0437301439120742</v>
      </c>
      <c r="AC2117" s="3">
        <v>-1.90313064991911</v>
      </c>
      <c r="AD2117" s="3">
        <v>0.657880864400846</v>
      </c>
      <c r="AE2117" s="5">
        <v>4</v>
      </c>
      <c r="AF2117" s="3">
        <v>0.103223162381887</v>
      </c>
      <c r="AG2117" s="3">
        <v>-0.315620231666003</v>
      </c>
      <c r="AH2117" s="3">
        <v>0.425966751001572</v>
      </c>
      <c r="AI2117" s="3">
        <v>1.40714951374674</v>
      </c>
      <c r="AJ2117" s="3"/>
      <c r="AK2117" s="3"/>
      <c r="AL2117" s="3"/>
      <c r="AM2117" s="3"/>
      <c r="AN2117" s="5" t="s">
        <v>51</v>
      </c>
      <c r="AO2117" s="1"/>
      <c r="AP2117" s="1"/>
      <c r="AQ2117" s="1"/>
    </row>
    <row r="2118" spans="1:43">
      <c r="A2118" s="1" t="s">
        <v>5660</v>
      </c>
      <c r="B2118" s="1" t="s">
        <v>5661</v>
      </c>
      <c r="C2118" s="3">
        <v>3.18904109589041</v>
      </c>
      <c r="D2118" s="4">
        <v>43073</v>
      </c>
      <c r="E2118" s="3">
        <v>0.2925100609</v>
      </c>
      <c r="F2118" s="5" t="s">
        <v>5485</v>
      </c>
      <c r="G2118" s="5">
        <v>1165</v>
      </c>
      <c r="H2118" s="5" t="s">
        <v>45</v>
      </c>
      <c r="I2118" s="3">
        <v>-0.624095513748183</v>
      </c>
      <c r="J2118" s="3">
        <v>84.7133757961784</v>
      </c>
      <c r="K2118" s="3">
        <v>1.00202243059385</v>
      </c>
      <c r="L2118" s="3">
        <v>17.7018633540373</v>
      </c>
      <c r="M2118" s="3">
        <v>-3.85052944779908</v>
      </c>
      <c r="N2118" s="3">
        <v>95.0793650793651</v>
      </c>
      <c r="O2118" s="3">
        <v>-0.163562017264882</v>
      </c>
      <c r="P2118" s="3">
        <v>81.7880794701987</v>
      </c>
      <c r="Q2118" s="3">
        <v>-9.69094196942297</v>
      </c>
      <c r="R2118" s="3">
        <v>98.6301369863014</v>
      </c>
      <c r="S2118" s="3">
        <v>4.17180240826776</v>
      </c>
      <c r="T2118" s="3">
        <v>73.8229755178908</v>
      </c>
      <c r="U2118" s="3">
        <v>21.189058018972</v>
      </c>
      <c r="V2118" s="3">
        <v>37.3673036093418</v>
      </c>
      <c r="W2118" s="3">
        <v>15.6769846283428</v>
      </c>
      <c r="X2118" s="3">
        <v>71.3270142180095</v>
      </c>
      <c r="Y2118" s="3"/>
      <c r="Z2118" s="3"/>
      <c r="AA2118" s="3">
        <v>0.0127084133002091</v>
      </c>
      <c r="AB2118" s="3">
        <v>0.0414079217853781</v>
      </c>
      <c r="AC2118" s="3">
        <v>-18.6197712674291</v>
      </c>
      <c r="AD2118" s="3">
        <v>0.266643906007301</v>
      </c>
      <c r="AE2118" s="5">
        <v>4</v>
      </c>
      <c r="AF2118" s="3">
        <v>0.40787703321405</v>
      </c>
      <c r="AG2118" s="3">
        <v>11.5310302162328</v>
      </c>
      <c r="AH2118" s="3">
        <v>10.3463652310767</v>
      </c>
      <c r="AI2118" s="3">
        <v>3.14368491650892</v>
      </c>
      <c r="AJ2118" s="3"/>
      <c r="AK2118" s="3"/>
      <c r="AL2118" s="3"/>
      <c r="AM2118" s="3"/>
      <c r="AN2118" s="5" t="s">
        <v>46</v>
      </c>
      <c r="AO2118" s="1"/>
      <c r="AP2118" s="1"/>
      <c r="AQ2118" s="1"/>
    </row>
    <row r="2119" spans="1:43">
      <c r="A2119" s="1" t="s">
        <v>5662</v>
      </c>
      <c r="B2119" s="1" t="s">
        <v>5663</v>
      </c>
      <c r="C2119" s="3">
        <v>3.67945205479452</v>
      </c>
      <c r="D2119" s="4">
        <v>42894</v>
      </c>
      <c r="E2119" s="3">
        <v>0.0325833356</v>
      </c>
      <c r="F2119" s="5" t="s">
        <v>4181</v>
      </c>
      <c r="G2119" s="5">
        <v>266</v>
      </c>
      <c r="H2119" s="5" t="s">
        <v>93</v>
      </c>
      <c r="I2119" s="3">
        <v>4.27467030468395</v>
      </c>
      <c r="J2119" s="3">
        <v>56.7</v>
      </c>
      <c r="K2119" s="3">
        <v>0.0727378527785697</v>
      </c>
      <c r="L2119" s="3">
        <v>92.6164519326065</v>
      </c>
      <c r="M2119" s="3">
        <v>7.75375939849624</v>
      </c>
      <c r="N2119" s="3">
        <v>12.7744510978044</v>
      </c>
      <c r="O2119" s="3">
        <v>11.9082479258175</v>
      </c>
      <c r="P2119" s="3">
        <v>45.7746478873239</v>
      </c>
      <c r="Q2119" s="3">
        <v>11.9720029299259</v>
      </c>
      <c r="R2119" s="3">
        <v>53.4571723426213</v>
      </c>
      <c r="S2119" s="3">
        <v>27.5897245664472</v>
      </c>
      <c r="T2119" s="3">
        <v>65.2726310217046</v>
      </c>
      <c r="U2119" s="3">
        <v>34.1813817245348</v>
      </c>
      <c r="V2119" s="3">
        <v>79.9003322259136</v>
      </c>
      <c r="W2119" s="3">
        <v>72.0774275911561</v>
      </c>
      <c r="X2119" s="3">
        <v>44.0699126092385</v>
      </c>
      <c r="Y2119" s="3"/>
      <c r="Z2119" s="3"/>
      <c r="AA2119" s="3">
        <v>0.138337870580691</v>
      </c>
      <c r="AB2119" s="3">
        <v>0.285481826359264</v>
      </c>
      <c r="AC2119" s="3">
        <v>-11.3008066410839</v>
      </c>
      <c r="AD2119" s="3">
        <v>1.75146643354942</v>
      </c>
      <c r="AE2119" s="5">
        <v>3</v>
      </c>
      <c r="AF2119" s="3">
        <v>1.22890556382439</v>
      </c>
      <c r="AG2119" s="3">
        <v>15.5855969382988</v>
      </c>
      <c r="AH2119" s="3">
        <v>15.2301728952875</v>
      </c>
      <c r="AI2119" s="3">
        <v>10.3231694810506</v>
      </c>
      <c r="AJ2119" s="3"/>
      <c r="AK2119" s="3"/>
      <c r="AL2119" s="3"/>
      <c r="AM2119" s="3"/>
      <c r="AN2119" s="5" t="s">
        <v>46</v>
      </c>
      <c r="AO2119" s="1"/>
      <c r="AP2119" s="1"/>
      <c r="AQ2119" s="1"/>
    </row>
    <row r="2120" spans="1:43">
      <c r="A2120" s="1" t="s">
        <v>5664</v>
      </c>
      <c r="B2120" s="1" t="s">
        <v>5665</v>
      </c>
      <c r="C2120" s="3">
        <v>3.93150684931507</v>
      </c>
      <c r="D2120" s="4">
        <v>42802</v>
      </c>
      <c r="E2120" s="3">
        <v>18.6054500804</v>
      </c>
      <c r="F2120" s="5" t="s">
        <v>5666</v>
      </c>
      <c r="G2120" s="5">
        <v>83</v>
      </c>
      <c r="H2120" s="5" t="s">
        <v>93</v>
      </c>
      <c r="I2120" s="3">
        <v>-5.13192429893632</v>
      </c>
      <c r="J2120" s="3">
        <v>98.85</v>
      </c>
      <c r="K2120" s="3">
        <v>1.74074074074073</v>
      </c>
      <c r="L2120" s="3">
        <v>48.5133795837463</v>
      </c>
      <c r="M2120" s="3">
        <v>-13.0641179821508</v>
      </c>
      <c r="N2120" s="3">
        <v>99.7005988023952</v>
      </c>
      <c r="O2120" s="3">
        <v>16.4772727272727</v>
      </c>
      <c r="P2120" s="3">
        <v>33.9034205231388</v>
      </c>
      <c r="Q2120" s="3">
        <v>6.30804953560371</v>
      </c>
      <c r="R2120" s="3">
        <v>80.030959752322</v>
      </c>
      <c r="S2120" s="3">
        <v>77.3402194964493</v>
      </c>
      <c r="T2120" s="3">
        <v>16.6225516146109</v>
      </c>
      <c r="U2120" s="3">
        <v>124.31814470031</v>
      </c>
      <c r="V2120" s="3">
        <v>31.2846068660022</v>
      </c>
      <c r="W2120" s="3">
        <v>95.9343794579173</v>
      </c>
      <c r="X2120" s="3">
        <v>32.9588014981273</v>
      </c>
      <c r="Y2120" s="3"/>
      <c r="Z2120" s="3"/>
      <c r="AA2120" s="3">
        <v>0.213587859297027</v>
      </c>
      <c r="AB2120" s="3">
        <v>0.180279435970035</v>
      </c>
      <c r="AC2120" s="3">
        <v>-37.7190985659003</v>
      </c>
      <c r="AD2120" s="3">
        <v>0.664951965240224</v>
      </c>
      <c r="AE2120" s="5">
        <v>3</v>
      </c>
      <c r="AF2120" s="3">
        <v>1.95778431958744</v>
      </c>
      <c r="AG2120" s="3">
        <v>70.6431390017484</v>
      </c>
      <c r="AH2120" s="3">
        <v>49.0771678238772</v>
      </c>
      <c r="AI2120" s="3">
        <v>20.7313441348605</v>
      </c>
      <c r="AJ2120" s="3"/>
      <c r="AK2120" s="3"/>
      <c r="AL2120" s="3"/>
      <c r="AM2120" s="3"/>
      <c r="AN2120" s="5" t="s">
        <v>46</v>
      </c>
      <c r="AO2120" s="1"/>
      <c r="AP2120" s="1"/>
      <c r="AQ2120" s="1"/>
    </row>
    <row r="2121" spans="1:43">
      <c r="A2121" s="1" t="s">
        <v>5667</v>
      </c>
      <c r="B2121" s="1" t="s">
        <v>5668</v>
      </c>
      <c r="C2121" s="3">
        <v>4.06027397260274</v>
      </c>
      <c r="D2121" s="4">
        <v>42755</v>
      </c>
      <c r="E2121" s="3">
        <v>6.7781819289</v>
      </c>
      <c r="F2121" s="5" t="s">
        <v>5669</v>
      </c>
      <c r="G2121" s="5">
        <v>1483</v>
      </c>
      <c r="H2121" s="5" t="s">
        <v>226</v>
      </c>
      <c r="I2121" s="3">
        <v>2.53117782909932</v>
      </c>
      <c r="J2121" s="3">
        <v>39.6870554765292</v>
      </c>
      <c r="K2121" s="3">
        <v>0.534420289855071</v>
      </c>
      <c r="L2121" s="3">
        <v>50.9259259259259</v>
      </c>
      <c r="M2121" s="3">
        <v>1.36073059360732</v>
      </c>
      <c r="N2121" s="3">
        <v>30.3244005641749</v>
      </c>
      <c r="O2121" s="3">
        <v>4.61481576615141</v>
      </c>
      <c r="P2121" s="3">
        <v>41.0377358490566</v>
      </c>
      <c r="Q2121" s="3">
        <v>9.77767633394194</v>
      </c>
      <c r="R2121" s="3">
        <v>20.985401459854</v>
      </c>
      <c r="S2121" s="3">
        <v>19.0853784925965</v>
      </c>
      <c r="T2121" s="3">
        <v>32.7127659574468</v>
      </c>
      <c r="U2121" s="3">
        <v>22.9259100959291</v>
      </c>
      <c r="V2121" s="3">
        <v>66.3194444444444</v>
      </c>
      <c r="W2121" s="3">
        <v>29.0465502229477</v>
      </c>
      <c r="X2121" s="3">
        <v>52.7196652719665</v>
      </c>
      <c r="Y2121" s="3"/>
      <c r="Z2121" s="3"/>
      <c r="AA2121" s="3">
        <v>0.430343854857716</v>
      </c>
      <c r="AB2121" s="3">
        <v>0.460450944593426</v>
      </c>
      <c r="AC2121" s="3">
        <v>-4.09944961093186</v>
      </c>
      <c r="AD2121" s="3">
        <v>2.16003271478717</v>
      </c>
      <c r="AE2121" s="5">
        <v>2</v>
      </c>
      <c r="AF2121" s="3">
        <v>0.666494443561576</v>
      </c>
      <c r="AG2121" s="3">
        <v>17.2275982130126</v>
      </c>
      <c r="AH2121" s="3">
        <v>10.7530338901514</v>
      </c>
      <c r="AI2121" s="3">
        <v>8.00390297817895</v>
      </c>
      <c r="AJ2121" s="3"/>
      <c r="AK2121" s="3"/>
      <c r="AL2121" s="3"/>
      <c r="AM2121" s="3"/>
      <c r="AN2121" s="5" t="s">
        <v>46</v>
      </c>
      <c r="AO2121" s="1"/>
      <c r="AP2121" s="1"/>
      <c r="AQ2121" s="1"/>
    </row>
    <row r="2122" spans="1:43">
      <c r="A2122" s="1" t="s">
        <v>5670</v>
      </c>
      <c r="B2122" s="1" t="s">
        <v>5671</v>
      </c>
      <c r="C2122" s="3">
        <v>3.71780821917808</v>
      </c>
      <c r="D2122" s="4">
        <v>42880</v>
      </c>
      <c r="E2122" s="3">
        <v>0.2690457977</v>
      </c>
      <c r="F2122" s="5" t="s">
        <v>5672</v>
      </c>
      <c r="G2122" s="5">
        <v>29</v>
      </c>
      <c r="H2122" s="5" t="s">
        <v>226</v>
      </c>
      <c r="I2122" s="3">
        <v>-8.5183585313175</v>
      </c>
      <c r="J2122" s="3">
        <v>99.8577524893314</v>
      </c>
      <c r="K2122" s="3">
        <v>-1.35084777343022</v>
      </c>
      <c r="L2122" s="3">
        <v>99.7354497354497</v>
      </c>
      <c r="M2122" s="3">
        <v>-8.86479042946897</v>
      </c>
      <c r="N2122" s="3">
        <v>99.8589562764457</v>
      </c>
      <c r="O2122" s="3">
        <v>-8.01772063933288</v>
      </c>
      <c r="P2122" s="3">
        <v>99.8427672955975</v>
      </c>
      <c r="Q2122" s="3">
        <v>-8.81770429690864</v>
      </c>
      <c r="R2122" s="3">
        <v>99.8175182481752</v>
      </c>
      <c r="S2122" s="3">
        <v>-4.00688967455353</v>
      </c>
      <c r="T2122" s="3">
        <v>99.7340425531915</v>
      </c>
      <c r="U2122" s="3">
        <v>2.04297966657029</v>
      </c>
      <c r="V2122" s="3">
        <v>98.9583333333333</v>
      </c>
      <c r="W2122" s="3">
        <v>4.13019962631528</v>
      </c>
      <c r="X2122" s="3">
        <v>97.907949790795</v>
      </c>
      <c r="Y2122" s="3"/>
      <c r="Z2122" s="3"/>
      <c r="AA2122" s="3">
        <v>-0.116747311370969</v>
      </c>
      <c r="AB2122" s="3">
        <v>-0.0281081507640392</v>
      </c>
      <c r="AC2122" s="3">
        <v>-13.0131153125532</v>
      </c>
      <c r="AD2122" s="3">
        <v>0.104180251677318</v>
      </c>
      <c r="AE2122" s="5">
        <v>3</v>
      </c>
      <c r="AF2122" s="3">
        <v>0.175129195221226</v>
      </c>
      <c r="AG2122" s="3">
        <v>-6.11204444569489</v>
      </c>
      <c r="AH2122" s="3">
        <v>-0.209668990592304</v>
      </c>
      <c r="AI2122" s="3">
        <v>0.479478941320677</v>
      </c>
      <c r="AJ2122" s="3"/>
      <c r="AK2122" s="3"/>
      <c r="AL2122" s="3"/>
      <c r="AM2122" s="3"/>
      <c r="AN2122" s="5" t="s">
        <v>46</v>
      </c>
      <c r="AO2122" s="1"/>
      <c r="AP2122" s="1"/>
      <c r="AQ2122" s="1"/>
    </row>
    <row r="2123" spans="1:43">
      <c r="A2123" s="1" t="s">
        <v>5673</v>
      </c>
      <c r="B2123" s="1" t="s">
        <v>5674</v>
      </c>
      <c r="C2123" s="3">
        <v>3.95616438356164</v>
      </c>
      <c r="D2123" s="4">
        <v>42793</v>
      </c>
      <c r="E2123" s="3">
        <v>44.5995578755</v>
      </c>
      <c r="F2123" s="5" t="s">
        <v>5341</v>
      </c>
      <c r="G2123" s="5">
        <v>1135</v>
      </c>
      <c r="H2123" s="5" t="s">
        <v>50</v>
      </c>
      <c r="I2123" s="3">
        <v>-0.259623992837955</v>
      </c>
      <c r="J2123" s="3">
        <v>90.6654756587762</v>
      </c>
      <c r="K2123" s="3">
        <v>-0.0538261415627508</v>
      </c>
      <c r="L2123" s="3">
        <v>81.451969898185</v>
      </c>
      <c r="M2123" s="3">
        <v>-0.384477825464954</v>
      </c>
      <c r="N2123" s="3">
        <v>90.2048085485307</v>
      </c>
      <c r="O2123" s="3">
        <v>0.988034807831768</v>
      </c>
      <c r="P2123" s="3">
        <v>9.36500685244404</v>
      </c>
      <c r="Q2123" s="3">
        <v>1.26340665333576</v>
      </c>
      <c r="R2123" s="3">
        <v>31.3375181071946</v>
      </c>
      <c r="S2123" s="3">
        <v>1.84660389432306</v>
      </c>
      <c r="T2123" s="3">
        <v>52.8813559322034</v>
      </c>
      <c r="U2123" s="3">
        <v>7.29006163328198</v>
      </c>
      <c r="V2123" s="3">
        <v>25.2321981424149</v>
      </c>
      <c r="W2123" s="3">
        <v>16.4461445552962</v>
      </c>
      <c r="X2123" s="3">
        <v>18.3387270765912</v>
      </c>
      <c r="Y2123" s="3"/>
      <c r="Z2123" s="3"/>
      <c r="AA2123" s="3">
        <v>0.0199060394336088</v>
      </c>
      <c r="AB2123" s="3">
        <v>0.35841966290647</v>
      </c>
      <c r="AC2123" s="3">
        <v>-3.99435675866326</v>
      </c>
      <c r="AD2123" s="3">
        <v>1.30097427153741</v>
      </c>
      <c r="AE2123" s="5">
        <v>4</v>
      </c>
      <c r="AF2123" s="3">
        <v>0.42645898710947</v>
      </c>
      <c r="AG2123" s="3">
        <v>3.24516384918911</v>
      </c>
      <c r="AH2123" s="3">
        <v>3.74924677263324</v>
      </c>
      <c r="AI2123" s="3">
        <v>5.28765284920392</v>
      </c>
      <c r="AJ2123" s="3"/>
      <c r="AK2123" s="3"/>
      <c r="AL2123" s="3"/>
      <c r="AM2123" s="3"/>
      <c r="AN2123" s="5" t="s">
        <v>46</v>
      </c>
      <c r="AO2123" s="1"/>
      <c r="AP2123" s="1"/>
      <c r="AQ2123" s="1"/>
    </row>
    <row r="2124" spans="1:43">
      <c r="A2124" s="1" t="s">
        <v>5675</v>
      </c>
      <c r="B2124" s="1" t="s">
        <v>5676</v>
      </c>
      <c r="C2124" s="3">
        <v>3.94794520547945</v>
      </c>
      <c r="D2124" s="4">
        <v>42796</v>
      </c>
      <c r="E2124" s="3">
        <v>28.4790754881</v>
      </c>
      <c r="F2124" s="5" t="s">
        <v>3323</v>
      </c>
      <c r="G2124" s="5">
        <v>164</v>
      </c>
      <c r="H2124" s="5" t="s">
        <v>50</v>
      </c>
      <c r="I2124" s="3">
        <v>0.0412530644130363</v>
      </c>
      <c r="J2124" s="3">
        <v>63.4211701652523</v>
      </c>
      <c r="K2124" s="3">
        <v>-0.0699300699300768</v>
      </c>
      <c r="L2124" s="3">
        <v>85.7901726427623</v>
      </c>
      <c r="M2124" s="3">
        <v>-0.221629060427771</v>
      </c>
      <c r="N2124" s="3">
        <v>76.046304541407</v>
      </c>
      <c r="O2124" s="3">
        <v>0.449795409996008</v>
      </c>
      <c r="P2124" s="3">
        <v>71.2197350388305</v>
      </c>
      <c r="Q2124" s="3">
        <v>0.973368073713771</v>
      </c>
      <c r="R2124" s="3">
        <v>65.6687590535973</v>
      </c>
      <c r="S2124" s="3">
        <v>1.89069330724181</v>
      </c>
      <c r="T2124" s="3">
        <v>50.9039548022599</v>
      </c>
      <c r="U2124" s="3">
        <v>7.23832360863052</v>
      </c>
      <c r="V2124" s="3">
        <v>26.0061919504644</v>
      </c>
      <c r="W2124" s="3">
        <v>14.2469203463469</v>
      </c>
      <c r="X2124" s="3">
        <v>41.2081984897519</v>
      </c>
      <c r="Y2124" s="3"/>
      <c r="Z2124" s="3"/>
      <c r="AA2124" s="3">
        <v>0.0308483943494352</v>
      </c>
      <c r="AB2124" s="3">
        <v>0.417269395506388</v>
      </c>
      <c r="AC2124" s="3">
        <v>-2.50999349260948</v>
      </c>
      <c r="AD2124" s="3">
        <v>1.80530310201616</v>
      </c>
      <c r="AE2124" s="5">
        <v>4</v>
      </c>
      <c r="AF2124" s="3">
        <v>0.373604014603827</v>
      </c>
      <c r="AG2124" s="3">
        <v>2.83561417218765</v>
      </c>
      <c r="AH2124" s="3">
        <v>3.73102968514474</v>
      </c>
      <c r="AI2124" s="3">
        <v>4.75877184335223</v>
      </c>
      <c r="AJ2124" s="3"/>
      <c r="AK2124" s="3"/>
      <c r="AL2124" s="3"/>
      <c r="AM2124" s="3">
        <v>1</v>
      </c>
      <c r="AN2124" s="5" t="s">
        <v>56</v>
      </c>
      <c r="AO2124" s="1"/>
      <c r="AP2124" s="1"/>
      <c r="AQ2124" s="1"/>
    </row>
    <row r="2125" spans="1:43">
      <c r="A2125" s="1" t="s">
        <v>5677</v>
      </c>
      <c r="B2125" s="1" t="s">
        <v>5678</v>
      </c>
      <c r="C2125" s="3">
        <v>4.06027397260274</v>
      </c>
      <c r="D2125" s="4">
        <v>42755</v>
      </c>
      <c r="E2125" s="3">
        <v>67.2948036469</v>
      </c>
      <c r="F2125" s="5" t="s">
        <v>5679</v>
      </c>
      <c r="G2125" s="5">
        <v>1483</v>
      </c>
      <c r="H2125" s="5" t="s">
        <v>50</v>
      </c>
      <c r="I2125" s="3">
        <v>0.17555837315907</v>
      </c>
      <c r="J2125" s="3">
        <v>41.0004466279589</v>
      </c>
      <c r="K2125" s="3">
        <v>0.0194760930957377</v>
      </c>
      <c r="L2125" s="3">
        <v>34.3957503320053</v>
      </c>
      <c r="M2125" s="3">
        <v>0.12673035679469</v>
      </c>
      <c r="N2125" s="3">
        <v>17.3642030276046</v>
      </c>
      <c r="O2125" s="3">
        <v>0.5144712615932</v>
      </c>
      <c r="P2125" s="3">
        <v>66.2859753312015</v>
      </c>
      <c r="Q2125" s="3">
        <v>1.11159256834126</v>
      </c>
      <c r="R2125" s="3">
        <v>51.8107194591985</v>
      </c>
      <c r="S2125" s="3">
        <v>2.22078440367526</v>
      </c>
      <c r="T2125" s="3">
        <v>33.8418079096045</v>
      </c>
      <c r="U2125" s="3">
        <v>4.21514814892222</v>
      </c>
      <c r="V2125" s="3">
        <v>89.1640866873065</v>
      </c>
      <c r="W2125" s="3">
        <v>7.85408639660525</v>
      </c>
      <c r="X2125" s="3">
        <v>93.2038834951456</v>
      </c>
      <c r="Y2125" s="3"/>
      <c r="Z2125" s="3"/>
      <c r="AA2125" s="3">
        <v>1.1773584151079</v>
      </c>
      <c r="AB2125" s="3">
        <v>0.72295368072688</v>
      </c>
      <c r="AC2125" s="3">
        <v>-0.0961538461538569</v>
      </c>
      <c r="AD2125" s="3">
        <v>26.4952332669402</v>
      </c>
      <c r="AE2125" s="5">
        <v>1</v>
      </c>
      <c r="AF2125" s="3">
        <v>0.210197627663064</v>
      </c>
      <c r="AG2125" s="3">
        <v>2.26791059480012</v>
      </c>
      <c r="AH2125" s="3">
        <v>2.17295029009428</v>
      </c>
      <c r="AI2125" s="3">
        <v>2.60995113567963</v>
      </c>
      <c r="AJ2125" s="3"/>
      <c r="AK2125" s="3"/>
      <c r="AL2125" s="3"/>
      <c r="AM2125" s="3"/>
      <c r="AN2125" s="5" t="s">
        <v>51</v>
      </c>
      <c r="AO2125" s="1"/>
      <c r="AP2125" s="1"/>
      <c r="AQ2125" s="1"/>
    </row>
    <row r="2126" spans="1:43">
      <c r="A2126" s="1" t="s">
        <v>5680</v>
      </c>
      <c r="B2126" s="1" t="s">
        <v>5681</v>
      </c>
      <c r="C2126" s="3">
        <v>3.91232876712329</v>
      </c>
      <c r="D2126" s="4">
        <v>42809</v>
      </c>
      <c r="E2126" s="3">
        <v>0.1515191417</v>
      </c>
      <c r="F2126" s="5" t="s">
        <v>2389</v>
      </c>
      <c r="G2126" s="5">
        <v>1429</v>
      </c>
      <c r="H2126" s="5" t="s">
        <v>93</v>
      </c>
      <c r="I2126" s="3">
        <v>-13.9425951764002</v>
      </c>
      <c r="J2126" s="3">
        <v>99.95</v>
      </c>
      <c r="K2126" s="3">
        <v>1.69591331998588</v>
      </c>
      <c r="L2126" s="3">
        <v>49.5044598612488</v>
      </c>
      <c r="M2126" s="3">
        <v>-12.1209037248117</v>
      </c>
      <c r="N2126" s="3">
        <v>99.5508982035928</v>
      </c>
      <c r="O2126" s="3">
        <v>-15.2766875981162</v>
      </c>
      <c r="P2126" s="3">
        <v>99.8993963782696</v>
      </c>
      <c r="Q2126" s="3">
        <v>-25.9814846562661</v>
      </c>
      <c r="R2126" s="3">
        <v>100</v>
      </c>
      <c r="S2126" s="3">
        <v>-23.1419670672007</v>
      </c>
      <c r="T2126" s="3">
        <v>100</v>
      </c>
      <c r="U2126" s="3">
        <v>-9.31526990128124</v>
      </c>
      <c r="V2126" s="3">
        <v>100</v>
      </c>
      <c r="W2126" s="3">
        <v>-19.4571401921463</v>
      </c>
      <c r="X2126" s="3">
        <v>100</v>
      </c>
      <c r="Y2126" s="3"/>
      <c r="Z2126" s="3"/>
      <c r="AA2126" s="3">
        <v>-0.196857255203899</v>
      </c>
      <c r="AB2126" s="3">
        <v>-0.0849385820848551</v>
      </c>
      <c r="AC2126" s="3">
        <v>-35.2228334529219</v>
      </c>
      <c r="AD2126" s="3">
        <v>-0.197215344637418</v>
      </c>
      <c r="AE2126" s="5">
        <v>5</v>
      </c>
      <c r="AF2126" s="3">
        <v>-0.620671379407886</v>
      </c>
      <c r="AG2126" s="3">
        <v>-24.8681305900003</v>
      </c>
      <c r="AH2126" s="3">
        <v>-3.3194611072424</v>
      </c>
      <c r="AI2126" s="3">
        <v>-8.10030179570665</v>
      </c>
      <c r="AJ2126" s="3"/>
      <c r="AK2126" s="3"/>
      <c r="AL2126" s="3"/>
      <c r="AM2126" s="3"/>
      <c r="AN2126" s="5" t="s">
        <v>46</v>
      </c>
      <c r="AO2126" s="1"/>
      <c r="AP2126" s="1"/>
      <c r="AQ2126" s="1"/>
    </row>
    <row r="2127" spans="1:43">
      <c r="A2127" s="1" t="s">
        <v>5682</v>
      </c>
      <c r="B2127" s="1" t="s">
        <v>5683</v>
      </c>
      <c r="C2127" s="3">
        <v>4.06575342465753</v>
      </c>
      <c r="D2127" s="4">
        <v>42753</v>
      </c>
      <c r="E2127" s="3">
        <v>10.1700080716</v>
      </c>
      <c r="F2127" s="5" t="s">
        <v>5684</v>
      </c>
      <c r="G2127" s="5">
        <v>834</v>
      </c>
      <c r="H2127" s="5" t="s">
        <v>50</v>
      </c>
      <c r="I2127" s="3">
        <v>0.137524557956768</v>
      </c>
      <c r="J2127" s="3">
        <v>47.7445288075034</v>
      </c>
      <c r="K2127" s="3">
        <v>-0.0196155355041285</v>
      </c>
      <c r="L2127" s="3">
        <v>64.6746347941567</v>
      </c>
      <c r="M2127" s="3">
        <v>-0.127363574017816</v>
      </c>
      <c r="N2127" s="3">
        <v>60.7301869991095</v>
      </c>
      <c r="O2127" s="3">
        <v>0.783241909114869</v>
      </c>
      <c r="P2127" s="3">
        <v>33.4399269072636</v>
      </c>
      <c r="Q2127" s="3">
        <v>1.40698501734263</v>
      </c>
      <c r="R2127" s="3">
        <v>18.2520521487204</v>
      </c>
      <c r="S2127" s="3">
        <v>2.74110196567961</v>
      </c>
      <c r="T2127" s="3">
        <v>17.4576271186441</v>
      </c>
      <c r="U2127" s="3">
        <v>7.97095285769348</v>
      </c>
      <c r="V2127" s="3">
        <v>17.7244582043344</v>
      </c>
      <c r="W2127" s="3">
        <v>14.2220151359902</v>
      </c>
      <c r="X2127" s="3">
        <v>41.6396979503776</v>
      </c>
      <c r="Y2127" s="3"/>
      <c r="Z2127" s="3"/>
      <c r="AA2127" s="3">
        <v>0.101067273823383</v>
      </c>
      <c r="AB2127" s="3">
        <v>0.466420742125737</v>
      </c>
      <c r="AC2127" s="3">
        <v>-2.07500475918523</v>
      </c>
      <c r="AD2127" s="3">
        <v>2.18009937685525</v>
      </c>
      <c r="AE2127" s="5">
        <v>4</v>
      </c>
      <c r="AF2127" s="3">
        <v>0.37253826347257</v>
      </c>
      <c r="AG2127" s="3">
        <v>3.54976465242671</v>
      </c>
      <c r="AH2127" s="3">
        <v>4.06404281651829</v>
      </c>
      <c r="AI2127" s="3">
        <v>4.70569884291032</v>
      </c>
      <c r="AJ2127" s="3"/>
      <c r="AK2127" s="3"/>
      <c r="AL2127" s="3"/>
      <c r="AM2127" s="3">
        <v>5</v>
      </c>
      <c r="AN2127" s="5" t="s">
        <v>56</v>
      </c>
      <c r="AO2127" s="1"/>
      <c r="AP2127" s="1"/>
      <c r="AQ2127" s="1"/>
    </row>
    <row r="2128" spans="1:43">
      <c r="A2128" s="1" t="s">
        <v>5685</v>
      </c>
      <c r="B2128" s="1" t="s">
        <v>5686</v>
      </c>
      <c r="C2128" s="3">
        <v>3.90958904109589</v>
      </c>
      <c r="D2128" s="4">
        <v>42810</v>
      </c>
      <c r="E2128" s="3">
        <v>0.2979147494</v>
      </c>
      <c r="F2128" s="5" t="s">
        <v>5687</v>
      </c>
      <c r="G2128" s="5">
        <v>1378</v>
      </c>
      <c r="H2128" s="5" t="s">
        <v>93</v>
      </c>
      <c r="I2128" s="3">
        <v>8.67375489647454</v>
      </c>
      <c r="J2128" s="3">
        <v>36.05</v>
      </c>
      <c r="K2128" s="3">
        <v>1.78197064989518</v>
      </c>
      <c r="L2128" s="3">
        <v>47.6709613478692</v>
      </c>
      <c r="M2128" s="3">
        <v>3.24295587453482</v>
      </c>
      <c r="N2128" s="3">
        <v>40.6686626746507</v>
      </c>
      <c r="O2128" s="3">
        <v>12.3842592592593</v>
      </c>
      <c r="P2128" s="3">
        <v>44.3158953722334</v>
      </c>
      <c r="Q2128" s="3">
        <v>16.8471720818291</v>
      </c>
      <c r="R2128" s="3">
        <v>43.5500515995872</v>
      </c>
      <c r="S2128" s="3">
        <v>56.4867042707494</v>
      </c>
      <c r="T2128" s="3">
        <v>35.6273160402329</v>
      </c>
      <c r="U2128" s="3">
        <v>90.7662082514735</v>
      </c>
      <c r="V2128" s="3">
        <v>44.3521594684385</v>
      </c>
      <c r="W2128" s="3">
        <v>66.981943250215</v>
      </c>
      <c r="X2128" s="3">
        <v>46.9413233458177</v>
      </c>
      <c r="Y2128" s="3"/>
      <c r="Z2128" s="3"/>
      <c r="AA2128" s="3">
        <v>0.308256136333452</v>
      </c>
      <c r="AB2128" s="3">
        <v>0.181975218438683</v>
      </c>
      <c r="AC2128" s="3">
        <v>-28.1667977970102</v>
      </c>
      <c r="AD2128" s="3">
        <v>0.660382602174419</v>
      </c>
      <c r="AE2128" s="5">
        <v>3</v>
      </c>
      <c r="AF2128" s="3">
        <v>1.2781520442835</v>
      </c>
      <c r="AG2128" s="3">
        <v>43.2901651876711</v>
      </c>
      <c r="AH2128" s="3">
        <v>44.3109913814906</v>
      </c>
      <c r="AI2128" s="3">
        <v>18.2983505304963</v>
      </c>
      <c r="AJ2128" s="3"/>
      <c r="AK2128" s="3"/>
      <c r="AL2128" s="3"/>
      <c r="AM2128" s="3"/>
      <c r="AN2128" s="5" t="s">
        <v>51</v>
      </c>
      <c r="AO2128" s="1"/>
      <c r="AP2128" s="1"/>
      <c r="AQ2128" s="1"/>
    </row>
    <row r="2129" spans="1:43">
      <c r="A2129" s="1" t="s">
        <v>5688</v>
      </c>
      <c r="B2129" s="1" t="s">
        <v>5689</v>
      </c>
      <c r="C2129" s="3">
        <v>3.79452054794521</v>
      </c>
      <c r="D2129" s="4">
        <v>42852</v>
      </c>
      <c r="E2129" s="3">
        <v>0.9451377703</v>
      </c>
      <c r="F2129" s="5" t="s">
        <v>5690</v>
      </c>
      <c r="G2129" s="5">
        <v>1386</v>
      </c>
      <c r="H2129" s="5" t="s">
        <v>55</v>
      </c>
      <c r="I2129" s="3">
        <v>7.77946999695402</v>
      </c>
      <c r="J2129" s="3">
        <v>66.908650937689</v>
      </c>
      <c r="K2129" s="3">
        <v>1.73078028865505</v>
      </c>
      <c r="L2129" s="3">
        <v>67.0056497175141</v>
      </c>
      <c r="M2129" s="3">
        <v>4.54411156414348</v>
      </c>
      <c r="N2129" s="3">
        <v>56.2537402752843</v>
      </c>
      <c r="O2129" s="3">
        <v>8.63318187400221</v>
      </c>
      <c r="P2129" s="3">
        <v>84.7019867549669</v>
      </c>
      <c r="Q2129" s="3">
        <v>6.7712733856367</v>
      </c>
      <c r="R2129" s="3">
        <v>89.1006097560976</v>
      </c>
      <c r="S2129" s="3">
        <v>47.5809142475809</v>
      </c>
      <c r="T2129" s="3">
        <v>77.83203125</v>
      </c>
      <c r="U2129" s="3">
        <v>103.848369627837</v>
      </c>
      <c r="V2129" s="3">
        <v>74.390243902439</v>
      </c>
      <c r="W2129" s="3">
        <v>84.3108657151787</v>
      </c>
      <c r="X2129" s="3">
        <v>68.6143572621035</v>
      </c>
      <c r="Y2129" s="3"/>
      <c r="Z2129" s="3"/>
      <c r="AA2129" s="3">
        <v>0.220953942292071</v>
      </c>
      <c r="AB2129" s="3">
        <v>0.205335309580116</v>
      </c>
      <c r="AC2129" s="3">
        <v>-24.4681839294008</v>
      </c>
      <c r="AD2129" s="3">
        <v>0.922092641615922</v>
      </c>
      <c r="AE2129" s="5">
        <v>4</v>
      </c>
      <c r="AF2129" s="3">
        <v>1.56261724901895</v>
      </c>
      <c r="AG2129" s="3">
        <v>40.422877581278</v>
      </c>
      <c r="AH2129" s="3">
        <v>44.0614186741961</v>
      </c>
      <c r="AI2129" s="3">
        <v>20.3554024712182</v>
      </c>
      <c r="AJ2129" s="3"/>
      <c r="AK2129" s="3"/>
      <c r="AL2129" s="3"/>
      <c r="AM2129" s="3"/>
      <c r="AN2129" s="5" t="s">
        <v>46</v>
      </c>
      <c r="AO2129" s="1"/>
      <c r="AP2129" s="1"/>
      <c r="AQ2129" s="1"/>
    </row>
    <row r="2130" spans="1:43">
      <c r="A2130" s="1" t="s">
        <v>5691</v>
      </c>
      <c r="B2130" s="1" t="s">
        <v>5692</v>
      </c>
      <c r="C2130" s="3">
        <v>3.8</v>
      </c>
      <c r="D2130" s="4">
        <v>42850</v>
      </c>
      <c r="E2130" s="3">
        <v>11.4613648428</v>
      </c>
      <c r="F2130" s="5" t="s">
        <v>5693</v>
      </c>
      <c r="G2130" s="5">
        <v>199</v>
      </c>
      <c r="H2130" s="5" t="s">
        <v>50</v>
      </c>
      <c r="I2130" s="3">
        <v>0.496674804276455</v>
      </c>
      <c r="J2130" s="3">
        <v>4.55560518088432</v>
      </c>
      <c r="K2130" s="3">
        <v>-0.00837591088029599</v>
      </c>
      <c r="L2130" s="3">
        <v>56.4851704293935</v>
      </c>
      <c r="M2130" s="3">
        <v>0.277194456110889</v>
      </c>
      <c r="N2130" s="3">
        <v>4.22974176313446</v>
      </c>
      <c r="O2130" s="3">
        <v>0.861777627576882</v>
      </c>
      <c r="P2130" s="3">
        <v>20.6030150753769</v>
      </c>
      <c r="Q2130" s="3">
        <v>1.71253301525093</v>
      </c>
      <c r="R2130" s="3">
        <v>7.09802028005794</v>
      </c>
      <c r="S2130" s="3">
        <v>3.19847856154911</v>
      </c>
      <c r="T2130" s="3">
        <v>9.77401129943503</v>
      </c>
      <c r="U2130" s="3">
        <v>9.0925705930732</v>
      </c>
      <c r="V2130" s="3">
        <v>10.4489164086687</v>
      </c>
      <c r="W2130" s="3">
        <v>18.4817000561559</v>
      </c>
      <c r="X2130" s="3">
        <v>8.62998921251348</v>
      </c>
      <c r="Y2130" s="3"/>
      <c r="Z2130" s="3"/>
      <c r="AA2130" s="3">
        <v>0.126565884830332</v>
      </c>
      <c r="AB2130" s="3">
        <v>0.729082772746507</v>
      </c>
      <c r="AC2130" s="3">
        <v>-1.11111111111112</v>
      </c>
      <c r="AD2130" s="3">
        <v>5.22438488009195</v>
      </c>
      <c r="AE2130" s="5">
        <v>3</v>
      </c>
      <c r="AF2130" s="3">
        <v>0.478493212390712</v>
      </c>
      <c r="AG2130" s="3">
        <v>4.22153120005031</v>
      </c>
      <c r="AH2130" s="3">
        <v>4.88219874162119</v>
      </c>
      <c r="AI2130" s="3">
        <v>6.02752312102475</v>
      </c>
      <c r="AJ2130" s="3"/>
      <c r="AK2130" s="3"/>
      <c r="AL2130" s="3"/>
      <c r="AM2130" s="3"/>
      <c r="AN2130" s="5" t="s">
        <v>51</v>
      </c>
      <c r="AO2130" s="1"/>
      <c r="AP2130" s="1"/>
      <c r="AQ2130" s="1"/>
    </row>
    <row r="2131" spans="1:43">
      <c r="A2131" s="1" t="s">
        <v>5694</v>
      </c>
      <c r="B2131" s="1" t="s">
        <v>5695</v>
      </c>
      <c r="C2131" s="3">
        <v>4.0027397260274</v>
      </c>
      <c r="D2131" s="4">
        <v>42776</v>
      </c>
      <c r="E2131" s="3">
        <v>7.2219920539</v>
      </c>
      <c r="F2131" s="5" t="s">
        <v>5696</v>
      </c>
      <c r="G2131" s="5">
        <v>1462</v>
      </c>
      <c r="H2131" s="5" t="s">
        <v>226</v>
      </c>
      <c r="I2131" s="3">
        <v>1.89828712696449</v>
      </c>
      <c r="J2131" s="3">
        <v>53.7695590327169</v>
      </c>
      <c r="K2131" s="3">
        <v>0.513847761713964</v>
      </c>
      <c r="L2131" s="3">
        <v>52.3809523809524</v>
      </c>
      <c r="M2131" s="3">
        <v>0.391440501043838</v>
      </c>
      <c r="N2131" s="3">
        <v>61.9181946403385</v>
      </c>
      <c r="O2131" s="3">
        <v>4.88374876403896</v>
      </c>
      <c r="P2131" s="3">
        <v>36.1635220125786</v>
      </c>
      <c r="Q2131" s="3">
        <v>9.07191360111029</v>
      </c>
      <c r="R2131" s="3">
        <v>25</v>
      </c>
      <c r="S2131" s="3">
        <v>21.6849933501711</v>
      </c>
      <c r="T2131" s="3">
        <v>21.0106382978723</v>
      </c>
      <c r="U2131" s="3">
        <v>35.5137677384675</v>
      </c>
      <c r="V2131" s="3">
        <v>27.0833333333333</v>
      </c>
      <c r="W2131" s="3">
        <v>40.7802925191976</v>
      </c>
      <c r="X2131" s="3">
        <v>17.5732217573222</v>
      </c>
      <c r="Y2131" s="3"/>
      <c r="Z2131" s="3"/>
      <c r="AA2131" s="3">
        <v>0.426154018330758</v>
      </c>
      <c r="AB2131" s="3">
        <v>0.504292386224114</v>
      </c>
      <c r="AC2131" s="3">
        <v>-4.09820934096364</v>
      </c>
      <c r="AD2131" s="3">
        <v>2.94105282709558</v>
      </c>
      <c r="AE2131" s="5">
        <v>2</v>
      </c>
      <c r="AF2131" s="3">
        <v>0.895158932963746</v>
      </c>
      <c r="AG2131" s="3">
        <v>19.2304807838818</v>
      </c>
      <c r="AH2131" s="3">
        <v>16.5517440727216</v>
      </c>
      <c r="AI2131" s="3">
        <v>11.3832932682473</v>
      </c>
      <c r="AJ2131" s="3"/>
      <c r="AK2131" s="3"/>
      <c r="AL2131" s="3"/>
      <c r="AM2131" s="3"/>
      <c r="AN2131" s="5" t="s">
        <v>46</v>
      </c>
      <c r="AO2131" s="1"/>
      <c r="AP2131" s="1"/>
      <c r="AQ2131" s="1"/>
    </row>
    <row r="2132" spans="1:43">
      <c r="A2132" s="1" t="s">
        <v>5697</v>
      </c>
      <c r="B2132" s="1" t="s">
        <v>5698</v>
      </c>
      <c r="C2132" s="3">
        <v>3.92602739726027</v>
      </c>
      <c r="D2132" s="4">
        <v>42804</v>
      </c>
      <c r="E2132" s="3">
        <v>7.027998435</v>
      </c>
      <c r="F2132" s="5" t="s">
        <v>1955</v>
      </c>
      <c r="G2132" s="5">
        <v>1144</v>
      </c>
      <c r="H2132" s="5" t="s">
        <v>93</v>
      </c>
      <c r="I2132" s="3">
        <v>3.15272633301748</v>
      </c>
      <c r="J2132" s="3">
        <v>67.7</v>
      </c>
      <c r="K2132" s="3">
        <v>1.26849894291754</v>
      </c>
      <c r="L2132" s="3">
        <v>59.613478691774</v>
      </c>
      <c r="M2132" s="3">
        <v>1.90622074717045</v>
      </c>
      <c r="N2132" s="3">
        <v>55.5389221556886</v>
      </c>
      <c r="O2132" s="3">
        <v>5.58102627402574</v>
      </c>
      <c r="P2132" s="3">
        <v>69.1146881287726</v>
      </c>
      <c r="Q2132" s="3">
        <v>11.21946688957</v>
      </c>
      <c r="R2132" s="3">
        <v>55.7275541795666</v>
      </c>
      <c r="S2132" s="3">
        <v>25.445212654515</v>
      </c>
      <c r="T2132" s="3">
        <v>67.3901535203812</v>
      </c>
      <c r="U2132" s="3">
        <v>56.3111865291737</v>
      </c>
      <c r="V2132" s="3">
        <v>62.5692137320044</v>
      </c>
      <c r="W2132" s="3">
        <v>21.7714053284523</v>
      </c>
      <c r="X2132" s="3">
        <v>92.0099875156055</v>
      </c>
      <c r="Y2132" s="3"/>
      <c r="Z2132" s="3"/>
      <c r="AA2132" s="3">
        <v>0.446836726931264</v>
      </c>
      <c r="AB2132" s="3">
        <v>0.0790922502988709</v>
      </c>
      <c r="AC2132" s="3">
        <v>-30.696025377869</v>
      </c>
      <c r="AD2132" s="3">
        <v>0.220660861366871</v>
      </c>
      <c r="AE2132" s="5">
        <v>5</v>
      </c>
      <c r="AF2132" s="3">
        <v>0.433893363506801</v>
      </c>
      <c r="AG2132" s="3">
        <v>22.1195989369918</v>
      </c>
      <c r="AH2132" s="3">
        <v>26.2329693660817</v>
      </c>
      <c r="AI2132" s="3">
        <v>4.3759184450237</v>
      </c>
      <c r="AJ2132" s="3"/>
      <c r="AK2132" s="3"/>
      <c r="AL2132" s="3"/>
      <c r="AM2132" s="3">
        <v>1</v>
      </c>
      <c r="AN2132" s="5" t="s">
        <v>56</v>
      </c>
      <c r="AO2132" s="1"/>
      <c r="AP2132" s="1"/>
      <c r="AQ2132" s="1"/>
    </row>
    <row r="2133" spans="1:43">
      <c r="A2133" s="1" t="s">
        <v>5699</v>
      </c>
      <c r="B2133" s="1" t="s">
        <v>5700</v>
      </c>
      <c r="C2133" s="3">
        <v>3.87397260273973</v>
      </c>
      <c r="D2133" s="4">
        <v>42823</v>
      </c>
      <c r="E2133" s="3">
        <v>18.5064763164</v>
      </c>
      <c r="F2133" s="5" t="s">
        <v>5309</v>
      </c>
      <c r="G2133" s="5">
        <v>68</v>
      </c>
      <c r="H2133" s="5" t="s">
        <v>64</v>
      </c>
      <c r="I2133" s="3">
        <v>0.258765120992466</v>
      </c>
      <c r="J2133" s="3">
        <v>64.2857142857143</v>
      </c>
      <c r="K2133" s="3">
        <v>0.0413636270644317</v>
      </c>
      <c r="L2133" s="3">
        <v>47.3760932944606</v>
      </c>
      <c r="M2133" s="3">
        <v>0.189589765968085</v>
      </c>
      <c r="N2133" s="3">
        <v>69.0962099125364</v>
      </c>
      <c r="O2133" s="3">
        <v>0.588456051619348</v>
      </c>
      <c r="P2133" s="3">
        <v>66.812865497076</v>
      </c>
      <c r="Q2133" s="3">
        <v>1.12646340977591</v>
      </c>
      <c r="R2133" s="3">
        <v>53.4023668639053</v>
      </c>
      <c r="S2133" s="3">
        <v>1.97374381189397</v>
      </c>
      <c r="T2133" s="3">
        <v>65.8170914542729</v>
      </c>
      <c r="U2133" s="3">
        <v>4.52463036513773</v>
      </c>
      <c r="V2133" s="3">
        <v>60.8024691358025</v>
      </c>
      <c r="W2133" s="3">
        <v>8.21010114286838</v>
      </c>
      <c r="X2133" s="3">
        <v>52.0061728395062</v>
      </c>
      <c r="Y2133" s="3"/>
      <c r="Z2133" s="3"/>
      <c r="AA2133" s="3">
        <v>-0.185360741514996</v>
      </c>
      <c r="AB2133" s="3">
        <v>2.08008059712866</v>
      </c>
      <c r="AC2133" s="3">
        <v>0</v>
      </c>
      <c r="AD2133" s="3"/>
      <c r="AE2133" s="5"/>
      <c r="AF2133" s="3">
        <v>0.217893102177965</v>
      </c>
      <c r="AG2133" s="3">
        <v>1.4589178012596</v>
      </c>
      <c r="AH2133" s="3">
        <v>1.6053760995334</v>
      </c>
      <c r="AI2133" s="3">
        <v>1.9572506566101</v>
      </c>
      <c r="AJ2133" s="3"/>
      <c r="AK2133" s="3"/>
      <c r="AL2133" s="3"/>
      <c r="AM2133" s="3">
        <v>20000</v>
      </c>
      <c r="AN2133" s="5" t="s">
        <v>56</v>
      </c>
      <c r="AO2133" s="1"/>
      <c r="AP2133" s="1"/>
      <c r="AQ2133" s="1"/>
    </row>
    <row r="2134" spans="1:43">
      <c r="A2134" s="1" t="s">
        <v>5701</v>
      </c>
      <c r="B2134" s="1" t="s">
        <v>5702</v>
      </c>
      <c r="C2134" s="3">
        <v>3.75890410958904</v>
      </c>
      <c r="D2134" s="4">
        <v>42865</v>
      </c>
      <c r="E2134" s="3">
        <v>45.4618857204</v>
      </c>
      <c r="F2134" s="5" t="s">
        <v>5703</v>
      </c>
      <c r="G2134" s="5">
        <v>1322</v>
      </c>
      <c r="H2134" s="5" t="s">
        <v>93</v>
      </c>
      <c r="I2134" s="3">
        <v>10.667215815486</v>
      </c>
      <c r="J2134" s="3">
        <v>26.85</v>
      </c>
      <c r="K2134" s="3">
        <v>0.977076287110098</v>
      </c>
      <c r="L2134" s="3">
        <v>69.4251734390486</v>
      </c>
      <c r="M2134" s="3">
        <v>1.05302745393005</v>
      </c>
      <c r="N2134" s="3">
        <v>71.7564870259481</v>
      </c>
      <c r="O2134" s="3">
        <v>24.2256125751272</v>
      </c>
      <c r="P2134" s="3">
        <v>13.4808853118712</v>
      </c>
      <c r="Q2134" s="3">
        <v>29.6189097925711</v>
      </c>
      <c r="R2134" s="3">
        <v>18.4726522187822</v>
      </c>
      <c r="S2134" s="3">
        <v>69.9557242251739</v>
      </c>
      <c r="T2134" s="3">
        <v>22.4457384859714</v>
      </c>
      <c r="U2134" s="3">
        <v>130.47000895938</v>
      </c>
      <c r="V2134" s="3">
        <v>28.1838316722038</v>
      </c>
      <c r="W2134" s="3">
        <v>157.260010000824</v>
      </c>
      <c r="X2134" s="3">
        <v>9.55056179775281</v>
      </c>
      <c r="Y2134" s="3"/>
      <c r="Z2134" s="3"/>
      <c r="AA2134" s="3">
        <v>0.259783099444942</v>
      </c>
      <c r="AB2134" s="3">
        <v>0.306081481445137</v>
      </c>
      <c r="AC2134" s="3">
        <v>-18.7943262411347</v>
      </c>
      <c r="AD2134" s="3">
        <v>1.96567212516984</v>
      </c>
      <c r="AE2134" s="5">
        <v>2</v>
      </c>
      <c r="AF2134" s="3">
        <v>2.57159885592122</v>
      </c>
      <c r="AG2134" s="3">
        <v>62.9719083875524</v>
      </c>
      <c r="AH2134" s="3">
        <v>60.9877668267876</v>
      </c>
      <c r="AI2134" s="3">
        <v>35.968042841815</v>
      </c>
      <c r="AJ2134" s="3"/>
      <c r="AK2134" s="3"/>
      <c r="AL2134" s="3"/>
      <c r="AM2134" s="3"/>
      <c r="AN2134" s="5" t="s">
        <v>51</v>
      </c>
      <c r="AO2134" s="1"/>
      <c r="AP2134" s="1"/>
      <c r="AQ2134" s="1"/>
    </row>
    <row r="2135" spans="1:43">
      <c r="A2135" s="1" t="s">
        <v>5704</v>
      </c>
      <c r="B2135" s="1" t="s">
        <v>5705</v>
      </c>
      <c r="C2135" s="3">
        <v>3.88767123287671</v>
      </c>
      <c r="D2135" s="4">
        <v>42818</v>
      </c>
      <c r="E2135" s="3">
        <v>2.0847066286</v>
      </c>
      <c r="F2135" s="5" t="s">
        <v>5706</v>
      </c>
      <c r="G2135" s="5">
        <v>485</v>
      </c>
      <c r="H2135" s="5" t="s">
        <v>50</v>
      </c>
      <c r="I2135" s="3">
        <v>0.0479846449136149</v>
      </c>
      <c r="J2135" s="3">
        <v>62.9745422063421</v>
      </c>
      <c r="K2135" s="3">
        <v>0.0191883334932348</v>
      </c>
      <c r="L2135" s="3">
        <v>35.2810978308986</v>
      </c>
      <c r="M2135" s="3">
        <v>-0.114975567691877</v>
      </c>
      <c r="N2135" s="3">
        <v>58.5485307212823</v>
      </c>
      <c r="O2135" s="3">
        <v>0.802552697737374</v>
      </c>
      <c r="P2135" s="3">
        <v>29.7852900867976</v>
      </c>
      <c r="Q2135" s="3">
        <v>1.11542192046558</v>
      </c>
      <c r="R2135" s="3">
        <v>51.3278609367455</v>
      </c>
      <c r="S2135" s="3">
        <v>1.94096837310486</v>
      </c>
      <c r="T2135" s="3">
        <v>47.909604519774</v>
      </c>
      <c r="U2135" s="3">
        <v>5.90855153489793</v>
      </c>
      <c r="V2135" s="3">
        <v>58.359133126935</v>
      </c>
      <c r="W2135" s="3">
        <v>14.3740690051768</v>
      </c>
      <c r="X2135" s="3">
        <v>39.5900755124056</v>
      </c>
      <c r="Y2135" s="3"/>
      <c r="Z2135" s="3"/>
      <c r="AA2135" s="3">
        <v>0.0426577289753056</v>
      </c>
      <c r="AB2135" s="3">
        <v>0.54202624900118</v>
      </c>
      <c r="AC2135" s="3">
        <v>-1.85202863961816</v>
      </c>
      <c r="AD2135" s="3">
        <v>2.46756043580692</v>
      </c>
      <c r="AE2135" s="5">
        <v>4</v>
      </c>
      <c r="AF2135" s="3">
        <v>0.369383898994219</v>
      </c>
      <c r="AG2135" s="3">
        <v>2.51875938508592</v>
      </c>
      <c r="AH2135" s="3">
        <v>3.12182859594468</v>
      </c>
      <c r="AI2135" s="3">
        <v>4.63992340785098</v>
      </c>
      <c r="AJ2135" s="3"/>
      <c r="AK2135" s="3"/>
      <c r="AL2135" s="3"/>
      <c r="AM2135" s="3"/>
      <c r="AN2135" s="5" t="s">
        <v>46</v>
      </c>
      <c r="AO2135" s="1"/>
      <c r="AP2135" s="1"/>
      <c r="AQ2135" s="1"/>
    </row>
    <row r="2136" spans="1:43">
      <c r="A2136" s="1" t="s">
        <v>5707</v>
      </c>
      <c r="B2136" s="1" t="s">
        <v>5708</v>
      </c>
      <c r="C2136" s="3">
        <v>3.62465753424658</v>
      </c>
      <c r="D2136" s="4">
        <v>42914</v>
      </c>
      <c r="E2136" s="3">
        <v>6.653369042</v>
      </c>
      <c r="F2136" s="5" t="s">
        <v>5709</v>
      </c>
      <c r="G2136" s="5">
        <v>985</v>
      </c>
      <c r="H2136" s="5" t="s">
        <v>226</v>
      </c>
      <c r="I2136" s="3">
        <v>2.53518585348251</v>
      </c>
      <c r="J2136" s="3">
        <v>39.5448079658606</v>
      </c>
      <c r="K2136" s="3">
        <v>0.726757068155637</v>
      </c>
      <c r="L2136" s="3">
        <v>36.9047619047619</v>
      </c>
      <c r="M2136" s="3">
        <v>1.61838340486411</v>
      </c>
      <c r="N2136" s="3">
        <v>24.8236953455571</v>
      </c>
      <c r="O2136" s="3">
        <v>7.03101586023165</v>
      </c>
      <c r="P2136" s="3">
        <v>16.9811320754717</v>
      </c>
      <c r="Q2136" s="3">
        <v>11.3664494140638</v>
      </c>
      <c r="R2136" s="3">
        <v>13.1386861313869</v>
      </c>
      <c r="S2136" s="3">
        <v>16.6428677953324</v>
      </c>
      <c r="T2136" s="3">
        <v>43.0851063829787</v>
      </c>
      <c r="U2136" s="3">
        <v>34.7433684028164</v>
      </c>
      <c r="V2136" s="3">
        <v>29.1666666666667</v>
      </c>
      <c r="W2136" s="3">
        <v>42.2415568254279</v>
      </c>
      <c r="X2136" s="3">
        <v>16.3179916317992</v>
      </c>
      <c r="Y2136" s="3"/>
      <c r="Z2136" s="3"/>
      <c r="AA2136" s="3">
        <v>0.206474500180048</v>
      </c>
      <c r="AB2136" s="3">
        <v>0.319213444485719</v>
      </c>
      <c r="AC2136" s="3">
        <v>-8.38190184049079</v>
      </c>
      <c r="AD2136" s="3">
        <v>1.48399555670675</v>
      </c>
      <c r="AE2136" s="5">
        <v>2</v>
      </c>
      <c r="AF2136" s="3">
        <v>0.961244983831132</v>
      </c>
      <c r="AG2136" s="3">
        <v>13.4505837421624</v>
      </c>
      <c r="AH2136" s="3">
        <v>15.1011927046208</v>
      </c>
      <c r="AI2136" s="3">
        <v>12.2486696084565</v>
      </c>
      <c r="AJ2136" s="3"/>
      <c r="AK2136" s="3"/>
      <c r="AL2136" s="3"/>
      <c r="AM2136" s="3"/>
      <c r="AN2136" s="5" t="s">
        <v>51</v>
      </c>
      <c r="AO2136" s="1"/>
      <c r="AP2136" s="1"/>
      <c r="AQ2136" s="1"/>
    </row>
    <row r="2137" spans="1:43">
      <c r="A2137" s="1" t="s">
        <v>5710</v>
      </c>
      <c r="B2137" s="1" t="s">
        <v>5711</v>
      </c>
      <c r="C2137" s="3">
        <v>3.7972602739726</v>
      </c>
      <c r="D2137" s="4">
        <v>42851</v>
      </c>
      <c r="E2137" s="3">
        <v>0.1452868117</v>
      </c>
      <c r="F2137" s="5" t="s">
        <v>5712</v>
      </c>
      <c r="G2137" s="5">
        <v>1370</v>
      </c>
      <c r="H2137" s="5" t="s">
        <v>93</v>
      </c>
      <c r="I2137" s="3">
        <v>15.4168183472879</v>
      </c>
      <c r="J2137" s="3">
        <v>7.6</v>
      </c>
      <c r="K2137" s="3">
        <v>-0.896066684032302</v>
      </c>
      <c r="L2137" s="3">
        <v>98.5133795837463</v>
      </c>
      <c r="M2137" s="3">
        <v>11.5129843484378</v>
      </c>
      <c r="N2137" s="3">
        <v>2.79441117764471</v>
      </c>
      <c r="O2137" s="3">
        <v>25.9384309831182</v>
      </c>
      <c r="P2137" s="3">
        <v>9.80885311871227</v>
      </c>
      <c r="Q2137" s="3">
        <v>36.5123789020452</v>
      </c>
      <c r="R2137" s="3">
        <v>8.97832817337461</v>
      </c>
      <c r="S2137" s="3">
        <v>86.2626064819348</v>
      </c>
      <c r="T2137" s="3">
        <v>11.064055055585</v>
      </c>
      <c r="U2137" s="3">
        <v>120.658856281174</v>
      </c>
      <c r="V2137" s="3">
        <v>32.6688815060908</v>
      </c>
      <c r="W2137" s="3">
        <v>88.2533399307274</v>
      </c>
      <c r="X2137" s="3">
        <v>36.8289637952559</v>
      </c>
      <c r="Y2137" s="3"/>
      <c r="Z2137" s="3"/>
      <c r="AA2137" s="3">
        <v>0.433539346607062</v>
      </c>
      <c r="AB2137" s="3">
        <v>0.28925808694536</v>
      </c>
      <c r="AC2137" s="3">
        <v>-22.4344355758267</v>
      </c>
      <c r="AD2137" s="3">
        <v>1.04429049612206</v>
      </c>
      <c r="AE2137" s="5">
        <v>3</v>
      </c>
      <c r="AF2137" s="3">
        <v>1.77685468963158</v>
      </c>
      <c r="AG2137" s="3">
        <v>75.1417339685579</v>
      </c>
      <c r="AH2137" s="3">
        <v>50.9721875029086</v>
      </c>
      <c r="AI2137" s="3">
        <v>23.9099184495828</v>
      </c>
      <c r="AJ2137" s="3"/>
      <c r="AK2137" s="3"/>
      <c r="AL2137" s="3"/>
      <c r="AM2137" s="3"/>
      <c r="AN2137" s="5" t="s">
        <v>51</v>
      </c>
      <c r="AO2137" s="1"/>
      <c r="AP2137" s="1"/>
      <c r="AQ2137" s="1"/>
    </row>
    <row r="2138" spans="1:43">
      <c r="A2138" s="1" t="s">
        <v>5713</v>
      </c>
      <c r="B2138" s="1" t="s">
        <v>5714</v>
      </c>
      <c r="C2138" s="3">
        <v>3.37534246575342</v>
      </c>
      <c r="D2138" s="4">
        <v>43005</v>
      </c>
      <c r="E2138" s="3">
        <v>4.8610652051</v>
      </c>
      <c r="F2138" s="5" t="s">
        <v>5715</v>
      </c>
      <c r="G2138" s="5">
        <v>1233</v>
      </c>
      <c r="H2138" s="5" t="s">
        <v>226</v>
      </c>
      <c r="I2138" s="3">
        <v>8.81446188340807</v>
      </c>
      <c r="J2138" s="3">
        <v>0.42674253200569</v>
      </c>
      <c r="K2138" s="3">
        <v>2.35286363935938</v>
      </c>
      <c r="L2138" s="3">
        <v>2.64550264550265</v>
      </c>
      <c r="M2138" s="3">
        <v>5.09575691953711</v>
      </c>
      <c r="N2138" s="3">
        <v>0.987306064880113</v>
      </c>
      <c r="O2138" s="3">
        <v>16.9075579644685</v>
      </c>
      <c r="P2138" s="3">
        <v>0.157232704402516</v>
      </c>
      <c r="Q2138" s="3">
        <v>24.8191609066067</v>
      </c>
      <c r="R2138" s="3">
        <v>0.364963503649635</v>
      </c>
      <c r="S2138" s="3">
        <v>35.3258975252701</v>
      </c>
      <c r="T2138" s="3">
        <v>5.31914893617021</v>
      </c>
      <c r="U2138" s="3">
        <v>43.0808918371107</v>
      </c>
      <c r="V2138" s="3">
        <v>14.2361111111111</v>
      </c>
      <c r="W2138" s="3">
        <v>48.1022315468243</v>
      </c>
      <c r="X2138" s="3">
        <v>10.0418410041841</v>
      </c>
      <c r="Y2138" s="3"/>
      <c r="Z2138" s="3"/>
      <c r="AA2138" s="3">
        <v>0.443929746804849</v>
      </c>
      <c r="AB2138" s="3">
        <v>0.545419376432968</v>
      </c>
      <c r="AC2138" s="3">
        <v>-5.23410909759911</v>
      </c>
      <c r="AD2138" s="3">
        <v>2.66700894231583</v>
      </c>
      <c r="AE2138" s="5">
        <v>2</v>
      </c>
      <c r="AF2138" s="3">
        <v>0.946010460567371</v>
      </c>
      <c r="AG2138" s="3">
        <v>29.1325856203712</v>
      </c>
      <c r="AH2138" s="3">
        <v>18.8884246486248</v>
      </c>
      <c r="AI2138" s="3">
        <v>14.0558150625878</v>
      </c>
      <c r="AJ2138" s="3"/>
      <c r="AK2138" s="3"/>
      <c r="AL2138" s="3"/>
      <c r="AM2138" s="3">
        <v>5</v>
      </c>
      <c r="AN2138" s="5" t="s">
        <v>56</v>
      </c>
      <c r="AO2138" s="1"/>
      <c r="AP2138" s="1"/>
      <c r="AQ2138" s="1"/>
    </row>
    <row r="2139" spans="1:43">
      <c r="A2139" s="1" t="s">
        <v>5716</v>
      </c>
      <c r="B2139" s="1" t="s">
        <v>5717</v>
      </c>
      <c r="C2139" s="3">
        <v>2.50958904109589</v>
      </c>
      <c r="D2139" s="4">
        <v>43321</v>
      </c>
      <c r="E2139" s="3">
        <v>2.4719901488</v>
      </c>
      <c r="F2139" s="5" t="s">
        <v>5718</v>
      </c>
      <c r="G2139" s="5">
        <v>917</v>
      </c>
      <c r="H2139" s="5" t="s">
        <v>226</v>
      </c>
      <c r="I2139" s="3">
        <v>4.53801773874106</v>
      </c>
      <c r="J2139" s="3">
        <v>12.0910384068279</v>
      </c>
      <c r="K2139" s="3">
        <v>1.70911528150134</v>
      </c>
      <c r="L2139" s="3">
        <v>6.08465608465608</v>
      </c>
      <c r="M2139" s="3">
        <v>2.50781052098286</v>
      </c>
      <c r="N2139" s="3">
        <v>10.4372355430183</v>
      </c>
      <c r="O2139" s="3">
        <v>9.29060136838313</v>
      </c>
      <c r="P2139" s="3">
        <v>6.76100628930818</v>
      </c>
      <c r="Q2139" s="3">
        <v>12.3848821143729</v>
      </c>
      <c r="R2139" s="3">
        <v>8.39416058394161</v>
      </c>
      <c r="S2139" s="3">
        <v>24.1943546350152</v>
      </c>
      <c r="T2139" s="3">
        <v>15.9574468085106</v>
      </c>
      <c r="U2139" s="3">
        <v>37.2458708138953</v>
      </c>
      <c r="V2139" s="3">
        <v>23.2638888888889</v>
      </c>
      <c r="W2139" s="3"/>
      <c r="X2139" s="3"/>
      <c r="Y2139" s="3"/>
      <c r="Z2139" s="3"/>
      <c r="AA2139" s="3">
        <v>0.478901280281162</v>
      </c>
      <c r="AB2139" s="3">
        <v>0.648380286467294</v>
      </c>
      <c r="AC2139" s="3">
        <v>-3.240825269308</v>
      </c>
      <c r="AD2139" s="3"/>
      <c r="AE2139" s="5">
        <v>3</v>
      </c>
      <c r="AF2139" s="3">
        <v>1.05450057781495</v>
      </c>
      <c r="AG2139" s="3">
        <v>22.792542743367</v>
      </c>
      <c r="AH2139" s="3">
        <v>17.5262404945195</v>
      </c>
      <c r="AI2139" s="3"/>
      <c r="AJ2139" s="3"/>
      <c r="AK2139" s="3"/>
      <c r="AL2139" s="3"/>
      <c r="AM2139" s="3"/>
      <c r="AN2139" s="5" t="s">
        <v>51</v>
      </c>
      <c r="AO2139" s="1"/>
      <c r="AP2139" s="1"/>
      <c r="AQ2139" s="1"/>
    </row>
    <row r="2140" spans="1:43">
      <c r="A2140" s="1" t="s">
        <v>5719</v>
      </c>
      <c r="B2140" s="1" t="s">
        <v>5720</v>
      </c>
      <c r="C2140" s="3">
        <v>3.89041095890411</v>
      </c>
      <c r="D2140" s="4">
        <v>42817</v>
      </c>
      <c r="E2140" s="3">
        <v>0.4955536664</v>
      </c>
      <c r="F2140" s="5" t="s">
        <v>5718</v>
      </c>
      <c r="G2140" s="5">
        <v>1421</v>
      </c>
      <c r="H2140" s="5" t="s">
        <v>226</v>
      </c>
      <c r="I2140" s="3">
        <v>3.71233859397418</v>
      </c>
      <c r="J2140" s="3">
        <v>18.7766714082504</v>
      </c>
      <c r="K2140" s="3">
        <v>1.46504079305204</v>
      </c>
      <c r="L2140" s="3">
        <v>10.7142857142857</v>
      </c>
      <c r="M2140" s="3">
        <v>1.78650004400247</v>
      </c>
      <c r="N2140" s="3">
        <v>21.8617771509168</v>
      </c>
      <c r="O2140" s="3">
        <v>7.13227121155986</v>
      </c>
      <c r="P2140" s="3">
        <v>15.8805031446541</v>
      </c>
      <c r="Q2140" s="3">
        <v>9.82812648371476</v>
      </c>
      <c r="R2140" s="3">
        <v>20.6204379562044</v>
      </c>
      <c r="S2140" s="3">
        <v>12.7925770457932</v>
      </c>
      <c r="T2140" s="3">
        <v>60.6382978723404</v>
      </c>
      <c r="U2140" s="3">
        <v>29.209645453597</v>
      </c>
      <c r="V2140" s="3">
        <v>45.4861111111111</v>
      </c>
      <c r="W2140" s="3">
        <v>28.3060404488582</v>
      </c>
      <c r="X2140" s="3">
        <v>56.0669456066946</v>
      </c>
      <c r="Y2140" s="3"/>
      <c r="Z2140" s="3"/>
      <c r="AA2140" s="3">
        <v>0.257112637292389</v>
      </c>
      <c r="AB2140" s="3">
        <v>0.290658303566108</v>
      </c>
      <c r="AC2140" s="3">
        <v>-4.14638894296283</v>
      </c>
      <c r="AD2140" s="3">
        <v>2.08535937193515</v>
      </c>
      <c r="AE2140" s="5">
        <v>3</v>
      </c>
      <c r="AF2140" s="3">
        <v>0.655073979165147</v>
      </c>
      <c r="AG2140" s="3">
        <v>10.8999057637777</v>
      </c>
      <c r="AH2140" s="3">
        <v>14.4674646892297</v>
      </c>
      <c r="AI2140" s="3">
        <v>8.49214354334207</v>
      </c>
      <c r="AJ2140" s="3"/>
      <c r="AK2140" s="3"/>
      <c r="AL2140" s="3"/>
      <c r="AM2140" s="3"/>
      <c r="AN2140" s="5" t="s">
        <v>51</v>
      </c>
      <c r="AO2140" s="1"/>
      <c r="AP2140" s="1"/>
      <c r="AQ2140" s="1"/>
    </row>
    <row r="2141" spans="1:43">
      <c r="A2141" s="1" t="s">
        <v>5721</v>
      </c>
      <c r="B2141" s="1" t="s">
        <v>5722</v>
      </c>
      <c r="C2141" s="3">
        <v>3.83013698630137</v>
      </c>
      <c r="D2141" s="4">
        <v>42839</v>
      </c>
      <c r="E2141" s="3">
        <v>57.3780439679</v>
      </c>
      <c r="F2141" s="5" t="s">
        <v>5723</v>
      </c>
      <c r="G2141" s="5">
        <v>1385</v>
      </c>
      <c r="H2141" s="5" t="s">
        <v>226</v>
      </c>
      <c r="I2141" s="3">
        <v>-1.2002441174476</v>
      </c>
      <c r="J2141" s="3">
        <v>98.0085348506401</v>
      </c>
      <c r="K2141" s="3">
        <v>0.164993812732035</v>
      </c>
      <c r="L2141" s="3">
        <v>75.5291005291005</v>
      </c>
      <c r="M2141" s="3">
        <v>-1.52078404866509</v>
      </c>
      <c r="N2141" s="3">
        <v>97.6022566995769</v>
      </c>
      <c r="O2141" s="3">
        <v>-0.450942880568457</v>
      </c>
      <c r="P2141" s="3">
        <v>96.8553459119497</v>
      </c>
      <c r="Q2141" s="3">
        <v>2.00224026883227</v>
      </c>
      <c r="R2141" s="3">
        <v>86.6788321167883</v>
      </c>
      <c r="S2141" s="3">
        <v>7.62298714728913</v>
      </c>
      <c r="T2141" s="3">
        <v>82.1808510638298</v>
      </c>
      <c r="U2141" s="3">
        <v>27.986647926915</v>
      </c>
      <c r="V2141" s="3">
        <v>50.3472222222222</v>
      </c>
      <c r="W2141" s="3">
        <v>29.2468730595228</v>
      </c>
      <c r="X2141" s="3">
        <v>51.8828451882845</v>
      </c>
      <c r="Y2141" s="3"/>
      <c r="Z2141" s="3"/>
      <c r="AA2141" s="3">
        <v>0.098258969151287</v>
      </c>
      <c r="AB2141" s="3">
        <v>0.133166031371001</v>
      </c>
      <c r="AC2141" s="3">
        <v>-8.06137153513605</v>
      </c>
      <c r="AD2141" s="3">
        <v>1.10541236254959</v>
      </c>
      <c r="AE2141" s="5">
        <v>3</v>
      </c>
      <c r="AF2141" s="3">
        <v>0.657266750441835</v>
      </c>
      <c r="AG2141" s="3">
        <v>7.86179664668865</v>
      </c>
      <c r="AH2141" s="3">
        <v>15.4967997669169</v>
      </c>
      <c r="AI2141" s="3">
        <v>8.43524131072961</v>
      </c>
      <c r="AJ2141" s="3"/>
      <c r="AK2141" s="3"/>
      <c r="AL2141" s="3"/>
      <c r="AM2141" s="3">
        <v>0.1</v>
      </c>
      <c r="AN2141" s="5" t="s">
        <v>51</v>
      </c>
      <c r="AO2141" s="1"/>
      <c r="AP2141" s="1"/>
      <c r="AQ2141" s="1"/>
    </row>
    <row r="2142" spans="1:43">
      <c r="A2142" s="1" t="s">
        <v>5724</v>
      </c>
      <c r="B2142" s="1" t="s">
        <v>5725</v>
      </c>
      <c r="C2142" s="3">
        <v>4.0027397260274</v>
      </c>
      <c r="D2142" s="4">
        <v>42776</v>
      </c>
      <c r="E2142" s="3">
        <v>7.7568781387</v>
      </c>
      <c r="F2142" s="5" t="s">
        <v>5726</v>
      </c>
      <c r="G2142" s="5">
        <v>1462</v>
      </c>
      <c r="H2142" s="5" t="s">
        <v>226</v>
      </c>
      <c r="I2142" s="3">
        <v>2.61744394236508</v>
      </c>
      <c r="J2142" s="3">
        <v>37.5533428165007</v>
      </c>
      <c r="K2142" s="3">
        <v>0.981625975333511</v>
      </c>
      <c r="L2142" s="3">
        <v>24.4708994708995</v>
      </c>
      <c r="M2142" s="3">
        <v>1.16836177187527</v>
      </c>
      <c r="N2142" s="3">
        <v>34.6967559943583</v>
      </c>
      <c r="O2142" s="3">
        <v>4.82494338965336</v>
      </c>
      <c r="P2142" s="3">
        <v>37.5786163522013</v>
      </c>
      <c r="Q2142" s="3">
        <v>8.80491773639486</v>
      </c>
      <c r="R2142" s="3">
        <v>27.007299270073</v>
      </c>
      <c r="S2142" s="3">
        <v>20.4644732106837</v>
      </c>
      <c r="T2142" s="3">
        <v>27.1276595744681</v>
      </c>
      <c r="U2142" s="3">
        <v>29.1317668630581</v>
      </c>
      <c r="V2142" s="3">
        <v>46.1805555555556</v>
      </c>
      <c r="W2142" s="3">
        <v>34.8729724752956</v>
      </c>
      <c r="X2142" s="3">
        <v>34.3096234309623</v>
      </c>
      <c r="Y2142" s="3"/>
      <c r="Z2142" s="3"/>
      <c r="AA2142" s="3">
        <v>0.471450794045076</v>
      </c>
      <c r="AB2142" s="3">
        <v>0.597562048753819</v>
      </c>
      <c r="AC2142" s="3">
        <v>-3.04629629629631</v>
      </c>
      <c r="AD2142" s="3">
        <v>3.43570783325248</v>
      </c>
      <c r="AE2142" s="5">
        <v>1</v>
      </c>
      <c r="AF2142" s="3">
        <v>0.784530027356945</v>
      </c>
      <c r="AG2142" s="3">
        <v>19.3970482973327</v>
      </c>
      <c r="AH2142" s="3">
        <v>13.3680419539794</v>
      </c>
      <c r="AI2142" s="3">
        <v>9.35957326492249</v>
      </c>
      <c r="AJ2142" s="3"/>
      <c r="AK2142" s="3"/>
      <c r="AL2142" s="3"/>
      <c r="AM2142" s="3"/>
      <c r="AN2142" s="5" t="s">
        <v>206</v>
      </c>
      <c r="AO2142" s="1"/>
      <c r="AP2142" s="1"/>
      <c r="AQ2142" s="1"/>
    </row>
    <row r="2143" spans="1:43">
      <c r="A2143" s="1" t="s">
        <v>5727</v>
      </c>
      <c r="B2143" s="1" t="s">
        <v>5728</v>
      </c>
      <c r="C2143" s="3">
        <v>3.96438356164384</v>
      </c>
      <c r="D2143" s="4">
        <v>42790</v>
      </c>
      <c r="E2143" s="3">
        <v>32.9008082643</v>
      </c>
      <c r="F2143" s="5" t="s">
        <v>359</v>
      </c>
      <c r="G2143" s="5">
        <v>1060</v>
      </c>
      <c r="H2143" s="5" t="s">
        <v>64</v>
      </c>
      <c r="I2143" s="3">
        <v>0.253454205200467</v>
      </c>
      <c r="J2143" s="3">
        <v>69.2419825072886</v>
      </c>
      <c r="K2143" s="3">
        <v>0.0415526485032478</v>
      </c>
      <c r="L2143" s="3">
        <v>45.6268221574344</v>
      </c>
      <c r="M2143" s="3">
        <v>0.188509532233428</v>
      </c>
      <c r="N2143" s="3">
        <v>70.8454810495627</v>
      </c>
      <c r="O2143" s="3">
        <v>0.587719047386196</v>
      </c>
      <c r="P2143" s="3">
        <v>67.2514619883041</v>
      </c>
      <c r="Q2143" s="3">
        <v>1.17494116028947</v>
      </c>
      <c r="R2143" s="3">
        <v>36.5384615384615</v>
      </c>
      <c r="S2143" s="3">
        <v>2.07639455694191</v>
      </c>
      <c r="T2143" s="3">
        <v>47.5262368815592</v>
      </c>
      <c r="U2143" s="3">
        <v>4.7867696810769</v>
      </c>
      <c r="V2143" s="3">
        <v>36.4197530864198</v>
      </c>
      <c r="W2143" s="3">
        <v>8.51991420466025</v>
      </c>
      <c r="X2143" s="3">
        <v>38.1172839506173</v>
      </c>
      <c r="Y2143" s="3"/>
      <c r="Z2143" s="3"/>
      <c r="AA2143" s="3">
        <v>-0.0410060067536766</v>
      </c>
      <c r="AB2143" s="3">
        <v>2.45695620990174</v>
      </c>
      <c r="AC2143" s="3">
        <v>0</v>
      </c>
      <c r="AD2143" s="3"/>
      <c r="AE2143" s="5"/>
      <c r="AF2143" s="3">
        <v>0.224973919109744</v>
      </c>
      <c r="AG2143" s="3">
        <v>1.5090630749792</v>
      </c>
      <c r="AH2143" s="3">
        <v>1.67845849490218</v>
      </c>
      <c r="AI2143" s="3">
        <v>2.03449178383153</v>
      </c>
      <c r="AJ2143" s="3"/>
      <c r="AK2143" s="3"/>
      <c r="AL2143" s="3"/>
      <c r="AM2143" s="3"/>
      <c r="AN2143" s="5" t="s">
        <v>46</v>
      </c>
      <c r="AO2143" s="1"/>
      <c r="AP2143" s="1"/>
      <c r="AQ2143" s="1"/>
    </row>
    <row r="2144" spans="1:43">
      <c r="A2144" s="1" t="s">
        <v>5729</v>
      </c>
      <c r="B2144" s="1" t="s">
        <v>5730</v>
      </c>
      <c r="C2144" s="3">
        <v>3.94520547945205</v>
      </c>
      <c r="D2144" s="4">
        <v>42797</v>
      </c>
      <c r="E2144" s="3">
        <v>7.6092636858</v>
      </c>
      <c r="F2144" s="5" t="s">
        <v>1383</v>
      </c>
      <c r="G2144" s="5">
        <v>874</v>
      </c>
      <c r="H2144" s="5" t="s">
        <v>226</v>
      </c>
      <c r="I2144" s="3">
        <v>-3.16202369516491</v>
      </c>
      <c r="J2144" s="3">
        <v>99.7155049786629</v>
      </c>
      <c r="K2144" s="3">
        <v>-2.56141763995168</v>
      </c>
      <c r="L2144" s="3">
        <v>100</v>
      </c>
      <c r="M2144" s="3">
        <v>-4.0377597969221</v>
      </c>
      <c r="N2144" s="3">
        <v>99.7179125528914</v>
      </c>
      <c r="O2144" s="3">
        <v>-1.55436197916666</v>
      </c>
      <c r="P2144" s="3">
        <v>99.0566037735849</v>
      </c>
      <c r="Q2144" s="3">
        <v>0.615486983282049</v>
      </c>
      <c r="R2144" s="3">
        <v>91.970802919708</v>
      </c>
      <c r="S2144" s="3">
        <v>3.87257427442898</v>
      </c>
      <c r="T2144" s="3">
        <v>92.2872340425532</v>
      </c>
      <c r="U2144" s="3">
        <v>8.87408874088741</v>
      </c>
      <c r="V2144" s="3">
        <v>93.4027777777778</v>
      </c>
      <c r="W2144" s="3">
        <v>14.8922024883655</v>
      </c>
      <c r="X2144" s="3">
        <v>87.0292887029289</v>
      </c>
      <c r="Y2144" s="3"/>
      <c r="Z2144" s="3"/>
      <c r="AA2144" s="3">
        <v>0.0733940354258723</v>
      </c>
      <c r="AB2144" s="3">
        <v>0.165334600934454</v>
      </c>
      <c r="AC2144" s="3">
        <v>-4.0377597969221</v>
      </c>
      <c r="AD2144" s="3">
        <v>1.17079117617687</v>
      </c>
      <c r="AE2144" s="5">
        <v>2</v>
      </c>
      <c r="AF2144" s="3">
        <v>0.447556959398803</v>
      </c>
      <c r="AG2144" s="3">
        <v>4.2840624660391</v>
      </c>
      <c r="AH2144" s="3">
        <v>4.59259878690166</v>
      </c>
      <c r="AI2144" s="3">
        <v>4.849016638078</v>
      </c>
      <c r="AJ2144" s="3"/>
      <c r="AK2144" s="3"/>
      <c r="AL2144" s="3"/>
      <c r="AM2144" s="3"/>
      <c r="AN2144" s="5" t="s">
        <v>51</v>
      </c>
      <c r="AO2144" s="1"/>
      <c r="AP2144" s="1"/>
      <c r="AQ2144" s="1"/>
    </row>
    <row r="2145" spans="1:43">
      <c r="A2145" s="1" t="s">
        <v>5731</v>
      </c>
      <c r="B2145" s="1" t="s">
        <v>5732</v>
      </c>
      <c r="C2145" s="3">
        <v>3.89041095890411</v>
      </c>
      <c r="D2145" s="4">
        <v>42817</v>
      </c>
      <c r="E2145" s="3">
        <v>2.1319535736</v>
      </c>
      <c r="F2145" s="5" t="s">
        <v>1342</v>
      </c>
      <c r="G2145" s="5">
        <v>902</v>
      </c>
      <c r="H2145" s="5" t="s">
        <v>93</v>
      </c>
      <c r="I2145" s="3">
        <v>0.723165678069402</v>
      </c>
      <c r="J2145" s="3">
        <v>90.55</v>
      </c>
      <c r="K2145" s="3">
        <v>0.486381322957199</v>
      </c>
      <c r="L2145" s="3">
        <v>85.2329038652131</v>
      </c>
      <c r="M2145" s="3">
        <v>-0.66511739722734</v>
      </c>
      <c r="N2145" s="3">
        <v>89.0718562874251</v>
      </c>
      <c r="O2145" s="3">
        <v>1.54829196362744</v>
      </c>
      <c r="P2145" s="3">
        <v>92.102615694165</v>
      </c>
      <c r="Q2145" s="3">
        <v>0.129240710823913</v>
      </c>
      <c r="R2145" s="3">
        <v>93.9628482972136</v>
      </c>
      <c r="S2145" s="3">
        <v>3.11096323407088</v>
      </c>
      <c r="T2145" s="3">
        <v>98.3589200635257</v>
      </c>
      <c r="U2145" s="3">
        <v>19.1121360622658</v>
      </c>
      <c r="V2145" s="3">
        <v>94.0753045404208</v>
      </c>
      <c r="W2145" s="3">
        <v>20.2094647013189</v>
      </c>
      <c r="X2145" s="3">
        <v>93.3208489388265</v>
      </c>
      <c r="Y2145" s="3"/>
      <c r="Z2145" s="3"/>
      <c r="AA2145" s="3">
        <v>0.0448072398934064</v>
      </c>
      <c r="AB2145" s="3">
        <v>0.165317039993989</v>
      </c>
      <c r="AC2145" s="3">
        <v>-3.99543378995432</v>
      </c>
      <c r="AD2145" s="3">
        <v>1.58074406248463</v>
      </c>
      <c r="AE2145" s="5">
        <v>2</v>
      </c>
      <c r="AF2145" s="3">
        <v>0.483569726311003</v>
      </c>
      <c r="AG2145" s="3">
        <v>4.10583647580736</v>
      </c>
      <c r="AH2145" s="3">
        <v>9.32930350463286</v>
      </c>
      <c r="AI2145" s="3">
        <v>6.21402552350392</v>
      </c>
      <c r="AJ2145" s="3"/>
      <c r="AK2145" s="3"/>
      <c r="AL2145" s="3"/>
      <c r="AM2145" s="3"/>
      <c r="AN2145" s="5" t="s">
        <v>51</v>
      </c>
      <c r="AO2145" s="1"/>
      <c r="AP2145" s="1"/>
      <c r="AQ2145" s="1"/>
    </row>
    <row r="2146" spans="1:43">
      <c r="A2146" s="1" t="s">
        <v>5733</v>
      </c>
      <c r="B2146" s="1" t="s">
        <v>5734</v>
      </c>
      <c r="C2146" s="3">
        <v>3.94520547945205</v>
      </c>
      <c r="D2146" s="4">
        <v>42797</v>
      </c>
      <c r="E2146" s="3">
        <v>0.323869473</v>
      </c>
      <c r="F2146" s="5" t="s">
        <v>5735</v>
      </c>
      <c r="G2146" s="5">
        <v>507</v>
      </c>
      <c r="H2146" s="5" t="s">
        <v>64</v>
      </c>
      <c r="I2146" s="3">
        <v>0.247647821391234</v>
      </c>
      <c r="J2146" s="3">
        <v>75.0728862973761</v>
      </c>
      <c r="K2146" s="3">
        <v>0.0444936523736901</v>
      </c>
      <c r="L2146" s="3">
        <v>21.4285714285714</v>
      </c>
      <c r="M2146" s="3">
        <v>0.191171135724136</v>
      </c>
      <c r="N2146" s="3">
        <v>67.0553935860058</v>
      </c>
      <c r="O2146" s="3">
        <v>0.504487305230189</v>
      </c>
      <c r="P2146" s="3">
        <v>92.2514619883041</v>
      </c>
      <c r="Q2146" s="3">
        <v>0.925497368708363</v>
      </c>
      <c r="R2146" s="3">
        <v>93.7869822485207</v>
      </c>
      <c r="S2146" s="3">
        <v>1.67179744284701</v>
      </c>
      <c r="T2146" s="3">
        <v>92.3538230884558</v>
      </c>
      <c r="U2146" s="3">
        <v>3.89101144650765</v>
      </c>
      <c r="V2146" s="3">
        <v>91.5123456790123</v>
      </c>
      <c r="W2146" s="3">
        <v>7.21632500231622</v>
      </c>
      <c r="X2146" s="3">
        <v>87.1913580246914</v>
      </c>
      <c r="Y2146" s="3"/>
      <c r="Z2146" s="3"/>
      <c r="AA2146" s="3">
        <v>-0.620110861493017</v>
      </c>
      <c r="AB2146" s="3">
        <v>0.781447498194428</v>
      </c>
      <c r="AC2146" s="3">
        <v>0</v>
      </c>
      <c r="AD2146" s="3"/>
      <c r="AE2146" s="5"/>
      <c r="AF2146" s="3">
        <v>0.192052075888825</v>
      </c>
      <c r="AG2146" s="3">
        <v>1.25184376003467</v>
      </c>
      <c r="AH2146" s="3">
        <v>1.42891783580426</v>
      </c>
      <c r="AI2146" s="3">
        <v>1.79791674047276</v>
      </c>
      <c r="AJ2146" s="3"/>
      <c r="AK2146" s="3"/>
      <c r="AL2146" s="3"/>
      <c r="AM2146" s="3"/>
      <c r="AN2146" s="5" t="s">
        <v>206</v>
      </c>
      <c r="AO2146" s="1"/>
      <c r="AP2146" s="1"/>
      <c r="AQ2146" s="1"/>
    </row>
    <row r="2147" spans="1:43">
      <c r="A2147" s="1" t="s">
        <v>5736</v>
      </c>
      <c r="B2147" s="1" t="s">
        <v>5737</v>
      </c>
      <c r="C2147" s="3">
        <v>3.85205479452055</v>
      </c>
      <c r="D2147" s="4">
        <v>42831</v>
      </c>
      <c r="E2147" s="3">
        <v>6.5598198141</v>
      </c>
      <c r="F2147" s="5" t="s">
        <v>5738</v>
      </c>
      <c r="G2147" s="5">
        <v>1288</v>
      </c>
      <c r="H2147" s="5" t="s">
        <v>191</v>
      </c>
      <c r="I2147" s="3">
        <v>6.7331549501338</v>
      </c>
      <c r="J2147" s="3">
        <v>74.3218806509946</v>
      </c>
      <c r="K2147" s="3">
        <v>-2.00553868143647</v>
      </c>
      <c r="L2147" s="3">
        <v>98.8013698630137</v>
      </c>
      <c r="M2147" s="3">
        <v>3.99601820250286</v>
      </c>
      <c r="N2147" s="3">
        <v>63.7837837837838</v>
      </c>
      <c r="O2147" s="3">
        <v>14.3788123664043</v>
      </c>
      <c r="P2147" s="3">
        <v>66.0952380952381</v>
      </c>
      <c r="Q2147" s="3">
        <v>22.9144489887389</v>
      </c>
      <c r="R2147" s="3">
        <v>47.5890985324948</v>
      </c>
      <c r="S2147" s="3">
        <v>67.9219288174512</v>
      </c>
      <c r="T2147" s="3">
        <v>48.2843137254902</v>
      </c>
      <c r="U2147" s="3">
        <v>125.17705018988</v>
      </c>
      <c r="V2147" s="3">
        <v>63.3431085043988</v>
      </c>
      <c r="W2147" s="3">
        <v>93.6021884927639</v>
      </c>
      <c r="X2147" s="3">
        <v>63.2508833922262</v>
      </c>
      <c r="Y2147" s="3"/>
      <c r="Z2147" s="3"/>
      <c r="AA2147" s="3">
        <v>0.261142542014747</v>
      </c>
      <c r="AB2147" s="3">
        <v>0.220186344000348</v>
      </c>
      <c r="AC2147" s="3">
        <v>-27.1705333652236</v>
      </c>
      <c r="AD2147" s="3">
        <v>0.904805030725894</v>
      </c>
      <c r="AE2147" s="5">
        <v>5</v>
      </c>
      <c r="AF2147" s="3">
        <v>1.82540497543595</v>
      </c>
      <c r="AG2147" s="3">
        <v>82.7321652888058</v>
      </c>
      <c r="AH2147" s="3">
        <v>54.9718332550877</v>
      </c>
      <c r="AI2147" s="3">
        <v>22.9753560132061</v>
      </c>
      <c r="AJ2147" s="3"/>
      <c r="AK2147" s="3"/>
      <c r="AL2147" s="3"/>
      <c r="AM2147" s="3">
        <v>10</v>
      </c>
      <c r="AN2147" s="5" t="s">
        <v>51</v>
      </c>
      <c r="AO2147" s="1"/>
      <c r="AP2147" s="1"/>
      <c r="AQ2147" s="1"/>
    </row>
    <row r="2148" spans="1:43">
      <c r="A2148" s="1" t="s">
        <v>5739</v>
      </c>
      <c r="B2148" s="1" t="s">
        <v>5740</v>
      </c>
      <c r="C2148" s="3">
        <v>3.93150684931507</v>
      </c>
      <c r="D2148" s="4">
        <v>42802</v>
      </c>
      <c r="E2148" s="3">
        <v>6.6584492443</v>
      </c>
      <c r="F2148" s="5" t="s">
        <v>5741</v>
      </c>
      <c r="G2148" s="5">
        <v>1436</v>
      </c>
      <c r="H2148" s="5" t="s">
        <v>226</v>
      </c>
      <c r="I2148" s="3">
        <v>1.66681135515236</v>
      </c>
      <c r="J2148" s="3">
        <v>59.8862019914651</v>
      </c>
      <c r="K2148" s="3">
        <v>0.3685293109359</v>
      </c>
      <c r="L2148" s="3">
        <v>62.6984126984127</v>
      </c>
      <c r="M2148" s="3">
        <v>0.291170677400028</v>
      </c>
      <c r="N2148" s="3">
        <v>65.3032440056417</v>
      </c>
      <c r="O2148" s="3">
        <v>4.1618039141433</v>
      </c>
      <c r="P2148" s="3">
        <v>49.3710691823899</v>
      </c>
      <c r="Q2148" s="3">
        <v>8.01014642328654</v>
      </c>
      <c r="R2148" s="3">
        <v>35.4014598540146</v>
      </c>
      <c r="S2148" s="3">
        <v>22.7948260579843</v>
      </c>
      <c r="T2148" s="3">
        <v>18.8829787234043</v>
      </c>
      <c r="U2148" s="3">
        <v>35.1914830109111</v>
      </c>
      <c r="V2148" s="3">
        <v>28.4722222222222</v>
      </c>
      <c r="W2148" s="3">
        <v>40.5850131842939</v>
      </c>
      <c r="X2148" s="3">
        <v>18.8284518828452</v>
      </c>
      <c r="Y2148" s="3"/>
      <c r="Z2148" s="3"/>
      <c r="AA2148" s="3">
        <v>0.437167319563751</v>
      </c>
      <c r="AB2148" s="3">
        <v>0.556498014431226</v>
      </c>
      <c r="AC2148" s="3">
        <v>-4.32551319648094</v>
      </c>
      <c r="AD2148" s="3">
        <v>2.77454020834105</v>
      </c>
      <c r="AE2148" s="5">
        <v>2</v>
      </c>
      <c r="AF2148" s="3">
        <v>0.921885360991726</v>
      </c>
      <c r="AG2148" s="3">
        <v>20.2300607095411</v>
      </c>
      <c r="AH2148" s="3">
        <v>16.0554891513641</v>
      </c>
      <c r="AI2148" s="3">
        <v>10.8529208611527</v>
      </c>
      <c r="AJ2148" s="3"/>
      <c r="AK2148" s="3"/>
      <c r="AL2148" s="3"/>
      <c r="AM2148" s="3"/>
      <c r="AN2148" s="5" t="s">
        <v>46</v>
      </c>
      <c r="AO2148" s="1"/>
      <c r="AP2148" s="1"/>
      <c r="AQ2148" s="1"/>
    </row>
    <row r="2149" spans="1:43">
      <c r="A2149" s="1" t="s">
        <v>5742</v>
      </c>
      <c r="B2149" s="1" t="s">
        <v>5743</v>
      </c>
      <c r="C2149" s="3">
        <v>3.98630136986301</v>
      </c>
      <c r="D2149" s="4">
        <v>42782</v>
      </c>
      <c r="E2149" s="3">
        <v>45.1302636165</v>
      </c>
      <c r="F2149" s="5" t="s">
        <v>5744</v>
      </c>
      <c r="G2149" s="5">
        <v>717</v>
      </c>
      <c r="H2149" s="5" t="s">
        <v>50</v>
      </c>
      <c r="I2149" s="3">
        <v>0.395569620253164</v>
      </c>
      <c r="J2149" s="3">
        <v>7.86065207682001</v>
      </c>
      <c r="K2149" s="3">
        <v>-0.0295420974889114</v>
      </c>
      <c r="L2149" s="3">
        <v>70.7835325365206</v>
      </c>
      <c r="M2149" s="3">
        <v>0.118343195266287</v>
      </c>
      <c r="N2149" s="3">
        <v>18.2546749777382</v>
      </c>
      <c r="O2149" s="3">
        <v>0.957337153282823</v>
      </c>
      <c r="P2149" s="3">
        <v>10.8725445408862</v>
      </c>
      <c r="Q2149" s="3">
        <v>1.3874836464313</v>
      </c>
      <c r="R2149" s="3">
        <v>19.4591984548527</v>
      </c>
      <c r="S2149" s="3">
        <v>2.65141572030706</v>
      </c>
      <c r="T2149" s="3">
        <v>19.8305084745763</v>
      </c>
      <c r="U2149" s="3">
        <v>7.27159962964679</v>
      </c>
      <c r="V2149" s="3">
        <v>25.3869969040248</v>
      </c>
      <c r="W2149" s="3">
        <v>14.0086092917159</v>
      </c>
      <c r="X2149" s="3">
        <v>44.9838187702265</v>
      </c>
      <c r="Y2149" s="3"/>
      <c r="Z2149" s="3"/>
      <c r="AA2149" s="3">
        <v>0.0922617037479176</v>
      </c>
      <c r="AB2149" s="3">
        <v>0.49230635877425</v>
      </c>
      <c r="AC2149" s="3">
        <v>-2.22201029944688</v>
      </c>
      <c r="AD2149" s="3">
        <v>2.00660606759203</v>
      </c>
      <c r="AE2149" s="5">
        <v>4</v>
      </c>
      <c r="AF2149" s="3">
        <v>0.367292697599416</v>
      </c>
      <c r="AG2149" s="3">
        <v>3.41633304093454</v>
      </c>
      <c r="AH2149" s="3">
        <v>3.61585770449313</v>
      </c>
      <c r="AI2149" s="3">
        <v>4.6489485980872</v>
      </c>
      <c r="AJ2149" s="3"/>
      <c r="AK2149" s="3"/>
      <c r="AL2149" s="3"/>
      <c r="AM2149" s="3">
        <v>1</v>
      </c>
      <c r="AN2149" s="5" t="s">
        <v>56</v>
      </c>
      <c r="AO2149" s="1"/>
      <c r="AP2149" s="1"/>
      <c r="AQ2149" s="1"/>
    </row>
    <row r="2150" spans="1:43">
      <c r="A2150" s="1" t="s">
        <v>5745</v>
      </c>
      <c r="B2150" s="1" t="s">
        <v>5746</v>
      </c>
      <c r="C2150" s="3">
        <v>3.91780821917808</v>
      </c>
      <c r="D2150" s="4">
        <v>42807</v>
      </c>
      <c r="E2150" s="3">
        <v>0.6246860123</v>
      </c>
      <c r="F2150" s="5" t="s">
        <v>5747</v>
      </c>
      <c r="G2150" s="5">
        <v>764</v>
      </c>
      <c r="H2150" s="5" t="s">
        <v>93</v>
      </c>
      <c r="I2150" s="3">
        <v>6.44858890862443</v>
      </c>
      <c r="J2150" s="3">
        <v>46.7</v>
      </c>
      <c r="K2150" s="3">
        <v>-0.635563947865325</v>
      </c>
      <c r="L2150" s="3">
        <v>97.9187314172448</v>
      </c>
      <c r="M2150" s="3">
        <v>2.45512394339445</v>
      </c>
      <c r="N2150" s="3">
        <v>48.4530938123753</v>
      </c>
      <c r="O2150" s="3">
        <v>21.0718294051627</v>
      </c>
      <c r="P2150" s="3">
        <v>20.7746478873239</v>
      </c>
      <c r="Q2150" s="3">
        <v>22.9064600660818</v>
      </c>
      <c r="R2150" s="3">
        <v>31.1661506707946</v>
      </c>
      <c r="S2150" s="3">
        <v>42.3716510492279</v>
      </c>
      <c r="T2150" s="3">
        <v>49.3912122816305</v>
      </c>
      <c r="U2150" s="3">
        <v>136.723721746763</v>
      </c>
      <c r="V2150" s="3">
        <v>25.5813953488372</v>
      </c>
      <c r="W2150" s="3">
        <v>173.586101952828</v>
      </c>
      <c r="X2150" s="3">
        <v>5.68039950062422</v>
      </c>
      <c r="Y2150" s="3"/>
      <c r="Z2150" s="3"/>
      <c r="AA2150" s="3">
        <v>0.160947900292664</v>
      </c>
      <c r="AB2150" s="3">
        <v>0.331472647732989</v>
      </c>
      <c r="AC2150" s="3">
        <v>-21.4541820960442</v>
      </c>
      <c r="AD2150" s="3">
        <v>1.85399409023373</v>
      </c>
      <c r="AE2150" s="5">
        <v>5</v>
      </c>
      <c r="AF2150" s="3">
        <v>2.7377159181984</v>
      </c>
      <c r="AG2150" s="3">
        <v>59.567611790123</v>
      </c>
      <c r="AH2150" s="3">
        <v>59.6701398958107</v>
      </c>
      <c r="AI2150" s="3">
        <v>34.14624510083</v>
      </c>
      <c r="AJ2150" s="3"/>
      <c r="AK2150" s="3"/>
      <c r="AL2150" s="3"/>
      <c r="AM2150" s="3"/>
      <c r="AN2150" s="5" t="s">
        <v>51</v>
      </c>
      <c r="AO2150" s="1"/>
      <c r="AP2150" s="1"/>
      <c r="AQ2150" s="1"/>
    </row>
    <row r="2151" spans="1:43">
      <c r="A2151" s="1" t="s">
        <v>5748</v>
      </c>
      <c r="B2151" s="1" t="s">
        <v>5749</v>
      </c>
      <c r="C2151" s="3">
        <v>3.89041095890411</v>
      </c>
      <c r="D2151" s="4">
        <v>42817</v>
      </c>
      <c r="E2151" s="3">
        <v>0.6422752535</v>
      </c>
      <c r="F2151" s="5" t="s">
        <v>671</v>
      </c>
      <c r="G2151" s="5">
        <v>1421</v>
      </c>
      <c r="H2151" s="5" t="s">
        <v>93</v>
      </c>
      <c r="I2151" s="3">
        <v>3.03768985561597</v>
      </c>
      <c r="J2151" s="3">
        <v>68.8</v>
      </c>
      <c r="K2151" s="3">
        <v>0.457038391224867</v>
      </c>
      <c r="L2151" s="3">
        <v>86.2239841427156</v>
      </c>
      <c r="M2151" s="3">
        <v>-0.446886889304901</v>
      </c>
      <c r="N2151" s="3">
        <v>88.3233532934132</v>
      </c>
      <c r="O2151" s="3">
        <v>6.21778350515464</v>
      </c>
      <c r="P2151" s="3">
        <v>65.1408450704225</v>
      </c>
      <c r="Q2151" s="3">
        <v>8.22610294117647</v>
      </c>
      <c r="R2151" s="3">
        <v>68.7306501547988</v>
      </c>
      <c r="S2151" s="3">
        <v>26.7881864328565</v>
      </c>
      <c r="T2151" s="3">
        <v>65.643197458973</v>
      </c>
      <c r="U2151" s="3">
        <v>65.9452385745923</v>
      </c>
      <c r="V2151" s="3">
        <v>56.6998892580288</v>
      </c>
      <c r="W2151" s="3">
        <v>63.1370608609599</v>
      </c>
      <c r="X2151" s="3">
        <v>49.438202247191</v>
      </c>
      <c r="Y2151" s="3"/>
      <c r="Z2151" s="3"/>
      <c r="AA2151" s="3">
        <v>0.202879003000144</v>
      </c>
      <c r="AB2151" s="3">
        <v>0.2284433364139</v>
      </c>
      <c r="AC2151" s="3">
        <v>-16.3645083932854</v>
      </c>
      <c r="AD2151" s="3">
        <v>1.08070224741366</v>
      </c>
      <c r="AE2151" s="5">
        <v>3</v>
      </c>
      <c r="AF2151" s="3">
        <v>1.40349157223208</v>
      </c>
      <c r="AG2151" s="3">
        <v>22.7811609553009</v>
      </c>
      <c r="AH2151" s="3">
        <v>34.2475212480927</v>
      </c>
      <c r="AI2151" s="3">
        <v>17.3289872550084</v>
      </c>
      <c r="AJ2151" s="3"/>
      <c r="AK2151" s="3"/>
      <c r="AL2151" s="3"/>
      <c r="AM2151" s="3"/>
      <c r="AN2151" s="5" t="s">
        <v>51</v>
      </c>
      <c r="AO2151" s="1"/>
      <c r="AP2151" s="1"/>
      <c r="AQ2151" s="1"/>
    </row>
    <row r="2152" spans="1:43">
      <c r="A2152" s="1" t="s">
        <v>5750</v>
      </c>
      <c r="B2152" s="1" t="s">
        <v>5751</v>
      </c>
      <c r="C2152" s="3">
        <v>3.89041095890411</v>
      </c>
      <c r="D2152" s="4">
        <v>42817</v>
      </c>
      <c r="E2152" s="3">
        <v>7.169447773</v>
      </c>
      <c r="F2152" s="5" t="s">
        <v>1435</v>
      </c>
      <c r="G2152" s="5">
        <v>521</v>
      </c>
      <c r="H2152" s="5" t="s">
        <v>45</v>
      </c>
      <c r="I2152" s="3">
        <v>-0.391006842619736</v>
      </c>
      <c r="J2152" s="3">
        <v>82.0063694267516</v>
      </c>
      <c r="K2152" s="3">
        <v>0.394088669950749</v>
      </c>
      <c r="L2152" s="3">
        <v>54.5031055900621</v>
      </c>
      <c r="M2152" s="3">
        <v>-0.195886385896166</v>
      </c>
      <c r="N2152" s="3">
        <v>56.984126984127</v>
      </c>
      <c r="O2152" s="3">
        <v>-0.195886385896166</v>
      </c>
      <c r="P2152" s="3">
        <v>82.1192052980132</v>
      </c>
      <c r="Q2152" s="3">
        <v>0.394088669950749</v>
      </c>
      <c r="R2152" s="3">
        <v>75.3424657534247</v>
      </c>
      <c r="S2152" s="3">
        <v>1.83269665240977</v>
      </c>
      <c r="T2152" s="3">
        <v>85.8757062146893</v>
      </c>
      <c r="U2152" s="3">
        <v>7.73604138588281</v>
      </c>
      <c r="V2152" s="3">
        <v>88.3227176220807</v>
      </c>
      <c r="W2152" s="3">
        <v>11.7073609733465</v>
      </c>
      <c r="X2152" s="3">
        <v>86.2559241706161</v>
      </c>
      <c r="Y2152" s="3"/>
      <c r="Z2152" s="3"/>
      <c r="AA2152" s="3">
        <v>-0.00497907069029749</v>
      </c>
      <c r="AB2152" s="3">
        <v>0.148153246105973</v>
      </c>
      <c r="AC2152" s="3">
        <v>-3.64145658263306</v>
      </c>
      <c r="AD2152" s="3">
        <v>1.03045969808424</v>
      </c>
      <c r="AE2152" s="5">
        <v>2</v>
      </c>
      <c r="AF2152" s="3">
        <v>0.265877458765079</v>
      </c>
      <c r="AG2152" s="3">
        <v>2.0353882235842</v>
      </c>
      <c r="AH2152" s="3">
        <v>4.18011459275445</v>
      </c>
      <c r="AI2152" s="3">
        <v>2.86779355440228</v>
      </c>
      <c r="AJ2152" s="3"/>
      <c r="AK2152" s="3"/>
      <c r="AL2152" s="3"/>
      <c r="AM2152" s="3"/>
      <c r="AN2152" s="5" t="s">
        <v>46</v>
      </c>
      <c r="AO2152" s="1"/>
      <c r="AP2152" s="1"/>
      <c r="AQ2152" s="1"/>
    </row>
    <row r="2153" spans="1:43">
      <c r="A2153" s="1" t="s">
        <v>5752</v>
      </c>
      <c r="B2153" s="1" t="s">
        <v>5753</v>
      </c>
      <c r="C2153" s="3">
        <v>3.75342465753425</v>
      </c>
      <c r="D2153" s="4">
        <v>42867</v>
      </c>
      <c r="E2153" s="3">
        <v>0.5459027156</v>
      </c>
      <c r="F2153" s="5" t="s">
        <v>1905</v>
      </c>
      <c r="G2153" s="5">
        <v>1371</v>
      </c>
      <c r="H2153" s="5" t="s">
        <v>93</v>
      </c>
      <c r="I2153" s="3">
        <v>14.1700893935733</v>
      </c>
      <c r="J2153" s="3">
        <v>12.35</v>
      </c>
      <c r="K2153" s="3">
        <v>4.51755598562345</v>
      </c>
      <c r="L2153" s="3">
        <v>7.48265609514371</v>
      </c>
      <c r="M2153" s="3">
        <v>8.15976195925841</v>
      </c>
      <c r="N2153" s="3">
        <v>10.8782435129741</v>
      </c>
      <c r="O2153" s="3">
        <v>24.2653342975478</v>
      </c>
      <c r="P2153" s="3">
        <v>13.3802816901408</v>
      </c>
      <c r="Q2153" s="3">
        <v>26.282736504543</v>
      </c>
      <c r="R2153" s="3">
        <v>24.9742002063983</v>
      </c>
      <c r="S2153" s="3">
        <v>58.3877995642702</v>
      </c>
      <c r="T2153" s="3">
        <v>33.1921651667549</v>
      </c>
      <c r="U2153" s="3">
        <v>95.5918874172185</v>
      </c>
      <c r="V2153" s="3">
        <v>42.6356589147287</v>
      </c>
      <c r="W2153" s="3">
        <v>78.6072002267788</v>
      </c>
      <c r="X2153" s="3">
        <v>41.1985018726592</v>
      </c>
      <c r="Y2153" s="3"/>
      <c r="Z2153" s="3"/>
      <c r="AA2153" s="3">
        <v>0.25059948573333</v>
      </c>
      <c r="AB2153" s="3">
        <v>0.259561423981314</v>
      </c>
      <c r="AC2153" s="3">
        <v>-16.8952570684239</v>
      </c>
      <c r="AD2153" s="3">
        <v>1.25992259156889</v>
      </c>
      <c r="AE2153" s="5">
        <v>7</v>
      </c>
      <c r="AF2153" s="3">
        <v>1.48273045602492</v>
      </c>
      <c r="AG2153" s="3">
        <v>60.0938183357598</v>
      </c>
      <c r="AH2153" s="3">
        <v>38.7183874508822</v>
      </c>
      <c r="AI2153" s="3">
        <v>20.0669451630209</v>
      </c>
      <c r="AJ2153" s="3"/>
      <c r="AK2153" s="3"/>
      <c r="AL2153" s="3"/>
      <c r="AM2153" s="3"/>
      <c r="AN2153" s="5" t="s">
        <v>51</v>
      </c>
      <c r="AO2153" s="1"/>
      <c r="AP2153" s="1"/>
      <c r="AQ2153" s="1"/>
    </row>
    <row r="2154" spans="1:43">
      <c r="A2154" s="1" t="s">
        <v>5754</v>
      </c>
      <c r="B2154" s="1" t="s">
        <v>5755</v>
      </c>
      <c r="C2154" s="3">
        <v>3.95068493150685</v>
      </c>
      <c r="D2154" s="4">
        <v>42795</v>
      </c>
      <c r="E2154" s="3">
        <v>0.6699949</v>
      </c>
      <c r="F2154" s="5" t="s">
        <v>1905</v>
      </c>
      <c r="G2154" s="5">
        <v>1443</v>
      </c>
      <c r="H2154" s="5" t="s">
        <v>93</v>
      </c>
      <c r="I2154" s="3">
        <v>1.2680327115685</v>
      </c>
      <c r="J2154" s="3">
        <v>86.55</v>
      </c>
      <c r="K2154" s="3">
        <v>0.109001725860668</v>
      </c>
      <c r="L2154" s="3">
        <v>92.3191278493558</v>
      </c>
      <c r="M2154" s="3">
        <v>-0.0725360413455356</v>
      </c>
      <c r="N2154" s="3">
        <v>86.0279441117764</v>
      </c>
      <c r="O2154" s="3">
        <v>2.82701996641164</v>
      </c>
      <c r="P2154" s="3">
        <v>87.4245472837022</v>
      </c>
      <c r="Q2154" s="3">
        <v>5.82869214518917</v>
      </c>
      <c r="R2154" s="3">
        <v>82.0433436532508</v>
      </c>
      <c r="S2154" s="3">
        <v>4.46445497630333</v>
      </c>
      <c r="T2154" s="3">
        <v>97.6707252514558</v>
      </c>
      <c r="U2154" s="3">
        <v>13.0474920504667</v>
      </c>
      <c r="V2154" s="3">
        <v>97.7851605758583</v>
      </c>
      <c r="W2154" s="3">
        <v>6.27772420443589</v>
      </c>
      <c r="X2154" s="3">
        <v>98.7515605493134</v>
      </c>
      <c r="Y2154" s="3"/>
      <c r="Z2154" s="3"/>
      <c r="AA2154" s="3">
        <v>0.0682946644592268</v>
      </c>
      <c r="AB2154" s="3">
        <v>0.0173436998775314</v>
      </c>
      <c r="AC2154" s="3">
        <v>-7.66673000190006</v>
      </c>
      <c r="AD2154" s="3">
        <v>0.2669294738556</v>
      </c>
      <c r="AE2154" s="5">
        <v>3</v>
      </c>
      <c r="AF2154" s="3">
        <v>0.143095171961942</v>
      </c>
      <c r="AG2154" s="3">
        <v>1.53517658193181</v>
      </c>
      <c r="AH2154" s="3">
        <v>6.02064843108265</v>
      </c>
      <c r="AI2154" s="3">
        <v>2.24184242732073</v>
      </c>
      <c r="AJ2154" s="3"/>
      <c r="AK2154" s="3"/>
      <c r="AL2154" s="3"/>
      <c r="AM2154" s="3"/>
      <c r="AN2154" s="5" t="s">
        <v>51</v>
      </c>
      <c r="AO2154" s="1"/>
      <c r="AP2154" s="1"/>
      <c r="AQ2154" s="1"/>
    </row>
    <row r="2155" spans="1:43">
      <c r="A2155" s="1" t="s">
        <v>5756</v>
      </c>
      <c r="B2155" s="1" t="s">
        <v>5757</v>
      </c>
      <c r="C2155" s="3">
        <v>4.0027397260274</v>
      </c>
      <c r="D2155" s="4">
        <v>42776</v>
      </c>
      <c r="E2155" s="3">
        <v>2.0279934733</v>
      </c>
      <c r="F2155" s="5" t="s">
        <v>3545</v>
      </c>
      <c r="G2155" s="5">
        <v>1462</v>
      </c>
      <c r="H2155" s="5" t="s">
        <v>50</v>
      </c>
      <c r="I2155" s="3">
        <v>0.362699245967374</v>
      </c>
      <c r="J2155" s="3">
        <v>10.3171058508263</v>
      </c>
      <c r="K2155" s="3">
        <v>0.00951112801980863</v>
      </c>
      <c r="L2155" s="3">
        <v>41.9654714475432</v>
      </c>
      <c r="M2155" s="3">
        <v>0.181021341463413</v>
      </c>
      <c r="N2155" s="3">
        <v>12.7337488869101</v>
      </c>
      <c r="O2155" s="3">
        <v>0.455695403533491</v>
      </c>
      <c r="P2155" s="3">
        <v>70.8085883965281</v>
      </c>
      <c r="Q2155" s="3">
        <v>1.1349462679214</v>
      </c>
      <c r="R2155" s="3">
        <v>48.8169966199903</v>
      </c>
      <c r="S2155" s="3">
        <v>1.65511131118037</v>
      </c>
      <c r="T2155" s="3">
        <v>61.638418079096</v>
      </c>
      <c r="U2155" s="3">
        <v>5.03139608617686</v>
      </c>
      <c r="V2155" s="3">
        <v>79.1795665634675</v>
      </c>
      <c r="W2155" s="3">
        <v>10.5273469099393</v>
      </c>
      <c r="X2155" s="3">
        <v>82.9557713052859</v>
      </c>
      <c r="Y2155" s="3"/>
      <c r="Z2155" s="3"/>
      <c r="AA2155" s="3">
        <v>0.0183585636369962</v>
      </c>
      <c r="AB2155" s="3">
        <v>0.330256340816089</v>
      </c>
      <c r="AC2155" s="3">
        <v>-1.7823215416629</v>
      </c>
      <c r="AD2155" s="3">
        <v>1.90000517851384</v>
      </c>
      <c r="AE2155" s="5">
        <v>3</v>
      </c>
      <c r="AF2155" s="3">
        <v>0.275280072755575</v>
      </c>
      <c r="AG2155" s="3">
        <v>2.03994477420175</v>
      </c>
      <c r="AH2155" s="3">
        <v>2.61352143958899</v>
      </c>
      <c r="AI2155" s="3">
        <v>3.62748517073101</v>
      </c>
      <c r="AJ2155" s="3"/>
      <c r="AK2155" s="3"/>
      <c r="AL2155" s="3"/>
      <c r="AM2155" s="3">
        <v>100</v>
      </c>
      <c r="AN2155" s="5" t="s">
        <v>56</v>
      </c>
      <c r="AO2155" s="1"/>
      <c r="AP2155" s="1"/>
      <c r="AQ2155" s="1"/>
    </row>
    <row r="2156" spans="1:43">
      <c r="A2156" s="1" t="s">
        <v>5758</v>
      </c>
      <c r="B2156" s="1" t="s">
        <v>5759</v>
      </c>
      <c r="C2156" s="3">
        <v>3.91232876712329</v>
      </c>
      <c r="D2156" s="4">
        <v>42809</v>
      </c>
      <c r="E2156" s="3">
        <v>57.8169012304</v>
      </c>
      <c r="F2156" s="5" t="s">
        <v>4811</v>
      </c>
      <c r="G2156" s="5">
        <v>1095</v>
      </c>
      <c r="H2156" s="5" t="s">
        <v>64</v>
      </c>
      <c r="I2156" s="3">
        <v>0.27947461639446</v>
      </c>
      <c r="J2156" s="3">
        <v>35.5685131195335</v>
      </c>
      <c r="K2156" s="3">
        <v>0.0304806112641504</v>
      </c>
      <c r="L2156" s="3">
        <v>94.1690962099125</v>
      </c>
      <c r="M2156" s="3">
        <v>0.229606327909691</v>
      </c>
      <c r="N2156" s="3">
        <v>7.5801749271137</v>
      </c>
      <c r="O2156" s="3">
        <v>0.583560150256185</v>
      </c>
      <c r="P2156" s="3">
        <v>70.1754385964912</v>
      </c>
      <c r="Q2156" s="3">
        <v>1.10230573427727</v>
      </c>
      <c r="R2156" s="3">
        <v>61.2426035502959</v>
      </c>
      <c r="S2156" s="3">
        <v>1.99884539243807</v>
      </c>
      <c r="T2156" s="3">
        <v>62.5187406296852</v>
      </c>
      <c r="U2156" s="3">
        <v>4.47542109060079</v>
      </c>
      <c r="V2156" s="3">
        <v>64.5061728395062</v>
      </c>
      <c r="W2156" s="3">
        <v>7.99930807162549</v>
      </c>
      <c r="X2156" s="3">
        <v>62.6543209876543</v>
      </c>
      <c r="Y2156" s="3"/>
      <c r="Z2156" s="3"/>
      <c r="AA2156" s="3">
        <v>0.0664172324739609</v>
      </c>
      <c r="AB2156" s="3">
        <v>1.71271302026248</v>
      </c>
      <c r="AC2156" s="3">
        <v>0</v>
      </c>
      <c r="AD2156" s="3"/>
      <c r="AE2156" s="5"/>
      <c r="AF2156" s="3">
        <v>0.213143592795633</v>
      </c>
      <c r="AG2156" s="3">
        <v>1.5996047643879</v>
      </c>
      <c r="AH2156" s="3">
        <v>1.69411695217789</v>
      </c>
      <c r="AI2156" s="3">
        <v>2.02987841105666</v>
      </c>
      <c r="AJ2156" s="3"/>
      <c r="AK2156" s="3"/>
      <c r="AL2156" s="3"/>
      <c r="AM2156" s="3">
        <v>500</v>
      </c>
      <c r="AN2156" s="5" t="s">
        <v>56</v>
      </c>
      <c r="AO2156" s="1"/>
      <c r="AP2156" s="1"/>
      <c r="AQ2156" s="1"/>
    </row>
    <row r="2157" spans="1:43">
      <c r="A2157" s="1" t="s">
        <v>5760</v>
      </c>
      <c r="B2157" s="1" t="s">
        <v>5761</v>
      </c>
      <c r="C2157" s="3">
        <v>3.86575342465753</v>
      </c>
      <c r="D2157" s="4">
        <v>42826</v>
      </c>
      <c r="E2157" s="3">
        <v>0.9504967368</v>
      </c>
      <c r="F2157" s="5" t="s">
        <v>5762</v>
      </c>
      <c r="G2157" s="5">
        <v>146</v>
      </c>
      <c r="H2157" s="5" t="s">
        <v>55</v>
      </c>
      <c r="I2157" s="3">
        <v>10.2618542108988</v>
      </c>
      <c r="J2157" s="3">
        <v>50.3327283726558</v>
      </c>
      <c r="K2157" s="3">
        <v>1.44329896907216</v>
      </c>
      <c r="L2157" s="3">
        <v>71.3559322033898</v>
      </c>
      <c r="M2157" s="3">
        <v>5.3592561284869</v>
      </c>
      <c r="N2157" s="3">
        <v>47.935368043088</v>
      </c>
      <c r="O2157" s="3">
        <v>20.1851375674981</v>
      </c>
      <c r="P2157" s="3">
        <v>43.6423841059603</v>
      </c>
      <c r="Q2157" s="3">
        <v>30.0591304347826</v>
      </c>
      <c r="R2157" s="3">
        <v>31.5548780487805</v>
      </c>
      <c r="S2157" s="3">
        <v>67.6169983862292</v>
      </c>
      <c r="T2157" s="3">
        <v>46.38671875</v>
      </c>
      <c r="U2157" s="3">
        <v>125.30730296457</v>
      </c>
      <c r="V2157" s="3">
        <v>60.7046070460705</v>
      </c>
      <c r="W2157" s="3">
        <v>85.7895259862864</v>
      </c>
      <c r="X2157" s="3">
        <v>67.2787979966611</v>
      </c>
      <c r="Y2157" s="3"/>
      <c r="Z2157" s="3"/>
      <c r="AA2157" s="3">
        <v>0.288373990076994</v>
      </c>
      <c r="AB2157" s="3">
        <v>0.22698006081554</v>
      </c>
      <c r="AC2157" s="3">
        <v>-27.2089633813081</v>
      </c>
      <c r="AD2157" s="3">
        <v>0.841201465484802</v>
      </c>
      <c r="AE2157" s="5">
        <v>7</v>
      </c>
      <c r="AF2157" s="3">
        <v>1.62879474883846</v>
      </c>
      <c r="AG2157" s="3">
        <v>64.1402998606363</v>
      </c>
      <c r="AH2157" s="3">
        <v>50.6453155257907</v>
      </c>
      <c r="AI2157" s="3">
        <v>21.0385712866134</v>
      </c>
      <c r="AJ2157" s="3"/>
      <c r="AK2157" s="3"/>
      <c r="AL2157" s="3"/>
      <c r="AM2157" s="3"/>
      <c r="AN2157" s="5" t="s">
        <v>51</v>
      </c>
      <c r="AO2157" s="1"/>
      <c r="AP2157" s="1"/>
      <c r="AQ2157" s="1"/>
    </row>
    <row r="2158" spans="1:43">
      <c r="A2158" s="1" t="s">
        <v>5763</v>
      </c>
      <c r="B2158" s="1" t="s">
        <v>5764</v>
      </c>
      <c r="C2158" s="3">
        <v>3.98630136986301</v>
      </c>
      <c r="D2158" s="4">
        <v>42782</v>
      </c>
      <c r="E2158" s="3">
        <v>60.7251875935</v>
      </c>
      <c r="F2158" s="5" t="s">
        <v>3329</v>
      </c>
      <c r="G2158" s="5">
        <v>219</v>
      </c>
      <c r="H2158" s="5" t="s">
        <v>50</v>
      </c>
      <c r="I2158" s="3">
        <v>0.253807106598974</v>
      </c>
      <c r="J2158" s="3">
        <v>27.6462706565431</v>
      </c>
      <c r="K2158" s="3">
        <v>-0.0292027645283977</v>
      </c>
      <c r="L2158" s="3">
        <v>69.9867197875166</v>
      </c>
      <c r="M2158" s="3">
        <v>-0.0583884780070328</v>
      </c>
      <c r="N2158" s="3">
        <v>46.6607301869991</v>
      </c>
      <c r="O2158" s="3">
        <v>0.953504374324172</v>
      </c>
      <c r="P2158" s="3">
        <v>11.1466423024212</v>
      </c>
      <c r="Q2158" s="3">
        <v>1.42208176970175</v>
      </c>
      <c r="R2158" s="3">
        <v>17.4311926605505</v>
      </c>
      <c r="S2158" s="3">
        <v>2.47729336682655</v>
      </c>
      <c r="T2158" s="3">
        <v>24.2372881355932</v>
      </c>
      <c r="U2158" s="3">
        <v>7.2698217204535</v>
      </c>
      <c r="V2158" s="3">
        <v>25.4643962848297</v>
      </c>
      <c r="W2158" s="3">
        <v>14.7861237453351</v>
      </c>
      <c r="X2158" s="3">
        <v>34.5199568500539</v>
      </c>
      <c r="Y2158" s="3"/>
      <c r="Z2158" s="3"/>
      <c r="AA2158" s="3">
        <v>0.109937662291265</v>
      </c>
      <c r="AB2158" s="3">
        <v>0.761459324085989</v>
      </c>
      <c r="AC2158" s="3">
        <v>-1.2514678736771</v>
      </c>
      <c r="AD2158" s="3">
        <v>3.7517472607154</v>
      </c>
      <c r="AE2158" s="5">
        <v>4</v>
      </c>
      <c r="AF2158" s="3">
        <v>0.384359626967006</v>
      </c>
      <c r="AG2158" s="3">
        <v>2.95957463145038</v>
      </c>
      <c r="AH2158" s="3">
        <v>3.7853304002174</v>
      </c>
      <c r="AI2158" s="3">
        <v>4.87755203237088</v>
      </c>
      <c r="AJ2158" s="3"/>
      <c r="AK2158" s="3"/>
      <c r="AL2158" s="3"/>
      <c r="AM2158" s="3"/>
      <c r="AN2158" s="5" t="s">
        <v>51</v>
      </c>
      <c r="AO2158" s="1"/>
      <c r="AP2158" s="1"/>
      <c r="AQ2158" s="1"/>
    </row>
    <row r="2159" spans="1:43">
      <c r="A2159" s="1" t="s">
        <v>5765</v>
      </c>
      <c r="B2159" s="1" t="s">
        <v>5766</v>
      </c>
      <c r="C2159" s="3">
        <v>3.95616438356164</v>
      </c>
      <c r="D2159" s="4">
        <v>42793</v>
      </c>
      <c r="E2159" s="3">
        <v>2.1611668847</v>
      </c>
      <c r="F2159" s="5" t="s">
        <v>5767</v>
      </c>
      <c r="G2159" s="5">
        <v>1445</v>
      </c>
      <c r="H2159" s="5" t="s">
        <v>93</v>
      </c>
      <c r="I2159" s="3">
        <v>6.67200427008273</v>
      </c>
      <c r="J2159" s="3">
        <v>45.05</v>
      </c>
      <c r="K2159" s="3">
        <v>2.13103025347505</v>
      </c>
      <c r="L2159" s="3">
        <v>42.0218037661051</v>
      </c>
      <c r="M2159" s="3">
        <v>3.14306358381503</v>
      </c>
      <c r="N2159" s="3">
        <v>41.3672654690619</v>
      </c>
      <c r="O2159" s="3">
        <v>12.0235426008969</v>
      </c>
      <c r="P2159" s="3">
        <v>45.2213279678068</v>
      </c>
      <c r="Q2159" s="3">
        <v>21.0551820219274</v>
      </c>
      <c r="R2159" s="3">
        <v>34.7265221878225</v>
      </c>
      <c r="S2159" s="3">
        <v>51.2640024220406</v>
      </c>
      <c r="T2159" s="3">
        <v>41.132874536792</v>
      </c>
      <c r="U2159" s="3">
        <v>97.1879625061667</v>
      </c>
      <c r="V2159" s="3">
        <v>41.8050941306755</v>
      </c>
      <c r="W2159" s="3">
        <v>83.029581463504</v>
      </c>
      <c r="X2159" s="3">
        <v>39.0137328339576</v>
      </c>
      <c r="Y2159" s="3"/>
      <c r="Z2159" s="3"/>
      <c r="AA2159" s="3">
        <v>0.430093309497603</v>
      </c>
      <c r="AB2159" s="3">
        <v>0.325608657599979</v>
      </c>
      <c r="AC2159" s="3">
        <v>-17.0247933884298</v>
      </c>
      <c r="AD2159" s="3">
        <v>1.30854940007797</v>
      </c>
      <c r="AE2159" s="5">
        <v>2</v>
      </c>
      <c r="AF2159" s="3">
        <v>1.6067504637466</v>
      </c>
      <c r="AG2159" s="3">
        <v>43.5446425670666</v>
      </c>
      <c r="AH2159" s="3">
        <v>42.2507513396986</v>
      </c>
      <c r="AI2159" s="3">
        <v>21.1781914409265</v>
      </c>
      <c r="AJ2159" s="3"/>
      <c r="AK2159" s="3"/>
      <c r="AL2159" s="3"/>
      <c r="AM2159" s="3"/>
      <c r="AN2159" s="5" t="s">
        <v>46</v>
      </c>
      <c r="AO2159" s="1"/>
      <c r="AP2159" s="1"/>
      <c r="AQ2159" s="1"/>
    </row>
    <row r="2160" spans="1:43">
      <c r="A2160" s="1" t="s">
        <v>5768</v>
      </c>
      <c r="B2160" s="1" t="s">
        <v>5769</v>
      </c>
      <c r="C2160" s="3">
        <v>3.66027397260274</v>
      </c>
      <c r="D2160" s="4">
        <v>42901</v>
      </c>
      <c r="E2160" s="3">
        <v>20.2364652831</v>
      </c>
      <c r="F2160" s="5" t="s">
        <v>4080</v>
      </c>
      <c r="G2160" s="5">
        <v>1337</v>
      </c>
      <c r="H2160" s="5" t="s">
        <v>226</v>
      </c>
      <c r="I2160" s="3">
        <v>3.11959604343916</v>
      </c>
      <c r="J2160" s="3">
        <v>28.4495021337127</v>
      </c>
      <c r="K2160" s="3">
        <v>0.982185192711506</v>
      </c>
      <c r="L2160" s="3">
        <v>24.3386243386243</v>
      </c>
      <c r="M2160" s="3">
        <v>1.68474183207148</v>
      </c>
      <c r="N2160" s="3">
        <v>24.1184767277856</v>
      </c>
      <c r="O2160" s="3">
        <v>5.38668174749044</v>
      </c>
      <c r="P2160" s="3">
        <v>30.188679245283</v>
      </c>
      <c r="Q2160" s="3">
        <v>10.5032984952932</v>
      </c>
      <c r="R2160" s="3">
        <v>16.970802919708</v>
      </c>
      <c r="S2160" s="3">
        <v>24.6384081598529</v>
      </c>
      <c r="T2160" s="3">
        <v>14.6276595744681</v>
      </c>
      <c r="U2160" s="3">
        <v>37.4009216589862</v>
      </c>
      <c r="V2160" s="3">
        <v>22.9166666666667</v>
      </c>
      <c r="W2160" s="3">
        <v>45.3446426830457</v>
      </c>
      <c r="X2160" s="3">
        <v>13.3891213389121</v>
      </c>
      <c r="Y2160" s="3"/>
      <c r="Z2160" s="3"/>
      <c r="AA2160" s="3">
        <v>0.473685785970567</v>
      </c>
      <c r="AB2160" s="3">
        <v>0.481551663900093</v>
      </c>
      <c r="AC2160" s="3">
        <v>-4.73343706494145</v>
      </c>
      <c r="AD2160" s="3">
        <v>2.79901990849605</v>
      </c>
      <c r="AE2160" s="5">
        <v>2</v>
      </c>
      <c r="AF2160" s="3">
        <v>0.966331766988045</v>
      </c>
      <c r="AG2160" s="3">
        <v>22.8367588557848</v>
      </c>
      <c r="AH2160" s="3">
        <v>17.9137223009269</v>
      </c>
      <c r="AI2160" s="3">
        <v>12.6858968718136</v>
      </c>
      <c r="AJ2160" s="3"/>
      <c r="AK2160" s="3"/>
      <c r="AL2160" s="3"/>
      <c r="AM2160" s="3"/>
      <c r="AN2160" s="5" t="s">
        <v>51</v>
      </c>
      <c r="AO2160" s="1"/>
      <c r="AP2160" s="1"/>
      <c r="AQ2160" s="1"/>
    </row>
    <row r="2161" spans="1:43">
      <c r="A2161" s="1" t="s">
        <v>5770</v>
      </c>
      <c r="B2161" s="1" t="s">
        <v>5771</v>
      </c>
      <c r="C2161" s="3">
        <v>3.87397260273973</v>
      </c>
      <c r="D2161" s="4">
        <v>42823</v>
      </c>
      <c r="E2161" s="3">
        <v>2.7211213568</v>
      </c>
      <c r="F2161" s="5" t="s">
        <v>2129</v>
      </c>
      <c r="G2161" s="5">
        <v>1415</v>
      </c>
      <c r="H2161" s="5" t="s">
        <v>93</v>
      </c>
      <c r="I2161" s="3">
        <v>6.98191933240611</v>
      </c>
      <c r="J2161" s="3">
        <v>43.55</v>
      </c>
      <c r="K2161" s="3">
        <v>2.8892455858748</v>
      </c>
      <c r="L2161" s="3">
        <v>30.0297324083251</v>
      </c>
      <c r="M2161" s="3">
        <v>-1.37197076548276</v>
      </c>
      <c r="N2161" s="3">
        <v>90.7684630738523</v>
      </c>
      <c r="O2161" s="3">
        <v>15.4319443749687</v>
      </c>
      <c r="P2161" s="3">
        <v>37.2233400402414</v>
      </c>
      <c r="Q2161" s="3">
        <v>20.8800419067575</v>
      </c>
      <c r="R2161" s="3">
        <v>35.1393188854489</v>
      </c>
      <c r="S2161" s="3">
        <v>53.1152544622122</v>
      </c>
      <c r="T2161" s="3">
        <v>39.4388565378507</v>
      </c>
      <c r="U2161" s="3">
        <v>164.17859187178</v>
      </c>
      <c r="V2161" s="3">
        <v>15.3377630121816</v>
      </c>
      <c r="W2161" s="3">
        <v>116.838940048863</v>
      </c>
      <c r="X2161" s="3">
        <v>22.2222222222222</v>
      </c>
      <c r="Y2161" s="3"/>
      <c r="Z2161" s="3"/>
      <c r="AA2161" s="3">
        <v>0.201335958305839</v>
      </c>
      <c r="AB2161" s="3">
        <v>0.256626233701246</v>
      </c>
      <c r="AC2161" s="3">
        <v>-27.4537321287606</v>
      </c>
      <c r="AD2161" s="3">
        <v>1.06988566406922</v>
      </c>
      <c r="AE2161" s="5">
        <v>5</v>
      </c>
      <c r="AF2161" s="3">
        <v>2.17078889067796</v>
      </c>
      <c r="AG2161" s="3">
        <v>72.9515866645609</v>
      </c>
      <c r="AH2161" s="3">
        <v>64.4373845865504</v>
      </c>
      <c r="AI2161" s="3">
        <v>27.3030669756984</v>
      </c>
      <c r="AJ2161" s="3"/>
      <c r="AK2161" s="3"/>
      <c r="AL2161" s="3"/>
      <c r="AM2161" s="3"/>
      <c r="AN2161" s="5" t="s">
        <v>46</v>
      </c>
      <c r="AO2161" s="1"/>
      <c r="AP2161" s="1"/>
      <c r="AQ2161" s="1"/>
    </row>
    <row r="2162" spans="1:43">
      <c r="A2162" s="1" t="s">
        <v>5772</v>
      </c>
      <c r="B2162" s="1" t="s">
        <v>5773</v>
      </c>
      <c r="C2162" s="3">
        <v>2.24383561643836</v>
      </c>
      <c r="D2162" s="4">
        <v>43418</v>
      </c>
      <c r="E2162" s="3">
        <v>1.0306996628</v>
      </c>
      <c r="F2162" s="5" t="s">
        <v>5774</v>
      </c>
      <c r="G2162" s="5">
        <v>635</v>
      </c>
      <c r="H2162" s="5" t="s">
        <v>191</v>
      </c>
      <c r="I2162" s="3">
        <v>3.82592554398267</v>
      </c>
      <c r="J2162" s="3">
        <v>86.618444846293</v>
      </c>
      <c r="K2162" s="3">
        <v>2.75566442131046</v>
      </c>
      <c r="L2162" s="3">
        <v>43.6643835616438</v>
      </c>
      <c r="M2162" s="3">
        <v>-0.592417061611375</v>
      </c>
      <c r="N2162" s="3">
        <v>89.9099099099099</v>
      </c>
      <c r="O2162" s="3">
        <v>14.2857142857143</v>
      </c>
      <c r="P2162" s="3">
        <v>67.0476190476191</v>
      </c>
      <c r="Q2162" s="3">
        <v>5.14882506527414</v>
      </c>
      <c r="R2162" s="3">
        <v>88.6792452830189</v>
      </c>
      <c r="S2162" s="3">
        <v>41.4044943820225</v>
      </c>
      <c r="T2162" s="3">
        <v>80.1470588235294</v>
      </c>
      <c r="U2162" s="3">
        <v>98.6582478295185</v>
      </c>
      <c r="V2162" s="3">
        <v>79.1788856304985</v>
      </c>
      <c r="W2162" s="3"/>
      <c r="X2162" s="3"/>
      <c r="Y2162" s="3"/>
      <c r="Z2162" s="3"/>
      <c r="AA2162" s="3">
        <v>0.189034484416582</v>
      </c>
      <c r="AB2162" s="3">
        <v>0.376992616237274</v>
      </c>
      <c r="AC2162" s="3">
        <v>-16.4102175396043</v>
      </c>
      <c r="AD2162" s="3"/>
      <c r="AE2162" s="5">
        <v>2</v>
      </c>
      <c r="AF2162" s="3">
        <v>2.71249495085725</v>
      </c>
      <c r="AG2162" s="3">
        <v>36.6943066944426</v>
      </c>
      <c r="AH2162" s="3">
        <v>41.2256134806803</v>
      </c>
      <c r="AI2162" s="3"/>
      <c r="AJ2162" s="3"/>
      <c r="AK2162" s="3"/>
      <c r="AL2162" s="3"/>
      <c r="AM2162" s="3"/>
      <c r="AN2162" s="5" t="s">
        <v>46</v>
      </c>
      <c r="AO2162" s="1"/>
      <c r="AP2162" s="1"/>
      <c r="AQ2162" s="1"/>
    </row>
    <row r="2163" spans="1:43">
      <c r="A2163" s="1" t="s">
        <v>5775</v>
      </c>
      <c r="B2163" s="1" t="s">
        <v>5776</v>
      </c>
      <c r="C2163" s="3">
        <v>3.6958904109589</v>
      </c>
      <c r="D2163" s="4">
        <v>42888</v>
      </c>
      <c r="E2163" s="3">
        <v>0.6712477956</v>
      </c>
      <c r="F2163" s="5" t="s">
        <v>5774</v>
      </c>
      <c r="G2163" s="5">
        <v>1350</v>
      </c>
      <c r="H2163" s="5" t="s">
        <v>55</v>
      </c>
      <c r="I2163" s="3">
        <v>-3.58099452661</v>
      </c>
      <c r="J2163" s="3">
        <v>98.0036297640653</v>
      </c>
      <c r="K2163" s="3">
        <v>1.83886838868389</v>
      </c>
      <c r="L2163" s="3">
        <v>65.5367231638418</v>
      </c>
      <c r="M2163" s="3">
        <v>-10.2055203080093</v>
      </c>
      <c r="N2163" s="3">
        <v>99.5212447636146</v>
      </c>
      <c r="O2163" s="3">
        <v>15.3776477146042</v>
      </c>
      <c r="P2163" s="3">
        <v>64.7019867549669</v>
      </c>
      <c r="Q2163" s="3">
        <v>3.1970584569363</v>
      </c>
      <c r="R2163" s="3">
        <v>93.0640243902439</v>
      </c>
      <c r="S2163" s="3">
        <v>45.1270815074496</v>
      </c>
      <c r="T2163" s="3">
        <v>79.8828125</v>
      </c>
      <c r="U2163" s="3">
        <v>92.2558922558923</v>
      </c>
      <c r="V2163" s="3">
        <v>79.5392953929539</v>
      </c>
      <c r="W2163" s="3">
        <v>66.6901550231528</v>
      </c>
      <c r="X2163" s="3">
        <v>80.9682804674457</v>
      </c>
      <c r="Y2163" s="3"/>
      <c r="Z2163" s="3"/>
      <c r="AA2163" s="3">
        <v>0.159318114987719</v>
      </c>
      <c r="AB2163" s="3">
        <v>0.160000988730968</v>
      </c>
      <c r="AC2163" s="3">
        <v>-22.8584729981378</v>
      </c>
      <c r="AD2163" s="3">
        <v>0.810721999683731</v>
      </c>
      <c r="AE2163" s="5">
        <v>3</v>
      </c>
      <c r="AF2163" s="3">
        <v>1.48099189506743</v>
      </c>
      <c r="AG2163" s="3">
        <v>40.512864162214</v>
      </c>
      <c r="AH2163" s="3">
        <v>38.96949958561</v>
      </c>
      <c r="AI2163" s="3">
        <v>16.683668440092</v>
      </c>
      <c r="AJ2163" s="3"/>
      <c r="AK2163" s="3"/>
      <c r="AL2163" s="3"/>
      <c r="AM2163" s="3"/>
      <c r="AN2163" s="5" t="s">
        <v>46</v>
      </c>
      <c r="AO2163" s="1"/>
      <c r="AP2163" s="1"/>
      <c r="AQ2163" s="1"/>
    </row>
    <row r="2164" spans="1:43">
      <c r="A2164" s="1" t="s">
        <v>5777</v>
      </c>
      <c r="B2164" s="1" t="s">
        <v>5778</v>
      </c>
      <c r="C2164" s="3">
        <v>3.62465753424658</v>
      </c>
      <c r="D2164" s="4">
        <v>42914</v>
      </c>
      <c r="E2164" s="3">
        <v>0.5252678213</v>
      </c>
      <c r="F2164" s="5" t="s">
        <v>5779</v>
      </c>
      <c r="G2164" s="5">
        <v>255</v>
      </c>
      <c r="H2164" s="5" t="s">
        <v>191</v>
      </c>
      <c r="I2164" s="3">
        <v>9.30323846908735</v>
      </c>
      <c r="J2164" s="3">
        <v>56.6003616636528</v>
      </c>
      <c r="K2164" s="3">
        <v>2.53467534061618</v>
      </c>
      <c r="L2164" s="3">
        <v>50.513698630137</v>
      </c>
      <c r="M2164" s="3">
        <v>1.98388475155658</v>
      </c>
      <c r="N2164" s="3">
        <v>76.5765765765766</v>
      </c>
      <c r="O2164" s="3">
        <v>18.6492436616718</v>
      </c>
      <c r="P2164" s="3">
        <v>48</v>
      </c>
      <c r="Q2164" s="3">
        <v>18.8349100220499</v>
      </c>
      <c r="R2164" s="3">
        <v>59.748427672956</v>
      </c>
      <c r="S2164" s="3">
        <v>42.8314952551937</v>
      </c>
      <c r="T2164" s="3">
        <v>78.6764705882353</v>
      </c>
      <c r="U2164" s="3">
        <v>107.488822652757</v>
      </c>
      <c r="V2164" s="3">
        <v>74.1935483870968</v>
      </c>
      <c r="W2164" s="3">
        <v>78.3030949839915</v>
      </c>
      <c r="X2164" s="3">
        <v>78.0918727915194</v>
      </c>
      <c r="Y2164" s="3"/>
      <c r="Z2164" s="3"/>
      <c r="AA2164" s="3">
        <v>0.168253042559981</v>
      </c>
      <c r="AB2164" s="3">
        <v>0.167129996761235</v>
      </c>
      <c r="AC2164" s="3">
        <v>-28.1067320384688</v>
      </c>
      <c r="AD2164" s="3">
        <v>0.754906912169815</v>
      </c>
      <c r="AE2164" s="5">
        <v>3</v>
      </c>
      <c r="AF2164" s="3">
        <v>1.44138151461076</v>
      </c>
      <c r="AG2164" s="3">
        <v>43.3637423813754</v>
      </c>
      <c r="AH2164" s="3">
        <v>45.0357995980063</v>
      </c>
      <c r="AI2164" s="3">
        <v>18.7239162650995</v>
      </c>
      <c r="AJ2164" s="3"/>
      <c r="AK2164" s="3"/>
      <c r="AL2164" s="3"/>
      <c r="AM2164" s="3"/>
      <c r="AN2164" s="5" t="s">
        <v>46</v>
      </c>
      <c r="AO2164" s="1"/>
      <c r="AP2164" s="1"/>
      <c r="AQ2164" s="1"/>
    </row>
    <row r="2165" spans="1:43">
      <c r="A2165" s="1" t="s">
        <v>5780</v>
      </c>
      <c r="B2165" s="1" t="s">
        <v>5781</v>
      </c>
      <c r="C2165" s="3">
        <v>3.90684931506849</v>
      </c>
      <c r="D2165" s="4">
        <v>42811</v>
      </c>
      <c r="E2165" s="3">
        <v>0.8809030124</v>
      </c>
      <c r="F2165" s="5" t="s">
        <v>49</v>
      </c>
      <c r="G2165" s="5">
        <v>1427</v>
      </c>
      <c r="H2165" s="5" t="s">
        <v>226</v>
      </c>
      <c r="I2165" s="3">
        <v>3.51451973194342</v>
      </c>
      <c r="J2165" s="3">
        <v>22.475106685633</v>
      </c>
      <c r="K2165" s="3">
        <v>1.07605060346082</v>
      </c>
      <c r="L2165" s="3">
        <v>21.4285714285714</v>
      </c>
      <c r="M2165" s="3">
        <v>1.74180327868853</v>
      </c>
      <c r="N2165" s="3">
        <v>22.9901269393512</v>
      </c>
      <c r="O2165" s="3">
        <v>5.76688983566647</v>
      </c>
      <c r="P2165" s="3">
        <v>25.6289308176101</v>
      </c>
      <c r="Q2165" s="3">
        <v>9.97547662368484</v>
      </c>
      <c r="R2165" s="3">
        <v>19.8905109489051</v>
      </c>
      <c r="S2165" s="3">
        <v>17.5545408422121</v>
      </c>
      <c r="T2165" s="3">
        <v>39.3617021276596</v>
      </c>
      <c r="U2165" s="3">
        <v>24.4583706356312</v>
      </c>
      <c r="V2165" s="3">
        <v>63.1944444444444</v>
      </c>
      <c r="W2165" s="3">
        <v>28.472414749099</v>
      </c>
      <c r="X2165" s="3">
        <v>55.2301255230126</v>
      </c>
      <c r="Y2165" s="3"/>
      <c r="Z2165" s="3"/>
      <c r="AA2165" s="3">
        <v>0.319759094767751</v>
      </c>
      <c r="AB2165" s="3">
        <v>0.387887414879394</v>
      </c>
      <c r="AC2165" s="3">
        <v>-3.62956810631228</v>
      </c>
      <c r="AD2165" s="3">
        <v>2.39520670111077</v>
      </c>
      <c r="AE2165" s="5">
        <v>3</v>
      </c>
      <c r="AF2165" s="3">
        <v>0.659133107675426</v>
      </c>
      <c r="AG2165" s="3">
        <v>14.0262923527857</v>
      </c>
      <c r="AH2165" s="3">
        <v>11.3087554807676</v>
      </c>
      <c r="AI2165" s="3">
        <v>8.47429188354027</v>
      </c>
      <c r="AJ2165" s="3"/>
      <c r="AK2165" s="3"/>
      <c r="AL2165" s="3"/>
      <c r="AM2165" s="3"/>
      <c r="AN2165" s="5" t="s">
        <v>51</v>
      </c>
      <c r="AO2165" s="1"/>
      <c r="AP2165" s="1"/>
      <c r="AQ2165" s="1"/>
    </row>
    <row r="2166" spans="1:43">
      <c r="A2166" s="1" t="s">
        <v>5782</v>
      </c>
      <c r="B2166" s="1" t="s">
        <v>5783</v>
      </c>
      <c r="C2166" s="3">
        <v>3.8986301369863</v>
      </c>
      <c r="D2166" s="4">
        <v>42814</v>
      </c>
      <c r="E2166" s="3">
        <v>7.4265324547</v>
      </c>
      <c r="F2166" s="5" t="s">
        <v>5784</v>
      </c>
      <c r="G2166" s="5">
        <v>890</v>
      </c>
      <c r="H2166" s="5" t="s">
        <v>93</v>
      </c>
      <c r="I2166" s="3">
        <v>17.8199632578077</v>
      </c>
      <c r="J2166" s="3">
        <v>3.3</v>
      </c>
      <c r="K2166" s="3">
        <v>4.27713292082561</v>
      </c>
      <c r="L2166" s="3">
        <v>9.71258671952428</v>
      </c>
      <c r="M2166" s="3">
        <v>12.3448980584886</v>
      </c>
      <c r="N2166" s="3">
        <v>2.09580838323353</v>
      </c>
      <c r="O2166" s="3">
        <v>28.2737929884994</v>
      </c>
      <c r="P2166" s="3">
        <v>6.2374245472837</v>
      </c>
      <c r="Q2166" s="3">
        <v>45.7575757575758</v>
      </c>
      <c r="R2166" s="3">
        <v>3.40557275541796</v>
      </c>
      <c r="S2166" s="3">
        <v>92.9628081905558</v>
      </c>
      <c r="T2166" s="3">
        <v>7.04076230809952</v>
      </c>
      <c r="U2166" s="3">
        <v>172.553417542203</v>
      </c>
      <c r="V2166" s="3">
        <v>12.7353266888151</v>
      </c>
      <c r="W2166" s="3">
        <v>107.794077940779</v>
      </c>
      <c r="X2166" s="3">
        <v>26.5293383270911</v>
      </c>
      <c r="Y2166" s="3"/>
      <c r="Z2166" s="3"/>
      <c r="AA2166" s="3">
        <v>0.402844829997817</v>
      </c>
      <c r="AB2166" s="3">
        <v>0.247161575348643</v>
      </c>
      <c r="AC2166" s="3">
        <v>-36.2312947299935</v>
      </c>
      <c r="AD2166" s="3">
        <v>0.760426638539132</v>
      </c>
      <c r="AE2166" s="5">
        <v>6</v>
      </c>
      <c r="AF2166" s="3">
        <v>1.82688719515969</v>
      </c>
      <c r="AG2166" s="3">
        <v>78.4799248647804</v>
      </c>
      <c r="AH2166" s="3">
        <v>67.1075158895077</v>
      </c>
      <c r="AI2166" s="3">
        <v>23.450452960701</v>
      </c>
      <c r="AJ2166" s="3"/>
      <c r="AK2166" s="3"/>
      <c r="AL2166" s="3"/>
      <c r="AM2166" s="3"/>
      <c r="AN2166" s="5" t="s">
        <v>46</v>
      </c>
      <c r="AO2166" s="1"/>
      <c r="AP2166" s="1"/>
      <c r="AQ2166" s="1"/>
    </row>
    <row r="2167" spans="1:43">
      <c r="A2167" s="1" t="s">
        <v>5785</v>
      </c>
      <c r="B2167" s="1" t="s">
        <v>5786</v>
      </c>
      <c r="C2167" s="3">
        <v>3.87945205479452</v>
      </c>
      <c r="D2167" s="4">
        <v>42821</v>
      </c>
      <c r="E2167" s="3">
        <v>7.6903899056</v>
      </c>
      <c r="F2167" s="5" t="s">
        <v>5787</v>
      </c>
      <c r="G2167" s="5">
        <v>797</v>
      </c>
      <c r="H2167" s="5" t="s">
        <v>93</v>
      </c>
      <c r="I2167" s="3">
        <v>19.9668056198857</v>
      </c>
      <c r="J2167" s="3">
        <v>1.25</v>
      </c>
      <c r="K2167" s="3">
        <v>5.09569216203422</v>
      </c>
      <c r="L2167" s="3">
        <v>3.22101090188305</v>
      </c>
      <c r="M2167" s="3">
        <v>10.7938544897159</v>
      </c>
      <c r="N2167" s="3">
        <v>4.09181636726547</v>
      </c>
      <c r="O2167" s="3">
        <v>28.1003997856819</v>
      </c>
      <c r="P2167" s="3">
        <v>6.53923541247485</v>
      </c>
      <c r="Q2167" s="3">
        <v>43.7271676300578</v>
      </c>
      <c r="R2167" s="3">
        <v>4.2827657378741</v>
      </c>
      <c r="S2167" s="3">
        <v>106.504551192612</v>
      </c>
      <c r="T2167" s="3">
        <v>2.91159343568025</v>
      </c>
      <c r="U2167" s="3">
        <v>219.960881202388</v>
      </c>
      <c r="V2167" s="3">
        <v>4.20819490586932</v>
      </c>
      <c r="W2167" s="3">
        <v>177.261373773417</v>
      </c>
      <c r="X2167" s="3">
        <v>5.0561797752809</v>
      </c>
      <c r="Y2167" s="3"/>
      <c r="Z2167" s="3"/>
      <c r="AA2167" s="3">
        <v>0.427677517653703</v>
      </c>
      <c r="AB2167" s="3">
        <v>0.396089698191222</v>
      </c>
      <c r="AC2167" s="3">
        <v>-27.5026343519494</v>
      </c>
      <c r="AD2167" s="3">
        <v>1.46887414686894</v>
      </c>
      <c r="AE2167" s="5">
        <v>5</v>
      </c>
      <c r="AF2167" s="3">
        <v>2.62037227133128</v>
      </c>
      <c r="AG2167" s="3">
        <v>92.7180358291896</v>
      </c>
      <c r="AH2167" s="3">
        <v>79.4012628287089</v>
      </c>
      <c r="AI2167" s="3">
        <v>37.5657783902745</v>
      </c>
      <c r="AJ2167" s="3"/>
      <c r="AK2167" s="3"/>
      <c r="AL2167" s="3"/>
      <c r="AM2167" s="3"/>
      <c r="AN2167" s="5" t="s">
        <v>46</v>
      </c>
      <c r="AO2167" s="1"/>
      <c r="AP2167" s="1"/>
      <c r="AQ2167" s="1"/>
    </row>
    <row r="2168" spans="1:43">
      <c r="A2168" s="1" t="s">
        <v>5788</v>
      </c>
      <c r="B2168" s="1" t="s">
        <v>5789</v>
      </c>
      <c r="C2168" s="3">
        <v>3.87945205479452</v>
      </c>
      <c r="D2168" s="4">
        <v>42821</v>
      </c>
      <c r="E2168" s="3">
        <v>0.966753502</v>
      </c>
      <c r="F2168" s="5" t="s">
        <v>5790</v>
      </c>
      <c r="G2168" s="5">
        <v>587</v>
      </c>
      <c r="H2168" s="5" t="s">
        <v>55</v>
      </c>
      <c r="I2168" s="3">
        <v>10.1320369040385</v>
      </c>
      <c r="J2168" s="3">
        <v>51.4821536600121</v>
      </c>
      <c r="K2168" s="3">
        <v>3.74707259953163</v>
      </c>
      <c r="L2168" s="3">
        <v>25.4237288135593</v>
      </c>
      <c r="M2168" s="3">
        <v>6.42784688484332</v>
      </c>
      <c r="N2168" s="3">
        <v>38.4799521244764</v>
      </c>
      <c r="O2168" s="3">
        <v>17.4789321704284</v>
      </c>
      <c r="P2168" s="3">
        <v>56.2913907284768</v>
      </c>
      <c r="Q2168" s="3">
        <v>26.491116751269</v>
      </c>
      <c r="R2168" s="3">
        <v>41.844512195122</v>
      </c>
      <c r="S2168" s="3">
        <v>66.6109486000836</v>
      </c>
      <c r="T2168" s="3">
        <v>48.2421875</v>
      </c>
      <c r="U2168" s="3">
        <v>109.26936804535</v>
      </c>
      <c r="V2168" s="3">
        <v>71.1382113821138</v>
      </c>
      <c r="W2168" s="3">
        <v>92.0986825891629</v>
      </c>
      <c r="X2168" s="3">
        <v>62.4373956594324</v>
      </c>
      <c r="Y2168" s="3"/>
      <c r="Z2168" s="3"/>
      <c r="AA2168" s="3">
        <v>0.343130036682235</v>
      </c>
      <c r="AB2168" s="3">
        <v>0.26386483136312</v>
      </c>
      <c r="AC2168" s="3">
        <v>-20.3215347071398</v>
      </c>
      <c r="AD2168" s="3">
        <v>1.19387050330372</v>
      </c>
      <c r="AE2168" s="5">
        <v>3</v>
      </c>
      <c r="AF2168" s="3">
        <v>1.67730731783289</v>
      </c>
      <c r="AG2168" s="3">
        <v>52.6454243404257</v>
      </c>
      <c r="AH2168" s="3">
        <v>47.0216478007027</v>
      </c>
      <c r="AI2168" s="3">
        <v>23.4283485076259</v>
      </c>
      <c r="AJ2168" s="3"/>
      <c r="AK2168" s="3"/>
      <c r="AL2168" s="3"/>
      <c r="AM2168" s="3"/>
      <c r="AN2168" s="5" t="s">
        <v>46</v>
      </c>
      <c r="AO2168" s="1"/>
      <c r="AP2168" s="1"/>
      <c r="AQ2168" s="1"/>
    </row>
    <row r="2169" spans="1:43">
      <c r="A2169" s="1" t="s">
        <v>5791</v>
      </c>
      <c r="B2169" s="1" t="s">
        <v>5792</v>
      </c>
      <c r="C2169" s="3">
        <v>3.7972602739726</v>
      </c>
      <c r="D2169" s="4">
        <v>42851</v>
      </c>
      <c r="E2169" s="3">
        <v>3.9745439156</v>
      </c>
      <c r="F2169" s="5" t="s">
        <v>438</v>
      </c>
      <c r="G2169" s="5">
        <v>1387</v>
      </c>
      <c r="H2169" s="5" t="s">
        <v>226</v>
      </c>
      <c r="I2169" s="3">
        <v>2.68715588791191</v>
      </c>
      <c r="J2169" s="3">
        <v>35.9886201991465</v>
      </c>
      <c r="K2169" s="3">
        <v>1.09214464849123</v>
      </c>
      <c r="L2169" s="3">
        <v>20.5026455026455</v>
      </c>
      <c r="M2169" s="3">
        <v>1.19857466796244</v>
      </c>
      <c r="N2169" s="3">
        <v>33.8504936530324</v>
      </c>
      <c r="O2169" s="3">
        <v>4.96430071398575</v>
      </c>
      <c r="P2169" s="3">
        <v>34.748427672956</v>
      </c>
      <c r="Q2169" s="3">
        <v>4.90261920752184</v>
      </c>
      <c r="R2169" s="3">
        <v>65.3284671532847</v>
      </c>
      <c r="S2169" s="3">
        <v>7.7798861480076</v>
      </c>
      <c r="T2169" s="3">
        <v>81.9148936170213</v>
      </c>
      <c r="U2169" s="3">
        <v>20.7459657937965</v>
      </c>
      <c r="V2169" s="3">
        <v>71.875</v>
      </c>
      <c r="W2169" s="3">
        <v>22.7914362457078</v>
      </c>
      <c r="X2169" s="3">
        <v>73.6401673640167</v>
      </c>
      <c r="Y2169" s="3"/>
      <c r="Z2169" s="3"/>
      <c r="AA2169" s="3">
        <v>0.0936400678034399</v>
      </c>
      <c r="AB2169" s="3">
        <v>0.198955216334307</v>
      </c>
      <c r="AC2169" s="3">
        <v>-6.49614635385788</v>
      </c>
      <c r="AD2169" s="3">
        <v>1.08836416554218</v>
      </c>
      <c r="AE2169" s="5">
        <v>2</v>
      </c>
      <c r="AF2169" s="3">
        <v>0.514680734877192</v>
      </c>
      <c r="AG2169" s="3">
        <v>7.52168305828189</v>
      </c>
      <c r="AH2169" s="3">
        <v>9.59447172878485</v>
      </c>
      <c r="AI2169" s="3">
        <v>6.48336404155148</v>
      </c>
      <c r="AJ2169" s="3"/>
      <c r="AK2169" s="3"/>
      <c r="AL2169" s="3"/>
      <c r="AM2169" s="3"/>
      <c r="AN2169" s="5" t="s">
        <v>46</v>
      </c>
      <c r="AO2169" s="1"/>
      <c r="AP2169" s="1"/>
      <c r="AQ2169" s="1"/>
    </row>
    <row r="2170" spans="1:43">
      <c r="A2170" s="1" t="s">
        <v>5793</v>
      </c>
      <c r="B2170" s="1" t="s">
        <v>5794</v>
      </c>
      <c r="C2170" s="3">
        <v>3.95342465753425</v>
      </c>
      <c r="D2170" s="4">
        <v>42794</v>
      </c>
      <c r="E2170" s="3">
        <v>4.8413824513</v>
      </c>
      <c r="F2170" s="5" t="s">
        <v>4646</v>
      </c>
      <c r="G2170" s="5">
        <v>828</v>
      </c>
      <c r="H2170" s="5" t="s">
        <v>50</v>
      </c>
      <c r="I2170" s="3">
        <v>-0.0599041533546507</v>
      </c>
      <c r="J2170" s="3">
        <v>75.5247878517195</v>
      </c>
      <c r="K2170" s="3">
        <v>0.0299790146897263</v>
      </c>
      <c r="L2170" s="3">
        <v>24.5241257193448</v>
      </c>
      <c r="M2170" s="3">
        <v>-0.1496259351621</v>
      </c>
      <c r="N2170" s="3">
        <v>64.0694568121104</v>
      </c>
      <c r="O2170" s="3">
        <v>0.673840893090624</v>
      </c>
      <c r="P2170" s="3">
        <v>51.4846962083143</v>
      </c>
      <c r="Q2170" s="3">
        <v>0.0799840031993573</v>
      </c>
      <c r="R2170" s="3">
        <v>90.4394012554322</v>
      </c>
      <c r="S2170" s="3">
        <v>-0.190502529844663</v>
      </c>
      <c r="T2170" s="3">
        <v>94.6892655367232</v>
      </c>
      <c r="U2170" s="3">
        <v>3.82469623827125</v>
      </c>
      <c r="V2170" s="3">
        <v>91.4860681114551</v>
      </c>
      <c r="W2170" s="3">
        <v>7.71429400294985</v>
      </c>
      <c r="X2170" s="3">
        <v>93.6353829557713</v>
      </c>
      <c r="Y2170" s="3"/>
      <c r="Z2170" s="3"/>
      <c r="AA2170" s="3">
        <v>-0.0681818656416284</v>
      </c>
      <c r="AB2170" s="3">
        <v>0.0844939243275958</v>
      </c>
      <c r="AC2170" s="3">
        <v>-4.43464779289086</v>
      </c>
      <c r="AD2170" s="3">
        <v>0.564503763973339</v>
      </c>
      <c r="AE2170" s="5">
        <v>5</v>
      </c>
      <c r="AF2170" s="3">
        <v>0.208930071393208</v>
      </c>
      <c r="AG2170" s="3">
        <v>1.13225006446924</v>
      </c>
      <c r="AH2170" s="3">
        <v>2.16402357412302</v>
      </c>
      <c r="AI2170" s="3">
        <v>2.54924176932967</v>
      </c>
      <c r="AJ2170" s="3"/>
      <c r="AK2170" s="3"/>
      <c r="AL2170" s="3"/>
      <c r="AM2170" s="3">
        <v>100</v>
      </c>
      <c r="AN2170" s="5" t="s">
        <v>56</v>
      </c>
      <c r="AO2170" s="1"/>
      <c r="AP2170" s="1"/>
      <c r="AQ2170" s="1"/>
    </row>
    <row r="2171" spans="1:43">
      <c r="A2171" s="1" t="s">
        <v>5795</v>
      </c>
      <c r="B2171" s="1" t="s">
        <v>5796</v>
      </c>
      <c r="C2171" s="3">
        <v>3.98356164383562</v>
      </c>
      <c r="D2171" s="4">
        <v>42783</v>
      </c>
      <c r="E2171" s="3">
        <v>67.2813497522</v>
      </c>
      <c r="F2171" s="5" t="s">
        <v>5797</v>
      </c>
      <c r="G2171" s="5">
        <v>779</v>
      </c>
      <c r="H2171" s="5" t="s">
        <v>64</v>
      </c>
      <c r="I2171" s="3">
        <v>0.294762825297191</v>
      </c>
      <c r="J2171" s="3">
        <v>17.7842565597668</v>
      </c>
      <c r="K2171" s="3">
        <v>0.0443145918751515</v>
      </c>
      <c r="L2171" s="3">
        <v>22.4489795918367</v>
      </c>
      <c r="M2171" s="3">
        <v>0.221412126257875</v>
      </c>
      <c r="N2171" s="3">
        <v>16.6180758017493</v>
      </c>
      <c r="O2171" s="3">
        <v>0.660219379887739</v>
      </c>
      <c r="P2171" s="3">
        <v>20.7602339181287</v>
      </c>
      <c r="Q2171" s="3">
        <v>1.27543486552455</v>
      </c>
      <c r="R2171" s="3">
        <v>10.5029585798817</v>
      </c>
      <c r="S2171" s="3">
        <v>2.26852127508775</v>
      </c>
      <c r="T2171" s="3">
        <v>18.2908545727136</v>
      </c>
      <c r="U2171" s="3">
        <v>5.04881844566057</v>
      </c>
      <c r="V2171" s="3">
        <v>17.4382716049383</v>
      </c>
      <c r="W2171" s="3">
        <v>8.91974310625044</v>
      </c>
      <c r="X2171" s="3">
        <v>17.4382716049383</v>
      </c>
      <c r="Y2171" s="3"/>
      <c r="Z2171" s="3"/>
      <c r="AA2171" s="3">
        <v>0.428180226585047</v>
      </c>
      <c r="AB2171" s="3">
        <v>4.34259396087082</v>
      </c>
      <c r="AC2171" s="3">
        <v>0</v>
      </c>
      <c r="AD2171" s="3"/>
      <c r="AE2171" s="5"/>
      <c r="AF2171" s="3">
        <v>0.235892316044499</v>
      </c>
      <c r="AG2171" s="3">
        <v>1.75823635711991</v>
      </c>
      <c r="AH2171" s="3">
        <v>1.92738140207505</v>
      </c>
      <c r="AI2171" s="3">
        <v>2.26500553641997</v>
      </c>
      <c r="AJ2171" s="3"/>
      <c r="AK2171" s="3"/>
      <c r="AL2171" s="3"/>
      <c r="AM2171" s="3">
        <v>500</v>
      </c>
      <c r="AN2171" s="5" t="s">
        <v>56</v>
      </c>
      <c r="AO2171" s="1"/>
      <c r="AP2171" s="1"/>
      <c r="AQ2171" s="1"/>
    </row>
    <row r="2172" spans="1:43">
      <c r="A2172" s="1" t="s">
        <v>5798</v>
      </c>
      <c r="B2172" s="1" t="s">
        <v>5799</v>
      </c>
      <c r="C2172" s="3">
        <v>3.8986301369863</v>
      </c>
      <c r="D2172" s="4">
        <v>42814</v>
      </c>
      <c r="E2172" s="3">
        <v>110.6273241776</v>
      </c>
      <c r="F2172" s="5" t="s">
        <v>5800</v>
      </c>
      <c r="G2172" s="5">
        <v>1424</v>
      </c>
      <c r="H2172" s="5" t="s">
        <v>64</v>
      </c>
      <c r="I2172" s="3">
        <v>0.274515867665568</v>
      </c>
      <c r="J2172" s="3">
        <v>41.9825072886297</v>
      </c>
      <c r="K2172" s="3">
        <v>0.0447157550189882</v>
      </c>
      <c r="L2172" s="3">
        <v>20.1166180758017</v>
      </c>
      <c r="M2172" s="3">
        <v>0.203914786400066</v>
      </c>
      <c r="N2172" s="3">
        <v>44.6064139941691</v>
      </c>
      <c r="O2172" s="3">
        <v>0.649546915034104</v>
      </c>
      <c r="P2172" s="3">
        <v>28.2163742690059</v>
      </c>
      <c r="Q2172" s="3">
        <v>1.2253800571087</v>
      </c>
      <c r="R2172" s="3">
        <v>20.7100591715976</v>
      </c>
      <c r="S2172" s="3">
        <v>2.28513059108552</v>
      </c>
      <c r="T2172" s="3">
        <v>16.7916041979011</v>
      </c>
      <c r="U2172" s="3">
        <v>4.99780464899893</v>
      </c>
      <c r="V2172" s="3">
        <v>20.679012345679</v>
      </c>
      <c r="W2172" s="3">
        <v>8.80685393203725</v>
      </c>
      <c r="X2172" s="3">
        <v>22.6851851851852</v>
      </c>
      <c r="Y2172" s="3"/>
      <c r="Z2172" s="3"/>
      <c r="AA2172" s="3">
        <v>0.461127219602625</v>
      </c>
      <c r="AB2172" s="3">
        <v>4.06649665577288</v>
      </c>
      <c r="AC2172" s="3">
        <v>0</v>
      </c>
      <c r="AD2172" s="3"/>
      <c r="AE2172" s="5"/>
      <c r="AF2172" s="3">
        <v>0.233115865703929</v>
      </c>
      <c r="AG2172" s="3">
        <v>1.70111413457237</v>
      </c>
      <c r="AH2172" s="3">
        <v>1.79430414102371</v>
      </c>
      <c r="AI2172" s="3">
        <v>2.12018288775246</v>
      </c>
      <c r="AJ2172" s="3"/>
      <c r="AK2172" s="3"/>
      <c r="AL2172" s="3"/>
      <c r="AM2172" s="3">
        <v>300</v>
      </c>
      <c r="AN2172" s="5" t="s">
        <v>56</v>
      </c>
      <c r="AO2172" s="1"/>
      <c r="AP2172" s="1"/>
      <c r="AQ2172" s="1"/>
    </row>
    <row r="2173" spans="1:43">
      <c r="A2173" s="1" t="s">
        <v>5801</v>
      </c>
      <c r="B2173" s="1" t="s">
        <v>5802</v>
      </c>
      <c r="C2173" s="3">
        <v>3.88767123287671</v>
      </c>
      <c r="D2173" s="4">
        <v>42818</v>
      </c>
      <c r="E2173" s="3">
        <v>10.3546348406</v>
      </c>
      <c r="F2173" s="5" t="s">
        <v>5803</v>
      </c>
      <c r="G2173" s="5">
        <v>1420</v>
      </c>
      <c r="H2173" s="5" t="s">
        <v>55</v>
      </c>
      <c r="I2173" s="3">
        <v>16.7346598950961</v>
      </c>
      <c r="J2173" s="3">
        <v>10.2843315184513</v>
      </c>
      <c r="K2173" s="3">
        <v>3.33112241137887</v>
      </c>
      <c r="L2173" s="3">
        <v>34.0112994350282</v>
      </c>
      <c r="M2173" s="3">
        <v>7.15732355076618</v>
      </c>
      <c r="N2173" s="3">
        <v>31.8970676241771</v>
      </c>
      <c r="O2173" s="3">
        <v>30.2219745518715</v>
      </c>
      <c r="P2173" s="3">
        <v>8.47682119205298</v>
      </c>
      <c r="Q2173" s="3">
        <v>25.4731755335809</v>
      </c>
      <c r="R2173" s="3">
        <v>44.5121951219512</v>
      </c>
      <c r="S2173" s="3">
        <v>77.1110970757279</v>
      </c>
      <c r="T2173" s="3">
        <v>32.421875</v>
      </c>
      <c r="U2173" s="3">
        <v>230.722962613516</v>
      </c>
      <c r="V2173" s="3">
        <v>6.63956639566396</v>
      </c>
      <c r="W2173" s="3">
        <v>169.634615384615</v>
      </c>
      <c r="X2173" s="3">
        <v>12.6878130217028</v>
      </c>
      <c r="Y2173" s="3"/>
      <c r="Z2173" s="3"/>
      <c r="AA2173" s="3">
        <v>0.276594689442812</v>
      </c>
      <c r="AB2173" s="3">
        <v>0.299094701423032</v>
      </c>
      <c r="AC2173" s="3">
        <v>-29.7581767571329</v>
      </c>
      <c r="AD2173" s="3">
        <v>1.31395646140171</v>
      </c>
      <c r="AE2173" s="5">
        <v>3</v>
      </c>
      <c r="AF2173" s="3">
        <v>2.71272602067466</v>
      </c>
      <c r="AG2173" s="3">
        <v>80.3775797402178</v>
      </c>
      <c r="AH2173" s="3">
        <v>81.9166298046435</v>
      </c>
      <c r="AI2173" s="3">
        <v>38.3114092606948</v>
      </c>
      <c r="AJ2173" s="3"/>
      <c r="AK2173" s="3"/>
      <c r="AL2173" s="3"/>
      <c r="AM2173" s="3"/>
      <c r="AN2173" s="5" t="s">
        <v>46</v>
      </c>
      <c r="AO2173" s="1"/>
      <c r="AP2173" s="1"/>
      <c r="AQ2173" s="1"/>
    </row>
    <row r="2174" spans="1:43">
      <c r="A2174" s="1" t="s">
        <v>5804</v>
      </c>
      <c r="B2174" s="1" t="s">
        <v>5805</v>
      </c>
      <c r="C2174" s="3">
        <v>3.86849315068493</v>
      </c>
      <c r="D2174" s="4">
        <v>42825</v>
      </c>
      <c r="E2174" s="3">
        <v>5.5234084916</v>
      </c>
      <c r="F2174" s="5" t="s">
        <v>453</v>
      </c>
      <c r="G2174" s="5">
        <v>1413</v>
      </c>
      <c r="H2174" s="5" t="s">
        <v>50</v>
      </c>
      <c r="I2174" s="3">
        <v>0.199347589706429</v>
      </c>
      <c r="J2174" s="3">
        <v>35.9982134881644</v>
      </c>
      <c r="K2174" s="3">
        <v>0</v>
      </c>
      <c r="L2174" s="3">
        <v>43.3820274457725</v>
      </c>
      <c r="M2174" s="3">
        <v>-0.0632625395390874</v>
      </c>
      <c r="N2174" s="3">
        <v>47.7738201246661</v>
      </c>
      <c r="O2174" s="3">
        <v>0.045236587351861</v>
      </c>
      <c r="P2174" s="3">
        <v>86.7519415258109</v>
      </c>
      <c r="Q2174" s="3">
        <v>0.572987721691679</v>
      </c>
      <c r="R2174" s="3">
        <v>84.2588121680348</v>
      </c>
      <c r="S2174" s="3">
        <v>1.72061869873969</v>
      </c>
      <c r="T2174" s="3">
        <v>58.2485875706215</v>
      </c>
      <c r="U2174" s="3">
        <v>7.54272320502611</v>
      </c>
      <c r="V2174" s="3">
        <v>21.9040247678019</v>
      </c>
      <c r="W2174" s="3">
        <v>16.7146317388039</v>
      </c>
      <c r="X2174" s="3">
        <v>16.7206040992449</v>
      </c>
      <c r="Y2174" s="3"/>
      <c r="Z2174" s="3"/>
      <c r="AA2174" s="3">
        <v>0.0157080339141134</v>
      </c>
      <c r="AB2174" s="3">
        <v>0.49626800556619</v>
      </c>
      <c r="AC2174" s="3">
        <v>-2.62055441661466</v>
      </c>
      <c r="AD2174" s="3">
        <v>2.01377070935187</v>
      </c>
      <c r="AE2174" s="5">
        <v>3</v>
      </c>
      <c r="AF2174" s="3">
        <v>0.437055826109953</v>
      </c>
      <c r="AG2174" s="3">
        <v>2.69677489143454</v>
      </c>
      <c r="AH2174" s="3">
        <v>3.98979789632983</v>
      </c>
      <c r="AI2174" s="3">
        <v>5.40113537695701</v>
      </c>
      <c r="AJ2174" s="3"/>
      <c r="AK2174" s="3"/>
      <c r="AL2174" s="3"/>
      <c r="AM2174" s="3"/>
      <c r="AN2174" s="5" t="s">
        <v>51</v>
      </c>
      <c r="AO2174" s="1"/>
      <c r="AP2174" s="1"/>
      <c r="AQ2174" s="1"/>
    </row>
    <row r="2175" spans="1:43">
      <c r="A2175" s="1" t="s">
        <v>5806</v>
      </c>
      <c r="B2175" s="1" t="s">
        <v>5807</v>
      </c>
      <c r="C2175" s="3">
        <v>3.92876712328767</v>
      </c>
      <c r="D2175" s="4">
        <v>42803</v>
      </c>
      <c r="E2175" s="3">
        <v>7.4600152371</v>
      </c>
      <c r="F2175" s="5" t="s">
        <v>4016</v>
      </c>
      <c r="G2175" s="5">
        <v>526</v>
      </c>
      <c r="H2175" s="5" t="s">
        <v>50</v>
      </c>
      <c r="I2175" s="3">
        <v>0.342034203420352</v>
      </c>
      <c r="J2175" s="3">
        <v>12.3715944618133</v>
      </c>
      <c r="K2175" s="3">
        <v>0.0448712195997534</v>
      </c>
      <c r="L2175" s="3">
        <v>17.3085436033643</v>
      </c>
      <c r="M2175" s="3">
        <v>0.143729787998581</v>
      </c>
      <c r="N2175" s="3">
        <v>15.4051647373108</v>
      </c>
      <c r="O2175" s="3">
        <v>0.414339758602045</v>
      </c>
      <c r="P2175" s="3">
        <v>72.7729556875286</v>
      </c>
      <c r="Q2175" s="3">
        <v>1.17070514565749</v>
      </c>
      <c r="R2175" s="3">
        <v>44.1815548044423</v>
      </c>
      <c r="S2175" s="3">
        <v>3.02190185749931</v>
      </c>
      <c r="T2175" s="3">
        <v>12.090395480226</v>
      </c>
      <c r="U2175" s="3">
        <v>8.16929539016608</v>
      </c>
      <c r="V2175" s="3">
        <v>16.7956656346749</v>
      </c>
      <c r="W2175" s="3">
        <v>18.3580075100848</v>
      </c>
      <c r="X2175" s="3">
        <v>9.277238403452</v>
      </c>
      <c r="Y2175" s="3"/>
      <c r="Z2175" s="3"/>
      <c r="AA2175" s="3">
        <v>0.131360013438096</v>
      </c>
      <c r="AB2175" s="3">
        <v>0.767570518766458</v>
      </c>
      <c r="AC2175" s="3">
        <v>-1.63727959697733</v>
      </c>
      <c r="AD2175" s="3">
        <v>3.52298228238315</v>
      </c>
      <c r="AE2175" s="5">
        <v>3</v>
      </c>
      <c r="AF2175" s="3">
        <v>0.466402472433073</v>
      </c>
      <c r="AG2175" s="3">
        <v>3.48416690061855</v>
      </c>
      <c r="AH2175" s="3">
        <v>4.21795906766351</v>
      </c>
      <c r="AI2175" s="3">
        <v>5.92874045272389</v>
      </c>
      <c r="AJ2175" s="3"/>
      <c r="AK2175" s="3"/>
      <c r="AL2175" s="3"/>
      <c r="AM2175" s="3">
        <v>10</v>
      </c>
      <c r="AN2175" s="5" t="s">
        <v>56</v>
      </c>
      <c r="AO2175" s="1"/>
      <c r="AP2175" s="1"/>
      <c r="AQ2175" s="1"/>
    </row>
    <row r="2176" spans="1:43">
      <c r="A2176" s="1" t="s">
        <v>5808</v>
      </c>
      <c r="B2176" s="1" t="s">
        <v>5809</v>
      </c>
      <c r="C2176" s="3">
        <v>3.68493150684931</v>
      </c>
      <c r="D2176" s="4">
        <v>42892</v>
      </c>
      <c r="E2176" s="3">
        <v>6.4285253152</v>
      </c>
      <c r="F2176" s="5" t="s">
        <v>5015</v>
      </c>
      <c r="G2176" s="5">
        <v>777</v>
      </c>
      <c r="H2176" s="5" t="s">
        <v>50</v>
      </c>
      <c r="I2176" s="3">
        <v>0.258353427488795</v>
      </c>
      <c r="J2176" s="3">
        <v>27.0209915140688</v>
      </c>
      <c r="K2176" s="3">
        <v>0.0257754102586104</v>
      </c>
      <c r="L2176" s="3">
        <v>30.4559539619301</v>
      </c>
      <c r="M2176" s="3">
        <v>-0.0171762281003263</v>
      </c>
      <c r="N2176" s="3">
        <v>39.4479073909172</v>
      </c>
      <c r="O2176" s="3">
        <v>0.848925848925832</v>
      </c>
      <c r="P2176" s="3">
        <v>22.3389675650982</v>
      </c>
      <c r="Q2176" s="3">
        <v>1.21717962093549</v>
      </c>
      <c r="R2176" s="3">
        <v>37.8078223080637</v>
      </c>
      <c r="S2176" s="3">
        <v>1.87259362968147</v>
      </c>
      <c r="T2176" s="3">
        <v>51.7514124293785</v>
      </c>
      <c r="U2176" s="3">
        <v>5.74984103914978</v>
      </c>
      <c r="V2176" s="3">
        <v>63.0030959752322</v>
      </c>
      <c r="W2176" s="3">
        <v>13.3482620971668</v>
      </c>
      <c r="X2176" s="3">
        <v>54.3689320388349</v>
      </c>
      <c r="Y2176" s="3"/>
      <c r="Z2176" s="3"/>
      <c r="AA2176" s="3">
        <v>0.0303994390756616</v>
      </c>
      <c r="AB2176" s="3">
        <v>0.455008318436809</v>
      </c>
      <c r="AC2176" s="3">
        <v>-2.31548480463098</v>
      </c>
      <c r="AD2176" s="3">
        <v>1.83849143490532</v>
      </c>
      <c r="AE2176" s="5">
        <v>3</v>
      </c>
      <c r="AF2176" s="3">
        <v>0.351249116594996</v>
      </c>
      <c r="AG2176" s="3">
        <v>2.62061168296965</v>
      </c>
      <c r="AH2176" s="3">
        <v>3.19448984280331</v>
      </c>
      <c r="AI2176" s="3">
        <v>4.40767349566258</v>
      </c>
      <c r="AJ2176" s="3"/>
      <c r="AK2176" s="3"/>
      <c r="AL2176" s="3"/>
      <c r="AM2176" s="3"/>
      <c r="AN2176" s="5" t="s">
        <v>46</v>
      </c>
      <c r="AO2176" s="1"/>
      <c r="AP2176" s="1"/>
      <c r="AQ2176" s="1"/>
    </row>
    <row r="2177" spans="1:43">
      <c r="A2177" s="1" t="s">
        <v>5810</v>
      </c>
      <c r="B2177" s="1" t="s">
        <v>5811</v>
      </c>
      <c r="C2177" s="3">
        <v>3.83013698630137</v>
      </c>
      <c r="D2177" s="4">
        <v>42839</v>
      </c>
      <c r="E2177" s="3">
        <v>0.8069923426</v>
      </c>
      <c r="F2177" s="5" t="s">
        <v>5812</v>
      </c>
      <c r="G2177" s="5">
        <v>414</v>
      </c>
      <c r="H2177" s="5" t="s">
        <v>93</v>
      </c>
      <c r="I2177" s="3">
        <v>9.91538497498948</v>
      </c>
      <c r="J2177" s="3">
        <v>31.25</v>
      </c>
      <c r="K2177" s="3">
        <v>3.49047053127338</v>
      </c>
      <c r="L2177" s="3">
        <v>20.0693756194252</v>
      </c>
      <c r="M2177" s="3">
        <v>2.67248908296943</v>
      </c>
      <c r="N2177" s="3">
        <v>46.1576846307385</v>
      </c>
      <c r="O2177" s="3">
        <v>22.1022019110927</v>
      </c>
      <c r="P2177" s="3">
        <v>17.7062374245473</v>
      </c>
      <c r="Q2177" s="3">
        <v>29.300483941927</v>
      </c>
      <c r="R2177" s="3">
        <v>19.3498452012384</v>
      </c>
      <c r="S2177" s="3">
        <v>58.3086453002963</v>
      </c>
      <c r="T2177" s="3">
        <v>33.2451032292218</v>
      </c>
      <c r="U2177" s="3">
        <v>169.262482821805</v>
      </c>
      <c r="V2177" s="3">
        <v>13.6212624584718</v>
      </c>
      <c r="W2177" s="3">
        <v>132.953532150996</v>
      </c>
      <c r="X2177" s="3">
        <v>16.916354556804</v>
      </c>
      <c r="Y2177" s="3"/>
      <c r="Z2177" s="3"/>
      <c r="AA2177" s="3">
        <v>0.217074147412486</v>
      </c>
      <c r="AB2177" s="3">
        <v>0.27251520785111</v>
      </c>
      <c r="AC2177" s="3">
        <v>-27.0910648015986</v>
      </c>
      <c r="AD2177" s="3">
        <v>1.19947763681282</v>
      </c>
      <c r="AE2177" s="5">
        <v>5</v>
      </c>
      <c r="AF2177" s="3">
        <v>2.43638137930974</v>
      </c>
      <c r="AG2177" s="3">
        <v>74.6332258195217</v>
      </c>
      <c r="AH2177" s="3">
        <v>71.2451521327229</v>
      </c>
      <c r="AI2177" s="3">
        <v>33.2440857196274</v>
      </c>
      <c r="AJ2177" s="3"/>
      <c r="AK2177" s="3"/>
      <c r="AL2177" s="3"/>
      <c r="AM2177" s="3"/>
      <c r="AN2177" s="5" t="s">
        <v>46</v>
      </c>
      <c r="AO2177" s="1"/>
      <c r="AP2177" s="1"/>
      <c r="AQ2177" s="1"/>
    </row>
    <row r="2178" spans="1:43">
      <c r="A2178" s="1" t="s">
        <v>5813</v>
      </c>
      <c r="B2178" s="1" t="s">
        <v>5814</v>
      </c>
      <c r="C2178" s="3">
        <v>3.87397260273973</v>
      </c>
      <c r="D2178" s="4">
        <v>42823</v>
      </c>
      <c r="E2178" s="3">
        <v>0.5753235775</v>
      </c>
      <c r="F2178" s="5" t="s">
        <v>5687</v>
      </c>
      <c r="G2178" s="5">
        <v>1378</v>
      </c>
      <c r="H2178" s="5" t="s">
        <v>93</v>
      </c>
      <c r="I2178" s="3">
        <v>8.55631295147013</v>
      </c>
      <c r="J2178" s="3">
        <v>36.45</v>
      </c>
      <c r="K2178" s="3">
        <v>3.77358490566037</v>
      </c>
      <c r="L2178" s="3">
        <v>15.2626362735382</v>
      </c>
      <c r="M2178" s="3">
        <v>3.1017489612523</v>
      </c>
      <c r="N2178" s="3">
        <v>41.6167664670659</v>
      </c>
      <c r="O2178" s="3">
        <v>11.4360313315927</v>
      </c>
      <c r="P2178" s="3">
        <v>47.2837022132797</v>
      </c>
      <c r="Q2178" s="3">
        <v>15.9530536839817</v>
      </c>
      <c r="R2178" s="3">
        <v>45.4592363261094</v>
      </c>
      <c r="S2178" s="3">
        <v>53.8905314776087</v>
      </c>
      <c r="T2178" s="3">
        <v>38.8565378507147</v>
      </c>
      <c r="U2178" s="3">
        <v>96.9906766362042</v>
      </c>
      <c r="V2178" s="3">
        <v>42.0265780730897</v>
      </c>
      <c r="W2178" s="3">
        <v>79.6750021049086</v>
      </c>
      <c r="X2178" s="3">
        <v>40.4494382022472</v>
      </c>
      <c r="Y2178" s="3"/>
      <c r="Z2178" s="3"/>
      <c r="AA2178" s="3">
        <v>0.280907298924935</v>
      </c>
      <c r="AB2178" s="3">
        <v>0.206353002959075</v>
      </c>
      <c r="AC2178" s="3">
        <v>-25.1336070017814</v>
      </c>
      <c r="AD2178" s="3">
        <v>0.85652249145303</v>
      </c>
      <c r="AE2178" s="5">
        <v>3</v>
      </c>
      <c r="AF2178" s="3">
        <v>1.4501393291879</v>
      </c>
      <c r="AG2178" s="3">
        <v>42.1434586740377</v>
      </c>
      <c r="AH2178" s="3">
        <v>46.0090889712782</v>
      </c>
      <c r="AI2178" s="3">
        <v>21.2365754805366</v>
      </c>
      <c r="AJ2178" s="3"/>
      <c r="AK2178" s="3"/>
      <c r="AL2178" s="3"/>
      <c r="AM2178" s="3"/>
      <c r="AN2178" s="5" t="s">
        <v>51</v>
      </c>
      <c r="AO2178" s="1"/>
      <c r="AP2178" s="1"/>
      <c r="AQ2178" s="1"/>
    </row>
    <row r="2179" spans="1:43">
      <c r="A2179" s="1" t="s">
        <v>5815</v>
      </c>
      <c r="B2179" s="1" t="s">
        <v>5816</v>
      </c>
      <c r="C2179" s="3">
        <v>3.75342465753425</v>
      </c>
      <c r="D2179" s="4">
        <v>42867</v>
      </c>
      <c r="E2179" s="3">
        <v>2.320142455</v>
      </c>
      <c r="F2179" s="5" t="s">
        <v>5817</v>
      </c>
      <c r="G2179" s="5">
        <v>1371</v>
      </c>
      <c r="H2179" s="5" t="s">
        <v>93</v>
      </c>
      <c r="I2179" s="3">
        <v>11.1743215031315</v>
      </c>
      <c r="J2179" s="3">
        <v>24.95</v>
      </c>
      <c r="K2179" s="3">
        <v>3.1125956046084</v>
      </c>
      <c r="L2179" s="3">
        <v>26.3627353815659</v>
      </c>
      <c r="M2179" s="3">
        <v>6.42518111416438</v>
      </c>
      <c r="N2179" s="3">
        <v>21.1576846307385</v>
      </c>
      <c r="O2179" s="3">
        <v>18.2206682206682</v>
      </c>
      <c r="P2179" s="3">
        <v>29.0241448692153</v>
      </c>
      <c r="Q2179" s="3">
        <v>17.1478853874498</v>
      </c>
      <c r="R2179" s="3">
        <v>43.0340557275542</v>
      </c>
      <c r="S2179" s="3">
        <v>71.5747080144986</v>
      </c>
      <c r="T2179" s="3">
        <v>20.7517204870302</v>
      </c>
      <c r="U2179" s="3">
        <v>172.391304347826</v>
      </c>
      <c r="V2179" s="3">
        <v>12.8460686600221</v>
      </c>
      <c r="W2179" s="3">
        <v>136.88834519573</v>
      </c>
      <c r="X2179" s="3">
        <v>15.5430711610487</v>
      </c>
      <c r="Y2179" s="3"/>
      <c r="Z2179" s="3"/>
      <c r="AA2179" s="3">
        <v>0.262655196418014</v>
      </c>
      <c r="AB2179" s="3">
        <v>0.257553621534443</v>
      </c>
      <c r="AC2179" s="3">
        <v>-33.7858079011421</v>
      </c>
      <c r="AD2179" s="3">
        <v>0.983714813409333</v>
      </c>
      <c r="AE2179" s="5">
        <v>7</v>
      </c>
      <c r="AF2179" s="3">
        <v>2.32609922002473</v>
      </c>
      <c r="AG2179" s="3">
        <v>79.8588196809851</v>
      </c>
      <c r="AH2179" s="3">
        <v>67.7795500355681</v>
      </c>
      <c r="AI2179" s="3">
        <v>30.7700160573041</v>
      </c>
      <c r="AJ2179" s="3"/>
      <c r="AK2179" s="3"/>
      <c r="AL2179" s="3"/>
      <c r="AM2179" s="3"/>
      <c r="AN2179" s="5" t="s">
        <v>46</v>
      </c>
      <c r="AO2179" s="1"/>
      <c r="AP2179" s="1"/>
      <c r="AQ2179" s="1"/>
    </row>
    <row r="2180" spans="1:43">
      <c r="A2180" s="1" t="s">
        <v>5818</v>
      </c>
      <c r="B2180" s="1" t="s">
        <v>5819</v>
      </c>
      <c r="C2180" s="3">
        <v>3.77808219178082</v>
      </c>
      <c r="D2180" s="4">
        <v>42858</v>
      </c>
      <c r="E2180" s="3">
        <v>6.3992061596</v>
      </c>
      <c r="F2180" s="5" t="s">
        <v>5820</v>
      </c>
      <c r="G2180" s="5">
        <v>608</v>
      </c>
      <c r="H2180" s="5" t="s">
        <v>93</v>
      </c>
      <c r="I2180" s="3">
        <v>3.4623217922607</v>
      </c>
      <c r="J2180" s="3">
        <v>64</v>
      </c>
      <c r="K2180" s="3">
        <v>0.793650793650794</v>
      </c>
      <c r="L2180" s="3">
        <v>75.3716551040634</v>
      </c>
      <c r="M2180" s="3">
        <v>1.6</v>
      </c>
      <c r="N2180" s="3">
        <v>61.9261477045908</v>
      </c>
      <c r="O2180" s="3">
        <v>5.17598343685301</v>
      </c>
      <c r="P2180" s="3">
        <v>72.0321931589537</v>
      </c>
      <c r="Q2180" s="3">
        <v>8.89603429796355</v>
      </c>
      <c r="R2180" s="3">
        <v>64.7574819401445</v>
      </c>
      <c r="S2180" s="3">
        <v>32.6370757180157</v>
      </c>
      <c r="T2180" s="3">
        <v>59.8729486500794</v>
      </c>
      <c r="U2180" s="3">
        <v>53.4743202416918</v>
      </c>
      <c r="V2180" s="3">
        <v>64.562569213732</v>
      </c>
      <c r="W2180" s="3">
        <v>14.4144144144144</v>
      </c>
      <c r="X2180" s="3">
        <v>96.3795255930087</v>
      </c>
      <c r="Y2180" s="3"/>
      <c r="Z2180" s="3"/>
      <c r="AA2180" s="3">
        <v>0.220697291572528</v>
      </c>
      <c r="AB2180" s="3">
        <v>0.0458013452265208</v>
      </c>
      <c r="AC2180" s="3">
        <v>-40.7337723424271</v>
      </c>
      <c r="AD2180" s="3">
        <v>0.112493003901497</v>
      </c>
      <c r="AE2180" s="5">
        <v>7</v>
      </c>
      <c r="AF2180" s="3">
        <v>0.275130946543379</v>
      </c>
      <c r="AG2180" s="3">
        <v>35.8007281071304</v>
      </c>
      <c r="AH2180" s="3">
        <v>24.4947042868962</v>
      </c>
      <c r="AI2180" s="3">
        <v>0.584415096439028</v>
      </c>
      <c r="AJ2180" s="3"/>
      <c r="AK2180" s="3"/>
      <c r="AL2180" s="3"/>
      <c r="AM2180" s="3">
        <v>500</v>
      </c>
      <c r="AN2180" s="5" t="s">
        <v>56</v>
      </c>
      <c r="AO2180" s="1"/>
      <c r="AP2180" s="1"/>
      <c r="AQ2180" s="1"/>
    </row>
    <row r="2181" spans="1:43">
      <c r="A2181" s="1" t="s">
        <v>5821</v>
      </c>
      <c r="B2181" s="1" t="s">
        <v>5822</v>
      </c>
      <c r="C2181" s="3">
        <v>3.93150684931507</v>
      </c>
      <c r="D2181" s="4">
        <v>42802</v>
      </c>
      <c r="E2181" s="3">
        <v>4.6619479438</v>
      </c>
      <c r="F2181" s="5" t="s">
        <v>5485</v>
      </c>
      <c r="G2181" s="5">
        <v>1436</v>
      </c>
      <c r="H2181" s="5" t="s">
        <v>50</v>
      </c>
      <c r="I2181" s="3">
        <v>-0.163776493256253</v>
      </c>
      <c r="J2181" s="3">
        <v>85.0826261723984</v>
      </c>
      <c r="K2181" s="3">
        <v>0</v>
      </c>
      <c r="L2181" s="3">
        <v>43.3820274457725</v>
      </c>
      <c r="M2181" s="3">
        <v>-0.154157433278742</v>
      </c>
      <c r="N2181" s="3">
        <v>64.5592163846839</v>
      </c>
      <c r="O2181" s="3">
        <v>0.182875522736883</v>
      </c>
      <c r="P2181" s="3">
        <v>82.3663773412517</v>
      </c>
      <c r="Q2181" s="3">
        <v>0.647002504120351</v>
      </c>
      <c r="R2181" s="3">
        <v>82.4239497827137</v>
      </c>
      <c r="S2181" s="3">
        <v>0.485189800595487</v>
      </c>
      <c r="T2181" s="3">
        <v>90.7344632768362</v>
      </c>
      <c r="U2181" s="3">
        <v>3.958894708596</v>
      </c>
      <c r="V2181" s="3">
        <v>90.7894736842105</v>
      </c>
      <c r="W2181" s="3">
        <v>19.4787974974776</v>
      </c>
      <c r="X2181" s="3">
        <v>5.60949298813377</v>
      </c>
      <c r="Y2181" s="3"/>
      <c r="Z2181" s="3"/>
      <c r="AA2181" s="3">
        <v>-0.0794109491370395</v>
      </c>
      <c r="AB2181" s="3">
        <v>0.618446449508065</v>
      </c>
      <c r="AC2181" s="3">
        <v>-2.6251112507104</v>
      </c>
      <c r="AD2181" s="3">
        <v>2.32382824594804</v>
      </c>
      <c r="AE2181" s="5">
        <v>3</v>
      </c>
      <c r="AF2181" s="3">
        <v>0.495637530134479</v>
      </c>
      <c r="AG2181" s="3">
        <v>1.1297010192006</v>
      </c>
      <c r="AH2181" s="3">
        <v>2.0883050375875</v>
      </c>
      <c r="AI2181" s="3">
        <v>6.06331158630526</v>
      </c>
      <c r="AJ2181" s="3"/>
      <c r="AK2181" s="3"/>
      <c r="AL2181" s="3"/>
      <c r="AM2181" s="3"/>
      <c r="AN2181" s="5" t="s">
        <v>46</v>
      </c>
      <c r="AO2181" s="1"/>
      <c r="AP2181" s="1"/>
      <c r="AQ2181" s="1"/>
    </row>
    <row r="2182" spans="1:43">
      <c r="A2182" s="1" t="s">
        <v>5823</v>
      </c>
      <c r="B2182" s="1" t="s">
        <v>5824</v>
      </c>
      <c r="C2182" s="3">
        <v>3.73972602739726</v>
      </c>
      <c r="D2182" s="4">
        <v>42872</v>
      </c>
      <c r="E2182" s="3">
        <v>1.843224567</v>
      </c>
      <c r="F2182" s="5" t="s">
        <v>5825</v>
      </c>
      <c r="G2182" s="5">
        <v>232</v>
      </c>
      <c r="H2182" s="5" t="s">
        <v>191</v>
      </c>
      <c r="I2182" s="3">
        <v>15.1616859226748</v>
      </c>
      <c r="J2182" s="3">
        <v>18.625678119349</v>
      </c>
      <c r="K2182" s="3">
        <v>6.12026408136561</v>
      </c>
      <c r="L2182" s="3">
        <v>0.342465753424658</v>
      </c>
      <c r="M2182" s="3">
        <v>7.59860089253408</v>
      </c>
      <c r="N2182" s="3">
        <v>29.9099099099099</v>
      </c>
      <c r="O2182" s="3">
        <v>20.3426413058141</v>
      </c>
      <c r="P2182" s="3">
        <v>42.0952380952381</v>
      </c>
      <c r="Q2182" s="3">
        <v>29.421151893225</v>
      </c>
      <c r="R2182" s="3">
        <v>31.0272536687631</v>
      </c>
      <c r="S2182" s="3">
        <v>68.1462633116577</v>
      </c>
      <c r="T2182" s="3">
        <v>47.5490196078431</v>
      </c>
      <c r="U2182" s="3">
        <v>83.559670781893</v>
      </c>
      <c r="V2182" s="3">
        <v>86.8035190615836</v>
      </c>
      <c r="W2182" s="3">
        <v>69.1986723565671</v>
      </c>
      <c r="X2182" s="3">
        <v>83.3922261484099</v>
      </c>
      <c r="Y2182" s="3"/>
      <c r="Z2182" s="3"/>
      <c r="AA2182" s="3">
        <v>0.305725700471884</v>
      </c>
      <c r="AB2182" s="3">
        <v>0.193093328117006</v>
      </c>
      <c r="AC2182" s="3">
        <v>-23.5705542927085</v>
      </c>
      <c r="AD2182" s="3">
        <v>0.811284370774217</v>
      </c>
      <c r="AE2182" s="5">
        <v>3</v>
      </c>
      <c r="AF2182" s="3">
        <v>1.23929887613381</v>
      </c>
      <c r="AG2182" s="3">
        <v>47.3658130256177</v>
      </c>
      <c r="AH2182" s="3">
        <v>40.9271437607307</v>
      </c>
      <c r="AI2182" s="3">
        <v>18.3301010708034</v>
      </c>
      <c r="AJ2182" s="3"/>
      <c r="AK2182" s="3"/>
      <c r="AL2182" s="3"/>
      <c r="AM2182" s="3">
        <v>1</v>
      </c>
      <c r="AN2182" s="5" t="s">
        <v>51</v>
      </c>
      <c r="AO2182" s="1"/>
      <c r="AP2182" s="1"/>
      <c r="AQ2182" s="1"/>
    </row>
    <row r="2183" spans="1:43">
      <c r="A2183" s="1" t="s">
        <v>5826</v>
      </c>
      <c r="B2183" s="1" t="s">
        <v>5827</v>
      </c>
      <c r="C2183" s="3">
        <v>3.53150684931507</v>
      </c>
      <c r="D2183" s="4">
        <v>42948</v>
      </c>
      <c r="E2183" s="3">
        <v>6.414733447</v>
      </c>
      <c r="F2183" s="5" t="s">
        <v>5828</v>
      </c>
      <c r="G2183" s="5">
        <v>1290</v>
      </c>
      <c r="H2183" s="5" t="s">
        <v>226</v>
      </c>
      <c r="I2183" s="3">
        <v>1.95686206296747</v>
      </c>
      <c r="J2183" s="3">
        <v>53.2005689900427</v>
      </c>
      <c r="K2183" s="3">
        <v>0.661171217585432</v>
      </c>
      <c r="L2183" s="3">
        <v>40.8730158730159</v>
      </c>
      <c r="M2183" s="3">
        <v>0.436943111720346</v>
      </c>
      <c r="N2183" s="3">
        <v>60.2256699576869</v>
      </c>
      <c r="O2183" s="3">
        <v>3.9826148660635</v>
      </c>
      <c r="P2183" s="3">
        <v>52.3584905660377</v>
      </c>
      <c r="Q2183" s="3">
        <v>8.73759391522122</v>
      </c>
      <c r="R2183" s="3">
        <v>27.7372262773723</v>
      </c>
      <c r="S2183" s="3">
        <v>20.0635477325194</v>
      </c>
      <c r="T2183" s="3">
        <v>30.3191489361702</v>
      </c>
      <c r="U2183" s="3">
        <v>31.4874981004626</v>
      </c>
      <c r="V2183" s="3">
        <v>35.4166666666667</v>
      </c>
      <c r="W2183" s="3">
        <v>36.1578944048419</v>
      </c>
      <c r="X2183" s="3">
        <v>30.5439330543933</v>
      </c>
      <c r="Y2183" s="3"/>
      <c r="Z2183" s="3"/>
      <c r="AA2183" s="3">
        <v>0.457977147686551</v>
      </c>
      <c r="AB2183" s="3">
        <v>0.536890500558425</v>
      </c>
      <c r="AC2183" s="3">
        <v>-2.90512936904221</v>
      </c>
      <c r="AD2183" s="3">
        <v>3.72280756987347</v>
      </c>
      <c r="AE2183" s="5">
        <v>2</v>
      </c>
      <c r="AF2183" s="3">
        <v>0.809774199851425</v>
      </c>
      <c r="AG2183" s="3">
        <v>17.5174439176135</v>
      </c>
      <c r="AH2183" s="3">
        <v>14.7982474466272</v>
      </c>
      <c r="AI2183" s="3">
        <v>9.93860166329224</v>
      </c>
      <c r="AJ2183" s="3"/>
      <c r="AK2183" s="3"/>
      <c r="AL2183" s="3"/>
      <c r="AM2183" s="3">
        <v>100</v>
      </c>
      <c r="AN2183" s="5" t="s">
        <v>56</v>
      </c>
      <c r="AO2183" s="1"/>
      <c r="AP2183" s="1"/>
      <c r="AQ2183" s="1"/>
    </row>
    <row r="2184" spans="1:43">
      <c r="A2184" s="1" t="s">
        <v>5829</v>
      </c>
      <c r="B2184" s="1" t="s">
        <v>5830</v>
      </c>
      <c r="C2184" s="3">
        <v>3.81917808219178</v>
      </c>
      <c r="D2184" s="4">
        <v>42843</v>
      </c>
      <c r="E2184" s="3">
        <v>0.6796790278</v>
      </c>
      <c r="F2184" s="5" t="s">
        <v>731</v>
      </c>
      <c r="G2184" s="5">
        <v>1395</v>
      </c>
      <c r="H2184" s="5" t="s">
        <v>226</v>
      </c>
      <c r="I2184" s="3">
        <v>0.466045272969378</v>
      </c>
      <c r="J2184" s="3">
        <v>85.9174964438122</v>
      </c>
      <c r="K2184" s="3">
        <v>-0.264375413086572</v>
      </c>
      <c r="L2184" s="3">
        <v>93.6507936507936</v>
      </c>
      <c r="M2184" s="3">
        <v>0.332446808510639</v>
      </c>
      <c r="N2184" s="3">
        <v>63.6107193229901</v>
      </c>
      <c r="O2184" s="3">
        <v>-0.0579518172034045</v>
      </c>
      <c r="P2184" s="3">
        <v>95.9119496855346</v>
      </c>
      <c r="Q2184" s="3">
        <v>-0.0910369941239658</v>
      </c>
      <c r="R2184" s="3">
        <v>94.8905109489051</v>
      </c>
      <c r="S2184" s="3">
        <v>8.414907947912</v>
      </c>
      <c r="T2184" s="3">
        <v>79.7872340425532</v>
      </c>
      <c r="U2184" s="3">
        <v>14.3506678033532</v>
      </c>
      <c r="V2184" s="3">
        <v>85.0694444444444</v>
      </c>
      <c r="W2184" s="3">
        <v>17.1356491364254</v>
      </c>
      <c r="X2184" s="3">
        <v>83.2635983263598</v>
      </c>
      <c r="Y2184" s="3"/>
      <c r="Z2184" s="3"/>
      <c r="AA2184" s="3">
        <v>0.14594692294777</v>
      </c>
      <c r="AB2184" s="3">
        <v>0.227335565881101</v>
      </c>
      <c r="AC2184" s="3">
        <v>-2.73124845284264</v>
      </c>
      <c r="AD2184" s="3">
        <v>1.97836259978133</v>
      </c>
      <c r="AE2184" s="5">
        <v>3</v>
      </c>
      <c r="AF2184" s="3">
        <v>0.410720688908837</v>
      </c>
      <c r="AG2184" s="3">
        <v>9.43797747840529</v>
      </c>
      <c r="AH2184" s="3">
        <v>6.76982623274016</v>
      </c>
      <c r="AI2184" s="3">
        <v>4.8985143656425</v>
      </c>
      <c r="AJ2184" s="3"/>
      <c r="AK2184" s="3"/>
      <c r="AL2184" s="3"/>
      <c r="AM2184" s="3"/>
      <c r="AN2184" s="5" t="s">
        <v>51</v>
      </c>
      <c r="AO2184" s="1"/>
      <c r="AP2184" s="1"/>
      <c r="AQ2184" s="1"/>
    </row>
    <row r="2185" spans="1:43">
      <c r="A2185" s="1" t="s">
        <v>5831</v>
      </c>
      <c r="B2185" s="1" t="s">
        <v>5832</v>
      </c>
      <c r="C2185" s="3">
        <v>3.81369863013699</v>
      </c>
      <c r="D2185" s="4">
        <v>42845</v>
      </c>
      <c r="E2185" s="3">
        <v>4.5111579987</v>
      </c>
      <c r="F2185" s="5" t="s">
        <v>5833</v>
      </c>
      <c r="G2185" s="5">
        <v>1393</v>
      </c>
      <c r="H2185" s="5" t="s">
        <v>213</v>
      </c>
      <c r="I2185" s="3">
        <v>-0.837581937363447</v>
      </c>
      <c r="J2185" s="3">
        <v>68.8311688311688</v>
      </c>
      <c r="K2185" s="3">
        <v>-0.210719193770038</v>
      </c>
      <c r="L2185" s="3">
        <v>57.1428571428571</v>
      </c>
      <c r="M2185" s="3">
        <v>0.0551166636046237</v>
      </c>
      <c r="N2185" s="3">
        <v>57.1428571428571</v>
      </c>
      <c r="O2185" s="3">
        <v>-0.347666971637697</v>
      </c>
      <c r="P2185" s="3">
        <v>62.1621621621622</v>
      </c>
      <c r="Q2185" s="3">
        <v>-3.98448519040904</v>
      </c>
      <c r="R2185" s="3">
        <v>68.9189189189189</v>
      </c>
      <c r="S2185" s="3">
        <v>-3.05295950155763</v>
      </c>
      <c r="T2185" s="3">
        <v>62.5</v>
      </c>
      <c r="U2185" s="3">
        <v>6.75291580907576</v>
      </c>
      <c r="V2185" s="3">
        <v>51.0204081632653</v>
      </c>
      <c r="W2185" s="3">
        <v>15.1495929802305</v>
      </c>
      <c r="X2185" s="3">
        <v>20.4081632653061</v>
      </c>
      <c r="Y2185" s="3"/>
      <c r="Z2185" s="3"/>
      <c r="AA2185" s="3">
        <v>-0.0886950287495333</v>
      </c>
      <c r="AB2185" s="3">
        <v>0.145002674883923</v>
      </c>
      <c r="AC2185" s="3">
        <v>-7.18780466188072</v>
      </c>
      <c r="AD2185" s="3">
        <v>0.668546108282</v>
      </c>
      <c r="AE2185" s="5">
        <v>5</v>
      </c>
      <c r="AF2185" s="3">
        <v>0.415809632992449</v>
      </c>
      <c r="AG2185" s="3">
        <v>-2.26068462676481</v>
      </c>
      <c r="AH2185" s="3">
        <v>4.13551097431437</v>
      </c>
      <c r="AI2185" s="3">
        <v>3.79829491529835</v>
      </c>
      <c r="AJ2185" s="3"/>
      <c r="AK2185" s="3"/>
      <c r="AL2185" s="3"/>
      <c r="AM2185" s="3"/>
      <c r="AN2185" s="5" t="s">
        <v>46</v>
      </c>
      <c r="AO2185" s="1"/>
      <c r="AP2185" s="1"/>
      <c r="AQ2185" s="1"/>
    </row>
    <row r="2186" spans="1:43">
      <c r="A2186" s="1" t="s">
        <v>5834</v>
      </c>
      <c r="B2186" s="1" t="s">
        <v>5835</v>
      </c>
      <c r="C2186" s="3">
        <v>3.72054794520548</v>
      </c>
      <c r="D2186" s="4">
        <v>42879</v>
      </c>
      <c r="E2186" s="3">
        <v>3.6725633292</v>
      </c>
      <c r="F2186" s="5" t="s">
        <v>1032</v>
      </c>
      <c r="G2186" s="5">
        <v>1148</v>
      </c>
      <c r="H2186" s="5" t="s">
        <v>93</v>
      </c>
      <c r="I2186" s="3">
        <v>-3.49167681688998</v>
      </c>
      <c r="J2186" s="3">
        <v>98.1</v>
      </c>
      <c r="K2186" s="3">
        <v>0.891341256366719</v>
      </c>
      <c r="L2186" s="3">
        <v>72.1506442021804</v>
      </c>
      <c r="M2186" s="3">
        <v>-6.63786331500393</v>
      </c>
      <c r="N2186" s="3">
        <v>98.4530938123752</v>
      </c>
      <c r="O2186" s="3">
        <v>5.78549176680017</v>
      </c>
      <c r="P2186" s="3">
        <v>67.2032193158954</v>
      </c>
      <c r="Q2186" s="3">
        <v>1.79871520342612</v>
      </c>
      <c r="R2186" s="3">
        <v>91.640866873065</v>
      </c>
      <c r="S2186" s="3">
        <v>34.9035187287174</v>
      </c>
      <c r="T2186" s="3">
        <v>57.5966119640021</v>
      </c>
      <c r="U2186" s="3">
        <v>115.113122171946</v>
      </c>
      <c r="V2186" s="3">
        <v>35.7142857142857</v>
      </c>
      <c r="W2186" s="3">
        <v>133.267909715407</v>
      </c>
      <c r="X2186" s="3">
        <v>16.7915106117353</v>
      </c>
      <c r="Y2186" s="3"/>
      <c r="Z2186" s="3"/>
      <c r="AA2186" s="3">
        <v>0.153178183594695</v>
      </c>
      <c r="AB2186" s="3">
        <v>0.349606551801168</v>
      </c>
      <c r="AC2186" s="3">
        <v>-16.1939143888602</v>
      </c>
      <c r="AD2186" s="3">
        <v>2.01029795409507</v>
      </c>
      <c r="AE2186" s="5">
        <v>3</v>
      </c>
      <c r="AF2186" s="3">
        <v>2.45003740291276</v>
      </c>
      <c r="AG2186" s="3">
        <v>40.5965251190539</v>
      </c>
      <c r="AH2186" s="3">
        <v>47.745392150799</v>
      </c>
      <c r="AI2186" s="3">
        <v>30.8912685514112</v>
      </c>
      <c r="AJ2186" s="3"/>
      <c r="AK2186" s="3"/>
      <c r="AL2186" s="3"/>
      <c r="AM2186" s="3"/>
      <c r="AN2186" s="5" t="s">
        <v>46</v>
      </c>
      <c r="AO2186" s="1"/>
      <c r="AP2186" s="1"/>
      <c r="AQ2186" s="1"/>
    </row>
    <row r="2187" spans="1:43">
      <c r="A2187" s="1" t="s">
        <v>5836</v>
      </c>
      <c r="B2187" s="1" t="s">
        <v>5837</v>
      </c>
      <c r="C2187" s="3">
        <v>2.64383561643836</v>
      </c>
      <c r="D2187" s="4">
        <v>43272</v>
      </c>
      <c r="E2187" s="3">
        <v>41.8596489342</v>
      </c>
      <c r="F2187" s="5" t="s">
        <v>2650</v>
      </c>
      <c r="G2187" s="5">
        <v>966</v>
      </c>
      <c r="H2187" s="5" t="s">
        <v>55</v>
      </c>
      <c r="I2187" s="3">
        <v>16.5509721969835</v>
      </c>
      <c r="J2187" s="3">
        <v>11.6152450090744</v>
      </c>
      <c r="K2187" s="3">
        <v>4.1167494561865</v>
      </c>
      <c r="L2187" s="3">
        <v>18.135593220339</v>
      </c>
      <c r="M2187" s="3">
        <v>12.4202481946295</v>
      </c>
      <c r="N2187" s="3">
        <v>5.02692998204668</v>
      </c>
      <c r="O2187" s="3">
        <v>26.3952388459719</v>
      </c>
      <c r="P2187" s="3">
        <v>17.8145695364238</v>
      </c>
      <c r="Q2187" s="3">
        <v>34.3372989276139</v>
      </c>
      <c r="R2187" s="3">
        <v>20.9603658536585</v>
      </c>
      <c r="S2187" s="3">
        <v>111.355697620774</v>
      </c>
      <c r="T2187" s="3">
        <v>5.46875</v>
      </c>
      <c r="U2187" s="3">
        <v>225.243407707911</v>
      </c>
      <c r="V2187" s="3">
        <v>8.13008130081301</v>
      </c>
      <c r="W2187" s="3"/>
      <c r="X2187" s="3"/>
      <c r="Y2187" s="3"/>
      <c r="Z2187" s="3"/>
      <c r="AA2187" s="3">
        <v>0.472578165309678</v>
      </c>
      <c r="AB2187" s="3">
        <v>0.673015743002577</v>
      </c>
      <c r="AC2187" s="3">
        <v>-13.2982627844385</v>
      </c>
      <c r="AD2187" s="3"/>
      <c r="AE2187" s="5">
        <v>1</v>
      </c>
      <c r="AF2187" s="3">
        <v>3.62869297497025</v>
      </c>
      <c r="AG2187" s="3">
        <v>98.2933766349338</v>
      </c>
      <c r="AH2187" s="3">
        <v>81.9729582831176</v>
      </c>
      <c r="AI2187" s="3"/>
      <c r="AJ2187" s="3"/>
      <c r="AK2187" s="3"/>
      <c r="AL2187" s="3"/>
      <c r="AM2187" s="3"/>
      <c r="AN2187" s="5" t="s">
        <v>51</v>
      </c>
      <c r="AO2187" s="1"/>
      <c r="AP2187" s="1"/>
      <c r="AQ2187" s="1"/>
    </row>
    <row r="2188" spans="1:43">
      <c r="A2188" s="1" t="s">
        <v>5838</v>
      </c>
      <c r="B2188" s="1" t="s">
        <v>5839</v>
      </c>
      <c r="C2188" s="3">
        <v>3.6958904109589</v>
      </c>
      <c r="D2188" s="4">
        <v>42888</v>
      </c>
      <c r="E2188" s="3">
        <v>20.5988305552</v>
      </c>
      <c r="F2188" s="5" t="s">
        <v>5840</v>
      </c>
      <c r="G2188" s="5">
        <v>832</v>
      </c>
      <c r="H2188" s="5" t="s">
        <v>45</v>
      </c>
      <c r="I2188" s="3">
        <v>-0.245700245700226</v>
      </c>
      <c r="J2188" s="3">
        <v>79.4585987261146</v>
      </c>
      <c r="K2188" s="3">
        <v>0.771208226221082</v>
      </c>
      <c r="L2188" s="3">
        <v>27.639751552795</v>
      </c>
      <c r="M2188" s="3">
        <v>-0.333157987024364</v>
      </c>
      <c r="N2188" s="3">
        <v>61.7460317460317</v>
      </c>
      <c r="O2188" s="3">
        <v>0.296955014141991</v>
      </c>
      <c r="P2188" s="3">
        <v>76.6556291390728</v>
      </c>
      <c r="Q2188" s="3">
        <v>1.55450748849471</v>
      </c>
      <c r="R2188" s="3">
        <v>62.1575342465753</v>
      </c>
      <c r="S2188" s="3">
        <v>17.3268001330041</v>
      </c>
      <c r="T2188" s="3">
        <v>12.241054613936</v>
      </c>
      <c r="U2188" s="3">
        <v>31.3843890890323</v>
      </c>
      <c r="V2188" s="3">
        <v>18.4713375796178</v>
      </c>
      <c r="W2188" s="3">
        <v>38.8043448506329</v>
      </c>
      <c r="X2188" s="3">
        <v>10.9004739336493</v>
      </c>
      <c r="Y2188" s="3"/>
      <c r="Z2188" s="3"/>
      <c r="AA2188" s="3">
        <v>0.164518527291955</v>
      </c>
      <c r="AB2188" s="3">
        <v>0.263318469645511</v>
      </c>
      <c r="AC2188" s="3">
        <v>-9.0531561461794</v>
      </c>
      <c r="AD2188" s="3">
        <v>1.27328954984912</v>
      </c>
      <c r="AE2188" s="5">
        <v>2</v>
      </c>
      <c r="AF2188" s="3">
        <v>0.911359750276676</v>
      </c>
      <c r="AG2188" s="3">
        <v>14.5443930464912</v>
      </c>
      <c r="AH2188" s="3">
        <v>15.2277701533265</v>
      </c>
      <c r="AI2188" s="3">
        <v>11.167401568029</v>
      </c>
      <c r="AJ2188" s="3"/>
      <c r="AK2188" s="3"/>
      <c r="AL2188" s="3"/>
      <c r="AM2188" s="3"/>
      <c r="AN2188" s="5" t="s">
        <v>46</v>
      </c>
      <c r="AO2188" s="1"/>
      <c r="AP2188" s="1"/>
      <c r="AQ2188" s="1"/>
    </row>
    <row r="2189" spans="1:43">
      <c r="A2189" s="1" t="s">
        <v>5841</v>
      </c>
      <c r="B2189" s="1" t="s">
        <v>5842</v>
      </c>
      <c r="C2189" s="3">
        <v>3.42739726027397</v>
      </c>
      <c r="D2189" s="4">
        <v>42986</v>
      </c>
      <c r="E2189" s="3">
        <v>9.1868055061</v>
      </c>
      <c r="F2189" s="5" t="s">
        <v>2294</v>
      </c>
      <c r="G2189" s="5">
        <v>580</v>
      </c>
      <c r="H2189" s="5" t="s">
        <v>60</v>
      </c>
      <c r="I2189" s="3">
        <v>7.85185185185186</v>
      </c>
      <c r="J2189" s="3">
        <v>43.75</v>
      </c>
      <c r="K2189" s="3">
        <v>-0.600764609502998</v>
      </c>
      <c r="L2189" s="3">
        <v>94.3432406519655</v>
      </c>
      <c r="M2189" s="3">
        <v>-2.43902439024389</v>
      </c>
      <c r="N2189" s="3">
        <v>80.0197823936696</v>
      </c>
      <c r="O2189" s="3">
        <v>24.7144814984011</v>
      </c>
      <c r="P2189" s="3">
        <v>3.54969574036511</v>
      </c>
      <c r="Q2189" s="3">
        <v>23.6273066908185</v>
      </c>
      <c r="R2189" s="3">
        <v>17.2774869109948</v>
      </c>
      <c r="S2189" s="3">
        <v>51.0373443983403</v>
      </c>
      <c r="T2189" s="3">
        <v>29.7101449275362</v>
      </c>
      <c r="U2189" s="3">
        <v>88.210961737332</v>
      </c>
      <c r="V2189" s="3">
        <v>35.1443123938879</v>
      </c>
      <c r="W2189" s="3">
        <v>30.3413702554309</v>
      </c>
      <c r="X2189" s="3">
        <v>68.8636363636364</v>
      </c>
      <c r="Y2189" s="3"/>
      <c r="Z2189" s="3"/>
      <c r="AA2189" s="3">
        <v>0.1646396237852</v>
      </c>
      <c r="AB2189" s="3">
        <v>0.0626503354375055</v>
      </c>
      <c r="AC2189" s="3">
        <v>-40.303738317757</v>
      </c>
      <c r="AD2189" s="3">
        <v>0.228692083713702</v>
      </c>
      <c r="AE2189" s="5">
        <v>6</v>
      </c>
      <c r="AF2189" s="3">
        <v>0.671126519159857</v>
      </c>
      <c r="AG2189" s="3">
        <v>36.786976669673</v>
      </c>
      <c r="AH2189" s="3">
        <v>34.7736146952673</v>
      </c>
      <c r="AI2189" s="3">
        <v>6.65471130935475</v>
      </c>
      <c r="AJ2189" s="3"/>
      <c r="AK2189" s="3"/>
      <c r="AL2189" s="3"/>
      <c r="AM2189" s="3"/>
      <c r="AN2189" s="5" t="s">
        <v>46</v>
      </c>
      <c r="AO2189" s="1"/>
      <c r="AP2189" s="1"/>
      <c r="AQ2189" s="1"/>
    </row>
    <row r="2190" spans="1:43">
      <c r="A2190" s="1" t="s">
        <v>5843</v>
      </c>
      <c r="B2190" s="1" t="s">
        <v>5844</v>
      </c>
      <c r="C2190" s="3">
        <v>3.83013698630137</v>
      </c>
      <c r="D2190" s="4">
        <v>42839</v>
      </c>
      <c r="E2190" s="3">
        <v>5.9215039952</v>
      </c>
      <c r="F2190" s="5" t="s">
        <v>5845</v>
      </c>
      <c r="G2190" s="5">
        <v>1186</v>
      </c>
      <c r="H2190" s="5" t="s">
        <v>55</v>
      </c>
      <c r="I2190" s="3">
        <v>17.3600439077936</v>
      </c>
      <c r="J2190" s="3">
        <v>8.22746521476104</v>
      </c>
      <c r="K2190" s="3">
        <v>4.28188246769081</v>
      </c>
      <c r="L2190" s="3">
        <v>15.7062146892655</v>
      </c>
      <c r="M2190" s="3">
        <v>9.3983423718408</v>
      </c>
      <c r="N2190" s="3">
        <v>15.2004787552364</v>
      </c>
      <c r="O2190" s="3">
        <v>23.7943611416662</v>
      </c>
      <c r="P2190" s="3">
        <v>26.4238410596026</v>
      </c>
      <c r="Q2190" s="3">
        <v>26.6690361945382</v>
      </c>
      <c r="R2190" s="3">
        <v>40.9298780487805</v>
      </c>
      <c r="S2190" s="3">
        <v>75.8470394736842</v>
      </c>
      <c r="T2190" s="3">
        <v>33.88671875</v>
      </c>
      <c r="U2190" s="3">
        <v>179.516339869281</v>
      </c>
      <c r="V2190" s="3">
        <v>24.6612466124661</v>
      </c>
      <c r="W2190" s="3">
        <v>167.120549656465</v>
      </c>
      <c r="X2190" s="3">
        <v>13.0217028380634</v>
      </c>
      <c r="Y2190" s="3"/>
      <c r="Z2190" s="3"/>
      <c r="AA2190" s="3">
        <v>0.354985168827325</v>
      </c>
      <c r="AB2190" s="3">
        <v>0.404982357181554</v>
      </c>
      <c r="AC2190" s="3">
        <v>-21.7218241783237</v>
      </c>
      <c r="AD2190" s="3">
        <v>1.78014804841277</v>
      </c>
      <c r="AE2190" s="5">
        <v>7</v>
      </c>
      <c r="AF2190" s="3">
        <v>2.55079144776592</v>
      </c>
      <c r="AG2190" s="3">
        <v>74.4127923527022</v>
      </c>
      <c r="AH2190" s="3">
        <v>67.4753907988257</v>
      </c>
      <c r="AI2190" s="3">
        <v>33.4900467600528</v>
      </c>
      <c r="AJ2190" s="3"/>
      <c r="AK2190" s="3"/>
      <c r="AL2190" s="3"/>
      <c r="AM2190" s="3"/>
      <c r="AN2190" s="5" t="s">
        <v>46</v>
      </c>
      <c r="AO2190" s="1"/>
      <c r="AP2190" s="1"/>
      <c r="AQ2190" s="1"/>
    </row>
    <row r="2191" spans="1:43">
      <c r="A2191" s="1" t="s">
        <v>5846</v>
      </c>
      <c r="B2191" s="1" t="s">
        <v>5847</v>
      </c>
      <c r="C2191" s="3">
        <v>3.83013698630137</v>
      </c>
      <c r="D2191" s="4">
        <v>42839</v>
      </c>
      <c r="E2191" s="3">
        <v>4.3401516485</v>
      </c>
      <c r="F2191" s="5" t="s">
        <v>5848</v>
      </c>
      <c r="G2191" s="5">
        <v>1157</v>
      </c>
      <c r="H2191" s="5" t="s">
        <v>226</v>
      </c>
      <c r="I2191" s="3">
        <v>2.98636658731875</v>
      </c>
      <c r="J2191" s="3">
        <v>32.1479374110953</v>
      </c>
      <c r="K2191" s="3">
        <v>1.54338549075392</v>
      </c>
      <c r="L2191" s="3">
        <v>8.99470899470899</v>
      </c>
      <c r="M2191" s="3">
        <v>0.93319194061505</v>
      </c>
      <c r="N2191" s="3">
        <v>42.7362482369535</v>
      </c>
      <c r="O2191" s="3">
        <v>4.49388860425967</v>
      </c>
      <c r="P2191" s="3">
        <v>43.5534591194969</v>
      </c>
      <c r="Q2191" s="3">
        <v>6.92780107849012</v>
      </c>
      <c r="R2191" s="3">
        <v>44.7080291970803</v>
      </c>
      <c r="S2191" s="3">
        <v>15.2207247195545</v>
      </c>
      <c r="T2191" s="3">
        <v>51.3297872340426</v>
      </c>
      <c r="U2191" s="3">
        <v>27.1553259707873</v>
      </c>
      <c r="V2191" s="3">
        <v>54.1666666666667</v>
      </c>
      <c r="W2191" s="3">
        <v>35.5711708289811</v>
      </c>
      <c r="X2191" s="3">
        <v>33.4728033472803</v>
      </c>
      <c r="Y2191" s="3"/>
      <c r="Z2191" s="3"/>
      <c r="AA2191" s="3">
        <v>0.230168081909438</v>
      </c>
      <c r="AB2191" s="3">
        <v>0.430649378292915</v>
      </c>
      <c r="AC2191" s="3">
        <v>-3.72361451498142</v>
      </c>
      <c r="AD2191" s="3">
        <v>2.86176937942806</v>
      </c>
      <c r="AE2191" s="5">
        <v>1</v>
      </c>
      <c r="AF2191" s="3">
        <v>0.747324527614059</v>
      </c>
      <c r="AG2191" s="3">
        <v>14.6265343861382</v>
      </c>
      <c r="AH2191" s="3">
        <v>12.446162796906</v>
      </c>
      <c r="AI2191" s="3">
        <v>10.001037084361</v>
      </c>
      <c r="AJ2191" s="3"/>
      <c r="AK2191" s="3"/>
      <c r="AL2191" s="3"/>
      <c r="AM2191" s="3"/>
      <c r="AN2191" s="5" t="s">
        <v>51</v>
      </c>
      <c r="AO2191" s="1"/>
      <c r="AP2191" s="1"/>
      <c r="AQ2191" s="1"/>
    </row>
    <row r="2192" spans="1:43">
      <c r="A2192" s="1" t="s">
        <v>5849</v>
      </c>
      <c r="B2192" s="1" t="s">
        <v>5850</v>
      </c>
      <c r="C2192" s="3">
        <v>3.90958904109589</v>
      </c>
      <c r="D2192" s="4">
        <v>42810</v>
      </c>
      <c r="E2192" s="3">
        <v>3.6536164865</v>
      </c>
      <c r="F2192" s="5" t="s">
        <v>5851</v>
      </c>
      <c r="G2192" s="5">
        <v>1428</v>
      </c>
      <c r="H2192" s="5" t="s">
        <v>50</v>
      </c>
      <c r="I2192" s="3">
        <v>0.0328569081649381</v>
      </c>
      <c r="J2192" s="3">
        <v>64.3144260830728</v>
      </c>
      <c r="K2192" s="3">
        <v>-0.041040794549778</v>
      </c>
      <c r="L2192" s="3">
        <v>77.5121735281098</v>
      </c>
      <c r="M2192" s="3">
        <v>-0.163961305131989</v>
      </c>
      <c r="N2192" s="3">
        <v>66.206589492431</v>
      </c>
      <c r="O2192" s="3">
        <v>-0.196689067366002</v>
      </c>
      <c r="P2192" s="3">
        <v>91.5943353129283</v>
      </c>
      <c r="Q2192" s="3">
        <v>1.07901726427622</v>
      </c>
      <c r="R2192" s="3">
        <v>55.3838725253501</v>
      </c>
      <c r="S2192" s="3">
        <v>2.77660562072748</v>
      </c>
      <c r="T2192" s="3">
        <v>16.9491525423729</v>
      </c>
      <c r="U2192" s="3">
        <v>9.12186379928314</v>
      </c>
      <c r="V2192" s="3">
        <v>10.2167182662539</v>
      </c>
      <c r="W2192" s="3">
        <v>18.7518283764017</v>
      </c>
      <c r="X2192" s="3">
        <v>7.5512405609493</v>
      </c>
      <c r="Y2192" s="3"/>
      <c r="Z2192" s="3"/>
      <c r="AA2192" s="3">
        <v>0.0968568865153103</v>
      </c>
      <c r="AB2192" s="3">
        <v>0.682349893485942</v>
      </c>
      <c r="AC2192" s="3">
        <v>-1.85733070348456</v>
      </c>
      <c r="AD2192" s="3">
        <v>3.16856510492313</v>
      </c>
      <c r="AE2192" s="5">
        <v>2</v>
      </c>
      <c r="AF2192" s="3">
        <v>0.486343767856378</v>
      </c>
      <c r="AG2192" s="3">
        <v>3.64516532197769</v>
      </c>
      <c r="AH2192" s="3">
        <v>4.68901453955777</v>
      </c>
      <c r="AI2192" s="3">
        <v>6.0562252598825</v>
      </c>
      <c r="AJ2192" s="3"/>
      <c r="AK2192" s="3"/>
      <c r="AL2192" s="3"/>
      <c r="AM2192" s="3"/>
      <c r="AN2192" s="5" t="s">
        <v>51</v>
      </c>
      <c r="AO2192" s="1"/>
      <c r="AP2192" s="1"/>
      <c r="AQ2192" s="1"/>
    </row>
    <row r="2193" spans="1:43">
      <c r="A2193" s="1" t="s">
        <v>5852</v>
      </c>
      <c r="B2193" s="1" t="s">
        <v>5853</v>
      </c>
      <c r="C2193" s="3">
        <v>3.92876712328767</v>
      </c>
      <c r="D2193" s="4">
        <v>42803</v>
      </c>
      <c r="E2193" s="3">
        <v>2.0824336872</v>
      </c>
      <c r="F2193" s="5" t="s">
        <v>5403</v>
      </c>
      <c r="G2193" s="5">
        <v>1315</v>
      </c>
      <c r="H2193" s="5" t="s">
        <v>50</v>
      </c>
      <c r="I2193" s="3">
        <v>-0.230027426347012</v>
      </c>
      <c r="J2193" s="3">
        <v>89.1916033943725</v>
      </c>
      <c r="K2193" s="3">
        <v>-0.0620347394541101</v>
      </c>
      <c r="L2193" s="3">
        <v>83.7981407702523</v>
      </c>
      <c r="M2193" s="3">
        <v>-0.353450561102767</v>
      </c>
      <c r="N2193" s="3">
        <v>88.6019590382903</v>
      </c>
      <c r="O2193" s="3">
        <v>-0.282960473958806</v>
      </c>
      <c r="P2193" s="3">
        <v>92.2338967565098</v>
      </c>
      <c r="Q2193" s="3">
        <v>1.12087517934003</v>
      </c>
      <c r="R2193" s="3">
        <v>50.748430709802</v>
      </c>
      <c r="S2193" s="3">
        <v>2.35998910774257</v>
      </c>
      <c r="T2193" s="3">
        <v>28.3050847457627</v>
      </c>
      <c r="U2193" s="3">
        <v>8.99708785530839</v>
      </c>
      <c r="V2193" s="3">
        <v>10.8359133126935</v>
      </c>
      <c r="W2193" s="3">
        <v>18.9873261397818</v>
      </c>
      <c r="X2193" s="3">
        <v>7.01186623516721</v>
      </c>
      <c r="Y2193" s="3"/>
      <c r="Z2193" s="3"/>
      <c r="AA2193" s="3">
        <v>0.0377769065311376</v>
      </c>
      <c r="AB2193" s="3">
        <v>0.632629818795347</v>
      </c>
      <c r="AC2193" s="3">
        <v>-1.43493761140821</v>
      </c>
      <c r="AD2193" s="3">
        <v>4.14993187644223</v>
      </c>
      <c r="AE2193" s="5">
        <v>2</v>
      </c>
      <c r="AF2193" s="3">
        <v>0.485216008931232</v>
      </c>
      <c r="AG2193" s="3">
        <v>3.12616771357559</v>
      </c>
      <c r="AH2193" s="3">
        <v>4.56444083001741</v>
      </c>
      <c r="AI2193" s="3">
        <v>5.84268734906754</v>
      </c>
      <c r="AJ2193" s="3"/>
      <c r="AK2193" s="3"/>
      <c r="AL2193" s="3"/>
      <c r="AM2193" s="3"/>
      <c r="AN2193" s="5" t="s">
        <v>46</v>
      </c>
      <c r="AO2193" s="1"/>
      <c r="AP2193" s="1"/>
      <c r="AQ2193" s="1"/>
    </row>
    <row r="2194" spans="1:43">
      <c r="A2194" s="1" t="s">
        <v>5854</v>
      </c>
      <c r="B2194" s="1" t="s">
        <v>5855</v>
      </c>
      <c r="C2194" s="3">
        <v>3.91232876712329</v>
      </c>
      <c r="D2194" s="4">
        <v>42809</v>
      </c>
      <c r="E2194" s="3">
        <v>9.7388294145</v>
      </c>
      <c r="F2194" s="5" t="s">
        <v>1814</v>
      </c>
      <c r="G2194" s="5">
        <v>1408</v>
      </c>
      <c r="H2194" s="5" t="s">
        <v>226</v>
      </c>
      <c r="I2194" s="3">
        <v>1.88781431334623</v>
      </c>
      <c r="J2194" s="3">
        <v>53.9118065433855</v>
      </c>
      <c r="K2194" s="3">
        <v>0.542067491220023</v>
      </c>
      <c r="L2194" s="3">
        <v>50.6613756613757</v>
      </c>
      <c r="M2194" s="3">
        <v>0.711226674824092</v>
      </c>
      <c r="N2194" s="3">
        <v>52.1861777150917</v>
      </c>
      <c r="O2194" s="3">
        <v>3.64394774122462</v>
      </c>
      <c r="P2194" s="3">
        <v>56.6037735849057</v>
      </c>
      <c r="Q2194" s="3">
        <v>5.64781387886083</v>
      </c>
      <c r="R2194" s="3">
        <v>57.1167883211679</v>
      </c>
      <c r="S2194" s="3">
        <v>11.5355297704751</v>
      </c>
      <c r="T2194" s="3">
        <v>67.5531914893617</v>
      </c>
      <c r="U2194" s="3">
        <v>21.1722488038277</v>
      </c>
      <c r="V2194" s="3">
        <v>71.1805555555556</v>
      </c>
      <c r="W2194" s="3">
        <v>26.5524085344633</v>
      </c>
      <c r="X2194" s="3">
        <v>62.7615062761506</v>
      </c>
      <c r="Y2194" s="3"/>
      <c r="Z2194" s="3"/>
      <c r="AA2194" s="3">
        <v>0.355961089239775</v>
      </c>
      <c r="AB2194" s="3">
        <v>0.555334414745351</v>
      </c>
      <c r="AC2194" s="3">
        <v>-1.95211479102363</v>
      </c>
      <c r="AD2194" s="3">
        <v>4.17514603107827</v>
      </c>
      <c r="AE2194" s="5">
        <v>1</v>
      </c>
      <c r="AF2194" s="3">
        <v>0.630329897954864</v>
      </c>
      <c r="AG2194" s="3">
        <v>10.4968743315577</v>
      </c>
      <c r="AH2194" s="3">
        <v>10.3018271306517</v>
      </c>
      <c r="AI2194" s="3">
        <v>7.98737108543415</v>
      </c>
      <c r="AJ2194" s="3"/>
      <c r="AK2194" s="3"/>
      <c r="AL2194" s="3"/>
      <c r="AM2194" s="3"/>
      <c r="AN2194" s="5" t="s">
        <v>46</v>
      </c>
      <c r="AO2194" s="1"/>
      <c r="AP2194" s="1"/>
      <c r="AQ2194" s="1"/>
    </row>
    <row r="2195" spans="1:43">
      <c r="A2195" s="1" t="s">
        <v>5856</v>
      </c>
      <c r="B2195" s="1" t="s">
        <v>5857</v>
      </c>
      <c r="C2195" s="3">
        <v>3.58356164383562</v>
      </c>
      <c r="D2195" s="4">
        <v>42929</v>
      </c>
      <c r="E2195" s="3">
        <v>7.2141767636</v>
      </c>
      <c r="F2195" s="5" t="s">
        <v>5858</v>
      </c>
      <c r="G2195" s="5">
        <v>1098</v>
      </c>
      <c r="H2195" s="5" t="s">
        <v>226</v>
      </c>
      <c r="I2195" s="3">
        <v>0.647834274952931</v>
      </c>
      <c r="J2195" s="3">
        <v>82.9302987197724</v>
      </c>
      <c r="K2195" s="3">
        <v>0.488868832731662</v>
      </c>
      <c r="L2195" s="3">
        <v>54.1005291005291</v>
      </c>
      <c r="M2195" s="3">
        <v>0.240078025358248</v>
      </c>
      <c r="N2195" s="3">
        <v>68.5472496473907</v>
      </c>
      <c r="O2195" s="3">
        <v>2.14831804281346</v>
      </c>
      <c r="P2195" s="3">
        <v>77.6729559748428</v>
      </c>
      <c r="Q2195" s="3">
        <v>3.62183961532495</v>
      </c>
      <c r="R2195" s="3">
        <v>76.2773722627737</v>
      </c>
      <c r="S2195" s="3">
        <v>14.021164021164</v>
      </c>
      <c r="T2195" s="3">
        <v>56.9148936170213</v>
      </c>
      <c r="U2195" s="3">
        <v>21.6848816029144</v>
      </c>
      <c r="V2195" s="3">
        <v>69.7916666666667</v>
      </c>
      <c r="W2195" s="3">
        <v>32.0909540286703</v>
      </c>
      <c r="X2195" s="3">
        <v>42.2594142259414</v>
      </c>
      <c r="Y2195" s="3"/>
      <c r="Z2195" s="3"/>
      <c r="AA2195" s="3">
        <v>0.312685015527495</v>
      </c>
      <c r="AB2195" s="3">
        <v>0.660148662929276</v>
      </c>
      <c r="AC2195" s="3">
        <v>-3.7328909166321</v>
      </c>
      <c r="AD2195" s="3">
        <v>2.59926259718907</v>
      </c>
      <c r="AE2195" s="5">
        <v>2</v>
      </c>
      <c r="AF2195" s="3">
        <v>0.778433606611507</v>
      </c>
      <c r="AG2195" s="3">
        <v>11.7498458737503</v>
      </c>
      <c r="AH2195" s="3">
        <v>10.3842873930276</v>
      </c>
      <c r="AI2195" s="3">
        <v>9.56033981067854</v>
      </c>
      <c r="AJ2195" s="3"/>
      <c r="AK2195" s="3"/>
      <c r="AL2195" s="3"/>
      <c r="AM2195" s="3"/>
      <c r="AN2195" s="5" t="s">
        <v>51</v>
      </c>
      <c r="AO2195" s="1"/>
      <c r="AP2195" s="1"/>
      <c r="AQ2195" s="1"/>
    </row>
    <row r="2196" spans="1:43">
      <c r="A2196" s="1" t="s">
        <v>5859</v>
      </c>
      <c r="B2196" s="1" t="s">
        <v>5860</v>
      </c>
      <c r="C2196" s="3">
        <v>3.83561643835616</v>
      </c>
      <c r="D2196" s="4">
        <v>42837</v>
      </c>
      <c r="E2196" s="3">
        <v>8.3417695795</v>
      </c>
      <c r="F2196" s="5" t="s">
        <v>5861</v>
      </c>
      <c r="G2196" s="5">
        <v>1401</v>
      </c>
      <c r="H2196" s="5" t="s">
        <v>93</v>
      </c>
      <c r="I2196" s="3">
        <v>16.9925512104283</v>
      </c>
      <c r="J2196" s="3">
        <v>4.3</v>
      </c>
      <c r="K2196" s="3">
        <v>4.8065895109999</v>
      </c>
      <c r="L2196" s="3">
        <v>5.74826560951437</v>
      </c>
      <c r="M2196" s="3">
        <v>9.2925485648014</v>
      </c>
      <c r="N2196" s="3">
        <v>7.73453093812375</v>
      </c>
      <c r="O2196" s="3">
        <v>26.8177803944657</v>
      </c>
      <c r="P2196" s="3">
        <v>8.29979879275654</v>
      </c>
      <c r="Q2196" s="3">
        <v>23.9610309532618</v>
      </c>
      <c r="R2196" s="3">
        <v>29.514963880289</v>
      </c>
      <c r="S2196" s="3">
        <v>63.5003253090436</v>
      </c>
      <c r="T2196" s="3">
        <v>28.851244044468</v>
      </c>
      <c r="U2196" s="3">
        <v>156.668652651289</v>
      </c>
      <c r="V2196" s="3">
        <v>17.9401993355482</v>
      </c>
      <c r="W2196" s="3">
        <v>177.705129385763</v>
      </c>
      <c r="X2196" s="3">
        <v>4.8689138576779</v>
      </c>
      <c r="Y2196" s="3"/>
      <c r="Z2196" s="3"/>
      <c r="AA2196" s="3">
        <v>0.264393099744336</v>
      </c>
      <c r="AB2196" s="3">
        <v>0.492528871018954</v>
      </c>
      <c r="AC2196" s="3">
        <v>-15.7769986667325</v>
      </c>
      <c r="AD2196" s="3">
        <v>2.5652936314437</v>
      </c>
      <c r="AE2196" s="5">
        <v>6</v>
      </c>
      <c r="AF2196" s="3">
        <v>2.74779953028307</v>
      </c>
      <c r="AG2196" s="3">
        <v>77.1593648649684</v>
      </c>
      <c r="AH2196" s="3">
        <v>58.1230844497833</v>
      </c>
      <c r="AI2196" s="3">
        <v>36.7944702772264</v>
      </c>
      <c r="AJ2196" s="3"/>
      <c r="AK2196" s="3"/>
      <c r="AL2196" s="3"/>
      <c r="AM2196" s="3"/>
      <c r="AN2196" s="5" t="s">
        <v>46</v>
      </c>
      <c r="AO2196" s="1"/>
      <c r="AP2196" s="1"/>
      <c r="AQ2196" s="1"/>
    </row>
    <row r="2197" spans="1:43">
      <c r="A2197" s="1" t="s">
        <v>5862</v>
      </c>
      <c r="B2197" s="1" t="s">
        <v>5863</v>
      </c>
      <c r="C2197" s="3">
        <v>3.83013698630137</v>
      </c>
      <c r="D2197" s="4">
        <v>42839</v>
      </c>
      <c r="E2197" s="3">
        <v>181.8047594591</v>
      </c>
      <c r="F2197" s="5" t="s">
        <v>838</v>
      </c>
      <c r="G2197" s="5">
        <v>1399</v>
      </c>
      <c r="H2197" s="5" t="s">
        <v>64</v>
      </c>
      <c r="I2197" s="3">
        <v>0.298226476892868</v>
      </c>
      <c r="J2197" s="3">
        <v>15.1603498542274</v>
      </c>
      <c r="K2197" s="3">
        <v>0.0444515334523609</v>
      </c>
      <c r="L2197" s="3">
        <v>21.7201166180758</v>
      </c>
      <c r="M2197" s="3">
        <v>0.223483778387988</v>
      </c>
      <c r="N2197" s="3">
        <v>14.5772594752187</v>
      </c>
      <c r="O2197" s="3">
        <v>0.666920006424273</v>
      </c>
      <c r="P2197" s="3">
        <v>17.3976608187135</v>
      </c>
      <c r="Q2197" s="3">
        <v>1.25481531555124</v>
      </c>
      <c r="R2197" s="3">
        <v>15.0887573964497</v>
      </c>
      <c r="S2197" s="3">
        <v>2.31321369707565</v>
      </c>
      <c r="T2197" s="3">
        <v>13.4932533733133</v>
      </c>
      <c r="U2197" s="3">
        <v>5.1546721617782</v>
      </c>
      <c r="V2197" s="3">
        <v>10.3395061728395</v>
      </c>
      <c r="W2197" s="3">
        <v>9.05213356461075</v>
      </c>
      <c r="X2197" s="3">
        <v>12.962962962963</v>
      </c>
      <c r="Y2197" s="3"/>
      <c r="Z2197" s="3"/>
      <c r="AA2197" s="3">
        <v>0.446131381071206</v>
      </c>
      <c r="AB2197" s="3">
        <v>4.26481125309989</v>
      </c>
      <c r="AC2197" s="3">
        <v>0</v>
      </c>
      <c r="AD2197" s="3"/>
      <c r="AE2197" s="5"/>
      <c r="AF2197" s="3">
        <v>0.239310215925117</v>
      </c>
      <c r="AG2197" s="3">
        <v>1.69024967008</v>
      </c>
      <c r="AH2197" s="3">
        <v>1.81625620874328</v>
      </c>
      <c r="AI2197" s="3">
        <v>2.14759041328356</v>
      </c>
      <c r="AJ2197" s="3"/>
      <c r="AK2197" s="3"/>
      <c r="AL2197" s="3"/>
      <c r="AM2197" s="3"/>
      <c r="AN2197" s="5" t="s">
        <v>46</v>
      </c>
      <c r="AO2197" s="1"/>
      <c r="AP2197" s="1"/>
      <c r="AQ2197" s="1"/>
    </row>
    <row r="2198" spans="1:43">
      <c r="A2198" s="1" t="s">
        <v>5864</v>
      </c>
      <c r="B2198" s="1" t="s">
        <v>5865</v>
      </c>
      <c r="C2198" s="3">
        <v>3.73424657534247</v>
      </c>
      <c r="D2198" s="4">
        <v>42874</v>
      </c>
      <c r="E2198" s="3">
        <v>34.1401325721</v>
      </c>
      <c r="F2198" s="5" t="s">
        <v>1543</v>
      </c>
      <c r="G2198" s="5">
        <v>1364</v>
      </c>
      <c r="H2198" s="5" t="s">
        <v>191</v>
      </c>
      <c r="I2198" s="3">
        <v>8.08675112733519</v>
      </c>
      <c r="J2198" s="3">
        <v>66.7269439421338</v>
      </c>
      <c r="K2198" s="3">
        <v>1.41435306443164</v>
      </c>
      <c r="L2198" s="3">
        <v>70.8904109589041</v>
      </c>
      <c r="M2198" s="3">
        <v>8.95709770985757</v>
      </c>
      <c r="N2198" s="3">
        <v>19.6396396396396</v>
      </c>
      <c r="O2198" s="3">
        <v>16.3730522032644</v>
      </c>
      <c r="P2198" s="3">
        <v>58.2857142857143</v>
      </c>
      <c r="Q2198" s="3">
        <v>26.1048201222567</v>
      </c>
      <c r="R2198" s="3">
        <v>38.9937106918239</v>
      </c>
      <c r="S2198" s="3">
        <v>62.0083682008368</v>
      </c>
      <c r="T2198" s="3">
        <v>55.6372549019608</v>
      </c>
      <c r="U2198" s="3">
        <v>154.53074433657</v>
      </c>
      <c r="V2198" s="3">
        <v>47.5073313782991</v>
      </c>
      <c r="W2198" s="3">
        <v>136.23052374695</v>
      </c>
      <c r="X2198" s="3">
        <v>42.0494699646643</v>
      </c>
      <c r="Y2198" s="3"/>
      <c r="Z2198" s="3"/>
      <c r="AA2198" s="3">
        <v>0.24265216155171</v>
      </c>
      <c r="AB2198" s="3">
        <v>0.250405700440263</v>
      </c>
      <c r="AC2198" s="3">
        <v>-32.327485380117</v>
      </c>
      <c r="AD2198" s="3">
        <v>1.02427954007184</v>
      </c>
      <c r="AE2198" s="5">
        <v>5</v>
      </c>
      <c r="AF2198" s="3">
        <v>2.25329356823346</v>
      </c>
      <c r="AG2198" s="3">
        <v>80.3093477734854</v>
      </c>
      <c r="AH2198" s="3">
        <v>68.3816997591151</v>
      </c>
      <c r="AI2198" s="3">
        <v>30.2991484797853</v>
      </c>
      <c r="AJ2198" s="3"/>
      <c r="AK2198" s="3"/>
      <c r="AL2198" s="3"/>
      <c r="AM2198" s="3"/>
      <c r="AN2198" s="5" t="s">
        <v>51</v>
      </c>
      <c r="AO2198" s="1"/>
      <c r="AP2198" s="1"/>
      <c r="AQ2198" s="1"/>
    </row>
    <row r="2199" spans="1:43">
      <c r="A2199" s="1" t="s">
        <v>5866</v>
      </c>
      <c r="B2199" s="1" t="s">
        <v>5867</v>
      </c>
      <c r="C2199" s="3">
        <v>3.81369863013699</v>
      </c>
      <c r="D2199" s="4">
        <v>42845</v>
      </c>
      <c r="E2199" s="3">
        <v>0.5805873672</v>
      </c>
      <c r="F2199" s="5" t="s">
        <v>5848</v>
      </c>
      <c r="G2199" s="5">
        <v>1157</v>
      </c>
      <c r="H2199" s="5" t="s">
        <v>226</v>
      </c>
      <c r="I2199" s="3">
        <v>3.13317879309056</v>
      </c>
      <c r="J2199" s="3">
        <v>28.022759601707</v>
      </c>
      <c r="K2199" s="3">
        <v>1.44160047072669</v>
      </c>
      <c r="L2199" s="3">
        <v>11.2433862433862</v>
      </c>
      <c r="M2199" s="3">
        <v>1.41176470588234</v>
      </c>
      <c r="N2199" s="3">
        <v>29.0550070521862</v>
      </c>
      <c r="O2199" s="3">
        <v>4.42946922086772</v>
      </c>
      <c r="P2199" s="3">
        <v>44.496855345912</v>
      </c>
      <c r="Q2199" s="3">
        <v>5.90493741841357</v>
      </c>
      <c r="R2199" s="3">
        <v>54.3795620437956</v>
      </c>
      <c r="S2199" s="3">
        <v>16.5061665821929</v>
      </c>
      <c r="T2199" s="3">
        <v>43.8829787234042</v>
      </c>
      <c r="U2199" s="3">
        <v>30.6060606060606</v>
      </c>
      <c r="V2199" s="3">
        <v>39.5833333333333</v>
      </c>
      <c r="W2199" s="3">
        <v>32.1959168024538</v>
      </c>
      <c r="X2199" s="3">
        <v>41.4225941422594</v>
      </c>
      <c r="Y2199" s="3"/>
      <c r="Z2199" s="3"/>
      <c r="AA2199" s="3">
        <v>0.252694170658014</v>
      </c>
      <c r="AB2199" s="3">
        <v>0.309259681241369</v>
      </c>
      <c r="AC2199" s="3">
        <v>-7.78265937415942</v>
      </c>
      <c r="AD2199" s="3">
        <v>1.25044154292154</v>
      </c>
      <c r="AE2199" s="5">
        <v>3</v>
      </c>
      <c r="AF2199" s="3">
        <v>0.678859618289372</v>
      </c>
      <c r="AG2199" s="3">
        <v>15.6976849799221</v>
      </c>
      <c r="AH2199" s="3">
        <v>14.0651170513477</v>
      </c>
      <c r="AI2199" s="3">
        <v>9.02737770245206</v>
      </c>
      <c r="AJ2199" s="3"/>
      <c r="AK2199" s="3"/>
      <c r="AL2199" s="3"/>
      <c r="AM2199" s="3"/>
      <c r="AN2199" s="5" t="s">
        <v>51</v>
      </c>
      <c r="AO2199" s="1"/>
      <c r="AP2199" s="1"/>
      <c r="AQ2199" s="1"/>
    </row>
    <row r="2200" spans="1:43">
      <c r="A2200" s="1" t="s">
        <v>5868</v>
      </c>
      <c r="B2200" s="1" t="s">
        <v>5869</v>
      </c>
      <c r="C2200" s="3">
        <v>3.8958904109589</v>
      </c>
      <c r="D2200" s="4">
        <v>42815</v>
      </c>
      <c r="E2200" s="3">
        <v>4.5183084467</v>
      </c>
      <c r="F2200" s="5" t="s">
        <v>824</v>
      </c>
      <c r="G2200" s="5">
        <v>98</v>
      </c>
      <c r="H2200" s="5" t="s">
        <v>93</v>
      </c>
      <c r="I2200" s="3">
        <v>5.11890862164321</v>
      </c>
      <c r="J2200" s="3">
        <v>52.05</v>
      </c>
      <c r="K2200" s="3">
        <v>1.79719114496549</v>
      </c>
      <c r="L2200" s="3">
        <v>47.4727452923687</v>
      </c>
      <c r="M2200" s="3">
        <v>2.50479386385425</v>
      </c>
      <c r="N2200" s="3">
        <v>47.9041916167665</v>
      </c>
      <c r="O2200" s="3">
        <v>8.60952380952381</v>
      </c>
      <c r="P2200" s="3">
        <v>54.6277665995976</v>
      </c>
      <c r="Q2200" s="3">
        <v>11.3631129836184</v>
      </c>
      <c r="R2200" s="3">
        <v>55.0567595459236</v>
      </c>
      <c r="S2200" s="3">
        <v>24.517685226025</v>
      </c>
      <c r="T2200" s="3">
        <v>69.1371095817893</v>
      </c>
      <c r="U2200" s="3">
        <v>46.066966797118</v>
      </c>
      <c r="V2200" s="3">
        <v>68.9922480620155</v>
      </c>
      <c r="W2200" s="3">
        <v>49.5447517208589</v>
      </c>
      <c r="X2200" s="3">
        <v>59.4881398252185</v>
      </c>
      <c r="Y2200" s="3"/>
      <c r="Z2200" s="3"/>
      <c r="AA2200" s="3">
        <v>0.216096577150056</v>
      </c>
      <c r="AB2200" s="3">
        <v>0.308435077259377</v>
      </c>
      <c r="AC2200" s="3">
        <v>-11.6976744186046</v>
      </c>
      <c r="AD2200" s="3">
        <v>1.22481925883338</v>
      </c>
      <c r="AE2200" s="5">
        <v>4</v>
      </c>
      <c r="AF2200" s="3">
        <v>1.06047838065881</v>
      </c>
      <c r="AG2200" s="3">
        <v>15.7539914527983</v>
      </c>
      <c r="AH2200" s="3">
        <v>20.1294563867632</v>
      </c>
      <c r="AI2200" s="3">
        <v>13.6261427586856</v>
      </c>
      <c r="AJ2200" s="3"/>
      <c r="AK2200" s="3"/>
      <c r="AL2200" s="3"/>
      <c r="AM2200" s="3"/>
      <c r="AN2200" s="5" t="s">
        <v>46</v>
      </c>
      <c r="AO2200" s="1"/>
      <c r="AP2200" s="1"/>
      <c r="AQ2200" s="1"/>
    </row>
    <row r="2201" spans="1:43">
      <c r="A2201" s="1" t="s">
        <v>5870</v>
      </c>
      <c r="B2201" s="1" t="s">
        <v>5871</v>
      </c>
      <c r="C2201" s="3">
        <v>3.66027397260274</v>
      </c>
      <c r="D2201" s="4">
        <v>42901</v>
      </c>
      <c r="E2201" s="3">
        <v>0.130661421</v>
      </c>
      <c r="F2201" s="5" t="s">
        <v>5872</v>
      </c>
      <c r="G2201" s="5">
        <v>35</v>
      </c>
      <c r="H2201" s="5" t="s">
        <v>93</v>
      </c>
      <c r="I2201" s="3">
        <v>10.2188288226873</v>
      </c>
      <c r="J2201" s="3">
        <v>29.55</v>
      </c>
      <c r="K2201" s="3">
        <v>4.64724919093852</v>
      </c>
      <c r="L2201" s="3">
        <v>6.49157581764123</v>
      </c>
      <c r="M2201" s="3">
        <v>6.55067879267167</v>
      </c>
      <c r="N2201" s="3">
        <v>20.4091816367265</v>
      </c>
      <c r="O2201" s="3">
        <v>12.5591757170705</v>
      </c>
      <c r="P2201" s="3">
        <v>44.0643863179074</v>
      </c>
      <c r="Q2201" s="3">
        <v>19.2066651920666</v>
      </c>
      <c r="R2201" s="3">
        <v>39.0092879256966</v>
      </c>
      <c r="S2201" s="3">
        <v>52.7444496929617</v>
      </c>
      <c r="T2201" s="3">
        <v>39.8094229751191</v>
      </c>
      <c r="U2201" s="3">
        <v>87.2163038443724</v>
      </c>
      <c r="V2201" s="3">
        <v>45.9579180509413</v>
      </c>
      <c r="W2201" s="3">
        <v>65.6727123680705</v>
      </c>
      <c r="X2201" s="3">
        <v>47.6279650436954</v>
      </c>
      <c r="Y2201" s="3"/>
      <c r="Z2201" s="3"/>
      <c r="AA2201" s="3">
        <v>0.230625317343532</v>
      </c>
      <c r="AB2201" s="3">
        <v>0.205615357132974</v>
      </c>
      <c r="AC2201" s="3">
        <v>-20.7220147467203</v>
      </c>
      <c r="AD2201" s="3">
        <v>0.882667548511515</v>
      </c>
      <c r="AE2201" s="5">
        <v>5</v>
      </c>
      <c r="AF2201" s="3">
        <v>1.18712323635869</v>
      </c>
      <c r="AG2201" s="3">
        <v>48.0658725834839</v>
      </c>
      <c r="AH2201" s="3">
        <v>36.4451864823347</v>
      </c>
      <c r="AI2201" s="3">
        <v>15.3335122609439</v>
      </c>
      <c r="AJ2201" s="3"/>
      <c r="AK2201" s="3"/>
      <c r="AL2201" s="3"/>
      <c r="AM2201" s="3"/>
      <c r="AN2201" s="5" t="s">
        <v>46</v>
      </c>
      <c r="AO2201" s="1"/>
      <c r="AP2201" s="1"/>
      <c r="AQ2201" s="1"/>
    </row>
    <row r="2202" spans="1:43">
      <c r="A2202" s="1" t="s">
        <v>5873</v>
      </c>
      <c r="B2202" s="1" t="s">
        <v>5874</v>
      </c>
      <c r="C2202" s="3">
        <v>3.74246575342466</v>
      </c>
      <c r="D2202" s="4">
        <v>42871</v>
      </c>
      <c r="E2202" s="3">
        <v>1.1933779082</v>
      </c>
      <c r="F2202" s="5" t="s">
        <v>5875</v>
      </c>
      <c r="G2202" s="5">
        <v>264</v>
      </c>
      <c r="H2202" s="5" t="s">
        <v>226</v>
      </c>
      <c r="I2202" s="3">
        <v>0.747425029623549</v>
      </c>
      <c r="J2202" s="3">
        <v>81.0810810810811</v>
      </c>
      <c r="K2202" s="3">
        <v>0.126823081800868</v>
      </c>
      <c r="L2202" s="3">
        <v>78.1746031746032</v>
      </c>
      <c r="M2202" s="3">
        <v>-0.108450067781306</v>
      </c>
      <c r="N2202" s="3">
        <v>82.0874471086037</v>
      </c>
      <c r="O2202" s="3">
        <v>1.6741790083709</v>
      </c>
      <c r="P2202" s="3">
        <v>84.2767295597484</v>
      </c>
      <c r="Q2202" s="3">
        <v>1.19941402673501</v>
      </c>
      <c r="R2202" s="3">
        <v>89.963503649635</v>
      </c>
      <c r="S2202" s="3">
        <v>-1.73364153627312</v>
      </c>
      <c r="T2202" s="3">
        <v>98.936170212766</v>
      </c>
      <c r="U2202" s="3">
        <v>26.9192852880212</v>
      </c>
      <c r="V2202" s="3">
        <v>54.5138888888889</v>
      </c>
      <c r="W2202" s="3">
        <v>22.1872911893094</v>
      </c>
      <c r="X2202" s="3">
        <v>75.3138075313807</v>
      </c>
      <c r="Y2202" s="3"/>
      <c r="Z2202" s="3"/>
      <c r="AA2202" s="3">
        <v>-0.0509565395776865</v>
      </c>
      <c r="AB2202" s="3">
        <v>0.0519998893383547</v>
      </c>
      <c r="AC2202" s="3">
        <v>-11.5470435105987</v>
      </c>
      <c r="AD2202" s="3">
        <v>0.597088440273087</v>
      </c>
      <c r="AE2202" s="5">
        <v>8</v>
      </c>
      <c r="AF2202" s="3">
        <v>0.480367281006736</v>
      </c>
      <c r="AG2202" s="3">
        <v>4.85767360485512</v>
      </c>
      <c r="AH2202" s="3">
        <v>13.2133192889425</v>
      </c>
      <c r="AI2202" s="3">
        <v>6.84044582297696</v>
      </c>
      <c r="AJ2202" s="3"/>
      <c r="AK2202" s="3"/>
      <c r="AL2202" s="3"/>
      <c r="AM2202" s="3"/>
      <c r="AN2202" s="5" t="s">
        <v>51</v>
      </c>
      <c r="AO2202" s="1"/>
      <c r="AP2202" s="1"/>
      <c r="AQ2202" s="1"/>
    </row>
    <row r="2203" spans="1:43">
      <c r="A2203" s="1" t="s">
        <v>5876</v>
      </c>
      <c r="B2203" s="1" t="s">
        <v>5877</v>
      </c>
      <c r="C2203" s="3">
        <v>3.92876712328767</v>
      </c>
      <c r="D2203" s="4">
        <v>42803</v>
      </c>
      <c r="E2203" s="3">
        <v>17.8801572373</v>
      </c>
      <c r="F2203" s="5" t="s">
        <v>3329</v>
      </c>
      <c r="G2203" s="5">
        <v>219</v>
      </c>
      <c r="H2203" s="5" t="s">
        <v>50</v>
      </c>
      <c r="I2203" s="3">
        <v>-0.266235618522406</v>
      </c>
      <c r="J2203" s="3">
        <v>90.8441268423403</v>
      </c>
      <c r="K2203" s="3">
        <v>-0.047646274061389</v>
      </c>
      <c r="L2203" s="3">
        <v>78.7516600265604</v>
      </c>
      <c r="M2203" s="3">
        <v>-0.379903124703196</v>
      </c>
      <c r="N2203" s="3">
        <v>89.9376669634906</v>
      </c>
      <c r="O2203" s="3">
        <v>0.826684610208594</v>
      </c>
      <c r="P2203" s="3">
        <v>25.9479214253084</v>
      </c>
      <c r="Q2203" s="3">
        <v>1.19416857298675</v>
      </c>
      <c r="R2203" s="3">
        <v>40.994688556253</v>
      </c>
      <c r="S2203" s="3">
        <v>1.87837525705022</v>
      </c>
      <c r="T2203" s="3">
        <v>51.638418079096</v>
      </c>
      <c r="U2203" s="3">
        <v>6.17415472157717</v>
      </c>
      <c r="V2203" s="3">
        <v>51.0061919504644</v>
      </c>
      <c r="W2203" s="3">
        <v>13.0923032256431</v>
      </c>
      <c r="X2203" s="3">
        <v>57.8209277238403</v>
      </c>
      <c r="Y2203" s="3"/>
      <c r="Z2203" s="3"/>
      <c r="AA2203" s="3">
        <v>0.0297810376500146</v>
      </c>
      <c r="AB2203" s="3">
        <v>0.352311348295793</v>
      </c>
      <c r="AC2203" s="3">
        <v>-2.8332864246177</v>
      </c>
      <c r="AD2203" s="3">
        <v>1.47482672050183</v>
      </c>
      <c r="AE2203" s="5">
        <v>4</v>
      </c>
      <c r="AF2203" s="3">
        <v>0.348069741035426</v>
      </c>
      <c r="AG2203" s="3">
        <v>2.70594476896735</v>
      </c>
      <c r="AH2203" s="3">
        <v>3.24639505646525</v>
      </c>
      <c r="AI2203" s="3">
        <v>4.32127225067813</v>
      </c>
      <c r="AJ2203" s="3"/>
      <c r="AK2203" s="3"/>
      <c r="AL2203" s="3"/>
      <c r="AM2203" s="3">
        <v>1</v>
      </c>
      <c r="AN2203" s="5" t="s">
        <v>56</v>
      </c>
      <c r="AO2203" s="1"/>
      <c r="AP2203" s="1"/>
      <c r="AQ2203" s="1"/>
    </row>
    <row r="2204" spans="1:43">
      <c r="A2204" s="1" t="s">
        <v>5878</v>
      </c>
      <c r="B2204" s="1" t="s">
        <v>5879</v>
      </c>
      <c r="C2204" s="3">
        <v>3.91780821917808</v>
      </c>
      <c r="D2204" s="4">
        <v>42807</v>
      </c>
      <c r="E2204" s="3">
        <v>5.8930413385</v>
      </c>
      <c r="F2204" s="5" t="s">
        <v>5430</v>
      </c>
      <c r="G2204" s="5">
        <v>78</v>
      </c>
      <c r="H2204" s="5" t="s">
        <v>50</v>
      </c>
      <c r="I2204" s="3">
        <v>4.5284013689762</v>
      </c>
      <c r="J2204" s="3">
        <v>0.0446627958910228</v>
      </c>
      <c r="K2204" s="3">
        <v>-0.0575208513085889</v>
      </c>
      <c r="L2204" s="3">
        <v>82.0717131474104</v>
      </c>
      <c r="M2204" s="3">
        <v>4.31093590149568</v>
      </c>
      <c r="N2204" s="3">
        <v>0.0445235975066785</v>
      </c>
      <c r="O2204" s="3">
        <v>4.98699640938255</v>
      </c>
      <c r="P2204" s="3">
        <v>0.319780721790772</v>
      </c>
      <c r="Q2204" s="3">
        <v>5.31543800766232</v>
      </c>
      <c r="R2204" s="3">
        <v>0.386286817962337</v>
      </c>
      <c r="S2204" s="3">
        <v>6.78921961771183</v>
      </c>
      <c r="T2204" s="3">
        <v>0.677966101694915</v>
      </c>
      <c r="U2204" s="3">
        <v>8.18831961711819</v>
      </c>
      <c r="V2204" s="3">
        <v>16.71826625387</v>
      </c>
      <c r="W2204" s="3">
        <v>15.7535363110083</v>
      </c>
      <c r="X2204" s="3">
        <v>23.6245954692557</v>
      </c>
      <c r="Y2204" s="3"/>
      <c r="Z2204" s="3"/>
      <c r="AA2204" s="3">
        <v>0.166715955519602</v>
      </c>
      <c r="AB2204" s="3">
        <v>0.680370714876124</v>
      </c>
      <c r="AC2204" s="3">
        <v>-1.63996587354251</v>
      </c>
      <c r="AD2204" s="3">
        <v>3.04149954520144</v>
      </c>
      <c r="AE2204" s="5">
        <v>5</v>
      </c>
      <c r="AF2204" s="3">
        <v>0.297948686592994</v>
      </c>
      <c r="AG2204" s="3">
        <v>7.10488794510551</v>
      </c>
      <c r="AH2204" s="3">
        <v>4.37439878850354</v>
      </c>
      <c r="AI2204" s="3">
        <v>5.175005817183</v>
      </c>
      <c r="AJ2204" s="3"/>
      <c r="AK2204" s="3"/>
      <c r="AL2204" s="3"/>
      <c r="AM2204" s="3"/>
      <c r="AN2204" s="5" t="s">
        <v>51</v>
      </c>
      <c r="AO2204" s="1"/>
      <c r="AP2204" s="1"/>
      <c r="AQ2204" s="1"/>
    </row>
    <row r="2205" spans="1:43">
      <c r="A2205" s="1" t="s">
        <v>5880</v>
      </c>
      <c r="B2205" s="1" t="s">
        <v>5881</v>
      </c>
      <c r="C2205" s="3">
        <v>3.92602739726027</v>
      </c>
      <c r="D2205" s="4">
        <v>42804</v>
      </c>
      <c r="E2205" s="3">
        <v>35.8981475023</v>
      </c>
      <c r="F2205" s="5" t="s">
        <v>137</v>
      </c>
      <c r="G2205" s="5">
        <v>519</v>
      </c>
      <c r="H2205" s="5" t="s">
        <v>50</v>
      </c>
      <c r="I2205" s="3">
        <v>-0.185769134632713</v>
      </c>
      <c r="J2205" s="3">
        <v>86.6458240285842</v>
      </c>
      <c r="K2205" s="3">
        <v>0</v>
      </c>
      <c r="L2205" s="3">
        <v>43.3820274457725</v>
      </c>
      <c r="M2205" s="3">
        <v>-0.263878676540445</v>
      </c>
      <c r="N2205" s="3">
        <v>81.3891362422084</v>
      </c>
      <c r="O2205" s="3">
        <v>0.661700887523649</v>
      </c>
      <c r="P2205" s="3">
        <v>53.3120146185473</v>
      </c>
      <c r="Q2205" s="3">
        <v>1.03969462510341</v>
      </c>
      <c r="R2205" s="3">
        <v>59.4398841139546</v>
      </c>
      <c r="S2205" s="3">
        <v>1.74422642425271</v>
      </c>
      <c r="T2205" s="3">
        <v>57.1186440677966</v>
      </c>
      <c r="U2205" s="3">
        <v>5.83865711184455</v>
      </c>
      <c r="V2205" s="3">
        <v>60.2167182662539</v>
      </c>
      <c r="W2205" s="3">
        <v>13.8008248455349</v>
      </c>
      <c r="X2205" s="3">
        <v>47.1413160733549</v>
      </c>
      <c r="Y2205" s="3"/>
      <c r="Z2205" s="3"/>
      <c r="AA2205" s="3">
        <v>0.0205828122156334</v>
      </c>
      <c r="AB2205" s="3">
        <v>0.516794984562611</v>
      </c>
      <c r="AC2205" s="3">
        <v>-2.04492868212278</v>
      </c>
      <c r="AD2205" s="3">
        <v>2.14937406925949</v>
      </c>
      <c r="AE2205" s="5">
        <v>3</v>
      </c>
      <c r="AF2205" s="3">
        <v>0.361925597889443</v>
      </c>
      <c r="AG2205" s="3">
        <v>2.44965894462048</v>
      </c>
      <c r="AH2205" s="3">
        <v>3.00228201258224</v>
      </c>
      <c r="AI2205" s="3">
        <v>4.53416644376654</v>
      </c>
      <c r="AJ2205" s="3"/>
      <c r="AK2205" s="3"/>
      <c r="AL2205" s="3"/>
      <c r="AM2205" s="3">
        <v>50</v>
      </c>
      <c r="AN2205" s="5" t="s">
        <v>56</v>
      </c>
      <c r="AO2205" s="1"/>
      <c r="AP2205" s="1"/>
      <c r="AQ2205" s="1"/>
    </row>
    <row r="2206" spans="1:43">
      <c r="A2206" s="1" t="s">
        <v>5882</v>
      </c>
      <c r="B2206" s="1" t="s">
        <v>5883</v>
      </c>
      <c r="C2206" s="3">
        <v>3.68219178082192</v>
      </c>
      <c r="D2206" s="4">
        <v>42893</v>
      </c>
      <c r="E2206" s="3">
        <v>22.7624479199</v>
      </c>
      <c r="F2206" s="5" t="s">
        <v>4732</v>
      </c>
      <c r="G2206" s="5">
        <v>742</v>
      </c>
      <c r="H2206" s="5" t="s">
        <v>50</v>
      </c>
      <c r="I2206" s="3">
        <v>-0.117439812096306</v>
      </c>
      <c r="J2206" s="3">
        <v>81.8669048682447</v>
      </c>
      <c r="K2206" s="3">
        <v>0.0294031167303606</v>
      </c>
      <c r="L2206" s="3">
        <v>28.2425852146968</v>
      </c>
      <c r="M2206" s="3">
        <v>-0.244355390479921</v>
      </c>
      <c r="N2206" s="3">
        <v>78.8958147818344</v>
      </c>
      <c r="O2206" s="3">
        <v>1.0294991090873</v>
      </c>
      <c r="P2206" s="3">
        <v>7.62905436272271</v>
      </c>
      <c r="Q2206" s="3">
        <v>1.96822852987105</v>
      </c>
      <c r="R2206" s="3">
        <v>3.95943988411395</v>
      </c>
      <c r="S2206" s="3">
        <v>3.61637933944214</v>
      </c>
      <c r="T2206" s="3">
        <v>5.81920903954802</v>
      </c>
      <c r="U2206" s="3">
        <v>10.0130807700999</v>
      </c>
      <c r="V2206" s="3">
        <v>5.95975232198142</v>
      </c>
      <c r="W2206" s="3">
        <v>14.3337662170059</v>
      </c>
      <c r="X2206" s="3">
        <v>40.1294498381877</v>
      </c>
      <c r="Y2206" s="3"/>
      <c r="Z2206" s="3"/>
      <c r="AA2206" s="3">
        <v>0.173200597953285</v>
      </c>
      <c r="AB2206" s="3">
        <v>0.58510621960779</v>
      </c>
      <c r="AC2206" s="3">
        <v>-1.34676963646638</v>
      </c>
      <c r="AD2206" s="3">
        <v>3.38419484627729</v>
      </c>
      <c r="AE2206" s="5">
        <v>3</v>
      </c>
      <c r="AF2206" s="3">
        <v>0.377005409859251</v>
      </c>
      <c r="AG2206" s="3">
        <v>5.61195693404384</v>
      </c>
      <c r="AH2206" s="3">
        <v>4.93028466830208</v>
      </c>
      <c r="AI2206" s="3">
        <v>4.70821334489697</v>
      </c>
      <c r="AJ2206" s="3"/>
      <c r="AK2206" s="3"/>
      <c r="AL2206" s="3"/>
      <c r="AM2206" s="3"/>
      <c r="AN2206" s="5" t="s">
        <v>51</v>
      </c>
      <c r="AO2206" s="1"/>
      <c r="AP2206" s="1"/>
      <c r="AQ2206" s="1"/>
    </row>
    <row r="2207" spans="1:43">
      <c r="A2207" s="1" t="s">
        <v>5884</v>
      </c>
      <c r="B2207" s="1" t="s">
        <v>5885</v>
      </c>
      <c r="C2207" s="3">
        <v>3.78082191780822</v>
      </c>
      <c r="D2207" s="4">
        <v>42857</v>
      </c>
      <c r="E2207" s="3">
        <v>0.5143359909</v>
      </c>
      <c r="F2207" s="5" t="s">
        <v>4948</v>
      </c>
      <c r="G2207" s="5">
        <v>958</v>
      </c>
      <c r="H2207" s="5" t="s">
        <v>226</v>
      </c>
      <c r="I2207" s="3">
        <v>5.37555826228176</v>
      </c>
      <c r="J2207" s="3">
        <v>5.40540540540541</v>
      </c>
      <c r="K2207" s="3">
        <v>2.02846135702492</v>
      </c>
      <c r="L2207" s="3">
        <v>3.83597883597884</v>
      </c>
      <c r="M2207" s="3">
        <v>2.50394944707742</v>
      </c>
      <c r="N2207" s="3">
        <v>10.5782792665726</v>
      </c>
      <c r="O2207" s="3">
        <v>8.27701293283271</v>
      </c>
      <c r="P2207" s="3">
        <v>10.8490566037736</v>
      </c>
      <c r="Q2207" s="3">
        <v>9.02293539443839</v>
      </c>
      <c r="R2207" s="3">
        <v>25.3649635036496</v>
      </c>
      <c r="S2207" s="3">
        <v>20.4473733061073</v>
      </c>
      <c r="T2207" s="3">
        <v>27.3936170212766</v>
      </c>
      <c r="U2207" s="3">
        <v>24.6643014976482</v>
      </c>
      <c r="V2207" s="3">
        <v>62.5</v>
      </c>
      <c r="W2207" s="3">
        <v>32.2507603110263</v>
      </c>
      <c r="X2207" s="3">
        <v>41.0041841004184</v>
      </c>
      <c r="Y2207" s="3"/>
      <c r="Z2207" s="3"/>
      <c r="AA2207" s="3">
        <v>0.25301632381475</v>
      </c>
      <c r="AB2207" s="3">
        <v>0.321230299981714</v>
      </c>
      <c r="AC2207" s="3">
        <v>-4.17037961147748</v>
      </c>
      <c r="AD2207" s="3">
        <v>2.33717464070929</v>
      </c>
      <c r="AE2207" s="5">
        <v>2</v>
      </c>
      <c r="AF2207" s="3">
        <v>0.693786182066875</v>
      </c>
      <c r="AG2207" s="3">
        <v>16.4954993354542</v>
      </c>
      <c r="AH2207" s="3">
        <v>11.086717664705</v>
      </c>
      <c r="AI2207" s="3">
        <v>9.13125550463554</v>
      </c>
      <c r="AJ2207" s="3"/>
      <c r="AK2207" s="3"/>
      <c r="AL2207" s="3"/>
      <c r="AM2207" s="3"/>
      <c r="AN2207" s="5" t="s">
        <v>51</v>
      </c>
      <c r="AO2207" s="1"/>
      <c r="AP2207" s="1"/>
      <c r="AQ2207" s="1"/>
    </row>
    <row r="2208" spans="1:43">
      <c r="A2208" s="1" t="s">
        <v>5886</v>
      </c>
      <c r="B2208" s="1" t="s">
        <v>5887</v>
      </c>
      <c r="C2208" s="3">
        <v>3.81369863013699</v>
      </c>
      <c r="D2208" s="4">
        <v>42845</v>
      </c>
      <c r="E2208" s="3">
        <v>16.1694944925</v>
      </c>
      <c r="F2208" s="5" t="s">
        <v>249</v>
      </c>
      <c r="G2208" s="5">
        <v>526</v>
      </c>
      <c r="H2208" s="5" t="s">
        <v>50</v>
      </c>
      <c r="I2208" s="3">
        <v>0.242763772175566</v>
      </c>
      <c r="J2208" s="3">
        <v>29.477445288075</v>
      </c>
      <c r="K2208" s="3">
        <v>0.0186323830818208</v>
      </c>
      <c r="L2208" s="3">
        <v>36.1221779548473</v>
      </c>
      <c r="M2208" s="3">
        <v>0.0186323830818208</v>
      </c>
      <c r="N2208" s="3">
        <v>32.6803205699021</v>
      </c>
      <c r="O2208" s="3">
        <v>0.816978120011292</v>
      </c>
      <c r="P2208" s="3">
        <v>27.5468250342622</v>
      </c>
      <c r="Q2208" s="3">
        <v>1.21617799566326</v>
      </c>
      <c r="R2208" s="3">
        <v>37.9043940125543</v>
      </c>
      <c r="S2208" s="3">
        <v>2.16005328765822</v>
      </c>
      <c r="T2208" s="3">
        <v>36.6666666666667</v>
      </c>
      <c r="U2208" s="3">
        <v>5.82087596803177</v>
      </c>
      <c r="V2208" s="3">
        <v>60.6037151702786</v>
      </c>
      <c r="W2208" s="3">
        <v>10.8596008938386</v>
      </c>
      <c r="X2208" s="3">
        <v>80.4746494066882</v>
      </c>
      <c r="Y2208" s="3"/>
      <c r="Z2208" s="3"/>
      <c r="AA2208" s="3">
        <v>0.0951980454967457</v>
      </c>
      <c r="AB2208" s="3">
        <v>0.637241604945912</v>
      </c>
      <c r="AC2208" s="3">
        <v>-1.0660183280344</v>
      </c>
      <c r="AD2208" s="3">
        <v>3.27360570449074</v>
      </c>
      <c r="AE2208" s="5">
        <v>3</v>
      </c>
      <c r="AF2208" s="3">
        <v>0.287003761952872</v>
      </c>
      <c r="AG2208" s="3">
        <v>2.54245531187072</v>
      </c>
      <c r="AH2208" s="3">
        <v>3.00932517665267</v>
      </c>
      <c r="AI2208" s="3">
        <v>3.62391103920709</v>
      </c>
      <c r="AJ2208" s="3"/>
      <c r="AK2208" s="3"/>
      <c r="AL2208" s="3"/>
      <c r="AM2208" s="3"/>
      <c r="AN2208" s="5" t="s">
        <v>51</v>
      </c>
      <c r="AO2208" s="1"/>
      <c r="AP2208" s="1"/>
      <c r="AQ2208" s="1"/>
    </row>
    <row r="2209" spans="1:43">
      <c r="A2209" s="1" t="s">
        <v>5888</v>
      </c>
      <c r="B2209" s="1" t="s">
        <v>5889</v>
      </c>
      <c r="C2209" s="3">
        <v>3.41643835616438</v>
      </c>
      <c r="D2209" s="4">
        <v>42990</v>
      </c>
      <c r="E2209" s="3">
        <v>0.9014769448</v>
      </c>
      <c r="F2209" s="5" t="s">
        <v>4543</v>
      </c>
      <c r="G2209" s="5">
        <v>197</v>
      </c>
      <c r="H2209" s="5" t="s">
        <v>93</v>
      </c>
      <c r="I2209" s="3">
        <v>5.2353298084424</v>
      </c>
      <c r="J2209" s="3">
        <v>51.7</v>
      </c>
      <c r="K2209" s="3">
        <v>0.738466644540318</v>
      </c>
      <c r="L2209" s="3">
        <v>77.0564915758176</v>
      </c>
      <c r="M2209" s="3">
        <v>1.53884753700761</v>
      </c>
      <c r="N2209" s="3">
        <v>63.1736526946108</v>
      </c>
      <c r="O2209" s="3">
        <v>15.8271322266743</v>
      </c>
      <c r="P2209" s="3">
        <v>35.8651911468813</v>
      </c>
      <c r="Q2209" s="3">
        <v>19.6865141955836</v>
      </c>
      <c r="R2209" s="3">
        <v>37.8740970072239</v>
      </c>
      <c r="S2209" s="3">
        <v>38.4694343065693</v>
      </c>
      <c r="T2209" s="3">
        <v>54.2085759661196</v>
      </c>
      <c r="U2209" s="3">
        <v>56.3755795981453</v>
      </c>
      <c r="V2209" s="3">
        <v>62.4584717607973</v>
      </c>
      <c r="W2209" s="3">
        <v>29.9892933618844</v>
      </c>
      <c r="X2209" s="3">
        <v>83.1460674157303</v>
      </c>
      <c r="Y2209" s="3"/>
      <c r="Z2209" s="3"/>
      <c r="AA2209" s="3">
        <v>0.187543124705327</v>
      </c>
      <c r="AB2209" s="3">
        <v>0.0737470711084293</v>
      </c>
      <c r="AC2209" s="3">
        <v>-29.316907051282</v>
      </c>
      <c r="AD2209" s="3">
        <v>0.311045697741511</v>
      </c>
      <c r="AE2209" s="5">
        <v>4</v>
      </c>
      <c r="AF2209" s="3">
        <v>0.639232161594115</v>
      </c>
      <c r="AG2209" s="3">
        <v>17.2419640857294</v>
      </c>
      <c r="AH2209" s="3">
        <v>28.0142735212713</v>
      </c>
      <c r="AI2209" s="3">
        <v>7.49344611243787</v>
      </c>
      <c r="AJ2209" s="3"/>
      <c r="AK2209" s="3"/>
      <c r="AL2209" s="3"/>
      <c r="AM2209" s="3"/>
      <c r="AN2209" s="5" t="s">
        <v>46</v>
      </c>
      <c r="AO2209" s="1"/>
      <c r="AP2209" s="1"/>
      <c r="AQ2209" s="1"/>
    </row>
    <row r="2210" spans="1:43">
      <c r="A2210" s="1" t="s">
        <v>5890</v>
      </c>
      <c r="B2210" s="1" t="s">
        <v>5891</v>
      </c>
      <c r="C2210" s="3">
        <v>3.6</v>
      </c>
      <c r="D2210" s="4">
        <v>42923</v>
      </c>
      <c r="E2210" s="3">
        <v>31.4256435377</v>
      </c>
      <c r="F2210" s="5" t="s">
        <v>80</v>
      </c>
      <c r="G2210" s="5">
        <v>1315</v>
      </c>
      <c r="H2210" s="5" t="s">
        <v>191</v>
      </c>
      <c r="I2210" s="3">
        <v>11.0613524406628</v>
      </c>
      <c r="J2210" s="3">
        <v>41.7721518987342</v>
      </c>
      <c r="K2210" s="3">
        <v>0.69021518473406</v>
      </c>
      <c r="L2210" s="3">
        <v>79.9657534246575</v>
      </c>
      <c r="M2210" s="3">
        <v>9.1549295774648</v>
      </c>
      <c r="N2210" s="3">
        <v>18.3783783783784</v>
      </c>
      <c r="O2210" s="3">
        <v>21.3901125795399</v>
      </c>
      <c r="P2210" s="3">
        <v>37.7142857142857</v>
      </c>
      <c r="Q2210" s="3">
        <v>24.248496993988</v>
      </c>
      <c r="R2210" s="3">
        <v>43.6058700209644</v>
      </c>
      <c r="S2210" s="3">
        <v>61.4583333333333</v>
      </c>
      <c r="T2210" s="3">
        <v>56.1274509803922</v>
      </c>
      <c r="U2210" s="3">
        <v>165.809217577706</v>
      </c>
      <c r="V2210" s="3">
        <v>39.8826979472141</v>
      </c>
      <c r="W2210" s="3">
        <v>147.011952191235</v>
      </c>
      <c r="X2210" s="3">
        <v>34.6289752650177</v>
      </c>
      <c r="Y2210" s="3"/>
      <c r="Z2210" s="3"/>
      <c r="AA2210" s="3">
        <v>0.29176800620887</v>
      </c>
      <c r="AB2210" s="3">
        <v>0.298884296447683</v>
      </c>
      <c r="AC2210" s="3">
        <v>-28.5953177257525</v>
      </c>
      <c r="AD2210" s="3">
        <v>1.22760399659207</v>
      </c>
      <c r="AE2210" s="5">
        <v>3</v>
      </c>
      <c r="AF2210" s="3">
        <v>2.31090356574154</v>
      </c>
      <c r="AG2210" s="3">
        <v>67.6495296768153</v>
      </c>
      <c r="AH2210" s="3">
        <v>68.2531470926348</v>
      </c>
      <c r="AI2210" s="3">
        <v>34.6592505459141</v>
      </c>
      <c r="AJ2210" s="3"/>
      <c r="AK2210" s="3"/>
      <c r="AL2210" s="3"/>
      <c r="AM2210" s="3"/>
      <c r="AN2210" s="5" t="s">
        <v>51</v>
      </c>
      <c r="AO2210" s="1"/>
      <c r="AP2210" s="1"/>
      <c r="AQ2210" s="1"/>
    </row>
    <row r="2211" spans="1:43">
      <c r="A2211" s="1" t="s">
        <v>5892</v>
      </c>
      <c r="B2211" s="1" t="s">
        <v>5893</v>
      </c>
      <c r="C2211" s="3">
        <v>3.87397260273973</v>
      </c>
      <c r="D2211" s="4">
        <v>42823</v>
      </c>
      <c r="E2211" s="3">
        <v>16.1108999198</v>
      </c>
      <c r="F2211" s="5" t="s">
        <v>5894</v>
      </c>
      <c r="G2211" s="5">
        <v>1415</v>
      </c>
      <c r="H2211" s="5" t="s">
        <v>55</v>
      </c>
      <c r="I2211" s="3">
        <v>15.8959128836091</v>
      </c>
      <c r="J2211" s="3">
        <v>14.0350877192982</v>
      </c>
      <c r="K2211" s="3">
        <v>3.14663310258022</v>
      </c>
      <c r="L2211" s="3">
        <v>37.8531073446328</v>
      </c>
      <c r="M2211" s="3">
        <v>9.42715983442381</v>
      </c>
      <c r="N2211" s="3">
        <v>14.9611011370437</v>
      </c>
      <c r="O2211" s="3">
        <v>24.8286367098248</v>
      </c>
      <c r="P2211" s="3">
        <v>22.5165562913907</v>
      </c>
      <c r="Q2211" s="3">
        <v>41.8147208121827</v>
      </c>
      <c r="R2211" s="3">
        <v>9.22256097560976</v>
      </c>
      <c r="S2211" s="3">
        <v>82.4354407836153</v>
      </c>
      <c r="T2211" s="3">
        <v>25.09765625</v>
      </c>
      <c r="U2211" s="3">
        <v>156.441013872953</v>
      </c>
      <c r="V2211" s="3">
        <v>40.1084010840108</v>
      </c>
      <c r="W2211" s="3">
        <v>113.160844009293</v>
      </c>
      <c r="X2211" s="3">
        <v>49.0818030050083</v>
      </c>
      <c r="Y2211" s="3"/>
      <c r="Z2211" s="3"/>
      <c r="AA2211" s="3">
        <v>0.34829055226865</v>
      </c>
      <c r="AB2211" s="3">
        <v>0.253850355814084</v>
      </c>
      <c r="AC2211" s="3">
        <v>-30.9901839363459</v>
      </c>
      <c r="AD2211" s="3">
        <v>0.924100049752731</v>
      </c>
      <c r="AE2211" s="5">
        <v>5</v>
      </c>
      <c r="AF2211" s="3">
        <v>1.88606856411572</v>
      </c>
      <c r="AG2211" s="3">
        <v>75.0362015713433</v>
      </c>
      <c r="AH2211" s="3">
        <v>64.2597814394608</v>
      </c>
      <c r="AI2211" s="3">
        <v>27.6501408741929</v>
      </c>
      <c r="AJ2211" s="3"/>
      <c r="AK2211" s="3"/>
      <c r="AL2211" s="3"/>
      <c r="AM2211" s="3"/>
      <c r="AN2211" s="5" t="s">
        <v>51</v>
      </c>
      <c r="AO2211" s="1"/>
      <c r="AP2211" s="1"/>
      <c r="AQ2211" s="1"/>
    </row>
    <row r="2212" spans="1:43">
      <c r="A2212" s="1" t="s">
        <v>5895</v>
      </c>
      <c r="B2212" s="1" t="s">
        <v>5896</v>
      </c>
      <c r="C2212" s="3">
        <v>3.45205479452055</v>
      </c>
      <c r="D2212" s="4">
        <v>42977</v>
      </c>
      <c r="E2212" s="3">
        <v>17.4058585705</v>
      </c>
      <c r="F2212" s="5" t="s">
        <v>3329</v>
      </c>
      <c r="G2212" s="5">
        <v>219</v>
      </c>
      <c r="H2212" s="5" t="s">
        <v>50</v>
      </c>
      <c r="I2212" s="3">
        <v>0.0485154279060626</v>
      </c>
      <c r="J2212" s="3">
        <v>62.706565430996</v>
      </c>
      <c r="K2212" s="3">
        <v>0.00969932104750895</v>
      </c>
      <c r="L2212" s="3">
        <v>40.7259849490925</v>
      </c>
      <c r="M2212" s="3">
        <v>-0.116245277535619</v>
      </c>
      <c r="N2212" s="3">
        <v>58.6821015138023</v>
      </c>
      <c r="O2212" s="3">
        <v>0.809043063940104</v>
      </c>
      <c r="P2212" s="3">
        <v>28.643216080402</v>
      </c>
      <c r="Q2212" s="3">
        <v>1.09989431340328</v>
      </c>
      <c r="R2212" s="3">
        <v>52.9212940608402</v>
      </c>
      <c r="S2212" s="3">
        <v>1.6473313740831</v>
      </c>
      <c r="T2212" s="3">
        <v>61.864406779661</v>
      </c>
      <c r="U2212" s="3">
        <v>5.73372741376555</v>
      </c>
      <c r="V2212" s="3">
        <v>63.390092879257</v>
      </c>
      <c r="W2212" s="3">
        <v>13.085493041147</v>
      </c>
      <c r="X2212" s="3">
        <v>57.9288025889968</v>
      </c>
      <c r="Y2212" s="3"/>
      <c r="Z2212" s="3"/>
      <c r="AA2212" s="3">
        <v>0.0164633463061183</v>
      </c>
      <c r="AB2212" s="3">
        <v>0.330590020356327</v>
      </c>
      <c r="AC2212" s="3">
        <v>-3.28756888017185</v>
      </c>
      <c r="AD2212" s="3">
        <v>1.27039746042799</v>
      </c>
      <c r="AE2212" s="5">
        <v>4</v>
      </c>
      <c r="AF2212" s="3">
        <v>0.345183967464351</v>
      </c>
      <c r="AG2212" s="3">
        <v>2.64254066000666</v>
      </c>
      <c r="AH2212" s="3">
        <v>3.08703145528217</v>
      </c>
      <c r="AI2212" s="3">
        <v>4.34845340698096</v>
      </c>
      <c r="AJ2212" s="3"/>
      <c r="AK2212" s="3"/>
      <c r="AL2212" s="3"/>
      <c r="AM2212" s="3">
        <v>1</v>
      </c>
      <c r="AN2212" s="5" t="s">
        <v>56</v>
      </c>
      <c r="AO2212" s="1"/>
      <c r="AP2212" s="1"/>
      <c r="AQ2212" s="1"/>
    </row>
    <row r="2213" spans="1:43">
      <c r="A2213" s="1" t="s">
        <v>5897</v>
      </c>
      <c r="B2213" s="1" t="s">
        <v>5898</v>
      </c>
      <c r="C2213" s="3">
        <v>3.77534246575342</v>
      </c>
      <c r="D2213" s="4">
        <v>42859</v>
      </c>
      <c r="E2213" s="3">
        <v>2.3241505445</v>
      </c>
      <c r="F2213" s="5" t="s">
        <v>5899</v>
      </c>
      <c r="G2213" s="5">
        <v>38</v>
      </c>
      <c r="H2213" s="5" t="s">
        <v>93</v>
      </c>
      <c r="I2213" s="3">
        <v>14.267484960807</v>
      </c>
      <c r="J2213" s="3">
        <v>12.05</v>
      </c>
      <c r="K2213" s="3">
        <v>4.26369483255711</v>
      </c>
      <c r="L2213" s="3">
        <v>9.9603567888999</v>
      </c>
      <c r="M2213" s="3">
        <v>7.29772908821181</v>
      </c>
      <c r="N2213" s="3">
        <v>15.1197604790419</v>
      </c>
      <c r="O2213" s="3">
        <v>26.6671157214064</v>
      </c>
      <c r="P2213" s="3">
        <v>8.70221327967807</v>
      </c>
      <c r="Q2213" s="3">
        <v>37.876677175746</v>
      </c>
      <c r="R2213" s="3">
        <v>7.63673890608875</v>
      </c>
      <c r="S2213" s="3">
        <v>83.7861610633307</v>
      </c>
      <c r="T2213" s="3">
        <v>12.2286924298571</v>
      </c>
      <c r="U2213" s="3">
        <v>136.065779563143</v>
      </c>
      <c r="V2213" s="3">
        <v>25.8028792912514</v>
      </c>
      <c r="W2213" s="3">
        <v>69.4907616043263</v>
      </c>
      <c r="X2213" s="3">
        <v>45.3807740324594</v>
      </c>
      <c r="Y2213" s="3"/>
      <c r="Z2213" s="3"/>
      <c r="AA2213" s="3">
        <v>0.376133876662546</v>
      </c>
      <c r="AB2213" s="3">
        <v>0.159533383130649</v>
      </c>
      <c r="AC2213" s="3">
        <v>-36.2147328702513</v>
      </c>
      <c r="AD2213" s="3">
        <v>0.529917075927663</v>
      </c>
      <c r="AE2213" s="5">
        <v>5</v>
      </c>
      <c r="AF2213" s="3">
        <v>1.44138166444342</v>
      </c>
      <c r="AG2213" s="3">
        <v>65.7632497311035</v>
      </c>
      <c r="AH2213" s="3">
        <v>55.4759103312248</v>
      </c>
      <c r="AI2213" s="3">
        <v>19.3216467415844</v>
      </c>
      <c r="AJ2213" s="3"/>
      <c r="AK2213" s="3"/>
      <c r="AL2213" s="3"/>
      <c r="AM2213" s="3"/>
      <c r="AN2213" s="5" t="s">
        <v>46</v>
      </c>
      <c r="AO2213" s="1"/>
      <c r="AP2213" s="1"/>
      <c r="AQ2213" s="1"/>
    </row>
    <row r="2214" spans="1:43">
      <c r="A2214" s="1" t="s">
        <v>5900</v>
      </c>
      <c r="B2214" s="1" t="s">
        <v>5901</v>
      </c>
      <c r="C2214" s="3">
        <v>3.71780821917808</v>
      </c>
      <c r="D2214" s="4">
        <v>42880</v>
      </c>
      <c r="E2214" s="3">
        <v>3.3160510842</v>
      </c>
      <c r="F2214" s="5" t="s">
        <v>5899</v>
      </c>
      <c r="G2214" s="5">
        <v>38</v>
      </c>
      <c r="H2214" s="5" t="s">
        <v>93</v>
      </c>
      <c r="I2214" s="3">
        <v>12.7165910612032</v>
      </c>
      <c r="J2214" s="3">
        <v>17.8</v>
      </c>
      <c r="K2214" s="3">
        <v>3.88622344071281</v>
      </c>
      <c r="L2214" s="3">
        <v>14.1228939544103</v>
      </c>
      <c r="M2214" s="3">
        <v>5.9559594547361</v>
      </c>
      <c r="N2214" s="3">
        <v>24.0518962075848</v>
      </c>
      <c r="O2214" s="3">
        <v>22.2043054099815</v>
      </c>
      <c r="P2214" s="3">
        <v>17.5553319919517</v>
      </c>
      <c r="Q2214" s="3">
        <v>31.4912813394639</v>
      </c>
      <c r="R2214" s="3">
        <v>14.5510835913313</v>
      </c>
      <c r="S2214" s="3">
        <v>69.5224247846997</v>
      </c>
      <c r="T2214" s="3">
        <v>23.1868713605082</v>
      </c>
      <c r="U2214" s="3">
        <v>73.5600595442574</v>
      </c>
      <c r="V2214" s="3">
        <v>52.9900332225914</v>
      </c>
      <c r="W2214" s="3">
        <v>42.1724040896726</v>
      </c>
      <c r="X2214" s="3">
        <v>66.6666666666667</v>
      </c>
      <c r="Y2214" s="3"/>
      <c r="Z2214" s="3"/>
      <c r="AA2214" s="3">
        <v>0.350581604025902</v>
      </c>
      <c r="AB2214" s="3">
        <v>0.1449619403876</v>
      </c>
      <c r="AC2214" s="3">
        <v>-27.1509846827133</v>
      </c>
      <c r="AD2214" s="3">
        <v>0.457460909150559</v>
      </c>
      <c r="AE2214" s="5">
        <v>3</v>
      </c>
      <c r="AF2214" s="3">
        <v>0.78112301176818</v>
      </c>
      <c r="AG2214" s="3">
        <v>54.8268739330426</v>
      </c>
      <c r="AH2214" s="3">
        <v>32.0797698708387</v>
      </c>
      <c r="AI2214" s="3">
        <v>10.7456386264211</v>
      </c>
      <c r="AJ2214" s="3"/>
      <c r="AK2214" s="3"/>
      <c r="AL2214" s="3"/>
      <c r="AM2214" s="3"/>
      <c r="AN2214" s="5" t="s">
        <v>46</v>
      </c>
      <c r="AO2214" s="1"/>
      <c r="AP2214" s="1"/>
      <c r="AQ2214" s="1"/>
    </row>
    <row r="2215" spans="1:43">
      <c r="A2215" s="1" t="s">
        <v>5902</v>
      </c>
      <c r="B2215" s="1" t="s">
        <v>5903</v>
      </c>
      <c r="C2215" s="3">
        <v>3.43287671232877</v>
      </c>
      <c r="D2215" s="4">
        <v>42984</v>
      </c>
      <c r="E2215" s="3">
        <v>0.8377945042</v>
      </c>
      <c r="F2215" s="5" t="s">
        <v>969</v>
      </c>
      <c r="G2215" s="5">
        <v>764</v>
      </c>
      <c r="H2215" s="5" t="s">
        <v>191</v>
      </c>
      <c r="I2215" s="3">
        <v>8.79227639808125</v>
      </c>
      <c r="J2215" s="3">
        <v>60.5786618444846</v>
      </c>
      <c r="K2215" s="3">
        <v>3.69834471582359</v>
      </c>
      <c r="L2215" s="3">
        <v>22.9452054794521</v>
      </c>
      <c r="M2215" s="3">
        <v>4.52105938630266</v>
      </c>
      <c r="N2215" s="3">
        <v>59.0990990990991</v>
      </c>
      <c r="O2215" s="3">
        <v>16.883032161263</v>
      </c>
      <c r="P2215" s="3">
        <v>56.7619047619048</v>
      </c>
      <c r="Q2215" s="3">
        <v>20.6044695745827</v>
      </c>
      <c r="R2215" s="3">
        <v>54.0880503144654</v>
      </c>
      <c r="S2215" s="3">
        <v>51.6333784698714</v>
      </c>
      <c r="T2215" s="3">
        <v>68.1372549019608</v>
      </c>
      <c r="U2215" s="3">
        <v>104.252165982672</v>
      </c>
      <c r="V2215" s="3">
        <v>75.366568914956</v>
      </c>
      <c r="W2215" s="3">
        <v>80.7971745711403</v>
      </c>
      <c r="X2215" s="3">
        <v>76.678445229682</v>
      </c>
      <c r="Y2215" s="3"/>
      <c r="Z2215" s="3"/>
      <c r="AA2215" s="3">
        <v>0.271959863364519</v>
      </c>
      <c r="AB2215" s="3">
        <v>0.210747092984791</v>
      </c>
      <c r="AC2215" s="3">
        <v>-24.5554294362467</v>
      </c>
      <c r="AD2215" s="3">
        <v>0.886953202187136</v>
      </c>
      <c r="AE2215" s="5">
        <v>3</v>
      </c>
      <c r="AF2215" s="3">
        <v>1.53973229060528</v>
      </c>
      <c r="AG2215" s="3">
        <v>41.169447258091</v>
      </c>
      <c r="AH2215" s="3">
        <v>47.0860208237815</v>
      </c>
      <c r="AI2215" s="3">
        <v>20.7228350056467</v>
      </c>
      <c r="AJ2215" s="3"/>
      <c r="AK2215" s="3"/>
      <c r="AL2215" s="3"/>
      <c r="AM2215" s="3"/>
      <c r="AN2215" s="5" t="s">
        <v>46</v>
      </c>
      <c r="AO2215" s="1"/>
      <c r="AP2215" s="1"/>
      <c r="AQ2215" s="1"/>
    </row>
    <row r="2216" spans="1:43">
      <c r="A2216" s="1" t="s">
        <v>5904</v>
      </c>
      <c r="B2216" s="1" t="s">
        <v>5905</v>
      </c>
      <c r="C2216" s="3">
        <v>3.64383561643836</v>
      </c>
      <c r="D2216" s="4">
        <v>42907</v>
      </c>
      <c r="E2216" s="3">
        <v>0.2914333495</v>
      </c>
      <c r="F2216" s="5" t="s">
        <v>3797</v>
      </c>
      <c r="G2216" s="5">
        <v>1213</v>
      </c>
      <c r="H2216" s="5" t="s">
        <v>45</v>
      </c>
      <c r="I2216" s="3">
        <v>1.04589852191201</v>
      </c>
      <c r="J2216" s="3">
        <v>50.1592356687898</v>
      </c>
      <c r="K2216" s="3">
        <v>0.334735215861301</v>
      </c>
      <c r="L2216" s="3">
        <v>58.3850931677019</v>
      </c>
      <c r="M2216" s="3">
        <v>0.61106807814787</v>
      </c>
      <c r="N2216" s="3">
        <v>28.8888888888889</v>
      </c>
      <c r="O2216" s="3">
        <v>2.14067278287461</v>
      </c>
      <c r="P2216" s="3">
        <v>47.8476821192053</v>
      </c>
      <c r="Q2216" s="3">
        <v>3.31418471056121</v>
      </c>
      <c r="R2216" s="3">
        <v>41.6095890410959</v>
      </c>
      <c r="S2216" s="3">
        <v>7.06108618005311</v>
      </c>
      <c r="T2216" s="3">
        <v>57.0621468926554</v>
      </c>
      <c r="U2216" s="3">
        <v>8.84543761638733</v>
      </c>
      <c r="V2216" s="3">
        <v>85.1380042462845</v>
      </c>
      <c r="W2216" s="3">
        <v>15.6853043047996</v>
      </c>
      <c r="X2216" s="3">
        <v>70.8530805687204</v>
      </c>
      <c r="Y2216" s="3"/>
      <c r="Z2216" s="3"/>
      <c r="AA2216" s="3">
        <v>0.21279893626032</v>
      </c>
      <c r="AB2216" s="3">
        <v>0.367990045913072</v>
      </c>
      <c r="AC2216" s="3">
        <v>-1.63362701908956</v>
      </c>
      <c r="AD2216" s="3">
        <v>3.04069426354052</v>
      </c>
      <c r="AE2216" s="5">
        <v>2</v>
      </c>
      <c r="AF2216" s="3">
        <v>0.387686973149995</v>
      </c>
      <c r="AG2216" s="3">
        <v>6.54993395769266</v>
      </c>
      <c r="AH2216" s="3">
        <v>4.13695448076912</v>
      </c>
      <c r="AI2216" s="3">
        <v>4.9987536454311</v>
      </c>
      <c r="AJ2216" s="3"/>
      <c r="AK2216" s="3"/>
      <c r="AL2216" s="3"/>
      <c r="AM2216" s="3"/>
      <c r="AN2216" s="5" t="s">
        <v>46</v>
      </c>
      <c r="AO2216" s="1"/>
      <c r="AP2216" s="1"/>
      <c r="AQ2216" s="1"/>
    </row>
    <row r="2217" spans="1:43">
      <c r="A2217" s="1" t="s">
        <v>5906</v>
      </c>
      <c r="B2217" s="1" t="s">
        <v>5907</v>
      </c>
      <c r="C2217" s="3">
        <v>3.62191780821918</v>
      </c>
      <c r="D2217" s="4">
        <v>42915</v>
      </c>
      <c r="E2217" s="3">
        <v>0.6072077742</v>
      </c>
      <c r="F2217" s="5" t="s">
        <v>5908</v>
      </c>
      <c r="G2217" s="5">
        <v>684</v>
      </c>
      <c r="H2217" s="5" t="s">
        <v>60</v>
      </c>
      <c r="I2217" s="3">
        <v>10.3487467847102</v>
      </c>
      <c r="J2217" s="3">
        <v>19.2460317460317</v>
      </c>
      <c r="K2217" s="3">
        <v>4.50965950937625</v>
      </c>
      <c r="L2217" s="3">
        <v>5.56088207094918</v>
      </c>
      <c r="M2217" s="3">
        <v>5.47772885813941</v>
      </c>
      <c r="N2217" s="3">
        <v>16.2215628090999</v>
      </c>
      <c r="O2217" s="3">
        <v>18.4626252247624</v>
      </c>
      <c r="P2217" s="3">
        <v>15.6186612576065</v>
      </c>
      <c r="Q2217" s="3">
        <v>29.2621400042043</v>
      </c>
      <c r="R2217" s="3">
        <v>9.21465968586387</v>
      </c>
      <c r="S2217" s="3">
        <v>56.2245934959349</v>
      </c>
      <c r="T2217" s="3">
        <v>22.463768115942</v>
      </c>
      <c r="U2217" s="3">
        <v>89.3359334907113</v>
      </c>
      <c r="V2217" s="3">
        <v>34.295415959253</v>
      </c>
      <c r="W2217" s="3">
        <v>71.2177464265825</v>
      </c>
      <c r="X2217" s="3">
        <v>26.3636363636364</v>
      </c>
      <c r="Y2217" s="3"/>
      <c r="Z2217" s="3"/>
      <c r="AA2217" s="3">
        <v>0.308411634486212</v>
      </c>
      <c r="AB2217" s="3">
        <v>0.19934874279346</v>
      </c>
      <c r="AC2217" s="3">
        <v>-23.3476319705857</v>
      </c>
      <c r="AD2217" s="3">
        <v>0.839208158170749</v>
      </c>
      <c r="AE2217" s="5">
        <v>3</v>
      </c>
      <c r="AF2217" s="3">
        <v>1.38271539903577</v>
      </c>
      <c r="AG2217" s="3">
        <v>42.2739564779724</v>
      </c>
      <c r="AH2217" s="3">
        <v>43.0338149640407</v>
      </c>
      <c r="AI2217" s="3">
        <v>19.9143824329439</v>
      </c>
      <c r="AJ2217" s="3"/>
      <c r="AK2217" s="3"/>
      <c r="AL2217" s="3"/>
      <c r="AM2217" s="3"/>
      <c r="AN2217" s="5" t="s">
        <v>46</v>
      </c>
      <c r="AO2217" s="1"/>
      <c r="AP2217" s="1"/>
      <c r="AQ2217" s="1"/>
    </row>
    <row r="2218" spans="1:43">
      <c r="A2218" s="1" t="s">
        <v>5909</v>
      </c>
      <c r="B2218" s="1" t="s">
        <v>5910</v>
      </c>
      <c r="C2218" s="3">
        <v>3.81369863013699</v>
      </c>
      <c r="D2218" s="4">
        <v>42845</v>
      </c>
      <c r="E2218" s="3">
        <v>71.1974083443</v>
      </c>
      <c r="F2218" s="5" t="s">
        <v>5911</v>
      </c>
      <c r="G2218" s="5">
        <v>512</v>
      </c>
      <c r="H2218" s="5" t="s">
        <v>64</v>
      </c>
      <c r="I2218" s="3">
        <v>0.256528817828274</v>
      </c>
      <c r="J2218" s="3">
        <v>66.9096209912536</v>
      </c>
      <c r="K2218" s="3">
        <v>0.0387388610952508</v>
      </c>
      <c r="L2218" s="3">
        <v>67.7842565597668</v>
      </c>
      <c r="M2218" s="3">
        <v>0.193841844448875</v>
      </c>
      <c r="N2218" s="3">
        <v>62.6822157434402</v>
      </c>
      <c r="O2218" s="3">
        <v>0.607993125473933</v>
      </c>
      <c r="P2218" s="3">
        <v>52.1929824561403</v>
      </c>
      <c r="Q2218" s="3">
        <v>1.14281843951215</v>
      </c>
      <c r="R2218" s="3">
        <v>47.9289940828402</v>
      </c>
      <c r="S2218" s="3">
        <v>1.95551414128657</v>
      </c>
      <c r="T2218" s="3">
        <v>69.4152923538231</v>
      </c>
      <c r="U2218" s="3">
        <v>4.24838083290538</v>
      </c>
      <c r="V2218" s="3">
        <v>78.2407407407407</v>
      </c>
      <c r="W2218" s="3">
        <v>7.48706099108027</v>
      </c>
      <c r="X2218" s="3">
        <v>82.5617283950617</v>
      </c>
      <c r="Y2218" s="3"/>
      <c r="Z2218" s="3"/>
      <c r="AA2218" s="3">
        <v>-0.160657882078398</v>
      </c>
      <c r="AB2218" s="3">
        <v>1.18665069523836</v>
      </c>
      <c r="AC2218" s="3">
        <v>0</v>
      </c>
      <c r="AD2218" s="3"/>
      <c r="AE2218" s="5"/>
      <c r="AF2218" s="3">
        <v>0.198730010699218</v>
      </c>
      <c r="AG2218" s="3">
        <v>1.44921116004728</v>
      </c>
      <c r="AH2218" s="3">
        <v>1.51581110685792</v>
      </c>
      <c r="AI2218" s="3">
        <v>1.82495361244897</v>
      </c>
      <c r="AJ2218" s="3"/>
      <c r="AK2218" s="3"/>
      <c r="AL2218" s="3"/>
      <c r="AM2218" s="3"/>
      <c r="AN2218" s="5" t="s">
        <v>46</v>
      </c>
      <c r="AO2218" s="1"/>
      <c r="AP2218" s="1"/>
      <c r="AQ2218" s="1"/>
    </row>
    <row r="2219" spans="1:43">
      <c r="A2219" s="1" t="s">
        <v>5912</v>
      </c>
      <c r="B2219" s="1" t="s">
        <v>5913</v>
      </c>
      <c r="C2219" s="3">
        <v>3.77534246575342</v>
      </c>
      <c r="D2219" s="4">
        <v>42859</v>
      </c>
      <c r="E2219" s="3">
        <v>7.9185493401</v>
      </c>
      <c r="F2219" s="5" t="s">
        <v>5914</v>
      </c>
      <c r="G2219" s="5">
        <v>1379</v>
      </c>
      <c r="H2219" s="5" t="s">
        <v>226</v>
      </c>
      <c r="I2219" s="3">
        <v>3.0119144527492</v>
      </c>
      <c r="J2219" s="3">
        <v>31.1522048364154</v>
      </c>
      <c r="K2219" s="3">
        <v>0.964676869514751</v>
      </c>
      <c r="L2219" s="3">
        <v>25.6613756613757</v>
      </c>
      <c r="M2219" s="3">
        <v>2.01539025283986</v>
      </c>
      <c r="N2219" s="3">
        <v>17.4894217207334</v>
      </c>
      <c r="O2219" s="3">
        <v>3.89610389610388</v>
      </c>
      <c r="P2219" s="3">
        <v>53.6163522012579</v>
      </c>
      <c r="Q2219" s="3">
        <v>3.89610389610388</v>
      </c>
      <c r="R2219" s="3">
        <v>73.9051094890511</v>
      </c>
      <c r="S2219" s="3">
        <v>18.3673469387755</v>
      </c>
      <c r="T2219" s="3">
        <v>36.1702127659575</v>
      </c>
      <c r="U2219" s="3">
        <v>38.4799044966176</v>
      </c>
      <c r="V2219" s="3">
        <v>21.1805555555556</v>
      </c>
      <c r="W2219" s="3">
        <v>28.294930875576</v>
      </c>
      <c r="X2219" s="3">
        <v>56.4853556485356</v>
      </c>
      <c r="Y2219" s="3"/>
      <c r="Z2219" s="3"/>
      <c r="AA2219" s="3">
        <v>0.135306393591425</v>
      </c>
      <c r="AB2219" s="3">
        <v>0.116235237028808</v>
      </c>
      <c r="AC2219" s="3">
        <v>-13.9903846153846</v>
      </c>
      <c r="AD2219" s="3">
        <v>0.617822963840455</v>
      </c>
      <c r="AE2219" s="5">
        <v>4</v>
      </c>
      <c r="AF2219" s="3">
        <v>0.718092489827567</v>
      </c>
      <c r="AG2219" s="3">
        <v>16.1589266772153</v>
      </c>
      <c r="AH2219" s="3">
        <v>19.9494986959801</v>
      </c>
      <c r="AI2219" s="3">
        <v>9.6035836071052</v>
      </c>
      <c r="AJ2219" s="3"/>
      <c r="AK2219" s="3"/>
      <c r="AL2219" s="3"/>
      <c r="AM2219" s="3">
        <v>50</v>
      </c>
      <c r="AN2219" s="5" t="s">
        <v>56</v>
      </c>
      <c r="AO2219" s="1"/>
      <c r="AP2219" s="1"/>
      <c r="AQ2219" s="1"/>
    </row>
    <row r="2220" spans="1:43">
      <c r="A2220" s="1" t="s">
        <v>5915</v>
      </c>
      <c r="B2220" s="1" t="s">
        <v>5916</v>
      </c>
      <c r="C2220" s="3">
        <v>3.61095890410959</v>
      </c>
      <c r="D2220" s="4">
        <v>42919</v>
      </c>
      <c r="E2220" s="3">
        <v>2.2992905977</v>
      </c>
      <c r="F2220" s="5" t="s">
        <v>945</v>
      </c>
      <c r="G2220" s="5">
        <v>1065</v>
      </c>
      <c r="H2220" s="5" t="s">
        <v>93</v>
      </c>
      <c r="I2220" s="3">
        <v>-2.0086393088553</v>
      </c>
      <c r="J2220" s="3">
        <v>97.05</v>
      </c>
      <c r="K2220" s="3">
        <v>-1.39635968486825</v>
      </c>
      <c r="L2220" s="3">
        <v>99.207135777998</v>
      </c>
      <c r="M2220" s="3">
        <v>-5.96403958754339</v>
      </c>
      <c r="N2220" s="3">
        <v>98.0039920159681</v>
      </c>
      <c r="O2220" s="3">
        <v>-3.84656140722687</v>
      </c>
      <c r="P2220" s="3">
        <v>97.9879275653924</v>
      </c>
      <c r="Q2220" s="3">
        <v>-10.5084077124118</v>
      </c>
      <c r="R2220" s="3">
        <v>99.0196078431373</v>
      </c>
      <c r="S2220" s="3">
        <v>33.8742992033048</v>
      </c>
      <c r="T2220" s="3">
        <v>58.4965590259397</v>
      </c>
      <c r="U2220" s="3">
        <v>84.3746825154932</v>
      </c>
      <c r="V2220" s="3">
        <v>47.3421926910299</v>
      </c>
      <c r="W2220" s="3">
        <v>86.1524258898348</v>
      </c>
      <c r="X2220" s="3">
        <v>37.5780274656679</v>
      </c>
      <c r="Y2220" s="3"/>
      <c r="Z2220" s="3"/>
      <c r="AA2220" s="3">
        <v>0.146722917015605</v>
      </c>
      <c r="AB2220" s="3">
        <v>0.21227114319822</v>
      </c>
      <c r="AC2220" s="3">
        <v>-24.3630277106193</v>
      </c>
      <c r="AD2220" s="3">
        <v>0.942741361446026</v>
      </c>
      <c r="AE2220" s="5">
        <v>5</v>
      </c>
      <c r="AF2220" s="3">
        <v>1.93085528896718</v>
      </c>
      <c r="AG2220" s="3">
        <v>24.5549275797015</v>
      </c>
      <c r="AH2220" s="3">
        <v>39.3550897428001</v>
      </c>
      <c r="AI2220" s="3">
        <v>22.5410946531792</v>
      </c>
      <c r="AJ2220" s="3"/>
      <c r="AK2220" s="3"/>
      <c r="AL2220" s="3"/>
      <c r="AM2220" s="3"/>
      <c r="AN2220" s="5" t="s">
        <v>46</v>
      </c>
      <c r="AO2220" s="1"/>
      <c r="AP2220" s="1"/>
      <c r="AQ2220" s="1"/>
    </row>
    <row r="2221" spans="1:43">
      <c r="A2221" s="1" t="s">
        <v>5917</v>
      </c>
      <c r="B2221" s="1" t="s">
        <v>5918</v>
      </c>
      <c r="C2221" s="3">
        <v>3.67945205479452</v>
      </c>
      <c r="D2221" s="4">
        <v>42894</v>
      </c>
      <c r="E2221" s="3">
        <v>21.5232673727</v>
      </c>
      <c r="F2221" s="5" t="s">
        <v>542</v>
      </c>
      <c r="G2221" s="5">
        <v>51</v>
      </c>
      <c r="H2221" s="5" t="s">
        <v>50</v>
      </c>
      <c r="I2221" s="3">
        <v>-0.0192141416082398</v>
      </c>
      <c r="J2221" s="3">
        <v>71.7284502009826</v>
      </c>
      <c r="K2221" s="3">
        <v>0.0192215281114819</v>
      </c>
      <c r="L2221" s="3">
        <v>35.1925630810093</v>
      </c>
      <c r="M2221" s="3">
        <v>-0.191809724753054</v>
      </c>
      <c r="N2221" s="3">
        <v>70.9260908281389</v>
      </c>
      <c r="O2221" s="3">
        <v>0.784427658338162</v>
      </c>
      <c r="P2221" s="3">
        <v>33.1658291457286</v>
      </c>
      <c r="Q2221" s="3">
        <v>1.08915305843014</v>
      </c>
      <c r="R2221" s="3">
        <v>54.1767262192178</v>
      </c>
      <c r="S2221" s="3">
        <v>1.75735175119198</v>
      </c>
      <c r="T2221" s="3">
        <v>56.4406779661017</v>
      </c>
      <c r="U2221" s="3">
        <v>6.01298993466373</v>
      </c>
      <c r="V2221" s="3">
        <v>55.030959752322</v>
      </c>
      <c r="W2221" s="3">
        <v>14.1694358727183</v>
      </c>
      <c r="X2221" s="3">
        <v>42.9341963322546</v>
      </c>
      <c r="Y2221" s="3"/>
      <c r="Z2221" s="3"/>
      <c r="AA2221" s="3">
        <v>0.0248399938736236</v>
      </c>
      <c r="AB2221" s="3">
        <v>0.568836962782001</v>
      </c>
      <c r="AC2221" s="3">
        <v>-2.04341074478955</v>
      </c>
      <c r="AD2221" s="3">
        <v>2.20597110851607</v>
      </c>
      <c r="AE2221" s="5">
        <v>3</v>
      </c>
      <c r="AF2221" s="3">
        <v>0.372604339862374</v>
      </c>
      <c r="AG2221" s="3">
        <v>2.36559548562822</v>
      </c>
      <c r="AH2221" s="3">
        <v>3.06632876170236</v>
      </c>
      <c r="AI2221" s="3">
        <v>4.64817759259348</v>
      </c>
      <c r="AJ2221" s="3"/>
      <c r="AK2221" s="3"/>
      <c r="AL2221" s="3"/>
      <c r="AM2221" s="3">
        <v>100</v>
      </c>
      <c r="AN2221" s="5" t="s">
        <v>56</v>
      </c>
      <c r="AO2221" s="1"/>
      <c r="AP2221" s="1"/>
      <c r="AQ2221" s="1"/>
    </row>
    <row r="2222" spans="1:43">
      <c r="A2222" s="1" t="s">
        <v>5919</v>
      </c>
      <c r="B2222" s="1" t="s">
        <v>5920</v>
      </c>
      <c r="C2222" s="3">
        <v>3.8</v>
      </c>
      <c r="D2222" s="4">
        <v>42850</v>
      </c>
      <c r="E2222" s="3">
        <v>10.3325278034</v>
      </c>
      <c r="F2222" s="5" t="s">
        <v>5921</v>
      </c>
      <c r="G2222" s="5">
        <v>357</v>
      </c>
      <c r="H2222" s="5" t="s">
        <v>50</v>
      </c>
      <c r="I2222" s="3">
        <v>0.203429235687299</v>
      </c>
      <c r="J2222" s="3">
        <v>35.238945958017</v>
      </c>
      <c r="K2222" s="3">
        <v>-0.057971014492756</v>
      </c>
      <c r="L2222" s="3">
        <v>82.3373173970784</v>
      </c>
      <c r="M2222" s="3">
        <v>0.0773993808049442</v>
      </c>
      <c r="N2222" s="3">
        <v>23.9091718610864</v>
      </c>
      <c r="O2222" s="3">
        <v>0.154918667699458</v>
      </c>
      <c r="P2222" s="3">
        <v>83.6911831886706</v>
      </c>
      <c r="Q2222" s="3">
        <v>0.876834620876497</v>
      </c>
      <c r="R2222" s="3">
        <v>72.8150651859005</v>
      </c>
      <c r="S2222" s="3">
        <v>0.991314528014569</v>
      </c>
      <c r="T2222" s="3">
        <v>81.5819209039548</v>
      </c>
      <c r="U2222" s="3">
        <v>6.46011493956005</v>
      </c>
      <c r="V2222" s="3">
        <v>43.8854489164087</v>
      </c>
      <c r="W2222" s="3">
        <v>13.8567618050172</v>
      </c>
      <c r="X2222" s="3">
        <v>46.0625674217907</v>
      </c>
      <c r="Y2222" s="3"/>
      <c r="Z2222" s="3"/>
      <c r="AA2222" s="3">
        <v>-0.0417818094301807</v>
      </c>
      <c r="AB2222" s="3">
        <v>0.545985435554832</v>
      </c>
      <c r="AC2222" s="3">
        <v>-1.75624967220421</v>
      </c>
      <c r="AD2222" s="3">
        <v>2.51239182013028</v>
      </c>
      <c r="AE2222" s="5">
        <v>3</v>
      </c>
      <c r="AF2222" s="3">
        <v>0.363513666504389</v>
      </c>
      <c r="AG2222" s="3">
        <v>1.80768397361599</v>
      </c>
      <c r="AH2222" s="3">
        <v>3.29182992819426</v>
      </c>
      <c r="AI2222" s="3">
        <v>4.64487729752519</v>
      </c>
      <c r="AJ2222" s="3"/>
      <c r="AK2222" s="3"/>
      <c r="AL2222" s="3"/>
      <c r="AM2222" s="3">
        <v>0.5</v>
      </c>
      <c r="AN2222" s="5" t="s">
        <v>56</v>
      </c>
      <c r="AO2222" s="1"/>
      <c r="AP2222" s="1"/>
      <c r="AQ2222" s="1"/>
    </row>
    <row r="2223" spans="1:43">
      <c r="A2223" s="1" t="s">
        <v>5922</v>
      </c>
      <c r="B2223" s="1" t="s">
        <v>5923</v>
      </c>
      <c r="C2223" s="3">
        <v>3.87397260273973</v>
      </c>
      <c r="D2223" s="4">
        <v>42823</v>
      </c>
      <c r="E2223" s="3">
        <v>1235.4967201025</v>
      </c>
      <c r="F2223" s="5" t="s">
        <v>908</v>
      </c>
      <c r="G2223" s="5">
        <v>1400</v>
      </c>
      <c r="H2223" s="5" t="s">
        <v>64</v>
      </c>
      <c r="I2223" s="3">
        <v>0.273112377703857</v>
      </c>
      <c r="J2223" s="3">
        <v>45.0437317784257</v>
      </c>
      <c r="K2223" s="3">
        <v>0.0394150481870971</v>
      </c>
      <c r="L2223" s="3">
        <v>62.5364431486881</v>
      </c>
      <c r="M2223" s="3">
        <v>0.200352033319949</v>
      </c>
      <c r="N2223" s="3">
        <v>51.4577259475219</v>
      </c>
      <c r="O2223" s="3">
        <v>0.648144328182775</v>
      </c>
      <c r="P2223" s="3">
        <v>29.6783625730994</v>
      </c>
      <c r="Q2223" s="3">
        <v>1.19153850940616</v>
      </c>
      <c r="R2223" s="3">
        <v>30.9171597633136</v>
      </c>
      <c r="S2223" s="3">
        <v>2.20633941494558</v>
      </c>
      <c r="T2223" s="3">
        <v>27.4362818590705</v>
      </c>
      <c r="U2223" s="3">
        <v>4.89659640553138</v>
      </c>
      <c r="V2223" s="3">
        <v>27.9320987654321</v>
      </c>
      <c r="W2223" s="3">
        <v>8.88646831169367</v>
      </c>
      <c r="X2223" s="3">
        <v>19.1358024691358</v>
      </c>
      <c r="Y2223" s="3"/>
      <c r="Z2223" s="3"/>
      <c r="AA2223" s="3">
        <v>0.370307691212157</v>
      </c>
      <c r="AB2223" s="3">
        <v>3.66797339327452</v>
      </c>
      <c r="AC2223" s="3">
        <v>0</v>
      </c>
      <c r="AD2223" s="3"/>
      <c r="AE2223" s="5"/>
      <c r="AF2223" s="3">
        <v>0.235453982184298</v>
      </c>
      <c r="AG2223" s="3">
        <v>1.65570019832324</v>
      </c>
      <c r="AH2223" s="3">
        <v>1.77919922995968</v>
      </c>
      <c r="AI2223" s="3">
        <v>2.16210336609379</v>
      </c>
      <c r="AJ2223" s="3"/>
      <c r="AK2223" s="3"/>
      <c r="AL2223" s="3"/>
      <c r="AM2223" s="3">
        <v>200</v>
      </c>
      <c r="AN2223" s="5" t="s">
        <v>56</v>
      </c>
      <c r="AO2223" s="1"/>
      <c r="AP2223" s="1"/>
      <c r="AQ2223" s="1"/>
    </row>
    <row r="2224" spans="1:43">
      <c r="A2224" s="1" t="s">
        <v>5924</v>
      </c>
      <c r="B2224" s="1" t="s">
        <v>5925</v>
      </c>
      <c r="C2224" s="3">
        <v>3.71506849315068</v>
      </c>
      <c r="D2224" s="4">
        <v>42881</v>
      </c>
      <c r="E2224" s="3">
        <v>33.0039093545</v>
      </c>
      <c r="F2224" s="5" t="s">
        <v>4340</v>
      </c>
      <c r="G2224" s="5">
        <v>1357</v>
      </c>
      <c r="H2224" s="5" t="s">
        <v>64</v>
      </c>
      <c r="I2224" s="3">
        <v>0.282548021595224</v>
      </c>
      <c r="J2224" s="3">
        <v>32.6530612244898</v>
      </c>
      <c r="K2224" s="3">
        <v>0.0443166214121116</v>
      </c>
      <c r="L2224" s="3">
        <v>22.3032069970845</v>
      </c>
      <c r="M2224" s="3">
        <v>0.210572013333296</v>
      </c>
      <c r="N2224" s="3">
        <v>34.402332361516</v>
      </c>
      <c r="O2224" s="3">
        <v>0.650955216695628</v>
      </c>
      <c r="P2224" s="3">
        <v>27.3391812865497</v>
      </c>
      <c r="Q2224" s="3">
        <v>1.20604858182257</v>
      </c>
      <c r="R2224" s="3">
        <v>27.2189349112426</v>
      </c>
      <c r="S2224" s="3">
        <v>2.22069148621963</v>
      </c>
      <c r="T2224" s="3">
        <v>24.287856071964</v>
      </c>
      <c r="U2224" s="3">
        <v>4.66286699278171</v>
      </c>
      <c r="V2224" s="3">
        <v>46.4506172839506</v>
      </c>
      <c r="W2224" s="3">
        <v>8.38314262516274</v>
      </c>
      <c r="X2224" s="3">
        <v>45.0617283950617</v>
      </c>
      <c r="Y2224" s="3"/>
      <c r="Z2224" s="3"/>
      <c r="AA2224" s="3">
        <v>0.24609488478043</v>
      </c>
      <c r="AB2224" s="3">
        <v>2.92759227267136</v>
      </c>
      <c r="AC2224" s="3">
        <v>0</v>
      </c>
      <c r="AD2224" s="3"/>
      <c r="AE2224" s="5"/>
      <c r="AF2224" s="3">
        <v>0.22208204312613</v>
      </c>
      <c r="AG2224" s="3">
        <v>1.61588420099157</v>
      </c>
      <c r="AH2224" s="3">
        <v>1.63535992171626</v>
      </c>
      <c r="AI2224" s="3">
        <v>2.03250541670903</v>
      </c>
      <c r="AJ2224" s="3"/>
      <c r="AK2224" s="3"/>
      <c r="AL2224" s="3"/>
      <c r="AM2224" s="3"/>
      <c r="AN2224" s="5" t="s">
        <v>46</v>
      </c>
      <c r="AO2224" s="1"/>
      <c r="AP2224" s="1"/>
      <c r="AQ2224" s="1"/>
    </row>
    <row r="2225" spans="1:43">
      <c r="A2225" s="1" t="s">
        <v>5926</v>
      </c>
      <c r="B2225" s="1" t="s">
        <v>5927</v>
      </c>
      <c r="C2225" s="3">
        <v>3.71780821917808</v>
      </c>
      <c r="D2225" s="4">
        <v>42880</v>
      </c>
      <c r="E2225" s="3">
        <v>3.3866354509</v>
      </c>
      <c r="F2225" s="5" t="s">
        <v>5928</v>
      </c>
      <c r="G2225" s="5">
        <v>1358</v>
      </c>
      <c r="H2225" s="5" t="s">
        <v>50</v>
      </c>
      <c r="I2225" s="3">
        <v>0.0776196636481428</v>
      </c>
      <c r="J2225" s="3">
        <v>58.6422510049129</v>
      </c>
      <c r="K2225" s="3">
        <v>-0.00861697544160791</v>
      </c>
      <c r="L2225" s="3">
        <v>56.5294378043382</v>
      </c>
      <c r="M2225" s="3">
        <v>-0.137693631669506</v>
      </c>
      <c r="N2225" s="3">
        <v>62.0213713268032</v>
      </c>
      <c r="O2225" s="3">
        <v>0.509949129676268</v>
      </c>
      <c r="P2225" s="3">
        <v>66.6971219735039</v>
      </c>
      <c r="Q2225" s="3">
        <v>0.724934476035095</v>
      </c>
      <c r="R2225" s="3">
        <v>80.1545147271849</v>
      </c>
      <c r="S2225" s="3">
        <v>3.32394542354733</v>
      </c>
      <c r="T2225" s="3">
        <v>8.58757062146893</v>
      </c>
      <c r="U2225" s="3">
        <v>10.9604383954186</v>
      </c>
      <c r="V2225" s="3">
        <v>3.1733746130031</v>
      </c>
      <c r="W2225" s="3">
        <v>19.8268168045548</v>
      </c>
      <c r="X2225" s="3">
        <v>4.42286947141316</v>
      </c>
      <c r="Y2225" s="3"/>
      <c r="Z2225" s="3"/>
      <c r="AA2225" s="3">
        <v>0.102984238453247</v>
      </c>
      <c r="AB2225" s="3">
        <v>0.550007418379311</v>
      </c>
      <c r="AC2225" s="3">
        <v>-1.67574004763525</v>
      </c>
      <c r="AD2225" s="3">
        <v>3.70167011030617</v>
      </c>
      <c r="AE2225" s="5">
        <v>2</v>
      </c>
      <c r="AF2225" s="3">
        <v>0.509773559218605</v>
      </c>
      <c r="AG2225" s="3">
        <v>4.05940953881032</v>
      </c>
      <c r="AH2225" s="3">
        <v>5.52916273074704</v>
      </c>
      <c r="AI2225" s="3">
        <v>6.20657404699967</v>
      </c>
      <c r="AJ2225" s="3"/>
      <c r="AK2225" s="3"/>
      <c r="AL2225" s="3"/>
      <c r="AM2225" s="3"/>
      <c r="AN2225" s="5" t="s">
        <v>51</v>
      </c>
      <c r="AO2225" s="1"/>
      <c r="AP2225" s="1"/>
      <c r="AQ2225" s="1"/>
    </row>
    <row r="2226" spans="1:43">
      <c r="A2226" s="1" t="s">
        <v>5929</v>
      </c>
      <c r="B2226" s="1" t="s">
        <v>5930</v>
      </c>
      <c r="C2226" s="3">
        <v>3.04931506849315</v>
      </c>
      <c r="D2226" s="4">
        <v>43124</v>
      </c>
      <c r="E2226" s="3">
        <v>2.5038982858</v>
      </c>
      <c r="F2226" s="5" t="s">
        <v>283</v>
      </c>
      <c r="G2226" s="5">
        <v>526</v>
      </c>
      <c r="H2226" s="5" t="s">
        <v>50</v>
      </c>
      <c r="I2226" s="3">
        <v>0.424867770744803</v>
      </c>
      <c r="J2226" s="3">
        <v>6.83340777132649</v>
      </c>
      <c r="K2226" s="3">
        <v>-0.0604021054448267</v>
      </c>
      <c r="L2226" s="3">
        <v>83.6653386454183</v>
      </c>
      <c r="M2226" s="3">
        <v>0.138336503544863</v>
      </c>
      <c r="N2226" s="3">
        <v>16.1175422974176</v>
      </c>
      <c r="O2226" s="3">
        <v>0.390049406258127</v>
      </c>
      <c r="P2226" s="3">
        <v>74.0977615349475</v>
      </c>
      <c r="Q2226" s="3">
        <v>0.774384407900448</v>
      </c>
      <c r="R2226" s="3">
        <v>78.3196523418638</v>
      </c>
      <c r="S2226" s="3">
        <v>3.32768311178516</v>
      </c>
      <c r="T2226" s="3">
        <v>8.53107344632768</v>
      </c>
      <c r="U2226" s="3">
        <v>10.4731018695154</v>
      </c>
      <c r="V2226" s="3">
        <v>4.64396284829721</v>
      </c>
      <c r="W2226" s="3">
        <v>20.4200179547547</v>
      </c>
      <c r="X2226" s="3">
        <v>3.88349514563107</v>
      </c>
      <c r="Y2226" s="3"/>
      <c r="Z2226" s="3"/>
      <c r="AA2226" s="3">
        <v>0.14460017830937</v>
      </c>
      <c r="AB2226" s="3">
        <v>0.976119985522182</v>
      </c>
      <c r="AC2226" s="3">
        <v>-1.02272727272727</v>
      </c>
      <c r="AD2226" s="3">
        <v>6.23595520832569</v>
      </c>
      <c r="AE2226" s="5">
        <v>2</v>
      </c>
      <c r="AF2226" s="3">
        <v>0.528178997831271</v>
      </c>
      <c r="AG2226" s="3">
        <v>4.05517454493838</v>
      </c>
      <c r="AH2226" s="3">
        <v>5.36664169947851</v>
      </c>
      <c r="AI2226" s="3"/>
      <c r="AJ2226" s="3"/>
      <c r="AK2226" s="3"/>
      <c r="AL2226" s="3"/>
      <c r="AM2226" s="3">
        <v>100</v>
      </c>
      <c r="AN2226" s="5" t="s">
        <v>51</v>
      </c>
      <c r="AO2226" s="1"/>
      <c r="AP2226" s="1"/>
      <c r="AQ2226" s="1"/>
    </row>
    <row r="2227" spans="1:43">
      <c r="A2227" s="1" t="s">
        <v>5931</v>
      </c>
      <c r="B2227" s="1" t="s">
        <v>5932</v>
      </c>
      <c r="C2227" s="3">
        <v>3.68767123287671</v>
      </c>
      <c r="D2227" s="4">
        <v>42891</v>
      </c>
      <c r="E2227" s="3">
        <v>15.0310767448</v>
      </c>
      <c r="F2227" s="5" t="s">
        <v>5933</v>
      </c>
      <c r="G2227" s="5">
        <v>1347</v>
      </c>
      <c r="H2227" s="5" t="s">
        <v>55</v>
      </c>
      <c r="I2227" s="3">
        <v>15.3938424630148</v>
      </c>
      <c r="J2227" s="3">
        <v>15.6079854809437</v>
      </c>
      <c r="K2227" s="3">
        <v>5.0600655260284</v>
      </c>
      <c r="L2227" s="3">
        <v>6.21468926553672</v>
      </c>
      <c r="M2227" s="3">
        <v>6.33750921149595</v>
      </c>
      <c r="N2227" s="3">
        <v>39.2579293836026</v>
      </c>
      <c r="O2227" s="3">
        <v>25.4782608695652</v>
      </c>
      <c r="P2227" s="3">
        <v>20.2649006622517</v>
      </c>
      <c r="Q2227" s="3">
        <v>32.4460761817348</v>
      </c>
      <c r="R2227" s="3">
        <v>26.0670731707317</v>
      </c>
      <c r="S2227" s="3">
        <v>63.2352941176471</v>
      </c>
      <c r="T2227" s="3">
        <v>54.1015625</v>
      </c>
      <c r="U2227" s="3">
        <v>160</v>
      </c>
      <c r="V2227" s="3">
        <v>37.5338753387534</v>
      </c>
      <c r="W2227" s="3">
        <v>151.174934725849</v>
      </c>
      <c r="X2227" s="3">
        <v>21.5358931552588</v>
      </c>
      <c r="Y2227" s="3"/>
      <c r="Z2227" s="3"/>
      <c r="AA2227" s="3">
        <v>0.291003999334646</v>
      </c>
      <c r="AB2227" s="3">
        <v>0.323824161050445</v>
      </c>
      <c r="AC2227" s="3">
        <v>-27.1528316524438</v>
      </c>
      <c r="AD2227" s="3">
        <v>1.32056599857931</v>
      </c>
      <c r="AE2227" s="5">
        <v>4</v>
      </c>
      <c r="AF2227" s="3">
        <v>2.2667777765198</v>
      </c>
      <c r="AG2227" s="3">
        <v>56.7364319928638</v>
      </c>
      <c r="AH2227" s="3">
        <v>63.533629310618</v>
      </c>
      <c r="AI2227" s="3">
        <v>35.2969496196162</v>
      </c>
      <c r="AJ2227" s="3"/>
      <c r="AK2227" s="3"/>
      <c r="AL2227" s="3"/>
      <c r="AM2227" s="3"/>
      <c r="AN2227" s="5" t="s">
        <v>46</v>
      </c>
      <c r="AO2227" s="1"/>
      <c r="AP2227" s="1"/>
      <c r="AQ2227" s="1"/>
    </row>
    <row r="2228" spans="1:43">
      <c r="A2228" s="1" t="s">
        <v>5934</v>
      </c>
      <c r="B2228" s="1" t="s">
        <v>5935</v>
      </c>
      <c r="C2228" s="3">
        <v>3.75890410958904</v>
      </c>
      <c r="D2228" s="4">
        <v>42865</v>
      </c>
      <c r="E2228" s="3">
        <v>3.0172517075</v>
      </c>
      <c r="F2228" s="5" t="s">
        <v>5936</v>
      </c>
      <c r="G2228" s="5">
        <v>485</v>
      </c>
      <c r="H2228" s="5" t="s">
        <v>116</v>
      </c>
      <c r="I2228" s="3">
        <v>14.0958517921869</v>
      </c>
      <c r="J2228" s="3">
        <v>2.33644859813084</v>
      </c>
      <c r="K2228" s="3">
        <v>4.88060714506078</v>
      </c>
      <c r="L2228" s="3">
        <v>3.21100917431193</v>
      </c>
      <c r="M2228" s="3">
        <v>7.99237611181703</v>
      </c>
      <c r="N2228" s="3">
        <v>1.86915887850467</v>
      </c>
      <c r="O2228" s="3">
        <v>21.2583820801826</v>
      </c>
      <c r="P2228" s="3">
        <v>10.5</v>
      </c>
      <c r="Q2228" s="3">
        <v>32.8487690504103</v>
      </c>
      <c r="R2228" s="3">
        <v>6.34920634920635</v>
      </c>
      <c r="S2228" s="3">
        <v>60.7679939468457</v>
      </c>
      <c r="T2228" s="3">
        <v>28.8343558282209</v>
      </c>
      <c r="U2228" s="3">
        <v>67.4679802955665</v>
      </c>
      <c r="V2228" s="3">
        <v>88.2352941176471</v>
      </c>
      <c r="W2228" s="3">
        <v>69.1343289710145</v>
      </c>
      <c r="X2228" s="3">
        <v>52.7472527472528</v>
      </c>
      <c r="Y2228" s="3"/>
      <c r="Z2228" s="3"/>
      <c r="AA2228" s="3">
        <v>0.30665444497287</v>
      </c>
      <c r="AB2228" s="3">
        <v>0.275709048888365</v>
      </c>
      <c r="AC2228" s="3">
        <v>-15.0594920973184</v>
      </c>
      <c r="AD2228" s="3">
        <v>1.26879098728681</v>
      </c>
      <c r="AE2228" s="5">
        <v>3</v>
      </c>
      <c r="AF2228" s="3">
        <v>1.27755598355942</v>
      </c>
      <c r="AG2228" s="3">
        <v>46.160215420108</v>
      </c>
      <c r="AH2228" s="3">
        <v>27.9396463252084</v>
      </c>
      <c r="AI2228" s="3">
        <v>17.5346174075745</v>
      </c>
      <c r="AJ2228" s="3"/>
      <c r="AK2228" s="3"/>
      <c r="AL2228" s="3"/>
      <c r="AM2228" s="3"/>
      <c r="AN2228" s="5" t="s">
        <v>46</v>
      </c>
      <c r="AO2228" s="1"/>
      <c r="AP2228" s="1"/>
      <c r="AQ2228" s="1"/>
    </row>
    <row r="2229" spans="1:43">
      <c r="A2229" s="1" t="s">
        <v>5937</v>
      </c>
      <c r="B2229" s="1" t="s">
        <v>5938</v>
      </c>
      <c r="C2229" s="3">
        <v>3.66301369863014</v>
      </c>
      <c r="D2229" s="4">
        <v>42900</v>
      </c>
      <c r="E2229" s="3">
        <v>7.7213174904</v>
      </c>
      <c r="F2229" s="5" t="s">
        <v>2647</v>
      </c>
      <c r="G2229" s="5">
        <v>1273</v>
      </c>
      <c r="H2229" s="5" t="s">
        <v>226</v>
      </c>
      <c r="I2229" s="3">
        <v>2.52146902978258</v>
      </c>
      <c r="J2229" s="3">
        <v>39.9715504978663</v>
      </c>
      <c r="K2229" s="3">
        <v>0.636714196036233</v>
      </c>
      <c r="L2229" s="3">
        <v>42.7248677248677</v>
      </c>
      <c r="M2229" s="3">
        <v>1.02628736046093</v>
      </c>
      <c r="N2229" s="3">
        <v>39.2101551480959</v>
      </c>
      <c r="O2229" s="3">
        <v>4.21619613670135</v>
      </c>
      <c r="P2229" s="3">
        <v>48.7421383647799</v>
      </c>
      <c r="Q2229" s="3">
        <v>8.19814915688563</v>
      </c>
      <c r="R2229" s="3">
        <v>33.029197080292</v>
      </c>
      <c r="S2229" s="3">
        <v>17.5790169551586</v>
      </c>
      <c r="T2229" s="3">
        <v>39.0957446808511</v>
      </c>
      <c r="U2229" s="3">
        <v>36.8922209217834</v>
      </c>
      <c r="V2229" s="3">
        <v>23.6111111111111</v>
      </c>
      <c r="W2229" s="3">
        <v>36.7852320816725</v>
      </c>
      <c r="X2229" s="3">
        <v>28.0334728033473</v>
      </c>
      <c r="Y2229" s="3"/>
      <c r="Z2229" s="3"/>
      <c r="AA2229" s="3">
        <v>0.441599942267186</v>
      </c>
      <c r="AB2229" s="3">
        <v>0.507339675952623</v>
      </c>
      <c r="AC2229" s="3">
        <v>-3.71608712265953</v>
      </c>
      <c r="AD2229" s="3">
        <v>2.95602808948038</v>
      </c>
      <c r="AE2229" s="5">
        <v>2</v>
      </c>
      <c r="AF2229" s="3">
        <v>0.840578312696525</v>
      </c>
      <c r="AG2229" s="3">
        <v>16.2080974422375</v>
      </c>
      <c r="AH2229" s="3">
        <v>16.7715912389987</v>
      </c>
      <c r="AI2229" s="3">
        <v>10.6113750725595</v>
      </c>
      <c r="AJ2229" s="3"/>
      <c r="AK2229" s="3"/>
      <c r="AL2229" s="3"/>
      <c r="AM2229" s="3"/>
      <c r="AN2229" s="5" t="s">
        <v>46</v>
      </c>
      <c r="AO2229" s="1"/>
      <c r="AP2229" s="1"/>
      <c r="AQ2229" s="1"/>
    </row>
    <row r="2230" spans="1:43">
      <c r="A2230" s="1" t="s">
        <v>5939</v>
      </c>
      <c r="B2230" s="1" t="s">
        <v>5940</v>
      </c>
      <c r="C2230" s="3">
        <v>3.56438356164384</v>
      </c>
      <c r="D2230" s="4">
        <v>42936</v>
      </c>
      <c r="E2230" s="3">
        <v>0.0607435603</v>
      </c>
      <c r="F2230" s="5" t="s">
        <v>5941</v>
      </c>
      <c r="G2230" s="5">
        <v>918</v>
      </c>
      <c r="H2230" s="5" t="s">
        <v>93</v>
      </c>
      <c r="I2230" s="3">
        <v>6.53766523331741</v>
      </c>
      <c r="J2230" s="3">
        <v>45.75</v>
      </c>
      <c r="K2230" s="3">
        <v>-1.05753586747522</v>
      </c>
      <c r="L2230" s="3">
        <v>98.7611496531219</v>
      </c>
      <c r="M2230" s="3">
        <v>4.93333333333335</v>
      </c>
      <c r="N2230" s="3">
        <v>29.8902195608782</v>
      </c>
      <c r="O2230" s="3">
        <v>6.58010037441249</v>
      </c>
      <c r="P2230" s="3">
        <v>62.5251509054326</v>
      </c>
      <c r="Q2230" s="3">
        <v>6.72463305679643</v>
      </c>
      <c r="R2230" s="3">
        <v>77.4509803921569</v>
      </c>
      <c r="S2230" s="3">
        <v>34.3138239132617</v>
      </c>
      <c r="T2230" s="3">
        <v>58.2318687136051</v>
      </c>
      <c r="U2230" s="3">
        <v>72.6991093326449</v>
      </c>
      <c r="V2230" s="3">
        <v>53.765227021041</v>
      </c>
      <c r="W2230" s="3">
        <v>42.1936443830375</v>
      </c>
      <c r="X2230" s="3">
        <v>66.6042446941323</v>
      </c>
      <c r="Y2230" s="3"/>
      <c r="Z2230" s="3"/>
      <c r="AA2230" s="3">
        <v>0.170663121792108</v>
      </c>
      <c r="AB2230" s="3">
        <v>0.116291250903345</v>
      </c>
      <c r="AC2230" s="3">
        <v>-31.892095121722</v>
      </c>
      <c r="AD2230" s="3">
        <v>0.389629532852303</v>
      </c>
      <c r="AE2230" s="5">
        <v>5</v>
      </c>
      <c r="AF2230" s="3">
        <v>0.866942116656973</v>
      </c>
      <c r="AG2230" s="3">
        <v>25.586248096775</v>
      </c>
      <c r="AH2230" s="3">
        <v>35.5499255402199</v>
      </c>
      <c r="AI2230" s="3">
        <v>10.4712217379406</v>
      </c>
      <c r="AJ2230" s="3"/>
      <c r="AK2230" s="3"/>
      <c r="AL2230" s="3"/>
      <c r="AM2230" s="3"/>
      <c r="AN2230" s="5" t="s">
        <v>51</v>
      </c>
      <c r="AO2230" s="1"/>
      <c r="AP2230" s="1"/>
      <c r="AQ2230" s="1"/>
    </row>
    <row r="2231" spans="1:43">
      <c r="A2231" s="1" t="s">
        <v>5942</v>
      </c>
      <c r="B2231" s="1" t="s">
        <v>5943</v>
      </c>
      <c r="C2231" s="3">
        <v>3.6958904109589</v>
      </c>
      <c r="D2231" s="4">
        <v>42888</v>
      </c>
      <c r="E2231" s="3">
        <v>0.1028885435</v>
      </c>
      <c r="F2231" s="5" t="s">
        <v>5944</v>
      </c>
      <c r="G2231" s="5">
        <v>1350</v>
      </c>
      <c r="H2231" s="5" t="s">
        <v>60</v>
      </c>
      <c r="I2231" s="3">
        <v>4.67167919799498</v>
      </c>
      <c r="J2231" s="3">
        <v>57.8373015873016</v>
      </c>
      <c r="K2231" s="3">
        <v>1.78397348410996</v>
      </c>
      <c r="L2231" s="3">
        <v>57.9098753595398</v>
      </c>
      <c r="M2231" s="3">
        <v>3.50946763160505</v>
      </c>
      <c r="N2231" s="3">
        <v>37.4876360039565</v>
      </c>
      <c r="O2231" s="3">
        <v>6.35632066822858</v>
      </c>
      <c r="P2231" s="3">
        <v>60.1419878296146</v>
      </c>
      <c r="Q2231" s="3">
        <v>6.69323523400777</v>
      </c>
      <c r="R2231" s="3">
        <v>61.2565445026178</v>
      </c>
      <c r="S2231" s="3">
        <v>9.19263752353064</v>
      </c>
      <c r="T2231" s="3">
        <v>87.9227053140097</v>
      </c>
      <c r="U2231" s="3">
        <v>11.5968362548098</v>
      </c>
      <c r="V2231" s="3">
        <v>92.3599320882852</v>
      </c>
      <c r="W2231" s="3">
        <v>13.2552337563727</v>
      </c>
      <c r="X2231" s="3">
        <v>86.8181818181818</v>
      </c>
      <c r="Y2231" s="3"/>
      <c r="Z2231" s="3"/>
      <c r="AA2231" s="3">
        <v>0.0499460773495396</v>
      </c>
      <c r="AB2231" s="3">
        <v>0.0428247819682626</v>
      </c>
      <c r="AC2231" s="3">
        <v>-30.4168231318062</v>
      </c>
      <c r="AD2231" s="3">
        <v>0.139019149856992</v>
      </c>
      <c r="AE2231" s="5">
        <v>5</v>
      </c>
      <c r="AF2231" s="3">
        <v>0.0781256740801677</v>
      </c>
      <c r="AG2231" s="3">
        <v>2.91231317958944</v>
      </c>
      <c r="AH2231" s="3">
        <v>11.1098022011028</v>
      </c>
      <c r="AI2231" s="3">
        <v>2.52172889733799</v>
      </c>
      <c r="AJ2231" s="3"/>
      <c r="AK2231" s="3"/>
      <c r="AL2231" s="3"/>
      <c r="AM2231" s="3"/>
      <c r="AN2231" s="5" t="s">
        <v>51</v>
      </c>
      <c r="AO2231" s="1"/>
      <c r="AP2231" s="1"/>
      <c r="AQ2231" s="1"/>
    </row>
    <row r="2232" spans="1:43">
      <c r="A2232" s="1" t="s">
        <v>5945</v>
      </c>
      <c r="B2232" s="1" t="s">
        <v>5946</v>
      </c>
      <c r="C2232" s="3">
        <v>3.74520547945205</v>
      </c>
      <c r="D2232" s="4">
        <v>42870</v>
      </c>
      <c r="E2232" s="3">
        <v>0.756708288</v>
      </c>
      <c r="F2232" s="5" t="s">
        <v>5848</v>
      </c>
      <c r="G2232" s="5">
        <v>1143</v>
      </c>
      <c r="H2232" s="5" t="s">
        <v>226</v>
      </c>
      <c r="I2232" s="3">
        <v>3.55879918742007</v>
      </c>
      <c r="J2232" s="3">
        <v>21.3371266002845</v>
      </c>
      <c r="K2232" s="3">
        <v>1.65435745937961</v>
      </c>
      <c r="L2232" s="3">
        <v>6.74603174603175</v>
      </c>
      <c r="M2232" s="3">
        <v>1.38479670005894</v>
      </c>
      <c r="N2232" s="3">
        <v>29.901269393512</v>
      </c>
      <c r="O2232" s="3">
        <v>5.46318289786224</v>
      </c>
      <c r="P2232" s="3">
        <v>28.7735849056604</v>
      </c>
      <c r="Q2232" s="3">
        <v>8.05463966085728</v>
      </c>
      <c r="R2232" s="3">
        <v>34.8540145985401</v>
      </c>
      <c r="S2232" s="3">
        <v>16.822271261246</v>
      </c>
      <c r="T2232" s="3">
        <v>42.2872340425532</v>
      </c>
      <c r="U2232" s="3">
        <v>29.641141565414</v>
      </c>
      <c r="V2232" s="3">
        <v>42.3611111111111</v>
      </c>
      <c r="W2232" s="3">
        <v>34.1128325051155</v>
      </c>
      <c r="X2232" s="3">
        <v>35.5648535564854</v>
      </c>
      <c r="Y2232" s="3"/>
      <c r="Z2232" s="3"/>
      <c r="AA2232" s="3">
        <v>0.231076006260912</v>
      </c>
      <c r="AB2232" s="3">
        <v>0.350598784619445</v>
      </c>
      <c r="AC2232" s="3">
        <v>-5.5193465885653</v>
      </c>
      <c r="AD2232" s="3">
        <v>1.85866994912666</v>
      </c>
      <c r="AE2232" s="5">
        <v>2</v>
      </c>
      <c r="AF2232" s="3">
        <v>0.708206063074004</v>
      </c>
      <c r="AG2232" s="3">
        <v>16.840023621059</v>
      </c>
      <c r="AH2232" s="3">
        <v>13.4858881370525</v>
      </c>
      <c r="AI2232" s="3">
        <v>9.67097922193785</v>
      </c>
      <c r="AJ2232" s="3"/>
      <c r="AK2232" s="3"/>
      <c r="AL2232" s="3"/>
      <c r="AM2232" s="3"/>
      <c r="AN2232" s="5" t="s">
        <v>51</v>
      </c>
      <c r="AO2232" s="1"/>
      <c r="AP2232" s="1"/>
      <c r="AQ2232" s="1"/>
    </row>
    <row r="2233" spans="1:43">
      <c r="A2233" s="1" t="s">
        <v>5947</v>
      </c>
      <c r="B2233" s="1" t="s">
        <v>5948</v>
      </c>
      <c r="C2233" s="3">
        <v>3.60821917808219</v>
      </c>
      <c r="D2233" s="4">
        <v>42920</v>
      </c>
      <c r="E2233" s="3">
        <v>0.2958367341</v>
      </c>
      <c r="F2233" s="5" t="s">
        <v>654</v>
      </c>
      <c r="G2233" s="5">
        <v>875</v>
      </c>
      <c r="H2233" s="5" t="s">
        <v>93</v>
      </c>
      <c r="I2233" s="3">
        <v>5.58412931667892</v>
      </c>
      <c r="J2233" s="3">
        <v>50.35</v>
      </c>
      <c r="K2233" s="3">
        <v>0.489510489510498</v>
      </c>
      <c r="L2233" s="3">
        <v>85.1337958374628</v>
      </c>
      <c r="M2233" s="3">
        <v>3.53025936599425</v>
      </c>
      <c r="N2233" s="3">
        <v>38.622754491018</v>
      </c>
      <c r="O2233" s="3">
        <v>7.07898658718331</v>
      </c>
      <c r="P2233" s="3">
        <v>60.1609657947686</v>
      </c>
      <c r="Q2233" s="3">
        <v>1.84266477675408</v>
      </c>
      <c r="R2233" s="3">
        <v>91.5376676986584</v>
      </c>
      <c r="S2233" s="3">
        <v>41.7159763313609</v>
      </c>
      <c r="T2233" s="3">
        <v>50.1323451561673</v>
      </c>
      <c r="U2233" s="3">
        <v>97.119341563786</v>
      </c>
      <c r="V2233" s="3">
        <v>41.9158361018826</v>
      </c>
      <c r="W2233" s="3">
        <v>68.6619718309859</v>
      </c>
      <c r="X2233" s="3">
        <v>45.8177278401998</v>
      </c>
      <c r="Y2233" s="3"/>
      <c r="Z2233" s="3"/>
      <c r="AA2233" s="3">
        <v>0.192574082238247</v>
      </c>
      <c r="AB2233" s="3">
        <v>0.161763078231964</v>
      </c>
      <c r="AC2233" s="3">
        <v>-30.6205493387589</v>
      </c>
      <c r="AD2233" s="3">
        <v>0.620386191797921</v>
      </c>
      <c r="AE2233" s="5">
        <v>7</v>
      </c>
      <c r="AF2233" s="3">
        <v>1.35899216799641</v>
      </c>
      <c r="AG2233" s="3">
        <v>36.1293007950179</v>
      </c>
      <c r="AH2233" s="3">
        <v>41.4621449838448</v>
      </c>
      <c r="AI2233" s="3">
        <v>16.1519249148845</v>
      </c>
      <c r="AJ2233" s="3"/>
      <c r="AK2233" s="3"/>
      <c r="AL2233" s="3"/>
      <c r="AM2233" s="3"/>
      <c r="AN2233" s="5" t="s">
        <v>46</v>
      </c>
      <c r="AO2233" s="1"/>
      <c r="AP2233" s="1"/>
      <c r="AQ2233" s="1"/>
    </row>
    <row r="2234" spans="1:43">
      <c r="A2234" s="1" t="s">
        <v>5949</v>
      </c>
      <c r="B2234" s="1" t="s">
        <v>5950</v>
      </c>
      <c r="C2234" s="3">
        <v>3.66301369863014</v>
      </c>
      <c r="D2234" s="4">
        <v>42900</v>
      </c>
      <c r="E2234" s="3">
        <v>43.0377804092</v>
      </c>
      <c r="F2234" s="5" t="s">
        <v>3797</v>
      </c>
      <c r="G2234" s="5">
        <v>1338</v>
      </c>
      <c r="H2234" s="5" t="s">
        <v>50</v>
      </c>
      <c r="I2234" s="3">
        <v>0.287976961843069</v>
      </c>
      <c r="J2234" s="3">
        <v>20.6342117016525</v>
      </c>
      <c r="K2234" s="3">
        <v>0.0448873327947088</v>
      </c>
      <c r="L2234" s="3">
        <v>17.2642762284197</v>
      </c>
      <c r="M2234" s="3">
        <v>0.152781522422937</v>
      </c>
      <c r="N2234" s="3">
        <v>14.7818343722173</v>
      </c>
      <c r="O2234" s="3">
        <v>0.859806317313784</v>
      </c>
      <c r="P2234" s="3">
        <v>20.7857469164002</v>
      </c>
      <c r="Q2234" s="3">
        <v>1.28146869035718</v>
      </c>
      <c r="R2234" s="3">
        <v>28.9715113471753</v>
      </c>
      <c r="S2234" s="3">
        <v>3.28912902586677</v>
      </c>
      <c r="T2234" s="3">
        <v>8.92655367231638</v>
      </c>
      <c r="U2234" s="3">
        <v>7.82056412815258</v>
      </c>
      <c r="V2234" s="3">
        <v>19.0402476780186</v>
      </c>
      <c r="W2234" s="3">
        <v>17.1835876817558</v>
      </c>
      <c r="X2234" s="3">
        <v>14.1316073354908</v>
      </c>
      <c r="Y2234" s="3"/>
      <c r="Z2234" s="3"/>
      <c r="AA2234" s="3">
        <v>0.344789548353435</v>
      </c>
      <c r="AB2234" s="3">
        <v>1.34786671439556</v>
      </c>
      <c r="AC2234" s="3">
        <v>-0.592208753585635</v>
      </c>
      <c r="AD2234" s="3">
        <v>9.14837985289834</v>
      </c>
      <c r="AE2234" s="5">
        <v>1</v>
      </c>
      <c r="AF2234" s="3">
        <v>0.439285256213605</v>
      </c>
      <c r="AG2234" s="3">
        <v>4.05494374662576</v>
      </c>
      <c r="AH2234" s="3">
        <v>3.8838271551906</v>
      </c>
      <c r="AI2234" s="3">
        <v>5.59930782143245</v>
      </c>
      <c r="AJ2234" s="3"/>
      <c r="AK2234" s="3"/>
      <c r="AL2234" s="3"/>
      <c r="AM2234" s="3">
        <v>200</v>
      </c>
      <c r="AN2234" s="5" t="s">
        <v>56</v>
      </c>
      <c r="AO2234" s="1"/>
      <c r="AP2234" s="1"/>
      <c r="AQ2234" s="1"/>
    </row>
    <row r="2235" spans="1:43">
      <c r="A2235" s="1" t="s">
        <v>5951</v>
      </c>
      <c r="B2235" s="1" t="s">
        <v>5952</v>
      </c>
      <c r="C2235" s="3">
        <v>3.81369863013699</v>
      </c>
      <c r="D2235" s="4">
        <v>42845</v>
      </c>
      <c r="E2235" s="3">
        <v>517.718845545</v>
      </c>
      <c r="F2235" s="5" t="s">
        <v>816</v>
      </c>
      <c r="G2235" s="5">
        <v>902</v>
      </c>
      <c r="H2235" s="5" t="s">
        <v>64</v>
      </c>
      <c r="I2235" s="3">
        <v>0.291241356522222</v>
      </c>
      <c r="J2235" s="3">
        <v>21.4285714285714</v>
      </c>
      <c r="K2235" s="3">
        <v>0.043999527925824</v>
      </c>
      <c r="L2235" s="3">
        <v>24.3440233236152</v>
      </c>
      <c r="M2235" s="3">
        <v>0.216580337443132</v>
      </c>
      <c r="N2235" s="3">
        <v>21.7201166180758</v>
      </c>
      <c r="O2235" s="3">
        <v>0.7158007348566</v>
      </c>
      <c r="P2235" s="3">
        <v>2.48538011695906</v>
      </c>
      <c r="Q2235" s="3">
        <v>1.32008271636871</v>
      </c>
      <c r="R2235" s="3">
        <v>3.69822485207101</v>
      </c>
      <c r="S2235" s="3">
        <v>2.44380155654573</v>
      </c>
      <c r="T2235" s="3">
        <v>4.047976011994</v>
      </c>
      <c r="U2235" s="3">
        <v>5.41887787196868</v>
      </c>
      <c r="V2235" s="3">
        <v>2.9320987654321</v>
      </c>
      <c r="W2235" s="3">
        <v>9.61398098452838</v>
      </c>
      <c r="X2235" s="3">
        <v>2.46913580246914</v>
      </c>
      <c r="Y2235" s="3"/>
      <c r="Z2235" s="3"/>
      <c r="AA2235" s="3">
        <v>0.749123014382628</v>
      </c>
      <c r="AB2235" s="3">
        <v>6.21397498636344</v>
      </c>
      <c r="AC2235" s="3">
        <v>0</v>
      </c>
      <c r="AD2235" s="3"/>
      <c r="AE2235" s="5"/>
      <c r="AF2235" s="3">
        <v>0.254055637185685</v>
      </c>
      <c r="AG2235" s="3">
        <v>1.83359458029604</v>
      </c>
      <c r="AH2235" s="3">
        <v>1.9898926231172</v>
      </c>
      <c r="AI2235" s="3">
        <v>2.33814325539559</v>
      </c>
      <c r="AJ2235" s="3"/>
      <c r="AK2235" s="3"/>
      <c r="AL2235" s="3"/>
      <c r="AM2235" s="3">
        <v>5000</v>
      </c>
      <c r="AN2235" s="5" t="s">
        <v>206</v>
      </c>
      <c r="AO2235" s="1"/>
      <c r="AP2235" s="1"/>
      <c r="AQ2235" s="1"/>
    </row>
    <row r="2236" spans="1:43">
      <c r="A2236" s="1" t="s">
        <v>5953</v>
      </c>
      <c r="B2236" s="1" t="s">
        <v>5954</v>
      </c>
      <c r="C2236" s="3">
        <v>2.46849315068493</v>
      </c>
      <c r="D2236" s="4">
        <v>43336</v>
      </c>
      <c r="E2236" s="3">
        <v>0.3884918602</v>
      </c>
      <c r="F2236" s="5" t="s">
        <v>5955</v>
      </c>
      <c r="G2236" s="5">
        <v>902</v>
      </c>
      <c r="H2236" s="5" t="s">
        <v>93</v>
      </c>
      <c r="I2236" s="3">
        <v>-0.186219739292362</v>
      </c>
      <c r="J2236" s="3">
        <v>93.95</v>
      </c>
      <c r="K2236" s="3">
        <v>0.382364416699173</v>
      </c>
      <c r="L2236" s="3">
        <v>87.3637264618434</v>
      </c>
      <c r="M2236" s="3">
        <v>-0.947100947100945</v>
      </c>
      <c r="N2236" s="3">
        <v>89.7205588822355</v>
      </c>
      <c r="O2236" s="3">
        <v>-0.0699137730132932</v>
      </c>
      <c r="P2236" s="3">
        <v>95.7243460764588</v>
      </c>
      <c r="Q2236" s="3">
        <v>0.0311041990668706</v>
      </c>
      <c r="R2236" s="3">
        <v>94.1176470588235</v>
      </c>
      <c r="S2236" s="3">
        <v>19.8434879821129</v>
      </c>
      <c r="T2236" s="3">
        <v>77.5542615140286</v>
      </c>
      <c r="U2236" s="3">
        <v>31.345721870533</v>
      </c>
      <c r="V2236" s="3">
        <v>82.8349944629014</v>
      </c>
      <c r="W2236" s="3"/>
      <c r="X2236" s="3"/>
      <c r="Y2236" s="3"/>
      <c r="Z2236" s="3"/>
      <c r="AA2236" s="3">
        <v>0.216059021673665</v>
      </c>
      <c r="AB2236" s="3">
        <v>0.217800671689678</v>
      </c>
      <c r="AC2236" s="3">
        <v>-7.8003120124805</v>
      </c>
      <c r="AD2236" s="3"/>
      <c r="AE2236" s="5">
        <v>2</v>
      </c>
      <c r="AF2236" s="3">
        <v>0.899149718576158</v>
      </c>
      <c r="AG2236" s="3">
        <v>17.4454195187177</v>
      </c>
      <c r="AH2236" s="3">
        <v>14.7369492643402</v>
      </c>
      <c r="AI2236" s="3"/>
      <c r="AJ2236" s="3"/>
      <c r="AK2236" s="3"/>
      <c r="AL2236" s="3"/>
      <c r="AM2236" s="3"/>
      <c r="AN2236" s="5" t="s">
        <v>51</v>
      </c>
      <c r="AO2236" s="1"/>
      <c r="AP2236" s="1"/>
      <c r="AQ2236" s="1"/>
    </row>
    <row r="2237" spans="1:43">
      <c r="A2237" s="1" t="s">
        <v>5956</v>
      </c>
      <c r="B2237" s="1" t="s">
        <v>5957</v>
      </c>
      <c r="C2237" s="3">
        <v>3.53150684931507</v>
      </c>
      <c r="D2237" s="4">
        <v>42948</v>
      </c>
      <c r="E2237" s="3">
        <v>0.4925892024</v>
      </c>
      <c r="F2237" s="5" t="s">
        <v>5958</v>
      </c>
      <c r="G2237" s="5">
        <v>1290</v>
      </c>
      <c r="H2237" s="5" t="s">
        <v>93</v>
      </c>
      <c r="I2237" s="3">
        <v>6.28216603266949</v>
      </c>
      <c r="J2237" s="3">
        <v>47.45</v>
      </c>
      <c r="K2237" s="3">
        <v>2.26061682544808</v>
      </c>
      <c r="L2237" s="3">
        <v>39.8909811694747</v>
      </c>
      <c r="M2237" s="3">
        <v>2.80287863210864</v>
      </c>
      <c r="N2237" s="3">
        <v>44.6107784431138</v>
      </c>
      <c r="O2237" s="3">
        <v>11.476852666784</v>
      </c>
      <c r="P2237" s="3">
        <v>47.1830985915493</v>
      </c>
      <c r="Q2237" s="3">
        <v>5.86760280842527</v>
      </c>
      <c r="R2237" s="3">
        <v>81.8885448916409</v>
      </c>
      <c r="S2237" s="3">
        <v>48.8599858967327</v>
      </c>
      <c r="T2237" s="3">
        <v>43.5150873478031</v>
      </c>
      <c r="U2237" s="3">
        <v>115.701634877384</v>
      </c>
      <c r="V2237" s="3">
        <v>35.3820598006645</v>
      </c>
      <c r="W2237" s="3">
        <v>86.0458284371328</v>
      </c>
      <c r="X2237" s="3">
        <v>37.7028714107366</v>
      </c>
      <c r="Y2237" s="3"/>
      <c r="Z2237" s="3"/>
      <c r="AA2237" s="3">
        <v>0.23214290071658</v>
      </c>
      <c r="AB2237" s="3">
        <v>0.22073062408862</v>
      </c>
      <c r="AC2237" s="3">
        <v>-26.9475430994745</v>
      </c>
      <c r="AD2237" s="3">
        <v>0.851454256787201</v>
      </c>
      <c r="AE2237" s="5">
        <v>3</v>
      </c>
      <c r="AF2237" s="3">
        <v>1.64600240509413</v>
      </c>
      <c r="AG2237" s="3">
        <v>47.3476945797082</v>
      </c>
      <c r="AH2237" s="3">
        <v>50.814222795472</v>
      </c>
      <c r="AI2237" s="3">
        <v>24.011511677435</v>
      </c>
      <c r="AJ2237" s="3"/>
      <c r="AK2237" s="3"/>
      <c r="AL2237" s="3"/>
      <c r="AM2237" s="3"/>
      <c r="AN2237" s="5" t="s">
        <v>46</v>
      </c>
      <c r="AO2237" s="1"/>
      <c r="AP2237" s="1"/>
      <c r="AQ2237" s="1"/>
    </row>
    <row r="2238" spans="1:43">
      <c r="A2238" s="1" t="s">
        <v>5959</v>
      </c>
      <c r="B2238" s="1" t="s">
        <v>5960</v>
      </c>
      <c r="C2238" s="3">
        <v>3.73424657534247</v>
      </c>
      <c r="D2238" s="4">
        <v>42874</v>
      </c>
      <c r="E2238" s="3">
        <v>10.5421461364</v>
      </c>
      <c r="F2238" s="5" t="s">
        <v>5858</v>
      </c>
      <c r="G2238" s="5">
        <v>1098</v>
      </c>
      <c r="H2238" s="5" t="s">
        <v>50</v>
      </c>
      <c r="I2238" s="3">
        <v>0</v>
      </c>
      <c r="J2238" s="3">
        <v>68.0214381420277</v>
      </c>
      <c r="K2238" s="3">
        <v>0</v>
      </c>
      <c r="L2238" s="3">
        <v>43.3820274457725</v>
      </c>
      <c r="M2238" s="3">
        <v>-0.0990099009901081</v>
      </c>
      <c r="N2238" s="3">
        <v>55.6099732858415</v>
      </c>
      <c r="O2238" s="3">
        <v>0.598205383848453</v>
      </c>
      <c r="P2238" s="3">
        <v>59.3421653723161</v>
      </c>
      <c r="Q2238" s="3">
        <v>1.08797232420253</v>
      </c>
      <c r="R2238" s="3">
        <v>54.3698696281989</v>
      </c>
      <c r="S2238" s="3">
        <v>2.18242871747637</v>
      </c>
      <c r="T2238" s="3">
        <v>35.5932203389831</v>
      </c>
      <c r="U2238" s="3">
        <v>7.04029196504147</v>
      </c>
      <c r="V2238" s="3">
        <v>29.3343653250774</v>
      </c>
      <c r="W2238" s="3">
        <v>15.0792593466039</v>
      </c>
      <c r="X2238" s="3">
        <v>29.6655879180151</v>
      </c>
      <c r="Y2238" s="3"/>
      <c r="Z2238" s="3"/>
      <c r="AA2238" s="3">
        <v>0.0669056911957315</v>
      </c>
      <c r="AB2238" s="3">
        <v>0.595896944009274</v>
      </c>
      <c r="AC2238" s="3">
        <v>-1.53846153846155</v>
      </c>
      <c r="AD2238" s="3">
        <v>3.10964871123413</v>
      </c>
      <c r="AE2238" s="5">
        <v>3</v>
      </c>
      <c r="AF2238" s="3">
        <v>0.397378764948967</v>
      </c>
      <c r="AG2238" s="3">
        <v>2.88109019499327</v>
      </c>
      <c r="AH2238" s="3">
        <v>3.57174695653688</v>
      </c>
      <c r="AI2238" s="3">
        <v>4.99438312557239</v>
      </c>
      <c r="AJ2238" s="3"/>
      <c r="AK2238" s="3"/>
      <c r="AL2238" s="3"/>
      <c r="AM2238" s="3"/>
      <c r="AN2238" s="5" t="s">
        <v>46</v>
      </c>
      <c r="AO2238" s="1"/>
      <c r="AP2238" s="1"/>
      <c r="AQ2238" s="1"/>
    </row>
    <row r="2239" spans="1:43">
      <c r="A2239" s="1" t="s">
        <v>5961</v>
      </c>
      <c r="B2239" s="1" t="s">
        <v>5962</v>
      </c>
      <c r="C2239" s="3">
        <v>1.24657534246575</v>
      </c>
      <c r="D2239" s="4">
        <v>43782</v>
      </c>
      <c r="E2239" s="3">
        <v>0.2758185411</v>
      </c>
      <c r="F2239" s="5" t="s">
        <v>2965</v>
      </c>
      <c r="G2239" s="5">
        <v>456</v>
      </c>
      <c r="H2239" s="5" t="s">
        <v>93</v>
      </c>
      <c r="I2239" s="3">
        <v>14.891369945685</v>
      </c>
      <c r="J2239" s="3">
        <v>9.3</v>
      </c>
      <c r="K2239" s="3">
        <v>4.88258384408787</v>
      </c>
      <c r="L2239" s="3">
        <v>5.15361744301288</v>
      </c>
      <c r="M2239" s="3">
        <v>6.36217612961799</v>
      </c>
      <c r="N2239" s="3">
        <v>21.6566866267465</v>
      </c>
      <c r="O2239" s="3">
        <v>34.7906894415435</v>
      </c>
      <c r="P2239" s="3">
        <v>1.00603621730382</v>
      </c>
      <c r="Q2239" s="3">
        <v>32.7464481826898</v>
      </c>
      <c r="R2239" s="3">
        <v>13.1578947368421</v>
      </c>
      <c r="S2239" s="3">
        <v>41.9384902143523</v>
      </c>
      <c r="T2239" s="3">
        <v>49.9205929062996</v>
      </c>
      <c r="U2239" s="3"/>
      <c r="V2239" s="3"/>
      <c r="W2239" s="3"/>
      <c r="X2239" s="3"/>
      <c r="Y2239" s="3"/>
      <c r="Z2239" s="3"/>
      <c r="AA2239" s="3">
        <v>0.166913101924752</v>
      </c>
      <c r="AB2239" s="3">
        <v>0.331075349485782</v>
      </c>
      <c r="AC2239" s="3">
        <v>-16.0436400541272</v>
      </c>
      <c r="AD2239" s="3"/>
      <c r="AE2239" s="5">
        <v>2</v>
      </c>
      <c r="AF2239" s="3">
        <v>2.66282217806819</v>
      </c>
      <c r="AG2239" s="3">
        <v>40.770667798557</v>
      </c>
      <c r="AH2239" s="3"/>
      <c r="AI2239" s="3"/>
      <c r="AJ2239" s="3"/>
      <c r="AK2239" s="3"/>
      <c r="AL2239" s="3"/>
      <c r="AM2239" s="3"/>
      <c r="AN2239" s="5" t="s">
        <v>46</v>
      </c>
      <c r="AO2239" s="1"/>
      <c r="AP2239" s="1"/>
      <c r="AQ2239" s="1"/>
    </row>
    <row r="2240" spans="1:43">
      <c r="A2240" s="1" t="s">
        <v>5963</v>
      </c>
      <c r="B2240" s="1" t="s">
        <v>5964</v>
      </c>
      <c r="C2240" s="3">
        <v>3.54520547945205</v>
      </c>
      <c r="D2240" s="4">
        <v>42943</v>
      </c>
      <c r="E2240" s="3">
        <v>1.2913929904</v>
      </c>
      <c r="F2240" s="5" t="s">
        <v>5328</v>
      </c>
      <c r="G2240" s="5">
        <v>701</v>
      </c>
      <c r="H2240" s="5" t="s">
        <v>93</v>
      </c>
      <c r="I2240" s="3">
        <v>-1.61001788908764</v>
      </c>
      <c r="J2240" s="3">
        <v>96.5</v>
      </c>
      <c r="K2240" s="3">
        <v>1.46710006149522</v>
      </c>
      <c r="L2240" s="3">
        <v>54.2616451932607</v>
      </c>
      <c r="M2240" s="3">
        <v>-3.52489141329769</v>
      </c>
      <c r="N2240" s="3">
        <v>95.8083832335329</v>
      </c>
      <c r="O2240" s="3">
        <v>-2.79321191084863</v>
      </c>
      <c r="P2240" s="3">
        <v>97.635814889336</v>
      </c>
      <c r="Q2240" s="3">
        <v>-9.52285996293932</v>
      </c>
      <c r="R2240" s="3">
        <v>98.3488132094943</v>
      </c>
      <c r="S2240" s="3">
        <v>13.5984535667366</v>
      </c>
      <c r="T2240" s="3">
        <v>90.206458443621</v>
      </c>
      <c r="U2240" s="3">
        <v>51.5593030654795</v>
      </c>
      <c r="V2240" s="3">
        <v>65.3377630121816</v>
      </c>
      <c r="W2240" s="3">
        <v>43.8427314258209</v>
      </c>
      <c r="X2240" s="3">
        <v>65.1685393258427</v>
      </c>
      <c r="Y2240" s="3"/>
      <c r="Z2240" s="3"/>
      <c r="AA2240" s="3">
        <v>0.0611755472506623</v>
      </c>
      <c r="AB2240" s="3">
        <v>0.137740028585992</v>
      </c>
      <c r="AC2240" s="3">
        <v>-16.8576738423416</v>
      </c>
      <c r="AD2240" s="3">
        <v>0.762754194848089</v>
      </c>
      <c r="AE2240" s="5">
        <v>4</v>
      </c>
      <c r="AF2240" s="3">
        <v>0.962097912859116</v>
      </c>
      <c r="AG2240" s="3">
        <v>16.7106952178006</v>
      </c>
      <c r="AH2240" s="3">
        <v>22.1516438238096</v>
      </c>
      <c r="AI2240" s="3">
        <v>10.0668217410753</v>
      </c>
      <c r="AJ2240" s="3"/>
      <c r="AK2240" s="3"/>
      <c r="AL2240" s="3"/>
      <c r="AM2240" s="3">
        <v>100</v>
      </c>
      <c r="AN2240" s="5" t="s">
        <v>56</v>
      </c>
      <c r="AO2240" s="1"/>
      <c r="AP2240" s="1"/>
      <c r="AQ2240" s="1"/>
    </row>
    <row r="2241" spans="1:43">
      <c r="A2241" s="1" t="s">
        <v>5965</v>
      </c>
      <c r="B2241" s="1" t="s">
        <v>5966</v>
      </c>
      <c r="C2241" s="3">
        <v>3.50684931506849</v>
      </c>
      <c r="D2241" s="4">
        <v>42957</v>
      </c>
      <c r="E2241" s="3">
        <v>0.1106035614</v>
      </c>
      <c r="F2241" s="5" t="s">
        <v>5967</v>
      </c>
      <c r="G2241" s="5">
        <v>428</v>
      </c>
      <c r="H2241" s="5" t="s">
        <v>93</v>
      </c>
      <c r="I2241" s="3">
        <v>8.47877212526302</v>
      </c>
      <c r="J2241" s="3">
        <v>36.95</v>
      </c>
      <c r="K2241" s="3">
        <v>3.31250736767652</v>
      </c>
      <c r="L2241" s="3">
        <v>22.8444003964321</v>
      </c>
      <c r="M2241" s="3">
        <v>4.73857185539289</v>
      </c>
      <c r="N2241" s="3">
        <v>31.2375249500998</v>
      </c>
      <c r="O2241" s="3">
        <v>14.772132006286</v>
      </c>
      <c r="P2241" s="3">
        <v>38.9336016096579</v>
      </c>
      <c r="Q2241" s="3">
        <v>19.7349545733998</v>
      </c>
      <c r="R2241" s="3">
        <v>37.6676986584107</v>
      </c>
      <c r="S2241" s="3">
        <v>45.9693537641572</v>
      </c>
      <c r="T2241" s="3">
        <v>46.3208046585495</v>
      </c>
      <c r="U2241" s="3">
        <v>72.2992234345817</v>
      </c>
      <c r="V2241" s="3">
        <v>54.0420819490587</v>
      </c>
      <c r="W2241" s="3">
        <v>65.0667931622838</v>
      </c>
      <c r="X2241" s="3">
        <v>48.0024968789014</v>
      </c>
      <c r="Y2241" s="3"/>
      <c r="Z2241" s="3"/>
      <c r="AA2241" s="3">
        <v>0.238424684378625</v>
      </c>
      <c r="AB2241" s="3">
        <v>0.246786301974728</v>
      </c>
      <c r="AC2241" s="3">
        <v>-14.8191274646794</v>
      </c>
      <c r="AD2241" s="3">
        <v>1.22453415250986</v>
      </c>
      <c r="AE2241" s="5">
        <v>4</v>
      </c>
      <c r="AF2241" s="3">
        <v>1.21699687170614</v>
      </c>
      <c r="AG2241" s="3">
        <v>32.644861598722</v>
      </c>
      <c r="AH2241" s="3">
        <v>26.6953323852988</v>
      </c>
      <c r="AI2241" s="3">
        <v>14.7428214242433</v>
      </c>
      <c r="AJ2241" s="3"/>
      <c r="AK2241" s="3"/>
      <c r="AL2241" s="3"/>
      <c r="AM2241" s="3"/>
      <c r="AN2241" s="5" t="s">
        <v>46</v>
      </c>
      <c r="AO2241" s="1"/>
      <c r="AP2241" s="1"/>
      <c r="AQ2241" s="1"/>
    </row>
    <row r="2242" spans="1:43">
      <c r="A2242" s="1" t="s">
        <v>5968</v>
      </c>
      <c r="B2242" s="1" t="s">
        <v>5969</v>
      </c>
      <c r="C2242" s="3">
        <v>3.04657534246575</v>
      </c>
      <c r="D2242" s="4">
        <v>43125</v>
      </c>
      <c r="E2242" s="3">
        <v>3.3242020738</v>
      </c>
      <c r="F2242" s="5" t="s">
        <v>5970</v>
      </c>
      <c r="G2242" s="5">
        <v>398</v>
      </c>
      <c r="H2242" s="5" t="s">
        <v>45</v>
      </c>
      <c r="I2242" s="3">
        <v>0.290834036964057</v>
      </c>
      <c r="J2242" s="3">
        <v>64.8089171974522</v>
      </c>
      <c r="K2242" s="3">
        <v>-0.084120011216013</v>
      </c>
      <c r="L2242" s="3">
        <v>91.7701863354037</v>
      </c>
      <c r="M2242" s="3">
        <v>-0.0467508181393123</v>
      </c>
      <c r="N2242" s="3">
        <v>49.8412698412698</v>
      </c>
      <c r="O2242" s="3">
        <v>0.300243948207907</v>
      </c>
      <c r="P2242" s="3">
        <v>76.4900662251656</v>
      </c>
      <c r="Q2242" s="3">
        <v>-0.659789982343658</v>
      </c>
      <c r="R2242" s="3">
        <v>83.3904109589041</v>
      </c>
      <c r="S2242" s="3">
        <v>0.234411626816685</v>
      </c>
      <c r="T2242" s="3">
        <v>93.2203389830508</v>
      </c>
      <c r="U2242" s="3">
        <v>3.84690110744121</v>
      </c>
      <c r="V2242" s="3">
        <v>97.0276008492569</v>
      </c>
      <c r="W2242" s="3">
        <v>6.96417850710426</v>
      </c>
      <c r="X2242" s="3">
        <v>94.3127962085308</v>
      </c>
      <c r="Y2242" s="3"/>
      <c r="Z2242" s="3"/>
      <c r="AA2242" s="3">
        <v>-0.0353659968742148</v>
      </c>
      <c r="AB2242" s="3">
        <v>0.0400134263389571</v>
      </c>
      <c r="AC2242" s="3">
        <v>-5.26364053186613</v>
      </c>
      <c r="AD2242" s="3">
        <v>0.430369979324752</v>
      </c>
      <c r="AE2242" s="5">
        <v>3</v>
      </c>
      <c r="AF2242" s="3">
        <v>0.192219367648324</v>
      </c>
      <c r="AG2242" s="3">
        <v>-1.77234785854617</v>
      </c>
      <c r="AH2242" s="3">
        <v>3.24489745164946</v>
      </c>
      <c r="AI2242" s="3"/>
      <c r="AJ2242" s="3"/>
      <c r="AK2242" s="3"/>
      <c r="AL2242" s="3"/>
      <c r="AM2242" s="3"/>
      <c r="AN2242" s="5" t="s">
        <v>46</v>
      </c>
      <c r="AO2242" s="1"/>
      <c r="AP2242" s="1"/>
      <c r="AQ2242" s="1"/>
    </row>
    <row r="2243" spans="1:43">
      <c r="A2243" s="1" t="s">
        <v>5971</v>
      </c>
      <c r="B2243" s="1" t="s">
        <v>5972</v>
      </c>
      <c r="C2243" s="3">
        <v>0.917808219178082</v>
      </c>
      <c r="D2243" s="4">
        <v>43902</v>
      </c>
      <c r="E2243" s="3">
        <v>27.475664571</v>
      </c>
      <c r="F2243" s="5" t="s">
        <v>686</v>
      </c>
      <c r="G2243" s="5">
        <v>336</v>
      </c>
      <c r="H2243" s="5" t="s">
        <v>50</v>
      </c>
      <c r="I2243" s="3">
        <v>0.245676100628926</v>
      </c>
      <c r="J2243" s="3">
        <v>29.1648057168379</v>
      </c>
      <c r="K2243" s="3">
        <v>0.0392272236932388</v>
      </c>
      <c r="L2243" s="3">
        <v>21.2483399734396</v>
      </c>
      <c r="M2243" s="3">
        <v>0.18660381064624</v>
      </c>
      <c r="N2243" s="3">
        <v>12.4220837043633</v>
      </c>
      <c r="O2243" s="3">
        <v>0.661140714426675</v>
      </c>
      <c r="P2243" s="3">
        <v>53.4033805390589</v>
      </c>
      <c r="Q2243" s="3">
        <v>1.28077839555202</v>
      </c>
      <c r="R2243" s="3">
        <v>29.2129406084017</v>
      </c>
      <c r="S2243" s="3"/>
      <c r="T2243" s="3"/>
      <c r="U2243" s="3"/>
      <c r="V2243" s="3"/>
      <c r="W2243" s="3"/>
      <c r="X2243" s="3"/>
      <c r="Y2243" s="3"/>
      <c r="Z2243" s="3"/>
      <c r="AA2243" s="3">
        <v>1.09225993035294</v>
      </c>
      <c r="AB2243" s="3">
        <v>3.92734874523925</v>
      </c>
      <c r="AC2243" s="3">
        <v>0</v>
      </c>
      <c r="AD2243" s="3"/>
      <c r="AE2243" s="5"/>
      <c r="AF2243" s="3">
        <v>0.191278272407812</v>
      </c>
      <c r="AG2243" s="3"/>
      <c r="AH2243" s="3"/>
      <c r="AI2243" s="3"/>
      <c r="AJ2243" s="3"/>
      <c r="AK2243" s="3"/>
      <c r="AL2243" s="3"/>
      <c r="AM2243" s="3"/>
      <c r="AN2243" s="5" t="s">
        <v>1266</v>
      </c>
      <c r="AO2243" s="1"/>
      <c r="AP2243" s="1"/>
      <c r="AQ2243" s="1"/>
    </row>
    <row r="2244" spans="1:43">
      <c r="A2244" s="1" t="s">
        <v>5973</v>
      </c>
      <c r="B2244" s="1" t="s">
        <v>5974</v>
      </c>
      <c r="C2244" s="3">
        <v>3.39452054794521</v>
      </c>
      <c r="D2244" s="4">
        <v>42998</v>
      </c>
      <c r="E2244" s="3">
        <v>6.9855451626</v>
      </c>
      <c r="F2244" s="5" t="s">
        <v>2383</v>
      </c>
      <c r="G2244" s="5">
        <v>730</v>
      </c>
      <c r="H2244" s="5" t="s">
        <v>45</v>
      </c>
      <c r="I2244" s="3">
        <v>2.49172185430464</v>
      </c>
      <c r="J2244" s="3">
        <v>21.4968152866242</v>
      </c>
      <c r="K2244" s="3">
        <v>0.822475570032573</v>
      </c>
      <c r="L2244" s="3">
        <v>25.4658385093168</v>
      </c>
      <c r="M2244" s="3">
        <v>0.519607047170574</v>
      </c>
      <c r="N2244" s="3">
        <v>32.6984126984127</v>
      </c>
      <c r="O2244" s="3">
        <v>3.06334803962374</v>
      </c>
      <c r="P2244" s="3">
        <v>34.1059602649007</v>
      </c>
      <c r="Q2244" s="3">
        <v>4.15580045427777</v>
      </c>
      <c r="R2244" s="3">
        <v>30.9931506849315</v>
      </c>
      <c r="S2244" s="3">
        <v>8.09324253535883</v>
      </c>
      <c r="T2244" s="3">
        <v>48.7758945386064</v>
      </c>
      <c r="U2244" s="3">
        <v>21.8002951303492</v>
      </c>
      <c r="V2244" s="3">
        <v>34.8195329087049</v>
      </c>
      <c r="W2244" s="3">
        <v>23.9091273018415</v>
      </c>
      <c r="X2244" s="3">
        <v>41.2322274881517</v>
      </c>
      <c r="Y2244" s="3"/>
      <c r="Z2244" s="3"/>
      <c r="AA2244" s="3">
        <v>0.160466765455618</v>
      </c>
      <c r="AB2244" s="3">
        <v>0.273305909746082</v>
      </c>
      <c r="AC2244" s="3">
        <v>-5.51351351351353</v>
      </c>
      <c r="AD2244" s="3">
        <v>1.34097147108738</v>
      </c>
      <c r="AE2244" s="5">
        <v>2</v>
      </c>
      <c r="AF2244" s="3">
        <v>0.562869056084546</v>
      </c>
      <c r="AG2244" s="3">
        <v>8.83375079113853</v>
      </c>
      <c r="AH2244" s="3">
        <v>10.7453083216114</v>
      </c>
      <c r="AI2244" s="3">
        <v>6.95112485194866</v>
      </c>
      <c r="AJ2244" s="3"/>
      <c r="AK2244" s="3"/>
      <c r="AL2244" s="3"/>
      <c r="AM2244" s="3"/>
      <c r="AN2244" s="5" t="s">
        <v>46</v>
      </c>
      <c r="AO2244" s="1"/>
      <c r="AP2244" s="1"/>
      <c r="AQ2244" s="1"/>
    </row>
    <row r="2245" spans="1:43">
      <c r="A2245" s="1" t="s">
        <v>5975</v>
      </c>
      <c r="B2245" s="1" t="s">
        <v>5976</v>
      </c>
      <c r="C2245" s="3">
        <v>3.50958904109589</v>
      </c>
      <c r="D2245" s="4">
        <v>42956</v>
      </c>
      <c r="E2245" s="3">
        <v>0.2707404083</v>
      </c>
      <c r="F2245" s="5" t="s">
        <v>3226</v>
      </c>
      <c r="G2245" s="5">
        <v>716</v>
      </c>
      <c r="H2245" s="5" t="s">
        <v>93</v>
      </c>
      <c r="I2245" s="3">
        <v>5.56929981013751</v>
      </c>
      <c r="J2245" s="3">
        <v>50.4</v>
      </c>
      <c r="K2245" s="3">
        <v>0.0436181233302389</v>
      </c>
      <c r="L2245" s="3">
        <v>93.1119920713578</v>
      </c>
      <c r="M2245" s="3">
        <v>-3.06920232435288</v>
      </c>
      <c r="N2245" s="3">
        <v>95.0099800399202</v>
      </c>
      <c r="O2245" s="3">
        <v>21.1075176556003</v>
      </c>
      <c r="P2245" s="3">
        <v>20.6237424547284</v>
      </c>
      <c r="Q2245" s="3">
        <v>37.5899820035993</v>
      </c>
      <c r="R2245" s="3">
        <v>7.79153766769866</v>
      </c>
      <c r="S2245" s="3">
        <v>61.8363026988887</v>
      </c>
      <c r="T2245" s="3">
        <v>30.1217575436739</v>
      </c>
      <c r="U2245" s="3">
        <v>114.357476635514</v>
      </c>
      <c r="V2245" s="3">
        <v>35.9911406423034</v>
      </c>
      <c r="W2245" s="3">
        <v>92.216635239891</v>
      </c>
      <c r="X2245" s="3">
        <v>34.4569288389513</v>
      </c>
      <c r="Y2245" s="3"/>
      <c r="Z2245" s="3"/>
      <c r="AA2245" s="3">
        <v>0.234761146337841</v>
      </c>
      <c r="AB2245" s="3">
        <v>0.243705523070991</v>
      </c>
      <c r="AC2245" s="3">
        <v>-23.8406827880512</v>
      </c>
      <c r="AD2245" s="3">
        <v>1.01870665932128</v>
      </c>
      <c r="AE2245" s="5">
        <v>6</v>
      </c>
      <c r="AF2245" s="3">
        <v>1.77076376648234</v>
      </c>
      <c r="AG2245" s="3">
        <v>79.6705625679578</v>
      </c>
      <c r="AH2245" s="3">
        <v>48.9927857764034</v>
      </c>
      <c r="AI2245" s="3">
        <v>25.0112032904871</v>
      </c>
      <c r="AJ2245" s="3"/>
      <c r="AK2245" s="3"/>
      <c r="AL2245" s="3"/>
      <c r="AM2245" s="3"/>
      <c r="AN2245" s="5" t="s">
        <v>46</v>
      </c>
      <c r="AO2245" s="1"/>
      <c r="AP2245" s="1"/>
      <c r="AQ2245" s="1"/>
    </row>
    <row r="2246" spans="1:43">
      <c r="A2246" s="1" t="s">
        <v>5977</v>
      </c>
      <c r="B2246" s="1" t="s">
        <v>5978</v>
      </c>
      <c r="C2246" s="3">
        <v>3.44657534246575</v>
      </c>
      <c r="D2246" s="4">
        <v>42979</v>
      </c>
      <c r="E2246" s="3">
        <v>2.0177903766</v>
      </c>
      <c r="F2246" s="5" t="s">
        <v>5979</v>
      </c>
      <c r="G2246" s="5">
        <v>315</v>
      </c>
      <c r="H2246" s="5" t="s">
        <v>93</v>
      </c>
      <c r="I2246" s="3">
        <v>8.39890036970329</v>
      </c>
      <c r="J2246" s="3">
        <v>37.25</v>
      </c>
      <c r="K2246" s="3">
        <v>3.22260335800687</v>
      </c>
      <c r="L2246" s="3">
        <v>24.4301288404361</v>
      </c>
      <c r="M2246" s="3">
        <v>4.36250798576253</v>
      </c>
      <c r="N2246" s="3">
        <v>33.3333333333333</v>
      </c>
      <c r="O2246" s="3">
        <v>13.4312072215058</v>
      </c>
      <c r="P2246" s="3">
        <v>42.0020120724346</v>
      </c>
      <c r="Q2246" s="3">
        <v>18.1667872274465</v>
      </c>
      <c r="R2246" s="3">
        <v>40.9700722394221</v>
      </c>
      <c r="S2246" s="3">
        <v>48.313878080415</v>
      </c>
      <c r="T2246" s="3">
        <v>44.0444679724722</v>
      </c>
      <c r="U2246" s="3">
        <v>40.9466288672501</v>
      </c>
      <c r="V2246" s="3">
        <v>72.6467331118494</v>
      </c>
      <c r="W2246" s="3">
        <v>23.8760697649225</v>
      </c>
      <c r="X2246" s="3">
        <v>90.1997503121099</v>
      </c>
      <c r="Y2246" s="3"/>
      <c r="Z2246" s="3"/>
      <c r="AA2246" s="3">
        <v>0.266970676172581</v>
      </c>
      <c r="AB2246" s="3">
        <v>0.0755281216879577</v>
      </c>
      <c r="AC2246" s="3">
        <v>-26.1876006441224</v>
      </c>
      <c r="AD2246" s="3">
        <v>0.281962847290562</v>
      </c>
      <c r="AE2246" s="5">
        <v>3</v>
      </c>
      <c r="AF2246" s="3">
        <v>0.392753340336827</v>
      </c>
      <c r="AG2246" s="3">
        <v>31.8394066237889</v>
      </c>
      <c r="AH2246" s="3">
        <v>18.252585080801</v>
      </c>
      <c r="AI2246" s="3">
        <v>5.21445713383302</v>
      </c>
      <c r="AJ2246" s="3"/>
      <c r="AK2246" s="3"/>
      <c r="AL2246" s="3"/>
      <c r="AM2246" s="3">
        <v>100</v>
      </c>
      <c r="AN2246" s="5" t="s">
        <v>56</v>
      </c>
      <c r="AO2246" s="1"/>
      <c r="AP2246" s="1"/>
      <c r="AQ2246" s="1"/>
    </row>
    <row r="2247" spans="1:43">
      <c r="A2247" s="1" t="s">
        <v>5980</v>
      </c>
      <c r="B2247" s="1" t="s">
        <v>5981</v>
      </c>
      <c r="C2247" s="3">
        <v>3.6958904109589</v>
      </c>
      <c r="D2247" s="4">
        <v>42888</v>
      </c>
      <c r="E2247" s="3">
        <v>62.0519933029</v>
      </c>
      <c r="F2247" s="5" t="s">
        <v>5982</v>
      </c>
      <c r="G2247" s="5">
        <v>1350</v>
      </c>
      <c r="H2247" s="5" t="s">
        <v>45</v>
      </c>
      <c r="I2247" s="3">
        <v>1.25967248515386</v>
      </c>
      <c r="J2247" s="3">
        <v>46.1783439490446</v>
      </c>
      <c r="K2247" s="3">
        <v>0.464202820924829</v>
      </c>
      <c r="L2247" s="3">
        <v>50</v>
      </c>
      <c r="M2247" s="3">
        <v>0.851330764405412</v>
      </c>
      <c r="N2247" s="3">
        <v>25.3968253968254</v>
      </c>
      <c r="O2247" s="3">
        <v>2.32769594471721</v>
      </c>
      <c r="P2247" s="3">
        <v>45.6953642384106</v>
      </c>
      <c r="Q2247" s="3">
        <v>3.67572547213266</v>
      </c>
      <c r="R2247" s="3">
        <v>36.986301369863</v>
      </c>
      <c r="S2247" s="3">
        <v>5.54253024477164</v>
      </c>
      <c r="T2247" s="3">
        <v>67.7966101694915</v>
      </c>
      <c r="U2247" s="3">
        <v>13.023199551275</v>
      </c>
      <c r="V2247" s="3">
        <v>71.3375796178344</v>
      </c>
      <c r="W2247" s="3">
        <v>21.596880525111</v>
      </c>
      <c r="X2247" s="3">
        <v>49.2890995260664</v>
      </c>
      <c r="Y2247" s="3"/>
      <c r="Z2247" s="3"/>
      <c r="AA2247" s="3">
        <v>0.135844427311433</v>
      </c>
      <c r="AB2247" s="3">
        <v>0.385140109968552</v>
      </c>
      <c r="AC2247" s="3">
        <v>-2.27643751133686</v>
      </c>
      <c r="AD2247" s="3">
        <v>2.95306600312475</v>
      </c>
      <c r="AE2247" s="5">
        <v>2</v>
      </c>
      <c r="AF2247" s="3">
        <v>0.511759914006319</v>
      </c>
      <c r="AG2247" s="3">
        <v>4.97929058915685</v>
      </c>
      <c r="AH2247" s="3">
        <v>6.84545538267416</v>
      </c>
      <c r="AI2247" s="3">
        <v>6.61212294090645</v>
      </c>
      <c r="AJ2247" s="3"/>
      <c r="AK2247" s="3"/>
      <c r="AL2247" s="3"/>
      <c r="AM2247" s="3"/>
      <c r="AN2247" s="5" t="s">
        <v>46</v>
      </c>
      <c r="AO2247" s="1"/>
      <c r="AP2247" s="1"/>
      <c r="AQ2247" s="1"/>
    </row>
    <row r="2248" spans="1:43">
      <c r="A2248" s="1" t="s">
        <v>5983</v>
      </c>
      <c r="B2248" s="1" t="s">
        <v>5984</v>
      </c>
      <c r="C2248" s="3">
        <v>2.47397260273973</v>
      </c>
      <c r="D2248" s="4">
        <v>43334</v>
      </c>
      <c r="E2248" s="3">
        <v>0.039015986</v>
      </c>
      <c r="F2248" s="5" t="s">
        <v>3927</v>
      </c>
      <c r="G2248" s="5">
        <v>904</v>
      </c>
      <c r="H2248" s="5" t="s">
        <v>198</v>
      </c>
      <c r="I2248" s="3">
        <v>-0.0791897618614367</v>
      </c>
      <c r="J2248" s="3">
        <v>90.7407407407407</v>
      </c>
      <c r="K2248" s="3">
        <v>-0.00989902989507598</v>
      </c>
      <c r="L2248" s="3">
        <v>84.8404255319149</v>
      </c>
      <c r="M2248" s="3">
        <v>-0.168017032914685</v>
      </c>
      <c r="N2248" s="3">
        <v>86.737400530504</v>
      </c>
      <c r="O2248" s="3">
        <v>0.497066278092042</v>
      </c>
      <c r="P2248" s="3">
        <v>68.9655172413793</v>
      </c>
      <c r="Q2248" s="3">
        <v>0.487094711912637</v>
      </c>
      <c r="R2248" s="3">
        <v>91.0714285714286</v>
      </c>
      <c r="S2248" s="3">
        <v>1.65648935444906</v>
      </c>
      <c r="T2248" s="3">
        <v>73.2558139534884</v>
      </c>
      <c r="U2248" s="3">
        <v>10.5696076987881</v>
      </c>
      <c r="V2248" s="3">
        <v>2.36220472440945</v>
      </c>
      <c r="W2248" s="3"/>
      <c r="X2248" s="3"/>
      <c r="Y2248" s="3"/>
      <c r="Z2248" s="3"/>
      <c r="AA2248" s="3">
        <v>0.0239112529475276</v>
      </c>
      <c r="AB2248" s="3">
        <v>0.652832543423039</v>
      </c>
      <c r="AC2248" s="3">
        <v>-1.19568095376564</v>
      </c>
      <c r="AD2248" s="3"/>
      <c r="AE2248" s="5">
        <v>2</v>
      </c>
      <c r="AF2248" s="3">
        <v>0.401955090939614</v>
      </c>
      <c r="AG2248" s="3">
        <v>2.22139771542924</v>
      </c>
      <c r="AH2248" s="3">
        <v>5.35600097214222</v>
      </c>
      <c r="AI2248" s="3"/>
      <c r="AJ2248" s="3"/>
      <c r="AK2248" s="3"/>
      <c r="AL2248" s="3"/>
      <c r="AM2248" s="3"/>
      <c r="AN2248" s="5" t="s">
        <v>46</v>
      </c>
      <c r="AO2248" s="1"/>
      <c r="AP2248" s="1"/>
      <c r="AQ2248" s="1"/>
    </row>
    <row r="2249" spans="1:43">
      <c r="A2249" s="1" t="s">
        <v>5985</v>
      </c>
      <c r="B2249" s="1" t="s">
        <v>5986</v>
      </c>
      <c r="C2249" s="3">
        <v>3.62191780821918</v>
      </c>
      <c r="D2249" s="4">
        <v>42915</v>
      </c>
      <c r="E2249" s="3">
        <v>12.7346385153</v>
      </c>
      <c r="F2249" s="5" t="s">
        <v>270</v>
      </c>
      <c r="G2249" s="5">
        <v>1323</v>
      </c>
      <c r="H2249" s="5" t="s">
        <v>60</v>
      </c>
      <c r="I2249" s="3">
        <v>12.9282379935121</v>
      </c>
      <c r="J2249" s="3">
        <v>5.15873015873016</v>
      </c>
      <c r="K2249" s="3">
        <v>3.54007979688066</v>
      </c>
      <c r="L2249" s="3">
        <v>24.065196548418</v>
      </c>
      <c r="M2249" s="3">
        <v>12.2532441997641</v>
      </c>
      <c r="N2249" s="3">
        <v>0.692383778437191</v>
      </c>
      <c r="O2249" s="3">
        <v>15.8052738336714</v>
      </c>
      <c r="P2249" s="3">
        <v>25.8620689655172</v>
      </c>
      <c r="Q2249" s="3">
        <v>22.0436083796494</v>
      </c>
      <c r="R2249" s="3">
        <v>23.2460732984293</v>
      </c>
      <c r="S2249" s="3">
        <v>28.5740023421313</v>
      </c>
      <c r="T2249" s="3">
        <v>59.9033816425121</v>
      </c>
      <c r="U2249" s="3">
        <v>44.6538968278099</v>
      </c>
      <c r="V2249" s="3">
        <v>73.8539898132428</v>
      </c>
      <c r="W2249" s="3">
        <v>34.9309888447722</v>
      </c>
      <c r="X2249" s="3">
        <v>63.6363636363636</v>
      </c>
      <c r="Y2249" s="3"/>
      <c r="Z2249" s="3"/>
      <c r="AA2249" s="3">
        <v>0.171323347989713</v>
      </c>
      <c r="AB2249" s="3">
        <v>0.120511598624866</v>
      </c>
      <c r="AC2249" s="3">
        <v>-20.3679970706701</v>
      </c>
      <c r="AD2249" s="3">
        <v>0.514630480487455</v>
      </c>
      <c r="AE2249" s="5">
        <v>4</v>
      </c>
      <c r="AF2249" s="3">
        <v>0.776302988584475</v>
      </c>
      <c r="AG2249" s="3">
        <v>17.0922636819125</v>
      </c>
      <c r="AH2249" s="3">
        <v>25.6554806722075</v>
      </c>
      <c r="AI2249" s="3">
        <v>13.7439846935153</v>
      </c>
      <c r="AJ2249" s="3"/>
      <c r="AK2249" s="3"/>
      <c r="AL2249" s="3"/>
      <c r="AM2249" s="3">
        <v>300</v>
      </c>
      <c r="AN2249" s="5" t="s">
        <v>56</v>
      </c>
      <c r="AO2249" s="1"/>
      <c r="AP2249" s="1"/>
      <c r="AQ2249" s="1"/>
    </row>
    <row r="2250" spans="1:43">
      <c r="A2250" s="1" t="s">
        <v>5987</v>
      </c>
      <c r="B2250" s="1" t="s">
        <v>5988</v>
      </c>
      <c r="C2250" s="3">
        <v>3.62739726027397</v>
      </c>
      <c r="D2250" s="4">
        <v>42913</v>
      </c>
      <c r="E2250" s="3">
        <v>5.0193335887</v>
      </c>
      <c r="F2250" s="5" t="s">
        <v>2476</v>
      </c>
      <c r="G2250" s="5">
        <v>206</v>
      </c>
      <c r="H2250" s="5" t="s">
        <v>50</v>
      </c>
      <c r="I2250" s="3">
        <v>0.344963532426577</v>
      </c>
      <c r="J2250" s="3">
        <v>12.1482804823582</v>
      </c>
      <c r="K2250" s="3">
        <v>-0.0392734413353019</v>
      </c>
      <c r="L2250" s="3">
        <v>75.6972111553785</v>
      </c>
      <c r="M2250" s="3">
        <v>0.09831874938552</v>
      </c>
      <c r="N2250" s="3">
        <v>20.3918076580588</v>
      </c>
      <c r="O2250" s="3">
        <v>0.563756755977062</v>
      </c>
      <c r="P2250" s="3">
        <v>63.0424851530379</v>
      </c>
      <c r="Q2250" s="3">
        <v>1.50344424938365</v>
      </c>
      <c r="R2250" s="3">
        <v>14.05118300338</v>
      </c>
      <c r="S2250" s="3">
        <v>2.6747892712685</v>
      </c>
      <c r="T2250" s="3">
        <v>19.3220338983051</v>
      </c>
      <c r="U2250" s="3">
        <v>7.83207062529286</v>
      </c>
      <c r="V2250" s="3">
        <v>18.8080495356037</v>
      </c>
      <c r="W2250" s="3">
        <v>16.6781001752302</v>
      </c>
      <c r="X2250" s="3">
        <v>16.8284789644013</v>
      </c>
      <c r="Y2250" s="3"/>
      <c r="Z2250" s="3"/>
      <c r="AA2250" s="3">
        <v>0.0974576460073625</v>
      </c>
      <c r="AB2250" s="3">
        <v>0.598703464291979</v>
      </c>
      <c r="AC2250" s="3">
        <v>-2.09948931341026</v>
      </c>
      <c r="AD2250" s="3">
        <v>2.50833890277843</v>
      </c>
      <c r="AE2250" s="5">
        <v>2</v>
      </c>
      <c r="AF2250" s="3">
        <v>0.432110568068199</v>
      </c>
      <c r="AG2250" s="3">
        <v>3.42788666893088</v>
      </c>
      <c r="AH2250" s="3">
        <v>3.93530015604677</v>
      </c>
      <c r="AI2250" s="3">
        <v>5.39313504793639</v>
      </c>
      <c r="AJ2250" s="3"/>
      <c r="AK2250" s="3"/>
      <c r="AL2250" s="3"/>
      <c r="AM2250" s="3">
        <v>1</v>
      </c>
      <c r="AN2250" s="5" t="s">
        <v>56</v>
      </c>
      <c r="AO2250" s="1"/>
      <c r="AP2250" s="1"/>
      <c r="AQ2250" s="1"/>
    </row>
    <row r="2251" spans="1:43">
      <c r="A2251" s="1" t="s">
        <v>5989</v>
      </c>
      <c r="B2251" s="1" t="s">
        <v>5990</v>
      </c>
      <c r="C2251" s="3">
        <v>3.4958904109589</v>
      </c>
      <c r="D2251" s="4">
        <v>42961</v>
      </c>
      <c r="E2251" s="3">
        <v>3.678770028</v>
      </c>
      <c r="F2251" s="5" t="s">
        <v>5991</v>
      </c>
      <c r="G2251" s="5">
        <v>1058</v>
      </c>
      <c r="H2251" s="5" t="s">
        <v>50</v>
      </c>
      <c r="I2251" s="3">
        <v>-0.486123386954221</v>
      </c>
      <c r="J2251" s="3">
        <v>95.3104064314426</v>
      </c>
      <c r="K2251" s="3">
        <v>-0.0798722044728519</v>
      </c>
      <c r="L2251" s="3">
        <v>87.9150066401062</v>
      </c>
      <c r="M2251" s="3">
        <v>-0.547654800812677</v>
      </c>
      <c r="N2251" s="3">
        <v>94.0338379341051</v>
      </c>
      <c r="O2251" s="3">
        <v>0.832885545405681</v>
      </c>
      <c r="P2251" s="3">
        <v>24.8058474189127</v>
      </c>
      <c r="Q2251" s="3">
        <v>0.99569429494078</v>
      </c>
      <c r="R2251" s="3">
        <v>63.4476098503139</v>
      </c>
      <c r="S2251" s="3">
        <v>0.752183178968393</v>
      </c>
      <c r="T2251" s="3">
        <v>86.8361581920904</v>
      </c>
      <c r="U2251" s="3">
        <v>6.12477284267813</v>
      </c>
      <c r="V2251" s="3">
        <v>52.2445820433437</v>
      </c>
      <c r="W2251" s="3">
        <v>14.0530955951047</v>
      </c>
      <c r="X2251" s="3">
        <v>44.5523193096009</v>
      </c>
      <c r="Y2251" s="3"/>
      <c r="Z2251" s="3"/>
      <c r="AA2251" s="3">
        <v>-0.0294216234529147</v>
      </c>
      <c r="AB2251" s="3">
        <v>0.229126487618326</v>
      </c>
      <c r="AC2251" s="3">
        <v>-4.62456003128665</v>
      </c>
      <c r="AD2251" s="3">
        <v>0.967067012207287</v>
      </c>
      <c r="AE2251" s="5">
        <v>4</v>
      </c>
      <c r="AF2251" s="3">
        <v>0.389923263118914</v>
      </c>
      <c r="AG2251" s="3">
        <v>2.59620220195966</v>
      </c>
      <c r="AH2251" s="3">
        <v>3.14192932497224</v>
      </c>
      <c r="AI2251" s="3">
        <v>4.63059720782339</v>
      </c>
      <c r="AJ2251" s="3"/>
      <c r="AK2251" s="3"/>
      <c r="AL2251" s="3"/>
      <c r="AM2251" s="3"/>
      <c r="AN2251" s="5" t="s">
        <v>46</v>
      </c>
      <c r="AO2251" s="1"/>
      <c r="AP2251" s="1"/>
      <c r="AQ2251" s="1"/>
    </row>
    <row r="2252" spans="1:43">
      <c r="A2252" s="1" t="s">
        <v>5992</v>
      </c>
      <c r="B2252" s="1" t="s">
        <v>5993</v>
      </c>
      <c r="C2252" s="3">
        <v>3.6986301369863</v>
      </c>
      <c r="D2252" s="4">
        <v>42887</v>
      </c>
      <c r="E2252" s="3">
        <v>4.1670834343</v>
      </c>
      <c r="F2252" s="5" t="s">
        <v>3553</v>
      </c>
      <c r="G2252" s="5">
        <v>533</v>
      </c>
      <c r="H2252" s="5" t="s">
        <v>93</v>
      </c>
      <c r="I2252" s="3">
        <v>13.0005439558141</v>
      </c>
      <c r="J2252" s="3">
        <v>16.15</v>
      </c>
      <c r="K2252" s="3">
        <v>3.38016307468515</v>
      </c>
      <c r="L2252" s="3">
        <v>21.7046580773043</v>
      </c>
      <c r="M2252" s="3">
        <v>7.19218861633722</v>
      </c>
      <c r="N2252" s="3">
        <v>15.5189620758483</v>
      </c>
      <c r="O2252" s="3">
        <v>22.7991997089851</v>
      </c>
      <c r="P2252" s="3">
        <v>16.3480885311871</v>
      </c>
      <c r="Q2252" s="3">
        <v>35.1516364728256</v>
      </c>
      <c r="R2252" s="3">
        <v>10.2683178534572</v>
      </c>
      <c r="S2252" s="3">
        <v>93.5913978494624</v>
      </c>
      <c r="T2252" s="3">
        <v>6.82901005823187</v>
      </c>
      <c r="U2252" s="3">
        <v>161.965273062373</v>
      </c>
      <c r="V2252" s="3">
        <v>15.8361018826135</v>
      </c>
      <c r="W2252" s="3">
        <v>158.727725617934</v>
      </c>
      <c r="X2252" s="3">
        <v>9.17602996254682</v>
      </c>
      <c r="Y2252" s="3"/>
      <c r="Z2252" s="3"/>
      <c r="AA2252" s="3">
        <v>0.415842352865652</v>
      </c>
      <c r="AB2252" s="3">
        <v>0.509757719522108</v>
      </c>
      <c r="AC2252" s="3">
        <v>-15.793991416309</v>
      </c>
      <c r="AD2252" s="3">
        <v>2.35551251187701</v>
      </c>
      <c r="AE2252" s="5">
        <v>3</v>
      </c>
      <c r="AF2252" s="3">
        <v>2.63679051490327</v>
      </c>
      <c r="AG2252" s="3">
        <v>72.7597006842388</v>
      </c>
      <c r="AH2252" s="3">
        <v>63.5506167373697</v>
      </c>
      <c r="AI2252" s="3">
        <v>36.4018390089626</v>
      </c>
      <c r="AJ2252" s="3"/>
      <c r="AK2252" s="3"/>
      <c r="AL2252" s="3"/>
      <c r="AM2252" s="3">
        <v>10</v>
      </c>
      <c r="AN2252" s="5" t="s">
        <v>56</v>
      </c>
      <c r="AO2252" s="1"/>
      <c r="AP2252" s="1"/>
      <c r="AQ2252" s="1"/>
    </row>
    <row r="2253" spans="1:43">
      <c r="A2253" s="1" t="s">
        <v>5994</v>
      </c>
      <c r="B2253" s="1" t="s">
        <v>5995</v>
      </c>
      <c r="C2253" s="3">
        <v>3.47123287671233</v>
      </c>
      <c r="D2253" s="4">
        <v>42970</v>
      </c>
      <c r="E2253" s="3">
        <v>0.1952457018</v>
      </c>
      <c r="F2253" s="5" t="s">
        <v>5996</v>
      </c>
      <c r="G2253" s="5">
        <v>35</v>
      </c>
      <c r="H2253" s="5" t="s">
        <v>191</v>
      </c>
      <c r="I2253" s="3">
        <v>8.96904546043259</v>
      </c>
      <c r="J2253" s="3">
        <v>59.1320072332731</v>
      </c>
      <c r="K2253" s="3">
        <v>3.67198570636437</v>
      </c>
      <c r="L2253" s="3">
        <v>24.3150684931507</v>
      </c>
      <c r="M2253" s="3">
        <v>4.2823500247893</v>
      </c>
      <c r="N2253" s="3">
        <v>62.1621621621622</v>
      </c>
      <c r="O2253" s="3">
        <v>13.7189970940055</v>
      </c>
      <c r="P2253" s="3">
        <v>69.5238095238095</v>
      </c>
      <c r="Q2253" s="3">
        <v>19.4590373420417</v>
      </c>
      <c r="R2253" s="3">
        <v>57.8616352201258</v>
      </c>
      <c r="S2253" s="3">
        <v>48.0858928099974</v>
      </c>
      <c r="T2253" s="3">
        <v>71.5686274509804</v>
      </c>
      <c r="U2253" s="3">
        <v>97.3841642228739</v>
      </c>
      <c r="V2253" s="3">
        <v>80.058651026393</v>
      </c>
      <c r="W2253" s="3">
        <v>71.8443627450981</v>
      </c>
      <c r="X2253" s="3">
        <v>81.6254416961131</v>
      </c>
      <c r="Y2253" s="3"/>
      <c r="Z2253" s="3"/>
      <c r="AA2253" s="3">
        <v>0.2511806406272</v>
      </c>
      <c r="AB2253" s="3">
        <v>0.18565296547708</v>
      </c>
      <c r="AC2253" s="3">
        <v>-27.8066431619967</v>
      </c>
      <c r="AD2253" s="3">
        <v>0.709865419618776</v>
      </c>
      <c r="AE2253" s="5">
        <v>3</v>
      </c>
      <c r="AF2253" s="3">
        <v>1.30663320694091</v>
      </c>
      <c r="AG2253" s="3">
        <v>39.3356282979931</v>
      </c>
      <c r="AH2253" s="3">
        <v>43.9780707724695</v>
      </c>
      <c r="AI2253" s="3">
        <v>17.9780480342398</v>
      </c>
      <c r="AJ2253" s="3"/>
      <c r="AK2253" s="3"/>
      <c r="AL2253" s="3"/>
      <c r="AM2253" s="3"/>
      <c r="AN2253" s="5" t="s">
        <v>46</v>
      </c>
      <c r="AO2253" s="1"/>
      <c r="AP2253" s="1"/>
      <c r="AQ2253" s="1"/>
    </row>
    <row r="2254" spans="1:43">
      <c r="A2254" s="1" t="s">
        <v>5997</v>
      </c>
      <c r="B2254" s="1" t="s">
        <v>5998</v>
      </c>
      <c r="C2254" s="3">
        <v>3.23561643835616</v>
      </c>
      <c r="D2254" s="4">
        <v>43056</v>
      </c>
      <c r="E2254" s="3">
        <v>7.5568187602</v>
      </c>
      <c r="F2254" s="5" t="s">
        <v>5999</v>
      </c>
      <c r="G2254" s="5">
        <v>409</v>
      </c>
      <c r="H2254" s="5" t="s">
        <v>226</v>
      </c>
      <c r="I2254" s="3">
        <v>-0.117762512266919</v>
      </c>
      <c r="J2254" s="3">
        <v>93.8833570412518</v>
      </c>
      <c r="K2254" s="3">
        <v>-0.303653638946018</v>
      </c>
      <c r="L2254" s="3">
        <v>94.8412698412698</v>
      </c>
      <c r="M2254" s="3">
        <v>-0.944038929440394</v>
      </c>
      <c r="N2254" s="3">
        <v>94.7813822284908</v>
      </c>
      <c r="O2254" s="3">
        <v>2.61729498014851</v>
      </c>
      <c r="P2254" s="3">
        <v>71.3836477987421</v>
      </c>
      <c r="Q2254" s="3">
        <v>5.07409811787623</v>
      </c>
      <c r="R2254" s="3">
        <v>63.3211678832117</v>
      </c>
      <c r="S2254" s="3">
        <v>12.7714851928154</v>
      </c>
      <c r="T2254" s="3">
        <v>61.1702127659574</v>
      </c>
      <c r="U2254" s="3">
        <v>12.8109846646461</v>
      </c>
      <c r="V2254" s="3">
        <v>87.5</v>
      </c>
      <c r="W2254" s="3">
        <v>15.3484705738279</v>
      </c>
      <c r="X2254" s="3">
        <v>86.1924686192469</v>
      </c>
      <c r="Y2254" s="3"/>
      <c r="Z2254" s="3"/>
      <c r="AA2254" s="3">
        <v>0.197651525367859</v>
      </c>
      <c r="AB2254" s="3">
        <v>0.13707930875193</v>
      </c>
      <c r="AC2254" s="3">
        <v>-4.8771534715909</v>
      </c>
      <c r="AD2254" s="3">
        <v>0.997625248340327</v>
      </c>
      <c r="AE2254" s="5">
        <v>2</v>
      </c>
      <c r="AF2254" s="3">
        <v>0.428290792681245</v>
      </c>
      <c r="AG2254" s="3">
        <v>10.2995260665318</v>
      </c>
      <c r="AH2254" s="3">
        <v>6.72127072926914</v>
      </c>
      <c r="AI2254" s="3">
        <v>4.88170865678423</v>
      </c>
      <c r="AJ2254" s="3"/>
      <c r="AK2254" s="3"/>
      <c r="AL2254" s="3"/>
      <c r="AM2254" s="3"/>
      <c r="AN2254" s="5" t="s">
        <v>51</v>
      </c>
      <c r="AO2254" s="1"/>
      <c r="AP2254" s="1"/>
      <c r="AQ2254" s="1"/>
    </row>
    <row r="2255" spans="1:43">
      <c r="A2255" s="1" t="s">
        <v>6000</v>
      </c>
      <c r="B2255" s="1" t="s">
        <v>6001</v>
      </c>
      <c r="C2255" s="3">
        <v>3.18082191780822</v>
      </c>
      <c r="D2255" s="4">
        <v>43076</v>
      </c>
      <c r="E2255" s="3">
        <v>8.2308339054</v>
      </c>
      <c r="F2255" s="5" t="s">
        <v>6002</v>
      </c>
      <c r="G2255" s="5">
        <v>1144</v>
      </c>
      <c r="H2255" s="5" t="s">
        <v>93</v>
      </c>
      <c r="I2255" s="3">
        <v>4.11943599668233</v>
      </c>
      <c r="J2255" s="3">
        <v>57.85</v>
      </c>
      <c r="K2255" s="3">
        <v>1.22295390404516</v>
      </c>
      <c r="L2255" s="3">
        <v>60.802775024777</v>
      </c>
      <c r="M2255" s="3">
        <v>2.37172952769283</v>
      </c>
      <c r="N2255" s="3">
        <v>50.1497005988024</v>
      </c>
      <c r="O2255" s="3">
        <v>5.91295788511567</v>
      </c>
      <c r="P2255" s="3">
        <v>66.3480885311871</v>
      </c>
      <c r="Q2255" s="3">
        <v>12.1584394311667</v>
      </c>
      <c r="R2255" s="3">
        <v>52.9411764705882</v>
      </c>
      <c r="S2255" s="3">
        <v>23.081951139799</v>
      </c>
      <c r="T2255" s="3">
        <v>71.0428798305982</v>
      </c>
      <c r="U2255" s="3">
        <v>48.956788292297</v>
      </c>
      <c r="V2255" s="3">
        <v>67.0542635658915</v>
      </c>
      <c r="W2255" s="3">
        <v>53.2950917377049</v>
      </c>
      <c r="X2255" s="3">
        <v>56.3046192259675</v>
      </c>
      <c r="Y2255" s="3"/>
      <c r="Z2255" s="3"/>
      <c r="AA2255" s="3">
        <v>0.386475575667536</v>
      </c>
      <c r="AB2255" s="3">
        <v>0.682888744342447</v>
      </c>
      <c r="AC2255" s="3">
        <v>-4.96533935192646</v>
      </c>
      <c r="AD2255" s="3">
        <v>3.07605126324695</v>
      </c>
      <c r="AE2255" s="5">
        <v>2</v>
      </c>
      <c r="AF2255" s="3">
        <v>1.17323035237128</v>
      </c>
      <c r="AG2255" s="3">
        <v>23.2577513131031</v>
      </c>
      <c r="AH2255" s="3">
        <v>21.5334356550261</v>
      </c>
      <c r="AI2255" s="3">
        <v>14.6651074417796</v>
      </c>
      <c r="AJ2255" s="3"/>
      <c r="AK2255" s="3"/>
      <c r="AL2255" s="3"/>
      <c r="AM2255" s="3">
        <v>1</v>
      </c>
      <c r="AN2255" s="5" t="s">
        <v>56</v>
      </c>
      <c r="AO2255" s="1"/>
      <c r="AP2255" s="1"/>
      <c r="AQ2255" s="1"/>
    </row>
    <row r="2256" spans="1:43">
      <c r="A2256" s="1" t="s">
        <v>6003</v>
      </c>
      <c r="B2256" s="1" t="s">
        <v>6004</v>
      </c>
      <c r="C2256" s="3">
        <v>2.87671232876712</v>
      </c>
      <c r="D2256" s="4">
        <v>43187</v>
      </c>
      <c r="E2256" s="3">
        <v>1.7209040792</v>
      </c>
      <c r="F2256" s="5" t="s">
        <v>6005</v>
      </c>
      <c r="G2256" s="5">
        <v>1051</v>
      </c>
      <c r="H2256" s="5" t="s">
        <v>93</v>
      </c>
      <c r="I2256" s="3">
        <v>2.265756406451</v>
      </c>
      <c r="J2256" s="3">
        <v>76.95</v>
      </c>
      <c r="K2256" s="3">
        <v>0.486097608399788</v>
      </c>
      <c r="L2256" s="3">
        <v>85.2824578790882</v>
      </c>
      <c r="M2256" s="3">
        <v>0.898086684888738</v>
      </c>
      <c r="N2256" s="3">
        <v>74.7005988023952</v>
      </c>
      <c r="O2256" s="3">
        <v>1.31346794746129</v>
      </c>
      <c r="P2256" s="3">
        <v>92.6056338028169</v>
      </c>
      <c r="Q2256" s="3">
        <v>2.63481006747049</v>
      </c>
      <c r="R2256" s="3">
        <v>90.2992776057792</v>
      </c>
      <c r="S2256" s="3">
        <v>4.46474837341516</v>
      </c>
      <c r="T2256" s="3">
        <v>97.6177871889889</v>
      </c>
      <c r="U2256" s="3">
        <v>8.10621364164571</v>
      </c>
      <c r="V2256" s="3">
        <v>98.781838316722</v>
      </c>
      <c r="W2256" s="3"/>
      <c r="X2256" s="3"/>
      <c r="Y2256" s="3"/>
      <c r="Z2256" s="3"/>
      <c r="AA2256" s="3">
        <v>0.0563606729933005</v>
      </c>
      <c r="AB2256" s="3">
        <v>0.134603419291257</v>
      </c>
      <c r="AC2256" s="3">
        <v>-2.36138660621516</v>
      </c>
      <c r="AD2256" s="3"/>
      <c r="AE2256" s="5">
        <v>2</v>
      </c>
      <c r="AF2256" s="3">
        <v>0.31307701764873</v>
      </c>
      <c r="AG2256" s="3">
        <v>3.15520405814993</v>
      </c>
      <c r="AH2256" s="3">
        <v>3.80425389067169</v>
      </c>
      <c r="AI2256" s="3"/>
      <c r="AJ2256" s="3"/>
      <c r="AK2256" s="3"/>
      <c r="AL2256" s="3"/>
      <c r="AM2256" s="3"/>
      <c r="AN2256" s="5" t="s">
        <v>51</v>
      </c>
      <c r="AO2256" s="1"/>
      <c r="AP2256" s="1"/>
      <c r="AQ2256" s="1"/>
    </row>
    <row r="2257" spans="1:43">
      <c r="A2257" s="1" t="s">
        <v>6006</v>
      </c>
      <c r="B2257" s="1" t="s">
        <v>6007</v>
      </c>
      <c r="C2257" s="3">
        <v>3.66027397260274</v>
      </c>
      <c r="D2257" s="4">
        <v>42901</v>
      </c>
      <c r="E2257" s="3">
        <v>43.7130537523</v>
      </c>
      <c r="F2257" s="5" t="s">
        <v>6008</v>
      </c>
      <c r="G2257" s="5">
        <v>1102</v>
      </c>
      <c r="H2257" s="5" t="s">
        <v>198</v>
      </c>
      <c r="I2257" s="3">
        <v>0.329040142897421</v>
      </c>
      <c r="J2257" s="3">
        <v>19.5767195767196</v>
      </c>
      <c r="K2257" s="3">
        <v>0.0656352555086669</v>
      </c>
      <c r="L2257" s="3">
        <v>6.11702127659574</v>
      </c>
      <c r="M2257" s="3">
        <v>0.131356727340952</v>
      </c>
      <c r="N2257" s="3">
        <v>31.2997347480106</v>
      </c>
      <c r="O2257" s="3">
        <v>0.993659506009277</v>
      </c>
      <c r="P2257" s="3">
        <v>8.04597701149425</v>
      </c>
      <c r="Q2257" s="3">
        <v>1.46415668378018</v>
      </c>
      <c r="R2257" s="3">
        <v>22.9166666666667</v>
      </c>
      <c r="S2257" s="3">
        <v>2.56607400288323</v>
      </c>
      <c r="T2257" s="3">
        <v>27.906976744186</v>
      </c>
      <c r="U2257" s="3">
        <v>6.09993826114525</v>
      </c>
      <c r="V2257" s="3">
        <v>48.0314960629921</v>
      </c>
      <c r="W2257" s="3">
        <v>12.6922312807746</v>
      </c>
      <c r="X2257" s="3">
        <v>17.1428571428571</v>
      </c>
      <c r="Y2257" s="3"/>
      <c r="Z2257" s="3"/>
      <c r="AA2257" s="3">
        <v>0.199292210249781</v>
      </c>
      <c r="AB2257" s="3">
        <v>1.09839082227104</v>
      </c>
      <c r="AC2257" s="3">
        <v>-0.540438039252878</v>
      </c>
      <c r="AD2257" s="3">
        <v>7.50472545271071</v>
      </c>
      <c r="AE2257" s="5">
        <v>2</v>
      </c>
      <c r="AF2257" s="3">
        <v>0.326232686071564</v>
      </c>
      <c r="AG2257" s="3">
        <v>2.66643992181623</v>
      </c>
      <c r="AH2257" s="3">
        <v>3.10944781319546</v>
      </c>
      <c r="AI2257" s="3">
        <v>4.15242535316027</v>
      </c>
      <c r="AJ2257" s="3"/>
      <c r="AK2257" s="3"/>
      <c r="AL2257" s="3"/>
      <c r="AM2257" s="3"/>
      <c r="AN2257" s="5" t="s">
        <v>46</v>
      </c>
      <c r="AO2257" s="1"/>
      <c r="AP2257" s="1"/>
      <c r="AQ2257" s="1"/>
    </row>
    <row r="2258" spans="1:43">
      <c r="A2258" s="1" t="s">
        <v>6009</v>
      </c>
      <c r="B2258" s="1" t="s">
        <v>6010</v>
      </c>
      <c r="C2258" s="3">
        <v>3.6</v>
      </c>
      <c r="D2258" s="4">
        <v>42923</v>
      </c>
      <c r="E2258" s="3">
        <v>6.6655517107</v>
      </c>
      <c r="F2258" s="5" t="s">
        <v>6011</v>
      </c>
      <c r="G2258" s="5">
        <v>269</v>
      </c>
      <c r="H2258" s="5" t="s">
        <v>191</v>
      </c>
      <c r="I2258" s="3">
        <v>5.54165176975331</v>
      </c>
      <c r="J2258" s="3">
        <v>79.0235081374322</v>
      </c>
      <c r="K2258" s="3">
        <v>-0.371245359433004</v>
      </c>
      <c r="L2258" s="3">
        <v>93.4931506849315</v>
      </c>
      <c r="M2258" s="3">
        <v>1.72733146672411</v>
      </c>
      <c r="N2258" s="3">
        <v>78.5585585585586</v>
      </c>
      <c r="O2258" s="3">
        <v>10.9826589595376</v>
      </c>
      <c r="P2258" s="3">
        <v>74.6666666666667</v>
      </c>
      <c r="Q2258" s="3">
        <v>11.543548082373</v>
      </c>
      <c r="R2258" s="3">
        <v>75.8909853249476</v>
      </c>
      <c r="S2258" s="3">
        <v>45.0703360157258</v>
      </c>
      <c r="T2258" s="3">
        <v>75.9803921568627</v>
      </c>
      <c r="U2258" s="3">
        <v>132.463825179644</v>
      </c>
      <c r="V2258" s="3">
        <v>60.1173020527859</v>
      </c>
      <c r="W2258" s="3">
        <v>144.979253112033</v>
      </c>
      <c r="X2258" s="3">
        <v>36.7491166077738</v>
      </c>
      <c r="Y2258" s="3"/>
      <c r="Z2258" s="3"/>
      <c r="AA2258" s="3">
        <v>0.187330778636025</v>
      </c>
      <c r="AB2258" s="3">
        <v>0.268373223912849</v>
      </c>
      <c r="AC2258" s="3">
        <v>-29.2684907039052</v>
      </c>
      <c r="AD2258" s="3">
        <v>1.18669546795219</v>
      </c>
      <c r="AE2258" s="5">
        <v>3</v>
      </c>
      <c r="AF2258" s="3">
        <v>2.41319105230871</v>
      </c>
      <c r="AG2258" s="3">
        <v>48.2930502648314</v>
      </c>
      <c r="AH2258" s="3">
        <v>58.8271885545616</v>
      </c>
      <c r="AI2258" s="3">
        <v>32.5947489777296</v>
      </c>
      <c r="AJ2258" s="3"/>
      <c r="AK2258" s="3"/>
      <c r="AL2258" s="3"/>
      <c r="AM2258" s="3"/>
      <c r="AN2258" s="5" t="s">
        <v>46</v>
      </c>
      <c r="AO2258" s="1"/>
      <c r="AP2258" s="1"/>
      <c r="AQ2258" s="1"/>
    </row>
    <row r="2259" spans="1:43">
      <c r="A2259" s="1" t="s">
        <v>6012</v>
      </c>
      <c r="B2259" s="1" t="s">
        <v>6013</v>
      </c>
      <c r="C2259" s="3">
        <v>3.14520547945205</v>
      </c>
      <c r="D2259" s="4">
        <v>43089</v>
      </c>
      <c r="E2259" s="3">
        <v>7.6207817306</v>
      </c>
      <c r="F2259" s="5" t="s">
        <v>6014</v>
      </c>
      <c r="G2259" s="5">
        <v>1149</v>
      </c>
      <c r="H2259" s="5" t="s">
        <v>93</v>
      </c>
      <c r="I2259" s="3">
        <v>3.01785432137778</v>
      </c>
      <c r="J2259" s="3">
        <v>69</v>
      </c>
      <c r="K2259" s="3">
        <v>1.15584516329224</v>
      </c>
      <c r="L2259" s="3">
        <v>62.9831516352825</v>
      </c>
      <c r="M2259" s="3">
        <v>1.77958164221044</v>
      </c>
      <c r="N2259" s="3">
        <v>57.2854291417166</v>
      </c>
      <c r="O2259" s="3">
        <v>5.54431404289761</v>
      </c>
      <c r="P2259" s="3">
        <v>69.3661971830986</v>
      </c>
      <c r="Q2259" s="3">
        <v>8.01855533465872</v>
      </c>
      <c r="R2259" s="3">
        <v>69.7626418988648</v>
      </c>
      <c r="S2259" s="3">
        <v>30.179183159341</v>
      </c>
      <c r="T2259" s="3">
        <v>62.4669137109582</v>
      </c>
      <c r="U2259" s="3">
        <v>57.0823989828635</v>
      </c>
      <c r="V2259" s="3">
        <v>61.5171650055371</v>
      </c>
      <c r="W2259" s="3">
        <v>45.4109404155153</v>
      </c>
      <c r="X2259" s="3">
        <v>63.3583021223471</v>
      </c>
      <c r="Y2259" s="3"/>
      <c r="Z2259" s="3"/>
      <c r="AA2259" s="3">
        <v>0.373155695028078</v>
      </c>
      <c r="AB2259" s="3">
        <v>0.246176608755474</v>
      </c>
      <c r="AC2259" s="3">
        <v>-15.4188861985472</v>
      </c>
      <c r="AD2259" s="3">
        <v>0.860384439631594</v>
      </c>
      <c r="AE2259" s="5">
        <v>3</v>
      </c>
      <c r="AF2259" s="3">
        <v>0.975461223643285</v>
      </c>
      <c r="AG2259" s="3">
        <v>26.87218686152</v>
      </c>
      <c r="AH2259" s="3">
        <v>26.1126349093366</v>
      </c>
      <c r="AI2259" s="3">
        <v>12.3387085985551</v>
      </c>
      <c r="AJ2259" s="3"/>
      <c r="AK2259" s="3"/>
      <c r="AL2259" s="3"/>
      <c r="AM2259" s="3">
        <v>50</v>
      </c>
      <c r="AN2259" s="5" t="s">
        <v>56</v>
      </c>
      <c r="AO2259" s="1"/>
      <c r="AP2259" s="1"/>
      <c r="AQ2259" s="1"/>
    </row>
    <row r="2260" spans="1:43">
      <c r="A2260" s="1" t="s">
        <v>6015</v>
      </c>
      <c r="B2260" s="1" t="s">
        <v>6016</v>
      </c>
      <c r="C2260" s="3">
        <v>3.04657534246575</v>
      </c>
      <c r="D2260" s="4">
        <v>43125</v>
      </c>
      <c r="E2260" s="3">
        <v>16.0256930858</v>
      </c>
      <c r="F2260" s="5" t="s">
        <v>6017</v>
      </c>
      <c r="G2260" s="5">
        <v>532</v>
      </c>
      <c r="H2260" s="5" t="s">
        <v>50</v>
      </c>
      <c r="I2260" s="3">
        <v>-2.13016589771277</v>
      </c>
      <c r="J2260" s="3">
        <v>98.9727556945065</v>
      </c>
      <c r="K2260" s="3">
        <v>-1.47247751754126</v>
      </c>
      <c r="L2260" s="3">
        <v>99.7786631252767</v>
      </c>
      <c r="M2260" s="3">
        <v>-1.98584349193868</v>
      </c>
      <c r="N2260" s="3">
        <v>98.9314336598397</v>
      </c>
      <c r="O2260" s="3">
        <v>-1.69591796489844</v>
      </c>
      <c r="P2260" s="3">
        <v>97.4874371859297</v>
      </c>
      <c r="Q2260" s="3">
        <v>-1.03236053206275</v>
      </c>
      <c r="R2260" s="3">
        <v>96.6199903428296</v>
      </c>
      <c r="S2260" s="3">
        <v>-1.33325974258242</v>
      </c>
      <c r="T2260" s="3">
        <v>97.4576271186441</v>
      </c>
      <c r="U2260" s="3">
        <v>2.62357061728034</v>
      </c>
      <c r="V2260" s="3">
        <v>95.3560371517028</v>
      </c>
      <c r="W2260" s="3">
        <v>8.5314539579369</v>
      </c>
      <c r="X2260" s="3">
        <v>91.1542610571737</v>
      </c>
      <c r="Y2260" s="3"/>
      <c r="Z2260" s="3"/>
      <c r="AA2260" s="3">
        <v>-0.223784739290489</v>
      </c>
      <c r="AB2260" s="3">
        <v>0.164714788100532</v>
      </c>
      <c r="AC2260" s="3">
        <v>-2.13016589771277</v>
      </c>
      <c r="AD2260" s="3">
        <v>1.29635912255089</v>
      </c>
      <c r="AE2260" s="5">
        <v>2</v>
      </c>
      <c r="AF2260" s="3">
        <v>0.274235006528642</v>
      </c>
      <c r="AG2260" s="3">
        <v>-0.583803693335516</v>
      </c>
      <c r="AH2260" s="3">
        <v>1.39151969933409</v>
      </c>
      <c r="AI2260" s="3"/>
      <c r="AJ2260" s="3"/>
      <c r="AK2260" s="3"/>
      <c r="AL2260" s="3"/>
      <c r="AM2260" s="3"/>
      <c r="AN2260" s="5" t="s">
        <v>51</v>
      </c>
      <c r="AO2260" s="1"/>
      <c r="AP2260" s="1"/>
      <c r="AQ2260" s="1"/>
    </row>
    <row r="2261" spans="1:43">
      <c r="A2261" s="1" t="s">
        <v>6018</v>
      </c>
      <c r="B2261" s="1" t="s">
        <v>6019</v>
      </c>
      <c r="C2261" s="3">
        <v>3.66849315068493</v>
      </c>
      <c r="D2261" s="4">
        <v>42898</v>
      </c>
      <c r="E2261" s="3">
        <v>21.4341467634</v>
      </c>
      <c r="F2261" s="5" t="s">
        <v>6020</v>
      </c>
      <c r="G2261" s="5">
        <v>1340</v>
      </c>
      <c r="H2261" s="5" t="s">
        <v>50</v>
      </c>
      <c r="I2261" s="3">
        <v>0.106475655793258</v>
      </c>
      <c r="J2261" s="3">
        <v>52.880750334971</v>
      </c>
      <c r="K2261" s="3">
        <v>0</v>
      </c>
      <c r="L2261" s="3">
        <v>43.3820274457725</v>
      </c>
      <c r="M2261" s="3">
        <v>-0.0965996908809823</v>
      </c>
      <c r="N2261" s="3">
        <v>54.8975957257346</v>
      </c>
      <c r="O2261" s="3">
        <v>0.789396744956636</v>
      </c>
      <c r="P2261" s="3">
        <v>31.9780721790772</v>
      </c>
      <c r="Q2261" s="3">
        <v>1.2928501469148</v>
      </c>
      <c r="R2261" s="3">
        <v>27.7160791887977</v>
      </c>
      <c r="S2261" s="3">
        <v>2.25193121264602</v>
      </c>
      <c r="T2261" s="3">
        <v>32.7118644067797</v>
      </c>
      <c r="U2261" s="3">
        <v>6.240218928132</v>
      </c>
      <c r="V2261" s="3">
        <v>49.3808049535604</v>
      </c>
      <c r="W2261" s="3">
        <v>11.1950167616772</v>
      </c>
      <c r="X2261" s="3">
        <v>77.7777777777778</v>
      </c>
      <c r="Y2261" s="3"/>
      <c r="Z2261" s="3"/>
      <c r="AA2261" s="3">
        <v>0.105238681430269</v>
      </c>
      <c r="AB2261" s="3">
        <v>0.621888337238306</v>
      </c>
      <c r="AC2261" s="3">
        <v>-1.06962271489693</v>
      </c>
      <c r="AD2261" s="3">
        <v>3.35987717489182</v>
      </c>
      <c r="AE2261" s="5">
        <v>3</v>
      </c>
      <c r="AF2261" s="3">
        <v>0.295588969454574</v>
      </c>
      <c r="AG2261" s="3">
        <v>2.72889273394477</v>
      </c>
      <c r="AH2261" s="3">
        <v>3.19427993283408</v>
      </c>
      <c r="AI2261" s="3">
        <v>3.73954352934163</v>
      </c>
      <c r="AJ2261" s="3"/>
      <c r="AK2261" s="3"/>
      <c r="AL2261" s="3"/>
      <c r="AM2261" s="3"/>
      <c r="AN2261" s="5" t="s">
        <v>46</v>
      </c>
      <c r="AO2261" s="1"/>
      <c r="AP2261" s="1"/>
      <c r="AQ2261" s="1"/>
    </row>
    <row r="2262" spans="1:43">
      <c r="A2262" s="1" t="s">
        <v>6021</v>
      </c>
      <c r="B2262" s="1" t="s">
        <v>6022</v>
      </c>
      <c r="C2262" s="3">
        <v>1.15616438356164</v>
      </c>
      <c r="D2262" s="4">
        <v>43815</v>
      </c>
      <c r="E2262" s="3">
        <v>19.8834892481</v>
      </c>
      <c r="F2262" s="5" t="s">
        <v>607</v>
      </c>
      <c r="G2262" s="5">
        <v>423</v>
      </c>
      <c r="H2262" s="5" t="s">
        <v>50</v>
      </c>
      <c r="I2262" s="3">
        <v>0.118565359154233</v>
      </c>
      <c r="J2262" s="3">
        <v>50.7369361322019</v>
      </c>
      <c r="K2262" s="3">
        <v>-0.0887398935121322</v>
      </c>
      <c r="L2262" s="3">
        <v>89.8185037627269</v>
      </c>
      <c r="M2262" s="3">
        <v>-0.0887398935121322</v>
      </c>
      <c r="N2262" s="3">
        <v>52.626892252894</v>
      </c>
      <c r="O2262" s="3">
        <v>0.426951386367203</v>
      </c>
      <c r="P2262" s="3">
        <v>72.1790772042028</v>
      </c>
      <c r="Q2262" s="3">
        <v>0.986825816468835</v>
      </c>
      <c r="R2262" s="3">
        <v>64.1718976339932</v>
      </c>
      <c r="S2262" s="3">
        <v>2.52538962206735</v>
      </c>
      <c r="T2262" s="3">
        <v>22.6553672316384</v>
      </c>
      <c r="U2262" s="3"/>
      <c r="V2262" s="3"/>
      <c r="W2262" s="3"/>
      <c r="X2262" s="3"/>
      <c r="Y2262" s="3"/>
      <c r="Z2262" s="3"/>
      <c r="AA2262" s="3">
        <v>0.0672693945845617</v>
      </c>
      <c r="AB2262" s="3">
        <v>0.208949972181383</v>
      </c>
      <c r="AC2262" s="3">
        <v>-2.75105809926897</v>
      </c>
      <c r="AD2262" s="3"/>
      <c r="AE2262" s="5">
        <v>4</v>
      </c>
      <c r="AF2262" s="3">
        <v>0.320476155567409</v>
      </c>
      <c r="AG2262" s="3">
        <v>3.90921089870915</v>
      </c>
      <c r="AH2262" s="3"/>
      <c r="AI2262" s="3"/>
      <c r="AJ2262" s="3"/>
      <c r="AK2262" s="3"/>
      <c r="AL2262" s="3"/>
      <c r="AM2262" s="3"/>
      <c r="AN2262" s="5" t="s">
        <v>51</v>
      </c>
      <c r="AO2262" s="1"/>
      <c r="AP2262" s="1"/>
      <c r="AQ2262" s="1"/>
    </row>
    <row r="2263" spans="1:43">
      <c r="A2263" s="1" t="s">
        <v>6023</v>
      </c>
      <c r="B2263" s="1" t="s">
        <v>6024</v>
      </c>
      <c r="C2263" s="3">
        <v>2.04931506849315</v>
      </c>
      <c r="D2263" s="4">
        <v>43489</v>
      </c>
      <c r="E2263" s="3">
        <v>20.1086430389</v>
      </c>
      <c r="F2263" s="5" t="s">
        <v>6025</v>
      </c>
      <c r="G2263" s="5">
        <v>325</v>
      </c>
      <c r="H2263" s="5" t="s">
        <v>50</v>
      </c>
      <c r="I2263" s="3">
        <v>0.165894753001721</v>
      </c>
      <c r="J2263" s="3">
        <v>42.7422956677088</v>
      </c>
      <c r="K2263" s="3">
        <v>0.0497166152928189</v>
      </c>
      <c r="L2263" s="3">
        <v>13.1031429836211</v>
      </c>
      <c r="M2263" s="3">
        <v>0.0490491481571641</v>
      </c>
      <c r="N2263" s="3">
        <v>27.4710596616207</v>
      </c>
      <c r="O2263" s="3">
        <v>0.5966736963242</v>
      </c>
      <c r="P2263" s="3">
        <v>59.6162631338511</v>
      </c>
      <c r="Q2263" s="3">
        <v>0.843089220761593</v>
      </c>
      <c r="R2263" s="3">
        <v>74.7464992757122</v>
      </c>
      <c r="S2263" s="3">
        <v>0.75424068400319</v>
      </c>
      <c r="T2263" s="3">
        <v>86.7231638418079</v>
      </c>
      <c r="U2263" s="3">
        <v>5.54041152983508</v>
      </c>
      <c r="V2263" s="3">
        <v>69.1176470588235</v>
      </c>
      <c r="W2263" s="3"/>
      <c r="X2263" s="3"/>
      <c r="Y2263" s="3"/>
      <c r="Z2263" s="3"/>
      <c r="AA2263" s="3">
        <v>-0.0436255959396705</v>
      </c>
      <c r="AB2263" s="3">
        <v>0.133564512901823</v>
      </c>
      <c r="AC2263" s="3">
        <v>-2.96338782143201</v>
      </c>
      <c r="AD2263" s="3"/>
      <c r="AE2263" s="5">
        <v>4</v>
      </c>
      <c r="AF2263" s="3">
        <v>0.222714819731657</v>
      </c>
      <c r="AG2263" s="3">
        <v>1.40769605238007</v>
      </c>
      <c r="AH2263" s="3"/>
      <c r="AI2263" s="3"/>
      <c r="AJ2263" s="3"/>
      <c r="AK2263" s="3"/>
      <c r="AL2263" s="3"/>
      <c r="AM2263" s="3"/>
      <c r="AN2263" s="5" t="s">
        <v>51</v>
      </c>
      <c r="AO2263" s="1"/>
      <c r="AP2263" s="1"/>
      <c r="AQ2263" s="1"/>
    </row>
    <row r="2264" spans="1:43">
      <c r="A2264" s="1" t="s">
        <v>6026</v>
      </c>
      <c r="B2264" s="1" t="s">
        <v>6027</v>
      </c>
      <c r="C2264" s="3">
        <v>3.68219178082192</v>
      </c>
      <c r="D2264" s="4">
        <v>42893</v>
      </c>
      <c r="E2264" s="3">
        <v>1.5477946046</v>
      </c>
      <c r="F2264" s="5" t="s">
        <v>4101</v>
      </c>
      <c r="G2264" s="5">
        <v>336</v>
      </c>
      <c r="H2264" s="5" t="s">
        <v>93</v>
      </c>
      <c r="I2264" s="3">
        <v>19.5674288999956</v>
      </c>
      <c r="J2264" s="3">
        <v>1.5</v>
      </c>
      <c r="K2264" s="3">
        <v>4.85222248080057</v>
      </c>
      <c r="L2264" s="3">
        <v>5.35183349851338</v>
      </c>
      <c r="M2264" s="3">
        <v>11.7990074441687</v>
      </c>
      <c r="N2264" s="3">
        <v>2.49500998003992</v>
      </c>
      <c r="O2264" s="3">
        <v>31.6499464303107</v>
      </c>
      <c r="P2264" s="3">
        <v>2.66599597585513</v>
      </c>
      <c r="Q2264" s="3">
        <v>42.8428005284016</v>
      </c>
      <c r="R2264" s="3">
        <v>4.64396284829721</v>
      </c>
      <c r="S2264" s="3">
        <v>97.8700043917435</v>
      </c>
      <c r="T2264" s="3">
        <v>4.97617787188989</v>
      </c>
      <c r="U2264" s="3">
        <v>181.095975876053</v>
      </c>
      <c r="V2264" s="3">
        <v>10.9080841638981</v>
      </c>
      <c r="W2264" s="3">
        <v>173.060606060606</v>
      </c>
      <c r="X2264" s="3">
        <v>5.74282147315855</v>
      </c>
      <c r="Y2264" s="3"/>
      <c r="Z2264" s="3"/>
      <c r="AA2264" s="3">
        <v>0.478082321238042</v>
      </c>
      <c r="AB2264" s="3">
        <v>0.421825936079008</v>
      </c>
      <c r="AC2264" s="3">
        <v>-17.4561918336547</v>
      </c>
      <c r="AD2264" s="3">
        <v>2.2734935885244</v>
      </c>
      <c r="AE2264" s="5">
        <v>6</v>
      </c>
      <c r="AF2264" s="3">
        <v>2.60878865688399</v>
      </c>
      <c r="AG2264" s="3">
        <v>88.2525986137129</v>
      </c>
      <c r="AH2264" s="3">
        <v>67.2293490271528</v>
      </c>
      <c r="AI2264" s="3">
        <v>35.3925017504225</v>
      </c>
      <c r="AJ2264" s="3"/>
      <c r="AK2264" s="3"/>
      <c r="AL2264" s="3"/>
      <c r="AM2264" s="3"/>
      <c r="AN2264" s="5" t="s">
        <v>46</v>
      </c>
      <c r="AO2264" s="1"/>
      <c r="AP2264" s="1"/>
      <c r="AQ2264" s="1"/>
    </row>
    <row r="2265" spans="1:43">
      <c r="A2265" s="1" t="s">
        <v>6028</v>
      </c>
      <c r="B2265" s="1" t="s">
        <v>6029</v>
      </c>
      <c r="C2265" s="3">
        <v>3.08219178082192</v>
      </c>
      <c r="D2265" s="4">
        <v>43112</v>
      </c>
      <c r="E2265" s="3">
        <v>5.9999731921</v>
      </c>
      <c r="F2265" s="5" t="s">
        <v>1601</v>
      </c>
      <c r="G2265" s="5">
        <v>15</v>
      </c>
      <c r="H2265" s="5" t="s">
        <v>50</v>
      </c>
      <c r="I2265" s="3">
        <v>0.236709734687836</v>
      </c>
      <c r="J2265" s="3">
        <v>30.4600267976775</v>
      </c>
      <c r="K2265" s="3">
        <v>0.0492222878519353</v>
      </c>
      <c r="L2265" s="3">
        <v>15.1837096060204</v>
      </c>
      <c r="M2265" s="3">
        <v>0.0393739541293362</v>
      </c>
      <c r="N2265" s="3">
        <v>28.806767586821</v>
      </c>
      <c r="O2265" s="3">
        <v>0.693549985138198</v>
      </c>
      <c r="P2265" s="3">
        <v>48.0584741891275</v>
      </c>
      <c r="Q2265" s="3">
        <v>1.1747137879542</v>
      </c>
      <c r="R2265" s="3">
        <v>43.79526798648</v>
      </c>
      <c r="S2265" s="3">
        <v>1.18201253624687</v>
      </c>
      <c r="T2265" s="3">
        <v>77.5141242937853</v>
      </c>
      <c r="U2265" s="3">
        <v>10.2298020937989</v>
      </c>
      <c r="V2265" s="3">
        <v>5.41795665634675</v>
      </c>
      <c r="W2265" s="3">
        <v>10.4788162721829</v>
      </c>
      <c r="X2265" s="3">
        <v>83.6030204962244</v>
      </c>
      <c r="Y2265" s="3"/>
      <c r="Z2265" s="3"/>
      <c r="AA2265" s="3">
        <v>-0.0152767369508508</v>
      </c>
      <c r="AB2265" s="3">
        <v>0.157969232500634</v>
      </c>
      <c r="AC2265" s="3">
        <v>-3.81009375623377</v>
      </c>
      <c r="AD2265" s="3">
        <v>0.884837492704192</v>
      </c>
      <c r="AE2265" s="5">
        <v>4</v>
      </c>
      <c r="AF2265" s="3">
        <v>0.282835706797605</v>
      </c>
      <c r="AG2265" s="3">
        <v>2.31148386659676</v>
      </c>
      <c r="AH2265" s="3">
        <v>3.20423406598826</v>
      </c>
      <c r="AI2265" s="3"/>
      <c r="AJ2265" s="3"/>
      <c r="AK2265" s="3"/>
      <c r="AL2265" s="3"/>
      <c r="AM2265" s="3">
        <v>5</v>
      </c>
      <c r="AN2265" s="5" t="s">
        <v>56</v>
      </c>
      <c r="AO2265" s="1"/>
      <c r="AP2265" s="1"/>
      <c r="AQ2265" s="1"/>
    </row>
    <row r="2266" spans="1:43">
      <c r="A2266" s="1" t="s">
        <v>6030</v>
      </c>
      <c r="B2266" s="1" t="s">
        <v>6031</v>
      </c>
      <c r="C2266" s="3">
        <v>0.819178082191781</v>
      </c>
      <c r="D2266" s="4">
        <v>43938</v>
      </c>
      <c r="E2266" s="3">
        <v>10.2057882594</v>
      </c>
      <c r="F2266" s="5" t="s">
        <v>6032</v>
      </c>
      <c r="G2266" s="5">
        <v>300</v>
      </c>
      <c r="H2266" s="5" t="s">
        <v>50</v>
      </c>
      <c r="I2266" s="3">
        <v>0.186860627078379</v>
      </c>
      <c r="J2266" s="3">
        <v>39.0352836087539</v>
      </c>
      <c r="K2266" s="3">
        <v>0.0199580880151717</v>
      </c>
      <c r="L2266" s="3">
        <v>31.4298362107127</v>
      </c>
      <c r="M2266" s="3">
        <v>-0.0308078435710094</v>
      </c>
      <c r="N2266" s="3">
        <v>42.9652715939448</v>
      </c>
      <c r="O2266" s="3">
        <v>0.805421208524191</v>
      </c>
      <c r="P2266" s="3">
        <v>29.419826404751</v>
      </c>
      <c r="Q2266" s="3">
        <v>1.29971377724406</v>
      </c>
      <c r="R2266" s="3">
        <v>26.9917914051183</v>
      </c>
      <c r="S2266" s="3"/>
      <c r="T2266" s="3"/>
      <c r="U2266" s="3"/>
      <c r="V2266" s="3"/>
      <c r="W2266" s="3"/>
      <c r="X2266" s="3"/>
      <c r="Y2266" s="3"/>
      <c r="Z2266" s="3"/>
      <c r="AA2266" s="3">
        <v>0.00521941548192384</v>
      </c>
      <c r="AB2266" s="3">
        <v>0.00735329176600302</v>
      </c>
      <c r="AC2266" s="3">
        <v>-0.31980811513092</v>
      </c>
      <c r="AD2266" s="3"/>
      <c r="AE2266" s="5">
        <v>1</v>
      </c>
      <c r="AF2266" s="3">
        <v>0.130487032379449</v>
      </c>
      <c r="AG2266" s="3"/>
      <c r="AH2266" s="3"/>
      <c r="AI2266" s="3"/>
      <c r="AJ2266" s="3"/>
      <c r="AK2266" s="3"/>
      <c r="AL2266" s="3"/>
      <c r="AM2266" s="3"/>
      <c r="AN2266" s="5" t="s">
        <v>1266</v>
      </c>
      <c r="AO2266" s="1"/>
      <c r="AP2266" s="1"/>
      <c r="AQ2266" s="1"/>
    </row>
    <row r="2267" spans="1:43">
      <c r="A2267" s="1" t="s">
        <v>6033</v>
      </c>
      <c r="B2267" s="1" t="s">
        <v>6034</v>
      </c>
      <c r="C2267" s="3">
        <v>3.5041095890411</v>
      </c>
      <c r="D2267" s="4">
        <v>42958</v>
      </c>
      <c r="E2267" s="3">
        <v>4.146916396</v>
      </c>
      <c r="F2267" s="5" t="s">
        <v>6035</v>
      </c>
      <c r="G2267" s="5">
        <v>1280</v>
      </c>
      <c r="H2267" s="5" t="s">
        <v>191</v>
      </c>
      <c r="I2267" s="3">
        <v>8.52959294886982</v>
      </c>
      <c r="J2267" s="3">
        <v>63.1103074141049</v>
      </c>
      <c r="K2267" s="3">
        <v>1.52939090344889</v>
      </c>
      <c r="L2267" s="3">
        <v>67.8082191780822</v>
      </c>
      <c r="M2267" s="3">
        <v>0.699085473091796</v>
      </c>
      <c r="N2267" s="3">
        <v>84.8648648648649</v>
      </c>
      <c r="O2267" s="3">
        <v>29.8503231658918</v>
      </c>
      <c r="P2267" s="3">
        <v>10.6666666666667</v>
      </c>
      <c r="Q2267" s="3">
        <v>41.1065245517836</v>
      </c>
      <c r="R2267" s="3">
        <v>13.4171907756813</v>
      </c>
      <c r="S2267" s="3">
        <v>102.126908481158</v>
      </c>
      <c r="T2267" s="3">
        <v>13.4803921568627</v>
      </c>
      <c r="U2267" s="3">
        <v>224.77311401021</v>
      </c>
      <c r="V2267" s="3">
        <v>12.9032258064516</v>
      </c>
      <c r="W2267" s="3">
        <v>194.458729750579</v>
      </c>
      <c r="X2267" s="3">
        <v>12.0141342756184</v>
      </c>
      <c r="Y2267" s="3"/>
      <c r="Z2267" s="3"/>
      <c r="AA2267" s="3">
        <v>0.29919907591299</v>
      </c>
      <c r="AB2267" s="3">
        <v>0.310969870311559</v>
      </c>
      <c r="AC2267" s="3">
        <v>-27.5112016293279</v>
      </c>
      <c r="AD2267" s="3">
        <v>1.57162908711248</v>
      </c>
      <c r="AE2267" s="5">
        <v>5</v>
      </c>
      <c r="AF2267" s="3">
        <v>3.11737404425411</v>
      </c>
      <c r="AG2267" s="3">
        <v>114.466848516199</v>
      </c>
      <c r="AH2267" s="3">
        <v>81.5817413550147</v>
      </c>
      <c r="AI2267" s="3">
        <v>37.2680692079644</v>
      </c>
      <c r="AJ2267" s="3"/>
      <c r="AK2267" s="3"/>
      <c r="AL2267" s="3"/>
      <c r="AM2267" s="3"/>
      <c r="AN2267" s="5" t="s">
        <v>46</v>
      </c>
      <c r="AO2267" s="1"/>
      <c r="AP2267" s="1"/>
      <c r="AQ2267" s="1"/>
    </row>
    <row r="2268" spans="1:43">
      <c r="A2268" s="1" t="s">
        <v>6036</v>
      </c>
      <c r="B2268" s="1" t="s">
        <v>6037</v>
      </c>
      <c r="C2268" s="3">
        <v>3.52328767123288</v>
      </c>
      <c r="D2268" s="4">
        <v>42951</v>
      </c>
      <c r="E2268" s="3">
        <v>0.2517379376</v>
      </c>
      <c r="F2268" s="5" t="s">
        <v>3966</v>
      </c>
      <c r="G2268" s="5">
        <v>540</v>
      </c>
      <c r="H2268" s="5" t="s">
        <v>93</v>
      </c>
      <c r="I2268" s="3">
        <v>4.50879007238884</v>
      </c>
      <c r="J2268" s="3">
        <v>55.4</v>
      </c>
      <c r="K2268" s="3">
        <v>3.61585782638414</v>
      </c>
      <c r="L2268" s="3">
        <v>17.7403369672944</v>
      </c>
      <c r="M2268" s="3">
        <v>1.66320166320166</v>
      </c>
      <c r="N2268" s="3">
        <v>59.9301397205589</v>
      </c>
      <c r="O2268" s="3">
        <v>9.50660983890775</v>
      </c>
      <c r="P2268" s="3">
        <v>51.9617706237425</v>
      </c>
      <c r="Q2268" s="3">
        <v>7.47252747252747</v>
      </c>
      <c r="R2268" s="3">
        <v>73.3230134158927</v>
      </c>
      <c r="S2268" s="3">
        <v>45.9842064714946</v>
      </c>
      <c r="T2268" s="3">
        <v>46.2678665960826</v>
      </c>
      <c r="U2268" s="3">
        <v>75.1068499480189</v>
      </c>
      <c r="V2268" s="3">
        <v>51.9933554817276</v>
      </c>
      <c r="W2268" s="3">
        <v>55</v>
      </c>
      <c r="X2268" s="3">
        <v>54.9937578027466</v>
      </c>
      <c r="Y2268" s="3"/>
      <c r="Z2268" s="3"/>
      <c r="AA2268" s="3">
        <v>0.203218680338316</v>
      </c>
      <c r="AB2268" s="3">
        <v>0.137654203091314</v>
      </c>
      <c r="AC2268" s="3">
        <v>-27.9731222385862</v>
      </c>
      <c r="AD2268" s="3">
        <v>0.561204210399992</v>
      </c>
      <c r="AE2268" s="5">
        <v>7</v>
      </c>
      <c r="AF2268" s="3">
        <v>1.09661111038986</v>
      </c>
      <c r="AG2268" s="3">
        <v>31.8211970858193</v>
      </c>
      <c r="AH2268" s="3">
        <v>33.5078595044036</v>
      </c>
      <c r="AI2268" s="3">
        <v>14.6070012672633</v>
      </c>
      <c r="AJ2268" s="3"/>
      <c r="AK2268" s="3"/>
      <c r="AL2268" s="3"/>
      <c r="AM2268" s="3"/>
      <c r="AN2268" s="5" t="s">
        <v>46</v>
      </c>
      <c r="AO2268" s="1"/>
      <c r="AP2268" s="1"/>
      <c r="AQ2268" s="1"/>
    </row>
    <row r="2269" spans="1:43">
      <c r="A2269" s="1" t="s">
        <v>6038</v>
      </c>
      <c r="B2269" s="1" t="s">
        <v>6039</v>
      </c>
      <c r="C2269" s="3">
        <v>3.46849315068493</v>
      </c>
      <c r="D2269" s="4">
        <v>42971</v>
      </c>
      <c r="E2269" s="3">
        <v>3.6243048058</v>
      </c>
      <c r="F2269" s="5" t="s">
        <v>6040</v>
      </c>
      <c r="G2269" s="5">
        <v>1267</v>
      </c>
      <c r="H2269" s="5" t="s">
        <v>60</v>
      </c>
      <c r="I2269" s="3">
        <v>-6.4582148948266</v>
      </c>
      <c r="J2269" s="3">
        <v>94.9404761904762</v>
      </c>
      <c r="K2269" s="3">
        <v>0.636085626911313</v>
      </c>
      <c r="L2269" s="3">
        <v>78.8111217641419</v>
      </c>
      <c r="M2269" s="3">
        <v>-4.00233372228705</v>
      </c>
      <c r="N2269" s="3">
        <v>88.0316518298714</v>
      </c>
      <c r="O2269" s="3">
        <v>-11.6231603824256</v>
      </c>
      <c r="P2269" s="3">
        <v>97.4645030425963</v>
      </c>
      <c r="Q2269" s="3">
        <v>-17.6888444222111</v>
      </c>
      <c r="R2269" s="3">
        <v>98.0104712041885</v>
      </c>
      <c r="S2269" s="3">
        <v>-2.73114211397494</v>
      </c>
      <c r="T2269" s="3">
        <v>95.5314009661836</v>
      </c>
      <c r="U2269" s="3">
        <v>5.04341164453524</v>
      </c>
      <c r="V2269" s="3">
        <v>95.9252971137521</v>
      </c>
      <c r="W2269" s="3">
        <v>-15.0980392156863</v>
      </c>
      <c r="X2269" s="3">
        <v>96.5909090909091</v>
      </c>
      <c r="Y2269" s="3"/>
      <c r="Z2269" s="3"/>
      <c r="AA2269" s="3">
        <v>0.00180172165706469</v>
      </c>
      <c r="AB2269" s="3">
        <v>-0.0345296172101247</v>
      </c>
      <c r="AC2269" s="3">
        <v>-36.1757105943152</v>
      </c>
      <c r="AD2269" s="3">
        <v>-0.14651241264776</v>
      </c>
      <c r="AE2269" s="5">
        <v>8</v>
      </c>
      <c r="AF2269" s="3">
        <v>-0.476234647163629</v>
      </c>
      <c r="AG2269" s="3">
        <v>-10.0833856053686</v>
      </c>
      <c r="AH2269" s="3">
        <v>6.57281735617372</v>
      </c>
      <c r="AI2269" s="3">
        <v>-3.61063379928992</v>
      </c>
      <c r="AJ2269" s="3"/>
      <c r="AK2269" s="3"/>
      <c r="AL2269" s="3"/>
      <c r="AM2269" s="3"/>
      <c r="AN2269" s="5" t="s">
        <v>46</v>
      </c>
      <c r="AO2269" s="1"/>
      <c r="AP2269" s="1"/>
      <c r="AQ2269" s="1"/>
    </row>
    <row r="2270" spans="1:43">
      <c r="A2270" s="1" t="s">
        <v>6041</v>
      </c>
      <c r="B2270" s="1" t="s">
        <v>6042</v>
      </c>
      <c r="C2270" s="3">
        <v>1.66849315068493</v>
      </c>
      <c r="D2270" s="4">
        <v>43628</v>
      </c>
      <c r="E2270" s="3">
        <v>0.3620438281</v>
      </c>
      <c r="F2270" s="5" t="s">
        <v>6043</v>
      </c>
      <c r="G2270" s="5">
        <v>65</v>
      </c>
      <c r="H2270" s="5" t="s">
        <v>45</v>
      </c>
      <c r="I2270" s="3">
        <v>-1.03457917792897</v>
      </c>
      <c r="J2270" s="3">
        <v>89.3312101910828</v>
      </c>
      <c r="K2270" s="3">
        <v>-0.450028126757914</v>
      </c>
      <c r="L2270" s="3">
        <v>97.0496894409938</v>
      </c>
      <c r="M2270" s="3">
        <v>-2.18332565637953</v>
      </c>
      <c r="N2270" s="3">
        <v>89.6825396825397</v>
      </c>
      <c r="O2270" s="3">
        <v>0.198169293196187</v>
      </c>
      <c r="P2270" s="3">
        <v>78.3112582781457</v>
      </c>
      <c r="Q2270" s="3">
        <v>0.979553019495956</v>
      </c>
      <c r="R2270" s="3">
        <v>70.5479452054795</v>
      </c>
      <c r="S2270" s="3">
        <v>0.113143503677172</v>
      </c>
      <c r="T2270" s="3">
        <v>93.9736346516008</v>
      </c>
      <c r="U2270" s="3"/>
      <c r="V2270" s="3"/>
      <c r="W2270" s="3"/>
      <c r="X2270" s="3"/>
      <c r="Y2270" s="3"/>
      <c r="Z2270" s="3"/>
      <c r="AA2270" s="3">
        <v>-0.017056922026653</v>
      </c>
      <c r="AB2270" s="3">
        <v>0.0682227322155446</v>
      </c>
      <c r="AC2270" s="3">
        <v>-7.96668477276843</v>
      </c>
      <c r="AD2270" s="3"/>
      <c r="AE2270" s="5">
        <v>3</v>
      </c>
      <c r="AF2270" s="3">
        <v>0.337869220168696</v>
      </c>
      <c r="AG2270" s="3">
        <v>-2.91647936462737</v>
      </c>
      <c r="AH2270" s="3"/>
      <c r="AI2270" s="3"/>
      <c r="AJ2270" s="3"/>
      <c r="AK2270" s="3"/>
      <c r="AL2270" s="3"/>
      <c r="AM2270" s="3"/>
      <c r="AN2270" s="5" t="s">
        <v>46</v>
      </c>
      <c r="AO2270" s="1"/>
      <c r="AP2270" s="1"/>
      <c r="AQ2270" s="1"/>
    </row>
    <row r="2271" spans="1:43">
      <c r="A2271" s="1" t="s">
        <v>6044</v>
      </c>
      <c r="B2271" s="1" t="s">
        <v>6045</v>
      </c>
      <c r="C2271" s="3">
        <v>3.58356164383562</v>
      </c>
      <c r="D2271" s="4">
        <v>42929</v>
      </c>
      <c r="E2271" s="3">
        <v>6.3078818568</v>
      </c>
      <c r="F2271" s="5" t="s">
        <v>6046</v>
      </c>
      <c r="G2271" s="5">
        <v>20</v>
      </c>
      <c r="H2271" s="5" t="s">
        <v>226</v>
      </c>
      <c r="I2271" s="3">
        <v>3.1018302630062</v>
      </c>
      <c r="J2271" s="3">
        <v>29.0184921763869</v>
      </c>
      <c r="K2271" s="3">
        <v>0.753947135000879</v>
      </c>
      <c r="L2271" s="3">
        <v>35.5820105820106</v>
      </c>
      <c r="M2271" s="3">
        <v>1.15246348093028</v>
      </c>
      <c r="N2271" s="3">
        <v>35.4019746121298</v>
      </c>
      <c r="O2271" s="3">
        <v>4.91030889044941</v>
      </c>
      <c r="P2271" s="3">
        <v>35.6918238993711</v>
      </c>
      <c r="Q2271" s="3">
        <v>8.92777790195469</v>
      </c>
      <c r="R2271" s="3">
        <v>25.9124087591241</v>
      </c>
      <c r="S2271" s="3">
        <v>17.9491837647473</v>
      </c>
      <c r="T2271" s="3">
        <v>37.5</v>
      </c>
      <c r="U2271" s="3">
        <v>31.0700351433324</v>
      </c>
      <c r="V2271" s="3">
        <v>37.8472222222222</v>
      </c>
      <c r="W2271" s="3">
        <v>32.1561437506166</v>
      </c>
      <c r="X2271" s="3">
        <v>41.8410041841004</v>
      </c>
      <c r="Y2271" s="3"/>
      <c r="Z2271" s="3"/>
      <c r="AA2271" s="3">
        <v>0.412509191663007</v>
      </c>
      <c r="AB2271" s="3">
        <v>0.442337237504808</v>
      </c>
      <c r="AC2271" s="3">
        <v>-3.89108815294005</v>
      </c>
      <c r="AD2271" s="3">
        <v>2.49821499259673</v>
      </c>
      <c r="AE2271" s="5">
        <v>1</v>
      </c>
      <c r="AF2271" s="3">
        <v>0.728984589368685</v>
      </c>
      <c r="AG2271" s="3">
        <v>16.5956486501476</v>
      </c>
      <c r="AH2271" s="3">
        <v>14.6476250933091</v>
      </c>
      <c r="AI2271" s="3">
        <v>9.38947833163994</v>
      </c>
      <c r="AJ2271" s="3"/>
      <c r="AK2271" s="3"/>
      <c r="AL2271" s="3"/>
      <c r="AM2271" s="3"/>
      <c r="AN2271" s="5" t="s">
        <v>46</v>
      </c>
      <c r="AO2271" s="1"/>
      <c r="AP2271" s="1"/>
      <c r="AQ2271" s="1"/>
    </row>
    <row r="2272" spans="1:43">
      <c r="A2272" s="1" t="s">
        <v>6047</v>
      </c>
      <c r="B2272" s="1" t="s">
        <v>6048</v>
      </c>
      <c r="C2272" s="3">
        <v>3.08767123287671</v>
      </c>
      <c r="D2272" s="4">
        <v>43110</v>
      </c>
      <c r="E2272" s="3">
        <v>3.7133168941</v>
      </c>
      <c r="F2272" s="5" t="s">
        <v>731</v>
      </c>
      <c r="G2272" s="5">
        <v>1128</v>
      </c>
      <c r="H2272" s="5" t="s">
        <v>93</v>
      </c>
      <c r="I2272" s="3">
        <v>4.7441058079356</v>
      </c>
      <c r="J2272" s="3">
        <v>53.95</v>
      </c>
      <c r="K2272" s="3">
        <v>1.75267090286992</v>
      </c>
      <c r="L2272" s="3">
        <v>48.2160555004955</v>
      </c>
      <c r="M2272" s="3">
        <v>2.80795823338508</v>
      </c>
      <c r="N2272" s="3">
        <v>44.560878243513</v>
      </c>
      <c r="O2272" s="3">
        <v>8.69759809040728</v>
      </c>
      <c r="P2272" s="3">
        <v>54.4265593561368</v>
      </c>
      <c r="Q2272" s="3">
        <v>14.5687554052992</v>
      </c>
      <c r="R2272" s="3">
        <v>48.1424148606811</v>
      </c>
      <c r="S2272" s="3">
        <v>43.2841691248771</v>
      </c>
      <c r="T2272" s="3">
        <v>48.3324510322922</v>
      </c>
      <c r="U2272" s="3">
        <v>84.4323503354006</v>
      </c>
      <c r="V2272" s="3">
        <v>47.2868217054264</v>
      </c>
      <c r="W2272" s="3">
        <v>60.21990104453</v>
      </c>
      <c r="X2272" s="3">
        <v>51.0611735330836</v>
      </c>
      <c r="Y2272" s="3"/>
      <c r="Z2272" s="3"/>
      <c r="AA2272" s="3">
        <v>0.317671964055128</v>
      </c>
      <c r="AB2272" s="3">
        <v>0.223335110787214</v>
      </c>
      <c r="AC2272" s="3">
        <v>-23.6099754701554</v>
      </c>
      <c r="AD2272" s="3">
        <v>0.719219394638247</v>
      </c>
      <c r="AE2272" s="5">
        <v>3</v>
      </c>
      <c r="AF2272" s="3">
        <v>1.20778917066035</v>
      </c>
      <c r="AG2272" s="3">
        <v>36.8517491811367</v>
      </c>
      <c r="AH2272" s="3">
        <v>37.446797263605</v>
      </c>
      <c r="AI2272" s="3"/>
      <c r="AJ2272" s="3"/>
      <c r="AK2272" s="3"/>
      <c r="AL2272" s="3"/>
      <c r="AM2272" s="3">
        <v>50</v>
      </c>
      <c r="AN2272" s="5" t="s">
        <v>56</v>
      </c>
      <c r="AO2272" s="1"/>
      <c r="AP2272" s="1"/>
      <c r="AQ2272" s="1"/>
    </row>
    <row r="2273" spans="1:43">
      <c r="A2273" s="1" t="s">
        <v>6049</v>
      </c>
      <c r="B2273" s="1" t="s">
        <v>6050</v>
      </c>
      <c r="C2273" s="3">
        <v>3.63835616438356</v>
      </c>
      <c r="D2273" s="4">
        <v>42909</v>
      </c>
      <c r="E2273" s="3">
        <v>4.9590532872</v>
      </c>
      <c r="F2273" s="5" t="s">
        <v>4978</v>
      </c>
      <c r="G2273" s="5">
        <v>533</v>
      </c>
      <c r="H2273" s="5" t="s">
        <v>50</v>
      </c>
      <c r="I2273" s="3">
        <v>0.186092066601375</v>
      </c>
      <c r="J2273" s="3">
        <v>39.169271996427</v>
      </c>
      <c r="K2273" s="3">
        <v>0</v>
      </c>
      <c r="L2273" s="3">
        <v>43.3820274457725</v>
      </c>
      <c r="M2273" s="3">
        <v>-0.0586223742061707</v>
      </c>
      <c r="N2273" s="3">
        <v>46.7943009795191</v>
      </c>
      <c r="O2273" s="3">
        <v>0.92228965395308</v>
      </c>
      <c r="P2273" s="3">
        <v>13.2480584741891</v>
      </c>
      <c r="Q2273" s="3">
        <v>1.20627436188679</v>
      </c>
      <c r="R2273" s="3">
        <v>39.1115403186866</v>
      </c>
      <c r="S2273" s="3">
        <v>2.09541266624934</v>
      </c>
      <c r="T2273" s="3">
        <v>39.9435028248588</v>
      </c>
      <c r="U2273" s="3">
        <v>5.78531684985857</v>
      </c>
      <c r="V2273" s="3">
        <v>61.8421052631579</v>
      </c>
      <c r="W2273" s="3">
        <v>12.0265872878809</v>
      </c>
      <c r="X2273" s="3">
        <v>69.57928802589</v>
      </c>
      <c r="Y2273" s="3"/>
      <c r="Z2273" s="3"/>
      <c r="AA2273" s="3">
        <v>0.0555150386944389</v>
      </c>
      <c r="AB2273" s="3">
        <v>0.465779484171001</v>
      </c>
      <c r="AC2273" s="3">
        <v>-1.62224044583351</v>
      </c>
      <c r="AD2273" s="3">
        <v>2.37383507476102</v>
      </c>
      <c r="AE2273" s="5">
        <v>4</v>
      </c>
      <c r="AF2273" s="3">
        <v>0.319389793663298</v>
      </c>
      <c r="AG2273" s="3">
        <v>2.39253982667487</v>
      </c>
      <c r="AH2273" s="3">
        <v>3.32630397248754</v>
      </c>
      <c r="AI2273" s="3">
        <v>3.80521657619806</v>
      </c>
      <c r="AJ2273" s="3"/>
      <c r="AK2273" s="3"/>
      <c r="AL2273" s="3"/>
      <c r="AM2273" s="3"/>
      <c r="AN2273" s="5" t="s">
        <v>51</v>
      </c>
      <c r="AO2273" s="1"/>
      <c r="AP2273" s="1"/>
      <c r="AQ2273" s="1"/>
    </row>
    <row r="2274" spans="1:43">
      <c r="A2274" s="1" t="s">
        <v>6051</v>
      </c>
      <c r="B2274" s="1" t="s">
        <v>6052</v>
      </c>
      <c r="C2274" s="3">
        <v>3.60547945205479</v>
      </c>
      <c r="D2274" s="4">
        <v>42921</v>
      </c>
      <c r="E2274" s="3">
        <v>19.2825136052</v>
      </c>
      <c r="F2274" s="5" t="s">
        <v>6053</v>
      </c>
      <c r="G2274" s="5">
        <v>1212</v>
      </c>
      <c r="H2274" s="5" t="s">
        <v>93</v>
      </c>
      <c r="I2274" s="3">
        <v>-0.993284834918855</v>
      </c>
      <c r="J2274" s="3">
        <v>95.8</v>
      </c>
      <c r="K2274" s="3">
        <v>3.5103115401492</v>
      </c>
      <c r="L2274" s="3">
        <v>19.6233894945491</v>
      </c>
      <c r="M2274" s="3">
        <v>-4.17710378444249</v>
      </c>
      <c r="N2274" s="3">
        <v>96.5568862275449</v>
      </c>
      <c r="O2274" s="3">
        <v>-5.93473782149266</v>
      </c>
      <c r="P2274" s="3">
        <v>98.943661971831</v>
      </c>
      <c r="Q2274" s="3">
        <v>-10.1219202438405</v>
      </c>
      <c r="R2274" s="3">
        <v>98.7100103199174</v>
      </c>
      <c r="S2274" s="3">
        <v>12.0576359749822</v>
      </c>
      <c r="T2274" s="3">
        <v>92.641609317099</v>
      </c>
      <c r="U2274" s="3">
        <v>74.0531234628628</v>
      </c>
      <c r="V2274" s="3">
        <v>52.7685492801772</v>
      </c>
      <c r="W2274" s="3">
        <v>44.4727977952434</v>
      </c>
      <c r="X2274" s="3">
        <v>64.3570536828964</v>
      </c>
      <c r="Y2274" s="3"/>
      <c r="Z2274" s="3"/>
      <c r="AA2274" s="3">
        <v>0.0359482379186191</v>
      </c>
      <c r="AB2274" s="3">
        <v>0.101703392425906</v>
      </c>
      <c r="AC2274" s="3">
        <v>-33.3576110706482</v>
      </c>
      <c r="AD2274" s="3">
        <v>0.390390770619923</v>
      </c>
      <c r="AE2274" s="5">
        <v>3</v>
      </c>
      <c r="AF2274" s="3">
        <v>1.29690731465483</v>
      </c>
      <c r="AG2274" s="3">
        <v>34.0864171191745</v>
      </c>
      <c r="AH2274" s="3">
        <v>35.532340532872</v>
      </c>
      <c r="AI2274" s="3">
        <v>14.0138786553857</v>
      </c>
      <c r="AJ2274" s="3"/>
      <c r="AK2274" s="3"/>
      <c r="AL2274" s="3"/>
      <c r="AM2274" s="3"/>
      <c r="AN2274" s="5" t="s">
        <v>46</v>
      </c>
      <c r="AO2274" s="1"/>
      <c r="AP2274" s="1"/>
      <c r="AQ2274" s="1"/>
    </row>
    <row r="2275" spans="1:43">
      <c r="A2275" s="1" t="s">
        <v>6054</v>
      </c>
      <c r="B2275" s="1" t="s">
        <v>6055</v>
      </c>
      <c r="C2275" s="3">
        <v>2.33698630136986</v>
      </c>
      <c r="D2275" s="4">
        <v>43384</v>
      </c>
      <c r="E2275" s="3"/>
      <c r="F2275" s="5" t="s">
        <v>925</v>
      </c>
      <c r="G2275" s="5">
        <v>854</v>
      </c>
      <c r="H2275" s="5" t="s">
        <v>198</v>
      </c>
      <c r="I2275" s="3"/>
      <c r="J2275" s="3"/>
      <c r="K2275" s="3"/>
      <c r="L2275" s="3"/>
      <c r="M2275" s="3"/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/>
      <c r="Z2275" s="3"/>
      <c r="AA2275" s="3"/>
      <c r="AB2275" s="3"/>
      <c r="AC2275" s="3">
        <v>0</v>
      </c>
      <c r="AD2275" s="3"/>
      <c r="AE2275" s="5"/>
      <c r="AF2275" s="3"/>
      <c r="AG2275" s="3"/>
      <c r="AH2275" s="3"/>
      <c r="AI2275" s="3"/>
      <c r="AJ2275" s="3"/>
      <c r="AK2275" s="3"/>
      <c r="AL2275" s="3"/>
      <c r="AM2275" s="3"/>
      <c r="AN2275" s="5" t="s">
        <v>51</v>
      </c>
      <c r="AO2275" s="1"/>
      <c r="AP2275" s="1"/>
      <c r="AQ2275" s="1"/>
    </row>
    <row r="2276" spans="1:43">
      <c r="A2276" s="1" t="s">
        <v>6056</v>
      </c>
      <c r="B2276" s="1" t="s">
        <v>6057</v>
      </c>
      <c r="C2276" s="3">
        <v>3.01095890410959</v>
      </c>
      <c r="D2276" s="4">
        <v>43138</v>
      </c>
      <c r="E2276" s="3">
        <v>3.3252370342</v>
      </c>
      <c r="F2276" s="5" t="s">
        <v>6058</v>
      </c>
      <c r="G2276" s="5">
        <v>1100</v>
      </c>
      <c r="H2276" s="5" t="s">
        <v>93</v>
      </c>
      <c r="I2276" s="3">
        <v>4.59616242748773</v>
      </c>
      <c r="J2276" s="3">
        <v>54.6</v>
      </c>
      <c r="K2276" s="3">
        <v>1.59647475258253</v>
      </c>
      <c r="L2276" s="3">
        <v>50.9910802775025</v>
      </c>
      <c r="M2276" s="3">
        <v>2.41771045732596</v>
      </c>
      <c r="N2276" s="3">
        <v>49.2015968063872</v>
      </c>
      <c r="O2276" s="3">
        <v>7.58873929008569</v>
      </c>
      <c r="P2276" s="3">
        <v>57.645875251509</v>
      </c>
      <c r="Q2276" s="3">
        <v>11.6722248689852</v>
      </c>
      <c r="R2276" s="3">
        <v>54.1279669762642</v>
      </c>
      <c r="S2276" s="3">
        <v>39.7317436661699</v>
      </c>
      <c r="T2276" s="3">
        <v>52.779248279513</v>
      </c>
      <c r="U2276" s="3">
        <v>55.816530024374</v>
      </c>
      <c r="V2276" s="3">
        <v>62.8460686600221</v>
      </c>
      <c r="W2276" s="3">
        <v>40.6259374062594</v>
      </c>
      <c r="X2276" s="3">
        <v>68.3520599250936</v>
      </c>
      <c r="Y2276" s="3"/>
      <c r="Z2276" s="3"/>
      <c r="AA2276" s="3">
        <v>0.364461612511518</v>
      </c>
      <c r="AB2276" s="3">
        <v>0.214436177541914</v>
      </c>
      <c r="AC2276" s="3">
        <v>-13.0085334391744</v>
      </c>
      <c r="AD2276" s="3">
        <v>0.923405956160764</v>
      </c>
      <c r="AE2276" s="5">
        <v>3</v>
      </c>
      <c r="AF2276" s="3">
        <v>0.938471005777268</v>
      </c>
      <c r="AG2276" s="3">
        <v>33.2730865362302</v>
      </c>
      <c r="AH2276" s="3">
        <v>25.0505196618563</v>
      </c>
      <c r="AI2276" s="3"/>
      <c r="AJ2276" s="3"/>
      <c r="AK2276" s="3"/>
      <c r="AL2276" s="3"/>
      <c r="AM2276" s="3">
        <v>50</v>
      </c>
      <c r="AN2276" s="5" t="s">
        <v>56</v>
      </c>
      <c r="AO2276" s="1"/>
      <c r="AP2276" s="1"/>
      <c r="AQ2276" s="1"/>
    </row>
    <row r="2277" spans="1:43">
      <c r="A2277" s="1" t="s">
        <v>6059</v>
      </c>
      <c r="B2277" s="1" t="s">
        <v>6060</v>
      </c>
      <c r="C2277" s="3">
        <v>3.36986301369863</v>
      </c>
      <c r="D2277" s="4">
        <v>43007</v>
      </c>
      <c r="E2277" s="3">
        <v>1.2921788875</v>
      </c>
      <c r="F2277" s="5" t="s">
        <v>6061</v>
      </c>
      <c r="G2277" s="5">
        <v>751</v>
      </c>
      <c r="H2277" s="5" t="s">
        <v>93</v>
      </c>
      <c r="I2277" s="3">
        <v>-0.388928501977054</v>
      </c>
      <c r="J2277" s="3">
        <v>94.6</v>
      </c>
      <c r="K2277" s="3">
        <v>2.45349689979332</v>
      </c>
      <c r="L2277" s="3">
        <v>36.6699702675917</v>
      </c>
      <c r="M2277" s="3">
        <v>-5.43966525136915</v>
      </c>
      <c r="N2277" s="3">
        <v>97.8043912175649</v>
      </c>
      <c r="O2277" s="3">
        <v>29.3845247116275</v>
      </c>
      <c r="P2277" s="3">
        <v>4.57746478873239</v>
      </c>
      <c r="Q2277" s="3">
        <v>28.8097233864208</v>
      </c>
      <c r="R2277" s="3">
        <v>20.2270381836945</v>
      </c>
      <c r="S2277" s="3">
        <v>51.8778414706464</v>
      </c>
      <c r="T2277" s="3">
        <v>40.6034939121228</v>
      </c>
      <c r="U2277" s="3">
        <v>143.843224373215</v>
      </c>
      <c r="V2277" s="3">
        <v>22.81284606866</v>
      </c>
      <c r="W2277" s="3">
        <v>81.3215339233038</v>
      </c>
      <c r="X2277" s="3">
        <v>39.7003745318352</v>
      </c>
      <c r="Y2277" s="3"/>
      <c r="Z2277" s="3"/>
      <c r="AA2277" s="3">
        <v>0.170300174087774</v>
      </c>
      <c r="AB2277" s="3">
        <v>0.145891021884344</v>
      </c>
      <c r="AC2277" s="3">
        <v>-42.6255436931594</v>
      </c>
      <c r="AD2277" s="3">
        <v>0.513704168336535</v>
      </c>
      <c r="AE2277" s="5">
        <v>7</v>
      </c>
      <c r="AF2277" s="3">
        <v>1.66586976287581</v>
      </c>
      <c r="AG2277" s="3">
        <v>57.9561681563324</v>
      </c>
      <c r="AH2277" s="3">
        <v>58.5358846575319</v>
      </c>
      <c r="AI2277" s="3">
        <v>18.3304946201263</v>
      </c>
      <c r="AJ2277" s="3"/>
      <c r="AK2277" s="3"/>
      <c r="AL2277" s="3"/>
      <c r="AM2277" s="3"/>
      <c r="AN2277" s="5" t="s">
        <v>46</v>
      </c>
      <c r="AO2277" s="1"/>
      <c r="AP2277" s="1"/>
      <c r="AQ2277" s="1"/>
    </row>
    <row r="2278" spans="1:43">
      <c r="A2278" s="1" t="s">
        <v>6062</v>
      </c>
      <c r="B2278" s="1" t="s">
        <v>6063</v>
      </c>
      <c r="C2278" s="3">
        <v>3.18356164383562</v>
      </c>
      <c r="D2278" s="4">
        <v>43075</v>
      </c>
      <c r="E2278" s="3">
        <v>30.290749221</v>
      </c>
      <c r="F2278" s="5" t="s">
        <v>5445</v>
      </c>
      <c r="G2278" s="5">
        <v>1150</v>
      </c>
      <c r="H2278" s="5" t="s">
        <v>198</v>
      </c>
      <c r="I2278" s="3">
        <v>0.240696167376405</v>
      </c>
      <c r="J2278" s="3">
        <v>42.0634920634921</v>
      </c>
      <c r="K2278" s="3">
        <v>0.00923616883715538</v>
      </c>
      <c r="L2278" s="3">
        <v>71.2765957446808</v>
      </c>
      <c r="M2278" s="3">
        <v>0.0461979118543691</v>
      </c>
      <c r="N2278" s="3">
        <v>57.8249336870027</v>
      </c>
      <c r="O2278" s="3">
        <v>0.660035325834317</v>
      </c>
      <c r="P2278" s="3">
        <v>49.7126436781609</v>
      </c>
      <c r="Q2278" s="3">
        <v>1.28751516559295</v>
      </c>
      <c r="R2278" s="3">
        <v>38.3928571428571</v>
      </c>
      <c r="S2278" s="3">
        <v>2.16819555555555</v>
      </c>
      <c r="T2278" s="3">
        <v>52.3255813953488</v>
      </c>
      <c r="U2278" s="3">
        <v>6.58738705623986</v>
      </c>
      <c r="V2278" s="3">
        <v>26.7716535433071</v>
      </c>
      <c r="W2278" s="3">
        <v>10.7650034371899</v>
      </c>
      <c r="X2278" s="3">
        <v>45.7142857142857</v>
      </c>
      <c r="Y2278" s="3"/>
      <c r="Z2278" s="3"/>
      <c r="AA2278" s="3">
        <v>0.113387141729672</v>
      </c>
      <c r="AB2278" s="3">
        <v>0.636907421210146</v>
      </c>
      <c r="AC2278" s="3">
        <v>-0.696643445218496</v>
      </c>
      <c r="AD2278" s="3">
        <v>4.96715037752303</v>
      </c>
      <c r="AE2278" s="5">
        <v>2</v>
      </c>
      <c r="AF2278" s="3">
        <v>0.28848881669383</v>
      </c>
      <c r="AG2278" s="3">
        <v>2.45706261469039</v>
      </c>
      <c r="AH2278" s="3">
        <v>3.30552708075515</v>
      </c>
      <c r="AI2278" s="3">
        <v>3.49896530667482</v>
      </c>
      <c r="AJ2278" s="3"/>
      <c r="AK2278" s="3"/>
      <c r="AL2278" s="3"/>
      <c r="AM2278" s="3">
        <v>1000</v>
      </c>
      <c r="AN2278" s="5" t="s">
        <v>56</v>
      </c>
      <c r="AO2278" s="1"/>
      <c r="AP2278" s="1"/>
      <c r="AQ2278" s="1"/>
    </row>
    <row r="2279" spans="1:43">
      <c r="A2279" s="1" t="s">
        <v>6064</v>
      </c>
      <c r="B2279" s="1" t="s">
        <v>6065</v>
      </c>
      <c r="C2279" s="3">
        <v>3.24383561643836</v>
      </c>
      <c r="D2279" s="4">
        <v>43053</v>
      </c>
      <c r="E2279" s="3">
        <v>4.9682586975</v>
      </c>
      <c r="F2279" s="5" t="s">
        <v>3553</v>
      </c>
      <c r="G2279" s="5">
        <v>533</v>
      </c>
      <c r="H2279" s="5" t="s">
        <v>93</v>
      </c>
      <c r="I2279" s="3">
        <v>12.7983019733823</v>
      </c>
      <c r="J2279" s="3">
        <v>17.1</v>
      </c>
      <c r="K2279" s="3">
        <v>3.20701238715095</v>
      </c>
      <c r="L2279" s="3">
        <v>24.7770069375619</v>
      </c>
      <c r="M2279" s="3">
        <v>7.5009567546881</v>
      </c>
      <c r="N2279" s="3">
        <v>14.1217564870259</v>
      </c>
      <c r="O2279" s="3">
        <v>24.0802675585284</v>
      </c>
      <c r="P2279" s="3">
        <v>13.7826961770624</v>
      </c>
      <c r="Q2279" s="3">
        <v>35.5975449968968</v>
      </c>
      <c r="R2279" s="3">
        <v>9.85552115583075</v>
      </c>
      <c r="S2279" s="3">
        <v>64.3651258045641</v>
      </c>
      <c r="T2279" s="3">
        <v>27.9512969825304</v>
      </c>
      <c r="U2279" s="3">
        <v>116.338431070525</v>
      </c>
      <c r="V2279" s="3">
        <v>35.0498338870432</v>
      </c>
      <c r="W2279" s="3">
        <v>96.3943268078306</v>
      </c>
      <c r="X2279" s="3">
        <v>32.8339575530587</v>
      </c>
      <c r="Y2279" s="3"/>
      <c r="Z2279" s="3"/>
      <c r="AA2279" s="3">
        <v>0.398506460280787</v>
      </c>
      <c r="AB2279" s="3">
        <v>0.395822053159496</v>
      </c>
      <c r="AC2279" s="3">
        <v>-17.4643485055675</v>
      </c>
      <c r="AD2279" s="3">
        <v>1.44173761822137</v>
      </c>
      <c r="AE2279" s="5">
        <v>3</v>
      </c>
      <c r="AF2279" s="3">
        <v>1.86572579679927</v>
      </c>
      <c r="AG2279" s="3">
        <v>58.3377796603584</v>
      </c>
      <c r="AH2279" s="3">
        <v>48.1613085422158</v>
      </c>
      <c r="AI2279" s="3">
        <v>24.4188322438632</v>
      </c>
      <c r="AJ2279" s="3"/>
      <c r="AK2279" s="3"/>
      <c r="AL2279" s="3"/>
      <c r="AM2279" s="3">
        <v>100</v>
      </c>
      <c r="AN2279" s="5" t="s">
        <v>56</v>
      </c>
      <c r="AO2279" s="1"/>
      <c r="AP2279" s="1"/>
      <c r="AQ2279" s="1"/>
    </row>
    <row r="2280" spans="1:43">
      <c r="A2280" s="1" t="s">
        <v>6066</v>
      </c>
      <c r="B2280" s="1" t="s">
        <v>6067</v>
      </c>
      <c r="C2280" s="3">
        <v>3.50958904109589</v>
      </c>
      <c r="D2280" s="4">
        <v>42956</v>
      </c>
      <c r="E2280" s="3">
        <v>4.8408792534</v>
      </c>
      <c r="F2280" s="5" t="s">
        <v>1448</v>
      </c>
      <c r="G2280" s="5">
        <v>1282</v>
      </c>
      <c r="H2280" s="5" t="s">
        <v>93</v>
      </c>
      <c r="I2280" s="3">
        <v>11.2688960146587</v>
      </c>
      <c r="J2280" s="3">
        <v>24.7</v>
      </c>
      <c r="K2280" s="3">
        <v>2.61934938741022</v>
      </c>
      <c r="L2280" s="3">
        <v>33.994053518335</v>
      </c>
      <c r="M2280" s="3">
        <v>4.78861087144089</v>
      </c>
      <c r="N2280" s="3">
        <v>30.7385229540918</v>
      </c>
      <c r="O2280" s="3">
        <v>16.2200956937799</v>
      </c>
      <c r="P2280" s="3">
        <v>34.5070422535211</v>
      </c>
      <c r="Q2280" s="3">
        <v>19.5374015748031</v>
      </c>
      <c r="R2280" s="3">
        <v>38.2352941176471</v>
      </c>
      <c r="S2280" s="3">
        <v>60.4359313077939</v>
      </c>
      <c r="T2280" s="3">
        <v>31.3922710428798</v>
      </c>
      <c r="U2280" s="3">
        <v>145.85020242915</v>
      </c>
      <c r="V2280" s="3">
        <v>21.8161683277962</v>
      </c>
      <c r="W2280" s="3">
        <v>135.368217054264</v>
      </c>
      <c r="X2280" s="3">
        <v>15.8551810237204</v>
      </c>
      <c r="Y2280" s="3"/>
      <c r="Z2280" s="3"/>
      <c r="AA2280" s="3">
        <v>0.320903713167193</v>
      </c>
      <c r="AB2280" s="3">
        <v>0.354618651585632</v>
      </c>
      <c r="AC2280" s="3">
        <v>-21.8038528896672</v>
      </c>
      <c r="AD2280" s="3">
        <v>1.51122438583634</v>
      </c>
      <c r="AE2280" s="5">
        <v>7</v>
      </c>
      <c r="AF2280" s="3">
        <v>2.24052418662375</v>
      </c>
      <c r="AG2280" s="3">
        <v>57.9484386851377</v>
      </c>
      <c r="AH2280" s="3">
        <v>57.2313096249433</v>
      </c>
      <c r="AI2280" s="3">
        <v>28.9510423825057</v>
      </c>
      <c r="AJ2280" s="3"/>
      <c r="AK2280" s="3"/>
      <c r="AL2280" s="3"/>
      <c r="AM2280" s="3">
        <v>10</v>
      </c>
      <c r="AN2280" s="5" t="s">
        <v>56</v>
      </c>
      <c r="AO2280" s="1"/>
      <c r="AP2280" s="1"/>
      <c r="AQ2280" s="1"/>
    </row>
    <row r="2281" spans="1:43">
      <c r="A2281" s="1" t="s">
        <v>6068</v>
      </c>
      <c r="B2281" s="1" t="s">
        <v>6069</v>
      </c>
      <c r="C2281" s="3">
        <v>3.43561643835616</v>
      </c>
      <c r="D2281" s="4">
        <v>42983</v>
      </c>
      <c r="E2281" s="3">
        <v>0.590865044</v>
      </c>
      <c r="F2281" s="5" t="s">
        <v>6070</v>
      </c>
      <c r="G2281" s="5">
        <v>482</v>
      </c>
      <c r="H2281" s="5" t="s">
        <v>226</v>
      </c>
      <c r="I2281" s="3">
        <v>2.41805912596401</v>
      </c>
      <c r="J2281" s="3">
        <v>41.2517780938834</v>
      </c>
      <c r="K2281" s="3">
        <v>0.758713348612964</v>
      </c>
      <c r="L2281" s="3">
        <v>35.4497354497354</v>
      </c>
      <c r="M2281" s="3">
        <v>0.998177929176895</v>
      </c>
      <c r="N2281" s="3">
        <v>39.9153737658674</v>
      </c>
      <c r="O2281" s="3">
        <v>4.32896890343698</v>
      </c>
      <c r="P2281" s="3">
        <v>46.6981132075472</v>
      </c>
      <c r="Q2281" s="3">
        <v>6.35688662717943</v>
      </c>
      <c r="R2281" s="3">
        <v>50.3649635036496</v>
      </c>
      <c r="S2281" s="3">
        <v>12.4349589910927</v>
      </c>
      <c r="T2281" s="3">
        <v>63.2978723404255</v>
      </c>
      <c r="U2281" s="3">
        <v>29.3002028397566</v>
      </c>
      <c r="V2281" s="3">
        <v>44.0972222222222</v>
      </c>
      <c r="W2281" s="3">
        <v>27.6431718061674</v>
      </c>
      <c r="X2281" s="3">
        <v>58.1589958158996</v>
      </c>
      <c r="Y2281" s="3"/>
      <c r="Z2281" s="3"/>
      <c r="AA2281" s="3">
        <v>0.209794153398575</v>
      </c>
      <c r="AB2281" s="3">
        <v>0.241965452813972</v>
      </c>
      <c r="AC2281" s="3">
        <v>-5.52371026576341</v>
      </c>
      <c r="AD2281" s="3">
        <v>1.53151198811283</v>
      </c>
      <c r="AE2281" s="5">
        <v>2</v>
      </c>
      <c r="AF2281" s="3">
        <v>0.647981298166758</v>
      </c>
      <c r="AG2281" s="3">
        <v>13.485668546447</v>
      </c>
      <c r="AH2281" s="3">
        <v>13.5819906360628</v>
      </c>
      <c r="AI2281" s="3">
        <v>8.08416772151046</v>
      </c>
      <c r="AJ2281" s="3"/>
      <c r="AK2281" s="3"/>
      <c r="AL2281" s="3"/>
      <c r="AM2281" s="3"/>
      <c r="AN2281" s="5" t="s">
        <v>46</v>
      </c>
      <c r="AO2281" s="1"/>
      <c r="AP2281" s="1"/>
      <c r="AQ2281" s="1"/>
    </row>
    <row r="2282" spans="1:43">
      <c r="A2282" s="1" t="s">
        <v>6071</v>
      </c>
      <c r="B2282" s="1" t="s">
        <v>6072</v>
      </c>
      <c r="C2282" s="3">
        <v>3.48493150684931</v>
      </c>
      <c r="D2282" s="4">
        <v>42965</v>
      </c>
      <c r="E2282" s="3">
        <v>12.2550091978</v>
      </c>
      <c r="F2282" s="5" t="s">
        <v>6073</v>
      </c>
      <c r="G2282" s="5">
        <v>1273</v>
      </c>
      <c r="H2282" s="5" t="s">
        <v>50</v>
      </c>
      <c r="I2282" s="3">
        <v>0.315691736304551</v>
      </c>
      <c r="J2282" s="3">
        <v>16.0339437248772</v>
      </c>
      <c r="K2282" s="3">
        <v>0.0648328239325598</v>
      </c>
      <c r="L2282" s="3">
        <v>7.39265161575919</v>
      </c>
      <c r="M2282" s="3">
        <v>0.0648328239325598</v>
      </c>
      <c r="N2282" s="3">
        <v>25.3339269813001</v>
      </c>
      <c r="O2282" s="3">
        <v>0.774181512918568</v>
      </c>
      <c r="P2282" s="3">
        <v>35.2672453174966</v>
      </c>
      <c r="Q2282" s="3">
        <v>1.51273137273325</v>
      </c>
      <c r="R2282" s="3">
        <v>13.5683244809271</v>
      </c>
      <c r="S2282" s="3">
        <v>3.49650349650348</v>
      </c>
      <c r="T2282" s="3">
        <v>6.8361581920904</v>
      </c>
      <c r="U2282" s="3">
        <v>8.69607554783378</v>
      </c>
      <c r="V2282" s="3">
        <v>13.0804953560372</v>
      </c>
      <c r="W2282" s="3">
        <v>16.5373784684205</v>
      </c>
      <c r="X2282" s="3">
        <v>18.0151024811219</v>
      </c>
      <c r="Y2282" s="3"/>
      <c r="Z2282" s="3"/>
      <c r="AA2282" s="3">
        <v>0.206292044866457</v>
      </c>
      <c r="AB2282" s="3">
        <v>0.91850155026677</v>
      </c>
      <c r="AC2282" s="3">
        <v>-1.02717340554673</v>
      </c>
      <c r="AD2282" s="3">
        <v>5.08577366997549</v>
      </c>
      <c r="AE2282" s="5">
        <v>3</v>
      </c>
      <c r="AF2282" s="3">
        <v>0.431279106758367</v>
      </c>
      <c r="AG2282" s="3">
        <v>4.04039033299655</v>
      </c>
      <c r="AH2282" s="3">
        <v>4.52700011327081</v>
      </c>
      <c r="AI2282" s="3">
        <v>5.42418472635948</v>
      </c>
      <c r="AJ2282" s="3"/>
      <c r="AK2282" s="3"/>
      <c r="AL2282" s="3"/>
      <c r="AM2282" s="3"/>
      <c r="AN2282" s="5" t="s">
        <v>51</v>
      </c>
      <c r="AO2282" s="1"/>
      <c r="AP2282" s="1"/>
      <c r="AQ2282" s="1"/>
    </row>
    <row r="2283" spans="1:43">
      <c r="A2283" s="1" t="s">
        <v>6074</v>
      </c>
      <c r="B2283" s="1" t="s">
        <v>6075</v>
      </c>
      <c r="C2283" s="3">
        <v>3.56986301369863</v>
      </c>
      <c r="D2283" s="4">
        <v>42934</v>
      </c>
      <c r="E2283" s="3">
        <v>3.1366960164</v>
      </c>
      <c r="F2283" s="5" t="s">
        <v>6076</v>
      </c>
      <c r="G2283" s="5">
        <v>1304</v>
      </c>
      <c r="H2283" s="5" t="s">
        <v>191</v>
      </c>
      <c r="I2283" s="3">
        <v>9.40989627276788</v>
      </c>
      <c r="J2283" s="3">
        <v>55.877034358047</v>
      </c>
      <c r="K2283" s="3">
        <v>2.44911237103819</v>
      </c>
      <c r="L2283" s="3">
        <v>53.0821917808219</v>
      </c>
      <c r="M2283" s="3">
        <v>9.198533782445</v>
      </c>
      <c r="N2283" s="3">
        <v>18.1981981981982</v>
      </c>
      <c r="O2283" s="3">
        <v>17.2481650888203</v>
      </c>
      <c r="P2283" s="3">
        <v>54.4761904761905</v>
      </c>
      <c r="Q2283" s="3">
        <v>6.80717054263565</v>
      </c>
      <c r="R2283" s="3">
        <v>85.3249475890985</v>
      </c>
      <c r="S2283" s="3">
        <v>84.0303865097253</v>
      </c>
      <c r="T2283" s="3">
        <v>29.1666666666667</v>
      </c>
      <c r="U2283" s="3">
        <v>163.192454632283</v>
      </c>
      <c r="V2283" s="3">
        <v>41.6422287390029</v>
      </c>
      <c r="W2283" s="3">
        <v>145.162366548043</v>
      </c>
      <c r="X2283" s="3">
        <v>36.3957597173145</v>
      </c>
      <c r="Y2283" s="3"/>
      <c r="Z2283" s="3"/>
      <c r="AA2283" s="3">
        <v>0.279115941645338</v>
      </c>
      <c r="AB2283" s="3">
        <v>0.260030838500233</v>
      </c>
      <c r="AC2283" s="3">
        <v>-35.7272727272727</v>
      </c>
      <c r="AD2283" s="3">
        <v>0.973102126576398</v>
      </c>
      <c r="AE2283" s="5">
        <v>5</v>
      </c>
      <c r="AF2283" s="3">
        <v>2.49039940782749</v>
      </c>
      <c r="AG2283" s="3">
        <v>92.1922801201983</v>
      </c>
      <c r="AH2283" s="3">
        <v>66.4941448150448</v>
      </c>
      <c r="AI2283" s="3">
        <v>32.2023911445438</v>
      </c>
      <c r="AJ2283" s="3"/>
      <c r="AK2283" s="3"/>
      <c r="AL2283" s="3"/>
      <c r="AM2283" s="3"/>
      <c r="AN2283" s="5" t="s">
        <v>46</v>
      </c>
      <c r="AO2283" s="1"/>
      <c r="AP2283" s="1"/>
      <c r="AQ2283" s="1"/>
    </row>
    <row r="2284" spans="1:43">
      <c r="A2284" s="1" t="s">
        <v>6077</v>
      </c>
      <c r="B2284" s="1" t="s">
        <v>6078</v>
      </c>
      <c r="C2284" s="3">
        <v>3.67945205479452</v>
      </c>
      <c r="D2284" s="4">
        <v>42894</v>
      </c>
      <c r="E2284" s="3">
        <v>0.602966181</v>
      </c>
      <c r="F2284" s="5" t="s">
        <v>2644</v>
      </c>
      <c r="G2284" s="5">
        <v>1344</v>
      </c>
      <c r="H2284" s="5" t="s">
        <v>64</v>
      </c>
      <c r="I2284" s="3">
        <v>0.225862959918997</v>
      </c>
      <c r="J2284" s="3">
        <v>90.0874635568513</v>
      </c>
      <c r="K2284" s="3">
        <v>0.03069564061154</v>
      </c>
      <c r="L2284" s="3">
        <v>93.8775510204082</v>
      </c>
      <c r="M2284" s="3">
        <v>0.167581942678781</v>
      </c>
      <c r="N2284" s="3">
        <v>90.0874635568513</v>
      </c>
      <c r="O2284" s="3">
        <v>0.490839109806656</v>
      </c>
      <c r="P2284" s="3">
        <v>93.5672514619883</v>
      </c>
      <c r="Q2284" s="3">
        <v>0.928035708719311</v>
      </c>
      <c r="R2284" s="3">
        <v>93.6390532544379</v>
      </c>
      <c r="S2284" s="3">
        <v>1.42011315912073</v>
      </c>
      <c r="T2284" s="3">
        <v>96.8515742128936</v>
      </c>
      <c r="U2284" s="3">
        <v>3.37395061599775</v>
      </c>
      <c r="V2284" s="3">
        <v>97.5308641975309</v>
      </c>
      <c r="W2284" s="3">
        <v>6.35941638813484</v>
      </c>
      <c r="X2284" s="3">
        <v>96.7592592592593</v>
      </c>
      <c r="Y2284" s="3"/>
      <c r="Z2284" s="3"/>
      <c r="AA2284" s="3">
        <v>-1.07575645032159</v>
      </c>
      <c r="AB2284" s="3">
        <v>-0.0447955003875924</v>
      </c>
      <c r="AC2284" s="3">
        <v>0</v>
      </c>
      <c r="AD2284" s="3"/>
      <c r="AE2284" s="5"/>
      <c r="AF2284" s="3">
        <v>0.169365844900505</v>
      </c>
      <c r="AG2284" s="3">
        <v>1.02592973662898</v>
      </c>
      <c r="AH2284" s="3">
        <v>1.18387268389057</v>
      </c>
      <c r="AI2284" s="3">
        <v>1.54173659917078</v>
      </c>
      <c r="AJ2284" s="3"/>
      <c r="AK2284" s="3"/>
      <c r="AL2284" s="3"/>
      <c r="AM2284" s="3">
        <v>500</v>
      </c>
      <c r="AN2284" s="5" t="s">
        <v>56</v>
      </c>
      <c r="AO2284" s="1"/>
      <c r="AP2284" s="1"/>
      <c r="AQ2284" s="1"/>
    </row>
    <row r="2285" spans="1:43">
      <c r="A2285" s="1" t="s">
        <v>6079</v>
      </c>
      <c r="B2285" s="1" t="s">
        <v>6080</v>
      </c>
      <c r="C2285" s="3">
        <v>3.24383561643836</v>
      </c>
      <c r="D2285" s="4">
        <v>43053</v>
      </c>
      <c r="E2285" s="3">
        <v>2.6881563792</v>
      </c>
      <c r="F2285" s="5" t="s">
        <v>6081</v>
      </c>
      <c r="G2285" s="5">
        <v>1185</v>
      </c>
      <c r="H2285" s="5" t="s">
        <v>93</v>
      </c>
      <c r="I2285" s="3">
        <v>-9.44779982743745</v>
      </c>
      <c r="J2285" s="3">
        <v>99.8</v>
      </c>
      <c r="K2285" s="3">
        <v>-0.415134622227488</v>
      </c>
      <c r="L2285" s="3">
        <v>97.0763131813677</v>
      </c>
      <c r="M2285" s="3">
        <v>-5.63111161065528</v>
      </c>
      <c r="N2285" s="3">
        <v>97.9540918163673</v>
      </c>
      <c r="O2285" s="3">
        <v>-8.24545106824764</v>
      </c>
      <c r="P2285" s="3">
        <v>99.6478873239437</v>
      </c>
      <c r="Q2285" s="3">
        <v>-1.14793665744393</v>
      </c>
      <c r="R2285" s="3">
        <v>95.6140350877193</v>
      </c>
      <c r="S2285" s="3">
        <v>42.4016282225237</v>
      </c>
      <c r="T2285" s="3">
        <v>49.2853361566967</v>
      </c>
      <c r="U2285" s="3">
        <v>53.9702915826151</v>
      </c>
      <c r="V2285" s="3">
        <v>64.1196013289037</v>
      </c>
      <c r="W2285" s="3">
        <v>65.6996250246694</v>
      </c>
      <c r="X2285" s="3">
        <v>47.565543071161</v>
      </c>
      <c r="Y2285" s="3"/>
      <c r="Z2285" s="3"/>
      <c r="AA2285" s="3">
        <v>0.267385022382623</v>
      </c>
      <c r="AB2285" s="3">
        <v>0.30463440917196</v>
      </c>
      <c r="AC2285" s="3">
        <v>-14.4255418317409</v>
      </c>
      <c r="AD2285" s="3">
        <v>1.26837822635969</v>
      </c>
      <c r="AE2285" s="5">
        <v>2</v>
      </c>
      <c r="AF2285" s="3">
        <v>1.53673297012146</v>
      </c>
      <c r="AG2285" s="3">
        <v>31.8913541632869</v>
      </c>
      <c r="AH2285" s="3">
        <v>24.1536836520729</v>
      </c>
      <c r="AI2285" s="3">
        <v>18.230289064636</v>
      </c>
      <c r="AJ2285" s="3"/>
      <c r="AK2285" s="3"/>
      <c r="AL2285" s="3"/>
      <c r="AM2285" s="3"/>
      <c r="AN2285" s="5" t="s">
        <v>46</v>
      </c>
      <c r="AO2285" s="1"/>
      <c r="AP2285" s="1"/>
      <c r="AQ2285" s="1"/>
    </row>
    <row r="2286" spans="1:43">
      <c r="A2286" s="1" t="s">
        <v>6082</v>
      </c>
      <c r="B2286" s="1" t="s">
        <v>6083</v>
      </c>
      <c r="C2286" s="3">
        <v>3.43287671232877</v>
      </c>
      <c r="D2286" s="4">
        <v>42984</v>
      </c>
      <c r="E2286" s="3">
        <v>7.5725373966</v>
      </c>
      <c r="F2286" s="5" t="s">
        <v>6084</v>
      </c>
      <c r="G2286" s="5">
        <v>50</v>
      </c>
      <c r="H2286" s="5" t="s">
        <v>191</v>
      </c>
      <c r="I2286" s="3">
        <v>12.3872350022553</v>
      </c>
      <c r="J2286" s="3">
        <v>33.0922242314647</v>
      </c>
      <c r="K2286" s="3">
        <v>3.53729482651153</v>
      </c>
      <c r="L2286" s="3">
        <v>27.7397260273973</v>
      </c>
      <c r="M2286" s="3">
        <v>6.68486405480625</v>
      </c>
      <c r="N2286" s="3">
        <v>37.6576576576577</v>
      </c>
      <c r="O2286" s="3">
        <v>20.3465555756807</v>
      </c>
      <c r="P2286" s="3">
        <v>41.9047619047619</v>
      </c>
      <c r="Q2286" s="3">
        <v>26.9375278609183</v>
      </c>
      <c r="R2286" s="3">
        <v>36.0587002096436</v>
      </c>
      <c r="S2286" s="3">
        <v>72.0884054217387</v>
      </c>
      <c r="T2286" s="3">
        <v>42.156862745098</v>
      </c>
      <c r="U2286" s="3">
        <v>136.397058823529</v>
      </c>
      <c r="V2286" s="3">
        <v>56.891495601173</v>
      </c>
      <c r="W2286" s="3">
        <v>113.98819108964</v>
      </c>
      <c r="X2286" s="3">
        <v>51.9434628975265</v>
      </c>
      <c r="Y2286" s="3"/>
      <c r="Z2286" s="3"/>
      <c r="AA2286" s="3">
        <v>0.315199620081234</v>
      </c>
      <c r="AB2286" s="3">
        <v>0.263462731675594</v>
      </c>
      <c r="AC2286" s="3">
        <v>-23.008936462732</v>
      </c>
      <c r="AD2286" s="3">
        <v>1.25185887052157</v>
      </c>
      <c r="AE2286" s="5">
        <v>2</v>
      </c>
      <c r="AF2286" s="3">
        <v>1.96742977723719</v>
      </c>
      <c r="AG2286" s="3">
        <v>61.9416973545407</v>
      </c>
      <c r="AH2286" s="3">
        <v>56.3405094607871</v>
      </c>
      <c r="AI2286" s="3">
        <v>26.9435672793535</v>
      </c>
      <c r="AJ2286" s="3"/>
      <c r="AK2286" s="3"/>
      <c r="AL2286" s="3"/>
      <c r="AM2286" s="3"/>
      <c r="AN2286" s="5" t="s">
        <v>46</v>
      </c>
      <c r="AO2286" s="1"/>
      <c r="AP2286" s="1"/>
      <c r="AQ2286" s="1"/>
    </row>
    <row r="2287" spans="1:43">
      <c r="A2287" s="1" t="s">
        <v>6085</v>
      </c>
      <c r="B2287" s="1" t="s">
        <v>6086</v>
      </c>
      <c r="C2287" s="3">
        <v>3</v>
      </c>
      <c r="D2287" s="4">
        <v>43142</v>
      </c>
      <c r="E2287" s="3">
        <v>4.4605850635</v>
      </c>
      <c r="F2287" s="5" t="s">
        <v>2862</v>
      </c>
      <c r="G2287" s="5">
        <v>246</v>
      </c>
      <c r="H2287" s="5" t="s">
        <v>226</v>
      </c>
      <c r="I2287" s="3">
        <v>8.46592614830381</v>
      </c>
      <c r="J2287" s="3">
        <v>0.85348506401138</v>
      </c>
      <c r="K2287" s="3">
        <v>2.32953338525809</v>
      </c>
      <c r="L2287" s="3">
        <v>2.91005291005291</v>
      </c>
      <c r="M2287" s="3">
        <v>5.14368861404147</v>
      </c>
      <c r="N2287" s="3">
        <v>0.705218617771509</v>
      </c>
      <c r="O2287" s="3">
        <v>14.5234738959001</v>
      </c>
      <c r="P2287" s="3">
        <v>1.57232704402516</v>
      </c>
      <c r="Q2287" s="3">
        <v>20.3678169086648</v>
      </c>
      <c r="R2287" s="3">
        <v>1.45985401459854</v>
      </c>
      <c r="S2287" s="3">
        <v>38.7971266364257</v>
      </c>
      <c r="T2287" s="3">
        <v>2.3936170212766</v>
      </c>
      <c r="U2287" s="3">
        <v>52.9813083497634</v>
      </c>
      <c r="V2287" s="3">
        <v>8.33333333333333</v>
      </c>
      <c r="W2287" s="3">
        <v>55.18423919</v>
      </c>
      <c r="X2287" s="3">
        <v>5.43933054393306</v>
      </c>
      <c r="Y2287" s="3"/>
      <c r="Z2287" s="3"/>
      <c r="AA2287" s="3">
        <v>0.429131088147657</v>
      </c>
      <c r="AB2287" s="3">
        <v>0.476148489822305</v>
      </c>
      <c r="AC2287" s="3">
        <v>-6.54976303317535</v>
      </c>
      <c r="AD2287" s="3"/>
      <c r="AE2287" s="5">
        <v>1</v>
      </c>
      <c r="AF2287" s="3">
        <v>1.15704348433741</v>
      </c>
      <c r="AG2287" s="3">
        <v>34.2117928816515</v>
      </c>
      <c r="AH2287" s="3">
        <v>22.5997297900873</v>
      </c>
      <c r="AI2287" s="3"/>
      <c r="AJ2287" s="3"/>
      <c r="AK2287" s="3"/>
      <c r="AL2287" s="3"/>
      <c r="AM2287" s="3"/>
      <c r="AN2287" s="5" t="s">
        <v>46</v>
      </c>
      <c r="AO2287" s="1"/>
      <c r="AP2287" s="1"/>
      <c r="AQ2287" s="1"/>
    </row>
    <row r="2288" spans="1:43">
      <c r="A2288" s="1" t="s">
        <v>6087</v>
      </c>
      <c r="B2288" s="1" t="s">
        <v>6088</v>
      </c>
      <c r="C2288" s="3">
        <v>3.47123287671233</v>
      </c>
      <c r="D2288" s="4">
        <v>42970</v>
      </c>
      <c r="E2288" s="3">
        <v>4.9844822268</v>
      </c>
      <c r="F2288" s="5" t="s">
        <v>2476</v>
      </c>
      <c r="G2288" s="5">
        <v>206</v>
      </c>
      <c r="H2288" s="5" t="s">
        <v>50</v>
      </c>
      <c r="I2288" s="3">
        <v>0.367511944138191</v>
      </c>
      <c r="J2288" s="3">
        <v>9.95980348369808</v>
      </c>
      <c r="K2288" s="3">
        <v>0.0274700119036709</v>
      </c>
      <c r="L2288" s="3">
        <v>29.9690128375387</v>
      </c>
      <c r="M2288" s="3">
        <v>0.0732869182851027</v>
      </c>
      <c r="N2288" s="3">
        <v>24.3098842386465</v>
      </c>
      <c r="O2288" s="3">
        <v>0.54431435724642</v>
      </c>
      <c r="P2288" s="3">
        <v>64.9611694837825</v>
      </c>
      <c r="Q2288" s="3">
        <v>1.2384162639728</v>
      </c>
      <c r="R2288" s="3">
        <v>34.6209560598745</v>
      </c>
      <c r="S2288" s="3">
        <v>2.08915955789289</v>
      </c>
      <c r="T2288" s="3">
        <v>40.4519774011299</v>
      </c>
      <c r="U2288" s="3">
        <v>6.21331583038483</v>
      </c>
      <c r="V2288" s="3">
        <v>49.7678018575851</v>
      </c>
      <c r="W2288" s="3">
        <v>14.380361523716</v>
      </c>
      <c r="X2288" s="3">
        <v>39.4822006472492</v>
      </c>
      <c r="Y2288" s="3"/>
      <c r="Z2288" s="3"/>
      <c r="AA2288" s="3">
        <v>0.0419255149772126</v>
      </c>
      <c r="AB2288" s="3">
        <v>0.374027982650657</v>
      </c>
      <c r="AC2288" s="3">
        <v>-2.9613161405069</v>
      </c>
      <c r="AD2288" s="3">
        <v>1.54387662713951</v>
      </c>
      <c r="AE2288" s="5">
        <v>4</v>
      </c>
      <c r="AF2288" s="3">
        <v>0.374529665655708</v>
      </c>
      <c r="AG2288" s="3">
        <v>2.90962876025991</v>
      </c>
      <c r="AH2288" s="3">
        <v>3.24561537229679</v>
      </c>
      <c r="AI2288" s="3">
        <v>4.66465398937523</v>
      </c>
      <c r="AJ2288" s="3"/>
      <c r="AK2288" s="3"/>
      <c r="AL2288" s="3"/>
      <c r="AM2288" s="3">
        <v>1</v>
      </c>
      <c r="AN2288" s="5" t="s">
        <v>56</v>
      </c>
      <c r="AO2288" s="1"/>
      <c r="AP2288" s="1"/>
      <c r="AQ2288" s="1"/>
    </row>
    <row r="2289" spans="1:43">
      <c r="A2289" s="1" t="s">
        <v>6089</v>
      </c>
      <c r="B2289" s="1" t="s">
        <v>6090</v>
      </c>
      <c r="C2289" s="3">
        <v>3.03561643835616</v>
      </c>
      <c r="D2289" s="4">
        <v>43129</v>
      </c>
      <c r="E2289" s="3">
        <v>4.0598492031</v>
      </c>
      <c r="F2289" s="5" t="s">
        <v>6091</v>
      </c>
      <c r="G2289" s="5">
        <v>336</v>
      </c>
      <c r="H2289" s="5" t="s">
        <v>93</v>
      </c>
      <c r="I2289" s="3">
        <v>8.8395979020979</v>
      </c>
      <c r="J2289" s="3">
        <v>35.15</v>
      </c>
      <c r="K2289" s="3">
        <v>2.27424405770317</v>
      </c>
      <c r="L2289" s="3">
        <v>39.5441030723489</v>
      </c>
      <c r="M2289" s="3">
        <v>3.77122616939265</v>
      </c>
      <c r="N2289" s="3">
        <v>36.9261477045908</v>
      </c>
      <c r="O2289" s="3">
        <v>17.8677079635546</v>
      </c>
      <c r="P2289" s="3">
        <v>30.1307847082495</v>
      </c>
      <c r="Q2289" s="3">
        <v>28.0416479208175</v>
      </c>
      <c r="R2289" s="3">
        <v>22.18782249742</v>
      </c>
      <c r="S2289" s="3">
        <v>71.6821785591175</v>
      </c>
      <c r="T2289" s="3">
        <v>20.5929062996294</v>
      </c>
      <c r="U2289" s="3">
        <v>158.828114849941</v>
      </c>
      <c r="V2289" s="3">
        <v>16.8881506090808</v>
      </c>
      <c r="W2289" s="3">
        <v>101.252651783008</v>
      </c>
      <c r="X2289" s="3">
        <v>30.1498127340824</v>
      </c>
      <c r="Y2289" s="3"/>
      <c r="Z2289" s="3"/>
      <c r="AA2289" s="3">
        <v>0.370284027103911</v>
      </c>
      <c r="AB2289" s="3">
        <v>0.262862411593402</v>
      </c>
      <c r="AC2289" s="3">
        <v>-28.4231339594661</v>
      </c>
      <c r="AD2289" s="3">
        <v>0.921817673538515</v>
      </c>
      <c r="AE2289" s="5">
        <v>6</v>
      </c>
      <c r="AF2289" s="3">
        <v>2.05740243593498</v>
      </c>
      <c r="AG2289" s="3">
        <v>75.4938371617287</v>
      </c>
      <c r="AH2289" s="3">
        <v>62.937154542191</v>
      </c>
      <c r="AI2289" s="3"/>
      <c r="AJ2289" s="3"/>
      <c r="AK2289" s="3"/>
      <c r="AL2289" s="3"/>
      <c r="AM2289" s="3"/>
      <c r="AN2289" s="5" t="s">
        <v>46</v>
      </c>
      <c r="AO2289" s="1"/>
      <c r="AP2289" s="1"/>
      <c r="AQ2289" s="1"/>
    </row>
    <row r="2290" spans="1:43">
      <c r="A2290" s="1" t="s">
        <v>6092</v>
      </c>
      <c r="B2290" s="1" t="s">
        <v>6093</v>
      </c>
      <c r="C2290" s="3">
        <v>3.64383561643836</v>
      </c>
      <c r="D2290" s="4">
        <v>42907</v>
      </c>
      <c r="E2290" s="3">
        <v>5.2237325586</v>
      </c>
      <c r="F2290" s="5" t="s">
        <v>6094</v>
      </c>
      <c r="G2290" s="5">
        <v>513</v>
      </c>
      <c r="H2290" s="5" t="s">
        <v>93</v>
      </c>
      <c r="I2290" s="3">
        <v>1.13716502115655</v>
      </c>
      <c r="J2290" s="3">
        <v>87.8</v>
      </c>
      <c r="K2290" s="3">
        <v>1.03918978423602</v>
      </c>
      <c r="L2290" s="3">
        <v>67.6907829534192</v>
      </c>
      <c r="M2290" s="3">
        <v>-0.2954723211958</v>
      </c>
      <c r="N2290" s="3">
        <v>87.624750499002</v>
      </c>
      <c r="O2290" s="3">
        <v>2.32786300392437</v>
      </c>
      <c r="P2290" s="3">
        <v>88.933601609658</v>
      </c>
      <c r="Q2290" s="3">
        <v>6.00572854106994</v>
      </c>
      <c r="R2290" s="3">
        <v>81.5273477812178</v>
      </c>
      <c r="S2290" s="3">
        <v>17.2748645609731</v>
      </c>
      <c r="T2290" s="3">
        <v>82.3186871360508</v>
      </c>
      <c r="U2290" s="3">
        <v>37.0237668697002</v>
      </c>
      <c r="V2290" s="3">
        <v>75.8028792912514</v>
      </c>
      <c r="W2290" s="3">
        <v>23.0876515395344</v>
      </c>
      <c r="X2290" s="3">
        <v>90.8863920099875</v>
      </c>
      <c r="Y2290" s="3"/>
      <c r="Z2290" s="3"/>
      <c r="AA2290" s="3">
        <v>0.284759445138125</v>
      </c>
      <c r="AB2290" s="3">
        <v>0.0806100025074024</v>
      </c>
      <c r="AC2290" s="3">
        <v>-35.4486178712462</v>
      </c>
      <c r="AD2290" s="3">
        <v>0.20187087734616</v>
      </c>
      <c r="AE2290" s="5">
        <v>3</v>
      </c>
      <c r="AF2290" s="3">
        <v>0.3848360848894</v>
      </c>
      <c r="AG2290" s="3">
        <v>15.2051067174014</v>
      </c>
      <c r="AH2290" s="3">
        <v>21.0843095386769</v>
      </c>
      <c r="AI2290" s="3">
        <v>3.20399651011236</v>
      </c>
      <c r="AJ2290" s="3"/>
      <c r="AK2290" s="3"/>
      <c r="AL2290" s="3"/>
      <c r="AM2290" s="3">
        <v>50</v>
      </c>
      <c r="AN2290" s="5" t="s">
        <v>56</v>
      </c>
      <c r="AO2290" s="1"/>
      <c r="AP2290" s="1"/>
      <c r="AQ2290" s="1"/>
    </row>
    <row r="2291" spans="1:43">
      <c r="A2291" s="1" t="s">
        <v>6095</v>
      </c>
      <c r="B2291" s="1" t="s">
        <v>6096</v>
      </c>
      <c r="C2291" s="3">
        <v>1.54794520547945</v>
      </c>
      <c r="D2291" s="4">
        <v>43672</v>
      </c>
      <c r="E2291" s="3">
        <v>0.1873626074</v>
      </c>
      <c r="F2291" s="5" t="s">
        <v>3340</v>
      </c>
      <c r="G2291" s="5">
        <v>531</v>
      </c>
      <c r="H2291" s="5" t="s">
        <v>93</v>
      </c>
      <c r="I2291" s="3">
        <v>7.50678323786553</v>
      </c>
      <c r="J2291" s="3">
        <v>41.55</v>
      </c>
      <c r="K2291" s="3">
        <v>4.31475793476671</v>
      </c>
      <c r="L2291" s="3">
        <v>9.26660059464817</v>
      </c>
      <c r="M2291" s="3">
        <v>2.42711474938962</v>
      </c>
      <c r="N2291" s="3">
        <v>49.0518962075848</v>
      </c>
      <c r="O2291" s="3">
        <v>9.99383096853794</v>
      </c>
      <c r="P2291" s="3">
        <v>50.2012072434608</v>
      </c>
      <c r="Q2291" s="3">
        <v>15.1529829660128</v>
      </c>
      <c r="R2291" s="3">
        <v>47.0588235294118</v>
      </c>
      <c r="S2291" s="3">
        <v>40.7955779291284</v>
      </c>
      <c r="T2291" s="3">
        <v>51.0852302805717</v>
      </c>
      <c r="U2291" s="3"/>
      <c r="V2291" s="3"/>
      <c r="W2291" s="3"/>
      <c r="X2291" s="3"/>
      <c r="Y2291" s="3"/>
      <c r="Z2291" s="3"/>
      <c r="AA2291" s="3">
        <v>0.239069472672321</v>
      </c>
      <c r="AB2291" s="3">
        <v>0.335227388920107</v>
      </c>
      <c r="AC2291" s="3">
        <v>-10.2399395427924</v>
      </c>
      <c r="AD2291" s="3"/>
      <c r="AE2291" s="5">
        <v>3</v>
      </c>
      <c r="AF2291" s="3">
        <v>1.73204667092288</v>
      </c>
      <c r="AG2291" s="3">
        <v>33.001877119141</v>
      </c>
      <c r="AH2291" s="3"/>
      <c r="AI2291" s="3"/>
      <c r="AJ2291" s="3"/>
      <c r="AK2291" s="3"/>
      <c r="AL2291" s="3"/>
      <c r="AM2291" s="3"/>
      <c r="AN2291" s="5" t="s">
        <v>46</v>
      </c>
      <c r="AO2291" s="1"/>
      <c r="AP2291" s="1"/>
      <c r="AQ2291" s="1"/>
    </row>
    <row r="2292" spans="1:43">
      <c r="A2292" s="1" t="s">
        <v>6097</v>
      </c>
      <c r="B2292" s="1" t="s">
        <v>6098</v>
      </c>
      <c r="C2292" s="3">
        <v>3.00547945205479</v>
      </c>
      <c r="D2292" s="4">
        <v>43140</v>
      </c>
      <c r="E2292" s="3">
        <v>0.0657975761</v>
      </c>
      <c r="F2292" s="5" t="s">
        <v>6099</v>
      </c>
      <c r="G2292" s="5">
        <v>1098</v>
      </c>
      <c r="H2292" s="5" t="s">
        <v>93</v>
      </c>
      <c r="I2292" s="3">
        <v>6.25971143174251</v>
      </c>
      <c r="J2292" s="3">
        <v>47.55</v>
      </c>
      <c r="K2292" s="3">
        <v>2.2790399544192</v>
      </c>
      <c r="L2292" s="3">
        <v>39.2963330029732</v>
      </c>
      <c r="M2292" s="3">
        <v>1.47682306387789</v>
      </c>
      <c r="N2292" s="3">
        <v>63.9221556886228</v>
      </c>
      <c r="O2292" s="3">
        <v>7.33183856502241</v>
      </c>
      <c r="P2292" s="3">
        <v>59.0040241448692</v>
      </c>
      <c r="Q2292" s="3">
        <v>12.0377594008426</v>
      </c>
      <c r="R2292" s="3">
        <v>53.3539731682147</v>
      </c>
      <c r="S2292" s="3">
        <v>35.0352609308886</v>
      </c>
      <c r="T2292" s="3">
        <v>57.4907358390683</v>
      </c>
      <c r="U2292" s="3">
        <v>48.9421281891724</v>
      </c>
      <c r="V2292" s="3">
        <v>67.109634551495</v>
      </c>
      <c r="W2292" s="3">
        <v>43.5956404359564</v>
      </c>
      <c r="X2292" s="3">
        <v>65.5430711610487</v>
      </c>
      <c r="Y2292" s="3"/>
      <c r="Z2292" s="3"/>
      <c r="AA2292" s="3">
        <v>0.193603994546953</v>
      </c>
      <c r="AB2292" s="3">
        <v>0.165386017089439</v>
      </c>
      <c r="AC2292" s="3">
        <v>-13.8139271560672</v>
      </c>
      <c r="AD2292" s="3">
        <v>0.92614648991691</v>
      </c>
      <c r="AE2292" s="5">
        <v>5</v>
      </c>
      <c r="AF2292" s="3">
        <v>0.991903020218176</v>
      </c>
      <c r="AG2292" s="3">
        <v>27.7171943101202</v>
      </c>
      <c r="AH2292" s="3">
        <v>22.9224158974571</v>
      </c>
      <c r="AI2292" s="3"/>
      <c r="AJ2292" s="3"/>
      <c r="AK2292" s="3"/>
      <c r="AL2292" s="3"/>
      <c r="AM2292" s="3"/>
      <c r="AN2292" s="5" t="s">
        <v>46</v>
      </c>
      <c r="AO2292" s="1"/>
      <c r="AP2292" s="1"/>
      <c r="AQ2292" s="1"/>
    </row>
    <row r="2293" spans="1:43">
      <c r="A2293" s="1" t="s">
        <v>6100</v>
      </c>
      <c r="B2293" s="1" t="s">
        <v>6101</v>
      </c>
      <c r="C2293" s="3">
        <v>3.60821917808219</v>
      </c>
      <c r="D2293" s="4">
        <v>42920</v>
      </c>
      <c r="E2293" s="3">
        <v>39.3065532149</v>
      </c>
      <c r="F2293" s="5" t="s">
        <v>3853</v>
      </c>
      <c r="G2293" s="5">
        <v>1318</v>
      </c>
      <c r="H2293" s="5" t="s">
        <v>191</v>
      </c>
      <c r="I2293" s="3">
        <v>-8.08279940857565</v>
      </c>
      <c r="J2293" s="3">
        <v>100</v>
      </c>
      <c r="K2293" s="3">
        <v>2.36004390779363</v>
      </c>
      <c r="L2293" s="3">
        <v>54.7945205479452</v>
      </c>
      <c r="M2293" s="3">
        <v>-12.5234521575985</v>
      </c>
      <c r="N2293" s="3">
        <v>100</v>
      </c>
      <c r="O2293" s="3">
        <v>17.0747018204645</v>
      </c>
      <c r="P2293" s="3">
        <v>55.4285714285714</v>
      </c>
      <c r="Q2293" s="3">
        <v>7.99073537927041</v>
      </c>
      <c r="R2293" s="3">
        <v>83.4381551362683</v>
      </c>
      <c r="S2293" s="3">
        <v>75.6120527306968</v>
      </c>
      <c r="T2293" s="3">
        <v>35.5392156862745</v>
      </c>
      <c r="U2293" s="3">
        <v>134.29648241206</v>
      </c>
      <c r="V2293" s="3">
        <v>58.9442815249267</v>
      </c>
      <c r="W2293" s="3">
        <v>119.411764705882</v>
      </c>
      <c r="X2293" s="3">
        <v>49.1166077738516</v>
      </c>
      <c r="Y2293" s="3"/>
      <c r="Z2293" s="3"/>
      <c r="AA2293" s="3">
        <v>0.2073343386069</v>
      </c>
      <c r="AB2293" s="3">
        <v>0.223883011766978</v>
      </c>
      <c r="AC2293" s="3">
        <v>-25.4491017964072</v>
      </c>
      <c r="AD2293" s="3">
        <v>1.17415093643933</v>
      </c>
      <c r="AE2293" s="5">
        <v>3</v>
      </c>
      <c r="AF2293" s="3">
        <v>2.41404773558269</v>
      </c>
      <c r="AG2293" s="3">
        <v>77.5157135004432</v>
      </c>
      <c r="AH2293" s="3">
        <v>55.7709827326232</v>
      </c>
      <c r="AI2293" s="3">
        <v>24.6406832209158</v>
      </c>
      <c r="AJ2293" s="3"/>
      <c r="AK2293" s="3"/>
      <c r="AL2293" s="3"/>
      <c r="AM2293" s="3"/>
      <c r="AN2293" s="5" t="s">
        <v>46</v>
      </c>
      <c r="AO2293" s="1"/>
      <c r="AP2293" s="1"/>
      <c r="AQ2293" s="1"/>
    </row>
    <row r="2294" spans="1:43">
      <c r="A2294" s="1" t="s">
        <v>6102</v>
      </c>
      <c r="B2294" s="1" t="s">
        <v>6103</v>
      </c>
      <c r="C2294" s="3">
        <v>3.71780821917808</v>
      </c>
      <c r="D2294" s="4">
        <v>42880</v>
      </c>
      <c r="E2294" s="3">
        <v>0.5190399627</v>
      </c>
      <c r="F2294" s="5" t="s">
        <v>6104</v>
      </c>
      <c r="G2294" s="5">
        <v>1319</v>
      </c>
      <c r="H2294" s="5" t="s">
        <v>64</v>
      </c>
      <c r="I2294" s="3">
        <v>0.273325461742279</v>
      </c>
      <c r="J2294" s="3">
        <v>44.1690962099125</v>
      </c>
      <c r="K2294" s="3">
        <v>0.0459397989458583</v>
      </c>
      <c r="L2294" s="3">
        <v>13.1195335276968</v>
      </c>
      <c r="M2294" s="3">
        <v>0.214736967668016</v>
      </c>
      <c r="N2294" s="3">
        <v>25.5102040816327</v>
      </c>
      <c r="O2294" s="3">
        <v>0.594654786112544</v>
      </c>
      <c r="P2294" s="3">
        <v>61.4035087719298</v>
      </c>
      <c r="Q2294" s="3">
        <v>1.00601094834168</v>
      </c>
      <c r="R2294" s="3">
        <v>86.5384615384615</v>
      </c>
      <c r="S2294" s="3">
        <v>1.87920439490057</v>
      </c>
      <c r="T2294" s="3">
        <v>79.160419790105</v>
      </c>
      <c r="U2294" s="3">
        <v>4.47245012202003</v>
      </c>
      <c r="V2294" s="3">
        <v>64.6604938271605</v>
      </c>
      <c r="W2294" s="3">
        <v>7.97087928915992</v>
      </c>
      <c r="X2294" s="3">
        <v>64.8148148148148</v>
      </c>
      <c r="Y2294" s="3"/>
      <c r="Z2294" s="3"/>
      <c r="AA2294" s="3">
        <v>-0.11841879759638</v>
      </c>
      <c r="AB2294" s="3">
        <v>1.56435738655057</v>
      </c>
      <c r="AC2294" s="3">
        <v>0</v>
      </c>
      <c r="AD2294" s="3"/>
      <c r="AE2294" s="5"/>
      <c r="AF2294" s="3">
        <v>0.211217727934386</v>
      </c>
      <c r="AG2294" s="3">
        <v>1.48679300342407</v>
      </c>
      <c r="AH2294" s="3">
        <v>1.65417996783657</v>
      </c>
      <c r="AI2294" s="3">
        <v>1.96174860753819</v>
      </c>
      <c r="AJ2294" s="3"/>
      <c r="AK2294" s="3"/>
      <c r="AL2294" s="3"/>
      <c r="AM2294" s="3"/>
      <c r="AN2294" s="5" t="s">
        <v>46</v>
      </c>
      <c r="AO2294" s="1"/>
      <c r="AP2294" s="1"/>
      <c r="AQ2294" s="1"/>
    </row>
    <row r="2295" spans="1:43">
      <c r="A2295" s="1" t="s">
        <v>6105</v>
      </c>
      <c r="B2295" s="1" t="s">
        <v>6106</v>
      </c>
      <c r="C2295" s="3">
        <v>3.52602739726027</v>
      </c>
      <c r="D2295" s="4">
        <v>42950</v>
      </c>
      <c r="E2295" s="3">
        <v>5.0719470865</v>
      </c>
      <c r="F2295" s="5" t="s">
        <v>3318</v>
      </c>
      <c r="G2295" s="5">
        <v>1273</v>
      </c>
      <c r="H2295" s="5" t="s">
        <v>93</v>
      </c>
      <c r="I2295" s="3">
        <v>4.34782608695652</v>
      </c>
      <c r="J2295" s="3">
        <v>56.4</v>
      </c>
      <c r="K2295" s="3">
        <v>2.36966824644549</v>
      </c>
      <c r="L2295" s="3">
        <v>37.8097125867195</v>
      </c>
      <c r="M2295" s="3">
        <v>3.41997264021888</v>
      </c>
      <c r="N2295" s="3">
        <v>39.5708582834331</v>
      </c>
      <c r="O2295" s="3">
        <v>8.69877785765636</v>
      </c>
      <c r="P2295" s="3">
        <v>54.3762575452716</v>
      </c>
      <c r="Q2295" s="3">
        <v>16.5767154973015</v>
      </c>
      <c r="R2295" s="3">
        <v>44.2724458204334</v>
      </c>
      <c r="S2295" s="3">
        <v>42.238946378175</v>
      </c>
      <c r="T2295" s="3">
        <v>49.6029645314981</v>
      </c>
      <c r="U2295" s="3">
        <v>78.3018867924528</v>
      </c>
      <c r="V2295" s="3">
        <v>50.7198228128461</v>
      </c>
      <c r="W2295" s="3">
        <v>67.2566371681416</v>
      </c>
      <c r="X2295" s="3">
        <v>46.7540574282147</v>
      </c>
      <c r="Y2295" s="3"/>
      <c r="Z2295" s="3"/>
      <c r="AA2295" s="3">
        <v>0.21022268021479</v>
      </c>
      <c r="AB2295" s="3">
        <v>0.19063648135967</v>
      </c>
      <c r="AC2295" s="3">
        <v>-18.7103594080338</v>
      </c>
      <c r="AD2295" s="3">
        <v>0.997615465288738</v>
      </c>
      <c r="AE2295" s="5">
        <v>4</v>
      </c>
      <c r="AF2295" s="3">
        <v>1.45846694774029</v>
      </c>
      <c r="AG2295" s="3">
        <v>30.1612383168811</v>
      </c>
      <c r="AH2295" s="3">
        <v>39.7016538585934</v>
      </c>
      <c r="AI2295" s="3">
        <v>19.2881309709138</v>
      </c>
      <c r="AJ2295" s="3"/>
      <c r="AK2295" s="3"/>
      <c r="AL2295" s="3"/>
      <c r="AM2295" s="3"/>
      <c r="AN2295" s="5" t="s">
        <v>46</v>
      </c>
      <c r="AO2295" s="1"/>
      <c r="AP2295" s="1"/>
      <c r="AQ2295" s="1"/>
    </row>
    <row r="2296" spans="1:43">
      <c r="A2296" s="1" t="s">
        <v>6107</v>
      </c>
      <c r="B2296" s="1" t="s">
        <v>6108</v>
      </c>
      <c r="C2296" s="3">
        <v>3.41369863013699</v>
      </c>
      <c r="D2296" s="4">
        <v>42991</v>
      </c>
      <c r="E2296" s="3">
        <v>3.5119004275</v>
      </c>
      <c r="F2296" s="5" t="s">
        <v>4187</v>
      </c>
      <c r="G2296" s="5">
        <v>1247</v>
      </c>
      <c r="H2296" s="5" t="s">
        <v>93</v>
      </c>
      <c r="I2296" s="3">
        <v>14.3617021276596</v>
      </c>
      <c r="J2296" s="3">
        <v>11.4</v>
      </c>
      <c r="K2296" s="3">
        <v>5.34051935325821</v>
      </c>
      <c r="L2296" s="3">
        <v>2.32903865213082</v>
      </c>
      <c r="M2296" s="3">
        <v>12.9201680672269</v>
      </c>
      <c r="N2296" s="3">
        <v>1.79640718562874</v>
      </c>
      <c r="O2296" s="3">
        <v>15.6535771920387</v>
      </c>
      <c r="P2296" s="3">
        <v>36.7203219315895</v>
      </c>
      <c r="Q2296" s="3">
        <v>24.6376811594203</v>
      </c>
      <c r="R2296" s="3">
        <v>28.1217750257998</v>
      </c>
      <c r="S2296" s="3">
        <v>62.5094482237339</v>
      </c>
      <c r="T2296" s="3">
        <v>29.8041291688724</v>
      </c>
      <c r="U2296" s="3">
        <v>147.695852534562</v>
      </c>
      <c r="V2296" s="3">
        <v>21.1517165005537</v>
      </c>
      <c r="W2296" s="3">
        <v>115</v>
      </c>
      <c r="X2296" s="3">
        <v>23.0961298377029</v>
      </c>
      <c r="Y2296" s="3"/>
      <c r="Z2296" s="3"/>
      <c r="AA2296" s="3">
        <v>0.295870312247939</v>
      </c>
      <c r="AB2296" s="3">
        <v>0.272959300767216</v>
      </c>
      <c r="AC2296" s="3">
        <v>-27.4296094459582</v>
      </c>
      <c r="AD2296" s="3">
        <v>1.05747994412634</v>
      </c>
      <c r="AE2296" s="5">
        <v>3</v>
      </c>
      <c r="AF2296" s="3">
        <v>1.93537153445099</v>
      </c>
      <c r="AG2296" s="3">
        <v>53.631389755593</v>
      </c>
      <c r="AH2296" s="3">
        <v>55.869496473607</v>
      </c>
      <c r="AI2296" s="3">
        <v>25.9814294172954</v>
      </c>
      <c r="AJ2296" s="3"/>
      <c r="AK2296" s="3"/>
      <c r="AL2296" s="3"/>
      <c r="AM2296" s="3"/>
      <c r="AN2296" s="5" t="s">
        <v>46</v>
      </c>
      <c r="AO2296" s="1"/>
      <c r="AP2296" s="1"/>
      <c r="AQ2296" s="1"/>
    </row>
    <row r="2297" spans="1:43">
      <c r="A2297" s="1" t="s">
        <v>6109</v>
      </c>
      <c r="B2297" s="1" t="s">
        <v>6110</v>
      </c>
      <c r="C2297" s="3">
        <v>3.52602739726027</v>
      </c>
      <c r="D2297" s="4">
        <v>42950</v>
      </c>
      <c r="E2297" s="3">
        <v>6.8620555691</v>
      </c>
      <c r="F2297" s="5" t="s">
        <v>5858</v>
      </c>
      <c r="G2297" s="5">
        <v>1098</v>
      </c>
      <c r="H2297" s="5" t="s">
        <v>50</v>
      </c>
      <c r="I2297" s="3">
        <v>0.77817449418658</v>
      </c>
      <c r="J2297" s="3">
        <v>2.09915140687807</v>
      </c>
      <c r="K2297" s="3">
        <v>0.0181719062329599</v>
      </c>
      <c r="L2297" s="3">
        <v>36.6091190792386</v>
      </c>
      <c r="M2297" s="3">
        <v>0.502145530904779</v>
      </c>
      <c r="N2297" s="3">
        <v>1.51380231522707</v>
      </c>
      <c r="O2297" s="3">
        <v>1.09933368805038</v>
      </c>
      <c r="P2297" s="3">
        <v>6.16719963453632</v>
      </c>
      <c r="Q2297" s="3">
        <v>1.49846968466539</v>
      </c>
      <c r="R2297" s="3">
        <v>14.2926122646065</v>
      </c>
      <c r="S2297" s="3">
        <v>2.55670395608302</v>
      </c>
      <c r="T2297" s="3">
        <v>21.7514124293785</v>
      </c>
      <c r="U2297" s="3">
        <v>7.77356386569342</v>
      </c>
      <c r="V2297" s="3">
        <v>19.4272445820433</v>
      </c>
      <c r="W2297" s="3">
        <v>16.9503227691089</v>
      </c>
      <c r="X2297" s="3">
        <v>15.9654800431499</v>
      </c>
      <c r="Y2297" s="3"/>
      <c r="Z2297" s="3"/>
      <c r="AA2297" s="3">
        <v>0.0907914076480966</v>
      </c>
      <c r="AB2297" s="3">
        <v>0.629284497762958</v>
      </c>
      <c r="AC2297" s="3">
        <v>-1.91150442477875</v>
      </c>
      <c r="AD2297" s="3">
        <v>2.79773548755636</v>
      </c>
      <c r="AE2297" s="5">
        <v>3</v>
      </c>
      <c r="AF2297" s="3">
        <v>0.438049221692569</v>
      </c>
      <c r="AG2297" s="3">
        <v>3.5131697860771</v>
      </c>
      <c r="AH2297" s="3">
        <v>3.99433941766902</v>
      </c>
      <c r="AI2297" s="3">
        <v>5.54867381493451</v>
      </c>
      <c r="AJ2297" s="3"/>
      <c r="AK2297" s="3"/>
      <c r="AL2297" s="3"/>
      <c r="AM2297" s="3">
        <v>500</v>
      </c>
      <c r="AN2297" s="5" t="s">
        <v>56</v>
      </c>
      <c r="AO2297" s="1"/>
      <c r="AP2297" s="1"/>
      <c r="AQ2297" s="1"/>
    </row>
    <row r="2298" spans="1:43">
      <c r="A2298" s="1" t="s">
        <v>6111</v>
      </c>
      <c r="B2298" s="1" t="s">
        <v>6112</v>
      </c>
      <c r="C2298" s="3">
        <v>3.25479452054794</v>
      </c>
      <c r="D2298" s="4">
        <v>43049</v>
      </c>
      <c r="E2298" s="3">
        <v>8.1644350422</v>
      </c>
      <c r="F2298" s="5" t="s">
        <v>1075</v>
      </c>
      <c r="G2298" s="5">
        <v>299</v>
      </c>
      <c r="H2298" s="5" t="s">
        <v>93</v>
      </c>
      <c r="I2298" s="3">
        <v>4.13302718317161</v>
      </c>
      <c r="J2298" s="3">
        <v>57.75</v>
      </c>
      <c r="K2298" s="3">
        <v>0.803040080303999</v>
      </c>
      <c r="L2298" s="3">
        <v>74.8265609514371</v>
      </c>
      <c r="M2298" s="3">
        <v>1.89157848963618</v>
      </c>
      <c r="N2298" s="3">
        <v>55.8383233532934</v>
      </c>
      <c r="O2298" s="3">
        <v>6.57216494845361</v>
      </c>
      <c r="P2298" s="3">
        <v>62.5754527162978</v>
      </c>
      <c r="Q2298" s="3">
        <v>12.7878058563979</v>
      </c>
      <c r="R2298" s="3">
        <v>51.0835913312694</v>
      </c>
      <c r="S2298" s="3">
        <v>24.6144300655912</v>
      </c>
      <c r="T2298" s="3">
        <v>68.9253573319217</v>
      </c>
      <c r="U2298" s="3">
        <v>68.8971648246035</v>
      </c>
      <c r="V2298" s="3">
        <v>55.703211517165</v>
      </c>
      <c r="W2298" s="3">
        <v>52.6327217457388</v>
      </c>
      <c r="X2298" s="3">
        <v>57.1161048689139</v>
      </c>
      <c r="Y2298" s="3"/>
      <c r="Z2298" s="3"/>
      <c r="AA2298" s="3">
        <v>0.284575873451191</v>
      </c>
      <c r="AB2298" s="3">
        <v>0.178743248935332</v>
      </c>
      <c r="AC2298" s="3">
        <v>-23.1802120141343</v>
      </c>
      <c r="AD2298" s="3">
        <v>0.651748726808149</v>
      </c>
      <c r="AE2298" s="5">
        <v>2</v>
      </c>
      <c r="AF2298" s="3">
        <v>1.1251338979551</v>
      </c>
      <c r="AG2298" s="3">
        <v>26.3407235266791</v>
      </c>
      <c r="AH2298" s="3">
        <v>33.9389186545616</v>
      </c>
      <c r="AI2298" s="3">
        <v>14.2425628574078</v>
      </c>
      <c r="AJ2298" s="3"/>
      <c r="AK2298" s="3"/>
      <c r="AL2298" s="3"/>
      <c r="AM2298" s="3">
        <v>50</v>
      </c>
      <c r="AN2298" s="5" t="s">
        <v>56</v>
      </c>
      <c r="AO2298" s="1"/>
      <c r="AP2298" s="1"/>
      <c r="AQ2298" s="1"/>
    </row>
    <row r="2299" spans="1:43">
      <c r="A2299" s="1" t="s">
        <v>6113</v>
      </c>
      <c r="B2299" s="1" t="s">
        <v>6114</v>
      </c>
      <c r="C2299" s="3">
        <v>3.40821917808219</v>
      </c>
      <c r="D2299" s="4">
        <v>42993</v>
      </c>
      <c r="E2299" s="3">
        <v>2.913664508</v>
      </c>
      <c r="F2299" s="5" t="s">
        <v>3985</v>
      </c>
      <c r="G2299" s="5">
        <v>873</v>
      </c>
      <c r="H2299" s="5" t="s">
        <v>45</v>
      </c>
      <c r="I2299" s="3">
        <v>-3.41260634184068</v>
      </c>
      <c r="J2299" s="3">
        <v>96.1783439490446</v>
      </c>
      <c r="K2299" s="3">
        <v>-2.4602167333789</v>
      </c>
      <c r="L2299" s="3">
        <v>99.5341614906832</v>
      </c>
      <c r="M2299" s="3">
        <v>-4.72057982071333</v>
      </c>
      <c r="N2299" s="3">
        <v>97.3015873015873</v>
      </c>
      <c r="O2299" s="3">
        <v>-4.33741861355803</v>
      </c>
      <c r="P2299" s="3">
        <v>96.0264900662252</v>
      </c>
      <c r="Q2299" s="3">
        <v>-6.58073428459182</v>
      </c>
      <c r="R2299" s="3">
        <v>96.9178082191781</v>
      </c>
      <c r="S2299" s="3">
        <v>6.43418714550416</v>
      </c>
      <c r="T2299" s="3">
        <v>62.1468926553672</v>
      </c>
      <c r="U2299" s="3">
        <v>11.316276265406</v>
      </c>
      <c r="V2299" s="3">
        <v>76.0084925690021</v>
      </c>
      <c r="W2299" s="3">
        <v>15.026082734874</v>
      </c>
      <c r="X2299" s="3">
        <v>73.2227488151659</v>
      </c>
      <c r="Y2299" s="3"/>
      <c r="Z2299" s="3"/>
      <c r="AA2299" s="3">
        <v>0.0576638451302272</v>
      </c>
      <c r="AB2299" s="3">
        <v>0.0796194440428155</v>
      </c>
      <c r="AC2299" s="3">
        <v>-7.80720631047</v>
      </c>
      <c r="AD2299" s="3">
        <v>0.610712963238986</v>
      </c>
      <c r="AE2299" s="5">
        <v>3</v>
      </c>
      <c r="AF2299" s="3">
        <v>0.468669965700854</v>
      </c>
      <c r="AG2299" s="3">
        <v>9.44475127863697</v>
      </c>
      <c r="AH2299" s="3">
        <v>5.21821893269561</v>
      </c>
      <c r="AI2299" s="3">
        <v>5.40603369688342</v>
      </c>
      <c r="AJ2299" s="3"/>
      <c r="AK2299" s="3"/>
      <c r="AL2299" s="3"/>
      <c r="AM2299" s="3"/>
      <c r="AN2299" s="5" t="s">
        <v>51</v>
      </c>
      <c r="AO2299" s="1"/>
      <c r="AP2299" s="1"/>
      <c r="AQ2299" s="1"/>
    </row>
    <row r="2300" spans="1:43">
      <c r="A2300" s="1" t="s">
        <v>6115</v>
      </c>
      <c r="B2300" s="1" t="s">
        <v>6116</v>
      </c>
      <c r="C2300" s="3">
        <v>2.99452054794521</v>
      </c>
      <c r="D2300" s="4">
        <v>43144</v>
      </c>
      <c r="E2300" s="3">
        <v>20.1278108282</v>
      </c>
      <c r="F2300" s="5" t="s">
        <v>167</v>
      </c>
      <c r="G2300" s="5">
        <v>1072</v>
      </c>
      <c r="H2300" s="5" t="s">
        <v>226</v>
      </c>
      <c r="I2300" s="3">
        <v>1.37239784117193</v>
      </c>
      <c r="J2300" s="3">
        <v>66.2873399715505</v>
      </c>
      <c r="K2300" s="3">
        <v>0.343432801648467</v>
      </c>
      <c r="L2300" s="3">
        <v>64.2857142857143</v>
      </c>
      <c r="M2300" s="3">
        <v>0.305157155935301</v>
      </c>
      <c r="N2300" s="3">
        <v>65.0211565585331</v>
      </c>
      <c r="O2300" s="3">
        <v>3.24303101688259</v>
      </c>
      <c r="P2300" s="3">
        <v>62.1069182389937</v>
      </c>
      <c r="Q2300" s="3">
        <v>5.27664344623269</v>
      </c>
      <c r="R2300" s="3">
        <v>61.6788321167883</v>
      </c>
      <c r="S2300" s="3">
        <v>14.7695530726257</v>
      </c>
      <c r="T2300" s="3">
        <v>53.4574468085106</v>
      </c>
      <c r="U2300" s="3">
        <v>29.3290380540743</v>
      </c>
      <c r="V2300" s="3">
        <v>43.75</v>
      </c>
      <c r="W2300" s="3"/>
      <c r="X2300" s="3"/>
      <c r="Y2300" s="3"/>
      <c r="Z2300" s="3"/>
      <c r="AA2300" s="3">
        <v>0.403817284052189</v>
      </c>
      <c r="AB2300" s="3">
        <v>0.906968221148231</v>
      </c>
      <c r="AC2300" s="3">
        <v>-2.75674295924445</v>
      </c>
      <c r="AD2300" s="3"/>
      <c r="AE2300" s="5">
        <v>2</v>
      </c>
      <c r="AF2300" s="3">
        <v>0.899805092776729</v>
      </c>
      <c r="AG2300" s="3">
        <v>15.1314797238553</v>
      </c>
      <c r="AH2300" s="3">
        <v>13.7241117415214</v>
      </c>
      <c r="AI2300" s="3"/>
      <c r="AJ2300" s="3"/>
      <c r="AK2300" s="3"/>
      <c r="AL2300" s="3"/>
      <c r="AM2300" s="3">
        <v>30</v>
      </c>
      <c r="AN2300" s="5" t="s">
        <v>56</v>
      </c>
      <c r="AO2300" s="1"/>
      <c r="AP2300" s="1"/>
      <c r="AQ2300" s="1"/>
    </row>
    <row r="2301" spans="1:43">
      <c r="A2301" s="1" t="s">
        <v>6117</v>
      </c>
      <c r="B2301" s="1" t="s">
        <v>6118</v>
      </c>
      <c r="C2301" s="3">
        <v>3.58630136986301</v>
      </c>
      <c r="D2301" s="4">
        <v>42928</v>
      </c>
      <c r="E2301" s="3">
        <v>4.2135446252</v>
      </c>
      <c r="F2301" s="5" t="s">
        <v>6119</v>
      </c>
      <c r="G2301" s="5">
        <v>1310</v>
      </c>
      <c r="H2301" s="5" t="s">
        <v>191</v>
      </c>
      <c r="I2301" s="3">
        <v>10.7982618012977</v>
      </c>
      <c r="J2301" s="3">
        <v>43.9421338155515</v>
      </c>
      <c r="K2301" s="3">
        <v>4.35635792778649</v>
      </c>
      <c r="L2301" s="3">
        <v>12.8424657534247</v>
      </c>
      <c r="M2301" s="3">
        <v>5.18196202531645</v>
      </c>
      <c r="N2301" s="3">
        <v>51.3513513513513</v>
      </c>
      <c r="O2301" s="3">
        <v>17.6499707542088</v>
      </c>
      <c r="P2301" s="3">
        <v>52.9523809523809</v>
      </c>
      <c r="Q2301" s="3">
        <v>28.0346995736439</v>
      </c>
      <c r="R2301" s="3">
        <v>33.7526205450734</v>
      </c>
      <c r="S2301" s="3">
        <v>66.4189754706583</v>
      </c>
      <c r="T2301" s="3">
        <v>50.9803921568627</v>
      </c>
      <c r="U2301" s="3">
        <v>108.453639457122</v>
      </c>
      <c r="V2301" s="3">
        <v>73.900293255132</v>
      </c>
      <c r="W2301" s="3">
        <v>87.1238704775748</v>
      </c>
      <c r="X2301" s="3">
        <v>71.0247349823322</v>
      </c>
      <c r="Y2301" s="3"/>
      <c r="Z2301" s="3"/>
      <c r="AA2301" s="3">
        <v>0.32988479132372</v>
      </c>
      <c r="AB2301" s="3">
        <v>0.226929505945612</v>
      </c>
      <c r="AC2301" s="3">
        <v>-24.4365256124722</v>
      </c>
      <c r="AD2301" s="3">
        <v>0.948628226182841</v>
      </c>
      <c r="AE2301" s="5">
        <v>2</v>
      </c>
      <c r="AF2301" s="3">
        <v>1.61286932681197</v>
      </c>
      <c r="AG2301" s="3">
        <v>52.7482850401497</v>
      </c>
      <c r="AH2301" s="3">
        <v>48.4964759333932</v>
      </c>
      <c r="AI2301" s="3">
        <v>22.8550907974477</v>
      </c>
      <c r="AJ2301" s="3"/>
      <c r="AK2301" s="3"/>
      <c r="AL2301" s="3"/>
      <c r="AM2301" s="3"/>
      <c r="AN2301" s="5" t="s">
        <v>46</v>
      </c>
      <c r="AO2301" s="1"/>
      <c r="AP2301" s="1"/>
      <c r="AQ2301" s="1"/>
    </row>
    <row r="2302" spans="1:43">
      <c r="A2302" s="1" t="s">
        <v>6120</v>
      </c>
      <c r="B2302" s="1" t="s">
        <v>6121</v>
      </c>
      <c r="C2302" s="3">
        <v>3.54246575342466</v>
      </c>
      <c r="D2302" s="4">
        <v>42944</v>
      </c>
      <c r="E2302" s="3">
        <v>320.0396432944</v>
      </c>
      <c r="F2302" s="5" t="s">
        <v>5605</v>
      </c>
      <c r="G2302" s="5">
        <v>933</v>
      </c>
      <c r="H2302" s="5" t="s">
        <v>64</v>
      </c>
      <c r="I2302" s="3">
        <v>0.265842224553061</v>
      </c>
      <c r="J2302" s="3">
        <v>56.4139941690962</v>
      </c>
      <c r="K2302" s="3">
        <v>0.0390569667027253</v>
      </c>
      <c r="L2302" s="3">
        <v>65.3061224489796</v>
      </c>
      <c r="M2302" s="3">
        <v>0.197786802072065</v>
      </c>
      <c r="N2302" s="3">
        <v>56.268221574344</v>
      </c>
      <c r="O2302" s="3">
        <v>0.615715011596449</v>
      </c>
      <c r="P2302" s="3">
        <v>47.5146198830409</v>
      </c>
      <c r="Q2302" s="3">
        <v>1.12571706734723</v>
      </c>
      <c r="R2302" s="3">
        <v>53.8461538461538</v>
      </c>
      <c r="S2302" s="3">
        <v>1.96151034488885</v>
      </c>
      <c r="T2302" s="3">
        <v>67.9160419790105</v>
      </c>
      <c r="U2302" s="3">
        <v>4.55192877216692</v>
      </c>
      <c r="V2302" s="3">
        <v>58.4876543209877</v>
      </c>
      <c r="W2302" s="3">
        <v>8.54259581430843</v>
      </c>
      <c r="X2302" s="3">
        <v>36.5740740740741</v>
      </c>
      <c r="Y2302" s="3"/>
      <c r="Z2302" s="3"/>
      <c r="AA2302" s="3">
        <v>-0.113434240911654</v>
      </c>
      <c r="AB2302" s="3">
        <v>2.27488803924302</v>
      </c>
      <c r="AC2302" s="3">
        <v>0</v>
      </c>
      <c r="AD2302" s="3"/>
      <c r="AE2302" s="5"/>
      <c r="AF2302" s="3">
        <v>0.226675929521261</v>
      </c>
      <c r="AG2302" s="3">
        <v>1.47476384619409</v>
      </c>
      <c r="AH2302" s="3">
        <v>1.65623381853996</v>
      </c>
      <c r="AI2302" s="3">
        <v>2.06361720840147</v>
      </c>
      <c r="AJ2302" s="3"/>
      <c r="AK2302" s="3"/>
      <c r="AL2302" s="3"/>
      <c r="AM2302" s="3">
        <v>1000</v>
      </c>
      <c r="AN2302" s="5" t="s">
        <v>56</v>
      </c>
      <c r="AO2302" s="1"/>
      <c r="AP2302" s="1"/>
      <c r="AQ2302" s="1"/>
    </row>
    <row r="2303" spans="1:43">
      <c r="A2303" s="1" t="s">
        <v>6122</v>
      </c>
      <c r="B2303" s="1" t="s">
        <v>6123</v>
      </c>
      <c r="C2303" s="3">
        <v>3.18356164383562</v>
      </c>
      <c r="D2303" s="4">
        <v>43075</v>
      </c>
      <c r="E2303" s="3">
        <v>7.4067959524</v>
      </c>
      <c r="F2303" s="5" t="s">
        <v>5156</v>
      </c>
      <c r="G2303" s="5">
        <v>1163</v>
      </c>
      <c r="H2303" s="5" t="s">
        <v>2390</v>
      </c>
      <c r="I2303" s="3">
        <v>1.89113212369026</v>
      </c>
      <c r="J2303" s="3">
        <v>87.6923076923077</v>
      </c>
      <c r="K2303" s="3">
        <v>0.394493872754722</v>
      </c>
      <c r="L2303" s="3">
        <v>46.6165413533835</v>
      </c>
      <c r="M2303" s="3">
        <v>0.732693279434053</v>
      </c>
      <c r="N2303" s="3">
        <v>65.9090909090909</v>
      </c>
      <c r="O2303" s="3">
        <v>3.59431837865926</v>
      </c>
      <c r="P2303" s="3">
        <v>94.53125</v>
      </c>
      <c r="Q2303" s="3">
        <v>6.89963356868352</v>
      </c>
      <c r="R2303" s="3">
        <v>91.588785046729</v>
      </c>
      <c r="S2303" s="3">
        <v>14.3608375561717</v>
      </c>
      <c r="T2303" s="3">
        <v>97.3333333333333</v>
      </c>
      <c r="U2303" s="3">
        <v>25.2675971501077</v>
      </c>
      <c r="V2303" s="3">
        <v>95.2380952380952</v>
      </c>
      <c r="W2303" s="3">
        <v>24.9217663604294</v>
      </c>
      <c r="X2303" s="3">
        <v>84.8484848484848</v>
      </c>
      <c r="Y2303" s="3"/>
      <c r="Z2303" s="3"/>
      <c r="AA2303" s="3">
        <v>0.374385747819301</v>
      </c>
      <c r="AB2303" s="3">
        <v>0.298385325495824</v>
      </c>
      <c r="AC2303" s="3">
        <v>-5.676639587874</v>
      </c>
      <c r="AD2303" s="3">
        <v>1.35373991934283</v>
      </c>
      <c r="AE2303" s="5">
        <v>4</v>
      </c>
      <c r="AF2303" s="3">
        <v>0.559687839312748</v>
      </c>
      <c r="AG2303" s="3">
        <v>12.5982959055746</v>
      </c>
      <c r="AH2303" s="3">
        <v>11.6794595635003</v>
      </c>
      <c r="AI2303" s="3">
        <v>6.53150186513676</v>
      </c>
      <c r="AJ2303" s="3"/>
      <c r="AK2303" s="3"/>
      <c r="AL2303" s="3"/>
      <c r="AM2303" s="3">
        <v>0.5</v>
      </c>
      <c r="AN2303" s="5" t="s">
        <v>56</v>
      </c>
      <c r="AO2303" s="1"/>
      <c r="AP2303" s="1"/>
      <c r="AQ2303" s="1"/>
    </row>
    <row r="2304" spans="1:43">
      <c r="A2304" s="1" t="s">
        <v>6124</v>
      </c>
      <c r="B2304" s="1" t="s">
        <v>6125</v>
      </c>
      <c r="C2304" s="3">
        <v>3.63835616438356</v>
      </c>
      <c r="D2304" s="4">
        <v>42909</v>
      </c>
      <c r="E2304" s="3">
        <v>479.3246701453</v>
      </c>
      <c r="F2304" s="5" t="s">
        <v>6126</v>
      </c>
      <c r="G2304" s="5">
        <v>1329</v>
      </c>
      <c r="H2304" s="5" t="s">
        <v>50</v>
      </c>
      <c r="I2304" s="3">
        <v>-0.0090859531164719</v>
      </c>
      <c r="J2304" s="3">
        <v>70.4778919160339</v>
      </c>
      <c r="K2304" s="3">
        <v>-0.0726414237719028</v>
      </c>
      <c r="L2304" s="3">
        <v>86.1443116423196</v>
      </c>
      <c r="M2304" s="3">
        <v>-0.199510292917376</v>
      </c>
      <c r="N2304" s="3">
        <v>72.8406055209261</v>
      </c>
      <c r="O2304" s="3">
        <v>0.787617844872266</v>
      </c>
      <c r="P2304" s="3">
        <v>32.5262677021471</v>
      </c>
      <c r="Q2304" s="3">
        <v>1.21186778097656</v>
      </c>
      <c r="R2304" s="3">
        <v>38.4838242394978</v>
      </c>
      <c r="S2304" s="3">
        <v>1.81890134262557</v>
      </c>
      <c r="T2304" s="3">
        <v>54.0677966101695</v>
      </c>
      <c r="U2304" s="3">
        <v>6.56975048238266</v>
      </c>
      <c r="V2304" s="3">
        <v>41.0990712074303</v>
      </c>
      <c r="W2304" s="3">
        <v>14.4512003730256</v>
      </c>
      <c r="X2304" s="3">
        <v>38.403451995685</v>
      </c>
      <c r="Y2304" s="3"/>
      <c r="Z2304" s="3"/>
      <c r="AA2304" s="3">
        <v>0.0219623738083887</v>
      </c>
      <c r="AB2304" s="3">
        <v>0.432117086586988</v>
      </c>
      <c r="AC2304" s="3">
        <v>-2.7327468135117</v>
      </c>
      <c r="AD2304" s="3">
        <v>1.68089155282045</v>
      </c>
      <c r="AE2304" s="5">
        <v>4</v>
      </c>
      <c r="AF2304" s="3">
        <v>0.382727437485793</v>
      </c>
      <c r="AG2304" s="3">
        <v>2.95244734427658</v>
      </c>
      <c r="AH2304" s="3">
        <v>3.40963272953643</v>
      </c>
      <c r="AI2304" s="3">
        <v>4.70380694156254</v>
      </c>
      <c r="AJ2304" s="3"/>
      <c r="AK2304" s="3"/>
      <c r="AL2304" s="3"/>
      <c r="AM2304" s="3"/>
      <c r="AN2304" s="5" t="s">
        <v>51</v>
      </c>
      <c r="AO2304" s="1"/>
      <c r="AP2304" s="1"/>
      <c r="AQ2304" s="1"/>
    </row>
    <row r="2305" spans="1:43">
      <c r="A2305" s="1" t="s">
        <v>6127</v>
      </c>
      <c r="B2305" s="1" t="s">
        <v>6128</v>
      </c>
      <c r="C2305" s="3">
        <v>3.64383561643836</v>
      </c>
      <c r="D2305" s="4">
        <v>42907</v>
      </c>
      <c r="E2305" s="3">
        <v>20.04404728</v>
      </c>
      <c r="F2305" s="5" t="s">
        <v>6129</v>
      </c>
      <c r="G2305" s="5">
        <v>478</v>
      </c>
      <c r="H2305" s="5" t="s">
        <v>50</v>
      </c>
      <c r="I2305" s="3">
        <v>0.198965380023881</v>
      </c>
      <c r="J2305" s="3">
        <v>36.0875390799464</v>
      </c>
      <c r="K2305" s="3">
        <v>0</v>
      </c>
      <c r="L2305" s="3">
        <v>43.3820274457725</v>
      </c>
      <c r="M2305" s="3">
        <v>-0.0198530871550494</v>
      </c>
      <c r="N2305" s="3">
        <v>40.8281389136242</v>
      </c>
      <c r="O2305" s="3">
        <v>0.931957109930863</v>
      </c>
      <c r="P2305" s="3">
        <v>12.6084970306076</v>
      </c>
      <c r="Q2305" s="3">
        <v>1.52202398951719</v>
      </c>
      <c r="R2305" s="3">
        <v>13.23032351521</v>
      </c>
      <c r="S2305" s="3">
        <v>2.70613720101909</v>
      </c>
      <c r="T2305" s="3">
        <v>18.361581920904</v>
      </c>
      <c r="U2305" s="3">
        <v>7.31464723377772</v>
      </c>
      <c r="V2305" s="3">
        <v>24.8452012383901</v>
      </c>
      <c r="W2305" s="3">
        <v>16.5494121141813</v>
      </c>
      <c r="X2305" s="3">
        <v>17.9072276159655</v>
      </c>
      <c r="Y2305" s="3"/>
      <c r="Z2305" s="3"/>
      <c r="AA2305" s="3">
        <v>0.0998128712355251</v>
      </c>
      <c r="AB2305" s="3">
        <v>0.615261591103164</v>
      </c>
      <c r="AC2305" s="3">
        <v>-2.16828267756289</v>
      </c>
      <c r="AD2305" s="3">
        <v>2.41093405153281</v>
      </c>
      <c r="AE2305" s="5">
        <v>3</v>
      </c>
      <c r="AF2305" s="3">
        <v>0.432713310897808</v>
      </c>
      <c r="AG2305" s="3">
        <v>4.12211490798442</v>
      </c>
      <c r="AH2305" s="3">
        <v>3.65695179997076</v>
      </c>
      <c r="AI2305" s="3">
        <v>5.37671321149789</v>
      </c>
      <c r="AJ2305" s="3"/>
      <c r="AK2305" s="3"/>
      <c r="AL2305" s="3"/>
      <c r="AM2305" s="3"/>
      <c r="AN2305" s="5" t="s">
        <v>46</v>
      </c>
      <c r="AO2305" s="1"/>
      <c r="AP2305" s="1"/>
      <c r="AQ2305" s="1"/>
    </row>
    <row r="2306" spans="1:43">
      <c r="A2306" s="1" t="s">
        <v>6130</v>
      </c>
      <c r="B2306" s="1" t="s">
        <v>6131</v>
      </c>
      <c r="C2306" s="3">
        <v>3.23561643835616</v>
      </c>
      <c r="D2306" s="4">
        <v>43056</v>
      </c>
      <c r="E2306" s="3">
        <v>0.0726326596</v>
      </c>
      <c r="F2306" s="5" t="s">
        <v>6132</v>
      </c>
      <c r="G2306" s="5">
        <v>461</v>
      </c>
      <c r="H2306" s="5" t="s">
        <v>93</v>
      </c>
      <c r="I2306" s="3">
        <v>10.0320718409237</v>
      </c>
      <c r="J2306" s="3">
        <v>30.15</v>
      </c>
      <c r="K2306" s="3">
        <v>1.74377224199289</v>
      </c>
      <c r="L2306" s="3">
        <v>48.414271555996</v>
      </c>
      <c r="M2306" s="3">
        <v>7.8664402942841</v>
      </c>
      <c r="N2306" s="3">
        <v>12.125748502994</v>
      </c>
      <c r="O2306" s="3">
        <v>15.756798704366</v>
      </c>
      <c r="P2306" s="3">
        <v>36.2676056338028</v>
      </c>
      <c r="Q2306" s="3">
        <v>17.8969072164948</v>
      </c>
      <c r="R2306" s="3">
        <v>41.5376676986584</v>
      </c>
      <c r="S2306" s="3">
        <v>50.5529225908373</v>
      </c>
      <c r="T2306" s="3">
        <v>41.8740074113287</v>
      </c>
      <c r="U2306" s="3">
        <v>91.9650850492391</v>
      </c>
      <c r="V2306" s="3">
        <v>43.7430786267996</v>
      </c>
      <c r="W2306" s="3">
        <v>79.0044871125952</v>
      </c>
      <c r="X2306" s="3">
        <v>40.8863920099875</v>
      </c>
      <c r="Y2306" s="3"/>
      <c r="Z2306" s="3"/>
      <c r="AA2306" s="3">
        <v>0.255927855427787</v>
      </c>
      <c r="AB2306" s="3">
        <v>0.204935353520952</v>
      </c>
      <c r="AC2306" s="3">
        <v>-23.4604105571847</v>
      </c>
      <c r="AD2306" s="3">
        <v>0.91116964939319</v>
      </c>
      <c r="AE2306" s="5">
        <v>7</v>
      </c>
      <c r="AF2306" s="3">
        <v>1.44217909144242</v>
      </c>
      <c r="AG2306" s="3">
        <v>46.5953323310876</v>
      </c>
      <c r="AH2306" s="3">
        <v>40.843927953707</v>
      </c>
      <c r="AI2306" s="3">
        <v>19.8768124409267</v>
      </c>
      <c r="AJ2306" s="3"/>
      <c r="AK2306" s="3"/>
      <c r="AL2306" s="3"/>
      <c r="AM2306" s="3"/>
      <c r="AN2306" s="5" t="s">
        <v>46</v>
      </c>
      <c r="AO2306" s="1"/>
      <c r="AP2306" s="1"/>
      <c r="AQ2306" s="1"/>
    </row>
    <row r="2307" spans="1:43">
      <c r="A2307" s="1" t="s">
        <v>6133</v>
      </c>
      <c r="B2307" s="1" t="s">
        <v>6134</v>
      </c>
      <c r="C2307" s="3">
        <v>3.40821917808219</v>
      </c>
      <c r="D2307" s="4">
        <v>42993</v>
      </c>
      <c r="E2307" s="3">
        <v>0.0644354515</v>
      </c>
      <c r="F2307" s="5" t="s">
        <v>6135</v>
      </c>
      <c r="G2307" s="5">
        <v>633</v>
      </c>
      <c r="H2307" s="5" t="s">
        <v>93</v>
      </c>
      <c r="I2307" s="3">
        <v>4.27665409667465</v>
      </c>
      <c r="J2307" s="3">
        <v>56.65</v>
      </c>
      <c r="K2307" s="3">
        <v>2.09784341696735</v>
      </c>
      <c r="L2307" s="3">
        <v>42.6660059464817</v>
      </c>
      <c r="M2307" s="3">
        <v>0.181144503911073</v>
      </c>
      <c r="N2307" s="3">
        <v>83.5828343313373</v>
      </c>
      <c r="O2307" s="3">
        <v>4.87888975088354</v>
      </c>
      <c r="P2307" s="3">
        <v>74.8993963782696</v>
      </c>
      <c r="Q2307" s="3">
        <v>4.19628329194142</v>
      </c>
      <c r="R2307" s="3">
        <v>86.3777089783282</v>
      </c>
      <c r="S2307" s="3">
        <v>48.5048211888197</v>
      </c>
      <c r="T2307" s="3">
        <v>43.7797776601376</v>
      </c>
      <c r="U2307" s="3">
        <v>61.9459603354186</v>
      </c>
      <c r="V2307" s="3">
        <v>58.859357696567</v>
      </c>
      <c r="W2307" s="3">
        <v>44.8452380952381</v>
      </c>
      <c r="X2307" s="3">
        <v>64.0449438202247</v>
      </c>
      <c r="Y2307" s="3"/>
      <c r="Z2307" s="3"/>
      <c r="AA2307" s="3">
        <v>0.235238223262001</v>
      </c>
      <c r="AB2307" s="3">
        <v>0.134953848475359</v>
      </c>
      <c r="AC2307" s="3">
        <v>-26.2808145766345</v>
      </c>
      <c r="AD2307" s="3">
        <v>0.499199306497593</v>
      </c>
      <c r="AE2307" s="5">
        <v>3</v>
      </c>
      <c r="AF2307" s="3">
        <v>0.857006793163569</v>
      </c>
      <c r="AG2307" s="3">
        <v>43.0666001786994</v>
      </c>
      <c r="AH2307" s="3">
        <v>28.4908918216678</v>
      </c>
      <c r="AI2307" s="3">
        <v>8.12574812608919</v>
      </c>
      <c r="AJ2307" s="3"/>
      <c r="AK2307" s="3"/>
      <c r="AL2307" s="3"/>
      <c r="AM2307" s="3"/>
      <c r="AN2307" s="5" t="s">
        <v>46</v>
      </c>
      <c r="AO2307" s="1"/>
      <c r="AP2307" s="1"/>
      <c r="AQ2307" s="1"/>
    </row>
    <row r="2308" spans="1:43">
      <c r="A2308" s="1" t="s">
        <v>6136</v>
      </c>
      <c r="B2308" s="1" t="s">
        <v>6137</v>
      </c>
      <c r="C2308" s="3">
        <v>3.50958904109589</v>
      </c>
      <c r="D2308" s="4">
        <v>42956</v>
      </c>
      <c r="E2308" s="3">
        <v>68.3465944989</v>
      </c>
      <c r="F2308" s="5" t="s">
        <v>1814</v>
      </c>
      <c r="G2308" s="5">
        <v>1274</v>
      </c>
      <c r="H2308" s="5" t="s">
        <v>50</v>
      </c>
      <c r="I2308" s="3">
        <v>-0.151515151515141</v>
      </c>
      <c r="J2308" s="3">
        <v>84.5466726217061</v>
      </c>
      <c r="K2308" s="3">
        <v>-0.0189645363170833</v>
      </c>
      <c r="L2308" s="3">
        <v>62.9039397963701</v>
      </c>
      <c r="M2308" s="3">
        <v>-0.274283552444892</v>
      </c>
      <c r="N2308" s="3">
        <v>82.8138913624221</v>
      </c>
      <c r="O2308" s="3">
        <v>0.697163594690117</v>
      </c>
      <c r="P2308" s="3">
        <v>47.2818638647784</v>
      </c>
      <c r="Q2308" s="3">
        <v>1.0155202146005</v>
      </c>
      <c r="R2308" s="3">
        <v>61.3713182037663</v>
      </c>
      <c r="S2308" s="3">
        <v>1.69516410176215</v>
      </c>
      <c r="T2308" s="3">
        <v>59.3785310734463</v>
      </c>
      <c r="U2308" s="3">
        <v>6.09362279597166</v>
      </c>
      <c r="V2308" s="3">
        <v>53.5603715170279</v>
      </c>
      <c r="W2308" s="3">
        <v>15.0169845192075</v>
      </c>
      <c r="X2308" s="3">
        <v>30.3128371089536</v>
      </c>
      <c r="Y2308" s="3"/>
      <c r="Z2308" s="3"/>
      <c r="AA2308" s="3">
        <v>0.0187930281911892</v>
      </c>
      <c r="AB2308" s="3">
        <v>0.218437250671545</v>
      </c>
      <c r="AC2308" s="3">
        <v>-5.46348043939103</v>
      </c>
      <c r="AD2308" s="3">
        <v>0.872192156666412</v>
      </c>
      <c r="AE2308" s="5">
        <v>4</v>
      </c>
      <c r="AF2308" s="3">
        <v>0.314277732474221</v>
      </c>
      <c r="AG2308" s="3">
        <v>2.59621589514953</v>
      </c>
      <c r="AH2308" s="3">
        <v>3.19834723253092</v>
      </c>
      <c r="AI2308" s="3">
        <v>3.88240217759299</v>
      </c>
      <c r="AJ2308" s="3"/>
      <c r="AK2308" s="3"/>
      <c r="AL2308" s="3"/>
      <c r="AM2308" s="3">
        <v>100</v>
      </c>
      <c r="AN2308" s="5" t="s">
        <v>56</v>
      </c>
      <c r="AO2308" s="1"/>
      <c r="AP2308" s="1"/>
      <c r="AQ2308" s="1"/>
    </row>
    <row r="2309" spans="1:43">
      <c r="A2309" s="1" t="s">
        <v>6138</v>
      </c>
      <c r="B2309" s="1" t="s">
        <v>6139</v>
      </c>
      <c r="C2309" s="3">
        <v>3.41369863013699</v>
      </c>
      <c r="D2309" s="4">
        <v>42991</v>
      </c>
      <c r="E2309" s="3">
        <v>0.8506848939</v>
      </c>
      <c r="F2309" s="5" t="s">
        <v>6014</v>
      </c>
      <c r="G2309" s="5">
        <v>1247</v>
      </c>
      <c r="H2309" s="5" t="s">
        <v>191</v>
      </c>
      <c r="I2309" s="3">
        <v>10.9313853378555</v>
      </c>
      <c r="J2309" s="3">
        <v>42.8571428571429</v>
      </c>
      <c r="K2309" s="3">
        <v>4.15824606528263</v>
      </c>
      <c r="L2309" s="3">
        <v>15.2397260273973</v>
      </c>
      <c r="M2309" s="3">
        <v>6.58645108729712</v>
      </c>
      <c r="N2309" s="3">
        <v>38.3783783783784</v>
      </c>
      <c r="O2309" s="3">
        <v>17.0221549470208</v>
      </c>
      <c r="P2309" s="3">
        <v>56</v>
      </c>
      <c r="Q2309" s="3">
        <v>18.3082915971063</v>
      </c>
      <c r="R2309" s="3">
        <v>62.0545073375262</v>
      </c>
      <c r="S2309" s="3">
        <v>66.5980997159369</v>
      </c>
      <c r="T2309" s="3">
        <v>50.7352941176471</v>
      </c>
      <c r="U2309" s="3">
        <v>121.400676907055</v>
      </c>
      <c r="V2309" s="3">
        <v>66.5689149560117</v>
      </c>
      <c r="W2309" s="3">
        <v>81.1288604898829</v>
      </c>
      <c r="X2309" s="3">
        <v>76.3250883392226</v>
      </c>
      <c r="Y2309" s="3"/>
      <c r="Z2309" s="3"/>
      <c r="AA2309" s="3">
        <v>0.315167053676356</v>
      </c>
      <c r="AB2309" s="3">
        <v>0.214732129588342</v>
      </c>
      <c r="AC2309" s="3">
        <v>-29.2933242107321</v>
      </c>
      <c r="AD2309" s="3">
        <v>0.746033689888101</v>
      </c>
      <c r="AE2309" s="5">
        <v>3</v>
      </c>
      <c r="AF2309" s="3">
        <v>1.51925773335374</v>
      </c>
      <c r="AG2309" s="3">
        <v>60.0079096554479</v>
      </c>
      <c r="AH2309" s="3">
        <v>50.7283664983466</v>
      </c>
      <c r="AI2309" s="3">
        <v>20.1052208198901</v>
      </c>
      <c r="AJ2309" s="3"/>
      <c r="AK2309" s="3"/>
      <c r="AL2309" s="3"/>
      <c r="AM2309" s="3"/>
      <c r="AN2309" s="5" t="s">
        <v>46</v>
      </c>
      <c r="AO2309" s="1"/>
      <c r="AP2309" s="1"/>
      <c r="AQ2309" s="1"/>
    </row>
    <row r="2310" spans="1:43">
      <c r="A2310" s="1" t="s">
        <v>6140</v>
      </c>
      <c r="B2310" s="1" t="s">
        <v>6141</v>
      </c>
      <c r="C2310" s="3">
        <v>3.06301369863014</v>
      </c>
      <c r="D2310" s="4">
        <v>43119</v>
      </c>
      <c r="E2310" s="3">
        <v>5.047554239</v>
      </c>
      <c r="F2310" s="5" t="s">
        <v>2383</v>
      </c>
      <c r="G2310" s="5">
        <v>644</v>
      </c>
      <c r="H2310" s="5" t="s">
        <v>93</v>
      </c>
      <c r="I2310" s="3">
        <v>3.85383213262738</v>
      </c>
      <c r="J2310" s="3">
        <v>60.35</v>
      </c>
      <c r="K2310" s="3">
        <v>1.16682167920857</v>
      </c>
      <c r="L2310" s="3">
        <v>62.6362735381566</v>
      </c>
      <c r="M2310" s="3">
        <v>1.86446449855268</v>
      </c>
      <c r="N2310" s="3">
        <v>56.0878243512974</v>
      </c>
      <c r="O2310" s="3">
        <v>7.01189517932205</v>
      </c>
      <c r="P2310" s="3">
        <v>60.2112676056338</v>
      </c>
      <c r="Q2310" s="3">
        <v>11.6450499206867</v>
      </c>
      <c r="R2310" s="3">
        <v>54.2311661506708</v>
      </c>
      <c r="S2310" s="3">
        <v>22.49180999181</v>
      </c>
      <c r="T2310" s="3">
        <v>72.3133933298041</v>
      </c>
      <c r="U2310" s="3">
        <v>48.3570985740855</v>
      </c>
      <c r="V2310" s="3">
        <v>67.6079734219269</v>
      </c>
      <c r="W2310" s="3">
        <v>24.1697799916978</v>
      </c>
      <c r="X2310" s="3">
        <v>89.7627965043695</v>
      </c>
      <c r="Y2310" s="3"/>
      <c r="Z2310" s="3"/>
      <c r="AA2310" s="3">
        <v>0.371173314372288</v>
      </c>
      <c r="AB2310" s="3">
        <v>0.0760993835089032</v>
      </c>
      <c r="AC2310" s="3">
        <v>-29.1961172368297</v>
      </c>
      <c r="AD2310" s="3">
        <v>0.255807230953183</v>
      </c>
      <c r="AE2310" s="5">
        <v>5</v>
      </c>
      <c r="AF2310" s="3">
        <v>0.601116635919121</v>
      </c>
      <c r="AG2310" s="3">
        <v>18.0447894441143</v>
      </c>
      <c r="AH2310" s="3">
        <v>22.3977011795199</v>
      </c>
      <c r="AI2310" s="3"/>
      <c r="AJ2310" s="3"/>
      <c r="AK2310" s="3"/>
      <c r="AL2310" s="3"/>
      <c r="AM2310" s="3">
        <v>10</v>
      </c>
      <c r="AN2310" s="5" t="s">
        <v>56</v>
      </c>
      <c r="AO2310" s="1"/>
      <c r="AP2310" s="1"/>
      <c r="AQ2310" s="1"/>
    </row>
    <row r="2311" spans="1:43">
      <c r="A2311" s="1" t="s">
        <v>6142</v>
      </c>
      <c r="B2311" s="1" t="s">
        <v>6143</v>
      </c>
      <c r="C2311" s="3">
        <v>3.1972602739726</v>
      </c>
      <c r="D2311" s="4">
        <v>43070</v>
      </c>
      <c r="E2311" s="3">
        <v>7.1328002283</v>
      </c>
      <c r="F2311" s="5" t="s">
        <v>1831</v>
      </c>
      <c r="G2311" s="5">
        <v>603</v>
      </c>
      <c r="H2311" s="5" t="s">
        <v>93</v>
      </c>
      <c r="I2311" s="3">
        <v>4.14678899082569</v>
      </c>
      <c r="J2311" s="3">
        <v>57.7</v>
      </c>
      <c r="K2311" s="3">
        <v>1.34990357831584</v>
      </c>
      <c r="L2311" s="3">
        <v>57.2348860257681</v>
      </c>
      <c r="M2311" s="3">
        <v>2.35879679723003</v>
      </c>
      <c r="N2311" s="3">
        <v>50.249500998004</v>
      </c>
      <c r="O2311" s="3">
        <v>7.48371458869868</v>
      </c>
      <c r="P2311" s="3">
        <v>58.2997987927565</v>
      </c>
      <c r="Q2311" s="3">
        <v>11.25049000392</v>
      </c>
      <c r="R2311" s="3">
        <v>55.5727554179567</v>
      </c>
      <c r="S2311" s="3">
        <v>26.0660980810235</v>
      </c>
      <c r="T2311" s="3">
        <v>66.4902064584436</v>
      </c>
      <c r="U2311" s="3">
        <v>61.5253272623791</v>
      </c>
      <c r="V2311" s="3">
        <v>59.0254706533776</v>
      </c>
      <c r="W2311" s="3">
        <v>49.4313395113732</v>
      </c>
      <c r="X2311" s="3">
        <v>59.6754057428215</v>
      </c>
      <c r="Y2311" s="3"/>
      <c r="Z2311" s="3"/>
      <c r="AA2311" s="3">
        <v>0.47249760848976</v>
      </c>
      <c r="AB2311" s="3">
        <v>0.158217519733191</v>
      </c>
      <c r="AC2311" s="3">
        <v>-27.0374449339207</v>
      </c>
      <c r="AD2311" s="3">
        <v>0.528847344081191</v>
      </c>
      <c r="AE2311" s="5">
        <v>3</v>
      </c>
      <c r="AF2311" s="3">
        <v>0.983334115015612</v>
      </c>
      <c r="AG2311" s="3">
        <v>23.6110257958317</v>
      </c>
      <c r="AH2311" s="3">
        <v>31.3328031829039</v>
      </c>
      <c r="AI2311" s="3">
        <v>12.9978352514925</v>
      </c>
      <c r="AJ2311" s="3"/>
      <c r="AK2311" s="3"/>
      <c r="AL2311" s="3"/>
      <c r="AM2311" s="3">
        <v>50</v>
      </c>
      <c r="AN2311" s="5" t="s">
        <v>56</v>
      </c>
      <c r="AO2311" s="1"/>
      <c r="AP2311" s="1"/>
      <c r="AQ2311" s="1"/>
    </row>
    <row r="2312" spans="1:43">
      <c r="A2312" s="1" t="s">
        <v>6144</v>
      </c>
      <c r="B2312" s="1" t="s">
        <v>6145</v>
      </c>
      <c r="C2312" s="3">
        <v>3.62465753424658</v>
      </c>
      <c r="D2312" s="4">
        <v>42914</v>
      </c>
      <c r="E2312" s="3">
        <v>11.7676492473</v>
      </c>
      <c r="F2312" s="5" t="s">
        <v>6146</v>
      </c>
      <c r="G2312" s="5">
        <v>1322</v>
      </c>
      <c r="H2312" s="5" t="s">
        <v>50</v>
      </c>
      <c r="I2312" s="3">
        <v>0.352260337163454</v>
      </c>
      <c r="J2312" s="3">
        <v>11.0763733809736</v>
      </c>
      <c r="K2312" s="3">
        <v>0.00835840855900315</v>
      </c>
      <c r="L2312" s="3">
        <v>43.2049579459938</v>
      </c>
      <c r="M2312" s="3">
        <v>0.125523012552284</v>
      </c>
      <c r="N2312" s="3">
        <v>17.4087266251113</v>
      </c>
      <c r="O2312" s="3">
        <v>0.613858055835839</v>
      </c>
      <c r="P2312" s="3">
        <v>58.0173595248972</v>
      </c>
      <c r="Q2312" s="3">
        <v>1.54459814987694</v>
      </c>
      <c r="R2312" s="3">
        <v>12.3128923225495</v>
      </c>
      <c r="S2312" s="3">
        <v>3.360400829302</v>
      </c>
      <c r="T2312" s="3">
        <v>8.19209039548022</v>
      </c>
      <c r="U2312" s="3">
        <v>8.54576793976229</v>
      </c>
      <c r="V2312" s="3">
        <v>14.3188854489164</v>
      </c>
      <c r="W2312" s="3">
        <v>16.4250267587817</v>
      </c>
      <c r="X2312" s="3">
        <v>18.6623516720604</v>
      </c>
      <c r="Y2312" s="3"/>
      <c r="Z2312" s="3"/>
      <c r="AA2312" s="3">
        <v>0.227150215880108</v>
      </c>
      <c r="AB2312" s="3">
        <v>1.01039543645286</v>
      </c>
      <c r="AC2312" s="3">
        <v>-1.0348630078887</v>
      </c>
      <c r="AD2312" s="3">
        <v>5.01535693707012</v>
      </c>
      <c r="AE2312" s="5">
        <v>2</v>
      </c>
      <c r="AF2312" s="3">
        <v>0.422480110154755</v>
      </c>
      <c r="AG2312" s="3">
        <v>3.82616994544549</v>
      </c>
      <c r="AH2312" s="3">
        <v>4.41622620587061</v>
      </c>
      <c r="AI2312" s="3">
        <v>5.25588776592996</v>
      </c>
      <c r="AJ2312" s="3"/>
      <c r="AK2312" s="3"/>
      <c r="AL2312" s="3"/>
      <c r="AM2312" s="3">
        <v>100</v>
      </c>
      <c r="AN2312" s="5" t="s">
        <v>51</v>
      </c>
      <c r="AO2312" s="1"/>
      <c r="AP2312" s="1"/>
      <c r="AQ2312" s="1"/>
    </row>
    <row r="2313" spans="1:43">
      <c r="A2313" s="1" t="s">
        <v>6147</v>
      </c>
      <c r="B2313" s="1" t="s">
        <v>6148</v>
      </c>
      <c r="C2313" s="3">
        <v>3.50958904109589</v>
      </c>
      <c r="D2313" s="4">
        <v>42956</v>
      </c>
      <c r="E2313" s="3">
        <v>7.4190085295</v>
      </c>
      <c r="F2313" s="5" t="s">
        <v>2167</v>
      </c>
      <c r="G2313" s="5">
        <v>575</v>
      </c>
      <c r="H2313" s="5" t="s">
        <v>93</v>
      </c>
      <c r="I2313" s="3">
        <v>3.31030150753769</v>
      </c>
      <c r="J2313" s="3">
        <v>65</v>
      </c>
      <c r="K2313" s="3">
        <v>1.00718540809433</v>
      </c>
      <c r="L2313" s="3">
        <v>68.8305252725471</v>
      </c>
      <c r="M2313" s="3">
        <v>1.06925582252812</v>
      </c>
      <c r="N2313" s="3">
        <v>71.6067864271457</v>
      </c>
      <c r="O2313" s="3">
        <v>6.36357757226929</v>
      </c>
      <c r="P2313" s="3">
        <v>64.3360160965795</v>
      </c>
      <c r="Q2313" s="3">
        <v>9.31144490229962</v>
      </c>
      <c r="R2313" s="3">
        <v>62.5386996904025</v>
      </c>
      <c r="S2313" s="3">
        <v>37.3100684588412</v>
      </c>
      <c r="T2313" s="3">
        <v>55.3202752779248</v>
      </c>
      <c r="U2313" s="3">
        <v>54.2147210501641</v>
      </c>
      <c r="V2313" s="3">
        <v>64.0088593576966</v>
      </c>
      <c r="W2313" s="3">
        <v>58.1898624603251</v>
      </c>
      <c r="X2313" s="3">
        <v>52.247191011236</v>
      </c>
      <c r="Y2313" s="3"/>
      <c r="Z2313" s="3"/>
      <c r="AA2313" s="3">
        <v>0.328312668411541</v>
      </c>
      <c r="AB2313" s="3">
        <v>0.422011640154832</v>
      </c>
      <c r="AC2313" s="3">
        <v>-8.69107189886753</v>
      </c>
      <c r="AD2313" s="3">
        <v>1.89683070107396</v>
      </c>
      <c r="AE2313" s="5">
        <v>3</v>
      </c>
      <c r="AF2313" s="3">
        <v>1.26606132732527</v>
      </c>
      <c r="AG2313" s="3">
        <v>34.0345561755376</v>
      </c>
      <c r="AH2313" s="3">
        <v>23.705296640054</v>
      </c>
      <c r="AI2313" s="3">
        <v>15.7213081680867</v>
      </c>
      <c r="AJ2313" s="3"/>
      <c r="AK2313" s="3"/>
      <c r="AL2313" s="3"/>
      <c r="AM2313" s="3">
        <v>100</v>
      </c>
      <c r="AN2313" s="5" t="s">
        <v>56</v>
      </c>
      <c r="AO2313" s="1"/>
      <c r="AP2313" s="1"/>
      <c r="AQ2313" s="1"/>
    </row>
    <row r="2314" spans="1:43">
      <c r="A2314" s="1" t="s">
        <v>6149</v>
      </c>
      <c r="B2314" s="1" t="s">
        <v>6150</v>
      </c>
      <c r="C2314" s="3">
        <v>3.00821917808219</v>
      </c>
      <c r="D2314" s="4">
        <v>43139</v>
      </c>
      <c r="E2314" s="3">
        <v>35.336917605</v>
      </c>
      <c r="F2314" s="5" t="s">
        <v>6151</v>
      </c>
      <c r="G2314" s="5">
        <v>671</v>
      </c>
      <c r="H2314" s="5" t="s">
        <v>226</v>
      </c>
      <c r="I2314" s="3">
        <v>0.140712945590996</v>
      </c>
      <c r="J2314" s="3">
        <v>89.0469416785206</v>
      </c>
      <c r="K2314" s="3">
        <v>0.0937646507266657</v>
      </c>
      <c r="L2314" s="3">
        <v>79.2328042328042</v>
      </c>
      <c r="M2314" s="3">
        <v>-0.597501357957635</v>
      </c>
      <c r="N2314" s="3">
        <v>90.9732016925247</v>
      </c>
      <c r="O2314" s="3">
        <v>1.82020507113901</v>
      </c>
      <c r="P2314" s="3">
        <v>81.9182389937107</v>
      </c>
      <c r="Q2314" s="3">
        <v>3.49006301502665</v>
      </c>
      <c r="R2314" s="3">
        <v>77.7372262773723</v>
      </c>
      <c r="S2314" s="3">
        <v>12.783940834654</v>
      </c>
      <c r="T2314" s="3">
        <v>60.9042553191489</v>
      </c>
      <c r="U2314" s="3">
        <v>27.1716469770674</v>
      </c>
      <c r="V2314" s="3">
        <v>53.8194444444444</v>
      </c>
      <c r="W2314" s="3">
        <v>28.1</v>
      </c>
      <c r="X2314" s="3">
        <v>57.3221757322176</v>
      </c>
      <c r="Y2314" s="3"/>
      <c r="Z2314" s="3"/>
      <c r="AA2314" s="3">
        <v>0.391430772233037</v>
      </c>
      <c r="AB2314" s="3">
        <v>0.482644005382425</v>
      </c>
      <c r="AC2314" s="3">
        <v>-3.71300949190397</v>
      </c>
      <c r="AD2314" s="3">
        <v>2.31311800612616</v>
      </c>
      <c r="AE2314" s="5">
        <v>3</v>
      </c>
      <c r="AF2314" s="3">
        <v>0.714233442432781</v>
      </c>
      <c r="AG2314" s="3">
        <v>12.8886178737446</v>
      </c>
      <c r="AH2314" s="3">
        <v>13.2899335370945</v>
      </c>
      <c r="AI2314" s="3"/>
      <c r="AJ2314" s="3"/>
      <c r="AK2314" s="3"/>
      <c r="AL2314" s="3"/>
      <c r="AM2314" s="3"/>
      <c r="AN2314" s="5" t="s">
        <v>46</v>
      </c>
      <c r="AO2314" s="1"/>
      <c r="AP2314" s="1"/>
      <c r="AQ2314" s="1"/>
    </row>
    <row r="2315" spans="1:43">
      <c r="A2315" s="1" t="s">
        <v>6152</v>
      </c>
      <c r="B2315" s="1" t="s">
        <v>6153</v>
      </c>
      <c r="C2315" s="3">
        <v>3.49041095890411</v>
      </c>
      <c r="D2315" s="4">
        <v>42963</v>
      </c>
      <c r="E2315" s="3">
        <v>4.6040744936</v>
      </c>
      <c r="F2315" s="5" t="s">
        <v>6154</v>
      </c>
      <c r="G2315" s="5">
        <v>623</v>
      </c>
      <c r="H2315" s="5" t="s">
        <v>93</v>
      </c>
      <c r="I2315" s="3">
        <v>14.2929626059161</v>
      </c>
      <c r="J2315" s="3">
        <v>11.8</v>
      </c>
      <c r="K2315" s="3">
        <v>1.40451967227875</v>
      </c>
      <c r="L2315" s="3">
        <v>55.4013875123885</v>
      </c>
      <c r="M2315" s="3">
        <v>3.42990954589283</v>
      </c>
      <c r="N2315" s="3">
        <v>39.4710578842315</v>
      </c>
      <c r="O2315" s="3">
        <v>34.5157052430431</v>
      </c>
      <c r="P2315" s="3">
        <v>1.05633802816901</v>
      </c>
      <c r="Q2315" s="3">
        <v>61.0265208378011</v>
      </c>
      <c r="R2315" s="3">
        <v>0.257997936016512</v>
      </c>
      <c r="S2315" s="3">
        <v>105.735683624075</v>
      </c>
      <c r="T2315" s="3">
        <v>3.17628374801482</v>
      </c>
      <c r="U2315" s="3">
        <v>204.570037858302</v>
      </c>
      <c r="V2315" s="3">
        <v>6.03543743078627</v>
      </c>
      <c r="W2315" s="3">
        <v>139.45997661316</v>
      </c>
      <c r="X2315" s="3">
        <v>14.669163545568</v>
      </c>
      <c r="Y2315" s="3"/>
      <c r="Z2315" s="3"/>
      <c r="AA2315" s="3">
        <v>0.27818873718211</v>
      </c>
      <c r="AB2315" s="3">
        <v>0.282938313440248</v>
      </c>
      <c r="AC2315" s="3">
        <v>-28.7312334412717</v>
      </c>
      <c r="AD2315" s="3">
        <v>1.17346573586477</v>
      </c>
      <c r="AE2315" s="5">
        <v>5</v>
      </c>
      <c r="AF2315" s="3">
        <v>2.54488516667365</v>
      </c>
      <c r="AG2315" s="3">
        <v>115.260045242947</v>
      </c>
      <c r="AH2315" s="3">
        <v>74.980851681548</v>
      </c>
      <c r="AI2315" s="3">
        <v>32.128705013338</v>
      </c>
      <c r="AJ2315" s="3"/>
      <c r="AK2315" s="3"/>
      <c r="AL2315" s="3"/>
      <c r="AM2315" s="3">
        <v>50</v>
      </c>
      <c r="AN2315" s="5" t="s">
        <v>56</v>
      </c>
      <c r="AO2315" s="1"/>
      <c r="AP2315" s="1"/>
      <c r="AQ2315" s="1"/>
    </row>
    <row r="2316" spans="1:43">
      <c r="A2316" s="1" t="s">
        <v>6155</v>
      </c>
      <c r="B2316" s="1" t="s">
        <v>6156</v>
      </c>
      <c r="C2316" s="3">
        <v>3.07123287671233</v>
      </c>
      <c r="D2316" s="4">
        <v>43116</v>
      </c>
      <c r="E2316" s="3">
        <v>7.4097710578</v>
      </c>
      <c r="F2316" s="5" t="s">
        <v>6157</v>
      </c>
      <c r="G2316" s="5">
        <v>1122</v>
      </c>
      <c r="H2316" s="5" t="s">
        <v>93</v>
      </c>
      <c r="I2316" s="3">
        <v>2.20329265296092</v>
      </c>
      <c r="J2316" s="3">
        <v>78.45</v>
      </c>
      <c r="K2316" s="3">
        <v>0.612804386389291</v>
      </c>
      <c r="L2316" s="3">
        <v>82.2596630327057</v>
      </c>
      <c r="M2316" s="3">
        <v>1.19211742762144</v>
      </c>
      <c r="N2316" s="3">
        <v>69.4111776447106</v>
      </c>
      <c r="O2316" s="3">
        <v>3.27760304585333</v>
      </c>
      <c r="P2316" s="3">
        <v>84.7082494969819</v>
      </c>
      <c r="Q2316" s="3">
        <v>6.40402489980386</v>
      </c>
      <c r="R2316" s="3">
        <v>79.3085655314758</v>
      </c>
      <c r="S2316" s="3">
        <v>14.3721356553621</v>
      </c>
      <c r="T2316" s="3">
        <v>88.0359978824775</v>
      </c>
      <c r="U2316" s="3">
        <v>20.3084610847363</v>
      </c>
      <c r="V2316" s="3">
        <v>93.4108527131783</v>
      </c>
      <c r="W2316" s="3">
        <v>29.0208691993982</v>
      </c>
      <c r="X2316" s="3">
        <v>84.5193508114856</v>
      </c>
      <c r="Y2316" s="3"/>
      <c r="Z2316" s="3"/>
      <c r="AA2316" s="3">
        <v>0.372653587867192</v>
      </c>
      <c r="AB2316" s="3">
        <v>0.590494321171802</v>
      </c>
      <c r="AC2316" s="3">
        <v>-3.06698950766749</v>
      </c>
      <c r="AD2316" s="3">
        <v>2.88482794325708</v>
      </c>
      <c r="AE2316" s="5">
        <v>1</v>
      </c>
      <c r="AF2316" s="3">
        <v>0.689354443270811</v>
      </c>
      <c r="AG2316" s="3">
        <v>12.5947678472866</v>
      </c>
      <c r="AH2316" s="3">
        <v>9.5657233685772</v>
      </c>
      <c r="AI2316" s="3"/>
      <c r="AJ2316" s="3"/>
      <c r="AK2316" s="3"/>
      <c r="AL2316" s="3"/>
      <c r="AM2316" s="3"/>
      <c r="AN2316" s="5" t="s">
        <v>46</v>
      </c>
      <c r="AO2316" s="1"/>
      <c r="AP2316" s="1"/>
      <c r="AQ2316" s="1"/>
    </row>
    <row r="2317" spans="1:43">
      <c r="A2317" s="1" t="s">
        <v>6158</v>
      </c>
      <c r="B2317" s="1" t="s">
        <v>6159</v>
      </c>
      <c r="C2317" s="3">
        <v>3.10958904109589</v>
      </c>
      <c r="D2317" s="4">
        <v>43102</v>
      </c>
      <c r="E2317" s="3">
        <v>12.4473907158</v>
      </c>
      <c r="F2317" s="5" t="s">
        <v>6160</v>
      </c>
      <c r="G2317" s="5">
        <v>1136</v>
      </c>
      <c r="H2317" s="5" t="s">
        <v>60</v>
      </c>
      <c r="I2317" s="3">
        <v>-1.77985948477752</v>
      </c>
      <c r="J2317" s="3">
        <v>86.3095238095238</v>
      </c>
      <c r="K2317" s="3">
        <v>-2.66883267579485</v>
      </c>
      <c r="L2317" s="3">
        <v>99.712368168744</v>
      </c>
      <c r="M2317" s="3">
        <v>-2.64623955431755</v>
      </c>
      <c r="N2317" s="3">
        <v>81.998021760633</v>
      </c>
      <c r="O2317" s="3">
        <v>-8.88550945035846</v>
      </c>
      <c r="P2317" s="3">
        <v>95.3346855983773</v>
      </c>
      <c r="Q2317" s="3">
        <v>-13.4633240482823</v>
      </c>
      <c r="R2317" s="3">
        <v>95.7068062827225</v>
      </c>
      <c r="S2317" s="3">
        <v>-8.23761076468658</v>
      </c>
      <c r="T2317" s="3">
        <v>97.7053140096618</v>
      </c>
      <c r="U2317" s="3">
        <v>26.8602540834846</v>
      </c>
      <c r="V2317" s="3">
        <v>86.4176570458404</v>
      </c>
      <c r="W2317" s="3">
        <v>-6.64440734557596</v>
      </c>
      <c r="X2317" s="3">
        <v>94.3181818181818</v>
      </c>
      <c r="Y2317" s="3"/>
      <c r="Z2317" s="3"/>
      <c r="AA2317" s="3">
        <v>-0.0524522620392318</v>
      </c>
      <c r="AB2317" s="3">
        <v>-0.00909393235100999</v>
      </c>
      <c r="AC2317" s="3">
        <v>-39.9097862325946</v>
      </c>
      <c r="AD2317" s="3">
        <v>-0.0566694907917747</v>
      </c>
      <c r="AE2317" s="5">
        <v>7</v>
      </c>
      <c r="AF2317" s="3">
        <v>-0.0858861700827396</v>
      </c>
      <c r="AG2317" s="3">
        <v>-3.2171035385923</v>
      </c>
      <c r="AH2317" s="3">
        <v>14.2935293806608</v>
      </c>
      <c r="AI2317" s="3"/>
      <c r="AJ2317" s="3"/>
      <c r="AK2317" s="3"/>
      <c r="AL2317" s="3"/>
      <c r="AM2317" s="3"/>
      <c r="AN2317" s="5" t="s">
        <v>46</v>
      </c>
      <c r="AO2317" s="1"/>
      <c r="AP2317" s="1"/>
      <c r="AQ2317" s="1"/>
    </row>
    <row r="2318" spans="1:43">
      <c r="A2318" s="1" t="s">
        <v>6161</v>
      </c>
      <c r="B2318" s="1" t="s">
        <v>6162</v>
      </c>
      <c r="C2318" s="3">
        <v>3.12876712328767</v>
      </c>
      <c r="D2318" s="4">
        <v>43095</v>
      </c>
      <c r="E2318" s="3">
        <v>7.0066172042</v>
      </c>
      <c r="F2318" s="5" t="s">
        <v>6163</v>
      </c>
      <c r="G2318" s="5">
        <v>1143</v>
      </c>
      <c r="H2318" s="5" t="s">
        <v>226</v>
      </c>
      <c r="I2318" s="3">
        <v>3.04400765350498</v>
      </c>
      <c r="J2318" s="3">
        <v>30.298719772404</v>
      </c>
      <c r="K2318" s="3">
        <v>0.988748721445621</v>
      </c>
      <c r="L2318" s="3">
        <v>24.0740740740741</v>
      </c>
      <c r="M2318" s="3">
        <v>1.21305313514437</v>
      </c>
      <c r="N2318" s="3">
        <v>33.4273624823695</v>
      </c>
      <c r="O2318" s="3">
        <v>4.59962920455549</v>
      </c>
      <c r="P2318" s="3">
        <v>41.1949685534591</v>
      </c>
      <c r="Q2318" s="3">
        <v>8.4783006775316</v>
      </c>
      <c r="R2318" s="3">
        <v>29.7445255474453</v>
      </c>
      <c r="S2318" s="3">
        <v>20.9783623959708</v>
      </c>
      <c r="T2318" s="3">
        <v>23.4042553191489</v>
      </c>
      <c r="U2318" s="3">
        <v>31.1982727498314</v>
      </c>
      <c r="V2318" s="3">
        <v>36.8055555555556</v>
      </c>
      <c r="W2318" s="3">
        <v>36.4561937096483</v>
      </c>
      <c r="X2318" s="3">
        <v>28.8702928870293</v>
      </c>
      <c r="Y2318" s="3"/>
      <c r="Z2318" s="3"/>
      <c r="AA2318" s="3">
        <v>0.468137829455408</v>
      </c>
      <c r="AB2318" s="3">
        <v>0.59297543821969</v>
      </c>
      <c r="AC2318" s="3">
        <v>-3.20577221664078</v>
      </c>
      <c r="AD2318" s="3">
        <v>3.39885565051688</v>
      </c>
      <c r="AE2318" s="5">
        <v>2</v>
      </c>
      <c r="AF2318" s="3">
        <v>0.820972191227907</v>
      </c>
      <c r="AG2318" s="3">
        <v>18.6171223197489</v>
      </c>
      <c r="AH2318" s="3">
        <v>14.1969087208739</v>
      </c>
      <c r="AI2318" s="3">
        <v>10.2706611363395</v>
      </c>
      <c r="AJ2318" s="3"/>
      <c r="AK2318" s="3"/>
      <c r="AL2318" s="3"/>
      <c r="AM2318" s="3"/>
      <c r="AN2318" s="5" t="s">
        <v>46</v>
      </c>
      <c r="AO2318" s="1"/>
      <c r="AP2318" s="1"/>
      <c r="AQ2318" s="1"/>
    </row>
    <row r="2319" spans="1:43">
      <c r="A2319" s="1" t="s">
        <v>6164</v>
      </c>
      <c r="B2319" s="1" t="s">
        <v>6165</v>
      </c>
      <c r="C2319" s="3">
        <v>3.01095890410959</v>
      </c>
      <c r="D2319" s="4">
        <v>43138</v>
      </c>
      <c r="E2319" s="3">
        <v>6.8408461178</v>
      </c>
      <c r="F2319" s="5" t="s">
        <v>6166</v>
      </c>
      <c r="G2319" s="5">
        <v>1100</v>
      </c>
      <c r="H2319" s="5" t="s">
        <v>226</v>
      </c>
      <c r="I2319" s="3">
        <v>3.9179552920439</v>
      </c>
      <c r="J2319" s="3">
        <v>16.0739687055477</v>
      </c>
      <c r="K2319" s="3">
        <v>1.54231582243795</v>
      </c>
      <c r="L2319" s="3">
        <v>9.12698412698413</v>
      </c>
      <c r="M2319" s="3">
        <v>1.79734714700573</v>
      </c>
      <c r="N2319" s="3">
        <v>21.5796897038082</v>
      </c>
      <c r="O2319" s="3">
        <v>7.42090442272651</v>
      </c>
      <c r="P2319" s="3">
        <v>14.1509433962264</v>
      </c>
      <c r="Q2319" s="3">
        <v>11.2445321211082</v>
      </c>
      <c r="R2319" s="3">
        <v>13.6861313868613</v>
      </c>
      <c r="S2319" s="3">
        <v>27.1130952049594</v>
      </c>
      <c r="T2319" s="3">
        <v>10.6382978723404</v>
      </c>
      <c r="U2319" s="3">
        <v>41.2744518283983</v>
      </c>
      <c r="V2319" s="3">
        <v>17.0138888888889</v>
      </c>
      <c r="W2319" s="3">
        <v>44.5372391081784</v>
      </c>
      <c r="X2319" s="3">
        <v>14.6443514644351</v>
      </c>
      <c r="Y2319" s="3"/>
      <c r="Z2319" s="3"/>
      <c r="AA2319" s="3">
        <v>0.44570102252704</v>
      </c>
      <c r="AB2319" s="3">
        <v>0.481214379716672</v>
      </c>
      <c r="AC2319" s="3">
        <v>-5.22870034504116</v>
      </c>
      <c r="AD2319" s="3">
        <v>2.49378886883204</v>
      </c>
      <c r="AE2319" s="5">
        <v>2</v>
      </c>
      <c r="AF2319" s="3">
        <v>0.99119147951409</v>
      </c>
      <c r="AG2319" s="3">
        <v>25.4102593162784</v>
      </c>
      <c r="AH2319" s="3">
        <v>18.7481384184221</v>
      </c>
      <c r="AI2319" s="3"/>
      <c r="AJ2319" s="3"/>
      <c r="AK2319" s="3"/>
      <c r="AL2319" s="3"/>
      <c r="AM2319" s="3"/>
      <c r="AN2319" s="5" t="s">
        <v>46</v>
      </c>
      <c r="AO2319" s="1"/>
      <c r="AP2319" s="1"/>
      <c r="AQ2319" s="1"/>
    </row>
    <row r="2320" spans="1:43">
      <c r="A2320" s="1" t="s">
        <v>6167</v>
      </c>
      <c r="B2320" s="1" t="s">
        <v>6168</v>
      </c>
      <c r="C2320" s="3">
        <v>3.18356164383562</v>
      </c>
      <c r="D2320" s="4">
        <v>43075</v>
      </c>
      <c r="E2320" s="3">
        <v>0.058319694</v>
      </c>
      <c r="F2320" s="5" t="s">
        <v>6169</v>
      </c>
      <c r="G2320" s="5">
        <v>461</v>
      </c>
      <c r="H2320" s="5" t="s">
        <v>93</v>
      </c>
      <c r="I2320" s="3">
        <v>1.60874053682037</v>
      </c>
      <c r="J2320" s="3">
        <v>84.75</v>
      </c>
      <c r="K2320" s="3">
        <v>0.733475479744131</v>
      </c>
      <c r="L2320" s="3">
        <v>77.3538156590684</v>
      </c>
      <c r="M2320" s="3">
        <v>0.776450511945402</v>
      </c>
      <c r="N2320" s="3">
        <v>76.9461077844311</v>
      </c>
      <c r="O2320" s="3">
        <v>2.22433789163926</v>
      </c>
      <c r="P2320" s="3">
        <v>89.4366197183099</v>
      </c>
      <c r="Q2320" s="3">
        <v>-4.5884158655788</v>
      </c>
      <c r="R2320" s="3">
        <v>96.9040247678019</v>
      </c>
      <c r="S2320" s="3">
        <v>9.61484918793505</v>
      </c>
      <c r="T2320" s="3">
        <v>94.5473795659079</v>
      </c>
      <c r="U2320" s="3">
        <v>43.9663578742077</v>
      </c>
      <c r="V2320" s="3">
        <v>70.4872646733112</v>
      </c>
      <c r="W2320" s="3">
        <v>26.523835029459</v>
      </c>
      <c r="X2320" s="3">
        <v>86.5792759051186</v>
      </c>
      <c r="Y2320" s="3"/>
      <c r="Z2320" s="3"/>
      <c r="AA2320" s="3">
        <v>0.0593998004706211</v>
      </c>
      <c r="AB2320" s="3">
        <v>0.106027992147233</v>
      </c>
      <c r="AC2320" s="3">
        <v>-17.8016085790885</v>
      </c>
      <c r="AD2320" s="3">
        <v>0.457387823904972</v>
      </c>
      <c r="AE2320" s="5">
        <v>3</v>
      </c>
      <c r="AF2320" s="3">
        <v>0.652271656089755</v>
      </c>
      <c r="AG2320" s="3">
        <v>30.7676175231472</v>
      </c>
      <c r="AH2320" s="3">
        <v>20.7539050987048</v>
      </c>
      <c r="AI2320" s="3">
        <v>6.55993657136977</v>
      </c>
      <c r="AJ2320" s="3"/>
      <c r="AK2320" s="3"/>
      <c r="AL2320" s="3"/>
      <c r="AM2320" s="3"/>
      <c r="AN2320" s="5" t="s">
        <v>46</v>
      </c>
      <c r="AO2320" s="1"/>
      <c r="AP2320" s="1"/>
      <c r="AQ2320" s="1"/>
    </row>
    <row r="2321" spans="1:43">
      <c r="A2321" s="1" t="s">
        <v>6170</v>
      </c>
      <c r="B2321" s="1" t="s">
        <v>6171</v>
      </c>
      <c r="C2321" s="3">
        <v>3.02739726027397</v>
      </c>
      <c r="D2321" s="4">
        <v>43132</v>
      </c>
      <c r="E2321" s="3">
        <v>11.9592321363</v>
      </c>
      <c r="F2321" s="5" t="s">
        <v>6172</v>
      </c>
      <c r="G2321" s="5">
        <v>119</v>
      </c>
      <c r="H2321" s="5" t="s">
        <v>50</v>
      </c>
      <c r="I2321" s="3">
        <v>0.31464530892449</v>
      </c>
      <c r="J2321" s="3">
        <v>16.1232693166592</v>
      </c>
      <c r="K2321" s="3">
        <v>-0.00950389659759879</v>
      </c>
      <c r="L2321" s="3">
        <v>57.3705179282869</v>
      </c>
      <c r="M2321" s="3">
        <v>0.0665778961384958</v>
      </c>
      <c r="N2321" s="3">
        <v>25.2448797862867</v>
      </c>
      <c r="O2321" s="3">
        <v>1.02940675102868</v>
      </c>
      <c r="P2321" s="3">
        <v>7.67473732297853</v>
      </c>
      <c r="Q2321" s="3">
        <v>1.54817135565528</v>
      </c>
      <c r="R2321" s="3">
        <v>12.1197489135683</v>
      </c>
      <c r="S2321" s="3">
        <v>2.42156263800762</v>
      </c>
      <c r="T2321" s="3">
        <v>25.8757062146893</v>
      </c>
      <c r="U2321" s="3">
        <v>7.03082729884951</v>
      </c>
      <c r="V2321" s="3">
        <v>29.7213622291022</v>
      </c>
      <c r="W2321" s="3">
        <v>16.2541176249125</v>
      </c>
      <c r="X2321" s="3">
        <v>20.1725997842503</v>
      </c>
      <c r="Y2321" s="3"/>
      <c r="Z2321" s="3"/>
      <c r="AA2321" s="3">
        <v>0.0787586626761855</v>
      </c>
      <c r="AB2321" s="3">
        <v>0.597198893233896</v>
      </c>
      <c r="AC2321" s="3">
        <v>-2.14395099540582</v>
      </c>
      <c r="AD2321" s="3">
        <v>2.39688491212248</v>
      </c>
      <c r="AE2321" s="5">
        <v>3</v>
      </c>
      <c r="AF2321" s="3">
        <v>0.427648240802124</v>
      </c>
      <c r="AG2321" s="3">
        <v>3.64372725125219</v>
      </c>
      <c r="AH2321" s="3">
        <v>3.4694864467705</v>
      </c>
      <c r="AI2321" s="3"/>
      <c r="AJ2321" s="3"/>
      <c r="AK2321" s="3"/>
      <c r="AL2321" s="3"/>
      <c r="AM2321" s="3"/>
      <c r="AN2321" s="5" t="s">
        <v>46</v>
      </c>
      <c r="AO2321" s="1"/>
      <c r="AP2321" s="1"/>
      <c r="AQ2321" s="1"/>
    </row>
    <row r="2322" spans="1:43">
      <c r="A2322" s="1" t="s">
        <v>6173</v>
      </c>
      <c r="B2322" s="1" t="s">
        <v>6174</v>
      </c>
      <c r="C2322" s="3">
        <v>3.16164383561644</v>
      </c>
      <c r="D2322" s="4">
        <v>43083</v>
      </c>
      <c r="E2322" s="3">
        <v>2.2081397993</v>
      </c>
      <c r="F2322" s="5" t="s">
        <v>5563</v>
      </c>
      <c r="G2322" s="5">
        <v>665</v>
      </c>
      <c r="H2322" s="5" t="s">
        <v>55</v>
      </c>
      <c r="I2322" s="3">
        <v>9.29095354523227</v>
      </c>
      <c r="J2322" s="3">
        <v>57.6527525710829</v>
      </c>
      <c r="K2322" s="3">
        <v>3.74752335125955</v>
      </c>
      <c r="L2322" s="3">
        <v>25.3672316384181</v>
      </c>
      <c r="M2322" s="3">
        <v>3.83569405099151</v>
      </c>
      <c r="N2322" s="3">
        <v>62.5972471573908</v>
      </c>
      <c r="O2322" s="3">
        <v>19.037412314887</v>
      </c>
      <c r="P2322" s="3">
        <v>51.0596026490066</v>
      </c>
      <c r="Q2322" s="3">
        <v>25.889545267207</v>
      </c>
      <c r="R2322" s="3">
        <v>43.140243902439</v>
      </c>
      <c r="S2322" s="3">
        <v>62.3294951284322</v>
      </c>
      <c r="T2322" s="3">
        <v>55.078125</v>
      </c>
      <c r="U2322" s="3">
        <v>123.336582988058</v>
      </c>
      <c r="V2322" s="3">
        <v>61.6531165311653</v>
      </c>
      <c r="W2322" s="3">
        <v>93.5269271383316</v>
      </c>
      <c r="X2322" s="3">
        <v>61.10183639399</v>
      </c>
      <c r="Y2322" s="3"/>
      <c r="Z2322" s="3"/>
      <c r="AA2322" s="3">
        <v>0.309600013985932</v>
      </c>
      <c r="AB2322" s="3">
        <v>0.234027108928402</v>
      </c>
      <c r="AC2322" s="3">
        <v>-26.3367684230994</v>
      </c>
      <c r="AD2322" s="3">
        <v>0.932837261203111</v>
      </c>
      <c r="AE2322" s="5">
        <v>3</v>
      </c>
      <c r="AF2322" s="3">
        <v>1.68212175371735</v>
      </c>
      <c r="AG2322" s="3">
        <v>47.4545432327776</v>
      </c>
      <c r="AH2322" s="3">
        <v>52.1683053684356</v>
      </c>
      <c r="AI2322" s="3">
        <v>22.7301558610423</v>
      </c>
      <c r="AJ2322" s="3"/>
      <c r="AK2322" s="3"/>
      <c r="AL2322" s="3"/>
      <c r="AM2322" s="3">
        <v>100</v>
      </c>
      <c r="AN2322" s="5" t="s">
        <v>56</v>
      </c>
      <c r="AO2322" s="1"/>
      <c r="AP2322" s="1"/>
      <c r="AQ2322" s="1"/>
    </row>
    <row r="2323" spans="1:43">
      <c r="A2323" s="1" t="s">
        <v>6175</v>
      </c>
      <c r="B2323" s="1" t="s">
        <v>6176</v>
      </c>
      <c r="C2323" s="3">
        <v>3.4958904109589</v>
      </c>
      <c r="D2323" s="4">
        <v>42961</v>
      </c>
      <c r="E2323" s="3">
        <v>376.0624874578</v>
      </c>
      <c r="F2323" s="5" t="s">
        <v>6177</v>
      </c>
      <c r="G2323" s="5">
        <v>1277</v>
      </c>
      <c r="H2323" s="5" t="s">
        <v>64</v>
      </c>
      <c r="I2323" s="3">
        <v>0.272562065036194</v>
      </c>
      <c r="J2323" s="3">
        <v>45.7725947521866</v>
      </c>
      <c r="K2323" s="3">
        <v>0.0399852169963786</v>
      </c>
      <c r="L2323" s="3">
        <v>57.8717201166181</v>
      </c>
      <c r="M2323" s="3">
        <v>0.203967060750672</v>
      </c>
      <c r="N2323" s="3">
        <v>44.3148688046647</v>
      </c>
      <c r="O2323" s="3">
        <v>0.594567972128658</v>
      </c>
      <c r="P2323" s="3">
        <v>61.6959064327485</v>
      </c>
      <c r="Q2323" s="3">
        <v>1.11352750305022</v>
      </c>
      <c r="R2323" s="3">
        <v>56.6568047337278</v>
      </c>
      <c r="S2323" s="3">
        <v>2.01564499149929</v>
      </c>
      <c r="T2323" s="3">
        <v>59.0704647676162</v>
      </c>
      <c r="U2323" s="3">
        <v>4.57720719361714</v>
      </c>
      <c r="V2323" s="3">
        <v>56.1728395061728</v>
      </c>
      <c r="W2323" s="3">
        <v>8.39315581417616</v>
      </c>
      <c r="X2323" s="3">
        <v>44.4444444444444</v>
      </c>
      <c r="Y2323" s="3"/>
      <c r="Z2323" s="3"/>
      <c r="AA2323" s="3">
        <v>-0.123274031944473</v>
      </c>
      <c r="AB2323" s="3">
        <v>2.43512961509796</v>
      </c>
      <c r="AC2323" s="3">
        <v>0</v>
      </c>
      <c r="AD2323" s="3"/>
      <c r="AE2323" s="5"/>
      <c r="AF2323" s="3">
        <v>0.222278389273037</v>
      </c>
      <c r="AG2323" s="3">
        <v>1.47936755224183</v>
      </c>
      <c r="AH2323" s="3">
        <v>1.6290793985172</v>
      </c>
      <c r="AI2323" s="3">
        <v>2.05516899696014</v>
      </c>
      <c r="AJ2323" s="3"/>
      <c r="AK2323" s="3"/>
      <c r="AL2323" s="3"/>
      <c r="AM2323" s="3">
        <v>5000</v>
      </c>
      <c r="AN2323" s="5" t="s">
        <v>56</v>
      </c>
      <c r="AO2323" s="1"/>
      <c r="AP2323" s="1"/>
      <c r="AQ2323" s="1"/>
    </row>
    <row r="2324" spans="1:43">
      <c r="A2324" s="1" t="s">
        <v>6178</v>
      </c>
      <c r="B2324" s="1" t="s">
        <v>6179</v>
      </c>
      <c r="C2324" s="3">
        <v>3.47397260273973</v>
      </c>
      <c r="D2324" s="4">
        <v>42969</v>
      </c>
      <c r="E2324" s="3">
        <v>7.1874327034</v>
      </c>
      <c r="F2324" s="5" t="s">
        <v>5726</v>
      </c>
      <c r="G2324" s="5">
        <v>1269</v>
      </c>
      <c r="H2324" s="5" t="s">
        <v>226</v>
      </c>
      <c r="I2324" s="3">
        <v>1.0777988614801</v>
      </c>
      <c r="J2324" s="3">
        <v>73.2574679943101</v>
      </c>
      <c r="K2324" s="3">
        <v>0.878721308991755</v>
      </c>
      <c r="L2324" s="3">
        <v>30.4232804232804</v>
      </c>
      <c r="M2324" s="3">
        <v>0.203160270880366</v>
      </c>
      <c r="N2324" s="3">
        <v>69.9576868829337</v>
      </c>
      <c r="O2324" s="3">
        <v>3.31960720072911</v>
      </c>
      <c r="P2324" s="3">
        <v>60.8490566037736</v>
      </c>
      <c r="Q2324" s="3">
        <v>6.41499280444306</v>
      </c>
      <c r="R2324" s="3">
        <v>49.8175182481752</v>
      </c>
      <c r="S2324" s="3">
        <v>21.5519360268049</v>
      </c>
      <c r="T2324" s="3">
        <v>21.5425531914894</v>
      </c>
      <c r="U2324" s="3">
        <v>31.6694994204414</v>
      </c>
      <c r="V2324" s="3">
        <v>34.375</v>
      </c>
      <c r="W2324" s="3">
        <v>38.0565524672214</v>
      </c>
      <c r="X2324" s="3">
        <v>24.2677824267782</v>
      </c>
      <c r="Y2324" s="3"/>
      <c r="Z2324" s="3"/>
      <c r="AA2324" s="3">
        <v>0.401822374199825</v>
      </c>
      <c r="AB2324" s="3">
        <v>0.432491921457846</v>
      </c>
      <c r="AC2324" s="3">
        <v>-3.69924294562974</v>
      </c>
      <c r="AD2324" s="3">
        <v>3.06198156682714</v>
      </c>
      <c r="AE2324" s="5">
        <v>2</v>
      </c>
      <c r="AF2324" s="3">
        <v>0.861503307893046</v>
      </c>
      <c r="AG2324" s="3">
        <v>21.8054266226439</v>
      </c>
      <c r="AH2324" s="3">
        <v>15.0090112226922</v>
      </c>
      <c r="AI2324" s="3">
        <v>10.2552239664586</v>
      </c>
      <c r="AJ2324" s="3"/>
      <c r="AK2324" s="3"/>
      <c r="AL2324" s="3"/>
      <c r="AM2324" s="3"/>
      <c r="AN2324" s="5" t="s">
        <v>51</v>
      </c>
      <c r="AO2324" s="1"/>
      <c r="AP2324" s="1"/>
      <c r="AQ2324" s="1"/>
    </row>
    <row r="2325" spans="1:43">
      <c r="A2325" s="1" t="s">
        <v>6180</v>
      </c>
      <c r="B2325" s="1" t="s">
        <v>6181</v>
      </c>
      <c r="C2325" s="3">
        <v>3.55342465753425</v>
      </c>
      <c r="D2325" s="4">
        <v>42940</v>
      </c>
      <c r="E2325" s="3">
        <v>5.8569962186</v>
      </c>
      <c r="F2325" s="5" t="s">
        <v>6182</v>
      </c>
      <c r="G2325" s="5">
        <v>533</v>
      </c>
      <c r="H2325" s="5" t="s">
        <v>226</v>
      </c>
      <c r="I2325" s="3">
        <v>6.13477681022986</v>
      </c>
      <c r="J2325" s="3">
        <v>3.55618776671408</v>
      </c>
      <c r="K2325" s="3">
        <v>1.72180451127819</v>
      </c>
      <c r="L2325" s="3">
        <v>5.95238095238095</v>
      </c>
      <c r="M2325" s="3">
        <v>3.43272171253822</v>
      </c>
      <c r="N2325" s="3">
        <v>4.23131170662905</v>
      </c>
      <c r="O2325" s="3">
        <v>8.7365375341585</v>
      </c>
      <c r="P2325" s="3">
        <v>9.27672955974843</v>
      </c>
      <c r="Q2325" s="3">
        <v>10.7935468020637</v>
      </c>
      <c r="R2325" s="3">
        <v>15.8759124087591</v>
      </c>
      <c r="S2325" s="3">
        <v>19.0199700888537</v>
      </c>
      <c r="T2325" s="3">
        <v>33.5106382978723</v>
      </c>
      <c r="U2325" s="3">
        <v>32.2353631121103</v>
      </c>
      <c r="V2325" s="3">
        <v>32.9861111111111</v>
      </c>
      <c r="W2325" s="3">
        <v>26.8660915228807</v>
      </c>
      <c r="X2325" s="3">
        <v>60.6694560669456</v>
      </c>
      <c r="Y2325" s="3"/>
      <c r="Z2325" s="3"/>
      <c r="AA2325" s="3">
        <v>0.301928386906811</v>
      </c>
      <c r="AB2325" s="3">
        <v>0.228312550270804</v>
      </c>
      <c r="AC2325" s="3">
        <v>-7.47680553028923</v>
      </c>
      <c r="AD2325" s="3">
        <v>1.10200599049726</v>
      </c>
      <c r="AE2325" s="5">
        <v>3</v>
      </c>
      <c r="AF2325" s="3">
        <v>0.553989481561696</v>
      </c>
      <c r="AG2325" s="3">
        <v>15.6863932167604</v>
      </c>
      <c r="AH2325" s="3">
        <v>13.0316956288618</v>
      </c>
      <c r="AI2325" s="3">
        <v>8.18902152301659</v>
      </c>
      <c r="AJ2325" s="3"/>
      <c r="AK2325" s="3"/>
      <c r="AL2325" s="3"/>
      <c r="AM2325" s="3">
        <v>5</v>
      </c>
      <c r="AN2325" s="5" t="s">
        <v>56</v>
      </c>
      <c r="AO2325" s="1"/>
      <c r="AP2325" s="1"/>
      <c r="AQ2325" s="1"/>
    </row>
    <row r="2326" spans="1:43">
      <c r="A2326" s="1" t="s">
        <v>6183</v>
      </c>
      <c r="B2326" s="1" t="s">
        <v>6184</v>
      </c>
      <c r="C2326" s="3">
        <v>3.58082191780822</v>
      </c>
      <c r="D2326" s="4">
        <v>42930</v>
      </c>
      <c r="E2326" s="3">
        <v>0.6270176182</v>
      </c>
      <c r="F2326" s="5" t="s">
        <v>6185</v>
      </c>
      <c r="G2326" s="5">
        <v>1308</v>
      </c>
      <c r="H2326" s="5" t="s">
        <v>226</v>
      </c>
      <c r="I2326" s="3">
        <v>0.775694893341956</v>
      </c>
      <c r="J2326" s="3">
        <v>80.6543385490754</v>
      </c>
      <c r="K2326" s="3">
        <v>0.176706827309235</v>
      </c>
      <c r="L2326" s="3">
        <v>75.3968253968254</v>
      </c>
      <c r="M2326" s="3">
        <v>0.0401058795219513</v>
      </c>
      <c r="N2326" s="3">
        <v>76.4456981664316</v>
      </c>
      <c r="O2326" s="3">
        <v>1.97874080130826</v>
      </c>
      <c r="P2326" s="3">
        <v>79.874213836478</v>
      </c>
      <c r="Q2326" s="3">
        <v>2.7855612328993</v>
      </c>
      <c r="R2326" s="3">
        <v>81.7518248175183</v>
      </c>
      <c r="S2326" s="3">
        <v>11.3173866476258</v>
      </c>
      <c r="T2326" s="3">
        <v>68.8829787234042</v>
      </c>
      <c r="U2326" s="3">
        <v>18.8262195121951</v>
      </c>
      <c r="V2326" s="3">
        <v>75.3472222222222</v>
      </c>
      <c r="W2326" s="3">
        <v>22.1188681092725</v>
      </c>
      <c r="X2326" s="3">
        <v>75.7322175732218</v>
      </c>
      <c r="Y2326" s="3"/>
      <c r="Z2326" s="3"/>
      <c r="AA2326" s="3">
        <v>0.232253457544153</v>
      </c>
      <c r="AB2326" s="3">
        <v>0.306310553477468</v>
      </c>
      <c r="AC2326" s="3">
        <v>-4.50340373538138</v>
      </c>
      <c r="AD2326" s="3">
        <v>1.52655327499405</v>
      </c>
      <c r="AE2326" s="5">
        <v>2</v>
      </c>
      <c r="AF2326" s="3">
        <v>0.54368410358327</v>
      </c>
      <c r="AG2326" s="3">
        <v>9.42071919630005</v>
      </c>
      <c r="AH2326" s="3">
        <v>9.27455613596742</v>
      </c>
      <c r="AI2326" s="3">
        <v>6.73014148462208</v>
      </c>
      <c r="AJ2326" s="3"/>
      <c r="AK2326" s="3"/>
      <c r="AL2326" s="3"/>
      <c r="AM2326" s="3"/>
      <c r="AN2326" s="5" t="s">
        <v>51</v>
      </c>
      <c r="AO2326" s="1"/>
      <c r="AP2326" s="1"/>
      <c r="AQ2326" s="1"/>
    </row>
    <row r="2327" spans="1:43">
      <c r="A2327" s="1" t="s">
        <v>6186</v>
      </c>
      <c r="B2327" s="1" t="s">
        <v>6187</v>
      </c>
      <c r="C2327" s="3">
        <v>3.65753424657534</v>
      </c>
      <c r="D2327" s="4">
        <v>42902</v>
      </c>
      <c r="E2327" s="3">
        <v>325.0714641577</v>
      </c>
      <c r="F2327" s="5" t="s">
        <v>1400</v>
      </c>
      <c r="G2327" s="5">
        <v>1336</v>
      </c>
      <c r="H2327" s="5" t="s">
        <v>64</v>
      </c>
      <c r="I2327" s="3">
        <v>0.322594677774221</v>
      </c>
      <c r="J2327" s="3">
        <v>1.89504373177843</v>
      </c>
      <c r="K2327" s="3">
        <v>0.0448517596046782</v>
      </c>
      <c r="L2327" s="3">
        <v>19.6793002915452</v>
      </c>
      <c r="M2327" s="3">
        <v>0.238527548410302</v>
      </c>
      <c r="N2327" s="3">
        <v>2.04081632653061</v>
      </c>
      <c r="O2327" s="3">
        <v>0.705542594848981</v>
      </c>
      <c r="P2327" s="3">
        <v>4.3859649122807</v>
      </c>
      <c r="Q2327" s="3">
        <v>1.3062733608881</v>
      </c>
      <c r="R2327" s="3">
        <v>5.91715976331361</v>
      </c>
      <c r="S2327" s="3">
        <v>2.47556477020472</v>
      </c>
      <c r="T2327" s="3">
        <v>2.69865067466267</v>
      </c>
      <c r="U2327" s="3">
        <v>5.39016725542332</v>
      </c>
      <c r="V2327" s="3">
        <v>4.01234567901235</v>
      </c>
      <c r="W2327" s="3">
        <v>9.36240950017893</v>
      </c>
      <c r="X2327" s="3">
        <v>5.40123456790123</v>
      </c>
      <c r="Y2327" s="3"/>
      <c r="Z2327" s="3"/>
      <c r="AA2327" s="3">
        <v>0.744490869516073</v>
      </c>
      <c r="AB2327" s="3">
        <v>5.48955767715228</v>
      </c>
      <c r="AC2327" s="3">
        <v>0</v>
      </c>
      <c r="AD2327" s="3"/>
      <c r="AE2327" s="5"/>
      <c r="AF2327" s="3">
        <v>0.247720949391151</v>
      </c>
      <c r="AG2327" s="3">
        <v>1.80304158460411</v>
      </c>
      <c r="AH2327" s="3">
        <v>1.8965423670126</v>
      </c>
      <c r="AI2327" s="3">
        <v>2.22004412032575</v>
      </c>
      <c r="AJ2327" s="3"/>
      <c r="AK2327" s="3"/>
      <c r="AL2327" s="3"/>
      <c r="AM2327" s="3">
        <v>300</v>
      </c>
      <c r="AN2327" s="5" t="s">
        <v>56</v>
      </c>
      <c r="AO2327" s="1"/>
      <c r="AP2327" s="1"/>
      <c r="AQ2327" s="1"/>
    </row>
    <row r="2328" spans="1:43">
      <c r="A2328" s="1" t="s">
        <v>6188</v>
      </c>
      <c r="B2328" s="1" t="s">
        <v>6189</v>
      </c>
      <c r="C2328" s="3">
        <v>3.48767123287671</v>
      </c>
      <c r="D2328" s="4">
        <v>42964</v>
      </c>
      <c r="E2328" s="3">
        <v>142.5466451234</v>
      </c>
      <c r="F2328" s="5" t="s">
        <v>4649</v>
      </c>
      <c r="G2328" s="5">
        <v>797</v>
      </c>
      <c r="H2328" s="5" t="s">
        <v>198</v>
      </c>
      <c r="I2328" s="3">
        <v>0.288098549572841</v>
      </c>
      <c r="J2328" s="3">
        <v>28.3068783068783</v>
      </c>
      <c r="K2328" s="3">
        <v>0.0396392825289859</v>
      </c>
      <c r="L2328" s="3">
        <v>28.7234042553192</v>
      </c>
      <c r="M2328" s="3">
        <v>0.218405638836501</v>
      </c>
      <c r="N2328" s="3">
        <v>12.4668435013263</v>
      </c>
      <c r="O2328" s="3">
        <v>0.648055832502511</v>
      </c>
      <c r="P2328" s="3">
        <v>51.4367816091954</v>
      </c>
      <c r="Q2328" s="3">
        <v>2.41939018087843</v>
      </c>
      <c r="R2328" s="3">
        <v>1.48809523809524</v>
      </c>
      <c r="S2328" s="3">
        <v>4.85529988517051</v>
      </c>
      <c r="T2328" s="3">
        <v>0.775193798449612</v>
      </c>
      <c r="U2328" s="3">
        <v>9.82544109972761</v>
      </c>
      <c r="V2328" s="3">
        <v>3.1496062992126</v>
      </c>
      <c r="W2328" s="3">
        <v>14.3397020126869</v>
      </c>
      <c r="X2328" s="3">
        <v>2.85714285714286</v>
      </c>
      <c r="Y2328" s="3"/>
      <c r="Z2328" s="3"/>
      <c r="AA2328" s="3">
        <v>0.85261349886875</v>
      </c>
      <c r="AB2328" s="3">
        <v>11.884149225419</v>
      </c>
      <c r="AC2328" s="3">
        <v>-0.0382848392036635</v>
      </c>
      <c r="AD2328" s="3">
        <v>119.095105198744</v>
      </c>
      <c r="AE2328" s="5"/>
      <c r="AF2328" s="3">
        <v>0.375845373729521</v>
      </c>
      <c r="AG2328" s="3">
        <v>4.86172866541816</v>
      </c>
      <c r="AH2328" s="3">
        <v>4.88682337510307</v>
      </c>
      <c r="AI2328" s="3">
        <v>4.58498313370099</v>
      </c>
      <c r="AJ2328" s="3"/>
      <c r="AK2328" s="3"/>
      <c r="AL2328" s="3"/>
      <c r="AM2328" s="3"/>
      <c r="AN2328" s="5" t="s">
        <v>51</v>
      </c>
      <c r="AO2328" s="1"/>
      <c r="AP2328" s="1"/>
      <c r="AQ2328" s="1"/>
    </row>
    <row r="2329" spans="1:43">
      <c r="A2329" s="1" t="s">
        <v>6190</v>
      </c>
      <c r="B2329" s="1" t="s">
        <v>6191</v>
      </c>
      <c r="C2329" s="3">
        <v>3.39452054794521</v>
      </c>
      <c r="D2329" s="4">
        <v>42998</v>
      </c>
      <c r="E2329" s="3">
        <v>0.7972982614</v>
      </c>
      <c r="F2329" s="5" t="s">
        <v>255</v>
      </c>
      <c r="G2329" s="5">
        <v>404</v>
      </c>
      <c r="H2329" s="5" t="s">
        <v>191</v>
      </c>
      <c r="I2329" s="3">
        <v>9.67194310621702</v>
      </c>
      <c r="J2329" s="3">
        <v>53.5262206148282</v>
      </c>
      <c r="K2329" s="3">
        <v>2.40339302544768</v>
      </c>
      <c r="L2329" s="3">
        <v>53.7671232876712</v>
      </c>
      <c r="M2329" s="3">
        <v>3.65568083261057</v>
      </c>
      <c r="N2329" s="3">
        <v>66.8468468468468</v>
      </c>
      <c r="O2329" s="3">
        <v>19.7245179063361</v>
      </c>
      <c r="P2329" s="3">
        <v>43.8095238095238</v>
      </c>
      <c r="Q2329" s="3">
        <v>25.825130283729</v>
      </c>
      <c r="R2329" s="3">
        <v>39.4129979035639</v>
      </c>
      <c r="S2329" s="3">
        <v>82.4935104596121</v>
      </c>
      <c r="T2329" s="3">
        <v>29.9019607843137</v>
      </c>
      <c r="U2329" s="3">
        <v>217.100026532237</v>
      </c>
      <c r="V2329" s="3">
        <v>14.3695014662757</v>
      </c>
      <c r="W2329" s="3">
        <v>162.38199780461</v>
      </c>
      <c r="X2329" s="3">
        <v>24.3816254416961</v>
      </c>
      <c r="Y2329" s="3"/>
      <c r="Z2329" s="3"/>
      <c r="AA2329" s="3">
        <v>0.274997823214612</v>
      </c>
      <c r="AB2329" s="3">
        <v>0.306038204442981</v>
      </c>
      <c r="AC2329" s="3">
        <v>-31.0114407208667</v>
      </c>
      <c r="AD2329" s="3">
        <v>1.22034652003124</v>
      </c>
      <c r="AE2329" s="5">
        <v>3</v>
      </c>
      <c r="AF2329" s="3">
        <v>2.77090985836506</v>
      </c>
      <c r="AG2329" s="3">
        <v>91.3380901010265</v>
      </c>
      <c r="AH2329" s="3">
        <v>82.207393340288</v>
      </c>
      <c r="AI2329" s="3">
        <v>34.9078443422839</v>
      </c>
      <c r="AJ2329" s="3"/>
      <c r="AK2329" s="3"/>
      <c r="AL2329" s="3"/>
      <c r="AM2329" s="3"/>
      <c r="AN2329" s="5" t="s">
        <v>46</v>
      </c>
      <c r="AO2329" s="1"/>
      <c r="AP2329" s="1"/>
      <c r="AQ2329" s="1"/>
    </row>
    <row r="2330" spans="1:43">
      <c r="A2330" s="1" t="s">
        <v>6192</v>
      </c>
      <c r="B2330" s="1" t="s">
        <v>6193</v>
      </c>
      <c r="C2330" s="3">
        <v>3.55068493150685</v>
      </c>
      <c r="D2330" s="4">
        <v>42941</v>
      </c>
      <c r="E2330" s="3">
        <v>0.5082313707</v>
      </c>
      <c r="F2330" s="5" t="s">
        <v>6194</v>
      </c>
      <c r="G2330" s="5">
        <v>1284</v>
      </c>
      <c r="H2330" s="5" t="s">
        <v>64</v>
      </c>
      <c r="I2330" s="3">
        <v>0.197888899024533</v>
      </c>
      <c r="J2330" s="3">
        <v>96.064139941691</v>
      </c>
      <c r="K2330" s="3">
        <v>0.0257445779363684</v>
      </c>
      <c r="L2330" s="3">
        <v>97.2303206997084</v>
      </c>
      <c r="M2330" s="3">
        <v>0.150887291713353</v>
      </c>
      <c r="N2330" s="3">
        <v>94.8979591836735</v>
      </c>
      <c r="O2330" s="3">
        <v>0.414945706523007</v>
      </c>
      <c r="P2330" s="3">
        <v>96.4912280701754</v>
      </c>
      <c r="Q2330" s="3">
        <v>0.820268875771772</v>
      </c>
      <c r="R2330" s="3">
        <v>96.8934911242604</v>
      </c>
      <c r="S2330" s="3">
        <v>1.43916022039947</v>
      </c>
      <c r="T2330" s="3">
        <v>96.551724137931</v>
      </c>
      <c r="U2330" s="3">
        <v>3.54100696224235</v>
      </c>
      <c r="V2330" s="3">
        <v>96.2962962962963</v>
      </c>
      <c r="W2330" s="3">
        <v>6.73418244561772</v>
      </c>
      <c r="X2330" s="3">
        <v>93.3641975308642</v>
      </c>
      <c r="Y2330" s="3"/>
      <c r="Z2330" s="3"/>
      <c r="AA2330" s="3">
        <v>-1.16196061528319</v>
      </c>
      <c r="AB2330" s="3">
        <v>0.247966656195629</v>
      </c>
      <c r="AC2330" s="3">
        <v>0</v>
      </c>
      <c r="AD2330" s="3"/>
      <c r="AE2330" s="5"/>
      <c r="AF2330" s="3">
        <v>0.179872480864847</v>
      </c>
      <c r="AG2330" s="3">
        <v>1.06187726511293</v>
      </c>
      <c r="AH2330" s="3">
        <v>1.26479401591071</v>
      </c>
      <c r="AI2330" s="3">
        <v>1.65023118886407</v>
      </c>
      <c r="AJ2330" s="3"/>
      <c r="AK2330" s="3"/>
      <c r="AL2330" s="3"/>
      <c r="AM2330" s="3"/>
      <c r="AN2330" s="5" t="s">
        <v>206</v>
      </c>
      <c r="AO2330" s="1"/>
      <c r="AP2330" s="1"/>
      <c r="AQ2330" s="1"/>
    </row>
    <row r="2331" spans="1:43">
      <c r="A2331" s="1" t="s">
        <v>6195</v>
      </c>
      <c r="B2331" s="1" t="s">
        <v>6196</v>
      </c>
      <c r="C2331" s="3">
        <v>3</v>
      </c>
      <c r="D2331" s="4">
        <v>43142</v>
      </c>
      <c r="E2331" s="3">
        <v>6.8751345333</v>
      </c>
      <c r="F2331" s="5" t="s">
        <v>6197</v>
      </c>
      <c r="G2331" s="5">
        <v>828</v>
      </c>
      <c r="H2331" s="5" t="s">
        <v>116</v>
      </c>
      <c r="I2331" s="3">
        <v>10.9712694073348</v>
      </c>
      <c r="J2331" s="3">
        <v>22.4299065420561</v>
      </c>
      <c r="K2331" s="3">
        <v>4.30018907257479</v>
      </c>
      <c r="L2331" s="3">
        <v>7.3394495412844</v>
      </c>
      <c r="M2331" s="3">
        <v>6.06912192476458</v>
      </c>
      <c r="N2331" s="3">
        <v>14.9532710280374</v>
      </c>
      <c r="O2331" s="3">
        <v>21.5411558669002</v>
      </c>
      <c r="P2331" s="3">
        <v>8.5</v>
      </c>
      <c r="Q2331" s="3">
        <v>36.5448083269866</v>
      </c>
      <c r="R2331" s="3">
        <v>2.11640211640212</v>
      </c>
      <c r="S2331" s="3">
        <v>106.746108014607</v>
      </c>
      <c r="T2331" s="3">
        <v>0.613496932515337</v>
      </c>
      <c r="U2331" s="3">
        <v>189.400053806834</v>
      </c>
      <c r="V2331" s="3">
        <v>3.36134453781513</v>
      </c>
      <c r="W2331" s="3">
        <v>115.14</v>
      </c>
      <c r="X2331" s="3">
        <v>7.69230769230769</v>
      </c>
      <c r="Y2331" s="3"/>
      <c r="Z2331" s="3"/>
      <c r="AA2331" s="3">
        <v>0.462600868636376</v>
      </c>
      <c r="AB2331" s="3">
        <v>0.317774153038299</v>
      </c>
      <c r="AC2331" s="3">
        <v>-31.8969691100997</v>
      </c>
      <c r="AD2331" s="3"/>
      <c r="AE2331" s="5">
        <v>9</v>
      </c>
      <c r="AF2331" s="3">
        <v>2.22308966287043</v>
      </c>
      <c r="AG2331" s="3">
        <v>95.2305812637114</v>
      </c>
      <c r="AH2331" s="3">
        <v>72.0922257855764</v>
      </c>
      <c r="AI2331" s="3"/>
      <c r="AJ2331" s="3"/>
      <c r="AK2331" s="3"/>
      <c r="AL2331" s="3"/>
      <c r="AM2331" s="3">
        <v>1</v>
      </c>
      <c r="AN2331" s="5" t="s">
        <v>56</v>
      </c>
      <c r="AO2331" s="1"/>
      <c r="AP2331" s="1"/>
      <c r="AQ2331" s="1"/>
    </row>
    <row r="2332" spans="1:43">
      <c r="A2332" s="1" t="s">
        <v>6198</v>
      </c>
      <c r="B2332" s="1" t="s">
        <v>6199</v>
      </c>
      <c r="C2332" s="3">
        <v>2.99452054794521</v>
      </c>
      <c r="D2332" s="4">
        <v>43144</v>
      </c>
      <c r="E2332" s="3">
        <v>0.0865534079</v>
      </c>
      <c r="F2332" s="5" t="s">
        <v>6200</v>
      </c>
      <c r="G2332" s="5">
        <v>169</v>
      </c>
      <c r="H2332" s="5" t="s">
        <v>116</v>
      </c>
      <c r="I2332" s="3">
        <v>4.47460255913144</v>
      </c>
      <c r="J2332" s="3">
        <v>78.5046728971963</v>
      </c>
      <c r="K2332" s="3">
        <v>0.104027344330498</v>
      </c>
      <c r="L2332" s="3">
        <v>91.743119266055</v>
      </c>
      <c r="M2332" s="3">
        <v>2.00651169834179</v>
      </c>
      <c r="N2332" s="3">
        <v>73.3644859813084</v>
      </c>
      <c r="O2332" s="3">
        <v>5.57166366272235</v>
      </c>
      <c r="P2332" s="3">
        <v>80</v>
      </c>
      <c r="Q2332" s="3">
        <v>2.1379833206975</v>
      </c>
      <c r="R2332" s="3">
        <v>79.3650793650794</v>
      </c>
      <c r="S2332" s="3">
        <v>20.9878760664571</v>
      </c>
      <c r="T2332" s="3">
        <v>95.7055214723926</v>
      </c>
      <c r="U2332" s="3">
        <v>60.361861683133</v>
      </c>
      <c r="V2332" s="3">
        <v>94.9579831932773</v>
      </c>
      <c r="W2332" s="3"/>
      <c r="X2332" s="3"/>
      <c r="Y2332" s="3"/>
      <c r="Z2332" s="3"/>
      <c r="AA2332" s="3">
        <v>0.109928950763214</v>
      </c>
      <c r="AB2332" s="3">
        <v>0.104869302644793</v>
      </c>
      <c r="AC2332" s="3">
        <v>-19.9176401378267</v>
      </c>
      <c r="AD2332" s="3"/>
      <c r="AE2332" s="5">
        <v>3</v>
      </c>
      <c r="AF2332" s="3">
        <v>0.9662657148584</v>
      </c>
      <c r="AG2332" s="3">
        <v>23.1630383622298</v>
      </c>
      <c r="AH2332" s="3">
        <v>27.5426846519804</v>
      </c>
      <c r="AI2332" s="3"/>
      <c r="AJ2332" s="3"/>
      <c r="AK2332" s="3"/>
      <c r="AL2332" s="3"/>
      <c r="AM2332" s="3"/>
      <c r="AN2332" s="5" t="s">
        <v>46</v>
      </c>
      <c r="AO2332" s="1"/>
      <c r="AP2332" s="1"/>
      <c r="AQ2332" s="1"/>
    </row>
    <row r="2333" spans="1:43">
      <c r="A2333" s="1" t="s">
        <v>6201</v>
      </c>
      <c r="B2333" s="1" t="s">
        <v>6202</v>
      </c>
      <c r="C2333" s="3">
        <v>3.01095890410959</v>
      </c>
      <c r="D2333" s="4">
        <v>43138</v>
      </c>
      <c r="E2333" s="3">
        <v>15.0701308653</v>
      </c>
      <c r="F2333" s="5" t="s">
        <v>6203</v>
      </c>
      <c r="G2333" s="5">
        <v>549</v>
      </c>
      <c r="H2333" s="5" t="s">
        <v>45</v>
      </c>
      <c r="I2333" s="3">
        <v>-0.21463614063778</v>
      </c>
      <c r="J2333" s="3">
        <v>79.140127388535</v>
      </c>
      <c r="K2333" s="3">
        <v>-0.0307188203972943</v>
      </c>
      <c r="L2333" s="3">
        <v>88.0434782608696</v>
      </c>
      <c r="M2333" s="3">
        <v>-0.265604249667988</v>
      </c>
      <c r="N2333" s="3">
        <v>59.0476190476191</v>
      </c>
      <c r="O2333" s="3">
        <v>-4.51833740831295</v>
      </c>
      <c r="P2333" s="3">
        <v>96.523178807947</v>
      </c>
      <c r="Q2333" s="3">
        <v>-4.49031500684797</v>
      </c>
      <c r="R2333" s="3">
        <v>95.2054794520548</v>
      </c>
      <c r="S2333" s="3">
        <v>-4.349955912609</v>
      </c>
      <c r="T2333" s="3">
        <v>98.4934086629002</v>
      </c>
      <c r="U2333" s="3">
        <v>-2.41879060469764</v>
      </c>
      <c r="V2333" s="3">
        <v>98.9384288747346</v>
      </c>
      <c r="W2333" s="3">
        <v>2.35816926921923</v>
      </c>
      <c r="X2333" s="3">
        <v>98.3412322274881</v>
      </c>
      <c r="Y2333" s="3"/>
      <c r="Z2333" s="3"/>
      <c r="AA2333" s="3">
        <v>-0.138757814847806</v>
      </c>
      <c r="AB2333" s="3">
        <v>-0.0235037354353345</v>
      </c>
      <c r="AC2333" s="3">
        <v>-6.66986564299425</v>
      </c>
      <c r="AD2333" s="3">
        <v>0.11672345624797</v>
      </c>
      <c r="AE2333" s="5">
        <v>5</v>
      </c>
      <c r="AF2333" s="3">
        <v>0.0736388573262174</v>
      </c>
      <c r="AG2333" s="3">
        <v>-3.15573293518121</v>
      </c>
      <c r="AH2333" s="3">
        <v>-2.01832810897803</v>
      </c>
      <c r="AI2333" s="3"/>
      <c r="AJ2333" s="3"/>
      <c r="AK2333" s="3"/>
      <c r="AL2333" s="3"/>
      <c r="AM2333" s="3"/>
      <c r="AN2333" s="5" t="s">
        <v>46</v>
      </c>
      <c r="AO2333" s="1"/>
      <c r="AP2333" s="1"/>
      <c r="AQ2333" s="1"/>
    </row>
    <row r="2334" spans="1:43">
      <c r="A2334" s="1" t="s">
        <v>6204</v>
      </c>
      <c r="B2334" s="1" t="s">
        <v>6205</v>
      </c>
      <c r="C2334" s="3">
        <v>2.99452054794521</v>
      </c>
      <c r="D2334" s="4">
        <v>43144</v>
      </c>
      <c r="E2334" s="3">
        <v>0.4472132516</v>
      </c>
      <c r="F2334" s="5" t="s">
        <v>6206</v>
      </c>
      <c r="G2334" s="5">
        <v>1049</v>
      </c>
      <c r="H2334" s="5" t="s">
        <v>93</v>
      </c>
      <c r="I2334" s="3">
        <v>11.8293928206739</v>
      </c>
      <c r="J2334" s="3">
        <v>22.5</v>
      </c>
      <c r="K2334" s="3">
        <v>3.9424691538293</v>
      </c>
      <c r="L2334" s="3">
        <v>13.5282457879088</v>
      </c>
      <c r="M2334" s="3">
        <v>5.50615088187342</v>
      </c>
      <c r="N2334" s="3">
        <v>26.497005988024</v>
      </c>
      <c r="O2334" s="3">
        <v>23.7677127705816</v>
      </c>
      <c r="P2334" s="3">
        <v>14.1851106639839</v>
      </c>
      <c r="Q2334" s="3">
        <v>30.3754578754579</v>
      </c>
      <c r="R2334" s="3">
        <v>16.8214654282766</v>
      </c>
      <c r="S2334" s="3">
        <v>40.412358325723</v>
      </c>
      <c r="T2334" s="3">
        <v>51.8263631551085</v>
      </c>
      <c r="U2334" s="3">
        <v>58.0594265410199</v>
      </c>
      <c r="V2334" s="3">
        <v>61.0741971207088</v>
      </c>
      <c r="W2334" s="3"/>
      <c r="X2334" s="3"/>
      <c r="Y2334" s="3"/>
      <c r="Z2334" s="3"/>
      <c r="AA2334" s="3">
        <v>0.247343671723833</v>
      </c>
      <c r="AB2334" s="3">
        <v>0.29930092020758</v>
      </c>
      <c r="AC2334" s="3">
        <v>-9.06207133058987</v>
      </c>
      <c r="AD2334" s="3"/>
      <c r="AE2334" s="5">
        <v>1</v>
      </c>
      <c r="AF2334" s="3">
        <v>1.18657876420354</v>
      </c>
      <c r="AG2334" s="3">
        <v>38.4362049223071</v>
      </c>
      <c r="AH2334" s="3">
        <v>23.947347027238</v>
      </c>
      <c r="AI2334" s="3"/>
      <c r="AJ2334" s="3"/>
      <c r="AK2334" s="3"/>
      <c r="AL2334" s="3"/>
      <c r="AM2334" s="3"/>
      <c r="AN2334" s="5" t="s">
        <v>46</v>
      </c>
      <c r="AO2334" s="1"/>
      <c r="AP2334" s="1"/>
      <c r="AQ2334" s="1"/>
    </row>
    <row r="2335" spans="1:43">
      <c r="A2335" s="1" t="s">
        <v>6207</v>
      </c>
      <c r="B2335" s="1" t="s">
        <v>6208</v>
      </c>
      <c r="C2335" s="3">
        <v>3.12876712328767</v>
      </c>
      <c r="D2335" s="4">
        <v>43095</v>
      </c>
      <c r="E2335" s="3">
        <v>56.1626969777</v>
      </c>
      <c r="F2335" s="5" t="s">
        <v>6209</v>
      </c>
      <c r="G2335" s="5">
        <v>1143</v>
      </c>
      <c r="H2335" s="5" t="s">
        <v>50</v>
      </c>
      <c r="I2335" s="3">
        <v>0.0572956455309544</v>
      </c>
      <c r="J2335" s="3">
        <v>61.6346583296114</v>
      </c>
      <c r="K2335" s="3">
        <v>-0.0476962701516703</v>
      </c>
      <c r="L2335" s="3">
        <v>78.7959274015051</v>
      </c>
      <c r="M2335" s="3">
        <v>-0.0953470633104425</v>
      </c>
      <c r="N2335" s="3">
        <v>54.4523597506679</v>
      </c>
      <c r="O2335" s="3">
        <v>0.643550091249647</v>
      </c>
      <c r="P2335" s="3">
        <v>55.5504796710827</v>
      </c>
      <c r="Q2335" s="3">
        <v>1.2270809960214</v>
      </c>
      <c r="R2335" s="3">
        <v>36.359246740705</v>
      </c>
      <c r="S2335" s="3">
        <v>1.94328751611944</v>
      </c>
      <c r="T2335" s="3">
        <v>47.5706214689266</v>
      </c>
      <c r="U2335" s="3">
        <v>6.55607978385623</v>
      </c>
      <c r="V2335" s="3">
        <v>41.4086687306502</v>
      </c>
      <c r="W2335" s="3">
        <v>14.699929620789</v>
      </c>
      <c r="X2335" s="3">
        <v>35.3829557713053</v>
      </c>
      <c r="Y2335" s="3"/>
      <c r="Z2335" s="3"/>
      <c r="AA2335" s="3">
        <v>0.0371369186726016</v>
      </c>
      <c r="AB2335" s="3">
        <v>0.47711817418593</v>
      </c>
      <c r="AC2335" s="3">
        <v>-2.44833364364178</v>
      </c>
      <c r="AD2335" s="3">
        <v>1.9070222807369</v>
      </c>
      <c r="AE2335" s="5">
        <v>3</v>
      </c>
      <c r="AF2335" s="3">
        <v>0.3873917689371</v>
      </c>
      <c r="AG2335" s="3">
        <v>2.61149445600364</v>
      </c>
      <c r="AH2335" s="3">
        <v>3.50463984968068</v>
      </c>
      <c r="AI2335" s="3">
        <v>4.76254334203501</v>
      </c>
      <c r="AJ2335" s="3"/>
      <c r="AK2335" s="3"/>
      <c r="AL2335" s="3"/>
      <c r="AM2335" s="3"/>
      <c r="AN2335" s="5" t="s">
        <v>51</v>
      </c>
      <c r="AO2335" s="1"/>
      <c r="AP2335" s="1"/>
      <c r="AQ2335" s="1"/>
    </row>
    <row r="2336" spans="1:43">
      <c r="A2336" s="1" t="s">
        <v>6210</v>
      </c>
      <c r="B2336" s="1" t="s">
        <v>6211</v>
      </c>
      <c r="C2336" s="3">
        <v>2.93972602739726</v>
      </c>
      <c r="D2336" s="4">
        <v>43164</v>
      </c>
      <c r="E2336" s="3">
        <v>0.3035676008</v>
      </c>
      <c r="F2336" s="5" t="s">
        <v>6014</v>
      </c>
      <c r="G2336" s="5">
        <v>1074</v>
      </c>
      <c r="H2336" s="5" t="s">
        <v>226</v>
      </c>
      <c r="I2336" s="3">
        <v>0.131086142322083</v>
      </c>
      <c r="J2336" s="3">
        <v>89.4736842105263</v>
      </c>
      <c r="K2336" s="3">
        <v>0.131086142322083</v>
      </c>
      <c r="L2336" s="3">
        <v>77.9100529100529</v>
      </c>
      <c r="M2336" s="3">
        <v>-0.659544821179759</v>
      </c>
      <c r="N2336" s="3">
        <v>92.3836389280677</v>
      </c>
      <c r="O2336" s="3">
        <v>1.2593504402992</v>
      </c>
      <c r="P2336" s="3">
        <v>88.5220125786164</v>
      </c>
      <c r="Q2336" s="3">
        <v>0.356606606606588</v>
      </c>
      <c r="R2336" s="3">
        <v>93.0656934306569</v>
      </c>
      <c r="S2336" s="3">
        <v>3.44360611336814</v>
      </c>
      <c r="T2336" s="3">
        <v>93.6170212765958</v>
      </c>
      <c r="U2336" s="3">
        <v>7.91120080726538</v>
      </c>
      <c r="V2336" s="3">
        <v>95.4861111111111</v>
      </c>
      <c r="W2336" s="3"/>
      <c r="X2336" s="3"/>
      <c r="Y2336" s="3"/>
      <c r="Z2336" s="3"/>
      <c r="AA2336" s="3">
        <v>0.0374550597233956</v>
      </c>
      <c r="AB2336" s="3">
        <v>0.0309588360532714</v>
      </c>
      <c r="AC2336" s="3">
        <v>-4.56923939450569</v>
      </c>
      <c r="AD2336" s="3"/>
      <c r="AE2336" s="5">
        <v>2</v>
      </c>
      <c r="AF2336" s="3">
        <v>0.19033146232841</v>
      </c>
      <c r="AG2336" s="3">
        <v>2.69615801914391</v>
      </c>
      <c r="AH2336" s="3">
        <v>3.66302660781383</v>
      </c>
      <c r="AI2336" s="3"/>
      <c r="AJ2336" s="3"/>
      <c r="AK2336" s="3"/>
      <c r="AL2336" s="3"/>
      <c r="AM2336" s="3"/>
      <c r="AN2336" s="5" t="s">
        <v>51</v>
      </c>
      <c r="AO2336" s="1"/>
      <c r="AP2336" s="1"/>
      <c r="AQ2336" s="1"/>
    </row>
    <row r="2337" spans="1:43">
      <c r="A2337" s="1" t="s">
        <v>6212</v>
      </c>
      <c r="B2337" s="1" t="s">
        <v>6213</v>
      </c>
      <c r="C2337" s="3">
        <v>3.12328767123288</v>
      </c>
      <c r="D2337" s="4">
        <v>43097</v>
      </c>
      <c r="E2337" s="3">
        <v>51.6985686565</v>
      </c>
      <c r="F2337" s="5" t="s">
        <v>6214</v>
      </c>
      <c r="G2337" s="5">
        <v>1141</v>
      </c>
      <c r="H2337" s="5" t="s">
        <v>50</v>
      </c>
      <c r="I2337" s="3">
        <v>0.234148168961322</v>
      </c>
      <c r="J2337" s="3">
        <v>30.7726663689147</v>
      </c>
      <c r="K2337" s="3">
        <v>0.0467420772179163</v>
      </c>
      <c r="L2337" s="3">
        <v>16.954404603807</v>
      </c>
      <c r="M2337" s="3">
        <v>0.00934492103543005</v>
      </c>
      <c r="N2337" s="3">
        <v>33.7488869100623</v>
      </c>
      <c r="O2337" s="3">
        <v>0.753153831670135</v>
      </c>
      <c r="P2337" s="3">
        <v>38.5107354956601</v>
      </c>
      <c r="Q2337" s="3">
        <v>1.24881740775781</v>
      </c>
      <c r="R2337" s="3">
        <v>33.2689521970063</v>
      </c>
      <c r="S2337" s="3">
        <v>2.31357552581263</v>
      </c>
      <c r="T2337" s="3">
        <v>29.8870056497175</v>
      </c>
      <c r="U2337" s="3">
        <v>6.20243264253651</v>
      </c>
      <c r="V2337" s="3">
        <v>50.1547987616099</v>
      </c>
      <c r="W2337" s="3">
        <v>11.6793379183146</v>
      </c>
      <c r="X2337" s="3">
        <v>73.1391585760518</v>
      </c>
      <c r="Y2337" s="3"/>
      <c r="Z2337" s="3"/>
      <c r="AA2337" s="3">
        <v>0.116177724908138</v>
      </c>
      <c r="AB2337" s="3">
        <v>0.728289501770507</v>
      </c>
      <c r="AC2337" s="3">
        <v>-0.910883651047063</v>
      </c>
      <c r="AD2337" s="3">
        <v>4.10997992991305</v>
      </c>
      <c r="AE2337" s="5">
        <v>3</v>
      </c>
      <c r="AF2337" s="3">
        <v>0.309717077870229</v>
      </c>
      <c r="AG2337" s="3">
        <v>2.66902525912605</v>
      </c>
      <c r="AH2337" s="3">
        <v>3.20654885551763</v>
      </c>
      <c r="AI2337" s="3">
        <v>3.86475306287564</v>
      </c>
      <c r="AJ2337" s="3"/>
      <c r="AK2337" s="3"/>
      <c r="AL2337" s="3"/>
      <c r="AM2337" s="3"/>
      <c r="AN2337" s="5" t="s">
        <v>51</v>
      </c>
      <c r="AO2337" s="1"/>
      <c r="AP2337" s="1"/>
      <c r="AQ2337" s="1"/>
    </row>
    <row r="2338" spans="1:43">
      <c r="A2338" s="1" t="s">
        <v>6215</v>
      </c>
      <c r="B2338" s="1" t="s">
        <v>6216</v>
      </c>
      <c r="C2338" s="3">
        <v>2.81643835616438</v>
      </c>
      <c r="D2338" s="4">
        <v>43209</v>
      </c>
      <c r="E2338" s="3">
        <v>0.3990514619</v>
      </c>
      <c r="F2338" s="5" t="s">
        <v>5718</v>
      </c>
      <c r="G2338" s="5">
        <v>1029</v>
      </c>
      <c r="H2338" s="5" t="s">
        <v>226</v>
      </c>
      <c r="I2338" s="3">
        <v>2.36733203386948</v>
      </c>
      <c r="J2338" s="3">
        <v>42.3897581792319</v>
      </c>
      <c r="K2338" s="3">
        <v>1.3243193183923</v>
      </c>
      <c r="L2338" s="3">
        <v>14.4179894179894</v>
      </c>
      <c r="M2338" s="3">
        <v>0.535627027976721</v>
      </c>
      <c r="N2338" s="3">
        <v>57.1227080394922</v>
      </c>
      <c r="O2338" s="3">
        <v>6.95557102266799</v>
      </c>
      <c r="P2338" s="3">
        <v>17.7672955974843</v>
      </c>
      <c r="Q2338" s="3">
        <v>8.45709698244924</v>
      </c>
      <c r="R2338" s="3">
        <v>30.4744525547445</v>
      </c>
      <c r="S2338" s="3">
        <v>14.1880401209214</v>
      </c>
      <c r="T2338" s="3">
        <v>56.6489361702128</v>
      </c>
      <c r="U2338" s="3">
        <v>25.4848707259625</v>
      </c>
      <c r="V2338" s="3">
        <v>59.7222222222222</v>
      </c>
      <c r="W2338" s="3"/>
      <c r="X2338" s="3"/>
      <c r="Y2338" s="3"/>
      <c r="Z2338" s="3"/>
      <c r="AA2338" s="3">
        <v>0.274427019817066</v>
      </c>
      <c r="AB2338" s="3">
        <v>0.322049814495733</v>
      </c>
      <c r="AC2338" s="3">
        <v>-3.80875202593194</v>
      </c>
      <c r="AD2338" s="3"/>
      <c r="AE2338" s="5">
        <v>3</v>
      </c>
      <c r="AF2338" s="3">
        <v>0.635088131269232</v>
      </c>
      <c r="AG2338" s="3">
        <v>13.3149609550592</v>
      </c>
      <c r="AH2338" s="3">
        <v>12.4980014747786</v>
      </c>
      <c r="AI2338" s="3"/>
      <c r="AJ2338" s="3"/>
      <c r="AK2338" s="3"/>
      <c r="AL2338" s="3"/>
      <c r="AM2338" s="3"/>
      <c r="AN2338" s="5" t="s">
        <v>51</v>
      </c>
      <c r="AO2338" s="1"/>
      <c r="AP2338" s="1"/>
      <c r="AQ2338" s="1"/>
    </row>
    <row r="2339" spans="1:43">
      <c r="A2339" s="1" t="s">
        <v>6217</v>
      </c>
      <c r="B2339" s="1" t="s">
        <v>6218</v>
      </c>
      <c r="C2339" s="3">
        <v>2.93424657534247</v>
      </c>
      <c r="D2339" s="4">
        <v>43166</v>
      </c>
      <c r="E2339" s="3">
        <v>0.1738290559</v>
      </c>
      <c r="F2339" s="5" t="s">
        <v>6219</v>
      </c>
      <c r="G2339" s="5">
        <v>1072</v>
      </c>
      <c r="H2339" s="5" t="s">
        <v>191</v>
      </c>
      <c r="I2339" s="3">
        <v>14.7199851031144</v>
      </c>
      <c r="J2339" s="3">
        <v>20.4339963833635</v>
      </c>
      <c r="K2339" s="3">
        <v>4.53909133330506</v>
      </c>
      <c r="L2339" s="3">
        <v>11.1301369863014</v>
      </c>
      <c r="M2339" s="3">
        <v>6.7859773800754</v>
      </c>
      <c r="N2339" s="3">
        <v>36.9369369369369</v>
      </c>
      <c r="O2339" s="3">
        <v>29.9393619825995</v>
      </c>
      <c r="P2339" s="3">
        <v>10.2857142857143</v>
      </c>
      <c r="Q2339" s="3">
        <v>37.4860522204865</v>
      </c>
      <c r="R2339" s="3">
        <v>18.6582809224319</v>
      </c>
      <c r="S2339" s="3">
        <v>105.221518987342</v>
      </c>
      <c r="T2339" s="3">
        <v>11.7647058823529</v>
      </c>
      <c r="U2339" s="3">
        <v>166.151852251863</v>
      </c>
      <c r="V2339" s="3">
        <v>39.5894428152493</v>
      </c>
      <c r="W2339" s="3"/>
      <c r="X2339" s="3"/>
      <c r="Y2339" s="3"/>
      <c r="Z2339" s="3"/>
      <c r="AA2339" s="3">
        <v>0.389178990297983</v>
      </c>
      <c r="AB2339" s="3">
        <v>0.346692622902732</v>
      </c>
      <c r="AC2339" s="3">
        <v>-19.263096168882</v>
      </c>
      <c r="AD2339" s="3"/>
      <c r="AE2339" s="5">
        <v>3</v>
      </c>
      <c r="AF2339" s="3">
        <v>2.58784433354453</v>
      </c>
      <c r="AG2339" s="3">
        <v>90.7425478773369</v>
      </c>
      <c r="AH2339" s="3">
        <v>69.9609314089578</v>
      </c>
      <c r="AI2339" s="3"/>
      <c r="AJ2339" s="3"/>
      <c r="AK2339" s="3"/>
      <c r="AL2339" s="3"/>
      <c r="AM2339" s="3"/>
      <c r="AN2339" s="5" t="s">
        <v>46</v>
      </c>
      <c r="AO2339" s="1"/>
      <c r="AP2339" s="1"/>
      <c r="AQ2339" s="1"/>
    </row>
    <row r="2340" spans="1:43">
      <c r="A2340" s="1" t="s">
        <v>6220</v>
      </c>
      <c r="B2340" s="1" t="s">
        <v>6221</v>
      </c>
      <c r="C2340" s="3">
        <v>3.01369863013699</v>
      </c>
      <c r="D2340" s="4">
        <v>43137</v>
      </c>
      <c r="E2340" s="3">
        <v>0.1632981059</v>
      </c>
      <c r="F2340" s="5" t="s">
        <v>6222</v>
      </c>
      <c r="G2340" s="5">
        <v>177</v>
      </c>
      <c r="H2340" s="5" t="s">
        <v>93</v>
      </c>
      <c r="I2340" s="3">
        <v>8.23385902239261</v>
      </c>
      <c r="J2340" s="3">
        <v>38.1</v>
      </c>
      <c r="K2340" s="3">
        <v>5.99880535881901</v>
      </c>
      <c r="L2340" s="3">
        <v>0.792864222001982</v>
      </c>
      <c r="M2340" s="3">
        <v>6.13465481886533</v>
      </c>
      <c r="N2340" s="3">
        <v>22.8043912175649</v>
      </c>
      <c r="O2340" s="3">
        <v>12.1827869592703</v>
      </c>
      <c r="P2340" s="3">
        <v>44.6680080482897</v>
      </c>
      <c r="Q2340" s="3">
        <v>15.3496146345993</v>
      </c>
      <c r="R2340" s="3">
        <v>46.4912280701754</v>
      </c>
      <c r="S2340" s="3">
        <v>19.741661846925</v>
      </c>
      <c r="T2340" s="3">
        <v>77.7660137638962</v>
      </c>
      <c r="U2340" s="3">
        <v>27.7063842911483</v>
      </c>
      <c r="V2340" s="3">
        <v>87.1539313399779</v>
      </c>
      <c r="W2340" s="3">
        <v>24.22</v>
      </c>
      <c r="X2340" s="3">
        <v>89.7003745318352</v>
      </c>
      <c r="Y2340" s="3"/>
      <c r="Z2340" s="3"/>
      <c r="AA2340" s="3">
        <v>0.155155677878138</v>
      </c>
      <c r="AB2340" s="3">
        <v>0.110938823949517</v>
      </c>
      <c r="AC2340" s="3">
        <v>-15.9618383634529</v>
      </c>
      <c r="AD2340" s="3">
        <v>0.468808027737271</v>
      </c>
      <c r="AE2340" s="5">
        <v>3</v>
      </c>
      <c r="AF2340" s="3">
        <v>0.493521416871628</v>
      </c>
      <c r="AG2340" s="3">
        <v>18.1890827194628</v>
      </c>
      <c r="AH2340" s="3">
        <v>15.3156406230319</v>
      </c>
      <c r="AI2340" s="3"/>
      <c r="AJ2340" s="3"/>
      <c r="AK2340" s="3"/>
      <c r="AL2340" s="3"/>
      <c r="AM2340" s="3"/>
      <c r="AN2340" s="5" t="s">
        <v>51</v>
      </c>
      <c r="AO2340" s="1"/>
      <c r="AP2340" s="1"/>
      <c r="AQ2340" s="1"/>
    </row>
    <row r="2341" spans="1:43">
      <c r="A2341" s="1" t="s">
        <v>6223</v>
      </c>
      <c r="B2341" s="1" t="s">
        <v>6224</v>
      </c>
      <c r="C2341" s="3">
        <v>3.50958904109589</v>
      </c>
      <c r="D2341" s="4">
        <v>42956</v>
      </c>
      <c r="E2341" s="3">
        <v>4.2567460957</v>
      </c>
      <c r="F2341" s="5" t="s">
        <v>6225</v>
      </c>
      <c r="G2341" s="5">
        <v>1282</v>
      </c>
      <c r="H2341" s="5" t="s">
        <v>45</v>
      </c>
      <c r="I2341" s="3">
        <v>2.88391038696537</v>
      </c>
      <c r="J2341" s="3">
        <v>16.2420382165605</v>
      </c>
      <c r="K2341" s="3">
        <v>0.927035882681997</v>
      </c>
      <c r="L2341" s="3">
        <v>21.1180124223602</v>
      </c>
      <c r="M2341" s="3">
        <v>0.71776058696865</v>
      </c>
      <c r="N2341" s="3">
        <v>27.4603174603175</v>
      </c>
      <c r="O2341" s="3">
        <v>4.30294020482324</v>
      </c>
      <c r="P2341" s="3">
        <v>22.5165562913907</v>
      </c>
      <c r="Q2341" s="3">
        <v>4.58799171842649</v>
      </c>
      <c r="R2341" s="3">
        <v>27.3972602739726</v>
      </c>
      <c r="S2341" s="3">
        <v>10.2199336707977</v>
      </c>
      <c r="T2341" s="3">
        <v>36.9114877589454</v>
      </c>
      <c r="U2341" s="3">
        <v>19.3441693441693</v>
      </c>
      <c r="V2341" s="3">
        <v>43.7367303609342</v>
      </c>
      <c r="W2341" s="3">
        <v>26.1134411823447</v>
      </c>
      <c r="X2341" s="3">
        <v>34.3601895734597</v>
      </c>
      <c r="Y2341" s="3"/>
      <c r="Z2341" s="3"/>
      <c r="AA2341" s="3">
        <v>0.199027009018267</v>
      </c>
      <c r="AB2341" s="3">
        <v>0.403109814958159</v>
      </c>
      <c r="AC2341" s="3">
        <v>-3.13170313170313</v>
      </c>
      <c r="AD2341" s="3">
        <v>2.56263176904744</v>
      </c>
      <c r="AE2341" s="5">
        <v>2</v>
      </c>
      <c r="AF2341" s="3">
        <v>0.607746164635691</v>
      </c>
      <c r="AG2341" s="3">
        <v>10.7860129312171</v>
      </c>
      <c r="AH2341" s="3">
        <v>9.12824199411924</v>
      </c>
      <c r="AI2341" s="3">
        <v>7.82253197747824</v>
      </c>
      <c r="AJ2341" s="3"/>
      <c r="AK2341" s="3"/>
      <c r="AL2341" s="3"/>
      <c r="AM2341" s="3"/>
      <c r="AN2341" s="5" t="s">
        <v>46</v>
      </c>
      <c r="AO2341" s="1"/>
      <c r="AP2341" s="1"/>
      <c r="AQ2341" s="1"/>
    </row>
    <row r="2342" spans="1:43">
      <c r="A2342" s="1" t="s">
        <v>6226</v>
      </c>
      <c r="B2342" s="1" t="s">
        <v>6227</v>
      </c>
      <c r="C2342" s="3">
        <v>2.39452054794521</v>
      </c>
      <c r="D2342" s="4">
        <v>43363</v>
      </c>
      <c r="E2342" s="3">
        <v>0.8091602298</v>
      </c>
      <c r="F2342" s="5" t="s">
        <v>6228</v>
      </c>
      <c r="G2342" s="5">
        <v>275</v>
      </c>
      <c r="H2342" s="5" t="s">
        <v>93</v>
      </c>
      <c r="I2342" s="3">
        <v>15.1803903528948</v>
      </c>
      <c r="J2342" s="3">
        <v>8.5</v>
      </c>
      <c r="K2342" s="3">
        <v>4.63255925019401</v>
      </c>
      <c r="L2342" s="3">
        <v>6.6402378592666</v>
      </c>
      <c r="M2342" s="3">
        <v>6.97631835937499</v>
      </c>
      <c r="N2342" s="3">
        <v>17.3652694610778</v>
      </c>
      <c r="O2342" s="3">
        <v>27.034862651301</v>
      </c>
      <c r="P2342" s="3">
        <v>7.9476861167002</v>
      </c>
      <c r="Q2342" s="3">
        <v>37.3051312181747</v>
      </c>
      <c r="R2342" s="3">
        <v>8.15273477812178</v>
      </c>
      <c r="S2342" s="3">
        <v>71.145395957426</v>
      </c>
      <c r="T2342" s="3">
        <v>21.2281630492324</v>
      </c>
      <c r="U2342" s="3">
        <v>73.6550084216784</v>
      </c>
      <c r="V2342" s="3">
        <v>52.9346622369878</v>
      </c>
      <c r="W2342" s="3"/>
      <c r="X2342" s="3"/>
      <c r="Y2342" s="3"/>
      <c r="Z2342" s="3"/>
      <c r="AA2342" s="3">
        <v>0.380457605245802</v>
      </c>
      <c r="AB2342" s="3">
        <v>0.601573547339772</v>
      </c>
      <c r="AC2342" s="3">
        <v>-7.87249814677539</v>
      </c>
      <c r="AD2342" s="3"/>
      <c r="AE2342" s="5">
        <v>1</v>
      </c>
      <c r="AF2342" s="3">
        <v>1.78775094216466</v>
      </c>
      <c r="AG2342" s="3">
        <v>61.5643042243938</v>
      </c>
      <c r="AH2342" s="3">
        <v>29.9337242227142</v>
      </c>
      <c r="AI2342" s="3"/>
      <c r="AJ2342" s="3"/>
      <c r="AK2342" s="3"/>
      <c r="AL2342" s="3"/>
      <c r="AM2342" s="3"/>
      <c r="AN2342" s="5" t="s">
        <v>46</v>
      </c>
      <c r="AO2342" s="1"/>
      <c r="AP2342" s="1"/>
      <c r="AQ2342" s="1"/>
    </row>
    <row r="2343" spans="1:43">
      <c r="A2343" s="1" t="s">
        <v>6229</v>
      </c>
      <c r="B2343" s="1" t="s">
        <v>6230</v>
      </c>
      <c r="C2343" s="3">
        <v>3.06301369863014</v>
      </c>
      <c r="D2343" s="4">
        <v>43119</v>
      </c>
      <c r="E2343" s="3">
        <v>19.7940635171</v>
      </c>
      <c r="F2343" s="5" t="s">
        <v>6231</v>
      </c>
      <c r="G2343" s="5">
        <v>232</v>
      </c>
      <c r="H2343" s="5" t="s">
        <v>191</v>
      </c>
      <c r="I2343" s="3">
        <v>8.25307452955993</v>
      </c>
      <c r="J2343" s="3">
        <v>65.0994575045208</v>
      </c>
      <c r="K2343" s="3">
        <v>2.68446943078004</v>
      </c>
      <c r="L2343" s="3">
        <v>46.5753424657534</v>
      </c>
      <c r="M2343" s="3">
        <v>1.18062528130734</v>
      </c>
      <c r="N2343" s="3">
        <v>82.3423423423423</v>
      </c>
      <c r="O2343" s="3">
        <v>30.6392489941886</v>
      </c>
      <c r="P2343" s="3">
        <v>8.95238095238095</v>
      </c>
      <c r="Q2343" s="3">
        <v>60.6420404573439</v>
      </c>
      <c r="R2343" s="3">
        <v>1.46750524109015</v>
      </c>
      <c r="S2343" s="3">
        <v>119.547742468635</v>
      </c>
      <c r="T2343" s="3">
        <v>3.67647058823529</v>
      </c>
      <c r="U2343" s="3">
        <v>240.5266837567</v>
      </c>
      <c r="V2343" s="3">
        <v>7.03812316715543</v>
      </c>
      <c r="W2343" s="3">
        <v>217.824904839587</v>
      </c>
      <c r="X2343" s="3">
        <v>4.59363957597173</v>
      </c>
      <c r="Y2343" s="3"/>
      <c r="Z2343" s="3"/>
      <c r="AA2343" s="3">
        <v>0.357049892750814</v>
      </c>
      <c r="AB2343" s="3">
        <v>0.370187165943917</v>
      </c>
      <c r="AC2343" s="3">
        <v>-25.0962902898845</v>
      </c>
      <c r="AD2343" s="3">
        <v>1.86973203695947</v>
      </c>
      <c r="AE2343" s="5">
        <v>3</v>
      </c>
      <c r="AF2343" s="3">
        <v>3.42187662211872</v>
      </c>
      <c r="AG2343" s="3">
        <v>124.063822125142</v>
      </c>
      <c r="AH2343" s="3">
        <v>88.7606953014663</v>
      </c>
      <c r="AI2343" s="3"/>
      <c r="AJ2343" s="3"/>
      <c r="AK2343" s="3"/>
      <c r="AL2343" s="3"/>
      <c r="AM2343" s="3"/>
      <c r="AN2343" s="5" t="s">
        <v>46</v>
      </c>
      <c r="AO2343" s="1"/>
      <c r="AP2343" s="1"/>
      <c r="AQ2343" s="1"/>
    </row>
    <row r="2344" spans="1:43">
      <c r="A2344" s="1" t="s">
        <v>6232</v>
      </c>
      <c r="B2344" s="1" t="s">
        <v>6233</v>
      </c>
      <c r="C2344" s="3">
        <v>2.81643835616438</v>
      </c>
      <c r="D2344" s="4">
        <v>43209</v>
      </c>
      <c r="E2344" s="3">
        <v>1.3374598427</v>
      </c>
      <c r="F2344" s="5" t="s">
        <v>6234</v>
      </c>
      <c r="G2344" s="5">
        <v>1029</v>
      </c>
      <c r="H2344" s="5" t="s">
        <v>93</v>
      </c>
      <c r="I2344" s="3">
        <v>13.7857750070842</v>
      </c>
      <c r="J2344" s="3">
        <v>13.45</v>
      </c>
      <c r="K2344" s="3">
        <v>2.69164375679305</v>
      </c>
      <c r="L2344" s="3">
        <v>32.7056491575818</v>
      </c>
      <c r="M2344" s="3">
        <v>7.94354838709678</v>
      </c>
      <c r="N2344" s="3">
        <v>11.6766467065868</v>
      </c>
      <c r="O2344" s="3">
        <v>16.2986025631743</v>
      </c>
      <c r="P2344" s="3">
        <v>34.3058350100604</v>
      </c>
      <c r="Q2344" s="3">
        <v>29.4174522600918</v>
      </c>
      <c r="R2344" s="3">
        <v>18.9886480908153</v>
      </c>
      <c r="S2344" s="3">
        <v>52.2320159226614</v>
      </c>
      <c r="T2344" s="3">
        <v>40.2858655373213</v>
      </c>
      <c r="U2344" s="3">
        <v>90.1953818827709</v>
      </c>
      <c r="V2344" s="3">
        <v>44.7397563676633</v>
      </c>
      <c r="W2344" s="3"/>
      <c r="X2344" s="3"/>
      <c r="Y2344" s="3"/>
      <c r="Z2344" s="3"/>
      <c r="AA2344" s="3">
        <v>0.251801594158833</v>
      </c>
      <c r="AB2344" s="3">
        <v>0.164742343728271</v>
      </c>
      <c r="AC2344" s="3">
        <v>-25.2574791564492</v>
      </c>
      <c r="AD2344" s="3"/>
      <c r="AE2344" s="5">
        <v>3</v>
      </c>
      <c r="AF2344" s="3">
        <v>1.31874447397372</v>
      </c>
      <c r="AG2344" s="3">
        <v>36.5573061827446</v>
      </c>
      <c r="AH2344" s="3">
        <v>43.5704259189542</v>
      </c>
      <c r="AI2344" s="3"/>
      <c r="AJ2344" s="3"/>
      <c r="AK2344" s="3"/>
      <c r="AL2344" s="3"/>
      <c r="AM2344" s="3"/>
      <c r="AN2344" s="5" t="s">
        <v>46</v>
      </c>
      <c r="AO2344" s="1"/>
      <c r="AP2344" s="1"/>
      <c r="AQ2344" s="1"/>
    </row>
    <row r="2345" spans="1:43">
      <c r="A2345" s="1" t="s">
        <v>6235</v>
      </c>
      <c r="B2345" s="1" t="s">
        <v>6236</v>
      </c>
      <c r="C2345" s="3">
        <v>3.3013698630137</v>
      </c>
      <c r="D2345" s="4">
        <v>43032</v>
      </c>
      <c r="E2345" s="3">
        <v>5.7296567548</v>
      </c>
      <c r="F2345" s="5" t="s">
        <v>2653</v>
      </c>
      <c r="G2345" s="5">
        <v>1206</v>
      </c>
      <c r="H2345" s="5" t="s">
        <v>93</v>
      </c>
      <c r="I2345" s="3">
        <v>1.87080833039182</v>
      </c>
      <c r="J2345" s="3">
        <v>82.15</v>
      </c>
      <c r="K2345" s="3">
        <v>0.812156143568255</v>
      </c>
      <c r="L2345" s="3">
        <v>74.5787908820615</v>
      </c>
      <c r="M2345" s="3">
        <v>0.891452543261666</v>
      </c>
      <c r="N2345" s="3">
        <v>74.8003992015968</v>
      </c>
      <c r="O2345" s="3">
        <v>0.900270955336089</v>
      </c>
      <c r="P2345" s="3">
        <v>93.5613682092555</v>
      </c>
      <c r="Q2345" s="3">
        <v>4.71698113207548</v>
      </c>
      <c r="R2345" s="3">
        <v>84.8813209494324</v>
      </c>
      <c r="S2345" s="3">
        <v>34.6082089552239</v>
      </c>
      <c r="T2345" s="3">
        <v>57.9142403388036</v>
      </c>
      <c r="U2345" s="3">
        <v>58.4625943719973</v>
      </c>
      <c r="V2345" s="3">
        <v>60.5758582502769</v>
      </c>
      <c r="W2345" s="3">
        <v>24.4099579696088</v>
      </c>
      <c r="X2345" s="3">
        <v>89.5131086142322</v>
      </c>
      <c r="Y2345" s="3"/>
      <c r="Z2345" s="3"/>
      <c r="AA2345" s="3">
        <v>0.224738303474918</v>
      </c>
      <c r="AB2345" s="3">
        <v>0.069866882385993</v>
      </c>
      <c r="AC2345" s="3">
        <v>-36.0641227380016</v>
      </c>
      <c r="AD2345" s="3">
        <v>0.209008220006766</v>
      </c>
      <c r="AE2345" s="5">
        <v>9</v>
      </c>
      <c r="AF2345" s="3">
        <v>0.544812962723884</v>
      </c>
      <c r="AG2345" s="3">
        <v>30.6178912471079</v>
      </c>
      <c r="AH2345" s="3">
        <v>30.0408942790901</v>
      </c>
      <c r="AI2345" s="3">
        <v>6.26935490973213</v>
      </c>
      <c r="AJ2345" s="3"/>
      <c r="AK2345" s="3"/>
      <c r="AL2345" s="3"/>
      <c r="AM2345" s="3"/>
      <c r="AN2345" s="5" t="s">
        <v>46</v>
      </c>
      <c r="AO2345" s="1"/>
      <c r="AP2345" s="1"/>
      <c r="AQ2345" s="1"/>
    </row>
    <row r="2346" spans="1:43">
      <c r="A2346" s="1" t="s">
        <v>6237</v>
      </c>
      <c r="B2346" s="1" t="s">
        <v>6238</v>
      </c>
      <c r="C2346" s="3">
        <v>3.47397260273973</v>
      </c>
      <c r="D2346" s="4">
        <v>42969</v>
      </c>
      <c r="E2346" s="3">
        <v>52.6577211236</v>
      </c>
      <c r="F2346" s="5" t="s">
        <v>6239</v>
      </c>
      <c r="G2346" s="5">
        <v>1269</v>
      </c>
      <c r="H2346" s="5" t="s">
        <v>50</v>
      </c>
      <c r="I2346" s="3">
        <v>-0.139794967381189</v>
      </c>
      <c r="J2346" s="3">
        <v>83.7874050915587</v>
      </c>
      <c r="K2346" s="3">
        <v>-0.111867250862318</v>
      </c>
      <c r="L2346" s="3">
        <v>93.2270916334661</v>
      </c>
      <c r="M2346" s="3">
        <v>-0.482957183988123</v>
      </c>
      <c r="N2346" s="3">
        <v>93.1433659839715</v>
      </c>
      <c r="O2346" s="3">
        <v>-0.0373169138912366</v>
      </c>
      <c r="P2346" s="3">
        <v>89.1731384193696</v>
      </c>
      <c r="Q2346" s="3">
        <v>0.695423362465926</v>
      </c>
      <c r="R2346" s="3">
        <v>80.7822308063737</v>
      </c>
      <c r="S2346" s="3">
        <v>1.33345942878759</v>
      </c>
      <c r="T2346" s="3">
        <v>72.7683615819209</v>
      </c>
      <c r="U2346" s="3">
        <v>6.61041010506463</v>
      </c>
      <c r="V2346" s="3">
        <v>39.1640866873065</v>
      </c>
      <c r="W2346" s="3">
        <v>17.2495841193494</v>
      </c>
      <c r="X2346" s="3">
        <v>13.8079827400216</v>
      </c>
      <c r="Y2346" s="3"/>
      <c r="Z2346" s="3"/>
      <c r="AA2346" s="3">
        <v>-0.00824786227646534</v>
      </c>
      <c r="AB2346" s="3">
        <v>0.468399365581679</v>
      </c>
      <c r="AC2346" s="3">
        <v>-2.63279020528399</v>
      </c>
      <c r="AD2346" s="3">
        <v>2.06529971375526</v>
      </c>
      <c r="AE2346" s="5">
        <v>3</v>
      </c>
      <c r="AF2346" s="3">
        <v>0.445912870967142</v>
      </c>
      <c r="AG2346" s="3">
        <v>2.60682464769066</v>
      </c>
      <c r="AH2346" s="3">
        <v>3.67756251690332</v>
      </c>
      <c r="AI2346" s="3">
        <v>5.5709228642572</v>
      </c>
      <c r="AJ2346" s="3"/>
      <c r="AK2346" s="3"/>
      <c r="AL2346" s="3"/>
      <c r="AM2346" s="3"/>
      <c r="AN2346" s="5" t="s">
        <v>51</v>
      </c>
      <c r="AO2346" s="1"/>
      <c r="AP2346" s="1"/>
      <c r="AQ2346" s="1"/>
    </row>
    <row r="2347" spans="1:43">
      <c r="A2347" s="1" t="s">
        <v>6240</v>
      </c>
      <c r="B2347" s="1" t="s">
        <v>6241</v>
      </c>
      <c r="C2347" s="3">
        <v>2.41369863013699</v>
      </c>
      <c r="D2347" s="4">
        <v>43356</v>
      </c>
      <c r="E2347" s="3">
        <v>19.1968715228</v>
      </c>
      <c r="F2347" s="5" t="s">
        <v>6151</v>
      </c>
      <c r="G2347" s="5">
        <v>671</v>
      </c>
      <c r="H2347" s="5" t="s">
        <v>226</v>
      </c>
      <c r="I2347" s="3">
        <v>0.257428655486912</v>
      </c>
      <c r="J2347" s="3">
        <v>87.3399715504979</v>
      </c>
      <c r="K2347" s="3">
        <v>0.161657726504518</v>
      </c>
      <c r="L2347" s="3">
        <v>76.0582010582011</v>
      </c>
      <c r="M2347" s="3">
        <v>-0.684881602914395</v>
      </c>
      <c r="N2347" s="3">
        <v>92.6657263751763</v>
      </c>
      <c r="O2347" s="3">
        <v>2.28108351466947</v>
      </c>
      <c r="P2347" s="3">
        <v>75.7861635220126</v>
      </c>
      <c r="Q2347" s="3">
        <v>3.98992981385414</v>
      </c>
      <c r="R2347" s="3">
        <v>72.8102189781022</v>
      </c>
      <c r="S2347" s="3">
        <v>14.9228564202007</v>
      </c>
      <c r="T2347" s="3">
        <v>52.1276595744681</v>
      </c>
      <c r="U2347" s="3">
        <v>34.8669239141189</v>
      </c>
      <c r="V2347" s="3">
        <v>28.8194444444444</v>
      </c>
      <c r="W2347" s="3"/>
      <c r="X2347" s="3"/>
      <c r="Y2347" s="3"/>
      <c r="Z2347" s="3"/>
      <c r="AA2347" s="3">
        <v>0.347631102558556</v>
      </c>
      <c r="AB2347" s="3">
        <v>0.642259497527048</v>
      </c>
      <c r="AC2347" s="3">
        <v>-5.29539244322998</v>
      </c>
      <c r="AD2347" s="3"/>
      <c r="AE2347" s="5">
        <v>2</v>
      </c>
      <c r="AF2347" s="3">
        <v>1.11864676508477</v>
      </c>
      <c r="AG2347" s="3">
        <v>15.4735924945681</v>
      </c>
      <c r="AH2347" s="3">
        <v>15.9268815170813</v>
      </c>
      <c r="AI2347" s="3"/>
      <c r="AJ2347" s="3"/>
      <c r="AK2347" s="3"/>
      <c r="AL2347" s="3"/>
      <c r="AM2347" s="3"/>
      <c r="AN2347" s="5" t="s">
        <v>46</v>
      </c>
      <c r="AO2347" s="1"/>
      <c r="AP2347" s="1"/>
      <c r="AQ2347" s="1"/>
    </row>
    <row r="2348" spans="1:43">
      <c r="A2348" s="1" t="s">
        <v>6242</v>
      </c>
      <c r="B2348" s="1" t="s">
        <v>6243</v>
      </c>
      <c r="C2348" s="3">
        <v>3.58082191780822</v>
      </c>
      <c r="D2348" s="4">
        <v>42930</v>
      </c>
      <c r="E2348" s="3">
        <v>3.9581036975</v>
      </c>
      <c r="F2348" s="5" t="s">
        <v>2075</v>
      </c>
      <c r="G2348" s="5">
        <v>598</v>
      </c>
      <c r="H2348" s="5" t="s">
        <v>50</v>
      </c>
      <c r="I2348" s="3">
        <v>0.299319727891145</v>
      </c>
      <c r="J2348" s="3">
        <v>18.2670835194283</v>
      </c>
      <c r="K2348" s="3">
        <v>0.0090440444967019</v>
      </c>
      <c r="L2348" s="3">
        <v>42.6737494466578</v>
      </c>
      <c r="M2348" s="3">
        <v>0.0542888165037998</v>
      </c>
      <c r="N2348" s="3">
        <v>26.8477292965272</v>
      </c>
      <c r="O2348" s="3">
        <v>0.982372920361112</v>
      </c>
      <c r="P2348" s="3">
        <v>9.82183645500228</v>
      </c>
      <c r="Q2348" s="3">
        <v>1.29367326860502</v>
      </c>
      <c r="R2348" s="3">
        <v>27.5229357798165</v>
      </c>
      <c r="S2348" s="3">
        <v>2.24418364009313</v>
      </c>
      <c r="T2348" s="3">
        <v>33.0508474576271</v>
      </c>
      <c r="U2348" s="3">
        <v>6.17466812137265</v>
      </c>
      <c r="V2348" s="3">
        <v>50.9287925696594</v>
      </c>
      <c r="W2348" s="3">
        <v>11.5838436454149</v>
      </c>
      <c r="X2348" s="3">
        <v>74.217907227616</v>
      </c>
      <c r="Y2348" s="3"/>
      <c r="Z2348" s="3"/>
      <c r="AA2348" s="3">
        <v>0.0632047128696605</v>
      </c>
      <c r="AB2348" s="3">
        <v>0.387190468056436</v>
      </c>
      <c r="AC2348" s="3">
        <v>-2.02064766610783</v>
      </c>
      <c r="AD2348" s="3">
        <v>1.83811829277693</v>
      </c>
      <c r="AE2348" s="5">
        <v>4</v>
      </c>
      <c r="AF2348" s="3">
        <v>0.308602383713541</v>
      </c>
      <c r="AG2348" s="3">
        <v>2.8194223941103</v>
      </c>
      <c r="AH2348" s="3">
        <v>3.31646537366979</v>
      </c>
      <c r="AI2348" s="3">
        <v>3.77476122948399</v>
      </c>
      <c r="AJ2348" s="3"/>
      <c r="AK2348" s="3"/>
      <c r="AL2348" s="3"/>
      <c r="AM2348" s="3">
        <v>500</v>
      </c>
      <c r="AN2348" s="5" t="s">
        <v>56</v>
      </c>
      <c r="AO2348" s="1"/>
      <c r="AP2348" s="1"/>
      <c r="AQ2348" s="1"/>
    </row>
    <row r="2349" spans="1:43">
      <c r="A2349" s="1" t="s">
        <v>6244</v>
      </c>
      <c r="B2349" s="1" t="s">
        <v>6245</v>
      </c>
      <c r="C2349" s="3">
        <v>3.41643835616438</v>
      </c>
      <c r="D2349" s="4">
        <v>42990</v>
      </c>
      <c r="E2349" s="3">
        <v>4.0873015187</v>
      </c>
      <c r="F2349" s="5" t="s">
        <v>4924</v>
      </c>
      <c r="G2349" s="5">
        <v>1246</v>
      </c>
      <c r="H2349" s="5" t="s">
        <v>50</v>
      </c>
      <c r="I2349" s="3">
        <v>0.11235955056178</v>
      </c>
      <c r="J2349" s="3">
        <v>51.9428316212595</v>
      </c>
      <c r="K2349" s="3">
        <v>0.074878322725573</v>
      </c>
      <c r="L2349" s="3">
        <v>5.97609561752988</v>
      </c>
      <c r="M2349" s="3">
        <v>0.0280662363177157</v>
      </c>
      <c r="N2349" s="3">
        <v>31.166518254675</v>
      </c>
      <c r="O2349" s="3">
        <v>1.22124396478272</v>
      </c>
      <c r="P2349" s="3">
        <v>4.52261306532663</v>
      </c>
      <c r="Q2349" s="3">
        <v>1.53280556090272</v>
      </c>
      <c r="R2349" s="3">
        <v>12.7474649927571</v>
      </c>
      <c r="S2349" s="3">
        <v>2.32841826713736</v>
      </c>
      <c r="T2349" s="3">
        <v>29.4915254237288</v>
      </c>
      <c r="U2349" s="3">
        <v>7.39103865668479</v>
      </c>
      <c r="V2349" s="3">
        <v>23.6842105263158</v>
      </c>
      <c r="W2349" s="3">
        <v>3.80078898050902</v>
      </c>
      <c r="X2349" s="3">
        <v>97.0873786407767</v>
      </c>
      <c r="Y2349" s="3"/>
      <c r="Z2349" s="3"/>
      <c r="AA2349" s="3">
        <v>0.0630020537823965</v>
      </c>
      <c r="AB2349" s="3">
        <v>-0.0237366492525397</v>
      </c>
      <c r="AC2349" s="3">
        <v>-5.638898693964</v>
      </c>
      <c r="AD2349" s="3">
        <v>0.221481863599592</v>
      </c>
      <c r="AE2349" s="5">
        <v>7</v>
      </c>
      <c r="AF2349" s="3">
        <v>0.105219410663293</v>
      </c>
      <c r="AG2349" s="3">
        <v>3.92287898494432</v>
      </c>
      <c r="AH2349" s="3">
        <v>3.67998904390341</v>
      </c>
      <c r="AI2349" s="3">
        <v>1.25565647386789</v>
      </c>
      <c r="AJ2349" s="3"/>
      <c r="AK2349" s="3"/>
      <c r="AL2349" s="3"/>
      <c r="AM2349" s="3">
        <v>500</v>
      </c>
      <c r="AN2349" s="5" t="s">
        <v>56</v>
      </c>
      <c r="AO2349" s="1"/>
      <c r="AP2349" s="1"/>
      <c r="AQ2349" s="1"/>
    </row>
    <row r="2350" spans="1:43">
      <c r="A2350" s="1" t="s">
        <v>6246</v>
      </c>
      <c r="B2350" s="1" t="s">
        <v>6247</v>
      </c>
      <c r="C2350" s="3">
        <v>2.05205479452055</v>
      </c>
      <c r="D2350" s="4">
        <v>43488</v>
      </c>
      <c r="E2350" s="3">
        <v>18.2974065868</v>
      </c>
      <c r="F2350" s="5" t="s">
        <v>4924</v>
      </c>
      <c r="G2350" s="5">
        <v>748</v>
      </c>
      <c r="H2350" s="5" t="s">
        <v>198</v>
      </c>
      <c r="I2350" s="3">
        <v>-0.142287990893565</v>
      </c>
      <c r="J2350" s="3">
        <v>94.4444444444444</v>
      </c>
      <c r="K2350" s="3">
        <v>-0.161229135053109</v>
      </c>
      <c r="L2350" s="3">
        <v>99.468085106383</v>
      </c>
      <c r="M2350" s="3">
        <v>-0.359678182678657</v>
      </c>
      <c r="N2350" s="3">
        <v>97.0822281167109</v>
      </c>
      <c r="O2350" s="3">
        <v>-0.237187372175201</v>
      </c>
      <c r="P2350" s="3">
        <v>93.6781609195402</v>
      </c>
      <c r="Q2350" s="3">
        <v>0.936161477888598</v>
      </c>
      <c r="R2350" s="3">
        <v>76.1904761904762</v>
      </c>
      <c r="S2350" s="3">
        <v>1.59574999403352</v>
      </c>
      <c r="T2350" s="3">
        <v>75.1937984496124</v>
      </c>
      <c r="U2350" s="3">
        <v>6.95409014825524</v>
      </c>
      <c r="V2350" s="3">
        <v>17.3228346456693</v>
      </c>
      <c r="W2350" s="3"/>
      <c r="X2350" s="3"/>
      <c r="Y2350" s="3"/>
      <c r="Z2350" s="3"/>
      <c r="AA2350" s="3">
        <v>0.0173733349482601</v>
      </c>
      <c r="AB2350" s="3">
        <v>0.244278076935859</v>
      </c>
      <c r="AC2350" s="3">
        <v>-2.66506824050165</v>
      </c>
      <c r="AD2350" s="3"/>
      <c r="AE2350" s="5">
        <v>3</v>
      </c>
      <c r="AF2350" s="3">
        <v>0.295316713957964</v>
      </c>
      <c r="AG2350" s="3">
        <v>2.72049404822847</v>
      </c>
      <c r="AH2350" s="3"/>
      <c r="AI2350" s="3"/>
      <c r="AJ2350" s="3"/>
      <c r="AK2350" s="3"/>
      <c r="AL2350" s="3"/>
      <c r="AM2350" s="3">
        <v>1000</v>
      </c>
      <c r="AN2350" s="5" t="s">
        <v>56</v>
      </c>
      <c r="AO2350" s="1"/>
      <c r="AP2350" s="1"/>
      <c r="AQ2350" s="1"/>
    </row>
    <row r="2351" spans="1:43">
      <c r="A2351" s="1" t="s">
        <v>6248</v>
      </c>
      <c r="B2351" s="1" t="s">
        <v>6249</v>
      </c>
      <c r="C2351" s="3">
        <v>3.43013698630137</v>
      </c>
      <c r="D2351" s="4">
        <v>42985</v>
      </c>
      <c r="E2351" s="3">
        <v>4.794581333</v>
      </c>
      <c r="F2351" s="5" t="s">
        <v>2965</v>
      </c>
      <c r="G2351" s="5">
        <v>1242</v>
      </c>
      <c r="H2351" s="5" t="s">
        <v>93</v>
      </c>
      <c r="I2351" s="3">
        <v>3.68110500201153</v>
      </c>
      <c r="J2351" s="3">
        <v>62.1</v>
      </c>
      <c r="K2351" s="3">
        <v>1.69681025978297</v>
      </c>
      <c r="L2351" s="3">
        <v>49.4549058473736</v>
      </c>
      <c r="M2351" s="3">
        <v>1.65669581224115</v>
      </c>
      <c r="N2351" s="3">
        <v>60.2295409181637</v>
      </c>
      <c r="O2351" s="3">
        <v>8.08751572766671</v>
      </c>
      <c r="P2351" s="3">
        <v>56.3883299798793</v>
      </c>
      <c r="Q2351" s="3">
        <v>14.2952176805381</v>
      </c>
      <c r="R2351" s="3">
        <v>48.6584107327141</v>
      </c>
      <c r="S2351" s="3">
        <v>29.9739430108431</v>
      </c>
      <c r="T2351" s="3">
        <v>62.6786659608258</v>
      </c>
      <c r="U2351" s="3">
        <v>58.2540169890492</v>
      </c>
      <c r="V2351" s="3">
        <v>60.9080841638981</v>
      </c>
      <c r="W2351" s="3">
        <v>53.860696517413</v>
      </c>
      <c r="X2351" s="3">
        <v>55.7428214731586</v>
      </c>
      <c r="Y2351" s="3"/>
      <c r="Z2351" s="3"/>
      <c r="AA2351" s="3">
        <v>0.443655959777003</v>
      </c>
      <c r="AB2351" s="3">
        <v>0.466580376330471</v>
      </c>
      <c r="AC2351" s="3">
        <v>-8.76613920978546</v>
      </c>
      <c r="AD2351" s="3">
        <v>1.75846843255553</v>
      </c>
      <c r="AE2351" s="5">
        <v>3</v>
      </c>
      <c r="AF2351" s="3">
        <v>1.15243981795007</v>
      </c>
      <c r="AG2351" s="3">
        <v>25.3165392407149</v>
      </c>
      <c r="AH2351" s="3">
        <v>26.4577862566649</v>
      </c>
      <c r="AI2351" s="3">
        <v>14.135348528135</v>
      </c>
      <c r="AJ2351" s="3"/>
      <c r="AK2351" s="3"/>
      <c r="AL2351" s="3"/>
      <c r="AM2351" s="3"/>
      <c r="AN2351" s="5" t="s">
        <v>46</v>
      </c>
      <c r="AO2351" s="1"/>
      <c r="AP2351" s="1"/>
      <c r="AQ2351" s="1"/>
    </row>
    <row r="2352" spans="1:43">
      <c r="A2352" s="1" t="s">
        <v>6250</v>
      </c>
      <c r="B2352" s="1" t="s">
        <v>6251</v>
      </c>
      <c r="C2352" s="3">
        <v>2.93150684931507</v>
      </c>
      <c r="D2352" s="4">
        <v>43167</v>
      </c>
      <c r="E2352" s="3">
        <v>24.2465950707</v>
      </c>
      <c r="F2352" s="5" t="s">
        <v>5499</v>
      </c>
      <c r="G2352" s="5">
        <v>325</v>
      </c>
      <c r="H2352" s="5" t="s">
        <v>50</v>
      </c>
      <c r="I2352" s="3">
        <v>0.109040444092012</v>
      </c>
      <c r="J2352" s="3">
        <v>52.3447967842787</v>
      </c>
      <c r="K2352" s="3">
        <v>-0.0494853523357035</v>
      </c>
      <c r="L2352" s="3">
        <v>80.4338202744577</v>
      </c>
      <c r="M2352" s="3">
        <v>-0.14830927427329</v>
      </c>
      <c r="N2352" s="3">
        <v>63.8913624220837</v>
      </c>
      <c r="O2352" s="3">
        <v>0.697975869977077</v>
      </c>
      <c r="P2352" s="3">
        <v>47.0077661032435</v>
      </c>
      <c r="Q2352" s="3">
        <v>0.230750318770054</v>
      </c>
      <c r="R2352" s="3">
        <v>89.1356832448093</v>
      </c>
      <c r="S2352" s="3">
        <v>-0.259367600994521</v>
      </c>
      <c r="T2352" s="3">
        <v>95.1412429378531</v>
      </c>
      <c r="U2352" s="3">
        <v>4.50100937948914</v>
      </c>
      <c r="V2352" s="3">
        <v>86.3003095975232</v>
      </c>
      <c r="W2352" s="3"/>
      <c r="X2352" s="3"/>
      <c r="Y2352" s="3"/>
      <c r="Z2352" s="3"/>
      <c r="AA2352" s="3">
        <v>-0.10376488642491</v>
      </c>
      <c r="AB2352" s="3">
        <v>0.167106200387638</v>
      </c>
      <c r="AC2352" s="3">
        <v>-3.69545604097976</v>
      </c>
      <c r="AD2352" s="3"/>
      <c r="AE2352" s="5">
        <v>4</v>
      </c>
      <c r="AF2352" s="3">
        <v>0.24436738469348</v>
      </c>
      <c r="AG2352" s="3">
        <v>0.775654637382162</v>
      </c>
      <c r="AH2352" s="3">
        <v>2.50626075694638</v>
      </c>
      <c r="AI2352" s="3"/>
      <c r="AJ2352" s="3"/>
      <c r="AK2352" s="3"/>
      <c r="AL2352" s="3"/>
      <c r="AM2352" s="3"/>
      <c r="AN2352" s="5" t="s">
        <v>51</v>
      </c>
      <c r="AO2352" s="1"/>
      <c r="AP2352" s="1"/>
      <c r="AQ2352" s="1"/>
    </row>
    <row r="2353" spans="1:43">
      <c r="A2353" s="1" t="s">
        <v>6252</v>
      </c>
      <c r="B2353" s="1" t="s">
        <v>6253</v>
      </c>
      <c r="C2353" s="3">
        <v>2.76164383561644</v>
      </c>
      <c r="D2353" s="4">
        <v>43229</v>
      </c>
      <c r="E2353" s="3">
        <v>0.0387491821</v>
      </c>
      <c r="F2353" s="5" t="s">
        <v>6135</v>
      </c>
      <c r="G2353" s="5">
        <v>218</v>
      </c>
      <c r="H2353" s="5" t="s">
        <v>93</v>
      </c>
      <c r="I2353" s="3">
        <v>-1.34374999999999</v>
      </c>
      <c r="J2353" s="3">
        <v>96.25</v>
      </c>
      <c r="K2353" s="3">
        <v>-0.147601476014756</v>
      </c>
      <c r="L2353" s="3">
        <v>95.6888007928642</v>
      </c>
      <c r="M2353" s="3">
        <v>-3.89649923896499</v>
      </c>
      <c r="N2353" s="3">
        <v>96.2574850299401</v>
      </c>
      <c r="O2353" s="3">
        <v>-1.00344935716525</v>
      </c>
      <c r="P2353" s="3">
        <v>96.9315895372233</v>
      </c>
      <c r="Q2353" s="3">
        <v>-3.65208545269582</v>
      </c>
      <c r="R2353" s="3">
        <v>96.5944272445821</v>
      </c>
      <c r="S2353" s="3">
        <v>-0.629524708844811</v>
      </c>
      <c r="T2353" s="3">
        <v>99.6294335627316</v>
      </c>
      <c r="U2353" s="3">
        <v>14.9393203883495</v>
      </c>
      <c r="V2353" s="3">
        <v>96.4562569213732</v>
      </c>
      <c r="W2353" s="3"/>
      <c r="X2353" s="3"/>
      <c r="Y2353" s="3"/>
      <c r="Z2353" s="3"/>
      <c r="AA2353" s="3">
        <v>-0.0140280776691361</v>
      </c>
      <c r="AB2353" s="3">
        <v>-0.0227649442105283</v>
      </c>
      <c r="AC2353" s="3">
        <v>-25.9638381325935</v>
      </c>
      <c r="AD2353" s="3"/>
      <c r="AE2353" s="5">
        <v>5</v>
      </c>
      <c r="AF2353" s="3">
        <v>-0.0377243541050191</v>
      </c>
      <c r="AG2353" s="3">
        <v>-5.34436700196674</v>
      </c>
      <c r="AH2353" s="3">
        <v>9.9422915847265</v>
      </c>
      <c r="AI2353" s="3"/>
      <c r="AJ2353" s="3"/>
      <c r="AK2353" s="3"/>
      <c r="AL2353" s="3"/>
      <c r="AM2353" s="3"/>
      <c r="AN2353" s="5" t="s">
        <v>46</v>
      </c>
      <c r="AO2353" s="1"/>
      <c r="AP2353" s="1"/>
      <c r="AQ2353" s="1"/>
    </row>
    <row r="2354" spans="1:43">
      <c r="A2354" s="1" t="s">
        <v>6254</v>
      </c>
      <c r="B2354" s="1" t="s">
        <v>6255</v>
      </c>
      <c r="C2354" s="3">
        <v>2.92876712328767</v>
      </c>
      <c r="D2354" s="4">
        <v>43168</v>
      </c>
      <c r="E2354" s="3">
        <v>1.9050339398</v>
      </c>
      <c r="F2354" s="5" t="s">
        <v>2278</v>
      </c>
      <c r="G2354" s="5">
        <v>343</v>
      </c>
      <c r="H2354" s="5" t="s">
        <v>93</v>
      </c>
      <c r="I2354" s="3">
        <v>10.5291240551356</v>
      </c>
      <c r="J2354" s="3">
        <v>27.6</v>
      </c>
      <c r="K2354" s="3">
        <v>3.50599600266487</v>
      </c>
      <c r="L2354" s="3">
        <v>19.9207135777998</v>
      </c>
      <c r="M2354" s="3">
        <v>9.35245468942458</v>
      </c>
      <c r="N2354" s="3">
        <v>7.53493013972056</v>
      </c>
      <c r="O2354" s="3">
        <v>11.2015746622528</v>
      </c>
      <c r="P2354" s="3">
        <v>47.7364185110664</v>
      </c>
      <c r="Q2354" s="3">
        <v>19.051724137931</v>
      </c>
      <c r="R2354" s="3">
        <v>39.6284829721362</v>
      </c>
      <c r="S2354" s="3">
        <v>18.2813094784926</v>
      </c>
      <c r="T2354" s="3">
        <v>79.8835362625728</v>
      </c>
      <c r="U2354" s="3">
        <v>44.0709400718674</v>
      </c>
      <c r="V2354" s="3">
        <v>70.3765227021041</v>
      </c>
      <c r="W2354" s="3"/>
      <c r="X2354" s="3"/>
      <c r="Y2354" s="3"/>
      <c r="Z2354" s="3"/>
      <c r="AA2354" s="3">
        <v>0.117501215330476</v>
      </c>
      <c r="AB2354" s="3">
        <v>0.0816710796799371</v>
      </c>
      <c r="AC2354" s="3">
        <v>-17.4293886306757</v>
      </c>
      <c r="AD2354" s="3"/>
      <c r="AE2354" s="5">
        <v>3</v>
      </c>
      <c r="AF2354" s="3">
        <v>0.531759239058996</v>
      </c>
      <c r="AG2354" s="3">
        <v>17.156481660359</v>
      </c>
      <c r="AH2354" s="3">
        <v>19.9027968583216</v>
      </c>
      <c r="AI2354" s="3"/>
      <c r="AJ2354" s="3"/>
      <c r="AK2354" s="3"/>
      <c r="AL2354" s="3"/>
      <c r="AM2354" s="3"/>
      <c r="AN2354" s="5" t="s">
        <v>46</v>
      </c>
      <c r="AO2354" s="1"/>
      <c r="AP2354" s="1"/>
      <c r="AQ2354" s="1"/>
    </row>
    <row r="2355" spans="1:43">
      <c r="A2355" s="1" t="s">
        <v>6256</v>
      </c>
      <c r="B2355" s="1" t="s">
        <v>6257</v>
      </c>
      <c r="C2355" s="3">
        <v>2.93698630136986</v>
      </c>
      <c r="D2355" s="4">
        <v>43165</v>
      </c>
      <c r="E2355" s="3">
        <v>1.9549441455</v>
      </c>
      <c r="F2355" s="5" t="s">
        <v>1063</v>
      </c>
      <c r="G2355" s="5">
        <v>8</v>
      </c>
      <c r="H2355" s="5" t="s">
        <v>50</v>
      </c>
      <c r="I2355" s="3">
        <v>-0.0694858050426976</v>
      </c>
      <c r="J2355" s="3">
        <v>76.2840553818669</v>
      </c>
      <c r="K2355" s="3">
        <v>0</v>
      </c>
      <c r="L2355" s="3">
        <v>43.3820274457725</v>
      </c>
      <c r="M2355" s="3">
        <v>-0.178482895389195</v>
      </c>
      <c r="N2355" s="3">
        <v>69.1451469278718</v>
      </c>
      <c r="O2355" s="3">
        <v>0.755263320281374</v>
      </c>
      <c r="P2355" s="3">
        <v>38.1909547738693</v>
      </c>
      <c r="Q2355" s="3">
        <v>1.05556191969262</v>
      </c>
      <c r="R2355" s="3">
        <v>57.84645098986</v>
      </c>
      <c r="S2355" s="3">
        <v>1.49476033182879</v>
      </c>
      <c r="T2355" s="3">
        <v>68.2485875706215</v>
      </c>
      <c r="U2355" s="3">
        <v>4.94460120548535</v>
      </c>
      <c r="V2355" s="3">
        <v>80.6501547987616</v>
      </c>
      <c r="W2355" s="3"/>
      <c r="X2355" s="3"/>
      <c r="Y2355" s="3"/>
      <c r="Z2355" s="3"/>
      <c r="AA2355" s="3">
        <v>0.00157319675398546</v>
      </c>
      <c r="AB2355" s="3">
        <v>0.280952359424081</v>
      </c>
      <c r="AC2355" s="3">
        <v>-2.4416135881104</v>
      </c>
      <c r="AD2355" s="3"/>
      <c r="AE2355" s="5">
        <v>4</v>
      </c>
      <c r="AF2355" s="3">
        <v>0.270005005515276</v>
      </c>
      <c r="AG2355" s="3">
        <v>2.07780848161501</v>
      </c>
      <c r="AH2355" s="3">
        <v>2.60187357925712</v>
      </c>
      <c r="AI2355" s="3"/>
      <c r="AJ2355" s="3"/>
      <c r="AK2355" s="3"/>
      <c r="AL2355" s="3"/>
      <c r="AM2355" s="3"/>
      <c r="AN2355" s="5" t="s">
        <v>46</v>
      </c>
      <c r="AO2355" s="1"/>
      <c r="AP2355" s="1"/>
      <c r="AQ2355" s="1"/>
    </row>
    <row r="2356" spans="1:43">
      <c r="A2356" s="1" t="s">
        <v>6258</v>
      </c>
      <c r="B2356" s="1" t="s">
        <v>6259</v>
      </c>
      <c r="C2356" s="3">
        <v>2.24383561643836</v>
      </c>
      <c r="D2356" s="4">
        <v>43418</v>
      </c>
      <c r="E2356" s="3">
        <v>10.8274574188</v>
      </c>
      <c r="F2356" s="5" t="s">
        <v>2717</v>
      </c>
      <c r="G2356" s="5">
        <v>820</v>
      </c>
      <c r="H2356" s="5" t="s">
        <v>93</v>
      </c>
      <c r="I2356" s="3">
        <v>0.340166502551259</v>
      </c>
      <c r="J2356" s="3">
        <v>91.9</v>
      </c>
      <c r="K2356" s="3">
        <v>0.071422194446918</v>
      </c>
      <c r="L2356" s="3">
        <v>92.6660059464817</v>
      </c>
      <c r="M2356" s="3">
        <v>0.322205316387732</v>
      </c>
      <c r="N2356" s="3">
        <v>82.1357285429142</v>
      </c>
      <c r="O2356" s="3">
        <v>0.439026458908089</v>
      </c>
      <c r="P2356" s="3">
        <v>94.5171026156942</v>
      </c>
      <c r="Q2356" s="3">
        <v>6.6293445899799</v>
      </c>
      <c r="R2356" s="3">
        <v>77.7605779153767</v>
      </c>
      <c r="S2356" s="3">
        <v>48.2095950556558</v>
      </c>
      <c r="T2356" s="3">
        <v>44.2032821598729</v>
      </c>
      <c r="U2356" s="3">
        <v>58.5651004426752</v>
      </c>
      <c r="V2356" s="3">
        <v>60.4651162790698</v>
      </c>
      <c r="W2356" s="3"/>
      <c r="X2356" s="3"/>
      <c r="Y2356" s="3"/>
      <c r="Z2356" s="3"/>
      <c r="AA2356" s="3">
        <v>0.307962915061856</v>
      </c>
      <c r="AB2356" s="3">
        <v>0.333092516538444</v>
      </c>
      <c r="AC2356" s="3">
        <v>-13.5786282061788</v>
      </c>
      <c r="AD2356" s="3"/>
      <c r="AE2356" s="5">
        <v>2</v>
      </c>
      <c r="AF2356" s="3">
        <v>1.99953226041651</v>
      </c>
      <c r="AG2356" s="3">
        <v>44.8790545684252</v>
      </c>
      <c r="AH2356" s="3">
        <v>27.5964618594087</v>
      </c>
      <c r="AI2356" s="3"/>
      <c r="AJ2356" s="3"/>
      <c r="AK2356" s="3"/>
      <c r="AL2356" s="3"/>
      <c r="AM2356" s="3">
        <v>100</v>
      </c>
      <c r="AN2356" s="5" t="s">
        <v>56</v>
      </c>
      <c r="AO2356" s="1"/>
      <c r="AP2356" s="1"/>
      <c r="AQ2356" s="1"/>
    </row>
    <row r="2357" spans="1:43">
      <c r="A2357" s="1" t="s">
        <v>6260</v>
      </c>
      <c r="B2357" s="1" t="s">
        <v>6261</v>
      </c>
      <c r="C2357" s="3">
        <v>3.12876712328767</v>
      </c>
      <c r="D2357" s="4">
        <v>43095</v>
      </c>
      <c r="E2357" s="3">
        <v>7.8325394308</v>
      </c>
      <c r="F2357" s="5" t="s">
        <v>6129</v>
      </c>
      <c r="G2357" s="5">
        <v>339</v>
      </c>
      <c r="H2357" s="5" t="s">
        <v>50</v>
      </c>
      <c r="I2357" s="3">
        <v>-0.250264703051294</v>
      </c>
      <c r="J2357" s="3">
        <v>90.129522108084</v>
      </c>
      <c r="K2357" s="3">
        <v>-0.0771381737537348</v>
      </c>
      <c r="L2357" s="3">
        <v>87.0296591412129</v>
      </c>
      <c r="M2357" s="3">
        <v>-0.327017408867951</v>
      </c>
      <c r="N2357" s="3">
        <v>86.6874443455031</v>
      </c>
      <c r="O2357" s="3">
        <v>0.621419555296618</v>
      </c>
      <c r="P2357" s="3">
        <v>57.1950662402924</v>
      </c>
      <c r="Q2357" s="3">
        <v>0.85644768856446</v>
      </c>
      <c r="R2357" s="3">
        <v>73.8290680830517</v>
      </c>
      <c r="S2357" s="3">
        <v>1.90775887501231</v>
      </c>
      <c r="T2357" s="3">
        <v>49.7175141242938</v>
      </c>
      <c r="U2357" s="3">
        <v>5.05925544849913</v>
      </c>
      <c r="V2357" s="3">
        <v>78.7925696594427</v>
      </c>
      <c r="W2357" s="3">
        <v>13.2875773999802</v>
      </c>
      <c r="X2357" s="3">
        <v>55.9870550161812</v>
      </c>
      <c r="Y2357" s="3"/>
      <c r="Z2357" s="3"/>
      <c r="AA2357" s="3">
        <v>0.0310237709158575</v>
      </c>
      <c r="AB2357" s="3">
        <v>0.441144688494585</v>
      </c>
      <c r="AC2357" s="3">
        <v>-2.24001525116765</v>
      </c>
      <c r="AD2357" s="3">
        <v>1.89214059332645</v>
      </c>
      <c r="AE2357" s="5">
        <v>3</v>
      </c>
      <c r="AF2357" s="3">
        <v>0.355138556677365</v>
      </c>
      <c r="AG2357" s="3">
        <v>2.83327065030214</v>
      </c>
      <c r="AH2357" s="3">
        <v>2.65583998070433</v>
      </c>
      <c r="AI2357" s="3">
        <v>4.34425226312916</v>
      </c>
      <c r="AJ2357" s="3"/>
      <c r="AK2357" s="3"/>
      <c r="AL2357" s="3"/>
      <c r="AM2357" s="3"/>
      <c r="AN2357" s="5" t="s">
        <v>51</v>
      </c>
      <c r="AO2357" s="1"/>
      <c r="AP2357" s="1"/>
      <c r="AQ2357" s="1"/>
    </row>
    <row r="2358" spans="1:43">
      <c r="A2358" s="1" t="s">
        <v>6262</v>
      </c>
      <c r="B2358" s="1" t="s">
        <v>6263</v>
      </c>
      <c r="C2358" s="3">
        <v>3.49041095890411</v>
      </c>
      <c r="D2358" s="4">
        <v>42963</v>
      </c>
      <c r="E2358" s="3">
        <v>2.2146080697</v>
      </c>
      <c r="F2358" s="5" t="s">
        <v>6264</v>
      </c>
      <c r="G2358" s="5">
        <v>1275</v>
      </c>
      <c r="H2358" s="5" t="s">
        <v>55</v>
      </c>
      <c r="I2358" s="3">
        <v>17.3916221946049</v>
      </c>
      <c r="J2358" s="3">
        <v>8.04597701149425</v>
      </c>
      <c r="K2358" s="3">
        <v>4.70104974897306</v>
      </c>
      <c r="L2358" s="3">
        <v>9.43502824858757</v>
      </c>
      <c r="M2358" s="3">
        <v>9.08967391304347</v>
      </c>
      <c r="N2358" s="3">
        <v>16.8761220825853</v>
      </c>
      <c r="O2358" s="3">
        <v>33.5384615384615</v>
      </c>
      <c r="P2358" s="3">
        <v>3.04635761589404</v>
      </c>
      <c r="Q2358" s="3">
        <v>43.375</v>
      </c>
      <c r="R2358" s="3">
        <v>7.77439024390244</v>
      </c>
      <c r="S2358" s="3">
        <v>84.4475074661153</v>
      </c>
      <c r="T2358" s="3">
        <v>22.4609375</v>
      </c>
      <c r="U2358" s="3">
        <v>184.162095204389</v>
      </c>
      <c r="V2358" s="3">
        <v>21.8157181571816</v>
      </c>
      <c r="W2358" s="3">
        <v>81.2415349887133</v>
      </c>
      <c r="X2358" s="3">
        <v>70.9515859766277</v>
      </c>
      <c r="Y2358" s="3"/>
      <c r="Z2358" s="3"/>
      <c r="AA2358" s="3">
        <v>0.304697580769763</v>
      </c>
      <c r="AB2358" s="3">
        <v>0.180532000581073</v>
      </c>
      <c r="AC2358" s="3">
        <v>-44.6845201866504</v>
      </c>
      <c r="AD2358" s="3">
        <v>0.489633154500501</v>
      </c>
      <c r="AE2358" s="5">
        <v>10</v>
      </c>
      <c r="AF2358" s="3">
        <v>1.57722968322051</v>
      </c>
      <c r="AG2358" s="3">
        <v>89.4809317860397</v>
      </c>
      <c r="AH2358" s="3">
        <v>69.9726392397326</v>
      </c>
      <c r="AI2358" s="3">
        <v>19.9049327586805</v>
      </c>
      <c r="AJ2358" s="3"/>
      <c r="AK2358" s="3"/>
      <c r="AL2358" s="3"/>
      <c r="AM2358" s="3"/>
      <c r="AN2358" s="5" t="s">
        <v>46</v>
      </c>
      <c r="AO2358" s="1"/>
      <c r="AP2358" s="1"/>
      <c r="AQ2358" s="1"/>
    </row>
    <row r="2359" spans="1:43">
      <c r="A2359" s="1" t="s">
        <v>6265</v>
      </c>
      <c r="B2359" s="1" t="s">
        <v>6266</v>
      </c>
      <c r="C2359" s="3">
        <v>3.21643835616438</v>
      </c>
      <c r="D2359" s="4">
        <v>43063</v>
      </c>
      <c r="E2359" s="3">
        <v>2.8334122993</v>
      </c>
      <c r="F2359" s="5" t="s">
        <v>6267</v>
      </c>
      <c r="G2359" s="5">
        <v>1175</v>
      </c>
      <c r="H2359" s="5" t="s">
        <v>93</v>
      </c>
      <c r="I2359" s="3">
        <v>7.47535106065133</v>
      </c>
      <c r="J2359" s="3">
        <v>41.65</v>
      </c>
      <c r="K2359" s="3">
        <v>2.72431321034897</v>
      </c>
      <c r="L2359" s="3">
        <v>32.3587710604559</v>
      </c>
      <c r="M2359" s="3">
        <v>5.68809495827947</v>
      </c>
      <c r="N2359" s="3">
        <v>25.2994011976048</v>
      </c>
      <c r="O2359" s="3">
        <v>9.32409433503525</v>
      </c>
      <c r="P2359" s="3">
        <v>52.364185110664</v>
      </c>
      <c r="Q2359" s="3">
        <v>20.4527189927672</v>
      </c>
      <c r="R2359" s="3">
        <v>35.8101135190918</v>
      </c>
      <c r="S2359" s="3">
        <v>54.5189003436426</v>
      </c>
      <c r="T2359" s="3">
        <v>38.062466913711</v>
      </c>
      <c r="U2359" s="3">
        <v>90.7317073170732</v>
      </c>
      <c r="V2359" s="3">
        <v>44.4075304540421</v>
      </c>
      <c r="W2359" s="3">
        <v>84.7750154099034</v>
      </c>
      <c r="X2359" s="3">
        <v>38.3270911360799</v>
      </c>
      <c r="Y2359" s="3"/>
      <c r="Z2359" s="3"/>
      <c r="AA2359" s="3">
        <v>0.384339017757608</v>
      </c>
      <c r="AB2359" s="3">
        <v>0.333905804910536</v>
      </c>
      <c r="AC2359" s="3">
        <v>-12.6364440947979</v>
      </c>
      <c r="AD2359" s="3">
        <v>1.79358535857231</v>
      </c>
      <c r="AE2359" s="5">
        <v>5</v>
      </c>
      <c r="AF2359" s="3">
        <v>1.69069250743557</v>
      </c>
      <c r="AG2359" s="3">
        <v>50.9953774529305</v>
      </c>
      <c r="AH2359" s="3">
        <v>40.0671700223709</v>
      </c>
      <c r="AI2359" s="3">
        <v>21.9185515474179</v>
      </c>
      <c r="AJ2359" s="3"/>
      <c r="AK2359" s="3"/>
      <c r="AL2359" s="3"/>
      <c r="AM2359" s="3"/>
      <c r="AN2359" s="5" t="s">
        <v>51</v>
      </c>
      <c r="AO2359" s="1"/>
      <c r="AP2359" s="1"/>
      <c r="AQ2359" s="1"/>
    </row>
    <row r="2360" spans="1:43">
      <c r="A2360" s="1" t="s">
        <v>6268</v>
      </c>
      <c r="B2360" s="1" t="s">
        <v>6269</v>
      </c>
      <c r="C2360" s="3">
        <v>3.44657534246575</v>
      </c>
      <c r="D2360" s="4">
        <v>42979</v>
      </c>
      <c r="E2360" s="3">
        <v>3.8036767107</v>
      </c>
      <c r="F2360" s="5" t="s">
        <v>2832</v>
      </c>
      <c r="G2360" s="5">
        <v>287</v>
      </c>
      <c r="H2360" s="5" t="s">
        <v>50</v>
      </c>
      <c r="I2360" s="3">
        <v>-1.6121384542437</v>
      </c>
      <c r="J2360" s="3">
        <v>98.5707905314873</v>
      </c>
      <c r="K2360" s="3">
        <v>0.0482160077145879</v>
      </c>
      <c r="L2360" s="3">
        <v>16.2461266046923</v>
      </c>
      <c r="M2360" s="3">
        <v>-2.15033481090257</v>
      </c>
      <c r="N2360" s="3">
        <v>99.1540516473731</v>
      </c>
      <c r="O2360" s="3">
        <v>-1.06798893868598</v>
      </c>
      <c r="P2360" s="3">
        <v>96.2539972590224</v>
      </c>
      <c r="Q2360" s="3">
        <v>-0.679686004212124</v>
      </c>
      <c r="R2360" s="3">
        <v>95.702559150169</v>
      </c>
      <c r="S2360" s="3">
        <v>1.30846597012011</v>
      </c>
      <c r="T2360" s="3">
        <v>73.3898305084746</v>
      </c>
      <c r="U2360" s="3">
        <v>6.67397208827894</v>
      </c>
      <c r="V2360" s="3">
        <v>37.4613003095975</v>
      </c>
      <c r="W2360" s="3">
        <v>13.9546423972264</v>
      </c>
      <c r="X2360" s="3">
        <v>45.4153182308522</v>
      </c>
      <c r="Y2360" s="3"/>
      <c r="Z2360" s="3"/>
      <c r="AA2360" s="3">
        <v>-0.0178466417279791</v>
      </c>
      <c r="AB2360" s="3">
        <v>0.22320513005884</v>
      </c>
      <c r="AC2360" s="3">
        <v>-2.57159005275059</v>
      </c>
      <c r="AD2360" s="3">
        <v>1.72743111691681</v>
      </c>
      <c r="AE2360" s="5">
        <v>2</v>
      </c>
      <c r="AF2360" s="3">
        <v>0.362291748795261</v>
      </c>
      <c r="AG2360" s="3">
        <v>1.44309162322993</v>
      </c>
      <c r="AH2360" s="3">
        <v>3.65733903339354</v>
      </c>
      <c r="AI2360" s="3">
        <v>4.55399681765754</v>
      </c>
      <c r="AJ2360" s="3"/>
      <c r="AK2360" s="3"/>
      <c r="AL2360" s="3"/>
      <c r="AM2360" s="3"/>
      <c r="AN2360" s="5" t="s">
        <v>51</v>
      </c>
      <c r="AO2360" s="1"/>
      <c r="AP2360" s="1"/>
      <c r="AQ2360" s="1"/>
    </row>
    <row r="2361" spans="1:43">
      <c r="A2361" s="1" t="s">
        <v>6270</v>
      </c>
      <c r="B2361" s="1" t="s">
        <v>6271</v>
      </c>
      <c r="C2361" s="3">
        <v>3.50684931506849</v>
      </c>
      <c r="D2361" s="4">
        <v>42957</v>
      </c>
      <c r="E2361" s="3">
        <v>136.9274030745</v>
      </c>
      <c r="F2361" s="5" t="s">
        <v>238</v>
      </c>
      <c r="G2361" s="5">
        <v>849</v>
      </c>
      <c r="H2361" s="5" t="s">
        <v>191</v>
      </c>
      <c r="I2361" s="3">
        <v>17.8283155600071</v>
      </c>
      <c r="J2361" s="3">
        <v>6.50994575045208</v>
      </c>
      <c r="K2361" s="3">
        <v>4.63558834301261</v>
      </c>
      <c r="L2361" s="3">
        <v>8.56164383561644</v>
      </c>
      <c r="M2361" s="3">
        <v>13.6823556161892</v>
      </c>
      <c r="N2361" s="3">
        <v>5.22522522522523</v>
      </c>
      <c r="O2361" s="3">
        <v>28.743401570748</v>
      </c>
      <c r="P2361" s="3">
        <v>13.5238095238095</v>
      </c>
      <c r="Q2361" s="3">
        <v>23.9248977568472</v>
      </c>
      <c r="R2361" s="3">
        <v>44.4444444444444</v>
      </c>
      <c r="S2361" s="3">
        <v>109.336892238447</v>
      </c>
      <c r="T2361" s="3">
        <v>8.57843137254902</v>
      </c>
      <c r="U2361" s="3">
        <v>308.810302534751</v>
      </c>
      <c r="V2361" s="3">
        <v>1.17302052785924</v>
      </c>
      <c r="W2361" s="3">
        <v>289.768076398363</v>
      </c>
      <c r="X2361" s="3">
        <v>0.353356890459364</v>
      </c>
      <c r="Y2361" s="3"/>
      <c r="Z2361" s="3"/>
      <c r="AA2361" s="3">
        <v>0.335721122374563</v>
      </c>
      <c r="AB2361" s="3">
        <v>0.37614262223574</v>
      </c>
      <c r="AC2361" s="3">
        <v>-39.0575410514696</v>
      </c>
      <c r="AD2361" s="3">
        <v>1.46565373893572</v>
      </c>
      <c r="AE2361" s="5">
        <v>5</v>
      </c>
      <c r="AF2361" s="3">
        <v>3.7908708794281</v>
      </c>
      <c r="AG2361" s="3">
        <v>124.170425701252</v>
      </c>
      <c r="AH2361" s="3">
        <v>108.43643412932</v>
      </c>
      <c r="AI2361" s="3">
        <v>55.2086204261928</v>
      </c>
      <c r="AJ2361" s="3"/>
      <c r="AK2361" s="3"/>
      <c r="AL2361" s="3"/>
      <c r="AM2361" s="3"/>
      <c r="AN2361" s="5" t="s">
        <v>46</v>
      </c>
      <c r="AO2361" s="1"/>
      <c r="AP2361" s="1"/>
      <c r="AQ2361" s="1"/>
    </row>
    <row r="2362" spans="1:43">
      <c r="A2362" s="1" t="s">
        <v>6272</v>
      </c>
      <c r="B2362" s="1" t="s">
        <v>6273</v>
      </c>
      <c r="C2362" s="3">
        <v>3.2027397260274</v>
      </c>
      <c r="D2362" s="4">
        <v>43068</v>
      </c>
      <c r="E2362" s="3">
        <v>7.3762488556</v>
      </c>
      <c r="F2362" s="5" t="s">
        <v>6274</v>
      </c>
      <c r="G2362" s="5">
        <v>654</v>
      </c>
      <c r="H2362" s="5" t="s">
        <v>226</v>
      </c>
      <c r="I2362" s="3">
        <v>3.24966559131325</v>
      </c>
      <c r="J2362" s="3">
        <v>27.027027027027</v>
      </c>
      <c r="K2362" s="3">
        <v>1.0550635348479</v>
      </c>
      <c r="L2362" s="3">
        <v>21.957671957672</v>
      </c>
      <c r="M2362" s="3">
        <v>2.05319645356976</v>
      </c>
      <c r="N2362" s="3">
        <v>16.6431593794076</v>
      </c>
      <c r="O2362" s="3">
        <v>6.25101214574898</v>
      </c>
      <c r="P2362" s="3">
        <v>21.8553459119497</v>
      </c>
      <c r="Q2362" s="3">
        <v>8.67980785158191</v>
      </c>
      <c r="R2362" s="3">
        <v>28.4671532846715</v>
      </c>
      <c r="S2362" s="3">
        <v>17.8234713118434</v>
      </c>
      <c r="T2362" s="3">
        <v>38.2978723404255</v>
      </c>
      <c r="U2362" s="3">
        <v>22.853665387136</v>
      </c>
      <c r="V2362" s="3">
        <v>66.6666666666667</v>
      </c>
      <c r="W2362" s="3">
        <v>28.5462382445141</v>
      </c>
      <c r="X2362" s="3">
        <v>54.8117154811716</v>
      </c>
      <c r="Y2362" s="3"/>
      <c r="Z2362" s="3"/>
      <c r="AA2362" s="3">
        <v>0.449620090840836</v>
      </c>
      <c r="AB2362" s="3">
        <v>0.766207389876139</v>
      </c>
      <c r="AC2362" s="3">
        <v>-2.05228438797947</v>
      </c>
      <c r="AD2362" s="3">
        <v>4.24616749902433</v>
      </c>
      <c r="AE2362" s="5">
        <v>1</v>
      </c>
      <c r="AF2362" s="3">
        <v>0.656821794409043</v>
      </c>
      <c r="AG2362" s="3">
        <v>16.05791374294</v>
      </c>
      <c r="AH2362" s="3">
        <v>10.5407694730885</v>
      </c>
      <c r="AI2362" s="3">
        <v>8.82504594394864</v>
      </c>
      <c r="AJ2362" s="3"/>
      <c r="AK2362" s="3"/>
      <c r="AL2362" s="3"/>
      <c r="AM2362" s="3"/>
      <c r="AN2362" s="5" t="s">
        <v>46</v>
      </c>
      <c r="AO2362" s="1"/>
      <c r="AP2362" s="1"/>
      <c r="AQ2362" s="1"/>
    </row>
    <row r="2363" spans="1:43">
      <c r="A2363" s="1" t="s">
        <v>6275</v>
      </c>
      <c r="B2363" s="1" t="s">
        <v>6276</v>
      </c>
      <c r="C2363" s="3">
        <v>3.53424657534247</v>
      </c>
      <c r="D2363" s="4">
        <v>42947</v>
      </c>
      <c r="E2363" s="3">
        <v>33.4609487167</v>
      </c>
      <c r="F2363" s="5" t="s">
        <v>6160</v>
      </c>
      <c r="G2363" s="5">
        <v>1291</v>
      </c>
      <c r="H2363" s="5" t="s">
        <v>60</v>
      </c>
      <c r="I2363" s="3">
        <v>-2.38865206526532</v>
      </c>
      <c r="J2363" s="3">
        <v>87.7976190476191</v>
      </c>
      <c r="K2363" s="3">
        <v>-1.46164119305535</v>
      </c>
      <c r="L2363" s="3">
        <v>98.0824544582934</v>
      </c>
      <c r="M2363" s="3">
        <v>-5.12893778127008</v>
      </c>
      <c r="N2363" s="3">
        <v>90.702274975272</v>
      </c>
      <c r="O2363" s="3">
        <v>3.63636363636363</v>
      </c>
      <c r="P2363" s="3">
        <v>67.2413793103448</v>
      </c>
      <c r="Q2363" s="3">
        <v>44.7362685265911</v>
      </c>
      <c r="R2363" s="3">
        <v>1.36125654450262</v>
      </c>
      <c r="S2363" s="3">
        <v>78.3402712501679</v>
      </c>
      <c r="T2363" s="3">
        <v>4.71014492753623</v>
      </c>
      <c r="U2363" s="3">
        <v>91.231101511879</v>
      </c>
      <c r="V2363" s="3">
        <v>31.748726655348</v>
      </c>
      <c r="W2363" s="3">
        <v>45.3858784893268</v>
      </c>
      <c r="X2363" s="3">
        <v>50.9090909090909</v>
      </c>
      <c r="Y2363" s="3"/>
      <c r="Z2363" s="3"/>
      <c r="AA2363" s="3">
        <v>0.283391408577522</v>
      </c>
      <c r="AB2363" s="3">
        <v>0.106642493619591</v>
      </c>
      <c r="AC2363" s="3">
        <v>-36.491538764266</v>
      </c>
      <c r="AD2363" s="3">
        <v>0.363362973126394</v>
      </c>
      <c r="AE2363" s="5">
        <v>3</v>
      </c>
      <c r="AF2363" s="3">
        <v>1.09572038291362</v>
      </c>
      <c r="AG2363" s="3">
        <v>67.1671949291456</v>
      </c>
      <c r="AH2363" s="3">
        <v>41.1434962685012</v>
      </c>
      <c r="AI2363" s="3">
        <v>11.849654467938</v>
      </c>
      <c r="AJ2363" s="3"/>
      <c r="AK2363" s="3"/>
      <c r="AL2363" s="3"/>
      <c r="AM2363" s="3"/>
      <c r="AN2363" s="5" t="s">
        <v>46</v>
      </c>
      <c r="AO2363" s="1"/>
      <c r="AP2363" s="1"/>
      <c r="AQ2363" s="1"/>
    </row>
    <row r="2364" spans="1:43">
      <c r="A2364" s="1" t="s">
        <v>6277</v>
      </c>
      <c r="B2364" s="1" t="s">
        <v>6278</v>
      </c>
      <c r="C2364" s="3">
        <v>3.52876712328767</v>
      </c>
      <c r="D2364" s="4">
        <v>42949</v>
      </c>
      <c r="E2364" s="3">
        <v>15.8184561749</v>
      </c>
      <c r="F2364" s="5" t="s">
        <v>6160</v>
      </c>
      <c r="G2364" s="5">
        <v>1289</v>
      </c>
      <c r="H2364" s="5" t="s">
        <v>60</v>
      </c>
      <c r="I2364" s="3">
        <v>9.4613209599072</v>
      </c>
      <c r="J2364" s="3">
        <v>25.1984126984127</v>
      </c>
      <c r="K2364" s="3">
        <v>4.34722510194208</v>
      </c>
      <c r="L2364" s="3">
        <v>8.82070949185043</v>
      </c>
      <c r="M2364" s="3">
        <v>3.84483114382007</v>
      </c>
      <c r="N2364" s="3">
        <v>32.9376854599407</v>
      </c>
      <c r="O2364" s="3">
        <v>5.47715523263938</v>
      </c>
      <c r="P2364" s="3">
        <v>62.5760649087221</v>
      </c>
      <c r="Q2364" s="3">
        <v>-0.579481101014087</v>
      </c>
      <c r="R2364" s="3">
        <v>73.8219895287958</v>
      </c>
      <c r="S2364" s="3">
        <v>44.1611763582546</v>
      </c>
      <c r="T2364" s="3">
        <v>43.5990338164251</v>
      </c>
      <c r="U2364" s="3">
        <v>91.4289336883479</v>
      </c>
      <c r="V2364" s="3">
        <v>31.2393887945671</v>
      </c>
      <c r="W2364" s="3">
        <v>63.362908461372</v>
      </c>
      <c r="X2364" s="3">
        <v>33.8636363636364</v>
      </c>
      <c r="Y2364" s="3"/>
      <c r="Z2364" s="3"/>
      <c r="AA2364" s="3">
        <v>0.216681029933187</v>
      </c>
      <c r="AB2364" s="3">
        <v>0.136909602673488</v>
      </c>
      <c r="AC2364" s="3">
        <v>-32.6583932070542</v>
      </c>
      <c r="AD2364" s="3">
        <v>0.543178740946339</v>
      </c>
      <c r="AE2364" s="5">
        <v>3</v>
      </c>
      <c r="AF2364" s="3">
        <v>1.28003730736955</v>
      </c>
      <c r="AG2364" s="3">
        <v>27.8773145973531</v>
      </c>
      <c r="AH2364" s="3">
        <v>41.8087751951683</v>
      </c>
      <c r="AI2364" s="3">
        <v>16.2444955384377</v>
      </c>
      <c r="AJ2364" s="3"/>
      <c r="AK2364" s="3"/>
      <c r="AL2364" s="3"/>
      <c r="AM2364" s="3"/>
      <c r="AN2364" s="5" t="s">
        <v>46</v>
      </c>
      <c r="AO2364" s="1"/>
      <c r="AP2364" s="1"/>
      <c r="AQ2364" s="1"/>
    </row>
    <row r="2365" spans="1:43">
      <c r="A2365" s="1" t="s">
        <v>6279</v>
      </c>
      <c r="B2365" s="1" t="s">
        <v>6280</v>
      </c>
      <c r="C2365" s="3">
        <v>3.45205479452055</v>
      </c>
      <c r="D2365" s="4">
        <v>42977</v>
      </c>
      <c r="E2365" s="3">
        <v>47.2946134688</v>
      </c>
      <c r="F2365" s="5" t="s">
        <v>6281</v>
      </c>
      <c r="G2365" s="5">
        <v>1144</v>
      </c>
      <c r="H2365" s="5" t="s">
        <v>50</v>
      </c>
      <c r="I2365" s="3">
        <v>0.551996057171028</v>
      </c>
      <c r="J2365" s="3">
        <v>3.70701205895489</v>
      </c>
      <c r="K2365" s="3">
        <v>0.107948969578015</v>
      </c>
      <c r="L2365" s="3">
        <v>2.39043824701195</v>
      </c>
      <c r="M2365" s="3">
        <v>0.15709376534119</v>
      </c>
      <c r="N2365" s="3">
        <v>14.6037399821906</v>
      </c>
      <c r="O2365" s="3">
        <v>0.403543307086606</v>
      </c>
      <c r="P2365" s="3">
        <v>73.2754682503426</v>
      </c>
      <c r="Q2365" s="3">
        <v>1.16747318238455</v>
      </c>
      <c r="R2365" s="3">
        <v>44.6161274746499</v>
      </c>
      <c r="S2365" s="3">
        <v>2.77690034368375</v>
      </c>
      <c r="T2365" s="3">
        <v>16.8926553672316</v>
      </c>
      <c r="U2365" s="3">
        <v>8.90091610908576</v>
      </c>
      <c r="V2365" s="3">
        <v>11.4551083591331</v>
      </c>
      <c r="W2365" s="3">
        <v>20.6146147578087</v>
      </c>
      <c r="X2365" s="3">
        <v>3.45199568500539</v>
      </c>
      <c r="Y2365" s="3"/>
      <c r="Z2365" s="3"/>
      <c r="AA2365" s="3">
        <v>0.091636032495125</v>
      </c>
      <c r="AB2365" s="3">
        <v>0.76423981917137</v>
      </c>
      <c r="AC2365" s="3">
        <v>-2.02352941176471</v>
      </c>
      <c r="AD2365" s="3">
        <v>3.18001195530884</v>
      </c>
      <c r="AE2365" s="5">
        <v>2</v>
      </c>
      <c r="AF2365" s="3">
        <v>0.527146207774422</v>
      </c>
      <c r="AG2365" s="3">
        <v>3.57881911268971</v>
      </c>
      <c r="AH2365" s="3">
        <v>4.59337535312725</v>
      </c>
      <c r="AI2365" s="3">
        <v>6.69729517479838</v>
      </c>
      <c r="AJ2365" s="3"/>
      <c r="AK2365" s="3"/>
      <c r="AL2365" s="3"/>
      <c r="AM2365" s="3"/>
      <c r="AN2365" s="5" t="s">
        <v>51</v>
      </c>
      <c r="AO2365" s="1"/>
      <c r="AP2365" s="1"/>
      <c r="AQ2365" s="1"/>
    </row>
    <row r="2366" spans="1:43">
      <c r="A2366" s="1" t="s">
        <v>6282</v>
      </c>
      <c r="B2366" s="1" t="s">
        <v>6283</v>
      </c>
      <c r="C2366" s="3">
        <v>3.46849315068493</v>
      </c>
      <c r="D2366" s="4">
        <v>42971</v>
      </c>
      <c r="E2366" s="3">
        <v>7.1921940291</v>
      </c>
      <c r="F2366" s="5" t="s">
        <v>6284</v>
      </c>
      <c r="G2366" s="5">
        <v>1267</v>
      </c>
      <c r="H2366" s="5" t="s">
        <v>64</v>
      </c>
      <c r="I2366" s="3">
        <v>0.287987018627845</v>
      </c>
      <c r="J2366" s="3">
        <v>24.3440233236152</v>
      </c>
      <c r="K2366" s="3">
        <v>0.0435823843338656</v>
      </c>
      <c r="L2366" s="3">
        <v>27.9883381924198</v>
      </c>
      <c r="M2366" s="3">
        <v>0.215900816083309</v>
      </c>
      <c r="N2366" s="3">
        <v>23.6151603498542</v>
      </c>
      <c r="O2366" s="3">
        <v>0.63254461153709</v>
      </c>
      <c r="P2366" s="3">
        <v>39.0350877192982</v>
      </c>
      <c r="Q2366" s="3">
        <v>1.19245207311568</v>
      </c>
      <c r="R2366" s="3">
        <v>30.7692307692308</v>
      </c>
      <c r="S2366" s="3">
        <v>2.22197754657117</v>
      </c>
      <c r="T2366" s="3">
        <v>23.9880059970015</v>
      </c>
      <c r="U2366" s="3">
        <v>4.81601123795934</v>
      </c>
      <c r="V2366" s="3">
        <v>33.641975308642</v>
      </c>
      <c r="W2366" s="3">
        <v>8.01347988351235</v>
      </c>
      <c r="X2366" s="3">
        <v>62.037037037037</v>
      </c>
      <c r="Y2366" s="3"/>
      <c r="Z2366" s="3"/>
      <c r="AA2366" s="3">
        <v>0.243867100880467</v>
      </c>
      <c r="AB2366" s="3">
        <v>2.2767033952522</v>
      </c>
      <c r="AC2366" s="3">
        <v>0</v>
      </c>
      <c r="AD2366" s="3"/>
      <c r="AE2366" s="5"/>
      <c r="AF2366" s="3">
        <v>0.212958427622626</v>
      </c>
      <c r="AG2366" s="3">
        <v>1.64798779269597</v>
      </c>
      <c r="AH2366" s="3">
        <v>1.69678258444281</v>
      </c>
      <c r="AI2366" s="3">
        <v>1.91065410614939</v>
      </c>
      <c r="AJ2366" s="3"/>
      <c r="AK2366" s="3"/>
      <c r="AL2366" s="3"/>
      <c r="AM2366" s="3">
        <v>500</v>
      </c>
      <c r="AN2366" s="5" t="s">
        <v>56</v>
      </c>
      <c r="AO2366" s="1"/>
      <c r="AP2366" s="1"/>
      <c r="AQ2366" s="1"/>
    </row>
    <row r="2367" spans="1:43">
      <c r="A2367" s="1" t="s">
        <v>6285</v>
      </c>
      <c r="B2367" s="1" t="s">
        <v>6286</v>
      </c>
      <c r="C2367" s="3">
        <v>3.42739726027397</v>
      </c>
      <c r="D2367" s="4">
        <v>42986</v>
      </c>
      <c r="E2367" s="3">
        <v>4.4710046454</v>
      </c>
      <c r="F2367" s="5" t="s">
        <v>6287</v>
      </c>
      <c r="G2367" s="5">
        <v>1252</v>
      </c>
      <c r="H2367" s="5" t="s">
        <v>64</v>
      </c>
      <c r="I2367" s="3">
        <v>0.247267942130257</v>
      </c>
      <c r="J2367" s="3">
        <v>75.5102040816327</v>
      </c>
      <c r="K2367" s="3">
        <v>0.0355918932192065</v>
      </c>
      <c r="L2367" s="3">
        <v>84.2565597667638</v>
      </c>
      <c r="M2367" s="3">
        <v>0.182636221875494</v>
      </c>
      <c r="N2367" s="3">
        <v>77.1137026239067</v>
      </c>
      <c r="O2367" s="3">
        <v>0.598203649831312</v>
      </c>
      <c r="P2367" s="3">
        <v>59.5029239766082</v>
      </c>
      <c r="Q2367" s="3">
        <v>1.0950932505196</v>
      </c>
      <c r="R2367" s="3">
        <v>63.3136094674556</v>
      </c>
      <c r="S2367" s="3">
        <v>1.92939866653944</v>
      </c>
      <c r="T2367" s="3">
        <v>72.7136431784108</v>
      </c>
      <c r="U2367" s="3">
        <v>4.44819703855332</v>
      </c>
      <c r="V2367" s="3">
        <v>66.2037037037037</v>
      </c>
      <c r="W2367" s="3">
        <v>8.01445507990646</v>
      </c>
      <c r="X2367" s="3">
        <v>61.8827160493827</v>
      </c>
      <c r="Y2367" s="3"/>
      <c r="Z2367" s="3"/>
      <c r="AA2367" s="3">
        <v>-0.155883097924516</v>
      </c>
      <c r="AB2367" s="3">
        <v>1.54682801804396</v>
      </c>
      <c r="AC2367" s="3">
        <v>0</v>
      </c>
      <c r="AD2367" s="3"/>
      <c r="AE2367" s="5"/>
      <c r="AF2367" s="3">
        <v>0.212622584250962</v>
      </c>
      <c r="AG2367" s="3">
        <v>1.43640380767793</v>
      </c>
      <c r="AH2367" s="3">
        <v>1.61000647913434</v>
      </c>
      <c r="AI2367" s="3">
        <v>1.97466538061182</v>
      </c>
      <c r="AJ2367" s="3"/>
      <c r="AK2367" s="3"/>
      <c r="AL2367" s="3"/>
      <c r="AM2367" s="3"/>
      <c r="AN2367" s="5" t="s">
        <v>206</v>
      </c>
      <c r="AO2367" s="1"/>
      <c r="AP2367" s="1"/>
      <c r="AQ2367" s="1"/>
    </row>
    <row r="2368" spans="1:43">
      <c r="A2368" s="1" t="s">
        <v>6288</v>
      </c>
      <c r="B2368" s="1" t="s">
        <v>6289</v>
      </c>
      <c r="C2368" s="3">
        <v>3.56438356164384</v>
      </c>
      <c r="D2368" s="4">
        <v>42936</v>
      </c>
      <c r="E2368" s="3">
        <v>9.3059146101</v>
      </c>
      <c r="F2368" s="5" t="s">
        <v>6290</v>
      </c>
      <c r="G2368" s="5">
        <v>244</v>
      </c>
      <c r="H2368" s="5" t="s">
        <v>64</v>
      </c>
      <c r="I2368" s="3">
        <v>0.258038167114003</v>
      </c>
      <c r="J2368" s="3">
        <v>65.0145772594752</v>
      </c>
      <c r="K2368" s="3">
        <v>0.0376545747225276</v>
      </c>
      <c r="L2368" s="3">
        <v>74.6355685131195</v>
      </c>
      <c r="M2368" s="3">
        <v>0.193870329390708</v>
      </c>
      <c r="N2368" s="3">
        <v>62.5364431486881</v>
      </c>
      <c r="O2368" s="3">
        <v>0.604447496016621</v>
      </c>
      <c r="P2368" s="3">
        <v>54.8245614035088</v>
      </c>
      <c r="Q2368" s="3">
        <v>1.15481582424755</v>
      </c>
      <c r="R2368" s="3">
        <v>43.1952662721894</v>
      </c>
      <c r="S2368" s="3">
        <v>2.07114322263483</v>
      </c>
      <c r="T2368" s="3">
        <v>49.4752623688156</v>
      </c>
      <c r="U2368" s="3">
        <v>4.30985793419176</v>
      </c>
      <c r="V2368" s="3">
        <v>75.462962962963</v>
      </c>
      <c r="W2368" s="3">
        <v>7.77883955305755</v>
      </c>
      <c r="X2368" s="3">
        <v>72.5308641975309</v>
      </c>
      <c r="Y2368" s="3"/>
      <c r="Z2368" s="3"/>
      <c r="AA2368" s="3">
        <v>0.145990929078524</v>
      </c>
      <c r="AB2368" s="3">
        <v>2.009819467609</v>
      </c>
      <c r="AC2368" s="3">
        <v>0</v>
      </c>
      <c r="AD2368" s="3"/>
      <c r="AE2368" s="5"/>
      <c r="AF2368" s="3">
        <v>0.206248497700241</v>
      </c>
      <c r="AG2368" s="3">
        <v>1.58632010860993</v>
      </c>
      <c r="AH2368" s="3">
        <v>1.57330095075208</v>
      </c>
      <c r="AI2368" s="3">
        <v>1.96175206047204</v>
      </c>
      <c r="AJ2368" s="3"/>
      <c r="AK2368" s="3"/>
      <c r="AL2368" s="3"/>
      <c r="AM2368" s="3">
        <v>100</v>
      </c>
      <c r="AN2368" s="5" t="s">
        <v>56</v>
      </c>
      <c r="AO2368" s="1"/>
      <c r="AP2368" s="1"/>
      <c r="AQ2368" s="1"/>
    </row>
    <row r="2369" spans="1:43">
      <c r="A2369" s="1" t="s">
        <v>6291</v>
      </c>
      <c r="B2369" s="1" t="s">
        <v>6292</v>
      </c>
      <c r="C2369" s="3">
        <v>3.46575342465753</v>
      </c>
      <c r="D2369" s="4">
        <v>42972</v>
      </c>
      <c r="E2369" s="3">
        <v>7.3854528257</v>
      </c>
      <c r="F2369" s="5" t="s">
        <v>6293</v>
      </c>
      <c r="G2369" s="5">
        <v>1266</v>
      </c>
      <c r="H2369" s="5" t="s">
        <v>55</v>
      </c>
      <c r="I2369" s="3">
        <v>10.3308916393028</v>
      </c>
      <c r="J2369" s="3">
        <v>49.9092558983666</v>
      </c>
      <c r="K2369" s="3">
        <v>4.60485802257954</v>
      </c>
      <c r="L2369" s="3">
        <v>10.6779661016949</v>
      </c>
      <c r="M2369" s="3">
        <v>4.98918380661332</v>
      </c>
      <c r="N2369" s="3">
        <v>52.0047875523639</v>
      </c>
      <c r="O2369" s="3">
        <v>20.6677453727456</v>
      </c>
      <c r="P2369" s="3">
        <v>41.7218543046358</v>
      </c>
      <c r="Q2369" s="3">
        <v>48.0534572922719</v>
      </c>
      <c r="R2369" s="3">
        <v>4.64939024390244</v>
      </c>
      <c r="S2369" s="3">
        <v>131.058716844253</v>
      </c>
      <c r="T2369" s="3">
        <v>0.78125</v>
      </c>
      <c r="U2369" s="3">
        <v>213.6</v>
      </c>
      <c r="V2369" s="3">
        <v>10.4336043360434</v>
      </c>
      <c r="W2369" s="3">
        <v>191.422035836828</v>
      </c>
      <c r="X2369" s="3">
        <v>6.51085141903172</v>
      </c>
      <c r="Y2369" s="3"/>
      <c r="Z2369" s="3"/>
      <c r="AA2369" s="3">
        <v>0.494312029548852</v>
      </c>
      <c r="AB2369" s="3">
        <v>0.369797730406482</v>
      </c>
      <c r="AC2369" s="3">
        <v>-26.0046071154338</v>
      </c>
      <c r="AD2369" s="3">
        <v>1.64371676397686</v>
      </c>
      <c r="AE2369" s="5">
        <v>3</v>
      </c>
      <c r="AF2369" s="3">
        <v>2.9920932435442</v>
      </c>
      <c r="AG2369" s="3">
        <v>110.502647665196</v>
      </c>
      <c r="AH2369" s="3">
        <v>82.0089615243932</v>
      </c>
      <c r="AI2369" s="3">
        <v>41.4410807676116</v>
      </c>
      <c r="AJ2369" s="3"/>
      <c r="AK2369" s="3"/>
      <c r="AL2369" s="3"/>
      <c r="AM2369" s="3"/>
      <c r="AN2369" s="5" t="s">
        <v>46</v>
      </c>
      <c r="AO2369" s="1"/>
      <c r="AP2369" s="1"/>
      <c r="AQ2369" s="1"/>
    </row>
    <row r="2370" spans="1:43">
      <c r="A2370" s="1" t="s">
        <v>6294</v>
      </c>
      <c r="B2370" s="1" t="s">
        <v>6295</v>
      </c>
      <c r="C2370" s="3">
        <v>3.37260273972603</v>
      </c>
      <c r="D2370" s="4">
        <v>43006</v>
      </c>
      <c r="E2370" s="3">
        <v>9.950749036</v>
      </c>
      <c r="F2370" s="5" t="s">
        <v>6296</v>
      </c>
      <c r="G2370" s="5">
        <v>1232</v>
      </c>
      <c r="H2370" s="5" t="s">
        <v>55</v>
      </c>
      <c r="I2370" s="3">
        <v>6.62681578609075</v>
      </c>
      <c r="J2370" s="3">
        <v>72.7162734422263</v>
      </c>
      <c r="K2370" s="3">
        <v>3.16542288557214</v>
      </c>
      <c r="L2370" s="3">
        <v>37.4576271186441</v>
      </c>
      <c r="M2370" s="3">
        <v>4.70209543044686</v>
      </c>
      <c r="N2370" s="3">
        <v>54.6977857570317</v>
      </c>
      <c r="O2370" s="3">
        <v>9.8100218441782</v>
      </c>
      <c r="P2370" s="3">
        <v>81.6556291390728</v>
      </c>
      <c r="Q2370" s="3">
        <v>15.4338598566558</v>
      </c>
      <c r="R2370" s="3">
        <v>73.3231707317073</v>
      </c>
      <c r="S2370" s="3">
        <v>44.4657319515806</v>
      </c>
      <c r="T2370" s="3">
        <v>81.0546875</v>
      </c>
      <c r="U2370" s="3">
        <v>80.6293554006969</v>
      </c>
      <c r="V2370" s="3">
        <v>86.449864498645</v>
      </c>
      <c r="W2370" s="3">
        <v>67.5656565656566</v>
      </c>
      <c r="X2370" s="3">
        <v>79.7996661101836</v>
      </c>
      <c r="Y2370" s="3"/>
      <c r="Z2370" s="3"/>
      <c r="AA2370" s="3">
        <v>0.209943585471592</v>
      </c>
      <c r="AB2370" s="3">
        <v>0.184785168426495</v>
      </c>
      <c r="AC2370" s="3">
        <v>-20.1163123271999</v>
      </c>
      <c r="AD2370" s="3">
        <v>0.931515020300076</v>
      </c>
      <c r="AE2370" s="5">
        <v>4</v>
      </c>
      <c r="AF2370" s="3">
        <v>1.36933570717995</v>
      </c>
      <c r="AG2370" s="3">
        <v>31.1212096811081</v>
      </c>
      <c r="AH2370" s="3">
        <v>39.8401699254652</v>
      </c>
      <c r="AI2370" s="3">
        <v>19.8913749001993</v>
      </c>
      <c r="AJ2370" s="3"/>
      <c r="AK2370" s="3"/>
      <c r="AL2370" s="3"/>
      <c r="AM2370" s="3"/>
      <c r="AN2370" s="5" t="s">
        <v>46</v>
      </c>
      <c r="AO2370" s="1"/>
      <c r="AP2370" s="1"/>
      <c r="AQ2370" s="1"/>
    </row>
    <row r="2371" spans="1:43">
      <c r="A2371" s="1" t="s">
        <v>6297</v>
      </c>
      <c r="B2371" s="1" t="s">
        <v>6298</v>
      </c>
      <c r="C2371" s="3">
        <v>3.49041095890411</v>
      </c>
      <c r="D2371" s="4">
        <v>42963</v>
      </c>
      <c r="E2371" s="3">
        <v>4.1933670065</v>
      </c>
      <c r="F2371" s="5" t="s">
        <v>2287</v>
      </c>
      <c r="G2371" s="5">
        <v>1275</v>
      </c>
      <c r="H2371" s="5" t="s">
        <v>1442</v>
      </c>
      <c r="I2371" s="3">
        <v>15.0013322675193</v>
      </c>
      <c r="J2371" s="3">
        <v>45.945945945946</v>
      </c>
      <c r="K2371" s="3">
        <v>1.31455399061033</v>
      </c>
      <c r="L2371" s="3">
        <v>25</v>
      </c>
      <c r="M2371" s="3">
        <v>11.2772649925231</v>
      </c>
      <c r="N2371" s="3">
        <v>20</v>
      </c>
      <c r="O2371" s="3">
        <v>23.8592664868278</v>
      </c>
      <c r="P2371" s="3">
        <v>61.7647058823529</v>
      </c>
      <c r="Q2371" s="3">
        <v>18.8129714254253</v>
      </c>
      <c r="R2371" s="3">
        <v>72.7272727272727</v>
      </c>
      <c r="S2371" s="3">
        <v>60.9606921757291</v>
      </c>
      <c r="T2371" s="3">
        <v>51.6129032258064</v>
      </c>
      <c r="U2371" s="3">
        <v>119.755600814664</v>
      </c>
      <c r="V2371" s="3">
        <v>42.3076923076923</v>
      </c>
      <c r="W2371" s="3">
        <v>126.990638476912</v>
      </c>
      <c r="X2371" s="3">
        <v>15</v>
      </c>
      <c r="Y2371" s="3"/>
      <c r="Z2371" s="3"/>
      <c r="AA2371" s="3">
        <v>0.291770767716217</v>
      </c>
      <c r="AB2371" s="3">
        <v>0.316144450770379</v>
      </c>
      <c r="AC2371" s="3">
        <v>-26.4703515970714</v>
      </c>
      <c r="AD2371" s="3">
        <v>1.18460541738888</v>
      </c>
      <c r="AE2371" s="5">
        <v>3</v>
      </c>
      <c r="AF2371" s="3">
        <v>2.14443650629841</v>
      </c>
      <c r="AG2371" s="3">
        <v>68.4101510473318</v>
      </c>
      <c r="AH2371" s="3">
        <v>52.2340362141297</v>
      </c>
      <c r="AI2371" s="3">
        <v>30.0222680227641</v>
      </c>
      <c r="AJ2371" s="3"/>
      <c r="AK2371" s="3"/>
      <c r="AL2371" s="3"/>
      <c r="AM2371" s="3"/>
      <c r="AN2371" s="5" t="s">
        <v>51</v>
      </c>
      <c r="AO2371" s="1"/>
      <c r="AP2371" s="1"/>
      <c r="AQ2371" s="1"/>
    </row>
    <row r="2372" spans="1:43">
      <c r="A2372" s="1" t="s">
        <v>6299</v>
      </c>
      <c r="B2372" s="1" t="s">
        <v>6300</v>
      </c>
      <c r="C2372" s="3">
        <v>3.21643835616438</v>
      </c>
      <c r="D2372" s="4">
        <v>43063</v>
      </c>
      <c r="E2372" s="3">
        <v>4.6613906108</v>
      </c>
      <c r="F2372" s="5" t="s">
        <v>5172</v>
      </c>
      <c r="G2372" s="5">
        <v>1175</v>
      </c>
      <c r="H2372" s="5" t="s">
        <v>55</v>
      </c>
      <c r="I2372" s="3">
        <v>10.2192717763025</v>
      </c>
      <c r="J2372" s="3">
        <v>50.8771929824561</v>
      </c>
      <c r="K2372" s="3">
        <v>3.15029808597427</v>
      </c>
      <c r="L2372" s="3">
        <v>37.7966101694915</v>
      </c>
      <c r="M2372" s="3">
        <v>4.27583581805493</v>
      </c>
      <c r="N2372" s="3">
        <v>58.6475164572112</v>
      </c>
      <c r="O2372" s="3">
        <v>16.7732310315431</v>
      </c>
      <c r="P2372" s="3">
        <v>58.9403973509934</v>
      </c>
      <c r="Q2372" s="3">
        <v>24.2591472633807</v>
      </c>
      <c r="R2372" s="3">
        <v>48.1707317073171</v>
      </c>
      <c r="S2372" s="3">
        <v>61.3210324860143</v>
      </c>
      <c r="T2372" s="3">
        <v>56.93359375</v>
      </c>
      <c r="U2372" s="3">
        <v>118.257867481078</v>
      </c>
      <c r="V2372" s="3">
        <v>65.3116531165312</v>
      </c>
      <c r="W2372" s="3">
        <v>80.2895689371504</v>
      </c>
      <c r="X2372" s="3">
        <v>72.2871452420701</v>
      </c>
      <c r="Y2372" s="3"/>
      <c r="Z2372" s="3"/>
      <c r="AA2372" s="3">
        <v>0.3150598127855</v>
      </c>
      <c r="AB2372" s="3">
        <v>0.224271211734536</v>
      </c>
      <c r="AC2372" s="3">
        <v>-27.1774521774522</v>
      </c>
      <c r="AD2372" s="3">
        <v>0.797192040201288</v>
      </c>
      <c r="AE2372" s="5">
        <v>3</v>
      </c>
      <c r="AF2372" s="3">
        <v>1.49894542452671</v>
      </c>
      <c r="AG2372" s="3">
        <v>52.4768490948736</v>
      </c>
      <c r="AH2372" s="3">
        <v>48.9742441260059</v>
      </c>
      <c r="AI2372" s="3">
        <v>18.4207191636997</v>
      </c>
      <c r="AJ2372" s="3"/>
      <c r="AK2372" s="3"/>
      <c r="AL2372" s="3"/>
      <c r="AM2372" s="3"/>
      <c r="AN2372" s="5" t="s">
        <v>46</v>
      </c>
      <c r="AO2372" s="1"/>
      <c r="AP2372" s="1"/>
      <c r="AQ2372" s="1"/>
    </row>
    <row r="2373" spans="1:43">
      <c r="A2373" s="1" t="s">
        <v>6301</v>
      </c>
      <c r="B2373" s="1" t="s">
        <v>6302</v>
      </c>
      <c r="C2373" s="3">
        <v>3.08767123287671</v>
      </c>
      <c r="D2373" s="4">
        <v>43110</v>
      </c>
      <c r="E2373" s="3">
        <v>75.7289435322</v>
      </c>
      <c r="F2373" s="5" t="s">
        <v>3479</v>
      </c>
      <c r="G2373" s="5">
        <v>1128</v>
      </c>
      <c r="H2373" s="5" t="s">
        <v>50</v>
      </c>
      <c r="I2373" s="3">
        <v>-0.0892502975009735</v>
      </c>
      <c r="J2373" s="3">
        <v>78.8744975435462</v>
      </c>
      <c r="K2373" s="3">
        <v>-0.0496031746031775</v>
      </c>
      <c r="L2373" s="3">
        <v>80.6551571491811</v>
      </c>
      <c r="M2373" s="3">
        <v>-0.217886500940875</v>
      </c>
      <c r="N2373" s="3">
        <v>75.6901157613535</v>
      </c>
      <c r="O2373" s="3">
        <v>0.546423103060618</v>
      </c>
      <c r="P2373" s="3">
        <v>64.7327546825034</v>
      </c>
      <c r="Q2373" s="3">
        <v>0.88602779994379</v>
      </c>
      <c r="R2373" s="3">
        <v>72.3322066634476</v>
      </c>
      <c r="S2373" s="3">
        <v>1.38641921918889</v>
      </c>
      <c r="T2373" s="3">
        <v>71.5254237288136</v>
      </c>
      <c r="U2373" s="3">
        <v>5.94425138251731</v>
      </c>
      <c r="V2373" s="3">
        <v>57.1981424148607</v>
      </c>
      <c r="W2373" s="3">
        <v>13.1663104064838</v>
      </c>
      <c r="X2373" s="3">
        <v>56.8500539374326</v>
      </c>
      <c r="Y2373" s="3"/>
      <c r="Z2373" s="3"/>
      <c r="AA2373" s="3">
        <v>-0.0080680084449708</v>
      </c>
      <c r="AB2373" s="3">
        <v>0.429270208891701</v>
      </c>
      <c r="AC2373" s="3">
        <v>-2.09224916785545</v>
      </c>
      <c r="AD2373" s="3">
        <v>2.0080231867841</v>
      </c>
      <c r="AE2373" s="5">
        <v>4</v>
      </c>
      <c r="AF2373" s="3">
        <v>0.352637771123744</v>
      </c>
      <c r="AG2373" s="3">
        <v>2.07814831352169</v>
      </c>
      <c r="AH2373" s="3">
        <v>3.1069077451092</v>
      </c>
      <c r="AI2373" s="3"/>
      <c r="AJ2373" s="3"/>
      <c r="AK2373" s="3"/>
      <c r="AL2373" s="3"/>
      <c r="AM2373" s="3"/>
      <c r="AN2373" s="5" t="s">
        <v>51</v>
      </c>
      <c r="AO2373" s="1"/>
      <c r="AP2373" s="1"/>
      <c r="AQ2373" s="1"/>
    </row>
    <row r="2374" spans="1:43">
      <c r="A2374" s="1" t="s">
        <v>6303</v>
      </c>
      <c r="B2374" s="1" t="s">
        <v>6304</v>
      </c>
      <c r="C2374" s="3">
        <v>3.53150684931507</v>
      </c>
      <c r="D2374" s="4">
        <v>42948</v>
      </c>
      <c r="E2374" s="3">
        <v>13.3485621845</v>
      </c>
      <c r="F2374" s="5" t="s">
        <v>6305</v>
      </c>
      <c r="G2374" s="5">
        <v>797</v>
      </c>
      <c r="H2374" s="5" t="s">
        <v>45</v>
      </c>
      <c r="I2374" s="3">
        <v>0.0924256488160479</v>
      </c>
      <c r="J2374" s="3">
        <v>69.9044585987261</v>
      </c>
      <c r="K2374" s="3">
        <v>0.0296816114245387</v>
      </c>
      <c r="L2374" s="3">
        <v>78.5714285714286</v>
      </c>
      <c r="M2374" s="3">
        <v>0.0453602449059515</v>
      </c>
      <c r="N2374" s="3">
        <v>47.9365079365079</v>
      </c>
      <c r="O2374" s="3">
        <v>0.273254004005975</v>
      </c>
      <c r="P2374" s="3">
        <v>77.1523178807947</v>
      </c>
      <c r="Q2374" s="3">
        <v>2.58588851856316</v>
      </c>
      <c r="R2374" s="3">
        <v>50.1712328767123</v>
      </c>
      <c r="S2374" s="3">
        <v>8.43275263102013</v>
      </c>
      <c r="T2374" s="3">
        <v>46.8926553672316</v>
      </c>
      <c r="U2374" s="3">
        <v>20.2051597669491</v>
      </c>
      <c r="V2374" s="3">
        <v>39.9150743099788</v>
      </c>
      <c r="W2374" s="3">
        <v>26.3439030804632</v>
      </c>
      <c r="X2374" s="3">
        <v>34.1232227488152</v>
      </c>
      <c r="Y2374" s="3"/>
      <c r="Z2374" s="3"/>
      <c r="AA2374" s="3">
        <v>0.222879266036031</v>
      </c>
      <c r="AB2374" s="3">
        <v>0.42074010133495</v>
      </c>
      <c r="AC2374" s="3">
        <v>-3.01566144618461</v>
      </c>
      <c r="AD2374" s="3">
        <v>2.68300822465036</v>
      </c>
      <c r="AE2374" s="5">
        <v>2</v>
      </c>
      <c r="AF2374" s="3">
        <v>0.670428037965688</v>
      </c>
      <c r="AG2374" s="3">
        <v>9.04933516059936</v>
      </c>
      <c r="AH2374" s="3">
        <v>10.0903136335255</v>
      </c>
      <c r="AI2374" s="3">
        <v>8.16318491854069</v>
      </c>
      <c r="AJ2374" s="3"/>
      <c r="AK2374" s="3"/>
      <c r="AL2374" s="3"/>
      <c r="AM2374" s="3"/>
      <c r="AN2374" s="5" t="s">
        <v>46</v>
      </c>
      <c r="AO2374" s="1"/>
      <c r="AP2374" s="1"/>
      <c r="AQ2374" s="1"/>
    </row>
    <row r="2375" spans="1:43">
      <c r="A2375" s="1" t="s">
        <v>6306</v>
      </c>
      <c r="B2375" s="1" t="s">
        <v>6307</v>
      </c>
      <c r="C2375" s="3">
        <v>3.27397260273973</v>
      </c>
      <c r="D2375" s="4">
        <v>43042</v>
      </c>
      <c r="E2375" s="3">
        <v>11.01111158</v>
      </c>
      <c r="F2375" s="5" t="s">
        <v>6308</v>
      </c>
      <c r="G2375" s="5">
        <v>346</v>
      </c>
      <c r="H2375" s="5" t="s">
        <v>50</v>
      </c>
      <c r="I2375" s="3">
        <v>0.163650365806693</v>
      </c>
      <c r="J2375" s="3">
        <v>42.9656096471639</v>
      </c>
      <c r="K2375" s="3">
        <v>0.0673206385843346</v>
      </c>
      <c r="L2375" s="3">
        <v>7.03851261620186</v>
      </c>
      <c r="M2375" s="3">
        <v>0</v>
      </c>
      <c r="N2375" s="3">
        <v>34.1495992876224</v>
      </c>
      <c r="O2375" s="3">
        <v>0.774818401937042</v>
      </c>
      <c r="P2375" s="3">
        <v>35.0388305162175</v>
      </c>
      <c r="Q2375" s="3">
        <v>1.2356489589414</v>
      </c>
      <c r="R2375" s="3">
        <v>35.200386286818</v>
      </c>
      <c r="S2375" s="3">
        <v>2.04982346018045</v>
      </c>
      <c r="T2375" s="3">
        <v>41.864406779661</v>
      </c>
      <c r="U2375" s="3">
        <v>5.42089560864587</v>
      </c>
      <c r="V2375" s="3">
        <v>71.8266253869969</v>
      </c>
      <c r="W2375" s="3">
        <v>10.4513103005437</v>
      </c>
      <c r="X2375" s="3">
        <v>83.7108953613808</v>
      </c>
      <c r="Y2375" s="3"/>
      <c r="Z2375" s="3"/>
      <c r="AA2375" s="3">
        <v>0.119154771699502</v>
      </c>
      <c r="AB2375" s="3">
        <v>0.897508742722998</v>
      </c>
      <c r="AC2375" s="3">
        <v>-0.513765025203568</v>
      </c>
      <c r="AD2375" s="3">
        <v>6.54530722424676</v>
      </c>
      <c r="AE2375" s="5">
        <v>3</v>
      </c>
      <c r="AF2375" s="3">
        <v>0.277862235255023</v>
      </c>
      <c r="AG2375" s="3">
        <v>2.28302503929174</v>
      </c>
      <c r="AH2375" s="3">
        <v>2.78599527698415</v>
      </c>
      <c r="AI2375" s="3">
        <v>3.45983420396636</v>
      </c>
      <c r="AJ2375" s="3"/>
      <c r="AK2375" s="3"/>
      <c r="AL2375" s="3"/>
      <c r="AM2375" s="3"/>
      <c r="AN2375" s="5" t="s">
        <v>51</v>
      </c>
      <c r="AO2375" s="1"/>
      <c r="AP2375" s="1"/>
      <c r="AQ2375" s="1"/>
    </row>
    <row r="2376" spans="1:43">
      <c r="A2376" s="1" t="s">
        <v>6309</v>
      </c>
      <c r="B2376" s="1" t="s">
        <v>6310</v>
      </c>
      <c r="C2376" s="3">
        <v>3.45205479452055</v>
      </c>
      <c r="D2376" s="4">
        <v>42977</v>
      </c>
      <c r="E2376" s="3">
        <v>1.3923210158</v>
      </c>
      <c r="F2376" s="5" t="s">
        <v>6311</v>
      </c>
      <c r="G2376" s="5">
        <v>1261</v>
      </c>
      <c r="H2376" s="5" t="s">
        <v>226</v>
      </c>
      <c r="I2376" s="3">
        <v>-1.31167088984946</v>
      </c>
      <c r="J2376" s="3">
        <v>98.1507823613087</v>
      </c>
      <c r="K2376" s="3">
        <v>-0.105612552806265</v>
      </c>
      <c r="L2376" s="3">
        <v>91.2698412698413</v>
      </c>
      <c r="M2376" s="3">
        <v>-1.2159641924655</v>
      </c>
      <c r="N2376" s="3">
        <v>96.3328631875881</v>
      </c>
      <c r="O2376" s="3">
        <v>-0.338676902235264</v>
      </c>
      <c r="P2376" s="3">
        <v>96.5408805031446</v>
      </c>
      <c r="Q2376" s="3">
        <v>-3.84140585287923</v>
      </c>
      <c r="R2376" s="3">
        <v>98.7226277372263</v>
      </c>
      <c r="S2376" s="3">
        <v>13.3732876712329</v>
      </c>
      <c r="T2376" s="3">
        <v>59.0425531914894</v>
      </c>
      <c r="U2376" s="3">
        <v>36.2906545903664</v>
      </c>
      <c r="V2376" s="3">
        <v>24.6527777777778</v>
      </c>
      <c r="W2376" s="3">
        <v>37.0098292809105</v>
      </c>
      <c r="X2376" s="3">
        <v>27.6150627615063</v>
      </c>
      <c r="Y2376" s="3"/>
      <c r="Z2376" s="3"/>
      <c r="AA2376" s="3">
        <v>0.127741966667294</v>
      </c>
      <c r="AB2376" s="3">
        <v>0.228899161456802</v>
      </c>
      <c r="AC2376" s="3">
        <v>-9.67927789514117</v>
      </c>
      <c r="AD2376" s="3">
        <v>1.14114489670567</v>
      </c>
      <c r="AE2376" s="5">
        <v>3</v>
      </c>
      <c r="AF2376" s="3">
        <v>0.824943633669492</v>
      </c>
      <c r="AG2376" s="3">
        <v>12.973059318554</v>
      </c>
      <c r="AH2376" s="3">
        <v>16.8809719801051</v>
      </c>
      <c r="AI2376" s="3">
        <v>9.67515287187823</v>
      </c>
      <c r="AJ2376" s="3"/>
      <c r="AK2376" s="3"/>
      <c r="AL2376" s="3"/>
      <c r="AM2376" s="3"/>
      <c r="AN2376" s="5" t="s">
        <v>46</v>
      </c>
      <c r="AO2376" s="1"/>
      <c r="AP2376" s="1"/>
      <c r="AQ2376" s="1"/>
    </row>
    <row r="2377" spans="1:43">
      <c r="A2377" s="1" t="s">
        <v>6312</v>
      </c>
      <c r="B2377" s="1" t="s">
        <v>6313</v>
      </c>
      <c r="C2377" s="3">
        <v>3.16438356164384</v>
      </c>
      <c r="D2377" s="4">
        <v>43082</v>
      </c>
      <c r="E2377" s="3">
        <v>0.6030780399</v>
      </c>
      <c r="F2377" s="5" t="s">
        <v>1944</v>
      </c>
      <c r="G2377" s="5">
        <v>1156</v>
      </c>
      <c r="H2377" s="5" t="s">
        <v>93</v>
      </c>
      <c r="I2377" s="3">
        <v>7.88988287374343</v>
      </c>
      <c r="J2377" s="3">
        <v>39.8</v>
      </c>
      <c r="K2377" s="3">
        <v>0.184122634238254</v>
      </c>
      <c r="L2377" s="3">
        <v>90.9316154608523</v>
      </c>
      <c r="M2377" s="3">
        <v>-3.12202393275639</v>
      </c>
      <c r="N2377" s="3">
        <v>95.2095808383233</v>
      </c>
      <c r="O2377" s="3">
        <v>17.5492363344052</v>
      </c>
      <c r="P2377" s="3">
        <v>31.0865191146881</v>
      </c>
      <c r="Q2377" s="3">
        <v>24.0233236151604</v>
      </c>
      <c r="R2377" s="3">
        <v>29.4117647058824</v>
      </c>
      <c r="S2377" s="3">
        <v>55.059977467029</v>
      </c>
      <c r="T2377" s="3">
        <v>37.427210164108</v>
      </c>
      <c r="U2377" s="3">
        <v>209.075297225892</v>
      </c>
      <c r="V2377" s="3">
        <v>5.3156146179402</v>
      </c>
      <c r="W2377" s="3">
        <v>170.173210161663</v>
      </c>
      <c r="X2377" s="3">
        <v>6.49188514357054</v>
      </c>
      <c r="Y2377" s="3"/>
      <c r="Z2377" s="3"/>
      <c r="AA2377" s="3">
        <v>0.159566690199071</v>
      </c>
      <c r="AB2377" s="3">
        <v>0.256050470447134</v>
      </c>
      <c r="AC2377" s="3">
        <v>-33.730522456462</v>
      </c>
      <c r="AD2377" s="3">
        <v>1.16195461439949</v>
      </c>
      <c r="AE2377" s="5">
        <v>7</v>
      </c>
      <c r="AF2377" s="3">
        <v>3.01720016727213</v>
      </c>
      <c r="AG2377" s="3">
        <v>80.6325189895775</v>
      </c>
      <c r="AH2377" s="3">
        <v>79.1677284384865</v>
      </c>
      <c r="AI2377" s="3">
        <v>36.8727264424778</v>
      </c>
      <c r="AJ2377" s="3"/>
      <c r="AK2377" s="3"/>
      <c r="AL2377" s="3"/>
      <c r="AM2377" s="3"/>
      <c r="AN2377" s="5" t="s">
        <v>46</v>
      </c>
      <c r="AO2377" s="1"/>
      <c r="AP2377" s="1"/>
      <c r="AQ2377" s="1"/>
    </row>
    <row r="2378" spans="1:43">
      <c r="A2378" s="1" t="s">
        <v>6314</v>
      </c>
      <c r="B2378" s="1" t="s">
        <v>6315</v>
      </c>
      <c r="C2378" s="3">
        <v>0.901369863013699</v>
      </c>
      <c r="D2378" s="4">
        <v>43908</v>
      </c>
      <c r="E2378" s="3">
        <v>0.6667543985</v>
      </c>
      <c r="F2378" s="5" t="s">
        <v>6316</v>
      </c>
      <c r="G2378" s="5">
        <v>330</v>
      </c>
      <c r="H2378" s="5" t="s">
        <v>191</v>
      </c>
      <c r="I2378" s="3">
        <v>6.51300855596298</v>
      </c>
      <c r="J2378" s="3">
        <v>75.2260397830018</v>
      </c>
      <c r="K2378" s="3">
        <v>3.6357458375807</v>
      </c>
      <c r="L2378" s="3">
        <v>25.1712328767123</v>
      </c>
      <c r="M2378" s="3">
        <v>4.73001974418404</v>
      </c>
      <c r="N2378" s="3">
        <v>57.1171171171171</v>
      </c>
      <c r="O2378" s="3">
        <v>6.32734878856545</v>
      </c>
      <c r="P2378" s="3">
        <v>85.9047619047619</v>
      </c>
      <c r="Q2378" s="3">
        <v>4.68508666552257</v>
      </c>
      <c r="R2378" s="3">
        <v>89.3081761006289</v>
      </c>
      <c r="S2378" s="3"/>
      <c r="T2378" s="3"/>
      <c r="U2378" s="3"/>
      <c r="V2378" s="3"/>
      <c r="W2378" s="3"/>
      <c r="X2378" s="3"/>
      <c r="Y2378" s="3"/>
      <c r="Z2378" s="3"/>
      <c r="AA2378" s="3">
        <v>0.186072395007223</v>
      </c>
      <c r="AB2378" s="3">
        <v>0.286394250369761</v>
      </c>
      <c r="AC2378" s="3">
        <v>-6.43958651076088</v>
      </c>
      <c r="AD2378" s="3"/>
      <c r="AE2378" s="5">
        <v>2</v>
      </c>
      <c r="AF2378" s="3">
        <v>1.41274523919386</v>
      </c>
      <c r="AG2378" s="3"/>
      <c r="AH2378" s="3"/>
      <c r="AI2378" s="3"/>
      <c r="AJ2378" s="3"/>
      <c r="AK2378" s="3"/>
      <c r="AL2378" s="3"/>
      <c r="AM2378" s="3"/>
      <c r="AN2378" s="5" t="s">
        <v>46</v>
      </c>
      <c r="AO2378" s="1"/>
      <c r="AP2378" s="1"/>
      <c r="AQ2378" s="1"/>
    </row>
    <row r="2379" spans="1:43">
      <c r="A2379" s="1" t="s">
        <v>6317</v>
      </c>
      <c r="B2379" s="1" t="s">
        <v>6318</v>
      </c>
      <c r="C2379" s="3">
        <v>2.68493150684931</v>
      </c>
      <c r="D2379" s="4">
        <v>43257</v>
      </c>
      <c r="E2379" s="3">
        <v>0.4315889797</v>
      </c>
      <c r="F2379" s="5" t="s">
        <v>1914</v>
      </c>
      <c r="G2379" s="5">
        <v>77</v>
      </c>
      <c r="H2379" s="5" t="s">
        <v>50</v>
      </c>
      <c r="I2379" s="3">
        <v>0.259884908112134</v>
      </c>
      <c r="J2379" s="3">
        <v>26.6190263510496</v>
      </c>
      <c r="K2379" s="3">
        <v>0.0648448355720375</v>
      </c>
      <c r="L2379" s="3">
        <v>7.34838424081452</v>
      </c>
      <c r="M2379" s="3">
        <v>0.0555761393108703</v>
      </c>
      <c r="N2379" s="3">
        <v>26.7141585040071</v>
      </c>
      <c r="O2379" s="3">
        <v>1.05716156796708</v>
      </c>
      <c r="P2379" s="3">
        <v>6.98949291914116</v>
      </c>
      <c r="Q2379" s="3">
        <v>1.37012012012011</v>
      </c>
      <c r="R2379" s="3">
        <v>20.5697730564944</v>
      </c>
      <c r="S2379" s="3">
        <v>1.94412986032465</v>
      </c>
      <c r="T2379" s="3">
        <v>47.5141242937853</v>
      </c>
      <c r="U2379" s="3">
        <v>4.8534265191225</v>
      </c>
      <c r="V2379" s="3">
        <v>81.8111455108359</v>
      </c>
      <c r="W2379" s="3"/>
      <c r="X2379" s="3"/>
      <c r="Y2379" s="3"/>
      <c r="Z2379" s="3"/>
      <c r="AA2379" s="3">
        <v>0.0361533718964718</v>
      </c>
      <c r="AB2379" s="3">
        <v>0.231940025324864</v>
      </c>
      <c r="AC2379" s="3">
        <v>-2.38597779205284</v>
      </c>
      <c r="AD2379" s="3"/>
      <c r="AE2379" s="5">
        <v>3</v>
      </c>
      <c r="AF2379" s="3">
        <v>0.239268127640035</v>
      </c>
      <c r="AG2379" s="3">
        <v>2.66555802530837</v>
      </c>
      <c r="AH2379" s="3">
        <v>2.50730472178442</v>
      </c>
      <c r="AI2379" s="3"/>
      <c r="AJ2379" s="3"/>
      <c r="AK2379" s="3"/>
      <c r="AL2379" s="3"/>
      <c r="AM2379" s="3">
        <v>0.1</v>
      </c>
      <c r="AN2379" s="5" t="s">
        <v>56</v>
      </c>
      <c r="AO2379" s="1"/>
      <c r="AP2379" s="1"/>
      <c r="AQ2379" s="1"/>
    </row>
    <row r="2380" spans="1:43">
      <c r="A2380" s="1" t="s">
        <v>6319</v>
      </c>
      <c r="B2380" s="1" t="s">
        <v>6320</v>
      </c>
      <c r="C2380" s="3">
        <v>3.43287671232877</v>
      </c>
      <c r="D2380" s="4">
        <v>42984</v>
      </c>
      <c r="E2380" s="3">
        <v>9.1627187523</v>
      </c>
      <c r="F2380" s="5" t="s">
        <v>835</v>
      </c>
      <c r="G2380" s="5">
        <v>538</v>
      </c>
      <c r="H2380" s="5" t="s">
        <v>93</v>
      </c>
      <c r="I2380" s="3">
        <v>11.4460909555442</v>
      </c>
      <c r="J2380" s="3">
        <v>23.85</v>
      </c>
      <c r="K2380" s="3">
        <v>3.12056737588653</v>
      </c>
      <c r="L2380" s="3">
        <v>26.3131813676908</v>
      </c>
      <c r="M2380" s="3">
        <v>3.31596399810516</v>
      </c>
      <c r="N2380" s="3">
        <v>40.2195608782435</v>
      </c>
      <c r="O2380" s="3">
        <v>16.9436997319035</v>
      </c>
      <c r="P2380" s="3">
        <v>32.5955734406439</v>
      </c>
      <c r="Q2380" s="3">
        <v>32.3422330097088</v>
      </c>
      <c r="R2380" s="3">
        <v>13.7770897832817</v>
      </c>
      <c r="S2380" s="3">
        <v>108.124687847069</v>
      </c>
      <c r="T2380" s="3">
        <v>2.75277924827951</v>
      </c>
      <c r="U2380" s="3">
        <v>227.053080902537</v>
      </c>
      <c r="V2380" s="3">
        <v>3.48837209302326</v>
      </c>
      <c r="W2380" s="3">
        <v>155.969443673981</v>
      </c>
      <c r="X2380" s="3">
        <v>9.86267166042447</v>
      </c>
      <c r="Y2380" s="3"/>
      <c r="Z2380" s="3"/>
      <c r="AA2380" s="3">
        <v>0.33782135891873</v>
      </c>
      <c r="AB2380" s="3">
        <v>0.328884421340871</v>
      </c>
      <c r="AC2380" s="3">
        <v>-31.1650485436893</v>
      </c>
      <c r="AD2380" s="3">
        <v>1.17806718190523</v>
      </c>
      <c r="AE2380" s="5">
        <v>5</v>
      </c>
      <c r="AF2380" s="3">
        <v>2.57152335807892</v>
      </c>
      <c r="AG2380" s="3">
        <v>122.582401867199</v>
      </c>
      <c r="AH2380" s="3">
        <v>81.802401987858</v>
      </c>
      <c r="AI2380" s="3">
        <v>34.1884606164942</v>
      </c>
      <c r="AJ2380" s="3"/>
      <c r="AK2380" s="3"/>
      <c r="AL2380" s="3"/>
      <c r="AM2380" s="3"/>
      <c r="AN2380" s="5" t="s">
        <v>46</v>
      </c>
      <c r="AO2380" s="1"/>
      <c r="AP2380" s="1"/>
      <c r="AQ2380" s="1"/>
    </row>
    <row r="2381" spans="1:43">
      <c r="A2381" s="1" t="s">
        <v>6321</v>
      </c>
      <c r="B2381" s="1" t="s">
        <v>6322</v>
      </c>
      <c r="C2381" s="3">
        <v>3.58356164383562</v>
      </c>
      <c r="D2381" s="4">
        <v>42929</v>
      </c>
      <c r="E2381" s="3">
        <v>112.5227358665</v>
      </c>
      <c r="F2381" s="5" t="s">
        <v>885</v>
      </c>
      <c r="G2381" s="5">
        <v>875</v>
      </c>
      <c r="H2381" s="5" t="s">
        <v>64</v>
      </c>
      <c r="I2381" s="3">
        <v>0.258195810920848</v>
      </c>
      <c r="J2381" s="3">
        <v>64.7230320699708</v>
      </c>
      <c r="K2381" s="3">
        <v>0.03946704805227</v>
      </c>
      <c r="L2381" s="3">
        <v>62.0991253644315</v>
      </c>
      <c r="M2381" s="3">
        <v>0.192681449393524</v>
      </c>
      <c r="N2381" s="3">
        <v>63.8483965014577</v>
      </c>
      <c r="O2381" s="3">
        <v>0.572970925147401</v>
      </c>
      <c r="P2381" s="3">
        <v>75.4385964912281</v>
      </c>
      <c r="Q2381" s="3">
        <v>1.07869754379062</v>
      </c>
      <c r="R2381" s="3">
        <v>69.0828402366864</v>
      </c>
      <c r="S2381" s="3">
        <v>2.10514816298251</v>
      </c>
      <c r="T2381" s="3">
        <v>43.6281859070465</v>
      </c>
      <c r="U2381" s="3">
        <v>4.79546413160073</v>
      </c>
      <c r="V2381" s="3">
        <v>35.6481481481481</v>
      </c>
      <c r="W2381" s="3">
        <v>8.59230586839476</v>
      </c>
      <c r="X2381" s="3">
        <v>33.7962962962963</v>
      </c>
      <c r="Y2381" s="3"/>
      <c r="Z2381" s="3"/>
      <c r="AA2381" s="3">
        <v>0.0448918607308079</v>
      </c>
      <c r="AB2381" s="3">
        <v>3.15308298765752</v>
      </c>
      <c r="AC2381" s="3">
        <v>0</v>
      </c>
      <c r="AD2381" s="3"/>
      <c r="AE2381" s="5"/>
      <c r="AF2381" s="3">
        <v>0.227842822257184</v>
      </c>
      <c r="AG2381" s="3">
        <v>1.53841307294442</v>
      </c>
      <c r="AH2381" s="3">
        <v>1.69503804289237</v>
      </c>
      <c r="AI2381" s="3">
        <v>2.04688990057691</v>
      </c>
      <c r="AJ2381" s="3"/>
      <c r="AK2381" s="3"/>
      <c r="AL2381" s="3"/>
      <c r="AM2381" s="3">
        <v>300</v>
      </c>
      <c r="AN2381" s="5" t="s">
        <v>56</v>
      </c>
      <c r="AO2381" s="1"/>
      <c r="AP2381" s="1"/>
      <c r="AQ2381" s="1"/>
    </row>
    <row r="2382" spans="1:43">
      <c r="A2382" s="1" t="s">
        <v>6323</v>
      </c>
      <c r="B2382" s="1" t="s">
        <v>6324</v>
      </c>
      <c r="C2382" s="3">
        <v>3.54520547945205</v>
      </c>
      <c r="D2382" s="4">
        <v>42943</v>
      </c>
      <c r="E2382" s="3">
        <v>1.3316131328</v>
      </c>
      <c r="F2382" s="5" t="s">
        <v>6325</v>
      </c>
      <c r="G2382" s="5">
        <v>584</v>
      </c>
      <c r="H2382" s="5" t="s">
        <v>50</v>
      </c>
      <c r="I2382" s="3">
        <v>0.296865450100416</v>
      </c>
      <c r="J2382" s="3">
        <v>19.2496650290308</v>
      </c>
      <c r="K2382" s="3">
        <v>-0.0261096605744097</v>
      </c>
      <c r="L2382" s="3">
        <v>67.7733510402833</v>
      </c>
      <c r="M2382" s="3">
        <v>0.148212728857893</v>
      </c>
      <c r="N2382" s="3">
        <v>15.1380231522707</v>
      </c>
      <c r="O2382" s="3">
        <v>-1.22957867583835</v>
      </c>
      <c r="P2382" s="3">
        <v>96.4824120603015</v>
      </c>
      <c r="Q2382" s="3">
        <v>-0.965600482800231</v>
      </c>
      <c r="R2382" s="3">
        <v>96.3785610816031</v>
      </c>
      <c r="S2382" s="3">
        <v>0.975738396624482</v>
      </c>
      <c r="T2382" s="3">
        <v>81.9209039548023</v>
      </c>
      <c r="U2382" s="3">
        <v>16.3004961020553</v>
      </c>
      <c r="V2382" s="3">
        <v>0.928792569659443</v>
      </c>
      <c r="W2382" s="3">
        <v>2.73678561845988</v>
      </c>
      <c r="X2382" s="3">
        <v>97.9503775620281</v>
      </c>
      <c r="Y2382" s="3"/>
      <c r="Z2382" s="3"/>
      <c r="AA2382" s="3">
        <v>-0.0254464356945499</v>
      </c>
      <c r="AB2382" s="3">
        <v>0.00138321799418742</v>
      </c>
      <c r="AC2382" s="3">
        <v>-22.3110168800457</v>
      </c>
      <c r="AD2382" s="3">
        <v>0.0404467563576283</v>
      </c>
      <c r="AE2382" s="5">
        <v>7</v>
      </c>
      <c r="AF2382" s="3">
        <v>-0.0256208331982912</v>
      </c>
      <c r="AG2382" s="3">
        <v>1.69843075649896</v>
      </c>
      <c r="AH2382" s="3">
        <v>9.2237794189423</v>
      </c>
      <c r="AI2382" s="3">
        <v>0.168929451331512</v>
      </c>
      <c r="AJ2382" s="3"/>
      <c r="AK2382" s="3"/>
      <c r="AL2382" s="3"/>
      <c r="AM2382" s="3"/>
      <c r="AN2382" s="5" t="s">
        <v>46</v>
      </c>
      <c r="AO2382" s="1"/>
      <c r="AP2382" s="1"/>
      <c r="AQ2382" s="1"/>
    </row>
    <row r="2383" spans="1:43">
      <c r="A2383" s="1" t="s">
        <v>6326</v>
      </c>
      <c r="B2383" s="1" t="s">
        <v>6327</v>
      </c>
      <c r="C2383" s="3">
        <v>3.36986301369863</v>
      </c>
      <c r="D2383" s="4">
        <v>43007</v>
      </c>
      <c r="E2383" s="3">
        <v>10.0349410566</v>
      </c>
      <c r="F2383" s="5" t="s">
        <v>6328</v>
      </c>
      <c r="G2383" s="5">
        <v>1231</v>
      </c>
      <c r="H2383" s="5" t="s">
        <v>50</v>
      </c>
      <c r="I2383" s="3">
        <v>0.118389897395408</v>
      </c>
      <c r="J2383" s="3">
        <v>50.7815989280929</v>
      </c>
      <c r="K2383" s="3">
        <v>-0.0590900137876819</v>
      </c>
      <c r="L2383" s="3">
        <v>82.8685258964143</v>
      </c>
      <c r="M2383" s="3">
        <v>-0.1082783738557</v>
      </c>
      <c r="N2383" s="3">
        <v>57.3018699910953</v>
      </c>
      <c r="O2383" s="3">
        <v>0.894810101411798</v>
      </c>
      <c r="P2383" s="3">
        <v>16.3088168113294</v>
      </c>
      <c r="Q2383" s="3">
        <v>1.36849465587852</v>
      </c>
      <c r="R2383" s="3">
        <v>20.666344760985</v>
      </c>
      <c r="S2383" s="3">
        <v>1.44923225199331</v>
      </c>
      <c r="T2383" s="3">
        <v>69.8305084745763</v>
      </c>
      <c r="U2383" s="3">
        <v>5.89177847403255</v>
      </c>
      <c r="V2383" s="3">
        <v>58.5913312693498</v>
      </c>
      <c r="W2383" s="3">
        <v>13.4432341323341</v>
      </c>
      <c r="X2383" s="3">
        <v>53.1823085221144</v>
      </c>
      <c r="Y2383" s="3"/>
      <c r="Z2383" s="3"/>
      <c r="AA2383" s="3">
        <v>0.000544060396642637</v>
      </c>
      <c r="AB2383" s="3">
        <v>0.409314281733082</v>
      </c>
      <c r="AC2383" s="3">
        <v>-2.68449918214181</v>
      </c>
      <c r="AD2383" s="3">
        <v>1.5965942633094</v>
      </c>
      <c r="AE2383" s="5">
        <v>4</v>
      </c>
      <c r="AF2383" s="3">
        <v>0.357182747237957</v>
      </c>
      <c r="AG2383" s="3">
        <v>2.03579933154159</v>
      </c>
      <c r="AH2383" s="3">
        <v>3.11320242320983</v>
      </c>
      <c r="AI2383" s="3">
        <v>4.43281567191061</v>
      </c>
      <c r="AJ2383" s="3"/>
      <c r="AK2383" s="3"/>
      <c r="AL2383" s="3"/>
      <c r="AM2383" s="3"/>
      <c r="AN2383" s="5" t="s">
        <v>51</v>
      </c>
      <c r="AO2383" s="1"/>
      <c r="AP2383" s="1"/>
      <c r="AQ2383" s="1"/>
    </row>
    <row r="2384" spans="1:43">
      <c r="A2384" s="1" t="s">
        <v>6329</v>
      </c>
      <c r="B2384" s="1" t="s">
        <v>6330</v>
      </c>
      <c r="C2384" s="3">
        <v>3.18356164383562</v>
      </c>
      <c r="D2384" s="4">
        <v>43075</v>
      </c>
      <c r="E2384" s="3">
        <v>8.0772697793</v>
      </c>
      <c r="F2384" s="5" t="s">
        <v>6331</v>
      </c>
      <c r="G2384" s="5">
        <v>449</v>
      </c>
      <c r="H2384" s="5" t="s">
        <v>226</v>
      </c>
      <c r="I2384" s="3">
        <v>1.63345772019997</v>
      </c>
      <c r="J2384" s="3">
        <v>61.1664295874822</v>
      </c>
      <c r="K2384" s="3">
        <v>0.564302633412289</v>
      </c>
      <c r="L2384" s="3">
        <v>47.4867724867725</v>
      </c>
      <c r="M2384" s="3">
        <v>0.965237462404703</v>
      </c>
      <c r="N2384" s="3">
        <v>40.9026798307475</v>
      </c>
      <c r="O2384" s="3">
        <v>2.3758865248227</v>
      </c>
      <c r="P2384" s="3">
        <v>74.685534591195</v>
      </c>
      <c r="Q2384" s="3">
        <v>2.32508683632239</v>
      </c>
      <c r="R2384" s="3">
        <v>85.2189781021898</v>
      </c>
      <c r="S2384" s="3">
        <v>19.7428452924098</v>
      </c>
      <c r="T2384" s="3">
        <v>30.8510638297872</v>
      </c>
      <c r="U2384" s="3">
        <v>48.6611740473738</v>
      </c>
      <c r="V2384" s="3">
        <v>11.4583333333333</v>
      </c>
      <c r="W2384" s="3">
        <v>48.538793990533</v>
      </c>
      <c r="X2384" s="3">
        <v>8.78661087866109</v>
      </c>
      <c r="Y2384" s="3"/>
      <c r="Z2384" s="3"/>
      <c r="AA2384" s="3">
        <v>0.187505917705864</v>
      </c>
      <c r="AB2384" s="3">
        <v>0.318195963574877</v>
      </c>
      <c r="AC2384" s="3">
        <v>-10.0673076923077</v>
      </c>
      <c r="AD2384" s="3">
        <v>1.39769990348009</v>
      </c>
      <c r="AE2384" s="5">
        <v>3</v>
      </c>
      <c r="AF2384" s="3">
        <v>1.05471013368919</v>
      </c>
      <c r="AG2384" s="3">
        <v>15.6680959542762</v>
      </c>
      <c r="AH2384" s="3">
        <v>22.2140692627874</v>
      </c>
      <c r="AI2384" s="3">
        <v>12.7826839211538</v>
      </c>
      <c r="AJ2384" s="3"/>
      <c r="AK2384" s="3"/>
      <c r="AL2384" s="3"/>
      <c r="AM2384" s="3">
        <v>1000</v>
      </c>
      <c r="AN2384" s="5" t="s">
        <v>56</v>
      </c>
      <c r="AO2384" s="1"/>
      <c r="AP2384" s="1"/>
      <c r="AQ2384" s="1"/>
    </row>
    <row r="2385" spans="1:43">
      <c r="A2385" s="1" t="s">
        <v>6332</v>
      </c>
      <c r="B2385" s="1" t="s">
        <v>6333</v>
      </c>
      <c r="C2385" s="3">
        <v>3.43561643835616</v>
      </c>
      <c r="D2385" s="4">
        <v>42983</v>
      </c>
      <c r="E2385" s="3">
        <v>3.0583302963</v>
      </c>
      <c r="F2385" s="5" t="s">
        <v>6334</v>
      </c>
      <c r="G2385" s="5">
        <v>1060</v>
      </c>
      <c r="H2385" s="5" t="s">
        <v>45</v>
      </c>
      <c r="I2385" s="3">
        <v>1.27986348122868</v>
      </c>
      <c r="J2385" s="3">
        <v>45.7006369426752</v>
      </c>
      <c r="K2385" s="3">
        <v>0.465509944985193</v>
      </c>
      <c r="L2385" s="3">
        <v>49.6894409937888</v>
      </c>
      <c r="M2385" s="3">
        <v>0.261846439733094</v>
      </c>
      <c r="N2385" s="3">
        <v>41.2698412698413</v>
      </c>
      <c r="O2385" s="3">
        <v>1.00408441116406</v>
      </c>
      <c r="P2385" s="3">
        <v>64.5695364238411</v>
      </c>
      <c r="Q2385" s="3">
        <v>-0.344219628914448</v>
      </c>
      <c r="R2385" s="3">
        <v>81.3356164383562</v>
      </c>
      <c r="S2385" s="3">
        <v>6.31437527989252</v>
      </c>
      <c r="T2385" s="3">
        <v>63.0885122410546</v>
      </c>
      <c r="U2385" s="3">
        <v>16.6814115796717</v>
      </c>
      <c r="V2385" s="3">
        <v>53.5031847133758</v>
      </c>
      <c r="W2385" s="3">
        <v>20.8265472312704</v>
      </c>
      <c r="X2385" s="3">
        <v>53.5545023696682</v>
      </c>
      <c r="Y2385" s="3"/>
      <c r="Z2385" s="3"/>
      <c r="AA2385" s="3">
        <v>0.108298959264007</v>
      </c>
      <c r="AB2385" s="3">
        <v>0.215831287207495</v>
      </c>
      <c r="AC2385" s="3">
        <v>-4.35633871757221</v>
      </c>
      <c r="AD2385" s="3">
        <v>1.49139841804216</v>
      </c>
      <c r="AE2385" s="5">
        <v>2</v>
      </c>
      <c r="AF2385" s="3">
        <v>0.469902584719046</v>
      </c>
      <c r="AG2385" s="3">
        <v>6.06694574210687</v>
      </c>
      <c r="AH2385" s="3">
        <v>7.95772956722816</v>
      </c>
      <c r="AI2385" s="3">
        <v>5.69736317792171</v>
      </c>
      <c r="AJ2385" s="3"/>
      <c r="AK2385" s="3"/>
      <c r="AL2385" s="3"/>
      <c r="AM2385" s="3"/>
      <c r="AN2385" s="5" t="s">
        <v>46</v>
      </c>
      <c r="AO2385" s="1"/>
      <c r="AP2385" s="1"/>
      <c r="AQ2385" s="1"/>
    </row>
    <row r="2386" spans="1:43">
      <c r="A2386" s="1" t="s">
        <v>6335</v>
      </c>
      <c r="B2386" s="1" t="s">
        <v>6336</v>
      </c>
      <c r="C2386" s="3">
        <v>3.5041095890411</v>
      </c>
      <c r="D2386" s="4">
        <v>42958</v>
      </c>
      <c r="E2386" s="3">
        <v>95.7585590713</v>
      </c>
      <c r="F2386" s="5" t="s">
        <v>6337</v>
      </c>
      <c r="G2386" s="5">
        <v>582</v>
      </c>
      <c r="H2386" s="5" t="s">
        <v>64</v>
      </c>
      <c r="I2386" s="3">
        <v>0.232400713022235</v>
      </c>
      <c r="J2386" s="3">
        <v>87.0262390670554</v>
      </c>
      <c r="K2386" s="3">
        <v>0.0323480370960062</v>
      </c>
      <c r="L2386" s="3">
        <v>91.8367346938776</v>
      </c>
      <c r="M2386" s="3">
        <v>0.179370413943927</v>
      </c>
      <c r="N2386" s="3">
        <v>80.7580174927114</v>
      </c>
      <c r="O2386" s="3">
        <v>0.539729246606974</v>
      </c>
      <c r="P2386" s="3">
        <v>85.672514619883</v>
      </c>
      <c r="Q2386" s="3">
        <v>1.03505562603397</v>
      </c>
      <c r="R2386" s="3">
        <v>82.1005917159763</v>
      </c>
      <c r="S2386" s="3">
        <v>1.83930691072029</v>
      </c>
      <c r="T2386" s="3">
        <v>82.4587706146927</v>
      </c>
      <c r="U2386" s="3">
        <v>4.32755478180684</v>
      </c>
      <c r="V2386" s="3">
        <v>75</v>
      </c>
      <c r="W2386" s="3">
        <v>7.78402373410221</v>
      </c>
      <c r="X2386" s="3">
        <v>72.3765432098765</v>
      </c>
      <c r="Y2386" s="3"/>
      <c r="Z2386" s="3"/>
      <c r="AA2386" s="3">
        <v>-0.328161563078471</v>
      </c>
      <c r="AB2386" s="3">
        <v>1.7723989960801</v>
      </c>
      <c r="AC2386" s="3">
        <v>0</v>
      </c>
      <c r="AD2386" s="3"/>
      <c r="AE2386" s="5"/>
      <c r="AF2386" s="3">
        <v>0.206961702572632</v>
      </c>
      <c r="AG2386" s="3">
        <v>1.4018555521959</v>
      </c>
      <c r="AH2386" s="3">
        <v>1.59945702202389</v>
      </c>
      <c r="AI2386" s="3">
        <v>1.9391939985463</v>
      </c>
      <c r="AJ2386" s="3"/>
      <c r="AK2386" s="3"/>
      <c r="AL2386" s="3"/>
      <c r="AM2386" s="3">
        <v>500</v>
      </c>
      <c r="AN2386" s="5" t="s">
        <v>56</v>
      </c>
      <c r="AO2386" s="1"/>
      <c r="AP2386" s="1"/>
      <c r="AQ2386" s="1"/>
    </row>
    <row r="2387" spans="1:43">
      <c r="A2387" s="1" t="s">
        <v>6338</v>
      </c>
      <c r="B2387" s="1" t="s">
        <v>6339</v>
      </c>
      <c r="C2387" s="3">
        <v>3.49041095890411</v>
      </c>
      <c r="D2387" s="4">
        <v>42963</v>
      </c>
      <c r="E2387" s="3">
        <v>11.1225084003</v>
      </c>
      <c r="F2387" s="5" t="s">
        <v>6340</v>
      </c>
      <c r="G2387" s="5">
        <v>248</v>
      </c>
      <c r="H2387" s="5" t="s">
        <v>93</v>
      </c>
      <c r="I2387" s="3">
        <v>14.6492682575157</v>
      </c>
      <c r="J2387" s="3">
        <v>9.95</v>
      </c>
      <c r="K2387" s="3">
        <v>5.1299001784888</v>
      </c>
      <c r="L2387" s="3">
        <v>3.07234886025768</v>
      </c>
      <c r="M2387" s="3">
        <v>11.3616470011554</v>
      </c>
      <c r="N2387" s="3">
        <v>3.0938123752495</v>
      </c>
      <c r="O2387" s="3">
        <v>20.783807389967</v>
      </c>
      <c r="P2387" s="3">
        <v>21.6297786720322</v>
      </c>
      <c r="Q2387" s="3">
        <v>15.7929226736566</v>
      </c>
      <c r="R2387" s="3">
        <v>45.7688338493292</v>
      </c>
      <c r="S2387" s="3">
        <v>85.761009227894</v>
      </c>
      <c r="T2387" s="3">
        <v>11.3287453679195</v>
      </c>
      <c r="U2387" s="3">
        <v>228.540440037186</v>
      </c>
      <c r="V2387" s="3">
        <v>3.37763012181617</v>
      </c>
      <c r="W2387" s="3">
        <v>240.353130016051</v>
      </c>
      <c r="X2387" s="3">
        <v>1.31086142322097</v>
      </c>
      <c r="Y2387" s="3"/>
      <c r="Z2387" s="3"/>
      <c r="AA2387" s="3">
        <v>0.291343893577513</v>
      </c>
      <c r="AB2387" s="3">
        <v>0.357839898854593</v>
      </c>
      <c r="AC2387" s="3">
        <v>-32.5455668829163</v>
      </c>
      <c r="AD2387" s="3">
        <v>1.54581966005471</v>
      </c>
      <c r="AE2387" s="5">
        <v>3</v>
      </c>
      <c r="AF2387" s="3">
        <v>3.31972609851144</v>
      </c>
      <c r="AG2387" s="3">
        <v>97.5028092944282</v>
      </c>
      <c r="AH2387" s="3">
        <v>86.9313185648517</v>
      </c>
      <c r="AI2387" s="3">
        <v>47.4269034580213</v>
      </c>
      <c r="AJ2387" s="3"/>
      <c r="AK2387" s="3"/>
      <c r="AL2387" s="3"/>
      <c r="AM2387" s="3"/>
      <c r="AN2387" s="5" t="s">
        <v>46</v>
      </c>
      <c r="AO2387" s="1"/>
      <c r="AP2387" s="1"/>
      <c r="AQ2387" s="1"/>
    </row>
    <row r="2388" spans="1:43">
      <c r="A2388" s="1" t="s">
        <v>6341</v>
      </c>
      <c r="B2388" s="1" t="s">
        <v>6342</v>
      </c>
      <c r="C2388" s="3">
        <v>3.50958904109589</v>
      </c>
      <c r="D2388" s="4">
        <v>42956</v>
      </c>
      <c r="E2388" s="3">
        <v>0.5834862675</v>
      </c>
      <c r="F2388" s="5" t="s">
        <v>6325</v>
      </c>
      <c r="G2388" s="5">
        <v>584</v>
      </c>
      <c r="H2388" s="5" t="s">
        <v>198</v>
      </c>
      <c r="I2388" s="3">
        <v>0.278363559679467</v>
      </c>
      <c r="J2388" s="3">
        <v>30.952380952381</v>
      </c>
      <c r="K2388" s="3">
        <v>-0.00841113634451922</v>
      </c>
      <c r="L2388" s="3">
        <v>80.5851063829787</v>
      </c>
      <c r="M2388" s="3">
        <v>0.143206132592034</v>
      </c>
      <c r="N2388" s="3">
        <v>28.1167108753316</v>
      </c>
      <c r="O2388" s="3">
        <v>-0.825894719279221</v>
      </c>
      <c r="P2388" s="3">
        <v>97.7011494252874</v>
      </c>
      <c r="Q2388" s="3">
        <v>-0.593695125010443</v>
      </c>
      <c r="R2388" s="3">
        <v>96.7261904761905</v>
      </c>
      <c r="S2388" s="3">
        <v>1.01113093720792</v>
      </c>
      <c r="T2388" s="3">
        <v>86.4341085271318</v>
      </c>
      <c r="U2388" s="3">
        <v>18.3710046798765</v>
      </c>
      <c r="V2388" s="3">
        <v>1.5748031496063</v>
      </c>
      <c r="W2388" s="3">
        <v>5.38072865880684</v>
      </c>
      <c r="X2388" s="3">
        <v>82.8571428571429</v>
      </c>
      <c r="Y2388" s="3"/>
      <c r="Z2388" s="3"/>
      <c r="AA2388" s="3">
        <v>-0.0321606101041781</v>
      </c>
      <c r="AB2388" s="3">
        <v>0.0157230388038565</v>
      </c>
      <c r="AC2388" s="3">
        <v>-22.200678623364</v>
      </c>
      <c r="AD2388" s="3">
        <v>0.0792360643657595</v>
      </c>
      <c r="AE2388" s="5">
        <v>7</v>
      </c>
      <c r="AF2388" s="3">
        <v>0.0500903607945096</v>
      </c>
      <c r="AG2388" s="3">
        <v>1.49524029243002</v>
      </c>
      <c r="AH2388" s="3">
        <v>10.2543177153188</v>
      </c>
      <c r="AI2388" s="3">
        <v>1.36439390277867</v>
      </c>
      <c r="AJ2388" s="3"/>
      <c r="AK2388" s="3"/>
      <c r="AL2388" s="3"/>
      <c r="AM2388" s="3"/>
      <c r="AN2388" s="5" t="s">
        <v>46</v>
      </c>
      <c r="AO2388" s="1"/>
      <c r="AP2388" s="1"/>
      <c r="AQ2388" s="1"/>
    </row>
    <row r="2389" spans="1:43">
      <c r="A2389" s="1" t="s">
        <v>6343</v>
      </c>
      <c r="B2389" s="1" t="s">
        <v>6344</v>
      </c>
      <c r="C2389" s="3">
        <v>3.54520547945205</v>
      </c>
      <c r="D2389" s="4">
        <v>42943</v>
      </c>
      <c r="E2389" s="3">
        <v>11.7094048955</v>
      </c>
      <c r="F2389" s="5" t="s">
        <v>6345</v>
      </c>
      <c r="G2389" s="5">
        <v>345</v>
      </c>
      <c r="H2389" s="5" t="s">
        <v>50</v>
      </c>
      <c r="I2389" s="3">
        <v>0.225181123947523</v>
      </c>
      <c r="J2389" s="3">
        <v>32.1125502456454</v>
      </c>
      <c r="K2389" s="3">
        <v>0.00976944118796486</v>
      </c>
      <c r="L2389" s="3">
        <v>40.0177069499779</v>
      </c>
      <c r="M2389" s="3">
        <v>0.0390892211472529</v>
      </c>
      <c r="N2389" s="3">
        <v>28.8958147818344</v>
      </c>
      <c r="O2389" s="3">
        <v>0.362745098039208</v>
      </c>
      <c r="P2389" s="3">
        <v>75.4682503426222</v>
      </c>
      <c r="Q2389" s="3">
        <v>1.02461578785209</v>
      </c>
      <c r="R2389" s="3">
        <v>60.7918879768228</v>
      </c>
      <c r="S2389" s="3">
        <v>2.37213910554017</v>
      </c>
      <c r="T2389" s="3">
        <v>27.5141242937853</v>
      </c>
      <c r="U2389" s="3">
        <v>7.88759467642439</v>
      </c>
      <c r="V2389" s="3">
        <v>18.4984520123839</v>
      </c>
      <c r="W2389" s="3">
        <v>14.3570078299995</v>
      </c>
      <c r="X2389" s="3">
        <v>40.0215749730313</v>
      </c>
      <c r="Y2389" s="3"/>
      <c r="Z2389" s="3"/>
      <c r="AA2389" s="3">
        <v>0.0893078577157043</v>
      </c>
      <c r="AB2389" s="3">
        <v>0.639382766798379</v>
      </c>
      <c r="AC2389" s="3">
        <v>-1.62928886333144</v>
      </c>
      <c r="AD2389" s="3">
        <v>2.80171451113275</v>
      </c>
      <c r="AE2389" s="5">
        <v>3</v>
      </c>
      <c r="AF2389" s="3">
        <v>0.376300070125229</v>
      </c>
      <c r="AG2389" s="3">
        <v>3.14623589392196</v>
      </c>
      <c r="AH2389" s="3">
        <v>4.01863310680375</v>
      </c>
      <c r="AI2389" s="3">
        <v>4.74686232635935</v>
      </c>
      <c r="AJ2389" s="3"/>
      <c r="AK2389" s="3"/>
      <c r="AL2389" s="3"/>
      <c r="AM2389" s="3">
        <v>1</v>
      </c>
      <c r="AN2389" s="5" t="s">
        <v>56</v>
      </c>
      <c r="AO2389" s="1"/>
      <c r="AP2389" s="1"/>
      <c r="AQ2389" s="1"/>
    </row>
    <row r="2390" spans="1:43">
      <c r="A2390" s="1" t="s">
        <v>6346</v>
      </c>
      <c r="B2390" s="1" t="s">
        <v>6347</v>
      </c>
      <c r="C2390" s="3">
        <v>3.56438356164384</v>
      </c>
      <c r="D2390" s="4">
        <v>42936</v>
      </c>
      <c r="E2390" s="3">
        <v>87.621225088</v>
      </c>
      <c r="F2390" s="5" t="s">
        <v>3663</v>
      </c>
      <c r="G2390" s="5">
        <v>344</v>
      </c>
      <c r="H2390" s="5" t="s">
        <v>50</v>
      </c>
      <c r="I2390" s="3">
        <v>-0.253355632176277</v>
      </c>
      <c r="J2390" s="3">
        <v>90.3528360875391</v>
      </c>
      <c r="K2390" s="3">
        <v>-0.0582467721580192</v>
      </c>
      <c r="L2390" s="3">
        <v>82.381584772023</v>
      </c>
      <c r="M2390" s="3">
        <v>-0.377394887655698</v>
      </c>
      <c r="N2390" s="3">
        <v>89.7595725734639</v>
      </c>
      <c r="O2390" s="3">
        <v>0.782915053203154</v>
      </c>
      <c r="P2390" s="3">
        <v>33.4856098675194</v>
      </c>
      <c r="Q2390" s="3">
        <v>1.25906980636012</v>
      </c>
      <c r="R2390" s="3">
        <v>32.0135200386287</v>
      </c>
      <c r="S2390" s="3">
        <v>1.90421602897575</v>
      </c>
      <c r="T2390" s="3">
        <v>50</v>
      </c>
      <c r="U2390" s="3">
        <v>6.46129760442061</v>
      </c>
      <c r="V2390" s="3">
        <v>43.6532507739938</v>
      </c>
      <c r="W2390" s="3">
        <v>12.7135228560255</v>
      </c>
      <c r="X2390" s="3">
        <v>62.0280474649407</v>
      </c>
      <c r="Y2390" s="3"/>
      <c r="Z2390" s="3"/>
      <c r="AA2390" s="3">
        <v>0.0214320985909395</v>
      </c>
      <c r="AB2390" s="3">
        <v>0.332000722673322</v>
      </c>
      <c r="AC2390" s="3">
        <v>-2.96664824028007</v>
      </c>
      <c r="AD2390" s="3">
        <v>1.36935008947406</v>
      </c>
      <c r="AE2390" s="5">
        <v>4</v>
      </c>
      <c r="AF2390" s="3">
        <v>0.340460493209237</v>
      </c>
      <c r="AG2390" s="3">
        <v>2.73488560086701</v>
      </c>
      <c r="AH2390" s="3">
        <v>3.29642029305346</v>
      </c>
      <c r="AI2390" s="3">
        <v>4.23046460393321</v>
      </c>
      <c r="AJ2390" s="3"/>
      <c r="AK2390" s="3"/>
      <c r="AL2390" s="3"/>
      <c r="AM2390" s="3"/>
      <c r="AN2390" s="5" t="s">
        <v>46</v>
      </c>
      <c r="AO2390" s="1"/>
      <c r="AP2390" s="1"/>
      <c r="AQ2390" s="1"/>
    </row>
    <row r="2391" spans="1:43">
      <c r="A2391" s="1" t="s">
        <v>6348</v>
      </c>
      <c r="B2391" s="1" t="s">
        <v>6349</v>
      </c>
      <c r="C2391" s="3">
        <v>3.2027397260274</v>
      </c>
      <c r="D2391" s="4">
        <v>43068</v>
      </c>
      <c r="E2391" s="3">
        <v>0.0754572846</v>
      </c>
      <c r="F2391" s="5" t="s">
        <v>6350</v>
      </c>
      <c r="G2391" s="5">
        <v>1125</v>
      </c>
      <c r="H2391" s="5" t="s">
        <v>226</v>
      </c>
      <c r="I2391" s="3">
        <v>0.0491279783836841</v>
      </c>
      <c r="J2391" s="3">
        <v>90.7539118065434</v>
      </c>
      <c r="K2391" s="3">
        <v>0.081906790072888</v>
      </c>
      <c r="L2391" s="3">
        <v>79.8941798941799</v>
      </c>
      <c r="M2391" s="3">
        <v>-0.34254954734524</v>
      </c>
      <c r="N2391" s="3">
        <v>87.5881523272214</v>
      </c>
      <c r="O2391" s="3">
        <v>2.03757828810021</v>
      </c>
      <c r="P2391" s="3">
        <v>78.7735849056604</v>
      </c>
      <c r="Q2391" s="3">
        <v>0.13932142271759</v>
      </c>
      <c r="R2391" s="3">
        <v>94.3430656934307</v>
      </c>
      <c r="S2391" s="3">
        <v>9.51868781930627</v>
      </c>
      <c r="T2391" s="3">
        <v>75.7978723404255</v>
      </c>
      <c r="U2391" s="3">
        <v>23.5990289297997</v>
      </c>
      <c r="V2391" s="3">
        <v>64.5833333333333</v>
      </c>
      <c r="W2391" s="3">
        <v>23.9249492900609</v>
      </c>
      <c r="X2391" s="3">
        <v>70.2928870292887</v>
      </c>
      <c r="Y2391" s="3"/>
      <c r="Z2391" s="3"/>
      <c r="AA2391" s="3">
        <v>0.142287505042197</v>
      </c>
      <c r="AB2391" s="3">
        <v>0.18866511015848</v>
      </c>
      <c r="AC2391" s="3">
        <v>-5.96186554471399</v>
      </c>
      <c r="AD2391" s="3">
        <v>1.24089125736239</v>
      </c>
      <c r="AE2391" s="5">
        <v>3</v>
      </c>
      <c r="AF2391" s="3">
        <v>0.588673170160307</v>
      </c>
      <c r="AG2391" s="3">
        <v>9.36151579878606</v>
      </c>
      <c r="AH2391" s="3">
        <v>10.8876796786991</v>
      </c>
      <c r="AI2391" s="3">
        <v>6.5216643108611</v>
      </c>
      <c r="AJ2391" s="3"/>
      <c r="AK2391" s="3"/>
      <c r="AL2391" s="3"/>
      <c r="AM2391" s="3"/>
      <c r="AN2391" s="5" t="s">
        <v>46</v>
      </c>
      <c r="AO2391" s="1"/>
      <c r="AP2391" s="1"/>
      <c r="AQ2391" s="1"/>
    </row>
    <row r="2392" spans="1:43">
      <c r="A2392" s="1" t="s">
        <v>6351</v>
      </c>
      <c r="B2392" s="1" t="s">
        <v>6352</v>
      </c>
      <c r="C2392" s="3">
        <v>3.47123287671233</v>
      </c>
      <c r="D2392" s="4">
        <v>42970</v>
      </c>
      <c r="E2392" s="3">
        <v>0.5819590006</v>
      </c>
      <c r="F2392" s="5" t="s">
        <v>49</v>
      </c>
      <c r="G2392" s="5">
        <v>1267</v>
      </c>
      <c r="H2392" s="5" t="s">
        <v>226</v>
      </c>
      <c r="I2392" s="3">
        <v>4.96660781453903</v>
      </c>
      <c r="J2392" s="3">
        <v>8.67709815078236</v>
      </c>
      <c r="K2392" s="3">
        <v>1.74864201205446</v>
      </c>
      <c r="L2392" s="3">
        <v>5.68783068783069</v>
      </c>
      <c r="M2392" s="3">
        <v>2.40395416760279</v>
      </c>
      <c r="N2392" s="3">
        <v>11.5655853314528</v>
      </c>
      <c r="O2392" s="3">
        <v>7.72018276351031</v>
      </c>
      <c r="P2392" s="3">
        <v>13.2075471698113</v>
      </c>
      <c r="Q2392" s="3">
        <v>10.9632394709081</v>
      </c>
      <c r="R2392" s="3">
        <v>15.1459854014599</v>
      </c>
      <c r="S2392" s="3">
        <v>20.8911678896649</v>
      </c>
      <c r="T2392" s="3">
        <v>24.2021276595745</v>
      </c>
      <c r="U2392" s="3">
        <v>27.3896031302404</v>
      </c>
      <c r="V2392" s="3">
        <v>53.125</v>
      </c>
      <c r="W2392" s="3">
        <v>30.414878397711</v>
      </c>
      <c r="X2392" s="3">
        <v>46.4435146443515</v>
      </c>
      <c r="Y2392" s="3"/>
      <c r="Z2392" s="3"/>
      <c r="AA2392" s="3">
        <v>0.329314097364383</v>
      </c>
      <c r="AB2392" s="3">
        <v>0.382676405463214</v>
      </c>
      <c r="AC2392" s="3">
        <v>-3.77947295423022</v>
      </c>
      <c r="AD2392" s="3">
        <v>2.44415989188721</v>
      </c>
      <c r="AE2392" s="5">
        <v>2</v>
      </c>
      <c r="AF2392" s="3">
        <v>0.668490908826344</v>
      </c>
      <c r="AG2392" s="3">
        <v>17.6930125769947</v>
      </c>
      <c r="AH2392" s="3">
        <v>12.2390923679922</v>
      </c>
      <c r="AI2392" s="3">
        <v>9.18874356996742</v>
      </c>
      <c r="AJ2392" s="3"/>
      <c r="AK2392" s="3"/>
      <c r="AL2392" s="3"/>
      <c r="AM2392" s="3"/>
      <c r="AN2392" s="5" t="s">
        <v>51</v>
      </c>
      <c r="AO2392" s="1"/>
      <c r="AP2392" s="1"/>
      <c r="AQ2392" s="1"/>
    </row>
    <row r="2393" spans="1:43">
      <c r="A2393" s="1" t="s">
        <v>6353</v>
      </c>
      <c r="B2393" s="1" t="s">
        <v>6354</v>
      </c>
      <c r="C2393" s="3">
        <v>3.02739726027397</v>
      </c>
      <c r="D2393" s="4">
        <v>43132</v>
      </c>
      <c r="E2393" s="3">
        <v>0.1332149621</v>
      </c>
      <c r="F2393" s="5" t="s">
        <v>6355</v>
      </c>
      <c r="G2393" s="5">
        <v>1106</v>
      </c>
      <c r="H2393" s="5" t="s">
        <v>93</v>
      </c>
      <c r="I2393" s="3">
        <v>-3.78289473684211</v>
      </c>
      <c r="J2393" s="3">
        <v>98.3</v>
      </c>
      <c r="K2393" s="3">
        <v>-0.450948693950488</v>
      </c>
      <c r="L2393" s="3">
        <v>97.2745292368682</v>
      </c>
      <c r="M2393" s="3">
        <v>-8.54373485499884</v>
      </c>
      <c r="N2393" s="3">
        <v>99.2015968063872</v>
      </c>
      <c r="O2393" s="3">
        <v>-6.22745852368359</v>
      </c>
      <c r="P2393" s="3">
        <v>99.1951710261569</v>
      </c>
      <c r="Q2393" s="3">
        <v>-4.77740701554488</v>
      </c>
      <c r="R2393" s="3">
        <v>97.0588235294118</v>
      </c>
      <c r="S2393" s="3">
        <v>8.05319541928334</v>
      </c>
      <c r="T2393" s="3">
        <v>95.71201694018</v>
      </c>
      <c r="U2393" s="3">
        <v>34.2050929112182</v>
      </c>
      <c r="V2393" s="3">
        <v>79.8449612403101</v>
      </c>
      <c r="W2393" s="3">
        <v>16.9298420947432</v>
      </c>
      <c r="X2393" s="3">
        <v>95.1310861423221</v>
      </c>
      <c r="Y2393" s="3"/>
      <c r="Z2393" s="3"/>
      <c r="AA2393" s="3">
        <v>0.0421943239893844</v>
      </c>
      <c r="AB2393" s="3">
        <v>0.0520039212743548</v>
      </c>
      <c r="AC2393" s="3">
        <v>-19.71454058876</v>
      </c>
      <c r="AD2393" s="3">
        <v>0.27095457717589</v>
      </c>
      <c r="AE2393" s="5">
        <v>3</v>
      </c>
      <c r="AF2393" s="3">
        <v>0.659681206800611</v>
      </c>
      <c r="AG2393" s="3">
        <v>12.2558358842779</v>
      </c>
      <c r="AH2393" s="3">
        <v>18.7055220990121</v>
      </c>
      <c r="AI2393" s="3"/>
      <c r="AJ2393" s="3"/>
      <c r="AK2393" s="3"/>
      <c r="AL2393" s="3"/>
      <c r="AM2393" s="3"/>
      <c r="AN2393" s="5" t="s">
        <v>46</v>
      </c>
      <c r="AO2393" s="1"/>
      <c r="AP2393" s="1"/>
      <c r="AQ2393" s="1"/>
    </row>
    <row r="2394" spans="1:43">
      <c r="A2394" s="1" t="s">
        <v>6356</v>
      </c>
      <c r="B2394" s="1" t="s">
        <v>6357</v>
      </c>
      <c r="C2394" s="3">
        <v>3.44931506849315</v>
      </c>
      <c r="D2394" s="4">
        <v>42978</v>
      </c>
      <c r="E2394" s="3">
        <v>30.4339945717</v>
      </c>
      <c r="F2394" s="5" t="s">
        <v>6358</v>
      </c>
      <c r="G2394" s="5">
        <v>595</v>
      </c>
      <c r="H2394" s="5" t="s">
        <v>50</v>
      </c>
      <c r="I2394" s="3">
        <v>0.306748466257669</v>
      </c>
      <c r="J2394" s="3">
        <v>17.1951764180438</v>
      </c>
      <c r="K2394" s="3">
        <v>0</v>
      </c>
      <c r="L2394" s="3">
        <v>43.3820274457725</v>
      </c>
      <c r="M2394" s="3">
        <v>0.0592241634586937</v>
      </c>
      <c r="N2394" s="3">
        <v>25.9127337488869</v>
      </c>
      <c r="O2394" s="3">
        <v>0.545526681214037</v>
      </c>
      <c r="P2394" s="3">
        <v>64.8698035632709</v>
      </c>
      <c r="Q2394" s="3">
        <v>1.60301855076015</v>
      </c>
      <c r="R2394" s="3">
        <v>9.8020280057943</v>
      </c>
      <c r="S2394" s="3">
        <v>2.39179444031042</v>
      </c>
      <c r="T2394" s="3">
        <v>26.6101694915254</v>
      </c>
      <c r="U2394" s="3">
        <v>7.4730369856462</v>
      </c>
      <c r="V2394" s="3">
        <v>23.1424148606811</v>
      </c>
      <c r="W2394" s="3">
        <v>15.6030221750926</v>
      </c>
      <c r="X2394" s="3">
        <v>24.5954692556634</v>
      </c>
      <c r="Y2394" s="3"/>
      <c r="Z2394" s="3"/>
      <c r="AA2394" s="3">
        <v>0.0753802340015364</v>
      </c>
      <c r="AB2394" s="3">
        <v>0.587249618212749</v>
      </c>
      <c r="AC2394" s="3">
        <v>-2.03212677878614</v>
      </c>
      <c r="AD2394" s="3">
        <v>2.4321875635932</v>
      </c>
      <c r="AE2394" s="5">
        <v>3</v>
      </c>
      <c r="AF2394" s="3">
        <v>0.403303667305652</v>
      </c>
      <c r="AG2394" s="3">
        <v>3.00235336848913</v>
      </c>
      <c r="AH2394" s="3">
        <v>3.77747956706733</v>
      </c>
      <c r="AI2394" s="3">
        <v>5.11476155416264</v>
      </c>
      <c r="AJ2394" s="3"/>
      <c r="AK2394" s="3"/>
      <c r="AL2394" s="3"/>
      <c r="AM2394" s="3"/>
      <c r="AN2394" s="5" t="s">
        <v>51</v>
      </c>
      <c r="AO2394" s="1"/>
      <c r="AP2394" s="1"/>
      <c r="AQ2394" s="1"/>
    </row>
    <row r="2395" spans="1:43">
      <c r="A2395" s="1" t="s">
        <v>6359</v>
      </c>
      <c r="B2395" s="1" t="s">
        <v>6360</v>
      </c>
      <c r="C2395" s="3">
        <v>3.55068493150685</v>
      </c>
      <c r="D2395" s="4">
        <v>42941</v>
      </c>
      <c r="E2395" s="3">
        <v>33.6985322866</v>
      </c>
      <c r="F2395" s="5" t="s">
        <v>6361</v>
      </c>
      <c r="G2395" s="5">
        <v>1291</v>
      </c>
      <c r="H2395" s="5" t="s">
        <v>50</v>
      </c>
      <c r="I2395" s="3">
        <v>0.300387596899212</v>
      </c>
      <c r="J2395" s="3">
        <v>17.9544439481912</v>
      </c>
      <c r="K2395" s="3">
        <v>-0.0096599690881081</v>
      </c>
      <c r="L2395" s="3">
        <v>57.8574590526782</v>
      </c>
      <c r="M2395" s="3">
        <v>0.0773469979696218</v>
      </c>
      <c r="N2395" s="3">
        <v>23.9536954585931</v>
      </c>
      <c r="O2395" s="3">
        <v>0.649557136188199</v>
      </c>
      <c r="P2395" s="3">
        <v>55.0022841480128</v>
      </c>
      <c r="Q2395" s="3">
        <v>1.50308839727639</v>
      </c>
      <c r="R2395" s="3">
        <v>14.0994688556253</v>
      </c>
      <c r="S2395" s="3">
        <v>2.85365406091844</v>
      </c>
      <c r="T2395" s="3">
        <v>15.3672316384181</v>
      </c>
      <c r="U2395" s="3">
        <v>8.4609736383548</v>
      </c>
      <c r="V2395" s="3">
        <v>14.8606811145511</v>
      </c>
      <c r="W2395" s="3">
        <v>18.296372748366</v>
      </c>
      <c r="X2395" s="3">
        <v>9.70873786407767</v>
      </c>
      <c r="Y2395" s="3"/>
      <c r="Z2395" s="3"/>
      <c r="AA2395" s="3">
        <v>0.160798719151316</v>
      </c>
      <c r="AB2395" s="3">
        <v>1.03128945642404</v>
      </c>
      <c r="AC2395" s="3">
        <v>-1.16794126610875</v>
      </c>
      <c r="AD2395" s="3">
        <v>4.92300249671377</v>
      </c>
      <c r="AE2395" s="5">
        <v>2</v>
      </c>
      <c r="AF2395" s="3">
        <v>0.46628601150198</v>
      </c>
      <c r="AG2395" s="3">
        <v>3.53802161444676</v>
      </c>
      <c r="AH2395" s="3">
        <v>4.4440875615994</v>
      </c>
      <c r="AI2395" s="3">
        <v>5.88903071088762</v>
      </c>
      <c r="AJ2395" s="3"/>
      <c r="AK2395" s="3"/>
      <c r="AL2395" s="3"/>
      <c r="AM2395" s="3">
        <v>1</v>
      </c>
      <c r="AN2395" s="5" t="s">
        <v>56</v>
      </c>
      <c r="AO2395" s="1"/>
      <c r="AP2395" s="1"/>
      <c r="AQ2395" s="1"/>
    </row>
    <row r="2396" spans="1:43">
      <c r="A2396" s="1" t="s">
        <v>6362</v>
      </c>
      <c r="B2396" s="1" t="s">
        <v>6363</v>
      </c>
      <c r="C2396" s="3">
        <v>3.32054794520548</v>
      </c>
      <c r="D2396" s="4">
        <v>43025</v>
      </c>
      <c r="E2396" s="3">
        <v>15.6383564577</v>
      </c>
      <c r="F2396" s="5" t="s">
        <v>1601</v>
      </c>
      <c r="G2396" s="5">
        <v>15</v>
      </c>
      <c r="H2396" s="5" t="s">
        <v>50</v>
      </c>
      <c r="I2396" s="3">
        <v>0.106311008021657</v>
      </c>
      <c r="J2396" s="3">
        <v>52.970075926753</v>
      </c>
      <c r="K2396" s="3">
        <v>-0.0868139288125693</v>
      </c>
      <c r="L2396" s="3">
        <v>89.2430278884462</v>
      </c>
      <c r="M2396" s="3">
        <v>-0.163855421686749</v>
      </c>
      <c r="N2396" s="3">
        <v>66.1620658949243</v>
      </c>
      <c r="O2396" s="3">
        <v>0.387672029463073</v>
      </c>
      <c r="P2396" s="3">
        <v>74.2804933759708</v>
      </c>
      <c r="Q2396" s="3">
        <v>0.855451574165349</v>
      </c>
      <c r="R2396" s="3">
        <v>73.877353935297</v>
      </c>
      <c r="S2396" s="3">
        <v>1.5070731031402</v>
      </c>
      <c r="T2396" s="3">
        <v>67.4576271186441</v>
      </c>
      <c r="U2396" s="3">
        <v>6.02709460928035</v>
      </c>
      <c r="V2396" s="3">
        <v>54.6439628482972</v>
      </c>
      <c r="W2396" s="3">
        <v>13.5399744521012</v>
      </c>
      <c r="X2396" s="3">
        <v>51.4563106796116</v>
      </c>
      <c r="Y2396" s="3"/>
      <c r="Z2396" s="3"/>
      <c r="AA2396" s="3">
        <v>0.00122877876145448</v>
      </c>
      <c r="AB2396" s="3">
        <v>0.373783888688358</v>
      </c>
      <c r="AC2396" s="3">
        <v>-2.39887111947318</v>
      </c>
      <c r="AD2396" s="3">
        <v>1.79902842690332</v>
      </c>
      <c r="AE2396" s="5">
        <v>3</v>
      </c>
      <c r="AF2396" s="3">
        <v>0.361694804530993</v>
      </c>
      <c r="AG2396" s="3">
        <v>2.34306936957609</v>
      </c>
      <c r="AH2396" s="3">
        <v>3.08864245972236</v>
      </c>
      <c r="AI2396" s="3">
        <v>4.47425949644538</v>
      </c>
      <c r="AJ2396" s="3"/>
      <c r="AK2396" s="3"/>
      <c r="AL2396" s="3"/>
      <c r="AM2396" s="3"/>
      <c r="AN2396" s="5" t="s">
        <v>51</v>
      </c>
      <c r="AO2396" s="1"/>
      <c r="AP2396" s="1"/>
      <c r="AQ2396" s="1"/>
    </row>
    <row r="2397" spans="1:43">
      <c r="A2397" s="1" t="s">
        <v>6364</v>
      </c>
      <c r="B2397" s="1" t="s">
        <v>6365</v>
      </c>
      <c r="C2397" s="3">
        <v>3.31780821917808</v>
      </c>
      <c r="D2397" s="4">
        <v>43026</v>
      </c>
      <c r="E2397" s="3">
        <v>20.1224212248</v>
      </c>
      <c r="F2397" s="5" t="s">
        <v>6032</v>
      </c>
      <c r="G2397" s="5">
        <v>707</v>
      </c>
      <c r="H2397" s="5" t="s">
        <v>50</v>
      </c>
      <c r="I2397" s="3">
        <v>0.239425379090168</v>
      </c>
      <c r="J2397" s="3">
        <v>30.0133988387673</v>
      </c>
      <c r="K2397" s="3">
        <v>0.00995321986661797</v>
      </c>
      <c r="L2397" s="3">
        <v>37.7158034528552</v>
      </c>
      <c r="M2397" s="3">
        <v>-0.0199004975124398</v>
      </c>
      <c r="N2397" s="3">
        <v>40.9617097061443</v>
      </c>
      <c r="O2397" s="3">
        <v>0.689654775070738</v>
      </c>
      <c r="P2397" s="3">
        <v>48.5609867519415</v>
      </c>
      <c r="Q2397" s="3">
        <v>1.18295067439423</v>
      </c>
      <c r="R2397" s="3">
        <v>42.8778367938194</v>
      </c>
      <c r="S2397" s="3">
        <v>3.06108871787408</v>
      </c>
      <c r="T2397" s="3">
        <v>11.1864406779661</v>
      </c>
      <c r="U2397" s="3">
        <v>6.51353274351261</v>
      </c>
      <c r="V2397" s="3">
        <v>42.4922600619195</v>
      </c>
      <c r="W2397" s="3">
        <v>11.3149902376958</v>
      </c>
      <c r="X2397" s="3">
        <v>76.4832793959008</v>
      </c>
      <c r="Y2397" s="3"/>
      <c r="Z2397" s="3"/>
      <c r="AA2397" s="3">
        <v>0.132697680752165</v>
      </c>
      <c r="AB2397" s="3">
        <v>0.265240563019253</v>
      </c>
      <c r="AC2397" s="3">
        <v>-1.34160889705582</v>
      </c>
      <c r="AD2397" s="3">
        <v>2.70643481751341</v>
      </c>
      <c r="AE2397" s="5">
        <v>3</v>
      </c>
      <c r="AF2397" s="3">
        <v>0.300974871849217</v>
      </c>
      <c r="AG2397" s="3">
        <v>3.85534705246324</v>
      </c>
      <c r="AH2397" s="3">
        <v>2.75134106334378</v>
      </c>
      <c r="AI2397" s="3">
        <v>3.7524413397936</v>
      </c>
      <c r="AJ2397" s="3"/>
      <c r="AK2397" s="3"/>
      <c r="AL2397" s="3"/>
      <c r="AM2397" s="3"/>
      <c r="AN2397" s="5" t="s">
        <v>51</v>
      </c>
      <c r="AO2397" s="1"/>
      <c r="AP2397" s="1"/>
      <c r="AQ2397" s="1"/>
    </row>
    <row r="2398" spans="1:43">
      <c r="A2398" s="1" t="s">
        <v>6366</v>
      </c>
      <c r="B2398" s="1" t="s">
        <v>6367</v>
      </c>
      <c r="C2398" s="3">
        <v>3.25753424657534</v>
      </c>
      <c r="D2398" s="4">
        <v>43048</v>
      </c>
      <c r="E2398" s="3">
        <v>1.0859277627</v>
      </c>
      <c r="F2398" s="5" t="s">
        <v>6219</v>
      </c>
      <c r="G2398" s="5">
        <v>1190</v>
      </c>
      <c r="H2398" s="5" t="s">
        <v>191</v>
      </c>
      <c r="I2398" s="3">
        <v>5.6496272630458</v>
      </c>
      <c r="J2398" s="3">
        <v>78.6618444846293</v>
      </c>
      <c r="K2398" s="3">
        <v>-0.516446048937023</v>
      </c>
      <c r="L2398" s="3">
        <v>94.6917808219178</v>
      </c>
      <c r="M2398" s="3">
        <v>-1.11637179167705</v>
      </c>
      <c r="N2398" s="3">
        <v>92.0720720720721</v>
      </c>
      <c r="O2398" s="3">
        <v>25.5521103587926</v>
      </c>
      <c r="P2398" s="3">
        <v>22.6666666666667</v>
      </c>
      <c r="Q2398" s="3">
        <v>50.1854515176747</v>
      </c>
      <c r="R2398" s="3">
        <v>6.07966457023061</v>
      </c>
      <c r="S2398" s="3">
        <v>95.8057830849699</v>
      </c>
      <c r="T2398" s="3">
        <v>17.6470588235294</v>
      </c>
      <c r="U2398" s="3">
        <v>158.683181225554</v>
      </c>
      <c r="V2398" s="3">
        <v>45.1612903225806</v>
      </c>
      <c r="W2398" s="3">
        <v>112.135143804127</v>
      </c>
      <c r="X2398" s="3">
        <v>53.0035335689046</v>
      </c>
      <c r="Y2398" s="3"/>
      <c r="Z2398" s="3"/>
      <c r="AA2398" s="3">
        <v>0.280460802342725</v>
      </c>
      <c r="AB2398" s="3">
        <v>0.231638051298434</v>
      </c>
      <c r="AC2398" s="3">
        <v>-28.7722491909385</v>
      </c>
      <c r="AD2398" s="3">
        <v>0.988165560511869</v>
      </c>
      <c r="AE2398" s="5">
        <v>3</v>
      </c>
      <c r="AF2398" s="3">
        <v>2.25498115755281</v>
      </c>
      <c r="AG2398" s="3">
        <v>100.160375601066</v>
      </c>
      <c r="AH2398" s="3">
        <v>64.1555762735837</v>
      </c>
      <c r="AI2398" s="3">
        <v>28.1320188667132</v>
      </c>
      <c r="AJ2398" s="3"/>
      <c r="AK2398" s="3"/>
      <c r="AL2398" s="3"/>
      <c r="AM2398" s="3"/>
      <c r="AN2398" s="5" t="s">
        <v>46</v>
      </c>
      <c r="AO2398" s="1"/>
      <c r="AP2398" s="1"/>
      <c r="AQ2398" s="1"/>
    </row>
    <row r="2399" spans="1:43">
      <c r="A2399" s="1" t="s">
        <v>6368</v>
      </c>
      <c r="B2399" s="1" t="s">
        <v>6369</v>
      </c>
      <c r="C2399" s="3">
        <v>3.00547945205479</v>
      </c>
      <c r="D2399" s="4">
        <v>43140</v>
      </c>
      <c r="E2399" s="3">
        <v>3.7334285762</v>
      </c>
      <c r="F2399" s="5" t="s">
        <v>6370</v>
      </c>
      <c r="G2399" s="5">
        <v>1098</v>
      </c>
      <c r="H2399" s="5" t="s">
        <v>55</v>
      </c>
      <c r="I2399" s="3">
        <v>9.11717495987158</v>
      </c>
      <c r="J2399" s="3">
        <v>59.5281306715064</v>
      </c>
      <c r="K2399" s="3">
        <v>3.811618105186</v>
      </c>
      <c r="L2399" s="3">
        <v>23.6158192090396</v>
      </c>
      <c r="M2399" s="3">
        <v>3.162559184169</v>
      </c>
      <c r="N2399" s="3">
        <v>68.1029323758229</v>
      </c>
      <c r="O2399" s="3">
        <v>19.9280220167949</v>
      </c>
      <c r="P2399" s="3">
        <v>45.2980132450331</v>
      </c>
      <c r="Q2399" s="3">
        <v>36.7366642529568</v>
      </c>
      <c r="R2399" s="3">
        <v>15.015243902439</v>
      </c>
      <c r="S2399" s="3">
        <v>72.5030450669915</v>
      </c>
      <c r="T2399" s="3">
        <v>38.8671875</v>
      </c>
      <c r="U2399" s="3">
        <v>96.0659898477157</v>
      </c>
      <c r="V2399" s="3">
        <v>77.5067750677507</v>
      </c>
      <c r="W2399" s="3">
        <v>69.9330066993301</v>
      </c>
      <c r="X2399" s="3">
        <v>78.4641068447412</v>
      </c>
      <c r="Y2399" s="3"/>
      <c r="Z2399" s="3"/>
      <c r="AA2399" s="3">
        <v>0.35682706517427</v>
      </c>
      <c r="AB2399" s="3">
        <v>0.215830988046353</v>
      </c>
      <c r="AC2399" s="3">
        <v>-18.8494373302289</v>
      </c>
      <c r="AD2399" s="3">
        <v>1.02359516478898</v>
      </c>
      <c r="AE2399" s="5">
        <v>3</v>
      </c>
      <c r="AF2399" s="3">
        <v>1.50094407539595</v>
      </c>
      <c r="AG2399" s="3">
        <v>58.6671811428781</v>
      </c>
      <c r="AH2399" s="3">
        <v>40.6159968912348</v>
      </c>
      <c r="AI2399" s="3"/>
      <c r="AJ2399" s="3"/>
      <c r="AK2399" s="3"/>
      <c r="AL2399" s="3"/>
      <c r="AM2399" s="3"/>
      <c r="AN2399" s="5" t="s">
        <v>46</v>
      </c>
      <c r="AO2399" s="1"/>
      <c r="AP2399" s="1"/>
      <c r="AQ2399" s="1"/>
    </row>
    <row r="2400" spans="1:43">
      <c r="A2400" s="1" t="s">
        <v>6371</v>
      </c>
      <c r="B2400" s="1" t="s">
        <v>6372</v>
      </c>
      <c r="C2400" s="3">
        <v>0.504109589041096</v>
      </c>
      <c r="D2400" s="4">
        <v>44053</v>
      </c>
      <c r="E2400" s="3">
        <v>0.1322051217</v>
      </c>
      <c r="F2400" s="5" t="s">
        <v>6373</v>
      </c>
      <c r="G2400" s="5">
        <v>185</v>
      </c>
      <c r="H2400" s="5" t="s">
        <v>226</v>
      </c>
      <c r="I2400" s="3">
        <v>-0.356541546994161</v>
      </c>
      <c r="J2400" s="3">
        <v>95.8748221906117</v>
      </c>
      <c r="K2400" s="3">
        <v>-0.376274878700864</v>
      </c>
      <c r="L2400" s="3">
        <v>96.031746031746</v>
      </c>
      <c r="M2400" s="3">
        <v>-0.827994085756527</v>
      </c>
      <c r="N2400" s="3">
        <v>93.7940761636107</v>
      </c>
      <c r="O2400" s="3">
        <v>0.761141712568847</v>
      </c>
      <c r="P2400" s="3">
        <v>92.1383647798742</v>
      </c>
      <c r="Q2400" s="3">
        <v>0.609999999999999</v>
      </c>
      <c r="R2400" s="3">
        <v>92.1532846715328</v>
      </c>
      <c r="S2400" s="3"/>
      <c r="T2400" s="3"/>
      <c r="U2400" s="3"/>
      <c r="V2400" s="3"/>
      <c r="W2400" s="3"/>
      <c r="X2400" s="3"/>
      <c r="Y2400" s="3"/>
      <c r="Z2400" s="3"/>
      <c r="AA2400" s="3">
        <v>-0.0180902534097924</v>
      </c>
      <c r="AB2400" s="3">
        <v>-0.023755642345661</v>
      </c>
      <c r="AC2400" s="3">
        <v>-2.63464903752673</v>
      </c>
      <c r="AD2400" s="3"/>
      <c r="AE2400" s="5">
        <v>2</v>
      </c>
      <c r="AF2400" s="3">
        <v>0.043463920651083</v>
      </c>
      <c r="AG2400" s="3"/>
      <c r="AH2400" s="3"/>
      <c r="AI2400" s="3"/>
      <c r="AJ2400" s="3"/>
      <c r="AK2400" s="3"/>
      <c r="AL2400" s="3"/>
      <c r="AM2400" s="3"/>
      <c r="AN2400" s="5" t="s">
        <v>46</v>
      </c>
      <c r="AO2400" s="1"/>
      <c r="AP2400" s="1"/>
      <c r="AQ2400" s="1"/>
    </row>
    <row r="2401" spans="1:43">
      <c r="A2401" s="1" t="s">
        <v>6374</v>
      </c>
      <c r="B2401" s="1" t="s">
        <v>6375</v>
      </c>
      <c r="C2401" s="3">
        <v>0.550684931506849</v>
      </c>
      <c r="D2401" s="4">
        <v>44036</v>
      </c>
      <c r="E2401" s="3">
        <v>0.8021971183</v>
      </c>
      <c r="F2401" s="5" t="s">
        <v>6376</v>
      </c>
      <c r="G2401" s="5">
        <v>202</v>
      </c>
      <c r="H2401" s="5" t="s">
        <v>55</v>
      </c>
      <c r="I2401" s="3">
        <v>13.4387755102041</v>
      </c>
      <c r="J2401" s="3">
        <v>27.5257108287961</v>
      </c>
      <c r="K2401" s="3">
        <v>0.871064331730318</v>
      </c>
      <c r="L2401" s="3">
        <v>79.7175141242938</v>
      </c>
      <c r="M2401" s="3">
        <v>8.28949931813754</v>
      </c>
      <c r="N2401" s="3">
        <v>22.4416517055655</v>
      </c>
      <c r="O2401" s="3">
        <v>12.966161975409</v>
      </c>
      <c r="P2401" s="3">
        <v>74.1059602649007</v>
      </c>
      <c r="Q2401" s="3">
        <v>11.2367420452271</v>
      </c>
      <c r="R2401" s="3">
        <v>83.155487804878</v>
      </c>
      <c r="S2401" s="3"/>
      <c r="T2401" s="3"/>
      <c r="U2401" s="3"/>
      <c r="V2401" s="3"/>
      <c r="W2401" s="3"/>
      <c r="X2401" s="3"/>
      <c r="Y2401" s="3"/>
      <c r="Z2401" s="3"/>
      <c r="AA2401" s="3">
        <v>0.0710305955336157</v>
      </c>
      <c r="AB2401" s="3">
        <v>0.12268560735236</v>
      </c>
      <c r="AC2401" s="3">
        <v>-9.48697865674565</v>
      </c>
      <c r="AD2401" s="3"/>
      <c r="AE2401" s="5">
        <v>2</v>
      </c>
      <c r="AF2401" s="3">
        <v>1.18483319668722</v>
      </c>
      <c r="AG2401" s="3"/>
      <c r="AH2401" s="3"/>
      <c r="AI2401" s="3"/>
      <c r="AJ2401" s="3"/>
      <c r="AK2401" s="3"/>
      <c r="AL2401" s="3"/>
      <c r="AM2401" s="3"/>
      <c r="AN2401" s="5" t="s">
        <v>46</v>
      </c>
      <c r="AO2401" s="1"/>
      <c r="AP2401" s="1"/>
      <c r="AQ2401" s="1"/>
    </row>
    <row r="2402" spans="1:43">
      <c r="A2402" s="1" t="s">
        <v>6377</v>
      </c>
      <c r="B2402" s="1" t="s">
        <v>6378</v>
      </c>
      <c r="C2402" s="3">
        <v>3.45479452054795</v>
      </c>
      <c r="D2402" s="4">
        <v>42976</v>
      </c>
      <c r="E2402" s="3">
        <v>6.7708929988</v>
      </c>
      <c r="F2402" s="5" t="s">
        <v>3945</v>
      </c>
      <c r="G2402" s="5">
        <v>835</v>
      </c>
      <c r="H2402" s="5" t="s">
        <v>93</v>
      </c>
      <c r="I2402" s="3">
        <v>4.16114497747151</v>
      </c>
      <c r="J2402" s="3">
        <v>57.6</v>
      </c>
      <c r="K2402" s="3">
        <v>0.950423837657343</v>
      </c>
      <c r="L2402" s="3">
        <v>70.2675916749257</v>
      </c>
      <c r="M2402" s="3">
        <v>3.12930525487109</v>
      </c>
      <c r="N2402" s="3">
        <v>41.4670658682635</v>
      </c>
      <c r="O2402" s="3">
        <v>5.68777732956837</v>
      </c>
      <c r="P2402" s="3">
        <v>68.2595573440644</v>
      </c>
      <c r="Q2402" s="3">
        <v>8.93970893970894</v>
      </c>
      <c r="R2402" s="3">
        <v>64.499484004128</v>
      </c>
      <c r="S2402" s="3">
        <v>25.1592356687898</v>
      </c>
      <c r="T2402" s="3">
        <v>68.0254102699841</v>
      </c>
      <c r="U2402" s="3">
        <v>51.6057479024014</v>
      </c>
      <c r="V2402" s="3">
        <v>65.171650055371</v>
      </c>
      <c r="W2402" s="3">
        <v>62.2960974602519</v>
      </c>
      <c r="X2402" s="3">
        <v>50.0624219725343</v>
      </c>
      <c r="Y2402" s="3"/>
      <c r="Z2402" s="3"/>
      <c r="AA2402" s="3">
        <v>0.29151382751587</v>
      </c>
      <c r="AB2402" s="3">
        <v>0.34940815961154</v>
      </c>
      <c r="AC2402" s="3">
        <v>-10.941165431172</v>
      </c>
      <c r="AD2402" s="3">
        <v>1.59790666289684</v>
      </c>
      <c r="AE2402" s="5">
        <v>2</v>
      </c>
      <c r="AF2402" s="3">
        <v>1.22399301366282</v>
      </c>
      <c r="AG2402" s="3">
        <v>22.0095739590334</v>
      </c>
      <c r="AH2402" s="3">
        <v>24.494629188785</v>
      </c>
      <c r="AI2402" s="3">
        <v>15.8475271308003</v>
      </c>
      <c r="AJ2402" s="3"/>
      <c r="AK2402" s="3"/>
      <c r="AL2402" s="3"/>
      <c r="AM2402" s="3">
        <v>100</v>
      </c>
      <c r="AN2402" s="5" t="s">
        <v>56</v>
      </c>
      <c r="AO2402" s="1"/>
      <c r="AP2402" s="1"/>
      <c r="AQ2402" s="1"/>
    </row>
    <row r="2403" spans="1:43">
      <c r="A2403" s="1" t="s">
        <v>6379</v>
      </c>
      <c r="B2403" s="1" t="s">
        <v>6380</v>
      </c>
      <c r="C2403" s="3">
        <v>2.89315068493151</v>
      </c>
      <c r="D2403" s="4">
        <v>43181</v>
      </c>
      <c r="E2403" s="3">
        <v>10.5138944024</v>
      </c>
      <c r="F2403" s="5" t="s">
        <v>6381</v>
      </c>
      <c r="G2403" s="5">
        <v>1057</v>
      </c>
      <c r="H2403" s="5" t="s">
        <v>93</v>
      </c>
      <c r="I2403" s="3">
        <v>10.9256622045002</v>
      </c>
      <c r="J2403" s="3">
        <v>25.7</v>
      </c>
      <c r="K2403" s="3">
        <v>2.75447205952194</v>
      </c>
      <c r="L2403" s="3">
        <v>31.9623389494549</v>
      </c>
      <c r="M2403" s="3">
        <v>5.39618965143971</v>
      </c>
      <c r="N2403" s="3">
        <v>27.2954091816367</v>
      </c>
      <c r="O2403" s="3">
        <v>19.0281173594132</v>
      </c>
      <c r="P2403" s="3">
        <v>26.307847082495</v>
      </c>
      <c r="Q2403" s="3">
        <v>19.9382371702152</v>
      </c>
      <c r="R2403" s="3">
        <v>37.203302373581</v>
      </c>
      <c r="S2403" s="3">
        <v>65.9744220836316</v>
      </c>
      <c r="T2403" s="3">
        <v>26.5219692959238</v>
      </c>
      <c r="U2403" s="3">
        <v>150.520810411343</v>
      </c>
      <c r="V2403" s="3">
        <v>19.9335548172757</v>
      </c>
      <c r="W2403" s="3"/>
      <c r="X2403" s="3"/>
      <c r="Y2403" s="3"/>
      <c r="Z2403" s="3"/>
      <c r="AA2403" s="3">
        <v>0.272182115813273</v>
      </c>
      <c r="AB2403" s="3">
        <v>0.273751970268422</v>
      </c>
      <c r="AC2403" s="3">
        <v>-24.9396310248237</v>
      </c>
      <c r="AD2403" s="3"/>
      <c r="AE2403" s="5">
        <v>3</v>
      </c>
      <c r="AF2403" s="3">
        <v>2.23996125868403</v>
      </c>
      <c r="AG2403" s="3">
        <v>64.8789615077375</v>
      </c>
      <c r="AH2403" s="3">
        <v>62.2642848406344</v>
      </c>
      <c r="AI2403" s="3"/>
      <c r="AJ2403" s="3"/>
      <c r="AK2403" s="3"/>
      <c r="AL2403" s="3"/>
      <c r="AM2403" s="3"/>
      <c r="AN2403" s="5" t="s">
        <v>46</v>
      </c>
      <c r="AO2403" s="1"/>
      <c r="AP2403" s="1"/>
      <c r="AQ2403" s="1"/>
    </row>
    <row r="2404" spans="1:43">
      <c r="A2404" s="1" t="s">
        <v>6382</v>
      </c>
      <c r="B2404" s="1" t="s">
        <v>6383</v>
      </c>
      <c r="C2404" s="3">
        <v>3.16164383561644</v>
      </c>
      <c r="D2404" s="4">
        <v>43083</v>
      </c>
      <c r="E2404" s="3">
        <v>1.4505929062</v>
      </c>
      <c r="F2404" s="5" t="s">
        <v>6384</v>
      </c>
      <c r="G2404" s="5">
        <v>1155</v>
      </c>
      <c r="H2404" s="5" t="s">
        <v>55</v>
      </c>
      <c r="I2404" s="3">
        <v>7.27694263705033</v>
      </c>
      <c r="J2404" s="3">
        <v>69.9334543254688</v>
      </c>
      <c r="K2404" s="3">
        <v>2.5963808025177</v>
      </c>
      <c r="L2404" s="3">
        <v>49.8870056497175</v>
      </c>
      <c r="M2404" s="3">
        <v>2.30368732615363</v>
      </c>
      <c r="N2404" s="3">
        <v>74.5062836624776</v>
      </c>
      <c r="O2404" s="3">
        <v>14.3039285998884</v>
      </c>
      <c r="P2404" s="3">
        <v>68.8741721854305</v>
      </c>
      <c r="Q2404" s="3">
        <v>9.74751338944147</v>
      </c>
      <c r="R2404" s="3">
        <v>85.8231707317073</v>
      </c>
      <c r="S2404" s="3">
        <v>27.34375</v>
      </c>
      <c r="T2404" s="3">
        <v>93.65234375</v>
      </c>
      <c r="U2404" s="3">
        <v>66.7519181585678</v>
      </c>
      <c r="V2404" s="3">
        <v>92.0054200542005</v>
      </c>
      <c r="W2404" s="3">
        <v>42.7831972924547</v>
      </c>
      <c r="X2404" s="3">
        <v>92.9883138564274</v>
      </c>
      <c r="Y2404" s="3"/>
      <c r="Z2404" s="3"/>
      <c r="AA2404" s="3">
        <v>0.146801556036478</v>
      </c>
      <c r="AB2404" s="3">
        <v>0.134512114997892</v>
      </c>
      <c r="AC2404" s="3">
        <v>-18.0109631949883</v>
      </c>
      <c r="AD2404" s="3">
        <v>0.698518024486307</v>
      </c>
      <c r="AE2404" s="5">
        <v>4</v>
      </c>
      <c r="AF2404" s="3">
        <v>0.999656501180099</v>
      </c>
      <c r="AG2404" s="3">
        <v>20.6102555130582</v>
      </c>
      <c r="AH2404" s="3">
        <v>29.2954409525271</v>
      </c>
      <c r="AI2404" s="3">
        <v>13.1147163921909</v>
      </c>
      <c r="AJ2404" s="3"/>
      <c r="AK2404" s="3"/>
      <c r="AL2404" s="3"/>
      <c r="AM2404" s="3">
        <v>10</v>
      </c>
      <c r="AN2404" s="5" t="s">
        <v>56</v>
      </c>
      <c r="AO2404" s="1"/>
      <c r="AP2404" s="1"/>
      <c r="AQ2404" s="1"/>
    </row>
    <row r="2405" spans="1:43">
      <c r="A2405" s="1" t="s">
        <v>6385</v>
      </c>
      <c r="B2405" s="1" t="s">
        <v>6386</v>
      </c>
      <c r="C2405" s="3">
        <v>3.40821917808219</v>
      </c>
      <c r="D2405" s="4">
        <v>42993</v>
      </c>
      <c r="E2405" s="3">
        <v>2.8126041423</v>
      </c>
      <c r="F2405" s="5" t="s">
        <v>6387</v>
      </c>
      <c r="G2405" s="5">
        <v>59</v>
      </c>
      <c r="H2405" s="5" t="s">
        <v>50</v>
      </c>
      <c r="I2405" s="3">
        <v>-0.0559075661572676</v>
      </c>
      <c r="J2405" s="3">
        <v>74.7655203215721</v>
      </c>
      <c r="K2405" s="3">
        <v>0.0186497575531644</v>
      </c>
      <c r="L2405" s="3">
        <v>36.0336432049579</v>
      </c>
      <c r="M2405" s="3">
        <v>-0.278914094458887</v>
      </c>
      <c r="N2405" s="3">
        <v>83.3481745325022</v>
      </c>
      <c r="O2405" s="3">
        <v>0.0498123459376808</v>
      </c>
      <c r="P2405" s="3">
        <v>86.6148926450434</v>
      </c>
      <c r="Q2405" s="3">
        <v>0.56367887057013</v>
      </c>
      <c r="R2405" s="3">
        <v>84.5968131337518</v>
      </c>
      <c r="S2405" s="3">
        <v>4.7979390335415</v>
      </c>
      <c r="T2405" s="3">
        <v>2.25988700564972</v>
      </c>
      <c r="U2405" s="3">
        <v>10.5055871099615</v>
      </c>
      <c r="V2405" s="3">
        <v>4.41176470588235</v>
      </c>
      <c r="W2405" s="3">
        <v>15.571558934186</v>
      </c>
      <c r="X2405" s="3">
        <v>24.8112189859763</v>
      </c>
      <c r="Y2405" s="3"/>
      <c r="Z2405" s="3"/>
      <c r="AA2405" s="3">
        <v>0.163072583350387</v>
      </c>
      <c r="AB2405" s="3">
        <v>0.429102615753284</v>
      </c>
      <c r="AC2405" s="3">
        <v>-2.23747775235189</v>
      </c>
      <c r="AD2405" s="3">
        <v>2.20471884686434</v>
      </c>
      <c r="AE2405" s="5">
        <v>2</v>
      </c>
      <c r="AF2405" s="3">
        <v>0.409755947229758</v>
      </c>
      <c r="AG2405" s="3">
        <v>6.06944514603824</v>
      </c>
      <c r="AH2405" s="3">
        <v>5.0086160220985</v>
      </c>
      <c r="AI2405" s="3">
        <v>5.12412336729868</v>
      </c>
      <c r="AJ2405" s="3"/>
      <c r="AK2405" s="3"/>
      <c r="AL2405" s="3"/>
      <c r="AM2405" s="3"/>
      <c r="AN2405" s="5" t="s">
        <v>51</v>
      </c>
      <c r="AO2405" s="1"/>
      <c r="AP2405" s="1"/>
      <c r="AQ2405" s="1"/>
    </row>
    <row r="2406" spans="1:43">
      <c r="A2406" s="1" t="s">
        <v>6388</v>
      </c>
      <c r="B2406" s="1" t="s">
        <v>6389</v>
      </c>
      <c r="C2406" s="3">
        <v>3.01369863013699</v>
      </c>
      <c r="D2406" s="4">
        <v>43137</v>
      </c>
      <c r="E2406" s="3">
        <v>1.89365429</v>
      </c>
      <c r="F2406" s="5" t="s">
        <v>6390</v>
      </c>
      <c r="G2406" s="5">
        <v>244</v>
      </c>
      <c r="H2406" s="5" t="s">
        <v>93</v>
      </c>
      <c r="I2406" s="3">
        <v>10.6261412499264</v>
      </c>
      <c r="J2406" s="3">
        <v>26.95</v>
      </c>
      <c r="K2406" s="3">
        <v>4.94523915958874</v>
      </c>
      <c r="L2406" s="3">
        <v>4.16253716551041</v>
      </c>
      <c r="M2406" s="3">
        <v>4.26358740909344</v>
      </c>
      <c r="N2406" s="3">
        <v>34.0319361277445</v>
      </c>
      <c r="O2406" s="3">
        <v>16.7319286469016</v>
      </c>
      <c r="P2406" s="3">
        <v>33.2494969818913</v>
      </c>
      <c r="Q2406" s="3">
        <v>32.8875681030213</v>
      </c>
      <c r="R2406" s="3">
        <v>12.8482972136223</v>
      </c>
      <c r="S2406" s="3">
        <v>89.1720386784851</v>
      </c>
      <c r="T2406" s="3">
        <v>9.15828480677607</v>
      </c>
      <c r="U2406" s="3">
        <v>97.9865064305292</v>
      </c>
      <c r="V2406" s="3">
        <v>41.4728682170543</v>
      </c>
      <c r="W2406" s="3">
        <v>87.734906037585</v>
      </c>
      <c r="X2406" s="3">
        <v>37.1410736579276</v>
      </c>
      <c r="Y2406" s="3"/>
      <c r="Z2406" s="3"/>
      <c r="AA2406" s="3">
        <v>0.478112034198008</v>
      </c>
      <c r="AB2406" s="3">
        <v>0.379873976588493</v>
      </c>
      <c r="AC2406" s="3">
        <v>-12.2705506783719</v>
      </c>
      <c r="AD2406" s="3">
        <v>1.90006687170422</v>
      </c>
      <c r="AE2406" s="5">
        <v>3</v>
      </c>
      <c r="AF2406" s="3">
        <v>1.67086671954847</v>
      </c>
      <c r="AG2406" s="3">
        <v>75.4544795766882</v>
      </c>
      <c r="AH2406" s="3">
        <v>39.0235859584912</v>
      </c>
      <c r="AI2406" s="3"/>
      <c r="AJ2406" s="3"/>
      <c r="AK2406" s="3"/>
      <c r="AL2406" s="3"/>
      <c r="AM2406" s="3"/>
      <c r="AN2406" s="5" t="s">
        <v>46</v>
      </c>
      <c r="AO2406" s="1"/>
      <c r="AP2406" s="1"/>
      <c r="AQ2406" s="1"/>
    </row>
    <row r="2407" spans="1:43">
      <c r="A2407" s="1" t="s">
        <v>6391</v>
      </c>
      <c r="B2407" s="1" t="s">
        <v>6392</v>
      </c>
      <c r="C2407" s="3">
        <v>3.46849315068493</v>
      </c>
      <c r="D2407" s="4">
        <v>42971</v>
      </c>
      <c r="E2407" s="3">
        <v>2.7421626821</v>
      </c>
      <c r="F2407" s="5" t="s">
        <v>6393</v>
      </c>
      <c r="G2407" s="5">
        <v>1256</v>
      </c>
      <c r="H2407" s="5" t="s">
        <v>93</v>
      </c>
      <c r="I2407" s="3">
        <v>8.80494505494506</v>
      </c>
      <c r="J2407" s="3">
        <v>35.4</v>
      </c>
      <c r="K2407" s="3">
        <v>3.21866041178004</v>
      </c>
      <c r="L2407" s="3">
        <v>24.5787908820614</v>
      </c>
      <c r="M2407" s="3">
        <v>3.4005613210626</v>
      </c>
      <c r="N2407" s="3">
        <v>39.7704590818363</v>
      </c>
      <c r="O2407" s="3">
        <v>15.8718548858982</v>
      </c>
      <c r="P2407" s="3">
        <v>35.7645875251509</v>
      </c>
      <c r="Q2407" s="3">
        <v>22.3792970258787</v>
      </c>
      <c r="R2407" s="3">
        <v>31.8369453044376</v>
      </c>
      <c r="S2407" s="3">
        <v>59.4404186795491</v>
      </c>
      <c r="T2407" s="3">
        <v>32.2922181048174</v>
      </c>
      <c r="U2407" s="3">
        <v>65.9717129387114</v>
      </c>
      <c r="V2407" s="3">
        <v>56.5891472868217</v>
      </c>
      <c r="W2407" s="3">
        <v>54.8582600195504</v>
      </c>
      <c r="X2407" s="3">
        <v>55.1186017478152</v>
      </c>
      <c r="Y2407" s="3"/>
      <c r="Z2407" s="3"/>
      <c r="AA2407" s="3">
        <v>0.322329402006988</v>
      </c>
      <c r="AB2407" s="3">
        <v>0.210337728912756</v>
      </c>
      <c r="AC2407" s="3">
        <v>-17.8121001645038</v>
      </c>
      <c r="AD2407" s="3">
        <v>0.87936966757529</v>
      </c>
      <c r="AE2407" s="5">
        <v>3</v>
      </c>
      <c r="AF2407" s="3">
        <v>1.07123641804484</v>
      </c>
      <c r="AG2407" s="3">
        <v>46.5975644919875</v>
      </c>
      <c r="AH2407" s="3">
        <v>27.8165203259704</v>
      </c>
      <c r="AI2407" s="3">
        <v>14.4355725639963</v>
      </c>
      <c r="AJ2407" s="3"/>
      <c r="AK2407" s="3"/>
      <c r="AL2407" s="3"/>
      <c r="AM2407" s="3"/>
      <c r="AN2407" s="5" t="s">
        <v>46</v>
      </c>
      <c r="AO2407" s="1"/>
      <c r="AP2407" s="1"/>
      <c r="AQ2407" s="1"/>
    </row>
    <row r="2408" spans="1:43">
      <c r="A2408" s="1" t="s">
        <v>6394</v>
      </c>
      <c r="B2408" s="1" t="s">
        <v>6395</v>
      </c>
      <c r="C2408" s="3">
        <v>3.45205479452055</v>
      </c>
      <c r="D2408" s="4">
        <v>42977</v>
      </c>
      <c r="E2408" s="3">
        <v>2.1335869863</v>
      </c>
      <c r="F2408" s="5" t="s">
        <v>4337</v>
      </c>
      <c r="G2408" s="5">
        <v>1095</v>
      </c>
      <c r="H2408" s="5" t="s">
        <v>116</v>
      </c>
      <c r="I2408" s="3">
        <v>5.30059503453937</v>
      </c>
      <c r="J2408" s="3">
        <v>73.8317757009346</v>
      </c>
      <c r="K2408" s="3">
        <v>0.443632567849696</v>
      </c>
      <c r="L2408" s="3">
        <v>89.4495412844037</v>
      </c>
      <c r="M2408" s="3">
        <v>1.85908038372478</v>
      </c>
      <c r="N2408" s="3">
        <v>74.7663551401869</v>
      </c>
      <c r="O2408" s="3">
        <v>6.49512346959951</v>
      </c>
      <c r="P2408" s="3">
        <v>75</v>
      </c>
      <c r="Q2408" s="3">
        <v>7.64175347829128</v>
      </c>
      <c r="R2408" s="3">
        <v>62.962962962963</v>
      </c>
      <c r="S2408" s="3">
        <v>38.5279827244916</v>
      </c>
      <c r="T2408" s="3">
        <v>73.6196319018405</v>
      </c>
      <c r="U2408" s="3">
        <v>98.4532095901005</v>
      </c>
      <c r="V2408" s="3">
        <v>48.7394957983193</v>
      </c>
      <c r="W2408" s="3">
        <v>67.7489649161037</v>
      </c>
      <c r="X2408" s="3">
        <v>57.1428571428571</v>
      </c>
      <c r="Y2408" s="3"/>
      <c r="Z2408" s="3"/>
      <c r="AA2408" s="3">
        <v>0.198994300482817</v>
      </c>
      <c r="AB2408" s="3">
        <v>0.169541681535943</v>
      </c>
      <c r="AC2408" s="3">
        <v>-28.7755701282177</v>
      </c>
      <c r="AD2408" s="3">
        <v>0.652701243544763</v>
      </c>
      <c r="AE2408" s="5">
        <v>4</v>
      </c>
      <c r="AF2408" s="3">
        <v>1.35609091288554</v>
      </c>
      <c r="AG2408" s="3">
        <v>47.1044084209124</v>
      </c>
      <c r="AH2408" s="3">
        <v>43.3311852829782</v>
      </c>
      <c r="AI2408" s="3">
        <v>17.544960494275</v>
      </c>
      <c r="AJ2408" s="3"/>
      <c r="AK2408" s="3"/>
      <c r="AL2408" s="3"/>
      <c r="AM2408" s="3"/>
      <c r="AN2408" s="5" t="s">
        <v>46</v>
      </c>
      <c r="AO2408" s="1"/>
      <c r="AP2408" s="1"/>
      <c r="AQ2408" s="1"/>
    </row>
    <row r="2409" spans="1:43">
      <c r="A2409" s="1" t="s">
        <v>6396</v>
      </c>
      <c r="B2409" s="1" t="s">
        <v>6397</v>
      </c>
      <c r="C2409" s="3">
        <v>3.43287671232877</v>
      </c>
      <c r="D2409" s="4">
        <v>42984</v>
      </c>
      <c r="E2409" s="3">
        <v>6.1719092969</v>
      </c>
      <c r="F2409" s="5" t="s">
        <v>6182</v>
      </c>
      <c r="G2409" s="5">
        <v>533</v>
      </c>
      <c r="H2409" s="5" t="s">
        <v>226</v>
      </c>
      <c r="I2409" s="3">
        <v>5.54026651216686</v>
      </c>
      <c r="J2409" s="3">
        <v>4.83641536273115</v>
      </c>
      <c r="K2409" s="3">
        <v>1.98040587823653</v>
      </c>
      <c r="L2409" s="3">
        <v>3.96825396825397</v>
      </c>
      <c r="M2409" s="3">
        <v>2.95302013422819</v>
      </c>
      <c r="N2409" s="3">
        <v>6.91114245416079</v>
      </c>
      <c r="O2409" s="3">
        <v>7.56569235311485</v>
      </c>
      <c r="P2409" s="3">
        <v>13.5220125786164</v>
      </c>
      <c r="Q2409" s="3">
        <v>9.51378973472609</v>
      </c>
      <c r="R2409" s="3">
        <v>22.4452554744526</v>
      </c>
      <c r="S2409" s="3">
        <v>21.078431372549</v>
      </c>
      <c r="T2409" s="3">
        <v>23.1382978723404</v>
      </c>
      <c r="U2409" s="3">
        <v>37.636947487722</v>
      </c>
      <c r="V2409" s="3">
        <v>22.2222222222222</v>
      </c>
      <c r="W2409" s="3">
        <v>37.3386108755066</v>
      </c>
      <c r="X2409" s="3">
        <v>26.3598326359833</v>
      </c>
      <c r="Y2409" s="3"/>
      <c r="Z2409" s="3"/>
      <c r="AA2409" s="3">
        <v>0.31366549176387</v>
      </c>
      <c r="AB2409" s="3">
        <v>0.346970436689601</v>
      </c>
      <c r="AC2409" s="3">
        <v>-7.13251267197683</v>
      </c>
      <c r="AD2409" s="3">
        <v>1.56102782760944</v>
      </c>
      <c r="AE2409" s="5">
        <v>2</v>
      </c>
      <c r="AF2409" s="3">
        <v>0.751073813995699</v>
      </c>
      <c r="AG2409" s="3">
        <v>17.7157969401674</v>
      </c>
      <c r="AH2409" s="3">
        <v>16.4031555729166</v>
      </c>
      <c r="AI2409" s="3">
        <v>10.7743364802109</v>
      </c>
      <c r="AJ2409" s="3"/>
      <c r="AK2409" s="3"/>
      <c r="AL2409" s="3"/>
      <c r="AM2409" s="3"/>
      <c r="AN2409" s="5" t="s">
        <v>46</v>
      </c>
      <c r="AO2409" s="1"/>
      <c r="AP2409" s="1"/>
      <c r="AQ2409" s="1"/>
    </row>
    <row r="2410" spans="1:43">
      <c r="A2410" s="1" t="s">
        <v>6398</v>
      </c>
      <c r="B2410" s="1" t="s">
        <v>6399</v>
      </c>
      <c r="C2410" s="3">
        <v>3.39178082191781</v>
      </c>
      <c r="D2410" s="4">
        <v>42999</v>
      </c>
      <c r="E2410" s="3">
        <v>2.9046166236</v>
      </c>
      <c r="F2410" s="5" t="s">
        <v>3759</v>
      </c>
      <c r="G2410" s="5">
        <v>302</v>
      </c>
      <c r="H2410" s="5" t="s">
        <v>55</v>
      </c>
      <c r="I2410" s="3">
        <v>12.4248381128585</v>
      </c>
      <c r="J2410" s="3">
        <v>34.9062310949788</v>
      </c>
      <c r="K2410" s="3">
        <v>4.02846137384977</v>
      </c>
      <c r="L2410" s="3">
        <v>19.7175141242938</v>
      </c>
      <c r="M2410" s="3">
        <v>5.82312925170068</v>
      </c>
      <c r="N2410" s="3">
        <v>43.7462597247157</v>
      </c>
      <c r="O2410" s="3">
        <v>18.5815343334553</v>
      </c>
      <c r="P2410" s="3">
        <v>52.5165562913907</v>
      </c>
      <c r="Q2410" s="3">
        <v>23.1709634509406</v>
      </c>
      <c r="R2410" s="3">
        <v>51.2957317073171</v>
      </c>
      <c r="S2410" s="3">
        <v>64.592855933638</v>
      </c>
      <c r="T2410" s="3">
        <v>51.46484375</v>
      </c>
      <c r="U2410" s="3">
        <v>118.778127812781</v>
      </c>
      <c r="V2410" s="3">
        <v>64.9051490514905</v>
      </c>
      <c r="W2410" s="3">
        <v>101.252328710412</v>
      </c>
      <c r="X2410" s="3">
        <v>55.4257095158598</v>
      </c>
      <c r="Y2410" s="3"/>
      <c r="Z2410" s="3"/>
      <c r="AA2410" s="3">
        <v>0.303874604030401</v>
      </c>
      <c r="AB2410" s="3">
        <v>0.250873773161832</v>
      </c>
      <c r="AC2410" s="3">
        <v>-23.099553952738</v>
      </c>
      <c r="AD2410" s="3">
        <v>1.13425912324511</v>
      </c>
      <c r="AE2410" s="5">
        <v>3</v>
      </c>
      <c r="AF2410" s="3">
        <v>1.78297247936073</v>
      </c>
      <c r="AG2410" s="3">
        <v>51.5352327461164</v>
      </c>
      <c r="AH2410" s="3">
        <v>51.2256547104458</v>
      </c>
      <c r="AI2410" s="3">
        <v>25.0983325655738</v>
      </c>
      <c r="AJ2410" s="3"/>
      <c r="AK2410" s="3"/>
      <c r="AL2410" s="3"/>
      <c r="AM2410" s="3"/>
      <c r="AN2410" s="5" t="s">
        <v>46</v>
      </c>
      <c r="AO2410" s="1"/>
      <c r="AP2410" s="1"/>
      <c r="AQ2410" s="1"/>
    </row>
    <row r="2411" spans="1:43">
      <c r="A2411" s="1" t="s">
        <v>6400</v>
      </c>
      <c r="B2411" s="1" t="s">
        <v>6401</v>
      </c>
      <c r="C2411" s="3">
        <v>3.39452054794521</v>
      </c>
      <c r="D2411" s="4">
        <v>42998</v>
      </c>
      <c r="E2411" s="3">
        <v>38.2852875375</v>
      </c>
      <c r="F2411" s="5" t="s">
        <v>6402</v>
      </c>
      <c r="G2411" s="5">
        <v>1240</v>
      </c>
      <c r="H2411" s="5" t="s">
        <v>45</v>
      </c>
      <c r="I2411" s="3">
        <v>0.210904546164656</v>
      </c>
      <c r="J2411" s="3">
        <v>66.8789808917197</v>
      </c>
      <c r="K2411" s="3">
        <v>0.132688104901657</v>
      </c>
      <c r="L2411" s="3">
        <v>71.583850931677</v>
      </c>
      <c r="M2411" s="3">
        <v>-0.241057542768282</v>
      </c>
      <c r="N2411" s="3">
        <v>58.5714285714286</v>
      </c>
      <c r="O2411" s="3">
        <v>-1.1709421462137</v>
      </c>
      <c r="P2411" s="3">
        <v>88.4105960264901</v>
      </c>
      <c r="Q2411" s="3">
        <v>-1.62564220535236</v>
      </c>
      <c r="R2411" s="3">
        <v>88.8698630136986</v>
      </c>
      <c r="S2411" s="3">
        <v>10.471023852579</v>
      </c>
      <c r="T2411" s="3">
        <v>34.6516007532957</v>
      </c>
      <c r="U2411" s="3">
        <v>24.7714452441159</v>
      </c>
      <c r="V2411" s="3">
        <v>28.0254777070064</v>
      </c>
      <c r="W2411" s="3">
        <v>27.5121757280588</v>
      </c>
      <c r="X2411" s="3">
        <v>29.1469194312796</v>
      </c>
      <c r="Y2411" s="3"/>
      <c r="Z2411" s="3"/>
      <c r="AA2411" s="3">
        <v>0.118645613795773</v>
      </c>
      <c r="AB2411" s="3">
        <v>0.199555733326949</v>
      </c>
      <c r="AC2411" s="3">
        <v>-5.91801646909781</v>
      </c>
      <c r="AD2411" s="3">
        <v>1.42321005964066</v>
      </c>
      <c r="AE2411" s="5">
        <v>3</v>
      </c>
      <c r="AF2411" s="3">
        <v>0.673665721678443</v>
      </c>
      <c r="AG2411" s="3">
        <v>9.09928357850853</v>
      </c>
      <c r="AH2411" s="3">
        <v>11.7747265723684</v>
      </c>
      <c r="AI2411" s="3">
        <v>8.03898763140947</v>
      </c>
      <c r="AJ2411" s="3"/>
      <c r="AK2411" s="3"/>
      <c r="AL2411" s="3"/>
      <c r="AM2411" s="3">
        <v>500</v>
      </c>
      <c r="AN2411" s="5" t="s">
        <v>56</v>
      </c>
      <c r="AO2411" s="1"/>
      <c r="AP2411" s="1"/>
      <c r="AQ2411" s="1"/>
    </row>
    <row r="2412" spans="1:43">
      <c r="A2412" s="1" t="s">
        <v>6403</v>
      </c>
      <c r="B2412" s="1" t="s">
        <v>6404</v>
      </c>
      <c r="C2412" s="3">
        <v>2.04657534246575</v>
      </c>
      <c r="D2412" s="4">
        <v>43490</v>
      </c>
      <c r="E2412" s="3">
        <v>10.8661426746</v>
      </c>
      <c r="F2412" s="5" t="s">
        <v>6405</v>
      </c>
      <c r="G2412" s="5">
        <v>748</v>
      </c>
      <c r="H2412" s="5" t="s">
        <v>50</v>
      </c>
      <c r="I2412" s="3">
        <v>0.241779497098645</v>
      </c>
      <c r="J2412" s="3">
        <v>29.6114336757481</v>
      </c>
      <c r="K2412" s="3">
        <v>0</v>
      </c>
      <c r="L2412" s="3">
        <v>43.3820274457725</v>
      </c>
      <c r="M2412" s="3">
        <v>-0.0289351851851834</v>
      </c>
      <c r="N2412" s="3">
        <v>41.6740872662511</v>
      </c>
      <c r="O2412" s="3">
        <v>0.8253807578368</v>
      </c>
      <c r="P2412" s="3">
        <v>26.0849703060758</v>
      </c>
      <c r="Q2412" s="3">
        <v>1.23727603124281</v>
      </c>
      <c r="R2412" s="3">
        <v>34.8140994688556</v>
      </c>
      <c r="S2412" s="3">
        <v>2.18598743390805</v>
      </c>
      <c r="T2412" s="3">
        <v>35.3672316384181</v>
      </c>
      <c r="U2412" s="3">
        <v>6.63951507497002</v>
      </c>
      <c r="V2412" s="3">
        <v>38.1578947368421</v>
      </c>
      <c r="W2412" s="3"/>
      <c r="X2412" s="3"/>
      <c r="Y2412" s="3"/>
      <c r="Z2412" s="3"/>
      <c r="AA2412" s="3">
        <v>0.0617476672729991</v>
      </c>
      <c r="AB2412" s="3">
        <v>0.265322375332636</v>
      </c>
      <c r="AC2412" s="3">
        <v>-1.88107004487265</v>
      </c>
      <c r="AD2412" s="3"/>
      <c r="AE2412" s="5">
        <v>4</v>
      </c>
      <c r="AF2412" s="3">
        <v>0.268002704342053</v>
      </c>
      <c r="AG2412" s="3">
        <v>2.67839321445791</v>
      </c>
      <c r="AH2412" s="3"/>
      <c r="AI2412" s="3"/>
      <c r="AJ2412" s="3"/>
      <c r="AK2412" s="3"/>
      <c r="AL2412" s="3"/>
      <c r="AM2412" s="3"/>
      <c r="AN2412" s="5" t="s">
        <v>46</v>
      </c>
      <c r="AO2412" s="1"/>
      <c r="AP2412" s="1"/>
      <c r="AQ2412" s="1"/>
    </row>
    <row r="2413" spans="1:43">
      <c r="A2413" s="1" t="s">
        <v>6406</v>
      </c>
      <c r="B2413" s="1" t="s">
        <v>6407</v>
      </c>
      <c r="C2413" s="3">
        <v>2.87397260273973</v>
      </c>
      <c r="D2413" s="4">
        <v>43188</v>
      </c>
      <c r="E2413" s="3">
        <v>6.150854753</v>
      </c>
      <c r="F2413" s="5" t="s">
        <v>6408</v>
      </c>
      <c r="G2413" s="5">
        <v>617</v>
      </c>
      <c r="H2413" s="5" t="s">
        <v>50</v>
      </c>
      <c r="I2413" s="3">
        <v>-0.0867553499132404</v>
      </c>
      <c r="J2413" s="3">
        <v>78.472532380527</v>
      </c>
      <c r="K2413" s="3">
        <v>0</v>
      </c>
      <c r="L2413" s="3">
        <v>43.3820274457725</v>
      </c>
      <c r="M2413" s="3">
        <v>-0.202195262853832</v>
      </c>
      <c r="N2413" s="3">
        <v>73.5084594835263</v>
      </c>
      <c r="O2413" s="3">
        <v>0.817041143857603</v>
      </c>
      <c r="P2413" s="3">
        <v>27.5011420740064</v>
      </c>
      <c r="Q2413" s="3">
        <v>1.07264748902974</v>
      </c>
      <c r="R2413" s="3">
        <v>56.1081603090295</v>
      </c>
      <c r="S2413" s="3">
        <v>1.60768552102735</v>
      </c>
      <c r="T2413" s="3">
        <v>63.5028248587571</v>
      </c>
      <c r="U2413" s="3">
        <v>5.95493875541157</v>
      </c>
      <c r="V2413" s="3">
        <v>56.9659442724458</v>
      </c>
      <c r="W2413" s="3"/>
      <c r="X2413" s="3"/>
      <c r="Y2413" s="3"/>
      <c r="Z2413" s="3"/>
      <c r="AA2413" s="3">
        <v>0.0140431518463834</v>
      </c>
      <c r="AB2413" s="3">
        <v>0.299174375755172</v>
      </c>
      <c r="AC2413" s="3">
        <v>-2.34270414993307</v>
      </c>
      <c r="AD2413" s="3"/>
      <c r="AE2413" s="5">
        <v>4</v>
      </c>
      <c r="AF2413" s="3">
        <v>0.267711609227157</v>
      </c>
      <c r="AG2413" s="3">
        <v>2.40208182110457</v>
      </c>
      <c r="AH2413" s="3">
        <v>3.00242068491903</v>
      </c>
      <c r="AI2413" s="3"/>
      <c r="AJ2413" s="3"/>
      <c r="AK2413" s="3"/>
      <c r="AL2413" s="3"/>
      <c r="AM2413" s="3"/>
      <c r="AN2413" s="5" t="s">
        <v>46</v>
      </c>
      <c r="AO2413" s="1"/>
      <c r="AP2413" s="1"/>
      <c r="AQ2413" s="1"/>
    </row>
    <row r="2414" spans="1:43">
      <c r="A2414" s="1" t="s">
        <v>6409</v>
      </c>
      <c r="B2414" s="1" t="s">
        <v>6410</v>
      </c>
      <c r="C2414" s="3">
        <v>3.45205479452055</v>
      </c>
      <c r="D2414" s="4">
        <v>42977</v>
      </c>
      <c r="E2414" s="3">
        <v>13.087606317</v>
      </c>
      <c r="F2414" s="5" t="s">
        <v>2773</v>
      </c>
      <c r="G2414" s="5">
        <v>1261</v>
      </c>
      <c r="H2414" s="5" t="s">
        <v>93</v>
      </c>
      <c r="I2414" s="3">
        <v>8.29051844932274</v>
      </c>
      <c r="J2414" s="3">
        <v>37.65</v>
      </c>
      <c r="K2414" s="3">
        <v>1.55052341115149</v>
      </c>
      <c r="L2414" s="3">
        <v>52.5272547076313</v>
      </c>
      <c r="M2414" s="3">
        <v>4.3946147958035</v>
      </c>
      <c r="N2414" s="3">
        <v>32.9840319361277</v>
      </c>
      <c r="O2414" s="3">
        <v>19.4918311601299</v>
      </c>
      <c r="P2414" s="3">
        <v>24.7987927565392</v>
      </c>
      <c r="Q2414" s="3">
        <v>32.0104765700621</v>
      </c>
      <c r="R2414" s="3">
        <v>14.1382868937049</v>
      </c>
      <c r="S2414" s="3">
        <v>95.6374989452367</v>
      </c>
      <c r="T2414" s="3">
        <v>5.98200105876125</v>
      </c>
      <c r="U2414" s="3">
        <v>168.469198703103</v>
      </c>
      <c r="V2414" s="3">
        <v>13.953488372093</v>
      </c>
      <c r="W2414" s="3">
        <v>137.575571267548</v>
      </c>
      <c r="X2414" s="3">
        <v>15.3558052434457</v>
      </c>
      <c r="Y2414" s="3"/>
      <c r="Z2414" s="3"/>
      <c r="AA2414" s="3">
        <v>0.388019784901906</v>
      </c>
      <c r="AB2414" s="3">
        <v>0.305748343966886</v>
      </c>
      <c r="AC2414" s="3">
        <v>-26.1060730970047</v>
      </c>
      <c r="AD2414" s="3">
        <v>1.27801993333214</v>
      </c>
      <c r="AE2414" s="5">
        <v>2</v>
      </c>
      <c r="AF2414" s="3">
        <v>2.30815720837155</v>
      </c>
      <c r="AG2414" s="3">
        <v>90.9475986016662</v>
      </c>
      <c r="AH2414" s="3">
        <v>65.6583022432908</v>
      </c>
      <c r="AI2414" s="3">
        <v>31.2240337136084</v>
      </c>
      <c r="AJ2414" s="3"/>
      <c r="AK2414" s="3"/>
      <c r="AL2414" s="3"/>
      <c r="AM2414" s="3"/>
      <c r="AN2414" s="5" t="s">
        <v>46</v>
      </c>
      <c r="AO2414" s="1"/>
      <c r="AP2414" s="1"/>
      <c r="AQ2414" s="1"/>
    </row>
    <row r="2415" spans="1:43">
      <c r="A2415" s="1" t="s">
        <v>6411</v>
      </c>
      <c r="B2415" s="1" t="s">
        <v>6412</v>
      </c>
      <c r="C2415" s="3">
        <v>3.03561643835616</v>
      </c>
      <c r="D2415" s="4">
        <v>43129</v>
      </c>
      <c r="E2415" s="3">
        <v>8.8201546749</v>
      </c>
      <c r="F2415" s="5" t="s">
        <v>2773</v>
      </c>
      <c r="G2415" s="5">
        <v>1109</v>
      </c>
      <c r="H2415" s="5" t="s">
        <v>55</v>
      </c>
      <c r="I2415" s="3">
        <v>9.54828393581177</v>
      </c>
      <c r="J2415" s="3">
        <v>55.9588626739262</v>
      </c>
      <c r="K2415" s="3">
        <v>1.72340651182522</v>
      </c>
      <c r="L2415" s="3">
        <v>67.1751412429379</v>
      </c>
      <c r="M2415" s="3">
        <v>4.79650368751706</v>
      </c>
      <c r="N2415" s="3">
        <v>53.5008976660682</v>
      </c>
      <c r="O2415" s="3">
        <v>19.1490683229814</v>
      </c>
      <c r="P2415" s="3">
        <v>50.4635761589404</v>
      </c>
      <c r="Q2415" s="3">
        <v>29.848229247636</v>
      </c>
      <c r="R2415" s="3">
        <v>32.3932926829268</v>
      </c>
      <c r="S2415" s="3">
        <v>88.4953250777091</v>
      </c>
      <c r="T2415" s="3">
        <v>18.45703125</v>
      </c>
      <c r="U2415" s="3">
        <v>144.085694277159</v>
      </c>
      <c r="V2415" s="3">
        <v>48.6449864498645</v>
      </c>
      <c r="W2415" s="3">
        <v>113.290298366329</v>
      </c>
      <c r="X2415" s="3">
        <v>48.914858096828</v>
      </c>
      <c r="Y2415" s="3"/>
      <c r="Z2415" s="3"/>
      <c r="AA2415" s="3">
        <v>0.389248972605236</v>
      </c>
      <c r="AB2415" s="3">
        <v>0.292646307739984</v>
      </c>
      <c r="AC2415" s="3">
        <v>-21.623731459797</v>
      </c>
      <c r="AD2415" s="3">
        <v>1.32558151730719</v>
      </c>
      <c r="AE2415" s="5">
        <v>2</v>
      </c>
      <c r="AF2415" s="3">
        <v>2.11059210409545</v>
      </c>
      <c r="AG2415" s="3">
        <v>84.1075063637858</v>
      </c>
      <c r="AH2415" s="3">
        <v>58.1539193918658</v>
      </c>
      <c r="AI2415" s="3"/>
      <c r="AJ2415" s="3"/>
      <c r="AK2415" s="3"/>
      <c r="AL2415" s="3"/>
      <c r="AM2415" s="3"/>
      <c r="AN2415" s="5" t="s">
        <v>46</v>
      </c>
      <c r="AO2415" s="1"/>
      <c r="AP2415" s="1"/>
      <c r="AQ2415" s="1"/>
    </row>
    <row r="2416" spans="1:43">
      <c r="A2416" s="1" t="s">
        <v>6413</v>
      </c>
      <c r="B2416" s="1" t="s">
        <v>6414</v>
      </c>
      <c r="C2416" s="3">
        <v>1.9013698630137</v>
      </c>
      <c r="D2416" s="4">
        <v>43543</v>
      </c>
      <c r="E2416" s="3">
        <v>9.9748120272</v>
      </c>
      <c r="F2416" s="5" t="s">
        <v>2075</v>
      </c>
      <c r="G2416" s="5">
        <v>695</v>
      </c>
      <c r="H2416" s="5" t="s">
        <v>50</v>
      </c>
      <c r="I2416" s="3">
        <v>-0.269192422731801</v>
      </c>
      <c r="J2416" s="3">
        <v>91.2460920053595</v>
      </c>
      <c r="K2416" s="3">
        <v>-0.0399720195862891</v>
      </c>
      <c r="L2416" s="3">
        <v>77.1580345285524</v>
      </c>
      <c r="M2416" s="3">
        <v>-0.338746637441462</v>
      </c>
      <c r="N2416" s="3">
        <v>87.39982190561</v>
      </c>
      <c r="O2416" s="3">
        <v>0.725002517369843</v>
      </c>
      <c r="P2416" s="3">
        <v>42.8049337597076</v>
      </c>
      <c r="Q2416" s="3">
        <v>0.897720395400454</v>
      </c>
      <c r="R2416" s="3">
        <v>71.4147754707871</v>
      </c>
      <c r="S2416" s="3">
        <v>1.40474257832914</v>
      </c>
      <c r="T2416" s="3">
        <v>70.9604519774011</v>
      </c>
      <c r="U2416" s="3"/>
      <c r="V2416" s="3"/>
      <c r="W2416" s="3"/>
      <c r="X2416" s="3"/>
      <c r="Y2416" s="3"/>
      <c r="Z2416" s="3"/>
      <c r="AA2416" s="3">
        <v>0.00155229884509213</v>
      </c>
      <c r="AB2416" s="3">
        <v>0.0880569495365218</v>
      </c>
      <c r="AC2416" s="3">
        <v>-2.72674836923165</v>
      </c>
      <c r="AD2416" s="3"/>
      <c r="AE2416" s="5">
        <v>4</v>
      </c>
      <c r="AF2416" s="3">
        <v>0.198409627537179</v>
      </c>
      <c r="AG2416" s="3">
        <v>2.29321449122637</v>
      </c>
      <c r="AH2416" s="3"/>
      <c r="AI2416" s="3"/>
      <c r="AJ2416" s="3"/>
      <c r="AK2416" s="3"/>
      <c r="AL2416" s="3"/>
      <c r="AM2416" s="3"/>
      <c r="AN2416" s="5" t="s">
        <v>51</v>
      </c>
      <c r="AO2416" s="1"/>
      <c r="AP2416" s="1"/>
      <c r="AQ2416" s="1"/>
    </row>
    <row r="2417" spans="1:43">
      <c r="A2417" s="1" t="s">
        <v>6415</v>
      </c>
      <c r="B2417" s="1" t="s">
        <v>6416</v>
      </c>
      <c r="C2417" s="3">
        <v>3.45205479452055</v>
      </c>
      <c r="D2417" s="4">
        <v>42977</v>
      </c>
      <c r="E2417" s="3">
        <v>59.9697851272</v>
      </c>
      <c r="F2417" s="5" t="s">
        <v>2401</v>
      </c>
      <c r="G2417" s="5">
        <v>1261</v>
      </c>
      <c r="H2417" s="5" t="s">
        <v>226</v>
      </c>
      <c r="I2417" s="3">
        <v>4.10360740336426</v>
      </c>
      <c r="J2417" s="3">
        <v>14.0825035561878</v>
      </c>
      <c r="K2417" s="3">
        <v>1.27926623219889</v>
      </c>
      <c r="L2417" s="3">
        <v>15.0793650793651</v>
      </c>
      <c r="M2417" s="3">
        <v>1.53905720646598</v>
      </c>
      <c r="N2417" s="3">
        <v>25.5289139633286</v>
      </c>
      <c r="O2417" s="3">
        <v>9.54469507101085</v>
      </c>
      <c r="P2417" s="3">
        <v>5.81761006289308</v>
      </c>
      <c r="Q2417" s="3">
        <v>17.7196723151161</v>
      </c>
      <c r="R2417" s="3">
        <v>1.82481751824817</v>
      </c>
      <c r="S2417" s="3">
        <v>42.5368571234459</v>
      </c>
      <c r="T2417" s="3">
        <v>1.59574468085106</v>
      </c>
      <c r="U2417" s="3">
        <v>97.8125589289082</v>
      </c>
      <c r="V2417" s="3">
        <v>0.694444444444444</v>
      </c>
      <c r="W2417" s="3">
        <v>117.90610718737</v>
      </c>
      <c r="X2417" s="3">
        <v>0.418410041841004</v>
      </c>
      <c r="Y2417" s="3"/>
      <c r="Z2417" s="3"/>
      <c r="AA2417" s="3">
        <v>0.340306204031391</v>
      </c>
      <c r="AB2417" s="3">
        <v>0.420169234220523</v>
      </c>
      <c r="AC2417" s="3">
        <v>-12.9950606196677</v>
      </c>
      <c r="AD2417" s="3">
        <v>2.27654611784487</v>
      </c>
      <c r="AE2417" s="5">
        <v>3</v>
      </c>
      <c r="AF2417" s="3">
        <v>2.10130583818703</v>
      </c>
      <c r="AG2417" s="3">
        <v>42.781772730388</v>
      </c>
      <c r="AH2417" s="3">
        <v>43.8195870236345</v>
      </c>
      <c r="AI2417" s="3">
        <v>26.9002211946669</v>
      </c>
      <c r="AJ2417" s="3"/>
      <c r="AK2417" s="3"/>
      <c r="AL2417" s="3"/>
      <c r="AM2417" s="3">
        <v>1</v>
      </c>
      <c r="AN2417" s="5" t="s">
        <v>56</v>
      </c>
      <c r="AO2417" s="1"/>
      <c r="AP2417" s="1"/>
      <c r="AQ2417" s="1"/>
    </row>
    <row r="2418" spans="1:43">
      <c r="A2418" s="1" t="s">
        <v>6417</v>
      </c>
      <c r="B2418" s="1" t="s">
        <v>6418</v>
      </c>
      <c r="C2418" s="3">
        <v>3.52602739726027</v>
      </c>
      <c r="D2418" s="4">
        <v>42950</v>
      </c>
      <c r="E2418" s="3">
        <v>47.7173790714</v>
      </c>
      <c r="F2418" s="5" t="s">
        <v>6419</v>
      </c>
      <c r="G2418" s="5">
        <v>695</v>
      </c>
      <c r="H2418" s="5" t="s">
        <v>64</v>
      </c>
      <c r="I2418" s="3">
        <v>0.202884102406594</v>
      </c>
      <c r="J2418" s="3">
        <v>94.8979591836735</v>
      </c>
      <c r="K2418" s="3">
        <v>0.0296474343415902</v>
      </c>
      <c r="L2418" s="3">
        <v>95.33527696793</v>
      </c>
      <c r="M2418" s="3">
        <v>0.152510059820401</v>
      </c>
      <c r="N2418" s="3">
        <v>94.4606413994169</v>
      </c>
      <c r="O2418" s="3">
        <v>0.534784625839238</v>
      </c>
      <c r="P2418" s="3">
        <v>86.8421052631579</v>
      </c>
      <c r="Q2418" s="3">
        <v>1.03384457285847</v>
      </c>
      <c r="R2418" s="3">
        <v>82.2485207100592</v>
      </c>
      <c r="S2418" s="3">
        <v>1.92645314222841</v>
      </c>
      <c r="T2418" s="3">
        <v>73.1634182908546</v>
      </c>
      <c r="U2418" s="3">
        <v>4.41721261525361</v>
      </c>
      <c r="V2418" s="3">
        <v>69.2901234567901</v>
      </c>
      <c r="W2418" s="3">
        <v>7.94386277818767</v>
      </c>
      <c r="X2418" s="3">
        <v>65.7407407407407</v>
      </c>
      <c r="Y2418" s="3"/>
      <c r="Z2418" s="3"/>
      <c r="AA2418" s="3">
        <v>0.115636348991975</v>
      </c>
      <c r="AB2418" s="3">
        <v>2.79961364824282</v>
      </c>
      <c r="AC2418" s="3">
        <v>0</v>
      </c>
      <c r="AD2418" s="3"/>
      <c r="AE2418" s="5"/>
      <c r="AF2418" s="3">
        <v>0.21159651608889</v>
      </c>
      <c r="AG2418" s="3">
        <v>1.5948795128405</v>
      </c>
      <c r="AH2418" s="3">
        <v>1.79377113087333</v>
      </c>
      <c r="AI2418" s="3">
        <v>2.14392623559367</v>
      </c>
      <c r="AJ2418" s="3"/>
      <c r="AK2418" s="3"/>
      <c r="AL2418" s="3"/>
      <c r="AM2418" s="3"/>
      <c r="AN2418" s="5" t="s">
        <v>46</v>
      </c>
      <c r="AO2418" s="1"/>
      <c r="AP2418" s="1"/>
      <c r="AQ2418" s="1"/>
    </row>
    <row r="2419" spans="1:43">
      <c r="A2419" s="1" t="s">
        <v>6420</v>
      </c>
      <c r="B2419" s="1" t="s">
        <v>6421</v>
      </c>
      <c r="C2419" s="3">
        <v>3.50958904109589</v>
      </c>
      <c r="D2419" s="4">
        <v>42956</v>
      </c>
      <c r="E2419" s="3">
        <v>101.818784564</v>
      </c>
      <c r="F2419" s="5" t="s">
        <v>1072</v>
      </c>
      <c r="G2419" s="5">
        <v>629</v>
      </c>
      <c r="H2419" s="5" t="s">
        <v>64</v>
      </c>
      <c r="I2419" s="3">
        <v>0.271329528280454</v>
      </c>
      <c r="J2419" s="3">
        <v>48.3965014577259</v>
      </c>
      <c r="K2419" s="3">
        <v>0.0394460467219903</v>
      </c>
      <c r="L2419" s="3">
        <v>62.3906705539359</v>
      </c>
      <c r="M2419" s="3">
        <v>0.202317743390897</v>
      </c>
      <c r="N2419" s="3">
        <v>48.3965014577259</v>
      </c>
      <c r="O2419" s="3">
        <v>0.607873096917264</v>
      </c>
      <c r="P2419" s="3">
        <v>52.4853801169591</v>
      </c>
      <c r="Q2419" s="3">
        <v>1.09669515889251</v>
      </c>
      <c r="R2419" s="3">
        <v>62.5739644970414</v>
      </c>
      <c r="S2419" s="3">
        <v>2.05493080881093</v>
      </c>
      <c r="T2419" s="3">
        <v>52.1739130434783</v>
      </c>
      <c r="U2419" s="3">
        <v>4.54416424794095</v>
      </c>
      <c r="V2419" s="3">
        <v>58.7962962962963</v>
      </c>
      <c r="W2419" s="3">
        <v>8.16972913269553</v>
      </c>
      <c r="X2419" s="3">
        <v>54.320987654321</v>
      </c>
      <c r="Y2419" s="3"/>
      <c r="Z2419" s="3"/>
      <c r="AA2419" s="3">
        <v>-0.0450868896315193</v>
      </c>
      <c r="AB2419" s="3">
        <v>2.42152839317823</v>
      </c>
      <c r="AC2419" s="3">
        <v>0</v>
      </c>
      <c r="AD2419" s="3"/>
      <c r="AE2419" s="5"/>
      <c r="AF2419" s="3">
        <v>0.217364886773343</v>
      </c>
      <c r="AG2419" s="3">
        <v>1.50813663708294</v>
      </c>
      <c r="AH2419" s="3">
        <v>1.61921207028504</v>
      </c>
      <c r="AI2419" s="3">
        <v>2.00345054024629</v>
      </c>
      <c r="AJ2419" s="3"/>
      <c r="AK2419" s="3"/>
      <c r="AL2419" s="3"/>
      <c r="AM2419" s="3">
        <v>100</v>
      </c>
      <c r="AN2419" s="5" t="s">
        <v>56</v>
      </c>
      <c r="AO2419" s="1"/>
      <c r="AP2419" s="1"/>
      <c r="AQ2419" s="1"/>
    </row>
    <row r="2420" spans="1:43">
      <c r="A2420" s="1" t="s">
        <v>6422</v>
      </c>
      <c r="B2420" s="1" t="s">
        <v>6423</v>
      </c>
      <c r="C2420" s="3">
        <v>3.43287671232877</v>
      </c>
      <c r="D2420" s="4">
        <v>42984</v>
      </c>
      <c r="E2420" s="3">
        <v>143.3437327236</v>
      </c>
      <c r="F2420" s="5" t="s">
        <v>6424</v>
      </c>
      <c r="G2420" s="5">
        <v>1254</v>
      </c>
      <c r="H2420" s="5" t="s">
        <v>64</v>
      </c>
      <c r="I2420" s="3">
        <v>0.311022790390564</v>
      </c>
      <c r="J2420" s="3">
        <v>5.68513119533528</v>
      </c>
      <c r="K2420" s="3">
        <v>0.0527048511016471</v>
      </c>
      <c r="L2420" s="3">
        <v>0.583090379008746</v>
      </c>
      <c r="M2420" s="3">
        <v>0.232296077554211</v>
      </c>
      <c r="N2420" s="3">
        <v>6.5597667638484</v>
      </c>
      <c r="O2420" s="3">
        <v>0.723673782273323</v>
      </c>
      <c r="P2420" s="3">
        <v>1.31578947368421</v>
      </c>
      <c r="Q2420" s="3">
        <v>1.38065766454931</v>
      </c>
      <c r="R2420" s="3">
        <v>0.591715976331361</v>
      </c>
      <c r="S2420" s="3">
        <v>2.6794109518056</v>
      </c>
      <c r="T2420" s="3">
        <v>0.299850074962519</v>
      </c>
      <c r="U2420" s="3">
        <v>5.73194934244628</v>
      </c>
      <c r="V2420" s="3">
        <v>0.308641975308642</v>
      </c>
      <c r="W2420" s="3">
        <v>9.95704569729939</v>
      </c>
      <c r="X2420" s="3">
        <v>0.462962962962963</v>
      </c>
      <c r="Y2420" s="3"/>
      <c r="Z2420" s="3"/>
      <c r="AA2420" s="3">
        <v>1.1769948124125</v>
      </c>
      <c r="AB2420" s="3">
        <v>7.20835316419519</v>
      </c>
      <c r="AC2420" s="3">
        <v>0</v>
      </c>
      <c r="AD2420" s="3"/>
      <c r="AE2420" s="5"/>
      <c r="AF2420" s="3">
        <v>0.262600979302213</v>
      </c>
      <c r="AG2420" s="3">
        <v>1.94464955937614</v>
      </c>
      <c r="AH2420" s="3">
        <v>2.04171525232442</v>
      </c>
      <c r="AI2420" s="3">
        <v>2.37482798264526</v>
      </c>
      <c r="AJ2420" s="3"/>
      <c r="AK2420" s="3"/>
      <c r="AL2420" s="3"/>
      <c r="AM2420" s="3">
        <v>100</v>
      </c>
      <c r="AN2420" s="5" t="s">
        <v>206</v>
      </c>
      <c r="AO2420" s="1"/>
      <c r="AP2420" s="1"/>
      <c r="AQ2420" s="1"/>
    </row>
    <row r="2421" spans="1:43">
      <c r="A2421" s="1" t="s">
        <v>6425</v>
      </c>
      <c r="B2421" s="1" t="s">
        <v>6426</v>
      </c>
      <c r="C2421" s="3">
        <v>3.40821917808219</v>
      </c>
      <c r="D2421" s="4">
        <v>42993</v>
      </c>
      <c r="E2421" s="3">
        <v>9.1139670845</v>
      </c>
      <c r="F2421" s="5" t="s">
        <v>5344</v>
      </c>
      <c r="G2421" s="5">
        <v>217</v>
      </c>
      <c r="H2421" s="5" t="s">
        <v>93</v>
      </c>
      <c r="I2421" s="3">
        <v>2.59071877180738</v>
      </c>
      <c r="J2421" s="3">
        <v>73.85</v>
      </c>
      <c r="K2421" s="3">
        <v>0.650406504065034</v>
      </c>
      <c r="L2421" s="3">
        <v>81.4172447968285</v>
      </c>
      <c r="M2421" s="3">
        <v>1.40541472667701</v>
      </c>
      <c r="N2421" s="3">
        <v>65.7684630738523</v>
      </c>
      <c r="O2421" s="3">
        <v>4.54222222222223</v>
      </c>
      <c r="P2421" s="3">
        <v>76.7605633802817</v>
      </c>
      <c r="Q2421" s="3">
        <v>8.15828067377184</v>
      </c>
      <c r="R2421" s="3">
        <v>69.1434468524252</v>
      </c>
      <c r="S2421" s="3">
        <v>18.1858748878173</v>
      </c>
      <c r="T2421" s="3">
        <v>79.9894123875066</v>
      </c>
      <c r="U2421" s="3">
        <v>35.593001136952</v>
      </c>
      <c r="V2421" s="3">
        <v>78.0730897009967</v>
      </c>
      <c r="W2421" s="3">
        <v>30.3412553574152</v>
      </c>
      <c r="X2421" s="3">
        <v>82.70911360799</v>
      </c>
      <c r="Y2421" s="3"/>
      <c r="Z2421" s="3"/>
      <c r="AA2421" s="3">
        <v>0.426126467350586</v>
      </c>
      <c r="AB2421" s="3">
        <v>0.250643513269062</v>
      </c>
      <c r="AC2421" s="3">
        <v>-10.9391320862216</v>
      </c>
      <c r="AD2421" s="3">
        <v>0.842581823765039</v>
      </c>
      <c r="AE2421" s="5">
        <v>7</v>
      </c>
      <c r="AF2421" s="3">
        <v>0.673093973990624</v>
      </c>
      <c r="AG2421" s="3">
        <v>15.8366188657904</v>
      </c>
      <c r="AH2421" s="3">
        <v>16.6176740017874</v>
      </c>
      <c r="AI2421" s="3">
        <v>8.48302989558944</v>
      </c>
      <c r="AJ2421" s="3"/>
      <c r="AK2421" s="3"/>
      <c r="AL2421" s="3"/>
      <c r="AM2421" s="3">
        <v>1</v>
      </c>
      <c r="AN2421" s="5" t="s">
        <v>56</v>
      </c>
      <c r="AO2421" s="1"/>
      <c r="AP2421" s="1"/>
      <c r="AQ2421" s="1"/>
    </row>
    <row r="2422" spans="1:43">
      <c r="A2422" s="1" t="s">
        <v>6427</v>
      </c>
      <c r="B2422" s="1" t="s">
        <v>6428</v>
      </c>
      <c r="C2422" s="3">
        <v>1.26027397260274</v>
      </c>
      <c r="D2422" s="4">
        <v>43777</v>
      </c>
      <c r="E2422" s="3">
        <v>0.006894803</v>
      </c>
      <c r="F2422" s="5" t="s">
        <v>6429</v>
      </c>
      <c r="G2422" s="5">
        <v>461</v>
      </c>
      <c r="H2422" s="5" t="s">
        <v>226</v>
      </c>
      <c r="I2422" s="3">
        <v>-1.06543465962663</v>
      </c>
      <c r="J2422" s="3">
        <v>97.724039829303</v>
      </c>
      <c r="K2422" s="3">
        <v>-0.0571482998380947</v>
      </c>
      <c r="L2422" s="3">
        <v>89.2857142857143</v>
      </c>
      <c r="M2422" s="3">
        <v>-1.02810790416904</v>
      </c>
      <c r="N2422" s="3">
        <v>95.345557122708</v>
      </c>
      <c r="O2422" s="3">
        <v>-0.709689629068893</v>
      </c>
      <c r="P2422" s="3">
        <v>97.3270440251572</v>
      </c>
      <c r="Q2422" s="3">
        <v>-1.53889462325234</v>
      </c>
      <c r="R2422" s="3">
        <v>97.2627737226277</v>
      </c>
      <c r="S2422" s="3">
        <v>-0.812931278948876</v>
      </c>
      <c r="T2422" s="3">
        <v>98.4042553191489</v>
      </c>
      <c r="U2422" s="3"/>
      <c r="V2422" s="3"/>
      <c r="W2422" s="3"/>
      <c r="X2422" s="3"/>
      <c r="Y2422" s="3"/>
      <c r="Z2422" s="3"/>
      <c r="AA2422" s="3">
        <v>-0.052467403287997</v>
      </c>
      <c r="AB2422" s="3">
        <v>0.0938900696205931</v>
      </c>
      <c r="AC2422" s="3">
        <v>-7.97740910695376</v>
      </c>
      <c r="AD2422" s="3"/>
      <c r="AE2422" s="5">
        <v>3</v>
      </c>
      <c r="AF2422" s="3">
        <v>0.363652713654427</v>
      </c>
      <c r="AG2422" s="3">
        <v>2.8774998762507</v>
      </c>
      <c r="AH2422" s="3"/>
      <c r="AI2422" s="3"/>
      <c r="AJ2422" s="3"/>
      <c r="AK2422" s="3"/>
      <c r="AL2422" s="3"/>
      <c r="AM2422" s="3"/>
      <c r="AN2422" s="5" t="s">
        <v>46</v>
      </c>
      <c r="AO2422" s="1"/>
      <c r="AP2422" s="1"/>
      <c r="AQ2422" s="1"/>
    </row>
    <row r="2423" spans="1:43">
      <c r="A2423" s="1" t="s">
        <v>6430</v>
      </c>
      <c r="B2423" s="1" t="s">
        <v>6431</v>
      </c>
      <c r="C2423" s="3">
        <v>3.50684931506849</v>
      </c>
      <c r="D2423" s="4">
        <v>42957</v>
      </c>
      <c r="E2423" s="3">
        <v>32.3287366073</v>
      </c>
      <c r="F2423" s="5" t="s">
        <v>6432</v>
      </c>
      <c r="G2423" s="5">
        <v>721</v>
      </c>
      <c r="H2423" s="5" t="s">
        <v>50</v>
      </c>
      <c r="I2423" s="3">
        <v>0.137036360314282</v>
      </c>
      <c r="J2423" s="3">
        <v>47.8785171951764</v>
      </c>
      <c r="K2423" s="3">
        <v>-0.0547095832953261</v>
      </c>
      <c r="L2423" s="3">
        <v>81.584772023019</v>
      </c>
      <c r="M2423" s="3">
        <v>-0.173041894353365</v>
      </c>
      <c r="N2423" s="3">
        <v>68.2101513802315</v>
      </c>
      <c r="O2423" s="3">
        <v>0.246936162429141</v>
      </c>
      <c r="P2423" s="3">
        <v>80.721790772042</v>
      </c>
      <c r="Q2423" s="3">
        <v>0.678068166713743</v>
      </c>
      <c r="R2423" s="3">
        <v>81.5065185900531</v>
      </c>
      <c r="S2423" s="3">
        <v>1.73278319672162</v>
      </c>
      <c r="T2423" s="3">
        <v>57.5141242937853</v>
      </c>
      <c r="U2423" s="3">
        <v>5.50371811338714</v>
      </c>
      <c r="V2423" s="3">
        <v>70.1238390092879</v>
      </c>
      <c r="W2423" s="3">
        <v>14.4002478570025</v>
      </c>
      <c r="X2423" s="3">
        <v>38.9428263214671</v>
      </c>
      <c r="Y2423" s="3"/>
      <c r="Z2423" s="3"/>
      <c r="AA2423" s="3">
        <v>0.0278735942498817</v>
      </c>
      <c r="AB2423" s="3">
        <v>0.529059990634049</v>
      </c>
      <c r="AC2423" s="3">
        <v>-1.71740804644698</v>
      </c>
      <c r="AD2423" s="3">
        <v>2.66561911422767</v>
      </c>
      <c r="AE2423" s="5">
        <v>3</v>
      </c>
      <c r="AF2423" s="3">
        <v>0.377529986152223</v>
      </c>
      <c r="AG2423" s="3">
        <v>2.362143091309</v>
      </c>
      <c r="AH2423" s="3">
        <v>2.95041893414998</v>
      </c>
      <c r="AI2423" s="3">
        <v>4.6850853953359</v>
      </c>
      <c r="AJ2423" s="3"/>
      <c r="AK2423" s="3"/>
      <c r="AL2423" s="3"/>
      <c r="AM2423" s="3"/>
      <c r="AN2423" s="5" t="s">
        <v>51</v>
      </c>
      <c r="AO2423" s="1"/>
      <c r="AP2423" s="1"/>
      <c r="AQ2423" s="1"/>
    </row>
    <row r="2424" spans="1:43">
      <c r="A2424" s="1" t="s">
        <v>6433</v>
      </c>
      <c r="B2424" s="1" t="s">
        <v>6434</v>
      </c>
      <c r="C2424" s="3">
        <v>3.33150684931507</v>
      </c>
      <c r="D2424" s="4">
        <v>43021</v>
      </c>
      <c r="E2424" s="3">
        <v>2.1282129355</v>
      </c>
      <c r="F2424" s="5" t="s">
        <v>1601</v>
      </c>
      <c r="G2424" s="5">
        <v>15</v>
      </c>
      <c r="H2424" s="5" t="s">
        <v>50</v>
      </c>
      <c r="I2424" s="3">
        <v>0.149046104928452</v>
      </c>
      <c r="J2424" s="3">
        <v>45.6453774006253</v>
      </c>
      <c r="K2424" s="3">
        <v>-0.0198393016565948</v>
      </c>
      <c r="L2424" s="3">
        <v>66.091190792386</v>
      </c>
      <c r="M2424" s="3">
        <v>-0.0793100029741149</v>
      </c>
      <c r="N2424" s="3">
        <v>50.7123775601069</v>
      </c>
      <c r="O2424" s="3">
        <v>0.729562262642413</v>
      </c>
      <c r="P2424" s="3">
        <v>42.3481041571494</v>
      </c>
      <c r="Q2424" s="3">
        <v>1.22526865521742</v>
      </c>
      <c r="R2424" s="3">
        <v>36.7455335586673</v>
      </c>
      <c r="S2424" s="3">
        <v>1.21893987497269</v>
      </c>
      <c r="T2424" s="3">
        <v>76.4971751412429</v>
      </c>
      <c r="U2424" s="3">
        <v>2.13292648967597</v>
      </c>
      <c r="V2424" s="3">
        <v>95.9752321981424</v>
      </c>
      <c r="W2424" s="3">
        <v>5.57877698747887</v>
      </c>
      <c r="X2424" s="3">
        <v>96.2243797195254</v>
      </c>
      <c r="Y2424" s="3"/>
      <c r="Z2424" s="3"/>
      <c r="AA2424" s="3">
        <v>-0.0248031247391438</v>
      </c>
      <c r="AB2424" s="3">
        <v>0.0234706493108147</v>
      </c>
      <c r="AC2424" s="3">
        <v>-3.68868670886076</v>
      </c>
      <c r="AD2424" s="3">
        <v>0.49412861299229</v>
      </c>
      <c r="AE2424" s="5">
        <v>4</v>
      </c>
      <c r="AF2424" s="3">
        <v>0.150093361571833</v>
      </c>
      <c r="AG2424" s="3">
        <v>1.58996229991288</v>
      </c>
      <c r="AH2424" s="3">
        <v>0.617955832111172</v>
      </c>
      <c r="AI2424" s="3">
        <v>2.06934939232652</v>
      </c>
      <c r="AJ2424" s="3"/>
      <c r="AK2424" s="3"/>
      <c r="AL2424" s="3"/>
      <c r="AM2424" s="3"/>
      <c r="AN2424" s="5" t="s">
        <v>51</v>
      </c>
      <c r="AO2424" s="1"/>
      <c r="AP2424" s="1"/>
      <c r="AQ2424" s="1"/>
    </row>
    <row r="2425" spans="1:43">
      <c r="A2425" s="1" t="s">
        <v>6435</v>
      </c>
      <c r="B2425" s="1" t="s">
        <v>6436</v>
      </c>
      <c r="C2425" s="3">
        <v>2.14794520547945</v>
      </c>
      <c r="D2425" s="4">
        <v>43453</v>
      </c>
      <c r="E2425" s="3">
        <v>17.3228619279</v>
      </c>
      <c r="F2425" s="5" t="s">
        <v>6437</v>
      </c>
      <c r="G2425" s="5">
        <v>785</v>
      </c>
      <c r="H2425" s="5" t="s">
        <v>198</v>
      </c>
      <c r="I2425" s="3">
        <v>0.308065720687087</v>
      </c>
      <c r="J2425" s="3">
        <v>25.3968253968254</v>
      </c>
      <c r="K2425" s="3">
        <v>0.0465549348230861</v>
      </c>
      <c r="L2425" s="3">
        <v>25.7978723404255</v>
      </c>
      <c r="M2425" s="3">
        <v>0.167800876293467</v>
      </c>
      <c r="N2425" s="3">
        <v>21.4854111405836</v>
      </c>
      <c r="O2425" s="3">
        <v>0.693468278511861</v>
      </c>
      <c r="P2425" s="3">
        <v>42.5287356321839</v>
      </c>
      <c r="Q2425" s="3">
        <v>1.43490984612481</v>
      </c>
      <c r="R2425" s="3">
        <v>24.702380952381</v>
      </c>
      <c r="S2425" s="3">
        <v>2.56777395952653</v>
      </c>
      <c r="T2425" s="3">
        <v>27.5193798449612</v>
      </c>
      <c r="U2425" s="3">
        <v>6.5232477446218</v>
      </c>
      <c r="V2425" s="3">
        <v>28.3464566929134</v>
      </c>
      <c r="W2425" s="3"/>
      <c r="X2425" s="3"/>
      <c r="Y2425" s="3"/>
      <c r="Z2425" s="3"/>
      <c r="AA2425" s="3">
        <v>0.214117381180756</v>
      </c>
      <c r="AB2425" s="3">
        <v>0.714399394217769</v>
      </c>
      <c r="AC2425" s="3">
        <v>-0.649350649350641</v>
      </c>
      <c r="AD2425" s="3"/>
      <c r="AE2425" s="5">
        <v>3</v>
      </c>
      <c r="AF2425" s="3">
        <v>0.276815583924672</v>
      </c>
      <c r="AG2425" s="3">
        <v>2.84967460381249</v>
      </c>
      <c r="AH2425" s="3">
        <v>3.42133126316266</v>
      </c>
      <c r="AI2425" s="3"/>
      <c r="AJ2425" s="3"/>
      <c r="AK2425" s="3"/>
      <c r="AL2425" s="3"/>
      <c r="AM2425" s="3"/>
      <c r="AN2425" s="5" t="s">
        <v>46</v>
      </c>
      <c r="AO2425" s="1"/>
      <c r="AP2425" s="1"/>
      <c r="AQ2425" s="1"/>
    </row>
    <row r="2426" spans="1:43">
      <c r="A2426" s="1" t="s">
        <v>6438</v>
      </c>
      <c r="B2426" s="1" t="s">
        <v>6439</v>
      </c>
      <c r="C2426" s="3">
        <v>2.41369863013699</v>
      </c>
      <c r="D2426" s="4">
        <v>43356</v>
      </c>
      <c r="E2426" s="3">
        <v>1.2298598949</v>
      </c>
      <c r="F2426" s="5" t="s">
        <v>3226</v>
      </c>
      <c r="G2426" s="5">
        <v>716</v>
      </c>
      <c r="H2426" s="5" t="s">
        <v>93</v>
      </c>
      <c r="I2426" s="3">
        <v>4.33929514753604</v>
      </c>
      <c r="J2426" s="3">
        <v>56.45</v>
      </c>
      <c r="K2426" s="3">
        <v>0.0361768323565549</v>
      </c>
      <c r="L2426" s="3">
        <v>93.3597621407334</v>
      </c>
      <c r="M2426" s="3">
        <v>0.239251794388464</v>
      </c>
      <c r="N2426" s="3">
        <v>82.8842315369262</v>
      </c>
      <c r="O2426" s="3">
        <v>11.2666988572348</v>
      </c>
      <c r="P2426" s="3">
        <v>47.635814889336</v>
      </c>
      <c r="Q2426" s="3">
        <v>12.6354378818737</v>
      </c>
      <c r="R2426" s="3">
        <v>51.702786377709</v>
      </c>
      <c r="S2426" s="3">
        <v>15.5633567368773</v>
      </c>
      <c r="T2426" s="3">
        <v>85.7596611964002</v>
      </c>
      <c r="U2426" s="3">
        <v>35.8820638820639</v>
      </c>
      <c r="V2426" s="3">
        <v>77.4640088593577</v>
      </c>
      <c r="W2426" s="3"/>
      <c r="X2426" s="3"/>
      <c r="Y2426" s="3"/>
      <c r="Z2426" s="3"/>
      <c r="AA2426" s="3">
        <v>0.250805098119338</v>
      </c>
      <c r="AB2426" s="3">
        <v>0.66673625261332</v>
      </c>
      <c r="AC2426" s="3">
        <v>-3.28702955903731</v>
      </c>
      <c r="AD2426" s="3"/>
      <c r="AE2426" s="5">
        <v>2</v>
      </c>
      <c r="AF2426" s="3">
        <v>1.16975194600368</v>
      </c>
      <c r="AG2426" s="3">
        <v>17.6018615197654</v>
      </c>
      <c r="AH2426" s="3">
        <v>16.7281742983813</v>
      </c>
      <c r="AI2426" s="3"/>
      <c r="AJ2426" s="3"/>
      <c r="AK2426" s="3"/>
      <c r="AL2426" s="3"/>
      <c r="AM2426" s="3"/>
      <c r="AN2426" s="5" t="s">
        <v>51</v>
      </c>
      <c r="AO2426" s="1"/>
      <c r="AP2426" s="1"/>
      <c r="AQ2426" s="1"/>
    </row>
    <row r="2427" spans="1:43">
      <c r="A2427" s="1" t="s">
        <v>6440</v>
      </c>
      <c r="B2427" s="1" t="s">
        <v>6441</v>
      </c>
      <c r="C2427" s="3">
        <v>3.50684931506849</v>
      </c>
      <c r="D2427" s="4">
        <v>42957</v>
      </c>
      <c r="E2427" s="3">
        <v>11.3957014634</v>
      </c>
      <c r="F2427" s="5" t="s">
        <v>6442</v>
      </c>
      <c r="G2427" s="5">
        <v>902</v>
      </c>
      <c r="H2427" s="5" t="s">
        <v>64</v>
      </c>
      <c r="I2427" s="3">
        <v>0.243660810380326</v>
      </c>
      <c r="J2427" s="3">
        <v>79.4460641399417</v>
      </c>
      <c r="K2427" s="3">
        <v>0.0358749964602669</v>
      </c>
      <c r="L2427" s="3">
        <v>82.798833819242</v>
      </c>
      <c r="M2427" s="3">
        <v>0.185286197880587</v>
      </c>
      <c r="N2427" s="3">
        <v>74.198250728863</v>
      </c>
      <c r="O2427" s="3">
        <v>0.565299127681385</v>
      </c>
      <c r="P2427" s="3">
        <v>78.3625730994152</v>
      </c>
      <c r="Q2427" s="3">
        <v>1.06959766642409</v>
      </c>
      <c r="R2427" s="3">
        <v>71.5976331360947</v>
      </c>
      <c r="S2427" s="3">
        <v>1.97215961162808</v>
      </c>
      <c r="T2427" s="3">
        <v>66.1169415292354</v>
      </c>
      <c r="U2427" s="3">
        <v>4.30763615993066</v>
      </c>
      <c r="V2427" s="3">
        <v>75.7716049382716</v>
      </c>
      <c r="W2427" s="3">
        <v>7.90405181124091</v>
      </c>
      <c r="X2427" s="3">
        <v>67.4382716049383</v>
      </c>
      <c r="Y2427" s="3"/>
      <c r="Z2427" s="3"/>
      <c r="AA2427" s="3">
        <v>-0.0199251894117472</v>
      </c>
      <c r="AB2427" s="3">
        <v>2.00904805997431</v>
      </c>
      <c r="AC2427" s="3">
        <v>0</v>
      </c>
      <c r="AD2427" s="3"/>
      <c r="AE2427" s="5"/>
      <c r="AF2427" s="3">
        <v>0.209761729955099</v>
      </c>
      <c r="AG2427" s="3">
        <v>1.5067604818338</v>
      </c>
      <c r="AH2427" s="3">
        <v>1.6171916177266</v>
      </c>
      <c r="AI2427" s="3">
        <v>1.96707218911409</v>
      </c>
      <c r="AJ2427" s="3"/>
      <c r="AK2427" s="3"/>
      <c r="AL2427" s="3"/>
      <c r="AM2427" s="3">
        <v>10</v>
      </c>
      <c r="AN2427" s="5" t="s">
        <v>56</v>
      </c>
      <c r="AO2427" s="1"/>
      <c r="AP2427" s="1"/>
      <c r="AQ2427" s="1"/>
    </row>
    <row r="2428" spans="1:43">
      <c r="A2428" s="1" t="s">
        <v>6443</v>
      </c>
      <c r="B2428" s="1" t="s">
        <v>6444</v>
      </c>
      <c r="C2428" s="3">
        <v>3.52876712328767</v>
      </c>
      <c r="D2428" s="4">
        <v>42949</v>
      </c>
      <c r="E2428" s="3">
        <v>0.6287977492</v>
      </c>
      <c r="F2428" s="5" t="s">
        <v>359</v>
      </c>
      <c r="G2428" s="5">
        <v>717</v>
      </c>
      <c r="H2428" s="5" t="s">
        <v>64</v>
      </c>
      <c r="I2428" s="3">
        <v>0.218833512695644</v>
      </c>
      <c r="J2428" s="3">
        <v>92.5655976676385</v>
      </c>
      <c r="K2428" s="3">
        <v>0.0298934480243966</v>
      </c>
      <c r="L2428" s="3">
        <v>95.1895043731778</v>
      </c>
      <c r="M2428" s="3">
        <v>0.164759016570554</v>
      </c>
      <c r="N2428" s="3">
        <v>91.6909620991254</v>
      </c>
      <c r="O2428" s="3">
        <v>0.462437389921384</v>
      </c>
      <c r="P2428" s="3">
        <v>95.6140350877193</v>
      </c>
      <c r="Q2428" s="3">
        <v>0.967282788482905</v>
      </c>
      <c r="R2428" s="3">
        <v>90.8284023668639</v>
      </c>
      <c r="S2428" s="3">
        <v>1.77904668297786</v>
      </c>
      <c r="T2428" s="3">
        <v>87.4062968515742</v>
      </c>
      <c r="U2428" s="3">
        <v>4.17861822770692</v>
      </c>
      <c r="V2428" s="3">
        <v>82.0987654320988</v>
      </c>
      <c r="W2428" s="3">
        <v>7.51052544900177</v>
      </c>
      <c r="X2428" s="3">
        <v>81.9444444444444</v>
      </c>
      <c r="Y2428" s="3"/>
      <c r="Z2428" s="3"/>
      <c r="AA2428" s="3">
        <v>-0.570088731331056</v>
      </c>
      <c r="AB2428" s="3">
        <v>1.01045058970309</v>
      </c>
      <c r="AC2428" s="3">
        <v>0</v>
      </c>
      <c r="AD2428" s="3"/>
      <c r="AE2428" s="5"/>
      <c r="AF2428" s="3">
        <v>0.199612609022915</v>
      </c>
      <c r="AG2428" s="3">
        <v>1.30918980672194</v>
      </c>
      <c r="AH2428" s="3">
        <v>1.47240558826089</v>
      </c>
      <c r="AI2428" s="3">
        <v>1.81216340532715</v>
      </c>
      <c r="AJ2428" s="3"/>
      <c r="AK2428" s="3"/>
      <c r="AL2428" s="3"/>
      <c r="AM2428" s="3">
        <v>100</v>
      </c>
      <c r="AN2428" s="5" t="s">
        <v>56</v>
      </c>
      <c r="AO2428" s="1"/>
      <c r="AP2428" s="1"/>
      <c r="AQ2428" s="1"/>
    </row>
    <row r="2429" spans="1:43">
      <c r="A2429" s="1" t="s">
        <v>6445</v>
      </c>
      <c r="B2429" s="1" t="s">
        <v>6446</v>
      </c>
      <c r="C2429" s="3">
        <v>3.43287671232877</v>
      </c>
      <c r="D2429" s="4">
        <v>42984</v>
      </c>
      <c r="E2429" s="3">
        <v>6.7068046264</v>
      </c>
      <c r="F2429" s="5" t="s">
        <v>1863</v>
      </c>
      <c r="G2429" s="5">
        <v>184</v>
      </c>
      <c r="H2429" s="5" t="s">
        <v>93</v>
      </c>
      <c r="I2429" s="3">
        <v>9.65450879765396</v>
      </c>
      <c r="J2429" s="3">
        <v>32.05</v>
      </c>
      <c r="K2429" s="3">
        <v>3.21759758464525</v>
      </c>
      <c r="L2429" s="3">
        <v>24.6283448959366</v>
      </c>
      <c r="M2429" s="3">
        <v>4.17464739683092</v>
      </c>
      <c r="N2429" s="3">
        <v>34.4311377245509</v>
      </c>
      <c r="O2429" s="3">
        <v>23.1905693400597</v>
      </c>
      <c r="P2429" s="3">
        <v>15.4426559356137</v>
      </c>
      <c r="Q2429" s="3">
        <v>38.1537928645653</v>
      </c>
      <c r="R2429" s="3">
        <v>7.27554179566563</v>
      </c>
      <c r="S2429" s="3">
        <v>116.237462727026</v>
      </c>
      <c r="T2429" s="3">
        <v>1.95870831127581</v>
      </c>
      <c r="U2429" s="3">
        <v>215.587498351576</v>
      </c>
      <c r="V2429" s="3">
        <v>4.81727574750831</v>
      </c>
      <c r="W2429" s="3">
        <v>138.951572641038</v>
      </c>
      <c r="X2429" s="3">
        <v>14.9188514357054</v>
      </c>
      <c r="Y2429" s="3"/>
      <c r="Z2429" s="3"/>
      <c r="AA2429" s="3">
        <v>0.407510550425733</v>
      </c>
      <c r="AB2429" s="3">
        <v>0.263616398056717</v>
      </c>
      <c r="AC2429" s="3">
        <v>-35.9376449846896</v>
      </c>
      <c r="AD2429" s="3">
        <v>0.935525745966882</v>
      </c>
      <c r="AE2429" s="5">
        <v>3</v>
      </c>
      <c r="AF2429" s="3">
        <v>2.65326220518598</v>
      </c>
      <c r="AG2429" s="3">
        <v>97.4106536172978</v>
      </c>
      <c r="AH2429" s="3">
        <v>84.4417093058928</v>
      </c>
      <c r="AI2429" s="3">
        <v>39.501328773035</v>
      </c>
      <c r="AJ2429" s="3"/>
      <c r="AK2429" s="3"/>
      <c r="AL2429" s="3"/>
      <c r="AM2429" s="3">
        <v>10</v>
      </c>
      <c r="AN2429" s="5" t="s">
        <v>56</v>
      </c>
      <c r="AO2429" s="1"/>
      <c r="AP2429" s="1"/>
      <c r="AQ2429" s="1"/>
    </row>
    <row r="2430" spans="1:43">
      <c r="A2430" s="1" t="s">
        <v>6447</v>
      </c>
      <c r="B2430" s="1" t="s">
        <v>6448</v>
      </c>
      <c r="C2430" s="3">
        <v>3.50958904109589</v>
      </c>
      <c r="D2430" s="4">
        <v>42956</v>
      </c>
      <c r="E2430" s="3">
        <v>0.7802371344</v>
      </c>
      <c r="F2430" s="5" t="s">
        <v>6449</v>
      </c>
      <c r="G2430" s="5">
        <v>612</v>
      </c>
      <c r="H2430" s="5" t="s">
        <v>93</v>
      </c>
      <c r="I2430" s="3">
        <v>13.3435910586827</v>
      </c>
      <c r="J2430" s="3">
        <v>14.95</v>
      </c>
      <c r="K2430" s="3">
        <v>5.2007299270073</v>
      </c>
      <c r="L2430" s="3">
        <v>2.82457879088206</v>
      </c>
      <c r="M2430" s="3">
        <v>5.50206874602165</v>
      </c>
      <c r="N2430" s="3">
        <v>26.5469061876248</v>
      </c>
      <c r="O2430" s="3">
        <v>33.1876851991361</v>
      </c>
      <c r="P2430" s="3">
        <v>1.86116700201207</v>
      </c>
      <c r="Q2430" s="3">
        <v>64.9396691130738</v>
      </c>
      <c r="R2430" s="3">
        <v>0.103199174406605</v>
      </c>
      <c r="S2430" s="3">
        <v>123.223905723906</v>
      </c>
      <c r="T2430" s="3">
        <v>1.27051349920593</v>
      </c>
      <c r="U2430" s="3">
        <v>147.841121495327</v>
      </c>
      <c r="V2430" s="3">
        <v>20.9856035437431</v>
      </c>
      <c r="W2430" s="3">
        <v>145.478107932982</v>
      </c>
      <c r="X2430" s="3">
        <v>12.5468164794007</v>
      </c>
      <c r="Y2430" s="3"/>
      <c r="Z2430" s="3"/>
      <c r="AA2430" s="3">
        <v>0.411653431217503</v>
      </c>
      <c r="AB2430" s="3">
        <v>0.451327978926092</v>
      </c>
      <c r="AC2430" s="3">
        <v>-17.4584133077415</v>
      </c>
      <c r="AD2430" s="3">
        <v>1.9946835233329</v>
      </c>
      <c r="AE2430" s="5">
        <v>11</v>
      </c>
      <c r="AF2430" s="3">
        <v>2.46048976327377</v>
      </c>
      <c r="AG2430" s="3">
        <v>103.338392883217</v>
      </c>
      <c r="AH2430" s="3">
        <v>55.2796493530028</v>
      </c>
      <c r="AI2430" s="3">
        <v>35.1070662713864</v>
      </c>
      <c r="AJ2430" s="3"/>
      <c r="AK2430" s="3"/>
      <c r="AL2430" s="3"/>
      <c r="AM2430" s="3"/>
      <c r="AN2430" s="5" t="s">
        <v>46</v>
      </c>
      <c r="AO2430" s="1"/>
      <c r="AP2430" s="1"/>
      <c r="AQ2430" s="1"/>
    </row>
    <row r="2431" spans="1:43">
      <c r="A2431" s="1" t="s">
        <v>6450</v>
      </c>
      <c r="B2431" s="1" t="s">
        <v>6451</v>
      </c>
      <c r="C2431" s="3">
        <v>3.18904109589041</v>
      </c>
      <c r="D2431" s="4">
        <v>43073</v>
      </c>
      <c r="E2431" s="3">
        <v>0.5598505348</v>
      </c>
      <c r="F2431" s="5" t="s">
        <v>6452</v>
      </c>
      <c r="G2431" s="5">
        <v>253</v>
      </c>
      <c r="H2431" s="5" t="s">
        <v>226</v>
      </c>
      <c r="I2431" s="3">
        <v>1.40153544009997</v>
      </c>
      <c r="J2431" s="3">
        <v>65.5761024182077</v>
      </c>
      <c r="K2431" s="3">
        <v>0.495443687516573</v>
      </c>
      <c r="L2431" s="3">
        <v>53.4391534391534</v>
      </c>
      <c r="M2431" s="3">
        <v>0.415487977369159</v>
      </c>
      <c r="N2431" s="3">
        <v>61.4950634696756</v>
      </c>
      <c r="O2431" s="3">
        <v>2.14928057553955</v>
      </c>
      <c r="P2431" s="3">
        <v>77.3584905660377</v>
      </c>
      <c r="Q2431" s="3">
        <v>1.89271618227484</v>
      </c>
      <c r="R2431" s="3">
        <v>87.2262773722628</v>
      </c>
      <c r="S2431" s="3">
        <v>6.78762809062704</v>
      </c>
      <c r="T2431" s="3">
        <v>85.6382978723404</v>
      </c>
      <c r="U2431" s="3">
        <v>11.6363636363636</v>
      </c>
      <c r="V2431" s="3">
        <v>89.2361111111111</v>
      </c>
      <c r="W2431" s="3">
        <v>12.8900814947326</v>
      </c>
      <c r="X2431" s="3">
        <v>89.1213389121339</v>
      </c>
      <c r="Y2431" s="3"/>
      <c r="Z2431" s="3"/>
      <c r="AA2431" s="3">
        <v>0.11740799502214</v>
      </c>
      <c r="AB2431" s="3">
        <v>0.102920869973464</v>
      </c>
      <c r="AC2431" s="3">
        <v>-4.22768990431556</v>
      </c>
      <c r="AD2431" s="3">
        <v>0.97372051075541</v>
      </c>
      <c r="AE2431" s="5">
        <v>2</v>
      </c>
      <c r="AF2431" s="3">
        <v>0.318010715807876</v>
      </c>
      <c r="AG2431" s="3">
        <v>6.11918119319881</v>
      </c>
      <c r="AH2431" s="3">
        <v>5.89603209147667</v>
      </c>
      <c r="AI2431" s="3">
        <v>3.97969633404358</v>
      </c>
      <c r="AJ2431" s="3"/>
      <c r="AK2431" s="3"/>
      <c r="AL2431" s="3"/>
      <c r="AM2431" s="3">
        <v>100</v>
      </c>
      <c r="AN2431" s="5" t="s">
        <v>56</v>
      </c>
      <c r="AO2431" s="1"/>
      <c r="AP2431" s="1"/>
      <c r="AQ2431" s="1"/>
    </row>
    <row r="2432" spans="1:43">
      <c r="A2432" s="1" t="s">
        <v>6453</v>
      </c>
      <c r="B2432" s="1" t="s">
        <v>6454</v>
      </c>
      <c r="C2432" s="3">
        <v>3.25479452054794</v>
      </c>
      <c r="D2432" s="4">
        <v>43049</v>
      </c>
      <c r="E2432" s="3">
        <v>24.3985491128</v>
      </c>
      <c r="F2432" s="5" t="s">
        <v>6455</v>
      </c>
      <c r="G2432" s="5">
        <v>281</v>
      </c>
      <c r="H2432" s="5" t="s">
        <v>45</v>
      </c>
      <c r="I2432" s="3">
        <v>4.27225130890052</v>
      </c>
      <c r="J2432" s="3">
        <v>6.68789808917197</v>
      </c>
      <c r="K2432" s="3">
        <v>2.42748405677845</v>
      </c>
      <c r="L2432" s="3">
        <v>2.63975155279503</v>
      </c>
      <c r="M2432" s="3">
        <v>0.423557886244452</v>
      </c>
      <c r="N2432" s="3">
        <v>36.031746031746</v>
      </c>
      <c r="O2432" s="3">
        <v>5.2716893368102</v>
      </c>
      <c r="P2432" s="3">
        <v>15.0662251655629</v>
      </c>
      <c r="Q2432" s="3">
        <v>4.95362563237774</v>
      </c>
      <c r="R2432" s="3">
        <v>23.2876712328767</v>
      </c>
      <c r="S2432" s="3">
        <v>20.2366578121227</v>
      </c>
      <c r="T2432" s="3">
        <v>8.09792843691149</v>
      </c>
      <c r="U2432" s="3">
        <v>50.3926701570681</v>
      </c>
      <c r="V2432" s="3">
        <v>3.60934182590234</v>
      </c>
      <c r="W2432" s="3">
        <v>51.9995929581765</v>
      </c>
      <c r="X2432" s="3">
        <v>3.7914691943128</v>
      </c>
      <c r="Y2432" s="3"/>
      <c r="Z2432" s="3"/>
      <c r="AA2432" s="3">
        <v>0.113345504536091</v>
      </c>
      <c r="AB2432" s="3">
        <v>0.188524585312579</v>
      </c>
      <c r="AC2432" s="3">
        <v>-10.8013040494166</v>
      </c>
      <c r="AD2432" s="3">
        <v>1.38396121212892</v>
      </c>
      <c r="AE2432" s="5">
        <v>4</v>
      </c>
      <c r="AF2432" s="3">
        <v>1.08104861399686</v>
      </c>
      <c r="AG2432" s="3">
        <v>14.0573439015082</v>
      </c>
      <c r="AH2432" s="3">
        <v>23.6485618897923</v>
      </c>
      <c r="AI2432" s="3">
        <v>13.2199418881629</v>
      </c>
      <c r="AJ2432" s="3"/>
      <c r="AK2432" s="3"/>
      <c r="AL2432" s="3"/>
      <c r="AM2432" s="3"/>
      <c r="AN2432" s="5" t="s">
        <v>46</v>
      </c>
      <c r="AO2432" s="1"/>
      <c r="AP2432" s="1"/>
      <c r="AQ2432" s="1"/>
    </row>
    <row r="2433" spans="1:43">
      <c r="A2433" s="1" t="s">
        <v>6456</v>
      </c>
      <c r="B2433" s="1" t="s">
        <v>6457</v>
      </c>
      <c r="C2433" s="3">
        <v>3.16164383561644</v>
      </c>
      <c r="D2433" s="4">
        <v>43083</v>
      </c>
      <c r="E2433" s="3">
        <v>5.5642247703</v>
      </c>
      <c r="F2433" s="5" t="s">
        <v>6458</v>
      </c>
      <c r="G2433" s="5">
        <v>1155</v>
      </c>
      <c r="H2433" s="5" t="s">
        <v>191</v>
      </c>
      <c r="I2433" s="3">
        <v>16.70213750347</v>
      </c>
      <c r="J2433" s="3">
        <v>10.3074141048825</v>
      </c>
      <c r="K2433" s="3">
        <v>4.79870372678551</v>
      </c>
      <c r="L2433" s="3">
        <v>7.02054794520548</v>
      </c>
      <c r="M2433" s="3">
        <v>10.0427536864148</v>
      </c>
      <c r="N2433" s="3">
        <v>15.3153153153153</v>
      </c>
      <c r="O2433" s="3">
        <v>31.9315863800408</v>
      </c>
      <c r="P2433" s="3">
        <v>5.90476190476191</v>
      </c>
      <c r="Q2433" s="3">
        <v>45.4503517472033</v>
      </c>
      <c r="R2433" s="3">
        <v>9.64360587002096</v>
      </c>
      <c r="S2433" s="3">
        <v>134.751046998604</v>
      </c>
      <c r="T2433" s="3">
        <v>1.22549019607843</v>
      </c>
      <c r="U2433" s="3">
        <v>236.23033857638</v>
      </c>
      <c r="V2433" s="3">
        <v>8.50439882697947</v>
      </c>
      <c r="W2433" s="3">
        <v>164.735516372796</v>
      </c>
      <c r="X2433" s="3">
        <v>23.321554770318</v>
      </c>
      <c r="Y2433" s="3"/>
      <c r="Z2433" s="3"/>
      <c r="AA2433" s="3">
        <v>0.44930394572608</v>
      </c>
      <c r="AB2433" s="3">
        <v>0.308913379253828</v>
      </c>
      <c r="AC2433" s="3">
        <v>-34.2659359676954</v>
      </c>
      <c r="AD2433" s="3">
        <v>1.11641119597608</v>
      </c>
      <c r="AE2433" s="5">
        <v>3</v>
      </c>
      <c r="AF2433" s="3">
        <v>2.67252673990204</v>
      </c>
      <c r="AG2433" s="3">
        <v>115.180685128721</v>
      </c>
      <c r="AH2433" s="3">
        <v>87.7854101271833</v>
      </c>
      <c r="AI2433" s="3">
        <v>37.8116223987743</v>
      </c>
      <c r="AJ2433" s="3"/>
      <c r="AK2433" s="3"/>
      <c r="AL2433" s="3"/>
      <c r="AM2433" s="3"/>
      <c r="AN2433" s="5" t="s">
        <v>46</v>
      </c>
      <c r="AO2433" s="1"/>
      <c r="AP2433" s="1"/>
      <c r="AQ2433" s="1"/>
    </row>
    <row r="2434" spans="1:43">
      <c r="A2434" s="1" t="s">
        <v>6459</v>
      </c>
      <c r="B2434" s="1" t="s">
        <v>6460</v>
      </c>
      <c r="C2434" s="3">
        <v>3.44657534246575</v>
      </c>
      <c r="D2434" s="4">
        <v>42979</v>
      </c>
      <c r="E2434" s="3">
        <v>151.1400241093</v>
      </c>
      <c r="F2434" s="5" t="s">
        <v>6461</v>
      </c>
      <c r="G2434" s="5">
        <v>672</v>
      </c>
      <c r="H2434" s="5" t="s">
        <v>191</v>
      </c>
      <c r="I2434" s="3">
        <v>22.0280646015356</v>
      </c>
      <c r="J2434" s="3">
        <v>1.80831826401447</v>
      </c>
      <c r="K2434" s="3">
        <v>3.93672884249864</v>
      </c>
      <c r="L2434" s="3">
        <v>19.3493150684932</v>
      </c>
      <c r="M2434" s="3">
        <v>15.9955418134752</v>
      </c>
      <c r="N2434" s="3">
        <v>1.08108108108108</v>
      </c>
      <c r="O2434" s="3">
        <v>26.3036329470717</v>
      </c>
      <c r="P2434" s="3">
        <v>19.4285714285714</v>
      </c>
      <c r="Q2434" s="3">
        <v>43.7937335650934</v>
      </c>
      <c r="R2434" s="3">
        <v>10.6918238993711</v>
      </c>
      <c r="S2434" s="3">
        <v>148.119664692763</v>
      </c>
      <c r="T2434" s="3">
        <v>0.735294117647059</v>
      </c>
      <c r="U2434" s="3">
        <v>327.89124668435</v>
      </c>
      <c r="V2434" s="3">
        <v>0.293255131964809</v>
      </c>
      <c r="W2434" s="3">
        <v>232.711147777663</v>
      </c>
      <c r="X2434" s="3">
        <v>3.53356890459364</v>
      </c>
      <c r="Y2434" s="3"/>
      <c r="Z2434" s="3"/>
      <c r="AA2434" s="3">
        <v>0.426187470793655</v>
      </c>
      <c r="AB2434" s="3">
        <v>0.372633382553821</v>
      </c>
      <c r="AC2434" s="3">
        <v>-38.4856300663228</v>
      </c>
      <c r="AD2434" s="3">
        <v>1.27783116896737</v>
      </c>
      <c r="AE2434" s="5">
        <v>8</v>
      </c>
      <c r="AF2434" s="3">
        <v>3.30568490695533</v>
      </c>
      <c r="AG2434" s="3">
        <v>155.031914872588</v>
      </c>
      <c r="AH2434" s="3">
        <v>114.07468574375</v>
      </c>
      <c r="AI2434" s="3">
        <v>45.6051082486176</v>
      </c>
      <c r="AJ2434" s="3"/>
      <c r="AK2434" s="3"/>
      <c r="AL2434" s="3"/>
      <c r="AM2434" s="3"/>
      <c r="AN2434" s="5" t="s">
        <v>46</v>
      </c>
      <c r="AO2434" s="1"/>
      <c r="AP2434" s="1"/>
      <c r="AQ2434" s="1"/>
    </row>
    <row r="2435" spans="1:43">
      <c r="A2435" s="1" t="s">
        <v>6462</v>
      </c>
      <c r="B2435" s="1" t="s">
        <v>6463</v>
      </c>
      <c r="C2435" s="3">
        <v>3.16986301369863</v>
      </c>
      <c r="D2435" s="4">
        <v>43080</v>
      </c>
      <c r="E2435" s="3">
        <v>9.628435314</v>
      </c>
      <c r="F2435" s="5" t="s">
        <v>6464</v>
      </c>
      <c r="G2435" s="5">
        <v>406</v>
      </c>
      <c r="H2435" s="5" t="s">
        <v>213</v>
      </c>
      <c r="I2435" s="3">
        <v>-0.369983109466755</v>
      </c>
      <c r="J2435" s="3">
        <v>53.2467532467532</v>
      </c>
      <c r="K2435" s="3">
        <v>-0.919852823548238</v>
      </c>
      <c r="L2435" s="3">
        <v>88.3116883116883</v>
      </c>
      <c r="M2435" s="3">
        <v>-1.0702020605383</v>
      </c>
      <c r="N2435" s="3">
        <v>90.9090909090909</v>
      </c>
      <c r="O2435" s="3">
        <v>2.09346410615675</v>
      </c>
      <c r="P2435" s="3">
        <v>25.6756756756757</v>
      </c>
      <c r="Q2435" s="3">
        <v>3.37144287740966</v>
      </c>
      <c r="R2435" s="3">
        <v>18.9189189189189</v>
      </c>
      <c r="S2435" s="3">
        <v>5.84465521661113</v>
      </c>
      <c r="T2435" s="3">
        <v>14.0625</v>
      </c>
      <c r="U2435" s="3">
        <v>19.4157909958546</v>
      </c>
      <c r="V2435" s="3">
        <v>4.08163265306122</v>
      </c>
      <c r="W2435" s="3">
        <v>29.7068062827225</v>
      </c>
      <c r="X2435" s="3">
        <v>2.04081632653061</v>
      </c>
      <c r="Y2435" s="3"/>
      <c r="Z2435" s="3"/>
      <c r="AA2435" s="3">
        <v>0.200100505881301</v>
      </c>
      <c r="AB2435" s="3">
        <v>0.603988931393368</v>
      </c>
      <c r="AC2435" s="3">
        <v>-3.70495972869861</v>
      </c>
      <c r="AD2435" s="3">
        <v>2.43995647940758</v>
      </c>
      <c r="AE2435" s="5">
        <v>2</v>
      </c>
      <c r="AF2435" s="3">
        <v>0.75208141937535</v>
      </c>
      <c r="AG2435" s="3">
        <v>6.97880903501127</v>
      </c>
      <c r="AH2435" s="3">
        <v>9.73979888645398</v>
      </c>
      <c r="AI2435" s="3">
        <v>7.71170541124284</v>
      </c>
      <c r="AJ2435" s="3"/>
      <c r="AK2435" s="3"/>
      <c r="AL2435" s="3"/>
      <c r="AM2435" s="3"/>
      <c r="AN2435" s="5" t="s">
        <v>46</v>
      </c>
      <c r="AO2435" s="1"/>
      <c r="AP2435" s="1"/>
      <c r="AQ2435" s="1"/>
    </row>
    <row r="2436" spans="1:43">
      <c r="A2436" s="1" t="s">
        <v>6465</v>
      </c>
      <c r="B2436" s="1" t="s">
        <v>6466</v>
      </c>
      <c r="C2436" s="3">
        <v>3.36986301369863</v>
      </c>
      <c r="D2436" s="4">
        <v>43007</v>
      </c>
      <c r="E2436" s="3">
        <v>1.6068867217</v>
      </c>
      <c r="F2436" s="5" t="s">
        <v>6467</v>
      </c>
      <c r="G2436" s="5">
        <v>1231</v>
      </c>
      <c r="H2436" s="5" t="s">
        <v>55</v>
      </c>
      <c r="I2436" s="3">
        <v>10.0667228088359</v>
      </c>
      <c r="J2436" s="3">
        <v>52.0266182698125</v>
      </c>
      <c r="K2436" s="3">
        <v>3.1320182094082</v>
      </c>
      <c r="L2436" s="3">
        <v>38.1920903954802</v>
      </c>
      <c r="M2436" s="3">
        <v>4.94749845583694</v>
      </c>
      <c r="N2436" s="3">
        <v>52.4835427887492</v>
      </c>
      <c r="O2436" s="3">
        <v>14.8816768086545</v>
      </c>
      <c r="P2436" s="3">
        <v>67.0860927152318</v>
      </c>
      <c r="Q2436" s="3">
        <v>21.3902979209831</v>
      </c>
      <c r="R2436" s="3">
        <v>56.4024390243902</v>
      </c>
      <c r="S2436" s="3">
        <v>64.3230174081238</v>
      </c>
      <c r="T2436" s="3">
        <v>51.953125</v>
      </c>
      <c r="U2436" s="3">
        <v>132.62595837897</v>
      </c>
      <c r="V2436" s="3">
        <v>55.1490514905149</v>
      </c>
      <c r="W2436" s="3">
        <v>82.0919515593184</v>
      </c>
      <c r="X2436" s="3">
        <v>69.9499165275459</v>
      </c>
      <c r="Y2436" s="3"/>
      <c r="Z2436" s="3"/>
      <c r="AA2436" s="3">
        <v>0.286261675130674</v>
      </c>
      <c r="AB2436" s="3">
        <v>0.201709578257616</v>
      </c>
      <c r="AC2436" s="3">
        <v>-33.1484184914842</v>
      </c>
      <c r="AD2436" s="3">
        <v>0.665763398139068</v>
      </c>
      <c r="AE2436" s="5">
        <v>5</v>
      </c>
      <c r="AF2436" s="3">
        <v>1.49013083459237</v>
      </c>
      <c r="AG2436" s="3">
        <v>54.7795943761289</v>
      </c>
      <c r="AH2436" s="3">
        <v>54.1050423104629</v>
      </c>
      <c r="AI2436" s="3">
        <v>20.1237235058767</v>
      </c>
      <c r="AJ2436" s="3"/>
      <c r="AK2436" s="3"/>
      <c r="AL2436" s="3"/>
      <c r="AM2436" s="3">
        <v>10</v>
      </c>
      <c r="AN2436" s="5" t="s">
        <v>56</v>
      </c>
      <c r="AO2436" s="1"/>
      <c r="AP2436" s="1"/>
      <c r="AQ2436" s="1"/>
    </row>
    <row r="2437" spans="1:43">
      <c r="A2437" s="1" t="s">
        <v>6468</v>
      </c>
      <c r="B2437" s="1" t="s">
        <v>6469</v>
      </c>
      <c r="C2437" s="3">
        <v>3.08219178082192</v>
      </c>
      <c r="D2437" s="4">
        <v>43112</v>
      </c>
      <c r="E2437" s="3">
        <v>28.1928972613</v>
      </c>
      <c r="F2437" s="5" t="s">
        <v>6470</v>
      </c>
      <c r="G2437" s="5">
        <v>1126</v>
      </c>
      <c r="H2437" s="5" t="s">
        <v>55</v>
      </c>
      <c r="I2437" s="3">
        <v>5.09015477900112</v>
      </c>
      <c r="J2437" s="3">
        <v>78.1004234724743</v>
      </c>
      <c r="K2437" s="3">
        <v>2.442059418261</v>
      </c>
      <c r="L2437" s="3">
        <v>52.4293785310734</v>
      </c>
      <c r="M2437" s="3">
        <v>3.17493472584855</v>
      </c>
      <c r="N2437" s="3">
        <v>67.8635547576302</v>
      </c>
      <c r="O2437" s="3">
        <v>9.3656592494188</v>
      </c>
      <c r="P2437" s="3">
        <v>82.9139072847682</v>
      </c>
      <c r="Q2437" s="3">
        <v>12.8899554336647</v>
      </c>
      <c r="R2437" s="3">
        <v>79.8780487804878</v>
      </c>
      <c r="S2437" s="3">
        <v>37.5809484019219</v>
      </c>
      <c r="T2437" s="3">
        <v>86.9140625</v>
      </c>
      <c r="U2437" s="3">
        <v>110.754008542346</v>
      </c>
      <c r="V2437" s="3">
        <v>69.9186991869919</v>
      </c>
      <c r="W2437" s="3">
        <v>116.540914490612</v>
      </c>
      <c r="X2437" s="3">
        <v>47.245409015025</v>
      </c>
      <c r="Y2437" s="3"/>
      <c r="Z2437" s="3"/>
      <c r="AA2437" s="3">
        <v>0.207993855475092</v>
      </c>
      <c r="AB2437" s="3">
        <v>0.280397982193158</v>
      </c>
      <c r="AC2437" s="3">
        <v>-17.6078849227491</v>
      </c>
      <c r="AD2437" s="3">
        <v>1.66477491520908</v>
      </c>
      <c r="AE2437" s="5">
        <v>5</v>
      </c>
      <c r="AF2437" s="3">
        <v>2.14155200649583</v>
      </c>
      <c r="AG2437" s="3">
        <v>38.4190845075713</v>
      </c>
      <c r="AH2437" s="3">
        <v>47.1535673964451</v>
      </c>
      <c r="AI2437" s="3"/>
      <c r="AJ2437" s="3"/>
      <c r="AK2437" s="3"/>
      <c r="AL2437" s="3"/>
      <c r="AM2437" s="3"/>
      <c r="AN2437" s="5" t="s">
        <v>46</v>
      </c>
      <c r="AO2437" s="1"/>
      <c r="AP2437" s="1"/>
      <c r="AQ2437" s="1"/>
    </row>
    <row r="2438" spans="1:43">
      <c r="A2438" s="1" t="s">
        <v>6471</v>
      </c>
      <c r="B2438" s="1" t="s">
        <v>6472</v>
      </c>
      <c r="C2438" s="3">
        <v>3.00821917808219</v>
      </c>
      <c r="D2438" s="4">
        <v>43139</v>
      </c>
      <c r="E2438" s="3">
        <v>8.5302272755</v>
      </c>
      <c r="F2438" s="5" t="s">
        <v>6293</v>
      </c>
      <c r="G2438" s="5">
        <v>1099</v>
      </c>
      <c r="H2438" s="5" t="s">
        <v>55</v>
      </c>
      <c r="I2438" s="3">
        <v>11.0486546258754</v>
      </c>
      <c r="J2438" s="3">
        <v>44.4041137326074</v>
      </c>
      <c r="K2438" s="3">
        <v>4.61845646323467</v>
      </c>
      <c r="L2438" s="3">
        <v>10.2824858757062</v>
      </c>
      <c r="M2438" s="3">
        <v>5.20756034746169</v>
      </c>
      <c r="N2438" s="3">
        <v>49.7307001795332</v>
      </c>
      <c r="O2438" s="3">
        <v>21.51247794303</v>
      </c>
      <c r="P2438" s="3">
        <v>37.2847682119205</v>
      </c>
      <c r="Q2438" s="3">
        <v>48.5119231006223</v>
      </c>
      <c r="R2438" s="3">
        <v>4.11585365853659</v>
      </c>
      <c r="S2438" s="3">
        <v>134.820732657833</v>
      </c>
      <c r="T2438" s="3">
        <v>0.390625</v>
      </c>
      <c r="U2438" s="3">
        <v>186.962733658769</v>
      </c>
      <c r="V2438" s="3">
        <v>20.3252032520325</v>
      </c>
      <c r="W2438" s="3">
        <v>141.02</v>
      </c>
      <c r="X2438" s="3">
        <v>27.5459098497496</v>
      </c>
      <c r="Y2438" s="3"/>
      <c r="Z2438" s="3"/>
      <c r="AA2438" s="3">
        <v>0.499325496803116</v>
      </c>
      <c r="AB2438" s="3">
        <v>0.299715502892684</v>
      </c>
      <c r="AC2438" s="3">
        <v>-28.2694848084544</v>
      </c>
      <c r="AD2438" s="3">
        <v>1.20286361438096</v>
      </c>
      <c r="AE2438" s="5">
        <v>3</v>
      </c>
      <c r="AF2438" s="3">
        <v>2.55464046922118</v>
      </c>
      <c r="AG2438" s="3">
        <v>113.831378937924</v>
      </c>
      <c r="AH2438" s="3">
        <v>73.7016613703572</v>
      </c>
      <c r="AI2438" s="3"/>
      <c r="AJ2438" s="3"/>
      <c r="AK2438" s="3"/>
      <c r="AL2438" s="3"/>
      <c r="AM2438" s="3"/>
      <c r="AN2438" s="5" t="s">
        <v>46</v>
      </c>
      <c r="AO2438" s="1"/>
      <c r="AP2438" s="1"/>
      <c r="AQ2438" s="1"/>
    </row>
    <row r="2439" spans="1:43">
      <c r="A2439" s="1" t="s">
        <v>6473</v>
      </c>
      <c r="B2439" s="1" t="s">
        <v>6474</v>
      </c>
      <c r="C2439" s="3">
        <v>3.44657534246575</v>
      </c>
      <c r="D2439" s="4">
        <v>42979</v>
      </c>
      <c r="E2439" s="3">
        <v>5.3130238121</v>
      </c>
      <c r="F2439" s="5" t="s">
        <v>6475</v>
      </c>
      <c r="G2439" s="5">
        <v>224</v>
      </c>
      <c r="H2439" s="5" t="s">
        <v>55</v>
      </c>
      <c r="I2439" s="3">
        <v>11.9284163431805</v>
      </c>
      <c r="J2439" s="3">
        <v>38.5964912280702</v>
      </c>
      <c r="K2439" s="3">
        <v>3.19684561722778</v>
      </c>
      <c r="L2439" s="3">
        <v>36.8926553672316</v>
      </c>
      <c r="M2439" s="3">
        <v>7.61639676113361</v>
      </c>
      <c r="N2439" s="3">
        <v>28.1268701376421</v>
      </c>
      <c r="O2439" s="3">
        <v>19.4327436113451</v>
      </c>
      <c r="P2439" s="3">
        <v>48.7417218543046</v>
      </c>
      <c r="Q2439" s="3">
        <v>16.9450745858252</v>
      </c>
      <c r="R2439" s="3">
        <v>68.9786585365854</v>
      </c>
      <c r="S2439" s="3">
        <v>68.4523220120804</v>
      </c>
      <c r="T2439" s="3">
        <v>45.1171875</v>
      </c>
      <c r="U2439" s="3">
        <v>90.3760071620412</v>
      </c>
      <c r="V2439" s="3">
        <v>81.4363143631436</v>
      </c>
      <c r="W2439" s="3">
        <v>73.8934887048963</v>
      </c>
      <c r="X2439" s="3">
        <v>75.9599332220367</v>
      </c>
      <c r="Y2439" s="3"/>
      <c r="Z2439" s="3"/>
      <c r="AA2439" s="3">
        <v>0.336363470246161</v>
      </c>
      <c r="AB2439" s="3">
        <v>0.188833523577254</v>
      </c>
      <c r="AC2439" s="3">
        <v>-23.0864906238041</v>
      </c>
      <c r="AD2439" s="3">
        <v>0.875497470157076</v>
      </c>
      <c r="AE2439" s="5">
        <v>4</v>
      </c>
      <c r="AF2439" s="3">
        <v>1.37002466465591</v>
      </c>
      <c r="AG2439" s="3">
        <v>46.9834906949245</v>
      </c>
      <c r="AH2439" s="3">
        <v>42.3021240396633</v>
      </c>
      <c r="AI2439" s="3">
        <v>19.8187139865345</v>
      </c>
      <c r="AJ2439" s="3"/>
      <c r="AK2439" s="3"/>
      <c r="AL2439" s="3"/>
      <c r="AM2439" s="3"/>
      <c r="AN2439" s="5" t="s">
        <v>46</v>
      </c>
      <c r="AO2439" s="1"/>
      <c r="AP2439" s="1"/>
      <c r="AQ2439" s="1"/>
    </row>
    <row r="2440" spans="1:43">
      <c r="A2440" s="1" t="s">
        <v>6476</v>
      </c>
      <c r="B2440" s="1" t="s">
        <v>6477</v>
      </c>
      <c r="C2440" s="3">
        <v>3.37534246575342</v>
      </c>
      <c r="D2440" s="4">
        <v>43005</v>
      </c>
      <c r="E2440" s="3">
        <v>0.3686514789</v>
      </c>
      <c r="F2440" s="5" t="s">
        <v>6478</v>
      </c>
      <c r="G2440" s="5">
        <v>1233</v>
      </c>
      <c r="H2440" s="5" t="s">
        <v>226</v>
      </c>
      <c r="I2440" s="3">
        <v>-0.0955026914394755</v>
      </c>
      <c r="J2440" s="3">
        <v>93.3143669985775</v>
      </c>
      <c r="K2440" s="3">
        <v>0.305090655509071</v>
      </c>
      <c r="L2440" s="3">
        <v>66.4021164021164</v>
      </c>
      <c r="M2440" s="3">
        <v>-0.596060815480296</v>
      </c>
      <c r="N2440" s="3">
        <v>90.8321579689704</v>
      </c>
      <c r="O2440" s="3">
        <v>1.09822526796696</v>
      </c>
      <c r="P2440" s="3">
        <v>88.9937106918239</v>
      </c>
      <c r="Q2440" s="3">
        <v>1.91302807545834</v>
      </c>
      <c r="R2440" s="3">
        <v>87.043795620438</v>
      </c>
      <c r="S2440" s="3">
        <v>3.45230603254518</v>
      </c>
      <c r="T2440" s="3">
        <v>93.3510638297872</v>
      </c>
      <c r="U2440" s="3">
        <v>13.7617399901137</v>
      </c>
      <c r="V2440" s="3">
        <v>86.1111111111111</v>
      </c>
      <c r="W2440" s="3">
        <v>16.7630644342973</v>
      </c>
      <c r="X2440" s="3">
        <v>84.9372384937239</v>
      </c>
      <c r="Y2440" s="3"/>
      <c r="Z2440" s="3"/>
      <c r="AA2440" s="3">
        <v>0.0514829968913567</v>
      </c>
      <c r="AB2440" s="3">
        <v>0.187087134254642</v>
      </c>
      <c r="AC2440" s="3">
        <v>-4.13457281983178</v>
      </c>
      <c r="AD2440" s="3">
        <v>1.27987329665741</v>
      </c>
      <c r="AE2440" s="5">
        <v>2</v>
      </c>
      <c r="AF2440" s="3">
        <v>0.409016508072843</v>
      </c>
      <c r="AG2440" s="3">
        <v>3.51619538101877</v>
      </c>
      <c r="AH2440" s="3">
        <v>6.98155248518877</v>
      </c>
      <c r="AI2440" s="3">
        <v>5.01357977305272</v>
      </c>
      <c r="AJ2440" s="3"/>
      <c r="AK2440" s="3"/>
      <c r="AL2440" s="3"/>
      <c r="AM2440" s="3"/>
      <c r="AN2440" s="5" t="s">
        <v>46</v>
      </c>
      <c r="AO2440" s="1"/>
      <c r="AP2440" s="1"/>
      <c r="AQ2440" s="1"/>
    </row>
    <row r="2441" spans="1:43">
      <c r="A2441" s="1" t="s">
        <v>6479</v>
      </c>
      <c r="B2441" s="1" t="s">
        <v>6480</v>
      </c>
      <c r="C2441" s="3">
        <v>3.36986301369863</v>
      </c>
      <c r="D2441" s="4">
        <v>43007</v>
      </c>
      <c r="E2441" s="3">
        <v>0.7319372953</v>
      </c>
      <c r="F2441" s="5" t="s">
        <v>6481</v>
      </c>
      <c r="G2441" s="5">
        <v>273</v>
      </c>
      <c r="H2441" s="5" t="s">
        <v>191</v>
      </c>
      <c r="I2441" s="3">
        <v>7.8352375225496</v>
      </c>
      <c r="J2441" s="3">
        <v>67.8119349005425</v>
      </c>
      <c r="K2441" s="3">
        <v>0.375013993059438</v>
      </c>
      <c r="L2441" s="3">
        <v>84.2465753424658</v>
      </c>
      <c r="M2441" s="3">
        <v>-0.377756791289381</v>
      </c>
      <c r="N2441" s="3">
        <v>88.6486486486487</v>
      </c>
      <c r="O2441" s="3">
        <v>17.0026750179422</v>
      </c>
      <c r="P2441" s="3">
        <v>56.1904761904762</v>
      </c>
      <c r="Q2441" s="3">
        <v>26.5829039316722</v>
      </c>
      <c r="R2441" s="3">
        <v>37.3165618448637</v>
      </c>
      <c r="S2441" s="3">
        <v>72.2339608144449</v>
      </c>
      <c r="T2441" s="3">
        <v>41.421568627451</v>
      </c>
      <c r="U2441" s="3">
        <v>157.214572576018</v>
      </c>
      <c r="V2441" s="3">
        <v>45.7478005865103</v>
      </c>
      <c r="W2441" s="3">
        <v>99.5215843346684</v>
      </c>
      <c r="X2441" s="3">
        <v>62.1908127208481</v>
      </c>
      <c r="Y2441" s="3"/>
      <c r="Z2441" s="3"/>
      <c r="AA2441" s="3">
        <v>0.244901249502434</v>
      </c>
      <c r="AB2441" s="3">
        <v>0.200785578378295</v>
      </c>
      <c r="AC2441" s="3">
        <v>-37.3218229271231</v>
      </c>
      <c r="AD2441" s="3">
        <v>0.692322233034751</v>
      </c>
      <c r="AE2441" s="5">
        <v>3</v>
      </c>
      <c r="AF2441" s="3">
        <v>2.09268146649941</v>
      </c>
      <c r="AG2441" s="3">
        <v>87.4019668977795</v>
      </c>
      <c r="AH2441" s="3">
        <v>66.4039567452868</v>
      </c>
      <c r="AI2441" s="3">
        <v>24.5701013779686</v>
      </c>
      <c r="AJ2441" s="3"/>
      <c r="AK2441" s="3"/>
      <c r="AL2441" s="3"/>
      <c r="AM2441" s="3"/>
      <c r="AN2441" s="5" t="s">
        <v>46</v>
      </c>
      <c r="AO2441" s="1"/>
      <c r="AP2441" s="1"/>
      <c r="AQ2441" s="1"/>
    </row>
    <row r="2442" spans="1:43">
      <c r="A2442" s="1" t="s">
        <v>6482</v>
      </c>
      <c r="B2442" s="1" t="s">
        <v>6483</v>
      </c>
      <c r="C2442" s="3">
        <v>3.40821917808219</v>
      </c>
      <c r="D2442" s="4">
        <v>42993</v>
      </c>
      <c r="E2442" s="3">
        <v>10.5960505842</v>
      </c>
      <c r="F2442" s="5" t="s">
        <v>6484</v>
      </c>
      <c r="G2442" s="5">
        <v>1245</v>
      </c>
      <c r="H2442" s="5" t="s">
        <v>198</v>
      </c>
      <c r="I2442" s="3">
        <v>0.214383161177149</v>
      </c>
      <c r="J2442" s="3">
        <v>47.3544973544974</v>
      </c>
      <c r="K2442" s="3">
        <v>0</v>
      </c>
      <c r="L2442" s="3">
        <v>72.0744680851064</v>
      </c>
      <c r="M2442" s="3">
        <v>0.0194514685858597</v>
      </c>
      <c r="N2442" s="3">
        <v>63.6604774535809</v>
      </c>
      <c r="O2442" s="3">
        <v>0.754384246105609</v>
      </c>
      <c r="P2442" s="3">
        <v>33.0459770114943</v>
      </c>
      <c r="Q2442" s="3">
        <v>1.35432627565768</v>
      </c>
      <c r="R2442" s="3">
        <v>33.6309523809524</v>
      </c>
      <c r="S2442" s="3">
        <v>2.54048425829805</v>
      </c>
      <c r="T2442" s="3">
        <v>30.2325581395349</v>
      </c>
      <c r="U2442" s="3">
        <v>6.35140564936561</v>
      </c>
      <c r="V2442" s="3">
        <v>37.7952755905512</v>
      </c>
      <c r="W2442" s="3">
        <v>11.9295478546238</v>
      </c>
      <c r="X2442" s="3">
        <v>25.7142857142857</v>
      </c>
      <c r="Y2442" s="3"/>
      <c r="Z2442" s="3"/>
      <c r="AA2442" s="3">
        <v>0.157862173804938</v>
      </c>
      <c r="AB2442" s="3">
        <v>0.830750643930706</v>
      </c>
      <c r="AC2442" s="3">
        <v>-0.901926810636989</v>
      </c>
      <c r="AD2442" s="3">
        <v>4.23647616947564</v>
      </c>
      <c r="AE2442" s="5">
        <v>2</v>
      </c>
      <c r="AF2442" s="3">
        <v>0.313295677658804</v>
      </c>
      <c r="AG2442" s="3">
        <v>2.86218633772803</v>
      </c>
      <c r="AH2442" s="3">
        <v>3.23451097505334</v>
      </c>
      <c r="AI2442" s="3">
        <v>3.99867598565686</v>
      </c>
      <c r="AJ2442" s="3"/>
      <c r="AK2442" s="3"/>
      <c r="AL2442" s="3"/>
      <c r="AM2442" s="3"/>
      <c r="AN2442" s="5" t="s">
        <v>56</v>
      </c>
      <c r="AO2442" s="1"/>
      <c r="AP2442" s="1"/>
      <c r="AQ2442" s="1"/>
    </row>
    <row r="2443" spans="1:43">
      <c r="A2443" s="1" t="s">
        <v>6485</v>
      </c>
      <c r="B2443" s="1" t="s">
        <v>6486</v>
      </c>
      <c r="C2443" s="3">
        <v>3.16438356164384</v>
      </c>
      <c r="D2443" s="4">
        <v>43082</v>
      </c>
      <c r="E2443" s="3">
        <v>8.3637512949</v>
      </c>
      <c r="F2443" s="5" t="s">
        <v>6487</v>
      </c>
      <c r="G2443" s="5">
        <v>402</v>
      </c>
      <c r="H2443" s="5" t="s">
        <v>226</v>
      </c>
      <c r="I2443" s="3">
        <v>6.41558264659811</v>
      </c>
      <c r="J2443" s="3">
        <v>2.98719772403983</v>
      </c>
      <c r="K2443" s="3">
        <v>2.18429141324963</v>
      </c>
      <c r="L2443" s="3">
        <v>3.43915343915344</v>
      </c>
      <c r="M2443" s="3">
        <v>4.21530047355432</v>
      </c>
      <c r="N2443" s="3">
        <v>2.67983074753173</v>
      </c>
      <c r="O2443" s="3">
        <v>12.0312612031261</v>
      </c>
      <c r="P2443" s="3">
        <v>2.83018867924528</v>
      </c>
      <c r="Q2443" s="3">
        <v>17.0850505807418</v>
      </c>
      <c r="R2443" s="3">
        <v>2.73722627737226</v>
      </c>
      <c r="S2443" s="3">
        <v>36.0825640132381</v>
      </c>
      <c r="T2443" s="3">
        <v>4.78723404255319</v>
      </c>
      <c r="U2443" s="3">
        <v>53.5777471987419</v>
      </c>
      <c r="V2443" s="3">
        <v>7.29166666666667</v>
      </c>
      <c r="W2443" s="3">
        <v>58.3561366170062</v>
      </c>
      <c r="X2443" s="3">
        <v>3.34728033472803</v>
      </c>
      <c r="Y2443" s="3"/>
      <c r="Z2443" s="3"/>
      <c r="AA2443" s="3">
        <v>0.417002603371599</v>
      </c>
      <c r="AB2443" s="3">
        <v>0.434826189603035</v>
      </c>
      <c r="AC2443" s="3">
        <v>-7.2894482090997</v>
      </c>
      <c r="AD2443" s="3">
        <v>2.26714226794224</v>
      </c>
      <c r="AE2443" s="5">
        <v>3</v>
      </c>
      <c r="AF2443" s="3">
        <v>1.15650209099228</v>
      </c>
      <c r="AG2443" s="3">
        <v>32.0580916232926</v>
      </c>
      <c r="AH2443" s="3">
        <v>23.8663793513689</v>
      </c>
      <c r="AI2443" s="3">
        <v>15.1546071644474</v>
      </c>
      <c r="AJ2443" s="3"/>
      <c r="AK2443" s="3"/>
      <c r="AL2443" s="3"/>
      <c r="AM2443" s="3">
        <v>10</v>
      </c>
      <c r="AN2443" s="5" t="s">
        <v>56</v>
      </c>
      <c r="AO2443" s="1"/>
      <c r="AP2443" s="1"/>
      <c r="AQ2443" s="1"/>
    </row>
    <row r="2444" spans="1:43">
      <c r="A2444" s="1" t="s">
        <v>6488</v>
      </c>
      <c r="B2444" s="1" t="s">
        <v>6489</v>
      </c>
      <c r="C2444" s="3">
        <v>3.21643835616438</v>
      </c>
      <c r="D2444" s="4">
        <v>43063</v>
      </c>
      <c r="E2444" s="3">
        <v>0.2544335185</v>
      </c>
      <c r="F2444" s="5" t="s">
        <v>6490</v>
      </c>
      <c r="G2444" s="5">
        <v>1175</v>
      </c>
      <c r="H2444" s="5" t="s">
        <v>226</v>
      </c>
      <c r="I2444" s="3">
        <v>1.76656705923712</v>
      </c>
      <c r="J2444" s="3">
        <v>56.4722617354196</v>
      </c>
      <c r="K2444" s="3">
        <v>-0.189638824239288</v>
      </c>
      <c r="L2444" s="3">
        <v>92.4603174603175</v>
      </c>
      <c r="M2444" s="3">
        <v>0.181692334313894</v>
      </c>
      <c r="N2444" s="3">
        <v>71.7912552891396</v>
      </c>
      <c r="O2444" s="3">
        <v>2.84217070787814</v>
      </c>
      <c r="P2444" s="3">
        <v>67.6100628930818</v>
      </c>
      <c r="Q2444" s="3">
        <v>1.73974167472103</v>
      </c>
      <c r="R2444" s="3">
        <v>87.956204379562</v>
      </c>
      <c r="S2444" s="3">
        <v>7.33222098628105</v>
      </c>
      <c r="T2444" s="3">
        <v>83.7765957446808</v>
      </c>
      <c r="U2444" s="3">
        <v>16.2200140519924</v>
      </c>
      <c r="V2444" s="3">
        <v>82.6388888888889</v>
      </c>
      <c r="W2444" s="3">
        <v>17.9364432674679</v>
      </c>
      <c r="X2444" s="3">
        <v>82.0083682008368</v>
      </c>
      <c r="Y2444" s="3"/>
      <c r="Z2444" s="3"/>
      <c r="AA2444" s="3">
        <v>0.11102577898923</v>
      </c>
      <c r="AB2444" s="3">
        <v>0.147612714269876</v>
      </c>
      <c r="AC2444" s="3">
        <v>-4.72602739726027</v>
      </c>
      <c r="AD2444" s="3">
        <v>1.19394414536896</v>
      </c>
      <c r="AE2444" s="5">
        <v>3</v>
      </c>
      <c r="AF2444" s="3">
        <v>0.451578852733932</v>
      </c>
      <c r="AG2444" s="3">
        <v>7.66954958070949</v>
      </c>
      <c r="AH2444" s="3">
        <v>8.36724596507878</v>
      </c>
      <c r="AI2444" s="3">
        <v>5.05434529918913</v>
      </c>
      <c r="AJ2444" s="3"/>
      <c r="AK2444" s="3"/>
      <c r="AL2444" s="3"/>
      <c r="AM2444" s="3"/>
      <c r="AN2444" s="5" t="s">
        <v>51</v>
      </c>
      <c r="AO2444" s="1"/>
      <c r="AP2444" s="1"/>
      <c r="AQ2444" s="1"/>
    </row>
    <row r="2445" spans="1:43">
      <c r="A2445" s="1" t="s">
        <v>6491</v>
      </c>
      <c r="B2445" s="1" t="s">
        <v>6492</v>
      </c>
      <c r="C2445" s="3">
        <v>3.21643835616438</v>
      </c>
      <c r="D2445" s="4">
        <v>43063</v>
      </c>
      <c r="E2445" s="3">
        <v>30.7999610919</v>
      </c>
      <c r="F2445" s="5" t="s">
        <v>6493</v>
      </c>
      <c r="G2445" s="5">
        <v>1175</v>
      </c>
      <c r="H2445" s="5" t="s">
        <v>45</v>
      </c>
      <c r="I2445" s="3">
        <v>0.048866301798264</v>
      </c>
      <c r="J2445" s="3">
        <v>72.1337579617834</v>
      </c>
      <c r="K2445" s="3">
        <v>-0.00976753272123916</v>
      </c>
      <c r="L2445" s="3">
        <v>85.0931677018634</v>
      </c>
      <c r="M2445" s="3">
        <v>-0.175524134568508</v>
      </c>
      <c r="N2445" s="3">
        <v>55.8730158730159</v>
      </c>
      <c r="O2445" s="3">
        <v>0.698406452882151</v>
      </c>
      <c r="P2445" s="3">
        <v>69.8675496688742</v>
      </c>
      <c r="Q2445" s="3">
        <v>1.08620519403574</v>
      </c>
      <c r="R2445" s="3">
        <v>69.3493150684932</v>
      </c>
      <c r="S2445" s="3">
        <v>1.37390339130196</v>
      </c>
      <c r="T2445" s="3">
        <v>88.135593220339</v>
      </c>
      <c r="U2445" s="3">
        <v>5.11573703765651</v>
      </c>
      <c r="V2445" s="3">
        <v>93.8428874734607</v>
      </c>
      <c r="W2445" s="3">
        <v>13.7419438881969</v>
      </c>
      <c r="X2445" s="3">
        <v>78.9099526066351</v>
      </c>
      <c r="Y2445" s="3"/>
      <c r="Z2445" s="3"/>
      <c r="AA2445" s="3">
        <v>-0.00728188316168866</v>
      </c>
      <c r="AB2445" s="3">
        <v>0.313696166832287</v>
      </c>
      <c r="AC2445" s="3">
        <v>-3.57214263095333</v>
      </c>
      <c r="AD2445" s="3">
        <v>1.22541063432414</v>
      </c>
      <c r="AE2445" s="5">
        <v>4</v>
      </c>
      <c r="AF2445" s="3">
        <v>0.364169810940343</v>
      </c>
      <c r="AG2445" s="3">
        <v>2.09453423899513</v>
      </c>
      <c r="AH2445" s="3">
        <v>2.80177783468962</v>
      </c>
      <c r="AI2445" s="3">
        <v>4.55103013899452</v>
      </c>
      <c r="AJ2445" s="3"/>
      <c r="AK2445" s="3"/>
      <c r="AL2445" s="3"/>
      <c r="AM2445" s="3"/>
      <c r="AN2445" s="5" t="s">
        <v>51</v>
      </c>
      <c r="AO2445" s="1"/>
      <c r="AP2445" s="1"/>
      <c r="AQ2445" s="1"/>
    </row>
    <row r="2446" spans="1:43">
      <c r="A2446" s="1" t="s">
        <v>6494</v>
      </c>
      <c r="B2446" s="1" t="s">
        <v>6495</v>
      </c>
      <c r="C2446" s="3">
        <v>3.4958904109589</v>
      </c>
      <c r="D2446" s="4">
        <v>42961</v>
      </c>
      <c r="E2446" s="3">
        <v>0.5283093155</v>
      </c>
      <c r="F2446" s="5" t="s">
        <v>952</v>
      </c>
      <c r="G2446" s="5">
        <v>763</v>
      </c>
      <c r="H2446" s="5" t="s">
        <v>64</v>
      </c>
      <c r="I2446" s="3">
        <v>0.24108370904155</v>
      </c>
      <c r="J2446" s="3">
        <v>81.4868804664723</v>
      </c>
      <c r="K2446" s="3">
        <v>0.0350417677266225</v>
      </c>
      <c r="L2446" s="3">
        <v>86.0058309037901</v>
      </c>
      <c r="M2446" s="3">
        <v>0.176977770179531</v>
      </c>
      <c r="N2446" s="3">
        <v>83.2361516034985</v>
      </c>
      <c r="O2446" s="3">
        <v>0.556390260772597</v>
      </c>
      <c r="P2446" s="3">
        <v>80.9941520467836</v>
      </c>
      <c r="Q2446" s="3">
        <v>1.01076608396244</v>
      </c>
      <c r="R2446" s="3">
        <v>85.9467455621302</v>
      </c>
      <c r="S2446" s="3">
        <v>1.79159362647111</v>
      </c>
      <c r="T2446" s="3">
        <v>86.3568215892054</v>
      </c>
      <c r="U2446" s="3">
        <v>4.12176104289646</v>
      </c>
      <c r="V2446" s="3">
        <v>86.2654320987654</v>
      </c>
      <c r="W2446" s="3">
        <v>7.08806570157623</v>
      </c>
      <c r="X2446" s="3">
        <v>90.2777777777778</v>
      </c>
      <c r="Y2446" s="3"/>
      <c r="Z2446" s="3"/>
      <c r="AA2446" s="3">
        <v>-0.577690116605362</v>
      </c>
      <c r="AB2446" s="3">
        <v>0.655164773363192</v>
      </c>
      <c r="AC2446" s="3">
        <v>0</v>
      </c>
      <c r="AD2446" s="3"/>
      <c r="AE2446" s="5"/>
      <c r="AF2446" s="3">
        <v>0.186611376770679</v>
      </c>
      <c r="AG2446" s="3">
        <v>1.31872291781683</v>
      </c>
      <c r="AH2446" s="3">
        <v>1.44745200618177</v>
      </c>
      <c r="AI2446" s="3">
        <v>1.72422189809478</v>
      </c>
      <c r="AJ2446" s="3"/>
      <c r="AK2446" s="3"/>
      <c r="AL2446" s="3"/>
      <c r="AM2446" s="3"/>
      <c r="AN2446" s="5" t="s">
        <v>46</v>
      </c>
      <c r="AO2446" s="1"/>
      <c r="AP2446" s="1"/>
      <c r="AQ2446" s="1"/>
    </row>
    <row r="2447" spans="1:43">
      <c r="A2447" s="1" t="s">
        <v>6496</v>
      </c>
      <c r="B2447" s="1" t="s">
        <v>6497</v>
      </c>
      <c r="C2447" s="3">
        <v>2.56438356164384</v>
      </c>
      <c r="D2447" s="4">
        <v>43301</v>
      </c>
      <c r="E2447" s="3">
        <v>0.0455275699</v>
      </c>
      <c r="F2447" s="5" t="s">
        <v>6498</v>
      </c>
      <c r="G2447" s="5">
        <v>937</v>
      </c>
      <c r="H2447" s="5" t="s">
        <v>93</v>
      </c>
      <c r="I2447" s="3">
        <v>11.1611048618923</v>
      </c>
      <c r="J2447" s="3">
        <v>25</v>
      </c>
      <c r="K2447" s="3">
        <v>4.74003415179886</v>
      </c>
      <c r="L2447" s="3">
        <v>6.09514370664024</v>
      </c>
      <c r="M2447" s="3">
        <v>5.06172110330163</v>
      </c>
      <c r="N2447" s="3">
        <v>29.0918163672655</v>
      </c>
      <c r="O2447" s="3">
        <v>14.2747012720031</v>
      </c>
      <c r="P2447" s="3">
        <v>40.3420523138833</v>
      </c>
      <c r="Q2447" s="3">
        <v>17.6766340301667</v>
      </c>
      <c r="R2447" s="3">
        <v>42.1052631578947</v>
      </c>
      <c r="S2447" s="3">
        <v>55.8163980378416</v>
      </c>
      <c r="T2447" s="3">
        <v>36.5272631021705</v>
      </c>
      <c r="U2447" s="3">
        <v>77.1889630441279</v>
      </c>
      <c r="V2447" s="3">
        <v>51.0520487264673</v>
      </c>
      <c r="W2447" s="3"/>
      <c r="X2447" s="3"/>
      <c r="Y2447" s="3"/>
      <c r="Z2447" s="3"/>
      <c r="AA2447" s="3">
        <v>0.244233221014791</v>
      </c>
      <c r="AB2447" s="3">
        <v>0.286844114913941</v>
      </c>
      <c r="AC2447" s="3">
        <v>-14.125149461937</v>
      </c>
      <c r="AD2447" s="3"/>
      <c r="AE2447" s="5">
        <v>3</v>
      </c>
      <c r="AF2447" s="3">
        <v>1.75116143900362</v>
      </c>
      <c r="AG2447" s="3">
        <v>48.0138135293719</v>
      </c>
      <c r="AH2447" s="3">
        <v>32.2812625676632</v>
      </c>
      <c r="AI2447" s="3"/>
      <c r="AJ2447" s="3"/>
      <c r="AK2447" s="3"/>
      <c r="AL2447" s="3"/>
      <c r="AM2447" s="3"/>
      <c r="AN2447" s="5" t="s">
        <v>46</v>
      </c>
      <c r="AO2447" s="1"/>
      <c r="AP2447" s="1"/>
      <c r="AQ2447" s="1"/>
    </row>
    <row r="2448" spans="1:43">
      <c r="A2448" s="1" t="s">
        <v>6499</v>
      </c>
      <c r="B2448" s="1" t="s">
        <v>6500</v>
      </c>
      <c r="C2448" s="3">
        <v>3.41643835616438</v>
      </c>
      <c r="D2448" s="4">
        <v>42990</v>
      </c>
      <c r="E2448" s="3">
        <v>30.2508114593</v>
      </c>
      <c r="F2448" s="5" t="s">
        <v>6501</v>
      </c>
      <c r="G2448" s="5">
        <v>1248</v>
      </c>
      <c r="H2448" s="5" t="s">
        <v>50</v>
      </c>
      <c r="I2448" s="3">
        <v>0.0696517412935458</v>
      </c>
      <c r="J2448" s="3">
        <v>59.4015185350603</v>
      </c>
      <c r="K2448" s="3">
        <v>-0.0596243664911148</v>
      </c>
      <c r="L2448" s="3">
        <v>83.3554670208057</v>
      </c>
      <c r="M2448" s="3">
        <v>-0.178660049627799</v>
      </c>
      <c r="N2448" s="3">
        <v>69.2341941228851</v>
      </c>
      <c r="O2448" s="3">
        <v>0.33964229728839</v>
      </c>
      <c r="P2448" s="3">
        <v>76.7473732297853</v>
      </c>
      <c r="Q2448" s="3">
        <v>0.87097932325438</v>
      </c>
      <c r="R2448" s="3">
        <v>73.4427812650893</v>
      </c>
      <c r="S2448" s="3">
        <v>1.88896246499133</v>
      </c>
      <c r="T2448" s="3">
        <v>51.0169491525424</v>
      </c>
      <c r="U2448" s="3">
        <v>6.58567508789882</v>
      </c>
      <c r="V2448" s="3">
        <v>40.1702786377709</v>
      </c>
      <c r="W2448" s="3">
        <v>14.9463804821376</v>
      </c>
      <c r="X2448" s="3">
        <v>32.2545846817692</v>
      </c>
      <c r="Y2448" s="3"/>
      <c r="Z2448" s="3"/>
      <c r="AA2448" s="3">
        <v>0.0364719133748066</v>
      </c>
      <c r="AB2448" s="3">
        <v>0.568070043251468</v>
      </c>
      <c r="AC2448" s="3">
        <v>-1.9353597689833</v>
      </c>
      <c r="AD2448" s="3">
        <v>2.45112179859895</v>
      </c>
      <c r="AE2448" s="5">
        <v>3</v>
      </c>
      <c r="AF2448" s="3">
        <v>0.393309016875281</v>
      </c>
      <c r="AG2448" s="3">
        <v>2.72515340476074</v>
      </c>
      <c r="AH2448" s="3">
        <v>3.54045390819278</v>
      </c>
      <c r="AI2448" s="3">
        <v>4.93115248408296</v>
      </c>
      <c r="AJ2448" s="3"/>
      <c r="AK2448" s="3"/>
      <c r="AL2448" s="3"/>
      <c r="AM2448" s="3"/>
      <c r="AN2448" s="5" t="s">
        <v>51</v>
      </c>
      <c r="AO2448" s="1"/>
      <c r="AP2448" s="1"/>
      <c r="AQ2448" s="1"/>
    </row>
    <row r="2449" spans="1:43">
      <c r="A2449" s="1" t="s">
        <v>6502</v>
      </c>
      <c r="B2449" s="1" t="s">
        <v>6503</v>
      </c>
      <c r="C2449" s="3">
        <v>3.18356164383562</v>
      </c>
      <c r="D2449" s="4">
        <v>43075</v>
      </c>
      <c r="E2449" s="3">
        <v>1.028858937</v>
      </c>
      <c r="F2449" s="5" t="s">
        <v>5875</v>
      </c>
      <c r="G2449" s="5">
        <v>264</v>
      </c>
      <c r="H2449" s="5" t="s">
        <v>93</v>
      </c>
      <c r="I2449" s="3">
        <v>2.23174433136938</v>
      </c>
      <c r="J2449" s="3">
        <v>77.85</v>
      </c>
      <c r="K2449" s="3">
        <v>0.218780082261297</v>
      </c>
      <c r="L2449" s="3">
        <v>90.5351833498513</v>
      </c>
      <c r="M2449" s="3">
        <v>-0.547112462006084</v>
      </c>
      <c r="N2449" s="3">
        <v>88.622754491018</v>
      </c>
      <c r="O2449" s="3">
        <v>4.79502196193264</v>
      </c>
      <c r="P2449" s="3">
        <v>75.4527162977867</v>
      </c>
      <c r="Q2449" s="3">
        <v>9.80918592386614</v>
      </c>
      <c r="R2449" s="3">
        <v>60.8359133126935</v>
      </c>
      <c r="S2449" s="3">
        <v>13.4297530929798</v>
      </c>
      <c r="T2449" s="3">
        <v>90.5770248808894</v>
      </c>
      <c r="U2449" s="3">
        <v>40.4160144302236</v>
      </c>
      <c r="V2449" s="3">
        <v>72.9789590254707</v>
      </c>
      <c r="W2449" s="3">
        <v>31.7116432495092</v>
      </c>
      <c r="X2449" s="3">
        <v>80.3995006242197</v>
      </c>
      <c r="Y2449" s="3"/>
      <c r="Z2449" s="3"/>
      <c r="AA2449" s="3">
        <v>0.101764627939233</v>
      </c>
      <c r="AB2449" s="3">
        <v>0.068657417607086</v>
      </c>
      <c r="AC2449" s="3">
        <v>-20.1479631053036</v>
      </c>
      <c r="AD2449" s="3">
        <v>0.4763681326226</v>
      </c>
      <c r="AE2449" s="5">
        <v>4</v>
      </c>
      <c r="AF2449" s="3">
        <v>0.730231827531618</v>
      </c>
      <c r="AG2449" s="3">
        <v>22.7338374378531</v>
      </c>
      <c r="AH2449" s="3">
        <v>20.6054410795405</v>
      </c>
      <c r="AI2449" s="3">
        <v>9.62515488008131</v>
      </c>
      <c r="AJ2449" s="3"/>
      <c r="AK2449" s="3"/>
      <c r="AL2449" s="3"/>
      <c r="AM2449" s="3"/>
      <c r="AN2449" s="5" t="s">
        <v>51</v>
      </c>
      <c r="AO2449" s="1"/>
      <c r="AP2449" s="1"/>
      <c r="AQ2449" s="1"/>
    </row>
    <row r="2450" spans="1:43">
      <c r="A2450" s="1" t="s">
        <v>6504</v>
      </c>
      <c r="B2450" s="1" t="s">
        <v>6505</v>
      </c>
      <c r="C2450" s="3">
        <v>3.34246575342466</v>
      </c>
      <c r="D2450" s="4">
        <v>43017</v>
      </c>
      <c r="E2450" s="3">
        <v>26.1809692168</v>
      </c>
      <c r="F2450" s="5" t="s">
        <v>6506</v>
      </c>
      <c r="G2450" s="5">
        <v>1221</v>
      </c>
      <c r="H2450" s="5" t="s">
        <v>93</v>
      </c>
      <c r="I2450" s="3">
        <v>10.3048132712266</v>
      </c>
      <c r="J2450" s="3">
        <v>28.9</v>
      </c>
      <c r="K2450" s="3">
        <v>3.84275108666386</v>
      </c>
      <c r="L2450" s="3">
        <v>14.6679881070367</v>
      </c>
      <c r="M2450" s="3">
        <v>5.10005450439929</v>
      </c>
      <c r="N2450" s="3">
        <v>28.8423153692615</v>
      </c>
      <c r="O2450" s="3">
        <v>18.7681478222613</v>
      </c>
      <c r="P2450" s="3">
        <v>27.0120724346076</v>
      </c>
      <c r="Q2450" s="3">
        <v>23.2919254658385</v>
      </c>
      <c r="R2450" s="3">
        <v>30.6501547987616</v>
      </c>
      <c r="S2450" s="3">
        <v>87.3291235861495</v>
      </c>
      <c r="T2450" s="3">
        <v>10.428798305982</v>
      </c>
      <c r="U2450" s="3">
        <v>224.471153846154</v>
      </c>
      <c r="V2450" s="3">
        <v>3.87596899224806</v>
      </c>
      <c r="W2450" s="3">
        <v>188.665526090676</v>
      </c>
      <c r="X2450" s="3">
        <v>3.68289637952559</v>
      </c>
      <c r="Y2450" s="3"/>
      <c r="Z2450" s="3"/>
      <c r="AA2450" s="3">
        <v>0.330548474651611</v>
      </c>
      <c r="AB2450" s="3">
        <v>0.353551335834878</v>
      </c>
      <c r="AC2450" s="3">
        <v>-26.5507246376812</v>
      </c>
      <c r="AD2450" s="3">
        <v>1.59293354227561</v>
      </c>
      <c r="AE2450" s="5">
        <v>5</v>
      </c>
      <c r="AF2450" s="3">
        <v>2.89074390409113</v>
      </c>
      <c r="AG2450" s="3">
        <v>93.1579697609587</v>
      </c>
      <c r="AH2450" s="3">
        <v>80.9805059405325</v>
      </c>
      <c r="AI2450" s="3">
        <v>39.048268055814</v>
      </c>
      <c r="AJ2450" s="3"/>
      <c r="AK2450" s="3"/>
      <c r="AL2450" s="3"/>
      <c r="AM2450" s="3"/>
      <c r="AN2450" s="5" t="s">
        <v>46</v>
      </c>
      <c r="AO2450" s="1"/>
      <c r="AP2450" s="1"/>
      <c r="AQ2450" s="1"/>
    </row>
    <row r="2451" spans="1:43">
      <c r="A2451" s="1" t="s">
        <v>6507</v>
      </c>
      <c r="B2451" s="1" t="s">
        <v>6508</v>
      </c>
      <c r="C2451" s="3">
        <v>1.78630136986301</v>
      </c>
      <c r="D2451" s="4">
        <v>43585</v>
      </c>
      <c r="E2451" s="3">
        <v>0.9359435509</v>
      </c>
      <c r="F2451" s="5" t="s">
        <v>1451</v>
      </c>
      <c r="G2451" s="5">
        <v>653</v>
      </c>
      <c r="H2451" s="5" t="s">
        <v>55</v>
      </c>
      <c r="I2451" s="3">
        <v>15.1644336175396</v>
      </c>
      <c r="J2451" s="3">
        <v>16.9993950393224</v>
      </c>
      <c r="K2451" s="3">
        <v>2.53292021688615</v>
      </c>
      <c r="L2451" s="3">
        <v>51.1299435028249</v>
      </c>
      <c r="M2451" s="3">
        <v>9.04522613065328</v>
      </c>
      <c r="N2451" s="3">
        <v>17.115499700778</v>
      </c>
      <c r="O2451" s="3">
        <v>27.2910856813155</v>
      </c>
      <c r="P2451" s="3">
        <v>15.2980132450331</v>
      </c>
      <c r="Q2451" s="3">
        <v>35.1817810457516</v>
      </c>
      <c r="R2451" s="3">
        <v>18.5975609756098</v>
      </c>
      <c r="S2451" s="3">
        <v>90.8036036036036</v>
      </c>
      <c r="T2451" s="3">
        <v>16.50390625</v>
      </c>
      <c r="U2451" s="3"/>
      <c r="V2451" s="3"/>
      <c r="W2451" s="3"/>
      <c r="X2451" s="3"/>
      <c r="Y2451" s="3"/>
      <c r="Z2451" s="3"/>
      <c r="AA2451" s="3">
        <v>0.372478500492982</v>
      </c>
      <c r="AB2451" s="3">
        <v>0.712062928105957</v>
      </c>
      <c r="AC2451" s="3">
        <v>-16.8923877510174</v>
      </c>
      <c r="AD2451" s="3"/>
      <c r="AE2451" s="5">
        <v>1</v>
      </c>
      <c r="AF2451" s="3">
        <v>4.5572081510607</v>
      </c>
      <c r="AG2451" s="3">
        <v>108.05030643403</v>
      </c>
      <c r="AH2451" s="3"/>
      <c r="AI2451" s="3"/>
      <c r="AJ2451" s="3"/>
      <c r="AK2451" s="3"/>
      <c r="AL2451" s="3"/>
      <c r="AM2451" s="3"/>
      <c r="AN2451" s="5" t="s">
        <v>51</v>
      </c>
      <c r="AO2451" s="1"/>
      <c r="AP2451" s="1"/>
      <c r="AQ2451" s="1"/>
    </row>
    <row r="2452" spans="1:43">
      <c r="A2452" s="1" t="s">
        <v>6509</v>
      </c>
      <c r="B2452" s="1" t="s">
        <v>6510</v>
      </c>
      <c r="C2452" s="3">
        <v>3.40821917808219</v>
      </c>
      <c r="D2452" s="4">
        <v>42993</v>
      </c>
      <c r="E2452" s="3">
        <v>2.9578548547</v>
      </c>
      <c r="F2452" s="5" t="s">
        <v>6511</v>
      </c>
      <c r="G2452" s="5">
        <v>1072</v>
      </c>
      <c r="H2452" s="5" t="s">
        <v>191</v>
      </c>
      <c r="I2452" s="3">
        <v>2.77688085243786</v>
      </c>
      <c r="J2452" s="3">
        <v>90.0542495479204</v>
      </c>
      <c r="K2452" s="3">
        <v>0.52108005684511</v>
      </c>
      <c r="L2452" s="3">
        <v>82.3630136986301</v>
      </c>
      <c r="M2452" s="3">
        <v>0.473484848484849</v>
      </c>
      <c r="N2452" s="3">
        <v>85.7657657657658</v>
      </c>
      <c r="O2452" s="3">
        <v>2.0519397242706</v>
      </c>
      <c r="P2452" s="3">
        <v>93.7142857142857</v>
      </c>
      <c r="Q2452" s="3">
        <v>-0.554557525579933</v>
      </c>
      <c r="R2452" s="3">
        <v>95.3878406708595</v>
      </c>
      <c r="S2452" s="3">
        <v>20.5681818181818</v>
      </c>
      <c r="T2452" s="3">
        <v>96.5686274509804</v>
      </c>
      <c r="U2452" s="3">
        <v>99.4048551292091</v>
      </c>
      <c r="V2452" s="3">
        <v>78.5923753665689</v>
      </c>
      <c r="W2452" s="3">
        <v>65.3721262501624</v>
      </c>
      <c r="X2452" s="3">
        <v>86.2190812720848</v>
      </c>
      <c r="Y2452" s="3"/>
      <c r="Z2452" s="3"/>
      <c r="AA2452" s="3">
        <v>0.0894303286258562</v>
      </c>
      <c r="AB2452" s="3">
        <v>0.142081702979799</v>
      </c>
      <c r="AC2452" s="3">
        <v>-35.5421686746988</v>
      </c>
      <c r="AD2452" s="3">
        <v>0.512607927328981</v>
      </c>
      <c r="AE2452" s="5">
        <v>3</v>
      </c>
      <c r="AF2452" s="3">
        <v>1.41857862689409</v>
      </c>
      <c r="AG2452" s="3">
        <v>31.7593933502727</v>
      </c>
      <c r="AH2452" s="3">
        <v>44.9244455335344</v>
      </c>
      <c r="AI2452" s="3">
        <v>15.2796037942238</v>
      </c>
      <c r="AJ2452" s="3"/>
      <c r="AK2452" s="3"/>
      <c r="AL2452" s="3"/>
      <c r="AM2452" s="3"/>
      <c r="AN2452" s="5" t="s">
        <v>46</v>
      </c>
      <c r="AO2452" s="1"/>
      <c r="AP2452" s="1"/>
      <c r="AQ2452" s="1"/>
    </row>
    <row r="2453" spans="1:43">
      <c r="A2453" s="1" t="s">
        <v>6512</v>
      </c>
      <c r="B2453" s="1" t="s">
        <v>6513</v>
      </c>
      <c r="C2453" s="3">
        <v>3.40821917808219</v>
      </c>
      <c r="D2453" s="4">
        <v>42993</v>
      </c>
      <c r="E2453" s="3">
        <v>4.3879960759</v>
      </c>
      <c r="F2453" s="5" t="s">
        <v>6514</v>
      </c>
      <c r="G2453" s="5">
        <v>1072</v>
      </c>
      <c r="H2453" s="5" t="s">
        <v>191</v>
      </c>
      <c r="I2453" s="3">
        <v>10.3525785113352</v>
      </c>
      <c r="J2453" s="3">
        <v>48.8245931283906</v>
      </c>
      <c r="K2453" s="3">
        <v>1.61442933175635</v>
      </c>
      <c r="L2453" s="3">
        <v>65.5821917808219</v>
      </c>
      <c r="M2453" s="3">
        <v>1.53037107066887</v>
      </c>
      <c r="N2453" s="3">
        <v>79.8198198198198</v>
      </c>
      <c r="O2453" s="3">
        <v>30.4509565745521</v>
      </c>
      <c r="P2453" s="3">
        <v>9.52380952380952</v>
      </c>
      <c r="Q2453" s="3">
        <v>47.7218019257221</v>
      </c>
      <c r="R2453" s="3">
        <v>7.54716981132075</v>
      </c>
      <c r="S2453" s="3">
        <v>95.1061655501306</v>
      </c>
      <c r="T2453" s="3">
        <v>18.6274509803922</v>
      </c>
      <c r="U2453" s="3">
        <v>136.03021978022</v>
      </c>
      <c r="V2453" s="3">
        <v>57.4780058651026</v>
      </c>
      <c r="W2453" s="3">
        <v>111.613300492611</v>
      </c>
      <c r="X2453" s="3">
        <v>53.356890459364</v>
      </c>
      <c r="Y2453" s="3"/>
      <c r="Z2453" s="3"/>
      <c r="AA2453" s="3">
        <v>0.301813168876775</v>
      </c>
      <c r="AB2453" s="3">
        <v>0.212051258291972</v>
      </c>
      <c r="AC2453" s="3">
        <v>-36.9620792501065</v>
      </c>
      <c r="AD2453" s="3">
        <v>0.766367578439482</v>
      </c>
      <c r="AE2453" s="5">
        <v>6</v>
      </c>
      <c r="AF2453" s="3">
        <v>2.04774910759687</v>
      </c>
      <c r="AG2453" s="3">
        <v>92.9549915634018</v>
      </c>
      <c r="AH2453" s="3">
        <v>59.8033891997459</v>
      </c>
      <c r="AI2453" s="3">
        <v>23.8048162608135</v>
      </c>
      <c r="AJ2453" s="3"/>
      <c r="AK2453" s="3"/>
      <c r="AL2453" s="3"/>
      <c r="AM2453" s="3"/>
      <c r="AN2453" s="5" t="s">
        <v>46</v>
      </c>
      <c r="AO2453" s="1"/>
      <c r="AP2453" s="1"/>
      <c r="AQ2453" s="1"/>
    </row>
    <row r="2454" spans="1:43">
      <c r="A2454" s="1" t="s">
        <v>6515</v>
      </c>
      <c r="B2454" s="1" t="s">
        <v>6516</v>
      </c>
      <c r="C2454" s="3">
        <v>3.37534246575342</v>
      </c>
      <c r="D2454" s="4">
        <v>43005</v>
      </c>
      <c r="E2454" s="3">
        <v>8.4185003181</v>
      </c>
      <c r="F2454" s="5" t="s">
        <v>6517</v>
      </c>
      <c r="G2454" s="5">
        <v>1063</v>
      </c>
      <c r="H2454" s="5" t="s">
        <v>226</v>
      </c>
      <c r="I2454" s="3">
        <v>3.47402102696939</v>
      </c>
      <c r="J2454" s="3">
        <v>23.4708392603129</v>
      </c>
      <c r="K2454" s="3">
        <v>0.868919420720394</v>
      </c>
      <c r="L2454" s="3">
        <v>31.6137566137566</v>
      </c>
      <c r="M2454" s="3">
        <v>1.50971599402093</v>
      </c>
      <c r="N2454" s="3">
        <v>26.3751763046544</v>
      </c>
      <c r="O2454" s="3">
        <v>6.50043127107347</v>
      </c>
      <c r="P2454" s="3">
        <v>20.2830188679245</v>
      </c>
      <c r="Q2454" s="3">
        <v>11.2640288359138</v>
      </c>
      <c r="R2454" s="3">
        <v>13.5036496350365</v>
      </c>
      <c r="S2454" s="3">
        <v>23.0700903680583</v>
      </c>
      <c r="T2454" s="3">
        <v>17.8191489361702</v>
      </c>
      <c r="U2454" s="3">
        <v>49.6497207124555</v>
      </c>
      <c r="V2454" s="3">
        <v>10.4166666666667</v>
      </c>
      <c r="W2454" s="3">
        <v>52.2604871818093</v>
      </c>
      <c r="X2454" s="3">
        <v>6.69456066945607</v>
      </c>
      <c r="Y2454" s="3"/>
      <c r="Z2454" s="3"/>
      <c r="AA2454" s="3">
        <v>0.373018189510238</v>
      </c>
      <c r="AB2454" s="3">
        <v>0.325681293139509</v>
      </c>
      <c r="AC2454" s="3">
        <v>-8.09671071127354</v>
      </c>
      <c r="AD2454" s="3">
        <v>1.854357327697</v>
      </c>
      <c r="AE2454" s="5">
        <v>2</v>
      </c>
      <c r="AF2454" s="3">
        <v>1.10165266223967</v>
      </c>
      <c r="AG2454" s="3">
        <v>20.8794213449993</v>
      </c>
      <c r="AH2454" s="3">
        <v>24.4080200643045</v>
      </c>
      <c r="AI2454" s="3">
        <v>13.9377163625505</v>
      </c>
      <c r="AJ2454" s="3"/>
      <c r="AK2454" s="3"/>
      <c r="AL2454" s="3"/>
      <c r="AM2454" s="3"/>
      <c r="AN2454" s="5" t="s">
        <v>46</v>
      </c>
      <c r="AO2454" s="1"/>
      <c r="AP2454" s="1"/>
      <c r="AQ2454" s="1"/>
    </row>
    <row r="2455" spans="1:43">
      <c r="A2455" s="1" t="s">
        <v>6518</v>
      </c>
      <c r="B2455" s="1" t="s">
        <v>6519</v>
      </c>
      <c r="C2455" s="3">
        <v>3.02739726027397</v>
      </c>
      <c r="D2455" s="4">
        <v>43132</v>
      </c>
      <c r="E2455" s="3">
        <v>1.4450451204</v>
      </c>
      <c r="F2455" s="5" t="s">
        <v>6520</v>
      </c>
      <c r="G2455" s="5">
        <v>832</v>
      </c>
      <c r="H2455" s="5" t="s">
        <v>55</v>
      </c>
      <c r="I2455" s="3">
        <v>6.34956123190432</v>
      </c>
      <c r="J2455" s="3">
        <v>73.6842105263158</v>
      </c>
      <c r="K2455" s="3">
        <v>2.70985155195682</v>
      </c>
      <c r="L2455" s="3">
        <v>47.0056497175141</v>
      </c>
      <c r="M2455" s="3">
        <v>3.03801581284523</v>
      </c>
      <c r="N2455" s="3">
        <v>69.2998204667864</v>
      </c>
      <c r="O2455" s="3">
        <v>10.6606955914854</v>
      </c>
      <c r="P2455" s="3">
        <v>79.4039735099338</v>
      </c>
      <c r="Q2455" s="3">
        <v>12.7392309059667</v>
      </c>
      <c r="R2455" s="3">
        <v>80.4115853658537</v>
      </c>
      <c r="S2455" s="3">
        <v>52.2769107643057</v>
      </c>
      <c r="T2455" s="3">
        <v>70.99609375</v>
      </c>
      <c r="U2455" s="3">
        <v>109.941520467836</v>
      </c>
      <c r="V2455" s="3">
        <v>70.189701897019</v>
      </c>
      <c r="W2455" s="3">
        <v>90.2509749025098</v>
      </c>
      <c r="X2455" s="3">
        <v>63.4390651085142</v>
      </c>
      <c r="Y2455" s="3"/>
      <c r="Z2455" s="3"/>
      <c r="AA2455" s="3">
        <v>0.244441432262704</v>
      </c>
      <c r="AB2455" s="3">
        <v>0.25086050377604</v>
      </c>
      <c r="AC2455" s="3">
        <v>-16.6929444225463</v>
      </c>
      <c r="AD2455" s="3">
        <v>1.42948540313049</v>
      </c>
      <c r="AE2455" s="5">
        <v>3</v>
      </c>
      <c r="AF2455" s="3">
        <v>1.83744305939259</v>
      </c>
      <c r="AG2455" s="3">
        <v>52.1847924413316</v>
      </c>
      <c r="AH2455" s="3">
        <v>47.2595363628814</v>
      </c>
      <c r="AI2455" s="3"/>
      <c r="AJ2455" s="3"/>
      <c r="AK2455" s="3"/>
      <c r="AL2455" s="3"/>
      <c r="AM2455" s="3"/>
      <c r="AN2455" s="5" t="s">
        <v>46</v>
      </c>
      <c r="AO2455" s="1"/>
      <c r="AP2455" s="1"/>
      <c r="AQ2455" s="1"/>
    </row>
    <row r="2456" spans="1:43">
      <c r="A2456" s="1" t="s">
        <v>6521</v>
      </c>
      <c r="B2456" s="1" t="s">
        <v>6522</v>
      </c>
      <c r="C2456" s="3">
        <v>3.27945205479452</v>
      </c>
      <c r="D2456" s="4">
        <v>43040</v>
      </c>
      <c r="E2456" s="3">
        <v>1.0927274593</v>
      </c>
      <c r="F2456" s="5" t="s">
        <v>6523</v>
      </c>
      <c r="G2456" s="5">
        <v>1198</v>
      </c>
      <c r="H2456" s="5" t="s">
        <v>55</v>
      </c>
      <c r="I2456" s="3">
        <v>9.68144201337717</v>
      </c>
      <c r="J2456" s="3">
        <v>54.6279491833031</v>
      </c>
      <c r="K2456" s="3">
        <v>3.70330671525806</v>
      </c>
      <c r="L2456" s="3">
        <v>26.3276836158192</v>
      </c>
      <c r="M2456" s="3">
        <v>8.31840573219884</v>
      </c>
      <c r="N2456" s="3">
        <v>21.903052064632</v>
      </c>
      <c r="O2456" s="3">
        <v>16.8548825412163</v>
      </c>
      <c r="P2456" s="3">
        <v>58.6092715231788</v>
      </c>
      <c r="Q2456" s="3">
        <v>14.4157994323557</v>
      </c>
      <c r="R2456" s="3">
        <v>75.9146341463415</v>
      </c>
      <c r="S2456" s="3">
        <v>63.2773605602903</v>
      </c>
      <c r="T2456" s="3">
        <v>53.80859375</v>
      </c>
      <c r="U2456" s="3">
        <v>119.786460699682</v>
      </c>
      <c r="V2456" s="3">
        <v>64.0921409214092</v>
      </c>
      <c r="W2456" s="3">
        <v>102.025475046983</v>
      </c>
      <c r="X2456" s="3">
        <v>54.7579298831386</v>
      </c>
      <c r="Y2456" s="3"/>
      <c r="Z2456" s="3"/>
      <c r="AA2456" s="3">
        <v>0.251388381726137</v>
      </c>
      <c r="AB2456" s="3">
        <v>0.268883447288429</v>
      </c>
      <c r="AC2456" s="3">
        <v>-21.6025580739208</v>
      </c>
      <c r="AD2456" s="3">
        <v>1.2203178169673</v>
      </c>
      <c r="AE2456" s="5">
        <v>5</v>
      </c>
      <c r="AF2456" s="3">
        <v>1.8488563401793</v>
      </c>
      <c r="AG2456" s="3">
        <v>75.1662459548573</v>
      </c>
      <c r="AH2456" s="3">
        <v>51.173681107664</v>
      </c>
      <c r="AI2456" s="3">
        <v>25.5362866399172</v>
      </c>
      <c r="AJ2456" s="3"/>
      <c r="AK2456" s="3"/>
      <c r="AL2456" s="3"/>
      <c r="AM2456" s="3"/>
      <c r="AN2456" s="5" t="s">
        <v>46</v>
      </c>
      <c r="AO2456" s="1"/>
      <c r="AP2456" s="1"/>
      <c r="AQ2456" s="1"/>
    </row>
    <row r="2457" spans="1:43">
      <c r="A2457" s="1" t="s">
        <v>6524</v>
      </c>
      <c r="B2457" s="1" t="s">
        <v>6525</v>
      </c>
      <c r="C2457" s="3">
        <v>3.12876712328767</v>
      </c>
      <c r="D2457" s="4">
        <v>43095</v>
      </c>
      <c r="E2457" s="3">
        <v>0.0547511249</v>
      </c>
      <c r="F2457" s="5" t="s">
        <v>6526</v>
      </c>
      <c r="G2457" s="5">
        <v>260</v>
      </c>
      <c r="H2457" s="5" t="s">
        <v>50</v>
      </c>
      <c r="I2457" s="3">
        <v>0.0297648576247618</v>
      </c>
      <c r="J2457" s="3">
        <v>64.4930772666369</v>
      </c>
      <c r="K2457" s="3">
        <v>0</v>
      </c>
      <c r="L2457" s="3">
        <v>43.3820274457725</v>
      </c>
      <c r="M2457" s="3">
        <v>-0.0693824957874811</v>
      </c>
      <c r="N2457" s="3">
        <v>48.9314336598397</v>
      </c>
      <c r="O2457" s="3">
        <v>0.248583076464154</v>
      </c>
      <c r="P2457" s="3">
        <v>80.5390589310187</v>
      </c>
      <c r="Q2457" s="3">
        <v>-0.277402890045255</v>
      </c>
      <c r="R2457" s="3">
        <v>94.3022694350555</v>
      </c>
      <c r="S2457" s="3">
        <v>-0.971943557402835</v>
      </c>
      <c r="T2457" s="3">
        <v>96.8926553672316</v>
      </c>
      <c r="U2457" s="3">
        <v>0.633305759360725</v>
      </c>
      <c r="V2457" s="3">
        <v>97.6006191950464</v>
      </c>
      <c r="W2457" s="3">
        <v>-12.8043760185954</v>
      </c>
      <c r="X2457" s="3">
        <v>99.7842502696872</v>
      </c>
      <c r="Y2457" s="3"/>
      <c r="Z2457" s="3"/>
      <c r="AA2457" s="3">
        <v>-0.246353916682085</v>
      </c>
      <c r="AB2457" s="3">
        <v>-0.218625070767454</v>
      </c>
      <c r="AC2457" s="3">
        <v>-16.7056986729118</v>
      </c>
      <c r="AD2457" s="3">
        <v>-0.266766408864586</v>
      </c>
      <c r="AE2457" s="5">
        <v>8</v>
      </c>
      <c r="AF2457" s="3">
        <v>-0.42011434038875</v>
      </c>
      <c r="AG2457" s="3">
        <v>-0.655266515770425</v>
      </c>
      <c r="AH2457" s="3">
        <v>0.529466581868454</v>
      </c>
      <c r="AI2457" s="3">
        <v>-3.99844717208181</v>
      </c>
      <c r="AJ2457" s="3"/>
      <c r="AK2457" s="3"/>
      <c r="AL2457" s="3"/>
      <c r="AM2457" s="3"/>
      <c r="AN2457" s="5" t="s">
        <v>46</v>
      </c>
      <c r="AO2457" s="1"/>
      <c r="AP2457" s="1"/>
      <c r="AQ2457" s="1"/>
    </row>
    <row r="2458" spans="1:43">
      <c r="A2458" s="1" t="s">
        <v>6527</v>
      </c>
      <c r="B2458" s="1" t="s">
        <v>6528</v>
      </c>
      <c r="C2458" s="3">
        <v>3.39178082191781</v>
      </c>
      <c r="D2458" s="4">
        <v>42999</v>
      </c>
      <c r="E2458" s="3">
        <v>1.6384509711</v>
      </c>
      <c r="F2458" s="5" t="s">
        <v>6529</v>
      </c>
      <c r="G2458" s="5">
        <v>780</v>
      </c>
      <c r="H2458" s="5" t="s">
        <v>93</v>
      </c>
      <c r="I2458" s="3">
        <v>14.9700598802395</v>
      </c>
      <c r="J2458" s="3">
        <v>9</v>
      </c>
      <c r="K2458" s="3">
        <v>3.44952140148094</v>
      </c>
      <c r="L2458" s="3">
        <v>20.812685827552</v>
      </c>
      <c r="M2458" s="3">
        <v>2.98145207203428</v>
      </c>
      <c r="N2458" s="3">
        <v>42.814371257485</v>
      </c>
      <c r="O2458" s="3">
        <v>30.2360832164917</v>
      </c>
      <c r="P2458" s="3">
        <v>3.57142857142857</v>
      </c>
      <c r="Q2458" s="3">
        <v>55.476136620674</v>
      </c>
      <c r="R2458" s="3">
        <v>0.87719298245614</v>
      </c>
      <c r="S2458" s="3">
        <v>88.3694162784324</v>
      </c>
      <c r="T2458" s="3">
        <v>9.63472736897829</v>
      </c>
      <c r="U2458" s="3">
        <v>249.979633401222</v>
      </c>
      <c r="V2458" s="3">
        <v>1.7718715393134</v>
      </c>
      <c r="W2458" s="3">
        <v>212.464769524502</v>
      </c>
      <c r="X2458" s="3">
        <v>2.18476903870162</v>
      </c>
      <c r="Y2458" s="3"/>
      <c r="Z2458" s="3"/>
      <c r="AA2458" s="3">
        <v>0.295304040980488</v>
      </c>
      <c r="AB2458" s="3">
        <v>0.399927822693302</v>
      </c>
      <c r="AC2458" s="3">
        <v>-21.7469262295082</v>
      </c>
      <c r="AD2458" s="3">
        <v>2.11957328900097</v>
      </c>
      <c r="AE2458" s="5">
        <v>3</v>
      </c>
      <c r="AF2458" s="3">
        <v>3.17721020517091</v>
      </c>
      <c r="AG2458" s="3">
        <v>97.343041373476</v>
      </c>
      <c r="AH2458" s="3">
        <v>90.0321228770007</v>
      </c>
      <c r="AI2458" s="3">
        <v>45.9427011544596</v>
      </c>
      <c r="AJ2458" s="3"/>
      <c r="AK2458" s="3"/>
      <c r="AL2458" s="3"/>
      <c r="AM2458" s="3"/>
      <c r="AN2458" s="5" t="s">
        <v>46</v>
      </c>
      <c r="AO2458" s="1"/>
      <c r="AP2458" s="1"/>
      <c r="AQ2458" s="1"/>
    </row>
    <row r="2459" spans="1:43">
      <c r="A2459" s="1" t="s">
        <v>6530</v>
      </c>
      <c r="B2459" s="1" t="s">
        <v>6531</v>
      </c>
      <c r="C2459" s="3">
        <v>3.18904109589041</v>
      </c>
      <c r="D2459" s="4">
        <v>43073</v>
      </c>
      <c r="E2459" s="3">
        <v>1.6802656262</v>
      </c>
      <c r="F2459" s="5" t="s">
        <v>6532</v>
      </c>
      <c r="G2459" s="5">
        <v>1165</v>
      </c>
      <c r="H2459" s="5" t="s">
        <v>60</v>
      </c>
      <c r="I2459" s="3">
        <v>1.19799046760273</v>
      </c>
      <c r="J2459" s="3">
        <v>77.3809523809524</v>
      </c>
      <c r="K2459" s="3">
        <v>-0.405679513184582</v>
      </c>
      <c r="L2459" s="3">
        <v>91.5627996164909</v>
      </c>
      <c r="M2459" s="3">
        <v>0.152983171851094</v>
      </c>
      <c r="N2459" s="3">
        <v>62.3145400593472</v>
      </c>
      <c r="O2459" s="3">
        <v>-0.895673016273495</v>
      </c>
      <c r="P2459" s="3">
        <v>82.3529411764706</v>
      </c>
      <c r="Q2459" s="3">
        <v>-1.61552911709456</v>
      </c>
      <c r="R2459" s="3">
        <v>77.0680628272251</v>
      </c>
      <c r="S2459" s="3">
        <v>-15.5268817204301</v>
      </c>
      <c r="T2459" s="3">
        <v>99.8792270531401</v>
      </c>
      <c r="U2459" s="3">
        <v>-22.0557594999504</v>
      </c>
      <c r="V2459" s="3">
        <v>99.830220713073</v>
      </c>
      <c r="W2459" s="3">
        <v>-17.5396242258843</v>
      </c>
      <c r="X2459" s="3">
        <v>97.9545454545455</v>
      </c>
      <c r="Y2459" s="3"/>
      <c r="Z2459" s="3"/>
      <c r="AA2459" s="3">
        <v>-0.135980117443438</v>
      </c>
      <c r="AB2459" s="3">
        <v>-0.0817404524222014</v>
      </c>
      <c r="AC2459" s="3">
        <v>-30.8040343104911</v>
      </c>
      <c r="AD2459" s="3">
        <v>-0.201764290048773</v>
      </c>
      <c r="AE2459" s="5">
        <v>4</v>
      </c>
      <c r="AF2459" s="3">
        <v>-0.572800337646959</v>
      </c>
      <c r="AG2459" s="3">
        <v>-18.6647659155752</v>
      </c>
      <c r="AH2459" s="3">
        <v>-7.58512271562536</v>
      </c>
      <c r="AI2459" s="3">
        <v>-6.66947005041856</v>
      </c>
      <c r="AJ2459" s="3"/>
      <c r="AK2459" s="3"/>
      <c r="AL2459" s="3"/>
      <c r="AM2459" s="3"/>
      <c r="AN2459" s="5" t="s">
        <v>51</v>
      </c>
      <c r="AO2459" s="1"/>
      <c r="AP2459" s="1"/>
      <c r="AQ2459" s="1"/>
    </row>
    <row r="2460" spans="1:43">
      <c r="A2460" s="1" t="s">
        <v>6533</v>
      </c>
      <c r="B2460" s="1" t="s">
        <v>6534</v>
      </c>
      <c r="C2460" s="3">
        <v>3.33150684931507</v>
      </c>
      <c r="D2460" s="4">
        <v>43021</v>
      </c>
      <c r="E2460" s="3">
        <v>3.7526219144</v>
      </c>
      <c r="F2460" s="5" t="s">
        <v>5690</v>
      </c>
      <c r="G2460" s="5">
        <v>1217</v>
      </c>
      <c r="H2460" s="5" t="s">
        <v>55</v>
      </c>
      <c r="I2460" s="3">
        <v>9.17263660626493</v>
      </c>
      <c r="J2460" s="3">
        <v>58.9231699939504</v>
      </c>
      <c r="K2460" s="3">
        <v>2.86546224604592</v>
      </c>
      <c r="L2460" s="3">
        <v>44.4067796610169</v>
      </c>
      <c r="M2460" s="3">
        <v>4.53964624386306</v>
      </c>
      <c r="N2460" s="3">
        <v>56.3135846798324</v>
      </c>
      <c r="O2460" s="3">
        <v>14.6312684365782</v>
      </c>
      <c r="P2460" s="3">
        <v>67.8145695364238</v>
      </c>
      <c r="Q2460" s="3">
        <v>20.4027885360186</v>
      </c>
      <c r="R2460" s="3">
        <v>60.5182926829268</v>
      </c>
      <c r="S2460" s="3">
        <v>41.6955332725615</v>
      </c>
      <c r="T2460" s="3">
        <v>84.1796875</v>
      </c>
      <c r="U2460" s="3">
        <v>90.2104747919726</v>
      </c>
      <c r="V2460" s="3">
        <v>81.5718157181572</v>
      </c>
      <c r="W2460" s="3">
        <v>67.3016898073404</v>
      </c>
      <c r="X2460" s="3">
        <v>79.9666110183639</v>
      </c>
      <c r="Y2460" s="3"/>
      <c r="Z2460" s="3"/>
      <c r="AA2460" s="3">
        <v>0.234843233029766</v>
      </c>
      <c r="AB2460" s="3">
        <v>0.184626889336457</v>
      </c>
      <c r="AC2460" s="3">
        <v>-24.1999602464719</v>
      </c>
      <c r="AD2460" s="3">
        <v>0.771752433876725</v>
      </c>
      <c r="AE2460" s="5">
        <v>3</v>
      </c>
      <c r="AF2460" s="3">
        <v>1.290316257962</v>
      </c>
      <c r="AG2460" s="3">
        <v>32.7119187391877</v>
      </c>
      <c r="AH2460" s="3">
        <v>40.6497937609208</v>
      </c>
      <c r="AI2460" s="3">
        <v>16.5138477358226</v>
      </c>
      <c r="AJ2460" s="3"/>
      <c r="AK2460" s="3"/>
      <c r="AL2460" s="3"/>
      <c r="AM2460" s="3">
        <v>1</v>
      </c>
      <c r="AN2460" s="5" t="s">
        <v>56</v>
      </c>
      <c r="AO2460" s="1"/>
      <c r="AP2460" s="1"/>
      <c r="AQ2460" s="1"/>
    </row>
    <row r="2461" spans="1:43">
      <c r="A2461" s="1" t="s">
        <v>6535</v>
      </c>
      <c r="B2461" s="1" t="s">
        <v>6536</v>
      </c>
      <c r="C2461" s="3">
        <v>3.12602739726027</v>
      </c>
      <c r="D2461" s="4">
        <v>43096</v>
      </c>
      <c r="E2461" s="3">
        <v>1.2301102039</v>
      </c>
      <c r="F2461" s="5" t="s">
        <v>3779</v>
      </c>
      <c r="G2461" s="5">
        <v>1142</v>
      </c>
      <c r="H2461" s="5" t="s">
        <v>50</v>
      </c>
      <c r="I2461" s="3">
        <v>0.454256382302162</v>
      </c>
      <c r="J2461" s="3">
        <v>5.85082626172398</v>
      </c>
      <c r="K2461" s="3">
        <v>0.0180913613749423</v>
      </c>
      <c r="L2461" s="3">
        <v>36.6976538291279</v>
      </c>
      <c r="M2461" s="3">
        <v>0.272059490341871</v>
      </c>
      <c r="N2461" s="3">
        <v>4.40783615316117</v>
      </c>
      <c r="O2461" s="3">
        <v>1.0971930145378</v>
      </c>
      <c r="P2461" s="3">
        <v>6.25856555504797</v>
      </c>
      <c r="Q2461" s="3">
        <v>1.58948915839764</v>
      </c>
      <c r="R2461" s="3">
        <v>10.2366006760019</v>
      </c>
      <c r="S2461" s="3">
        <v>1.27312694632715</v>
      </c>
      <c r="T2461" s="3">
        <v>74.8022598870056</v>
      </c>
      <c r="U2461" s="3">
        <v>4.84543902901573</v>
      </c>
      <c r="V2461" s="3">
        <v>81.8885448916409</v>
      </c>
      <c r="W2461" s="3">
        <v>15.1752377503233</v>
      </c>
      <c r="X2461" s="3">
        <v>28.1553398058252</v>
      </c>
      <c r="Y2461" s="3"/>
      <c r="Z2461" s="3"/>
      <c r="AA2461" s="3">
        <v>-0.00725556391875161</v>
      </c>
      <c r="AB2461" s="3">
        <v>0.426035158489885</v>
      </c>
      <c r="AC2461" s="3">
        <v>-3.10063625772918</v>
      </c>
      <c r="AD2461" s="3">
        <v>1.55230862782724</v>
      </c>
      <c r="AE2461" s="5">
        <v>3</v>
      </c>
      <c r="AF2461" s="3">
        <v>0.398300977102166</v>
      </c>
      <c r="AG2461" s="3">
        <v>2.28677792723047</v>
      </c>
      <c r="AH2461" s="3">
        <v>2.45382125571234</v>
      </c>
      <c r="AI2461" s="3">
        <v>4.89205828409272</v>
      </c>
      <c r="AJ2461" s="3"/>
      <c r="AK2461" s="3"/>
      <c r="AL2461" s="3"/>
      <c r="AM2461" s="3"/>
      <c r="AN2461" s="5" t="s">
        <v>46</v>
      </c>
      <c r="AO2461" s="1"/>
      <c r="AP2461" s="1"/>
      <c r="AQ2461" s="1"/>
    </row>
    <row r="2462" spans="1:43">
      <c r="A2462" s="1" t="s">
        <v>6537</v>
      </c>
      <c r="B2462" s="1" t="s">
        <v>6538</v>
      </c>
      <c r="C2462" s="3">
        <v>3.37808219178082</v>
      </c>
      <c r="D2462" s="4">
        <v>43004</v>
      </c>
      <c r="E2462" s="3">
        <v>3.5617987857</v>
      </c>
      <c r="F2462" s="5" t="s">
        <v>6539</v>
      </c>
      <c r="G2462" s="5">
        <v>1234</v>
      </c>
      <c r="H2462" s="5" t="s">
        <v>93</v>
      </c>
      <c r="I2462" s="3">
        <v>6.2289798206278</v>
      </c>
      <c r="J2462" s="3">
        <v>47.7</v>
      </c>
      <c r="K2462" s="3">
        <v>2.56392910296307</v>
      </c>
      <c r="L2462" s="3">
        <v>34.9851337958375</v>
      </c>
      <c r="M2462" s="3">
        <v>2.94696815373125</v>
      </c>
      <c r="N2462" s="3">
        <v>43.2634730538922</v>
      </c>
      <c r="O2462" s="3">
        <v>9.33939131689023</v>
      </c>
      <c r="P2462" s="3">
        <v>52.2635814889336</v>
      </c>
      <c r="Q2462" s="3">
        <v>12.7631089624396</v>
      </c>
      <c r="R2462" s="3">
        <v>51.2383900928793</v>
      </c>
      <c r="S2462" s="3">
        <v>49.4578075709779</v>
      </c>
      <c r="T2462" s="3">
        <v>42.7739544732663</v>
      </c>
      <c r="U2462" s="3">
        <v>82.3331328923632</v>
      </c>
      <c r="V2462" s="3">
        <v>48.5603543743079</v>
      </c>
      <c r="W2462" s="3">
        <v>51.6858429214607</v>
      </c>
      <c r="X2462" s="3">
        <v>57.8651685393258</v>
      </c>
      <c r="Y2462" s="3"/>
      <c r="Z2462" s="3"/>
      <c r="AA2462" s="3">
        <v>0.259660359535353</v>
      </c>
      <c r="AB2462" s="3">
        <v>0.14667713331366</v>
      </c>
      <c r="AC2462" s="3">
        <v>-24.7231050756044</v>
      </c>
      <c r="AD2462" s="3">
        <v>0.601444890053575</v>
      </c>
      <c r="AE2462" s="5">
        <v>3</v>
      </c>
      <c r="AF2462" s="3">
        <v>1.16232349274527</v>
      </c>
      <c r="AG2462" s="3">
        <v>40.32994804551</v>
      </c>
      <c r="AH2462" s="3">
        <v>37.2315177794234</v>
      </c>
      <c r="AI2462" s="3">
        <v>15.147062913686</v>
      </c>
      <c r="AJ2462" s="3"/>
      <c r="AK2462" s="3"/>
      <c r="AL2462" s="3"/>
      <c r="AM2462" s="3"/>
      <c r="AN2462" s="5" t="s">
        <v>46</v>
      </c>
      <c r="AO2462" s="1"/>
      <c r="AP2462" s="1"/>
      <c r="AQ2462" s="1"/>
    </row>
    <row r="2463" spans="1:43">
      <c r="A2463" s="1" t="s">
        <v>6540</v>
      </c>
      <c r="B2463" s="1" t="s">
        <v>6541</v>
      </c>
      <c r="C2463" s="3">
        <v>3.46575342465753</v>
      </c>
      <c r="D2463" s="4">
        <v>42972</v>
      </c>
      <c r="E2463" s="3">
        <v>119.3083256899</v>
      </c>
      <c r="F2463" s="5" t="s">
        <v>6542</v>
      </c>
      <c r="G2463" s="5">
        <v>1205</v>
      </c>
      <c r="H2463" s="5" t="s">
        <v>64</v>
      </c>
      <c r="I2463" s="3">
        <v>0.242858772891066</v>
      </c>
      <c r="J2463" s="3">
        <v>80.6122448979592</v>
      </c>
      <c r="K2463" s="3">
        <v>0.0378885820743379</v>
      </c>
      <c r="L2463" s="3">
        <v>73.6151603498542</v>
      </c>
      <c r="M2463" s="3">
        <v>0.179526187001219</v>
      </c>
      <c r="N2463" s="3">
        <v>80.6122448979592</v>
      </c>
      <c r="O2463" s="3">
        <v>0.586515325795589</v>
      </c>
      <c r="P2463" s="3">
        <v>67.6900584795322</v>
      </c>
      <c r="Q2463" s="3">
        <v>1.11220546075068</v>
      </c>
      <c r="R2463" s="3">
        <v>57.6923076923077</v>
      </c>
      <c r="S2463" s="3">
        <v>2.00671584752144</v>
      </c>
      <c r="T2463" s="3">
        <v>60.8695652173913</v>
      </c>
      <c r="U2463" s="3">
        <v>4.34280497984867</v>
      </c>
      <c r="V2463" s="3">
        <v>74.2283950617284</v>
      </c>
      <c r="W2463" s="3">
        <v>7.73244665490784</v>
      </c>
      <c r="X2463" s="3">
        <v>74.3827160493827</v>
      </c>
      <c r="Y2463" s="3"/>
      <c r="Z2463" s="3"/>
      <c r="AA2463" s="3">
        <v>-0.0852550153842073</v>
      </c>
      <c r="AB2463" s="3">
        <v>1.84131102169599</v>
      </c>
      <c r="AC2463" s="3">
        <v>0</v>
      </c>
      <c r="AD2463" s="3"/>
      <c r="AE2463" s="5"/>
      <c r="AF2463" s="3">
        <v>0.205552737920442</v>
      </c>
      <c r="AG2463" s="3">
        <v>1.49232264377552</v>
      </c>
      <c r="AH2463" s="3">
        <v>1.57149347294623</v>
      </c>
      <c r="AI2463" s="3">
        <v>1.88344732177239</v>
      </c>
      <c r="AJ2463" s="3"/>
      <c r="AK2463" s="3"/>
      <c r="AL2463" s="3"/>
      <c r="AM2463" s="3"/>
      <c r="AN2463" s="5" t="s">
        <v>206</v>
      </c>
      <c r="AO2463" s="1"/>
      <c r="AP2463" s="1"/>
      <c r="AQ2463" s="1"/>
    </row>
    <row r="2464" spans="1:43">
      <c r="A2464" s="1" t="s">
        <v>6543</v>
      </c>
      <c r="B2464" s="1" t="s">
        <v>6544</v>
      </c>
      <c r="C2464" s="3">
        <v>3.27671232876712</v>
      </c>
      <c r="D2464" s="4">
        <v>43041</v>
      </c>
      <c r="E2464" s="3">
        <v>8.4989107368</v>
      </c>
      <c r="F2464" s="5" t="s">
        <v>534</v>
      </c>
      <c r="G2464" s="5">
        <v>1197</v>
      </c>
      <c r="H2464" s="5" t="s">
        <v>226</v>
      </c>
      <c r="I2464" s="3">
        <v>2.28488815269208</v>
      </c>
      <c r="J2464" s="3">
        <v>44.2389758179232</v>
      </c>
      <c r="K2464" s="3">
        <v>0.778027746531685</v>
      </c>
      <c r="L2464" s="3">
        <v>34.3915343915344</v>
      </c>
      <c r="M2464" s="3">
        <v>1.42898458550685</v>
      </c>
      <c r="N2464" s="3">
        <v>28.2087447108604</v>
      </c>
      <c r="O2464" s="3">
        <v>4.16059437590321</v>
      </c>
      <c r="P2464" s="3">
        <v>49.5283018867925</v>
      </c>
      <c r="Q2464" s="3">
        <v>7.73983224733764</v>
      </c>
      <c r="R2464" s="3">
        <v>38.1386861313869</v>
      </c>
      <c r="S2464" s="3">
        <v>18.0224936873828</v>
      </c>
      <c r="T2464" s="3">
        <v>37.2340425531915</v>
      </c>
      <c r="U2464" s="3">
        <v>30.6319338609409</v>
      </c>
      <c r="V2464" s="3">
        <v>39.2361111111111</v>
      </c>
      <c r="W2464" s="3">
        <v>32.0413493311689</v>
      </c>
      <c r="X2464" s="3">
        <v>42.6778242677824</v>
      </c>
      <c r="Y2464" s="3"/>
      <c r="Z2464" s="3"/>
      <c r="AA2464" s="3">
        <v>0.390955587316362</v>
      </c>
      <c r="AB2464" s="3">
        <v>0.406104069696255</v>
      </c>
      <c r="AC2464" s="3">
        <v>-3.36538461538463</v>
      </c>
      <c r="AD2464" s="3">
        <v>2.87903338771177</v>
      </c>
      <c r="AE2464" s="5">
        <v>1</v>
      </c>
      <c r="AF2464" s="3">
        <v>0.749316164593925</v>
      </c>
      <c r="AG2464" s="3">
        <v>15.6861048647151</v>
      </c>
      <c r="AH2464" s="3">
        <v>14.6431440463053</v>
      </c>
      <c r="AI2464" s="3">
        <v>9.24351200665683</v>
      </c>
      <c r="AJ2464" s="3"/>
      <c r="AK2464" s="3"/>
      <c r="AL2464" s="3"/>
      <c r="AM2464" s="3"/>
      <c r="AN2464" s="5" t="s">
        <v>46</v>
      </c>
      <c r="AO2464" s="1"/>
      <c r="AP2464" s="1"/>
      <c r="AQ2464" s="1"/>
    </row>
    <row r="2465" spans="1:43">
      <c r="A2465" s="1" t="s">
        <v>6545</v>
      </c>
      <c r="B2465" s="1" t="s">
        <v>6546</v>
      </c>
      <c r="C2465" s="3">
        <v>3.37808219178082</v>
      </c>
      <c r="D2465" s="4">
        <v>43004</v>
      </c>
      <c r="E2465" s="3">
        <v>8.1075593758</v>
      </c>
      <c r="F2465" s="5" t="s">
        <v>6547</v>
      </c>
      <c r="G2465" s="5">
        <v>50</v>
      </c>
      <c r="H2465" s="5" t="s">
        <v>116</v>
      </c>
      <c r="I2465" s="3">
        <v>4.45088800289961</v>
      </c>
      <c r="J2465" s="3">
        <v>79.4392523364486</v>
      </c>
      <c r="K2465" s="3">
        <v>0.691823899371071</v>
      </c>
      <c r="L2465" s="3">
        <v>83.4862385321101</v>
      </c>
      <c r="M2465" s="3">
        <v>1.186797752809</v>
      </c>
      <c r="N2465" s="3">
        <v>81.7757009345794</v>
      </c>
      <c r="O2465" s="3">
        <v>6.29241664207732</v>
      </c>
      <c r="P2465" s="3">
        <v>76</v>
      </c>
      <c r="Q2465" s="3">
        <v>2.14802211824755</v>
      </c>
      <c r="R2465" s="3">
        <v>78.8359788359788</v>
      </c>
      <c r="S2465" s="3">
        <v>37.7401778032693</v>
      </c>
      <c r="T2465" s="3">
        <v>74.2331288343558</v>
      </c>
      <c r="U2465" s="3">
        <v>89.6170548756415</v>
      </c>
      <c r="V2465" s="3">
        <v>58.8235294117647</v>
      </c>
      <c r="W2465" s="3">
        <v>59.2330644270085</v>
      </c>
      <c r="X2465" s="3">
        <v>67.032967032967</v>
      </c>
      <c r="Y2465" s="3"/>
      <c r="Z2465" s="3"/>
      <c r="AA2465" s="3">
        <v>0.194065847336117</v>
      </c>
      <c r="AB2465" s="3">
        <v>0.14966869201018</v>
      </c>
      <c r="AC2465" s="3">
        <v>-30.22733925261</v>
      </c>
      <c r="AD2465" s="3">
        <v>0.553820628811581</v>
      </c>
      <c r="AE2465" s="5">
        <v>3</v>
      </c>
      <c r="AF2465" s="3">
        <v>1.18112342754155</v>
      </c>
      <c r="AG2465" s="3">
        <v>33.3657995137863</v>
      </c>
      <c r="AH2465" s="3">
        <v>38.88579932394</v>
      </c>
      <c r="AI2465" s="3">
        <v>14.6323597837442</v>
      </c>
      <c r="AJ2465" s="3"/>
      <c r="AK2465" s="3"/>
      <c r="AL2465" s="3"/>
      <c r="AM2465" s="3"/>
      <c r="AN2465" s="5" t="s">
        <v>46</v>
      </c>
      <c r="AO2465" s="1"/>
      <c r="AP2465" s="1"/>
      <c r="AQ2465" s="1"/>
    </row>
    <row r="2466" spans="1:43">
      <c r="A2466" s="1" t="s">
        <v>6548</v>
      </c>
      <c r="B2466" s="1" t="s">
        <v>6549</v>
      </c>
      <c r="C2466" s="3">
        <v>3.41369863013699</v>
      </c>
      <c r="D2466" s="4">
        <v>42991</v>
      </c>
      <c r="E2466" s="3">
        <v>6.8737499243</v>
      </c>
      <c r="F2466" s="5" t="s">
        <v>6160</v>
      </c>
      <c r="G2466" s="5">
        <v>1247</v>
      </c>
      <c r="H2466" s="5" t="s">
        <v>60</v>
      </c>
      <c r="I2466" s="3">
        <v>4.66717147380738</v>
      </c>
      <c r="J2466" s="3">
        <v>57.9365079365079</v>
      </c>
      <c r="K2466" s="3">
        <v>1.66488365873228</v>
      </c>
      <c r="L2466" s="3">
        <v>59.8274209012464</v>
      </c>
      <c r="M2466" s="3">
        <v>-0.151037562385078</v>
      </c>
      <c r="N2466" s="3">
        <v>62.809099901088</v>
      </c>
      <c r="O2466" s="3">
        <v>4.83314947600662</v>
      </c>
      <c r="P2466" s="3">
        <v>64.3002028397566</v>
      </c>
      <c r="Q2466" s="3">
        <v>17.9596586501164</v>
      </c>
      <c r="R2466" s="3">
        <v>40.1047120418848</v>
      </c>
      <c r="S2466" s="3">
        <v>47.1926427879961</v>
      </c>
      <c r="T2466" s="3">
        <v>37.9227053140097</v>
      </c>
      <c r="U2466" s="3">
        <v>84.9531687142683</v>
      </c>
      <c r="V2466" s="3">
        <v>38.0305602716469</v>
      </c>
      <c r="W2466" s="3">
        <v>46.3989986520316</v>
      </c>
      <c r="X2466" s="3">
        <v>50</v>
      </c>
      <c r="Y2466" s="3"/>
      <c r="Z2466" s="3"/>
      <c r="AA2466" s="3">
        <v>0.235721690474066</v>
      </c>
      <c r="AB2466" s="3">
        <v>0.114761215262704</v>
      </c>
      <c r="AC2466" s="3">
        <v>-36.2308639802921</v>
      </c>
      <c r="AD2466" s="3">
        <v>0.373208577104317</v>
      </c>
      <c r="AE2466" s="5">
        <v>3</v>
      </c>
      <c r="AF2466" s="3">
        <v>1.0260314817178</v>
      </c>
      <c r="AG2466" s="3">
        <v>38.0819382139247</v>
      </c>
      <c r="AH2466" s="3">
        <v>43.8561087012152</v>
      </c>
      <c r="AI2466" s="3">
        <v>14.6257340762485</v>
      </c>
      <c r="AJ2466" s="3"/>
      <c r="AK2466" s="3"/>
      <c r="AL2466" s="3"/>
      <c r="AM2466" s="3"/>
      <c r="AN2466" s="5" t="s">
        <v>46</v>
      </c>
      <c r="AO2466" s="1"/>
      <c r="AP2466" s="1"/>
      <c r="AQ2466" s="1"/>
    </row>
    <row r="2467" spans="1:43">
      <c r="A2467" s="1" t="s">
        <v>6550</v>
      </c>
      <c r="B2467" s="1" t="s">
        <v>6551</v>
      </c>
      <c r="C2467" s="3">
        <v>3</v>
      </c>
      <c r="D2467" s="4">
        <v>43142</v>
      </c>
      <c r="E2467" s="3">
        <v>4.9408097977</v>
      </c>
      <c r="F2467" s="5" t="s">
        <v>6552</v>
      </c>
      <c r="G2467" s="5">
        <v>636</v>
      </c>
      <c r="H2467" s="5" t="s">
        <v>93</v>
      </c>
      <c r="I2467" s="3">
        <v>4.64578899361508</v>
      </c>
      <c r="J2467" s="3">
        <v>54.5</v>
      </c>
      <c r="K2467" s="3">
        <v>1.33074250721311</v>
      </c>
      <c r="L2467" s="3">
        <v>57.581764122894</v>
      </c>
      <c r="M2467" s="3">
        <v>2.30055879205803</v>
      </c>
      <c r="N2467" s="3">
        <v>51.1477045908184</v>
      </c>
      <c r="O2467" s="3">
        <v>8.27356235057256</v>
      </c>
      <c r="P2467" s="3">
        <v>55.8350100603622</v>
      </c>
      <c r="Q2467" s="3">
        <v>10.8113329040567</v>
      </c>
      <c r="R2467" s="3">
        <v>57.2239422084623</v>
      </c>
      <c r="S2467" s="3">
        <v>52.8058959332268</v>
      </c>
      <c r="T2467" s="3">
        <v>39.7035468501853</v>
      </c>
      <c r="U2467" s="3">
        <v>113.246592317224</v>
      </c>
      <c r="V2467" s="3">
        <v>36.3787375415282</v>
      </c>
      <c r="W2467" s="3">
        <v>78.97222328</v>
      </c>
      <c r="X2467" s="3">
        <v>40.9488139825218</v>
      </c>
      <c r="Y2467" s="3"/>
      <c r="Z2467" s="3"/>
      <c r="AA2467" s="3">
        <v>0.314502911238838</v>
      </c>
      <c r="AB2467" s="3">
        <v>0.220758825009675</v>
      </c>
      <c r="AC2467" s="3">
        <v>-23.7392262508371</v>
      </c>
      <c r="AD2467" s="3"/>
      <c r="AE2467" s="5">
        <v>3</v>
      </c>
      <c r="AF2467" s="3">
        <v>1.74890723235456</v>
      </c>
      <c r="AG2467" s="3">
        <v>51.4288467504032</v>
      </c>
      <c r="AH2467" s="3">
        <v>48.6821160825895</v>
      </c>
      <c r="AI2467" s="3"/>
      <c r="AJ2467" s="3"/>
      <c r="AK2467" s="3"/>
      <c r="AL2467" s="3"/>
      <c r="AM2467" s="3">
        <v>5000</v>
      </c>
      <c r="AN2467" s="5" t="s">
        <v>56</v>
      </c>
      <c r="AO2467" s="1"/>
      <c r="AP2467" s="1"/>
      <c r="AQ2467" s="1"/>
    </row>
    <row r="2468" spans="1:43">
      <c r="A2468" s="1" t="s">
        <v>6553</v>
      </c>
      <c r="B2468" s="1" t="s">
        <v>6554</v>
      </c>
      <c r="C2468" s="3">
        <v>3.47397260273973</v>
      </c>
      <c r="D2468" s="4">
        <v>42969</v>
      </c>
      <c r="E2468" s="3">
        <v>0.044100515</v>
      </c>
      <c r="F2468" s="5" t="s">
        <v>4747</v>
      </c>
      <c r="G2468" s="5">
        <v>1269</v>
      </c>
      <c r="H2468" s="5" t="s">
        <v>50</v>
      </c>
      <c r="I2468" s="3">
        <v>-0.589569160997715</v>
      </c>
      <c r="J2468" s="3">
        <v>96.2483251451541</v>
      </c>
      <c r="K2468" s="3">
        <v>-0.182149362477222</v>
      </c>
      <c r="L2468" s="3">
        <v>95.6175298804781</v>
      </c>
      <c r="M2468" s="3">
        <v>-0.39080250840679</v>
      </c>
      <c r="N2468" s="3">
        <v>90.5609973285842</v>
      </c>
      <c r="O2468" s="3">
        <v>-2.18652387327085</v>
      </c>
      <c r="P2468" s="3">
        <v>97.8985838282321</v>
      </c>
      <c r="Q2468" s="3">
        <v>-1.60696651404971</v>
      </c>
      <c r="R2468" s="3">
        <v>97.5857073877354</v>
      </c>
      <c r="S2468" s="3">
        <v>-0.209414549758719</v>
      </c>
      <c r="T2468" s="3">
        <v>94.8587570621469</v>
      </c>
      <c r="U2468" s="3">
        <v>6.70820757472498</v>
      </c>
      <c r="V2468" s="3">
        <v>36.5325077399381</v>
      </c>
      <c r="W2468" s="3">
        <v>14.6859221749876</v>
      </c>
      <c r="X2468" s="3">
        <v>35.5987055016181</v>
      </c>
      <c r="Y2468" s="3"/>
      <c r="Z2468" s="3"/>
      <c r="AA2468" s="3">
        <v>-0.121745178403135</v>
      </c>
      <c r="AB2468" s="3">
        <v>0.461199985505896</v>
      </c>
      <c r="AC2468" s="3">
        <v>-2.32599590054362</v>
      </c>
      <c r="AD2468" s="3">
        <v>2.00549518910028</v>
      </c>
      <c r="AE2468" s="5">
        <v>3</v>
      </c>
      <c r="AF2468" s="3">
        <v>0.387679067819902</v>
      </c>
      <c r="AG2468" s="3">
        <v>0.917769755325537</v>
      </c>
      <c r="AH2468" s="3">
        <v>3.59214380678394</v>
      </c>
      <c r="AI2468" s="3">
        <v>4.75301632673024</v>
      </c>
      <c r="AJ2468" s="3"/>
      <c r="AK2468" s="3"/>
      <c r="AL2468" s="3"/>
      <c r="AM2468" s="3"/>
      <c r="AN2468" s="5" t="s">
        <v>51</v>
      </c>
      <c r="AO2468" s="1"/>
      <c r="AP2468" s="1"/>
      <c r="AQ2468" s="1"/>
    </row>
    <row r="2469" spans="1:43">
      <c r="A2469" s="1" t="s">
        <v>6555</v>
      </c>
      <c r="B2469" s="1" t="s">
        <v>6556</v>
      </c>
      <c r="C2469" s="3">
        <v>3.20821917808219</v>
      </c>
      <c r="D2469" s="4">
        <v>43066</v>
      </c>
      <c r="E2469" s="3">
        <v>5.1399847959</v>
      </c>
      <c r="F2469" s="5" t="s">
        <v>6557</v>
      </c>
      <c r="G2469" s="5">
        <v>720</v>
      </c>
      <c r="H2469" s="5" t="s">
        <v>50</v>
      </c>
      <c r="I2469" s="3">
        <v>-0.13500482160074</v>
      </c>
      <c r="J2469" s="3">
        <v>83.1621259490844</v>
      </c>
      <c r="K2469" s="3">
        <v>-0.0482578901650214</v>
      </c>
      <c r="L2469" s="3">
        <v>79.0615316511731</v>
      </c>
      <c r="M2469" s="3">
        <v>-0.384763370527112</v>
      </c>
      <c r="N2469" s="3">
        <v>90.3383793410508</v>
      </c>
      <c r="O2469" s="3">
        <v>0.965194501316189</v>
      </c>
      <c r="P2469" s="3">
        <v>10.4613978985838</v>
      </c>
      <c r="Q2469" s="3">
        <v>1.21188428459735</v>
      </c>
      <c r="R2469" s="3">
        <v>38.4355383872525</v>
      </c>
      <c r="S2469" s="3">
        <v>0.99473376243417</v>
      </c>
      <c r="T2469" s="3">
        <v>81.4124293785311</v>
      </c>
      <c r="U2469" s="3">
        <v>4.74946688552942</v>
      </c>
      <c r="V2469" s="3">
        <v>83.2043343653251</v>
      </c>
      <c r="W2469" s="3">
        <v>17.170577970001</v>
      </c>
      <c r="X2469" s="3">
        <v>14.3473570658037</v>
      </c>
      <c r="Y2469" s="3"/>
      <c r="Z2469" s="3"/>
      <c r="AA2469" s="3">
        <v>-0.0419153195066963</v>
      </c>
      <c r="AB2469" s="3">
        <v>0.451945834192689</v>
      </c>
      <c r="AC2469" s="3">
        <v>-2.26748654880859</v>
      </c>
      <c r="AD2469" s="3">
        <v>2.38760245105148</v>
      </c>
      <c r="AE2469" s="5">
        <v>4</v>
      </c>
      <c r="AF2469" s="3">
        <v>0.445139015366599</v>
      </c>
      <c r="AG2469" s="3">
        <v>1.51920050659509</v>
      </c>
      <c r="AH2469" s="3">
        <v>2.336422138279</v>
      </c>
      <c r="AI2469" s="3">
        <v>5.46311085533977</v>
      </c>
      <c r="AJ2469" s="3"/>
      <c r="AK2469" s="3"/>
      <c r="AL2469" s="3"/>
      <c r="AM2469" s="3"/>
      <c r="AN2469" s="5" t="s">
        <v>51</v>
      </c>
      <c r="AO2469" s="1"/>
      <c r="AP2469" s="1"/>
      <c r="AQ2469" s="1"/>
    </row>
    <row r="2470" spans="1:43">
      <c r="A2470" s="1" t="s">
        <v>6558</v>
      </c>
      <c r="B2470" s="1" t="s">
        <v>6559</v>
      </c>
      <c r="C2470" s="3">
        <v>3.43013698630137</v>
      </c>
      <c r="D2470" s="4">
        <v>42985</v>
      </c>
      <c r="E2470" s="3">
        <v>30.2955128973</v>
      </c>
      <c r="F2470" s="5" t="s">
        <v>6560</v>
      </c>
      <c r="G2470" s="5">
        <v>38</v>
      </c>
      <c r="H2470" s="5" t="s">
        <v>50</v>
      </c>
      <c r="I2470" s="3">
        <v>0.26917261857906</v>
      </c>
      <c r="J2470" s="3">
        <v>24.2072353729343</v>
      </c>
      <c r="K2470" s="3">
        <v>-0.0896235809599447</v>
      </c>
      <c r="L2470" s="3">
        <v>90.0841080123949</v>
      </c>
      <c r="M2470" s="3">
        <v>-0.0199302441454877</v>
      </c>
      <c r="N2470" s="3">
        <v>41.0062333036509</v>
      </c>
      <c r="O2470" s="3">
        <v>0.546224296560341</v>
      </c>
      <c r="P2470" s="3">
        <v>64.7784376427592</v>
      </c>
      <c r="Q2470" s="3">
        <v>1.14256067790114</v>
      </c>
      <c r="R2470" s="3">
        <v>47.7064220183486</v>
      </c>
      <c r="S2470" s="3">
        <v>1.67639884392662</v>
      </c>
      <c r="T2470" s="3">
        <v>60.7909604519774</v>
      </c>
      <c r="U2470" s="3">
        <v>6.69901327086039</v>
      </c>
      <c r="V2470" s="3">
        <v>36.8421052631579</v>
      </c>
      <c r="W2470" s="3">
        <v>12.9799017527024</v>
      </c>
      <c r="X2470" s="3">
        <v>58.8996763754045</v>
      </c>
      <c r="Y2470" s="3"/>
      <c r="Z2470" s="3"/>
      <c r="AA2470" s="3">
        <v>0.0160785361618398</v>
      </c>
      <c r="AB2470" s="3">
        <v>0.337994264242873</v>
      </c>
      <c r="AC2470" s="3">
        <v>-2.85198212757867</v>
      </c>
      <c r="AD2470" s="3">
        <v>1.45307500514642</v>
      </c>
      <c r="AE2470" s="5">
        <v>4</v>
      </c>
      <c r="AF2470" s="3">
        <v>0.342994692387289</v>
      </c>
      <c r="AG2470" s="3">
        <v>2.55507272166084</v>
      </c>
      <c r="AH2470" s="3">
        <v>3.50301430452871</v>
      </c>
      <c r="AI2470" s="3">
        <v>4.25782714802458</v>
      </c>
      <c r="AJ2470" s="3"/>
      <c r="AK2470" s="3"/>
      <c r="AL2470" s="3"/>
      <c r="AM2470" s="3">
        <v>1</v>
      </c>
      <c r="AN2470" s="5" t="s">
        <v>56</v>
      </c>
      <c r="AO2470" s="1"/>
      <c r="AP2470" s="1"/>
      <c r="AQ2470" s="1"/>
    </row>
    <row r="2471" spans="1:43">
      <c r="A2471" s="1" t="s">
        <v>6561</v>
      </c>
      <c r="B2471" s="1" t="s">
        <v>6562</v>
      </c>
      <c r="C2471" s="3">
        <v>3.21643835616438</v>
      </c>
      <c r="D2471" s="4">
        <v>43063</v>
      </c>
      <c r="E2471" s="3">
        <v>1.7458860162</v>
      </c>
      <c r="F2471" s="5" t="s">
        <v>1313</v>
      </c>
      <c r="G2471" s="5">
        <v>1175</v>
      </c>
      <c r="H2471" s="5" t="s">
        <v>55</v>
      </c>
      <c r="I2471" s="3">
        <v>14.7972195829374</v>
      </c>
      <c r="J2471" s="3">
        <v>19.6007259528131</v>
      </c>
      <c r="K2471" s="3">
        <v>3.50798088195508</v>
      </c>
      <c r="L2471" s="3">
        <v>29.8870056497175</v>
      </c>
      <c r="M2471" s="3">
        <v>7.84553227473456</v>
      </c>
      <c r="N2471" s="3">
        <v>26.4512268102932</v>
      </c>
      <c r="O2471" s="3">
        <v>23.9725657503915</v>
      </c>
      <c r="P2471" s="3">
        <v>25.6291390728477</v>
      </c>
      <c r="Q2471" s="3">
        <v>31.3723245965434</v>
      </c>
      <c r="R2471" s="3">
        <v>28.4298780487805</v>
      </c>
      <c r="S2471" s="3">
        <v>92.7132303559436</v>
      </c>
      <c r="T2471" s="3">
        <v>14.74609375</v>
      </c>
      <c r="U2471" s="3">
        <v>202.969512999868</v>
      </c>
      <c r="V2471" s="3">
        <v>14.3631436314363</v>
      </c>
      <c r="W2471" s="3">
        <v>147.557424781624</v>
      </c>
      <c r="X2471" s="3">
        <v>24.0400667779633</v>
      </c>
      <c r="Y2471" s="3"/>
      <c r="Z2471" s="3"/>
      <c r="AA2471" s="3">
        <v>0.330559183128063</v>
      </c>
      <c r="AB2471" s="3">
        <v>0.30435575202622</v>
      </c>
      <c r="AC2471" s="3">
        <v>-28.3687239531653</v>
      </c>
      <c r="AD2471" s="3">
        <v>1.24090604726189</v>
      </c>
      <c r="AE2471" s="5">
        <v>3</v>
      </c>
      <c r="AF2471" s="3">
        <v>2.46712837662468</v>
      </c>
      <c r="AG2471" s="3">
        <v>97.8244689315973</v>
      </c>
      <c r="AH2471" s="3">
        <v>74.2554960359466</v>
      </c>
      <c r="AI2471" s="3">
        <v>32.8840495938006</v>
      </c>
      <c r="AJ2471" s="3"/>
      <c r="AK2471" s="3"/>
      <c r="AL2471" s="3"/>
      <c r="AM2471" s="3"/>
      <c r="AN2471" s="5" t="s">
        <v>46</v>
      </c>
      <c r="AO2471" s="1"/>
      <c r="AP2471" s="1"/>
      <c r="AQ2471" s="1"/>
    </row>
    <row r="2472" spans="1:43">
      <c r="A2472" s="1" t="s">
        <v>6563</v>
      </c>
      <c r="B2472" s="1" t="s">
        <v>6564</v>
      </c>
      <c r="C2472" s="3">
        <v>3.37534246575342</v>
      </c>
      <c r="D2472" s="4">
        <v>43005</v>
      </c>
      <c r="E2472" s="3">
        <v>4.1057623756</v>
      </c>
      <c r="F2472" s="5" t="s">
        <v>6565</v>
      </c>
      <c r="G2472" s="5">
        <v>505</v>
      </c>
      <c r="H2472" s="5" t="s">
        <v>93</v>
      </c>
      <c r="I2472" s="3">
        <v>1.61428925922076</v>
      </c>
      <c r="J2472" s="3">
        <v>84.6</v>
      </c>
      <c r="K2472" s="3">
        <v>-1.94431766316749</v>
      </c>
      <c r="L2472" s="3">
        <v>99.8513379583746</v>
      </c>
      <c r="M2472" s="3">
        <v>0.42682521881418</v>
      </c>
      <c r="N2472" s="3">
        <v>80.7385229540918</v>
      </c>
      <c r="O2472" s="3">
        <v>4.38909763625744</v>
      </c>
      <c r="P2472" s="3">
        <v>78.4708249496982</v>
      </c>
      <c r="Q2472" s="3">
        <v>2.57842778161833</v>
      </c>
      <c r="R2472" s="3">
        <v>90.5056759545924</v>
      </c>
      <c r="S2472" s="3">
        <v>32.9749163105368</v>
      </c>
      <c r="T2472" s="3">
        <v>59.6082583377448</v>
      </c>
      <c r="U2472" s="3">
        <v>85.3445035950735</v>
      </c>
      <c r="V2472" s="3">
        <v>46.7884828349945</v>
      </c>
      <c r="W2472" s="3">
        <v>74.3266665253531</v>
      </c>
      <c r="X2472" s="3">
        <v>42.9463171036205</v>
      </c>
      <c r="Y2472" s="3"/>
      <c r="Z2472" s="3"/>
      <c r="AA2472" s="3">
        <v>0.126438316848332</v>
      </c>
      <c r="AB2472" s="3">
        <v>0.201255786286189</v>
      </c>
      <c r="AC2472" s="3">
        <v>-25.7439869547493</v>
      </c>
      <c r="AD2472" s="3">
        <v>0.788988813840066</v>
      </c>
      <c r="AE2472" s="5">
        <v>4</v>
      </c>
      <c r="AF2472" s="3">
        <v>1.65956958551707</v>
      </c>
      <c r="AG2472" s="3">
        <v>43.6387890339892</v>
      </c>
      <c r="AH2472" s="3">
        <v>35.5562631579958</v>
      </c>
      <c r="AI2472" s="3">
        <v>19.2095334156404</v>
      </c>
      <c r="AJ2472" s="3"/>
      <c r="AK2472" s="3"/>
      <c r="AL2472" s="3"/>
      <c r="AM2472" s="3"/>
      <c r="AN2472" s="5" t="s">
        <v>46</v>
      </c>
      <c r="AO2472" s="1"/>
      <c r="AP2472" s="1"/>
      <c r="AQ2472" s="1"/>
    </row>
    <row r="2473" spans="1:43">
      <c r="A2473" s="1" t="s">
        <v>6566</v>
      </c>
      <c r="B2473" s="1" t="s">
        <v>6567</v>
      </c>
      <c r="C2473" s="3">
        <v>2.7972602739726</v>
      </c>
      <c r="D2473" s="4">
        <v>43216</v>
      </c>
      <c r="E2473" s="3">
        <v>9.8799150348</v>
      </c>
      <c r="F2473" s="5" t="s">
        <v>2075</v>
      </c>
      <c r="G2473" s="5">
        <v>1002</v>
      </c>
      <c r="H2473" s="5" t="s">
        <v>50</v>
      </c>
      <c r="I2473" s="3">
        <v>-0.0387559345024766</v>
      </c>
      <c r="J2473" s="3">
        <v>73.2469852612774</v>
      </c>
      <c r="K2473" s="3">
        <v>-0.0871586287042347</v>
      </c>
      <c r="L2473" s="3">
        <v>89.4200973882249</v>
      </c>
      <c r="M2473" s="3">
        <v>-0.261020881670533</v>
      </c>
      <c r="N2473" s="3">
        <v>81.0774710596616</v>
      </c>
      <c r="O2473" s="3">
        <v>0.518175477136125</v>
      </c>
      <c r="P2473" s="3">
        <v>66.0575605299223</v>
      </c>
      <c r="Q2473" s="3">
        <v>0.739200145967284</v>
      </c>
      <c r="R2473" s="3">
        <v>79.7682279092226</v>
      </c>
      <c r="S2473" s="3">
        <v>0.941855879568717</v>
      </c>
      <c r="T2473" s="3">
        <v>82.4293785310735</v>
      </c>
      <c r="U2473" s="3">
        <v>5.28472363467997</v>
      </c>
      <c r="V2473" s="3">
        <v>74.3034055727554</v>
      </c>
      <c r="W2473" s="3"/>
      <c r="X2473" s="3"/>
      <c r="Y2473" s="3"/>
      <c r="Z2473" s="3"/>
      <c r="AA2473" s="3">
        <v>-0.0269698424008184</v>
      </c>
      <c r="AB2473" s="3">
        <v>0.246100112677833</v>
      </c>
      <c r="AC2473" s="3">
        <v>-3.13926408942709</v>
      </c>
      <c r="AD2473" s="3"/>
      <c r="AE2473" s="5">
        <v>4</v>
      </c>
      <c r="AF2473" s="3">
        <v>0.283313333053998</v>
      </c>
      <c r="AG2473" s="3">
        <v>2.06606224469665</v>
      </c>
      <c r="AH2473" s="3">
        <v>2.76310443189782</v>
      </c>
      <c r="AI2473" s="3"/>
      <c r="AJ2473" s="3"/>
      <c r="AK2473" s="3"/>
      <c r="AL2473" s="3"/>
      <c r="AM2473" s="3"/>
      <c r="AN2473" s="5" t="s">
        <v>46</v>
      </c>
      <c r="AO2473" s="1"/>
      <c r="AP2473" s="1"/>
      <c r="AQ2473" s="1"/>
    </row>
    <row r="2474" spans="1:43">
      <c r="A2474" s="1" t="s">
        <v>6568</v>
      </c>
      <c r="B2474" s="1" t="s">
        <v>6569</v>
      </c>
      <c r="C2474" s="3">
        <v>3.00821917808219</v>
      </c>
      <c r="D2474" s="4">
        <v>43139</v>
      </c>
      <c r="E2474" s="3">
        <v>1.7483511594</v>
      </c>
      <c r="F2474" s="5" t="s">
        <v>6334</v>
      </c>
      <c r="G2474" s="5">
        <v>1060</v>
      </c>
      <c r="H2474" s="5" t="s">
        <v>45</v>
      </c>
      <c r="I2474" s="3">
        <v>1.98429102935097</v>
      </c>
      <c r="J2474" s="3">
        <v>30.5732484076433</v>
      </c>
      <c r="K2474" s="3">
        <v>0.505173959097204</v>
      </c>
      <c r="L2474" s="3">
        <v>46.4285714285714</v>
      </c>
      <c r="M2474" s="3">
        <v>0.587132023159104</v>
      </c>
      <c r="N2474" s="3">
        <v>29.5238095238095</v>
      </c>
      <c r="O2474" s="3">
        <v>4.30407576526297</v>
      </c>
      <c r="P2474" s="3">
        <v>22.3509933774834</v>
      </c>
      <c r="Q2474" s="3">
        <v>5.04130120071533</v>
      </c>
      <c r="R2474" s="3">
        <v>22.7739726027397</v>
      </c>
      <c r="S2474" s="3">
        <v>10.7370500044887</v>
      </c>
      <c r="T2474" s="3">
        <v>33.7099811676083</v>
      </c>
      <c r="U2474" s="3">
        <v>19.0866962734119</v>
      </c>
      <c r="V2474" s="3">
        <v>45.4352441613588</v>
      </c>
      <c r="W2474" s="3">
        <v>23.3376662333767</v>
      </c>
      <c r="X2474" s="3">
        <v>42.654028436019</v>
      </c>
      <c r="Y2474" s="3"/>
      <c r="Z2474" s="3"/>
      <c r="AA2474" s="3">
        <v>0.219950713583806</v>
      </c>
      <c r="AB2474" s="3">
        <v>0.284803013379011</v>
      </c>
      <c r="AC2474" s="3">
        <v>-3.04179157115149</v>
      </c>
      <c r="AD2474" s="3">
        <v>2.37636722904687</v>
      </c>
      <c r="AE2474" s="5">
        <v>2</v>
      </c>
      <c r="AF2474" s="3">
        <v>0.573520974862032</v>
      </c>
      <c r="AG2474" s="3">
        <v>8.48859345123247</v>
      </c>
      <c r="AH2474" s="3">
        <v>9.51652835789558</v>
      </c>
      <c r="AI2474" s="3"/>
      <c r="AJ2474" s="3"/>
      <c r="AK2474" s="3"/>
      <c r="AL2474" s="3"/>
      <c r="AM2474" s="3"/>
      <c r="AN2474" s="5" t="s">
        <v>46</v>
      </c>
      <c r="AO2474" s="1"/>
      <c r="AP2474" s="1"/>
      <c r="AQ2474" s="1"/>
    </row>
    <row r="2475" spans="1:43">
      <c r="A2475" s="1" t="s">
        <v>6570</v>
      </c>
      <c r="B2475" s="1" t="s">
        <v>6571</v>
      </c>
      <c r="C2475" s="3">
        <v>1.43287671232877</v>
      </c>
      <c r="D2475" s="4">
        <v>43714</v>
      </c>
      <c r="E2475" s="3">
        <v>2.1358790261</v>
      </c>
      <c r="F2475" s="5" t="s">
        <v>2846</v>
      </c>
      <c r="G2475" s="5">
        <v>400</v>
      </c>
      <c r="H2475" s="5" t="s">
        <v>198</v>
      </c>
      <c r="I2475" s="3">
        <v>0.424137266242525</v>
      </c>
      <c r="J2475" s="3">
        <v>8.99470899470899</v>
      </c>
      <c r="K2475" s="3">
        <v>0.0192012288786461</v>
      </c>
      <c r="L2475" s="3">
        <v>61.7021276595745</v>
      </c>
      <c r="M2475" s="3">
        <v>0.308107067205863</v>
      </c>
      <c r="N2475" s="3">
        <v>4.77453580901857</v>
      </c>
      <c r="O2475" s="3">
        <v>0.861651660373718</v>
      </c>
      <c r="P2475" s="3">
        <v>17.2413793103448</v>
      </c>
      <c r="Q2475" s="3">
        <v>1.63902439024392</v>
      </c>
      <c r="R2475" s="3">
        <v>11.6071428571429</v>
      </c>
      <c r="S2475" s="3">
        <v>2.6808594520008</v>
      </c>
      <c r="T2475" s="3">
        <v>22.8682170542636</v>
      </c>
      <c r="U2475" s="3"/>
      <c r="V2475" s="3"/>
      <c r="W2475" s="3"/>
      <c r="X2475" s="3"/>
      <c r="Y2475" s="3"/>
      <c r="Z2475" s="3"/>
      <c r="AA2475" s="3">
        <v>0.217564945479375</v>
      </c>
      <c r="AB2475" s="3">
        <v>0.413410297149706</v>
      </c>
      <c r="AC2475" s="3">
        <v>-0.516367887763063</v>
      </c>
      <c r="AD2475" s="3"/>
      <c r="AE2475" s="5">
        <v>2</v>
      </c>
      <c r="AF2475" s="3">
        <v>0.230600654421113</v>
      </c>
      <c r="AG2475" s="3">
        <v>2.98003243327229</v>
      </c>
      <c r="AH2475" s="3"/>
      <c r="AI2475" s="3"/>
      <c r="AJ2475" s="3"/>
      <c r="AK2475" s="3"/>
      <c r="AL2475" s="3"/>
      <c r="AM2475" s="3"/>
      <c r="AN2475" s="5" t="s">
        <v>46</v>
      </c>
      <c r="AO2475" s="1"/>
      <c r="AP2475" s="1"/>
      <c r="AQ2475" s="1"/>
    </row>
    <row r="2476" spans="1:43">
      <c r="A2476" s="1" t="s">
        <v>6572</v>
      </c>
      <c r="B2476" s="1" t="s">
        <v>6573</v>
      </c>
      <c r="C2476" s="3">
        <v>2.80547945205479</v>
      </c>
      <c r="D2476" s="4">
        <v>43213</v>
      </c>
      <c r="E2476" s="3">
        <v>2.8732852229</v>
      </c>
      <c r="F2476" s="5" t="s">
        <v>5936</v>
      </c>
      <c r="G2476" s="5">
        <v>485</v>
      </c>
      <c r="H2476" s="5" t="s">
        <v>93</v>
      </c>
      <c r="I2476" s="3">
        <v>13.9973082099596</v>
      </c>
      <c r="J2476" s="3">
        <v>12.85</v>
      </c>
      <c r="K2476" s="3">
        <v>4.51180257510729</v>
      </c>
      <c r="L2476" s="3">
        <v>7.53221010901883</v>
      </c>
      <c r="M2476" s="3">
        <v>7.85030172175164</v>
      </c>
      <c r="N2476" s="3">
        <v>12.2754491017964</v>
      </c>
      <c r="O2476" s="3">
        <v>20.9624340266998</v>
      </c>
      <c r="P2476" s="3">
        <v>21.2273641851107</v>
      </c>
      <c r="Q2476" s="3">
        <v>29.3559096945551</v>
      </c>
      <c r="R2476" s="3">
        <v>19.2466460268318</v>
      </c>
      <c r="S2476" s="3">
        <v>70.9009562242302</v>
      </c>
      <c r="T2476" s="3">
        <v>21.492853361567</v>
      </c>
      <c r="U2476" s="3">
        <v>121.123723041998</v>
      </c>
      <c r="V2476" s="3">
        <v>32.5027685492802</v>
      </c>
      <c r="W2476" s="3"/>
      <c r="X2476" s="3"/>
      <c r="Y2476" s="3"/>
      <c r="Z2476" s="3"/>
      <c r="AA2476" s="3">
        <v>0.335299963548712</v>
      </c>
      <c r="AB2476" s="3">
        <v>0.267059329800971</v>
      </c>
      <c r="AC2476" s="3">
        <v>-22.8013029315961</v>
      </c>
      <c r="AD2476" s="3"/>
      <c r="AE2476" s="5">
        <v>3</v>
      </c>
      <c r="AF2476" s="3">
        <v>1.93149414094104</v>
      </c>
      <c r="AG2476" s="3">
        <v>56.9827525689786</v>
      </c>
      <c r="AH2476" s="3">
        <v>52.0217675157822</v>
      </c>
      <c r="AI2476" s="3"/>
      <c r="AJ2476" s="3"/>
      <c r="AK2476" s="3"/>
      <c r="AL2476" s="3"/>
      <c r="AM2476" s="3">
        <v>100</v>
      </c>
      <c r="AN2476" s="5" t="s">
        <v>56</v>
      </c>
      <c r="AO2476" s="1"/>
      <c r="AP2476" s="1"/>
      <c r="AQ2476" s="1"/>
    </row>
    <row r="2477" spans="1:43">
      <c r="A2477" s="1" t="s">
        <v>6574</v>
      </c>
      <c r="B2477" s="1" t="s">
        <v>6575</v>
      </c>
      <c r="C2477" s="3">
        <v>3.12054794520548</v>
      </c>
      <c r="D2477" s="4">
        <v>43098</v>
      </c>
      <c r="E2477" s="3">
        <v>2.5999294837</v>
      </c>
      <c r="F2477" s="5" t="s">
        <v>6576</v>
      </c>
      <c r="G2477" s="5">
        <v>1140</v>
      </c>
      <c r="H2477" s="5" t="s">
        <v>55</v>
      </c>
      <c r="I2477" s="3">
        <v>5.51936301121968</v>
      </c>
      <c r="J2477" s="3">
        <v>76.5275257108288</v>
      </c>
      <c r="K2477" s="3">
        <v>2.79418245923313</v>
      </c>
      <c r="L2477" s="3">
        <v>45.7627118644068</v>
      </c>
      <c r="M2477" s="3">
        <v>2.514064697609</v>
      </c>
      <c r="N2477" s="3">
        <v>72.5314183123878</v>
      </c>
      <c r="O2477" s="3">
        <v>8.52410199143867</v>
      </c>
      <c r="P2477" s="3">
        <v>85.0993377483444</v>
      </c>
      <c r="Q2477" s="3">
        <v>13.4987834549878</v>
      </c>
      <c r="R2477" s="3">
        <v>78.5060975609756</v>
      </c>
      <c r="S2477" s="3">
        <v>32.1473087818697</v>
      </c>
      <c r="T2477" s="3">
        <v>90.8203125</v>
      </c>
      <c r="U2477" s="3">
        <v>37.329251059821</v>
      </c>
      <c r="V2477" s="3">
        <v>98.5094850948509</v>
      </c>
      <c r="W2477" s="3">
        <v>16.7834968956539</v>
      </c>
      <c r="X2477" s="3">
        <v>97.9966611018364</v>
      </c>
      <c r="Y2477" s="3"/>
      <c r="Z2477" s="3"/>
      <c r="AA2477" s="3">
        <v>0.267550021230571</v>
      </c>
      <c r="AB2477" s="3">
        <v>0.0601467205080054</v>
      </c>
      <c r="AC2477" s="3">
        <v>-19.6033938437253</v>
      </c>
      <c r="AD2477" s="3">
        <v>0.270252157698931</v>
      </c>
      <c r="AE2477" s="5">
        <v>3</v>
      </c>
      <c r="AF2477" s="3">
        <v>0.369740985078266</v>
      </c>
      <c r="AG2477" s="3">
        <v>21.7701828295113</v>
      </c>
      <c r="AH2477" s="3">
        <v>17.6800389938207</v>
      </c>
      <c r="AI2477" s="3">
        <v>4.9585274473968</v>
      </c>
      <c r="AJ2477" s="3"/>
      <c r="AK2477" s="3"/>
      <c r="AL2477" s="3"/>
      <c r="AM2477" s="3">
        <v>10</v>
      </c>
      <c r="AN2477" s="5" t="s">
        <v>56</v>
      </c>
      <c r="AO2477" s="1"/>
      <c r="AP2477" s="1"/>
      <c r="AQ2477" s="1"/>
    </row>
    <row r="2478" spans="1:43">
      <c r="A2478" s="1" t="s">
        <v>6577</v>
      </c>
      <c r="B2478" s="1" t="s">
        <v>6578</v>
      </c>
      <c r="C2478" s="3">
        <v>3.37260273972603</v>
      </c>
      <c r="D2478" s="4">
        <v>43006</v>
      </c>
      <c r="E2478" s="3">
        <v>0.5973622477</v>
      </c>
      <c r="F2478" s="5" t="s">
        <v>49</v>
      </c>
      <c r="G2478" s="5">
        <v>86</v>
      </c>
      <c r="H2478" s="5" t="s">
        <v>93</v>
      </c>
      <c r="I2478" s="3">
        <v>6.06392123153863</v>
      </c>
      <c r="J2478" s="3">
        <v>48.6</v>
      </c>
      <c r="K2478" s="3">
        <v>2.02961737953844</v>
      </c>
      <c r="L2478" s="3">
        <v>44.1030723488603</v>
      </c>
      <c r="M2478" s="3">
        <v>3.44485938571754</v>
      </c>
      <c r="N2478" s="3">
        <v>39.3213572854291</v>
      </c>
      <c r="O2478" s="3">
        <v>9.09017842790548</v>
      </c>
      <c r="P2478" s="3">
        <v>53.0684104627767</v>
      </c>
      <c r="Q2478" s="3">
        <v>11.482546201232</v>
      </c>
      <c r="R2478" s="3">
        <v>54.7987616099071</v>
      </c>
      <c r="S2478" s="3">
        <v>19.4701170671596</v>
      </c>
      <c r="T2478" s="3">
        <v>78.1365802011646</v>
      </c>
      <c r="U2478" s="3">
        <v>26.7556966753829</v>
      </c>
      <c r="V2478" s="3">
        <v>88.0952380952381</v>
      </c>
      <c r="W2478" s="3">
        <v>33.2646048109966</v>
      </c>
      <c r="X2478" s="3">
        <v>78.0274656679151</v>
      </c>
      <c r="Y2478" s="3"/>
      <c r="Z2478" s="3"/>
      <c r="AA2478" s="3">
        <v>0.272613417356027</v>
      </c>
      <c r="AB2478" s="3">
        <v>0.36040900892992</v>
      </c>
      <c r="AC2478" s="3">
        <v>-4.38793103448275</v>
      </c>
      <c r="AD2478" s="3">
        <v>2.28493198680358</v>
      </c>
      <c r="AE2478" s="5">
        <v>2</v>
      </c>
      <c r="AF2478" s="3">
        <v>0.708514512327502</v>
      </c>
      <c r="AG2478" s="3">
        <v>15.957164579747</v>
      </c>
      <c r="AH2478" s="3">
        <v>11.9667245561264</v>
      </c>
      <c r="AI2478" s="3">
        <v>9.18958110078389</v>
      </c>
      <c r="AJ2478" s="3"/>
      <c r="AK2478" s="3"/>
      <c r="AL2478" s="3"/>
      <c r="AM2478" s="3"/>
      <c r="AN2478" s="5" t="s">
        <v>51</v>
      </c>
      <c r="AO2478" s="1"/>
      <c r="AP2478" s="1"/>
      <c r="AQ2478" s="1"/>
    </row>
    <row r="2479" spans="1:43">
      <c r="A2479" s="1" t="s">
        <v>6579</v>
      </c>
      <c r="B2479" s="1" t="s">
        <v>6580</v>
      </c>
      <c r="C2479" s="3">
        <v>2.8958904109589</v>
      </c>
      <c r="D2479" s="4">
        <v>43180</v>
      </c>
      <c r="E2479" s="3">
        <v>0.7096507473</v>
      </c>
      <c r="F2479" s="5" t="s">
        <v>6581</v>
      </c>
      <c r="G2479" s="5">
        <v>1058</v>
      </c>
      <c r="H2479" s="5" t="s">
        <v>55</v>
      </c>
      <c r="I2479" s="3">
        <v>15.988011575031</v>
      </c>
      <c r="J2479" s="3">
        <v>13.7931034482759</v>
      </c>
      <c r="K2479" s="3">
        <v>3.90704564392185</v>
      </c>
      <c r="L2479" s="3">
        <v>22.0338983050847</v>
      </c>
      <c r="M2479" s="3">
        <v>8.8818821246665</v>
      </c>
      <c r="N2479" s="3">
        <v>18.1926989826451</v>
      </c>
      <c r="O2479" s="3">
        <v>22.0355570053825</v>
      </c>
      <c r="P2479" s="3">
        <v>34.3708609271523</v>
      </c>
      <c r="Q2479" s="3">
        <v>35.0297780184082</v>
      </c>
      <c r="R2479" s="3">
        <v>18.9786585365854</v>
      </c>
      <c r="S2479" s="3">
        <v>77.3406020383977</v>
      </c>
      <c r="T2479" s="3">
        <v>31.8359375</v>
      </c>
      <c r="U2479" s="3">
        <v>136.247153615488</v>
      </c>
      <c r="V2479" s="3">
        <v>53.2520325203252</v>
      </c>
      <c r="W2479" s="3"/>
      <c r="X2479" s="3"/>
      <c r="Y2479" s="3"/>
      <c r="Z2479" s="3"/>
      <c r="AA2479" s="3">
        <v>0.303813662341687</v>
      </c>
      <c r="AB2479" s="3">
        <v>0.431656886446178</v>
      </c>
      <c r="AC2479" s="3">
        <v>-11.8123097483109</v>
      </c>
      <c r="AD2479" s="3"/>
      <c r="AE2479" s="5">
        <v>5</v>
      </c>
      <c r="AF2479" s="3">
        <v>2.35787718780314</v>
      </c>
      <c r="AG2479" s="3">
        <v>85.3977570702939</v>
      </c>
      <c r="AH2479" s="3">
        <v>52.2518277448016</v>
      </c>
      <c r="AI2479" s="3"/>
      <c r="AJ2479" s="3"/>
      <c r="AK2479" s="3"/>
      <c r="AL2479" s="3"/>
      <c r="AM2479" s="3"/>
      <c r="AN2479" s="5" t="s">
        <v>46</v>
      </c>
      <c r="AO2479" s="1"/>
      <c r="AP2479" s="1"/>
      <c r="AQ2479" s="1"/>
    </row>
    <row r="2480" spans="1:43">
      <c r="A2480" s="1" t="s">
        <v>6582</v>
      </c>
      <c r="B2480" s="1" t="s">
        <v>6583</v>
      </c>
      <c r="C2480" s="3">
        <v>3.14520547945205</v>
      </c>
      <c r="D2480" s="4">
        <v>43089</v>
      </c>
      <c r="E2480" s="3">
        <v>55.8699305485</v>
      </c>
      <c r="F2480" s="5" t="s">
        <v>6584</v>
      </c>
      <c r="G2480" s="5">
        <v>1149</v>
      </c>
      <c r="H2480" s="5" t="s">
        <v>55</v>
      </c>
      <c r="I2480" s="3">
        <v>-3.00461565773122</v>
      </c>
      <c r="J2480" s="3">
        <v>97.5801572897762</v>
      </c>
      <c r="K2480" s="3">
        <v>-0.351085172350894</v>
      </c>
      <c r="L2480" s="3">
        <v>93.0508474576271</v>
      </c>
      <c r="M2480" s="3">
        <v>-8.29556898288015</v>
      </c>
      <c r="N2480" s="3">
        <v>99.1621783363256</v>
      </c>
      <c r="O2480" s="3">
        <v>14.1074505299431</v>
      </c>
      <c r="P2480" s="3">
        <v>69.6026490066225</v>
      </c>
      <c r="Q2480" s="3">
        <v>35.2078693392725</v>
      </c>
      <c r="R2480" s="3">
        <v>18.5213414634146</v>
      </c>
      <c r="S2480" s="3">
        <v>58.7145969498911</v>
      </c>
      <c r="T2480" s="3">
        <v>60.9375</v>
      </c>
      <c r="U2480" s="3">
        <v>172.3703888335</v>
      </c>
      <c r="V2480" s="3">
        <v>28.0487804878049</v>
      </c>
      <c r="W2480" s="3">
        <v>125.728155339806</v>
      </c>
      <c r="X2480" s="3">
        <v>39.3989983305509</v>
      </c>
      <c r="Y2480" s="3"/>
      <c r="Z2480" s="3"/>
      <c r="AA2480" s="3">
        <v>0.214681612610443</v>
      </c>
      <c r="AB2480" s="3">
        <v>0.221471026707391</v>
      </c>
      <c r="AC2480" s="3">
        <v>-29.370234397063</v>
      </c>
      <c r="AD2480" s="3">
        <v>1.05935093150198</v>
      </c>
      <c r="AE2480" s="5">
        <v>3</v>
      </c>
      <c r="AF2480" s="3">
        <v>2.54748785658909</v>
      </c>
      <c r="AG2480" s="3">
        <v>73.0990965181417</v>
      </c>
      <c r="AH2480" s="3">
        <v>65.9941741066488</v>
      </c>
      <c r="AI2480" s="3">
        <v>31.9628014757286</v>
      </c>
      <c r="AJ2480" s="3"/>
      <c r="AK2480" s="3"/>
      <c r="AL2480" s="3"/>
      <c r="AM2480" s="3">
        <v>1</v>
      </c>
      <c r="AN2480" s="5" t="s">
        <v>56</v>
      </c>
      <c r="AO2480" s="1"/>
      <c r="AP2480" s="1"/>
      <c r="AQ2480" s="1"/>
    </row>
    <row r="2481" spans="1:43">
      <c r="A2481" s="1" t="s">
        <v>6585</v>
      </c>
      <c r="B2481" s="1" t="s">
        <v>6586</v>
      </c>
      <c r="C2481" s="3">
        <v>2.76164383561644</v>
      </c>
      <c r="D2481" s="4">
        <v>43229</v>
      </c>
      <c r="E2481" s="3">
        <v>2.0497506172</v>
      </c>
      <c r="F2481" s="5" t="s">
        <v>6587</v>
      </c>
      <c r="G2481" s="5">
        <v>1009</v>
      </c>
      <c r="H2481" s="5" t="s">
        <v>55</v>
      </c>
      <c r="I2481" s="3">
        <v>8.72708302280519</v>
      </c>
      <c r="J2481" s="3">
        <v>61.7664851784634</v>
      </c>
      <c r="K2481" s="3">
        <v>3.00056481219994</v>
      </c>
      <c r="L2481" s="3">
        <v>41.1864406779661</v>
      </c>
      <c r="M2481" s="3">
        <v>3.56356924824306</v>
      </c>
      <c r="N2481" s="3">
        <v>65.1705565529623</v>
      </c>
      <c r="O2481" s="3">
        <v>15.8132888783044</v>
      </c>
      <c r="P2481" s="3">
        <v>62.7814569536424</v>
      </c>
      <c r="Q2481" s="3">
        <v>17.4543112470816</v>
      </c>
      <c r="R2481" s="3">
        <v>67.6829268292683</v>
      </c>
      <c r="S2481" s="3">
        <v>56.0654685494223</v>
      </c>
      <c r="T2481" s="3">
        <v>64.94140625</v>
      </c>
      <c r="U2481" s="3">
        <v>90.780698313064</v>
      </c>
      <c r="V2481" s="3">
        <v>80.7588075880759</v>
      </c>
      <c r="W2481" s="3"/>
      <c r="X2481" s="3"/>
      <c r="Y2481" s="3"/>
      <c r="Z2481" s="3"/>
      <c r="AA2481" s="3">
        <v>0.28520064957618</v>
      </c>
      <c r="AB2481" s="3">
        <v>0.135015710518749</v>
      </c>
      <c r="AC2481" s="3">
        <v>-28.29</v>
      </c>
      <c r="AD2481" s="3"/>
      <c r="AE2481" s="5">
        <v>5</v>
      </c>
      <c r="AF2481" s="3">
        <v>1.26586371579313</v>
      </c>
      <c r="AG2481" s="3">
        <v>48.2856659762441</v>
      </c>
      <c r="AH2481" s="3">
        <v>39.008971282669</v>
      </c>
      <c r="AI2481" s="3"/>
      <c r="AJ2481" s="3"/>
      <c r="AK2481" s="3"/>
      <c r="AL2481" s="3"/>
      <c r="AM2481" s="3">
        <v>50</v>
      </c>
      <c r="AN2481" s="5" t="s">
        <v>56</v>
      </c>
      <c r="AO2481" s="1"/>
      <c r="AP2481" s="1"/>
      <c r="AQ2481" s="1"/>
    </row>
    <row r="2482" spans="1:43">
      <c r="A2482" s="1" t="s">
        <v>6588</v>
      </c>
      <c r="B2482" s="1" t="s">
        <v>6589</v>
      </c>
      <c r="C2482" s="3">
        <v>1.47671232876712</v>
      </c>
      <c r="D2482" s="4">
        <v>43698</v>
      </c>
      <c r="E2482" s="3">
        <v>2.2403993127</v>
      </c>
      <c r="F2482" s="5" t="s">
        <v>6590</v>
      </c>
      <c r="G2482" s="5">
        <v>540</v>
      </c>
      <c r="H2482" s="5" t="s">
        <v>60</v>
      </c>
      <c r="I2482" s="3">
        <v>8.35401799565623</v>
      </c>
      <c r="J2482" s="3">
        <v>38.5912698412698</v>
      </c>
      <c r="K2482" s="3">
        <v>3.38217880402606</v>
      </c>
      <c r="L2482" s="3">
        <v>32.3106423777565</v>
      </c>
      <c r="M2482" s="3">
        <v>3.10746973723059</v>
      </c>
      <c r="N2482" s="3">
        <v>43.4223541048467</v>
      </c>
      <c r="O2482" s="3">
        <v>12.2098160494819</v>
      </c>
      <c r="P2482" s="3">
        <v>44.6247464503043</v>
      </c>
      <c r="Q2482" s="3">
        <v>17.2190987664681</v>
      </c>
      <c r="R2482" s="3">
        <v>41.6753926701571</v>
      </c>
      <c r="S2482" s="3">
        <v>40.0681840970621</v>
      </c>
      <c r="T2482" s="3">
        <v>47.463768115942</v>
      </c>
      <c r="U2482" s="3"/>
      <c r="V2482" s="3"/>
      <c r="W2482" s="3"/>
      <c r="X2482" s="3"/>
      <c r="Y2482" s="3"/>
      <c r="Z2482" s="3"/>
      <c r="AA2482" s="3">
        <v>0.210308906117483</v>
      </c>
      <c r="AB2482" s="3">
        <v>0.246495975407736</v>
      </c>
      <c r="AC2482" s="3">
        <v>-16.5842738550508</v>
      </c>
      <c r="AD2482" s="3"/>
      <c r="AE2482" s="5">
        <v>3</v>
      </c>
      <c r="AF2482" s="3">
        <v>1.76195126267126</v>
      </c>
      <c r="AG2482" s="3">
        <v>27.9866423196083</v>
      </c>
      <c r="AH2482" s="3"/>
      <c r="AI2482" s="3"/>
      <c r="AJ2482" s="3"/>
      <c r="AK2482" s="3"/>
      <c r="AL2482" s="3"/>
      <c r="AM2482" s="3"/>
      <c r="AN2482" s="5" t="s">
        <v>46</v>
      </c>
      <c r="AO2482" s="1"/>
      <c r="AP2482" s="1"/>
      <c r="AQ2482" s="1"/>
    </row>
    <row r="2483" spans="1:43">
      <c r="A2483" s="1" t="s">
        <v>6591</v>
      </c>
      <c r="B2483" s="1" t="s">
        <v>6592</v>
      </c>
      <c r="C2483" s="3">
        <v>3</v>
      </c>
      <c r="D2483" s="4">
        <v>43142</v>
      </c>
      <c r="E2483" s="3">
        <v>0.1286569737</v>
      </c>
      <c r="F2483" s="5" t="s">
        <v>6593</v>
      </c>
      <c r="G2483" s="5">
        <v>119</v>
      </c>
      <c r="H2483" s="5" t="s">
        <v>55</v>
      </c>
      <c r="I2483" s="3">
        <v>11.9971041472748</v>
      </c>
      <c r="J2483" s="3">
        <v>38.2940108892922</v>
      </c>
      <c r="K2483" s="3">
        <v>4.26535721163104</v>
      </c>
      <c r="L2483" s="3">
        <v>16.045197740113</v>
      </c>
      <c r="M2483" s="3">
        <v>6.79487179487179</v>
      </c>
      <c r="N2483" s="3">
        <v>34.4703770197487</v>
      </c>
      <c r="O2483" s="3">
        <v>10.6807031888798</v>
      </c>
      <c r="P2483" s="3">
        <v>79.1390728476821</v>
      </c>
      <c r="Q2483" s="3">
        <v>1.18669407587366</v>
      </c>
      <c r="R2483" s="3">
        <v>94.1310975609756</v>
      </c>
      <c r="S2483" s="3">
        <v>27.2502937720329</v>
      </c>
      <c r="T2483" s="3">
        <v>94.04296875</v>
      </c>
      <c r="U2483" s="3">
        <v>44.5987448257444</v>
      </c>
      <c r="V2483" s="3">
        <v>97.1544715447154</v>
      </c>
      <c r="W2483" s="3">
        <v>8.29</v>
      </c>
      <c r="X2483" s="3">
        <v>98.8313856427379</v>
      </c>
      <c r="Y2483" s="3"/>
      <c r="Z2483" s="3"/>
      <c r="AA2483" s="3">
        <v>0.130895640315846</v>
      </c>
      <c r="AB2483" s="3">
        <v>0.0193163770285163</v>
      </c>
      <c r="AC2483" s="3">
        <v>-30.1940978411567</v>
      </c>
      <c r="AD2483" s="3"/>
      <c r="AE2483" s="5">
        <v>9</v>
      </c>
      <c r="AF2483" s="3">
        <v>0.205112039991137</v>
      </c>
      <c r="AG2483" s="3">
        <v>19.4649784616312</v>
      </c>
      <c r="AH2483" s="3">
        <v>22.8756438300212</v>
      </c>
      <c r="AI2483" s="3"/>
      <c r="AJ2483" s="3"/>
      <c r="AK2483" s="3"/>
      <c r="AL2483" s="3"/>
      <c r="AM2483" s="3"/>
      <c r="AN2483" s="5" t="s">
        <v>46</v>
      </c>
      <c r="AO2483" s="1"/>
      <c r="AP2483" s="1"/>
      <c r="AQ2483" s="1"/>
    </row>
    <row r="2484" spans="1:43">
      <c r="A2484" s="1" t="s">
        <v>6594</v>
      </c>
      <c r="B2484" s="1" t="s">
        <v>6595</v>
      </c>
      <c r="C2484" s="3">
        <v>3.37260273972603</v>
      </c>
      <c r="D2484" s="4">
        <v>43006</v>
      </c>
      <c r="E2484" s="3">
        <v>13.5863434373</v>
      </c>
      <c r="F2484" s="5" t="s">
        <v>4808</v>
      </c>
      <c r="G2484" s="5">
        <v>1232</v>
      </c>
      <c r="H2484" s="5" t="s">
        <v>191</v>
      </c>
      <c r="I2484" s="3">
        <v>13.9006967877646</v>
      </c>
      <c r="J2484" s="3">
        <v>26.4014466546112</v>
      </c>
      <c r="K2484" s="3">
        <v>4.78129409393267</v>
      </c>
      <c r="L2484" s="3">
        <v>7.36301369863014</v>
      </c>
      <c r="M2484" s="3">
        <v>6.1593758934771</v>
      </c>
      <c r="N2484" s="3">
        <v>42.3423423423423</v>
      </c>
      <c r="O2484" s="3">
        <v>21.0009310986965</v>
      </c>
      <c r="P2484" s="3">
        <v>39.2380952380952</v>
      </c>
      <c r="Q2484" s="3">
        <v>12.9208845635834</v>
      </c>
      <c r="R2484" s="3">
        <v>74.0041928721174</v>
      </c>
      <c r="S2484" s="3">
        <v>75.602999797311</v>
      </c>
      <c r="T2484" s="3">
        <v>35.7843137254902</v>
      </c>
      <c r="U2484" s="3">
        <v>201.484746549124</v>
      </c>
      <c r="V2484" s="3">
        <v>21.9941348973607</v>
      </c>
      <c r="W2484" s="3">
        <v>180.317083692839</v>
      </c>
      <c r="X2484" s="3">
        <v>16.6077738515901</v>
      </c>
      <c r="Y2484" s="3"/>
      <c r="Z2484" s="3"/>
      <c r="AA2484" s="3">
        <v>0.329513437640674</v>
      </c>
      <c r="AB2484" s="3">
        <v>0.366008136727637</v>
      </c>
      <c r="AC2484" s="3">
        <v>-22.3870127267261</v>
      </c>
      <c r="AD2484" s="3">
        <v>1.8274373791839</v>
      </c>
      <c r="AE2484" s="5">
        <v>2</v>
      </c>
      <c r="AF2484" s="3">
        <v>2.83864525281435</v>
      </c>
      <c r="AG2484" s="3">
        <v>73.4257874457721</v>
      </c>
      <c r="AH2484" s="3">
        <v>78.2742810358123</v>
      </c>
      <c r="AI2484" s="3">
        <v>36.852240429203</v>
      </c>
      <c r="AJ2484" s="3"/>
      <c r="AK2484" s="3"/>
      <c r="AL2484" s="3"/>
      <c r="AM2484" s="3"/>
      <c r="AN2484" s="5" t="s">
        <v>46</v>
      </c>
      <c r="AO2484" s="1"/>
      <c r="AP2484" s="1"/>
      <c r="AQ2484" s="1"/>
    </row>
    <row r="2485" spans="1:43">
      <c r="A2485" s="1" t="s">
        <v>6596</v>
      </c>
      <c r="B2485" s="1" t="s">
        <v>6597</v>
      </c>
      <c r="C2485" s="3">
        <v>3.16438356164384</v>
      </c>
      <c r="D2485" s="4">
        <v>43082</v>
      </c>
      <c r="E2485" s="3">
        <v>1.8631273667</v>
      </c>
      <c r="F2485" s="5" t="s">
        <v>6598</v>
      </c>
      <c r="G2485" s="5">
        <v>1156</v>
      </c>
      <c r="H2485" s="5" t="s">
        <v>93</v>
      </c>
      <c r="I2485" s="3">
        <v>1.63771712158807</v>
      </c>
      <c r="J2485" s="3">
        <v>84.05</v>
      </c>
      <c r="K2485" s="3">
        <v>0.383955559186335</v>
      </c>
      <c r="L2485" s="3">
        <v>87.3141724479683</v>
      </c>
      <c r="M2485" s="3">
        <v>1.41124040604109</v>
      </c>
      <c r="N2485" s="3">
        <v>65.6187624750499</v>
      </c>
      <c r="O2485" s="3">
        <v>-4.59627329192548</v>
      </c>
      <c r="P2485" s="3">
        <v>98.2897384305835</v>
      </c>
      <c r="Q2485" s="3">
        <v>-10.5221000509721</v>
      </c>
      <c r="R2485" s="3">
        <v>99.0712074303406</v>
      </c>
      <c r="S2485" s="3">
        <v>23.0276331597917</v>
      </c>
      <c r="T2485" s="3">
        <v>71.2546320804659</v>
      </c>
      <c r="U2485" s="3">
        <v>31.873792659369</v>
      </c>
      <c r="V2485" s="3">
        <v>81.8383167220376</v>
      </c>
      <c r="W2485" s="3">
        <v>24.9161329673681</v>
      </c>
      <c r="X2485" s="3">
        <v>88.8264669163545</v>
      </c>
      <c r="Y2485" s="3"/>
      <c r="Z2485" s="3"/>
      <c r="AA2485" s="3">
        <v>0.113555990229968</v>
      </c>
      <c r="AB2485" s="3">
        <v>0.0871423779169023</v>
      </c>
      <c r="AC2485" s="3">
        <v>-15.9099009195238</v>
      </c>
      <c r="AD2485" s="3">
        <v>0.482911734640468</v>
      </c>
      <c r="AE2485" s="5">
        <v>3</v>
      </c>
      <c r="AF2485" s="3">
        <v>0.618430924315759</v>
      </c>
      <c r="AG2485" s="3">
        <v>21.7853442605831</v>
      </c>
      <c r="AH2485" s="3">
        <v>15.5913027581667</v>
      </c>
      <c r="AI2485" s="3">
        <v>7.25201051680504</v>
      </c>
      <c r="AJ2485" s="3"/>
      <c r="AK2485" s="3"/>
      <c r="AL2485" s="3"/>
      <c r="AM2485" s="3"/>
      <c r="AN2485" s="5" t="s">
        <v>51</v>
      </c>
      <c r="AO2485" s="1"/>
      <c r="AP2485" s="1"/>
      <c r="AQ2485" s="1"/>
    </row>
    <row r="2486" spans="1:43">
      <c r="A2486" s="1" t="s">
        <v>6599</v>
      </c>
      <c r="B2486" s="1" t="s">
        <v>6600</v>
      </c>
      <c r="C2486" s="3">
        <v>3.22191780821918</v>
      </c>
      <c r="D2486" s="4">
        <v>43061</v>
      </c>
      <c r="E2486" s="3">
        <v>5.9197891065</v>
      </c>
      <c r="F2486" s="5" t="s">
        <v>5336</v>
      </c>
      <c r="G2486" s="5">
        <v>1177</v>
      </c>
      <c r="H2486" s="5" t="s">
        <v>93</v>
      </c>
      <c r="I2486" s="3">
        <v>10.356757983098</v>
      </c>
      <c r="J2486" s="3">
        <v>28.45</v>
      </c>
      <c r="K2486" s="3">
        <v>2.96888230313294</v>
      </c>
      <c r="L2486" s="3">
        <v>28.8404360753221</v>
      </c>
      <c r="M2486" s="3">
        <v>6.98889255471242</v>
      </c>
      <c r="N2486" s="3">
        <v>17.2654690618762</v>
      </c>
      <c r="O2486" s="3">
        <v>14.5540182513983</v>
      </c>
      <c r="P2486" s="3">
        <v>39.6378269617706</v>
      </c>
      <c r="Q2486" s="3">
        <v>23.7958898008526</v>
      </c>
      <c r="R2486" s="3">
        <v>29.8245614035088</v>
      </c>
      <c r="S2486" s="3">
        <v>66.228107646305</v>
      </c>
      <c r="T2486" s="3">
        <v>26.3102170460561</v>
      </c>
      <c r="U2486" s="3">
        <v>135.202945402818</v>
      </c>
      <c r="V2486" s="3">
        <v>26.1904761904762</v>
      </c>
      <c r="W2486" s="3">
        <v>103.283909876675</v>
      </c>
      <c r="X2486" s="3">
        <v>28.7141073657928</v>
      </c>
      <c r="Y2486" s="3"/>
      <c r="Z2486" s="3"/>
      <c r="AA2486" s="3">
        <v>0.348664299249427</v>
      </c>
      <c r="AB2486" s="3">
        <v>0.260184009250535</v>
      </c>
      <c r="AC2486" s="3">
        <v>-27.0811580446132</v>
      </c>
      <c r="AD2486" s="3">
        <v>0.983094559622724</v>
      </c>
      <c r="AE2486" s="5">
        <v>3</v>
      </c>
      <c r="AF2486" s="3">
        <v>1.90657626738954</v>
      </c>
      <c r="AG2486" s="3">
        <v>54.4313125937616</v>
      </c>
      <c r="AH2486" s="3">
        <v>58.569011877234</v>
      </c>
      <c r="AI2486" s="3">
        <v>26.2181835183493</v>
      </c>
      <c r="AJ2486" s="3"/>
      <c r="AK2486" s="3"/>
      <c r="AL2486" s="3"/>
      <c r="AM2486" s="3"/>
      <c r="AN2486" s="5" t="s">
        <v>46</v>
      </c>
      <c r="AO2486" s="1"/>
      <c r="AP2486" s="1"/>
      <c r="AQ2486" s="1"/>
    </row>
    <row r="2487" spans="1:43">
      <c r="A2487" s="1" t="s">
        <v>6601</v>
      </c>
      <c r="B2487" s="1" t="s">
        <v>6602</v>
      </c>
      <c r="C2487" s="3">
        <v>3.37260273972603</v>
      </c>
      <c r="D2487" s="4">
        <v>43006</v>
      </c>
      <c r="E2487" s="3">
        <v>2.1855001992</v>
      </c>
      <c r="F2487" s="5" t="s">
        <v>6603</v>
      </c>
      <c r="G2487" s="5">
        <v>1232</v>
      </c>
      <c r="H2487" s="5" t="s">
        <v>116</v>
      </c>
      <c r="I2487" s="3">
        <v>11.9008511273705</v>
      </c>
      <c r="J2487" s="3">
        <v>13.5514018691589</v>
      </c>
      <c r="K2487" s="3">
        <v>4.20393974507532</v>
      </c>
      <c r="L2487" s="3">
        <v>9.63302752293578</v>
      </c>
      <c r="M2487" s="3">
        <v>11.8451818317497</v>
      </c>
      <c r="N2487" s="3">
        <v>0.467289719626168</v>
      </c>
      <c r="O2487" s="3">
        <v>17.786975428302</v>
      </c>
      <c r="P2487" s="3">
        <v>22</v>
      </c>
      <c r="Q2487" s="3">
        <v>3.78543070815254</v>
      </c>
      <c r="R2487" s="3">
        <v>71.4285714285714</v>
      </c>
      <c r="S2487" s="3">
        <v>49.6804260985353</v>
      </c>
      <c r="T2487" s="3">
        <v>53.9877300613497</v>
      </c>
      <c r="U2487" s="3">
        <v>148.173087537256</v>
      </c>
      <c r="V2487" s="3">
        <v>7.56302521008403</v>
      </c>
      <c r="W2487" s="3">
        <v>144.875285916567</v>
      </c>
      <c r="X2487" s="3">
        <v>3.2967032967033</v>
      </c>
      <c r="Y2487" s="3"/>
      <c r="Z2487" s="3"/>
      <c r="AA2487" s="3">
        <v>0.1997880408541</v>
      </c>
      <c r="AB2487" s="3">
        <v>0.259049936430834</v>
      </c>
      <c r="AC2487" s="3">
        <v>-35.0815673120903</v>
      </c>
      <c r="AD2487" s="3">
        <v>0.989515581969579</v>
      </c>
      <c r="AE2487" s="5">
        <v>3</v>
      </c>
      <c r="AF2487" s="3">
        <v>2.43979892933898</v>
      </c>
      <c r="AG2487" s="3">
        <v>54.212304222286</v>
      </c>
      <c r="AH2487" s="3">
        <v>60.0086170132746</v>
      </c>
      <c r="AI2487" s="3">
        <v>32.8611085790865</v>
      </c>
      <c r="AJ2487" s="3"/>
      <c r="AK2487" s="3"/>
      <c r="AL2487" s="3"/>
      <c r="AM2487" s="3"/>
      <c r="AN2487" s="5" t="s">
        <v>46</v>
      </c>
      <c r="AO2487" s="1"/>
      <c r="AP2487" s="1"/>
      <c r="AQ2487" s="1"/>
    </row>
    <row r="2488" spans="1:43">
      <c r="A2488" s="1" t="s">
        <v>6604</v>
      </c>
      <c r="B2488" s="1" t="s">
        <v>6605</v>
      </c>
      <c r="C2488" s="3">
        <v>3.12876712328767</v>
      </c>
      <c r="D2488" s="4">
        <v>43095</v>
      </c>
      <c r="E2488" s="3">
        <v>3.3565571465</v>
      </c>
      <c r="F2488" s="5" t="s">
        <v>3476</v>
      </c>
      <c r="G2488" s="5">
        <v>278</v>
      </c>
      <c r="H2488" s="5" t="s">
        <v>116</v>
      </c>
      <c r="I2488" s="3">
        <v>11.0887376753229</v>
      </c>
      <c r="J2488" s="3">
        <v>20.5607476635514</v>
      </c>
      <c r="K2488" s="3">
        <v>3.74140837764233</v>
      </c>
      <c r="L2488" s="3">
        <v>21.5596330275229</v>
      </c>
      <c r="M2488" s="3">
        <v>5.54822535954612</v>
      </c>
      <c r="N2488" s="3">
        <v>20.5607476635514</v>
      </c>
      <c r="O2488" s="3">
        <v>18.9782107533279</v>
      </c>
      <c r="P2488" s="3">
        <v>17</v>
      </c>
      <c r="Q2488" s="3">
        <v>24.8751170777396</v>
      </c>
      <c r="R2488" s="3">
        <v>24.3386243386243</v>
      </c>
      <c r="S2488" s="3">
        <v>59.1623557500995</v>
      </c>
      <c r="T2488" s="3">
        <v>38.6503067484663</v>
      </c>
      <c r="U2488" s="3">
        <v>102.749968318337</v>
      </c>
      <c r="V2488" s="3">
        <v>40.3361344537815</v>
      </c>
      <c r="W2488" s="3">
        <v>71.4974809733091</v>
      </c>
      <c r="X2488" s="3">
        <v>50.5494505494505</v>
      </c>
      <c r="Y2488" s="3"/>
      <c r="Z2488" s="3"/>
      <c r="AA2488" s="3">
        <v>0.282944209387288</v>
      </c>
      <c r="AB2488" s="3">
        <v>0.190541733027603</v>
      </c>
      <c r="AC2488" s="3">
        <v>-27.1006276574205</v>
      </c>
      <c r="AD2488" s="3">
        <v>0.725389084056785</v>
      </c>
      <c r="AE2488" s="5">
        <v>3</v>
      </c>
      <c r="AF2488" s="3">
        <v>1.39113000167819</v>
      </c>
      <c r="AG2488" s="3">
        <v>48.8025217622071</v>
      </c>
      <c r="AH2488" s="3">
        <v>46.2329770957244</v>
      </c>
      <c r="AI2488" s="3">
        <v>17.4528795624148</v>
      </c>
      <c r="AJ2488" s="3"/>
      <c r="AK2488" s="3"/>
      <c r="AL2488" s="3"/>
      <c r="AM2488" s="3">
        <v>1</v>
      </c>
      <c r="AN2488" s="5" t="s">
        <v>56</v>
      </c>
      <c r="AO2488" s="1"/>
      <c r="AP2488" s="1"/>
      <c r="AQ2488" s="1"/>
    </row>
    <row r="2489" spans="1:43">
      <c r="A2489" s="1" t="s">
        <v>6606</v>
      </c>
      <c r="B2489" s="1" t="s">
        <v>6607</v>
      </c>
      <c r="C2489" s="3">
        <v>3.44657534246575</v>
      </c>
      <c r="D2489" s="4">
        <v>42979</v>
      </c>
      <c r="E2489" s="3">
        <v>1.3048504828</v>
      </c>
      <c r="F2489" s="5" t="s">
        <v>4143</v>
      </c>
      <c r="G2489" s="5">
        <v>62</v>
      </c>
      <c r="H2489" s="5" t="s">
        <v>93</v>
      </c>
      <c r="I2489" s="3">
        <v>-6.88188188188188</v>
      </c>
      <c r="J2489" s="3">
        <v>99.5</v>
      </c>
      <c r="K2489" s="3">
        <v>1.03176758077655</v>
      </c>
      <c r="L2489" s="3">
        <v>67.98810703667</v>
      </c>
      <c r="M2489" s="3">
        <v>-6.62484316185696</v>
      </c>
      <c r="N2489" s="3">
        <v>98.3532934131736</v>
      </c>
      <c r="O2489" s="3">
        <v>-8.91064871481028</v>
      </c>
      <c r="P2489" s="3">
        <v>99.748490945674</v>
      </c>
      <c r="Q2489" s="3">
        <v>-8.76174908050674</v>
      </c>
      <c r="R2489" s="3">
        <v>98.0392156862745</v>
      </c>
      <c r="S2489" s="3">
        <v>25.922165820643</v>
      </c>
      <c r="T2489" s="3">
        <v>66.7548967707782</v>
      </c>
      <c r="U2489" s="3">
        <v>103.407434402332</v>
      </c>
      <c r="V2489" s="3">
        <v>39.922480620155</v>
      </c>
      <c r="W2489" s="3">
        <v>42.3670450197679</v>
      </c>
      <c r="X2489" s="3">
        <v>66.4169787765293</v>
      </c>
      <c r="Y2489" s="3"/>
      <c r="Z2489" s="3"/>
      <c r="AA2489" s="3">
        <v>0.121296132386399</v>
      </c>
      <c r="AB2489" s="3">
        <v>0.10232814352095</v>
      </c>
      <c r="AC2489" s="3">
        <v>-42.8970917225951</v>
      </c>
      <c r="AD2489" s="3">
        <v>0.290735333775063</v>
      </c>
      <c r="AE2489" s="5">
        <v>6</v>
      </c>
      <c r="AF2489" s="3">
        <v>0.926599633784152</v>
      </c>
      <c r="AG2489" s="3">
        <v>38.6308943320448</v>
      </c>
      <c r="AH2489" s="3">
        <v>47.2031437776598</v>
      </c>
      <c r="AI2489" s="3">
        <v>9.28692930570119</v>
      </c>
      <c r="AJ2489" s="3"/>
      <c r="AK2489" s="3"/>
      <c r="AL2489" s="3"/>
      <c r="AM2489" s="3"/>
      <c r="AN2489" s="5" t="s">
        <v>46</v>
      </c>
      <c r="AO2489" s="1"/>
      <c r="AP2489" s="1"/>
      <c r="AQ2489" s="1"/>
    </row>
    <row r="2490" spans="1:43">
      <c r="A2490" s="1" t="s">
        <v>6608</v>
      </c>
      <c r="B2490" s="1" t="s">
        <v>6609</v>
      </c>
      <c r="C2490" s="3">
        <v>3.37260273972603</v>
      </c>
      <c r="D2490" s="4">
        <v>43006</v>
      </c>
      <c r="E2490" s="3">
        <v>6.7257870624</v>
      </c>
      <c r="F2490" s="5" t="s">
        <v>6610</v>
      </c>
      <c r="G2490" s="5">
        <v>967</v>
      </c>
      <c r="H2490" s="5" t="s">
        <v>93</v>
      </c>
      <c r="I2490" s="3">
        <v>12.2839715350729</v>
      </c>
      <c r="J2490" s="3">
        <v>20.35</v>
      </c>
      <c r="K2490" s="3">
        <v>1.26833740831295</v>
      </c>
      <c r="L2490" s="3">
        <v>59.6630327056492</v>
      </c>
      <c r="M2490" s="3">
        <v>4.63133519288459</v>
      </c>
      <c r="N2490" s="3">
        <v>31.5868263473054</v>
      </c>
      <c r="O2490" s="3">
        <v>29.6361502347418</v>
      </c>
      <c r="P2490" s="3">
        <v>4.12474849094567</v>
      </c>
      <c r="Q2490" s="3">
        <v>32.1523530975804</v>
      </c>
      <c r="R2490" s="3">
        <v>14.0350877192982</v>
      </c>
      <c r="S2490" s="3">
        <v>67.475360121304</v>
      </c>
      <c r="T2490" s="3">
        <v>25.145579671784</v>
      </c>
      <c r="U2490" s="3">
        <v>193.057193396226</v>
      </c>
      <c r="V2490" s="3">
        <v>7.86267995570321</v>
      </c>
      <c r="W2490" s="3">
        <v>118.520553967905</v>
      </c>
      <c r="X2490" s="3">
        <v>21.5355805243446</v>
      </c>
      <c r="Y2490" s="3"/>
      <c r="Z2490" s="3"/>
      <c r="AA2490" s="3">
        <v>0.21576742643648</v>
      </c>
      <c r="AB2490" s="3">
        <v>0.216014705095524</v>
      </c>
      <c r="AC2490" s="3">
        <v>-36.4620208354405</v>
      </c>
      <c r="AD2490" s="3">
        <v>0.814692029893581</v>
      </c>
      <c r="AE2490" s="5">
        <v>8</v>
      </c>
      <c r="AF2490" s="3">
        <v>2.28451584295321</v>
      </c>
      <c r="AG2490" s="3">
        <v>77.9946998312278</v>
      </c>
      <c r="AH2490" s="3">
        <v>75.3113667695429</v>
      </c>
      <c r="AI2490" s="3">
        <v>27.3176314469271</v>
      </c>
      <c r="AJ2490" s="3"/>
      <c r="AK2490" s="3"/>
      <c r="AL2490" s="3"/>
      <c r="AM2490" s="3">
        <v>5</v>
      </c>
      <c r="AN2490" s="5" t="s">
        <v>56</v>
      </c>
      <c r="AO2490" s="1"/>
      <c r="AP2490" s="1"/>
      <c r="AQ2490" s="1"/>
    </row>
    <row r="2491" spans="1:43">
      <c r="A2491" s="1" t="s">
        <v>6611</v>
      </c>
      <c r="B2491" s="1" t="s">
        <v>6612</v>
      </c>
      <c r="C2491" s="3">
        <v>3.06301369863014</v>
      </c>
      <c r="D2491" s="4">
        <v>43119</v>
      </c>
      <c r="E2491" s="3">
        <v>0.4804845698</v>
      </c>
      <c r="F2491" s="5" t="s">
        <v>5996</v>
      </c>
      <c r="G2491" s="5">
        <v>35</v>
      </c>
      <c r="H2491" s="5" t="s">
        <v>93</v>
      </c>
      <c r="I2491" s="3">
        <v>4.70066518847007</v>
      </c>
      <c r="J2491" s="3">
        <v>54.15</v>
      </c>
      <c r="K2491" s="3">
        <v>3.28837039737515</v>
      </c>
      <c r="L2491" s="3">
        <v>23.5381565906838</v>
      </c>
      <c r="M2491" s="3">
        <v>2.62986307324495</v>
      </c>
      <c r="N2491" s="3">
        <v>46.4071856287425</v>
      </c>
      <c r="O2491" s="3">
        <v>3.65113046023268</v>
      </c>
      <c r="P2491" s="3">
        <v>83.0985915492958</v>
      </c>
      <c r="Q2491" s="3">
        <v>1.490184840235</v>
      </c>
      <c r="R2491" s="3">
        <v>91.9504643962848</v>
      </c>
      <c r="S2491" s="3">
        <v>27.7021545118543</v>
      </c>
      <c r="T2491" s="3">
        <v>65.1138168343039</v>
      </c>
      <c r="U2491" s="3">
        <v>78.8862230079556</v>
      </c>
      <c r="V2491" s="3">
        <v>50.4983388704319</v>
      </c>
      <c r="W2491" s="3">
        <v>45.6807897984369</v>
      </c>
      <c r="X2491" s="3">
        <v>63.1710362047441</v>
      </c>
      <c r="Y2491" s="3"/>
      <c r="Z2491" s="3"/>
      <c r="AA2491" s="3">
        <v>0.146021675301651</v>
      </c>
      <c r="AB2491" s="3">
        <v>0.123045971892926</v>
      </c>
      <c r="AC2491" s="3">
        <v>-29.3312475557294</v>
      </c>
      <c r="AD2491" s="3">
        <v>0.454670879255621</v>
      </c>
      <c r="AE2491" s="5">
        <v>3</v>
      </c>
      <c r="AF2491" s="3">
        <v>0.961797009663457</v>
      </c>
      <c r="AG2491" s="3">
        <v>22.7631702873137</v>
      </c>
      <c r="AH2491" s="3">
        <v>37.2930769182835</v>
      </c>
      <c r="AI2491" s="3"/>
      <c r="AJ2491" s="3"/>
      <c r="AK2491" s="3"/>
      <c r="AL2491" s="3"/>
      <c r="AM2491" s="3"/>
      <c r="AN2491" s="5" t="s">
        <v>46</v>
      </c>
      <c r="AO2491" s="1"/>
      <c r="AP2491" s="1"/>
      <c r="AQ2491" s="1"/>
    </row>
    <row r="2492" spans="1:43">
      <c r="A2492" s="1" t="s">
        <v>6613</v>
      </c>
      <c r="B2492" s="1" t="s">
        <v>6614</v>
      </c>
      <c r="C2492" s="3">
        <v>3.39452054794521</v>
      </c>
      <c r="D2492" s="4">
        <v>42998</v>
      </c>
      <c r="E2492" s="3">
        <v>0.8904766005</v>
      </c>
      <c r="F2492" s="5" t="s">
        <v>6334</v>
      </c>
      <c r="G2492" s="5">
        <v>1046</v>
      </c>
      <c r="H2492" s="5" t="s">
        <v>45</v>
      </c>
      <c r="I2492" s="3">
        <v>3.34715639810426</v>
      </c>
      <c r="J2492" s="3">
        <v>10.9872611464968</v>
      </c>
      <c r="K2492" s="3">
        <v>1.04988777061762</v>
      </c>
      <c r="L2492" s="3">
        <v>16.1490683229814</v>
      </c>
      <c r="M2492" s="3">
        <v>1.04988777061762</v>
      </c>
      <c r="N2492" s="3">
        <v>20.6349206349206</v>
      </c>
      <c r="O2492" s="3">
        <v>8.16927608122771</v>
      </c>
      <c r="P2492" s="3">
        <v>5.96026490066225</v>
      </c>
      <c r="Q2492" s="3">
        <v>8.5478727541417</v>
      </c>
      <c r="R2492" s="3">
        <v>7.53424657534247</v>
      </c>
      <c r="S2492" s="3">
        <v>27.2893104706311</v>
      </c>
      <c r="T2492" s="3">
        <v>3.76647834274953</v>
      </c>
      <c r="U2492" s="3">
        <v>36.6226138032305</v>
      </c>
      <c r="V2492" s="3">
        <v>12.5265392781316</v>
      </c>
      <c r="W2492" s="3">
        <v>40.5721192586624</v>
      </c>
      <c r="X2492" s="3">
        <v>9.47867298578199</v>
      </c>
      <c r="Y2492" s="3"/>
      <c r="Z2492" s="3"/>
      <c r="AA2492" s="3">
        <v>0.266778305884992</v>
      </c>
      <c r="AB2492" s="3">
        <v>0.323443183845408</v>
      </c>
      <c r="AC2492" s="3">
        <v>-5.0975553327678</v>
      </c>
      <c r="AD2492" s="3">
        <v>2.35365612103118</v>
      </c>
      <c r="AE2492" s="5">
        <v>2</v>
      </c>
      <c r="AF2492" s="3">
        <v>0.904612493601233</v>
      </c>
      <c r="AG2492" s="3">
        <v>23.8552385269446</v>
      </c>
      <c r="AH2492" s="3">
        <v>16.4037791631423</v>
      </c>
      <c r="AI2492" s="3">
        <v>11.0843040065075</v>
      </c>
      <c r="AJ2492" s="3"/>
      <c r="AK2492" s="3"/>
      <c r="AL2492" s="3"/>
      <c r="AM2492" s="3"/>
      <c r="AN2492" s="5" t="s">
        <v>46</v>
      </c>
      <c r="AO2492" s="1"/>
      <c r="AP2492" s="1"/>
      <c r="AQ2492" s="1"/>
    </row>
    <row r="2493" spans="1:43">
      <c r="A2493" s="1" t="s">
        <v>6615</v>
      </c>
      <c r="B2493" s="1" t="s">
        <v>6616</v>
      </c>
      <c r="C2493" s="3">
        <v>3.18356164383562</v>
      </c>
      <c r="D2493" s="4">
        <v>43075</v>
      </c>
      <c r="E2493" s="3">
        <v>9.1719003719</v>
      </c>
      <c r="F2493" s="5" t="s">
        <v>4187</v>
      </c>
      <c r="G2493" s="5">
        <v>1163</v>
      </c>
      <c r="H2493" s="5" t="s">
        <v>93</v>
      </c>
      <c r="I2493" s="3">
        <v>12.7389439776848</v>
      </c>
      <c r="J2493" s="3">
        <v>17.6</v>
      </c>
      <c r="K2493" s="3">
        <v>4.36311929351893</v>
      </c>
      <c r="L2493" s="3">
        <v>8.82061446977205</v>
      </c>
      <c r="M2493" s="3">
        <v>11.5143088397867</v>
      </c>
      <c r="N2493" s="3">
        <v>2.74451097804391</v>
      </c>
      <c r="O2493" s="3">
        <v>14.0741080192365</v>
      </c>
      <c r="P2493" s="3">
        <v>40.8450704225352</v>
      </c>
      <c r="Q2493" s="3">
        <v>23.7947400360564</v>
      </c>
      <c r="R2493" s="3">
        <v>29.8761609907121</v>
      </c>
      <c r="S2493" s="3">
        <v>63.3978915317231</v>
      </c>
      <c r="T2493" s="3">
        <v>29.0100582318687</v>
      </c>
      <c r="U2493" s="3">
        <v>125.179607199953</v>
      </c>
      <c r="V2493" s="3">
        <v>30.952380952381</v>
      </c>
      <c r="W2493" s="3">
        <v>98.4949280535179</v>
      </c>
      <c r="X2493" s="3">
        <v>31.585518102372</v>
      </c>
      <c r="Y2493" s="3"/>
      <c r="Z2493" s="3"/>
      <c r="AA2493" s="3">
        <v>0.301023635851222</v>
      </c>
      <c r="AB2493" s="3">
        <v>0.260047858089366</v>
      </c>
      <c r="AC2493" s="3">
        <v>-23.3629515163222</v>
      </c>
      <c r="AD2493" s="3">
        <v>1.09673267014307</v>
      </c>
      <c r="AE2493" s="5">
        <v>3</v>
      </c>
      <c r="AF2493" s="3">
        <v>1.75239818161732</v>
      </c>
      <c r="AG2493" s="3">
        <v>53.0738931197192</v>
      </c>
      <c r="AH2493" s="3">
        <v>49.0943333177774</v>
      </c>
      <c r="AI2493" s="3">
        <v>23.2292837240566</v>
      </c>
      <c r="AJ2493" s="3"/>
      <c r="AK2493" s="3"/>
      <c r="AL2493" s="3"/>
      <c r="AM2493" s="3"/>
      <c r="AN2493" s="5" t="s">
        <v>46</v>
      </c>
      <c r="AO2493" s="1"/>
      <c r="AP2493" s="1"/>
      <c r="AQ2493" s="1"/>
    </row>
    <row r="2494" spans="1:43">
      <c r="A2494" s="1" t="s">
        <v>6617</v>
      </c>
      <c r="B2494" s="1" t="s">
        <v>6618</v>
      </c>
      <c r="C2494" s="3">
        <v>3.2986301369863</v>
      </c>
      <c r="D2494" s="4">
        <v>43033</v>
      </c>
      <c r="E2494" s="3">
        <v>39.909713793</v>
      </c>
      <c r="F2494" s="5" t="s">
        <v>692</v>
      </c>
      <c r="G2494" s="5">
        <v>580</v>
      </c>
      <c r="H2494" s="5" t="s">
        <v>50</v>
      </c>
      <c r="I2494" s="3">
        <v>0.576942206306573</v>
      </c>
      <c r="J2494" s="3">
        <v>3.57302367128182</v>
      </c>
      <c r="K2494" s="3">
        <v>-0.039545229856645</v>
      </c>
      <c r="L2494" s="3">
        <v>76.2284196547145</v>
      </c>
      <c r="M2494" s="3">
        <v>0.267750892502985</v>
      </c>
      <c r="N2494" s="3">
        <v>4.89759572573464</v>
      </c>
      <c r="O2494" s="3">
        <v>0.457029309488353</v>
      </c>
      <c r="P2494" s="3">
        <v>70.6715395157606</v>
      </c>
      <c r="Q2494" s="3">
        <v>1.02917665867308</v>
      </c>
      <c r="R2494" s="3">
        <v>60.2124577498793</v>
      </c>
      <c r="S2494" s="3">
        <v>1.88002625758278</v>
      </c>
      <c r="T2494" s="3">
        <v>51.4124293785311</v>
      </c>
      <c r="U2494" s="3">
        <v>6.88713553221872</v>
      </c>
      <c r="V2494" s="3">
        <v>32.8947368421053</v>
      </c>
      <c r="W2494" s="3">
        <v>14.2064617756594</v>
      </c>
      <c r="X2494" s="3">
        <v>41.9633225458468</v>
      </c>
      <c r="Y2494" s="3"/>
      <c r="Z2494" s="3"/>
      <c r="AA2494" s="3">
        <v>0.0267453718619757</v>
      </c>
      <c r="AB2494" s="3">
        <v>0.364834486631438</v>
      </c>
      <c r="AC2494" s="3">
        <v>-2.97160165295958</v>
      </c>
      <c r="AD2494" s="3">
        <v>1.52072225344562</v>
      </c>
      <c r="AE2494" s="5">
        <v>4</v>
      </c>
      <c r="AF2494" s="3">
        <v>0.375945054463285</v>
      </c>
      <c r="AG2494" s="3">
        <v>2.59418027194194</v>
      </c>
      <c r="AH2494" s="3">
        <v>3.48427422853939</v>
      </c>
      <c r="AI2494" s="3">
        <v>4.6677818867517</v>
      </c>
      <c r="AJ2494" s="3"/>
      <c r="AK2494" s="3"/>
      <c r="AL2494" s="3"/>
      <c r="AM2494" s="3"/>
      <c r="AN2494" s="5" t="s">
        <v>51</v>
      </c>
      <c r="AO2494" s="1"/>
      <c r="AP2494" s="1"/>
      <c r="AQ2494" s="1"/>
    </row>
    <row r="2495" spans="1:43">
      <c r="A2495" s="1" t="s">
        <v>6619</v>
      </c>
      <c r="B2495" s="1" t="s">
        <v>6620</v>
      </c>
      <c r="C2495" s="3">
        <v>3.1972602739726</v>
      </c>
      <c r="D2495" s="4">
        <v>43070</v>
      </c>
      <c r="E2495" s="3">
        <v>0.1469752699</v>
      </c>
      <c r="F2495" s="5" t="s">
        <v>5690</v>
      </c>
      <c r="G2495" s="5">
        <v>1168</v>
      </c>
      <c r="H2495" s="5" t="s">
        <v>55</v>
      </c>
      <c r="I2495" s="3">
        <v>4.82523720703916</v>
      </c>
      <c r="J2495" s="3">
        <v>79.794313369631</v>
      </c>
      <c r="K2495" s="3">
        <v>0.54449284380833</v>
      </c>
      <c r="L2495" s="3">
        <v>83.5028248587571</v>
      </c>
      <c r="M2495" s="3">
        <v>1.98832255010256</v>
      </c>
      <c r="N2495" s="3">
        <v>77.0795930580491</v>
      </c>
      <c r="O2495" s="3">
        <v>4.73181007940366</v>
      </c>
      <c r="P2495" s="3">
        <v>91.7218543046358</v>
      </c>
      <c r="Q2495" s="3">
        <v>-2.39371743562637</v>
      </c>
      <c r="R2495" s="3">
        <v>96.4176829268293</v>
      </c>
      <c r="S2495" s="3">
        <v>17.9164386060938</v>
      </c>
      <c r="T2495" s="3">
        <v>97.4609375</v>
      </c>
      <c r="U2495" s="3">
        <v>51.9811875367431</v>
      </c>
      <c r="V2495" s="3">
        <v>95.79945799458</v>
      </c>
      <c r="W2495" s="3">
        <v>37.5106382978723</v>
      </c>
      <c r="X2495" s="3">
        <v>95.3255425709516</v>
      </c>
      <c r="Y2495" s="3"/>
      <c r="Z2495" s="3"/>
      <c r="AA2495" s="3">
        <v>0.0961032372950719</v>
      </c>
      <c r="AB2495" s="3">
        <v>0.113412502115945</v>
      </c>
      <c r="AC2495" s="3">
        <v>-19.0656817728089</v>
      </c>
      <c r="AD2495" s="3">
        <v>0.586412190136131</v>
      </c>
      <c r="AE2495" s="5">
        <v>3</v>
      </c>
      <c r="AF2495" s="3">
        <v>0.809433785769958</v>
      </c>
      <c r="AG2495" s="3">
        <v>10.3067678979895</v>
      </c>
      <c r="AH2495" s="3">
        <v>24.9417721182138</v>
      </c>
      <c r="AI2495" s="3">
        <v>9.29046854493471</v>
      </c>
      <c r="AJ2495" s="3"/>
      <c r="AK2495" s="3"/>
      <c r="AL2495" s="3"/>
      <c r="AM2495" s="3"/>
      <c r="AN2495" s="5" t="s">
        <v>46</v>
      </c>
      <c r="AO2495" s="1"/>
      <c r="AP2495" s="1"/>
      <c r="AQ2495" s="1"/>
    </row>
    <row r="2496" spans="1:43">
      <c r="A2496" s="1" t="s">
        <v>6621</v>
      </c>
      <c r="B2496" s="1" t="s">
        <v>6622</v>
      </c>
      <c r="C2496" s="3">
        <v>3.06301369863014</v>
      </c>
      <c r="D2496" s="4">
        <v>43119</v>
      </c>
      <c r="E2496" s="3">
        <v>30.3505132302</v>
      </c>
      <c r="F2496" s="5" t="s">
        <v>6623</v>
      </c>
      <c r="G2496" s="5">
        <v>1105</v>
      </c>
      <c r="H2496" s="5" t="s">
        <v>50</v>
      </c>
      <c r="I2496" s="3">
        <v>0.28049134345682</v>
      </c>
      <c r="J2496" s="3">
        <v>21.616793211255</v>
      </c>
      <c r="K2496" s="3">
        <v>0.019293845263362</v>
      </c>
      <c r="L2496" s="3">
        <v>34.9269588313413</v>
      </c>
      <c r="M2496" s="3">
        <v>0.0289435600578981</v>
      </c>
      <c r="N2496" s="3">
        <v>30.7212822796082</v>
      </c>
      <c r="O2496" s="3">
        <v>0.623961068870893</v>
      </c>
      <c r="P2496" s="3">
        <v>57.0123343992691</v>
      </c>
      <c r="Q2496" s="3">
        <v>1.35312020705113</v>
      </c>
      <c r="R2496" s="3">
        <v>21.8734910671173</v>
      </c>
      <c r="S2496" s="3">
        <v>2.91239897946729</v>
      </c>
      <c r="T2496" s="3">
        <v>14.0677966101695</v>
      </c>
      <c r="U2496" s="3">
        <v>8.7197558745664</v>
      </c>
      <c r="V2496" s="3">
        <v>12.8482972136223</v>
      </c>
      <c r="W2496" s="3">
        <v>17.274496140547</v>
      </c>
      <c r="X2496" s="3">
        <v>13.7001078748652</v>
      </c>
      <c r="Y2496" s="3"/>
      <c r="Z2496" s="3"/>
      <c r="AA2496" s="3">
        <v>0.111959023468978</v>
      </c>
      <c r="AB2496" s="3">
        <v>0.638145972097193</v>
      </c>
      <c r="AC2496" s="3">
        <v>-1.78671133445005</v>
      </c>
      <c r="AD2496" s="3">
        <v>3.04747277617943</v>
      </c>
      <c r="AE2496" s="5">
        <v>4</v>
      </c>
      <c r="AF2496" s="3">
        <v>0.45138020661872</v>
      </c>
      <c r="AG2496" s="3">
        <v>3.88149405349318</v>
      </c>
      <c r="AH2496" s="3">
        <v>4.43340106779133</v>
      </c>
      <c r="AI2496" s="3"/>
      <c r="AJ2496" s="3"/>
      <c r="AK2496" s="3"/>
      <c r="AL2496" s="3"/>
      <c r="AM2496" s="3"/>
      <c r="AN2496" s="5" t="s">
        <v>51</v>
      </c>
      <c r="AO2496" s="1"/>
      <c r="AP2496" s="1"/>
      <c r="AQ2496" s="1"/>
    </row>
    <row r="2497" spans="1:43">
      <c r="A2497" s="1" t="s">
        <v>6624</v>
      </c>
      <c r="B2497" s="1" t="s">
        <v>6625</v>
      </c>
      <c r="C2497" s="3">
        <v>3.02739726027397</v>
      </c>
      <c r="D2497" s="4">
        <v>43132</v>
      </c>
      <c r="E2497" s="3">
        <v>5.6734644684</v>
      </c>
      <c r="F2497" s="5" t="s">
        <v>74</v>
      </c>
      <c r="G2497" s="5">
        <v>577</v>
      </c>
      <c r="H2497" s="5" t="s">
        <v>226</v>
      </c>
      <c r="I2497" s="3">
        <v>2.45438398191506</v>
      </c>
      <c r="J2497" s="3">
        <v>40.6827880512091</v>
      </c>
      <c r="K2497" s="3">
        <v>0.642398286937901</v>
      </c>
      <c r="L2497" s="3">
        <v>42.5925925925926</v>
      </c>
      <c r="M2497" s="3">
        <v>0.419403339400163</v>
      </c>
      <c r="N2497" s="3">
        <v>61.0719322990127</v>
      </c>
      <c r="O2497" s="3">
        <v>6.00618160554673</v>
      </c>
      <c r="P2497" s="3">
        <v>23.7421383647799</v>
      </c>
      <c r="Q2497" s="3">
        <v>10.2998696219035</v>
      </c>
      <c r="R2497" s="3">
        <v>17.8832116788321</v>
      </c>
      <c r="S2497" s="3">
        <v>16.0918488701857</v>
      </c>
      <c r="T2497" s="3">
        <v>45.7446808510638</v>
      </c>
      <c r="U2497" s="3">
        <v>31.7483388704319</v>
      </c>
      <c r="V2497" s="3">
        <v>34.0277777777778</v>
      </c>
      <c r="W2497" s="3">
        <v>26.9253850770154</v>
      </c>
      <c r="X2497" s="3">
        <v>59.8326359832636</v>
      </c>
      <c r="Y2497" s="3"/>
      <c r="Z2497" s="3"/>
      <c r="AA2497" s="3">
        <v>0.245854956334063</v>
      </c>
      <c r="AB2497" s="3">
        <v>0.203329287615248</v>
      </c>
      <c r="AC2497" s="3">
        <v>-8.63225430154564</v>
      </c>
      <c r="AD2497" s="3">
        <v>0.956449323685803</v>
      </c>
      <c r="AE2497" s="5">
        <v>2</v>
      </c>
      <c r="AF2497" s="3">
        <v>0.637171672425654</v>
      </c>
      <c r="AG2497" s="3">
        <v>17.1341440470852</v>
      </c>
      <c r="AH2497" s="3">
        <v>14.6522819784881</v>
      </c>
      <c r="AI2497" s="3"/>
      <c r="AJ2497" s="3"/>
      <c r="AK2497" s="3"/>
      <c r="AL2497" s="3"/>
      <c r="AM2497" s="3">
        <v>0.5</v>
      </c>
      <c r="AN2497" s="5" t="s">
        <v>56</v>
      </c>
      <c r="AO2497" s="1"/>
      <c r="AP2497" s="1"/>
      <c r="AQ2497" s="1"/>
    </row>
    <row r="2498" spans="1:43">
      <c r="A2498" s="1" t="s">
        <v>6626</v>
      </c>
      <c r="B2498" s="1" t="s">
        <v>6627</v>
      </c>
      <c r="C2498" s="3">
        <v>3.42739726027397</v>
      </c>
      <c r="D2498" s="4">
        <v>42986</v>
      </c>
      <c r="E2498" s="3">
        <v>153.2055543045</v>
      </c>
      <c r="F2498" s="5" t="s">
        <v>4484</v>
      </c>
      <c r="G2498" s="5">
        <v>1252</v>
      </c>
      <c r="H2498" s="5" t="s">
        <v>64</v>
      </c>
      <c r="I2498" s="3">
        <v>0.26247623943614</v>
      </c>
      <c r="J2498" s="3">
        <v>59.7667638483965</v>
      </c>
      <c r="K2498" s="3">
        <v>0.0379726158262707</v>
      </c>
      <c r="L2498" s="3">
        <v>72.3032069970845</v>
      </c>
      <c r="M2498" s="3">
        <v>0.200123137468178</v>
      </c>
      <c r="N2498" s="3">
        <v>51.7492711370262</v>
      </c>
      <c r="O2498" s="3">
        <v>0.645344453115256</v>
      </c>
      <c r="P2498" s="3">
        <v>32.1637426900585</v>
      </c>
      <c r="Q2498" s="3">
        <v>1.22037632658075</v>
      </c>
      <c r="R2498" s="3">
        <v>22.9289940828402</v>
      </c>
      <c r="S2498" s="3">
        <v>2.18877270691633</v>
      </c>
      <c r="T2498" s="3">
        <v>29.8350824587706</v>
      </c>
      <c r="U2498" s="3">
        <v>4.83587669369912</v>
      </c>
      <c r="V2498" s="3">
        <v>32.0987654320988</v>
      </c>
      <c r="W2498" s="3">
        <v>8.73820929865631</v>
      </c>
      <c r="X2498" s="3">
        <v>26.8518518518519</v>
      </c>
      <c r="Y2498" s="3"/>
      <c r="Z2498" s="3"/>
      <c r="AA2498" s="3">
        <v>0.28103343927971</v>
      </c>
      <c r="AB2498" s="3">
        <v>3.4863253880587</v>
      </c>
      <c r="AC2498" s="3">
        <v>0</v>
      </c>
      <c r="AD2498" s="3"/>
      <c r="AE2498" s="5"/>
      <c r="AF2498" s="3">
        <v>0.231371269961069</v>
      </c>
      <c r="AG2498" s="3">
        <v>1.64316528752244</v>
      </c>
      <c r="AH2498" s="3">
        <v>1.76619218533709</v>
      </c>
      <c r="AI2498" s="3">
        <v>2.13152843353439</v>
      </c>
      <c r="AJ2498" s="3"/>
      <c r="AK2498" s="3"/>
      <c r="AL2498" s="3"/>
      <c r="AM2498" s="3"/>
      <c r="AN2498" s="5" t="s">
        <v>206</v>
      </c>
      <c r="AO2498" s="1"/>
      <c r="AP2498" s="1"/>
      <c r="AQ2498" s="1"/>
    </row>
    <row r="2499" spans="1:43">
      <c r="A2499" s="1" t="s">
        <v>6628</v>
      </c>
      <c r="B2499" s="1" t="s">
        <v>6629</v>
      </c>
      <c r="C2499" s="3">
        <v>3.2958904109589</v>
      </c>
      <c r="D2499" s="4">
        <v>43034</v>
      </c>
      <c r="E2499" s="3">
        <v>12.3949070798</v>
      </c>
      <c r="F2499" s="5" t="s">
        <v>6630</v>
      </c>
      <c r="G2499" s="5">
        <v>1204</v>
      </c>
      <c r="H2499" s="5" t="s">
        <v>55</v>
      </c>
      <c r="I2499" s="3">
        <v>10.5246548323471</v>
      </c>
      <c r="J2499" s="3">
        <v>48.8203266787659</v>
      </c>
      <c r="K2499" s="3">
        <v>3.15146160076577</v>
      </c>
      <c r="L2499" s="3">
        <v>37.7401129943503</v>
      </c>
      <c r="M2499" s="3">
        <v>3.98604513064134</v>
      </c>
      <c r="N2499" s="3">
        <v>61.4602034709755</v>
      </c>
      <c r="O2499" s="3">
        <v>21.7009816697072</v>
      </c>
      <c r="P2499" s="3">
        <v>36.4900662251656</v>
      </c>
      <c r="Q2499" s="3">
        <v>28.5170405027292</v>
      </c>
      <c r="R2499" s="3">
        <v>35.594512195122</v>
      </c>
      <c r="S2499" s="3">
        <v>92.299245024022</v>
      </c>
      <c r="T2499" s="3">
        <v>15.33203125</v>
      </c>
      <c r="U2499" s="3">
        <v>235.866698633421</v>
      </c>
      <c r="V2499" s="3">
        <v>4.6070460704607</v>
      </c>
      <c r="W2499" s="3">
        <v>192.371908588125</v>
      </c>
      <c r="X2499" s="3">
        <v>6.01001669449082</v>
      </c>
      <c r="Y2499" s="3"/>
      <c r="Z2499" s="3"/>
      <c r="AA2499" s="3">
        <v>0.350777025471467</v>
      </c>
      <c r="AB2499" s="3">
        <v>0.391236072767403</v>
      </c>
      <c r="AC2499" s="3">
        <v>-27.5677200902934</v>
      </c>
      <c r="AD2499" s="3">
        <v>1.55612602233094</v>
      </c>
      <c r="AE2499" s="5">
        <v>5</v>
      </c>
      <c r="AF2499" s="3">
        <v>2.88394630054623</v>
      </c>
      <c r="AG2499" s="3">
        <v>92.6825837138086</v>
      </c>
      <c r="AH2499" s="3">
        <v>84.2506495896371</v>
      </c>
      <c r="AI2499" s="3">
        <v>40.9145475704164</v>
      </c>
      <c r="AJ2499" s="3"/>
      <c r="AK2499" s="3"/>
      <c r="AL2499" s="3"/>
      <c r="AM2499" s="3"/>
      <c r="AN2499" s="5" t="s">
        <v>46</v>
      </c>
      <c r="AO2499" s="1"/>
      <c r="AP2499" s="1"/>
      <c r="AQ2499" s="1"/>
    </row>
    <row r="2500" spans="1:43">
      <c r="A2500" s="1" t="s">
        <v>6631</v>
      </c>
      <c r="B2500" s="1" t="s">
        <v>6632</v>
      </c>
      <c r="C2500" s="3">
        <v>2.81643835616438</v>
      </c>
      <c r="D2500" s="4">
        <v>43209</v>
      </c>
      <c r="E2500" s="3">
        <v>4.7482369054</v>
      </c>
      <c r="F2500" s="5" t="s">
        <v>4337</v>
      </c>
      <c r="G2500" s="5">
        <v>637</v>
      </c>
      <c r="H2500" s="5" t="s">
        <v>116</v>
      </c>
      <c r="I2500" s="3">
        <v>12.5982287638768</v>
      </c>
      <c r="J2500" s="3">
        <v>7.47663551401869</v>
      </c>
      <c r="K2500" s="3">
        <v>4.46103107099462</v>
      </c>
      <c r="L2500" s="3">
        <v>6.42201834862385</v>
      </c>
      <c r="M2500" s="3">
        <v>6.3063063063063</v>
      </c>
      <c r="N2500" s="3">
        <v>9.34579439252336</v>
      </c>
      <c r="O2500" s="3">
        <v>23.2607359868915</v>
      </c>
      <c r="P2500" s="3">
        <v>5.5</v>
      </c>
      <c r="Q2500" s="3">
        <v>28.8742950960097</v>
      </c>
      <c r="R2500" s="3">
        <v>13.2275132275132</v>
      </c>
      <c r="S2500" s="3">
        <v>65.7699017537416</v>
      </c>
      <c r="T2500" s="3">
        <v>12.2699386503067</v>
      </c>
      <c r="U2500" s="3">
        <v>107.183842093183</v>
      </c>
      <c r="V2500" s="3">
        <v>35.2941176470588</v>
      </c>
      <c r="W2500" s="3"/>
      <c r="X2500" s="3"/>
      <c r="Y2500" s="3"/>
      <c r="Z2500" s="3"/>
      <c r="AA2500" s="3">
        <v>0.311723162066555</v>
      </c>
      <c r="AB2500" s="3">
        <v>0.236615051753505</v>
      </c>
      <c r="AC2500" s="3">
        <v>-19.3209937642284</v>
      </c>
      <c r="AD2500" s="3"/>
      <c r="AE2500" s="5">
        <v>3</v>
      </c>
      <c r="AF2500" s="3">
        <v>1.66333344404314</v>
      </c>
      <c r="AG2500" s="3">
        <v>56.5063825521289</v>
      </c>
      <c r="AH2500" s="3">
        <v>45.3363872476375</v>
      </c>
      <c r="AI2500" s="3"/>
      <c r="AJ2500" s="3"/>
      <c r="AK2500" s="3"/>
      <c r="AL2500" s="3"/>
      <c r="AM2500" s="3">
        <v>100</v>
      </c>
      <c r="AN2500" s="5" t="s">
        <v>56</v>
      </c>
      <c r="AO2500" s="1"/>
      <c r="AP2500" s="1"/>
      <c r="AQ2500" s="1"/>
    </row>
    <row r="2501" spans="1:43">
      <c r="A2501" s="1" t="s">
        <v>6633</v>
      </c>
      <c r="B2501" s="1" t="s">
        <v>6634</v>
      </c>
      <c r="C2501" s="3">
        <v>2.87945205479452</v>
      </c>
      <c r="D2501" s="4">
        <v>43186</v>
      </c>
      <c r="E2501" s="3">
        <v>3.4037603785</v>
      </c>
      <c r="F2501" s="5" t="s">
        <v>6635</v>
      </c>
      <c r="G2501" s="5">
        <v>206</v>
      </c>
      <c r="H2501" s="5" t="s">
        <v>45</v>
      </c>
      <c r="I2501" s="3">
        <v>-0.418980804832887</v>
      </c>
      <c r="J2501" s="3">
        <v>82.484076433121</v>
      </c>
      <c r="K2501" s="3">
        <v>0.156801254410038</v>
      </c>
      <c r="L2501" s="3">
        <v>70.6521739130435</v>
      </c>
      <c r="M2501" s="3">
        <v>-0.506230529594999</v>
      </c>
      <c r="N2501" s="3">
        <v>68.2539682539683</v>
      </c>
      <c r="O2501" s="3">
        <v>0.0375512217102967</v>
      </c>
      <c r="P2501" s="3">
        <v>79.4701986754967</v>
      </c>
      <c r="Q2501" s="3">
        <v>0.497602668526275</v>
      </c>
      <c r="R2501" s="3">
        <v>74.8287671232877</v>
      </c>
      <c r="S2501" s="3">
        <v>10.419760900467</v>
      </c>
      <c r="T2501" s="3">
        <v>35.2165725047081</v>
      </c>
      <c r="U2501" s="3">
        <v>37.9768763909912</v>
      </c>
      <c r="V2501" s="3">
        <v>11.4649681528662</v>
      </c>
      <c r="W2501" s="3"/>
      <c r="X2501" s="3"/>
      <c r="Y2501" s="3"/>
      <c r="Z2501" s="3"/>
      <c r="AA2501" s="3">
        <v>0.146323083545015</v>
      </c>
      <c r="AB2501" s="3">
        <v>0.228481024051321</v>
      </c>
      <c r="AC2501" s="3">
        <v>-15.6712212987745</v>
      </c>
      <c r="AD2501" s="3"/>
      <c r="AE2501" s="5">
        <v>3</v>
      </c>
      <c r="AF2501" s="3">
        <v>1.31943407769948</v>
      </c>
      <c r="AG2501" s="3">
        <v>-0.312638598551107</v>
      </c>
      <c r="AH2501" s="3">
        <v>18.5461995030996</v>
      </c>
      <c r="AI2501" s="3"/>
      <c r="AJ2501" s="3"/>
      <c r="AK2501" s="3"/>
      <c r="AL2501" s="3"/>
      <c r="AM2501" s="3"/>
      <c r="AN2501" s="5" t="s">
        <v>46</v>
      </c>
      <c r="AO2501" s="1"/>
      <c r="AP2501" s="1"/>
      <c r="AQ2501" s="1"/>
    </row>
    <row r="2502" spans="1:43">
      <c r="A2502" s="1" t="s">
        <v>6636</v>
      </c>
      <c r="B2502" s="1" t="s">
        <v>6637</v>
      </c>
      <c r="C2502" s="3">
        <v>3.12602739726027</v>
      </c>
      <c r="D2502" s="4">
        <v>43096</v>
      </c>
      <c r="E2502" s="3">
        <v>7.1716881063</v>
      </c>
      <c r="F2502" s="5" t="s">
        <v>6638</v>
      </c>
      <c r="G2502" s="5">
        <v>1142</v>
      </c>
      <c r="H2502" s="5" t="s">
        <v>226</v>
      </c>
      <c r="I2502" s="3">
        <v>2.60742425473155</v>
      </c>
      <c r="J2502" s="3">
        <v>38.122332859175</v>
      </c>
      <c r="K2502" s="3">
        <v>0.878453921098888</v>
      </c>
      <c r="L2502" s="3">
        <v>30.5555555555556</v>
      </c>
      <c r="M2502" s="3">
        <v>0.926813678491537</v>
      </c>
      <c r="N2502" s="3">
        <v>42.8772919605078</v>
      </c>
      <c r="O2502" s="3">
        <v>4.86468537273787</v>
      </c>
      <c r="P2502" s="3">
        <v>36.6352201257862</v>
      </c>
      <c r="Q2502" s="3">
        <v>6.13451105176151</v>
      </c>
      <c r="R2502" s="3">
        <v>52.007299270073</v>
      </c>
      <c r="S2502" s="3">
        <v>12.4706303440769</v>
      </c>
      <c r="T2502" s="3">
        <v>62.7659574468085</v>
      </c>
      <c r="U2502" s="3">
        <v>29.7118617316595</v>
      </c>
      <c r="V2502" s="3">
        <v>41.6666666666667</v>
      </c>
      <c r="W2502" s="3">
        <v>31.8849363996809</v>
      </c>
      <c r="X2502" s="3">
        <v>43.0962343096234</v>
      </c>
      <c r="Y2502" s="3"/>
      <c r="Z2502" s="3"/>
      <c r="AA2502" s="3">
        <v>0.202439400661798</v>
      </c>
      <c r="AB2502" s="3">
        <v>0.34539777563554</v>
      </c>
      <c r="AC2502" s="3">
        <v>-3.99451553930531</v>
      </c>
      <c r="AD2502" s="3">
        <v>2.41476213830844</v>
      </c>
      <c r="AE2502" s="5">
        <v>4</v>
      </c>
      <c r="AF2502" s="3">
        <v>0.755030933895601</v>
      </c>
      <c r="AG2502" s="3">
        <v>13.3016917694202</v>
      </c>
      <c r="AH2502" s="3">
        <v>13.4461668174742</v>
      </c>
      <c r="AI2502" s="3">
        <v>9.27922934382126</v>
      </c>
      <c r="AJ2502" s="3"/>
      <c r="AK2502" s="3"/>
      <c r="AL2502" s="3"/>
      <c r="AM2502" s="3">
        <v>5</v>
      </c>
      <c r="AN2502" s="5" t="s">
        <v>56</v>
      </c>
      <c r="AO2502" s="1"/>
      <c r="AP2502" s="1"/>
      <c r="AQ2502" s="1"/>
    </row>
    <row r="2503" spans="1:43">
      <c r="A2503" s="1" t="s">
        <v>6639</v>
      </c>
      <c r="B2503" s="1" t="s">
        <v>6640</v>
      </c>
      <c r="C2503" s="3">
        <v>3.23835616438356</v>
      </c>
      <c r="D2503" s="4">
        <v>43055</v>
      </c>
      <c r="E2503" s="3">
        <v>1.0228894403</v>
      </c>
      <c r="F2503" s="5" t="s">
        <v>1586</v>
      </c>
      <c r="G2503" s="5">
        <v>440</v>
      </c>
      <c r="H2503" s="5" t="s">
        <v>93</v>
      </c>
      <c r="I2503" s="3">
        <v>15.8265840876608</v>
      </c>
      <c r="J2503" s="3">
        <v>6.45</v>
      </c>
      <c r="K2503" s="3">
        <v>-0.0493339911198762</v>
      </c>
      <c r="L2503" s="3">
        <v>95.1437066402379</v>
      </c>
      <c r="M2503" s="3">
        <v>11.0542663986845</v>
      </c>
      <c r="N2503" s="3">
        <v>3.74251497005988</v>
      </c>
      <c r="O2503" s="3">
        <v>18.6877562975981</v>
      </c>
      <c r="P2503" s="3">
        <v>27.4144869215292</v>
      </c>
      <c r="Q2503" s="3">
        <v>12.3890532544379</v>
      </c>
      <c r="R2503" s="3">
        <v>52.4251805985552</v>
      </c>
      <c r="S2503" s="3">
        <v>37.0153291253381</v>
      </c>
      <c r="T2503" s="3">
        <v>55.6379036527263</v>
      </c>
      <c r="U2503" s="3">
        <v>56.952872821175</v>
      </c>
      <c r="V2503" s="3">
        <v>61.7386489479513</v>
      </c>
      <c r="W2503" s="3">
        <v>39.5637198622273</v>
      </c>
      <c r="X2503" s="3">
        <v>69.4756554307116</v>
      </c>
      <c r="Y2503" s="3"/>
      <c r="Z2503" s="3"/>
      <c r="AA2503" s="3">
        <v>0.16103547897669</v>
      </c>
      <c r="AB2503" s="3">
        <v>0.101820775384591</v>
      </c>
      <c r="AC2503" s="3">
        <v>-29.2147568013191</v>
      </c>
      <c r="AD2503" s="3">
        <v>0.401507062258354</v>
      </c>
      <c r="AE2503" s="5">
        <v>5</v>
      </c>
      <c r="AF2503" s="3">
        <v>0.709792444119567</v>
      </c>
      <c r="AG2503" s="3">
        <v>36.9168128166326</v>
      </c>
      <c r="AH2503" s="3">
        <v>29.3811361232335</v>
      </c>
      <c r="AI2503" s="3">
        <v>8.74686268787317</v>
      </c>
      <c r="AJ2503" s="3"/>
      <c r="AK2503" s="3"/>
      <c r="AL2503" s="3"/>
      <c r="AM2503" s="3"/>
      <c r="AN2503" s="5" t="s">
        <v>51</v>
      </c>
      <c r="AO2503" s="1"/>
      <c r="AP2503" s="1"/>
      <c r="AQ2503" s="1"/>
    </row>
    <row r="2504" spans="1:43">
      <c r="A2504" s="1" t="s">
        <v>6641</v>
      </c>
      <c r="B2504" s="1" t="s">
        <v>6642</v>
      </c>
      <c r="C2504" s="3">
        <v>3.20547945205479</v>
      </c>
      <c r="D2504" s="4">
        <v>43067</v>
      </c>
      <c r="E2504" s="3">
        <v>2.0273030796</v>
      </c>
      <c r="F2504" s="5" t="s">
        <v>6643</v>
      </c>
      <c r="G2504" s="5">
        <v>217</v>
      </c>
      <c r="H2504" s="5" t="s">
        <v>45</v>
      </c>
      <c r="I2504" s="3">
        <v>1.49151403145762</v>
      </c>
      <c r="J2504" s="3">
        <v>40.1273885350318</v>
      </c>
      <c r="K2504" s="3">
        <v>0.583285523044566</v>
      </c>
      <c r="L2504" s="3">
        <v>40.8385093167702</v>
      </c>
      <c r="M2504" s="3">
        <v>0.445110793713702</v>
      </c>
      <c r="N2504" s="3">
        <v>35.3968253968254</v>
      </c>
      <c r="O2504" s="3">
        <v>3.48949530368786</v>
      </c>
      <c r="P2504" s="3">
        <v>31.2913907284768</v>
      </c>
      <c r="Q2504" s="3">
        <v>4.61183310157813</v>
      </c>
      <c r="R2504" s="3">
        <v>26.8835616438356</v>
      </c>
      <c r="S2504" s="3">
        <v>6.9138557380336</v>
      </c>
      <c r="T2504" s="3">
        <v>58.3804143126177</v>
      </c>
      <c r="U2504" s="3">
        <v>12.1756185657206</v>
      </c>
      <c r="V2504" s="3">
        <v>74.3099787685775</v>
      </c>
      <c r="W2504" s="3">
        <v>17.9196938287135</v>
      </c>
      <c r="X2504" s="3">
        <v>63.5071090047393</v>
      </c>
      <c r="Y2504" s="3"/>
      <c r="Z2504" s="3"/>
      <c r="AA2504" s="3">
        <v>0.167565908699873</v>
      </c>
      <c r="AB2504" s="3">
        <v>0.243796206424504</v>
      </c>
      <c r="AC2504" s="3">
        <v>-3.92667534809176</v>
      </c>
      <c r="AD2504" s="3">
        <v>1.43572360093433</v>
      </c>
      <c r="AE2504" s="5">
        <v>2</v>
      </c>
      <c r="AF2504" s="3">
        <v>0.398810583931644</v>
      </c>
      <c r="AG2504" s="3">
        <v>6.99390454587898</v>
      </c>
      <c r="AH2504" s="3">
        <v>5.60629130891792</v>
      </c>
      <c r="AI2504" s="3">
        <v>3.36925166837723</v>
      </c>
      <c r="AJ2504" s="3"/>
      <c r="AK2504" s="3"/>
      <c r="AL2504" s="3"/>
      <c r="AM2504" s="3">
        <v>5000</v>
      </c>
      <c r="AN2504" s="5" t="s">
        <v>56</v>
      </c>
      <c r="AO2504" s="1"/>
      <c r="AP2504" s="1"/>
      <c r="AQ2504" s="1"/>
    </row>
    <row r="2505" spans="1:43">
      <c r="A2505" s="1" t="s">
        <v>6644</v>
      </c>
      <c r="B2505" s="1" t="s">
        <v>6645</v>
      </c>
      <c r="C2505" s="3">
        <v>3.21643835616438</v>
      </c>
      <c r="D2505" s="4">
        <v>43063</v>
      </c>
      <c r="E2505" s="3">
        <v>0.1375902203</v>
      </c>
      <c r="F2505" s="5" t="s">
        <v>6646</v>
      </c>
      <c r="G2505" s="5">
        <v>43</v>
      </c>
      <c r="H2505" s="5" t="s">
        <v>93</v>
      </c>
      <c r="I2505" s="3">
        <v>3.85662431941923</v>
      </c>
      <c r="J2505" s="3">
        <v>60.3</v>
      </c>
      <c r="K2505" s="3">
        <v>1.71826396089467</v>
      </c>
      <c r="L2505" s="3">
        <v>49.0584737363726</v>
      </c>
      <c r="M2505" s="3">
        <v>2.94580616145715</v>
      </c>
      <c r="N2505" s="3">
        <v>43.313373253493</v>
      </c>
      <c r="O2505" s="3">
        <v>5.90684762492289</v>
      </c>
      <c r="P2505" s="3">
        <v>66.3983903420523</v>
      </c>
      <c r="Q2505" s="3">
        <v>9.19933211417666</v>
      </c>
      <c r="R2505" s="3">
        <v>63.2094943240454</v>
      </c>
      <c r="S2505" s="3">
        <v>31.4509954058193</v>
      </c>
      <c r="T2505" s="3">
        <v>60.8787718369508</v>
      </c>
      <c r="U2505" s="3">
        <v>56.7808219178082</v>
      </c>
      <c r="V2505" s="3">
        <v>61.9601328903655</v>
      </c>
      <c r="W2505" s="3">
        <v>35.6980535520205</v>
      </c>
      <c r="X2505" s="3">
        <v>75.4057428214732</v>
      </c>
      <c r="Y2505" s="3"/>
      <c r="Z2505" s="3"/>
      <c r="AA2505" s="3">
        <v>0.131729208398928</v>
      </c>
      <c r="AB2505" s="3">
        <v>0.111759816152922</v>
      </c>
      <c r="AC2505" s="3">
        <v>-22.7122661474647</v>
      </c>
      <c r="AD2505" s="3">
        <v>0.470696042116722</v>
      </c>
      <c r="AE2505" s="5">
        <v>10</v>
      </c>
      <c r="AF2505" s="3">
        <v>0.83406893207967</v>
      </c>
      <c r="AG2505" s="3">
        <v>34.2486797379926</v>
      </c>
      <c r="AH2505" s="3">
        <v>25.5408968054982</v>
      </c>
      <c r="AI2505" s="3">
        <v>11.0496603450542</v>
      </c>
      <c r="AJ2505" s="3"/>
      <c r="AK2505" s="3"/>
      <c r="AL2505" s="3"/>
      <c r="AM2505" s="3"/>
      <c r="AN2505" s="5" t="s">
        <v>46</v>
      </c>
      <c r="AO2505" s="1"/>
      <c r="AP2505" s="1"/>
      <c r="AQ2505" s="1"/>
    </row>
    <row r="2506" spans="1:43">
      <c r="A2506" s="1" t="s">
        <v>6647</v>
      </c>
      <c r="B2506" s="1" t="s">
        <v>6648</v>
      </c>
      <c r="C2506" s="3">
        <v>3.42739726027397</v>
      </c>
      <c r="D2506" s="4">
        <v>42986</v>
      </c>
      <c r="E2506" s="3">
        <v>10.4090853658</v>
      </c>
      <c r="F2506" s="5" t="s">
        <v>6419</v>
      </c>
      <c r="G2506" s="5">
        <v>695</v>
      </c>
      <c r="H2506" s="5" t="s">
        <v>64</v>
      </c>
      <c r="I2506" s="3">
        <v>0.274343348643814</v>
      </c>
      <c r="J2506" s="3">
        <v>42.2740524781341</v>
      </c>
      <c r="K2506" s="3">
        <v>0.0423529645947914</v>
      </c>
      <c r="L2506" s="3">
        <v>39.067055393586</v>
      </c>
      <c r="M2506" s="3">
        <v>0.205532504463601</v>
      </c>
      <c r="N2506" s="3">
        <v>42.2740524781341</v>
      </c>
      <c r="O2506" s="3">
        <v>0.639165763062139</v>
      </c>
      <c r="P2506" s="3">
        <v>35.233918128655</v>
      </c>
      <c r="Q2506" s="3">
        <v>1.15442121219047</v>
      </c>
      <c r="R2506" s="3">
        <v>43.3431952662722</v>
      </c>
      <c r="S2506" s="3">
        <v>2.30416751206099</v>
      </c>
      <c r="T2506" s="3">
        <v>14.0929535232384</v>
      </c>
      <c r="U2506" s="3">
        <v>5.05551452687396</v>
      </c>
      <c r="V2506" s="3">
        <v>17.1296296296296</v>
      </c>
      <c r="W2506" s="3">
        <v>9.01132732782655</v>
      </c>
      <c r="X2506" s="3">
        <v>13.5802469135802</v>
      </c>
      <c r="Y2506" s="3"/>
      <c r="Z2506" s="3"/>
      <c r="AA2506" s="3">
        <v>0.392548112448438</v>
      </c>
      <c r="AB2506" s="3">
        <v>3.83467016500316</v>
      </c>
      <c r="AC2506" s="3">
        <v>0</v>
      </c>
      <c r="AD2506" s="3"/>
      <c r="AE2506" s="5"/>
      <c r="AF2506" s="3">
        <v>0.238473337092225</v>
      </c>
      <c r="AG2506" s="3">
        <v>1.81751063064159</v>
      </c>
      <c r="AH2506" s="3">
        <v>1.949702825191</v>
      </c>
      <c r="AI2506" s="3">
        <v>2.28813547339204</v>
      </c>
      <c r="AJ2506" s="3"/>
      <c r="AK2506" s="3"/>
      <c r="AL2506" s="3"/>
      <c r="AM2506" s="3">
        <v>10000</v>
      </c>
      <c r="AN2506" s="5" t="s">
        <v>56</v>
      </c>
      <c r="AO2506" s="1"/>
      <c r="AP2506" s="1"/>
      <c r="AQ2506" s="1"/>
    </row>
    <row r="2507" spans="1:43">
      <c r="A2507" s="1" t="s">
        <v>6649</v>
      </c>
      <c r="B2507" s="1" t="s">
        <v>6650</v>
      </c>
      <c r="C2507" s="3">
        <v>3.2958904109589</v>
      </c>
      <c r="D2507" s="4">
        <v>43034</v>
      </c>
      <c r="E2507" s="3">
        <v>2.2610023364</v>
      </c>
      <c r="F2507" s="5" t="s">
        <v>6651</v>
      </c>
      <c r="G2507" s="5">
        <v>1203</v>
      </c>
      <c r="H2507" s="5" t="s">
        <v>226</v>
      </c>
      <c r="I2507" s="3">
        <v>2.28624391750985</v>
      </c>
      <c r="J2507" s="3">
        <v>43.9544807965861</v>
      </c>
      <c r="K2507" s="3">
        <v>-0.548212676479413</v>
      </c>
      <c r="L2507" s="3">
        <v>97.7513227513228</v>
      </c>
      <c r="M2507" s="3">
        <v>-0.0905318747642299</v>
      </c>
      <c r="N2507" s="3">
        <v>81.3822284908321</v>
      </c>
      <c r="O2507" s="3">
        <v>6.28410914927769</v>
      </c>
      <c r="P2507" s="3">
        <v>21.5408805031447</v>
      </c>
      <c r="Q2507" s="3">
        <v>9.82750041466247</v>
      </c>
      <c r="R2507" s="3">
        <v>20.8029197080292</v>
      </c>
      <c r="S2507" s="3">
        <v>21.239586194269</v>
      </c>
      <c r="T2507" s="3">
        <v>22.0744680851064</v>
      </c>
      <c r="U2507" s="3">
        <v>35.7142857142857</v>
      </c>
      <c r="V2507" s="3">
        <v>26.3888888888889</v>
      </c>
      <c r="W2507" s="3">
        <v>36.7231055131117</v>
      </c>
      <c r="X2507" s="3">
        <v>28.4518828451883</v>
      </c>
      <c r="Y2507" s="3"/>
      <c r="Z2507" s="3"/>
      <c r="AA2507" s="3">
        <v>0.250957553415827</v>
      </c>
      <c r="AB2507" s="3">
        <v>0.226778453174671</v>
      </c>
      <c r="AC2507" s="3">
        <v>-6.6565539395021</v>
      </c>
      <c r="AD2507" s="3">
        <v>1.64771191652308</v>
      </c>
      <c r="AE2507" s="5">
        <v>2</v>
      </c>
      <c r="AF2507" s="3">
        <v>0.845959034223629</v>
      </c>
      <c r="AG2507" s="3">
        <v>21.9783938348548</v>
      </c>
      <c r="AH2507" s="3">
        <v>17.2991492086271</v>
      </c>
      <c r="AI2507" s="3">
        <v>9.61419534044006</v>
      </c>
      <c r="AJ2507" s="3"/>
      <c r="AK2507" s="3"/>
      <c r="AL2507" s="3"/>
      <c r="AM2507" s="3"/>
      <c r="AN2507" s="5" t="s">
        <v>46</v>
      </c>
      <c r="AO2507" s="1"/>
      <c r="AP2507" s="1"/>
      <c r="AQ2507" s="1"/>
    </row>
    <row r="2508" spans="1:43">
      <c r="A2508" s="1" t="s">
        <v>6652</v>
      </c>
      <c r="B2508" s="1" t="s">
        <v>6653</v>
      </c>
      <c r="C2508" s="3">
        <v>3.21643835616438</v>
      </c>
      <c r="D2508" s="4">
        <v>43063</v>
      </c>
      <c r="E2508" s="3">
        <v>15.1260431683</v>
      </c>
      <c r="F2508" s="5" t="s">
        <v>4747</v>
      </c>
      <c r="G2508" s="5">
        <v>1175</v>
      </c>
      <c r="H2508" s="5" t="s">
        <v>50</v>
      </c>
      <c r="I2508" s="3">
        <v>0.0398009950248892</v>
      </c>
      <c r="J2508" s="3">
        <v>63.5104957570344</v>
      </c>
      <c r="K2508" s="3">
        <v>0.00994727941908227</v>
      </c>
      <c r="L2508" s="3">
        <v>37.8043382027446</v>
      </c>
      <c r="M2508" s="3">
        <v>-0.139054429876826</v>
      </c>
      <c r="N2508" s="3">
        <v>62.4220837043633</v>
      </c>
      <c r="O2508" s="3">
        <v>0.709046794333244</v>
      </c>
      <c r="P2508" s="3">
        <v>45.6372772955688</v>
      </c>
      <c r="Q2508" s="3">
        <v>1.06150597993413</v>
      </c>
      <c r="R2508" s="3">
        <v>57.1704490584259</v>
      </c>
      <c r="S2508" s="3">
        <v>1.75482097337569</v>
      </c>
      <c r="T2508" s="3">
        <v>56.6666666666667</v>
      </c>
      <c r="U2508" s="3">
        <v>5.9658317943496</v>
      </c>
      <c r="V2508" s="3">
        <v>56.578947368421</v>
      </c>
      <c r="W2508" s="3">
        <v>12.1925148704586</v>
      </c>
      <c r="X2508" s="3">
        <v>67.9611650485437</v>
      </c>
      <c r="Y2508" s="3"/>
      <c r="Z2508" s="3"/>
      <c r="AA2508" s="3">
        <v>0.0150183501208759</v>
      </c>
      <c r="AB2508" s="3">
        <v>0.354150709049588</v>
      </c>
      <c r="AC2508" s="3">
        <v>-2.72725511623558</v>
      </c>
      <c r="AD2508" s="3">
        <v>1.43077383906631</v>
      </c>
      <c r="AE2508" s="5">
        <v>4</v>
      </c>
      <c r="AF2508" s="3">
        <v>0.322753750348057</v>
      </c>
      <c r="AG2508" s="3">
        <v>2.62345839309366</v>
      </c>
      <c r="AH2508" s="3">
        <v>3.16968901518537</v>
      </c>
      <c r="AI2508" s="3">
        <v>4.05187635678579</v>
      </c>
      <c r="AJ2508" s="3"/>
      <c r="AK2508" s="3"/>
      <c r="AL2508" s="3"/>
      <c r="AM2508" s="3"/>
      <c r="AN2508" s="5" t="s">
        <v>46</v>
      </c>
      <c r="AO2508" s="1"/>
      <c r="AP2508" s="1"/>
      <c r="AQ2508" s="1"/>
    </row>
    <row r="2509" spans="1:43">
      <c r="A2509" s="1" t="s">
        <v>6654</v>
      </c>
      <c r="B2509" s="1" t="s">
        <v>6655</v>
      </c>
      <c r="C2509" s="3">
        <v>3.22465753424658</v>
      </c>
      <c r="D2509" s="4">
        <v>43060</v>
      </c>
      <c r="E2509" s="3">
        <v>24.7973578016</v>
      </c>
      <c r="F2509" s="5" t="s">
        <v>5420</v>
      </c>
      <c r="G2509" s="5">
        <v>1178</v>
      </c>
      <c r="H2509" s="5" t="s">
        <v>50</v>
      </c>
      <c r="I2509" s="3">
        <v>-0.461133069828708</v>
      </c>
      <c r="J2509" s="3">
        <v>94.7744528807503</v>
      </c>
      <c r="K2509" s="3">
        <v>-0.0909166046780626</v>
      </c>
      <c r="L2509" s="3">
        <v>90.4382470119522</v>
      </c>
      <c r="M2509" s="3">
        <v>-0.739037608802751</v>
      </c>
      <c r="N2509" s="3">
        <v>95.8147818343722</v>
      </c>
      <c r="O2509" s="3">
        <v>-0.950508030154034</v>
      </c>
      <c r="P2509" s="3">
        <v>95.84285061672</v>
      </c>
      <c r="Q2509" s="3">
        <v>-0.583929599473631</v>
      </c>
      <c r="R2509" s="3">
        <v>95.5577015934331</v>
      </c>
      <c r="S2509" s="3">
        <v>0.708156294259783</v>
      </c>
      <c r="T2509" s="3">
        <v>87.683615819209</v>
      </c>
      <c r="U2509" s="3">
        <v>8.97944464478905</v>
      </c>
      <c r="V2509" s="3">
        <v>10.9907120743034</v>
      </c>
      <c r="W2509" s="3">
        <v>19.778042013476</v>
      </c>
      <c r="X2509" s="3">
        <v>4.53074433656958</v>
      </c>
      <c r="Y2509" s="3"/>
      <c r="Z2509" s="3"/>
      <c r="AA2509" s="3">
        <v>-0.0546698936871591</v>
      </c>
      <c r="AB2509" s="3">
        <v>0.690542033811945</v>
      </c>
      <c r="AC2509" s="3">
        <v>-1.46505156326731</v>
      </c>
      <c r="AD2509" s="3">
        <v>4.22418674446486</v>
      </c>
      <c r="AE2509" s="5">
        <v>2</v>
      </c>
      <c r="AF2509" s="3">
        <v>0.507582251036399</v>
      </c>
      <c r="AG2509" s="3">
        <v>1.47698876308224</v>
      </c>
      <c r="AH2509" s="3">
        <v>5.20756868929473</v>
      </c>
      <c r="AI2509" s="3">
        <v>6.32274984085306</v>
      </c>
      <c r="AJ2509" s="3"/>
      <c r="AK2509" s="3"/>
      <c r="AL2509" s="3"/>
      <c r="AM2509" s="3"/>
      <c r="AN2509" s="5" t="s">
        <v>46</v>
      </c>
      <c r="AO2509" s="1"/>
      <c r="AP2509" s="1"/>
      <c r="AQ2509" s="1"/>
    </row>
    <row r="2510" spans="1:43">
      <c r="A2510" s="1" t="s">
        <v>6656</v>
      </c>
      <c r="B2510" s="1" t="s">
        <v>6657</v>
      </c>
      <c r="C2510" s="3">
        <v>3.12602739726027</v>
      </c>
      <c r="D2510" s="4">
        <v>43096</v>
      </c>
      <c r="E2510" s="3">
        <v>0.2282535327</v>
      </c>
      <c r="F2510" s="5" t="s">
        <v>1032</v>
      </c>
      <c r="G2510" s="5">
        <v>1142</v>
      </c>
      <c r="H2510" s="5" t="s">
        <v>191</v>
      </c>
      <c r="I2510" s="3">
        <v>3.88379776821894</v>
      </c>
      <c r="J2510" s="3">
        <v>86.2567811934901</v>
      </c>
      <c r="K2510" s="3">
        <v>1.09196796893958</v>
      </c>
      <c r="L2510" s="3">
        <v>74.486301369863</v>
      </c>
      <c r="M2510" s="3">
        <v>-0.626155405808334</v>
      </c>
      <c r="N2510" s="3">
        <v>90.0900900900901</v>
      </c>
      <c r="O2510" s="3">
        <v>16.450034940601</v>
      </c>
      <c r="P2510" s="3">
        <v>57.7142857142857</v>
      </c>
      <c r="Q2510" s="3">
        <v>11.4648829431438</v>
      </c>
      <c r="R2510" s="3">
        <v>76.3102725366876</v>
      </c>
      <c r="S2510" s="3">
        <v>53.3591017853856</v>
      </c>
      <c r="T2510" s="3">
        <v>66.1764705882353</v>
      </c>
      <c r="U2510" s="3">
        <v>104.41609421001</v>
      </c>
      <c r="V2510" s="3">
        <v>75.0733137829912</v>
      </c>
      <c r="W2510" s="3">
        <v>84.6426592797784</v>
      </c>
      <c r="X2510" s="3">
        <v>73.8515901060071</v>
      </c>
      <c r="Y2510" s="3"/>
      <c r="Z2510" s="3"/>
      <c r="AA2510" s="3">
        <v>0.236257582304962</v>
      </c>
      <c r="AB2510" s="3">
        <v>0.210135095395326</v>
      </c>
      <c r="AC2510" s="3">
        <v>-22.3812487035885</v>
      </c>
      <c r="AD2510" s="3">
        <v>1.01135102967991</v>
      </c>
      <c r="AE2510" s="5">
        <v>3</v>
      </c>
      <c r="AF2510" s="3">
        <v>1.65381612344193</v>
      </c>
      <c r="AG2510" s="3">
        <v>50.65963928448</v>
      </c>
      <c r="AH2510" s="3">
        <v>43.9380989347972</v>
      </c>
      <c r="AI2510" s="3">
        <v>18.6000831601334</v>
      </c>
      <c r="AJ2510" s="3"/>
      <c r="AK2510" s="3"/>
      <c r="AL2510" s="3"/>
      <c r="AM2510" s="3"/>
      <c r="AN2510" s="5" t="s">
        <v>46</v>
      </c>
      <c r="AO2510" s="1"/>
      <c r="AP2510" s="1"/>
      <c r="AQ2510" s="1"/>
    </row>
    <row r="2511" spans="1:43">
      <c r="A2511" s="1" t="s">
        <v>6658</v>
      </c>
      <c r="B2511" s="1" t="s">
        <v>6659</v>
      </c>
      <c r="C2511" s="3">
        <v>2.90958904109589</v>
      </c>
      <c r="D2511" s="4">
        <v>43175</v>
      </c>
      <c r="E2511" s="3">
        <v>3.3949215069</v>
      </c>
      <c r="F2511" s="5" t="s">
        <v>6660</v>
      </c>
      <c r="G2511" s="5">
        <v>1049</v>
      </c>
      <c r="H2511" s="5" t="s">
        <v>55</v>
      </c>
      <c r="I2511" s="3">
        <v>11.5752195216611</v>
      </c>
      <c r="J2511" s="3">
        <v>40.7743496672716</v>
      </c>
      <c r="K2511" s="3">
        <v>4.60747748567271</v>
      </c>
      <c r="L2511" s="3">
        <v>10.6214689265537</v>
      </c>
      <c r="M2511" s="3">
        <v>6.70904282466478</v>
      </c>
      <c r="N2511" s="3">
        <v>35.2483542788749</v>
      </c>
      <c r="O2511" s="3">
        <v>24.2920449632512</v>
      </c>
      <c r="P2511" s="3">
        <v>24.7019867549669</v>
      </c>
      <c r="Q2511" s="3">
        <v>37.2173498001313</v>
      </c>
      <c r="R2511" s="3">
        <v>13.9481707317073</v>
      </c>
      <c r="S2511" s="3">
        <v>107.665914221219</v>
      </c>
      <c r="T2511" s="3">
        <v>6.4453125</v>
      </c>
      <c r="U2511" s="3">
        <v>168.931244153414</v>
      </c>
      <c r="V2511" s="3">
        <v>31.029810298103</v>
      </c>
      <c r="W2511" s="3"/>
      <c r="X2511" s="3"/>
      <c r="Y2511" s="3"/>
      <c r="Z2511" s="3"/>
      <c r="AA2511" s="3">
        <v>0.430166890139786</v>
      </c>
      <c r="AB2511" s="3">
        <v>0.338106540511781</v>
      </c>
      <c r="AC2511" s="3">
        <v>-21.8219952580704</v>
      </c>
      <c r="AD2511" s="3"/>
      <c r="AE2511" s="5">
        <v>3</v>
      </c>
      <c r="AF2511" s="3">
        <v>2.44960902819996</v>
      </c>
      <c r="AG2511" s="3">
        <v>96.6505593686049</v>
      </c>
      <c r="AH2511" s="3">
        <v>65.4299187764547</v>
      </c>
      <c r="AI2511" s="3"/>
      <c r="AJ2511" s="3"/>
      <c r="AK2511" s="3"/>
      <c r="AL2511" s="3"/>
      <c r="AM2511" s="3">
        <v>1</v>
      </c>
      <c r="AN2511" s="5" t="s">
        <v>56</v>
      </c>
      <c r="AO2511" s="1"/>
      <c r="AP2511" s="1"/>
      <c r="AQ2511" s="1"/>
    </row>
    <row r="2512" spans="1:43">
      <c r="A2512" s="1" t="s">
        <v>6661</v>
      </c>
      <c r="B2512" s="1" t="s">
        <v>6662</v>
      </c>
      <c r="C2512" s="3">
        <v>3.00547945205479</v>
      </c>
      <c r="D2512" s="4">
        <v>43140</v>
      </c>
      <c r="E2512" s="3">
        <v>0.4661582364</v>
      </c>
      <c r="F2512" s="5" t="s">
        <v>6663</v>
      </c>
      <c r="G2512" s="5">
        <v>1098</v>
      </c>
      <c r="H2512" s="5" t="s">
        <v>226</v>
      </c>
      <c r="I2512" s="3">
        <v>1.3179571663921</v>
      </c>
      <c r="J2512" s="3">
        <v>67.7098150782361</v>
      </c>
      <c r="K2512" s="3">
        <v>0.205814252637011</v>
      </c>
      <c r="L2512" s="3">
        <v>73.2804232804233</v>
      </c>
      <c r="M2512" s="3">
        <v>0.524776324845147</v>
      </c>
      <c r="N2512" s="3">
        <v>57.4047954866008</v>
      </c>
      <c r="O2512" s="3">
        <v>1.81232029275945</v>
      </c>
      <c r="P2512" s="3">
        <v>82.2327044025157</v>
      </c>
      <c r="Q2512" s="3">
        <v>0.180041152263374</v>
      </c>
      <c r="R2512" s="3">
        <v>93.7956204379562</v>
      </c>
      <c r="S2512" s="3">
        <v>9.24644727000748</v>
      </c>
      <c r="T2512" s="3">
        <v>76.8617021276596</v>
      </c>
      <c r="U2512" s="3">
        <v>18.4370565578755</v>
      </c>
      <c r="V2512" s="3">
        <v>76.3888888888889</v>
      </c>
      <c r="W2512" s="3">
        <v>16.85</v>
      </c>
      <c r="X2512" s="3">
        <v>84.1004184100418</v>
      </c>
      <c r="Y2512" s="3"/>
      <c r="Z2512" s="3"/>
      <c r="AA2512" s="3">
        <v>0.146420099780454</v>
      </c>
      <c r="AB2512" s="3">
        <v>0.154854717343163</v>
      </c>
      <c r="AC2512" s="3">
        <v>-4.72377181932697</v>
      </c>
      <c r="AD2512" s="3">
        <v>1.12575436958901</v>
      </c>
      <c r="AE2512" s="5">
        <v>3</v>
      </c>
      <c r="AF2512" s="3">
        <v>0.422871128295197</v>
      </c>
      <c r="AG2512" s="3">
        <v>8.0155202145096</v>
      </c>
      <c r="AH2512" s="3">
        <v>8.44083814119423</v>
      </c>
      <c r="AI2512" s="3"/>
      <c r="AJ2512" s="3"/>
      <c r="AK2512" s="3"/>
      <c r="AL2512" s="3"/>
      <c r="AM2512" s="3"/>
      <c r="AN2512" s="5" t="s">
        <v>51</v>
      </c>
      <c r="AO2512" s="1"/>
      <c r="AP2512" s="1"/>
      <c r="AQ2512" s="1"/>
    </row>
    <row r="2513" spans="1:43">
      <c r="A2513" s="1" t="s">
        <v>6664</v>
      </c>
      <c r="B2513" s="1" t="s">
        <v>6665</v>
      </c>
      <c r="C2513" s="3">
        <v>3.06301369863014</v>
      </c>
      <c r="D2513" s="4">
        <v>43119</v>
      </c>
      <c r="E2513" s="3">
        <v>1.6738490966</v>
      </c>
      <c r="F2513" s="5" t="s">
        <v>6666</v>
      </c>
      <c r="G2513" s="5">
        <v>1119</v>
      </c>
      <c r="H2513" s="5" t="s">
        <v>226</v>
      </c>
      <c r="I2513" s="3">
        <v>1.53465768607725</v>
      </c>
      <c r="J2513" s="3">
        <v>63.4423897581792</v>
      </c>
      <c r="K2513" s="3">
        <v>0.370838600927093</v>
      </c>
      <c r="L2513" s="3">
        <v>62.5661375661376</v>
      </c>
      <c r="M2513" s="3">
        <v>0.667793744716823</v>
      </c>
      <c r="N2513" s="3">
        <v>53.8787023977433</v>
      </c>
      <c r="O2513" s="3">
        <v>2.03924256704653</v>
      </c>
      <c r="P2513" s="3">
        <v>78.6163522012579</v>
      </c>
      <c r="Q2513" s="3">
        <v>0.684815691579303</v>
      </c>
      <c r="R2513" s="3">
        <v>91.4233576642336</v>
      </c>
      <c r="S2513" s="3">
        <v>10.7504882358412</v>
      </c>
      <c r="T2513" s="3">
        <v>70.7446808510638</v>
      </c>
      <c r="U2513" s="3">
        <v>21.5204081632653</v>
      </c>
      <c r="V2513" s="3">
        <v>70.1388888888889</v>
      </c>
      <c r="W2513" s="3">
        <v>21.5080093867973</v>
      </c>
      <c r="X2513" s="3">
        <v>76.1506276150628</v>
      </c>
      <c r="Y2513" s="3"/>
      <c r="Z2513" s="3"/>
      <c r="AA2513" s="3">
        <v>0.173164993692405</v>
      </c>
      <c r="AB2513" s="3">
        <v>0.22186712847339</v>
      </c>
      <c r="AC2513" s="3">
        <v>-4.250850170034</v>
      </c>
      <c r="AD2513" s="3">
        <v>1.57533459226096</v>
      </c>
      <c r="AE2513" s="5">
        <v>3</v>
      </c>
      <c r="AF2513" s="3">
        <v>0.503310803213158</v>
      </c>
      <c r="AG2513" s="3">
        <v>10.5035096815868</v>
      </c>
      <c r="AH2513" s="3">
        <v>9.84034855624934</v>
      </c>
      <c r="AI2513" s="3"/>
      <c r="AJ2513" s="3"/>
      <c r="AK2513" s="3"/>
      <c r="AL2513" s="3"/>
      <c r="AM2513" s="3"/>
      <c r="AN2513" s="5" t="s">
        <v>46</v>
      </c>
      <c r="AO2513" s="1"/>
      <c r="AP2513" s="1"/>
      <c r="AQ2513" s="1"/>
    </row>
    <row r="2514" spans="1:43">
      <c r="A2514" s="1" t="s">
        <v>6667</v>
      </c>
      <c r="B2514" s="1" t="s">
        <v>6668</v>
      </c>
      <c r="C2514" s="3">
        <v>2.87945205479452</v>
      </c>
      <c r="D2514" s="4">
        <v>43186</v>
      </c>
      <c r="E2514" s="3">
        <v>0.5710319754</v>
      </c>
      <c r="F2514" s="5" t="s">
        <v>5102</v>
      </c>
      <c r="G2514" s="5">
        <v>20</v>
      </c>
      <c r="H2514" s="5" t="s">
        <v>93</v>
      </c>
      <c r="I2514" s="3">
        <v>1.13215458802152</v>
      </c>
      <c r="J2514" s="3">
        <v>87.9</v>
      </c>
      <c r="K2514" s="3">
        <v>0.166124454904129</v>
      </c>
      <c r="L2514" s="3">
        <v>91.2784935579782</v>
      </c>
      <c r="M2514" s="3">
        <v>0.0553135587360944</v>
      </c>
      <c r="N2514" s="3">
        <v>85.0299401197605</v>
      </c>
      <c r="O2514" s="3">
        <v>6.50621918009863</v>
      </c>
      <c r="P2514" s="3">
        <v>63.2293762575453</v>
      </c>
      <c r="Q2514" s="3">
        <v>7.40740740740742</v>
      </c>
      <c r="R2514" s="3">
        <v>73.6326109391125</v>
      </c>
      <c r="S2514" s="3">
        <v>28.734098389823</v>
      </c>
      <c r="T2514" s="3">
        <v>63.8433033350979</v>
      </c>
      <c r="U2514" s="3">
        <v>38.3857702974084</v>
      </c>
      <c r="V2514" s="3">
        <v>74.3632336655592</v>
      </c>
      <c r="W2514" s="3"/>
      <c r="X2514" s="3"/>
      <c r="Y2514" s="3"/>
      <c r="Z2514" s="3"/>
      <c r="AA2514" s="3">
        <v>0.236704109619213</v>
      </c>
      <c r="AB2514" s="3">
        <v>0.306939940138628</v>
      </c>
      <c r="AC2514" s="3">
        <v>-7.10859883521754</v>
      </c>
      <c r="AD2514" s="3"/>
      <c r="AE2514" s="5">
        <v>3</v>
      </c>
      <c r="AF2514" s="3">
        <v>1.12769252092124</v>
      </c>
      <c r="AG2514" s="3">
        <v>23.345903393095</v>
      </c>
      <c r="AH2514" s="3">
        <v>18.3922182276741</v>
      </c>
      <c r="AI2514" s="3"/>
      <c r="AJ2514" s="3"/>
      <c r="AK2514" s="3"/>
      <c r="AL2514" s="3"/>
      <c r="AM2514" s="3"/>
      <c r="AN2514" s="5" t="s">
        <v>51</v>
      </c>
      <c r="AO2514" s="1"/>
      <c r="AP2514" s="1"/>
      <c r="AQ2514" s="1"/>
    </row>
    <row r="2515" spans="1:43">
      <c r="A2515" s="1" t="s">
        <v>6669</v>
      </c>
      <c r="B2515" s="1" t="s">
        <v>6670</v>
      </c>
      <c r="C2515" s="3">
        <v>3.18356164383562</v>
      </c>
      <c r="D2515" s="4">
        <v>43075</v>
      </c>
      <c r="E2515" s="3">
        <v>2.1128596675</v>
      </c>
      <c r="F2515" s="5" t="s">
        <v>6671</v>
      </c>
      <c r="G2515" s="5">
        <v>78</v>
      </c>
      <c r="H2515" s="5" t="s">
        <v>93</v>
      </c>
      <c r="I2515" s="3">
        <v>7.72032046613256</v>
      </c>
      <c r="J2515" s="3">
        <v>40.6</v>
      </c>
      <c r="K2515" s="3">
        <v>3.50619357547764</v>
      </c>
      <c r="L2515" s="3">
        <v>19.8711595639247</v>
      </c>
      <c r="M2515" s="3">
        <v>7.0033280277818</v>
      </c>
      <c r="N2515" s="3">
        <v>17.0658682634731</v>
      </c>
      <c r="O2515" s="3">
        <v>9.26029217317488</v>
      </c>
      <c r="P2515" s="3">
        <v>52.5150905432596</v>
      </c>
      <c r="Q2515" s="3">
        <v>10.9273765596272</v>
      </c>
      <c r="R2515" s="3">
        <v>56.7595459236326</v>
      </c>
      <c r="S2515" s="3">
        <v>17.0236009179688</v>
      </c>
      <c r="T2515" s="3">
        <v>82.9010058231869</v>
      </c>
      <c r="U2515" s="3">
        <v>69.2709621461276</v>
      </c>
      <c r="V2515" s="3">
        <v>55.3156146179402</v>
      </c>
      <c r="W2515" s="3">
        <v>73.0126880842378</v>
      </c>
      <c r="X2515" s="3">
        <v>43.6953807740325</v>
      </c>
      <c r="Y2515" s="3"/>
      <c r="Z2515" s="3"/>
      <c r="AA2515" s="3">
        <v>0.147990853178495</v>
      </c>
      <c r="AB2515" s="3">
        <v>0.299338452433701</v>
      </c>
      <c r="AC2515" s="3">
        <v>-15.6381313339375</v>
      </c>
      <c r="AD2515" s="3">
        <v>1.27951513303486</v>
      </c>
      <c r="AE2515" s="5">
        <v>2</v>
      </c>
      <c r="AF2515" s="3">
        <v>1.40878682373481</v>
      </c>
      <c r="AG2515" s="3">
        <v>16.2203250669293</v>
      </c>
      <c r="AH2515" s="3">
        <v>29.194196191365</v>
      </c>
      <c r="AI2515" s="3">
        <v>19.2916252442262</v>
      </c>
      <c r="AJ2515" s="3"/>
      <c r="AK2515" s="3"/>
      <c r="AL2515" s="3"/>
      <c r="AM2515" s="3"/>
      <c r="AN2515" s="5" t="s">
        <v>46</v>
      </c>
      <c r="AO2515" s="1"/>
      <c r="AP2515" s="1"/>
      <c r="AQ2515" s="1"/>
    </row>
    <row r="2516" spans="1:43">
      <c r="A2516" s="1" t="s">
        <v>6672</v>
      </c>
      <c r="B2516" s="1" t="s">
        <v>6673</v>
      </c>
      <c r="C2516" s="3">
        <v>3.25753424657534</v>
      </c>
      <c r="D2516" s="4">
        <v>43048</v>
      </c>
      <c r="E2516" s="3">
        <v>9.8658502309</v>
      </c>
      <c r="F2516" s="5" t="s">
        <v>6674</v>
      </c>
      <c r="G2516" s="5">
        <v>721</v>
      </c>
      <c r="H2516" s="5" t="s">
        <v>50</v>
      </c>
      <c r="I2516" s="3">
        <v>0.453201970443371</v>
      </c>
      <c r="J2516" s="3">
        <v>5.89548905761501</v>
      </c>
      <c r="K2516" s="3">
        <v>0.0196193839513573</v>
      </c>
      <c r="L2516" s="3">
        <v>33.77600708278</v>
      </c>
      <c r="M2516" s="3">
        <v>0.147333267851895</v>
      </c>
      <c r="N2516" s="3">
        <v>15.1825467497774</v>
      </c>
      <c r="O2516" s="3">
        <v>0.798459069017685</v>
      </c>
      <c r="P2516" s="3">
        <v>30.470534490635</v>
      </c>
      <c r="Q2516" s="3">
        <v>1.46270884276866</v>
      </c>
      <c r="R2516" s="3">
        <v>15.9343312409464</v>
      </c>
      <c r="S2516" s="3">
        <v>2.09421813645542</v>
      </c>
      <c r="T2516" s="3">
        <v>40.1694915254237</v>
      </c>
      <c r="U2516" s="3">
        <v>7.96192449753283</v>
      </c>
      <c r="V2516" s="3">
        <v>17.8018575851393</v>
      </c>
      <c r="W2516" s="3">
        <v>14.9266649324498</v>
      </c>
      <c r="X2516" s="3">
        <v>32.470334412082</v>
      </c>
      <c r="Y2516" s="3"/>
      <c r="Z2516" s="3"/>
      <c r="AA2516" s="3">
        <v>0.0387137655944149</v>
      </c>
      <c r="AB2516" s="3">
        <v>0.400263755554254</v>
      </c>
      <c r="AC2516" s="3">
        <v>-3.1471207193419</v>
      </c>
      <c r="AD2516" s="3">
        <v>1.50544735338581</v>
      </c>
      <c r="AE2516" s="5">
        <v>4</v>
      </c>
      <c r="AF2516" s="3">
        <v>0.392130287508259</v>
      </c>
      <c r="AG2516" s="3">
        <v>3.09706242544869</v>
      </c>
      <c r="AH2516" s="3">
        <v>4.08684268679012</v>
      </c>
      <c r="AI2516" s="3">
        <v>4.85943977622967</v>
      </c>
      <c r="AJ2516" s="3"/>
      <c r="AK2516" s="3"/>
      <c r="AL2516" s="3"/>
      <c r="AM2516" s="3"/>
      <c r="AN2516" s="5" t="s">
        <v>46</v>
      </c>
      <c r="AO2516" s="1"/>
      <c r="AP2516" s="1"/>
      <c r="AQ2516" s="1"/>
    </row>
    <row r="2517" spans="1:43">
      <c r="A2517" s="1" t="s">
        <v>6675</v>
      </c>
      <c r="B2517" s="1" t="s">
        <v>6676</v>
      </c>
      <c r="C2517" s="3">
        <v>3.27945205479452</v>
      </c>
      <c r="D2517" s="4">
        <v>43040</v>
      </c>
      <c r="E2517" s="3">
        <v>14.1827821564</v>
      </c>
      <c r="F2517" s="5" t="s">
        <v>6677</v>
      </c>
      <c r="G2517" s="5">
        <v>1198</v>
      </c>
      <c r="H2517" s="5" t="s">
        <v>50</v>
      </c>
      <c r="I2517" s="3">
        <v>0.450574712643699</v>
      </c>
      <c r="J2517" s="3">
        <v>5.98481464939705</v>
      </c>
      <c r="K2517" s="3">
        <v>0.0824553366926481</v>
      </c>
      <c r="L2517" s="3">
        <v>4.95794599380257</v>
      </c>
      <c r="M2517" s="3">
        <v>0.238575885483564</v>
      </c>
      <c r="N2517" s="3">
        <v>7.52448797862867</v>
      </c>
      <c r="O2517" s="3">
        <v>0.821412090447643</v>
      </c>
      <c r="P2517" s="3">
        <v>26.815897670169</v>
      </c>
      <c r="Q2517" s="3">
        <v>1.63751395608486</v>
      </c>
      <c r="R2517" s="3">
        <v>9.07774022211492</v>
      </c>
      <c r="S2517" s="3">
        <v>2.53425943307679</v>
      </c>
      <c r="T2517" s="3">
        <v>22.2598870056497</v>
      </c>
      <c r="U2517" s="3">
        <v>7.57678160569316</v>
      </c>
      <c r="V2517" s="3">
        <v>21.2848297213622</v>
      </c>
      <c r="W2517" s="3">
        <v>15.8081284895133</v>
      </c>
      <c r="X2517" s="3">
        <v>22.8694714131607</v>
      </c>
      <c r="Y2517" s="3"/>
      <c r="Z2517" s="3"/>
      <c r="AA2517" s="3">
        <v>0.096144344431138</v>
      </c>
      <c r="AB2517" s="3">
        <v>0.695395822724033</v>
      </c>
      <c r="AC2517" s="3">
        <v>-1.66758798599596</v>
      </c>
      <c r="AD2517" s="3">
        <v>3.00099771298196</v>
      </c>
      <c r="AE2517" s="5">
        <v>3</v>
      </c>
      <c r="AF2517" s="3">
        <v>0.408937177952569</v>
      </c>
      <c r="AG2517" s="3">
        <v>3.17131270263011</v>
      </c>
      <c r="AH2517" s="3">
        <v>3.89046678530198</v>
      </c>
      <c r="AI2517" s="3">
        <v>5.13947128856962</v>
      </c>
      <c r="AJ2517" s="3"/>
      <c r="AK2517" s="3"/>
      <c r="AL2517" s="3"/>
      <c r="AM2517" s="3"/>
      <c r="AN2517" s="5" t="s">
        <v>51</v>
      </c>
      <c r="AO2517" s="1"/>
      <c r="AP2517" s="1"/>
      <c r="AQ2517" s="1"/>
    </row>
    <row r="2518" spans="1:43">
      <c r="A2518" s="1" t="s">
        <v>6678</v>
      </c>
      <c r="B2518" s="1" t="s">
        <v>6679</v>
      </c>
      <c r="C2518" s="3">
        <v>2.86027397260274</v>
      </c>
      <c r="D2518" s="4">
        <v>43193</v>
      </c>
      <c r="E2518" s="3">
        <v>0.5620605991</v>
      </c>
      <c r="F2518" s="5" t="s">
        <v>5403</v>
      </c>
      <c r="G2518" s="5">
        <v>1045</v>
      </c>
      <c r="H2518" s="5" t="s">
        <v>45</v>
      </c>
      <c r="I2518" s="3">
        <v>-2.70292957273566</v>
      </c>
      <c r="J2518" s="3">
        <v>94.7452229299363</v>
      </c>
      <c r="K2518" s="3">
        <v>-0.249569707401022</v>
      </c>
      <c r="L2518" s="3">
        <v>95.6521739130435</v>
      </c>
      <c r="M2518" s="3">
        <v>-3.89685764032833</v>
      </c>
      <c r="N2518" s="3">
        <v>95.3968253968254</v>
      </c>
      <c r="O2518" s="3">
        <v>-3.02041499330657</v>
      </c>
      <c r="P2518" s="3">
        <v>94.205298013245</v>
      </c>
      <c r="Q2518" s="3">
        <v>-2.94733316587122</v>
      </c>
      <c r="R2518" s="3">
        <v>93.1506849315068</v>
      </c>
      <c r="S2518" s="3">
        <v>7.57308584686775</v>
      </c>
      <c r="T2518" s="3">
        <v>52.5423728813559</v>
      </c>
      <c r="U2518" s="3">
        <v>15.2097167442324</v>
      </c>
      <c r="V2518" s="3">
        <v>59.8726114649682</v>
      </c>
      <c r="W2518" s="3"/>
      <c r="X2518" s="3"/>
      <c r="Y2518" s="3"/>
      <c r="Z2518" s="3"/>
      <c r="AA2518" s="3">
        <v>0.0637298473023165</v>
      </c>
      <c r="AB2518" s="3">
        <v>0.1332675464939</v>
      </c>
      <c r="AC2518" s="3">
        <v>-9.83292725374173</v>
      </c>
      <c r="AD2518" s="3"/>
      <c r="AE2518" s="5">
        <v>2</v>
      </c>
      <c r="AF2518" s="3">
        <v>0.628969177701746</v>
      </c>
      <c r="AG2518" s="3">
        <v>10.0750086013387</v>
      </c>
      <c r="AH2518" s="3">
        <v>7.23740415842036</v>
      </c>
      <c r="AI2518" s="3"/>
      <c r="AJ2518" s="3"/>
      <c r="AK2518" s="3"/>
      <c r="AL2518" s="3"/>
      <c r="AM2518" s="3"/>
      <c r="AN2518" s="5" t="s">
        <v>46</v>
      </c>
      <c r="AO2518" s="1"/>
      <c r="AP2518" s="1"/>
      <c r="AQ2518" s="1"/>
    </row>
    <row r="2519" spans="1:43">
      <c r="A2519" s="1" t="s">
        <v>6680</v>
      </c>
      <c r="B2519" s="1" t="s">
        <v>6681</v>
      </c>
      <c r="C2519" s="3">
        <v>3</v>
      </c>
      <c r="D2519" s="4">
        <v>43142</v>
      </c>
      <c r="E2519" s="3">
        <v>0.9454361147</v>
      </c>
      <c r="F2519" s="5" t="s">
        <v>6682</v>
      </c>
      <c r="G2519" s="5">
        <v>1096</v>
      </c>
      <c r="H2519" s="5" t="s">
        <v>93</v>
      </c>
      <c r="I2519" s="3">
        <v>5.53674784318009</v>
      </c>
      <c r="J2519" s="3">
        <v>50.5</v>
      </c>
      <c r="K2519" s="3">
        <v>1.65141474702851</v>
      </c>
      <c r="L2519" s="3">
        <v>50.0495540138751</v>
      </c>
      <c r="M2519" s="3">
        <v>2.37288135593221</v>
      </c>
      <c r="N2519" s="3">
        <v>50.0998003992016</v>
      </c>
      <c r="O2519" s="3">
        <v>8.23766590132721</v>
      </c>
      <c r="P2519" s="3">
        <v>55.8853118712274</v>
      </c>
      <c r="Q2519" s="3">
        <v>14.339801230478</v>
      </c>
      <c r="R2519" s="3">
        <v>48.4520123839009</v>
      </c>
      <c r="S2519" s="3">
        <v>60.4249667994688</v>
      </c>
      <c r="T2519" s="3">
        <v>31.4452091053467</v>
      </c>
      <c r="U2519" s="3">
        <v>146.530612244898</v>
      </c>
      <c r="V2519" s="3">
        <v>21.5393133997785</v>
      </c>
      <c r="W2519" s="3">
        <v>93.28</v>
      </c>
      <c r="X2519" s="3">
        <v>34.019975031211</v>
      </c>
      <c r="Y2519" s="3"/>
      <c r="Z2519" s="3"/>
      <c r="AA2519" s="3">
        <v>0.260953759956654</v>
      </c>
      <c r="AB2519" s="3">
        <v>0.223753806565279</v>
      </c>
      <c r="AC2519" s="3">
        <v>-31.0122935074913</v>
      </c>
      <c r="AD2519" s="3"/>
      <c r="AE2519" s="5">
        <v>3</v>
      </c>
      <c r="AF2519" s="3">
        <v>1.94531341218994</v>
      </c>
      <c r="AG2519" s="3">
        <v>59.6111279735454</v>
      </c>
      <c r="AH2519" s="3">
        <v>61.7820063205588</v>
      </c>
      <c r="AI2519" s="3"/>
      <c r="AJ2519" s="3"/>
      <c r="AK2519" s="3"/>
      <c r="AL2519" s="3"/>
      <c r="AM2519" s="3"/>
      <c r="AN2519" s="5" t="s">
        <v>46</v>
      </c>
      <c r="AO2519" s="1"/>
      <c r="AP2519" s="1"/>
      <c r="AQ2519" s="1"/>
    </row>
    <row r="2520" spans="1:43">
      <c r="A2520" s="1" t="s">
        <v>6683</v>
      </c>
      <c r="B2520" s="1" t="s">
        <v>6684</v>
      </c>
      <c r="C2520" s="3">
        <v>3.23835616438356</v>
      </c>
      <c r="D2520" s="4">
        <v>43055</v>
      </c>
      <c r="E2520" s="3">
        <v>45.617754853</v>
      </c>
      <c r="F2520" s="5" t="s">
        <v>399</v>
      </c>
      <c r="G2520" s="5">
        <v>261</v>
      </c>
      <c r="H2520" s="5" t="s">
        <v>93</v>
      </c>
      <c r="I2520" s="3">
        <v>18.7315947660828</v>
      </c>
      <c r="J2520" s="3">
        <v>1.9</v>
      </c>
      <c r="K2520" s="3">
        <v>5.19393189520684</v>
      </c>
      <c r="L2520" s="3">
        <v>2.87413280475719</v>
      </c>
      <c r="M2520" s="3">
        <v>13.7650173080839</v>
      </c>
      <c r="N2520" s="3">
        <v>1.09780439121757</v>
      </c>
      <c r="O2520" s="3">
        <v>28.0624774878025</v>
      </c>
      <c r="P2520" s="3">
        <v>6.58953722334004</v>
      </c>
      <c r="Q2520" s="3">
        <v>20.0988822012038</v>
      </c>
      <c r="R2520" s="3">
        <v>36.6357069143447</v>
      </c>
      <c r="S2520" s="3">
        <v>96.0350877192982</v>
      </c>
      <c r="T2520" s="3">
        <v>5.82318687136051</v>
      </c>
      <c r="U2520" s="3">
        <v>264.177297699972</v>
      </c>
      <c r="V2520" s="3">
        <v>0.941306755260244</v>
      </c>
      <c r="W2520" s="3">
        <v>315.434459315912</v>
      </c>
      <c r="X2520" s="3">
        <v>0.187265917602996</v>
      </c>
      <c r="Y2520" s="3"/>
      <c r="Z2520" s="3"/>
      <c r="AA2520" s="3">
        <v>0.303524981753449</v>
      </c>
      <c r="AB2520" s="3">
        <v>0.440032032074714</v>
      </c>
      <c r="AC2520" s="3">
        <v>-28.078431372549</v>
      </c>
      <c r="AD2520" s="3">
        <v>2.1588472611241</v>
      </c>
      <c r="AE2520" s="5">
        <v>3</v>
      </c>
      <c r="AF2520" s="3">
        <v>3.91193773393887</v>
      </c>
      <c r="AG2520" s="3">
        <v>115.668983011033</v>
      </c>
      <c r="AH2520" s="3">
        <v>94.5963200537865</v>
      </c>
      <c r="AI2520" s="3">
        <v>59.3497472180175</v>
      </c>
      <c r="AJ2520" s="3"/>
      <c r="AK2520" s="3"/>
      <c r="AL2520" s="3"/>
      <c r="AM2520" s="3">
        <v>500</v>
      </c>
      <c r="AN2520" s="5" t="s">
        <v>56</v>
      </c>
      <c r="AO2520" s="1"/>
      <c r="AP2520" s="1"/>
      <c r="AQ2520" s="1"/>
    </row>
    <row r="2521" spans="1:43">
      <c r="A2521" s="1" t="s">
        <v>6685</v>
      </c>
      <c r="B2521" s="1" t="s">
        <v>6686</v>
      </c>
      <c r="C2521" s="3">
        <v>3.12602739726027</v>
      </c>
      <c r="D2521" s="4">
        <v>43096</v>
      </c>
      <c r="E2521" s="3">
        <v>7.0599253307</v>
      </c>
      <c r="F2521" s="5" t="s">
        <v>5156</v>
      </c>
      <c r="G2521" s="5">
        <v>1142</v>
      </c>
      <c r="H2521" s="5" t="s">
        <v>226</v>
      </c>
      <c r="I2521" s="3">
        <v>2.41864905720425</v>
      </c>
      <c r="J2521" s="3">
        <v>41.1095305832148</v>
      </c>
      <c r="K2521" s="3">
        <v>0.601750547045955</v>
      </c>
      <c r="L2521" s="3">
        <v>44.4444444444444</v>
      </c>
      <c r="M2521" s="3">
        <v>1.29042410889922</v>
      </c>
      <c r="N2521" s="3">
        <v>31.7348377997179</v>
      </c>
      <c r="O2521" s="3">
        <v>4.9743129739868</v>
      </c>
      <c r="P2521" s="3">
        <v>34.5911949685535</v>
      </c>
      <c r="Q2521" s="3">
        <v>7.91348813815073</v>
      </c>
      <c r="R2521" s="3">
        <v>36.8613138686131</v>
      </c>
      <c r="S2521" s="3">
        <v>17.3794109601532</v>
      </c>
      <c r="T2521" s="3">
        <v>40.1595744680851</v>
      </c>
      <c r="U2521" s="3">
        <v>29.2729463747741</v>
      </c>
      <c r="V2521" s="3">
        <v>44.4444444444444</v>
      </c>
      <c r="W2521" s="3">
        <v>30.982905982906</v>
      </c>
      <c r="X2521" s="3">
        <v>44.3514644351464</v>
      </c>
      <c r="Y2521" s="3"/>
      <c r="Z2521" s="3"/>
      <c r="AA2521" s="3">
        <v>0.474836665996715</v>
      </c>
      <c r="AB2521" s="3">
        <v>0.547913136096837</v>
      </c>
      <c r="AC2521" s="3">
        <v>-4.09525707453169</v>
      </c>
      <c r="AD2521" s="3">
        <v>2.29429161549011</v>
      </c>
      <c r="AE2521" s="5">
        <v>2</v>
      </c>
      <c r="AF2521" s="3">
        <v>0.706093561264001</v>
      </c>
      <c r="AG2521" s="3">
        <v>16.0889530462203</v>
      </c>
      <c r="AH2521" s="3">
        <v>13.3804952809397</v>
      </c>
      <c r="AI2521" s="3">
        <v>8.38901557448566</v>
      </c>
      <c r="AJ2521" s="3"/>
      <c r="AK2521" s="3"/>
      <c r="AL2521" s="3"/>
      <c r="AM2521" s="3">
        <v>5</v>
      </c>
      <c r="AN2521" s="5" t="s">
        <v>56</v>
      </c>
      <c r="AO2521" s="1"/>
      <c r="AP2521" s="1"/>
      <c r="AQ2521" s="1"/>
    </row>
    <row r="2522" spans="1:43">
      <c r="A2522" s="1" t="s">
        <v>6687</v>
      </c>
      <c r="B2522" s="1" t="s">
        <v>6688</v>
      </c>
      <c r="C2522" s="3">
        <v>2.77534246575342</v>
      </c>
      <c r="D2522" s="4">
        <v>43224</v>
      </c>
      <c r="E2522" s="3">
        <v>0.0650141886</v>
      </c>
      <c r="F2522" s="5" t="s">
        <v>1728</v>
      </c>
      <c r="G2522" s="5">
        <v>981</v>
      </c>
      <c r="H2522" s="5" t="s">
        <v>93</v>
      </c>
      <c r="I2522" s="3">
        <v>0.942931531911905</v>
      </c>
      <c r="J2522" s="3">
        <v>89.15</v>
      </c>
      <c r="K2522" s="3">
        <v>1.55752212389381</v>
      </c>
      <c r="L2522" s="3">
        <v>52.1308225966303</v>
      </c>
      <c r="M2522" s="3">
        <v>-1.32755537212821</v>
      </c>
      <c r="N2522" s="3">
        <v>90.6187624750499</v>
      </c>
      <c r="O2522" s="3">
        <v>8.19066294592353</v>
      </c>
      <c r="P2522" s="3">
        <v>55.9859154929578</v>
      </c>
      <c r="Q2522" s="3">
        <v>8.97971587024235</v>
      </c>
      <c r="R2522" s="3">
        <v>64.1898864809082</v>
      </c>
      <c r="S2522" s="3">
        <v>15.956672863956</v>
      </c>
      <c r="T2522" s="3">
        <v>84.9655902593965</v>
      </c>
      <c r="U2522" s="3">
        <v>40.775269872424</v>
      </c>
      <c r="V2522" s="3">
        <v>72.81284606866</v>
      </c>
      <c r="W2522" s="3"/>
      <c r="X2522" s="3"/>
      <c r="Y2522" s="3"/>
      <c r="Z2522" s="3"/>
      <c r="AA2522" s="3">
        <v>0.215367495586833</v>
      </c>
      <c r="AB2522" s="3">
        <v>0.435771521761148</v>
      </c>
      <c r="AC2522" s="3">
        <v>-4.85249942232149</v>
      </c>
      <c r="AD2522" s="3"/>
      <c r="AE2522" s="5">
        <v>3</v>
      </c>
      <c r="AF2522" s="3">
        <v>1.10712393286787</v>
      </c>
      <c r="AG2522" s="3">
        <v>8.92862525145977</v>
      </c>
      <c r="AH2522" s="3">
        <v>18.1002091312605</v>
      </c>
      <c r="AI2522" s="3"/>
      <c r="AJ2522" s="3"/>
      <c r="AK2522" s="3"/>
      <c r="AL2522" s="3"/>
      <c r="AM2522" s="3"/>
      <c r="AN2522" s="5" t="s">
        <v>46</v>
      </c>
      <c r="AO2522" s="1"/>
      <c r="AP2522" s="1"/>
      <c r="AQ2522" s="1"/>
    </row>
    <row r="2523" spans="1:43">
      <c r="A2523" s="1" t="s">
        <v>6689</v>
      </c>
      <c r="B2523" s="1" t="s">
        <v>6690</v>
      </c>
      <c r="C2523" s="3">
        <v>3.04931506849315</v>
      </c>
      <c r="D2523" s="4">
        <v>43124</v>
      </c>
      <c r="E2523" s="3">
        <v>0.5712472781</v>
      </c>
      <c r="F2523" s="5" t="s">
        <v>6691</v>
      </c>
      <c r="G2523" s="5">
        <v>2</v>
      </c>
      <c r="H2523" s="5" t="s">
        <v>45</v>
      </c>
      <c r="I2523" s="3">
        <v>1.52015862524785</v>
      </c>
      <c r="J2523" s="3">
        <v>39.3312101910828</v>
      </c>
      <c r="K2523" s="3">
        <v>0.704802491394848</v>
      </c>
      <c r="L2523" s="3">
        <v>32.9192546583851</v>
      </c>
      <c r="M2523" s="3">
        <v>0.179357573781182</v>
      </c>
      <c r="N2523" s="3">
        <v>44.2857142857143</v>
      </c>
      <c r="O2523" s="3">
        <v>2.77684844429574</v>
      </c>
      <c r="P2523" s="3">
        <v>39.0728476821192</v>
      </c>
      <c r="Q2523" s="3">
        <v>3.59129994941831</v>
      </c>
      <c r="R2523" s="3">
        <v>38.013698630137</v>
      </c>
      <c r="S2523" s="3">
        <v>7.4595540008745</v>
      </c>
      <c r="T2523" s="3">
        <v>52.9190207156309</v>
      </c>
      <c r="U2523" s="3">
        <v>12.9307968017645</v>
      </c>
      <c r="V2523" s="3">
        <v>71.5498938428875</v>
      </c>
      <c r="W2523" s="3">
        <v>23.1139164412383</v>
      </c>
      <c r="X2523" s="3">
        <v>43.3649289099526</v>
      </c>
      <c r="Y2523" s="3"/>
      <c r="Z2523" s="3"/>
      <c r="AA2523" s="3">
        <v>0.231891677657266</v>
      </c>
      <c r="AB2523" s="3">
        <v>0.583195901125815</v>
      </c>
      <c r="AC2523" s="3">
        <v>-1.11554507527662</v>
      </c>
      <c r="AD2523" s="3">
        <v>6.42165977616781</v>
      </c>
      <c r="AE2523" s="5">
        <v>1</v>
      </c>
      <c r="AF2523" s="3">
        <v>0.567700215829157</v>
      </c>
      <c r="AG2523" s="3">
        <v>8.10787798329771</v>
      </c>
      <c r="AH2523" s="3">
        <v>6.46149416042354</v>
      </c>
      <c r="AI2523" s="3"/>
      <c r="AJ2523" s="3"/>
      <c r="AK2523" s="3"/>
      <c r="AL2523" s="3"/>
      <c r="AM2523" s="3"/>
      <c r="AN2523" s="5" t="s">
        <v>51</v>
      </c>
      <c r="AO2523" s="1"/>
      <c r="AP2523" s="1"/>
      <c r="AQ2523" s="1"/>
    </row>
    <row r="2524" spans="1:43">
      <c r="A2524" s="1" t="s">
        <v>6692</v>
      </c>
      <c r="B2524" s="1" t="s">
        <v>6693</v>
      </c>
      <c r="C2524" s="3">
        <v>3.2027397260274</v>
      </c>
      <c r="D2524" s="4">
        <v>43068</v>
      </c>
      <c r="E2524" s="3">
        <v>0.5679281166</v>
      </c>
      <c r="F2524" s="5" t="s">
        <v>6694</v>
      </c>
      <c r="G2524" s="5">
        <v>87</v>
      </c>
      <c r="H2524" s="5" t="s">
        <v>93</v>
      </c>
      <c r="I2524" s="3">
        <v>8.03980767080398</v>
      </c>
      <c r="J2524" s="3">
        <v>39.1</v>
      </c>
      <c r="K2524" s="3">
        <v>1.98976091201773</v>
      </c>
      <c r="L2524" s="3">
        <v>44.6481665014866</v>
      </c>
      <c r="M2524" s="3">
        <v>-1.16612111292963</v>
      </c>
      <c r="N2524" s="3">
        <v>90.3193612774451</v>
      </c>
      <c r="O2524" s="3">
        <v>16.0252176523566</v>
      </c>
      <c r="P2524" s="3">
        <v>35.261569416499</v>
      </c>
      <c r="Q2524" s="3">
        <v>25.3340251653911</v>
      </c>
      <c r="R2524" s="3">
        <v>27.2445820433437</v>
      </c>
      <c r="S2524" s="3">
        <v>54.2464878671775</v>
      </c>
      <c r="T2524" s="3">
        <v>38.2742191635786</v>
      </c>
      <c r="U2524" s="3">
        <v>117.588109447134</v>
      </c>
      <c r="V2524" s="3">
        <v>34.3853820598007</v>
      </c>
      <c r="W2524" s="3">
        <v>101.270700968649</v>
      </c>
      <c r="X2524" s="3">
        <v>30.0873907615481</v>
      </c>
      <c r="Y2524" s="3"/>
      <c r="Z2524" s="3"/>
      <c r="AA2524" s="3">
        <v>0.231559349897853</v>
      </c>
      <c r="AB2524" s="3">
        <v>0.267261623576326</v>
      </c>
      <c r="AC2524" s="3">
        <v>-19.7244170360378</v>
      </c>
      <c r="AD2524" s="3">
        <v>1.32854182339284</v>
      </c>
      <c r="AE2524" s="5">
        <v>2</v>
      </c>
      <c r="AF2524" s="3">
        <v>1.91154292810492</v>
      </c>
      <c r="AG2524" s="3">
        <v>54.030999846094</v>
      </c>
      <c r="AH2524" s="3">
        <v>49.9059639582111</v>
      </c>
      <c r="AI2524" s="3">
        <v>24.5493203494941</v>
      </c>
      <c r="AJ2524" s="3"/>
      <c r="AK2524" s="3"/>
      <c r="AL2524" s="3"/>
      <c r="AM2524" s="3"/>
      <c r="AN2524" s="5" t="s">
        <v>46</v>
      </c>
      <c r="AO2524" s="1"/>
      <c r="AP2524" s="1"/>
      <c r="AQ2524" s="1"/>
    </row>
    <row r="2525" spans="1:43">
      <c r="A2525" s="1" t="s">
        <v>6695</v>
      </c>
      <c r="B2525" s="1" t="s">
        <v>6696</v>
      </c>
      <c r="C2525" s="3">
        <v>3.00821917808219</v>
      </c>
      <c r="D2525" s="4">
        <v>43139</v>
      </c>
      <c r="E2525" s="3">
        <v>2.5573689865</v>
      </c>
      <c r="F2525" s="5" t="s">
        <v>6697</v>
      </c>
      <c r="G2525" s="5">
        <v>223</v>
      </c>
      <c r="H2525" s="5" t="s">
        <v>191</v>
      </c>
      <c r="I2525" s="3">
        <v>12.858837485172</v>
      </c>
      <c r="J2525" s="3">
        <v>31.1030741410488</v>
      </c>
      <c r="K2525" s="3">
        <v>2.68753372908797</v>
      </c>
      <c r="L2525" s="3">
        <v>46.4041095890411</v>
      </c>
      <c r="M2525" s="3">
        <v>7.77683375814217</v>
      </c>
      <c r="N2525" s="3">
        <v>27.9279279279279</v>
      </c>
      <c r="O2525" s="3">
        <v>17.5801767286659</v>
      </c>
      <c r="P2525" s="3">
        <v>53.1428571428571</v>
      </c>
      <c r="Q2525" s="3">
        <v>18.880419842559</v>
      </c>
      <c r="R2525" s="3">
        <v>59.538784067086</v>
      </c>
      <c r="S2525" s="3">
        <v>61.624055041196</v>
      </c>
      <c r="T2525" s="3">
        <v>55.8823529411765</v>
      </c>
      <c r="U2525" s="3">
        <v>124.651711924439</v>
      </c>
      <c r="V2525" s="3">
        <v>63.9296187683284</v>
      </c>
      <c r="W2525" s="3">
        <v>90.28</v>
      </c>
      <c r="X2525" s="3">
        <v>67.8445229681979</v>
      </c>
      <c r="Y2525" s="3"/>
      <c r="Z2525" s="3"/>
      <c r="AA2525" s="3">
        <v>0.294839705424552</v>
      </c>
      <c r="AB2525" s="3">
        <v>0.233604727522131</v>
      </c>
      <c r="AC2525" s="3">
        <v>-24.6708313310908</v>
      </c>
      <c r="AD2525" s="3">
        <v>0.967482901718063</v>
      </c>
      <c r="AE2525" s="5">
        <v>3</v>
      </c>
      <c r="AF2525" s="3">
        <v>1.78207099456089</v>
      </c>
      <c r="AG2525" s="3">
        <v>55.190351397094</v>
      </c>
      <c r="AH2525" s="3">
        <v>52.1553609248697</v>
      </c>
      <c r="AI2525" s="3"/>
      <c r="AJ2525" s="3"/>
      <c r="AK2525" s="3"/>
      <c r="AL2525" s="3"/>
      <c r="AM2525" s="3">
        <v>100</v>
      </c>
      <c r="AN2525" s="5" t="s">
        <v>56</v>
      </c>
      <c r="AO2525" s="1"/>
      <c r="AP2525" s="1"/>
      <c r="AQ2525" s="1"/>
    </row>
    <row r="2526" spans="1:43">
      <c r="A2526" s="1" t="s">
        <v>6698</v>
      </c>
      <c r="B2526" s="1" t="s">
        <v>6699</v>
      </c>
      <c r="C2526" s="3">
        <v>3.25753424657534</v>
      </c>
      <c r="D2526" s="4">
        <v>43048</v>
      </c>
      <c r="E2526" s="3">
        <v>1.6160538896</v>
      </c>
      <c r="F2526" s="5" t="s">
        <v>6700</v>
      </c>
      <c r="G2526" s="5">
        <v>59</v>
      </c>
      <c r="H2526" s="5" t="s">
        <v>93</v>
      </c>
      <c r="I2526" s="3">
        <v>18.6939182452642</v>
      </c>
      <c r="J2526" s="3">
        <v>2.05</v>
      </c>
      <c r="K2526" s="3">
        <v>1.97002141327624</v>
      </c>
      <c r="L2526" s="3">
        <v>45.0941526263627</v>
      </c>
      <c r="M2526" s="3">
        <v>13.1922985500357</v>
      </c>
      <c r="N2526" s="3">
        <v>1.44710578842315</v>
      </c>
      <c r="O2526" s="3">
        <v>27.3375523665211</v>
      </c>
      <c r="P2526" s="3">
        <v>7.19315895372233</v>
      </c>
      <c r="Q2526" s="3">
        <v>29.7901335513764</v>
      </c>
      <c r="R2526" s="3">
        <v>18.0598555211558</v>
      </c>
      <c r="S2526" s="3">
        <v>50.2050257596468</v>
      </c>
      <c r="T2526" s="3">
        <v>42.1386977236633</v>
      </c>
      <c r="U2526" s="3">
        <v>63.4927901121538</v>
      </c>
      <c r="V2526" s="3">
        <v>57.9180509413068</v>
      </c>
      <c r="W2526" s="3">
        <v>52.9386575313136</v>
      </c>
      <c r="X2526" s="3">
        <v>56.8664169787765</v>
      </c>
      <c r="Y2526" s="3"/>
      <c r="Z2526" s="3"/>
      <c r="AA2526" s="3">
        <v>0.231023535759842</v>
      </c>
      <c r="AB2526" s="3">
        <v>0.153217155042965</v>
      </c>
      <c r="AC2526" s="3">
        <v>-21.3031603589543</v>
      </c>
      <c r="AD2526" s="3">
        <v>0.712776361812612</v>
      </c>
      <c r="AE2526" s="5">
        <v>3</v>
      </c>
      <c r="AF2526" s="3">
        <v>0.883439341748906</v>
      </c>
      <c r="AG2526" s="3">
        <v>41.4990949683001</v>
      </c>
      <c r="AH2526" s="3">
        <v>31.1118839045139</v>
      </c>
      <c r="AI2526" s="3">
        <v>13.7421284193441</v>
      </c>
      <c r="AJ2526" s="3"/>
      <c r="AK2526" s="3"/>
      <c r="AL2526" s="3"/>
      <c r="AM2526" s="3"/>
      <c r="AN2526" s="5" t="s">
        <v>51</v>
      </c>
      <c r="AO2526" s="1"/>
      <c r="AP2526" s="1"/>
      <c r="AQ2526" s="1"/>
    </row>
    <row r="2527" spans="1:43">
      <c r="A2527" s="1" t="s">
        <v>6701</v>
      </c>
      <c r="B2527" s="1" t="s">
        <v>6702</v>
      </c>
      <c r="C2527" s="3">
        <v>2.16438356164384</v>
      </c>
      <c r="D2527" s="4">
        <v>43447</v>
      </c>
      <c r="E2527" s="3">
        <v>41.1044635038</v>
      </c>
      <c r="F2527" s="5" t="s">
        <v>6703</v>
      </c>
      <c r="G2527" s="5">
        <v>706</v>
      </c>
      <c r="H2527" s="5" t="s">
        <v>50</v>
      </c>
      <c r="I2527" s="3">
        <v>0.0486997175416274</v>
      </c>
      <c r="J2527" s="3">
        <v>62.661902635105</v>
      </c>
      <c r="K2527" s="3">
        <v>0.0389559797428777</v>
      </c>
      <c r="L2527" s="3">
        <v>21.7352810978309</v>
      </c>
      <c r="M2527" s="3">
        <v>-0.077821011673168</v>
      </c>
      <c r="N2527" s="3">
        <v>50.2226179875334</v>
      </c>
      <c r="O2527" s="3">
        <v>0.973164258330846</v>
      </c>
      <c r="P2527" s="3">
        <v>10.2786660575605</v>
      </c>
      <c r="Q2527" s="3">
        <v>1.40177690029615</v>
      </c>
      <c r="R2527" s="3">
        <v>18.4934814099469</v>
      </c>
      <c r="S2527" s="3">
        <v>1.90767274109886</v>
      </c>
      <c r="T2527" s="3">
        <v>49.774011299435</v>
      </c>
      <c r="U2527" s="3">
        <v>5.18304030197676</v>
      </c>
      <c r="V2527" s="3">
        <v>76.1609907120743</v>
      </c>
      <c r="W2527" s="3"/>
      <c r="X2527" s="3"/>
      <c r="Y2527" s="3"/>
      <c r="Z2527" s="3"/>
      <c r="AA2527" s="3">
        <v>0.0357610051525666</v>
      </c>
      <c r="AB2527" s="3">
        <v>0.152331030162681</v>
      </c>
      <c r="AC2527" s="3">
        <v>-2.647805637859</v>
      </c>
      <c r="AD2527" s="3"/>
      <c r="AE2527" s="5">
        <v>4</v>
      </c>
      <c r="AF2527" s="3">
        <v>0.219456688782978</v>
      </c>
      <c r="AG2527" s="3">
        <v>2.54297834598314</v>
      </c>
      <c r="AH2527" s="3">
        <v>2.67469930818427</v>
      </c>
      <c r="AI2527" s="3"/>
      <c r="AJ2527" s="3"/>
      <c r="AK2527" s="3"/>
      <c r="AL2527" s="3"/>
      <c r="AM2527" s="3"/>
      <c r="AN2527" s="5" t="s">
        <v>46</v>
      </c>
      <c r="AO2527" s="1"/>
      <c r="AP2527" s="1"/>
      <c r="AQ2527" s="1"/>
    </row>
    <row r="2528" spans="1:43">
      <c r="A2528" s="1" t="s">
        <v>6704</v>
      </c>
      <c r="B2528" s="1" t="s">
        <v>6705</v>
      </c>
      <c r="C2528" s="3">
        <v>3.24383561643836</v>
      </c>
      <c r="D2528" s="4">
        <v>43053</v>
      </c>
      <c r="E2528" s="3">
        <v>45.1731558912</v>
      </c>
      <c r="F2528" s="5" t="s">
        <v>6706</v>
      </c>
      <c r="G2528" s="5">
        <v>1185</v>
      </c>
      <c r="H2528" s="5" t="s">
        <v>50</v>
      </c>
      <c r="I2528" s="3">
        <v>-0.0487092060399319</v>
      </c>
      <c r="J2528" s="3">
        <v>74.4082179544439</v>
      </c>
      <c r="K2528" s="3">
        <v>-0.087642418930749</v>
      </c>
      <c r="L2528" s="3">
        <v>89.5528995130589</v>
      </c>
      <c r="M2528" s="3">
        <v>-0.23337222870478</v>
      </c>
      <c r="N2528" s="3">
        <v>77.5155832591273</v>
      </c>
      <c r="O2528" s="3">
        <v>0.342298288508566</v>
      </c>
      <c r="P2528" s="3">
        <v>76.564641388762</v>
      </c>
      <c r="Q2528" s="3">
        <v>0.844135617460068</v>
      </c>
      <c r="R2528" s="3">
        <v>74.6499275712216</v>
      </c>
      <c r="S2528" s="3">
        <v>1.91015401683145</v>
      </c>
      <c r="T2528" s="3">
        <v>49.6045197740113</v>
      </c>
      <c r="U2528" s="3">
        <v>6.27667467652809</v>
      </c>
      <c r="V2528" s="3">
        <v>49.0712074303406</v>
      </c>
      <c r="W2528" s="3">
        <v>15.9112722433235</v>
      </c>
      <c r="X2528" s="3">
        <v>22.2222222222222</v>
      </c>
      <c r="Y2528" s="3"/>
      <c r="Z2528" s="3"/>
      <c r="AA2528" s="3">
        <v>0.0373909881195826</v>
      </c>
      <c r="AB2528" s="3">
        <v>0.561952632951876</v>
      </c>
      <c r="AC2528" s="3">
        <v>-2.05958425136508</v>
      </c>
      <c r="AD2528" s="3">
        <v>2.44492813940917</v>
      </c>
      <c r="AE2528" s="5">
        <v>3</v>
      </c>
      <c r="AF2528" s="3">
        <v>0.42008661565678</v>
      </c>
      <c r="AG2528" s="3">
        <v>2.47497223543802</v>
      </c>
      <c r="AH2528" s="3">
        <v>3.31304354766087</v>
      </c>
      <c r="AI2528" s="3">
        <v>5.18515840198517</v>
      </c>
      <c r="AJ2528" s="3"/>
      <c r="AK2528" s="3"/>
      <c r="AL2528" s="3"/>
      <c r="AM2528" s="3"/>
      <c r="AN2528" s="5" t="s">
        <v>51</v>
      </c>
      <c r="AO2528" s="1"/>
      <c r="AP2528" s="1"/>
      <c r="AQ2528" s="1"/>
    </row>
    <row r="2529" spans="1:43">
      <c r="A2529" s="1" t="s">
        <v>6707</v>
      </c>
      <c r="B2529" s="1" t="s">
        <v>6708</v>
      </c>
      <c r="C2529" s="3">
        <v>3.18630136986301</v>
      </c>
      <c r="D2529" s="4">
        <v>43074</v>
      </c>
      <c r="E2529" s="3">
        <v>0.2642805067</v>
      </c>
      <c r="F2529" s="5" t="s">
        <v>3455</v>
      </c>
      <c r="G2529" s="5">
        <v>20</v>
      </c>
      <c r="H2529" s="5" t="s">
        <v>191</v>
      </c>
      <c r="I2529" s="3">
        <v>10.3542637378892</v>
      </c>
      <c r="J2529" s="3">
        <v>48.4629294755877</v>
      </c>
      <c r="K2529" s="3">
        <v>-0.0870496852819123</v>
      </c>
      <c r="L2529" s="3">
        <v>91.0958904109589</v>
      </c>
      <c r="M2529" s="3">
        <v>7.60853887206115</v>
      </c>
      <c r="N2529" s="3">
        <v>29.5495495495495</v>
      </c>
      <c r="O2529" s="3">
        <v>15.1756078734079</v>
      </c>
      <c r="P2529" s="3">
        <v>63.2380952380952</v>
      </c>
      <c r="Q2529" s="3">
        <v>16.935736677116</v>
      </c>
      <c r="R2529" s="3">
        <v>66.2473794549266</v>
      </c>
      <c r="S2529" s="3">
        <v>35.8554129108622</v>
      </c>
      <c r="T2529" s="3">
        <v>85.7843137254902</v>
      </c>
      <c r="U2529" s="3">
        <v>93.2271432271432</v>
      </c>
      <c r="V2529" s="3">
        <v>82.4046920821114</v>
      </c>
      <c r="W2529" s="3">
        <v>72.6567924091646</v>
      </c>
      <c r="X2529" s="3">
        <v>81.2720848056537</v>
      </c>
      <c r="Y2529" s="3"/>
      <c r="Z2529" s="3"/>
      <c r="AA2529" s="3">
        <v>0.172043747350242</v>
      </c>
      <c r="AB2529" s="3">
        <v>0.170542053181479</v>
      </c>
      <c r="AC2529" s="3">
        <v>-30.2764596657727</v>
      </c>
      <c r="AD2529" s="3">
        <v>0.65816912522502</v>
      </c>
      <c r="AE2529" s="5">
        <v>8</v>
      </c>
      <c r="AF2529" s="3">
        <v>1.39958089913629</v>
      </c>
      <c r="AG2529" s="3">
        <v>50.6805100348263</v>
      </c>
      <c r="AH2529" s="3">
        <v>41.6222535117571</v>
      </c>
      <c r="AI2529" s="3">
        <v>16.0860364091773</v>
      </c>
      <c r="AJ2529" s="3"/>
      <c r="AK2529" s="3"/>
      <c r="AL2529" s="3"/>
      <c r="AM2529" s="3"/>
      <c r="AN2529" s="5" t="s">
        <v>51</v>
      </c>
      <c r="AO2529" s="1"/>
      <c r="AP2529" s="1"/>
      <c r="AQ2529" s="1"/>
    </row>
    <row r="2530" spans="1:43">
      <c r="A2530" s="1" t="s">
        <v>6709</v>
      </c>
      <c r="B2530" s="1" t="s">
        <v>6710</v>
      </c>
      <c r="C2530" s="3">
        <v>3.1972602739726</v>
      </c>
      <c r="D2530" s="4">
        <v>43070</v>
      </c>
      <c r="E2530" s="3">
        <v>2.0939352669</v>
      </c>
      <c r="F2530" s="5" t="s">
        <v>6711</v>
      </c>
      <c r="G2530" s="5">
        <v>1168</v>
      </c>
      <c r="H2530" s="5" t="s">
        <v>93</v>
      </c>
      <c r="I2530" s="3">
        <v>8.29572318934021</v>
      </c>
      <c r="J2530" s="3">
        <v>37.6</v>
      </c>
      <c r="K2530" s="3">
        <v>3.88833910605311</v>
      </c>
      <c r="L2530" s="3">
        <v>14.0733399405352</v>
      </c>
      <c r="M2530" s="3">
        <v>3.9869577778695</v>
      </c>
      <c r="N2530" s="3">
        <v>35.7784431137725</v>
      </c>
      <c r="O2530" s="3">
        <v>14.9459373146585</v>
      </c>
      <c r="P2530" s="3">
        <v>38.430583501006</v>
      </c>
      <c r="Q2530" s="3">
        <v>20.4062126642772</v>
      </c>
      <c r="R2530" s="3">
        <v>35.8617131062951</v>
      </c>
      <c r="S2530" s="3">
        <v>68.7315831770694</v>
      </c>
      <c r="T2530" s="3">
        <v>23.8221281101112</v>
      </c>
      <c r="U2530" s="3">
        <v>201.664272030651</v>
      </c>
      <c r="V2530" s="3">
        <v>6.58914728682171</v>
      </c>
      <c r="W2530" s="3">
        <v>171.293205556154</v>
      </c>
      <c r="X2530" s="3">
        <v>6.24219725343321</v>
      </c>
      <c r="Y2530" s="3"/>
      <c r="Z2530" s="3"/>
      <c r="AA2530" s="3">
        <v>0.244754160109379</v>
      </c>
      <c r="AB2530" s="3">
        <v>0.329266122388859</v>
      </c>
      <c r="AC2530" s="3">
        <v>-23.3201803833145</v>
      </c>
      <c r="AD2530" s="3">
        <v>1.68888321833234</v>
      </c>
      <c r="AE2530" s="5">
        <v>3</v>
      </c>
      <c r="AF2530" s="3">
        <v>2.92613615715495</v>
      </c>
      <c r="AG2530" s="3">
        <v>83.1539534265373</v>
      </c>
      <c r="AH2530" s="3">
        <v>77.3996268495674</v>
      </c>
      <c r="AI2530" s="3">
        <v>37.4356942575784</v>
      </c>
      <c r="AJ2530" s="3"/>
      <c r="AK2530" s="3"/>
      <c r="AL2530" s="3"/>
      <c r="AM2530" s="3"/>
      <c r="AN2530" s="5" t="s">
        <v>46</v>
      </c>
      <c r="AO2530" s="1"/>
      <c r="AP2530" s="1"/>
      <c r="AQ2530" s="1"/>
    </row>
    <row r="2531" spans="1:43">
      <c r="A2531" s="1" t="s">
        <v>6712</v>
      </c>
      <c r="B2531" s="1" t="s">
        <v>6713</v>
      </c>
      <c r="C2531" s="3">
        <v>2.87945205479452</v>
      </c>
      <c r="D2531" s="4">
        <v>43186</v>
      </c>
      <c r="E2531" s="3">
        <v>4.5197481905</v>
      </c>
      <c r="F2531" s="5" t="s">
        <v>6714</v>
      </c>
      <c r="G2531" s="5">
        <v>486</v>
      </c>
      <c r="H2531" s="5" t="s">
        <v>45</v>
      </c>
      <c r="I2531" s="3">
        <v>1.41325998292706</v>
      </c>
      <c r="J2531" s="3">
        <v>42.6751592356688</v>
      </c>
      <c r="K2531" s="3">
        <v>0.243765235327197</v>
      </c>
      <c r="L2531" s="3">
        <v>64.9068322981366</v>
      </c>
      <c r="M2531" s="3">
        <v>0.545420349821328</v>
      </c>
      <c r="N2531" s="3">
        <v>31.2698412698413</v>
      </c>
      <c r="O2531" s="3">
        <v>1.38441115114735</v>
      </c>
      <c r="P2531" s="3">
        <v>57.9470198675497</v>
      </c>
      <c r="Q2531" s="3">
        <v>2.8804938480984</v>
      </c>
      <c r="R2531" s="3">
        <v>47.6027397260274</v>
      </c>
      <c r="S2531" s="3">
        <v>6.59460716043027</v>
      </c>
      <c r="T2531" s="3">
        <v>60.8286252354049</v>
      </c>
      <c r="U2531" s="3">
        <v>10.0550111138111</v>
      </c>
      <c r="V2531" s="3">
        <v>80.0424628450106</v>
      </c>
      <c r="W2531" s="3"/>
      <c r="X2531" s="3"/>
      <c r="Y2531" s="3"/>
      <c r="Z2531" s="3"/>
      <c r="AA2531" s="3">
        <v>0.194218477466652</v>
      </c>
      <c r="AB2531" s="3">
        <v>0.174891825896189</v>
      </c>
      <c r="AC2531" s="3">
        <v>-5.88070568468216</v>
      </c>
      <c r="AD2531" s="3"/>
      <c r="AE2531" s="5">
        <v>3</v>
      </c>
      <c r="AF2531" s="3">
        <v>0.426627535045926</v>
      </c>
      <c r="AG2531" s="3">
        <v>6.27080249666414</v>
      </c>
      <c r="AH2531" s="3">
        <v>3.73044655558792</v>
      </c>
      <c r="AI2531" s="3"/>
      <c r="AJ2531" s="3"/>
      <c r="AK2531" s="3"/>
      <c r="AL2531" s="3"/>
      <c r="AM2531" s="3"/>
      <c r="AN2531" s="5" t="s">
        <v>46</v>
      </c>
      <c r="AO2531" s="1"/>
      <c r="AP2531" s="1"/>
      <c r="AQ2531" s="1"/>
    </row>
    <row r="2532" spans="1:43">
      <c r="A2532" s="1" t="s">
        <v>6715</v>
      </c>
      <c r="B2532" s="1" t="s">
        <v>6716</v>
      </c>
      <c r="C2532" s="3">
        <v>3.02739726027397</v>
      </c>
      <c r="D2532" s="4">
        <v>43132</v>
      </c>
      <c r="E2532" s="3">
        <v>20.5174631385</v>
      </c>
      <c r="F2532" s="5" t="s">
        <v>6032</v>
      </c>
      <c r="G2532" s="5">
        <v>577</v>
      </c>
      <c r="H2532" s="5" t="s">
        <v>50</v>
      </c>
      <c r="I2532" s="3">
        <v>0.225440041619694</v>
      </c>
      <c r="J2532" s="3">
        <v>32.0678874497544</v>
      </c>
      <c r="K2532" s="3">
        <v>-0.0259470679813153</v>
      </c>
      <c r="L2532" s="3">
        <v>67.7290836653386</v>
      </c>
      <c r="M2532" s="3">
        <v>-0.0345930986768294</v>
      </c>
      <c r="N2532" s="3">
        <v>43.0543187889581</v>
      </c>
      <c r="O2532" s="3">
        <v>1.0048933939182</v>
      </c>
      <c r="P2532" s="3">
        <v>8.40566468707172</v>
      </c>
      <c r="Q2532" s="3">
        <v>1.44813059505002</v>
      </c>
      <c r="R2532" s="3">
        <v>16.4171897633993</v>
      </c>
      <c r="S2532" s="3">
        <v>2.61896306818181</v>
      </c>
      <c r="T2532" s="3">
        <v>20.5649717514124</v>
      </c>
      <c r="U2532" s="3">
        <v>7.61567824224931</v>
      </c>
      <c r="V2532" s="3">
        <v>20.7430340557276</v>
      </c>
      <c r="W2532" s="3">
        <v>15.5206875874475</v>
      </c>
      <c r="X2532" s="3">
        <v>25.4584681769148</v>
      </c>
      <c r="Y2532" s="3"/>
      <c r="Z2532" s="3"/>
      <c r="AA2532" s="3">
        <v>0.0910719073652562</v>
      </c>
      <c r="AB2532" s="3">
        <v>0.522225412545355</v>
      </c>
      <c r="AC2532" s="3">
        <v>-2.22317966393796</v>
      </c>
      <c r="AD2532" s="3">
        <v>2.21198451766543</v>
      </c>
      <c r="AE2532" s="5">
        <v>4</v>
      </c>
      <c r="AF2532" s="3">
        <v>0.410148439664187</v>
      </c>
      <c r="AG2532" s="3">
        <v>3.74172009806279</v>
      </c>
      <c r="AH2532" s="3">
        <v>3.96648048656223</v>
      </c>
      <c r="AI2532" s="3"/>
      <c r="AJ2532" s="3"/>
      <c r="AK2532" s="3"/>
      <c r="AL2532" s="3"/>
      <c r="AM2532" s="3"/>
      <c r="AN2532" s="5" t="s">
        <v>51</v>
      </c>
      <c r="AO2532" s="1"/>
      <c r="AP2532" s="1"/>
      <c r="AQ2532" s="1"/>
    </row>
    <row r="2533" spans="1:43">
      <c r="A2533" s="1" t="s">
        <v>6717</v>
      </c>
      <c r="B2533" s="1" t="s">
        <v>6718</v>
      </c>
      <c r="C2533" s="3">
        <v>3.31506849315068</v>
      </c>
      <c r="D2533" s="4">
        <v>43027</v>
      </c>
      <c r="E2533" s="3">
        <v>16.0447375458</v>
      </c>
      <c r="F2533" s="5" t="s">
        <v>6719</v>
      </c>
      <c r="G2533" s="5">
        <v>1189</v>
      </c>
      <c r="H2533" s="5" t="s">
        <v>226</v>
      </c>
      <c r="I2533" s="3">
        <v>2.74477365017296</v>
      </c>
      <c r="J2533" s="3">
        <v>34.9928876244666</v>
      </c>
      <c r="K2533" s="3">
        <v>0.0366085810514107</v>
      </c>
      <c r="L2533" s="3">
        <v>82.2751322751323</v>
      </c>
      <c r="M2533" s="3">
        <v>0.796753965326458</v>
      </c>
      <c r="N2533" s="3">
        <v>47.3906911142454</v>
      </c>
      <c r="O2533" s="3">
        <v>5.84088620342398</v>
      </c>
      <c r="P2533" s="3">
        <v>24.5283018867925</v>
      </c>
      <c r="Q2533" s="3">
        <v>8.75587041311789</v>
      </c>
      <c r="R2533" s="3">
        <v>27.3722627737226</v>
      </c>
      <c r="S2533" s="3">
        <v>23.3345369200217</v>
      </c>
      <c r="T2533" s="3">
        <v>17.0212765957447</v>
      </c>
      <c r="U2533" s="3">
        <v>37.4685582050508</v>
      </c>
      <c r="V2533" s="3">
        <v>22.5694444444444</v>
      </c>
      <c r="W2533" s="3">
        <v>37.5239053850025</v>
      </c>
      <c r="X2533" s="3">
        <v>25.5230125523013</v>
      </c>
      <c r="Y2533" s="3"/>
      <c r="Z2533" s="3"/>
      <c r="AA2533" s="3">
        <v>0.369174130322951</v>
      </c>
      <c r="AB2533" s="3">
        <v>0.378135061797745</v>
      </c>
      <c r="AC2533" s="3">
        <v>-5.48327949008993</v>
      </c>
      <c r="AD2533" s="3">
        <v>2.03964017659651</v>
      </c>
      <c r="AE2533" s="5">
        <v>2</v>
      </c>
      <c r="AF2533" s="3">
        <v>0.868669442136988</v>
      </c>
      <c r="AG2533" s="3">
        <v>22.6540241668572</v>
      </c>
      <c r="AH2533" s="3">
        <v>17.5256624413865</v>
      </c>
      <c r="AI2533" s="3">
        <v>10.5713258020317</v>
      </c>
      <c r="AJ2533" s="3"/>
      <c r="AK2533" s="3"/>
      <c r="AL2533" s="3"/>
      <c r="AM2533" s="3"/>
      <c r="AN2533" s="5" t="s">
        <v>46</v>
      </c>
      <c r="AO2533" s="1"/>
      <c r="AP2533" s="1"/>
      <c r="AQ2533" s="1"/>
    </row>
    <row r="2534" spans="1:43">
      <c r="A2534" s="1" t="s">
        <v>6720</v>
      </c>
      <c r="B2534" s="1" t="s">
        <v>6721</v>
      </c>
      <c r="C2534" s="3">
        <v>3.27671232876712</v>
      </c>
      <c r="D2534" s="4">
        <v>43041</v>
      </c>
      <c r="E2534" s="3">
        <v>1.8563926512</v>
      </c>
      <c r="F2534" s="5" t="s">
        <v>6722</v>
      </c>
      <c r="G2534" s="5">
        <v>1197</v>
      </c>
      <c r="H2534" s="5" t="s">
        <v>226</v>
      </c>
      <c r="I2534" s="3">
        <v>1.96809777001825</v>
      </c>
      <c r="J2534" s="3">
        <v>52.9160739687055</v>
      </c>
      <c r="K2534" s="3">
        <v>0.0467180565288433</v>
      </c>
      <c r="L2534" s="3">
        <v>81.8783068783069</v>
      </c>
      <c r="M2534" s="3">
        <v>-0.0388983973860407</v>
      </c>
      <c r="N2534" s="3">
        <v>78.7023977433004</v>
      </c>
      <c r="O2534" s="3">
        <v>4.62503053497272</v>
      </c>
      <c r="P2534" s="3">
        <v>40.7232704402516</v>
      </c>
      <c r="Q2534" s="3">
        <v>6.81685925679606</v>
      </c>
      <c r="R2534" s="3">
        <v>45.8029197080292</v>
      </c>
      <c r="S2534" s="3">
        <v>17.6002196595277</v>
      </c>
      <c r="T2534" s="3">
        <v>38.8297872340425</v>
      </c>
      <c r="U2534" s="3">
        <v>29.2655935613682</v>
      </c>
      <c r="V2534" s="3">
        <v>44.7916666666667</v>
      </c>
      <c r="W2534" s="3">
        <v>29.3176328502415</v>
      </c>
      <c r="X2534" s="3">
        <v>51.4644351464435</v>
      </c>
      <c r="Y2534" s="3"/>
      <c r="Z2534" s="3"/>
      <c r="AA2534" s="3">
        <v>0.264181068750058</v>
      </c>
      <c r="AB2534" s="3">
        <v>0.27034410830402</v>
      </c>
      <c r="AC2534" s="3">
        <v>-5.18235868311297</v>
      </c>
      <c r="AD2534" s="3">
        <v>1.72334180584586</v>
      </c>
      <c r="AE2534" s="5">
        <v>2</v>
      </c>
      <c r="AF2534" s="3">
        <v>0.678607693954313</v>
      </c>
      <c r="AG2534" s="3">
        <v>16.8099081834442</v>
      </c>
      <c r="AH2534" s="3">
        <v>14.0365910686004</v>
      </c>
      <c r="AI2534" s="3">
        <v>8.27243380385292</v>
      </c>
      <c r="AJ2534" s="3"/>
      <c r="AK2534" s="3"/>
      <c r="AL2534" s="3"/>
      <c r="AM2534" s="3"/>
      <c r="AN2534" s="5" t="s">
        <v>46</v>
      </c>
      <c r="AO2534" s="1"/>
      <c r="AP2534" s="1"/>
      <c r="AQ2534" s="1"/>
    </row>
    <row r="2535" spans="1:43">
      <c r="A2535" s="1" t="s">
        <v>6723</v>
      </c>
      <c r="B2535" s="1" t="s">
        <v>6724</v>
      </c>
      <c r="C2535" s="3">
        <v>3.27397260273973</v>
      </c>
      <c r="D2535" s="4">
        <v>43042</v>
      </c>
      <c r="E2535" s="3">
        <v>3.1294309145</v>
      </c>
      <c r="F2535" s="5" t="s">
        <v>6725</v>
      </c>
      <c r="G2535" s="5">
        <v>1196</v>
      </c>
      <c r="H2535" s="5" t="s">
        <v>226</v>
      </c>
      <c r="I2535" s="3">
        <v>2.09318028359217</v>
      </c>
      <c r="J2535" s="3">
        <v>48.9331436699858</v>
      </c>
      <c r="K2535" s="3">
        <v>-0.765696784073503</v>
      </c>
      <c r="L2535" s="3">
        <v>98.6772486772487</v>
      </c>
      <c r="M2535" s="3">
        <v>-0.598977355734111</v>
      </c>
      <c r="N2535" s="3">
        <v>91.114245416079</v>
      </c>
      <c r="O2535" s="3">
        <v>6.16320798876579</v>
      </c>
      <c r="P2535" s="3">
        <v>22.6415094339623</v>
      </c>
      <c r="Q2535" s="3">
        <v>7.726409119696</v>
      </c>
      <c r="R2535" s="3">
        <v>38.5036496350365</v>
      </c>
      <c r="S2535" s="3">
        <v>20.9062638827188</v>
      </c>
      <c r="T2535" s="3">
        <v>23.936170212766</v>
      </c>
      <c r="U2535" s="3">
        <v>36.5031597953656</v>
      </c>
      <c r="V2535" s="3">
        <v>24.3055555555556</v>
      </c>
      <c r="W2535" s="3">
        <v>38.0962045869697</v>
      </c>
      <c r="X2535" s="3">
        <v>23.8493723849372</v>
      </c>
      <c r="Y2535" s="3"/>
      <c r="Z2535" s="3"/>
      <c r="AA2535" s="3">
        <v>0.239066280489306</v>
      </c>
      <c r="AB2535" s="3">
        <v>0.258235410827144</v>
      </c>
      <c r="AC2535" s="3">
        <v>-7.76707306675761</v>
      </c>
      <c r="AD2535" s="3">
        <v>1.45970708407235</v>
      </c>
      <c r="AE2535" s="5">
        <v>2</v>
      </c>
      <c r="AF2535" s="3">
        <v>0.871448401488013</v>
      </c>
      <c r="AG2535" s="3">
        <v>21.376851279317</v>
      </c>
      <c r="AH2535" s="3">
        <v>17.5701016691274</v>
      </c>
      <c r="AI2535" s="3">
        <v>10.6916587597964</v>
      </c>
      <c r="AJ2535" s="3"/>
      <c r="AK2535" s="3"/>
      <c r="AL2535" s="3"/>
      <c r="AM2535" s="3"/>
      <c r="AN2535" s="5" t="s">
        <v>46</v>
      </c>
      <c r="AO2535" s="1"/>
      <c r="AP2535" s="1"/>
      <c r="AQ2535" s="1"/>
    </row>
    <row r="2536" spans="1:43">
      <c r="A2536" s="1" t="s">
        <v>6726</v>
      </c>
      <c r="B2536" s="1" t="s">
        <v>6727</v>
      </c>
      <c r="C2536" s="3">
        <v>3.26575342465753</v>
      </c>
      <c r="D2536" s="4">
        <v>43045</v>
      </c>
      <c r="E2536" s="3">
        <v>3.0018744094</v>
      </c>
      <c r="F2536" s="5" t="s">
        <v>6728</v>
      </c>
      <c r="G2536" s="5">
        <v>521</v>
      </c>
      <c r="H2536" s="5" t="s">
        <v>55</v>
      </c>
      <c r="I2536" s="3">
        <v>8.04418372441338</v>
      </c>
      <c r="J2536" s="3">
        <v>65.6382335148215</v>
      </c>
      <c r="K2536" s="3">
        <v>0.885729269856075</v>
      </c>
      <c r="L2536" s="3">
        <v>79.5480225988701</v>
      </c>
      <c r="M2536" s="3">
        <v>3.12109119066055</v>
      </c>
      <c r="N2536" s="3">
        <v>68.4619988031119</v>
      </c>
      <c r="O2536" s="3">
        <v>13.3198062573635</v>
      </c>
      <c r="P2536" s="3">
        <v>72.9801324503311</v>
      </c>
      <c r="Q2536" s="3">
        <v>18.0565973406069</v>
      </c>
      <c r="R2536" s="3">
        <v>66.0060975609756</v>
      </c>
      <c r="S2536" s="3">
        <v>53.620230700976</v>
      </c>
      <c r="T2536" s="3">
        <v>68.9453125</v>
      </c>
      <c r="U2536" s="3">
        <v>106.623702112424</v>
      </c>
      <c r="V2536" s="3">
        <v>72.4932249322493</v>
      </c>
      <c r="W2536" s="3">
        <v>85.4831797728734</v>
      </c>
      <c r="X2536" s="3">
        <v>67.4457429048414</v>
      </c>
      <c r="Y2536" s="3"/>
      <c r="Z2536" s="3"/>
      <c r="AA2536" s="3">
        <v>0.286954150923628</v>
      </c>
      <c r="AB2536" s="3">
        <v>0.236872745122184</v>
      </c>
      <c r="AC2536" s="3">
        <v>-22.555711704477</v>
      </c>
      <c r="AD2536" s="3">
        <v>1.01175095675253</v>
      </c>
      <c r="AE2536" s="5">
        <v>3</v>
      </c>
      <c r="AF2536" s="3">
        <v>1.66108453988584</v>
      </c>
      <c r="AG2536" s="3">
        <v>54.7231061195957</v>
      </c>
      <c r="AH2536" s="3">
        <v>48.2171421105902</v>
      </c>
      <c r="AI2536" s="3">
        <v>21.3320326164457</v>
      </c>
      <c r="AJ2536" s="3"/>
      <c r="AK2536" s="3"/>
      <c r="AL2536" s="3"/>
      <c r="AM2536" s="3"/>
      <c r="AN2536" s="5" t="s">
        <v>46</v>
      </c>
      <c r="AO2536" s="1"/>
      <c r="AP2536" s="1"/>
      <c r="AQ2536" s="1"/>
    </row>
    <row r="2537" spans="1:43">
      <c r="A2537" s="1" t="s">
        <v>6729</v>
      </c>
      <c r="B2537" s="1" t="s">
        <v>6730</v>
      </c>
      <c r="C2537" s="3">
        <v>3.27671232876712</v>
      </c>
      <c r="D2537" s="4">
        <v>43041</v>
      </c>
      <c r="E2537" s="3">
        <v>0.592897429</v>
      </c>
      <c r="F2537" s="5" t="s">
        <v>6731</v>
      </c>
      <c r="G2537" s="5">
        <v>1197</v>
      </c>
      <c r="H2537" s="5" t="s">
        <v>226</v>
      </c>
      <c r="I2537" s="3">
        <v>2.09201667201026</v>
      </c>
      <c r="J2537" s="3">
        <v>49.0753911806543</v>
      </c>
      <c r="K2537" s="3">
        <v>-0.297455968688847</v>
      </c>
      <c r="L2537" s="3">
        <v>94.4444444444444</v>
      </c>
      <c r="M2537" s="3">
        <v>0.267653310241681</v>
      </c>
      <c r="N2537" s="3">
        <v>66.7136812411848</v>
      </c>
      <c r="O2537" s="3">
        <v>4.47871380526618</v>
      </c>
      <c r="P2537" s="3">
        <v>43.8679245283019</v>
      </c>
      <c r="Q2537" s="3">
        <v>7.61236904359582</v>
      </c>
      <c r="R2537" s="3">
        <v>39.7810218978102</v>
      </c>
      <c r="S2537" s="3">
        <v>17.4674905468966</v>
      </c>
      <c r="T2537" s="3">
        <v>39.6276595744681</v>
      </c>
      <c r="U2537" s="3">
        <v>28.7085691188359</v>
      </c>
      <c r="V2537" s="3">
        <v>47.9166666666667</v>
      </c>
      <c r="W2537" s="3">
        <v>29.5859192186387</v>
      </c>
      <c r="X2537" s="3">
        <v>49.3723849372385</v>
      </c>
      <c r="Y2537" s="3"/>
      <c r="Z2537" s="3"/>
      <c r="AA2537" s="3">
        <v>0.204444158775913</v>
      </c>
      <c r="AB2537" s="3">
        <v>0.179175853808849</v>
      </c>
      <c r="AC2537" s="3">
        <v>-9.48346542771248</v>
      </c>
      <c r="AD2537" s="3">
        <v>0.949665145070627</v>
      </c>
      <c r="AE2537" s="5">
        <v>2</v>
      </c>
      <c r="AF2537" s="3">
        <v>0.696429492712266</v>
      </c>
      <c r="AG2537" s="3">
        <v>16.7338210728865</v>
      </c>
      <c r="AH2537" s="3">
        <v>14.4530489490124</v>
      </c>
      <c r="AI2537" s="3">
        <v>8.48170791790459</v>
      </c>
      <c r="AJ2537" s="3"/>
      <c r="AK2537" s="3"/>
      <c r="AL2537" s="3"/>
      <c r="AM2537" s="3"/>
      <c r="AN2537" s="5" t="s">
        <v>46</v>
      </c>
      <c r="AO2537" s="1"/>
      <c r="AP2537" s="1"/>
      <c r="AQ2537" s="1"/>
    </row>
    <row r="2538" spans="1:43">
      <c r="A2538" s="1" t="s">
        <v>6732</v>
      </c>
      <c r="B2538" s="1" t="s">
        <v>6733</v>
      </c>
      <c r="C2538" s="3">
        <v>3.02739726027397</v>
      </c>
      <c r="D2538" s="4">
        <v>43132</v>
      </c>
      <c r="E2538" s="3">
        <v>25.7005581905</v>
      </c>
      <c r="F2538" s="5" t="s">
        <v>1500</v>
      </c>
      <c r="G2538" s="5">
        <v>1106</v>
      </c>
      <c r="H2538" s="5" t="s">
        <v>60</v>
      </c>
      <c r="I2538" s="3">
        <v>-3.38675958188153</v>
      </c>
      <c r="J2538" s="3">
        <v>88.8888888888889</v>
      </c>
      <c r="K2538" s="3">
        <v>0.187888423182552</v>
      </c>
      <c r="L2538" s="3">
        <v>84.6596356663471</v>
      </c>
      <c r="M2538" s="3">
        <v>-3.22490576574061</v>
      </c>
      <c r="N2538" s="3">
        <v>84.5697329376855</v>
      </c>
      <c r="O2538" s="3">
        <v>-8.45219228737453</v>
      </c>
      <c r="P2538" s="3">
        <v>94.7261663286004</v>
      </c>
      <c r="Q2538" s="3">
        <v>-14.5674143455755</v>
      </c>
      <c r="R2538" s="3">
        <v>96.7539267015707</v>
      </c>
      <c r="S2538" s="3">
        <v>-1.77129091682017</v>
      </c>
      <c r="T2538" s="3">
        <v>95.048309178744</v>
      </c>
      <c r="U2538" s="3">
        <v>-6.96550798550529</v>
      </c>
      <c r="V2538" s="3">
        <v>97.9626485568761</v>
      </c>
      <c r="W2538" s="3">
        <v>-28.3291976840364</v>
      </c>
      <c r="X2538" s="3">
        <v>98.8636363636364</v>
      </c>
      <c r="Y2538" s="3"/>
      <c r="Z2538" s="3"/>
      <c r="AA2538" s="3">
        <v>-0.0143117232493255</v>
      </c>
      <c r="AB2538" s="3">
        <v>-0.103209395492498</v>
      </c>
      <c r="AC2538" s="3">
        <v>-33.2405566600398</v>
      </c>
      <c r="AD2538" s="3">
        <v>-0.31559627219552</v>
      </c>
      <c r="AE2538" s="5">
        <v>4</v>
      </c>
      <c r="AF2538" s="3">
        <v>-0.889190941978146</v>
      </c>
      <c r="AG2538" s="3">
        <v>-10.3455690036066</v>
      </c>
      <c r="AH2538" s="3">
        <v>-3.15967098031609</v>
      </c>
      <c r="AI2538" s="3"/>
      <c r="AJ2538" s="3"/>
      <c r="AK2538" s="3"/>
      <c r="AL2538" s="3"/>
      <c r="AM2538" s="3"/>
      <c r="AN2538" s="5" t="s">
        <v>46</v>
      </c>
      <c r="AO2538" s="1"/>
      <c r="AP2538" s="1"/>
      <c r="AQ2538" s="1"/>
    </row>
    <row r="2539" spans="1:43">
      <c r="A2539" s="1" t="s">
        <v>6734</v>
      </c>
      <c r="B2539" s="1" t="s">
        <v>6735</v>
      </c>
      <c r="C2539" s="3">
        <v>2.8958904109589</v>
      </c>
      <c r="D2539" s="4">
        <v>43180</v>
      </c>
      <c r="E2539" s="3">
        <v>4.2664033464</v>
      </c>
      <c r="F2539" s="5" t="s">
        <v>6736</v>
      </c>
      <c r="G2539" s="5">
        <v>281</v>
      </c>
      <c r="H2539" s="5" t="s">
        <v>93</v>
      </c>
      <c r="I2539" s="3">
        <v>13.241075640824</v>
      </c>
      <c r="J2539" s="3">
        <v>15.3</v>
      </c>
      <c r="K2539" s="3">
        <v>4.6656976744186</v>
      </c>
      <c r="L2539" s="3">
        <v>6.44202180376611</v>
      </c>
      <c r="M2539" s="3">
        <v>6.89262741217219</v>
      </c>
      <c r="N2539" s="3">
        <v>17.9640718562874</v>
      </c>
      <c r="O2539" s="3">
        <v>21.8031123139377</v>
      </c>
      <c r="P2539" s="3">
        <v>18.5110663983903</v>
      </c>
      <c r="Q2539" s="3">
        <v>32.8026065039651</v>
      </c>
      <c r="R2539" s="3">
        <v>13.0030959752322</v>
      </c>
      <c r="S2539" s="3">
        <v>77.1463714637146</v>
      </c>
      <c r="T2539" s="3">
        <v>16.7813658020116</v>
      </c>
      <c r="U2539" s="3">
        <v>143.003374578178</v>
      </c>
      <c r="V2539" s="3">
        <v>23.2004429678848</v>
      </c>
      <c r="W2539" s="3"/>
      <c r="X2539" s="3"/>
      <c r="Y2539" s="3"/>
      <c r="Z2539" s="3"/>
      <c r="AA2539" s="3">
        <v>0.349635487348972</v>
      </c>
      <c r="AB2539" s="3">
        <v>0.307869132261523</v>
      </c>
      <c r="AC2539" s="3">
        <v>-21.7328727691422</v>
      </c>
      <c r="AD2539" s="3"/>
      <c r="AE2539" s="5">
        <v>3</v>
      </c>
      <c r="AF2539" s="3">
        <v>2.17794133749033</v>
      </c>
      <c r="AG2539" s="3">
        <v>62.4354006890078</v>
      </c>
      <c r="AH2539" s="3">
        <v>58.8107729839065</v>
      </c>
      <c r="AI2539" s="3"/>
      <c r="AJ2539" s="3"/>
      <c r="AK2539" s="3"/>
      <c r="AL2539" s="3"/>
      <c r="AM2539" s="3">
        <v>100</v>
      </c>
      <c r="AN2539" s="5" t="s">
        <v>56</v>
      </c>
      <c r="AO2539" s="1"/>
      <c r="AP2539" s="1"/>
      <c r="AQ2539" s="1"/>
    </row>
    <row r="2540" spans="1:43">
      <c r="A2540" s="1" t="s">
        <v>6737</v>
      </c>
      <c r="B2540" s="1" t="s">
        <v>6738</v>
      </c>
      <c r="C2540" s="3">
        <v>3.08219178082192</v>
      </c>
      <c r="D2540" s="4">
        <v>43112</v>
      </c>
      <c r="E2540" s="3">
        <v>1.1882057273</v>
      </c>
      <c r="F2540" s="5" t="s">
        <v>6739</v>
      </c>
      <c r="G2540" s="5">
        <v>1015</v>
      </c>
      <c r="H2540" s="5" t="s">
        <v>93</v>
      </c>
      <c r="I2540" s="3">
        <v>9.10388683407956</v>
      </c>
      <c r="J2540" s="3">
        <v>34.2</v>
      </c>
      <c r="K2540" s="3">
        <v>4.3764355329319</v>
      </c>
      <c r="L2540" s="3">
        <v>8.67195242814668</v>
      </c>
      <c r="M2540" s="3">
        <v>5.68196103079824</v>
      </c>
      <c r="N2540" s="3">
        <v>25.3992015968064</v>
      </c>
      <c r="O2540" s="3">
        <v>18.8184580595011</v>
      </c>
      <c r="P2540" s="3">
        <v>26.9114688128773</v>
      </c>
      <c r="Q2540" s="3">
        <v>27.4656963080889</v>
      </c>
      <c r="R2540" s="3">
        <v>23.2198142414861</v>
      </c>
      <c r="S2540" s="3">
        <v>75.0728862973761</v>
      </c>
      <c r="T2540" s="3">
        <v>17.7342509264161</v>
      </c>
      <c r="U2540" s="3">
        <v>90.3974634809195</v>
      </c>
      <c r="V2540" s="3">
        <v>44.6290143964563</v>
      </c>
      <c r="W2540" s="3">
        <v>68.2072829131653</v>
      </c>
      <c r="X2540" s="3">
        <v>46.1298377028714</v>
      </c>
      <c r="Y2540" s="3"/>
      <c r="Z2540" s="3"/>
      <c r="AA2540" s="3">
        <v>0.354207871585065</v>
      </c>
      <c r="AB2540" s="3">
        <v>0.240602464354323</v>
      </c>
      <c r="AC2540" s="3">
        <v>-17.0668267306923</v>
      </c>
      <c r="AD2540" s="3">
        <v>1.1068098621834</v>
      </c>
      <c r="AE2540" s="5">
        <v>6</v>
      </c>
      <c r="AF2540" s="3">
        <v>1.40258673690643</v>
      </c>
      <c r="AG2540" s="3">
        <v>70.0888994059481</v>
      </c>
      <c r="AH2540" s="3">
        <v>36.4642377639211</v>
      </c>
      <c r="AI2540" s="3"/>
      <c r="AJ2540" s="3"/>
      <c r="AK2540" s="3"/>
      <c r="AL2540" s="3"/>
      <c r="AM2540" s="3"/>
      <c r="AN2540" s="5" t="s">
        <v>46</v>
      </c>
      <c r="AO2540" s="1"/>
      <c r="AP2540" s="1"/>
      <c r="AQ2540" s="1"/>
    </row>
    <row r="2541" spans="1:43">
      <c r="A2541" s="1" t="s">
        <v>6740</v>
      </c>
      <c r="B2541" s="1" t="s">
        <v>6741</v>
      </c>
      <c r="C2541" s="3">
        <v>3.25479452054794</v>
      </c>
      <c r="D2541" s="4">
        <v>43049</v>
      </c>
      <c r="E2541" s="3">
        <v>5.7736901982</v>
      </c>
      <c r="F2541" s="5" t="s">
        <v>2671</v>
      </c>
      <c r="G2541" s="5">
        <v>772</v>
      </c>
      <c r="H2541" s="5" t="s">
        <v>55</v>
      </c>
      <c r="I2541" s="3">
        <v>17.8292410714286</v>
      </c>
      <c r="J2541" s="3">
        <v>6.89655172413793</v>
      </c>
      <c r="K2541" s="3">
        <v>0.819672131147539</v>
      </c>
      <c r="L2541" s="3">
        <v>80.225988700565</v>
      </c>
      <c r="M2541" s="3">
        <v>14.6931015752308</v>
      </c>
      <c r="N2541" s="3">
        <v>1.25673249551167</v>
      </c>
      <c r="O2541" s="3">
        <v>24.9161901005719</v>
      </c>
      <c r="P2541" s="3">
        <v>21.9205298013245</v>
      </c>
      <c r="Q2541" s="3">
        <v>27.982624507526</v>
      </c>
      <c r="R2541" s="3">
        <v>37.4237804878049</v>
      </c>
      <c r="S2541" s="3">
        <v>57.4571215510813</v>
      </c>
      <c r="T2541" s="3">
        <v>62.6953125</v>
      </c>
      <c r="U2541" s="3">
        <v>74.6966354109211</v>
      </c>
      <c r="V2541" s="3">
        <v>88.4823848238482</v>
      </c>
      <c r="W2541" s="3">
        <v>40.0353708411628</v>
      </c>
      <c r="X2541" s="3">
        <v>94.1569282136895</v>
      </c>
      <c r="Y2541" s="3"/>
      <c r="Z2541" s="3"/>
      <c r="AA2541" s="3">
        <v>0.262124366617207</v>
      </c>
      <c r="AB2541" s="3">
        <v>0.109442857599913</v>
      </c>
      <c r="AC2541" s="3">
        <v>-34.3267326732673</v>
      </c>
      <c r="AD2541" s="3">
        <v>0.345369976593906</v>
      </c>
      <c r="AE2541" s="5">
        <v>5</v>
      </c>
      <c r="AF2541" s="3">
        <v>0.738590322377354</v>
      </c>
      <c r="AG2541" s="3">
        <v>58.1608773538548</v>
      </c>
      <c r="AH2541" s="3">
        <v>36.9487904553763</v>
      </c>
      <c r="AI2541" s="3">
        <v>12.556339828209</v>
      </c>
      <c r="AJ2541" s="3"/>
      <c r="AK2541" s="3"/>
      <c r="AL2541" s="3"/>
      <c r="AM2541" s="3"/>
      <c r="AN2541" s="5" t="s">
        <v>51</v>
      </c>
      <c r="AO2541" s="1"/>
      <c r="AP2541" s="1"/>
      <c r="AQ2541" s="1"/>
    </row>
    <row r="2542" spans="1:43">
      <c r="A2542" s="1" t="s">
        <v>6742</v>
      </c>
      <c r="B2542" s="1" t="s">
        <v>6743</v>
      </c>
      <c r="C2542" s="3">
        <v>3.18082191780822</v>
      </c>
      <c r="D2542" s="4">
        <v>43076</v>
      </c>
      <c r="E2542" s="3">
        <v>2.0140375861</v>
      </c>
      <c r="F2542" s="5" t="s">
        <v>2064</v>
      </c>
      <c r="G2542" s="5">
        <v>1161</v>
      </c>
      <c r="H2542" s="5" t="s">
        <v>93</v>
      </c>
      <c r="I2542" s="3">
        <v>1.07691071285061</v>
      </c>
      <c r="J2542" s="3">
        <v>88.2</v>
      </c>
      <c r="K2542" s="3">
        <v>2.20217779944744</v>
      </c>
      <c r="L2542" s="3">
        <v>40.8325074331021</v>
      </c>
      <c r="M2542" s="3">
        <v>1.02008032128515</v>
      </c>
      <c r="N2542" s="3">
        <v>72.7045908183633</v>
      </c>
      <c r="O2542" s="3">
        <v>2.15540910394887</v>
      </c>
      <c r="P2542" s="3">
        <v>89.738430583501</v>
      </c>
      <c r="Q2542" s="3">
        <v>11.0142795218819</v>
      </c>
      <c r="R2542" s="3">
        <v>56.5015479876161</v>
      </c>
      <c r="S2542" s="3">
        <v>23.0808591153623</v>
      </c>
      <c r="T2542" s="3">
        <v>71.148755955532</v>
      </c>
      <c r="U2542" s="3">
        <v>65.9580652955461</v>
      </c>
      <c r="V2542" s="3">
        <v>56.6445182724252</v>
      </c>
      <c r="W2542" s="3">
        <v>51.7136850619949</v>
      </c>
      <c r="X2542" s="3">
        <v>57.8027465667915</v>
      </c>
      <c r="Y2542" s="3"/>
      <c r="Z2542" s="3"/>
      <c r="AA2542" s="3">
        <v>0.126961185028366</v>
      </c>
      <c r="AB2542" s="3">
        <v>0.147889390669593</v>
      </c>
      <c r="AC2542" s="3">
        <v>-23.4010495688094</v>
      </c>
      <c r="AD2542" s="3">
        <v>0.635723627817938</v>
      </c>
      <c r="AE2542" s="5">
        <v>4</v>
      </c>
      <c r="AF2542" s="3">
        <v>1.15876381203395</v>
      </c>
      <c r="AG2542" s="3">
        <v>27.9205376540945</v>
      </c>
      <c r="AH2542" s="3">
        <v>33.7341575153224</v>
      </c>
      <c r="AI2542" s="3">
        <v>15.3574637374728</v>
      </c>
      <c r="AJ2542" s="3"/>
      <c r="AK2542" s="3"/>
      <c r="AL2542" s="3"/>
      <c r="AM2542" s="3"/>
      <c r="AN2542" s="5" t="s">
        <v>46</v>
      </c>
      <c r="AO2542" s="1"/>
      <c r="AP2542" s="1"/>
      <c r="AQ2542" s="1"/>
    </row>
    <row r="2543" spans="1:43">
      <c r="A2543" s="1" t="s">
        <v>6744</v>
      </c>
      <c r="B2543" s="1" t="s">
        <v>6745</v>
      </c>
      <c r="C2543" s="3">
        <v>3.16164383561644</v>
      </c>
      <c r="D2543" s="4">
        <v>43083</v>
      </c>
      <c r="E2543" s="3">
        <v>7.3688080282</v>
      </c>
      <c r="F2543" s="5" t="s">
        <v>2820</v>
      </c>
      <c r="G2543" s="5">
        <v>1155</v>
      </c>
      <c r="H2543" s="5" t="s">
        <v>55</v>
      </c>
      <c r="I2543" s="3">
        <v>9.16051788946123</v>
      </c>
      <c r="J2543" s="3">
        <v>59.1046581972172</v>
      </c>
      <c r="K2543" s="3">
        <v>2.99036777583189</v>
      </c>
      <c r="L2543" s="3">
        <v>41.5819209039548</v>
      </c>
      <c r="M2543" s="3">
        <v>7.33744010951403</v>
      </c>
      <c r="N2543" s="3">
        <v>30.5206463195691</v>
      </c>
      <c r="O2543" s="3">
        <v>13.1729612701467</v>
      </c>
      <c r="P2543" s="3">
        <v>73.4437086092715</v>
      </c>
      <c r="Q2543" s="3">
        <v>18.3547169811321</v>
      </c>
      <c r="R2543" s="3">
        <v>65.2439024390244</v>
      </c>
      <c r="S2543" s="3">
        <v>79.1136830884033</v>
      </c>
      <c r="T2543" s="3">
        <v>29.98046875</v>
      </c>
      <c r="U2543" s="3">
        <v>144.141152049818</v>
      </c>
      <c r="V2543" s="3">
        <v>48.5094850948509</v>
      </c>
      <c r="W2543" s="3">
        <v>135.677787796814</v>
      </c>
      <c r="X2543" s="3">
        <v>31.7195325542571</v>
      </c>
      <c r="Y2543" s="3"/>
      <c r="Z2543" s="3"/>
      <c r="AA2543" s="3">
        <v>0.410854525386195</v>
      </c>
      <c r="AB2543" s="3">
        <v>0.359133420559395</v>
      </c>
      <c r="AC2543" s="3">
        <v>-20.4231747184889</v>
      </c>
      <c r="AD2543" s="3">
        <v>1.61623602082255</v>
      </c>
      <c r="AE2543" s="5">
        <v>2</v>
      </c>
      <c r="AF2543" s="3">
        <v>2.32708969107607</v>
      </c>
      <c r="AG2543" s="3">
        <v>64.3103495059939</v>
      </c>
      <c r="AH2543" s="3">
        <v>55.6532879587443</v>
      </c>
      <c r="AI2543" s="3">
        <v>32.391945666547</v>
      </c>
      <c r="AJ2543" s="3"/>
      <c r="AK2543" s="3"/>
      <c r="AL2543" s="3"/>
      <c r="AM2543" s="3"/>
      <c r="AN2543" s="5" t="s">
        <v>46</v>
      </c>
      <c r="AO2543" s="1"/>
      <c r="AP2543" s="1"/>
      <c r="AQ2543" s="1"/>
    </row>
    <row r="2544" spans="1:43">
      <c r="A2544" s="1" t="s">
        <v>6746</v>
      </c>
      <c r="B2544" s="1" t="s">
        <v>6747</v>
      </c>
      <c r="C2544" s="3">
        <v>3.03561643835616</v>
      </c>
      <c r="D2544" s="4">
        <v>43129</v>
      </c>
      <c r="E2544" s="3">
        <v>10.8761707317</v>
      </c>
      <c r="F2544" s="5" t="s">
        <v>6748</v>
      </c>
      <c r="G2544" s="5">
        <v>673</v>
      </c>
      <c r="H2544" s="5" t="s">
        <v>50</v>
      </c>
      <c r="I2544" s="3">
        <v>0.0929540806841388</v>
      </c>
      <c r="J2544" s="3">
        <v>55.6051808843234</v>
      </c>
      <c r="K2544" s="3">
        <v>0.0557517190113382</v>
      </c>
      <c r="L2544" s="3">
        <v>11.5095174856131</v>
      </c>
      <c r="M2544" s="3">
        <v>-0.102050282957603</v>
      </c>
      <c r="N2544" s="3">
        <v>56.2778272484417</v>
      </c>
      <c r="O2544" s="3">
        <v>0.927922017058772</v>
      </c>
      <c r="P2544" s="3">
        <v>12.8825947921425</v>
      </c>
      <c r="Q2544" s="3">
        <v>1.17448087945128</v>
      </c>
      <c r="R2544" s="3">
        <v>43.8435538387252</v>
      </c>
      <c r="S2544" s="3">
        <v>0.890096505200047</v>
      </c>
      <c r="T2544" s="3">
        <v>83.5028248587571</v>
      </c>
      <c r="U2544" s="3">
        <v>5.01314225936057</v>
      </c>
      <c r="V2544" s="3">
        <v>79.6439628482972</v>
      </c>
      <c r="W2544" s="3">
        <v>11.2008736019175</v>
      </c>
      <c r="X2544" s="3">
        <v>77.6699029126214</v>
      </c>
      <c r="Y2544" s="3"/>
      <c r="Z2544" s="3"/>
      <c r="AA2544" s="3">
        <v>-0.0289609758888929</v>
      </c>
      <c r="AB2544" s="3">
        <v>0.23868513121457</v>
      </c>
      <c r="AC2544" s="3">
        <v>-3.59259596972737</v>
      </c>
      <c r="AD2544" s="3">
        <v>1.00084074342538</v>
      </c>
      <c r="AE2544" s="5">
        <v>4</v>
      </c>
      <c r="AF2544" s="3">
        <v>0.298531307057794</v>
      </c>
      <c r="AG2544" s="3">
        <v>1.69304260478735</v>
      </c>
      <c r="AH2544" s="3">
        <v>2.65630117509821</v>
      </c>
      <c r="AI2544" s="3"/>
      <c r="AJ2544" s="3"/>
      <c r="AK2544" s="3"/>
      <c r="AL2544" s="3"/>
      <c r="AM2544" s="3"/>
      <c r="AN2544" s="5" t="s">
        <v>51</v>
      </c>
      <c r="AO2544" s="1"/>
      <c r="AP2544" s="1"/>
      <c r="AQ2544" s="1"/>
    </row>
    <row r="2545" spans="1:43">
      <c r="A2545" s="1" t="s">
        <v>6749</v>
      </c>
      <c r="B2545" s="1" t="s">
        <v>6750</v>
      </c>
      <c r="C2545" s="3">
        <v>3.25753424657534</v>
      </c>
      <c r="D2545" s="4">
        <v>43048</v>
      </c>
      <c r="E2545" s="3">
        <v>2.8585821548</v>
      </c>
      <c r="F2545" s="5" t="s">
        <v>6751</v>
      </c>
      <c r="G2545" s="5">
        <v>1190</v>
      </c>
      <c r="H2545" s="5" t="s">
        <v>191</v>
      </c>
      <c r="I2545" s="3">
        <v>9.8989818644607</v>
      </c>
      <c r="J2545" s="3">
        <v>51.7179023508137</v>
      </c>
      <c r="K2545" s="3">
        <v>3.46725577563935</v>
      </c>
      <c r="L2545" s="3">
        <v>29.7945205479452</v>
      </c>
      <c r="M2545" s="3">
        <v>3.4324000598892</v>
      </c>
      <c r="N2545" s="3">
        <v>68.4684684684685</v>
      </c>
      <c r="O2545" s="3">
        <v>25.6273867975996</v>
      </c>
      <c r="P2545" s="3">
        <v>22.0952380952381</v>
      </c>
      <c r="Q2545" s="3">
        <v>43.9143794594032</v>
      </c>
      <c r="R2545" s="3">
        <v>10.482180293501</v>
      </c>
      <c r="S2545" s="3">
        <v>128.277571251549</v>
      </c>
      <c r="T2545" s="3">
        <v>1.96078431372549</v>
      </c>
      <c r="U2545" s="3">
        <v>216.348025186033</v>
      </c>
      <c r="V2545" s="3">
        <v>14.6627565982405</v>
      </c>
      <c r="W2545" s="3">
        <v>195.729880136986</v>
      </c>
      <c r="X2545" s="3">
        <v>10.2473498233216</v>
      </c>
      <c r="Y2545" s="3"/>
      <c r="Z2545" s="3"/>
      <c r="AA2545" s="3">
        <v>0.482801291490413</v>
      </c>
      <c r="AB2545" s="3">
        <v>0.352494872411668</v>
      </c>
      <c r="AC2545" s="3">
        <v>-32.5241428191725</v>
      </c>
      <c r="AD2545" s="3">
        <v>1.33571075638445</v>
      </c>
      <c r="AE2545" s="5">
        <v>3</v>
      </c>
      <c r="AF2545" s="3">
        <v>3.1399509558153</v>
      </c>
      <c r="AG2545" s="3">
        <v>109.101391044303</v>
      </c>
      <c r="AH2545" s="3">
        <v>85.200869038213</v>
      </c>
      <c r="AI2545" s="3">
        <v>41.9031938232267</v>
      </c>
      <c r="AJ2545" s="3"/>
      <c r="AK2545" s="3"/>
      <c r="AL2545" s="3"/>
      <c r="AM2545" s="3"/>
      <c r="AN2545" s="5" t="s">
        <v>46</v>
      </c>
      <c r="AO2545" s="1"/>
      <c r="AP2545" s="1"/>
      <c r="AQ2545" s="1"/>
    </row>
    <row r="2546" spans="1:43">
      <c r="A2546" s="1" t="s">
        <v>6752</v>
      </c>
      <c r="B2546" s="1" t="s">
        <v>6753</v>
      </c>
      <c r="C2546" s="3">
        <v>3.25753424657534</v>
      </c>
      <c r="D2546" s="4">
        <v>43048</v>
      </c>
      <c r="E2546" s="3">
        <v>0.7391519039</v>
      </c>
      <c r="F2546" s="5" t="s">
        <v>6754</v>
      </c>
      <c r="G2546" s="5">
        <v>1190</v>
      </c>
      <c r="H2546" s="5" t="s">
        <v>191</v>
      </c>
      <c r="I2546" s="3">
        <v>15.7012114479183</v>
      </c>
      <c r="J2546" s="3">
        <v>16.4556962025316</v>
      </c>
      <c r="K2546" s="3">
        <v>5.04298544738485</v>
      </c>
      <c r="L2546" s="3">
        <v>5.47945205479452</v>
      </c>
      <c r="M2546" s="3">
        <v>11.1613722998729</v>
      </c>
      <c r="N2546" s="3">
        <v>10.8108108108108</v>
      </c>
      <c r="O2546" s="3">
        <v>23.4115788285747</v>
      </c>
      <c r="P2546" s="3">
        <v>31.047619047619</v>
      </c>
      <c r="Q2546" s="3">
        <v>17.2896444468279</v>
      </c>
      <c r="R2546" s="3">
        <v>64.9895178197065</v>
      </c>
      <c r="S2546" s="3">
        <v>73.8553259141494</v>
      </c>
      <c r="T2546" s="3">
        <v>38.4803921568627</v>
      </c>
      <c r="U2546" s="3">
        <v>171.184128952263</v>
      </c>
      <c r="V2546" s="3">
        <v>38.7096774193548</v>
      </c>
      <c r="W2546" s="3">
        <v>136.801645734084</v>
      </c>
      <c r="X2546" s="3">
        <v>41.696113074205</v>
      </c>
      <c r="Y2546" s="3"/>
      <c r="Z2546" s="3"/>
      <c r="AA2546" s="3">
        <v>0.26406340462231</v>
      </c>
      <c r="AB2546" s="3">
        <v>0.253731718281624</v>
      </c>
      <c r="AC2546" s="3">
        <v>-37.8180286436394</v>
      </c>
      <c r="AD2546" s="3">
        <v>0.878400438361022</v>
      </c>
      <c r="AE2546" s="5">
        <v>5</v>
      </c>
      <c r="AF2546" s="3">
        <v>2.27104391484103</v>
      </c>
      <c r="AG2546" s="3">
        <v>85.0848287052028</v>
      </c>
      <c r="AH2546" s="3">
        <v>69.3900866600052</v>
      </c>
      <c r="AI2546" s="3">
        <v>31.3448238341329</v>
      </c>
      <c r="AJ2546" s="3"/>
      <c r="AK2546" s="3"/>
      <c r="AL2546" s="3"/>
      <c r="AM2546" s="3"/>
      <c r="AN2546" s="5" t="s">
        <v>46</v>
      </c>
      <c r="AO2546" s="1"/>
      <c r="AP2546" s="1"/>
      <c r="AQ2546" s="1"/>
    </row>
    <row r="2547" spans="1:43">
      <c r="A2547" s="1" t="s">
        <v>6755</v>
      </c>
      <c r="B2547" s="1" t="s">
        <v>6756</v>
      </c>
      <c r="C2547" s="3">
        <v>3.04657534246575</v>
      </c>
      <c r="D2547" s="4">
        <v>43125</v>
      </c>
      <c r="E2547" s="3">
        <v>15.7105838747</v>
      </c>
      <c r="F2547" s="5" t="s">
        <v>6757</v>
      </c>
      <c r="G2547" s="5">
        <v>621</v>
      </c>
      <c r="H2547" s="5" t="s">
        <v>55</v>
      </c>
      <c r="I2547" s="3">
        <v>19.8650079407094</v>
      </c>
      <c r="J2547" s="3">
        <v>2.78281911675741</v>
      </c>
      <c r="K2547" s="3">
        <v>3.76155197433743</v>
      </c>
      <c r="L2547" s="3">
        <v>25.0282485875706</v>
      </c>
      <c r="M2547" s="3">
        <v>9.30924890372932</v>
      </c>
      <c r="N2547" s="3">
        <v>15.73907839617</v>
      </c>
      <c r="O2547" s="3">
        <v>38.7833282255593</v>
      </c>
      <c r="P2547" s="3">
        <v>0.33112582781457</v>
      </c>
      <c r="Q2547" s="3">
        <v>56.4428834638415</v>
      </c>
      <c r="R2547" s="3">
        <v>0.838414634146342</v>
      </c>
      <c r="S2547" s="3">
        <v>116.467495219885</v>
      </c>
      <c r="T2547" s="3">
        <v>3.02734375</v>
      </c>
      <c r="U2547" s="3">
        <v>230.973096701881</v>
      </c>
      <c r="V2547" s="3">
        <v>6.50406504065041</v>
      </c>
      <c r="W2547" s="3">
        <v>212.172545954746</v>
      </c>
      <c r="X2547" s="3">
        <v>4.00667779632721</v>
      </c>
      <c r="Y2547" s="3"/>
      <c r="Z2547" s="3"/>
      <c r="AA2547" s="3">
        <v>0.39315715691711</v>
      </c>
      <c r="AB2547" s="3">
        <v>0.39134118065855</v>
      </c>
      <c r="AC2547" s="3">
        <v>-21.2780554738802</v>
      </c>
      <c r="AD2547" s="3">
        <v>2.16414180337778</v>
      </c>
      <c r="AE2547" s="5">
        <v>3</v>
      </c>
      <c r="AF2547" s="3">
        <v>3.16005167781511</v>
      </c>
      <c r="AG2547" s="3">
        <v>112.791522206589</v>
      </c>
      <c r="AH2547" s="3">
        <v>86.964661613722</v>
      </c>
      <c r="AI2547" s="3"/>
      <c r="AJ2547" s="3"/>
      <c r="AK2547" s="3"/>
      <c r="AL2547" s="3"/>
      <c r="AM2547" s="3"/>
      <c r="AN2547" s="5" t="s">
        <v>46</v>
      </c>
      <c r="AO2547" s="1"/>
      <c r="AP2547" s="1"/>
      <c r="AQ2547" s="1"/>
    </row>
    <row r="2548" spans="1:43">
      <c r="A2548" s="1" t="s">
        <v>6758</v>
      </c>
      <c r="B2548" s="1" t="s">
        <v>6759</v>
      </c>
      <c r="C2548" s="3">
        <v>3.20821917808219</v>
      </c>
      <c r="D2548" s="4">
        <v>43066</v>
      </c>
      <c r="E2548" s="3">
        <v>2.0067539811</v>
      </c>
      <c r="F2548" s="5" t="s">
        <v>6760</v>
      </c>
      <c r="G2548" s="5">
        <v>1127</v>
      </c>
      <c r="H2548" s="5" t="s">
        <v>213</v>
      </c>
      <c r="I2548" s="3">
        <v>-2.68817204301074</v>
      </c>
      <c r="J2548" s="3">
        <v>88.3116883116883</v>
      </c>
      <c r="K2548" s="3">
        <v>-0.886571056062586</v>
      </c>
      <c r="L2548" s="3">
        <v>87.012987012987</v>
      </c>
      <c r="M2548" s="3">
        <v>-1.96027856590145</v>
      </c>
      <c r="N2548" s="3">
        <v>92.2077922077922</v>
      </c>
      <c r="O2548" s="3">
        <v>-1.82465035017193</v>
      </c>
      <c r="P2548" s="3">
        <v>89.1891891891892</v>
      </c>
      <c r="Q2548" s="3">
        <v>-2.25678834178349</v>
      </c>
      <c r="R2548" s="3">
        <v>63.5135135135135</v>
      </c>
      <c r="S2548" s="3">
        <v>-0.866921244791665</v>
      </c>
      <c r="T2548" s="3">
        <v>56.25</v>
      </c>
      <c r="U2548" s="3">
        <v>8.14517682386364</v>
      </c>
      <c r="V2548" s="3">
        <v>44.8979591836735</v>
      </c>
      <c r="W2548" s="3">
        <v>18.5715139546129</v>
      </c>
      <c r="X2548" s="3">
        <v>14.2857142857143</v>
      </c>
      <c r="Y2548" s="3"/>
      <c r="Z2548" s="3"/>
      <c r="AA2548" s="3">
        <v>-0.0427544634696505</v>
      </c>
      <c r="AB2548" s="3">
        <v>0.231566933305587</v>
      </c>
      <c r="AC2548" s="3">
        <v>-6.49691991786447</v>
      </c>
      <c r="AD2548" s="3">
        <v>0.897587081096949</v>
      </c>
      <c r="AE2548" s="5">
        <v>2</v>
      </c>
      <c r="AF2548" s="3">
        <v>0.524882997974818</v>
      </c>
      <c r="AG2548" s="3">
        <v>0.457344077254906</v>
      </c>
      <c r="AH2548" s="3">
        <v>4.58320901948681</v>
      </c>
      <c r="AI2548" s="3">
        <v>6.02450987365715</v>
      </c>
      <c r="AJ2548" s="3"/>
      <c r="AK2548" s="3"/>
      <c r="AL2548" s="3"/>
      <c r="AM2548" s="3"/>
      <c r="AN2548" s="5" t="s">
        <v>46</v>
      </c>
      <c r="AO2548" s="1"/>
      <c r="AP2548" s="1"/>
      <c r="AQ2548" s="1"/>
    </row>
    <row r="2549" spans="1:43">
      <c r="A2549" s="1" t="s">
        <v>6761</v>
      </c>
      <c r="B2549" s="1" t="s">
        <v>6762</v>
      </c>
      <c r="C2549" s="3">
        <v>3.24109589041096</v>
      </c>
      <c r="D2549" s="4">
        <v>43054</v>
      </c>
      <c r="E2549" s="3">
        <v>8.6898699493</v>
      </c>
      <c r="F2549" s="5" t="s">
        <v>582</v>
      </c>
      <c r="G2549" s="5">
        <v>1184</v>
      </c>
      <c r="H2549" s="5" t="s">
        <v>93</v>
      </c>
      <c r="I2549" s="3">
        <v>-4.30675350583817</v>
      </c>
      <c r="J2549" s="3">
        <v>98.55</v>
      </c>
      <c r="K2549" s="3">
        <v>-2.5222640607256</v>
      </c>
      <c r="L2549" s="3">
        <v>99.9008919722498</v>
      </c>
      <c r="M2549" s="3">
        <v>-2.84744147256806</v>
      </c>
      <c r="N2549" s="3">
        <v>94.6107784431138</v>
      </c>
      <c r="O2549" s="3">
        <v>-5.19676800558042</v>
      </c>
      <c r="P2549" s="3">
        <v>98.5915492957747</v>
      </c>
      <c r="Q2549" s="3">
        <v>-10.6356164383562</v>
      </c>
      <c r="R2549" s="3">
        <v>99.2260061919505</v>
      </c>
      <c r="S2549" s="3">
        <v>33.0044038492905</v>
      </c>
      <c r="T2549" s="3">
        <v>59.502382212811</v>
      </c>
      <c r="U2549" s="3">
        <v>108.288633461047</v>
      </c>
      <c r="V2549" s="3">
        <v>38.4274640088594</v>
      </c>
      <c r="W2549" s="3">
        <v>76.8872017353579</v>
      </c>
      <c r="X2549" s="3">
        <v>41.8227215980025</v>
      </c>
      <c r="Y2549" s="3"/>
      <c r="Z2549" s="3"/>
      <c r="AA2549" s="3">
        <v>0.147253337684838</v>
      </c>
      <c r="AB2549" s="3">
        <v>0.195745756935858</v>
      </c>
      <c r="AC2549" s="3">
        <v>-28.5161290322581</v>
      </c>
      <c r="AD2549" s="3">
        <v>0.732807655158811</v>
      </c>
      <c r="AE2549" s="5">
        <v>3</v>
      </c>
      <c r="AF2549" s="3">
        <v>1.6335378947366</v>
      </c>
      <c r="AG2549" s="3">
        <v>40.0380876885736</v>
      </c>
      <c r="AH2549" s="3">
        <v>49.0386195082404</v>
      </c>
      <c r="AI2549" s="3">
        <v>18.6118611345965</v>
      </c>
      <c r="AJ2549" s="3"/>
      <c r="AK2549" s="3"/>
      <c r="AL2549" s="3"/>
      <c r="AM2549" s="3"/>
      <c r="AN2549" s="5" t="s">
        <v>46</v>
      </c>
      <c r="AO2549" s="1"/>
      <c r="AP2549" s="1"/>
      <c r="AQ2549" s="1"/>
    </row>
    <row r="2550" spans="1:43">
      <c r="A2550" s="1" t="s">
        <v>6763</v>
      </c>
      <c r="B2550" s="1" t="s">
        <v>6764</v>
      </c>
      <c r="C2550" s="3">
        <v>3.12328767123288</v>
      </c>
      <c r="D2550" s="4">
        <v>43097</v>
      </c>
      <c r="E2550" s="3">
        <v>2.7574266427</v>
      </c>
      <c r="F2550" s="5" t="s">
        <v>6691</v>
      </c>
      <c r="G2550" s="5">
        <v>139</v>
      </c>
      <c r="H2550" s="5" t="s">
        <v>45</v>
      </c>
      <c r="I2550" s="3">
        <v>0.434782608695653</v>
      </c>
      <c r="J2550" s="3">
        <v>61.7834394904459</v>
      </c>
      <c r="K2550" s="3">
        <v>1.07197549770291</v>
      </c>
      <c r="L2550" s="3">
        <v>15.2173913043478</v>
      </c>
      <c r="M2550" s="3">
        <v>-3.02945497796125</v>
      </c>
      <c r="N2550" s="3">
        <v>93.4920634920635</v>
      </c>
      <c r="O2550" s="3">
        <v>-0.531075068178561</v>
      </c>
      <c r="P2550" s="3">
        <v>85.4304635761589</v>
      </c>
      <c r="Q2550" s="3">
        <v>-0.716332378223496</v>
      </c>
      <c r="R2550" s="3">
        <v>83.9041095890411</v>
      </c>
      <c r="S2550" s="3">
        <v>17.4974567650051</v>
      </c>
      <c r="T2550" s="3">
        <v>11.6760828625235</v>
      </c>
      <c r="U2550" s="3">
        <v>47.1493789149591</v>
      </c>
      <c r="V2550" s="3">
        <v>5.73248407643312</v>
      </c>
      <c r="W2550" s="3">
        <v>46.8064823641563</v>
      </c>
      <c r="X2550" s="3">
        <v>6.39810426540284</v>
      </c>
      <c r="Y2550" s="3"/>
      <c r="Z2550" s="3"/>
      <c r="AA2550" s="3">
        <v>0.112112853901664</v>
      </c>
      <c r="AB2550" s="3">
        <v>0.174748538529554</v>
      </c>
      <c r="AC2550" s="3">
        <v>-12.0751699320272</v>
      </c>
      <c r="AD2550" s="3">
        <v>1.12848964690742</v>
      </c>
      <c r="AE2550" s="5">
        <v>3</v>
      </c>
      <c r="AF2550" s="3">
        <v>1.006772718305</v>
      </c>
      <c r="AG2550" s="3">
        <v>16.0169154317247</v>
      </c>
      <c r="AH2550" s="3">
        <v>22.8252276139453</v>
      </c>
      <c r="AI2550" s="3">
        <v>11.0483408809954</v>
      </c>
      <c r="AJ2550" s="3"/>
      <c r="AK2550" s="3"/>
      <c r="AL2550" s="3"/>
      <c r="AM2550" s="3"/>
      <c r="AN2550" s="5" t="s">
        <v>46</v>
      </c>
      <c r="AO2550" s="1"/>
      <c r="AP2550" s="1"/>
      <c r="AQ2550" s="1"/>
    </row>
    <row r="2551" spans="1:43">
      <c r="A2551" s="1" t="s">
        <v>6765</v>
      </c>
      <c r="B2551" s="1" t="s">
        <v>6766</v>
      </c>
      <c r="C2551" s="3">
        <v>3.12602739726027</v>
      </c>
      <c r="D2551" s="4">
        <v>43096</v>
      </c>
      <c r="E2551" s="3">
        <v>0.0756253938</v>
      </c>
      <c r="F2551" s="5" t="s">
        <v>6767</v>
      </c>
      <c r="G2551" s="5">
        <v>295</v>
      </c>
      <c r="H2551" s="5" t="s">
        <v>93</v>
      </c>
      <c r="I2551" s="3">
        <v>10.9037687522869</v>
      </c>
      <c r="J2551" s="3">
        <v>25.95</v>
      </c>
      <c r="K2551" s="3">
        <v>3.3500980308584</v>
      </c>
      <c r="L2551" s="3">
        <v>22.2497522299306</v>
      </c>
      <c r="M2551" s="3">
        <v>4.09547522967286</v>
      </c>
      <c r="N2551" s="3">
        <v>34.9800399201597</v>
      </c>
      <c r="O2551" s="3">
        <v>15.8196408100879</v>
      </c>
      <c r="P2551" s="3">
        <v>35.9154929577465</v>
      </c>
      <c r="Q2551" s="3">
        <v>14.8758764449498</v>
      </c>
      <c r="R2551" s="3">
        <v>47.5748194014448</v>
      </c>
      <c r="S2551" s="3">
        <v>32.0121951219512</v>
      </c>
      <c r="T2551" s="3">
        <v>60.4023292747485</v>
      </c>
      <c r="U2551" s="3">
        <v>51.0026155187446</v>
      </c>
      <c r="V2551" s="3">
        <v>65.78073089701</v>
      </c>
      <c r="W2551" s="3">
        <v>24.591511663755</v>
      </c>
      <c r="X2551" s="3">
        <v>89.2634207240949</v>
      </c>
      <c r="Y2551" s="3"/>
      <c r="Z2551" s="3"/>
      <c r="AA2551" s="3">
        <v>0.141782058513007</v>
      </c>
      <c r="AB2551" s="3">
        <v>0.0692012977761709</v>
      </c>
      <c r="AC2551" s="3">
        <v>-22.3957283900866</v>
      </c>
      <c r="AD2551" s="3">
        <v>0.338898907958568</v>
      </c>
      <c r="AE2551" s="5">
        <v>3</v>
      </c>
      <c r="AF2551" s="3">
        <v>0.486044671423086</v>
      </c>
      <c r="AG2551" s="3">
        <v>25.2625512575617</v>
      </c>
      <c r="AH2551" s="3">
        <v>23.6389660571256</v>
      </c>
      <c r="AI2551" s="3">
        <v>6.50431855274223</v>
      </c>
      <c r="AJ2551" s="3"/>
      <c r="AK2551" s="3"/>
      <c r="AL2551" s="3"/>
      <c r="AM2551" s="3"/>
      <c r="AN2551" s="5" t="s">
        <v>46</v>
      </c>
      <c r="AO2551" s="1"/>
      <c r="AP2551" s="1"/>
      <c r="AQ2551" s="1"/>
    </row>
    <row r="2552" spans="1:43">
      <c r="A2552" s="1" t="s">
        <v>6768</v>
      </c>
      <c r="B2552" s="1" t="s">
        <v>6769</v>
      </c>
      <c r="C2552" s="3">
        <v>1.15068493150685</v>
      </c>
      <c r="D2552" s="4">
        <v>43817</v>
      </c>
      <c r="E2552" s="3">
        <v>2.8858799875</v>
      </c>
      <c r="F2552" s="5" t="s">
        <v>6770</v>
      </c>
      <c r="G2552" s="5">
        <v>421</v>
      </c>
      <c r="H2552" s="5" t="s">
        <v>116</v>
      </c>
      <c r="I2552" s="3">
        <v>8.54443967367969</v>
      </c>
      <c r="J2552" s="3">
        <v>49.0654205607477</v>
      </c>
      <c r="K2552" s="3">
        <v>3.6702891121591</v>
      </c>
      <c r="L2552" s="3">
        <v>27.0642201834862</v>
      </c>
      <c r="M2552" s="3">
        <v>3.17665464934358</v>
      </c>
      <c r="N2552" s="3">
        <v>63.0841121495327</v>
      </c>
      <c r="O2552" s="3">
        <v>15.1970836181362</v>
      </c>
      <c r="P2552" s="3">
        <v>46.5</v>
      </c>
      <c r="Q2552" s="3">
        <v>17.8554778554779</v>
      </c>
      <c r="R2552" s="3">
        <v>51.3227513227513</v>
      </c>
      <c r="S2552" s="3">
        <v>57.6223630884339</v>
      </c>
      <c r="T2552" s="3">
        <v>42.3312883435583</v>
      </c>
      <c r="U2552" s="3"/>
      <c r="V2552" s="3"/>
      <c r="W2552" s="3"/>
      <c r="X2552" s="3"/>
      <c r="Y2552" s="3"/>
      <c r="Z2552" s="3"/>
      <c r="AA2552" s="3">
        <v>0.275746480058707</v>
      </c>
      <c r="AB2552" s="3">
        <v>0.394992761303985</v>
      </c>
      <c r="AC2552" s="3">
        <v>-14.9917145920655</v>
      </c>
      <c r="AD2552" s="3"/>
      <c r="AE2552" s="5">
        <v>3</v>
      </c>
      <c r="AF2552" s="3">
        <v>2.96683654625067</v>
      </c>
      <c r="AG2552" s="3">
        <v>44.0006021480438</v>
      </c>
      <c r="AH2552" s="3"/>
      <c r="AI2552" s="3"/>
      <c r="AJ2552" s="3"/>
      <c r="AK2552" s="3"/>
      <c r="AL2552" s="3"/>
      <c r="AM2552" s="3"/>
      <c r="AN2552" s="5" t="s">
        <v>46</v>
      </c>
      <c r="AO2552" s="1"/>
      <c r="AP2552" s="1"/>
      <c r="AQ2552" s="1"/>
    </row>
    <row r="2553" spans="1:43">
      <c r="A2553" s="1" t="s">
        <v>6771</v>
      </c>
      <c r="B2553" s="1" t="s">
        <v>6772</v>
      </c>
      <c r="C2553" s="3">
        <v>3.27397260273973</v>
      </c>
      <c r="D2553" s="4">
        <v>43042</v>
      </c>
      <c r="E2553" s="3">
        <v>3.5806403683</v>
      </c>
      <c r="F2553" s="5" t="s">
        <v>6773</v>
      </c>
      <c r="G2553" s="5">
        <v>687</v>
      </c>
      <c r="H2553" s="5" t="s">
        <v>55</v>
      </c>
      <c r="I2553" s="3">
        <v>9.16752665978672</v>
      </c>
      <c r="J2553" s="3">
        <v>58.983666061706</v>
      </c>
      <c r="K2553" s="3">
        <v>1.96529934668523</v>
      </c>
      <c r="L2553" s="3">
        <v>62.316384180791</v>
      </c>
      <c r="M2553" s="3">
        <v>6.13120784794604</v>
      </c>
      <c r="N2553" s="3">
        <v>40.754039497307</v>
      </c>
      <c r="O2553" s="3">
        <v>17.6677790137189</v>
      </c>
      <c r="P2553" s="3">
        <v>55.4966887417219</v>
      </c>
      <c r="Q2553" s="3">
        <v>23.4664764621969</v>
      </c>
      <c r="R2553" s="3">
        <v>50.4573170731707</v>
      </c>
      <c r="S2553" s="3">
        <v>69.6756371413295</v>
      </c>
      <c r="T2553" s="3">
        <v>43.1640625</v>
      </c>
      <c r="U2553" s="3">
        <v>150.177374852188</v>
      </c>
      <c r="V2553" s="3">
        <v>44.9864498644986</v>
      </c>
      <c r="W2553" s="3">
        <v>106.227661648435</v>
      </c>
      <c r="X2553" s="3">
        <v>52.5876460767947</v>
      </c>
      <c r="Y2553" s="3"/>
      <c r="Z2553" s="3"/>
      <c r="AA2553" s="3">
        <v>0.326368852980706</v>
      </c>
      <c r="AB2553" s="3">
        <v>0.240316583919042</v>
      </c>
      <c r="AC2553" s="3">
        <v>-33.9386288599728</v>
      </c>
      <c r="AD2553" s="3">
        <v>0.802345643872109</v>
      </c>
      <c r="AE2553" s="5">
        <v>3</v>
      </c>
      <c r="AF2553" s="3">
        <v>1.95150317331925</v>
      </c>
      <c r="AG2553" s="3">
        <v>63.99250889437</v>
      </c>
      <c r="AH2553" s="3">
        <v>65.0510487116106</v>
      </c>
      <c r="AI2553" s="3">
        <v>25.4126766911964</v>
      </c>
      <c r="AJ2553" s="3"/>
      <c r="AK2553" s="3"/>
      <c r="AL2553" s="3"/>
      <c r="AM2553" s="3"/>
      <c r="AN2553" s="5" t="s">
        <v>51</v>
      </c>
      <c r="AO2553" s="1"/>
      <c r="AP2553" s="1"/>
      <c r="AQ2553" s="1"/>
    </row>
    <row r="2554" spans="1:43">
      <c r="A2554" s="1" t="s">
        <v>6774</v>
      </c>
      <c r="B2554" s="1" t="s">
        <v>6775</v>
      </c>
      <c r="C2554" s="3">
        <v>3.16164383561644</v>
      </c>
      <c r="D2554" s="4">
        <v>43083</v>
      </c>
      <c r="E2554" s="3">
        <v>5.5831831083</v>
      </c>
      <c r="F2554" s="5" t="s">
        <v>6776</v>
      </c>
      <c r="G2554" s="5">
        <v>1155</v>
      </c>
      <c r="H2554" s="5" t="s">
        <v>93</v>
      </c>
      <c r="I2554" s="3">
        <v>12.7866446523574</v>
      </c>
      <c r="J2554" s="3">
        <v>17.25</v>
      </c>
      <c r="K2554" s="3">
        <v>4.29619576742017</v>
      </c>
      <c r="L2554" s="3">
        <v>9.36570862239841</v>
      </c>
      <c r="M2554" s="3">
        <v>7.37926818618461</v>
      </c>
      <c r="N2554" s="3">
        <v>14.8702594810379</v>
      </c>
      <c r="O2554" s="3">
        <v>24.4534412955466</v>
      </c>
      <c r="P2554" s="3">
        <v>12.7263581488934</v>
      </c>
      <c r="Q2554" s="3">
        <v>28.592344697762</v>
      </c>
      <c r="R2554" s="3">
        <v>20.7946336429309</v>
      </c>
      <c r="S2554" s="3">
        <v>74.8702268363791</v>
      </c>
      <c r="T2554" s="3">
        <v>17.8401270513499</v>
      </c>
      <c r="U2554" s="3">
        <v>187.289719626168</v>
      </c>
      <c r="V2554" s="3">
        <v>9.24695459579181</v>
      </c>
      <c r="W2554" s="3">
        <v>159.573569769897</v>
      </c>
      <c r="X2554" s="3">
        <v>8.92634207240949</v>
      </c>
      <c r="Y2554" s="3"/>
      <c r="Z2554" s="3"/>
      <c r="AA2554" s="3">
        <v>0.322022285341719</v>
      </c>
      <c r="AB2554" s="3">
        <v>0.378489106756673</v>
      </c>
      <c r="AC2554" s="3">
        <v>-18.2428371067922</v>
      </c>
      <c r="AD2554" s="3">
        <v>2.04748996777075</v>
      </c>
      <c r="AE2554" s="5">
        <v>3</v>
      </c>
      <c r="AF2554" s="3">
        <v>2.5528898038615</v>
      </c>
      <c r="AG2554" s="3">
        <v>86.1515219287784</v>
      </c>
      <c r="AH2554" s="3">
        <v>69.9459568074674</v>
      </c>
      <c r="AI2554" s="3">
        <v>34.8229163006964</v>
      </c>
      <c r="AJ2554" s="3"/>
      <c r="AK2554" s="3"/>
      <c r="AL2554" s="3"/>
      <c r="AM2554" s="3"/>
      <c r="AN2554" s="5" t="s">
        <v>46</v>
      </c>
      <c r="AO2554" s="1"/>
      <c r="AP2554" s="1"/>
      <c r="AQ2554" s="1"/>
    </row>
    <row r="2555" spans="1:43">
      <c r="A2555" s="1" t="s">
        <v>6777</v>
      </c>
      <c r="B2555" s="1" t="s">
        <v>6778</v>
      </c>
      <c r="C2555" s="3">
        <v>3.06301369863014</v>
      </c>
      <c r="D2555" s="4">
        <v>43119</v>
      </c>
      <c r="E2555" s="3">
        <v>0.0740313496</v>
      </c>
      <c r="F2555" s="5" t="s">
        <v>298</v>
      </c>
      <c r="G2555" s="5">
        <v>1119</v>
      </c>
      <c r="H2555" s="5" t="s">
        <v>226</v>
      </c>
      <c r="I2555" s="3">
        <v>-0.129557653155661</v>
      </c>
      <c r="J2555" s="3">
        <v>94.3100995732575</v>
      </c>
      <c r="K2555" s="3">
        <v>-0.0277906438165787</v>
      </c>
      <c r="L2555" s="3">
        <v>87.3015873015873</v>
      </c>
      <c r="M2555" s="3">
        <v>-0.221893491124256</v>
      </c>
      <c r="N2555" s="3">
        <v>85.049365303244</v>
      </c>
      <c r="O2555" s="3">
        <v>1.19081106422878</v>
      </c>
      <c r="P2555" s="3">
        <v>88.6792452830189</v>
      </c>
      <c r="Q2555" s="3">
        <v>0.690427318529563</v>
      </c>
      <c r="R2555" s="3">
        <v>91.2408759124088</v>
      </c>
      <c r="S2555" s="3">
        <v>0.344026034402607</v>
      </c>
      <c r="T2555" s="3">
        <v>97.3404255319149</v>
      </c>
      <c r="U2555" s="3">
        <v>3.70939842398616</v>
      </c>
      <c r="V2555" s="3">
        <v>98.6111111111111</v>
      </c>
      <c r="W2555" s="3">
        <v>7.8014184397163</v>
      </c>
      <c r="X2555" s="3">
        <v>96.234309623431</v>
      </c>
      <c r="Y2555" s="3"/>
      <c r="Z2555" s="3"/>
      <c r="AA2555" s="3">
        <v>-0.108469421656141</v>
      </c>
      <c r="AB2555" s="3">
        <v>0.117043251260555</v>
      </c>
      <c r="AC2555" s="3">
        <v>-3.19684895117706</v>
      </c>
      <c r="AD2555" s="3">
        <v>0.791702740931882</v>
      </c>
      <c r="AE2555" s="5">
        <v>4</v>
      </c>
      <c r="AF2555" s="3">
        <v>0.214272940277182</v>
      </c>
      <c r="AG2555" s="3">
        <v>0.791178825892569</v>
      </c>
      <c r="AH2555" s="3">
        <v>1.93299950026828</v>
      </c>
      <c r="AI2555" s="3"/>
      <c r="AJ2555" s="3"/>
      <c r="AK2555" s="3"/>
      <c r="AL2555" s="3"/>
      <c r="AM2555" s="3"/>
      <c r="AN2555" s="5" t="s">
        <v>51</v>
      </c>
      <c r="AO2555" s="1"/>
      <c r="AP2555" s="1"/>
      <c r="AQ2555" s="1"/>
    </row>
    <row r="2556" spans="1:43">
      <c r="A2556" s="1" t="s">
        <v>6779</v>
      </c>
      <c r="B2556" s="1" t="s">
        <v>6780</v>
      </c>
      <c r="C2556" s="3">
        <v>3.04931506849315</v>
      </c>
      <c r="D2556" s="4">
        <v>43124</v>
      </c>
      <c r="E2556" s="3">
        <v>0.4119277334</v>
      </c>
      <c r="F2556" s="5" t="s">
        <v>6781</v>
      </c>
      <c r="G2556" s="5">
        <v>1114</v>
      </c>
      <c r="H2556" s="5" t="s">
        <v>93</v>
      </c>
      <c r="I2556" s="3">
        <v>12.8207133917397</v>
      </c>
      <c r="J2556" s="3">
        <v>16.85</v>
      </c>
      <c r="K2556" s="3">
        <v>0.431724810249981</v>
      </c>
      <c r="L2556" s="3">
        <v>86.8186323092171</v>
      </c>
      <c r="M2556" s="3">
        <v>9.24859869716709</v>
      </c>
      <c r="N2556" s="3">
        <v>7.88423153692615</v>
      </c>
      <c r="O2556" s="3">
        <v>19.7724630460056</v>
      </c>
      <c r="P2556" s="3">
        <v>23.943661971831</v>
      </c>
      <c r="Q2556" s="3">
        <v>26.053137563363</v>
      </c>
      <c r="R2556" s="3">
        <v>25.2837977296182</v>
      </c>
      <c r="S2556" s="3">
        <v>46.6646329062436</v>
      </c>
      <c r="T2556" s="3">
        <v>45.5796717840127</v>
      </c>
      <c r="U2556" s="3">
        <v>54.5542220317188</v>
      </c>
      <c r="V2556" s="3">
        <v>63.8981173864895</v>
      </c>
      <c r="W2556" s="3">
        <v>45.8931822779688</v>
      </c>
      <c r="X2556" s="3">
        <v>62.8589263420724</v>
      </c>
      <c r="Y2556" s="3"/>
      <c r="Z2556" s="3"/>
      <c r="AA2556" s="3">
        <v>0.23837386196798</v>
      </c>
      <c r="AB2556" s="3">
        <v>0.151537006163391</v>
      </c>
      <c r="AC2556" s="3">
        <v>-22.0260492040521</v>
      </c>
      <c r="AD2556" s="3">
        <v>0.607962669963616</v>
      </c>
      <c r="AE2556" s="5">
        <v>3</v>
      </c>
      <c r="AF2556" s="3">
        <v>0.975630398331863</v>
      </c>
      <c r="AG2556" s="3">
        <v>39.8824932055879</v>
      </c>
      <c r="AH2556" s="3">
        <v>28.6181505370302</v>
      </c>
      <c r="AI2556" s="3"/>
      <c r="AJ2556" s="3"/>
      <c r="AK2556" s="3"/>
      <c r="AL2556" s="3"/>
      <c r="AM2556" s="3"/>
      <c r="AN2556" s="5" t="s">
        <v>51</v>
      </c>
      <c r="AO2556" s="1"/>
      <c r="AP2556" s="1"/>
      <c r="AQ2556" s="1"/>
    </row>
    <row r="2557" spans="1:43">
      <c r="A2557" s="1" t="s">
        <v>6782</v>
      </c>
      <c r="B2557" s="1" t="s">
        <v>6783</v>
      </c>
      <c r="C2557" s="3">
        <v>3.12602739726027</v>
      </c>
      <c r="D2557" s="4">
        <v>43096</v>
      </c>
      <c r="E2557" s="3">
        <v>2.3336729666</v>
      </c>
      <c r="F2557" s="5" t="s">
        <v>6784</v>
      </c>
      <c r="G2557" s="5">
        <v>1142</v>
      </c>
      <c r="H2557" s="5" t="s">
        <v>93</v>
      </c>
      <c r="I2557" s="3">
        <v>8.69744718915572</v>
      </c>
      <c r="J2557" s="3">
        <v>35.85</v>
      </c>
      <c r="K2557" s="3">
        <v>2.93887658021635</v>
      </c>
      <c r="L2557" s="3">
        <v>29.3855302279485</v>
      </c>
      <c r="M2557" s="3">
        <v>5.39061978784443</v>
      </c>
      <c r="N2557" s="3">
        <v>27.3453093812375</v>
      </c>
      <c r="O2557" s="3">
        <v>15.3655152267582</v>
      </c>
      <c r="P2557" s="3">
        <v>37.5754527162978</v>
      </c>
      <c r="Q2557" s="3">
        <v>19.6923776329747</v>
      </c>
      <c r="R2557" s="3">
        <v>37.8224974200206</v>
      </c>
      <c r="S2557" s="3">
        <v>58.6362723438442</v>
      </c>
      <c r="T2557" s="3">
        <v>32.9804129168872</v>
      </c>
      <c r="U2557" s="3">
        <v>83.4300975383186</v>
      </c>
      <c r="V2557" s="3">
        <v>47.9512735326689</v>
      </c>
      <c r="W2557" s="3">
        <v>62.8053179429043</v>
      </c>
      <c r="X2557" s="3">
        <v>49.812734082397</v>
      </c>
      <c r="Y2557" s="3"/>
      <c r="Z2557" s="3"/>
      <c r="AA2557" s="3">
        <v>0.310654395433709</v>
      </c>
      <c r="AB2557" s="3">
        <v>0.210924898879655</v>
      </c>
      <c r="AC2557" s="3">
        <v>-19.2594043887147</v>
      </c>
      <c r="AD2557" s="3">
        <v>0.914123831621959</v>
      </c>
      <c r="AE2557" s="5">
        <v>3</v>
      </c>
      <c r="AF2557" s="3">
        <v>1.22948951704097</v>
      </c>
      <c r="AG2557" s="3">
        <v>49.9248626949693</v>
      </c>
      <c r="AH2557" s="3">
        <v>36.0793849359875</v>
      </c>
      <c r="AI2557" s="3">
        <v>16.3422604860327</v>
      </c>
      <c r="AJ2557" s="3"/>
      <c r="AK2557" s="3"/>
      <c r="AL2557" s="3"/>
      <c r="AM2557" s="3"/>
      <c r="AN2557" s="5" t="s">
        <v>46</v>
      </c>
      <c r="AO2557" s="1"/>
      <c r="AP2557" s="1"/>
      <c r="AQ2557" s="1"/>
    </row>
    <row r="2558" spans="1:43">
      <c r="A2558" s="1" t="s">
        <v>6785</v>
      </c>
      <c r="B2558" s="1" t="s">
        <v>6786</v>
      </c>
      <c r="C2558" s="3">
        <v>3.04931506849315</v>
      </c>
      <c r="D2558" s="4">
        <v>43124</v>
      </c>
      <c r="E2558" s="3">
        <v>1.8518039469</v>
      </c>
      <c r="F2558" s="5" t="s">
        <v>6787</v>
      </c>
      <c r="G2558" s="5">
        <v>1073</v>
      </c>
      <c r="H2558" s="5" t="s">
        <v>191</v>
      </c>
      <c r="I2558" s="3">
        <v>14.4971378042537</v>
      </c>
      <c r="J2558" s="3">
        <v>22.0614828209765</v>
      </c>
      <c r="K2558" s="3">
        <v>3.50891955570516</v>
      </c>
      <c r="L2558" s="3">
        <v>28.4246575342466</v>
      </c>
      <c r="M2558" s="3">
        <v>7.14223499695149</v>
      </c>
      <c r="N2558" s="3">
        <v>32.7927927927928</v>
      </c>
      <c r="O2558" s="3">
        <v>27.3988918233131</v>
      </c>
      <c r="P2558" s="3">
        <v>17.7142857142857</v>
      </c>
      <c r="Q2558" s="3">
        <v>50.55382167554</v>
      </c>
      <c r="R2558" s="3">
        <v>5.87002096436059</v>
      </c>
      <c r="S2558" s="3">
        <v>81.725513369774</v>
      </c>
      <c r="T2558" s="3">
        <v>31.3725490196078</v>
      </c>
      <c r="U2558" s="3">
        <v>196.088578649657</v>
      </c>
      <c r="V2558" s="3">
        <v>24.0469208211144</v>
      </c>
      <c r="W2558" s="3">
        <v>152.535413672757</v>
      </c>
      <c r="X2558" s="3">
        <v>30.0353356890459</v>
      </c>
      <c r="Y2558" s="3"/>
      <c r="Z2558" s="3"/>
      <c r="AA2558" s="3">
        <v>0.309566714380779</v>
      </c>
      <c r="AB2558" s="3">
        <v>0.338322182997607</v>
      </c>
      <c r="AC2558" s="3">
        <v>-23.2051410784215</v>
      </c>
      <c r="AD2558" s="3">
        <v>1.55575464845965</v>
      </c>
      <c r="AE2558" s="5">
        <v>5</v>
      </c>
      <c r="AF2558" s="3">
        <v>2.62360457488223</v>
      </c>
      <c r="AG2558" s="3">
        <v>85.5396649047211</v>
      </c>
      <c r="AH2558" s="3">
        <v>76.8167261026962</v>
      </c>
      <c r="AI2558" s="3"/>
      <c r="AJ2558" s="3"/>
      <c r="AK2558" s="3"/>
      <c r="AL2558" s="3"/>
      <c r="AM2558" s="3"/>
      <c r="AN2558" s="5" t="s">
        <v>51</v>
      </c>
      <c r="AO2558" s="1"/>
      <c r="AP2558" s="1"/>
      <c r="AQ2558" s="1"/>
    </row>
    <row r="2559" spans="1:43">
      <c r="A2559" s="1" t="s">
        <v>6788</v>
      </c>
      <c r="B2559" s="1" t="s">
        <v>6789</v>
      </c>
      <c r="C2559" s="3">
        <v>3.15890410958904</v>
      </c>
      <c r="D2559" s="4">
        <v>43084</v>
      </c>
      <c r="E2559" s="3">
        <v>6.6978063516</v>
      </c>
      <c r="F2559" s="5" t="s">
        <v>6754</v>
      </c>
      <c r="G2559" s="5">
        <v>1154</v>
      </c>
      <c r="H2559" s="5" t="s">
        <v>93</v>
      </c>
      <c r="I2559" s="3">
        <v>7.39607061503416</v>
      </c>
      <c r="J2559" s="3">
        <v>41.9</v>
      </c>
      <c r="K2559" s="3">
        <v>2.1462423832092</v>
      </c>
      <c r="L2559" s="3">
        <v>41.6253716551041</v>
      </c>
      <c r="M2559" s="3">
        <v>3.74776509420987</v>
      </c>
      <c r="N2559" s="3">
        <v>36.9760479041916</v>
      </c>
      <c r="O2559" s="3">
        <v>11.4171774610442</v>
      </c>
      <c r="P2559" s="3">
        <v>47.3843058350101</v>
      </c>
      <c r="Q2559" s="3">
        <v>12.5139831456484</v>
      </c>
      <c r="R2559" s="3">
        <v>52.0639834881321</v>
      </c>
      <c r="S2559" s="3">
        <v>49.8807868070733</v>
      </c>
      <c r="T2559" s="3">
        <v>42.4033880359979</v>
      </c>
      <c r="U2559" s="3">
        <v>101.455468019762</v>
      </c>
      <c r="V2559" s="3">
        <v>40.3654485049834</v>
      </c>
      <c r="W2559" s="3">
        <v>64.9753963914707</v>
      </c>
      <c r="X2559" s="3">
        <v>48.0649188514357</v>
      </c>
      <c r="Y2559" s="3"/>
      <c r="Z2559" s="3"/>
      <c r="AA2559" s="3">
        <v>0.240271717335435</v>
      </c>
      <c r="AB2559" s="3">
        <v>0.187921115044518</v>
      </c>
      <c r="AC2559" s="3">
        <v>-27.1188179766058</v>
      </c>
      <c r="AD2559" s="3">
        <v>0.668346153538995</v>
      </c>
      <c r="AE2559" s="5">
        <v>3</v>
      </c>
      <c r="AF2559" s="3">
        <v>1.2569645884258</v>
      </c>
      <c r="AG2559" s="3">
        <v>46.4426599927912</v>
      </c>
      <c r="AH2559" s="3">
        <v>42.8538528959217</v>
      </c>
      <c r="AI2559" s="3">
        <v>15.0021878703389</v>
      </c>
      <c r="AJ2559" s="3"/>
      <c r="AK2559" s="3"/>
      <c r="AL2559" s="3"/>
      <c r="AM2559" s="3">
        <v>5</v>
      </c>
      <c r="AN2559" s="5" t="s">
        <v>56</v>
      </c>
      <c r="AO2559" s="1"/>
      <c r="AP2559" s="1"/>
      <c r="AQ2559" s="1"/>
    </row>
    <row r="2560" spans="1:43">
      <c r="A2560" s="1" t="s">
        <v>6790</v>
      </c>
      <c r="B2560" s="1" t="s">
        <v>6791</v>
      </c>
      <c r="C2560" s="3">
        <v>3.16164383561644</v>
      </c>
      <c r="D2560" s="4">
        <v>43083</v>
      </c>
      <c r="E2560" s="3">
        <v>1.0251826108</v>
      </c>
      <c r="F2560" s="5" t="s">
        <v>6792</v>
      </c>
      <c r="G2560" s="5">
        <v>1155</v>
      </c>
      <c r="H2560" s="5" t="s">
        <v>93</v>
      </c>
      <c r="I2560" s="3">
        <v>6.82736519437091</v>
      </c>
      <c r="J2560" s="3">
        <v>44.2</v>
      </c>
      <c r="K2560" s="3">
        <v>2.67157683294276</v>
      </c>
      <c r="L2560" s="3">
        <v>33.0029732408325</v>
      </c>
      <c r="M2560" s="3">
        <v>1.02114763818434</v>
      </c>
      <c r="N2560" s="3">
        <v>72.6546906187625</v>
      </c>
      <c r="O2560" s="3">
        <v>18.9604344453065</v>
      </c>
      <c r="P2560" s="3">
        <v>26.4084507042254</v>
      </c>
      <c r="Q2560" s="3">
        <v>28.3302448115942</v>
      </c>
      <c r="R2560" s="3">
        <v>21.3622291021672</v>
      </c>
      <c r="S2560" s="3">
        <v>58.6666489846684</v>
      </c>
      <c r="T2560" s="3">
        <v>32.9274748544203</v>
      </c>
      <c r="U2560" s="3">
        <v>82.4421715297488</v>
      </c>
      <c r="V2560" s="3">
        <v>48.4496124031008</v>
      </c>
      <c r="W2560" s="3">
        <v>72.8439612530271</v>
      </c>
      <c r="X2560" s="3">
        <v>43.7578027465668</v>
      </c>
      <c r="Y2560" s="3"/>
      <c r="Z2560" s="3"/>
      <c r="AA2560" s="3">
        <v>0.262736727804814</v>
      </c>
      <c r="AB2560" s="3">
        <v>0.239744134012124</v>
      </c>
      <c r="AC2560" s="3">
        <v>-18.6705412277515</v>
      </c>
      <c r="AD2560" s="3">
        <v>1.06961398581371</v>
      </c>
      <c r="AE2560" s="5">
        <v>3</v>
      </c>
      <c r="AF2560" s="3">
        <v>1.41565439716298</v>
      </c>
      <c r="AG2560" s="3">
        <v>57.0945047246523</v>
      </c>
      <c r="AH2560" s="3">
        <v>34.1028843501532</v>
      </c>
      <c r="AI2560" s="3">
        <v>17.6110988109642</v>
      </c>
      <c r="AJ2560" s="3"/>
      <c r="AK2560" s="3"/>
      <c r="AL2560" s="3"/>
      <c r="AM2560" s="3"/>
      <c r="AN2560" s="5" t="s">
        <v>46</v>
      </c>
      <c r="AO2560" s="1"/>
      <c r="AP2560" s="1"/>
      <c r="AQ2560" s="1"/>
    </row>
    <row r="2561" spans="1:43">
      <c r="A2561" s="1" t="s">
        <v>6793</v>
      </c>
      <c r="B2561" s="1" t="s">
        <v>6794</v>
      </c>
      <c r="C2561" s="3">
        <v>2.71780821917808</v>
      </c>
      <c r="D2561" s="4">
        <v>43245</v>
      </c>
      <c r="E2561" s="3">
        <v>0.1108534601</v>
      </c>
      <c r="F2561" s="5" t="s">
        <v>6795</v>
      </c>
      <c r="G2561" s="5">
        <v>356</v>
      </c>
      <c r="H2561" s="5" t="s">
        <v>55</v>
      </c>
      <c r="I2561" s="3">
        <v>12.3887718694923</v>
      </c>
      <c r="J2561" s="3">
        <v>35.329703569268</v>
      </c>
      <c r="K2561" s="3">
        <v>3.83240667196188</v>
      </c>
      <c r="L2561" s="3">
        <v>23.3898305084746</v>
      </c>
      <c r="M2561" s="3">
        <v>6.18983794321921</v>
      </c>
      <c r="N2561" s="3">
        <v>40.394973070018</v>
      </c>
      <c r="O2561" s="3">
        <v>24.8805884600688</v>
      </c>
      <c r="P2561" s="3">
        <v>22.317880794702</v>
      </c>
      <c r="Q2561" s="3">
        <v>32.493792124867</v>
      </c>
      <c r="R2561" s="3">
        <v>25.9908536585366</v>
      </c>
      <c r="S2561" s="3">
        <v>88.4731833910035</v>
      </c>
      <c r="T2561" s="3">
        <v>18.5546875</v>
      </c>
      <c r="U2561" s="3">
        <v>156.87757909216</v>
      </c>
      <c r="V2561" s="3">
        <v>39.8373983739837</v>
      </c>
      <c r="W2561" s="3"/>
      <c r="X2561" s="3"/>
      <c r="Y2561" s="3"/>
      <c r="Z2561" s="3"/>
      <c r="AA2561" s="3">
        <v>0.390904165033414</v>
      </c>
      <c r="AB2561" s="3">
        <v>0.548563377643183</v>
      </c>
      <c r="AC2561" s="3">
        <v>-11.9484182953859</v>
      </c>
      <c r="AD2561" s="3"/>
      <c r="AE2561" s="5">
        <v>6</v>
      </c>
      <c r="AF2561" s="3">
        <v>2.86303421279871</v>
      </c>
      <c r="AG2561" s="3">
        <v>81.190737299924</v>
      </c>
      <c r="AH2561" s="3">
        <v>62.0616807691564</v>
      </c>
      <c r="AI2561" s="3"/>
      <c r="AJ2561" s="3"/>
      <c r="AK2561" s="3"/>
      <c r="AL2561" s="3"/>
      <c r="AM2561" s="3"/>
      <c r="AN2561" s="5" t="s">
        <v>46</v>
      </c>
      <c r="AO2561" s="1"/>
      <c r="AP2561" s="1"/>
      <c r="AQ2561" s="1"/>
    </row>
    <row r="2562" spans="1:43">
      <c r="A2562" s="1" t="s">
        <v>6796</v>
      </c>
      <c r="B2562" s="1" t="s">
        <v>6797</v>
      </c>
      <c r="C2562" s="3">
        <v>3.22191780821918</v>
      </c>
      <c r="D2562" s="4">
        <v>43061</v>
      </c>
      <c r="E2562" s="3">
        <v>1.0031177132</v>
      </c>
      <c r="F2562" s="5" t="s">
        <v>396</v>
      </c>
      <c r="G2562" s="5">
        <v>1177</v>
      </c>
      <c r="H2562" s="5" t="s">
        <v>93</v>
      </c>
      <c r="I2562" s="3">
        <v>-1.90078188190887</v>
      </c>
      <c r="J2562" s="3">
        <v>96.9</v>
      </c>
      <c r="K2562" s="3">
        <v>-0.13723068478112</v>
      </c>
      <c r="L2562" s="3">
        <v>95.4905847373637</v>
      </c>
      <c r="M2562" s="3">
        <v>0.407036909279067</v>
      </c>
      <c r="N2562" s="3">
        <v>81.0878243512974</v>
      </c>
      <c r="O2562" s="3">
        <v>-6.20920089599457</v>
      </c>
      <c r="P2562" s="3">
        <v>99.1448692152917</v>
      </c>
      <c r="Q2562" s="3">
        <v>-6.32562574394853</v>
      </c>
      <c r="R2562" s="3">
        <v>97.4716202270382</v>
      </c>
      <c r="S2562" s="3">
        <v>26.2502612121673</v>
      </c>
      <c r="T2562" s="3">
        <v>66.278454208576</v>
      </c>
      <c r="U2562" s="3">
        <v>100.215983470815</v>
      </c>
      <c r="V2562" s="3">
        <v>40.7530454042082</v>
      </c>
      <c r="W2562" s="3">
        <v>81.6401460547046</v>
      </c>
      <c r="X2562" s="3">
        <v>39.4506866416979</v>
      </c>
      <c r="Y2562" s="3"/>
      <c r="Z2562" s="3"/>
      <c r="AA2562" s="3">
        <v>0.115583062637914</v>
      </c>
      <c r="AB2562" s="3">
        <v>0.174890419791497</v>
      </c>
      <c r="AC2562" s="3">
        <v>-32.6842963231299</v>
      </c>
      <c r="AD2562" s="3">
        <v>0.672131505461828</v>
      </c>
      <c r="AE2562" s="5">
        <v>5</v>
      </c>
      <c r="AF2562" s="3">
        <v>1.68344237491976</v>
      </c>
      <c r="AG2562" s="3">
        <v>31.9533211558882</v>
      </c>
      <c r="AH2562" s="3">
        <v>42.2163381606371</v>
      </c>
      <c r="AI2562" s="3">
        <v>20.3230694691078</v>
      </c>
      <c r="AJ2562" s="3"/>
      <c r="AK2562" s="3"/>
      <c r="AL2562" s="3"/>
      <c r="AM2562" s="3"/>
      <c r="AN2562" s="5" t="s">
        <v>46</v>
      </c>
      <c r="AO2562" s="1"/>
      <c r="AP2562" s="1"/>
      <c r="AQ2562" s="1"/>
    </row>
    <row r="2563" spans="1:43">
      <c r="A2563" s="1" t="s">
        <v>6798</v>
      </c>
      <c r="B2563" s="1" t="s">
        <v>6799</v>
      </c>
      <c r="C2563" s="3">
        <v>3.26575342465753</v>
      </c>
      <c r="D2563" s="4">
        <v>43045</v>
      </c>
      <c r="E2563" s="3">
        <v>44.9236325402</v>
      </c>
      <c r="F2563" s="5" t="s">
        <v>1633</v>
      </c>
      <c r="G2563" s="5">
        <v>1193</v>
      </c>
      <c r="H2563" s="5" t="s">
        <v>191</v>
      </c>
      <c r="I2563" s="3">
        <v>14.9747292418772</v>
      </c>
      <c r="J2563" s="3">
        <v>19.8915009041591</v>
      </c>
      <c r="K2563" s="3">
        <v>3.81606397774686</v>
      </c>
      <c r="L2563" s="3">
        <v>20.8904109589041</v>
      </c>
      <c r="M2563" s="3">
        <v>8.99383983572895</v>
      </c>
      <c r="N2563" s="3">
        <v>19.0990990990991</v>
      </c>
      <c r="O2563" s="3">
        <v>28.6683904330963</v>
      </c>
      <c r="P2563" s="3">
        <v>13.9047619047619</v>
      </c>
      <c r="Q2563" s="3">
        <v>54.7321370732655</v>
      </c>
      <c r="R2563" s="3">
        <v>3.35429769392034</v>
      </c>
      <c r="S2563" s="3">
        <v>100.621535360322</v>
      </c>
      <c r="T2563" s="3">
        <v>14.2156862745098</v>
      </c>
      <c r="U2563" s="3">
        <v>162.022817025011</v>
      </c>
      <c r="V2563" s="3">
        <v>42.2287390029325</v>
      </c>
      <c r="W2563" s="3">
        <v>137.671641791045</v>
      </c>
      <c r="X2563" s="3">
        <v>41.3427561837456</v>
      </c>
      <c r="Y2563" s="3"/>
      <c r="Z2563" s="3"/>
      <c r="AA2563" s="3">
        <v>0.397781670110704</v>
      </c>
      <c r="AB2563" s="3">
        <v>0.287004884127476</v>
      </c>
      <c r="AC2563" s="3">
        <v>-24.20704238301</v>
      </c>
      <c r="AD2563" s="3">
        <v>1.37902113823269</v>
      </c>
      <c r="AE2563" s="5">
        <v>1</v>
      </c>
      <c r="AF2563" s="3">
        <v>2.28424055925391</v>
      </c>
      <c r="AG2563" s="3">
        <v>82.6580639599759</v>
      </c>
      <c r="AH2563" s="3">
        <v>66.254870596004</v>
      </c>
      <c r="AI2563" s="3">
        <v>32.9162443108146</v>
      </c>
      <c r="AJ2563" s="3"/>
      <c r="AK2563" s="3"/>
      <c r="AL2563" s="3"/>
      <c r="AM2563" s="3"/>
      <c r="AN2563" s="5" t="s">
        <v>51</v>
      </c>
      <c r="AO2563" s="1"/>
      <c r="AP2563" s="1"/>
      <c r="AQ2563" s="1"/>
    </row>
    <row r="2564" spans="1:43">
      <c r="A2564" s="1" t="s">
        <v>6800</v>
      </c>
      <c r="B2564" s="1" t="s">
        <v>6801</v>
      </c>
      <c r="C2564" s="3">
        <v>3.2027397260274</v>
      </c>
      <c r="D2564" s="4">
        <v>43068</v>
      </c>
      <c r="E2564" s="3">
        <v>18.7415781363</v>
      </c>
      <c r="F2564" s="5" t="s">
        <v>1935</v>
      </c>
      <c r="G2564" s="5">
        <v>1170</v>
      </c>
      <c r="H2564" s="5" t="s">
        <v>191</v>
      </c>
      <c r="I2564" s="3">
        <v>14.5588800204874</v>
      </c>
      <c r="J2564" s="3">
        <v>20.9764918625678</v>
      </c>
      <c r="K2564" s="3">
        <v>4.32619427061064</v>
      </c>
      <c r="L2564" s="3">
        <v>13.6986301369863</v>
      </c>
      <c r="M2564" s="3">
        <v>7.30420181505617</v>
      </c>
      <c r="N2564" s="3">
        <v>31.8918918918919</v>
      </c>
      <c r="O2564" s="3">
        <v>27.3365594458677</v>
      </c>
      <c r="P2564" s="3">
        <v>18.0952380952381</v>
      </c>
      <c r="Q2564" s="3">
        <v>30.519354211243</v>
      </c>
      <c r="R2564" s="3">
        <v>28.5115303983228</v>
      </c>
      <c r="S2564" s="3">
        <v>99.0802551550215</v>
      </c>
      <c r="T2564" s="3">
        <v>14.9509803921569</v>
      </c>
      <c r="U2564" s="3">
        <v>241.823739174733</v>
      </c>
      <c r="V2564" s="3">
        <v>6.45161290322581</v>
      </c>
      <c r="W2564" s="3">
        <v>197.132735525296</v>
      </c>
      <c r="X2564" s="3">
        <v>9.18727915194346</v>
      </c>
      <c r="Y2564" s="3"/>
      <c r="Z2564" s="3"/>
      <c r="AA2564" s="3">
        <v>0.373602148726101</v>
      </c>
      <c r="AB2564" s="3">
        <v>0.357978949431139</v>
      </c>
      <c r="AC2564" s="3">
        <v>-29.4268521258755</v>
      </c>
      <c r="AD2564" s="3">
        <v>1.48398113323912</v>
      </c>
      <c r="AE2564" s="5">
        <v>5</v>
      </c>
      <c r="AF2564" s="3">
        <v>2.95547500608982</v>
      </c>
      <c r="AG2564" s="3">
        <v>97.2228745824263</v>
      </c>
      <c r="AH2564" s="3">
        <v>89.8892192929053</v>
      </c>
      <c r="AI2564" s="3">
        <v>40.4405559539742</v>
      </c>
      <c r="AJ2564" s="3"/>
      <c r="AK2564" s="3"/>
      <c r="AL2564" s="3"/>
      <c r="AM2564" s="3"/>
      <c r="AN2564" s="5" t="s">
        <v>46</v>
      </c>
      <c r="AO2564" s="1"/>
      <c r="AP2564" s="1"/>
      <c r="AQ2564" s="1"/>
    </row>
    <row r="2565" spans="1:43">
      <c r="A2565" s="1" t="s">
        <v>6802</v>
      </c>
      <c r="B2565" s="1" t="s">
        <v>6803</v>
      </c>
      <c r="C2565" s="3">
        <v>3.14520547945205</v>
      </c>
      <c r="D2565" s="4">
        <v>43089</v>
      </c>
      <c r="E2565" s="3">
        <v>0.7156536737</v>
      </c>
      <c r="F2565" s="5" t="s">
        <v>1358</v>
      </c>
      <c r="G2565" s="5">
        <v>1149</v>
      </c>
      <c r="H2565" s="5" t="s">
        <v>93</v>
      </c>
      <c r="I2565" s="3">
        <v>9.95494529071014</v>
      </c>
      <c r="J2565" s="3">
        <v>31</v>
      </c>
      <c r="K2565" s="3">
        <v>0.965327029156797</v>
      </c>
      <c r="L2565" s="3">
        <v>69.8216055500496</v>
      </c>
      <c r="M2565" s="3">
        <v>5.25775313205996</v>
      </c>
      <c r="N2565" s="3">
        <v>27.9441117764471</v>
      </c>
      <c r="O2565" s="3">
        <v>13.9015446160684</v>
      </c>
      <c r="P2565" s="3">
        <v>41.046277665996</v>
      </c>
      <c r="Q2565" s="3">
        <v>9.22847399829496</v>
      </c>
      <c r="R2565" s="3">
        <v>62.9514963880289</v>
      </c>
      <c r="S2565" s="3">
        <v>11.7044463818657</v>
      </c>
      <c r="T2565" s="3">
        <v>92.8533615669667</v>
      </c>
      <c r="U2565" s="3">
        <v>14.2443156486848</v>
      </c>
      <c r="V2565" s="3">
        <v>96.9545957918051</v>
      </c>
      <c r="W2565" s="3">
        <v>2.28520107773674</v>
      </c>
      <c r="X2565" s="3">
        <v>99.250936329588</v>
      </c>
      <c r="Y2565" s="3"/>
      <c r="Z2565" s="3"/>
      <c r="AA2565" s="3">
        <v>0.0711862748645235</v>
      </c>
      <c r="AB2565" s="3">
        <v>0.00290984476645018</v>
      </c>
      <c r="AC2565" s="3">
        <v>-30.1274068397356</v>
      </c>
      <c r="AD2565" s="3">
        <v>0.0250476377254516</v>
      </c>
      <c r="AE2565" s="5">
        <v>3</v>
      </c>
      <c r="AF2565" s="3">
        <v>0.00894092984858229</v>
      </c>
      <c r="AG2565" s="3">
        <v>9.49269529277825</v>
      </c>
      <c r="AH2565" s="3">
        <v>10.4536308812612</v>
      </c>
      <c r="AI2565" s="3">
        <v>1.74497092388337</v>
      </c>
      <c r="AJ2565" s="3"/>
      <c r="AK2565" s="3"/>
      <c r="AL2565" s="3"/>
      <c r="AM2565" s="3"/>
      <c r="AN2565" s="5" t="s">
        <v>51</v>
      </c>
      <c r="AO2565" s="1"/>
      <c r="AP2565" s="1"/>
      <c r="AQ2565" s="1"/>
    </row>
    <row r="2566" spans="1:43">
      <c r="A2566" s="1" t="s">
        <v>6804</v>
      </c>
      <c r="B2566" s="1" t="s">
        <v>6805</v>
      </c>
      <c r="C2566" s="3">
        <v>3.1972602739726</v>
      </c>
      <c r="D2566" s="4">
        <v>43070</v>
      </c>
      <c r="E2566" s="3">
        <v>2.3396455761</v>
      </c>
      <c r="F2566" s="5" t="s">
        <v>6806</v>
      </c>
      <c r="G2566" s="5">
        <v>1168</v>
      </c>
      <c r="H2566" s="5" t="s">
        <v>93</v>
      </c>
      <c r="I2566" s="3">
        <v>3.58986530588026</v>
      </c>
      <c r="J2566" s="3">
        <v>62.75</v>
      </c>
      <c r="K2566" s="3">
        <v>3.46094583382719</v>
      </c>
      <c r="L2566" s="3">
        <v>20.5153617443013</v>
      </c>
      <c r="M2566" s="3">
        <v>1.36445450850607</v>
      </c>
      <c r="N2566" s="3">
        <v>67.0159680638723</v>
      </c>
      <c r="O2566" s="3">
        <v>7.48676271395148</v>
      </c>
      <c r="P2566" s="3">
        <v>58.2494969818913</v>
      </c>
      <c r="Q2566" s="3">
        <v>12.2195796104647</v>
      </c>
      <c r="R2566" s="3">
        <v>52.6315789473684</v>
      </c>
      <c r="S2566" s="3">
        <v>52.6983293973585</v>
      </c>
      <c r="T2566" s="3">
        <v>39.9152991000529</v>
      </c>
      <c r="U2566" s="3">
        <v>117.843773396556</v>
      </c>
      <c r="V2566" s="3">
        <v>34.1085271317829</v>
      </c>
      <c r="W2566" s="3">
        <v>90.2986701547853</v>
      </c>
      <c r="X2566" s="3">
        <v>35.705368289638</v>
      </c>
      <c r="Y2566" s="3"/>
      <c r="Z2566" s="3"/>
      <c r="AA2566" s="3">
        <v>0.251393159882105</v>
      </c>
      <c r="AB2566" s="3">
        <v>0.235295439121817</v>
      </c>
      <c r="AC2566" s="3">
        <v>-24.537832104253</v>
      </c>
      <c r="AD2566" s="3">
        <v>0.972891621701594</v>
      </c>
      <c r="AE2566" s="5">
        <v>5</v>
      </c>
      <c r="AF2566" s="3">
        <v>1.66847444699705</v>
      </c>
      <c r="AG2566" s="3">
        <v>59.9018384125057</v>
      </c>
      <c r="AH2566" s="3">
        <v>47.9672503801337</v>
      </c>
      <c r="AI2566" s="3">
        <v>21.0516415933321</v>
      </c>
      <c r="AJ2566" s="3"/>
      <c r="AK2566" s="3"/>
      <c r="AL2566" s="3"/>
      <c r="AM2566" s="3"/>
      <c r="AN2566" s="5" t="s">
        <v>46</v>
      </c>
      <c r="AO2566" s="1"/>
      <c r="AP2566" s="1"/>
      <c r="AQ2566" s="1"/>
    </row>
    <row r="2567" spans="1:43">
      <c r="A2567" s="1" t="s">
        <v>6807</v>
      </c>
      <c r="B2567" s="1" t="s">
        <v>6808</v>
      </c>
      <c r="C2567" s="3">
        <v>2.37808219178082</v>
      </c>
      <c r="D2567" s="4">
        <v>43369</v>
      </c>
      <c r="E2567" s="3">
        <v>0.0438337337</v>
      </c>
      <c r="F2567" s="5" t="s">
        <v>6809</v>
      </c>
      <c r="G2567" s="5">
        <v>314</v>
      </c>
      <c r="H2567" s="5" t="s">
        <v>45</v>
      </c>
      <c r="I2567" s="3">
        <v>0.0360587758045575</v>
      </c>
      <c r="J2567" s="3">
        <v>72.7707006369427</v>
      </c>
      <c r="K2567" s="3">
        <v>0.117286178274978</v>
      </c>
      <c r="L2567" s="3">
        <v>72.6708074534162</v>
      </c>
      <c r="M2567" s="3">
        <v>-2.66643276905534</v>
      </c>
      <c r="N2567" s="3">
        <v>92.5396825396825</v>
      </c>
      <c r="O2567" s="3">
        <v>0.66219158200289</v>
      </c>
      <c r="P2567" s="3">
        <v>70.5298013245033</v>
      </c>
      <c r="Q2567" s="3">
        <v>4.06039009752437</v>
      </c>
      <c r="R2567" s="3">
        <v>32.0205479452055</v>
      </c>
      <c r="S2567" s="3">
        <v>3.86559341070759</v>
      </c>
      <c r="T2567" s="3">
        <v>75.5178907721281</v>
      </c>
      <c r="U2567" s="3">
        <v>9.17945690672963</v>
      </c>
      <c r="V2567" s="3">
        <v>83.2271762208068</v>
      </c>
      <c r="W2567" s="3"/>
      <c r="X2567" s="3"/>
      <c r="Y2567" s="3"/>
      <c r="Z2567" s="3"/>
      <c r="AA2567" s="3">
        <v>-0.00647378159002876</v>
      </c>
      <c r="AB2567" s="3">
        <v>0.0957538433085136</v>
      </c>
      <c r="AC2567" s="3">
        <v>-5.94439117929051</v>
      </c>
      <c r="AD2567" s="3"/>
      <c r="AE2567" s="5">
        <v>2</v>
      </c>
      <c r="AF2567" s="3">
        <v>0.360353299955054</v>
      </c>
      <c r="AG2567" s="3">
        <v>1.46818599519518</v>
      </c>
      <c r="AH2567" s="3">
        <v>3.29646369918799</v>
      </c>
      <c r="AI2567" s="3"/>
      <c r="AJ2567" s="3"/>
      <c r="AK2567" s="3"/>
      <c r="AL2567" s="3"/>
      <c r="AM2567" s="3"/>
      <c r="AN2567" s="5" t="s">
        <v>46</v>
      </c>
      <c r="AO2567" s="1"/>
      <c r="AP2567" s="1"/>
      <c r="AQ2567" s="1"/>
    </row>
    <row r="2568" spans="1:43">
      <c r="A2568" s="1" t="s">
        <v>6810</v>
      </c>
      <c r="B2568" s="1" t="s">
        <v>6811</v>
      </c>
      <c r="C2568" s="3">
        <v>3.13972602739726</v>
      </c>
      <c r="D2568" s="4">
        <v>43091</v>
      </c>
      <c r="E2568" s="3">
        <v>1.7993695114</v>
      </c>
      <c r="F2568" s="5" t="s">
        <v>4267</v>
      </c>
      <c r="G2568" s="5">
        <v>1147</v>
      </c>
      <c r="H2568" s="5" t="s">
        <v>45</v>
      </c>
      <c r="I2568" s="3">
        <v>6.63833528722157</v>
      </c>
      <c r="J2568" s="3">
        <v>1.11464968152866</v>
      </c>
      <c r="K2568" s="3">
        <v>3.11747201360352</v>
      </c>
      <c r="L2568" s="3">
        <v>0.15527950310559</v>
      </c>
      <c r="M2568" s="3">
        <v>2.85512367491166</v>
      </c>
      <c r="N2568" s="3">
        <v>3.01587301587302</v>
      </c>
      <c r="O2568" s="3">
        <v>11.4053888548683</v>
      </c>
      <c r="P2568" s="3">
        <v>2.48344370860927</v>
      </c>
      <c r="Q2568" s="3">
        <v>13.0759070779271</v>
      </c>
      <c r="R2568" s="3">
        <v>2.56849315068493</v>
      </c>
      <c r="S2568" s="3">
        <v>32.2489777373921</v>
      </c>
      <c r="T2568" s="3">
        <v>1.69491525423729</v>
      </c>
      <c r="U2568" s="3">
        <v>61.0668437361665</v>
      </c>
      <c r="V2568" s="3">
        <v>1.69851380042463</v>
      </c>
      <c r="W2568" s="3">
        <v>47.7263499796996</v>
      </c>
      <c r="X2568" s="3">
        <v>5.92417061611374</v>
      </c>
      <c r="Y2568" s="3"/>
      <c r="Z2568" s="3"/>
      <c r="AA2568" s="3">
        <v>0.16306024752414</v>
      </c>
      <c r="AB2568" s="3">
        <v>0.141209496962715</v>
      </c>
      <c r="AC2568" s="3">
        <v>-21.0968049594659</v>
      </c>
      <c r="AD2568" s="3">
        <v>0.657118496477253</v>
      </c>
      <c r="AE2568" s="5">
        <v>5</v>
      </c>
      <c r="AF2568" s="3">
        <v>0.968105598393626</v>
      </c>
      <c r="AG2568" s="3">
        <v>26.2924988206936</v>
      </c>
      <c r="AH2568" s="3">
        <v>29.1431713821791</v>
      </c>
      <c r="AI2568" s="3">
        <v>12.9395246962626</v>
      </c>
      <c r="AJ2568" s="3"/>
      <c r="AK2568" s="3"/>
      <c r="AL2568" s="3"/>
      <c r="AM2568" s="3"/>
      <c r="AN2568" s="5" t="s">
        <v>46</v>
      </c>
      <c r="AO2568" s="1"/>
      <c r="AP2568" s="1"/>
      <c r="AQ2568" s="1"/>
    </row>
    <row r="2569" spans="1:43">
      <c r="A2569" s="1" t="s">
        <v>6812</v>
      </c>
      <c r="B2569" s="1" t="s">
        <v>6813</v>
      </c>
      <c r="C2569" s="3">
        <v>2.82191780821918</v>
      </c>
      <c r="D2569" s="4">
        <v>43207</v>
      </c>
      <c r="E2569" s="3">
        <v>11.1574617136</v>
      </c>
      <c r="F2569" s="5" t="s">
        <v>3482</v>
      </c>
      <c r="G2569" s="5">
        <v>1031</v>
      </c>
      <c r="H2569" s="5" t="s">
        <v>226</v>
      </c>
      <c r="I2569" s="3">
        <v>1.57792460163233</v>
      </c>
      <c r="J2569" s="3">
        <v>62.7311522048364</v>
      </c>
      <c r="K2569" s="3">
        <v>0.407222435651164</v>
      </c>
      <c r="L2569" s="3">
        <v>60.1851851851852</v>
      </c>
      <c r="M2569" s="3">
        <v>-0.129919755445158</v>
      </c>
      <c r="N2569" s="3">
        <v>82.9337094499295</v>
      </c>
      <c r="O2569" s="3">
        <v>5.41259982253771</v>
      </c>
      <c r="P2569" s="3">
        <v>29.559748427673</v>
      </c>
      <c r="Q2569" s="3">
        <v>7.13231677324151</v>
      </c>
      <c r="R2569" s="3">
        <v>43.4306569343066</v>
      </c>
      <c r="S2569" s="3">
        <v>18.5091139929264</v>
      </c>
      <c r="T2569" s="3">
        <v>35.1063829787234</v>
      </c>
      <c r="U2569" s="3">
        <v>38.2593413162939</v>
      </c>
      <c r="V2569" s="3">
        <v>21.5277777777778</v>
      </c>
      <c r="W2569" s="3"/>
      <c r="X2569" s="3"/>
      <c r="Y2569" s="3"/>
      <c r="Z2569" s="3"/>
      <c r="AA2569" s="3">
        <v>0.340524513459659</v>
      </c>
      <c r="AB2569" s="3">
        <v>0.56741857503718</v>
      </c>
      <c r="AC2569" s="3">
        <v>-3.78605232610055</v>
      </c>
      <c r="AD2569" s="3"/>
      <c r="AE2569" s="5">
        <v>1</v>
      </c>
      <c r="AF2569" s="3">
        <v>1.09058560267474</v>
      </c>
      <c r="AG2569" s="3">
        <v>15.477366074844</v>
      </c>
      <c r="AH2569" s="3">
        <v>17.4240441183909</v>
      </c>
      <c r="AI2569" s="3"/>
      <c r="AJ2569" s="3"/>
      <c r="AK2569" s="3"/>
      <c r="AL2569" s="3"/>
      <c r="AM2569" s="3">
        <v>50</v>
      </c>
      <c r="AN2569" s="5" t="s">
        <v>56</v>
      </c>
      <c r="AO2569" s="1"/>
      <c r="AP2569" s="1"/>
      <c r="AQ2569" s="1"/>
    </row>
    <row r="2570" spans="1:43">
      <c r="A2570" s="1" t="s">
        <v>6814</v>
      </c>
      <c r="B2570" s="1" t="s">
        <v>6815</v>
      </c>
      <c r="C2570" s="3">
        <v>2.88219178082192</v>
      </c>
      <c r="D2570" s="4">
        <v>43185</v>
      </c>
      <c r="E2570" s="3">
        <v>89.4135350589</v>
      </c>
      <c r="F2570" s="5" t="s">
        <v>6816</v>
      </c>
      <c r="G2570" s="5">
        <v>1053</v>
      </c>
      <c r="H2570" s="5" t="s">
        <v>93</v>
      </c>
      <c r="I2570" s="3">
        <v>16.7815458138039</v>
      </c>
      <c r="J2570" s="3">
        <v>4.5</v>
      </c>
      <c r="K2570" s="3">
        <v>3.0952091193055</v>
      </c>
      <c r="L2570" s="3">
        <v>26.6600594648166</v>
      </c>
      <c r="M2570" s="3">
        <v>9.9744688216712</v>
      </c>
      <c r="N2570" s="3">
        <v>5.83832335329341</v>
      </c>
      <c r="O2570" s="3">
        <v>23.5128304821151</v>
      </c>
      <c r="P2570" s="3">
        <v>14.9396378269618</v>
      </c>
      <c r="Q2570" s="3">
        <v>31.0608014027126</v>
      </c>
      <c r="R2570" s="3">
        <v>15.2734778121775</v>
      </c>
      <c r="S2570" s="3">
        <v>72.7081209650017</v>
      </c>
      <c r="T2570" s="3">
        <v>19.4282689253573</v>
      </c>
      <c r="U2570" s="3">
        <v>205.420021632015</v>
      </c>
      <c r="V2570" s="3">
        <v>5.92469545957918</v>
      </c>
      <c r="W2570" s="3"/>
      <c r="X2570" s="3"/>
      <c r="Y2570" s="3"/>
      <c r="Z2570" s="3"/>
      <c r="AA2570" s="3">
        <v>0.301435346176695</v>
      </c>
      <c r="AB2570" s="3">
        <v>0.346372973673886</v>
      </c>
      <c r="AC2570" s="3">
        <v>-25.16010091209</v>
      </c>
      <c r="AD2570" s="3"/>
      <c r="AE2570" s="5">
        <v>3</v>
      </c>
      <c r="AF2570" s="3">
        <v>2.71711357481476</v>
      </c>
      <c r="AG2570" s="3">
        <v>84.4475667682652</v>
      </c>
      <c r="AH2570" s="3">
        <v>77.8726767396448</v>
      </c>
      <c r="AI2570" s="3"/>
      <c r="AJ2570" s="3"/>
      <c r="AK2570" s="3"/>
      <c r="AL2570" s="3"/>
      <c r="AM2570" s="3"/>
      <c r="AN2570" s="5" t="s">
        <v>46</v>
      </c>
      <c r="AO2570" s="1"/>
      <c r="AP2570" s="1"/>
      <c r="AQ2570" s="1"/>
    </row>
    <row r="2571" spans="1:43">
      <c r="A2571" s="1" t="s">
        <v>6817</v>
      </c>
      <c r="B2571" s="1" t="s">
        <v>6818</v>
      </c>
      <c r="C2571" s="3">
        <v>3</v>
      </c>
      <c r="D2571" s="4">
        <v>43142</v>
      </c>
      <c r="E2571" s="3">
        <v>20.5977484932</v>
      </c>
      <c r="F2571" s="5" t="s">
        <v>6819</v>
      </c>
      <c r="G2571" s="5">
        <v>1096</v>
      </c>
      <c r="H2571" s="5" t="s">
        <v>50</v>
      </c>
      <c r="I2571" s="3">
        <v>0.096172340834774</v>
      </c>
      <c r="J2571" s="3">
        <v>54.935238945958</v>
      </c>
      <c r="K2571" s="3">
        <v>0</v>
      </c>
      <c r="L2571" s="3">
        <v>43.3820274457725</v>
      </c>
      <c r="M2571" s="3">
        <v>-0.134331222414121</v>
      </c>
      <c r="N2571" s="3">
        <v>61.5316117542297</v>
      </c>
      <c r="O2571" s="3">
        <v>0.716082833365575</v>
      </c>
      <c r="P2571" s="3">
        <v>44.2211055276382</v>
      </c>
      <c r="Q2571" s="3">
        <v>1.16640746500777</v>
      </c>
      <c r="R2571" s="3">
        <v>44.7126991791405</v>
      </c>
      <c r="S2571" s="3">
        <v>1.39484274122851</v>
      </c>
      <c r="T2571" s="3">
        <v>71.3559322033898</v>
      </c>
      <c r="U2571" s="3">
        <v>5.7725287523064</v>
      </c>
      <c r="V2571" s="3">
        <v>62.2291021671827</v>
      </c>
      <c r="W2571" s="3">
        <v>15.1640599664</v>
      </c>
      <c r="X2571" s="3">
        <v>28.2632146709817</v>
      </c>
      <c r="Y2571" s="3"/>
      <c r="Z2571" s="3"/>
      <c r="AA2571" s="3">
        <v>-0.000776100753928426</v>
      </c>
      <c r="AB2571" s="3">
        <v>0.363991737970535</v>
      </c>
      <c r="AC2571" s="3">
        <v>-3.59162895927601</v>
      </c>
      <c r="AD2571" s="3"/>
      <c r="AE2571" s="5">
        <v>4</v>
      </c>
      <c r="AF2571" s="3">
        <v>0.401625620178924</v>
      </c>
      <c r="AG2571" s="3">
        <v>2.18860357591173</v>
      </c>
      <c r="AH2571" s="3">
        <v>3.11188008905086</v>
      </c>
      <c r="AI2571" s="3"/>
      <c r="AJ2571" s="3"/>
      <c r="AK2571" s="3"/>
      <c r="AL2571" s="3"/>
      <c r="AM2571" s="3"/>
      <c r="AN2571" s="5" t="s">
        <v>51</v>
      </c>
      <c r="AO2571" s="1"/>
      <c r="AP2571" s="1"/>
      <c r="AQ2571" s="1"/>
    </row>
    <row r="2572" spans="1:43">
      <c r="A2572" s="1" t="s">
        <v>6820</v>
      </c>
      <c r="B2572" s="1" t="s">
        <v>6821</v>
      </c>
      <c r="C2572" s="3">
        <v>3.18356164383562</v>
      </c>
      <c r="D2572" s="4">
        <v>43075</v>
      </c>
      <c r="E2572" s="3">
        <v>4.8597142457</v>
      </c>
      <c r="F2572" s="5" t="s">
        <v>5374</v>
      </c>
      <c r="G2572" s="5">
        <v>1140</v>
      </c>
      <c r="H2572" s="5" t="s">
        <v>655</v>
      </c>
      <c r="I2572" s="3">
        <v>2.55465281849401</v>
      </c>
      <c r="J2572" s="3">
        <v>43.2432432432432</v>
      </c>
      <c r="K2572" s="3">
        <v>0.823451910408433</v>
      </c>
      <c r="L2572" s="3">
        <v>24.3243243243243</v>
      </c>
      <c r="M2572" s="3">
        <v>1.95686568407027</v>
      </c>
      <c r="N2572" s="3">
        <v>56.7567567567568</v>
      </c>
      <c r="O2572" s="3">
        <v>4.17765676848464</v>
      </c>
      <c r="P2572" s="3">
        <v>22.8571428571429</v>
      </c>
      <c r="Q2572" s="3">
        <v>5.90779344347375</v>
      </c>
      <c r="R2572" s="3">
        <v>5.71428571428571</v>
      </c>
      <c r="S2572" s="3">
        <v>14.7301349325337</v>
      </c>
      <c r="T2572" s="3">
        <v>4.54545454545455</v>
      </c>
      <c r="U2572" s="3">
        <v>23.6642763357237</v>
      </c>
      <c r="V2572" s="3">
        <v>38.8888888888889</v>
      </c>
      <c r="W2572" s="3">
        <v>22.4277572242776</v>
      </c>
      <c r="X2572" s="3">
        <v>38.8888888888889</v>
      </c>
      <c r="Y2572" s="3"/>
      <c r="Z2572" s="3"/>
      <c r="AA2572" s="3">
        <v>0.483692019917664</v>
      </c>
      <c r="AB2572" s="3">
        <v>0.662462197244787</v>
      </c>
      <c r="AC2572" s="3">
        <v>-2.68854403479292</v>
      </c>
      <c r="AD2572" s="3">
        <v>2.59045626116061</v>
      </c>
      <c r="AE2572" s="5">
        <v>3</v>
      </c>
      <c r="AF2572" s="3">
        <v>0.542484425016451</v>
      </c>
      <c r="AG2572" s="3">
        <v>16.4354542215987</v>
      </c>
      <c r="AH2572" s="3">
        <v>10.7123213299362</v>
      </c>
      <c r="AI2572" s="3">
        <v>6.62052290281092</v>
      </c>
      <c r="AJ2572" s="3"/>
      <c r="AK2572" s="3"/>
      <c r="AL2572" s="3"/>
      <c r="AM2572" s="3"/>
      <c r="AN2572" s="5" t="s">
        <v>51</v>
      </c>
      <c r="AO2572" s="1"/>
      <c r="AP2572" s="1"/>
      <c r="AQ2572" s="1"/>
    </row>
    <row r="2573" spans="1:43">
      <c r="A2573" s="1" t="s">
        <v>6822</v>
      </c>
      <c r="B2573" s="1" t="s">
        <v>6823</v>
      </c>
      <c r="C2573" s="3">
        <v>3.04657534246575</v>
      </c>
      <c r="D2573" s="4">
        <v>43125</v>
      </c>
      <c r="E2573" s="3">
        <v>0.1503137862</v>
      </c>
      <c r="F2573" s="5" t="s">
        <v>6824</v>
      </c>
      <c r="G2573" s="5">
        <v>554</v>
      </c>
      <c r="H2573" s="5" t="s">
        <v>93</v>
      </c>
      <c r="I2573" s="3">
        <v>3.11817428635986</v>
      </c>
      <c r="J2573" s="3">
        <v>68.05</v>
      </c>
      <c r="K2573" s="3">
        <v>2.33966213185827</v>
      </c>
      <c r="L2573" s="3">
        <v>38.3052527254708</v>
      </c>
      <c r="M2573" s="3">
        <v>0.899108261478369</v>
      </c>
      <c r="N2573" s="3">
        <v>74.5508982035928</v>
      </c>
      <c r="O2573" s="3">
        <v>6.61942216338291</v>
      </c>
      <c r="P2573" s="3">
        <v>62.374245472837</v>
      </c>
      <c r="Q2573" s="3">
        <v>6.62772585669781</v>
      </c>
      <c r="R2573" s="3">
        <v>77.81217750258</v>
      </c>
      <c r="S2573" s="3">
        <v>33.167979768505</v>
      </c>
      <c r="T2573" s="3">
        <v>59.2906299629434</v>
      </c>
      <c r="U2573" s="3">
        <v>74.8084780388151</v>
      </c>
      <c r="V2573" s="3">
        <v>52.1040974529347</v>
      </c>
      <c r="W2573" s="3">
        <v>36.8826234753049</v>
      </c>
      <c r="X2573" s="3">
        <v>73.4706616729089</v>
      </c>
      <c r="Y2573" s="3"/>
      <c r="Z2573" s="3"/>
      <c r="AA2573" s="3">
        <v>0.126167585605991</v>
      </c>
      <c r="AB2573" s="3">
        <v>0.0958592175666613</v>
      </c>
      <c r="AC2573" s="3">
        <v>-24.0007894996546</v>
      </c>
      <c r="AD2573" s="3">
        <v>0.458782580518674</v>
      </c>
      <c r="AE2573" s="5">
        <v>5</v>
      </c>
      <c r="AF2573" s="3">
        <v>0.959704190981342</v>
      </c>
      <c r="AG2573" s="3">
        <v>41.6274893955208</v>
      </c>
      <c r="AH2573" s="3">
        <v>32.312391616692</v>
      </c>
      <c r="AI2573" s="3"/>
      <c r="AJ2573" s="3"/>
      <c r="AK2573" s="3"/>
      <c r="AL2573" s="3"/>
      <c r="AM2573" s="3"/>
      <c r="AN2573" s="5" t="s">
        <v>46</v>
      </c>
      <c r="AO2573" s="1"/>
      <c r="AP2573" s="1"/>
      <c r="AQ2573" s="1"/>
    </row>
    <row r="2574" spans="1:43">
      <c r="A2574" s="1" t="s">
        <v>6825</v>
      </c>
      <c r="B2574" s="1" t="s">
        <v>6826</v>
      </c>
      <c r="C2574" s="3">
        <v>3</v>
      </c>
      <c r="D2574" s="4">
        <v>43142</v>
      </c>
      <c r="E2574" s="3">
        <v>5.3716570986</v>
      </c>
      <c r="F2574" s="5" t="s">
        <v>6827</v>
      </c>
      <c r="G2574" s="5">
        <v>1096</v>
      </c>
      <c r="H2574" s="5" t="s">
        <v>50</v>
      </c>
      <c r="I2574" s="3">
        <v>0.246843254533394</v>
      </c>
      <c r="J2574" s="3">
        <v>28.9414917373828</v>
      </c>
      <c r="K2574" s="3">
        <v>0</v>
      </c>
      <c r="L2574" s="3">
        <v>43.3820274457725</v>
      </c>
      <c r="M2574" s="3">
        <v>-0.0189376006060005</v>
      </c>
      <c r="N2574" s="3">
        <v>39.8040961709706</v>
      </c>
      <c r="O2574" s="3">
        <v>0.686564317726729</v>
      </c>
      <c r="P2574" s="3">
        <v>49.2005481955231</v>
      </c>
      <c r="Q2574" s="3">
        <v>1.10020550489914</v>
      </c>
      <c r="R2574" s="3">
        <v>52.8730082085949</v>
      </c>
      <c r="S2574" s="3">
        <v>2.48015143785699</v>
      </c>
      <c r="T2574" s="3">
        <v>24.1242937853107</v>
      </c>
      <c r="U2574" s="3">
        <v>7.39036999170938</v>
      </c>
      <c r="V2574" s="3">
        <v>23.7616099071207</v>
      </c>
      <c r="W2574" s="3">
        <v>15.2835621861</v>
      </c>
      <c r="X2574" s="3">
        <v>27.6159654800431</v>
      </c>
      <c r="Y2574" s="3"/>
      <c r="Z2574" s="3"/>
      <c r="AA2574" s="3">
        <v>0.0711148446714524</v>
      </c>
      <c r="AB2574" s="3">
        <v>0.507927736056406</v>
      </c>
      <c r="AC2574" s="3">
        <v>-2.22610615398766</v>
      </c>
      <c r="AD2574" s="3"/>
      <c r="AE2574" s="5">
        <v>4</v>
      </c>
      <c r="AF2574" s="3">
        <v>0.403143276172683</v>
      </c>
      <c r="AG2574" s="3">
        <v>3.14590716093848</v>
      </c>
      <c r="AH2574" s="3">
        <v>3.92077995392082</v>
      </c>
      <c r="AI2574" s="3"/>
      <c r="AJ2574" s="3"/>
      <c r="AK2574" s="3"/>
      <c r="AL2574" s="3"/>
      <c r="AM2574" s="3"/>
      <c r="AN2574" s="5" t="s">
        <v>51</v>
      </c>
      <c r="AO2574" s="1"/>
      <c r="AP2574" s="1"/>
      <c r="AQ2574" s="1"/>
    </row>
    <row r="2575" spans="1:43">
      <c r="A2575" s="1" t="s">
        <v>6828</v>
      </c>
      <c r="B2575" s="1" t="s">
        <v>6829</v>
      </c>
      <c r="C2575" s="3">
        <v>2.84657534246575</v>
      </c>
      <c r="D2575" s="4">
        <v>43198</v>
      </c>
      <c r="E2575" s="3">
        <v>0.9994316313</v>
      </c>
      <c r="F2575" s="5" t="s">
        <v>6830</v>
      </c>
      <c r="G2575" s="5">
        <v>1039</v>
      </c>
      <c r="H2575" s="5" t="s">
        <v>116</v>
      </c>
      <c r="I2575" s="3">
        <v>11.0711320232494</v>
      </c>
      <c r="J2575" s="3">
        <v>21.0280373831776</v>
      </c>
      <c r="K2575" s="3">
        <v>2.6762869716508</v>
      </c>
      <c r="L2575" s="3">
        <v>53.6697247706422</v>
      </c>
      <c r="M2575" s="3">
        <v>6.32716867150654</v>
      </c>
      <c r="N2575" s="3">
        <v>8.8785046728972</v>
      </c>
      <c r="O2575" s="3">
        <v>16.3863109048724</v>
      </c>
      <c r="P2575" s="3">
        <v>38</v>
      </c>
      <c r="Q2575" s="3">
        <v>19.5483794089609</v>
      </c>
      <c r="R2575" s="3">
        <v>46.5608465608466</v>
      </c>
      <c r="S2575" s="3">
        <v>59.9569515306122</v>
      </c>
      <c r="T2575" s="3">
        <v>34.9693251533742</v>
      </c>
      <c r="U2575" s="3">
        <v>146.407957755127</v>
      </c>
      <c r="V2575" s="3">
        <v>8.40336134453782</v>
      </c>
      <c r="W2575" s="3"/>
      <c r="X2575" s="3"/>
      <c r="Y2575" s="3"/>
      <c r="Z2575" s="3"/>
      <c r="AA2575" s="3">
        <v>0.236928005789554</v>
      </c>
      <c r="AB2575" s="3">
        <v>0.234565692420899</v>
      </c>
      <c r="AC2575" s="3">
        <v>-28.5863575907277</v>
      </c>
      <c r="AD2575" s="3"/>
      <c r="AE2575" s="5">
        <v>5</v>
      </c>
      <c r="AF2575" s="3">
        <v>2.14935453756185</v>
      </c>
      <c r="AG2575" s="3">
        <v>66.0153044591733</v>
      </c>
      <c r="AH2575" s="3">
        <v>60.3178693949377</v>
      </c>
      <c r="AI2575" s="3"/>
      <c r="AJ2575" s="3"/>
      <c r="AK2575" s="3"/>
      <c r="AL2575" s="3"/>
      <c r="AM2575" s="3"/>
      <c r="AN2575" s="5" t="s">
        <v>46</v>
      </c>
      <c r="AO2575" s="1"/>
      <c r="AP2575" s="1"/>
      <c r="AQ2575" s="1"/>
    </row>
    <row r="2576" spans="1:43">
      <c r="A2576" s="1" t="s">
        <v>6831</v>
      </c>
      <c r="B2576" s="1" t="s">
        <v>6832</v>
      </c>
      <c r="C2576" s="3">
        <v>2.82191780821918</v>
      </c>
      <c r="D2576" s="4">
        <v>43207</v>
      </c>
      <c r="E2576" s="3">
        <v>14.8388720979</v>
      </c>
      <c r="F2576" s="5" t="s">
        <v>6833</v>
      </c>
      <c r="G2576" s="5">
        <v>1031</v>
      </c>
      <c r="H2576" s="5" t="s">
        <v>50</v>
      </c>
      <c r="I2576" s="3">
        <v>0.269246110889525</v>
      </c>
      <c r="J2576" s="3">
        <v>24.1625725770433</v>
      </c>
      <c r="K2576" s="3">
        <v>0</v>
      </c>
      <c r="L2576" s="3">
        <v>43.3820274457725</v>
      </c>
      <c r="M2576" s="3">
        <v>0.0995520159283312</v>
      </c>
      <c r="N2576" s="3">
        <v>19.7239536954586</v>
      </c>
      <c r="O2576" s="3">
        <v>-0.455400455400453</v>
      </c>
      <c r="P2576" s="3">
        <v>93.5130196436729</v>
      </c>
      <c r="Q2576" s="3">
        <v>0.129157167624537</v>
      </c>
      <c r="R2576" s="3">
        <v>89.7151134717528</v>
      </c>
      <c r="S2576" s="3">
        <v>1.47538991906432</v>
      </c>
      <c r="T2576" s="3">
        <v>68.9265536723164</v>
      </c>
      <c r="U2576" s="3">
        <v>6.27873520308548</v>
      </c>
      <c r="V2576" s="3">
        <v>48.9938080495356</v>
      </c>
      <c r="W2576" s="3"/>
      <c r="X2576" s="3"/>
      <c r="Y2576" s="3"/>
      <c r="Z2576" s="3"/>
      <c r="AA2576" s="3">
        <v>0.00233009017773416</v>
      </c>
      <c r="AB2576" s="3">
        <v>0.484774569490695</v>
      </c>
      <c r="AC2576" s="3">
        <v>-1.96122427234658</v>
      </c>
      <c r="AD2576" s="3"/>
      <c r="AE2576" s="5">
        <v>3</v>
      </c>
      <c r="AF2576" s="3">
        <v>0.419191755514411</v>
      </c>
      <c r="AG2576" s="3">
        <v>2.30054411945835</v>
      </c>
      <c r="AH2576" s="3">
        <v>3.5258940398917</v>
      </c>
      <c r="AI2576" s="3"/>
      <c r="AJ2576" s="3"/>
      <c r="AK2576" s="3"/>
      <c r="AL2576" s="3"/>
      <c r="AM2576" s="3"/>
      <c r="AN2576" s="5" t="s">
        <v>51</v>
      </c>
      <c r="AO2576" s="1"/>
      <c r="AP2576" s="1"/>
      <c r="AQ2576" s="1"/>
    </row>
    <row r="2577" spans="1:43">
      <c r="A2577" s="1" t="s">
        <v>6834</v>
      </c>
      <c r="B2577" s="1" t="s">
        <v>6835</v>
      </c>
      <c r="C2577" s="3">
        <v>3.14520547945205</v>
      </c>
      <c r="D2577" s="4">
        <v>43089</v>
      </c>
      <c r="E2577" s="3">
        <v>0.1478317484</v>
      </c>
      <c r="F2577" s="5" t="s">
        <v>6836</v>
      </c>
      <c r="G2577" s="5">
        <v>1134</v>
      </c>
      <c r="H2577" s="5" t="s">
        <v>93</v>
      </c>
      <c r="I2577" s="3">
        <v>7.5811804516171</v>
      </c>
      <c r="J2577" s="3">
        <v>41.15</v>
      </c>
      <c r="K2577" s="3">
        <v>1.31764417478704</v>
      </c>
      <c r="L2577" s="3">
        <v>57.9286422200198</v>
      </c>
      <c r="M2577" s="3">
        <v>3.36376141052895</v>
      </c>
      <c r="N2577" s="3">
        <v>40.0199600798403</v>
      </c>
      <c r="O2577" s="3">
        <v>10.5819397993311</v>
      </c>
      <c r="P2577" s="3">
        <v>48.6418511066398</v>
      </c>
      <c r="Q2577" s="3">
        <v>0.2364639544049</v>
      </c>
      <c r="R2577" s="3">
        <v>93.6532507739938</v>
      </c>
      <c r="S2577" s="3">
        <v>38.2736701237872</v>
      </c>
      <c r="T2577" s="3">
        <v>54.6320804658549</v>
      </c>
      <c r="U2577" s="3">
        <v>121.608579088472</v>
      </c>
      <c r="V2577" s="3">
        <v>32.3920265780731</v>
      </c>
      <c r="W2577" s="3">
        <v>68.3845997148095</v>
      </c>
      <c r="X2577" s="3">
        <v>45.9425717852684</v>
      </c>
      <c r="Y2577" s="3"/>
      <c r="Z2577" s="3"/>
      <c r="AA2577" s="3">
        <v>0.156003076058955</v>
      </c>
      <c r="AB2577" s="3">
        <v>0.155457581037839</v>
      </c>
      <c r="AC2577" s="3">
        <v>-30.6346353920363</v>
      </c>
      <c r="AD2577" s="3">
        <v>0.617974302804597</v>
      </c>
      <c r="AE2577" s="5">
        <v>7</v>
      </c>
      <c r="AF2577" s="3">
        <v>1.4620542092461</v>
      </c>
      <c r="AG2577" s="3">
        <v>49.7619533551819</v>
      </c>
      <c r="AH2577" s="3">
        <v>47.510121597137</v>
      </c>
      <c r="AI2577" s="3">
        <v>18.9736059017551</v>
      </c>
      <c r="AJ2577" s="3"/>
      <c r="AK2577" s="3"/>
      <c r="AL2577" s="3"/>
      <c r="AM2577" s="3"/>
      <c r="AN2577" s="5" t="s">
        <v>46</v>
      </c>
      <c r="AO2577" s="1"/>
      <c r="AP2577" s="1"/>
      <c r="AQ2577" s="1"/>
    </row>
    <row r="2578" spans="1:43">
      <c r="A2578" s="1" t="s">
        <v>6837</v>
      </c>
      <c r="B2578" s="1" t="s">
        <v>6838</v>
      </c>
      <c r="C2578" s="3">
        <v>3.16438356164384</v>
      </c>
      <c r="D2578" s="4">
        <v>43082</v>
      </c>
      <c r="E2578" s="3">
        <v>1.0299134043</v>
      </c>
      <c r="F2578" s="5" t="s">
        <v>89</v>
      </c>
      <c r="G2578" s="5">
        <v>898</v>
      </c>
      <c r="H2578" s="5" t="s">
        <v>226</v>
      </c>
      <c r="I2578" s="3">
        <v>0.872551749744739</v>
      </c>
      <c r="J2578" s="3">
        <v>77.8093883357041</v>
      </c>
      <c r="K2578" s="3">
        <v>0.0644567219152783</v>
      </c>
      <c r="L2578" s="3">
        <v>81.2169312169312</v>
      </c>
      <c r="M2578" s="3">
        <v>0.629687934067962</v>
      </c>
      <c r="N2578" s="3">
        <v>55.2891396332863</v>
      </c>
      <c r="O2578" s="3">
        <v>0.323116691285087</v>
      </c>
      <c r="P2578" s="3">
        <v>94.0251572327044</v>
      </c>
      <c r="Q2578" s="3">
        <v>2.5188679245283</v>
      </c>
      <c r="R2578" s="3">
        <v>83.9416058394161</v>
      </c>
      <c r="S2578" s="3">
        <v>5.79244548286606</v>
      </c>
      <c r="T2578" s="3">
        <v>87.5</v>
      </c>
      <c r="U2578" s="3">
        <v>11.3764476785897</v>
      </c>
      <c r="V2578" s="3">
        <v>89.5833333333333</v>
      </c>
      <c r="W2578" s="3">
        <v>9.84534519357122</v>
      </c>
      <c r="X2578" s="3">
        <v>94.1422594142259</v>
      </c>
      <c r="Y2578" s="3"/>
      <c r="Z2578" s="3"/>
      <c r="AA2578" s="3">
        <v>0.162591671534211</v>
      </c>
      <c r="AB2578" s="3">
        <v>0.0842355006382261</v>
      </c>
      <c r="AC2578" s="3">
        <v>-4.55860349127182</v>
      </c>
      <c r="AD2578" s="3">
        <v>0.696205100387846</v>
      </c>
      <c r="AE2578" s="5">
        <v>3</v>
      </c>
      <c r="AF2578" s="3">
        <v>0.249760564436112</v>
      </c>
      <c r="AG2578" s="3">
        <v>4.19342148155628</v>
      </c>
      <c r="AH2578" s="3">
        <v>5.96459998726033</v>
      </c>
      <c r="AI2578" s="3">
        <v>2.9262244686477</v>
      </c>
      <c r="AJ2578" s="3"/>
      <c r="AK2578" s="3"/>
      <c r="AL2578" s="3"/>
      <c r="AM2578" s="3"/>
      <c r="AN2578" s="5" t="s">
        <v>46</v>
      </c>
      <c r="AO2578" s="1"/>
      <c r="AP2578" s="1"/>
      <c r="AQ2578" s="1"/>
    </row>
    <row r="2579" spans="1:43">
      <c r="A2579" s="1" t="s">
        <v>6839</v>
      </c>
      <c r="B2579" s="1" t="s">
        <v>6840</v>
      </c>
      <c r="C2579" s="3">
        <v>3.01095890410959</v>
      </c>
      <c r="D2579" s="4">
        <v>43138</v>
      </c>
      <c r="E2579" s="3">
        <v>0.6502532373</v>
      </c>
      <c r="F2579" s="5" t="s">
        <v>6449</v>
      </c>
      <c r="G2579" s="5">
        <v>978</v>
      </c>
      <c r="H2579" s="5" t="s">
        <v>93</v>
      </c>
      <c r="I2579" s="3">
        <v>16.4519326065411</v>
      </c>
      <c r="J2579" s="3">
        <v>5</v>
      </c>
      <c r="K2579" s="3">
        <v>4.72370766488413</v>
      </c>
      <c r="L2579" s="3">
        <v>6.14469772051536</v>
      </c>
      <c r="M2579" s="3">
        <v>10.88208999702</v>
      </c>
      <c r="N2579" s="3">
        <v>4.04191616766467</v>
      </c>
      <c r="O2579" s="3">
        <v>32.7525718023429</v>
      </c>
      <c r="P2579" s="3">
        <v>2.06237424547284</v>
      </c>
      <c r="Q2579" s="3">
        <v>45.2693909422176</v>
      </c>
      <c r="R2579" s="3">
        <v>3.56037151702786</v>
      </c>
      <c r="S2579" s="3">
        <v>112.984163327609</v>
      </c>
      <c r="T2579" s="3">
        <v>2.17046056114346</v>
      </c>
      <c r="U2579" s="3">
        <v>172.189709826871</v>
      </c>
      <c r="V2579" s="3">
        <v>12.9568106312292</v>
      </c>
      <c r="W2579" s="3">
        <v>123.227677232277</v>
      </c>
      <c r="X2579" s="3">
        <v>20.1622971285893</v>
      </c>
      <c r="Y2579" s="3"/>
      <c r="Z2579" s="3"/>
      <c r="AA2579" s="3">
        <v>0.389701090720049</v>
      </c>
      <c r="AB2579" s="3">
        <v>0.300890694553394</v>
      </c>
      <c r="AC2579" s="3">
        <v>-26.6616314199396</v>
      </c>
      <c r="AD2579" s="3">
        <v>1.14877964586418</v>
      </c>
      <c r="AE2579" s="5">
        <v>4</v>
      </c>
      <c r="AF2579" s="3">
        <v>2.16637190295387</v>
      </c>
      <c r="AG2579" s="3">
        <v>97.8465245393406</v>
      </c>
      <c r="AH2579" s="3">
        <v>67.9290149076934</v>
      </c>
      <c r="AI2579" s="3"/>
      <c r="AJ2579" s="3"/>
      <c r="AK2579" s="3"/>
      <c r="AL2579" s="3"/>
      <c r="AM2579" s="3"/>
      <c r="AN2579" s="5" t="s">
        <v>46</v>
      </c>
      <c r="AO2579" s="1"/>
      <c r="AP2579" s="1"/>
      <c r="AQ2579" s="1"/>
    </row>
    <row r="2580" spans="1:43">
      <c r="A2580" s="1" t="s">
        <v>6841</v>
      </c>
      <c r="B2580" s="1" t="s">
        <v>6842</v>
      </c>
      <c r="C2580" s="3">
        <v>3.08219178082192</v>
      </c>
      <c r="D2580" s="4">
        <v>43112</v>
      </c>
      <c r="E2580" s="3">
        <v>6.4937693363</v>
      </c>
      <c r="F2580" s="5" t="s">
        <v>6843</v>
      </c>
      <c r="G2580" s="5">
        <v>978</v>
      </c>
      <c r="H2580" s="5" t="s">
        <v>93</v>
      </c>
      <c r="I2580" s="3">
        <v>4.46927374301675</v>
      </c>
      <c r="J2580" s="3">
        <v>55.7</v>
      </c>
      <c r="K2580" s="3">
        <v>1.25559130503021</v>
      </c>
      <c r="L2580" s="3">
        <v>60.009910802775</v>
      </c>
      <c r="M2580" s="3">
        <v>2.13725955829968</v>
      </c>
      <c r="N2580" s="3">
        <v>52.7445109780439</v>
      </c>
      <c r="O2580" s="3">
        <v>7.68652979469204</v>
      </c>
      <c r="P2580" s="3">
        <v>57.2937625754527</v>
      </c>
      <c r="Q2580" s="3">
        <v>6.82175676794437</v>
      </c>
      <c r="R2580" s="3">
        <v>77.0381836945304</v>
      </c>
      <c r="S2580" s="3">
        <v>25.6500146070698</v>
      </c>
      <c r="T2580" s="3">
        <v>67.0725251455797</v>
      </c>
      <c r="U2580" s="3">
        <v>51.2838550826592</v>
      </c>
      <c r="V2580" s="3">
        <v>65.4485049833887</v>
      </c>
      <c r="W2580" s="3">
        <v>23.9600345854549</v>
      </c>
      <c r="X2580" s="3">
        <v>90.1373283395755</v>
      </c>
      <c r="Y2580" s="3"/>
      <c r="Z2580" s="3"/>
      <c r="AA2580" s="3">
        <v>0.178003272400904</v>
      </c>
      <c r="AB2580" s="3">
        <v>0.0812384362521079</v>
      </c>
      <c r="AC2580" s="3">
        <v>-26.2655836796373</v>
      </c>
      <c r="AD2580" s="3">
        <v>0.282047522762677</v>
      </c>
      <c r="AE2580" s="5">
        <v>7</v>
      </c>
      <c r="AF2580" s="3">
        <v>0.685472216374743</v>
      </c>
      <c r="AG2580" s="3">
        <v>18.3763625170785</v>
      </c>
      <c r="AH2580" s="3">
        <v>27.791476674631</v>
      </c>
      <c r="AI2580" s="3"/>
      <c r="AJ2580" s="3"/>
      <c r="AK2580" s="3"/>
      <c r="AL2580" s="3"/>
      <c r="AM2580" s="3">
        <v>10</v>
      </c>
      <c r="AN2580" s="5" t="s">
        <v>56</v>
      </c>
      <c r="AO2580" s="1"/>
      <c r="AP2580" s="1"/>
      <c r="AQ2580" s="1"/>
    </row>
    <row r="2581" spans="1:43">
      <c r="A2581" s="1" t="s">
        <v>6844</v>
      </c>
      <c r="B2581" s="1" t="s">
        <v>6845</v>
      </c>
      <c r="C2581" s="3">
        <v>3.01095890410959</v>
      </c>
      <c r="D2581" s="4">
        <v>43138</v>
      </c>
      <c r="E2581" s="3">
        <v>2.1878912784</v>
      </c>
      <c r="F2581" s="5" t="s">
        <v>6576</v>
      </c>
      <c r="G2581" s="5">
        <v>1097</v>
      </c>
      <c r="H2581" s="5" t="s">
        <v>93</v>
      </c>
      <c r="I2581" s="3">
        <v>5.60861924046765</v>
      </c>
      <c r="J2581" s="3">
        <v>50.3</v>
      </c>
      <c r="K2581" s="3">
        <v>2.5372802136657</v>
      </c>
      <c r="L2581" s="3">
        <v>35.3815659068385</v>
      </c>
      <c r="M2581" s="3">
        <v>2.38536187865768</v>
      </c>
      <c r="N2581" s="3">
        <v>49.8502994011976</v>
      </c>
      <c r="O2581" s="3">
        <v>9.1016735080518</v>
      </c>
      <c r="P2581" s="3">
        <v>53.0181086519115</v>
      </c>
      <c r="Q2581" s="3">
        <v>13.9688298837305</v>
      </c>
      <c r="R2581" s="3">
        <v>49.0712074303406</v>
      </c>
      <c r="S2581" s="3">
        <v>32.8176052277532</v>
      </c>
      <c r="T2581" s="3">
        <v>59.7670725251456</v>
      </c>
      <c r="U2581" s="3">
        <v>56.736221365389</v>
      </c>
      <c r="V2581" s="3">
        <v>62.015503875969</v>
      </c>
      <c r="W2581" s="3">
        <v>38.1823635272946</v>
      </c>
      <c r="X2581" s="3">
        <v>71.4107365792759</v>
      </c>
      <c r="Y2581" s="3"/>
      <c r="Z2581" s="3"/>
      <c r="AA2581" s="3">
        <v>0.28201427621412</v>
      </c>
      <c r="AB2581" s="3">
        <v>0.14137628231439</v>
      </c>
      <c r="AC2581" s="3">
        <v>-17.115611482501</v>
      </c>
      <c r="AD2581" s="3">
        <v>0.663765900446114</v>
      </c>
      <c r="AE2581" s="5">
        <v>2</v>
      </c>
      <c r="AF2581" s="3">
        <v>0.872777628291701</v>
      </c>
      <c r="AG2581" s="3">
        <v>21.9413815658031</v>
      </c>
      <c r="AH2581" s="3">
        <v>25.119426949167</v>
      </c>
      <c r="AI2581" s="3"/>
      <c r="AJ2581" s="3"/>
      <c r="AK2581" s="3"/>
      <c r="AL2581" s="3"/>
      <c r="AM2581" s="3">
        <v>10</v>
      </c>
      <c r="AN2581" s="5" t="s">
        <v>56</v>
      </c>
      <c r="AO2581" s="1"/>
      <c r="AP2581" s="1"/>
      <c r="AQ2581" s="1"/>
    </row>
    <row r="2582" spans="1:43">
      <c r="A2582" s="1" t="s">
        <v>6846</v>
      </c>
      <c r="B2582" s="1" t="s">
        <v>6847</v>
      </c>
      <c r="C2582" s="3">
        <v>3.12876712328767</v>
      </c>
      <c r="D2582" s="4">
        <v>43095</v>
      </c>
      <c r="E2582" s="3">
        <v>1.530422007</v>
      </c>
      <c r="F2582" s="5" t="s">
        <v>6264</v>
      </c>
      <c r="G2582" s="5">
        <v>1143</v>
      </c>
      <c r="H2582" s="5" t="s">
        <v>55</v>
      </c>
      <c r="I2582" s="3">
        <v>13.8665493842674</v>
      </c>
      <c r="J2582" s="3">
        <v>24.9243799153055</v>
      </c>
      <c r="K2582" s="3">
        <v>3.77941934375537</v>
      </c>
      <c r="L2582" s="3">
        <v>24.6327683615819</v>
      </c>
      <c r="M2582" s="3">
        <v>5.47666162262834</v>
      </c>
      <c r="N2582" s="3">
        <v>46.918013165769</v>
      </c>
      <c r="O2582" s="3">
        <v>28.2771800679502</v>
      </c>
      <c r="P2582" s="3">
        <v>12.7814569536424</v>
      </c>
      <c r="Q2582" s="3">
        <v>25.4881595346905</v>
      </c>
      <c r="R2582" s="3">
        <v>44.359756097561</v>
      </c>
      <c r="S2582" s="3">
        <v>66.4340159794288</v>
      </c>
      <c r="T2582" s="3">
        <v>48.6328125</v>
      </c>
      <c r="U2582" s="3">
        <v>140.326216682138</v>
      </c>
      <c r="V2582" s="3">
        <v>51.0840108401084</v>
      </c>
      <c r="W2582" s="3">
        <v>84.9663196570729</v>
      </c>
      <c r="X2582" s="3">
        <v>67.779632721202</v>
      </c>
      <c r="Y2582" s="3"/>
      <c r="Z2582" s="3"/>
      <c r="AA2582" s="3">
        <v>0.240546776828366</v>
      </c>
      <c r="AB2582" s="3">
        <v>0.184751160327309</v>
      </c>
      <c r="AC2582" s="3">
        <v>-34.3247058823529</v>
      </c>
      <c r="AD2582" s="3">
        <v>0.661528825130175</v>
      </c>
      <c r="AE2582" s="5">
        <v>7</v>
      </c>
      <c r="AF2582" s="3">
        <v>1.73318986790847</v>
      </c>
      <c r="AG2582" s="3">
        <v>65.2751830359555</v>
      </c>
      <c r="AH2582" s="3">
        <v>58.6831374845736</v>
      </c>
      <c r="AI2582" s="3">
        <v>23.4122619014931</v>
      </c>
      <c r="AJ2582" s="3"/>
      <c r="AK2582" s="3"/>
      <c r="AL2582" s="3"/>
      <c r="AM2582" s="3">
        <v>1</v>
      </c>
      <c r="AN2582" s="5" t="s">
        <v>56</v>
      </c>
      <c r="AO2582" s="1"/>
      <c r="AP2582" s="1"/>
      <c r="AQ2582" s="1"/>
    </row>
    <row r="2583" spans="1:43">
      <c r="A2583" s="1" t="s">
        <v>6848</v>
      </c>
      <c r="B2583" s="1" t="s">
        <v>6849</v>
      </c>
      <c r="C2583" s="3">
        <v>3.02739726027397</v>
      </c>
      <c r="D2583" s="4">
        <v>43132</v>
      </c>
      <c r="E2583" s="3">
        <v>2.7590401643</v>
      </c>
      <c r="F2583" s="5" t="s">
        <v>6850</v>
      </c>
      <c r="G2583" s="5">
        <v>1106</v>
      </c>
      <c r="H2583" s="5" t="s">
        <v>93</v>
      </c>
      <c r="I2583" s="3">
        <v>4.54448108964748</v>
      </c>
      <c r="J2583" s="3">
        <v>55.1</v>
      </c>
      <c r="K2583" s="3">
        <v>-0.139104819572869</v>
      </c>
      <c r="L2583" s="3">
        <v>95.5401387512388</v>
      </c>
      <c r="M2583" s="3">
        <v>0.485796624125156</v>
      </c>
      <c r="N2583" s="3">
        <v>80.0399201596806</v>
      </c>
      <c r="O2583" s="3">
        <v>19.5181666829889</v>
      </c>
      <c r="P2583" s="3">
        <v>24.5472837022133</v>
      </c>
      <c r="Q2583" s="3">
        <v>20.5690574985181</v>
      </c>
      <c r="R2583" s="3">
        <v>35.5521155830753</v>
      </c>
      <c r="S2583" s="3">
        <v>69.3706196655333</v>
      </c>
      <c r="T2583" s="3">
        <v>23.2398094229751</v>
      </c>
      <c r="U2583" s="3">
        <v>189.057318806253</v>
      </c>
      <c r="V2583" s="3">
        <v>8.859357696567</v>
      </c>
      <c r="W2583" s="3">
        <v>144.250975682978</v>
      </c>
      <c r="X2583" s="3">
        <v>13.2958801498127</v>
      </c>
      <c r="Y2583" s="3"/>
      <c r="Z2583" s="3"/>
      <c r="AA2583" s="3">
        <v>0.274815444621011</v>
      </c>
      <c r="AB2583" s="3">
        <v>0.269556335294597</v>
      </c>
      <c r="AC2583" s="3">
        <v>-29.5498084291188</v>
      </c>
      <c r="AD2583" s="3">
        <v>1.17088354702903</v>
      </c>
      <c r="AE2583" s="5">
        <v>3</v>
      </c>
      <c r="AF2583" s="3">
        <v>2.75766883905299</v>
      </c>
      <c r="AG2583" s="3">
        <v>72.448979676224</v>
      </c>
      <c r="AH2583" s="3">
        <v>74.4294993914516</v>
      </c>
      <c r="AI2583" s="3"/>
      <c r="AJ2583" s="3"/>
      <c r="AK2583" s="3"/>
      <c r="AL2583" s="3"/>
      <c r="AM2583" s="3"/>
      <c r="AN2583" s="5" t="s">
        <v>46</v>
      </c>
      <c r="AO2583" s="1"/>
      <c r="AP2583" s="1"/>
      <c r="AQ2583" s="1"/>
    </row>
    <row r="2584" spans="1:43">
      <c r="A2584" s="1" t="s">
        <v>6851</v>
      </c>
      <c r="B2584" s="1" t="s">
        <v>6852</v>
      </c>
      <c r="C2584" s="3">
        <v>0.443835616438356</v>
      </c>
      <c r="D2584" s="4">
        <v>44075</v>
      </c>
      <c r="E2584" s="3">
        <v>0.1886937142</v>
      </c>
      <c r="F2584" s="5" t="s">
        <v>6853</v>
      </c>
      <c r="G2584" s="5">
        <v>163</v>
      </c>
      <c r="H2584" s="5" t="s">
        <v>45</v>
      </c>
      <c r="I2584" s="3">
        <v>-0.940989739810665</v>
      </c>
      <c r="J2584" s="3">
        <v>88.5350318471338</v>
      </c>
      <c r="K2584" s="3">
        <v>-0.0514756348661577</v>
      </c>
      <c r="L2584" s="3">
        <v>89.1304347826087</v>
      </c>
      <c r="M2584" s="3">
        <v>-1.02514725872225</v>
      </c>
      <c r="N2584" s="3">
        <v>78.4126984126984</v>
      </c>
      <c r="O2584" s="3">
        <v>-2.52133653148881</v>
      </c>
      <c r="P2584" s="3">
        <v>92.2185430463576</v>
      </c>
      <c r="Q2584" s="3"/>
      <c r="R2584" s="3"/>
      <c r="S2584" s="3"/>
      <c r="T2584" s="3"/>
      <c r="U2584" s="3"/>
      <c r="V2584" s="3"/>
      <c r="W2584" s="3"/>
      <c r="X2584" s="3"/>
      <c r="Y2584" s="3"/>
      <c r="Z2584" s="3"/>
      <c r="AA2584" s="3">
        <v>-0.502510781010804</v>
      </c>
      <c r="AB2584" s="3">
        <v>-0.498153164830367</v>
      </c>
      <c r="AC2584" s="3">
        <v>-7.70911028236548</v>
      </c>
      <c r="AD2584" s="3"/>
      <c r="AE2584" s="5">
        <v>5</v>
      </c>
      <c r="AF2584" s="3">
        <v>-1.44759396577808</v>
      </c>
      <c r="AG2584" s="3"/>
      <c r="AH2584" s="3"/>
      <c r="AI2584" s="3"/>
      <c r="AJ2584" s="3"/>
      <c r="AK2584" s="3"/>
      <c r="AL2584" s="3"/>
      <c r="AM2584" s="3"/>
      <c r="AN2584" s="5" t="s">
        <v>46</v>
      </c>
      <c r="AO2584" s="1"/>
      <c r="AP2584" s="1"/>
      <c r="AQ2584" s="1"/>
    </row>
    <row r="2585" spans="1:43">
      <c r="A2585" s="1" t="s">
        <v>6854</v>
      </c>
      <c r="B2585" s="1" t="s">
        <v>6855</v>
      </c>
      <c r="C2585" s="3">
        <v>3.18904109589041</v>
      </c>
      <c r="D2585" s="4">
        <v>43073</v>
      </c>
      <c r="E2585" s="3">
        <v>17.9714367309</v>
      </c>
      <c r="F2585" s="5" t="s">
        <v>1118</v>
      </c>
      <c r="G2585" s="5">
        <v>1165</v>
      </c>
      <c r="H2585" s="5" t="s">
        <v>191</v>
      </c>
      <c r="I2585" s="3">
        <v>14.382674704175</v>
      </c>
      <c r="J2585" s="3">
        <v>23.1464737793852</v>
      </c>
      <c r="K2585" s="3">
        <v>4.64479758160054</v>
      </c>
      <c r="L2585" s="3">
        <v>8.39041095890411</v>
      </c>
      <c r="M2585" s="3">
        <v>11.6506123872205</v>
      </c>
      <c r="N2585" s="3">
        <v>9.36936936936937</v>
      </c>
      <c r="O2585" s="3">
        <v>20.8815062998443</v>
      </c>
      <c r="P2585" s="3">
        <v>39.6190476190476</v>
      </c>
      <c r="Q2585" s="3">
        <v>10.9542166587257</v>
      </c>
      <c r="R2585" s="3">
        <v>78.1970649895178</v>
      </c>
      <c r="S2585" s="3">
        <v>79.7992559837159</v>
      </c>
      <c r="T2585" s="3">
        <v>33.578431372549</v>
      </c>
      <c r="U2585" s="3">
        <v>208.218024305138</v>
      </c>
      <c r="V2585" s="3">
        <v>18.475073313783</v>
      </c>
      <c r="W2585" s="3">
        <v>174.349362750348</v>
      </c>
      <c r="X2585" s="3">
        <v>19.0812720848057</v>
      </c>
      <c r="Y2585" s="3"/>
      <c r="Z2585" s="3"/>
      <c r="AA2585" s="3">
        <v>0.305703088151335</v>
      </c>
      <c r="AB2585" s="3">
        <v>0.319597307909448</v>
      </c>
      <c r="AC2585" s="3">
        <v>-35.8812872055905</v>
      </c>
      <c r="AD2585" s="3">
        <v>1.11215500916758</v>
      </c>
      <c r="AE2585" s="5">
        <v>5</v>
      </c>
      <c r="AF2585" s="3">
        <v>2.73665006653422</v>
      </c>
      <c r="AG2585" s="3">
        <v>93.8525603023029</v>
      </c>
      <c r="AH2585" s="3">
        <v>80.929125945111</v>
      </c>
      <c r="AI2585" s="3">
        <v>38.3154590712691</v>
      </c>
      <c r="AJ2585" s="3"/>
      <c r="AK2585" s="3"/>
      <c r="AL2585" s="3"/>
      <c r="AM2585" s="3"/>
      <c r="AN2585" s="5" t="s">
        <v>51</v>
      </c>
      <c r="AO2585" s="1"/>
      <c r="AP2585" s="1"/>
      <c r="AQ2585" s="1"/>
    </row>
    <row r="2586" spans="1:43">
      <c r="A2586" s="1" t="s">
        <v>6856</v>
      </c>
      <c r="B2586" s="1" t="s">
        <v>6857</v>
      </c>
      <c r="C2586" s="3">
        <v>1.67123287671233</v>
      </c>
      <c r="D2586" s="4">
        <v>43627</v>
      </c>
      <c r="E2586" s="3">
        <v>8.7991801318</v>
      </c>
      <c r="F2586" s="5" t="s">
        <v>6002</v>
      </c>
      <c r="G2586" s="5">
        <v>611</v>
      </c>
      <c r="H2586" s="5" t="s">
        <v>226</v>
      </c>
      <c r="I2586" s="3">
        <v>5.15046722095505</v>
      </c>
      <c r="J2586" s="3">
        <v>6.9701280227596</v>
      </c>
      <c r="K2586" s="3">
        <v>1.60682545325275</v>
      </c>
      <c r="L2586" s="3">
        <v>7.67195767195767</v>
      </c>
      <c r="M2586" s="3">
        <v>2.82034678753868</v>
      </c>
      <c r="N2586" s="3">
        <v>7.8984485190409</v>
      </c>
      <c r="O2586" s="3">
        <v>7.18517962949075</v>
      </c>
      <c r="P2586" s="3">
        <v>15.5660377358491</v>
      </c>
      <c r="Q2586" s="3">
        <v>15.3337099507707</v>
      </c>
      <c r="R2586" s="3">
        <v>4.37956204379562</v>
      </c>
      <c r="S2586" s="3">
        <v>29.5648232094288</v>
      </c>
      <c r="T2586" s="3">
        <v>7.97872340425532</v>
      </c>
      <c r="U2586" s="3"/>
      <c r="V2586" s="3"/>
      <c r="W2586" s="3"/>
      <c r="X2586" s="3"/>
      <c r="Y2586" s="3"/>
      <c r="Z2586" s="3"/>
      <c r="AA2586" s="3">
        <v>0.401778287300439</v>
      </c>
      <c r="AB2586" s="3">
        <v>0.744379327781179</v>
      </c>
      <c r="AC2586" s="3">
        <v>-4.90852298081215</v>
      </c>
      <c r="AD2586" s="3"/>
      <c r="AE2586" s="5">
        <v>2</v>
      </c>
      <c r="AF2586" s="3">
        <v>1.78959856001143</v>
      </c>
      <c r="AG2586" s="3">
        <v>29.6797698414651</v>
      </c>
      <c r="AH2586" s="3"/>
      <c r="AI2586" s="3"/>
      <c r="AJ2586" s="3"/>
      <c r="AK2586" s="3"/>
      <c r="AL2586" s="3"/>
      <c r="AM2586" s="3">
        <v>500</v>
      </c>
      <c r="AN2586" s="5" t="s">
        <v>56</v>
      </c>
      <c r="AO2586" s="1"/>
      <c r="AP2586" s="1"/>
      <c r="AQ2586" s="1"/>
    </row>
    <row r="2587" spans="1:43">
      <c r="A2587" s="1" t="s">
        <v>6858</v>
      </c>
      <c r="B2587" s="1" t="s">
        <v>6859</v>
      </c>
      <c r="C2587" s="3">
        <v>3.04931506849315</v>
      </c>
      <c r="D2587" s="4">
        <v>43124</v>
      </c>
      <c r="E2587" s="3">
        <v>1.2510487063</v>
      </c>
      <c r="F2587" s="5" t="s">
        <v>6860</v>
      </c>
      <c r="G2587" s="5">
        <v>1114</v>
      </c>
      <c r="H2587" s="5" t="s">
        <v>50</v>
      </c>
      <c r="I2587" s="3">
        <v>0.731773421266593</v>
      </c>
      <c r="J2587" s="3">
        <v>2.32246538633318</v>
      </c>
      <c r="K2587" s="3">
        <v>0.0718003949021572</v>
      </c>
      <c r="L2587" s="3">
        <v>6.02036299247455</v>
      </c>
      <c r="M2587" s="3">
        <v>0.468552892413049</v>
      </c>
      <c r="N2587" s="3">
        <v>1.64737310774711</v>
      </c>
      <c r="O2587" s="3">
        <v>1.1796733212341</v>
      </c>
      <c r="P2587" s="3">
        <v>4.97944266788488</v>
      </c>
      <c r="Q2587" s="3">
        <v>2.14364235983878</v>
      </c>
      <c r="R2587" s="3">
        <v>2.89715113471753</v>
      </c>
      <c r="S2587" s="3">
        <v>4.09859023433854</v>
      </c>
      <c r="T2587" s="3">
        <v>3.72881355932203</v>
      </c>
      <c r="U2587" s="3">
        <v>8.56864654333009</v>
      </c>
      <c r="V2587" s="3">
        <v>14.1640866873065</v>
      </c>
      <c r="W2587" s="3">
        <v>13.1178278851904</v>
      </c>
      <c r="X2587" s="3">
        <v>57.3894282632147</v>
      </c>
      <c r="Y2587" s="3"/>
      <c r="Z2587" s="3"/>
      <c r="AA2587" s="3">
        <v>0.403680197272794</v>
      </c>
      <c r="AB2587" s="3">
        <v>0.903117617589521</v>
      </c>
      <c r="AC2587" s="3">
        <v>-0.440286186020923</v>
      </c>
      <c r="AD2587" s="3">
        <v>9.50842747393468</v>
      </c>
      <c r="AE2587" s="5">
        <v>1</v>
      </c>
      <c r="AF2587" s="3">
        <v>0.336267216589021</v>
      </c>
      <c r="AG2587" s="3">
        <v>4.40810257516433</v>
      </c>
      <c r="AH2587" s="3">
        <v>4.26208115923279</v>
      </c>
      <c r="AI2587" s="3"/>
      <c r="AJ2587" s="3"/>
      <c r="AK2587" s="3"/>
      <c r="AL2587" s="3"/>
      <c r="AM2587" s="3">
        <v>2000</v>
      </c>
      <c r="AN2587" s="5" t="s">
        <v>56</v>
      </c>
      <c r="AO2587" s="1"/>
      <c r="AP2587" s="1"/>
      <c r="AQ2587" s="1"/>
    </row>
    <row r="2588" spans="1:43">
      <c r="A2588" s="1" t="s">
        <v>6861</v>
      </c>
      <c r="B2588" s="1" t="s">
        <v>6862</v>
      </c>
      <c r="C2588" s="3">
        <v>2.88219178082192</v>
      </c>
      <c r="D2588" s="4">
        <v>43185</v>
      </c>
      <c r="E2588" s="3">
        <v>417.3971818621</v>
      </c>
      <c r="F2588" s="5" t="s">
        <v>6863</v>
      </c>
      <c r="G2588" s="5">
        <v>617</v>
      </c>
      <c r="H2588" s="5" t="s">
        <v>50</v>
      </c>
      <c r="I2588" s="3">
        <v>-0.0090851276460525</v>
      </c>
      <c r="J2588" s="3">
        <v>70.4332291201429</v>
      </c>
      <c r="K2588" s="3">
        <v>-0.0726348284002119</v>
      </c>
      <c r="L2588" s="3">
        <v>86.1000442673749</v>
      </c>
      <c r="M2588" s="3">
        <v>-0.190441643239335</v>
      </c>
      <c r="N2588" s="3">
        <v>70.7479964381122</v>
      </c>
      <c r="O2588" s="3">
        <v>0.815242282678394</v>
      </c>
      <c r="P2588" s="3">
        <v>27.6838739150297</v>
      </c>
      <c r="Q2588" s="3">
        <v>1.21884922725967</v>
      </c>
      <c r="R2588" s="3">
        <v>37.4698213423467</v>
      </c>
      <c r="S2588" s="3">
        <v>1.894443167899</v>
      </c>
      <c r="T2588" s="3">
        <v>50.5649717514124</v>
      </c>
      <c r="U2588" s="3">
        <v>7.06929834489293</v>
      </c>
      <c r="V2588" s="3">
        <v>28.7151702786378</v>
      </c>
      <c r="W2588" s="3"/>
      <c r="X2588" s="3"/>
      <c r="Y2588" s="3"/>
      <c r="Z2588" s="3"/>
      <c r="AA2588" s="3">
        <v>0.0248730573750906</v>
      </c>
      <c r="AB2588" s="3">
        <v>0.368725612230785</v>
      </c>
      <c r="AC2588" s="3">
        <v>-2.86697247706422</v>
      </c>
      <c r="AD2588" s="3"/>
      <c r="AE2588" s="5">
        <v>5</v>
      </c>
      <c r="AF2588" s="3">
        <v>0.362715268514485</v>
      </c>
      <c r="AG2588" s="3">
        <v>2.99913154157068</v>
      </c>
      <c r="AH2588" s="3">
        <v>3.63489102450265</v>
      </c>
      <c r="AI2588" s="3"/>
      <c r="AJ2588" s="3"/>
      <c r="AK2588" s="3"/>
      <c r="AL2588" s="3"/>
      <c r="AM2588" s="3"/>
      <c r="AN2588" s="5" t="s">
        <v>51</v>
      </c>
      <c r="AO2588" s="1"/>
      <c r="AP2588" s="1"/>
      <c r="AQ2588" s="1"/>
    </row>
    <row r="2589" spans="1:43">
      <c r="A2589" s="1" t="s">
        <v>6864</v>
      </c>
      <c r="B2589" s="1" t="s">
        <v>6865</v>
      </c>
      <c r="C2589" s="3">
        <v>3.16986301369863</v>
      </c>
      <c r="D2589" s="4">
        <v>43080</v>
      </c>
      <c r="E2589" s="3">
        <v>3.155306891</v>
      </c>
      <c r="F2589" s="5" t="s">
        <v>6866</v>
      </c>
      <c r="G2589" s="5">
        <v>1094</v>
      </c>
      <c r="H2589" s="5" t="s">
        <v>191</v>
      </c>
      <c r="I2589" s="3">
        <v>10.3655455106968</v>
      </c>
      <c r="J2589" s="3">
        <v>48.1012658227848</v>
      </c>
      <c r="K2589" s="3">
        <v>2.70143170655241</v>
      </c>
      <c r="L2589" s="3">
        <v>46.0616438356164</v>
      </c>
      <c r="M2589" s="3">
        <v>8.23833911559006</v>
      </c>
      <c r="N2589" s="3">
        <v>23.6036036036036</v>
      </c>
      <c r="O2589" s="3">
        <v>12.8624748779788</v>
      </c>
      <c r="P2589" s="3">
        <v>71.6190476190476</v>
      </c>
      <c r="Q2589" s="3">
        <v>9.04299583911235</v>
      </c>
      <c r="R2589" s="3">
        <v>82.5995807127883</v>
      </c>
      <c r="S2589" s="3">
        <v>44.8202180960802</v>
      </c>
      <c r="T2589" s="3">
        <v>76.7156862745098</v>
      </c>
      <c r="U2589" s="3">
        <v>178.913012629488</v>
      </c>
      <c r="V2589" s="3">
        <v>34.0175953079179</v>
      </c>
      <c r="W2589" s="3">
        <v>118.850907471328</v>
      </c>
      <c r="X2589" s="3">
        <v>49.8233215547703</v>
      </c>
      <c r="Y2589" s="3"/>
      <c r="Z2589" s="3"/>
      <c r="AA2589" s="3">
        <v>0.154004975859425</v>
      </c>
      <c r="AB2589" s="3">
        <v>0.2100862900894</v>
      </c>
      <c r="AC2589" s="3">
        <v>-38.5041551246537</v>
      </c>
      <c r="AD2589" s="3">
        <v>0.773177006475029</v>
      </c>
      <c r="AE2589" s="5">
        <v>4</v>
      </c>
      <c r="AF2589" s="3">
        <v>2.19504985803459</v>
      </c>
      <c r="AG2589" s="3">
        <v>58.5382277254436</v>
      </c>
      <c r="AH2589" s="3">
        <v>71.1349818385621</v>
      </c>
      <c r="AI2589" s="3">
        <v>27.5529779250791</v>
      </c>
      <c r="AJ2589" s="3"/>
      <c r="AK2589" s="3"/>
      <c r="AL2589" s="3"/>
      <c r="AM2589" s="3"/>
      <c r="AN2589" s="5" t="s">
        <v>46</v>
      </c>
      <c r="AO2589" s="1"/>
      <c r="AP2589" s="1"/>
      <c r="AQ2589" s="1"/>
    </row>
    <row r="2590" spans="1:43">
      <c r="A2590" s="1" t="s">
        <v>6867</v>
      </c>
      <c r="B2590" s="1" t="s">
        <v>6868</v>
      </c>
      <c r="C2590" s="3">
        <v>3.01095890410959</v>
      </c>
      <c r="D2590" s="4">
        <v>43138</v>
      </c>
      <c r="E2590" s="3">
        <v>28.7543841785</v>
      </c>
      <c r="F2590" s="5" t="s">
        <v>6869</v>
      </c>
      <c r="G2590" s="5">
        <v>470</v>
      </c>
      <c r="H2590" s="5" t="s">
        <v>55</v>
      </c>
      <c r="I2590" s="3">
        <v>4.40492097866653</v>
      </c>
      <c r="J2590" s="3">
        <v>81.9116757410768</v>
      </c>
      <c r="K2590" s="3">
        <v>0.59042883778743</v>
      </c>
      <c r="L2590" s="3">
        <v>83.1073446327684</v>
      </c>
      <c r="M2590" s="3">
        <v>2.33492909402944</v>
      </c>
      <c r="N2590" s="3">
        <v>74.2070616397367</v>
      </c>
      <c r="O2590" s="3">
        <v>3.66930502813742</v>
      </c>
      <c r="P2590" s="3">
        <v>93.046357615894</v>
      </c>
      <c r="Q2590" s="3">
        <v>4.17452071169141</v>
      </c>
      <c r="R2590" s="3">
        <v>92.3018292682927</v>
      </c>
      <c r="S2590" s="3">
        <v>23.5024799694773</v>
      </c>
      <c r="T2590" s="3">
        <v>95.60546875</v>
      </c>
      <c r="U2590" s="3">
        <v>120.783396667641</v>
      </c>
      <c r="V2590" s="3">
        <v>63.8211382113821</v>
      </c>
      <c r="W2590" s="3">
        <v>126.544691061788</v>
      </c>
      <c r="X2590" s="3">
        <v>38.3973288814691</v>
      </c>
      <c r="Y2590" s="3"/>
      <c r="Z2590" s="3"/>
      <c r="AA2590" s="3">
        <v>0.0821951553484689</v>
      </c>
      <c r="AB2590" s="3">
        <v>0.245112037983467</v>
      </c>
      <c r="AC2590" s="3">
        <v>-26.5477155988105</v>
      </c>
      <c r="AD2590" s="3">
        <v>1.17791682277883</v>
      </c>
      <c r="AE2590" s="5">
        <v>4</v>
      </c>
      <c r="AF2590" s="3">
        <v>2.64738511300035</v>
      </c>
      <c r="AG2590" s="3">
        <v>57.7262603824133</v>
      </c>
      <c r="AH2590" s="3">
        <v>55.071925420218</v>
      </c>
      <c r="AI2590" s="3"/>
      <c r="AJ2590" s="3"/>
      <c r="AK2590" s="3"/>
      <c r="AL2590" s="3"/>
      <c r="AM2590" s="3"/>
      <c r="AN2590" s="5" t="s">
        <v>46</v>
      </c>
      <c r="AO2590" s="1"/>
      <c r="AP2590" s="1"/>
      <c r="AQ2590" s="1"/>
    </row>
    <row r="2591" spans="1:43">
      <c r="A2591" s="1" t="s">
        <v>6870</v>
      </c>
      <c r="B2591" s="1" t="s">
        <v>6871</v>
      </c>
      <c r="C2591" s="3">
        <v>3.03287671232877</v>
      </c>
      <c r="D2591" s="4">
        <v>43130</v>
      </c>
      <c r="E2591" s="3">
        <v>0.1818530556</v>
      </c>
      <c r="F2591" s="5" t="s">
        <v>3966</v>
      </c>
      <c r="G2591" s="5">
        <v>540</v>
      </c>
      <c r="H2591" s="5" t="s">
        <v>116</v>
      </c>
      <c r="I2591" s="3">
        <v>-6.16724388080419</v>
      </c>
      <c r="J2591" s="3">
        <v>99.5327102803738</v>
      </c>
      <c r="K2591" s="3">
        <v>-0.66523385528605</v>
      </c>
      <c r="L2591" s="3">
        <v>98.6238532110092</v>
      </c>
      <c r="M2591" s="3">
        <v>-4.45524669877333</v>
      </c>
      <c r="N2591" s="3">
        <v>99.0654205607477</v>
      </c>
      <c r="O2591" s="3">
        <v>-5.45946579434329</v>
      </c>
      <c r="P2591" s="3">
        <v>99.5</v>
      </c>
      <c r="Q2591" s="3">
        <v>-9.39461618264519</v>
      </c>
      <c r="R2591" s="3">
        <v>98.4126984126984</v>
      </c>
      <c r="S2591" s="3">
        <v>23.8228442585203</v>
      </c>
      <c r="T2591" s="3">
        <v>94.478527607362</v>
      </c>
      <c r="U2591" s="3">
        <v>71.6544024633046</v>
      </c>
      <c r="V2591" s="3">
        <v>84.8739495798319</v>
      </c>
      <c r="W2591" s="3">
        <v>67.3823438712644</v>
      </c>
      <c r="X2591" s="3">
        <v>58.2417582417582</v>
      </c>
      <c r="Y2591" s="3"/>
      <c r="Z2591" s="3"/>
      <c r="AA2591" s="3">
        <v>0.12044877612445</v>
      </c>
      <c r="AB2591" s="3">
        <v>0.210517998748955</v>
      </c>
      <c r="AC2591" s="3">
        <v>-18.1968444778362</v>
      </c>
      <c r="AD2591" s="3">
        <v>1.02739852586544</v>
      </c>
      <c r="AE2591" s="5">
        <v>2</v>
      </c>
      <c r="AF2591" s="3">
        <v>1.64382994416386</v>
      </c>
      <c r="AG2591" s="3">
        <v>20.6289807472222</v>
      </c>
      <c r="AH2591" s="3">
        <v>32.3813079925571</v>
      </c>
      <c r="AI2591" s="3"/>
      <c r="AJ2591" s="3"/>
      <c r="AK2591" s="3"/>
      <c r="AL2591" s="3"/>
      <c r="AM2591" s="3"/>
      <c r="AN2591" s="5" t="s">
        <v>46</v>
      </c>
      <c r="AO2591" s="1"/>
      <c r="AP2591" s="1"/>
      <c r="AQ2591" s="1"/>
    </row>
    <row r="2592" spans="1:43">
      <c r="A2592" s="1" t="s">
        <v>6872</v>
      </c>
      <c r="B2592" s="1" t="s">
        <v>6873</v>
      </c>
      <c r="C2592" s="3">
        <v>3.12602739726027</v>
      </c>
      <c r="D2592" s="4">
        <v>43096</v>
      </c>
      <c r="E2592" s="3">
        <v>10.7455714695</v>
      </c>
      <c r="F2592" s="5" t="s">
        <v>1779</v>
      </c>
      <c r="G2592" s="5">
        <v>1142</v>
      </c>
      <c r="H2592" s="5" t="s">
        <v>50</v>
      </c>
      <c r="I2592" s="3">
        <v>0.162586074980855</v>
      </c>
      <c r="J2592" s="3">
        <v>43.188923626619</v>
      </c>
      <c r="K2592" s="3">
        <v>0</v>
      </c>
      <c r="L2592" s="3">
        <v>43.3820274457725</v>
      </c>
      <c r="M2592" s="3">
        <v>-0.0572573718866347</v>
      </c>
      <c r="N2592" s="3">
        <v>46.3490650044524</v>
      </c>
      <c r="O2592" s="3">
        <v>0.760053877236855</v>
      </c>
      <c r="P2592" s="3">
        <v>37.1859296482412</v>
      </c>
      <c r="Q2592" s="3">
        <v>1.22752754687802</v>
      </c>
      <c r="R2592" s="3">
        <v>36.2626750362144</v>
      </c>
      <c r="S2592" s="3">
        <v>2.41541169567768</v>
      </c>
      <c r="T2592" s="3">
        <v>26.1016949152542</v>
      </c>
      <c r="U2592" s="3">
        <v>6.5709036054094</v>
      </c>
      <c r="V2592" s="3">
        <v>41.0216718266254</v>
      </c>
      <c r="W2592" s="3">
        <v>12.9831443349891</v>
      </c>
      <c r="X2592" s="3">
        <v>58.7918015102481</v>
      </c>
      <c r="Y2592" s="3"/>
      <c r="Z2592" s="3"/>
      <c r="AA2592" s="3">
        <v>0.115866956737364</v>
      </c>
      <c r="AB2592" s="3">
        <v>0.728047147907973</v>
      </c>
      <c r="AC2592" s="3">
        <v>-1.12187170390258</v>
      </c>
      <c r="AD2592" s="3">
        <v>3.69484178518308</v>
      </c>
      <c r="AE2592" s="5">
        <v>3</v>
      </c>
      <c r="AF2592" s="3">
        <v>0.340120151702351</v>
      </c>
      <c r="AG2592" s="3">
        <v>2.82533459413794</v>
      </c>
      <c r="AH2592" s="3">
        <v>3.48170266632084</v>
      </c>
      <c r="AI2592" s="3">
        <v>4.26660088777915</v>
      </c>
      <c r="AJ2592" s="3"/>
      <c r="AK2592" s="3"/>
      <c r="AL2592" s="3"/>
      <c r="AM2592" s="3"/>
      <c r="AN2592" s="5" t="s">
        <v>51</v>
      </c>
      <c r="AO2592" s="1"/>
      <c r="AP2592" s="1"/>
      <c r="AQ2592" s="1"/>
    </row>
    <row r="2593" spans="1:43">
      <c r="A2593" s="1" t="s">
        <v>6874</v>
      </c>
      <c r="B2593" s="1" t="s">
        <v>6875</v>
      </c>
      <c r="C2593" s="3">
        <v>3.02465753424658</v>
      </c>
      <c r="D2593" s="4">
        <v>43133</v>
      </c>
      <c r="E2593" s="3">
        <v>6.2616615248</v>
      </c>
      <c r="F2593" s="5" t="s">
        <v>2383</v>
      </c>
      <c r="G2593" s="5">
        <v>177</v>
      </c>
      <c r="H2593" s="5" t="s">
        <v>93</v>
      </c>
      <c r="I2593" s="3">
        <v>4.50900939736184</v>
      </c>
      <c r="J2593" s="3">
        <v>55.35</v>
      </c>
      <c r="K2593" s="3">
        <v>1.12622007174438</v>
      </c>
      <c r="L2593" s="3">
        <v>64.5193260654113</v>
      </c>
      <c r="M2593" s="3">
        <v>1.97694960881634</v>
      </c>
      <c r="N2593" s="3">
        <v>54.6407185628742</v>
      </c>
      <c r="O2593" s="3">
        <v>6.72653636203557</v>
      </c>
      <c r="P2593" s="3">
        <v>61.6197183098592</v>
      </c>
      <c r="Q2593" s="3">
        <v>9.83056990124128</v>
      </c>
      <c r="R2593" s="3">
        <v>60.6811145510836</v>
      </c>
      <c r="S2593" s="3">
        <v>13.1945092912503</v>
      </c>
      <c r="T2593" s="3">
        <v>90.9475913181577</v>
      </c>
      <c r="U2593" s="3">
        <v>25.746887966805</v>
      </c>
      <c r="V2593" s="3">
        <v>89.3687707641196</v>
      </c>
      <c r="W2593" s="3">
        <v>21.4021031547321</v>
      </c>
      <c r="X2593" s="3">
        <v>92.3220973782772</v>
      </c>
      <c r="Y2593" s="3"/>
      <c r="Z2593" s="3"/>
      <c r="AA2593" s="3">
        <v>0.276325525590026</v>
      </c>
      <c r="AB2593" s="3">
        <v>0.25650966427305</v>
      </c>
      <c r="AC2593" s="3">
        <v>-6.72552326158119</v>
      </c>
      <c r="AD2593" s="3">
        <v>0.99108422110499</v>
      </c>
      <c r="AE2593" s="5">
        <v>4</v>
      </c>
      <c r="AF2593" s="3">
        <v>0.476261096261839</v>
      </c>
      <c r="AG2593" s="3">
        <v>10.7490903872983</v>
      </c>
      <c r="AH2593" s="3">
        <v>11.9282737418705</v>
      </c>
      <c r="AI2593" s="3"/>
      <c r="AJ2593" s="3"/>
      <c r="AK2593" s="3"/>
      <c r="AL2593" s="3"/>
      <c r="AM2593" s="3">
        <v>5</v>
      </c>
      <c r="AN2593" s="5" t="s">
        <v>56</v>
      </c>
      <c r="AO2593" s="1"/>
      <c r="AP2593" s="1"/>
      <c r="AQ2593" s="1"/>
    </row>
    <row r="2594" spans="1:43">
      <c r="A2594" s="1" t="s">
        <v>6876</v>
      </c>
      <c r="B2594" s="1" t="s">
        <v>6877</v>
      </c>
      <c r="C2594" s="3">
        <v>3.23561643835616</v>
      </c>
      <c r="D2594" s="4">
        <v>43056</v>
      </c>
      <c r="E2594" s="3">
        <v>111.2225710913</v>
      </c>
      <c r="F2594" s="5" t="s">
        <v>6878</v>
      </c>
      <c r="G2594" s="5">
        <v>273</v>
      </c>
      <c r="H2594" s="5" t="s">
        <v>50</v>
      </c>
      <c r="I2594" s="3">
        <v>-0.069293209265487</v>
      </c>
      <c r="J2594" s="3">
        <v>76.1947297900849</v>
      </c>
      <c r="K2594" s="3">
        <v>-0.0198078637218879</v>
      </c>
      <c r="L2594" s="3">
        <v>65.7813191677734</v>
      </c>
      <c r="M2594" s="3">
        <v>-0.197726149283242</v>
      </c>
      <c r="N2594" s="3">
        <v>72.2172751558326</v>
      </c>
      <c r="O2594" s="3">
        <v>0.615175318934699</v>
      </c>
      <c r="P2594" s="3">
        <v>57.8803106441297</v>
      </c>
      <c r="Q2594" s="3">
        <v>0.971992736743206</v>
      </c>
      <c r="R2594" s="3">
        <v>65.8136166103332</v>
      </c>
      <c r="S2594" s="3">
        <v>1.5014988008661</v>
      </c>
      <c r="T2594" s="3">
        <v>67.8531073446328</v>
      </c>
      <c r="U2594" s="3">
        <v>5.78587798283414</v>
      </c>
      <c r="V2594" s="3">
        <v>61.7647058823529</v>
      </c>
      <c r="W2594" s="3">
        <v>13.6200658329202</v>
      </c>
      <c r="X2594" s="3">
        <v>49.1909385113269</v>
      </c>
      <c r="Y2594" s="3"/>
      <c r="Z2594" s="3"/>
      <c r="AA2594" s="3">
        <v>-0.00178434673923273</v>
      </c>
      <c r="AB2594" s="3">
        <v>0.450070612040619</v>
      </c>
      <c r="AC2594" s="3">
        <v>-2.40469754869979</v>
      </c>
      <c r="AD2594" s="3">
        <v>1.80484860991512</v>
      </c>
      <c r="AE2594" s="5">
        <v>4</v>
      </c>
      <c r="AF2594" s="3">
        <v>0.354243327956853</v>
      </c>
      <c r="AG2594" s="3">
        <v>2.21078426703398</v>
      </c>
      <c r="AH2594" s="3">
        <v>3.02532667404545</v>
      </c>
      <c r="AI2594" s="3">
        <v>4.42546747465342</v>
      </c>
      <c r="AJ2594" s="3"/>
      <c r="AK2594" s="3"/>
      <c r="AL2594" s="3"/>
      <c r="AM2594" s="3"/>
      <c r="AN2594" s="5" t="s">
        <v>51</v>
      </c>
      <c r="AO2594" s="1"/>
      <c r="AP2594" s="1"/>
      <c r="AQ2594" s="1"/>
    </row>
    <row r="2595" spans="1:43">
      <c r="A2595" s="1" t="s">
        <v>6879</v>
      </c>
      <c r="B2595" s="1" t="s">
        <v>6880</v>
      </c>
      <c r="C2595" s="3">
        <v>3.12602739726027</v>
      </c>
      <c r="D2595" s="4">
        <v>43096</v>
      </c>
      <c r="E2595" s="3">
        <v>26.847609371</v>
      </c>
      <c r="F2595" s="5" t="s">
        <v>3479</v>
      </c>
      <c r="G2595" s="5">
        <v>1142</v>
      </c>
      <c r="H2595" s="5" t="s">
        <v>50</v>
      </c>
      <c r="I2595" s="3">
        <v>0.196335078534028</v>
      </c>
      <c r="J2595" s="3">
        <v>36.8468066100938</v>
      </c>
      <c r="K2595" s="3">
        <v>0.0466766243465519</v>
      </c>
      <c r="L2595" s="3">
        <v>16.9986719787517</v>
      </c>
      <c r="M2595" s="3">
        <v>-0.0279850746268568</v>
      </c>
      <c r="N2595" s="3">
        <v>41.273374888691</v>
      </c>
      <c r="O2595" s="3">
        <v>0.742620793382218</v>
      </c>
      <c r="P2595" s="3">
        <v>40.109639104614</v>
      </c>
      <c r="Q2595" s="3">
        <v>1.25661375661376</v>
      </c>
      <c r="R2595" s="3">
        <v>32.1583775953646</v>
      </c>
      <c r="S2595" s="3">
        <v>2.15422743303787</v>
      </c>
      <c r="T2595" s="3">
        <v>36.9491525423729</v>
      </c>
      <c r="U2595" s="3">
        <v>6.48200965194136</v>
      </c>
      <c r="V2595" s="3">
        <v>43.1114551083591</v>
      </c>
      <c r="W2595" s="3">
        <v>11.9081590976943</v>
      </c>
      <c r="X2595" s="3">
        <v>70.873786407767</v>
      </c>
      <c r="Y2595" s="3"/>
      <c r="Z2595" s="3"/>
      <c r="AA2595" s="3">
        <v>0.0791781890808446</v>
      </c>
      <c r="AB2595" s="3">
        <v>0.605910635989656</v>
      </c>
      <c r="AC2595" s="3">
        <v>-1.23399083855287</v>
      </c>
      <c r="AD2595" s="3">
        <v>3.09110072963468</v>
      </c>
      <c r="AE2595" s="5">
        <v>3</v>
      </c>
      <c r="AF2595" s="3">
        <v>0.315364327690638</v>
      </c>
      <c r="AG2595" s="3">
        <v>2.63974138210188</v>
      </c>
      <c r="AH2595" s="3">
        <v>3.3446933495517</v>
      </c>
      <c r="AI2595" s="3">
        <v>3.93178662178011</v>
      </c>
      <c r="AJ2595" s="3"/>
      <c r="AK2595" s="3"/>
      <c r="AL2595" s="3"/>
      <c r="AM2595" s="3"/>
      <c r="AN2595" s="5" t="s">
        <v>51</v>
      </c>
      <c r="AO2595" s="1"/>
      <c r="AP2595" s="1"/>
      <c r="AQ2595" s="1"/>
    </row>
    <row r="2596" spans="1:43">
      <c r="A2596" s="1" t="s">
        <v>6881</v>
      </c>
      <c r="B2596" s="1" t="s">
        <v>6882</v>
      </c>
      <c r="C2596" s="3">
        <v>3.04931506849315</v>
      </c>
      <c r="D2596" s="4">
        <v>43124</v>
      </c>
      <c r="E2596" s="3">
        <v>6.7055993994</v>
      </c>
      <c r="F2596" s="5" t="s">
        <v>824</v>
      </c>
      <c r="G2596" s="5">
        <v>206</v>
      </c>
      <c r="H2596" s="5" t="s">
        <v>93</v>
      </c>
      <c r="I2596" s="3">
        <v>2.39942765945737</v>
      </c>
      <c r="J2596" s="3">
        <v>75.5</v>
      </c>
      <c r="K2596" s="3">
        <v>0.709027928122967</v>
      </c>
      <c r="L2596" s="3">
        <v>78.9890981169475</v>
      </c>
      <c r="M2596" s="3">
        <v>0.82362503386616</v>
      </c>
      <c r="N2596" s="3">
        <v>76.0978043912176</v>
      </c>
      <c r="O2596" s="3">
        <v>5.15994122301344</v>
      </c>
      <c r="P2596" s="3">
        <v>72.1830985915493</v>
      </c>
      <c r="Q2596" s="3">
        <v>8.86379592791949</v>
      </c>
      <c r="R2596" s="3">
        <v>64.9638802889577</v>
      </c>
      <c r="S2596" s="3">
        <v>25.6805133400878</v>
      </c>
      <c r="T2596" s="3">
        <v>67.0195870831128</v>
      </c>
      <c r="U2596" s="3">
        <v>58.6680310394815</v>
      </c>
      <c r="V2596" s="3">
        <v>60.4097452934662</v>
      </c>
      <c r="W2596" s="3">
        <v>52.0960268175007</v>
      </c>
      <c r="X2596" s="3">
        <v>57.4906367041198</v>
      </c>
      <c r="Y2596" s="3"/>
      <c r="Z2596" s="3"/>
      <c r="AA2596" s="3">
        <v>0.191481965046624</v>
      </c>
      <c r="AB2596" s="3">
        <v>0.185466864574794</v>
      </c>
      <c r="AC2596" s="3">
        <v>-16.5045374420578</v>
      </c>
      <c r="AD2596" s="3">
        <v>0.907195707753737</v>
      </c>
      <c r="AE2596" s="5">
        <v>2</v>
      </c>
      <c r="AF2596" s="3">
        <v>1.26318326035637</v>
      </c>
      <c r="AG2596" s="3">
        <v>25.5825228731319</v>
      </c>
      <c r="AH2596" s="3">
        <v>28.8110815624486</v>
      </c>
      <c r="AI2596" s="3"/>
      <c r="AJ2596" s="3"/>
      <c r="AK2596" s="3"/>
      <c r="AL2596" s="3"/>
      <c r="AM2596" s="3">
        <v>1</v>
      </c>
      <c r="AN2596" s="5" t="s">
        <v>56</v>
      </c>
      <c r="AO2596" s="1"/>
      <c r="AP2596" s="1"/>
      <c r="AQ2596" s="1"/>
    </row>
    <row r="2597" spans="1:43">
      <c r="A2597" s="1" t="s">
        <v>6883</v>
      </c>
      <c r="B2597" s="1" t="s">
        <v>6884</v>
      </c>
      <c r="C2597" s="3">
        <v>3.04657534246575</v>
      </c>
      <c r="D2597" s="4">
        <v>43125</v>
      </c>
      <c r="E2597" s="3">
        <v>7.0310997592</v>
      </c>
      <c r="F2597" s="5" t="s">
        <v>651</v>
      </c>
      <c r="G2597" s="5">
        <v>1073</v>
      </c>
      <c r="H2597" s="5" t="s">
        <v>93</v>
      </c>
      <c r="I2597" s="3">
        <v>3.29537030797223</v>
      </c>
      <c r="J2597" s="3">
        <v>65.3</v>
      </c>
      <c r="K2597" s="3">
        <v>0.948366701791357</v>
      </c>
      <c r="L2597" s="3">
        <v>70.4658077304262</v>
      </c>
      <c r="M2597" s="3">
        <v>1.91489361702127</v>
      </c>
      <c r="N2597" s="3">
        <v>55.4890219560878</v>
      </c>
      <c r="O2597" s="3">
        <v>5.73951434878587</v>
      </c>
      <c r="P2597" s="3">
        <v>67.7062374245473</v>
      </c>
      <c r="Q2597" s="3">
        <v>7.48194376270949</v>
      </c>
      <c r="R2597" s="3">
        <v>73.0134158926729</v>
      </c>
      <c r="S2597" s="3">
        <v>38.4893386338995</v>
      </c>
      <c r="T2597" s="3">
        <v>54.1026998411858</v>
      </c>
      <c r="U2597" s="3">
        <v>79.2119724073425</v>
      </c>
      <c r="V2597" s="3">
        <v>50.2768549280177</v>
      </c>
      <c r="W2597" s="3">
        <v>59.6666666666667</v>
      </c>
      <c r="X2597" s="3">
        <v>51.3732833957553</v>
      </c>
      <c r="Y2597" s="3"/>
      <c r="Z2597" s="3"/>
      <c r="AA2597" s="3">
        <v>0.238483209066353</v>
      </c>
      <c r="AB2597" s="3">
        <v>0.185294763100254</v>
      </c>
      <c r="AC2597" s="3">
        <v>-23.5445450214388</v>
      </c>
      <c r="AD2597" s="3">
        <v>0.715503270614359</v>
      </c>
      <c r="AE2597" s="5">
        <v>3</v>
      </c>
      <c r="AF2597" s="3">
        <v>1.22598415057792</v>
      </c>
      <c r="AG2597" s="3">
        <v>33.5854462289262</v>
      </c>
      <c r="AH2597" s="3">
        <v>37.3599372422567</v>
      </c>
      <c r="AI2597" s="3"/>
      <c r="AJ2597" s="3"/>
      <c r="AK2597" s="3"/>
      <c r="AL2597" s="3"/>
      <c r="AM2597" s="3"/>
      <c r="AN2597" s="5" t="s">
        <v>46</v>
      </c>
      <c r="AO2597" s="1"/>
      <c r="AP2597" s="1"/>
      <c r="AQ2597" s="1"/>
    </row>
    <row r="2598" spans="1:43">
      <c r="A2598" s="1" t="s">
        <v>6885</v>
      </c>
      <c r="B2598" s="1" t="s">
        <v>6886</v>
      </c>
      <c r="C2598" s="3">
        <v>3.12876712328767</v>
      </c>
      <c r="D2598" s="4">
        <v>43095</v>
      </c>
      <c r="E2598" s="3">
        <v>2.4488450358</v>
      </c>
      <c r="F2598" s="5" t="s">
        <v>4717</v>
      </c>
      <c r="G2598" s="5">
        <v>1143</v>
      </c>
      <c r="H2598" s="5" t="s">
        <v>50</v>
      </c>
      <c r="I2598" s="3">
        <v>-0.138376383763854</v>
      </c>
      <c r="J2598" s="3">
        <v>83.6087539079946</v>
      </c>
      <c r="K2598" s="3">
        <v>0.0277213084457384</v>
      </c>
      <c r="L2598" s="3">
        <v>29.8804780876494</v>
      </c>
      <c r="M2598" s="3">
        <v>-0.322283609576446</v>
      </c>
      <c r="N2598" s="3">
        <v>86.420302760463</v>
      </c>
      <c r="O2598" s="3">
        <v>1.03602762740339</v>
      </c>
      <c r="P2598" s="3">
        <v>7.53768844221105</v>
      </c>
      <c r="Q2598" s="3">
        <v>1.27233604640285</v>
      </c>
      <c r="R2598" s="3">
        <v>30.1786576533076</v>
      </c>
      <c r="S2598" s="3">
        <v>1.99755017431452</v>
      </c>
      <c r="T2598" s="3">
        <v>44.3502824858757</v>
      </c>
      <c r="U2598" s="3">
        <v>7.20138029052754</v>
      </c>
      <c r="V2598" s="3">
        <v>26.4705882352941</v>
      </c>
      <c r="W2598" s="3">
        <v>12.4443644378786</v>
      </c>
      <c r="X2598" s="3">
        <v>65.1564185544768</v>
      </c>
      <c r="Y2598" s="3"/>
      <c r="Z2598" s="3"/>
      <c r="AA2598" s="3">
        <v>0.0306484008906259</v>
      </c>
      <c r="AB2598" s="3">
        <v>0.304739428315863</v>
      </c>
      <c r="AC2598" s="3">
        <v>-3.26630879810755</v>
      </c>
      <c r="AD2598" s="3">
        <v>1.21838813595614</v>
      </c>
      <c r="AE2598" s="5">
        <v>4</v>
      </c>
      <c r="AF2598" s="3">
        <v>0.328926485652746</v>
      </c>
      <c r="AG2598" s="3">
        <v>2.74520832897147</v>
      </c>
      <c r="AH2598" s="3">
        <v>3.59010329643072</v>
      </c>
      <c r="AI2598" s="3">
        <v>4.09345219631587</v>
      </c>
      <c r="AJ2598" s="3"/>
      <c r="AK2598" s="3"/>
      <c r="AL2598" s="3"/>
      <c r="AM2598" s="3"/>
      <c r="AN2598" s="5" t="s">
        <v>51</v>
      </c>
      <c r="AO2598" s="1"/>
      <c r="AP2598" s="1"/>
      <c r="AQ2598" s="1"/>
    </row>
    <row r="2599" spans="1:43">
      <c r="A2599" s="1" t="s">
        <v>6887</v>
      </c>
      <c r="B2599" s="1" t="s">
        <v>6888</v>
      </c>
      <c r="C2599" s="3">
        <v>3.13972602739726</v>
      </c>
      <c r="D2599" s="4">
        <v>43091</v>
      </c>
      <c r="E2599" s="3">
        <v>0.5541682416</v>
      </c>
      <c r="F2599" s="5" t="s">
        <v>6889</v>
      </c>
      <c r="G2599" s="5">
        <v>623</v>
      </c>
      <c r="H2599" s="5" t="s">
        <v>191</v>
      </c>
      <c r="I2599" s="3">
        <v>18.2016384778013</v>
      </c>
      <c r="J2599" s="3">
        <v>5.60578661844485</v>
      </c>
      <c r="K2599" s="3">
        <v>4.69307741822224</v>
      </c>
      <c r="L2599" s="3">
        <v>7.87671232876712</v>
      </c>
      <c r="M2599" s="3">
        <v>10.8763014377789</v>
      </c>
      <c r="N2599" s="3">
        <v>12.7927927927928</v>
      </c>
      <c r="O2599" s="3">
        <v>32.6831800652625</v>
      </c>
      <c r="P2599" s="3">
        <v>4.57142857142857</v>
      </c>
      <c r="Q2599" s="3">
        <v>25.8069052809226</v>
      </c>
      <c r="R2599" s="3">
        <v>39.622641509434</v>
      </c>
      <c r="S2599" s="3">
        <v>69.8243948742287</v>
      </c>
      <c r="T2599" s="3">
        <v>44.8529411764706</v>
      </c>
      <c r="U2599" s="3">
        <v>138.769518217003</v>
      </c>
      <c r="V2599" s="3">
        <v>55.425219941349</v>
      </c>
      <c r="W2599" s="3">
        <v>100.616730208567</v>
      </c>
      <c r="X2599" s="3">
        <v>61.8374558303887</v>
      </c>
      <c r="Y2599" s="3"/>
      <c r="Z2599" s="3"/>
      <c r="AA2599" s="3">
        <v>0.261967456375542</v>
      </c>
      <c r="AB2599" s="3">
        <v>0.207108565467668</v>
      </c>
      <c r="AC2599" s="3">
        <v>-33.6730731896719</v>
      </c>
      <c r="AD2599" s="3">
        <v>0.774153440661975</v>
      </c>
      <c r="AE2599" s="5">
        <v>3</v>
      </c>
      <c r="AF2599" s="3">
        <v>1.74724272190748</v>
      </c>
      <c r="AG2599" s="3">
        <v>69.4999131042671</v>
      </c>
      <c r="AH2599" s="3">
        <v>56.7558899393884</v>
      </c>
      <c r="AI2599" s="3">
        <v>22.0143185972556</v>
      </c>
      <c r="AJ2599" s="3"/>
      <c r="AK2599" s="3"/>
      <c r="AL2599" s="3"/>
      <c r="AM2599" s="3"/>
      <c r="AN2599" s="5" t="s">
        <v>46</v>
      </c>
      <c r="AO2599" s="1"/>
      <c r="AP2599" s="1"/>
      <c r="AQ2599" s="1"/>
    </row>
    <row r="2600" spans="1:43">
      <c r="A2600" s="1" t="s">
        <v>6890</v>
      </c>
      <c r="B2600" s="1" t="s">
        <v>6891</v>
      </c>
      <c r="C2600" s="3">
        <v>2.99452054794521</v>
      </c>
      <c r="D2600" s="4">
        <v>43144</v>
      </c>
      <c r="E2600" s="3">
        <v>4.2181868288</v>
      </c>
      <c r="F2600" s="5" t="s">
        <v>6892</v>
      </c>
      <c r="G2600" s="5">
        <v>513</v>
      </c>
      <c r="H2600" s="5" t="s">
        <v>226</v>
      </c>
      <c r="I2600" s="3">
        <v>4.98060983955594</v>
      </c>
      <c r="J2600" s="3">
        <v>8.39260312944523</v>
      </c>
      <c r="K2600" s="3">
        <v>1.82917834488864</v>
      </c>
      <c r="L2600" s="3">
        <v>5.29100529100529</v>
      </c>
      <c r="M2600" s="3">
        <v>2.85331148029502</v>
      </c>
      <c r="N2600" s="3">
        <v>7.7574047954866</v>
      </c>
      <c r="O2600" s="3">
        <v>8.40138190954774</v>
      </c>
      <c r="P2600" s="3">
        <v>10.2201257861635</v>
      </c>
      <c r="Q2600" s="3">
        <v>8.07045009784735</v>
      </c>
      <c r="R2600" s="3">
        <v>34.6715328467153</v>
      </c>
      <c r="S2600" s="3">
        <v>25.1336898395722</v>
      </c>
      <c r="T2600" s="3">
        <v>13.563829787234</v>
      </c>
      <c r="U2600" s="3">
        <v>33.2625482625483</v>
      </c>
      <c r="V2600" s="3">
        <v>31.25</v>
      </c>
      <c r="W2600" s="3"/>
      <c r="X2600" s="3"/>
      <c r="Y2600" s="3"/>
      <c r="Z2600" s="3"/>
      <c r="AA2600" s="3">
        <v>0.405246446536549</v>
      </c>
      <c r="AB2600" s="3">
        <v>0.559073365578528</v>
      </c>
      <c r="AC2600" s="3">
        <v>-3.19901568748078</v>
      </c>
      <c r="AD2600" s="3"/>
      <c r="AE2600" s="5">
        <v>3</v>
      </c>
      <c r="AF2600" s="3">
        <v>0.843303479816827</v>
      </c>
      <c r="AG2600" s="3">
        <v>22.6251791573775</v>
      </c>
      <c r="AH2600" s="3">
        <v>14.7880429032616</v>
      </c>
      <c r="AI2600" s="3"/>
      <c r="AJ2600" s="3"/>
      <c r="AK2600" s="3"/>
      <c r="AL2600" s="3"/>
      <c r="AM2600" s="3"/>
      <c r="AN2600" s="5" t="s">
        <v>51</v>
      </c>
      <c r="AO2600" s="1"/>
      <c r="AP2600" s="1"/>
      <c r="AQ2600" s="1"/>
    </row>
    <row r="2601" spans="1:43">
      <c r="A2601" s="1" t="s">
        <v>6893</v>
      </c>
      <c r="B2601" s="1" t="s">
        <v>6894</v>
      </c>
      <c r="C2601" s="3">
        <v>2.80547945205479</v>
      </c>
      <c r="D2601" s="4">
        <v>43213</v>
      </c>
      <c r="E2601" s="3">
        <v>0.7232380933</v>
      </c>
      <c r="F2601" s="5" t="s">
        <v>648</v>
      </c>
      <c r="G2601" s="5">
        <v>1025</v>
      </c>
      <c r="H2601" s="5" t="s">
        <v>93</v>
      </c>
      <c r="I2601" s="3">
        <v>18.0304831910064</v>
      </c>
      <c r="J2601" s="3">
        <v>2.9</v>
      </c>
      <c r="K2601" s="3">
        <v>3.9014178323342</v>
      </c>
      <c r="L2601" s="3">
        <v>14.0237859266601</v>
      </c>
      <c r="M2601" s="3">
        <v>9.78282726724312</v>
      </c>
      <c r="N2601" s="3">
        <v>6.2874251497006</v>
      </c>
      <c r="O2601" s="3">
        <v>31.8719806763285</v>
      </c>
      <c r="P2601" s="3">
        <v>2.51509054325956</v>
      </c>
      <c r="Q2601" s="3">
        <v>44.8623548922056</v>
      </c>
      <c r="R2601" s="3">
        <v>3.81836945304438</v>
      </c>
      <c r="S2601" s="3">
        <v>86.9051694625128</v>
      </c>
      <c r="T2601" s="3">
        <v>10.6934886183166</v>
      </c>
      <c r="U2601" s="3">
        <v>127.02983678137</v>
      </c>
      <c r="V2601" s="3">
        <v>29.6234772978959</v>
      </c>
      <c r="W2601" s="3"/>
      <c r="X2601" s="3"/>
      <c r="Y2601" s="3"/>
      <c r="Z2601" s="3"/>
      <c r="AA2601" s="3">
        <v>0.341901972310731</v>
      </c>
      <c r="AB2601" s="3">
        <v>0.314676181403052</v>
      </c>
      <c r="AC2601" s="3">
        <v>-17.4795191792359</v>
      </c>
      <c r="AD2601" s="3"/>
      <c r="AE2601" s="5">
        <v>3</v>
      </c>
      <c r="AF2601" s="3">
        <v>2.27385448425199</v>
      </c>
      <c r="AG2601" s="3">
        <v>79.40527369963</v>
      </c>
      <c r="AH2601" s="3">
        <v>52.1554374046394</v>
      </c>
      <c r="AI2601" s="3"/>
      <c r="AJ2601" s="3"/>
      <c r="AK2601" s="3"/>
      <c r="AL2601" s="3"/>
      <c r="AM2601" s="3"/>
      <c r="AN2601" s="5" t="s">
        <v>46</v>
      </c>
      <c r="AO2601" s="1"/>
      <c r="AP2601" s="1"/>
      <c r="AQ2601" s="1"/>
    </row>
    <row r="2602" spans="1:43">
      <c r="A2602" s="1" t="s">
        <v>6895</v>
      </c>
      <c r="B2602" s="1" t="s">
        <v>6896</v>
      </c>
      <c r="C2602" s="3">
        <v>3.12054794520548</v>
      </c>
      <c r="D2602" s="4">
        <v>43098</v>
      </c>
      <c r="E2602" s="3">
        <v>4.1272891196</v>
      </c>
      <c r="F2602" s="5" t="s">
        <v>6897</v>
      </c>
      <c r="G2602" s="5">
        <v>561</v>
      </c>
      <c r="H2602" s="5" t="s">
        <v>55</v>
      </c>
      <c r="I2602" s="3">
        <v>12.6239432209582</v>
      </c>
      <c r="J2602" s="3">
        <v>33.3938294010889</v>
      </c>
      <c r="K2602" s="3">
        <v>1.95587471063449</v>
      </c>
      <c r="L2602" s="3">
        <v>62.5423728813559</v>
      </c>
      <c r="M2602" s="3">
        <v>11.8998237063155</v>
      </c>
      <c r="N2602" s="3">
        <v>5.86475164572113</v>
      </c>
      <c r="O2602" s="3">
        <v>21.7751946732874</v>
      </c>
      <c r="P2602" s="3">
        <v>35.8940397350993</v>
      </c>
      <c r="Q2602" s="3">
        <v>34.8391127772571</v>
      </c>
      <c r="R2602" s="3">
        <v>19.5121951219512</v>
      </c>
      <c r="S2602" s="3">
        <v>79.125166002656</v>
      </c>
      <c r="T2602" s="3">
        <v>29.8828125</v>
      </c>
      <c r="U2602" s="3">
        <v>135.369178754499</v>
      </c>
      <c r="V2602" s="3">
        <v>53.929539295393</v>
      </c>
      <c r="W2602" s="3">
        <v>126.762635284228</v>
      </c>
      <c r="X2602" s="3">
        <v>38.2303839732888</v>
      </c>
      <c r="Y2602" s="3"/>
      <c r="Z2602" s="3"/>
      <c r="AA2602" s="3">
        <v>0.334740573173479</v>
      </c>
      <c r="AB2602" s="3">
        <v>0.303992126212221</v>
      </c>
      <c r="AC2602" s="3">
        <v>-21.2512688013288</v>
      </c>
      <c r="AD2602" s="3">
        <v>1.47346526458528</v>
      </c>
      <c r="AE2602" s="5">
        <v>5</v>
      </c>
      <c r="AF2602" s="3">
        <v>2.07815095681954</v>
      </c>
      <c r="AG2602" s="3">
        <v>66.0318663886974</v>
      </c>
      <c r="AH2602" s="3">
        <v>57.8570053467095</v>
      </c>
      <c r="AI2602" s="3">
        <v>30.4226404112915</v>
      </c>
      <c r="AJ2602" s="3"/>
      <c r="AK2602" s="3"/>
      <c r="AL2602" s="3"/>
      <c r="AM2602" s="3"/>
      <c r="AN2602" s="5" t="s">
        <v>51</v>
      </c>
      <c r="AO2602" s="1"/>
      <c r="AP2602" s="1"/>
      <c r="AQ2602" s="1"/>
    </row>
    <row r="2603" spans="1:43">
      <c r="A2603" s="1" t="s">
        <v>6898</v>
      </c>
      <c r="B2603" s="1" t="s">
        <v>6899</v>
      </c>
      <c r="C2603" s="3">
        <v>3.23561643835616</v>
      </c>
      <c r="D2603" s="4">
        <v>43056</v>
      </c>
      <c r="E2603" s="3">
        <v>70.5730023975</v>
      </c>
      <c r="F2603" s="5" t="s">
        <v>3663</v>
      </c>
      <c r="G2603" s="5">
        <v>358</v>
      </c>
      <c r="H2603" s="5" t="s">
        <v>50</v>
      </c>
      <c r="I2603" s="3">
        <v>0.0986971969996046</v>
      </c>
      <c r="J2603" s="3">
        <v>54.1759714158106</v>
      </c>
      <c r="K2603" s="3">
        <v>0.0197238658777041</v>
      </c>
      <c r="L2603" s="3">
        <v>33.11199645861</v>
      </c>
      <c r="M2603" s="3">
        <v>-0.147681401988785</v>
      </c>
      <c r="N2603" s="3">
        <v>63.6687444345503</v>
      </c>
      <c r="O2603" s="3">
        <v>0.735101092209017</v>
      </c>
      <c r="P2603" s="3">
        <v>41.6171767930562</v>
      </c>
      <c r="Q2603" s="3">
        <v>1.303724383493</v>
      </c>
      <c r="R2603" s="3">
        <v>26.4606470304201</v>
      </c>
      <c r="S2603" s="3">
        <v>1.97597873172115</v>
      </c>
      <c r="T2603" s="3">
        <v>45.9322033898305</v>
      </c>
      <c r="U2603" s="3">
        <v>6.10086440293835</v>
      </c>
      <c r="V2603" s="3">
        <v>53.0959752321981</v>
      </c>
      <c r="W2603" s="3">
        <v>13.4996356844088</v>
      </c>
      <c r="X2603" s="3">
        <v>52.4271844660194</v>
      </c>
      <c r="Y2603" s="3"/>
      <c r="Z2603" s="3"/>
      <c r="AA2603" s="3">
        <v>0.0430208581489833</v>
      </c>
      <c r="AB2603" s="3">
        <v>0.504378120255969</v>
      </c>
      <c r="AC2603" s="3">
        <v>-1.80465759844136</v>
      </c>
      <c r="AD2603" s="3">
        <v>2.3845545883201</v>
      </c>
      <c r="AE2603" s="5">
        <v>4</v>
      </c>
      <c r="AF2603" s="3">
        <v>0.356988347660411</v>
      </c>
      <c r="AG2603" s="3">
        <v>2.46792391834403</v>
      </c>
      <c r="AH2603" s="3">
        <v>3.25592627788338</v>
      </c>
      <c r="AI2603" s="3">
        <v>4.38016071717231</v>
      </c>
      <c r="AJ2603" s="3"/>
      <c r="AK2603" s="3"/>
      <c r="AL2603" s="3"/>
      <c r="AM2603" s="3"/>
      <c r="AN2603" s="5" t="s">
        <v>51</v>
      </c>
      <c r="AO2603" s="1"/>
      <c r="AP2603" s="1"/>
      <c r="AQ2603" s="1"/>
    </row>
    <row r="2604" spans="1:43">
      <c r="A2604" s="1" t="s">
        <v>6900</v>
      </c>
      <c r="B2604" s="1" t="s">
        <v>6901</v>
      </c>
      <c r="C2604" s="3">
        <v>2.68493150684931</v>
      </c>
      <c r="D2604" s="4">
        <v>43257</v>
      </c>
      <c r="E2604" s="3">
        <v>40.2739642976</v>
      </c>
      <c r="F2604" s="5" t="s">
        <v>2482</v>
      </c>
      <c r="G2604" s="5">
        <v>981</v>
      </c>
      <c r="H2604" s="5" t="s">
        <v>50</v>
      </c>
      <c r="I2604" s="3">
        <v>0.391849529780551</v>
      </c>
      <c r="J2604" s="3">
        <v>8.21795444394819</v>
      </c>
      <c r="K2604" s="3">
        <v>0.00975895384014651</v>
      </c>
      <c r="L2604" s="3">
        <v>40.1505090748119</v>
      </c>
      <c r="M2604" s="3">
        <v>0.0878992089071034</v>
      </c>
      <c r="N2604" s="3">
        <v>22.3508459483526</v>
      </c>
      <c r="O2604" s="3">
        <v>0.332876444096316</v>
      </c>
      <c r="P2604" s="3">
        <v>77.1128369118319</v>
      </c>
      <c r="Q2604" s="3">
        <v>1.15201171426388</v>
      </c>
      <c r="R2604" s="3">
        <v>46.2095605987446</v>
      </c>
      <c r="S2604" s="3">
        <v>2.04399545390049</v>
      </c>
      <c r="T2604" s="3">
        <v>42.090395480226</v>
      </c>
      <c r="U2604" s="3">
        <v>6.93923886894413</v>
      </c>
      <c r="V2604" s="3">
        <v>31.8111455108359</v>
      </c>
      <c r="W2604" s="3"/>
      <c r="X2604" s="3"/>
      <c r="Y2604" s="3"/>
      <c r="Z2604" s="3"/>
      <c r="AA2604" s="3">
        <v>0.0384644572932606</v>
      </c>
      <c r="AB2604" s="3">
        <v>0.345654569076705</v>
      </c>
      <c r="AC2604" s="3">
        <v>-2.47344458817998</v>
      </c>
      <c r="AD2604" s="3"/>
      <c r="AE2604" s="5">
        <v>3</v>
      </c>
      <c r="AF2604" s="3">
        <v>0.354704305387237</v>
      </c>
      <c r="AG2604" s="3">
        <v>2.66638493892648</v>
      </c>
      <c r="AH2604" s="3">
        <v>3.54405769132669</v>
      </c>
      <c r="AI2604" s="3"/>
      <c r="AJ2604" s="3"/>
      <c r="AK2604" s="3"/>
      <c r="AL2604" s="3"/>
      <c r="AM2604" s="3"/>
      <c r="AN2604" s="5" t="s">
        <v>51</v>
      </c>
      <c r="AO2604" s="1"/>
      <c r="AP2604" s="1"/>
      <c r="AQ2604" s="1"/>
    </row>
    <row r="2605" spans="1:43">
      <c r="A2605" s="1" t="s">
        <v>6902</v>
      </c>
      <c r="B2605" s="1" t="s">
        <v>6903</v>
      </c>
      <c r="C2605" s="3">
        <v>3.12054794520548</v>
      </c>
      <c r="D2605" s="4">
        <v>43098</v>
      </c>
      <c r="E2605" s="3">
        <v>25.1851928381</v>
      </c>
      <c r="F2605" s="5" t="s">
        <v>3742</v>
      </c>
      <c r="G2605" s="5">
        <v>1140</v>
      </c>
      <c r="H2605" s="5" t="s">
        <v>50</v>
      </c>
      <c r="I2605" s="3">
        <v>0.361787425442454</v>
      </c>
      <c r="J2605" s="3">
        <v>10.3617686467173</v>
      </c>
      <c r="K2605" s="3">
        <v>-0.0194817845314723</v>
      </c>
      <c r="L2605" s="3">
        <v>64.3204957945994</v>
      </c>
      <c r="M2605" s="3">
        <v>0.107285672486076</v>
      </c>
      <c r="N2605" s="3">
        <v>19.0560997328584</v>
      </c>
      <c r="O2605" s="3">
        <v>0.805342761736393</v>
      </c>
      <c r="P2605" s="3">
        <v>29.4655093650069</v>
      </c>
      <c r="Q2605" s="3">
        <v>1.43245150462516</v>
      </c>
      <c r="R2605" s="3">
        <v>17.0449058425881</v>
      </c>
      <c r="S2605" s="3">
        <v>2.19891952258923</v>
      </c>
      <c r="T2605" s="3">
        <v>34.8587570621469</v>
      </c>
      <c r="U2605" s="3">
        <v>7.10422608687792</v>
      </c>
      <c r="V2605" s="3">
        <v>28.0959752321981</v>
      </c>
      <c r="W2605" s="3">
        <v>15.1336389091996</v>
      </c>
      <c r="X2605" s="3">
        <v>28.9104638619202</v>
      </c>
      <c r="Y2605" s="3"/>
      <c r="Z2605" s="3"/>
      <c r="AA2605" s="3">
        <v>0.0554709750173573</v>
      </c>
      <c r="AB2605" s="3">
        <v>0.494524465651747</v>
      </c>
      <c r="AC2605" s="3">
        <v>-2.47432562632115</v>
      </c>
      <c r="AD2605" s="3">
        <v>1.94014364698827</v>
      </c>
      <c r="AE2605" s="5">
        <v>3</v>
      </c>
      <c r="AF2605" s="3">
        <v>0.397301821758426</v>
      </c>
      <c r="AG2605" s="3">
        <v>2.84726261793424</v>
      </c>
      <c r="AH2605" s="3">
        <v>3.72741915628869</v>
      </c>
      <c r="AI2605" s="3">
        <v>4.83623271933833</v>
      </c>
      <c r="AJ2605" s="3"/>
      <c r="AK2605" s="3"/>
      <c r="AL2605" s="3"/>
      <c r="AM2605" s="3"/>
      <c r="AN2605" s="5" t="s">
        <v>51</v>
      </c>
      <c r="AO2605" s="1"/>
      <c r="AP2605" s="1"/>
      <c r="AQ2605" s="1"/>
    </row>
    <row r="2606" spans="1:43">
      <c r="A2606" s="1" t="s">
        <v>6904</v>
      </c>
      <c r="B2606" s="1" t="s">
        <v>6905</v>
      </c>
      <c r="C2606" s="3">
        <v>3.12602739726027</v>
      </c>
      <c r="D2606" s="4">
        <v>43096</v>
      </c>
      <c r="E2606" s="3">
        <v>1.1450892843</v>
      </c>
      <c r="F2606" s="5" t="s">
        <v>6529</v>
      </c>
      <c r="G2606" s="5">
        <v>780</v>
      </c>
      <c r="H2606" s="5" t="s">
        <v>93</v>
      </c>
      <c r="I2606" s="3">
        <v>15.3540701522171</v>
      </c>
      <c r="J2606" s="3">
        <v>7.8</v>
      </c>
      <c r="K2606" s="3">
        <v>3.66087358752395</v>
      </c>
      <c r="L2606" s="3">
        <v>16.8979187314172</v>
      </c>
      <c r="M2606" s="3">
        <v>2.94320307116843</v>
      </c>
      <c r="N2606" s="3">
        <v>43.3632734530938</v>
      </c>
      <c r="O2606" s="3">
        <v>31.3599062133646</v>
      </c>
      <c r="P2606" s="3">
        <v>2.8169014084507</v>
      </c>
      <c r="Q2606" s="3">
        <v>55.5015860428232</v>
      </c>
      <c r="R2606" s="3">
        <v>0.825593395252838</v>
      </c>
      <c r="S2606" s="3">
        <v>92.4549135075451</v>
      </c>
      <c r="T2606" s="3">
        <v>7.35839068290101</v>
      </c>
      <c r="U2606" s="3">
        <v>254.228294004742</v>
      </c>
      <c r="V2606" s="3">
        <v>1.49501661129568</v>
      </c>
      <c r="W2606" s="3">
        <v>242.885245901639</v>
      </c>
      <c r="X2606" s="3">
        <v>1.18601747815231</v>
      </c>
      <c r="Y2606" s="3"/>
      <c r="Z2606" s="3"/>
      <c r="AA2606" s="3">
        <v>0.304817414579988</v>
      </c>
      <c r="AB2606" s="3">
        <v>0.454425190349835</v>
      </c>
      <c r="AC2606" s="3">
        <v>-20.6563375450232</v>
      </c>
      <c r="AD2606" s="3">
        <v>2.45351960649928</v>
      </c>
      <c r="AE2606" s="5">
        <v>2</v>
      </c>
      <c r="AF2606" s="3">
        <v>3.42347496478654</v>
      </c>
      <c r="AG2606" s="3">
        <v>100.218524246308</v>
      </c>
      <c r="AH2606" s="3">
        <v>89.491043551525</v>
      </c>
      <c r="AI2606" s="3">
        <v>46.4459484410643</v>
      </c>
      <c r="AJ2606" s="3"/>
      <c r="AK2606" s="3"/>
      <c r="AL2606" s="3"/>
      <c r="AM2606" s="3"/>
      <c r="AN2606" s="5" t="s">
        <v>51</v>
      </c>
      <c r="AO2606" s="1"/>
      <c r="AP2606" s="1"/>
      <c r="AQ2606" s="1"/>
    </row>
    <row r="2607" spans="1:43">
      <c r="A2607" s="1" t="s">
        <v>6906</v>
      </c>
      <c r="B2607" s="1" t="s">
        <v>6907</v>
      </c>
      <c r="C2607" s="3">
        <v>3.2027397260274</v>
      </c>
      <c r="D2607" s="4">
        <v>43068</v>
      </c>
      <c r="E2607" s="3">
        <v>0.4061938471</v>
      </c>
      <c r="F2607" s="5" t="s">
        <v>6694</v>
      </c>
      <c r="G2607" s="5">
        <v>513</v>
      </c>
      <c r="H2607" s="5" t="s">
        <v>93</v>
      </c>
      <c r="I2607" s="3">
        <v>6.72391984554956</v>
      </c>
      <c r="J2607" s="3">
        <v>44.7</v>
      </c>
      <c r="K2607" s="3">
        <v>4.34810909327605</v>
      </c>
      <c r="L2607" s="3">
        <v>9.11793855302279</v>
      </c>
      <c r="M2607" s="3">
        <v>3.28587075575027</v>
      </c>
      <c r="N2607" s="3">
        <v>40.3692614770459</v>
      </c>
      <c r="O2607" s="3">
        <v>15.764009243212</v>
      </c>
      <c r="P2607" s="3">
        <v>36.2173038229376</v>
      </c>
      <c r="Q2607" s="3">
        <v>19.2693995982442</v>
      </c>
      <c r="R2607" s="3">
        <v>38.8028895768834</v>
      </c>
      <c r="S2607" s="3">
        <v>46.5088649241455</v>
      </c>
      <c r="T2607" s="3">
        <v>45.7384859714134</v>
      </c>
      <c r="U2607" s="3">
        <v>73.7777777777778</v>
      </c>
      <c r="V2607" s="3">
        <v>52.8792912513843</v>
      </c>
      <c r="W2607" s="3">
        <v>70.2527612574341</v>
      </c>
      <c r="X2607" s="3">
        <v>44.6941323345818</v>
      </c>
      <c r="Y2607" s="3"/>
      <c r="Z2607" s="3"/>
      <c r="AA2607" s="3">
        <v>0.270901151169054</v>
      </c>
      <c r="AB2607" s="3">
        <v>0.250619891470416</v>
      </c>
      <c r="AC2607" s="3">
        <v>-14.1346071824618</v>
      </c>
      <c r="AD2607" s="3">
        <v>1.37031278904879</v>
      </c>
      <c r="AE2607" s="5">
        <v>2</v>
      </c>
      <c r="AF2607" s="3">
        <v>1.3197781068413</v>
      </c>
      <c r="AG2607" s="3">
        <v>38.9229874308747</v>
      </c>
      <c r="AH2607" s="3">
        <v>30.0261121152594</v>
      </c>
      <c r="AI2607" s="3">
        <v>16.5393498179208</v>
      </c>
      <c r="AJ2607" s="3"/>
      <c r="AK2607" s="3"/>
      <c r="AL2607" s="3"/>
      <c r="AM2607" s="3"/>
      <c r="AN2607" s="5" t="s">
        <v>46</v>
      </c>
      <c r="AO2607" s="1"/>
      <c r="AP2607" s="1"/>
      <c r="AQ2607" s="1"/>
    </row>
    <row r="2608" spans="1:43">
      <c r="A2608" s="1" t="s">
        <v>6908</v>
      </c>
      <c r="B2608" s="1" t="s">
        <v>6909</v>
      </c>
      <c r="C2608" s="3">
        <v>2.68493150684931</v>
      </c>
      <c r="D2608" s="4">
        <v>43257</v>
      </c>
      <c r="E2608" s="3">
        <v>0.7269124814</v>
      </c>
      <c r="F2608" s="5" t="s">
        <v>6694</v>
      </c>
      <c r="G2608" s="5">
        <v>513</v>
      </c>
      <c r="H2608" s="5" t="s">
        <v>50</v>
      </c>
      <c r="I2608" s="3">
        <v>-0.0534664052753659</v>
      </c>
      <c r="J2608" s="3">
        <v>74.7208575256811</v>
      </c>
      <c r="K2608" s="3">
        <v>0.026754659769907</v>
      </c>
      <c r="L2608" s="3">
        <v>30.2788844621514</v>
      </c>
      <c r="M2608" s="3">
        <v>-0.169114374721853</v>
      </c>
      <c r="N2608" s="3">
        <v>67.6313446126447</v>
      </c>
      <c r="O2608" s="3">
        <v>1.13615870153291</v>
      </c>
      <c r="P2608" s="3">
        <v>5.52763819095477</v>
      </c>
      <c r="Q2608" s="3">
        <v>1.16352484892215</v>
      </c>
      <c r="R2608" s="3">
        <v>45.0024142926123</v>
      </c>
      <c r="S2608" s="3">
        <v>1.84327612821211</v>
      </c>
      <c r="T2608" s="3">
        <v>53.1073446327684</v>
      </c>
      <c r="U2608" s="3">
        <v>7.38152225945428</v>
      </c>
      <c r="V2608" s="3">
        <v>23.9164086687307</v>
      </c>
      <c r="W2608" s="3"/>
      <c r="X2608" s="3"/>
      <c r="Y2608" s="3"/>
      <c r="Z2608" s="3"/>
      <c r="AA2608" s="3">
        <v>0.0186776884918609</v>
      </c>
      <c r="AB2608" s="3">
        <v>0.321080333189391</v>
      </c>
      <c r="AC2608" s="3">
        <v>-3.50446819695112</v>
      </c>
      <c r="AD2608" s="3"/>
      <c r="AE2608" s="5">
        <v>4</v>
      </c>
      <c r="AF2608" s="3">
        <v>0.360026395400555</v>
      </c>
      <c r="AG2608" s="3">
        <v>2.67175659127894</v>
      </c>
      <c r="AH2608" s="3">
        <v>3.80238488041733</v>
      </c>
      <c r="AI2608" s="3"/>
      <c r="AJ2608" s="3"/>
      <c r="AK2608" s="3"/>
      <c r="AL2608" s="3"/>
      <c r="AM2608" s="3"/>
      <c r="AN2608" s="5" t="s">
        <v>46</v>
      </c>
      <c r="AO2608" s="1"/>
      <c r="AP2608" s="1"/>
      <c r="AQ2608" s="1"/>
    </row>
    <row r="2609" spans="1:43">
      <c r="A2609" s="1" t="s">
        <v>6910</v>
      </c>
      <c r="B2609" s="1" t="s">
        <v>6911</v>
      </c>
      <c r="C2609" s="3">
        <v>0.457534246575342</v>
      </c>
      <c r="D2609" s="4">
        <v>44070</v>
      </c>
      <c r="E2609" s="3">
        <v>19.3394601851</v>
      </c>
      <c r="F2609" s="5" t="s">
        <v>6912</v>
      </c>
      <c r="G2609" s="5">
        <v>168</v>
      </c>
      <c r="H2609" s="5" t="s">
        <v>55</v>
      </c>
      <c r="I2609" s="3">
        <v>11.2039035375809</v>
      </c>
      <c r="J2609" s="3">
        <v>43.3151845130067</v>
      </c>
      <c r="K2609" s="3">
        <v>1.30791588305694</v>
      </c>
      <c r="L2609" s="3">
        <v>73.7853107344633</v>
      </c>
      <c r="M2609" s="3">
        <v>7.03576589595377</v>
      </c>
      <c r="N2609" s="3">
        <v>32.7947336923998</v>
      </c>
      <c r="O2609" s="3">
        <v>21.101573676681</v>
      </c>
      <c r="P2609" s="3">
        <v>39.4039735099338</v>
      </c>
      <c r="Q2609" s="3"/>
      <c r="R2609" s="3"/>
      <c r="S2609" s="3"/>
      <c r="T2609" s="3"/>
      <c r="U2609" s="3"/>
      <c r="V2609" s="3"/>
      <c r="W2609" s="3"/>
      <c r="X2609" s="3"/>
      <c r="Y2609" s="3"/>
      <c r="Z2609" s="3"/>
      <c r="AA2609" s="3">
        <v>0.176275196270623</v>
      </c>
      <c r="AB2609" s="3">
        <v>0.289373122922444</v>
      </c>
      <c r="AC2609" s="3">
        <v>-7.55</v>
      </c>
      <c r="AD2609" s="3"/>
      <c r="AE2609" s="5">
        <v>1</v>
      </c>
      <c r="AF2609" s="3">
        <v>2.95232315458908</v>
      </c>
      <c r="AG2609" s="3"/>
      <c r="AH2609" s="3"/>
      <c r="AI2609" s="3"/>
      <c r="AJ2609" s="3"/>
      <c r="AK2609" s="3"/>
      <c r="AL2609" s="3"/>
      <c r="AM2609" s="3"/>
      <c r="AN2609" s="5" t="s">
        <v>134</v>
      </c>
      <c r="AO2609" s="1"/>
      <c r="AP2609" s="1"/>
      <c r="AQ2609" s="1"/>
    </row>
    <row r="2610" spans="1:43">
      <c r="A2610" s="1" t="s">
        <v>6913</v>
      </c>
      <c r="B2610" s="1" t="s">
        <v>6914</v>
      </c>
      <c r="C2610" s="3">
        <v>2.04657534246575</v>
      </c>
      <c r="D2610" s="4">
        <v>43490</v>
      </c>
      <c r="E2610" s="3">
        <v>0.1882410236</v>
      </c>
      <c r="F2610" s="5" t="s">
        <v>6915</v>
      </c>
      <c r="G2610" s="5">
        <v>748</v>
      </c>
      <c r="H2610" s="5" t="s">
        <v>198</v>
      </c>
      <c r="I2610" s="3">
        <v>0.106858364095578</v>
      </c>
      <c r="J2610" s="3">
        <v>76.984126984127</v>
      </c>
      <c r="K2610" s="3">
        <v>0.0291205591147318</v>
      </c>
      <c r="L2610" s="3">
        <v>50.2659574468085</v>
      </c>
      <c r="M2610" s="3">
        <v>0.00970496894409831</v>
      </c>
      <c r="N2610" s="3">
        <v>64.9867374005305</v>
      </c>
      <c r="O2610" s="3">
        <v>0.664257106574184</v>
      </c>
      <c r="P2610" s="3">
        <v>48.5632183908046</v>
      </c>
      <c r="Q2610" s="3">
        <v>0.703605980650823</v>
      </c>
      <c r="R2610" s="3">
        <v>86.6071428571429</v>
      </c>
      <c r="S2610" s="3">
        <v>0.821837393601405</v>
      </c>
      <c r="T2610" s="3">
        <v>89.5348837209302</v>
      </c>
      <c r="U2610" s="3">
        <v>3.00879648140744</v>
      </c>
      <c r="V2610" s="3">
        <v>95.2755905511811</v>
      </c>
      <c r="W2610" s="3"/>
      <c r="X2610" s="3"/>
      <c r="Y2610" s="3"/>
      <c r="Z2610" s="3"/>
      <c r="AA2610" s="3">
        <v>-0.206335664546207</v>
      </c>
      <c r="AB2610" s="3">
        <v>-0.0100795799711959</v>
      </c>
      <c r="AC2610" s="3">
        <v>-0.370370370370373</v>
      </c>
      <c r="AD2610" s="3"/>
      <c r="AE2610" s="5">
        <v>1</v>
      </c>
      <c r="AF2610" s="3">
        <v>0.121716424946994</v>
      </c>
      <c r="AG2610" s="3">
        <v>0.885727076348264</v>
      </c>
      <c r="AH2610" s="3"/>
      <c r="AI2610" s="3"/>
      <c r="AJ2610" s="3"/>
      <c r="AK2610" s="3"/>
      <c r="AL2610" s="3"/>
      <c r="AM2610" s="3"/>
      <c r="AN2610" s="5" t="s">
        <v>46</v>
      </c>
      <c r="AO2610" s="1"/>
      <c r="AP2610" s="1"/>
      <c r="AQ2610" s="1"/>
    </row>
    <row r="2611" spans="1:43">
      <c r="A2611" s="1" t="s">
        <v>6916</v>
      </c>
      <c r="B2611" s="1" t="s">
        <v>6917</v>
      </c>
      <c r="C2611" s="3">
        <v>2.99452054794521</v>
      </c>
      <c r="D2611" s="4">
        <v>43144</v>
      </c>
      <c r="E2611" s="3">
        <v>1.5868784029</v>
      </c>
      <c r="F2611" s="5" t="s">
        <v>3647</v>
      </c>
      <c r="G2611" s="5">
        <v>1094</v>
      </c>
      <c r="H2611" s="5" t="s">
        <v>55</v>
      </c>
      <c r="I2611" s="3">
        <v>18.753929993712</v>
      </c>
      <c r="J2611" s="3">
        <v>4.4162129461585</v>
      </c>
      <c r="K2611" s="3">
        <v>2.48722470944694</v>
      </c>
      <c r="L2611" s="3">
        <v>51.8079096045198</v>
      </c>
      <c r="M2611" s="3">
        <v>11.9934769717335</v>
      </c>
      <c r="N2611" s="3">
        <v>5.74506283662478</v>
      </c>
      <c r="O2611" s="3">
        <v>26.2492340259596</v>
      </c>
      <c r="P2611" s="3">
        <v>18.2781456953642</v>
      </c>
      <c r="Q2611" s="3">
        <v>33.6104232991393</v>
      </c>
      <c r="R2611" s="3">
        <v>22.484756097561</v>
      </c>
      <c r="S2611" s="3">
        <v>99.2351648351649</v>
      </c>
      <c r="T2611" s="3">
        <v>9.27734375</v>
      </c>
      <c r="U2611" s="3">
        <v>162.424733672997</v>
      </c>
      <c r="V2611" s="3">
        <v>35.230352303523</v>
      </c>
      <c r="W2611" s="3"/>
      <c r="X2611" s="3"/>
      <c r="Y2611" s="3"/>
      <c r="Z2611" s="3"/>
      <c r="AA2611" s="3">
        <v>0.380304792274884</v>
      </c>
      <c r="AB2611" s="3">
        <v>0.30905096144287</v>
      </c>
      <c r="AC2611" s="3">
        <v>-21.4641288433382</v>
      </c>
      <c r="AD2611" s="3"/>
      <c r="AE2611" s="5">
        <v>3</v>
      </c>
      <c r="AF2611" s="3">
        <v>2.28333342477674</v>
      </c>
      <c r="AG2611" s="3">
        <v>87.2742261515034</v>
      </c>
      <c r="AH2611" s="3">
        <v>64.5703505667177</v>
      </c>
      <c r="AI2611" s="3"/>
      <c r="AJ2611" s="3"/>
      <c r="AK2611" s="3"/>
      <c r="AL2611" s="3"/>
      <c r="AM2611" s="3"/>
      <c r="AN2611" s="5" t="s">
        <v>51</v>
      </c>
      <c r="AO2611" s="1"/>
      <c r="AP2611" s="1"/>
      <c r="AQ2611" s="1"/>
    </row>
    <row r="2612" spans="1:43">
      <c r="A2612" s="1" t="s">
        <v>6918</v>
      </c>
      <c r="B2612" s="1" t="s">
        <v>6919</v>
      </c>
      <c r="C2612" s="3">
        <v>3.14520547945205</v>
      </c>
      <c r="D2612" s="4">
        <v>43089</v>
      </c>
      <c r="E2612" s="3">
        <v>7.4429902122</v>
      </c>
      <c r="F2612" s="5" t="s">
        <v>6920</v>
      </c>
      <c r="G2612" s="5">
        <v>227</v>
      </c>
      <c r="H2612" s="5" t="s">
        <v>55</v>
      </c>
      <c r="I2612" s="3">
        <v>9.46906965416463</v>
      </c>
      <c r="J2612" s="3">
        <v>56.5638233514822</v>
      </c>
      <c r="K2612" s="3">
        <v>2.64443936971912</v>
      </c>
      <c r="L2612" s="3">
        <v>48.3050847457627</v>
      </c>
      <c r="M2612" s="3">
        <v>2.01543349977304</v>
      </c>
      <c r="N2612" s="3">
        <v>76.72052663076</v>
      </c>
      <c r="O2612" s="3">
        <v>27.0866319837141</v>
      </c>
      <c r="P2612" s="3">
        <v>15.8278145695364</v>
      </c>
      <c r="Q2612" s="3">
        <v>55.4433531608798</v>
      </c>
      <c r="R2612" s="3">
        <v>1.29573170731707</v>
      </c>
      <c r="S2612" s="3">
        <v>98.4108766663724</v>
      </c>
      <c r="T2612" s="3">
        <v>9.86328125</v>
      </c>
      <c r="U2612" s="3">
        <v>161.751688795714</v>
      </c>
      <c r="V2612" s="3">
        <v>36.0433604336043</v>
      </c>
      <c r="W2612" s="3">
        <v>140.106837606838</v>
      </c>
      <c r="X2612" s="3">
        <v>28.3806343906511</v>
      </c>
      <c r="Y2612" s="3"/>
      <c r="Z2612" s="3"/>
      <c r="AA2612" s="3">
        <v>0.349931023030048</v>
      </c>
      <c r="AB2612" s="3">
        <v>0.307127898789113</v>
      </c>
      <c r="AC2612" s="3">
        <v>-24.6871333594055</v>
      </c>
      <c r="AD2612" s="3">
        <v>1.37055983071968</v>
      </c>
      <c r="AE2612" s="5">
        <v>2</v>
      </c>
      <c r="AF2612" s="3">
        <v>2.38008212610987</v>
      </c>
      <c r="AG2612" s="3">
        <v>90.7311999451228</v>
      </c>
      <c r="AH2612" s="3">
        <v>66.9034570608346</v>
      </c>
      <c r="AI2612" s="3">
        <v>31.5037600620313</v>
      </c>
      <c r="AJ2612" s="3"/>
      <c r="AK2612" s="3"/>
      <c r="AL2612" s="3"/>
      <c r="AM2612" s="3"/>
      <c r="AN2612" s="5" t="s">
        <v>46</v>
      </c>
      <c r="AO2612" s="1"/>
      <c r="AP2612" s="1"/>
      <c r="AQ2612" s="1"/>
    </row>
    <row r="2613" spans="1:43">
      <c r="A2613" s="1" t="s">
        <v>6921</v>
      </c>
      <c r="B2613" s="1" t="s">
        <v>6922</v>
      </c>
      <c r="C2613" s="3">
        <v>3.16986301369863</v>
      </c>
      <c r="D2613" s="4">
        <v>43080</v>
      </c>
      <c r="E2613" s="3">
        <v>47.3402186718</v>
      </c>
      <c r="F2613" s="5" t="s">
        <v>2220</v>
      </c>
      <c r="G2613" s="5">
        <v>1158</v>
      </c>
      <c r="H2613" s="5" t="s">
        <v>93</v>
      </c>
      <c r="I2613" s="3">
        <v>13.4780475840079</v>
      </c>
      <c r="J2613" s="3">
        <v>14.3</v>
      </c>
      <c r="K2613" s="3">
        <v>0.701964412036793</v>
      </c>
      <c r="L2613" s="3">
        <v>79.2864222001982</v>
      </c>
      <c r="M2613" s="3">
        <v>8.3299186325587</v>
      </c>
      <c r="N2613" s="3">
        <v>10.2794411177645</v>
      </c>
      <c r="O2613" s="3">
        <v>22.3537190082645</v>
      </c>
      <c r="P2613" s="3">
        <v>17.1529175050302</v>
      </c>
      <c r="Q2613" s="3">
        <v>28.7101985084903</v>
      </c>
      <c r="R2613" s="3">
        <v>20.485036119711</v>
      </c>
      <c r="S2613" s="3">
        <v>61.8917864770566</v>
      </c>
      <c r="T2613" s="3">
        <v>30.0158814187401</v>
      </c>
      <c r="U2613" s="3">
        <v>99.9417777139619</v>
      </c>
      <c r="V2613" s="3">
        <v>40.8637873754153</v>
      </c>
      <c r="W2613" s="3">
        <v>95.726745280815</v>
      </c>
      <c r="X2613" s="3">
        <v>33.2084893882647</v>
      </c>
      <c r="Y2613" s="3"/>
      <c r="Z2613" s="3"/>
      <c r="AA2613" s="3">
        <v>0.300438950337872</v>
      </c>
      <c r="AB2613" s="3">
        <v>0.274731487763762</v>
      </c>
      <c r="AC2613" s="3">
        <v>-19.7066837634236</v>
      </c>
      <c r="AD2613" s="3">
        <v>1.27049637163741</v>
      </c>
      <c r="AE2613" s="5">
        <v>5</v>
      </c>
      <c r="AF2613" s="3">
        <v>1.72899744987141</v>
      </c>
      <c r="AG2613" s="3">
        <v>61.7591627783417</v>
      </c>
      <c r="AH2613" s="3">
        <v>44.9332111317415</v>
      </c>
      <c r="AI2613" s="3">
        <v>24.9050230203656</v>
      </c>
      <c r="AJ2613" s="3"/>
      <c r="AK2613" s="3"/>
      <c r="AL2613" s="3"/>
      <c r="AM2613" s="3">
        <v>500</v>
      </c>
      <c r="AN2613" s="5" t="s">
        <v>51</v>
      </c>
      <c r="AO2613" s="1"/>
      <c r="AP2613" s="1"/>
      <c r="AQ2613" s="1"/>
    </row>
    <row r="2614" spans="1:43">
      <c r="A2614" s="1" t="s">
        <v>6923</v>
      </c>
      <c r="B2614" s="1" t="s">
        <v>6924</v>
      </c>
      <c r="C2614" s="3">
        <v>3.02739726027397</v>
      </c>
      <c r="D2614" s="4">
        <v>43132</v>
      </c>
      <c r="E2614" s="3">
        <v>1.7364951307</v>
      </c>
      <c r="F2614" s="5" t="s">
        <v>92</v>
      </c>
      <c r="G2614" s="5">
        <v>1106</v>
      </c>
      <c r="H2614" s="5" t="s">
        <v>93</v>
      </c>
      <c r="I2614" s="3">
        <v>7.23114956736712</v>
      </c>
      <c r="J2614" s="3">
        <v>42.5</v>
      </c>
      <c r="K2614" s="3">
        <v>0.428339893493869</v>
      </c>
      <c r="L2614" s="3">
        <v>86.8681863230922</v>
      </c>
      <c r="M2614" s="3">
        <v>2.97347023562229</v>
      </c>
      <c r="N2614" s="3">
        <v>42.9141716566866</v>
      </c>
      <c r="O2614" s="3">
        <v>13.4283472803347</v>
      </c>
      <c r="P2614" s="3">
        <v>42.0523138832998</v>
      </c>
      <c r="Q2614" s="3">
        <v>14.4157214455289</v>
      </c>
      <c r="R2614" s="3">
        <v>48.4004127966976</v>
      </c>
      <c r="S2614" s="3">
        <v>45.5170678520507</v>
      </c>
      <c r="T2614" s="3">
        <v>46.6913710958179</v>
      </c>
      <c r="U2614" s="3">
        <v>112.076763231879</v>
      </c>
      <c r="V2614" s="3">
        <v>36.655592469546</v>
      </c>
      <c r="W2614" s="3">
        <v>82.862563237774</v>
      </c>
      <c r="X2614" s="3">
        <v>39.2009987515605</v>
      </c>
      <c r="Y2614" s="3"/>
      <c r="Z2614" s="3"/>
      <c r="AA2614" s="3">
        <v>0.209799304067534</v>
      </c>
      <c r="AB2614" s="3">
        <v>0.260762913043769</v>
      </c>
      <c r="AC2614" s="3">
        <v>-19.7919791979198</v>
      </c>
      <c r="AD2614" s="3">
        <v>1.12372015939221</v>
      </c>
      <c r="AE2614" s="5">
        <v>8</v>
      </c>
      <c r="AF2614" s="3">
        <v>1.66085823064818</v>
      </c>
      <c r="AG2614" s="3">
        <v>44.5027252543389</v>
      </c>
      <c r="AH2614" s="3">
        <v>43.7577424019153</v>
      </c>
      <c r="AI2614" s="3"/>
      <c r="AJ2614" s="3"/>
      <c r="AK2614" s="3"/>
      <c r="AL2614" s="3"/>
      <c r="AM2614" s="3"/>
      <c r="AN2614" s="5" t="s">
        <v>51</v>
      </c>
      <c r="AO2614" s="1"/>
      <c r="AP2614" s="1"/>
      <c r="AQ2614" s="1"/>
    </row>
    <row r="2615" spans="1:43">
      <c r="A2615" s="1" t="s">
        <v>6925</v>
      </c>
      <c r="B2615" s="1" t="s">
        <v>6926</v>
      </c>
      <c r="C2615" s="3">
        <v>3.00821917808219</v>
      </c>
      <c r="D2615" s="4">
        <v>43139</v>
      </c>
      <c r="E2615" s="3">
        <v>14.4825724754</v>
      </c>
      <c r="F2615" s="5" t="s">
        <v>4158</v>
      </c>
      <c r="G2615" s="5">
        <v>1099</v>
      </c>
      <c r="H2615" s="5" t="s">
        <v>93</v>
      </c>
      <c r="I2615" s="3">
        <v>-5.65039036654758</v>
      </c>
      <c r="J2615" s="3">
        <v>99.1</v>
      </c>
      <c r="K2615" s="3">
        <v>0.147482267013132</v>
      </c>
      <c r="L2615" s="3">
        <v>91.6749256689792</v>
      </c>
      <c r="M2615" s="3">
        <v>-6.68760633424945</v>
      </c>
      <c r="N2615" s="3">
        <v>98.5029940119761</v>
      </c>
      <c r="O2615" s="3">
        <v>-7.16750211574768</v>
      </c>
      <c r="P2615" s="3">
        <v>99.4466800804829</v>
      </c>
      <c r="Q2615" s="3">
        <v>-16.4028608277641</v>
      </c>
      <c r="R2615" s="3">
        <v>99.6904024767802</v>
      </c>
      <c r="S2615" s="3">
        <v>35.0890488821523</v>
      </c>
      <c r="T2615" s="3">
        <v>57.3848597141345</v>
      </c>
      <c r="U2615" s="3">
        <v>60.5494258049989</v>
      </c>
      <c r="V2615" s="3">
        <v>59.5791805094131</v>
      </c>
      <c r="W2615" s="3">
        <v>42.5857414258574</v>
      </c>
      <c r="X2615" s="3">
        <v>66.2921348314607</v>
      </c>
      <c r="Y2615" s="3"/>
      <c r="Z2615" s="3"/>
      <c r="AA2615" s="3">
        <v>0.14856983076063</v>
      </c>
      <c r="AB2615" s="3">
        <v>0.112218834549507</v>
      </c>
      <c r="AC2615" s="3">
        <v>-22.0125171132408</v>
      </c>
      <c r="AD2615" s="3">
        <v>0.569183284351799</v>
      </c>
      <c r="AE2615" s="5">
        <v>3</v>
      </c>
      <c r="AF2615" s="3">
        <v>1.18539682297277</v>
      </c>
      <c r="AG2615" s="3">
        <v>27.4174997780547</v>
      </c>
      <c r="AH2615" s="3">
        <v>32.883445572646</v>
      </c>
      <c r="AI2615" s="3"/>
      <c r="AJ2615" s="3"/>
      <c r="AK2615" s="3"/>
      <c r="AL2615" s="3"/>
      <c r="AM2615" s="3"/>
      <c r="AN2615" s="5" t="s">
        <v>46</v>
      </c>
      <c r="AO2615" s="1"/>
      <c r="AP2615" s="1"/>
      <c r="AQ2615" s="1"/>
    </row>
    <row r="2616" spans="1:43">
      <c r="A2616" s="1" t="s">
        <v>6927</v>
      </c>
      <c r="B2616" s="1" t="s">
        <v>6928</v>
      </c>
      <c r="C2616" s="3">
        <v>3.12876712328767</v>
      </c>
      <c r="D2616" s="4">
        <v>43095</v>
      </c>
      <c r="E2616" s="3">
        <v>0.1803679617</v>
      </c>
      <c r="F2616" s="5" t="s">
        <v>6929</v>
      </c>
      <c r="G2616" s="5">
        <v>1143</v>
      </c>
      <c r="H2616" s="5" t="s">
        <v>93</v>
      </c>
      <c r="I2616" s="3">
        <v>10.2775866024318</v>
      </c>
      <c r="J2616" s="3">
        <v>29.15</v>
      </c>
      <c r="K2616" s="3">
        <v>1.37072964993674</v>
      </c>
      <c r="L2616" s="3">
        <v>56.5906838453915</v>
      </c>
      <c r="M2616" s="3">
        <v>1.70316301703163</v>
      </c>
      <c r="N2616" s="3">
        <v>58.6826347305389</v>
      </c>
      <c r="O2616" s="3">
        <v>18.3844354143578</v>
      </c>
      <c r="P2616" s="3">
        <v>28.4708249496982</v>
      </c>
      <c r="Q2616" s="3">
        <v>10.239651416122</v>
      </c>
      <c r="R2616" s="3">
        <v>59.2879256965944</v>
      </c>
      <c r="S2616" s="3">
        <v>16.0690571049137</v>
      </c>
      <c r="T2616" s="3">
        <v>84.647961884595</v>
      </c>
      <c r="U2616" s="3">
        <v>8.30235439900867</v>
      </c>
      <c r="V2616" s="3">
        <v>98.671096345515</v>
      </c>
      <c r="W2616" s="3">
        <v>0.14583333333334</v>
      </c>
      <c r="X2616" s="3">
        <v>99.438202247191</v>
      </c>
      <c r="Y2616" s="3"/>
      <c r="Z2616" s="3"/>
      <c r="AA2616" s="3">
        <v>0.0458239620865095</v>
      </c>
      <c r="AB2616" s="3">
        <v>-0.0385153848913629</v>
      </c>
      <c r="AC2616" s="3">
        <v>-21.8179933665008</v>
      </c>
      <c r="AD2616" s="3">
        <v>0.00222288526020108</v>
      </c>
      <c r="AE2616" s="5">
        <v>5</v>
      </c>
      <c r="AF2616" s="3">
        <v>-0.0536138367402623</v>
      </c>
      <c r="AG2616" s="3">
        <v>4.33608927143667</v>
      </c>
      <c r="AH2616" s="3">
        <v>1.63253352904715</v>
      </c>
      <c r="AI2616" s="3">
        <v>-2.64893621800986</v>
      </c>
      <c r="AJ2616" s="3"/>
      <c r="AK2616" s="3"/>
      <c r="AL2616" s="3"/>
      <c r="AM2616" s="3"/>
      <c r="AN2616" s="5" t="s">
        <v>46</v>
      </c>
      <c r="AO2616" s="1"/>
      <c r="AP2616" s="1"/>
      <c r="AQ2616" s="1"/>
    </row>
    <row r="2617" spans="1:43">
      <c r="A2617" s="1" t="s">
        <v>6930</v>
      </c>
      <c r="B2617" s="1" t="s">
        <v>6931</v>
      </c>
      <c r="C2617" s="3">
        <v>2.93150684931507</v>
      </c>
      <c r="D2617" s="4">
        <v>43167</v>
      </c>
      <c r="E2617" s="3">
        <v>32.7835908716</v>
      </c>
      <c r="F2617" s="5" t="s">
        <v>1322</v>
      </c>
      <c r="G2617" s="5">
        <v>1071</v>
      </c>
      <c r="H2617" s="5" t="s">
        <v>50</v>
      </c>
      <c r="I2617" s="3">
        <v>0.049691910157023</v>
      </c>
      <c r="J2617" s="3">
        <v>62.1259490844127</v>
      </c>
      <c r="K2617" s="3">
        <v>0</v>
      </c>
      <c r="L2617" s="3">
        <v>43.3820274457725</v>
      </c>
      <c r="M2617" s="3">
        <v>-0.128968253968257</v>
      </c>
      <c r="N2617" s="3">
        <v>61.086375779163</v>
      </c>
      <c r="O2617" s="3">
        <v>0.826942495430927</v>
      </c>
      <c r="P2617" s="3">
        <v>25.8565555047967</v>
      </c>
      <c r="Q2617" s="3">
        <v>1.18828516474556</v>
      </c>
      <c r="R2617" s="3">
        <v>41.815548044423</v>
      </c>
      <c r="S2617" s="3">
        <v>1.93950384572112</v>
      </c>
      <c r="T2617" s="3">
        <v>48.0790960451977</v>
      </c>
      <c r="U2617" s="3">
        <v>5.17162841082137</v>
      </c>
      <c r="V2617" s="3">
        <v>76.4705882352941</v>
      </c>
      <c r="W2617" s="3"/>
      <c r="X2617" s="3"/>
      <c r="Y2617" s="3"/>
      <c r="Z2617" s="3"/>
      <c r="AA2617" s="3">
        <v>0.0362745796377892</v>
      </c>
      <c r="AB2617" s="3">
        <v>0.321562135692215</v>
      </c>
      <c r="AC2617" s="3">
        <v>-2.69178979787608</v>
      </c>
      <c r="AD2617" s="3"/>
      <c r="AE2617" s="5">
        <v>4</v>
      </c>
      <c r="AF2617" s="3">
        <v>0.335692330517857</v>
      </c>
      <c r="AG2617" s="3">
        <v>2.94599036937937</v>
      </c>
      <c r="AH2617" s="3">
        <v>2.96090348337488</v>
      </c>
      <c r="AI2617" s="3"/>
      <c r="AJ2617" s="3"/>
      <c r="AK2617" s="3"/>
      <c r="AL2617" s="3"/>
      <c r="AM2617" s="3"/>
      <c r="AN2617" s="5" t="s">
        <v>51</v>
      </c>
      <c r="AO2617" s="1"/>
      <c r="AP2617" s="1"/>
      <c r="AQ2617" s="1"/>
    </row>
    <row r="2618" spans="1:43">
      <c r="A2618" s="1" t="s">
        <v>6932</v>
      </c>
      <c r="B2618" s="1" t="s">
        <v>6933</v>
      </c>
      <c r="C2618" s="3">
        <v>2.12876712328767</v>
      </c>
      <c r="D2618" s="4">
        <v>43460</v>
      </c>
      <c r="E2618" s="3">
        <v>10.6525128996</v>
      </c>
      <c r="F2618" s="5" t="s">
        <v>6934</v>
      </c>
      <c r="G2618" s="5">
        <v>658</v>
      </c>
      <c r="H2618" s="5" t="s">
        <v>50</v>
      </c>
      <c r="I2618" s="3">
        <v>0.114580349470055</v>
      </c>
      <c r="J2618" s="3">
        <v>51.5855292541313</v>
      </c>
      <c r="K2618" s="3">
        <v>0</v>
      </c>
      <c r="L2618" s="3">
        <v>43.3820274457725</v>
      </c>
      <c r="M2618" s="3">
        <v>-0.114318376679061</v>
      </c>
      <c r="N2618" s="3">
        <v>58.4149599287622</v>
      </c>
      <c r="O2618" s="3">
        <v>0.924054288189429</v>
      </c>
      <c r="P2618" s="3">
        <v>13.1110095934217</v>
      </c>
      <c r="Q2618" s="3">
        <v>1.25543215837757</v>
      </c>
      <c r="R2618" s="3">
        <v>32.3032351521004</v>
      </c>
      <c r="S2618" s="3">
        <v>2.01401050788089</v>
      </c>
      <c r="T2618" s="3">
        <v>43.3333333333333</v>
      </c>
      <c r="U2618" s="3">
        <v>5.81084180967548</v>
      </c>
      <c r="V2618" s="3">
        <v>60.9133126934985</v>
      </c>
      <c r="W2618" s="3"/>
      <c r="X2618" s="3"/>
      <c r="Y2618" s="3"/>
      <c r="Z2618" s="3"/>
      <c r="AA2618" s="3">
        <v>0.0418429493393622</v>
      </c>
      <c r="AB2618" s="3">
        <v>0.190544076491828</v>
      </c>
      <c r="AC2618" s="3">
        <v>-2.33197459474832</v>
      </c>
      <c r="AD2618" s="3"/>
      <c r="AE2618" s="5">
        <v>4</v>
      </c>
      <c r="AF2618" s="3">
        <v>0.240749848593634</v>
      </c>
      <c r="AG2618" s="3">
        <v>2.49535103050384</v>
      </c>
      <c r="AH2618" s="3">
        <v>2.94172081748709</v>
      </c>
      <c r="AI2618" s="3"/>
      <c r="AJ2618" s="3"/>
      <c r="AK2618" s="3"/>
      <c r="AL2618" s="3"/>
      <c r="AM2618" s="3"/>
      <c r="AN2618" s="5" t="s">
        <v>46</v>
      </c>
      <c r="AO2618" s="1"/>
      <c r="AP2618" s="1"/>
      <c r="AQ2618" s="1"/>
    </row>
    <row r="2619" spans="1:43">
      <c r="A2619" s="1" t="s">
        <v>6935</v>
      </c>
      <c r="B2619" s="1" t="s">
        <v>6936</v>
      </c>
      <c r="C2619" s="3">
        <v>2.51780821917808</v>
      </c>
      <c r="D2619" s="4">
        <v>43318</v>
      </c>
      <c r="E2619" s="3">
        <v>8.1368894606</v>
      </c>
      <c r="F2619" s="5" t="s">
        <v>5445</v>
      </c>
      <c r="G2619" s="5">
        <v>280</v>
      </c>
      <c r="H2619" s="5" t="s">
        <v>50</v>
      </c>
      <c r="I2619" s="3">
        <v>0.127401019208169</v>
      </c>
      <c r="J2619" s="3">
        <v>49.1737382760161</v>
      </c>
      <c r="K2619" s="3">
        <v>-0.00978665100802624</v>
      </c>
      <c r="L2619" s="3">
        <v>58.8313413014608</v>
      </c>
      <c r="M2619" s="3">
        <v>-0.0586911865401409</v>
      </c>
      <c r="N2619" s="3">
        <v>46.8388245770258</v>
      </c>
      <c r="O2619" s="3">
        <v>0.858835143139211</v>
      </c>
      <c r="P2619" s="3">
        <v>20.9227957971677</v>
      </c>
      <c r="Q2619" s="3">
        <v>1.24863739966307</v>
      </c>
      <c r="R2619" s="3">
        <v>33.4138097537422</v>
      </c>
      <c r="S2619" s="3">
        <v>1.05835806132544</v>
      </c>
      <c r="T2619" s="3">
        <v>80.3389830508475</v>
      </c>
      <c r="U2619" s="3">
        <v>4.70084638411051</v>
      </c>
      <c r="V2619" s="3">
        <v>84.2105263157895</v>
      </c>
      <c r="W2619" s="3"/>
      <c r="X2619" s="3"/>
      <c r="Y2619" s="3"/>
      <c r="Z2619" s="3"/>
      <c r="AA2619" s="3">
        <v>-0.0282515815372681</v>
      </c>
      <c r="AB2619" s="3">
        <v>0.155812073228633</v>
      </c>
      <c r="AC2619" s="3">
        <v>-3.18667565225763</v>
      </c>
      <c r="AD2619" s="3"/>
      <c r="AE2619" s="5">
        <v>3</v>
      </c>
      <c r="AF2619" s="3">
        <v>0.237793138951863</v>
      </c>
      <c r="AG2619" s="3">
        <v>1.69214162996569</v>
      </c>
      <c r="AH2619" s="3">
        <v>2.53737879414868</v>
      </c>
      <c r="AI2619" s="3"/>
      <c r="AJ2619" s="3"/>
      <c r="AK2619" s="3"/>
      <c r="AL2619" s="3"/>
      <c r="AM2619" s="3"/>
      <c r="AN2619" s="5" t="s">
        <v>51</v>
      </c>
      <c r="AO2619" s="1"/>
      <c r="AP2619" s="1"/>
      <c r="AQ2619" s="1"/>
    </row>
    <row r="2620" spans="1:43">
      <c r="A2620" s="1" t="s">
        <v>6937</v>
      </c>
      <c r="B2620" s="1" t="s">
        <v>6938</v>
      </c>
      <c r="C2620" s="3">
        <v>3.20821917808219</v>
      </c>
      <c r="D2620" s="4">
        <v>43066</v>
      </c>
      <c r="E2620" s="3">
        <v>12.7352548878</v>
      </c>
      <c r="F2620" s="5" t="s">
        <v>6939</v>
      </c>
      <c r="G2620" s="5">
        <v>532</v>
      </c>
      <c r="H2620" s="5" t="s">
        <v>50</v>
      </c>
      <c r="I2620" s="3">
        <v>-0.0497859205416655</v>
      </c>
      <c r="J2620" s="3">
        <v>74.586869138008</v>
      </c>
      <c r="K2620" s="3">
        <v>0</v>
      </c>
      <c r="L2620" s="3">
        <v>43.3820274457725</v>
      </c>
      <c r="M2620" s="3">
        <v>-0.139275766016714</v>
      </c>
      <c r="N2620" s="3">
        <v>62.6447016918967</v>
      </c>
      <c r="O2620" s="3">
        <v>0.611464993076021</v>
      </c>
      <c r="P2620" s="3">
        <v>58.4285061671996</v>
      </c>
      <c r="Q2620" s="3">
        <v>0.988138458074736</v>
      </c>
      <c r="R2620" s="3">
        <v>64.0753259295027</v>
      </c>
      <c r="S2620" s="3">
        <v>0.962389333844645</v>
      </c>
      <c r="T2620" s="3">
        <v>82.1468926553672</v>
      </c>
      <c r="U2620" s="3">
        <v>4.64928622875802</v>
      </c>
      <c r="V2620" s="3">
        <v>84.9071207430341</v>
      </c>
      <c r="W2620" s="3">
        <v>11.2406671745969</v>
      </c>
      <c r="X2620" s="3">
        <v>77.3462783171521</v>
      </c>
      <c r="Y2620" s="3"/>
      <c r="Z2620" s="3"/>
      <c r="AA2620" s="3">
        <v>-0.031135794505697</v>
      </c>
      <c r="AB2620" s="3">
        <v>0.284490541315215</v>
      </c>
      <c r="AC2620" s="3">
        <v>-2.84369295801709</v>
      </c>
      <c r="AD2620" s="3">
        <v>1.2687550339493</v>
      </c>
      <c r="AE2620" s="5">
        <v>4</v>
      </c>
      <c r="AF2620" s="3">
        <v>0.298217218430086</v>
      </c>
      <c r="AG2620" s="3">
        <v>1.75440593202199</v>
      </c>
      <c r="AH2620" s="3">
        <v>2.44992106103945</v>
      </c>
      <c r="AI2620" s="3">
        <v>3.74471572318467</v>
      </c>
      <c r="AJ2620" s="3"/>
      <c r="AK2620" s="3"/>
      <c r="AL2620" s="3"/>
      <c r="AM2620" s="3"/>
      <c r="AN2620" s="5" t="s">
        <v>46</v>
      </c>
      <c r="AO2620" s="1"/>
      <c r="AP2620" s="1"/>
      <c r="AQ2620" s="1"/>
    </row>
    <row r="2621" spans="1:43">
      <c r="A2621" s="1" t="s">
        <v>6940</v>
      </c>
      <c r="B2621" s="1" t="s">
        <v>6941</v>
      </c>
      <c r="C2621" s="3">
        <v>0.934246575342466</v>
      </c>
      <c r="D2621" s="4">
        <v>43896</v>
      </c>
      <c r="E2621" s="3">
        <v>15.229938182</v>
      </c>
      <c r="F2621" s="5" t="s">
        <v>3143</v>
      </c>
      <c r="G2621" s="5">
        <v>342</v>
      </c>
      <c r="H2621" s="5" t="s">
        <v>93</v>
      </c>
      <c r="I2621" s="3">
        <v>4.52699736611062</v>
      </c>
      <c r="J2621" s="3">
        <v>55.3</v>
      </c>
      <c r="K2621" s="3">
        <v>0.0367608444491201</v>
      </c>
      <c r="L2621" s="3">
        <v>93.2606541129832</v>
      </c>
      <c r="M2621" s="3">
        <v>-1.11607142857142</v>
      </c>
      <c r="N2621" s="3">
        <v>90.2195608782435</v>
      </c>
      <c r="O2621" s="3">
        <v>18.030856930417</v>
      </c>
      <c r="P2621" s="3">
        <v>29.5271629778672</v>
      </c>
      <c r="Q2621" s="3">
        <v>32.8289519559306</v>
      </c>
      <c r="R2621" s="3">
        <v>12.9514963880289</v>
      </c>
      <c r="S2621" s="3"/>
      <c r="T2621" s="3"/>
      <c r="U2621" s="3"/>
      <c r="V2621" s="3"/>
      <c r="W2621" s="3"/>
      <c r="X2621" s="3"/>
      <c r="Y2621" s="3"/>
      <c r="Z2621" s="3"/>
      <c r="AA2621" s="3">
        <v>0.338019214661031</v>
      </c>
      <c r="AB2621" s="3">
        <v>0.687655237214653</v>
      </c>
      <c r="AC2621" s="3">
        <v>-10.6769063476961</v>
      </c>
      <c r="AD2621" s="3"/>
      <c r="AE2621" s="5">
        <v>1</v>
      </c>
      <c r="AF2621" s="3">
        <v>7.13192634787892</v>
      </c>
      <c r="AG2621" s="3"/>
      <c r="AH2621" s="3"/>
      <c r="AI2621" s="3"/>
      <c r="AJ2621" s="3"/>
      <c r="AK2621" s="3"/>
      <c r="AL2621" s="3"/>
      <c r="AM2621" s="3"/>
      <c r="AN2621" s="5" t="s">
        <v>51</v>
      </c>
      <c r="AO2621" s="1"/>
      <c r="AP2621" s="1"/>
      <c r="AQ2621" s="1"/>
    </row>
    <row r="2622" spans="1:43">
      <c r="A2622" s="1" t="s">
        <v>6942</v>
      </c>
      <c r="B2622" s="1" t="s">
        <v>6943</v>
      </c>
      <c r="C2622" s="3">
        <v>2.83561643835616</v>
      </c>
      <c r="D2622" s="4">
        <v>43202</v>
      </c>
      <c r="E2622" s="3">
        <v>35.3597561164</v>
      </c>
      <c r="F2622" s="5" t="s">
        <v>6944</v>
      </c>
      <c r="G2622" s="5">
        <v>1036</v>
      </c>
      <c r="H2622" s="5" t="s">
        <v>50</v>
      </c>
      <c r="I2622" s="3">
        <v>0.322517591868648</v>
      </c>
      <c r="J2622" s="3">
        <v>14.7833854399285</v>
      </c>
      <c r="K2622" s="3">
        <v>-0.0194798870166565</v>
      </c>
      <c r="L2622" s="3">
        <v>64.2762284196547</v>
      </c>
      <c r="M2622" s="3">
        <v>0.0682394228894563</v>
      </c>
      <c r="N2622" s="3">
        <v>24.9777382012467</v>
      </c>
      <c r="O2622" s="3">
        <v>0.736015701668308</v>
      </c>
      <c r="P2622" s="3">
        <v>41.4344449520329</v>
      </c>
      <c r="Q2622" s="3">
        <v>1.36244816300261</v>
      </c>
      <c r="R2622" s="3">
        <v>21.1974891356832</v>
      </c>
      <c r="S2622" s="3">
        <v>2.22946334992566</v>
      </c>
      <c r="T2622" s="3">
        <v>33.4463276836158</v>
      </c>
      <c r="U2622" s="3">
        <v>7.19815021626795</v>
      </c>
      <c r="V2622" s="3">
        <v>26.625386996904</v>
      </c>
      <c r="W2622" s="3"/>
      <c r="X2622" s="3"/>
      <c r="Y2622" s="3"/>
      <c r="Z2622" s="3"/>
      <c r="AA2622" s="3">
        <v>0.0629503766303544</v>
      </c>
      <c r="AB2622" s="3">
        <v>0.594630903333216</v>
      </c>
      <c r="AC2622" s="3">
        <v>-2.19411696901397</v>
      </c>
      <c r="AD2622" s="3"/>
      <c r="AE2622" s="5">
        <v>3</v>
      </c>
      <c r="AF2622" s="3">
        <v>0.413817335769815</v>
      </c>
      <c r="AG2622" s="3">
        <v>2.93520794395095</v>
      </c>
      <c r="AH2622" s="3">
        <v>3.85602592164553</v>
      </c>
      <c r="AI2622" s="3"/>
      <c r="AJ2622" s="3"/>
      <c r="AK2622" s="3"/>
      <c r="AL2622" s="3"/>
      <c r="AM2622" s="3"/>
      <c r="AN2622" s="5" t="s">
        <v>51</v>
      </c>
      <c r="AO2622" s="1"/>
      <c r="AP2622" s="1"/>
      <c r="AQ2622" s="1"/>
    </row>
    <row r="2623" spans="1:43">
      <c r="A2623" s="1" t="s">
        <v>6945</v>
      </c>
      <c r="B2623" s="1" t="s">
        <v>6946</v>
      </c>
      <c r="C2623" s="3">
        <v>2.93150684931507</v>
      </c>
      <c r="D2623" s="4">
        <v>43167</v>
      </c>
      <c r="E2623" s="3">
        <v>1.695386914</v>
      </c>
      <c r="F2623" s="5" t="s">
        <v>6947</v>
      </c>
      <c r="G2623" s="5">
        <v>293</v>
      </c>
      <c r="H2623" s="5" t="s">
        <v>93</v>
      </c>
      <c r="I2623" s="3">
        <v>0.403373670700398</v>
      </c>
      <c r="J2623" s="3">
        <v>91.55</v>
      </c>
      <c r="K2623" s="3">
        <v>0.14630577907827</v>
      </c>
      <c r="L2623" s="3">
        <v>91.7244796828543</v>
      </c>
      <c r="M2623" s="3">
        <v>-0.273174285193979</v>
      </c>
      <c r="N2623" s="3">
        <v>87.4251497005988</v>
      </c>
      <c r="O2623" s="3">
        <v>0.15546410608138</v>
      </c>
      <c r="P2623" s="3">
        <v>95.1710261569417</v>
      </c>
      <c r="Q2623" s="3">
        <v>1.3886317348639</v>
      </c>
      <c r="R2623" s="3">
        <v>92.1052631578947</v>
      </c>
      <c r="S2623" s="3">
        <v>2.4305503794068</v>
      </c>
      <c r="T2623" s="3">
        <v>98.8883006881948</v>
      </c>
      <c r="U2623" s="3">
        <v>5.64258956983452</v>
      </c>
      <c r="V2623" s="3">
        <v>99.7231450719823</v>
      </c>
      <c r="W2623" s="3"/>
      <c r="X2623" s="3"/>
      <c r="Y2623" s="3"/>
      <c r="Z2623" s="3"/>
      <c r="AA2623" s="3">
        <v>0.0437430907709678</v>
      </c>
      <c r="AB2623" s="3">
        <v>0.22111229831489</v>
      </c>
      <c r="AC2623" s="3">
        <v>-3.07943121094104</v>
      </c>
      <c r="AD2623" s="3"/>
      <c r="AE2623" s="5">
        <v>3</v>
      </c>
      <c r="AF2623" s="3">
        <v>0.260211382558381</v>
      </c>
      <c r="AG2623" s="3">
        <v>2.91541973698319</v>
      </c>
      <c r="AH2623" s="3">
        <v>2.8463764886576</v>
      </c>
      <c r="AI2623" s="3"/>
      <c r="AJ2623" s="3"/>
      <c r="AK2623" s="3"/>
      <c r="AL2623" s="3"/>
      <c r="AM2623" s="3"/>
      <c r="AN2623" s="5" t="s">
        <v>46</v>
      </c>
      <c r="AO2623" s="1"/>
      <c r="AP2623" s="1"/>
      <c r="AQ2623" s="1"/>
    </row>
    <row r="2624" spans="1:43">
      <c r="A2624" s="1" t="s">
        <v>6948</v>
      </c>
      <c r="B2624" s="1" t="s">
        <v>6949</v>
      </c>
      <c r="C2624" s="3">
        <v>2.85753424657534</v>
      </c>
      <c r="D2624" s="4">
        <v>43194</v>
      </c>
      <c r="E2624" s="3">
        <v>6.3614606848</v>
      </c>
      <c r="F2624" s="5" t="s">
        <v>6950</v>
      </c>
      <c r="G2624" s="5">
        <v>1010</v>
      </c>
      <c r="H2624" s="5" t="s">
        <v>93</v>
      </c>
      <c r="I2624" s="3">
        <v>3.33050651453243</v>
      </c>
      <c r="J2624" s="3">
        <v>64.9</v>
      </c>
      <c r="K2624" s="3">
        <v>1.19290298225746</v>
      </c>
      <c r="L2624" s="3">
        <v>61.6947472745292</v>
      </c>
      <c r="M2624" s="3">
        <v>1.36893057026169</v>
      </c>
      <c r="N2624" s="3">
        <v>66.8662674650699</v>
      </c>
      <c r="O2624" s="3">
        <v>6.01123151150835</v>
      </c>
      <c r="P2624" s="3">
        <v>65.5432595573441</v>
      </c>
      <c r="Q2624" s="3">
        <v>4.11714441078225</v>
      </c>
      <c r="R2624" s="3">
        <v>86.687306501548</v>
      </c>
      <c r="S2624" s="3">
        <v>35.4385610347615</v>
      </c>
      <c r="T2624" s="3">
        <v>56.9613552143992</v>
      </c>
      <c r="U2624" s="3">
        <v>63.810804204351</v>
      </c>
      <c r="V2624" s="3">
        <v>57.6965669988926</v>
      </c>
      <c r="W2624" s="3"/>
      <c r="X2624" s="3"/>
      <c r="Y2624" s="3"/>
      <c r="Z2624" s="3"/>
      <c r="AA2624" s="3">
        <v>0.207507784836544</v>
      </c>
      <c r="AB2624" s="3">
        <v>0.113874075980023</v>
      </c>
      <c r="AC2624" s="3">
        <v>-25.1275009807768</v>
      </c>
      <c r="AD2624" s="3"/>
      <c r="AE2624" s="5">
        <v>2</v>
      </c>
      <c r="AF2624" s="3">
        <v>0.947762708138714</v>
      </c>
      <c r="AG2624" s="3">
        <v>33.5779419676524</v>
      </c>
      <c r="AH2624" s="3">
        <v>31.3813038493825</v>
      </c>
      <c r="AI2624" s="3"/>
      <c r="AJ2624" s="3"/>
      <c r="AK2624" s="3"/>
      <c r="AL2624" s="3"/>
      <c r="AM2624" s="3">
        <v>500</v>
      </c>
      <c r="AN2624" s="5" t="s">
        <v>51</v>
      </c>
      <c r="AO2624" s="1"/>
      <c r="AP2624" s="1"/>
      <c r="AQ2624" s="1"/>
    </row>
    <row r="2625" spans="1:43">
      <c r="A2625" s="1" t="s">
        <v>6951</v>
      </c>
      <c r="B2625" s="1" t="s">
        <v>6952</v>
      </c>
      <c r="C2625" s="3">
        <v>3.02465753424658</v>
      </c>
      <c r="D2625" s="4">
        <v>43133</v>
      </c>
      <c r="E2625" s="3">
        <v>49.8219529827</v>
      </c>
      <c r="F2625" s="5" t="s">
        <v>6953</v>
      </c>
      <c r="G2625" s="5">
        <v>1105</v>
      </c>
      <c r="H2625" s="5" t="s">
        <v>50</v>
      </c>
      <c r="I2625" s="3">
        <v>0.217714002968831</v>
      </c>
      <c r="J2625" s="3">
        <v>33.0504689593569</v>
      </c>
      <c r="K2625" s="3">
        <v>-0.0394827756391298</v>
      </c>
      <c r="L2625" s="3">
        <v>76.0956175298805</v>
      </c>
      <c r="M2625" s="3">
        <v>0.0197530864197447</v>
      </c>
      <c r="N2625" s="3">
        <v>31.9679430097952</v>
      </c>
      <c r="O2625" s="3">
        <v>0.331613909431873</v>
      </c>
      <c r="P2625" s="3">
        <v>77.1585198720877</v>
      </c>
      <c r="Q2625" s="3">
        <v>0.916332216703293</v>
      </c>
      <c r="R2625" s="3">
        <v>69.9661999034283</v>
      </c>
      <c r="S2625" s="3">
        <v>2.38310174475897</v>
      </c>
      <c r="T2625" s="3">
        <v>27.0621468926554</v>
      </c>
      <c r="U2625" s="3">
        <v>6.97417995289598</v>
      </c>
      <c r="V2625" s="3">
        <v>30.7275541795666</v>
      </c>
      <c r="W2625" s="3">
        <v>15.6447322281772</v>
      </c>
      <c r="X2625" s="3">
        <v>24.0560949298813</v>
      </c>
      <c r="Y2625" s="3"/>
      <c r="Z2625" s="3"/>
      <c r="AA2625" s="3">
        <v>0.0929198226823956</v>
      </c>
      <c r="AB2625" s="3">
        <v>0.716186801785712</v>
      </c>
      <c r="AC2625" s="3">
        <v>-1.15525282499786</v>
      </c>
      <c r="AD2625" s="3">
        <v>4.28919979890199</v>
      </c>
      <c r="AE2625" s="5">
        <v>3</v>
      </c>
      <c r="AF2625" s="3">
        <v>0.411364882946262</v>
      </c>
      <c r="AG2625" s="3">
        <v>3.09175826742649</v>
      </c>
      <c r="AH2625" s="3">
        <v>3.58418539082912</v>
      </c>
      <c r="AI2625" s="3"/>
      <c r="AJ2625" s="3"/>
      <c r="AK2625" s="3"/>
      <c r="AL2625" s="3"/>
      <c r="AM2625" s="3">
        <v>5</v>
      </c>
      <c r="AN2625" s="5" t="s">
        <v>51</v>
      </c>
      <c r="AO2625" s="1"/>
      <c r="AP2625" s="1"/>
      <c r="AQ2625" s="1"/>
    </row>
    <row r="2626" spans="1:43">
      <c r="A2626" s="1" t="s">
        <v>6954</v>
      </c>
      <c r="B2626" s="1" t="s">
        <v>6955</v>
      </c>
      <c r="C2626" s="3">
        <v>2.9013698630137</v>
      </c>
      <c r="D2626" s="4">
        <v>43178</v>
      </c>
      <c r="E2626" s="3">
        <v>1.912143803</v>
      </c>
      <c r="F2626" s="5" t="s">
        <v>2965</v>
      </c>
      <c r="G2626" s="5">
        <v>1053</v>
      </c>
      <c r="H2626" s="5" t="s">
        <v>93</v>
      </c>
      <c r="I2626" s="3">
        <v>7.8686627612642</v>
      </c>
      <c r="J2626" s="3">
        <v>39.9</v>
      </c>
      <c r="K2626" s="3">
        <v>3.06820537626978</v>
      </c>
      <c r="L2626" s="3">
        <v>27.2547076313181</v>
      </c>
      <c r="M2626" s="3">
        <v>4.49068235953482</v>
      </c>
      <c r="N2626" s="3">
        <v>32.4850299401198</v>
      </c>
      <c r="O2626" s="3">
        <v>14.6073459351468</v>
      </c>
      <c r="P2626" s="3">
        <v>39.486921529175</v>
      </c>
      <c r="Q2626" s="3">
        <v>19.7030497592295</v>
      </c>
      <c r="R2626" s="3">
        <v>37.7708978328173</v>
      </c>
      <c r="S2626" s="3">
        <v>32.9915292019617</v>
      </c>
      <c r="T2626" s="3">
        <v>59.5553202752779</v>
      </c>
      <c r="U2626" s="3">
        <v>58.0907634446602</v>
      </c>
      <c r="V2626" s="3">
        <v>61.0188261351052</v>
      </c>
      <c r="W2626" s="3"/>
      <c r="X2626" s="3"/>
      <c r="Y2626" s="3"/>
      <c r="Z2626" s="3"/>
      <c r="AA2626" s="3">
        <v>0.317454980754829</v>
      </c>
      <c r="AB2626" s="3">
        <v>0.465226408609649</v>
      </c>
      <c r="AC2626" s="3">
        <v>-9.87535953978908</v>
      </c>
      <c r="AD2626" s="3"/>
      <c r="AE2626" s="5">
        <v>2</v>
      </c>
      <c r="AF2626" s="3">
        <v>1.33691495602953</v>
      </c>
      <c r="AG2626" s="3">
        <v>26.9425636469195</v>
      </c>
      <c r="AH2626" s="3">
        <v>25.5371964236289</v>
      </c>
      <c r="AI2626" s="3"/>
      <c r="AJ2626" s="3"/>
      <c r="AK2626" s="3"/>
      <c r="AL2626" s="3"/>
      <c r="AM2626" s="3"/>
      <c r="AN2626" s="5" t="s">
        <v>46</v>
      </c>
      <c r="AO2626" s="1"/>
      <c r="AP2626" s="1"/>
      <c r="AQ2626" s="1"/>
    </row>
    <row r="2627" spans="1:43">
      <c r="A2627" s="1" t="s">
        <v>6956</v>
      </c>
      <c r="B2627" s="1" t="s">
        <v>6957</v>
      </c>
      <c r="C2627" s="3">
        <v>3.16438356164384</v>
      </c>
      <c r="D2627" s="4">
        <v>43082</v>
      </c>
      <c r="E2627" s="3">
        <v>20.3741304736</v>
      </c>
      <c r="F2627" s="5" t="s">
        <v>5285</v>
      </c>
      <c r="G2627" s="5">
        <v>1156</v>
      </c>
      <c r="H2627" s="5" t="s">
        <v>50</v>
      </c>
      <c r="I2627" s="3">
        <v>-0.00985027580775551</v>
      </c>
      <c r="J2627" s="3">
        <v>70.9245198749442</v>
      </c>
      <c r="K2627" s="3">
        <v>0.0295624753646049</v>
      </c>
      <c r="L2627" s="3">
        <v>27.3572377158034</v>
      </c>
      <c r="M2627" s="3">
        <v>-0.167191188040925</v>
      </c>
      <c r="N2627" s="3">
        <v>66.9189670525379</v>
      </c>
      <c r="O2627" s="3">
        <v>0.811763776076255</v>
      </c>
      <c r="P2627" s="3">
        <v>28.2777523983554</v>
      </c>
      <c r="Q2627" s="3">
        <v>1.09126885361427</v>
      </c>
      <c r="R2627" s="3">
        <v>53.887011105746</v>
      </c>
      <c r="S2627" s="3">
        <v>1.47407942502244</v>
      </c>
      <c r="T2627" s="3">
        <v>69.0395480225989</v>
      </c>
      <c r="U2627" s="3">
        <v>6.10033371918107</v>
      </c>
      <c r="V2627" s="3">
        <v>53.1733746130031</v>
      </c>
      <c r="W2627" s="3">
        <v>12.7507876790319</v>
      </c>
      <c r="X2627" s="3">
        <v>61.4886731391586</v>
      </c>
      <c r="Y2627" s="3"/>
      <c r="Z2627" s="3"/>
      <c r="AA2627" s="3">
        <v>0.00296507248919532</v>
      </c>
      <c r="AB2627" s="3">
        <v>0.435073965159736</v>
      </c>
      <c r="AC2627" s="3">
        <v>-2.48759214360816</v>
      </c>
      <c r="AD2627" s="3">
        <v>1.63765835985768</v>
      </c>
      <c r="AE2627" s="5">
        <v>4</v>
      </c>
      <c r="AF2627" s="3">
        <v>0.337987464229455</v>
      </c>
      <c r="AG2627" s="3">
        <v>2.76593883067433</v>
      </c>
      <c r="AH2627" s="3">
        <v>3.0952447557034</v>
      </c>
      <c r="AI2627" s="3">
        <v>4.25268695480772</v>
      </c>
      <c r="AJ2627" s="3"/>
      <c r="AK2627" s="3"/>
      <c r="AL2627" s="3"/>
      <c r="AM2627" s="3"/>
      <c r="AN2627" s="5" t="s">
        <v>46</v>
      </c>
      <c r="AO2627" s="1"/>
      <c r="AP2627" s="1"/>
      <c r="AQ2627" s="1"/>
    </row>
    <row r="2628" spans="1:43">
      <c r="A2628" s="1" t="s">
        <v>6958</v>
      </c>
      <c r="B2628" s="1" t="s">
        <v>6959</v>
      </c>
      <c r="C2628" s="3">
        <v>3.18356164383562</v>
      </c>
      <c r="D2628" s="4">
        <v>43075</v>
      </c>
      <c r="E2628" s="3">
        <v>59.11906409</v>
      </c>
      <c r="F2628" s="5" t="s">
        <v>6960</v>
      </c>
      <c r="G2628" s="5">
        <v>1163</v>
      </c>
      <c r="H2628" s="5" t="s">
        <v>50</v>
      </c>
      <c r="I2628" s="3">
        <v>0.137399919260938</v>
      </c>
      <c r="J2628" s="3">
        <v>47.8338543992854</v>
      </c>
      <c r="K2628" s="3">
        <v>-0.00985707244947268</v>
      </c>
      <c r="L2628" s="3">
        <v>59.4953519256308</v>
      </c>
      <c r="M2628" s="3">
        <v>-0.108565397891889</v>
      </c>
      <c r="N2628" s="3">
        <v>57.3909171861086</v>
      </c>
      <c r="O2628" s="3">
        <v>0.990337559167456</v>
      </c>
      <c r="P2628" s="3">
        <v>9.18227501142074</v>
      </c>
      <c r="Q2628" s="3">
        <v>1.52171495675286</v>
      </c>
      <c r="R2628" s="3">
        <v>13.2786093674553</v>
      </c>
      <c r="S2628" s="3">
        <v>2.63304331209703</v>
      </c>
      <c r="T2628" s="3">
        <v>20.1694915254237</v>
      </c>
      <c r="U2628" s="3">
        <v>7.949861858646</v>
      </c>
      <c r="V2628" s="3">
        <v>17.9566563467492</v>
      </c>
      <c r="W2628" s="3">
        <v>15.260838001586</v>
      </c>
      <c r="X2628" s="3">
        <v>27.7238403451996</v>
      </c>
      <c r="Y2628" s="3"/>
      <c r="Z2628" s="3"/>
      <c r="AA2628" s="3">
        <v>0.064056052093389</v>
      </c>
      <c r="AB2628" s="3">
        <v>0.420355642384215</v>
      </c>
      <c r="AC2628" s="3">
        <v>-3.15116132365935</v>
      </c>
      <c r="AD2628" s="3">
        <v>1.5356424103377</v>
      </c>
      <c r="AE2628" s="5">
        <v>4</v>
      </c>
      <c r="AF2628" s="3">
        <v>0.401692873718318</v>
      </c>
      <c r="AG2628" s="3">
        <v>3.70340261514623</v>
      </c>
      <c r="AH2628" s="3">
        <v>4.09228537512558</v>
      </c>
      <c r="AI2628" s="3">
        <v>4.94638097403148</v>
      </c>
      <c r="AJ2628" s="3"/>
      <c r="AK2628" s="3"/>
      <c r="AL2628" s="3"/>
      <c r="AM2628" s="3"/>
      <c r="AN2628" s="5" t="s">
        <v>51</v>
      </c>
      <c r="AO2628" s="1"/>
      <c r="AP2628" s="1"/>
      <c r="AQ2628" s="1"/>
    </row>
    <row r="2629" spans="1:43">
      <c r="A2629" s="1" t="s">
        <v>6961</v>
      </c>
      <c r="B2629" s="1" t="s">
        <v>6962</v>
      </c>
      <c r="C2629" s="3">
        <v>3.06301369863014</v>
      </c>
      <c r="D2629" s="4">
        <v>43119</v>
      </c>
      <c r="E2629" s="3">
        <v>95.712389016</v>
      </c>
      <c r="F2629" s="5" t="s">
        <v>194</v>
      </c>
      <c r="G2629" s="5">
        <v>1119</v>
      </c>
      <c r="H2629" s="5" t="s">
        <v>55</v>
      </c>
      <c r="I2629" s="3">
        <v>17.9037133962009</v>
      </c>
      <c r="J2629" s="3">
        <v>6.59407138535995</v>
      </c>
      <c r="K2629" s="3">
        <v>2.90226037646689</v>
      </c>
      <c r="L2629" s="3">
        <v>43.6723163841808</v>
      </c>
      <c r="M2629" s="3">
        <v>12.8037988344485</v>
      </c>
      <c r="N2629" s="3">
        <v>4.30879712746858</v>
      </c>
      <c r="O2629" s="3">
        <v>29.8563832430552</v>
      </c>
      <c r="P2629" s="3">
        <v>9.40397350993377</v>
      </c>
      <c r="Q2629" s="3">
        <v>34.0051282051282</v>
      </c>
      <c r="R2629" s="3">
        <v>21.4939024390244</v>
      </c>
      <c r="S2629" s="3">
        <v>101.270892705846</v>
      </c>
      <c r="T2629" s="3">
        <v>8.7890625</v>
      </c>
      <c r="U2629" s="3">
        <v>192.162343470483</v>
      </c>
      <c r="V2629" s="3">
        <v>18.5636856368564</v>
      </c>
      <c r="W2629" s="3">
        <v>175.905395417591</v>
      </c>
      <c r="X2629" s="3">
        <v>10.3505843071786</v>
      </c>
      <c r="Y2629" s="3"/>
      <c r="Z2629" s="3"/>
      <c r="AA2629" s="3">
        <v>0.416738653186493</v>
      </c>
      <c r="AB2629" s="3">
        <v>0.418036823700867</v>
      </c>
      <c r="AC2629" s="3">
        <v>-16.7304978834912</v>
      </c>
      <c r="AD2629" s="3">
        <v>2.40094915347955</v>
      </c>
      <c r="AE2629" s="5">
        <v>2</v>
      </c>
      <c r="AF2629" s="3">
        <v>2.68503960111276</v>
      </c>
      <c r="AG2629" s="3">
        <v>88.6504374342584</v>
      </c>
      <c r="AH2629" s="3">
        <v>76.6054877310729</v>
      </c>
      <c r="AI2629" s="3"/>
      <c r="AJ2629" s="3"/>
      <c r="AK2629" s="3"/>
      <c r="AL2629" s="3"/>
      <c r="AM2629" s="3"/>
      <c r="AN2629" s="5" t="s">
        <v>51</v>
      </c>
      <c r="AO2629" s="1"/>
      <c r="AP2629" s="1"/>
      <c r="AQ2629" s="1"/>
    </row>
    <row r="2630" spans="1:43">
      <c r="A2630" s="1" t="s">
        <v>6963</v>
      </c>
      <c r="B2630" s="1" t="s">
        <v>6964</v>
      </c>
      <c r="C2630" s="3">
        <v>3.01369863013699</v>
      </c>
      <c r="D2630" s="4">
        <v>43137</v>
      </c>
      <c r="E2630" s="3">
        <v>1.8702427393</v>
      </c>
      <c r="F2630" s="5" t="s">
        <v>6467</v>
      </c>
      <c r="G2630" s="5">
        <v>1101</v>
      </c>
      <c r="H2630" s="5" t="s">
        <v>55</v>
      </c>
      <c r="I2630" s="3">
        <v>9.60282916213275</v>
      </c>
      <c r="J2630" s="3">
        <v>55.3539019963702</v>
      </c>
      <c r="K2630" s="3">
        <v>3.41375770020533</v>
      </c>
      <c r="L2630" s="3">
        <v>32.090395480226</v>
      </c>
      <c r="M2630" s="3">
        <v>4.76500032503412</v>
      </c>
      <c r="N2630" s="3">
        <v>53.9198084979054</v>
      </c>
      <c r="O2630" s="3">
        <v>13.4450232296213</v>
      </c>
      <c r="P2630" s="3">
        <v>72.317880794702</v>
      </c>
      <c r="Q2630" s="3">
        <v>14.7046263345196</v>
      </c>
      <c r="R2630" s="3">
        <v>75.0762195121951</v>
      </c>
      <c r="S2630" s="3">
        <v>55.6499903418968</v>
      </c>
      <c r="T2630" s="3">
        <v>65.52734375</v>
      </c>
      <c r="U2630" s="3">
        <v>121.495327102804</v>
      </c>
      <c r="V2630" s="3">
        <v>63.1436314363144</v>
      </c>
      <c r="W2630" s="3">
        <v>61.2083625087526</v>
      </c>
      <c r="X2630" s="3">
        <v>83.1385642737897</v>
      </c>
      <c r="Y2630" s="3"/>
      <c r="Z2630" s="3"/>
      <c r="AA2630" s="3">
        <v>0.229177069839331</v>
      </c>
      <c r="AB2630" s="3">
        <v>0.145681581257887</v>
      </c>
      <c r="AC2630" s="3">
        <v>-31.7830226100754</v>
      </c>
      <c r="AD2630" s="3">
        <v>0.541810907034873</v>
      </c>
      <c r="AE2630" s="5">
        <v>3</v>
      </c>
      <c r="AF2630" s="3">
        <v>1.34565639413589</v>
      </c>
      <c r="AG2630" s="3">
        <v>48.91646316014</v>
      </c>
      <c r="AH2630" s="3">
        <v>49.1499062417995</v>
      </c>
      <c r="AI2630" s="3"/>
      <c r="AJ2630" s="3"/>
      <c r="AK2630" s="3"/>
      <c r="AL2630" s="3"/>
      <c r="AM2630" s="3">
        <v>10</v>
      </c>
      <c r="AN2630" s="5" t="s">
        <v>56</v>
      </c>
      <c r="AO2630" s="1"/>
      <c r="AP2630" s="1"/>
      <c r="AQ2630" s="1"/>
    </row>
    <row r="2631" spans="1:43">
      <c r="A2631" s="1" t="s">
        <v>6965</v>
      </c>
      <c r="B2631" s="1" t="s">
        <v>6966</v>
      </c>
      <c r="C2631" s="3">
        <v>3.04383561643836</v>
      </c>
      <c r="D2631" s="4">
        <v>43126</v>
      </c>
      <c r="E2631" s="3">
        <v>3.9995098257</v>
      </c>
      <c r="F2631" s="5" t="s">
        <v>6967</v>
      </c>
      <c r="G2631" s="5">
        <v>701</v>
      </c>
      <c r="H2631" s="5" t="s">
        <v>50</v>
      </c>
      <c r="I2631" s="3">
        <v>0.287196590698542</v>
      </c>
      <c r="J2631" s="3">
        <v>20.8128628852166</v>
      </c>
      <c r="K2631" s="3">
        <v>-0.0646233382570199</v>
      </c>
      <c r="L2631" s="3">
        <v>84.1522797698097</v>
      </c>
      <c r="M2631" s="3">
        <v>-0.00923702198411556</v>
      </c>
      <c r="N2631" s="3">
        <v>38.1121994657168</v>
      </c>
      <c r="O2631" s="3">
        <v>0.464037122969848</v>
      </c>
      <c r="P2631" s="3">
        <v>70.2603928734582</v>
      </c>
      <c r="Q2631" s="3">
        <v>1.08320104584928</v>
      </c>
      <c r="R2631" s="3">
        <v>55.0941574118783</v>
      </c>
      <c r="S2631" s="3">
        <v>1.56689810471007</v>
      </c>
      <c r="T2631" s="3">
        <v>65.4802259887006</v>
      </c>
      <c r="U2631" s="3">
        <v>6.58248100124105</v>
      </c>
      <c r="V2631" s="3">
        <v>40.3250773993808</v>
      </c>
      <c r="W2631" s="3">
        <v>16.7207631632857</v>
      </c>
      <c r="X2631" s="3">
        <v>16.504854368932</v>
      </c>
      <c r="Y2631" s="3"/>
      <c r="Z2631" s="3"/>
      <c r="AA2631" s="3">
        <v>0.0135895860511245</v>
      </c>
      <c r="AB2631" s="3">
        <v>0.539761460381357</v>
      </c>
      <c r="AC2631" s="3">
        <v>-2.37745548008078</v>
      </c>
      <c r="AD2631" s="3">
        <v>2.22045624106069</v>
      </c>
      <c r="AE2631" s="5">
        <v>3</v>
      </c>
      <c r="AF2631" s="3">
        <v>0.440164373117816</v>
      </c>
      <c r="AG2631" s="3">
        <v>2.67702085599999</v>
      </c>
      <c r="AH2631" s="3">
        <v>3.65207360241142</v>
      </c>
      <c r="AI2631" s="3"/>
      <c r="AJ2631" s="3"/>
      <c r="AK2631" s="3"/>
      <c r="AL2631" s="3"/>
      <c r="AM2631" s="3">
        <v>500</v>
      </c>
      <c r="AN2631" s="5" t="s">
        <v>51</v>
      </c>
      <c r="AO2631" s="1"/>
      <c r="AP2631" s="1"/>
      <c r="AQ2631" s="1"/>
    </row>
    <row r="2632" spans="1:43">
      <c r="A2632" s="1" t="s">
        <v>6968</v>
      </c>
      <c r="B2632" s="1" t="s">
        <v>6969</v>
      </c>
      <c r="C2632" s="3">
        <v>3.14520547945205</v>
      </c>
      <c r="D2632" s="4">
        <v>43089</v>
      </c>
      <c r="E2632" s="3">
        <v>7.1054053651</v>
      </c>
      <c r="F2632" s="5" t="s">
        <v>6970</v>
      </c>
      <c r="G2632" s="5">
        <v>1149</v>
      </c>
      <c r="H2632" s="5" t="s">
        <v>50</v>
      </c>
      <c r="I2632" s="3">
        <v>0.0772200772200686</v>
      </c>
      <c r="J2632" s="3">
        <v>58.776239392586</v>
      </c>
      <c r="K2632" s="3">
        <v>0.0385951370127321</v>
      </c>
      <c r="L2632" s="3">
        <v>22.2664895971669</v>
      </c>
      <c r="M2632" s="3">
        <v>-0.077101002313041</v>
      </c>
      <c r="N2632" s="3">
        <v>49.9109528049866</v>
      </c>
      <c r="O2632" s="3">
        <v>0.484590036828828</v>
      </c>
      <c r="P2632" s="3">
        <v>68.5701233439927</v>
      </c>
      <c r="Q2632" s="3">
        <v>1.2697792537605</v>
      </c>
      <c r="R2632" s="3">
        <v>30.5166586190246</v>
      </c>
      <c r="S2632" s="3">
        <v>1.86139891103128</v>
      </c>
      <c r="T2632" s="3">
        <v>52.2598870056497</v>
      </c>
      <c r="U2632" s="3">
        <v>6.39797344893851</v>
      </c>
      <c r="V2632" s="3">
        <v>45.9752321981424</v>
      </c>
      <c r="W2632" s="3">
        <v>12.7153074503574</v>
      </c>
      <c r="X2632" s="3">
        <v>61.9201725997843</v>
      </c>
      <c r="Y2632" s="3"/>
      <c r="Z2632" s="3"/>
      <c r="AA2632" s="3">
        <v>0.0308961425078569</v>
      </c>
      <c r="AB2632" s="3">
        <v>0.460962126676872</v>
      </c>
      <c r="AC2632" s="3">
        <v>-1.8947773396172</v>
      </c>
      <c r="AD2632" s="3">
        <v>2.14427740454305</v>
      </c>
      <c r="AE2632" s="5">
        <v>3</v>
      </c>
      <c r="AF2632" s="3">
        <v>0.336817729261357</v>
      </c>
      <c r="AG2632" s="3">
        <v>2.5510965288378</v>
      </c>
      <c r="AH2632" s="3">
        <v>3.36674324324853</v>
      </c>
      <c r="AI2632" s="3">
        <v>4.1843382322114</v>
      </c>
      <c r="AJ2632" s="3"/>
      <c r="AK2632" s="3"/>
      <c r="AL2632" s="3"/>
      <c r="AM2632" s="3"/>
      <c r="AN2632" s="5" t="s">
        <v>51</v>
      </c>
      <c r="AO2632" s="1"/>
      <c r="AP2632" s="1"/>
      <c r="AQ2632" s="1"/>
    </row>
    <row r="2633" spans="1:43">
      <c r="A2633" s="1" t="s">
        <v>6971</v>
      </c>
      <c r="B2633" s="1" t="s">
        <v>6972</v>
      </c>
      <c r="C2633" s="3">
        <v>3.01369863013699</v>
      </c>
      <c r="D2633" s="4">
        <v>43137</v>
      </c>
      <c r="E2633" s="3">
        <v>2.519613741</v>
      </c>
      <c r="F2633" s="5" t="s">
        <v>6973</v>
      </c>
      <c r="G2633" s="5">
        <v>1101</v>
      </c>
      <c r="H2633" s="5" t="s">
        <v>93</v>
      </c>
      <c r="I2633" s="3">
        <v>3.39247020585049</v>
      </c>
      <c r="J2633" s="3">
        <v>64.55</v>
      </c>
      <c r="K2633" s="3">
        <v>1.38778220451526</v>
      </c>
      <c r="L2633" s="3">
        <v>56.0951437066402</v>
      </c>
      <c r="M2633" s="3">
        <v>1.60367314346554</v>
      </c>
      <c r="N2633" s="3">
        <v>61.7764471057884</v>
      </c>
      <c r="O2633" s="3">
        <v>6.71652222532848</v>
      </c>
      <c r="P2633" s="3">
        <v>61.6700201207243</v>
      </c>
      <c r="Q2633" s="3">
        <v>12.7445913017795</v>
      </c>
      <c r="R2633" s="3">
        <v>51.2899896800826</v>
      </c>
      <c r="S2633" s="3">
        <v>35.6520966595593</v>
      </c>
      <c r="T2633" s="3">
        <v>56.5378507146638</v>
      </c>
      <c r="U2633" s="3">
        <v>60.4214530232668</v>
      </c>
      <c r="V2633" s="3">
        <v>59.8006644518272</v>
      </c>
      <c r="W2633" s="3">
        <v>69.5796863442311</v>
      </c>
      <c r="X2633" s="3">
        <v>45.2559300873908</v>
      </c>
      <c r="Y2633" s="3"/>
      <c r="Z2633" s="3"/>
      <c r="AA2633" s="3">
        <v>0.322144534357036</v>
      </c>
      <c r="AB2633" s="3">
        <v>0.490750997403047</v>
      </c>
      <c r="AC2633" s="3">
        <v>-14.2492380478727</v>
      </c>
      <c r="AD2633" s="3">
        <v>1.34825514567581</v>
      </c>
      <c r="AE2633" s="5">
        <v>3</v>
      </c>
      <c r="AF2633" s="3">
        <v>1.53240205213979</v>
      </c>
      <c r="AG2633" s="3">
        <v>28.5360699992408</v>
      </c>
      <c r="AH2633" s="3">
        <v>27.7098950488944</v>
      </c>
      <c r="AI2633" s="3"/>
      <c r="AJ2633" s="3"/>
      <c r="AK2633" s="3"/>
      <c r="AL2633" s="3"/>
      <c r="AM2633" s="3"/>
      <c r="AN2633" s="5" t="s">
        <v>46</v>
      </c>
      <c r="AO2633" s="1"/>
      <c r="AP2633" s="1"/>
      <c r="AQ2633" s="1"/>
    </row>
    <row r="2634" spans="1:43">
      <c r="A2634" s="1" t="s">
        <v>6974</v>
      </c>
      <c r="B2634" s="1" t="s">
        <v>6975</v>
      </c>
      <c r="C2634" s="3">
        <v>3.12054794520548</v>
      </c>
      <c r="D2634" s="4">
        <v>43098</v>
      </c>
      <c r="E2634" s="3">
        <v>40.0459265612</v>
      </c>
      <c r="F2634" s="5" t="s">
        <v>2089</v>
      </c>
      <c r="G2634" s="5">
        <v>223</v>
      </c>
      <c r="H2634" s="5" t="s">
        <v>50</v>
      </c>
      <c r="I2634" s="3">
        <v>0.308273667462217</v>
      </c>
      <c r="J2634" s="3">
        <v>16.7485484591335</v>
      </c>
      <c r="K2634" s="3">
        <v>-0.019823570224996</v>
      </c>
      <c r="L2634" s="3">
        <v>65.9141212926073</v>
      </c>
      <c r="M2634" s="3">
        <v>0.0396707329167876</v>
      </c>
      <c r="N2634" s="3">
        <v>28.6286731967943</v>
      </c>
      <c r="O2634" s="3">
        <v>0.766547410196471</v>
      </c>
      <c r="P2634" s="3">
        <v>36.3179534033805</v>
      </c>
      <c r="Q2634" s="3">
        <v>1.32797796700193</v>
      </c>
      <c r="R2634" s="3">
        <v>24.0463544181555</v>
      </c>
      <c r="S2634" s="3">
        <v>2.48027538800533</v>
      </c>
      <c r="T2634" s="3">
        <v>23.954802259887</v>
      </c>
      <c r="U2634" s="3">
        <v>6.17021947488643</v>
      </c>
      <c r="V2634" s="3">
        <v>51.2383900928793</v>
      </c>
      <c r="W2634" s="3">
        <v>12.8740555428685</v>
      </c>
      <c r="X2634" s="3">
        <v>60.1941747572816</v>
      </c>
      <c r="Y2634" s="3"/>
      <c r="Z2634" s="3"/>
      <c r="AA2634" s="3">
        <v>0.072606568247872</v>
      </c>
      <c r="AB2634" s="3">
        <v>0.428802793068949</v>
      </c>
      <c r="AC2634" s="3">
        <v>-2.36925198592243</v>
      </c>
      <c r="AD2634" s="3">
        <v>1.73542971642143</v>
      </c>
      <c r="AE2634" s="5">
        <v>3</v>
      </c>
      <c r="AF2634" s="3">
        <v>0.340003936849952</v>
      </c>
      <c r="AG2634" s="3">
        <v>3.05354710741099</v>
      </c>
      <c r="AH2634" s="3">
        <v>3.09554937287451</v>
      </c>
      <c r="AI2634" s="3">
        <v>4.10064807236417</v>
      </c>
      <c r="AJ2634" s="3"/>
      <c r="AK2634" s="3"/>
      <c r="AL2634" s="3"/>
      <c r="AM2634" s="3"/>
      <c r="AN2634" s="5" t="s">
        <v>51</v>
      </c>
      <c r="AO2634" s="1"/>
      <c r="AP2634" s="1"/>
      <c r="AQ2634" s="1"/>
    </row>
    <row r="2635" spans="1:43">
      <c r="A2635" s="1" t="s">
        <v>6976</v>
      </c>
      <c r="B2635" s="1" t="s">
        <v>6977</v>
      </c>
      <c r="C2635" s="3">
        <v>2.8958904109589</v>
      </c>
      <c r="D2635" s="4">
        <v>43180</v>
      </c>
      <c r="E2635" s="3">
        <v>1.6749837661</v>
      </c>
      <c r="F2635" s="5" t="s">
        <v>6978</v>
      </c>
      <c r="G2635" s="5">
        <v>1058</v>
      </c>
      <c r="H2635" s="5" t="s">
        <v>60</v>
      </c>
      <c r="I2635" s="3">
        <v>11.5124153498871</v>
      </c>
      <c r="J2635" s="3">
        <v>15.4761904761905</v>
      </c>
      <c r="K2635" s="3">
        <v>3.22730438820524</v>
      </c>
      <c r="L2635" s="3">
        <v>36.7209971236817</v>
      </c>
      <c r="M2635" s="3">
        <v>5.41165313259439</v>
      </c>
      <c r="N2635" s="3">
        <v>16.6172106824926</v>
      </c>
      <c r="O2635" s="3">
        <v>18.7658608254307</v>
      </c>
      <c r="P2635" s="3">
        <v>13.9959432048682</v>
      </c>
      <c r="Q2635" s="3">
        <v>20.3817775671834</v>
      </c>
      <c r="R2635" s="3">
        <v>31.2041884816754</v>
      </c>
      <c r="S2635" s="3">
        <v>58.3897399358746</v>
      </c>
      <c r="T2635" s="3">
        <v>19.9275362318841</v>
      </c>
      <c r="U2635" s="3">
        <v>148.449287510478</v>
      </c>
      <c r="V2635" s="3">
        <v>10.1867572156197</v>
      </c>
      <c r="W2635" s="3"/>
      <c r="X2635" s="3"/>
      <c r="Y2635" s="3"/>
      <c r="Z2635" s="3"/>
      <c r="AA2635" s="3">
        <v>0.223270732031912</v>
      </c>
      <c r="AB2635" s="3">
        <v>0.177776959297494</v>
      </c>
      <c r="AC2635" s="3">
        <v>-33.6907779294209</v>
      </c>
      <c r="AD2635" s="3"/>
      <c r="AE2635" s="5">
        <v>7</v>
      </c>
      <c r="AF2635" s="3">
        <v>1.79182867104704</v>
      </c>
      <c r="AG2635" s="3">
        <v>68.7731785803807</v>
      </c>
      <c r="AH2635" s="3">
        <v>58.8095233275314</v>
      </c>
      <c r="AI2635" s="3"/>
      <c r="AJ2635" s="3"/>
      <c r="AK2635" s="3"/>
      <c r="AL2635" s="3"/>
      <c r="AM2635" s="3"/>
      <c r="AN2635" s="5" t="s">
        <v>46</v>
      </c>
      <c r="AO2635" s="1"/>
      <c r="AP2635" s="1"/>
      <c r="AQ2635" s="1"/>
    </row>
    <row r="2636" spans="1:43">
      <c r="A2636" s="1" t="s">
        <v>6979</v>
      </c>
      <c r="B2636" s="1" t="s">
        <v>6980</v>
      </c>
      <c r="C2636" s="3">
        <v>2.49041095890411</v>
      </c>
      <c r="D2636" s="4">
        <v>43328</v>
      </c>
      <c r="E2636" s="3">
        <v>5.2342166758</v>
      </c>
      <c r="F2636" s="5" t="s">
        <v>6981</v>
      </c>
      <c r="G2636" s="5">
        <v>891</v>
      </c>
      <c r="H2636" s="5" t="s">
        <v>93</v>
      </c>
      <c r="I2636" s="3">
        <v>-0.926829268292661</v>
      </c>
      <c r="J2636" s="3">
        <v>95.55</v>
      </c>
      <c r="K2636" s="3">
        <v>1.95783132530121</v>
      </c>
      <c r="L2636" s="3">
        <v>45.2923686818632</v>
      </c>
      <c r="M2636" s="3">
        <v>-0.868801249511893</v>
      </c>
      <c r="N2636" s="3">
        <v>89.4710578842315</v>
      </c>
      <c r="O2636" s="3">
        <v>-2.33698788228505</v>
      </c>
      <c r="P2636" s="3">
        <v>97.3843058350101</v>
      </c>
      <c r="Q2636" s="3">
        <v>0.554510347559171</v>
      </c>
      <c r="R2636" s="3">
        <v>93.0856553147575</v>
      </c>
      <c r="S2636" s="3">
        <v>8.89479158824271</v>
      </c>
      <c r="T2636" s="3">
        <v>95.1826363155108</v>
      </c>
      <c r="U2636" s="3">
        <v>20.4713590615631</v>
      </c>
      <c r="V2636" s="3">
        <v>93.3001107419712</v>
      </c>
      <c r="W2636" s="3"/>
      <c r="X2636" s="3"/>
      <c r="Y2636" s="3"/>
      <c r="Z2636" s="3"/>
      <c r="AA2636" s="3">
        <v>0.083285816388449</v>
      </c>
      <c r="AB2636" s="3">
        <v>0.114067505624185</v>
      </c>
      <c r="AC2636" s="3">
        <v>-8.19293347453547</v>
      </c>
      <c r="AD2636" s="3"/>
      <c r="AE2636" s="5">
        <v>3</v>
      </c>
      <c r="AF2636" s="3">
        <v>0.634793827148127</v>
      </c>
      <c r="AG2636" s="3">
        <v>5.69730877867127</v>
      </c>
      <c r="AH2636" s="3">
        <v>12.0511818699812</v>
      </c>
      <c r="AI2636" s="3"/>
      <c r="AJ2636" s="3"/>
      <c r="AK2636" s="3"/>
      <c r="AL2636" s="3"/>
      <c r="AM2636" s="3"/>
      <c r="AN2636" s="5" t="s">
        <v>51</v>
      </c>
      <c r="AO2636" s="1"/>
      <c r="AP2636" s="1"/>
      <c r="AQ2636" s="1"/>
    </row>
    <row r="2637" spans="1:43">
      <c r="A2637" s="1" t="s">
        <v>6982</v>
      </c>
      <c r="B2637" s="1" t="s">
        <v>6983</v>
      </c>
      <c r="C2637" s="3">
        <v>3.06301369863014</v>
      </c>
      <c r="D2637" s="4">
        <v>43119</v>
      </c>
      <c r="E2637" s="3">
        <v>138.750390722</v>
      </c>
      <c r="F2637" s="5" t="s">
        <v>3151</v>
      </c>
      <c r="G2637" s="5">
        <v>1119</v>
      </c>
      <c r="H2637" s="5" t="s">
        <v>50</v>
      </c>
      <c r="I2637" s="3">
        <v>0</v>
      </c>
      <c r="J2637" s="3">
        <v>68.0214381420277</v>
      </c>
      <c r="K2637" s="3">
        <v>0</v>
      </c>
      <c r="L2637" s="3">
        <v>43.3820274457725</v>
      </c>
      <c r="M2637" s="3">
        <v>-0.159475502790823</v>
      </c>
      <c r="N2637" s="3">
        <v>65.5387355298308</v>
      </c>
      <c r="O2637" s="3">
        <v>0.687991422444607</v>
      </c>
      <c r="P2637" s="3">
        <v>48.9721333942439</v>
      </c>
      <c r="Q2637" s="3">
        <v>1.13075473391366</v>
      </c>
      <c r="R2637" s="3">
        <v>49.251569290198</v>
      </c>
      <c r="S2637" s="3">
        <v>1.2761750696504</v>
      </c>
      <c r="T2637" s="3">
        <v>74.5762711864407</v>
      </c>
      <c r="U2637" s="3">
        <v>6.01128880526812</v>
      </c>
      <c r="V2637" s="3">
        <v>55.1083591331269</v>
      </c>
      <c r="W2637" s="3">
        <v>12.4650698602794</v>
      </c>
      <c r="X2637" s="3">
        <v>64.7249190938511</v>
      </c>
      <c r="Y2637" s="3"/>
      <c r="Z2637" s="3"/>
      <c r="AA2637" s="3">
        <v>-0.0158511641167615</v>
      </c>
      <c r="AB2637" s="3">
        <v>0.42840339129112</v>
      </c>
      <c r="AC2637" s="3">
        <v>-2.23473517508359</v>
      </c>
      <c r="AD2637" s="3">
        <v>1.78365747741873</v>
      </c>
      <c r="AE2637" s="5">
        <v>3</v>
      </c>
      <c r="AF2637" s="3">
        <v>0.331588179899299</v>
      </c>
      <c r="AG2637" s="3">
        <v>2.09075942992913</v>
      </c>
      <c r="AH2637" s="3">
        <v>3.17560129856433</v>
      </c>
      <c r="AI2637" s="3"/>
      <c r="AJ2637" s="3"/>
      <c r="AK2637" s="3"/>
      <c r="AL2637" s="3"/>
      <c r="AM2637" s="3"/>
      <c r="AN2637" s="5" t="s">
        <v>51</v>
      </c>
      <c r="AO2637" s="1"/>
      <c r="AP2637" s="1"/>
      <c r="AQ2637" s="1"/>
    </row>
    <row r="2638" spans="1:43">
      <c r="A2638" s="1" t="s">
        <v>6984</v>
      </c>
      <c r="B2638" s="1" t="s">
        <v>6985</v>
      </c>
      <c r="C2638" s="3">
        <v>2.77534246575342</v>
      </c>
      <c r="D2638" s="4">
        <v>43224</v>
      </c>
      <c r="E2638" s="3">
        <v>120.5787524822</v>
      </c>
      <c r="F2638" s="5" t="s">
        <v>2401</v>
      </c>
      <c r="G2638" s="5">
        <v>1014</v>
      </c>
      <c r="H2638" s="5" t="s">
        <v>93</v>
      </c>
      <c r="I2638" s="3">
        <v>9.31845003933911</v>
      </c>
      <c r="J2638" s="3">
        <v>33.1</v>
      </c>
      <c r="K2638" s="3">
        <v>1.31249145513374</v>
      </c>
      <c r="L2638" s="3">
        <v>58.1268582755203</v>
      </c>
      <c r="M2638" s="3">
        <v>5.89215966466609</v>
      </c>
      <c r="N2638" s="3">
        <v>24.500998003992</v>
      </c>
      <c r="O2638" s="3">
        <v>20.7681442850934</v>
      </c>
      <c r="P2638" s="3">
        <v>21.7806841046278</v>
      </c>
      <c r="Q2638" s="3">
        <v>34.1317726559672</v>
      </c>
      <c r="R2638" s="3">
        <v>11.5067079463364</v>
      </c>
      <c r="S2638" s="3">
        <v>77.3514160351017</v>
      </c>
      <c r="T2638" s="3">
        <v>16.569613552144</v>
      </c>
      <c r="U2638" s="3">
        <v>176.574779364964</v>
      </c>
      <c r="V2638" s="3">
        <v>12.2369878183832</v>
      </c>
      <c r="W2638" s="3"/>
      <c r="X2638" s="3"/>
      <c r="Y2638" s="3"/>
      <c r="Z2638" s="3"/>
      <c r="AA2638" s="3">
        <v>0.344348545317598</v>
      </c>
      <c r="AB2638" s="3">
        <v>0.357255991827457</v>
      </c>
      <c r="AC2638" s="3">
        <v>-19.1793041926851</v>
      </c>
      <c r="AD2638" s="3"/>
      <c r="AE2638" s="5">
        <v>5</v>
      </c>
      <c r="AF2638" s="3">
        <v>2.92449688610222</v>
      </c>
      <c r="AG2638" s="3">
        <v>78.803291785618</v>
      </c>
      <c r="AH2638" s="3">
        <v>72.3493409152019</v>
      </c>
      <c r="AI2638" s="3"/>
      <c r="AJ2638" s="3"/>
      <c r="AK2638" s="3"/>
      <c r="AL2638" s="3"/>
      <c r="AM2638" s="3"/>
      <c r="AN2638" s="5" t="s">
        <v>51</v>
      </c>
      <c r="AO2638" s="1"/>
      <c r="AP2638" s="1"/>
      <c r="AQ2638" s="1"/>
    </row>
    <row r="2639" spans="1:43">
      <c r="A2639" s="1" t="s">
        <v>6986</v>
      </c>
      <c r="B2639" s="1" t="s">
        <v>6987</v>
      </c>
      <c r="C2639" s="3">
        <v>3.03561643835616</v>
      </c>
      <c r="D2639" s="4">
        <v>43129</v>
      </c>
      <c r="E2639" s="3">
        <v>2.041883638</v>
      </c>
      <c r="F2639" s="5" t="s">
        <v>1663</v>
      </c>
      <c r="G2639" s="5">
        <v>468</v>
      </c>
      <c r="H2639" s="5" t="s">
        <v>55</v>
      </c>
      <c r="I2639" s="3">
        <v>8.9647358731058</v>
      </c>
      <c r="J2639" s="3">
        <v>60.7380520266183</v>
      </c>
      <c r="K2639" s="3">
        <v>3.46960731576115</v>
      </c>
      <c r="L2639" s="3">
        <v>30.7909604519774</v>
      </c>
      <c r="M2639" s="3">
        <v>3.74165711589024</v>
      </c>
      <c r="N2639" s="3">
        <v>63.2555356074207</v>
      </c>
      <c r="O2639" s="3">
        <v>15.4042297885106</v>
      </c>
      <c r="P2639" s="3">
        <v>64.5695364238411</v>
      </c>
      <c r="Q2639" s="3">
        <v>23.6480514262756</v>
      </c>
      <c r="R2639" s="3">
        <v>49.4664634146341</v>
      </c>
      <c r="S2639" s="3">
        <v>52.7951544037335</v>
      </c>
      <c r="T2639" s="3">
        <v>69.82421875</v>
      </c>
      <c r="U2639" s="3">
        <v>84.4862726291812</v>
      </c>
      <c r="V2639" s="3">
        <v>84.0108401084011</v>
      </c>
      <c r="W2639" s="3">
        <v>57.4542105801699</v>
      </c>
      <c r="X2639" s="3">
        <v>86.1435726210351</v>
      </c>
      <c r="Y2639" s="3"/>
      <c r="Z2639" s="3"/>
      <c r="AA2639" s="3">
        <v>0.311816459543672</v>
      </c>
      <c r="AB2639" s="3">
        <v>0.183469417723827</v>
      </c>
      <c r="AC2639" s="3">
        <v>-21.4049834884419</v>
      </c>
      <c r="AD2639" s="3">
        <v>0.761737162077224</v>
      </c>
      <c r="AE2639" s="5">
        <v>3</v>
      </c>
      <c r="AF2639" s="3">
        <v>1.21592147776351</v>
      </c>
      <c r="AG2639" s="3">
        <v>41.6983609266359</v>
      </c>
      <c r="AH2639" s="3">
        <v>37.0623171030123</v>
      </c>
      <c r="AI2639" s="3"/>
      <c r="AJ2639" s="3"/>
      <c r="AK2639" s="3"/>
      <c r="AL2639" s="3"/>
      <c r="AM2639" s="3"/>
      <c r="AN2639" s="5" t="s">
        <v>46</v>
      </c>
      <c r="AO2639" s="1"/>
      <c r="AP2639" s="1"/>
      <c r="AQ2639" s="1"/>
    </row>
    <row r="2640" spans="1:43">
      <c r="A2640" s="1" t="s">
        <v>6988</v>
      </c>
      <c r="B2640" s="1" t="s">
        <v>6989</v>
      </c>
      <c r="C2640" s="3">
        <v>3.01369863013699</v>
      </c>
      <c r="D2640" s="4">
        <v>43137</v>
      </c>
      <c r="E2640" s="3">
        <v>7.9040214993</v>
      </c>
      <c r="F2640" s="5" t="s">
        <v>3318</v>
      </c>
      <c r="G2640" s="5">
        <v>272</v>
      </c>
      <c r="H2640" s="5" t="s">
        <v>226</v>
      </c>
      <c r="I2640" s="3">
        <v>2.61194029850747</v>
      </c>
      <c r="J2640" s="3">
        <v>37.6955903271693</v>
      </c>
      <c r="K2640" s="3">
        <v>1.14721078903583</v>
      </c>
      <c r="L2640" s="3">
        <v>18.7830687830688</v>
      </c>
      <c r="M2640" s="3">
        <v>1.31578947368421</v>
      </c>
      <c r="N2640" s="3">
        <v>30.8885754583921</v>
      </c>
      <c r="O2640" s="3">
        <v>5.28714676390154</v>
      </c>
      <c r="P2640" s="3">
        <v>31.4465408805031</v>
      </c>
      <c r="Q2640" s="3">
        <v>8.13594232749742</v>
      </c>
      <c r="R2640" s="3">
        <v>33.9416058394161</v>
      </c>
      <c r="S2640" s="3">
        <v>15.2997074271974</v>
      </c>
      <c r="T2640" s="3">
        <v>50.7978723404255</v>
      </c>
      <c r="U2640" s="3">
        <v>27.9474666172547</v>
      </c>
      <c r="V2640" s="3">
        <v>50.6944444444444</v>
      </c>
      <c r="W2640" s="3">
        <v>29.4959406581316</v>
      </c>
      <c r="X2640" s="3">
        <v>49.7907949790795</v>
      </c>
      <c r="Y2640" s="3"/>
      <c r="Z2640" s="3"/>
      <c r="AA2640" s="3">
        <v>0.288852767334091</v>
      </c>
      <c r="AB2640" s="3">
        <v>0.333540375032674</v>
      </c>
      <c r="AC2640" s="3">
        <v>-4.65258915272057</v>
      </c>
      <c r="AD2640" s="3">
        <v>1.93030736433377</v>
      </c>
      <c r="AE2640" s="5">
        <v>3</v>
      </c>
      <c r="AF2640" s="3">
        <v>0.685508279714313</v>
      </c>
      <c r="AG2640" s="3">
        <v>11.92161234715</v>
      </c>
      <c r="AH2640" s="3">
        <v>13.3983548937735</v>
      </c>
      <c r="AI2640" s="3"/>
      <c r="AJ2640" s="3"/>
      <c r="AK2640" s="3"/>
      <c r="AL2640" s="3"/>
      <c r="AM2640" s="3"/>
      <c r="AN2640" s="5" t="s">
        <v>46</v>
      </c>
      <c r="AO2640" s="1"/>
      <c r="AP2640" s="1"/>
      <c r="AQ2640" s="1"/>
    </row>
    <row r="2641" spans="1:43">
      <c r="A2641" s="1" t="s">
        <v>6990</v>
      </c>
      <c r="B2641" s="1" t="s">
        <v>6991</v>
      </c>
      <c r="C2641" s="3">
        <v>3.06301369863014</v>
      </c>
      <c r="D2641" s="4">
        <v>43119</v>
      </c>
      <c r="E2641" s="3">
        <v>14.8829175093</v>
      </c>
      <c r="F2641" s="5" t="s">
        <v>6992</v>
      </c>
      <c r="G2641" s="5">
        <v>1119</v>
      </c>
      <c r="H2641" s="5" t="s">
        <v>50</v>
      </c>
      <c r="I2641" s="3">
        <v>0.0654610424995406</v>
      </c>
      <c r="J2641" s="3">
        <v>60.2501116569897</v>
      </c>
      <c r="K2641" s="3">
        <v>0.0197902236295269</v>
      </c>
      <c r="L2641" s="3">
        <v>32.2709163346614</v>
      </c>
      <c r="M2641" s="3">
        <v>-0.12844548020658</v>
      </c>
      <c r="N2641" s="3">
        <v>60.9528049866429</v>
      </c>
      <c r="O2641" s="3">
        <v>0.918461739691164</v>
      </c>
      <c r="P2641" s="3">
        <v>13.5678391959799</v>
      </c>
      <c r="Q2641" s="3">
        <v>1.34096138478967</v>
      </c>
      <c r="R2641" s="3">
        <v>22.7909222597779</v>
      </c>
      <c r="S2641" s="3">
        <v>2.60972144944545</v>
      </c>
      <c r="T2641" s="3">
        <v>20.7909604519774</v>
      </c>
      <c r="U2641" s="3">
        <v>6.18832375959345</v>
      </c>
      <c r="V2641" s="3">
        <v>50.6191950464396</v>
      </c>
      <c r="W2641" s="3">
        <v>15.4153324545454</v>
      </c>
      <c r="X2641" s="3">
        <v>26.537216828479</v>
      </c>
      <c r="Y2641" s="3"/>
      <c r="Z2641" s="3"/>
      <c r="AA2641" s="3">
        <v>0.093020138627312</v>
      </c>
      <c r="AB2641" s="3">
        <v>0.599844571555334</v>
      </c>
      <c r="AC2641" s="3">
        <v>-1.82166826462128</v>
      </c>
      <c r="AD2641" s="3">
        <v>2.68204288682963</v>
      </c>
      <c r="AE2641" s="5">
        <v>3</v>
      </c>
      <c r="AF2641" s="3">
        <v>0.40454049650859</v>
      </c>
      <c r="AG2641" s="3">
        <v>2.99553088794711</v>
      </c>
      <c r="AH2641" s="3">
        <v>3.25746713188693</v>
      </c>
      <c r="AI2641" s="3"/>
      <c r="AJ2641" s="3"/>
      <c r="AK2641" s="3"/>
      <c r="AL2641" s="3"/>
      <c r="AM2641" s="3"/>
      <c r="AN2641" s="5" t="s">
        <v>46</v>
      </c>
      <c r="AO2641" s="1"/>
      <c r="AP2641" s="1"/>
      <c r="AQ2641" s="1"/>
    </row>
    <row r="2642" spans="1:43">
      <c r="A2642" s="1" t="s">
        <v>6993</v>
      </c>
      <c r="B2642" s="1" t="s">
        <v>6994</v>
      </c>
      <c r="C2642" s="3">
        <v>2.50958904109589</v>
      </c>
      <c r="D2642" s="4">
        <v>43321</v>
      </c>
      <c r="E2642" s="3">
        <v>3.6086150672</v>
      </c>
      <c r="F2642" s="5" t="s">
        <v>6219</v>
      </c>
      <c r="G2642" s="5">
        <v>917</v>
      </c>
      <c r="H2642" s="5" t="s">
        <v>55</v>
      </c>
      <c r="I2642" s="3">
        <v>12.2244860159289</v>
      </c>
      <c r="J2642" s="3">
        <v>36.4791288566243</v>
      </c>
      <c r="K2642" s="3">
        <v>3.85670209118958</v>
      </c>
      <c r="L2642" s="3">
        <v>22.7683615819209</v>
      </c>
      <c r="M2642" s="3">
        <v>6.98016597021952</v>
      </c>
      <c r="N2642" s="3">
        <v>33.3931777378815</v>
      </c>
      <c r="O2642" s="3">
        <v>23.7035524703961</v>
      </c>
      <c r="P2642" s="3">
        <v>26.7549668874172</v>
      </c>
      <c r="Q2642" s="3">
        <v>27.04969595303</v>
      </c>
      <c r="R2642" s="3">
        <v>39.7103658536585</v>
      </c>
      <c r="S2642" s="3">
        <v>71.238813000471</v>
      </c>
      <c r="T2642" s="3">
        <v>41.11328125</v>
      </c>
      <c r="U2642" s="3">
        <v>109.583564316793</v>
      </c>
      <c r="V2642" s="3">
        <v>70.7317073170732</v>
      </c>
      <c r="W2642" s="3"/>
      <c r="X2642" s="3"/>
      <c r="Y2642" s="3"/>
      <c r="Z2642" s="3"/>
      <c r="AA2642" s="3">
        <v>0.322840830936726</v>
      </c>
      <c r="AB2642" s="3">
        <v>0.342484148616005</v>
      </c>
      <c r="AC2642" s="3">
        <v>-17.3262362107537</v>
      </c>
      <c r="AD2642" s="3"/>
      <c r="AE2642" s="5">
        <v>3</v>
      </c>
      <c r="AF2642" s="3">
        <v>2.40759638121168</v>
      </c>
      <c r="AG2642" s="3">
        <v>63.1292333108462</v>
      </c>
      <c r="AH2642" s="3">
        <v>45.0423454300388</v>
      </c>
      <c r="AI2642" s="3"/>
      <c r="AJ2642" s="3"/>
      <c r="AK2642" s="3"/>
      <c r="AL2642" s="3"/>
      <c r="AM2642" s="3"/>
      <c r="AN2642" s="5" t="s">
        <v>46</v>
      </c>
      <c r="AO2642" s="1"/>
      <c r="AP2642" s="1"/>
      <c r="AQ2642" s="1"/>
    </row>
    <row r="2643" spans="1:43">
      <c r="A2643" s="1" t="s">
        <v>6995</v>
      </c>
      <c r="B2643" s="1" t="s">
        <v>6996</v>
      </c>
      <c r="C2643" s="3">
        <v>2.99452054794521</v>
      </c>
      <c r="D2643" s="4">
        <v>43144</v>
      </c>
      <c r="E2643" s="3">
        <v>10.3340767921</v>
      </c>
      <c r="F2643" s="5" t="s">
        <v>6997</v>
      </c>
      <c r="G2643" s="5">
        <v>1064</v>
      </c>
      <c r="H2643" s="5" t="s">
        <v>93</v>
      </c>
      <c r="I2643" s="3">
        <v>10.8180004433607</v>
      </c>
      <c r="J2643" s="3">
        <v>26.15</v>
      </c>
      <c r="K2643" s="3">
        <v>3.10192632924967</v>
      </c>
      <c r="L2643" s="3">
        <v>26.5609514370664</v>
      </c>
      <c r="M2643" s="3">
        <v>6.00534373807201</v>
      </c>
      <c r="N2643" s="3">
        <v>23.8522954091816</v>
      </c>
      <c r="O2643" s="3">
        <v>17.5184540881094</v>
      </c>
      <c r="P2643" s="3">
        <v>31.1871227364185</v>
      </c>
      <c r="Q2643" s="3">
        <v>24.7566758173197</v>
      </c>
      <c r="R2643" s="3">
        <v>28.0185758513932</v>
      </c>
      <c r="S2643" s="3">
        <v>64.9617212249208</v>
      </c>
      <c r="T2643" s="3">
        <v>27.2631021704606</v>
      </c>
      <c r="U2643" s="3">
        <v>180.244422020406</v>
      </c>
      <c r="V2643" s="3">
        <v>11.1849390919158</v>
      </c>
      <c r="W2643" s="3"/>
      <c r="X2643" s="3"/>
      <c r="Y2643" s="3"/>
      <c r="Z2643" s="3"/>
      <c r="AA2643" s="3">
        <v>0.288721311118788</v>
      </c>
      <c r="AB2643" s="3">
        <v>0.316662062134221</v>
      </c>
      <c r="AC2643" s="3">
        <v>-21.420829638388</v>
      </c>
      <c r="AD2643" s="3"/>
      <c r="AE2643" s="5">
        <v>4</v>
      </c>
      <c r="AF2643" s="3">
        <v>2.65474124204518</v>
      </c>
      <c r="AG2643" s="3">
        <v>63.7039020456348</v>
      </c>
      <c r="AH2643" s="3">
        <v>72.3132474328203</v>
      </c>
      <c r="AI2643" s="3"/>
      <c r="AJ2643" s="3"/>
      <c r="AK2643" s="3"/>
      <c r="AL2643" s="3"/>
      <c r="AM2643" s="3"/>
      <c r="AN2643" s="5" t="s">
        <v>46</v>
      </c>
      <c r="AO2643" s="1"/>
      <c r="AP2643" s="1"/>
      <c r="AQ2643" s="1"/>
    </row>
    <row r="2644" spans="1:43">
      <c r="A2644" s="1" t="s">
        <v>6998</v>
      </c>
      <c r="B2644" s="1" t="s">
        <v>6999</v>
      </c>
      <c r="C2644" s="3">
        <v>3.16164383561644</v>
      </c>
      <c r="D2644" s="4">
        <v>43083</v>
      </c>
      <c r="E2644" s="3">
        <v>3.3449164367</v>
      </c>
      <c r="F2644" s="5" t="s">
        <v>7000</v>
      </c>
      <c r="G2644" s="5">
        <v>1155</v>
      </c>
      <c r="H2644" s="5" t="s">
        <v>191</v>
      </c>
      <c r="I2644" s="3">
        <v>28.347307237282</v>
      </c>
      <c r="J2644" s="3">
        <v>0.723327305605787</v>
      </c>
      <c r="K2644" s="3">
        <v>4.55478734548503</v>
      </c>
      <c r="L2644" s="3">
        <v>10.4452054794521</v>
      </c>
      <c r="M2644" s="3">
        <v>12.8845457835686</v>
      </c>
      <c r="N2644" s="3">
        <v>5.94594594594595</v>
      </c>
      <c r="O2644" s="3">
        <v>35.0289517831051</v>
      </c>
      <c r="P2644" s="3">
        <v>2.85714285714286</v>
      </c>
      <c r="Q2644" s="3">
        <v>41.6439600363306</v>
      </c>
      <c r="R2644" s="3">
        <v>12.5786163522013</v>
      </c>
      <c r="S2644" s="3">
        <v>111.421792916455</v>
      </c>
      <c r="T2644" s="3">
        <v>8.08823529411765</v>
      </c>
      <c r="U2644" s="3">
        <v>194.141223623718</v>
      </c>
      <c r="V2644" s="3">
        <v>25.5131964809384</v>
      </c>
      <c r="W2644" s="3">
        <v>151.532258064516</v>
      </c>
      <c r="X2644" s="3">
        <v>31.4487632508834</v>
      </c>
      <c r="Y2644" s="3"/>
      <c r="Z2644" s="3"/>
      <c r="AA2644" s="3">
        <v>0.313473002097852</v>
      </c>
      <c r="AB2644" s="3">
        <v>0.299233223983328</v>
      </c>
      <c r="AC2644" s="3">
        <v>-25.368516833485</v>
      </c>
      <c r="AD2644" s="3">
        <v>1.41598274376378</v>
      </c>
      <c r="AE2644" s="5">
        <v>3</v>
      </c>
      <c r="AF2644" s="3">
        <v>2.33827745100036</v>
      </c>
      <c r="AG2644" s="3">
        <v>91.2513926133777</v>
      </c>
      <c r="AH2644" s="3">
        <v>67.370419152715</v>
      </c>
      <c r="AI2644" s="3">
        <v>33.6665696760472</v>
      </c>
      <c r="AJ2644" s="3"/>
      <c r="AK2644" s="3"/>
      <c r="AL2644" s="3"/>
      <c r="AM2644" s="3"/>
      <c r="AN2644" s="5" t="s">
        <v>46</v>
      </c>
      <c r="AO2644" s="1"/>
      <c r="AP2644" s="1"/>
      <c r="AQ2644" s="1"/>
    </row>
    <row r="2645" spans="1:43">
      <c r="A2645" s="1" t="s">
        <v>7001</v>
      </c>
      <c r="B2645" s="1" t="s">
        <v>7002</v>
      </c>
      <c r="C2645" s="3">
        <v>3.03561643835616</v>
      </c>
      <c r="D2645" s="4">
        <v>43129</v>
      </c>
      <c r="E2645" s="3">
        <v>0.5717218295</v>
      </c>
      <c r="F2645" s="5" t="s">
        <v>1851</v>
      </c>
      <c r="G2645" s="5">
        <v>1109</v>
      </c>
      <c r="H2645" s="5" t="s">
        <v>93</v>
      </c>
      <c r="I2645" s="3">
        <v>9.98143728453992</v>
      </c>
      <c r="J2645" s="3">
        <v>30.65</v>
      </c>
      <c r="K2645" s="3">
        <v>1.61211289690318</v>
      </c>
      <c r="L2645" s="3">
        <v>50.7433102081269</v>
      </c>
      <c r="M2645" s="3">
        <v>3.93444266238974</v>
      </c>
      <c r="N2645" s="3">
        <v>36.0778443113772</v>
      </c>
      <c r="O2645" s="3">
        <v>16.8808477060083</v>
      </c>
      <c r="P2645" s="3">
        <v>32.8470824949698</v>
      </c>
      <c r="Q2645" s="3">
        <v>18.680249527843</v>
      </c>
      <c r="R2645" s="3">
        <v>40.0412796697626</v>
      </c>
      <c r="S2645" s="3">
        <v>47.3426175927242</v>
      </c>
      <c r="T2645" s="3">
        <v>44.9444150344097</v>
      </c>
      <c r="U2645" s="3">
        <v>109.021268017337</v>
      </c>
      <c r="V2645" s="3">
        <v>38.0398671096345</v>
      </c>
      <c r="W2645" s="3">
        <v>107.556801121009</v>
      </c>
      <c r="X2645" s="3">
        <v>26.7166042446941</v>
      </c>
      <c r="Y2645" s="3"/>
      <c r="Z2645" s="3"/>
      <c r="AA2645" s="3">
        <v>0.242635353250899</v>
      </c>
      <c r="AB2645" s="3">
        <v>0.375385433233475</v>
      </c>
      <c r="AC2645" s="3">
        <v>-20.3704894835016</v>
      </c>
      <c r="AD2645" s="3">
        <v>1.35012769973607</v>
      </c>
      <c r="AE2645" s="5">
        <v>2</v>
      </c>
      <c r="AF2645" s="3">
        <v>2.04721465403459</v>
      </c>
      <c r="AG2645" s="3">
        <v>49.4538876536735</v>
      </c>
      <c r="AH2645" s="3">
        <v>45.3339672863907</v>
      </c>
      <c r="AI2645" s="3"/>
      <c r="AJ2645" s="3"/>
      <c r="AK2645" s="3"/>
      <c r="AL2645" s="3"/>
      <c r="AM2645" s="3">
        <v>0.1</v>
      </c>
      <c r="AN2645" s="5" t="s">
        <v>56</v>
      </c>
      <c r="AO2645" s="1"/>
      <c r="AP2645" s="1"/>
      <c r="AQ2645" s="1"/>
    </row>
    <row r="2646" spans="1:43">
      <c r="A2646" s="1" t="s">
        <v>7003</v>
      </c>
      <c r="B2646" s="1" t="s">
        <v>7004</v>
      </c>
      <c r="C2646" s="3">
        <v>3.01369863013699</v>
      </c>
      <c r="D2646" s="4">
        <v>43137</v>
      </c>
      <c r="E2646" s="3">
        <v>0.273803573</v>
      </c>
      <c r="F2646" s="5" t="s">
        <v>1663</v>
      </c>
      <c r="G2646" s="5">
        <v>1101</v>
      </c>
      <c r="H2646" s="5" t="s">
        <v>55</v>
      </c>
      <c r="I2646" s="3">
        <v>5.71838491494159</v>
      </c>
      <c r="J2646" s="3">
        <v>75.9830611010284</v>
      </c>
      <c r="K2646" s="3">
        <v>2.25335359809688</v>
      </c>
      <c r="L2646" s="3">
        <v>57.3446327683616</v>
      </c>
      <c r="M2646" s="3">
        <v>2.49039607895086</v>
      </c>
      <c r="N2646" s="3">
        <v>72.950329144225</v>
      </c>
      <c r="O2646" s="3">
        <v>10.0490719010028</v>
      </c>
      <c r="P2646" s="3">
        <v>80.5298013245033</v>
      </c>
      <c r="Q2646" s="3">
        <v>18.8205482607694</v>
      </c>
      <c r="R2646" s="3">
        <v>64.3292682926829</v>
      </c>
      <c r="S2646" s="3">
        <v>39.2423288041033</v>
      </c>
      <c r="T2646" s="3">
        <v>85.83984375</v>
      </c>
      <c r="U2646" s="3">
        <v>76.4826642335766</v>
      </c>
      <c r="V2646" s="3">
        <v>87.8048780487805</v>
      </c>
      <c r="W2646" s="3">
        <v>54.6317577695613</v>
      </c>
      <c r="X2646" s="3">
        <v>88.313856427379</v>
      </c>
      <c r="Y2646" s="3"/>
      <c r="Z2646" s="3"/>
      <c r="AA2646" s="3">
        <v>0.296799821967044</v>
      </c>
      <c r="AB2646" s="3">
        <v>0.19863347582479</v>
      </c>
      <c r="AC2646" s="3">
        <v>-20.0681265206813</v>
      </c>
      <c r="AD2646" s="3">
        <v>0.777706105149129</v>
      </c>
      <c r="AE2646" s="5">
        <v>3</v>
      </c>
      <c r="AF2646" s="3">
        <v>1.20443596121122</v>
      </c>
      <c r="AG2646" s="3">
        <v>30.9448629736322</v>
      </c>
      <c r="AH2646" s="3">
        <v>34.6625245556738</v>
      </c>
      <c r="AI2646" s="3"/>
      <c r="AJ2646" s="3"/>
      <c r="AK2646" s="3"/>
      <c r="AL2646" s="3"/>
      <c r="AM2646" s="3"/>
      <c r="AN2646" s="5" t="s">
        <v>46</v>
      </c>
      <c r="AO2646" s="1"/>
      <c r="AP2646" s="1"/>
      <c r="AQ2646" s="1"/>
    </row>
    <row r="2647" spans="1:43">
      <c r="A2647" s="1" t="s">
        <v>7005</v>
      </c>
      <c r="B2647" s="1" t="s">
        <v>7006</v>
      </c>
      <c r="C2647" s="3">
        <v>2.83287671232877</v>
      </c>
      <c r="D2647" s="4">
        <v>43203</v>
      </c>
      <c r="E2647" s="3">
        <v>45.4356719003</v>
      </c>
      <c r="F2647" s="5" t="s">
        <v>74</v>
      </c>
      <c r="G2647" s="5">
        <v>1035</v>
      </c>
      <c r="H2647" s="5" t="s">
        <v>50</v>
      </c>
      <c r="I2647" s="3">
        <v>0.116527481064261</v>
      </c>
      <c r="J2647" s="3">
        <v>51.3175524787852</v>
      </c>
      <c r="K2647" s="3">
        <v>-0.0387822377351486</v>
      </c>
      <c r="L2647" s="3">
        <v>75.0774679061532</v>
      </c>
      <c r="M2647" s="3">
        <v>-0.0678491809634887</v>
      </c>
      <c r="N2647" s="3">
        <v>48.0854853072128</v>
      </c>
      <c r="O2647" s="3">
        <v>0.604996096799364</v>
      </c>
      <c r="P2647" s="3">
        <v>58.9767016902695</v>
      </c>
      <c r="Q2647" s="3">
        <v>1.10728989236136</v>
      </c>
      <c r="R2647" s="3">
        <v>52.1004345726702</v>
      </c>
      <c r="S2647" s="3">
        <v>2.13255849420859</v>
      </c>
      <c r="T2647" s="3">
        <v>38.4745762711864</v>
      </c>
      <c r="U2647" s="3">
        <v>6.92917905598283</v>
      </c>
      <c r="V2647" s="3">
        <v>32.1207430340557</v>
      </c>
      <c r="W2647" s="3"/>
      <c r="X2647" s="3"/>
      <c r="Y2647" s="3"/>
      <c r="Z2647" s="3"/>
      <c r="AA2647" s="3">
        <v>0.0583103432227879</v>
      </c>
      <c r="AB2647" s="3">
        <v>0.557137863723332</v>
      </c>
      <c r="AC2647" s="3">
        <v>-1.88604471113031</v>
      </c>
      <c r="AD2647" s="3"/>
      <c r="AE2647" s="5">
        <v>3</v>
      </c>
      <c r="AF2647" s="3">
        <v>0.401723809145523</v>
      </c>
      <c r="AG2647" s="3">
        <v>2.86065540824059</v>
      </c>
      <c r="AH2647" s="3">
        <v>3.66889595646394</v>
      </c>
      <c r="AI2647" s="3"/>
      <c r="AJ2647" s="3"/>
      <c r="AK2647" s="3"/>
      <c r="AL2647" s="3"/>
      <c r="AM2647" s="3"/>
      <c r="AN2647" s="5" t="s">
        <v>51</v>
      </c>
      <c r="AO2647" s="1"/>
      <c r="AP2647" s="1"/>
      <c r="AQ2647" s="1"/>
    </row>
    <row r="2648" spans="1:43">
      <c r="A2648" s="1" t="s">
        <v>7007</v>
      </c>
      <c r="B2648" s="1" t="s">
        <v>7008</v>
      </c>
      <c r="C2648" s="3">
        <v>3.07123287671233</v>
      </c>
      <c r="D2648" s="4">
        <v>43116</v>
      </c>
      <c r="E2648" s="3">
        <v>5.1235019232</v>
      </c>
      <c r="F2648" s="5" t="s">
        <v>7009</v>
      </c>
      <c r="G2648" s="5">
        <v>322</v>
      </c>
      <c r="H2648" s="5" t="s">
        <v>55</v>
      </c>
      <c r="I2648" s="3">
        <v>12.3725626051668</v>
      </c>
      <c r="J2648" s="3">
        <v>35.4506957047792</v>
      </c>
      <c r="K2648" s="3">
        <v>4.0271223713749</v>
      </c>
      <c r="L2648" s="3">
        <v>19.8305084745763</v>
      </c>
      <c r="M2648" s="3">
        <v>6.52592071311283</v>
      </c>
      <c r="N2648" s="3">
        <v>36.8641532016756</v>
      </c>
      <c r="O2648" s="3">
        <v>19.7005640782329</v>
      </c>
      <c r="P2648" s="3">
        <v>47.0198675496689</v>
      </c>
      <c r="Q2648" s="3">
        <v>21.6175682913765</v>
      </c>
      <c r="R2648" s="3">
        <v>55.3353658536585</v>
      </c>
      <c r="S2648" s="3">
        <v>74.742188702478</v>
      </c>
      <c r="T2648" s="3">
        <v>35.44921875</v>
      </c>
      <c r="U2648" s="3">
        <v>165.41203974284</v>
      </c>
      <c r="V2648" s="3">
        <v>33.1978319783198</v>
      </c>
      <c r="W2648" s="3">
        <v>140.32599491956</v>
      </c>
      <c r="X2648" s="3">
        <v>28.0467445742905</v>
      </c>
      <c r="Y2648" s="3"/>
      <c r="Z2648" s="3"/>
      <c r="AA2648" s="3">
        <v>0.316303678345074</v>
      </c>
      <c r="AB2648" s="3">
        <v>0.319769950142467</v>
      </c>
      <c r="AC2648" s="3">
        <v>-19.4097841156665</v>
      </c>
      <c r="AD2648" s="3">
        <v>1.74529638388023</v>
      </c>
      <c r="AE2648" s="5">
        <v>2</v>
      </c>
      <c r="AF2648" s="3">
        <v>2.3996045496746</v>
      </c>
      <c r="AG2648" s="3">
        <v>82.6283244256308</v>
      </c>
      <c r="AH2648" s="3">
        <v>63.6795924069776</v>
      </c>
      <c r="AI2648" s="3"/>
      <c r="AJ2648" s="3"/>
      <c r="AK2648" s="3"/>
      <c r="AL2648" s="3"/>
      <c r="AM2648" s="3"/>
      <c r="AN2648" s="5" t="s">
        <v>46</v>
      </c>
      <c r="AO2648" s="1"/>
      <c r="AP2648" s="1"/>
      <c r="AQ2648" s="1"/>
    </row>
    <row r="2649" spans="1:43">
      <c r="A2649" s="1" t="s">
        <v>7010</v>
      </c>
      <c r="B2649" s="1" t="s">
        <v>7011</v>
      </c>
      <c r="C2649" s="3">
        <v>2.82465753424658</v>
      </c>
      <c r="D2649" s="4">
        <v>43206</v>
      </c>
      <c r="E2649" s="3">
        <v>30.2003902547</v>
      </c>
      <c r="F2649" s="5" t="s">
        <v>7012</v>
      </c>
      <c r="G2649" s="5">
        <v>1032</v>
      </c>
      <c r="H2649" s="5" t="s">
        <v>50</v>
      </c>
      <c r="I2649" s="3">
        <v>0.196753566158374</v>
      </c>
      <c r="J2649" s="3">
        <v>36.7574810183117</v>
      </c>
      <c r="K2649" s="3">
        <v>-0.0392580233585213</v>
      </c>
      <c r="L2649" s="3">
        <v>75.6529437804338</v>
      </c>
      <c r="M2649" s="3">
        <v>-0.0784852349651865</v>
      </c>
      <c r="N2649" s="3">
        <v>50.4007123775601</v>
      </c>
      <c r="O2649" s="3">
        <v>0.901525658807202</v>
      </c>
      <c r="P2649" s="3">
        <v>15.2581087254454</v>
      </c>
      <c r="Q2649" s="3">
        <v>1.42338131803283</v>
      </c>
      <c r="R2649" s="3">
        <v>17.3829068083052</v>
      </c>
      <c r="S2649" s="3">
        <v>2.21401328067538</v>
      </c>
      <c r="T2649" s="3">
        <v>34.2372881355932</v>
      </c>
      <c r="U2649" s="3">
        <v>7.1518431435105</v>
      </c>
      <c r="V2649" s="3">
        <v>27.1671826625387</v>
      </c>
      <c r="W2649" s="3"/>
      <c r="X2649" s="3"/>
      <c r="Y2649" s="3"/>
      <c r="Z2649" s="3"/>
      <c r="AA2649" s="3">
        <v>0.0643204020228266</v>
      </c>
      <c r="AB2649" s="3">
        <v>0.51921162206272</v>
      </c>
      <c r="AC2649" s="3">
        <v>-2.25933093812347</v>
      </c>
      <c r="AD2649" s="3"/>
      <c r="AE2649" s="5">
        <v>4</v>
      </c>
      <c r="AF2649" s="3">
        <v>0.392230677116894</v>
      </c>
      <c r="AG2649" s="3">
        <v>2.9897006524161</v>
      </c>
      <c r="AH2649" s="3">
        <v>3.67533692469701</v>
      </c>
      <c r="AI2649" s="3"/>
      <c r="AJ2649" s="3"/>
      <c r="AK2649" s="3"/>
      <c r="AL2649" s="3"/>
      <c r="AM2649" s="3"/>
      <c r="AN2649" s="5" t="s">
        <v>51</v>
      </c>
      <c r="AO2649" s="1"/>
      <c r="AP2649" s="1"/>
      <c r="AQ2649" s="1"/>
    </row>
    <row r="2650" spans="1:43">
      <c r="A2650" s="1" t="s">
        <v>7013</v>
      </c>
      <c r="B2650" s="1" t="s">
        <v>7014</v>
      </c>
      <c r="C2650" s="3">
        <v>0.726027397260274</v>
      </c>
      <c r="D2650" s="4">
        <v>43972</v>
      </c>
      <c r="E2650" s="3">
        <v>0.0138044959</v>
      </c>
      <c r="F2650" s="5" t="s">
        <v>7015</v>
      </c>
      <c r="G2650" s="5">
        <v>266</v>
      </c>
      <c r="H2650" s="5" t="s">
        <v>93</v>
      </c>
      <c r="I2650" s="3">
        <v>17.7010520369978</v>
      </c>
      <c r="J2650" s="3">
        <v>3.45</v>
      </c>
      <c r="K2650" s="3">
        <v>3.13041326404355</v>
      </c>
      <c r="L2650" s="3">
        <v>25.9663032705649</v>
      </c>
      <c r="M2650" s="3">
        <v>5.24654334238272</v>
      </c>
      <c r="N2650" s="3">
        <v>28.0439121756487</v>
      </c>
      <c r="O2650" s="3">
        <v>38.3746990952104</v>
      </c>
      <c r="P2650" s="3">
        <v>0.352112676056338</v>
      </c>
      <c r="Q2650" s="3">
        <v>24.1528263945781</v>
      </c>
      <c r="R2650" s="3">
        <v>29.1021671826625</v>
      </c>
      <c r="S2650" s="3"/>
      <c r="T2650" s="3"/>
      <c r="U2650" s="3"/>
      <c r="V2650" s="3"/>
      <c r="W2650" s="3"/>
      <c r="X2650" s="3"/>
      <c r="Y2650" s="3"/>
      <c r="Z2650" s="3"/>
      <c r="AA2650" s="3">
        <v>0.128073849766316</v>
      </c>
      <c r="AB2650" s="3">
        <v>0.208790447644145</v>
      </c>
      <c r="AC2650" s="3">
        <v>-25.6911665542819</v>
      </c>
      <c r="AD2650" s="3"/>
      <c r="AE2650" s="5">
        <v>5</v>
      </c>
      <c r="AF2650" s="3">
        <v>2.59911574623799</v>
      </c>
      <c r="AG2650" s="3"/>
      <c r="AH2650" s="3"/>
      <c r="AI2650" s="3"/>
      <c r="AJ2650" s="3"/>
      <c r="AK2650" s="3"/>
      <c r="AL2650" s="3"/>
      <c r="AM2650" s="3"/>
      <c r="AN2650" s="5" t="s">
        <v>46</v>
      </c>
      <c r="AO2650" s="1"/>
      <c r="AP2650" s="1"/>
      <c r="AQ2650" s="1"/>
    </row>
    <row r="2651" spans="1:43">
      <c r="A2651" s="1" t="s">
        <v>7016</v>
      </c>
      <c r="B2651" s="1" t="s">
        <v>7017</v>
      </c>
      <c r="C2651" s="3">
        <v>2.8958904109589</v>
      </c>
      <c r="D2651" s="4">
        <v>43180</v>
      </c>
      <c r="E2651" s="3">
        <v>4.2428457962</v>
      </c>
      <c r="F2651" s="5" t="s">
        <v>7018</v>
      </c>
      <c r="G2651" s="5">
        <v>1058</v>
      </c>
      <c r="H2651" s="5" t="s">
        <v>226</v>
      </c>
      <c r="I2651" s="3">
        <v>1.158374477782</v>
      </c>
      <c r="J2651" s="3">
        <v>72.1194879089616</v>
      </c>
      <c r="K2651" s="3">
        <v>0.313853493189386</v>
      </c>
      <c r="L2651" s="3">
        <v>65.7407407407407</v>
      </c>
      <c r="M2651" s="3">
        <v>0.775633749527051</v>
      </c>
      <c r="N2651" s="3">
        <v>48.3779971791255</v>
      </c>
      <c r="O2651" s="3">
        <v>1.71206720977598</v>
      </c>
      <c r="P2651" s="3">
        <v>83.6477987421384</v>
      </c>
      <c r="Q2651" s="3">
        <v>5.98885793871867</v>
      </c>
      <c r="R2651" s="3">
        <v>53.2846715328467</v>
      </c>
      <c r="S2651" s="3">
        <v>26.7428027599334</v>
      </c>
      <c r="T2651" s="3">
        <v>11.7021276595745</v>
      </c>
      <c r="U2651" s="3">
        <v>61.8001417434444</v>
      </c>
      <c r="V2651" s="3">
        <v>3.81944444444444</v>
      </c>
      <c r="W2651" s="3"/>
      <c r="X2651" s="3"/>
      <c r="Y2651" s="3"/>
      <c r="Z2651" s="3"/>
      <c r="AA2651" s="3">
        <v>0.391725603374101</v>
      </c>
      <c r="AB2651" s="3">
        <v>0.471321497383354</v>
      </c>
      <c r="AC2651" s="3">
        <v>-6.93030153237766</v>
      </c>
      <c r="AD2651" s="3"/>
      <c r="AE2651" s="5">
        <v>2</v>
      </c>
      <c r="AF2651" s="3">
        <v>1.40401385566465</v>
      </c>
      <c r="AG2651" s="3">
        <v>26.5056599865745</v>
      </c>
      <c r="AH2651" s="3">
        <v>28.2807136210886</v>
      </c>
      <c r="AI2651" s="3"/>
      <c r="AJ2651" s="3"/>
      <c r="AK2651" s="3"/>
      <c r="AL2651" s="3"/>
      <c r="AM2651" s="3"/>
      <c r="AN2651" s="5" t="s">
        <v>51</v>
      </c>
      <c r="AO2651" s="1"/>
      <c r="AP2651" s="1"/>
      <c r="AQ2651" s="1"/>
    </row>
    <row r="2652" spans="1:43">
      <c r="A2652" s="1" t="s">
        <v>7019</v>
      </c>
      <c r="B2652" s="1" t="s">
        <v>7020</v>
      </c>
      <c r="C2652" s="3">
        <v>2.96986301369863</v>
      </c>
      <c r="D2652" s="4">
        <v>43153</v>
      </c>
      <c r="E2652" s="3">
        <v>1.3742794811</v>
      </c>
      <c r="F2652" s="5" t="s">
        <v>3759</v>
      </c>
      <c r="G2652" s="5">
        <v>502</v>
      </c>
      <c r="H2652" s="5" t="s">
        <v>55</v>
      </c>
      <c r="I2652" s="3">
        <v>11.5321252059308</v>
      </c>
      <c r="J2652" s="3">
        <v>40.9558378705384</v>
      </c>
      <c r="K2652" s="3">
        <v>2.66286546160377</v>
      </c>
      <c r="L2652" s="3">
        <v>47.9661016949153</v>
      </c>
      <c r="M2652" s="3">
        <v>6.0530108402782</v>
      </c>
      <c r="N2652" s="3">
        <v>41.5918611609814</v>
      </c>
      <c r="O2652" s="3">
        <v>14.427692515719</v>
      </c>
      <c r="P2652" s="3">
        <v>68.4105960264901</v>
      </c>
      <c r="Q2652" s="3">
        <v>15.0812538247093</v>
      </c>
      <c r="R2652" s="3">
        <v>74.390243902439</v>
      </c>
      <c r="S2652" s="3">
        <v>54.2984775275777</v>
      </c>
      <c r="T2652" s="3">
        <v>67.578125</v>
      </c>
      <c r="U2652" s="3">
        <v>110.352970420084</v>
      </c>
      <c r="V2652" s="3">
        <v>70.0542005420054</v>
      </c>
      <c r="W2652" s="3"/>
      <c r="X2652" s="3"/>
      <c r="Y2652" s="3"/>
      <c r="Z2652" s="3"/>
      <c r="AA2652" s="3">
        <v>0.246841029849348</v>
      </c>
      <c r="AB2652" s="3">
        <v>0.181260129819705</v>
      </c>
      <c r="AC2652" s="3">
        <v>-26.872852233677</v>
      </c>
      <c r="AD2652" s="3"/>
      <c r="AE2652" s="5">
        <v>5</v>
      </c>
      <c r="AF2652" s="3">
        <v>1.52013953618157</v>
      </c>
      <c r="AG2652" s="3">
        <v>57.4226488972768</v>
      </c>
      <c r="AH2652" s="3">
        <v>48.3935538911101</v>
      </c>
      <c r="AI2652" s="3"/>
      <c r="AJ2652" s="3"/>
      <c r="AK2652" s="3"/>
      <c r="AL2652" s="3"/>
      <c r="AM2652" s="3"/>
      <c r="AN2652" s="5" t="s">
        <v>46</v>
      </c>
      <c r="AO2652" s="1"/>
      <c r="AP2652" s="1"/>
      <c r="AQ2652" s="1"/>
    </row>
    <row r="2653" spans="1:43">
      <c r="A2653" s="1" t="s">
        <v>7021</v>
      </c>
      <c r="B2653" s="1" t="s">
        <v>7022</v>
      </c>
      <c r="C2653" s="3">
        <v>2.52876712328767</v>
      </c>
      <c r="D2653" s="4">
        <v>43314</v>
      </c>
      <c r="E2653" s="3">
        <v>11.376746275</v>
      </c>
      <c r="F2653" s="5" t="s">
        <v>7023</v>
      </c>
      <c r="G2653" s="5">
        <v>351</v>
      </c>
      <c r="H2653" s="5" t="s">
        <v>50</v>
      </c>
      <c r="I2653" s="3">
        <v>0.168366841636133</v>
      </c>
      <c r="J2653" s="3">
        <v>42.0276909334524</v>
      </c>
      <c r="K2653" s="3">
        <v>0</v>
      </c>
      <c r="L2653" s="3">
        <v>43.3820274457725</v>
      </c>
      <c r="M2653" s="3">
        <v>-0.0197706603400532</v>
      </c>
      <c r="N2653" s="3">
        <v>40.5609973285842</v>
      </c>
      <c r="O2653" s="3">
        <v>1.42398716405938</v>
      </c>
      <c r="P2653" s="3">
        <v>2.92370945637277</v>
      </c>
      <c r="Q2653" s="3">
        <v>1.54618473895583</v>
      </c>
      <c r="R2653" s="3">
        <v>12.2163206180589</v>
      </c>
      <c r="S2653" s="3">
        <v>0.626803303153912</v>
      </c>
      <c r="T2653" s="3">
        <v>88.9265536723164</v>
      </c>
      <c r="U2653" s="3">
        <v>1.56657963446476</v>
      </c>
      <c r="V2653" s="3">
        <v>96.5170278637771</v>
      </c>
      <c r="W2653" s="3"/>
      <c r="X2653" s="3"/>
      <c r="Y2653" s="3"/>
      <c r="Z2653" s="3"/>
      <c r="AA2653" s="3">
        <v>-0.0813959280674767</v>
      </c>
      <c r="AB2653" s="3">
        <v>-0.185917627029468</v>
      </c>
      <c r="AC2653" s="3">
        <v>-1.78447506691781</v>
      </c>
      <c r="AD2653" s="3"/>
      <c r="AE2653" s="5">
        <v>4</v>
      </c>
      <c r="AF2653" s="3">
        <v>0.0368637574149668</v>
      </c>
      <c r="AG2653" s="3">
        <v>0.602510721134353</v>
      </c>
      <c r="AH2653" s="3">
        <v>0.765895335053157</v>
      </c>
      <c r="AI2653" s="3"/>
      <c r="AJ2653" s="3"/>
      <c r="AK2653" s="3"/>
      <c r="AL2653" s="3"/>
      <c r="AM2653" s="3"/>
      <c r="AN2653" s="5" t="s">
        <v>46</v>
      </c>
      <c r="AO2653" s="1"/>
      <c r="AP2653" s="1"/>
      <c r="AQ2653" s="1"/>
    </row>
    <row r="2654" spans="1:43">
      <c r="A2654" s="1" t="s">
        <v>7024</v>
      </c>
      <c r="B2654" s="1" t="s">
        <v>7025</v>
      </c>
      <c r="C2654" s="3">
        <v>3.04383561643836</v>
      </c>
      <c r="D2654" s="4">
        <v>43126</v>
      </c>
      <c r="E2654" s="3">
        <v>14.2187207137</v>
      </c>
      <c r="F2654" s="5" t="s">
        <v>2902</v>
      </c>
      <c r="G2654" s="5">
        <v>1112</v>
      </c>
      <c r="H2654" s="5" t="s">
        <v>93</v>
      </c>
      <c r="I2654" s="3">
        <v>7.12648648648649</v>
      </c>
      <c r="J2654" s="3">
        <v>42.8</v>
      </c>
      <c r="K2654" s="3">
        <v>1.93811208953995</v>
      </c>
      <c r="L2654" s="3">
        <v>45.589692765114</v>
      </c>
      <c r="M2654" s="3">
        <v>3.81343502493401</v>
      </c>
      <c r="N2654" s="3">
        <v>36.7265469061876</v>
      </c>
      <c r="O2654" s="3">
        <v>8.07049688086202</v>
      </c>
      <c r="P2654" s="3">
        <v>56.4889336016097</v>
      </c>
      <c r="Q2654" s="3">
        <v>18.9408488573075</v>
      </c>
      <c r="R2654" s="3">
        <v>39.6800825593395</v>
      </c>
      <c r="S2654" s="3">
        <v>65.263509006004</v>
      </c>
      <c r="T2654" s="3">
        <v>26.9454737956591</v>
      </c>
      <c r="U2654" s="3">
        <v>155.628934062532</v>
      </c>
      <c r="V2654" s="3">
        <v>18.3831672203765</v>
      </c>
      <c r="W2654" s="3">
        <v>152.992238562092</v>
      </c>
      <c r="X2654" s="3">
        <v>10.6117353308365</v>
      </c>
      <c r="Y2654" s="3"/>
      <c r="Z2654" s="3"/>
      <c r="AA2654" s="3">
        <v>0.311843342847883</v>
      </c>
      <c r="AB2654" s="3">
        <v>0.409594354998204</v>
      </c>
      <c r="AC2654" s="3">
        <v>-16.3710891751715</v>
      </c>
      <c r="AD2654" s="3">
        <v>2.21019956664955</v>
      </c>
      <c r="AE2654" s="5">
        <v>3</v>
      </c>
      <c r="AF2654" s="3">
        <v>2.60784263329883</v>
      </c>
      <c r="AG2654" s="3">
        <v>64.7066549825664</v>
      </c>
      <c r="AH2654" s="3">
        <v>61.6745917468219</v>
      </c>
      <c r="AI2654" s="3"/>
      <c r="AJ2654" s="3"/>
      <c r="AK2654" s="3"/>
      <c r="AL2654" s="3"/>
      <c r="AM2654" s="3"/>
      <c r="AN2654" s="5" t="s">
        <v>46</v>
      </c>
      <c r="AO2654" s="1"/>
      <c r="AP2654" s="1"/>
      <c r="AQ2654" s="1"/>
    </row>
    <row r="2655" spans="1:43">
      <c r="A2655" s="1" t="s">
        <v>7026</v>
      </c>
      <c r="B2655" s="1" t="s">
        <v>7027</v>
      </c>
      <c r="C2655" s="3">
        <v>2.51780821917808</v>
      </c>
      <c r="D2655" s="4">
        <v>43318</v>
      </c>
      <c r="E2655" s="3">
        <v>1.5055803128</v>
      </c>
      <c r="F2655" s="5" t="s">
        <v>4136</v>
      </c>
      <c r="G2655" s="5">
        <v>184</v>
      </c>
      <c r="H2655" s="5" t="s">
        <v>50</v>
      </c>
      <c r="I2655" s="3">
        <v>-0.194950774929319</v>
      </c>
      <c r="J2655" s="3">
        <v>87.4497543546226</v>
      </c>
      <c r="K2655" s="3">
        <v>-0.194950774929319</v>
      </c>
      <c r="L2655" s="3">
        <v>96.1487383798141</v>
      </c>
      <c r="M2655" s="3">
        <v>-0.437572928821459</v>
      </c>
      <c r="N2655" s="3">
        <v>91.9412288512912</v>
      </c>
      <c r="O2655" s="3">
        <v>-0.107317073170706</v>
      </c>
      <c r="P2655" s="3">
        <v>90.7263590680676</v>
      </c>
      <c r="Q2655" s="3">
        <v>0.599332021410734</v>
      </c>
      <c r="R2655" s="3">
        <v>83.5345243843554</v>
      </c>
      <c r="S2655" s="3">
        <v>1.8900549715131</v>
      </c>
      <c r="T2655" s="3">
        <v>50.9604519774011</v>
      </c>
      <c r="U2655" s="3">
        <v>6.10532737439408</v>
      </c>
      <c r="V2655" s="3">
        <v>52.9411764705882</v>
      </c>
      <c r="W2655" s="3"/>
      <c r="X2655" s="3"/>
      <c r="Y2655" s="3"/>
      <c r="Z2655" s="3"/>
      <c r="AA2655" s="3">
        <v>0.0444129346008377</v>
      </c>
      <c r="AB2655" s="3">
        <v>0.633017739671863</v>
      </c>
      <c r="AC2655" s="3">
        <v>-0.687965319008575</v>
      </c>
      <c r="AD2655" s="3"/>
      <c r="AE2655" s="5">
        <v>2</v>
      </c>
      <c r="AF2655" s="3">
        <v>0.375810132829069</v>
      </c>
      <c r="AG2655" s="3">
        <v>2.35019549711954</v>
      </c>
      <c r="AH2655" s="3">
        <v>3.57745455246508</v>
      </c>
      <c r="AI2655" s="3"/>
      <c r="AJ2655" s="3"/>
      <c r="AK2655" s="3"/>
      <c r="AL2655" s="3"/>
      <c r="AM2655" s="3"/>
      <c r="AN2655" s="5" t="s">
        <v>51</v>
      </c>
      <c r="AO2655" s="1"/>
      <c r="AP2655" s="1"/>
      <c r="AQ2655" s="1"/>
    </row>
    <row r="2656" spans="1:43">
      <c r="A2656" s="1" t="s">
        <v>7028</v>
      </c>
      <c r="B2656" s="1" t="s">
        <v>7029</v>
      </c>
      <c r="C2656" s="3">
        <v>2.03287671232877</v>
      </c>
      <c r="D2656" s="4">
        <v>43495</v>
      </c>
      <c r="E2656" s="3">
        <v>42.4677213207</v>
      </c>
      <c r="F2656" s="5" t="s">
        <v>3688</v>
      </c>
      <c r="G2656" s="5">
        <v>549</v>
      </c>
      <c r="H2656" s="5" t="s">
        <v>50</v>
      </c>
      <c r="I2656" s="3">
        <v>0.207508017355214</v>
      </c>
      <c r="J2656" s="3">
        <v>34.7476552032157</v>
      </c>
      <c r="K2656" s="3">
        <v>0.0376647834274911</v>
      </c>
      <c r="L2656" s="3">
        <v>22.9747675962815</v>
      </c>
      <c r="M2656" s="3">
        <v>0</v>
      </c>
      <c r="N2656" s="3">
        <v>34.1495992876224</v>
      </c>
      <c r="O2656" s="3">
        <v>0.758725341426404</v>
      </c>
      <c r="P2656" s="3">
        <v>37.6427592507995</v>
      </c>
      <c r="Q2656" s="3">
        <v>1.27740705433747</v>
      </c>
      <c r="R2656" s="3">
        <v>29.5026557218735</v>
      </c>
      <c r="S2656" s="3">
        <v>2.29154631234354</v>
      </c>
      <c r="T2656" s="3">
        <v>31.2994350282486</v>
      </c>
      <c r="U2656" s="3">
        <v>6.60244832430263</v>
      </c>
      <c r="V2656" s="3">
        <v>39.6284829721362</v>
      </c>
      <c r="W2656" s="3"/>
      <c r="X2656" s="3"/>
      <c r="Y2656" s="3"/>
      <c r="Z2656" s="3"/>
      <c r="AA2656" s="3">
        <v>0.0917378002457809</v>
      </c>
      <c r="AB2656" s="3">
        <v>0.325696950902935</v>
      </c>
      <c r="AC2656" s="3">
        <v>-1.23619892422385</v>
      </c>
      <c r="AD2656" s="3"/>
      <c r="AE2656" s="5">
        <v>3</v>
      </c>
      <c r="AF2656" s="3">
        <v>0.251714312659025</v>
      </c>
      <c r="AG2656" s="3">
        <v>2.81254835267608</v>
      </c>
      <c r="AH2656" s="3"/>
      <c r="AI2656" s="3"/>
      <c r="AJ2656" s="3"/>
      <c r="AK2656" s="3"/>
      <c r="AL2656" s="3"/>
      <c r="AM2656" s="3"/>
      <c r="AN2656" s="5" t="s">
        <v>46</v>
      </c>
      <c r="AO2656" s="1"/>
      <c r="AP2656" s="1"/>
      <c r="AQ2656" s="1"/>
    </row>
    <row r="2657" spans="1:43">
      <c r="A2657" s="1" t="s">
        <v>7030</v>
      </c>
      <c r="B2657" s="1" t="s">
        <v>7031</v>
      </c>
      <c r="C2657" s="3">
        <v>1.53150684931507</v>
      </c>
      <c r="D2657" s="4">
        <v>43678</v>
      </c>
      <c r="E2657" s="3">
        <v>9.6676480412</v>
      </c>
      <c r="F2657" s="5" t="s">
        <v>7032</v>
      </c>
      <c r="G2657" s="5">
        <v>551</v>
      </c>
      <c r="H2657" s="5" t="s">
        <v>50</v>
      </c>
      <c r="I2657" s="3">
        <v>0.118635689569917</v>
      </c>
      <c r="J2657" s="3">
        <v>50.6476105404198</v>
      </c>
      <c r="K2657" s="3">
        <v>-0.0394827756391393</v>
      </c>
      <c r="L2657" s="3">
        <v>76.1398849048251</v>
      </c>
      <c r="M2657" s="3">
        <v>-0.187265917603004</v>
      </c>
      <c r="N2657" s="3">
        <v>70.3027604630454</v>
      </c>
      <c r="O2657" s="3">
        <v>0.336867135638545</v>
      </c>
      <c r="P2657" s="3">
        <v>76.9757880310644</v>
      </c>
      <c r="Q2657" s="3">
        <v>1.13872296616064</v>
      </c>
      <c r="R2657" s="3">
        <v>48.3341380975374</v>
      </c>
      <c r="S2657" s="3">
        <v>1.32713709856157</v>
      </c>
      <c r="T2657" s="3">
        <v>72.8813559322034</v>
      </c>
      <c r="U2657" s="3"/>
      <c r="V2657" s="3"/>
      <c r="W2657" s="3"/>
      <c r="X2657" s="3"/>
      <c r="Y2657" s="3"/>
      <c r="Z2657" s="3"/>
      <c r="AA2657" s="3">
        <v>-0.00710255675507404</v>
      </c>
      <c r="AB2657" s="3">
        <v>0.0912819969917681</v>
      </c>
      <c r="AC2657" s="3">
        <v>-3.51878269139327</v>
      </c>
      <c r="AD2657" s="3"/>
      <c r="AE2657" s="5">
        <v>4</v>
      </c>
      <c r="AF2657" s="3">
        <v>0.2151778666084</v>
      </c>
      <c r="AG2657" s="3">
        <v>2.27539548170499</v>
      </c>
      <c r="AH2657" s="3"/>
      <c r="AI2657" s="3"/>
      <c r="AJ2657" s="3"/>
      <c r="AK2657" s="3"/>
      <c r="AL2657" s="3"/>
      <c r="AM2657" s="3"/>
      <c r="AN2657" s="5" t="s">
        <v>51</v>
      </c>
      <c r="AO2657" s="1"/>
      <c r="AP2657" s="1"/>
      <c r="AQ2657" s="1"/>
    </row>
    <row r="2658" spans="1:43">
      <c r="A2658" s="1" t="s">
        <v>7033</v>
      </c>
      <c r="B2658" s="1" t="s">
        <v>7034</v>
      </c>
      <c r="C2658" s="3">
        <v>3.12328767123288</v>
      </c>
      <c r="D2658" s="4">
        <v>43097</v>
      </c>
      <c r="E2658" s="3">
        <v>30.3006424604</v>
      </c>
      <c r="F2658" s="5" t="s">
        <v>6194</v>
      </c>
      <c r="G2658" s="5">
        <v>1141</v>
      </c>
      <c r="H2658" s="5" t="s">
        <v>50</v>
      </c>
      <c r="I2658" s="3">
        <v>-0.269165586681305</v>
      </c>
      <c r="J2658" s="3">
        <v>91.2014292094685</v>
      </c>
      <c r="K2658" s="3">
        <v>-0.0499550404635891</v>
      </c>
      <c r="L2658" s="3">
        <v>80.8764940239044</v>
      </c>
      <c r="M2658" s="3">
        <v>-0.398247710075674</v>
      </c>
      <c r="N2658" s="3">
        <v>90.9617097061443</v>
      </c>
      <c r="O2658" s="3">
        <v>0.401445202729834</v>
      </c>
      <c r="P2658" s="3">
        <v>73.3668341708543</v>
      </c>
      <c r="Q2658" s="3">
        <v>0.765511684125705</v>
      </c>
      <c r="R2658" s="3">
        <v>78.6576533075809</v>
      </c>
      <c r="S2658" s="3">
        <v>-1.64192311473798</v>
      </c>
      <c r="T2658" s="3">
        <v>98.0790960451977</v>
      </c>
      <c r="U2658" s="3">
        <v>-0.14971554047312</v>
      </c>
      <c r="V2658" s="3">
        <v>98.7616099071207</v>
      </c>
      <c r="W2658" s="3">
        <v>0.48777533592116</v>
      </c>
      <c r="X2658" s="3">
        <v>98.8133764832794</v>
      </c>
      <c r="Y2658" s="3"/>
      <c r="Z2658" s="3"/>
      <c r="AA2658" s="3">
        <v>-0.23394992136766</v>
      </c>
      <c r="AB2658" s="3">
        <v>-0.172567535788743</v>
      </c>
      <c r="AC2658" s="3">
        <v>-3.0585236741496</v>
      </c>
      <c r="AD2658" s="3">
        <v>0.0529771746993072</v>
      </c>
      <c r="AE2658" s="5">
        <v>4</v>
      </c>
      <c r="AF2658" s="3">
        <v>0.0119604451810628</v>
      </c>
      <c r="AG2658" s="3">
        <v>-1.28808978948338</v>
      </c>
      <c r="AH2658" s="3">
        <v>-0.0446756463924558</v>
      </c>
      <c r="AI2658" s="3">
        <v>0.293698423944666</v>
      </c>
      <c r="AJ2658" s="3"/>
      <c r="AK2658" s="3"/>
      <c r="AL2658" s="3"/>
      <c r="AM2658" s="3"/>
      <c r="AN2658" s="5" t="s">
        <v>51</v>
      </c>
      <c r="AO2658" s="1"/>
      <c r="AP2658" s="1"/>
      <c r="AQ2658" s="1"/>
    </row>
    <row r="2659" spans="1:43">
      <c r="A2659" s="1" t="s">
        <v>7035</v>
      </c>
      <c r="B2659" s="1" t="s">
        <v>7036</v>
      </c>
      <c r="C2659" s="3">
        <v>3.12328767123288</v>
      </c>
      <c r="D2659" s="4">
        <v>43097</v>
      </c>
      <c r="E2659" s="3">
        <v>2.4179162085</v>
      </c>
      <c r="F2659" s="5" t="s">
        <v>7037</v>
      </c>
      <c r="G2659" s="5">
        <v>1141</v>
      </c>
      <c r="H2659" s="5" t="s">
        <v>50</v>
      </c>
      <c r="I2659" s="3">
        <v>0.00980680592330339</v>
      </c>
      <c r="J2659" s="3">
        <v>67.2621706118803</v>
      </c>
      <c r="K2659" s="3">
        <v>0.0196155355041261</v>
      </c>
      <c r="L2659" s="3">
        <v>33.8202744577247</v>
      </c>
      <c r="M2659" s="3">
        <v>-0.17619420516836</v>
      </c>
      <c r="N2659" s="3">
        <v>68.833481745325</v>
      </c>
      <c r="O2659" s="3">
        <v>0.631537398855341</v>
      </c>
      <c r="P2659" s="3">
        <v>56.3270899954317</v>
      </c>
      <c r="Q2659" s="3">
        <v>0.571992110453652</v>
      </c>
      <c r="R2659" s="3">
        <v>84.3553838725254</v>
      </c>
      <c r="S2659" s="3">
        <v>0.285180450388459</v>
      </c>
      <c r="T2659" s="3">
        <v>92.1468926553672</v>
      </c>
      <c r="U2659" s="3">
        <v>1.80692822202256</v>
      </c>
      <c r="V2659" s="3">
        <v>96.2848297213622</v>
      </c>
      <c r="W2659" s="3">
        <v>2.43645870409078</v>
      </c>
      <c r="X2659" s="3">
        <v>98.1661272923409</v>
      </c>
      <c r="Y2659" s="3"/>
      <c r="Z2659" s="3"/>
      <c r="AA2659" s="3">
        <v>-0.22535077610684</v>
      </c>
      <c r="AB2659" s="3">
        <v>-0.215798950236341</v>
      </c>
      <c r="AC2659" s="3">
        <v>-0.814124570868064</v>
      </c>
      <c r="AD2659" s="3">
        <v>0.987772828505062</v>
      </c>
      <c r="AE2659" s="5">
        <v>2</v>
      </c>
      <c r="AF2659" s="3">
        <v>0.064421251309858</v>
      </c>
      <c r="AG2659" s="3">
        <v>0.48892214864984</v>
      </c>
      <c r="AH2659" s="3">
        <v>0.902763541432772</v>
      </c>
      <c r="AI2659" s="3">
        <v>0.925821982428232</v>
      </c>
      <c r="AJ2659" s="3"/>
      <c r="AK2659" s="3"/>
      <c r="AL2659" s="3"/>
      <c r="AM2659" s="3"/>
      <c r="AN2659" s="5" t="s">
        <v>51</v>
      </c>
      <c r="AO2659" s="1"/>
      <c r="AP2659" s="1"/>
      <c r="AQ2659" s="1"/>
    </row>
    <row r="2660" spans="1:43">
      <c r="A2660" s="1" t="s">
        <v>7038</v>
      </c>
      <c r="B2660" s="1" t="s">
        <v>7039</v>
      </c>
      <c r="C2660" s="3">
        <v>3</v>
      </c>
      <c r="D2660" s="4">
        <v>43142</v>
      </c>
      <c r="E2660" s="3">
        <v>0.1393996953</v>
      </c>
      <c r="F2660" s="5" t="s">
        <v>7040</v>
      </c>
      <c r="G2660" s="5">
        <v>1096</v>
      </c>
      <c r="H2660" s="5" t="s">
        <v>226</v>
      </c>
      <c r="I2660" s="3">
        <v>1.7548115801391</v>
      </c>
      <c r="J2660" s="3">
        <v>56.7567567567568</v>
      </c>
      <c r="K2660" s="3">
        <v>-0.063537447383062</v>
      </c>
      <c r="L2660" s="3">
        <v>89.4179894179894</v>
      </c>
      <c r="M2660" s="3">
        <v>-0.38001741746496</v>
      </c>
      <c r="N2660" s="3">
        <v>88.7165021156558</v>
      </c>
      <c r="O2660" s="3">
        <v>2.73514043109078</v>
      </c>
      <c r="P2660" s="3">
        <v>69.4968553459119</v>
      </c>
      <c r="Q2660" s="3">
        <v>3.85440739517992</v>
      </c>
      <c r="R2660" s="3">
        <v>74.2700729927007</v>
      </c>
      <c r="S2660" s="3">
        <v>14.5262583052699</v>
      </c>
      <c r="T2660" s="3">
        <v>55.0531914893617</v>
      </c>
      <c r="U2660" s="3">
        <v>23.4959269800766</v>
      </c>
      <c r="V2660" s="3">
        <v>64.9305555555556</v>
      </c>
      <c r="W2660" s="3">
        <v>25.83</v>
      </c>
      <c r="X2660" s="3">
        <v>65.2719665271967</v>
      </c>
      <c r="Y2660" s="3"/>
      <c r="Z2660" s="3"/>
      <c r="AA2660" s="3">
        <v>0.230731557730409</v>
      </c>
      <c r="AB2660" s="3">
        <v>0.312817796443934</v>
      </c>
      <c r="AC2660" s="3">
        <v>-4.06302558201291</v>
      </c>
      <c r="AD2660" s="3"/>
      <c r="AE2660" s="5">
        <v>2</v>
      </c>
      <c r="AF2660" s="3">
        <v>0.637252246194902</v>
      </c>
      <c r="AG2660" s="3">
        <v>15.0607695130456</v>
      </c>
      <c r="AH2660" s="3">
        <v>11.3887725520315</v>
      </c>
      <c r="AI2660" s="3"/>
      <c r="AJ2660" s="3"/>
      <c r="AK2660" s="3"/>
      <c r="AL2660" s="3"/>
      <c r="AM2660" s="3"/>
      <c r="AN2660" s="5" t="s">
        <v>46</v>
      </c>
      <c r="AO2660" s="1"/>
      <c r="AP2660" s="1"/>
      <c r="AQ2660" s="1"/>
    </row>
    <row r="2661" spans="1:43">
      <c r="A2661" s="1" t="s">
        <v>7041</v>
      </c>
      <c r="B2661" s="1" t="s">
        <v>7042</v>
      </c>
      <c r="C2661" s="3">
        <v>3.12602739726027</v>
      </c>
      <c r="D2661" s="4">
        <v>43096</v>
      </c>
      <c r="E2661" s="3">
        <v>8.8881083678</v>
      </c>
      <c r="F2661" s="5" t="s">
        <v>7043</v>
      </c>
      <c r="G2661" s="5">
        <v>1142</v>
      </c>
      <c r="H2661" s="5" t="s">
        <v>50</v>
      </c>
      <c r="I2661" s="3">
        <v>0.186329312542901</v>
      </c>
      <c r="J2661" s="3">
        <v>39.124609200536</v>
      </c>
      <c r="K2661" s="3">
        <v>0.0587659157688695</v>
      </c>
      <c r="L2661" s="3">
        <v>10.8012394864985</v>
      </c>
      <c r="M2661" s="3">
        <v>-0.00978760888715806</v>
      </c>
      <c r="N2661" s="3">
        <v>38.6019590382903</v>
      </c>
      <c r="O2661" s="3">
        <v>0.749506903353061</v>
      </c>
      <c r="P2661" s="3">
        <v>39.05893101873</v>
      </c>
      <c r="Q2661" s="3">
        <v>1.16854822737175</v>
      </c>
      <c r="R2661" s="3">
        <v>44.5195557701593</v>
      </c>
      <c r="S2661" s="3">
        <v>2.00712985837186</v>
      </c>
      <c r="T2661" s="3">
        <v>44.0112994350282</v>
      </c>
      <c r="U2661" s="3">
        <v>5.97843049843267</v>
      </c>
      <c r="V2661" s="3">
        <v>56.0371517027864</v>
      </c>
      <c r="W2661" s="3">
        <v>11.1446633472471</v>
      </c>
      <c r="X2661" s="3">
        <v>78.101402373247</v>
      </c>
      <c r="Y2661" s="3"/>
      <c r="Z2661" s="3"/>
      <c r="AA2661" s="3">
        <v>0.0658556870558464</v>
      </c>
      <c r="AB2661" s="3">
        <v>0.571334240492819</v>
      </c>
      <c r="AC2661" s="3">
        <v>-1.08044396424711</v>
      </c>
      <c r="AD2661" s="3">
        <v>3.31177748921985</v>
      </c>
      <c r="AE2661" s="5">
        <v>3</v>
      </c>
      <c r="AF2661" s="3">
        <v>0.295613550228642</v>
      </c>
      <c r="AG2661" s="3">
        <v>2.39788607583469</v>
      </c>
      <c r="AH2661" s="3">
        <v>3.06202934106166</v>
      </c>
      <c r="AI2661" s="3">
        <v>3.69490839437219</v>
      </c>
      <c r="AJ2661" s="3"/>
      <c r="AK2661" s="3"/>
      <c r="AL2661" s="3"/>
      <c r="AM2661" s="3">
        <v>1</v>
      </c>
      <c r="AN2661" s="5" t="s">
        <v>51</v>
      </c>
      <c r="AO2661" s="1"/>
      <c r="AP2661" s="1"/>
      <c r="AQ2661" s="1"/>
    </row>
    <row r="2662" spans="1:43">
      <c r="A2662" s="1" t="s">
        <v>7044</v>
      </c>
      <c r="B2662" s="1" t="s">
        <v>7045</v>
      </c>
      <c r="C2662" s="3">
        <v>2.56438356164384</v>
      </c>
      <c r="D2662" s="4">
        <v>43301</v>
      </c>
      <c r="E2662" s="3">
        <v>25.2012894345</v>
      </c>
      <c r="F2662" s="5" t="s">
        <v>7046</v>
      </c>
      <c r="G2662" s="5">
        <v>937</v>
      </c>
      <c r="H2662" s="5" t="s">
        <v>50</v>
      </c>
      <c r="I2662" s="3">
        <v>0.11665208515604</v>
      </c>
      <c r="J2662" s="3">
        <v>51.1835640911121</v>
      </c>
      <c r="K2662" s="3">
        <v>-0.0388236435989447</v>
      </c>
      <c r="L2662" s="3">
        <v>75.1217352810978</v>
      </c>
      <c r="M2662" s="3">
        <v>-0.116380564445717</v>
      </c>
      <c r="N2662" s="3">
        <v>58.7711487088157</v>
      </c>
      <c r="O2662" s="3">
        <v>0.399688048352507</v>
      </c>
      <c r="P2662" s="3">
        <v>73.5952489721334</v>
      </c>
      <c r="Q2662" s="3">
        <v>1.0288368784596</v>
      </c>
      <c r="R2662" s="3">
        <v>60.3090294543699</v>
      </c>
      <c r="S2662" s="3">
        <v>2.37404772774897</v>
      </c>
      <c r="T2662" s="3">
        <v>27.4011299435028</v>
      </c>
      <c r="U2662" s="3">
        <v>7.80557518020706</v>
      </c>
      <c r="V2662" s="3">
        <v>19.1950464396285</v>
      </c>
      <c r="W2662" s="3"/>
      <c r="X2662" s="3"/>
      <c r="Y2662" s="3"/>
      <c r="Z2662" s="3"/>
      <c r="AA2662" s="3">
        <v>0.0627808207630655</v>
      </c>
      <c r="AB2662" s="3">
        <v>0.437944914756092</v>
      </c>
      <c r="AC2662" s="3">
        <v>-2.34432719279414</v>
      </c>
      <c r="AD2662" s="3"/>
      <c r="AE2662" s="5">
        <v>3</v>
      </c>
      <c r="AF2662" s="3">
        <v>0.401560891047123</v>
      </c>
      <c r="AG2662" s="3">
        <v>3.10367855616356</v>
      </c>
      <c r="AH2662" s="3">
        <v>4.18281269622618</v>
      </c>
      <c r="AI2662" s="3"/>
      <c r="AJ2662" s="3"/>
      <c r="AK2662" s="3"/>
      <c r="AL2662" s="3"/>
      <c r="AM2662" s="3"/>
      <c r="AN2662" s="5" t="s">
        <v>51</v>
      </c>
      <c r="AO2662" s="1"/>
      <c r="AP2662" s="1"/>
      <c r="AQ2662" s="1"/>
    </row>
    <row r="2663" spans="1:43">
      <c r="A2663" s="1" t="s">
        <v>7047</v>
      </c>
      <c r="B2663" s="1" t="s">
        <v>7048</v>
      </c>
      <c r="C2663" s="3">
        <v>0.235616438356164</v>
      </c>
      <c r="D2663" s="4">
        <v>44151</v>
      </c>
      <c r="E2663" s="3">
        <v>8.7981675411</v>
      </c>
      <c r="F2663" s="5" t="s">
        <v>7049</v>
      </c>
      <c r="G2663" s="5">
        <v>87</v>
      </c>
      <c r="H2663" s="5" t="s">
        <v>191</v>
      </c>
      <c r="I2663" s="3">
        <v>11.2413585813045</v>
      </c>
      <c r="J2663" s="3">
        <v>41.0488245931284</v>
      </c>
      <c r="K2663" s="3">
        <v>5.55185854168647</v>
      </c>
      <c r="L2663" s="3">
        <v>1.71232876712329</v>
      </c>
      <c r="M2663" s="3">
        <v>10.4776119402985</v>
      </c>
      <c r="N2663" s="3">
        <v>14.2342342342342</v>
      </c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/>
      <c r="Z2663" s="3"/>
      <c r="AA2663" s="3">
        <v>0.209135170488352</v>
      </c>
      <c r="AB2663" s="3">
        <v>0.457749097290403</v>
      </c>
      <c r="AC2663" s="3">
        <v>-6.06032653814225</v>
      </c>
      <c r="AD2663" s="3"/>
      <c r="AE2663" s="5">
        <v>1</v>
      </c>
      <c r="AF2663" s="3">
        <v>0.921932171125136</v>
      </c>
      <c r="AG2663" s="3"/>
      <c r="AH2663" s="3"/>
      <c r="AI2663" s="3"/>
      <c r="AJ2663" s="3"/>
      <c r="AK2663" s="3"/>
      <c r="AL2663" s="3"/>
      <c r="AM2663" s="3"/>
      <c r="AN2663" s="5" t="s">
        <v>46</v>
      </c>
      <c r="AO2663" s="1"/>
      <c r="AP2663" s="1"/>
      <c r="AQ2663" s="1"/>
    </row>
    <row r="2664" spans="1:43">
      <c r="A2664" s="1" t="s">
        <v>7050</v>
      </c>
      <c r="B2664" s="1" t="s">
        <v>7051</v>
      </c>
      <c r="C2664" s="3">
        <v>2.7041095890411</v>
      </c>
      <c r="D2664" s="4">
        <v>43250</v>
      </c>
      <c r="E2664" s="3">
        <v>3.228935476</v>
      </c>
      <c r="F2664" s="5" t="s">
        <v>2143</v>
      </c>
      <c r="G2664" s="5">
        <v>988</v>
      </c>
      <c r="H2664" s="5" t="s">
        <v>93</v>
      </c>
      <c r="I2664" s="3">
        <v>3.94187102633969</v>
      </c>
      <c r="J2664" s="3">
        <v>59.4</v>
      </c>
      <c r="K2664" s="3">
        <v>0.958654355113802</v>
      </c>
      <c r="L2664" s="3">
        <v>69.9207135777998</v>
      </c>
      <c r="M2664" s="3">
        <v>2.39799570508232</v>
      </c>
      <c r="N2664" s="3">
        <v>49.6007984031936</v>
      </c>
      <c r="O2664" s="3">
        <v>6.24497121990469</v>
      </c>
      <c r="P2664" s="3">
        <v>64.9396378269618</v>
      </c>
      <c r="Q2664" s="3">
        <v>8.0778190518164</v>
      </c>
      <c r="R2664" s="3">
        <v>69.6078431372549</v>
      </c>
      <c r="S2664" s="3">
        <v>37.1305320338712</v>
      </c>
      <c r="T2664" s="3">
        <v>55.4790894653256</v>
      </c>
      <c r="U2664" s="3">
        <v>104.99164079293</v>
      </c>
      <c r="V2664" s="3">
        <v>39.202657807309</v>
      </c>
      <c r="W2664" s="3"/>
      <c r="X2664" s="3"/>
      <c r="Y2664" s="3"/>
      <c r="Z2664" s="3"/>
      <c r="AA2664" s="3">
        <v>0.263760495855676</v>
      </c>
      <c r="AB2664" s="3">
        <v>0.227028260241453</v>
      </c>
      <c r="AC2664" s="3">
        <v>-22.2466520087947</v>
      </c>
      <c r="AD2664" s="3"/>
      <c r="AE2664" s="5">
        <v>2</v>
      </c>
      <c r="AF2664" s="3">
        <v>1.78552137765352</v>
      </c>
      <c r="AG2664" s="3">
        <v>36.0341345293253</v>
      </c>
      <c r="AH2664" s="3">
        <v>44.2385548508788</v>
      </c>
      <c r="AI2664" s="3"/>
      <c r="AJ2664" s="3"/>
      <c r="AK2664" s="3"/>
      <c r="AL2664" s="3"/>
      <c r="AM2664" s="3">
        <v>100</v>
      </c>
      <c r="AN2664" s="5" t="s">
        <v>56</v>
      </c>
      <c r="AO2664" s="1"/>
      <c r="AP2664" s="1"/>
      <c r="AQ2664" s="1"/>
    </row>
    <row r="2665" spans="1:43">
      <c r="A2665" s="1" t="s">
        <v>7052</v>
      </c>
      <c r="B2665" s="1" t="s">
        <v>7053</v>
      </c>
      <c r="C2665" s="3">
        <v>2.96712328767123</v>
      </c>
      <c r="D2665" s="4">
        <v>43154</v>
      </c>
      <c r="E2665" s="3">
        <v>12.4909031302</v>
      </c>
      <c r="F2665" s="5" t="s">
        <v>7054</v>
      </c>
      <c r="G2665" s="5">
        <v>453</v>
      </c>
      <c r="H2665" s="5" t="s">
        <v>50</v>
      </c>
      <c r="I2665" s="3">
        <v>0.115751905083453</v>
      </c>
      <c r="J2665" s="3">
        <v>51.4515408664582</v>
      </c>
      <c r="K2665" s="3">
        <v>-0.0192659666698735</v>
      </c>
      <c r="L2665" s="3">
        <v>63.6564851704294</v>
      </c>
      <c r="M2665" s="3">
        <v>-0.0866384289564796</v>
      </c>
      <c r="N2665" s="3">
        <v>51.8254674977738</v>
      </c>
      <c r="O2665" s="3">
        <v>0.698554380518106</v>
      </c>
      <c r="P2665" s="3">
        <v>46.870717222476</v>
      </c>
      <c r="Q2665" s="3">
        <v>1.24865866744709</v>
      </c>
      <c r="R2665" s="3">
        <v>33.3655239014969</v>
      </c>
      <c r="S2665" s="3">
        <v>1.92477658843171</v>
      </c>
      <c r="T2665" s="3">
        <v>48.7005649717514</v>
      </c>
      <c r="U2665" s="3">
        <v>5.56516360838358</v>
      </c>
      <c r="V2665" s="3">
        <v>68.343653250774</v>
      </c>
      <c r="W2665" s="3"/>
      <c r="X2665" s="3"/>
      <c r="Y2665" s="3"/>
      <c r="Z2665" s="3"/>
      <c r="AA2665" s="3">
        <v>0.0506037463051135</v>
      </c>
      <c r="AB2665" s="3">
        <v>0.474024645483971</v>
      </c>
      <c r="AC2665" s="3">
        <v>-1.44927536231883</v>
      </c>
      <c r="AD2665" s="3"/>
      <c r="AE2665" s="5">
        <v>3</v>
      </c>
      <c r="AF2665" s="3">
        <v>0.280197950707358</v>
      </c>
      <c r="AG2665" s="3">
        <v>2.25577070437666</v>
      </c>
      <c r="AH2665" s="3">
        <v>2.80314461342233</v>
      </c>
      <c r="AI2665" s="3"/>
      <c r="AJ2665" s="3"/>
      <c r="AK2665" s="3"/>
      <c r="AL2665" s="3"/>
      <c r="AM2665" s="3"/>
      <c r="AN2665" s="5" t="s">
        <v>51</v>
      </c>
      <c r="AO2665" s="1"/>
      <c r="AP2665" s="1"/>
      <c r="AQ2665" s="1"/>
    </row>
    <row r="2666" spans="1:43">
      <c r="A2666" s="1" t="s">
        <v>7055</v>
      </c>
      <c r="B2666" s="1" t="s">
        <v>7056</v>
      </c>
      <c r="C2666" s="3">
        <v>2.67123287671233</v>
      </c>
      <c r="D2666" s="4">
        <v>43262</v>
      </c>
      <c r="E2666" s="3">
        <v>20.2369517275</v>
      </c>
      <c r="F2666" s="5" t="s">
        <v>3040</v>
      </c>
      <c r="G2666" s="5">
        <v>119</v>
      </c>
      <c r="H2666" s="5" t="s">
        <v>50</v>
      </c>
      <c r="I2666" s="3">
        <v>0.356012658227828</v>
      </c>
      <c r="J2666" s="3">
        <v>10.8977221974096</v>
      </c>
      <c r="K2666" s="3">
        <v>0.00985512959495801</v>
      </c>
      <c r="L2666" s="3">
        <v>39.3094289508632</v>
      </c>
      <c r="M2666" s="3">
        <v>0.128268376911683</v>
      </c>
      <c r="N2666" s="3">
        <v>17.2306322350846</v>
      </c>
      <c r="O2666" s="3">
        <v>0.75451748908268</v>
      </c>
      <c r="P2666" s="3">
        <v>38.282320694381</v>
      </c>
      <c r="Q2666" s="3">
        <v>1.20661627488276</v>
      </c>
      <c r="R2666" s="3">
        <v>39.0632544664413</v>
      </c>
      <c r="S2666" s="3">
        <v>2.29180234091983</v>
      </c>
      <c r="T2666" s="3">
        <v>31.2429378531073</v>
      </c>
      <c r="U2666" s="3">
        <v>7.03909377922539</v>
      </c>
      <c r="V2666" s="3">
        <v>29.4117647058824</v>
      </c>
      <c r="W2666" s="3"/>
      <c r="X2666" s="3"/>
      <c r="Y2666" s="3"/>
      <c r="Z2666" s="3"/>
      <c r="AA2666" s="3">
        <v>0.0591094004073562</v>
      </c>
      <c r="AB2666" s="3">
        <v>0.433188334496214</v>
      </c>
      <c r="AC2666" s="3">
        <v>-2.27752676388712</v>
      </c>
      <c r="AD2666" s="3"/>
      <c r="AE2666" s="5">
        <v>4</v>
      </c>
      <c r="AF2666" s="3">
        <v>0.37799549897316</v>
      </c>
      <c r="AG2666" s="3">
        <v>3.02533973401091</v>
      </c>
      <c r="AH2666" s="3">
        <v>3.62147629040501</v>
      </c>
      <c r="AI2666" s="3"/>
      <c r="AJ2666" s="3"/>
      <c r="AK2666" s="3"/>
      <c r="AL2666" s="3"/>
      <c r="AM2666" s="3"/>
      <c r="AN2666" s="5" t="s">
        <v>51</v>
      </c>
      <c r="AO2666" s="1"/>
      <c r="AP2666" s="1"/>
      <c r="AQ2666" s="1"/>
    </row>
    <row r="2667" spans="1:43">
      <c r="A2667" s="1" t="s">
        <v>7057</v>
      </c>
      <c r="B2667" s="1" t="s">
        <v>7058</v>
      </c>
      <c r="C2667" s="3">
        <v>3.04931506849315</v>
      </c>
      <c r="D2667" s="4">
        <v>43124</v>
      </c>
      <c r="E2667" s="3">
        <v>0.7427501437</v>
      </c>
      <c r="F2667" s="5" t="s">
        <v>7059</v>
      </c>
      <c r="G2667" s="5">
        <v>1114</v>
      </c>
      <c r="H2667" s="5" t="s">
        <v>93</v>
      </c>
      <c r="I2667" s="3">
        <v>6.52933739867629</v>
      </c>
      <c r="J2667" s="3">
        <v>45.9</v>
      </c>
      <c r="K2667" s="3">
        <v>1.14382546070749</v>
      </c>
      <c r="L2667" s="3">
        <v>63.7760158572844</v>
      </c>
      <c r="M2667" s="3">
        <v>2.00085445741954</v>
      </c>
      <c r="N2667" s="3">
        <v>54.1916167664671</v>
      </c>
      <c r="O2667" s="3">
        <v>9.80377127088764</v>
      </c>
      <c r="P2667" s="3">
        <v>51.0060362173038</v>
      </c>
      <c r="Q2667" s="3">
        <v>12.0716632764826</v>
      </c>
      <c r="R2667" s="3">
        <v>53.1475748194014</v>
      </c>
      <c r="S2667" s="3">
        <v>48.322634085732</v>
      </c>
      <c r="T2667" s="3">
        <v>43.9915299100053</v>
      </c>
      <c r="U2667" s="3">
        <v>83.913210938503</v>
      </c>
      <c r="V2667" s="3">
        <v>47.7851605758582</v>
      </c>
      <c r="W2667" s="3">
        <v>44.1727053140097</v>
      </c>
      <c r="X2667" s="3">
        <v>64.9188514357054</v>
      </c>
      <c r="Y2667" s="3"/>
      <c r="Z2667" s="3"/>
      <c r="AA2667" s="3">
        <v>0.232930828928856</v>
      </c>
      <c r="AB2667" s="3">
        <v>0.123151872819827</v>
      </c>
      <c r="AC2667" s="3">
        <v>-29.4134532580614</v>
      </c>
      <c r="AD2667" s="3">
        <v>0.440082187730106</v>
      </c>
      <c r="AE2667" s="5">
        <v>6</v>
      </c>
      <c r="AF2667" s="3">
        <v>1.05298922677595</v>
      </c>
      <c r="AG2667" s="3">
        <v>39.8798345534436</v>
      </c>
      <c r="AH2667" s="3">
        <v>37.7168332805156</v>
      </c>
      <c r="AI2667" s="3"/>
      <c r="AJ2667" s="3"/>
      <c r="AK2667" s="3"/>
      <c r="AL2667" s="3"/>
      <c r="AM2667" s="3"/>
      <c r="AN2667" s="5" t="s">
        <v>46</v>
      </c>
      <c r="AO2667" s="1"/>
      <c r="AP2667" s="1"/>
      <c r="AQ2667" s="1"/>
    </row>
    <row r="2668" spans="1:43">
      <c r="A2668" s="1" t="s">
        <v>7060</v>
      </c>
      <c r="B2668" s="1" t="s">
        <v>7061</v>
      </c>
      <c r="C2668" s="3">
        <v>2.74520547945205</v>
      </c>
      <c r="D2668" s="4">
        <v>43235</v>
      </c>
      <c r="E2668" s="3">
        <v>20.9246538786</v>
      </c>
      <c r="F2668" s="5" t="s">
        <v>368</v>
      </c>
      <c r="G2668" s="5">
        <v>1003</v>
      </c>
      <c r="H2668" s="5" t="s">
        <v>50</v>
      </c>
      <c r="I2668" s="3">
        <v>-0.114111829593012</v>
      </c>
      <c r="J2668" s="3">
        <v>81.5542652970076</v>
      </c>
      <c r="K2668" s="3">
        <v>-0.00951927653498756</v>
      </c>
      <c r="L2668" s="3">
        <v>57.4147853032315</v>
      </c>
      <c r="M2668" s="3">
        <v>-0.133105153070945</v>
      </c>
      <c r="N2668" s="3">
        <v>61.4425645592164</v>
      </c>
      <c r="O2668" s="3">
        <v>0.171657448025936</v>
      </c>
      <c r="P2668" s="3">
        <v>83.1886706258566</v>
      </c>
      <c r="Q2668" s="3">
        <v>0.622665006226645</v>
      </c>
      <c r="R2668" s="3">
        <v>83.1965234186383</v>
      </c>
      <c r="S2668" s="3">
        <v>1.11667308432806</v>
      </c>
      <c r="T2668" s="3">
        <v>79.2655367231638</v>
      </c>
      <c r="U2668" s="3">
        <v>5.56839842914056</v>
      </c>
      <c r="V2668" s="3">
        <v>68.266253869969</v>
      </c>
      <c r="W2668" s="3"/>
      <c r="X2668" s="3"/>
      <c r="Y2668" s="3"/>
      <c r="Z2668" s="3"/>
      <c r="AA2668" s="3">
        <v>-0.0178960765870247</v>
      </c>
      <c r="AB2668" s="3">
        <v>0.272349280625391</v>
      </c>
      <c r="AC2668" s="3">
        <v>-3.63229952500701</v>
      </c>
      <c r="AD2668" s="3"/>
      <c r="AE2668" s="5">
        <v>4</v>
      </c>
      <c r="AF2668" s="3">
        <v>0.33966877634481</v>
      </c>
      <c r="AG2668" s="3">
        <v>1.89499815250656</v>
      </c>
      <c r="AH2668" s="3">
        <v>2.91368963632466</v>
      </c>
      <c r="AI2668" s="3"/>
      <c r="AJ2668" s="3"/>
      <c r="AK2668" s="3"/>
      <c r="AL2668" s="3"/>
      <c r="AM2668" s="3"/>
      <c r="AN2668" s="5" t="s">
        <v>51</v>
      </c>
      <c r="AO2668" s="1"/>
      <c r="AP2668" s="1"/>
      <c r="AQ2668" s="1"/>
    </row>
    <row r="2669" spans="1:43">
      <c r="A2669" s="1" t="s">
        <v>7062</v>
      </c>
      <c r="B2669" s="1" t="s">
        <v>7063</v>
      </c>
      <c r="C2669" s="3">
        <v>2.62191780821918</v>
      </c>
      <c r="D2669" s="4">
        <v>43280</v>
      </c>
      <c r="E2669" s="3">
        <v>0.1813201175</v>
      </c>
      <c r="F2669" s="5" t="s">
        <v>3612</v>
      </c>
      <c r="G2669" s="5">
        <v>958</v>
      </c>
      <c r="H2669" s="5" t="s">
        <v>1442</v>
      </c>
      <c r="I2669" s="3">
        <v>3.75899760063983</v>
      </c>
      <c r="J2669" s="3">
        <v>75</v>
      </c>
      <c r="K2669" s="3">
        <v>1.12593105837519</v>
      </c>
      <c r="L2669" s="3">
        <v>25</v>
      </c>
      <c r="M2669" s="3">
        <v>1.7161773673665</v>
      </c>
      <c r="N2669" s="3">
        <v>75</v>
      </c>
      <c r="O2669" s="3">
        <v>6.39693821760525</v>
      </c>
      <c r="P2669" s="3">
        <v>75</v>
      </c>
      <c r="Q2669" s="3">
        <v>3.82358171794415</v>
      </c>
      <c r="R2669" s="3">
        <v>75</v>
      </c>
      <c r="S2669" s="3">
        <v>10.3383103383103</v>
      </c>
      <c r="T2669" s="3">
        <v>75</v>
      </c>
      <c r="U2669" s="3">
        <v>19.6066379840197</v>
      </c>
      <c r="V2669" s="3">
        <v>75</v>
      </c>
      <c r="W2669" s="3"/>
      <c r="X2669" s="3"/>
      <c r="Y2669" s="3"/>
      <c r="Z2669" s="3"/>
      <c r="AA2669" s="3">
        <v>0.125077552272373</v>
      </c>
      <c r="AB2669" s="3">
        <v>0.141380579719002</v>
      </c>
      <c r="AC2669" s="3">
        <v>-9.26529472017879</v>
      </c>
      <c r="AD2669" s="3"/>
      <c r="AE2669" s="5">
        <v>4</v>
      </c>
      <c r="AF2669" s="3">
        <v>0.397638096825162</v>
      </c>
      <c r="AG2669" s="3">
        <v>9.15465843117362</v>
      </c>
      <c r="AH2669" s="3">
        <v>8.64175263317757</v>
      </c>
      <c r="AI2669" s="3"/>
      <c r="AJ2669" s="3"/>
      <c r="AK2669" s="3"/>
      <c r="AL2669" s="3"/>
      <c r="AM2669" s="3"/>
      <c r="AN2669" s="5" t="s">
        <v>46</v>
      </c>
      <c r="AO2669" s="1"/>
      <c r="AP2669" s="1"/>
      <c r="AQ2669" s="1"/>
    </row>
    <row r="2670" spans="1:43">
      <c r="A2670" s="1" t="s">
        <v>7064</v>
      </c>
      <c r="B2670" s="1" t="s">
        <v>7065</v>
      </c>
      <c r="C2670" s="3">
        <v>2.94794520547945</v>
      </c>
      <c r="D2670" s="4">
        <v>43161</v>
      </c>
      <c r="E2670" s="3">
        <v>34.9359461758</v>
      </c>
      <c r="F2670" s="5" t="s">
        <v>5088</v>
      </c>
      <c r="G2670" s="5">
        <v>441</v>
      </c>
      <c r="H2670" s="5" t="s">
        <v>50</v>
      </c>
      <c r="I2670" s="3">
        <v>0</v>
      </c>
      <c r="J2670" s="3">
        <v>68.0214381420277</v>
      </c>
      <c r="K2670" s="3">
        <v>-0.0494902504206716</v>
      </c>
      <c r="L2670" s="3">
        <v>80.4780876494024</v>
      </c>
      <c r="M2670" s="3">
        <v>-0.217391304347834</v>
      </c>
      <c r="N2670" s="3">
        <v>75.5565449688335</v>
      </c>
      <c r="O2670" s="3">
        <v>0.825198813122249</v>
      </c>
      <c r="P2670" s="3">
        <v>26.1306532663317</v>
      </c>
      <c r="Q2670" s="3">
        <v>1.31731712048814</v>
      </c>
      <c r="R2670" s="3">
        <v>25.0603573153066</v>
      </c>
      <c r="S2670" s="3">
        <v>1.54530834382942</v>
      </c>
      <c r="T2670" s="3">
        <v>66.4971751412429</v>
      </c>
      <c r="U2670" s="3">
        <v>6.19845973252797</v>
      </c>
      <c r="V2670" s="3">
        <v>50.3869969040248</v>
      </c>
      <c r="W2670" s="3"/>
      <c r="X2670" s="3"/>
      <c r="Y2670" s="3"/>
      <c r="Z2670" s="3"/>
      <c r="AA2670" s="3">
        <v>0.00900566603673973</v>
      </c>
      <c r="AB2670" s="3">
        <v>0.299956441429873</v>
      </c>
      <c r="AC2670" s="3">
        <v>-3.21445553970518</v>
      </c>
      <c r="AD2670" s="3"/>
      <c r="AE2670" s="5">
        <v>4</v>
      </c>
      <c r="AF2670" s="3">
        <v>0.311501082479512</v>
      </c>
      <c r="AG2670" s="3">
        <v>2.38732194483773</v>
      </c>
      <c r="AH2670" s="3">
        <v>3.17222519007179</v>
      </c>
      <c r="AI2670" s="3"/>
      <c r="AJ2670" s="3"/>
      <c r="AK2670" s="3"/>
      <c r="AL2670" s="3"/>
      <c r="AM2670" s="3"/>
      <c r="AN2670" s="5" t="s">
        <v>51</v>
      </c>
      <c r="AO2670" s="1"/>
      <c r="AP2670" s="1"/>
      <c r="AQ2670" s="1"/>
    </row>
    <row r="2671" spans="1:43">
      <c r="A2671" s="1" t="s">
        <v>7066</v>
      </c>
      <c r="B2671" s="1" t="s">
        <v>7067</v>
      </c>
      <c r="C2671" s="3">
        <v>3.02739726027397</v>
      </c>
      <c r="D2671" s="4">
        <v>43132</v>
      </c>
      <c r="E2671" s="3">
        <v>1.087444324</v>
      </c>
      <c r="F2671" s="5" t="s">
        <v>7068</v>
      </c>
      <c r="G2671" s="5">
        <v>246</v>
      </c>
      <c r="H2671" s="5" t="s">
        <v>93</v>
      </c>
      <c r="I2671" s="3">
        <v>1.21629839854044</v>
      </c>
      <c r="J2671" s="3">
        <v>87.1</v>
      </c>
      <c r="K2671" s="3">
        <v>1.84599694033656</v>
      </c>
      <c r="L2671" s="3">
        <v>46.4321110009911</v>
      </c>
      <c r="M2671" s="3">
        <v>0.230854160393464</v>
      </c>
      <c r="N2671" s="3">
        <v>82.9840319361277</v>
      </c>
      <c r="O2671" s="3">
        <v>2.24224429200369</v>
      </c>
      <c r="P2671" s="3">
        <v>89.1851106639839</v>
      </c>
      <c r="Q2671" s="3">
        <v>4.92802353682884</v>
      </c>
      <c r="R2671" s="3">
        <v>84.4169246646027</v>
      </c>
      <c r="S2671" s="3">
        <v>30.4677292918735</v>
      </c>
      <c r="T2671" s="3">
        <v>61.990471148756</v>
      </c>
      <c r="U2671" s="3">
        <v>30.0429743456179</v>
      </c>
      <c r="V2671" s="3">
        <v>84.2746400885936</v>
      </c>
      <c r="W2671" s="3">
        <v>-0.159968006398714</v>
      </c>
      <c r="X2671" s="3">
        <v>99.5630461922597</v>
      </c>
      <c r="Y2671" s="3"/>
      <c r="Z2671" s="3"/>
      <c r="AA2671" s="3">
        <v>0.216232501923916</v>
      </c>
      <c r="AB2671" s="3">
        <v>-0.00940910338261005</v>
      </c>
      <c r="AC2671" s="3">
        <v>-29.0258842126062</v>
      </c>
      <c r="AD2671" s="3">
        <v>-0.00183470330672271</v>
      </c>
      <c r="AE2671" s="5">
        <v>2</v>
      </c>
      <c r="AF2671" s="3">
        <v>0.0137363679167275</v>
      </c>
      <c r="AG2671" s="3">
        <v>17.132746848347</v>
      </c>
      <c r="AH2671" s="3">
        <v>16.6932190011882</v>
      </c>
      <c r="AI2671" s="3"/>
      <c r="AJ2671" s="3"/>
      <c r="AK2671" s="3"/>
      <c r="AL2671" s="3"/>
      <c r="AM2671" s="3"/>
      <c r="AN2671" s="5" t="s">
        <v>46</v>
      </c>
      <c r="AO2671" s="1"/>
      <c r="AP2671" s="1"/>
      <c r="AQ2671" s="1"/>
    </row>
    <row r="2672" spans="1:43">
      <c r="A2672" s="1" t="s">
        <v>7069</v>
      </c>
      <c r="B2672" s="1" t="s">
        <v>7070</v>
      </c>
      <c r="C2672" s="3">
        <v>2.87945205479452</v>
      </c>
      <c r="D2672" s="4">
        <v>43186</v>
      </c>
      <c r="E2672" s="3">
        <v>1.682243</v>
      </c>
      <c r="F2672" s="5" t="s">
        <v>4461</v>
      </c>
      <c r="G2672" s="5">
        <v>478</v>
      </c>
      <c r="H2672" s="5" t="s">
        <v>93</v>
      </c>
      <c r="I2672" s="3">
        <v>-5.04300234558249</v>
      </c>
      <c r="J2672" s="3">
        <v>98.8</v>
      </c>
      <c r="K2672" s="3">
        <v>-1.42845548250954</v>
      </c>
      <c r="L2672" s="3">
        <v>99.2566897918731</v>
      </c>
      <c r="M2672" s="3">
        <v>-4.83466541294469</v>
      </c>
      <c r="N2672" s="3">
        <v>97.2055888223553</v>
      </c>
      <c r="O2672" s="3">
        <v>-4.07550746386542</v>
      </c>
      <c r="P2672" s="3">
        <v>98.1388329979879</v>
      </c>
      <c r="Q2672" s="3">
        <v>0.231080300404383</v>
      </c>
      <c r="R2672" s="3">
        <v>93.7048503611971</v>
      </c>
      <c r="S2672" s="3">
        <v>18.9986282578875</v>
      </c>
      <c r="T2672" s="3">
        <v>78.8247750132345</v>
      </c>
      <c r="U2672" s="3">
        <v>31.6103164282618</v>
      </c>
      <c r="V2672" s="3">
        <v>82.4473975636766</v>
      </c>
      <c r="W2672" s="3"/>
      <c r="X2672" s="3"/>
      <c r="Y2672" s="3"/>
      <c r="Z2672" s="3"/>
      <c r="AA2672" s="3">
        <v>0.165078014430831</v>
      </c>
      <c r="AB2672" s="3">
        <v>0.105983501050474</v>
      </c>
      <c r="AC2672" s="3">
        <v>-11.6338582677165</v>
      </c>
      <c r="AD2672" s="3"/>
      <c r="AE2672" s="5">
        <v>3</v>
      </c>
      <c r="AF2672" s="3">
        <v>0.643400882365216</v>
      </c>
      <c r="AG2672" s="3">
        <v>15.7837043547508</v>
      </c>
      <c r="AH2672" s="3">
        <v>16.0560933599903</v>
      </c>
      <c r="AI2672" s="3"/>
      <c r="AJ2672" s="3"/>
      <c r="AK2672" s="3"/>
      <c r="AL2672" s="3"/>
      <c r="AM2672" s="3"/>
      <c r="AN2672" s="5" t="s">
        <v>51</v>
      </c>
      <c r="AO2672" s="1"/>
      <c r="AP2672" s="1"/>
      <c r="AQ2672" s="1"/>
    </row>
    <row r="2673" spans="1:43">
      <c r="A2673" s="1" t="s">
        <v>7071</v>
      </c>
      <c r="B2673" s="1" t="s">
        <v>7072</v>
      </c>
      <c r="C2673" s="3">
        <v>3.04931506849315</v>
      </c>
      <c r="D2673" s="4">
        <v>43124</v>
      </c>
      <c r="E2673" s="3">
        <v>1.3955478287</v>
      </c>
      <c r="F2673" s="5" t="s">
        <v>7073</v>
      </c>
      <c r="G2673" s="5">
        <v>1114</v>
      </c>
      <c r="H2673" s="5" t="s">
        <v>55</v>
      </c>
      <c r="I2673" s="3">
        <v>2.81738415135727</v>
      </c>
      <c r="J2673" s="3">
        <v>86.6908650937689</v>
      </c>
      <c r="K2673" s="3">
        <v>2.04789767315281</v>
      </c>
      <c r="L2673" s="3">
        <v>60.5084745762712</v>
      </c>
      <c r="M2673" s="3">
        <v>1.3445945945946</v>
      </c>
      <c r="N2673" s="3">
        <v>81.0293237582286</v>
      </c>
      <c r="O2673" s="3">
        <v>5.1970823397391</v>
      </c>
      <c r="P2673" s="3">
        <v>90.8609271523179</v>
      </c>
      <c r="Q2673" s="3">
        <v>12.4447109978259</v>
      </c>
      <c r="R2673" s="3">
        <v>81.0975609756098</v>
      </c>
      <c r="S2673" s="3">
        <v>34.7982385189179</v>
      </c>
      <c r="T2673" s="3">
        <v>89.2578125</v>
      </c>
      <c r="U2673" s="3">
        <v>76.2307601926918</v>
      </c>
      <c r="V2673" s="3">
        <v>87.940379403794</v>
      </c>
      <c r="W2673" s="3">
        <v>55.3173863518691</v>
      </c>
      <c r="X2673" s="3">
        <v>87.6460767946578</v>
      </c>
      <c r="Y2673" s="3"/>
      <c r="Z2673" s="3"/>
      <c r="AA2673" s="3">
        <v>0.195097636474436</v>
      </c>
      <c r="AB2673" s="3">
        <v>0.16931316495898</v>
      </c>
      <c r="AC2673" s="3">
        <v>-19.7629659643436</v>
      </c>
      <c r="AD2673" s="3">
        <v>0.798331915027847</v>
      </c>
      <c r="AE2673" s="5">
        <v>4</v>
      </c>
      <c r="AF2673" s="3">
        <v>1.2230842259264</v>
      </c>
      <c r="AG2673" s="3">
        <v>28.470954754762</v>
      </c>
      <c r="AH2673" s="3">
        <v>36.3020246814578</v>
      </c>
      <c r="AI2673" s="3"/>
      <c r="AJ2673" s="3"/>
      <c r="AK2673" s="3"/>
      <c r="AL2673" s="3"/>
      <c r="AM2673" s="3"/>
      <c r="AN2673" s="5" t="s">
        <v>46</v>
      </c>
      <c r="AO2673" s="1"/>
      <c r="AP2673" s="1"/>
      <c r="AQ2673" s="1"/>
    </row>
    <row r="2674" spans="1:43">
      <c r="A2674" s="1" t="s">
        <v>7074</v>
      </c>
      <c r="B2674" s="1" t="s">
        <v>7075</v>
      </c>
      <c r="C2674" s="3">
        <v>3.16438356164384</v>
      </c>
      <c r="D2674" s="4">
        <v>43082</v>
      </c>
      <c r="E2674" s="3">
        <v>8.1141888579</v>
      </c>
      <c r="F2674" s="5" t="s">
        <v>737</v>
      </c>
      <c r="G2674" s="5">
        <v>1156</v>
      </c>
      <c r="H2674" s="5" t="s">
        <v>50</v>
      </c>
      <c r="I2674" s="3">
        <v>0.118612236829101</v>
      </c>
      <c r="J2674" s="3">
        <v>50.6922733363109</v>
      </c>
      <c r="K2674" s="3">
        <v>-0.049338859285574</v>
      </c>
      <c r="L2674" s="3">
        <v>80.2567507746791</v>
      </c>
      <c r="M2674" s="3">
        <v>-0.138026224982749</v>
      </c>
      <c r="N2674" s="3">
        <v>62.0658949243099</v>
      </c>
      <c r="O2674" s="3">
        <v>0.317149673198849</v>
      </c>
      <c r="P2674" s="3">
        <v>77.7067153951576</v>
      </c>
      <c r="Q2674" s="3">
        <v>0.874522466303243</v>
      </c>
      <c r="R2674" s="3">
        <v>72.9599227426364</v>
      </c>
      <c r="S2674" s="3">
        <v>2.01059070595074</v>
      </c>
      <c r="T2674" s="3">
        <v>43.728813559322</v>
      </c>
      <c r="U2674" s="3">
        <v>7.47755262708205</v>
      </c>
      <c r="V2674" s="3">
        <v>23.0650154798762</v>
      </c>
      <c r="W2674" s="3">
        <v>16.3294525723782</v>
      </c>
      <c r="X2674" s="3">
        <v>19.6332254584682</v>
      </c>
      <c r="Y2674" s="3"/>
      <c r="Z2674" s="3"/>
      <c r="AA2674" s="3">
        <v>0.0525002388194748</v>
      </c>
      <c r="AB2674" s="3">
        <v>0.660478984387963</v>
      </c>
      <c r="AC2674" s="3">
        <v>-1.25349509833302</v>
      </c>
      <c r="AD2674" s="3">
        <v>4.1176612212942</v>
      </c>
      <c r="AE2674" s="5">
        <v>4</v>
      </c>
      <c r="AF2674" s="3">
        <v>0.430122382858071</v>
      </c>
      <c r="AG2674" s="3">
        <v>2.50772480197274</v>
      </c>
      <c r="AH2674" s="3">
        <v>4.13724100889643</v>
      </c>
      <c r="AI2674" s="3">
        <v>5.3044601748558</v>
      </c>
      <c r="AJ2674" s="3"/>
      <c r="AK2674" s="3"/>
      <c r="AL2674" s="3"/>
      <c r="AM2674" s="3"/>
      <c r="AN2674" s="5" t="s">
        <v>51</v>
      </c>
      <c r="AO2674" s="1"/>
      <c r="AP2674" s="1"/>
      <c r="AQ2674" s="1"/>
    </row>
    <row r="2675" spans="1:43">
      <c r="A2675" s="1" t="s">
        <v>7076</v>
      </c>
      <c r="B2675" s="1" t="s">
        <v>7077</v>
      </c>
      <c r="C2675" s="3">
        <v>2.99452054794521</v>
      </c>
      <c r="D2675" s="4">
        <v>43144</v>
      </c>
      <c r="E2675" s="3">
        <v>0.1699596177</v>
      </c>
      <c r="F2675" s="5" t="s">
        <v>6603</v>
      </c>
      <c r="G2675" s="5">
        <v>1094</v>
      </c>
      <c r="H2675" s="5" t="s">
        <v>93</v>
      </c>
      <c r="I2675" s="3">
        <v>4.37510053080264</v>
      </c>
      <c r="J2675" s="3">
        <v>56.3</v>
      </c>
      <c r="K2675" s="3">
        <v>0.231696014828554</v>
      </c>
      <c r="L2675" s="3">
        <v>90.2874132804757</v>
      </c>
      <c r="M2675" s="3">
        <v>2.5361460061626</v>
      </c>
      <c r="N2675" s="3">
        <v>47.5049900199601</v>
      </c>
      <c r="O2675" s="3">
        <v>8.97640440003359</v>
      </c>
      <c r="P2675" s="3">
        <v>53.420523138833</v>
      </c>
      <c r="Q2675" s="3">
        <v>8.43917112299465</v>
      </c>
      <c r="R2675" s="3">
        <v>67.234262125903</v>
      </c>
      <c r="S2675" s="3">
        <v>28.0134148747287</v>
      </c>
      <c r="T2675" s="3">
        <v>64.6373742721016</v>
      </c>
      <c r="U2675" s="3">
        <v>65.4934965570008</v>
      </c>
      <c r="V2675" s="3">
        <v>57.0321151716501</v>
      </c>
      <c r="W2675" s="3"/>
      <c r="X2675" s="3"/>
      <c r="Y2675" s="3"/>
      <c r="Z2675" s="3"/>
      <c r="AA2675" s="3">
        <v>0.189838748569624</v>
      </c>
      <c r="AB2675" s="3">
        <v>0.097771334114557</v>
      </c>
      <c r="AC2675" s="3">
        <v>-26.5423527077961</v>
      </c>
      <c r="AD2675" s="3"/>
      <c r="AE2675" s="5">
        <v>4</v>
      </c>
      <c r="AF2675" s="3">
        <v>0.862620936498509</v>
      </c>
      <c r="AG2675" s="3">
        <v>33.2646571487233</v>
      </c>
      <c r="AH2675" s="3">
        <v>32.4898471389337</v>
      </c>
      <c r="AI2675" s="3"/>
      <c r="AJ2675" s="3"/>
      <c r="AK2675" s="3"/>
      <c r="AL2675" s="3"/>
      <c r="AM2675" s="3"/>
      <c r="AN2675" s="5" t="s">
        <v>206</v>
      </c>
      <c r="AO2675" s="1"/>
      <c r="AP2675" s="1"/>
      <c r="AQ2675" s="1"/>
    </row>
    <row r="2676" spans="1:43">
      <c r="A2676" s="1" t="s">
        <v>7078</v>
      </c>
      <c r="B2676" s="1" t="s">
        <v>7079</v>
      </c>
      <c r="C2676" s="3">
        <v>2.73972602739726</v>
      </c>
      <c r="D2676" s="4">
        <v>43237</v>
      </c>
      <c r="E2676" s="3">
        <v>1.2620541661</v>
      </c>
      <c r="F2676" s="5" t="s">
        <v>7080</v>
      </c>
      <c r="G2676" s="5">
        <v>1001</v>
      </c>
      <c r="H2676" s="5" t="s">
        <v>50</v>
      </c>
      <c r="I2676" s="3">
        <v>0.184989429175472</v>
      </c>
      <c r="J2676" s="3">
        <v>39.4372487717731</v>
      </c>
      <c r="K2676" s="3">
        <v>0</v>
      </c>
      <c r="L2676" s="3">
        <v>43.3820274457725</v>
      </c>
      <c r="M2676" s="3">
        <v>0.0615871898644948</v>
      </c>
      <c r="N2676" s="3">
        <v>25.4229741763134</v>
      </c>
      <c r="O2676" s="3">
        <v>0.450450450450433</v>
      </c>
      <c r="P2676" s="3">
        <v>71.1740520785747</v>
      </c>
      <c r="Q2676" s="3">
        <v>1.14018512443584</v>
      </c>
      <c r="R2676" s="3">
        <v>48.1892805408015</v>
      </c>
      <c r="S2676" s="3">
        <v>2.36447348978188</v>
      </c>
      <c r="T2676" s="3">
        <v>27.909604519774</v>
      </c>
      <c r="U2676" s="3">
        <v>19.3058373542216</v>
      </c>
      <c r="V2676" s="3">
        <v>0.232198142414861</v>
      </c>
      <c r="W2676" s="3"/>
      <c r="X2676" s="3"/>
      <c r="Y2676" s="3"/>
      <c r="Z2676" s="3"/>
      <c r="AA2676" s="3">
        <v>0.139437250201804</v>
      </c>
      <c r="AB2676" s="3">
        <v>1.10701489658784</v>
      </c>
      <c r="AC2676" s="3">
        <v>-2.47911369415183</v>
      </c>
      <c r="AD2676" s="3"/>
      <c r="AE2676" s="5">
        <v>1</v>
      </c>
      <c r="AF2676" s="3">
        <v>0.670182592859115</v>
      </c>
      <c r="AG2676" s="3">
        <v>2.53439014273669</v>
      </c>
      <c r="AH2676" s="3">
        <v>9.31345958573246</v>
      </c>
      <c r="AI2676" s="3"/>
      <c r="AJ2676" s="3"/>
      <c r="AK2676" s="3"/>
      <c r="AL2676" s="3"/>
      <c r="AM2676" s="3"/>
      <c r="AN2676" s="5" t="s">
        <v>46</v>
      </c>
      <c r="AO2676" s="1"/>
      <c r="AP2676" s="1"/>
      <c r="AQ2676" s="1"/>
    </row>
    <row r="2677" spans="1:43">
      <c r="A2677" s="1" t="s">
        <v>7081</v>
      </c>
      <c r="B2677" s="1" t="s">
        <v>7082</v>
      </c>
      <c r="C2677" s="3">
        <v>2.93424657534247</v>
      </c>
      <c r="D2677" s="4">
        <v>43166</v>
      </c>
      <c r="E2677" s="3">
        <v>12.1248807554</v>
      </c>
      <c r="F2677" s="5" t="s">
        <v>7083</v>
      </c>
      <c r="G2677" s="5">
        <v>85</v>
      </c>
      <c r="H2677" s="5" t="s">
        <v>55</v>
      </c>
      <c r="I2677" s="3">
        <v>16.9127199716547</v>
      </c>
      <c r="J2677" s="3">
        <v>9.61887477313975</v>
      </c>
      <c r="K2677" s="3">
        <v>3.76854132816186</v>
      </c>
      <c r="L2677" s="3">
        <v>24.9717514124294</v>
      </c>
      <c r="M2677" s="3">
        <v>6.99886504891098</v>
      </c>
      <c r="N2677" s="3">
        <v>33.0939557151406</v>
      </c>
      <c r="O2677" s="3">
        <v>36.5002757859901</v>
      </c>
      <c r="P2677" s="3">
        <v>0.860927152317881</v>
      </c>
      <c r="Q2677" s="3">
        <v>44.8810830589096</v>
      </c>
      <c r="R2677" s="3">
        <v>6.47865853658537</v>
      </c>
      <c r="S2677" s="3">
        <v>89.7814417177914</v>
      </c>
      <c r="T2677" s="3">
        <v>17.28515625</v>
      </c>
      <c r="U2677" s="3">
        <v>129.063982413514</v>
      </c>
      <c r="V2677" s="3">
        <v>57.5880758807588</v>
      </c>
      <c r="W2677" s="3"/>
      <c r="X2677" s="3"/>
      <c r="Y2677" s="3"/>
      <c r="Z2677" s="3"/>
      <c r="AA2677" s="3">
        <v>0.359823300852709</v>
      </c>
      <c r="AB2677" s="3">
        <v>0.243992443151292</v>
      </c>
      <c r="AC2677" s="3">
        <v>-23.5498169204086</v>
      </c>
      <c r="AD2677" s="3"/>
      <c r="AE2677" s="5">
        <v>3</v>
      </c>
      <c r="AF2677" s="3">
        <v>2.0191359658829</v>
      </c>
      <c r="AG2677" s="3">
        <v>72.9433930599309</v>
      </c>
      <c r="AH2677" s="3">
        <v>53.7443187268111</v>
      </c>
      <c r="AI2677" s="3"/>
      <c r="AJ2677" s="3"/>
      <c r="AK2677" s="3"/>
      <c r="AL2677" s="3"/>
      <c r="AM2677" s="3"/>
      <c r="AN2677" s="5" t="s">
        <v>46</v>
      </c>
      <c r="AO2677" s="1"/>
      <c r="AP2677" s="1"/>
      <c r="AQ2677" s="1"/>
    </row>
    <row r="2678" spans="1:43">
      <c r="A2678" s="1" t="s">
        <v>7084</v>
      </c>
      <c r="B2678" s="1" t="s">
        <v>7085</v>
      </c>
      <c r="C2678" s="3">
        <v>3.06849315068493</v>
      </c>
      <c r="D2678" s="4">
        <v>43117</v>
      </c>
      <c r="E2678" s="3">
        <v>32.5124054906</v>
      </c>
      <c r="F2678" s="5" t="s">
        <v>7086</v>
      </c>
      <c r="G2678" s="5">
        <v>1121</v>
      </c>
      <c r="H2678" s="5" t="s">
        <v>93</v>
      </c>
      <c r="I2678" s="3">
        <v>10.4123525704511</v>
      </c>
      <c r="J2678" s="3">
        <v>28.2</v>
      </c>
      <c r="K2678" s="3">
        <v>4.91038966593953</v>
      </c>
      <c r="L2678" s="3">
        <v>4.65807730426164</v>
      </c>
      <c r="M2678" s="3">
        <v>4.15746560217429</v>
      </c>
      <c r="N2678" s="3">
        <v>34.5808383233533</v>
      </c>
      <c r="O2678" s="3">
        <v>27.4394679413904</v>
      </c>
      <c r="P2678" s="3">
        <v>7.09255533199195</v>
      </c>
      <c r="Q2678" s="3">
        <v>44.8986825781296</v>
      </c>
      <c r="R2678" s="3">
        <v>3.71517027863777</v>
      </c>
      <c r="S2678" s="3">
        <v>110.297522078368</v>
      </c>
      <c r="T2678" s="3">
        <v>2.43515087347803</v>
      </c>
      <c r="U2678" s="3">
        <v>189.643363249882</v>
      </c>
      <c r="V2678" s="3">
        <v>8.69324473975637</v>
      </c>
      <c r="W2678" s="3">
        <v>157.988850320816</v>
      </c>
      <c r="X2678" s="3">
        <v>9.36329588014981</v>
      </c>
      <c r="Y2678" s="3"/>
      <c r="Z2678" s="3"/>
      <c r="AA2678" s="3">
        <v>0.406477002443802</v>
      </c>
      <c r="AB2678" s="3">
        <v>0.31585239006659</v>
      </c>
      <c r="AC2678" s="3">
        <v>-28.6013320647003</v>
      </c>
      <c r="AD2678" s="3">
        <v>1.29617913744787</v>
      </c>
      <c r="AE2678" s="5">
        <v>3</v>
      </c>
      <c r="AF2678" s="3">
        <v>2.57192095071646</v>
      </c>
      <c r="AG2678" s="3">
        <v>96.4567078532996</v>
      </c>
      <c r="AH2678" s="3">
        <v>75.4418506746142</v>
      </c>
      <c r="AI2678" s="3"/>
      <c r="AJ2678" s="3"/>
      <c r="AK2678" s="3"/>
      <c r="AL2678" s="3"/>
      <c r="AM2678" s="3"/>
      <c r="AN2678" s="5" t="s">
        <v>46</v>
      </c>
      <c r="AO2678" s="1"/>
      <c r="AP2678" s="1"/>
      <c r="AQ2678" s="1"/>
    </row>
    <row r="2679" spans="1:43">
      <c r="A2679" s="1" t="s">
        <v>7087</v>
      </c>
      <c r="B2679" s="1" t="s">
        <v>7088</v>
      </c>
      <c r="C2679" s="3">
        <v>2.99452054794521</v>
      </c>
      <c r="D2679" s="4">
        <v>43144</v>
      </c>
      <c r="E2679" s="3">
        <v>3.6768484145</v>
      </c>
      <c r="F2679" s="5" t="s">
        <v>7089</v>
      </c>
      <c r="G2679" s="5">
        <v>1094</v>
      </c>
      <c r="H2679" s="5" t="s">
        <v>50</v>
      </c>
      <c r="I2679" s="3">
        <v>0.156339998354317</v>
      </c>
      <c r="J2679" s="3">
        <v>44.3054935238946</v>
      </c>
      <c r="K2679" s="3">
        <v>0.049317770836771</v>
      </c>
      <c r="L2679" s="3">
        <v>14.696768481629</v>
      </c>
      <c r="M2679" s="3">
        <v>-0.0820883270398859</v>
      </c>
      <c r="N2679" s="3">
        <v>51.113089937667</v>
      </c>
      <c r="O2679" s="3">
        <v>0.470491126702438</v>
      </c>
      <c r="P2679" s="3">
        <v>69.7578803106441</v>
      </c>
      <c r="Q2679" s="3">
        <v>1.27298444130128</v>
      </c>
      <c r="R2679" s="3">
        <v>30.0338000965717</v>
      </c>
      <c r="S2679" s="3">
        <v>2.89095519864751</v>
      </c>
      <c r="T2679" s="3">
        <v>14.3502824858757</v>
      </c>
      <c r="U2679" s="3">
        <v>9.47027610396618</v>
      </c>
      <c r="V2679" s="3">
        <v>8.35913312693498</v>
      </c>
      <c r="W2679" s="3"/>
      <c r="X2679" s="3"/>
      <c r="Y2679" s="3"/>
      <c r="Z2679" s="3"/>
      <c r="AA2679" s="3">
        <v>0.0997001267036984</v>
      </c>
      <c r="AB2679" s="3">
        <v>0.679729458606778</v>
      </c>
      <c r="AC2679" s="3">
        <v>-1.70651754724256</v>
      </c>
      <c r="AD2679" s="3"/>
      <c r="AE2679" s="5">
        <v>2</v>
      </c>
      <c r="AF2679" s="3">
        <v>0.563638594712469</v>
      </c>
      <c r="AG2679" s="3">
        <v>3.29369709913214</v>
      </c>
      <c r="AH2679" s="3">
        <v>5.20911782892421</v>
      </c>
      <c r="AI2679" s="3"/>
      <c r="AJ2679" s="3"/>
      <c r="AK2679" s="3"/>
      <c r="AL2679" s="3"/>
      <c r="AM2679" s="3"/>
      <c r="AN2679" s="5" t="s">
        <v>46</v>
      </c>
      <c r="AO2679" s="1"/>
      <c r="AP2679" s="1"/>
      <c r="AQ2679" s="1"/>
    </row>
    <row r="2680" spans="1:43">
      <c r="A2680" s="1" t="s">
        <v>7090</v>
      </c>
      <c r="B2680" s="1" t="s">
        <v>7091</v>
      </c>
      <c r="C2680" s="3">
        <v>3.06301369863014</v>
      </c>
      <c r="D2680" s="4">
        <v>43119</v>
      </c>
      <c r="E2680" s="3">
        <v>9.767963996</v>
      </c>
      <c r="F2680" s="5" t="s">
        <v>2976</v>
      </c>
      <c r="G2680" s="5">
        <v>1119</v>
      </c>
      <c r="H2680" s="5" t="s">
        <v>93</v>
      </c>
      <c r="I2680" s="3">
        <v>18.7135315365379</v>
      </c>
      <c r="J2680" s="3">
        <v>1.95</v>
      </c>
      <c r="K2680" s="3">
        <v>5.03026764588391</v>
      </c>
      <c r="L2680" s="3">
        <v>3.81565906838454</v>
      </c>
      <c r="M2680" s="3">
        <v>13.5510448157869</v>
      </c>
      <c r="N2680" s="3">
        <v>1.19760479041916</v>
      </c>
      <c r="O2680" s="3">
        <v>37.5231351090368</v>
      </c>
      <c r="P2680" s="3">
        <v>0.653923541247485</v>
      </c>
      <c r="Q2680" s="3">
        <v>46.6638060502038</v>
      </c>
      <c r="R2680" s="3">
        <v>2.88957688338493</v>
      </c>
      <c r="S2680" s="3">
        <v>133.533752391364</v>
      </c>
      <c r="T2680" s="3">
        <v>0.264690312334569</v>
      </c>
      <c r="U2680" s="3">
        <v>290.405482581382</v>
      </c>
      <c r="V2680" s="3">
        <v>0.332225913621262</v>
      </c>
      <c r="W2680" s="3">
        <v>264.937006192612</v>
      </c>
      <c r="X2680" s="3">
        <v>0.436953807740325</v>
      </c>
      <c r="Y2680" s="3"/>
      <c r="Z2680" s="3"/>
      <c r="AA2680" s="3">
        <v>0.414607621136926</v>
      </c>
      <c r="AB2680" s="3">
        <v>0.478531659173281</v>
      </c>
      <c r="AC2680" s="3">
        <v>-24.278867890406</v>
      </c>
      <c r="AD2680" s="3">
        <v>2.21749377752302</v>
      </c>
      <c r="AE2680" s="5">
        <v>5</v>
      </c>
      <c r="AF2680" s="3">
        <v>3.64196338788657</v>
      </c>
      <c r="AG2680" s="3">
        <v>147.666546244725</v>
      </c>
      <c r="AH2680" s="3">
        <v>98.824137141794</v>
      </c>
      <c r="AI2680" s="3"/>
      <c r="AJ2680" s="3"/>
      <c r="AK2680" s="3"/>
      <c r="AL2680" s="3"/>
      <c r="AM2680" s="3"/>
      <c r="AN2680" s="5" t="s">
        <v>46</v>
      </c>
      <c r="AO2680" s="1"/>
      <c r="AP2680" s="1"/>
      <c r="AQ2680" s="1"/>
    </row>
    <row r="2681" spans="1:43">
      <c r="A2681" s="1" t="s">
        <v>7092</v>
      </c>
      <c r="B2681" s="1" t="s">
        <v>7093</v>
      </c>
      <c r="C2681" s="3">
        <v>2.91506849315068</v>
      </c>
      <c r="D2681" s="4">
        <v>43173</v>
      </c>
      <c r="E2681" s="3">
        <v>29.8823878993</v>
      </c>
      <c r="F2681" s="5" t="s">
        <v>5028</v>
      </c>
      <c r="G2681" s="5">
        <v>1065</v>
      </c>
      <c r="H2681" s="5" t="s">
        <v>50</v>
      </c>
      <c r="I2681" s="3">
        <v>0.167191188040928</v>
      </c>
      <c r="J2681" s="3">
        <v>42.4296560964716</v>
      </c>
      <c r="K2681" s="3">
        <v>-0.039258023358513</v>
      </c>
      <c r="L2681" s="3">
        <v>75.6086764054891</v>
      </c>
      <c r="M2681" s="3">
        <v>-0.06868131868132</v>
      </c>
      <c r="N2681" s="3">
        <v>48.2190560997329</v>
      </c>
      <c r="O2681" s="3">
        <v>0.414078897742186</v>
      </c>
      <c r="P2681" s="3">
        <v>72.8186386477844</v>
      </c>
      <c r="Q2681" s="3">
        <v>1.09170210441739</v>
      </c>
      <c r="R2681" s="3">
        <v>53.8387252535007</v>
      </c>
      <c r="S2681" s="3">
        <v>2.53488079877989</v>
      </c>
      <c r="T2681" s="3">
        <v>22.2033898305085</v>
      </c>
      <c r="U2681" s="3">
        <v>5.67894561004088</v>
      </c>
      <c r="V2681" s="3">
        <v>64.8606811145511</v>
      </c>
      <c r="W2681" s="3"/>
      <c r="X2681" s="3"/>
      <c r="Y2681" s="3"/>
      <c r="Z2681" s="3"/>
      <c r="AA2681" s="3">
        <v>0.0913962678559016</v>
      </c>
      <c r="AB2681" s="3">
        <v>0.234628441482487</v>
      </c>
      <c r="AC2681" s="3">
        <v>-1.68812589413448</v>
      </c>
      <c r="AD2681" s="3"/>
      <c r="AE2681" s="5">
        <v>3</v>
      </c>
      <c r="AF2681" s="3">
        <v>0.239263992099258</v>
      </c>
      <c r="AG2681" s="3">
        <v>3.32253806322513</v>
      </c>
      <c r="AH2681" s="3">
        <v>2.84470584887966</v>
      </c>
      <c r="AI2681" s="3"/>
      <c r="AJ2681" s="3"/>
      <c r="AK2681" s="3"/>
      <c r="AL2681" s="3"/>
      <c r="AM2681" s="3"/>
      <c r="AN2681" s="5" t="s">
        <v>51</v>
      </c>
      <c r="AO2681" s="1"/>
      <c r="AP2681" s="1"/>
      <c r="AQ2681" s="1"/>
    </row>
    <row r="2682" spans="1:43">
      <c r="A2682" s="1" t="s">
        <v>7094</v>
      </c>
      <c r="B2682" s="1" t="s">
        <v>7095</v>
      </c>
      <c r="C2682" s="3">
        <v>3.01369863013699</v>
      </c>
      <c r="D2682" s="4">
        <v>43137</v>
      </c>
      <c r="E2682" s="3">
        <v>1.3935712713</v>
      </c>
      <c r="F2682" s="5" t="s">
        <v>513</v>
      </c>
      <c r="G2682" s="5">
        <v>1101</v>
      </c>
      <c r="H2682" s="5" t="s">
        <v>191</v>
      </c>
      <c r="I2682" s="3">
        <v>1.52375476173364</v>
      </c>
      <c r="J2682" s="3">
        <v>93.4900542495479</v>
      </c>
      <c r="K2682" s="3">
        <v>-0.233083768893902</v>
      </c>
      <c r="L2682" s="3">
        <v>92.6369863013699</v>
      </c>
      <c r="M2682" s="3">
        <v>1.68454394931971</v>
      </c>
      <c r="N2682" s="3">
        <v>78.9189189189189</v>
      </c>
      <c r="O2682" s="3">
        <v>2.47388276262333</v>
      </c>
      <c r="P2682" s="3">
        <v>92.9523809523809</v>
      </c>
      <c r="Q2682" s="3">
        <v>1.15296476654254</v>
      </c>
      <c r="R2682" s="3">
        <v>92.8721174004193</v>
      </c>
      <c r="S2682" s="3">
        <v>43.2120044611173</v>
      </c>
      <c r="T2682" s="3">
        <v>78.1862745098039</v>
      </c>
      <c r="U2682" s="3">
        <v>76.8056077106021</v>
      </c>
      <c r="V2682" s="3">
        <v>89.4428152492669</v>
      </c>
      <c r="W2682" s="3">
        <v>43.4010152284264</v>
      </c>
      <c r="X2682" s="3">
        <v>95.4063604240283</v>
      </c>
      <c r="Y2682" s="3"/>
      <c r="Z2682" s="3"/>
      <c r="AA2682" s="3">
        <v>0.197251266693636</v>
      </c>
      <c r="AB2682" s="3">
        <v>0.108700329559607</v>
      </c>
      <c r="AC2682" s="3">
        <v>-34.3149578021189</v>
      </c>
      <c r="AD2682" s="3">
        <v>0.371349166081954</v>
      </c>
      <c r="AE2682" s="5">
        <v>3</v>
      </c>
      <c r="AF2682" s="3">
        <v>1.05236477904604</v>
      </c>
      <c r="AG2682" s="3">
        <v>38.539925126535</v>
      </c>
      <c r="AH2682" s="3">
        <v>35.0933234372765</v>
      </c>
      <c r="AI2682" s="3"/>
      <c r="AJ2682" s="3"/>
      <c r="AK2682" s="3"/>
      <c r="AL2682" s="3"/>
      <c r="AM2682" s="3"/>
      <c r="AN2682" s="5" t="s">
        <v>46</v>
      </c>
      <c r="AO2682" s="1"/>
      <c r="AP2682" s="1"/>
      <c r="AQ2682" s="1"/>
    </row>
    <row r="2683" spans="1:43">
      <c r="A2683" s="1" t="s">
        <v>7096</v>
      </c>
      <c r="B2683" s="1" t="s">
        <v>7097</v>
      </c>
      <c r="C2683" s="3">
        <v>3.01369863013699</v>
      </c>
      <c r="D2683" s="4">
        <v>43137</v>
      </c>
      <c r="E2683" s="3">
        <v>4.6218625729</v>
      </c>
      <c r="F2683" s="5" t="s">
        <v>7098</v>
      </c>
      <c r="G2683" s="5">
        <v>1101</v>
      </c>
      <c r="H2683" s="5" t="s">
        <v>93</v>
      </c>
      <c r="I2683" s="3">
        <v>3.16944024205748</v>
      </c>
      <c r="J2683" s="3">
        <v>67.35</v>
      </c>
      <c r="K2683" s="3">
        <v>1.61674862166591</v>
      </c>
      <c r="L2683" s="3">
        <v>50.5450941526264</v>
      </c>
      <c r="M2683" s="3">
        <v>1.60160905840285</v>
      </c>
      <c r="N2683" s="3">
        <v>61.8263473053892</v>
      </c>
      <c r="O2683" s="3">
        <v>5.06085348944692</v>
      </c>
      <c r="P2683" s="3">
        <v>73.3400402414487</v>
      </c>
      <c r="Q2683" s="3">
        <v>6.52139956263667</v>
      </c>
      <c r="R2683" s="3">
        <v>78.6893704850361</v>
      </c>
      <c r="S2683" s="3">
        <v>37.2685185185185</v>
      </c>
      <c r="T2683" s="3">
        <v>55.3732133403918</v>
      </c>
      <c r="U2683" s="3">
        <v>68.7368551280465</v>
      </c>
      <c r="V2683" s="3">
        <v>55.7585825027685</v>
      </c>
      <c r="W2683" s="3">
        <v>36.3490952714186</v>
      </c>
      <c r="X2683" s="3">
        <v>74.3445692883895</v>
      </c>
      <c r="Y2683" s="3"/>
      <c r="Z2683" s="3"/>
      <c r="AA2683" s="3">
        <v>0.272195297442011</v>
      </c>
      <c r="AB2683" s="3">
        <v>0.132376932544222</v>
      </c>
      <c r="AC2683" s="3">
        <v>-23.065416832868</v>
      </c>
      <c r="AD2683" s="3">
        <v>0.471137805713798</v>
      </c>
      <c r="AE2683" s="5">
        <v>3</v>
      </c>
      <c r="AF2683" s="3">
        <v>0.932041748599309</v>
      </c>
      <c r="AG2683" s="3">
        <v>31.247848006107</v>
      </c>
      <c r="AH2683" s="3">
        <v>30.2282259056378</v>
      </c>
      <c r="AI2683" s="3"/>
      <c r="AJ2683" s="3"/>
      <c r="AK2683" s="3"/>
      <c r="AL2683" s="3"/>
      <c r="AM2683" s="3"/>
      <c r="AN2683" s="5" t="s">
        <v>46</v>
      </c>
      <c r="AO2683" s="1"/>
      <c r="AP2683" s="1"/>
      <c r="AQ2683" s="1"/>
    </row>
    <row r="2684" spans="1:43">
      <c r="A2684" s="1" t="s">
        <v>7099</v>
      </c>
      <c r="B2684" s="1" t="s">
        <v>7100</v>
      </c>
      <c r="C2684" s="3">
        <v>2.91506849315068</v>
      </c>
      <c r="D2684" s="4">
        <v>43173</v>
      </c>
      <c r="E2684" s="3">
        <v>17.604157192</v>
      </c>
      <c r="F2684" s="5" t="s">
        <v>4184</v>
      </c>
      <c r="G2684" s="5">
        <v>1065</v>
      </c>
      <c r="H2684" s="5" t="s">
        <v>45</v>
      </c>
      <c r="I2684" s="3">
        <v>2.57988312818599</v>
      </c>
      <c r="J2684" s="3">
        <v>20.5414012738854</v>
      </c>
      <c r="K2684" s="3">
        <v>1.30149180428509</v>
      </c>
      <c r="L2684" s="3">
        <v>9.47204968944099</v>
      </c>
      <c r="M2684" s="3">
        <v>-1.94318992155932</v>
      </c>
      <c r="N2684" s="3">
        <v>87.7777777777778</v>
      </c>
      <c r="O2684" s="3">
        <v>11.0879224451326</v>
      </c>
      <c r="P2684" s="3">
        <v>2.81456953642384</v>
      </c>
      <c r="Q2684" s="3">
        <v>11.7499661384261</v>
      </c>
      <c r="R2684" s="3">
        <v>3.42465753424658</v>
      </c>
      <c r="S2684" s="3">
        <v>30.3602464844367</v>
      </c>
      <c r="T2684" s="3">
        <v>2.63653483992467</v>
      </c>
      <c r="U2684" s="3">
        <v>80.1812622843416</v>
      </c>
      <c r="V2684" s="3">
        <v>0.636942675159236</v>
      </c>
      <c r="W2684" s="3"/>
      <c r="X2684" s="3"/>
      <c r="Y2684" s="3"/>
      <c r="Z2684" s="3"/>
      <c r="AA2684" s="3">
        <v>0.137657712990327</v>
      </c>
      <c r="AB2684" s="3">
        <v>0.176493226423851</v>
      </c>
      <c r="AC2684" s="3">
        <v>-17.6942491436813</v>
      </c>
      <c r="AD2684" s="3"/>
      <c r="AE2684" s="5">
        <v>5</v>
      </c>
      <c r="AF2684" s="3">
        <v>1.51352190931592</v>
      </c>
      <c r="AG2684" s="3">
        <v>29.8957699055753</v>
      </c>
      <c r="AH2684" s="3">
        <v>36.4091903019277</v>
      </c>
      <c r="AI2684" s="3"/>
      <c r="AJ2684" s="3"/>
      <c r="AK2684" s="3"/>
      <c r="AL2684" s="3"/>
      <c r="AM2684" s="3"/>
      <c r="AN2684" s="5" t="s">
        <v>46</v>
      </c>
      <c r="AO2684" s="1"/>
      <c r="AP2684" s="1"/>
      <c r="AQ2684" s="1"/>
    </row>
    <row r="2685" spans="1:43">
      <c r="A2685" s="1" t="s">
        <v>7101</v>
      </c>
      <c r="B2685" s="1" t="s">
        <v>7102</v>
      </c>
      <c r="C2685" s="3">
        <v>2.61369863013699</v>
      </c>
      <c r="D2685" s="4">
        <v>43283</v>
      </c>
      <c r="E2685" s="3">
        <v>14.507459749</v>
      </c>
      <c r="F2685" s="5" t="s">
        <v>1144</v>
      </c>
      <c r="G2685" s="5">
        <v>941</v>
      </c>
      <c r="H2685" s="5" t="s">
        <v>50</v>
      </c>
      <c r="I2685" s="3">
        <v>0.244001626677503</v>
      </c>
      <c r="J2685" s="3">
        <v>29.2987941045109</v>
      </c>
      <c r="K2685" s="3">
        <v>-0.0101409593347656</v>
      </c>
      <c r="L2685" s="3">
        <v>61.7087206728641</v>
      </c>
      <c r="M2685" s="3">
        <v>0.0304352236988906</v>
      </c>
      <c r="N2685" s="3">
        <v>29.7862867319679</v>
      </c>
      <c r="O2685" s="3">
        <v>-3.00049188391539</v>
      </c>
      <c r="P2685" s="3">
        <v>98.6295111923253</v>
      </c>
      <c r="Q2685" s="3">
        <v>-2.13674021620699</v>
      </c>
      <c r="R2685" s="3">
        <v>98.3099951714148</v>
      </c>
      <c r="S2685" s="3">
        <v>-1.61903510705196</v>
      </c>
      <c r="T2685" s="3">
        <v>97.9661016949153</v>
      </c>
      <c r="U2685" s="3">
        <v>3.36407588693838</v>
      </c>
      <c r="V2685" s="3">
        <v>93.1888544891641</v>
      </c>
      <c r="W2685" s="3"/>
      <c r="X2685" s="3"/>
      <c r="Y2685" s="3"/>
      <c r="Z2685" s="3"/>
      <c r="AA2685" s="3">
        <v>-0.105743712548428</v>
      </c>
      <c r="AB2685" s="3">
        <v>0.0848196521056172</v>
      </c>
      <c r="AC2685" s="3">
        <v>-4.83621768906084</v>
      </c>
      <c r="AD2685" s="3"/>
      <c r="AE2685" s="5">
        <v>3</v>
      </c>
      <c r="AF2685" s="3">
        <v>0.244432167560045</v>
      </c>
      <c r="AG2685" s="3">
        <v>-0.584023131994926</v>
      </c>
      <c r="AH2685" s="3">
        <v>2.00981507950144</v>
      </c>
      <c r="AI2685" s="3"/>
      <c r="AJ2685" s="3"/>
      <c r="AK2685" s="3"/>
      <c r="AL2685" s="3"/>
      <c r="AM2685" s="3"/>
      <c r="AN2685" s="5" t="s">
        <v>51</v>
      </c>
      <c r="AO2685" s="1"/>
      <c r="AP2685" s="1"/>
      <c r="AQ2685" s="1"/>
    </row>
    <row r="2686" spans="1:43">
      <c r="A2686" s="1" t="s">
        <v>7103</v>
      </c>
      <c r="B2686" s="1" t="s">
        <v>7104</v>
      </c>
      <c r="C2686" s="3">
        <v>3.03561643835616</v>
      </c>
      <c r="D2686" s="4">
        <v>43129</v>
      </c>
      <c r="E2686" s="3">
        <v>0.5595013856</v>
      </c>
      <c r="F2686" s="5" t="s">
        <v>7105</v>
      </c>
      <c r="G2686" s="5">
        <v>1109</v>
      </c>
      <c r="H2686" s="5" t="s">
        <v>226</v>
      </c>
      <c r="I2686" s="3">
        <v>0.0455954769286836</v>
      </c>
      <c r="J2686" s="3">
        <v>90.8961593172119</v>
      </c>
      <c r="K2686" s="3">
        <v>-1.22445304762763</v>
      </c>
      <c r="L2686" s="3">
        <v>99.4708994708995</v>
      </c>
      <c r="M2686" s="3">
        <v>-1.50821438190142</v>
      </c>
      <c r="N2686" s="3">
        <v>97.4612129760226</v>
      </c>
      <c r="O2686" s="3">
        <v>4.91536769627999</v>
      </c>
      <c r="P2686" s="3">
        <v>35.377358490566</v>
      </c>
      <c r="Q2686" s="3">
        <v>6.28754117419104</v>
      </c>
      <c r="R2686" s="3">
        <v>51.0948905109489</v>
      </c>
      <c r="S2686" s="3">
        <v>11.369404121409</v>
      </c>
      <c r="T2686" s="3">
        <v>68.3510638297872</v>
      </c>
      <c r="U2686" s="3">
        <v>17.9043524986566</v>
      </c>
      <c r="V2686" s="3">
        <v>78.125</v>
      </c>
      <c r="W2686" s="3">
        <v>12.9633443163097</v>
      </c>
      <c r="X2686" s="3">
        <v>88.7029288702929</v>
      </c>
      <c r="Y2686" s="3"/>
      <c r="Z2686" s="3"/>
      <c r="AA2686" s="3">
        <v>0.204167504362073</v>
      </c>
      <c r="AB2686" s="3">
        <v>0.0584307474621014</v>
      </c>
      <c r="AC2686" s="3">
        <v>-6.96804207119741</v>
      </c>
      <c r="AD2686" s="3">
        <v>0.594006955865355</v>
      </c>
      <c r="AE2686" s="5">
        <v>2</v>
      </c>
      <c r="AF2686" s="3">
        <v>0.342827072504009</v>
      </c>
      <c r="AG2686" s="3">
        <v>10.4372810792063</v>
      </c>
      <c r="AH2686" s="3">
        <v>8.79724616665651</v>
      </c>
      <c r="AI2686" s="3"/>
      <c r="AJ2686" s="3"/>
      <c r="AK2686" s="3"/>
      <c r="AL2686" s="3"/>
      <c r="AM2686" s="3"/>
      <c r="AN2686" s="5" t="s">
        <v>51</v>
      </c>
      <c r="AO2686" s="1"/>
      <c r="AP2686" s="1"/>
      <c r="AQ2686" s="1"/>
    </row>
    <row r="2687" spans="1:43">
      <c r="A2687" s="1" t="s">
        <v>7106</v>
      </c>
      <c r="B2687" s="1" t="s">
        <v>7107</v>
      </c>
      <c r="C2687" s="3">
        <v>1.82739726027397</v>
      </c>
      <c r="D2687" s="4">
        <v>43570</v>
      </c>
      <c r="E2687" s="3">
        <v>9.9100154522</v>
      </c>
      <c r="F2687" s="5" t="s">
        <v>7108</v>
      </c>
      <c r="G2687" s="5">
        <v>668</v>
      </c>
      <c r="H2687" s="5" t="s">
        <v>50</v>
      </c>
      <c r="I2687" s="3">
        <v>0.00998302885094288</v>
      </c>
      <c r="J2687" s="3">
        <v>66.726217061188</v>
      </c>
      <c r="K2687" s="3">
        <v>0.0599280862964439</v>
      </c>
      <c r="L2687" s="3">
        <v>7.92386011509517</v>
      </c>
      <c r="M2687" s="3">
        <v>-0.0997207818109288</v>
      </c>
      <c r="N2687" s="3">
        <v>55.8771148708816</v>
      </c>
      <c r="O2687" s="3">
        <v>0.592428958730803</v>
      </c>
      <c r="P2687" s="3">
        <v>60.164458656921</v>
      </c>
      <c r="Q2687" s="3">
        <v>0.896364185718607</v>
      </c>
      <c r="R2687" s="3">
        <v>71.6079188797682</v>
      </c>
      <c r="S2687" s="3">
        <v>0.67515951673211</v>
      </c>
      <c r="T2687" s="3">
        <v>88.1920903954802</v>
      </c>
      <c r="U2687" s="3"/>
      <c r="V2687" s="3"/>
      <c r="W2687" s="3"/>
      <c r="X2687" s="3"/>
      <c r="Y2687" s="3"/>
      <c r="Z2687" s="3"/>
      <c r="AA2687" s="3">
        <v>-0.0736651124525709</v>
      </c>
      <c r="AB2687" s="3">
        <v>0.27589156375559</v>
      </c>
      <c r="AC2687" s="3">
        <v>-2.14278661005233</v>
      </c>
      <c r="AD2687" s="3"/>
      <c r="AE2687" s="5">
        <v>4</v>
      </c>
      <c r="AF2687" s="3">
        <v>0.308798315492701</v>
      </c>
      <c r="AG2687" s="3">
        <v>1.51669748892165</v>
      </c>
      <c r="AH2687" s="3"/>
      <c r="AI2687" s="3"/>
      <c r="AJ2687" s="3"/>
      <c r="AK2687" s="3"/>
      <c r="AL2687" s="3"/>
      <c r="AM2687" s="3"/>
      <c r="AN2687" s="5" t="s">
        <v>51</v>
      </c>
      <c r="AO2687" s="1"/>
      <c r="AP2687" s="1"/>
      <c r="AQ2687" s="1"/>
    </row>
    <row r="2688" spans="1:43">
      <c r="A2688" s="1" t="s">
        <v>7109</v>
      </c>
      <c r="B2688" s="1" t="s">
        <v>7110</v>
      </c>
      <c r="C2688" s="3">
        <v>2.91232876712329</v>
      </c>
      <c r="D2688" s="4">
        <v>43174</v>
      </c>
      <c r="E2688" s="3">
        <v>7.0573529575</v>
      </c>
      <c r="F2688" s="5" t="s">
        <v>7111</v>
      </c>
      <c r="G2688" s="5">
        <v>1064</v>
      </c>
      <c r="H2688" s="5" t="s">
        <v>50</v>
      </c>
      <c r="I2688" s="3">
        <v>-0.332169321182182</v>
      </c>
      <c r="J2688" s="3">
        <v>92.6306386779812</v>
      </c>
      <c r="K2688" s="3">
        <v>-0.0512470105910565</v>
      </c>
      <c r="L2688" s="3">
        <v>81.319167773351</v>
      </c>
      <c r="M2688" s="3">
        <v>-0.408510638297874</v>
      </c>
      <c r="N2688" s="3">
        <v>91.0952804986643</v>
      </c>
      <c r="O2688" s="3">
        <v>1.07972704500303</v>
      </c>
      <c r="P2688" s="3">
        <v>6.57834627683874</v>
      </c>
      <c r="Q2688" s="3">
        <v>-0.0256300726185528</v>
      </c>
      <c r="R2688" s="3">
        <v>92.1294060840174</v>
      </c>
      <c r="S2688" s="3">
        <v>1.7919276270007</v>
      </c>
      <c r="T2688" s="3">
        <v>54.8587570621469</v>
      </c>
      <c r="U2688" s="3">
        <v>7.48599246808119</v>
      </c>
      <c r="V2688" s="3">
        <v>22.8328173374613</v>
      </c>
      <c r="W2688" s="3"/>
      <c r="X2688" s="3"/>
      <c r="Y2688" s="3"/>
      <c r="Z2688" s="3"/>
      <c r="AA2688" s="3">
        <v>0.0205085461671282</v>
      </c>
      <c r="AB2688" s="3">
        <v>0.260899133127827</v>
      </c>
      <c r="AC2688" s="3">
        <v>-2.29085355506534</v>
      </c>
      <c r="AD2688" s="3"/>
      <c r="AE2688" s="5">
        <v>2</v>
      </c>
      <c r="AF2688" s="3">
        <v>0.322680841020018</v>
      </c>
      <c r="AG2688" s="3">
        <v>2.3412813387115</v>
      </c>
      <c r="AH2688" s="3">
        <v>3.85709269375873</v>
      </c>
      <c r="AI2688" s="3"/>
      <c r="AJ2688" s="3"/>
      <c r="AK2688" s="3"/>
      <c r="AL2688" s="3"/>
      <c r="AM2688" s="3">
        <v>500</v>
      </c>
      <c r="AN2688" s="5" t="s">
        <v>56</v>
      </c>
      <c r="AO2688" s="1"/>
      <c r="AP2688" s="1"/>
      <c r="AQ2688" s="1"/>
    </row>
    <row r="2689" spans="1:43">
      <c r="A2689" s="1" t="s">
        <v>7112</v>
      </c>
      <c r="B2689" s="1" t="s">
        <v>7113</v>
      </c>
      <c r="C2689" s="3">
        <v>2.92876712328767</v>
      </c>
      <c r="D2689" s="4">
        <v>43168</v>
      </c>
      <c r="E2689" s="3">
        <v>15.8729631433</v>
      </c>
      <c r="F2689" s="5" t="s">
        <v>5858</v>
      </c>
      <c r="G2689" s="5">
        <v>1036</v>
      </c>
      <c r="H2689" s="5" t="s">
        <v>50</v>
      </c>
      <c r="I2689" s="3">
        <v>-0.0104426412249541</v>
      </c>
      <c r="J2689" s="3">
        <v>71.4604734256364</v>
      </c>
      <c r="K2689" s="3">
        <v>0.00999900009999318</v>
      </c>
      <c r="L2689" s="3">
        <v>37.3616644532979</v>
      </c>
      <c r="M2689" s="3">
        <v>-0.168700917784478</v>
      </c>
      <c r="N2689" s="3">
        <v>67.4087266251113</v>
      </c>
      <c r="O2689" s="3">
        <v>0.667790765298426</v>
      </c>
      <c r="P2689" s="3">
        <v>52.4440383736866</v>
      </c>
      <c r="Q2689" s="3">
        <v>1.03059389549671</v>
      </c>
      <c r="R2689" s="3">
        <v>60.164171897634</v>
      </c>
      <c r="S2689" s="3">
        <v>1.74117430897083</v>
      </c>
      <c r="T2689" s="3">
        <v>57.1751412429379</v>
      </c>
      <c r="U2689" s="3">
        <v>5.99194268504228</v>
      </c>
      <c r="V2689" s="3">
        <v>55.7275541795666</v>
      </c>
      <c r="W2689" s="3"/>
      <c r="X2689" s="3"/>
      <c r="Y2689" s="3"/>
      <c r="Z2689" s="3"/>
      <c r="AA2689" s="3">
        <v>0.0234163582795333</v>
      </c>
      <c r="AB2689" s="3">
        <v>0.497731764507014</v>
      </c>
      <c r="AC2689" s="3">
        <v>-2.07701646326284</v>
      </c>
      <c r="AD2689" s="3"/>
      <c r="AE2689" s="5">
        <v>4</v>
      </c>
      <c r="AF2689" s="3">
        <v>0.353263466841942</v>
      </c>
      <c r="AG2689" s="3">
        <v>2.47923104418921</v>
      </c>
      <c r="AH2689" s="3">
        <v>3.09834657170229</v>
      </c>
      <c r="AI2689" s="3"/>
      <c r="AJ2689" s="3"/>
      <c r="AK2689" s="3"/>
      <c r="AL2689" s="3"/>
      <c r="AM2689" s="3"/>
      <c r="AN2689" s="5" t="s">
        <v>51</v>
      </c>
      <c r="AO2689" s="1"/>
      <c r="AP2689" s="1"/>
      <c r="AQ2689" s="1"/>
    </row>
    <row r="2690" spans="1:43">
      <c r="A2690" s="1" t="s">
        <v>7114</v>
      </c>
      <c r="B2690" s="1" t="s">
        <v>7115</v>
      </c>
      <c r="C2690" s="3">
        <v>2.92876712328767</v>
      </c>
      <c r="D2690" s="4">
        <v>43168</v>
      </c>
      <c r="E2690" s="3">
        <v>14.1996093488</v>
      </c>
      <c r="F2690" s="5" t="s">
        <v>5858</v>
      </c>
      <c r="G2690" s="5">
        <v>1036</v>
      </c>
      <c r="H2690" s="5" t="s">
        <v>50</v>
      </c>
      <c r="I2690" s="3">
        <v>0.0989375933885899</v>
      </c>
      <c r="J2690" s="3">
        <v>54.0866458240286</v>
      </c>
      <c r="K2690" s="3">
        <v>0.0400520676879863</v>
      </c>
      <c r="L2690" s="3">
        <v>17.7069499778663</v>
      </c>
      <c r="M2690" s="3">
        <v>-0.109353893874702</v>
      </c>
      <c r="N2690" s="3">
        <v>57.7916295636687</v>
      </c>
      <c r="O2690" s="3">
        <v>0.759260420091621</v>
      </c>
      <c r="P2690" s="3">
        <v>37.4143444495203</v>
      </c>
      <c r="Q2690" s="3">
        <v>1.06229578977609</v>
      </c>
      <c r="R2690" s="3">
        <v>57.02559150169</v>
      </c>
      <c r="S2690" s="3">
        <v>1.6981534054932</v>
      </c>
      <c r="T2690" s="3">
        <v>59.1525423728814</v>
      </c>
      <c r="U2690" s="3">
        <v>5.92301474184168</v>
      </c>
      <c r="V2690" s="3">
        <v>57.8947368421053</v>
      </c>
      <c r="W2690" s="3"/>
      <c r="X2690" s="3"/>
      <c r="Y2690" s="3"/>
      <c r="Z2690" s="3"/>
      <c r="AA2690" s="3">
        <v>0.018091084204782</v>
      </c>
      <c r="AB2690" s="3">
        <v>0.482150026960214</v>
      </c>
      <c r="AC2690" s="3">
        <v>-2.16817631442929</v>
      </c>
      <c r="AD2690" s="3"/>
      <c r="AE2690" s="5">
        <v>4</v>
      </c>
      <c r="AF2690" s="3">
        <v>0.352537765543502</v>
      </c>
      <c r="AG2690" s="3">
        <v>2.36749525779512</v>
      </c>
      <c r="AH2690" s="3">
        <v>3.06229141110952</v>
      </c>
      <c r="AI2690" s="3"/>
      <c r="AJ2690" s="3"/>
      <c r="AK2690" s="3"/>
      <c r="AL2690" s="3"/>
      <c r="AM2690" s="3"/>
      <c r="AN2690" s="5" t="s">
        <v>51</v>
      </c>
      <c r="AO2690" s="1"/>
      <c r="AP2690" s="1"/>
      <c r="AQ2690" s="1"/>
    </row>
    <row r="2691" spans="1:43">
      <c r="A2691" s="1" t="s">
        <v>7116</v>
      </c>
      <c r="B2691" s="1" t="s">
        <v>7117</v>
      </c>
      <c r="C2691" s="3">
        <v>2.88219178082192</v>
      </c>
      <c r="D2691" s="4">
        <v>43185</v>
      </c>
      <c r="E2691" s="3">
        <v>2.5132949407</v>
      </c>
      <c r="F2691" s="5" t="s">
        <v>7118</v>
      </c>
      <c r="G2691" s="5">
        <v>854</v>
      </c>
      <c r="H2691" s="5" t="s">
        <v>93</v>
      </c>
      <c r="I2691" s="3">
        <v>15.8735287329795</v>
      </c>
      <c r="J2691" s="3">
        <v>6.35</v>
      </c>
      <c r="K2691" s="3">
        <v>4.08823285512896</v>
      </c>
      <c r="L2691" s="3">
        <v>12.0911793855302</v>
      </c>
      <c r="M2691" s="3">
        <v>6.6757319508775</v>
      </c>
      <c r="N2691" s="3">
        <v>19.2614770459082</v>
      </c>
      <c r="O2691" s="3">
        <v>26.3475766269062</v>
      </c>
      <c r="P2691" s="3">
        <v>9.00402414486922</v>
      </c>
      <c r="Q2691" s="3">
        <v>35.572716962791</v>
      </c>
      <c r="R2691" s="3">
        <v>9.90712074303406</v>
      </c>
      <c r="S2691" s="3">
        <v>101.865551624317</v>
      </c>
      <c r="T2691" s="3">
        <v>4.07623080995236</v>
      </c>
      <c r="U2691" s="3">
        <v>232.72365805169</v>
      </c>
      <c r="V2691" s="3">
        <v>3.10077519379845</v>
      </c>
      <c r="W2691" s="3"/>
      <c r="X2691" s="3"/>
      <c r="Y2691" s="3"/>
      <c r="Z2691" s="3"/>
      <c r="AA2691" s="3">
        <v>0.370832208847617</v>
      </c>
      <c r="AB2691" s="3">
        <v>0.320811340977544</v>
      </c>
      <c r="AC2691" s="3">
        <v>-32.7633647798742</v>
      </c>
      <c r="AD2691" s="3"/>
      <c r="AE2691" s="5">
        <v>3</v>
      </c>
      <c r="AF2691" s="3">
        <v>2.73309566616425</v>
      </c>
      <c r="AG2691" s="3">
        <v>108.955619295216</v>
      </c>
      <c r="AH2691" s="3">
        <v>87.418478368746</v>
      </c>
      <c r="AI2691" s="3"/>
      <c r="AJ2691" s="3"/>
      <c r="AK2691" s="3"/>
      <c r="AL2691" s="3"/>
      <c r="AM2691" s="3"/>
      <c r="AN2691" s="5" t="s">
        <v>51</v>
      </c>
      <c r="AO2691" s="1"/>
      <c r="AP2691" s="1"/>
      <c r="AQ2691" s="1"/>
    </row>
    <row r="2692" spans="1:43">
      <c r="A2692" s="1" t="s">
        <v>7119</v>
      </c>
      <c r="B2692" s="1" t="s">
        <v>7120</v>
      </c>
      <c r="C2692" s="3">
        <v>3.06301369863014</v>
      </c>
      <c r="D2692" s="4">
        <v>43119</v>
      </c>
      <c r="E2692" s="3">
        <v>7.3837040491</v>
      </c>
      <c r="F2692" s="5" t="s">
        <v>7121</v>
      </c>
      <c r="G2692" s="5">
        <v>398</v>
      </c>
      <c r="H2692" s="5" t="s">
        <v>55</v>
      </c>
      <c r="I2692" s="3">
        <v>10.1786869742671</v>
      </c>
      <c r="J2692" s="3">
        <v>51.1796733212341</v>
      </c>
      <c r="K2692" s="3">
        <v>4.70154195440356</v>
      </c>
      <c r="L2692" s="3">
        <v>9.37853107344633</v>
      </c>
      <c r="M2692" s="3">
        <v>6.73610106562515</v>
      </c>
      <c r="N2692" s="3">
        <v>34.8294434470377</v>
      </c>
      <c r="O2692" s="3">
        <v>19.6087966715297</v>
      </c>
      <c r="P2692" s="3">
        <v>47.5496688741722</v>
      </c>
      <c r="Q2692" s="3">
        <v>37.0141124040604</v>
      </c>
      <c r="R2692" s="3">
        <v>14.405487804878</v>
      </c>
      <c r="S2692" s="3">
        <v>85.1300493434808</v>
      </c>
      <c r="T2692" s="3">
        <v>21.2890625</v>
      </c>
      <c r="U2692" s="3">
        <v>159.842704542787</v>
      </c>
      <c r="V2692" s="3">
        <v>37.6693766937669</v>
      </c>
      <c r="W2692" s="3">
        <v>136.900684931507</v>
      </c>
      <c r="X2692" s="3">
        <v>30.8848080133556</v>
      </c>
      <c r="Y2692" s="3"/>
      <c r="Z2692" s="3"/>
      <c r="AA2692" s="3">
        <v>0.337059163878503</v>
      </c>
      <c r="AB2692" s="3">
        <v>0.294161688619695</v>
      </c>
      <c r="AC2692" s="3">
        <v>-26.031746031746</v>
      </c>
      <c r="AD2692" s="3">
        <v>1.27682211068863</v>
      </c>
      <c r="AE2692" s="5">
        <v>3</v>
      </c>
      <c r="AF2692" s="3">
        <v>2.25401821493119</v>
      </c>
      <c r="AG2692" s="3">
        <v>76.9959883573735</v>
      </c>
      <c r="AH2692" s="3">
        <v>65.647750384395</v>
      </c>
      <c r="AI2692" s="3"/>
      <c r="AJ2692" s="3"/>
      <c r="AK2692" s="3"/>
      <c r="AL2692" s="3"/>
      <c r="AM2692" s="3"/>
      <c r="AN2692" s="5" t="s">
        <v>51</v>
      </c>
      <c r="AO2692" s="1"/>
      <c r="AP2692" s="1"/>
      <c r="AQ2692" s="1"/>
    </row>
    <row r="2693" spans="1:43">
      <c r="A2693" s="1" t="s">
        <v>7122</v>
      </c>
      <c r="B2693" s="1" t="s">
        <v>7123</v>
      </c>
      <c r="C2693" s="3">
        <v>2.83561643835616</v>
      </c>
      <c r="D2693" s="4">
        <v>43202</v>
      </c>
      <c r="E2693" s="3">
        <v>13.0248912363</v>
      </c>
      <c r="F2693" s="5" t="s">
        <v>201</v>
      </c>
      <c r="G2693" s="5">
        <v>1036</v>
      </c>
      <c r="H2693" s="5" t="s">
        <v>50</v>
      </c>
      <c r="I2693" s="3">
        <v>0.184842883548983</v>
      </c>
      <c r="J2693" s="3">
        <v>39.4819115676641</v>
      </c>
      <c r="K2693" s="3">
        <v>-0.0263504611330669</v>
      </c>
      <c r="L2693" s="3">
        <v>67.817618415228</v>
      </c>
      <c r="M2693" s="3">
        <v>0</v>
      </c>
      <c r="N2693" s="3">
        <v>34.1495992876224</v>
      </c>
      <c r="O2693" s="3">
        <v>0.654403961796964</v>
      </c>
      <c r="P2693" s="3">
        <v>54.3170397441754</v>
      </c>
      <c r="Q2693" s="3">
        <v>1.25433680277555</v>
      </c>
      <c r="R2693" s="3">
        <v>32.4480927088363</v>
      </c>
      <c r="S2693" s="3">
        <v>2.12651413189772</v>
      </c>
      <c r="T2693" s="3">
        <v>38.5875706214689</v>
      </c>
      <c r="U2693" s="3">
        <v>7.03404175286818</v>
      </c>
      <c r="V2693" s="3">
        <v>29.6439628482972</v>
      </c>
      <c r="W2693" s="3"/>
      <c r="X2693" s="3"/>
      <c r="Y2693" s="3"/>
      <c r="Z2693" s="3"/>
      <c r="AA2693" s="3">
        <v>0.0556871338534943</v>
      </c>
      <c r="AB2693" s="3">
        <v>0.533963120366539</v>
      </c>
      <c r="AC2693" s="3">
        <v>-1.98037153873116</v>
      </c>
      <c r="AD2693" s="3"/>
      <c r="AE2693" s="5">
        <v>3</v>
      </c>
      <c r="AF2693" s="3">
        <v>0.388029273194327</v>
      </c>
      <c r="AG2693" s="3">
        <v>2.6960499399628</v>
      </c>
      <c r="AH2693" s="3">
        <v>3.92802683371862</v>
      </c>
      <c r="AI2693" s="3"/>
      <c r="AJ2693" s="3"/>
      <c r="AK2693" s="3"/>
      <c r="AL2693" s="3"/>
      <c r="AM2693" s="3"/>
      <c r="AN2693" s="5" t="s">
        <v>51</v>
      </c>
      <c r="AO2693" s="1"/>
      <c r="AP2693" s="1"/>
      <c r="AQ2693" s="1"/>
    </row>
    <row r="2694" spans="1:43">
      <c r="A2694" s="1" t="s">
        <v>7124</v>
      </c>
      <c r="B2694" s="1" t="s">
        <v>7125</v>
      </c>
      <c r="C2694" s="3">
        <v>3.01095890410959</v>
      </c>
      <c r="D2694" s="4">
        <v>43138</v>
      </c>
      <c r="E2694" s="3">
        <v>0.5505415661</v>
      </c>
      <c r="F2694" s="5" t="s">
        <v>748</v>
      </c>
      <c r="G2694" s="5">
        <v>1100</v>
      </c>
      <c r="H2694" s="5" t="s">
        <v>93</v>
      </c>
      <c r="I2694" s="3">
        <v>12.0869216903665</v>
      </c>
      <c r="J2694" s="3">
        <v>21</v>
      </c>
      <c r="K2694" s="3">
        <v>2.79180824685462</v>
      </c>
      <c r="L2694" s="3">
        <v>31.4172447968285</v>
      </c>
      <c r="M2694" s="3">
        <v>1.63443203486788</v>
      </c>
      <c r="N2694" s="3">
        <v>60.7784431137725</v>
      </c>
      <c r="O2694" s="3">
        <v>19.150521609538</v>
      </c>
      <c r="P2694" s="3">
        <v>25.9054325955734</v>
      </c>
      <c r="Q2694" s="3">
        <v>28.743961352657</v>
      </c>
      <c r="R2694" s="3">
        <v>20.4334365325077</v>
      </c>
      <c r="S2694" s="3">
        <v>22.8919631093544</v>
      </c>
      <c r="T2694" s="3">
        <v>71.5193223928004</v>
      </c>
      <c r="U2694" s="3">
        <v>31.8374558303887</v>
      </c>
      <c r="V2694" s="3">
        <v>81.9490586932447</v>
      </c>
      <c r="W2694" s="3">
        <v>11.93</v>
      </c>
      <c r="X2694" s="3">
        <v>97.1285892634207</v>
      </c>
      <c r="Y2694" s="3"/>
      <c r="Z2694" s="3"/>
      <c r="AA2694" s="3">
        <v>0.105747645214821</v>
      </c>
      <c r="AB2694" s="3">
        <v>0.0282811414073241</v>
      </c>
      <c r="AC2694" s="3">
        <v>-24.456628157431</v>
      </c>
      <c r="AD2694" s="3">
        <v>0.156241120281523</v>
      </c>
      <c r="AE2694" s="5">
        <v>5</v>
      </c>
      <c r="AF2694" s="3">
        <v>0.242204268295752</v>
      </c>
      <c r="AG2694" s="3">
        <v>16.8176363380329</v>
      </c>
      <c r="AH2694" s="3">
        <v>15.4814220949267</v>
      </c>
      <c r="AI2694" s="3"/>
      <c r="AJ2694" s="3"/>
      <c r="AK2694" s="3"/>
      <c r="AL2694" s="3"/>
      <c r="AM2694" s="3"/>
      <c r="AN2694" s="5" t="s">
        <v>46</v>
      </c>
      <c r="AO2694" s="1"/>
      <c r="AP2694" s="1"/>
      <c r="AQ2694" s="1"/>
    </row>
    <row r="2695" spans="1:43">
      <c r="A2695" s="1" t="s">
        <v>7126</v>
      </c>
      <c r="B2695" s="1" t="s">
        <v>7127</v>
      </c>
      <c r="C2695" s="3">
        <v>3.12328767123288</v>
      </c>
      <c r="D2695" s="4">
        <v>43097</v>
      </c>
      <c r="E2695" s="3">
        <v>25.0706321208</v>
      </c>
      <c r="F2695" s="5" t="s">
        <v>7128</v>
      </c>
      <c r="G2695" s="5">
        <v>800</v>
      </c>
      <c r="H2695" s="5" t="s">
        <v>45</v>
      </c>
      <c r="I2695" s="3">
        <v>0.540720405956239</v>
      </c>
      <c r="J2695" s="3">
        <v>60.031847133758</v>
      </c>
      <c r="K2695" s="3">
        <v>0.507276507276507</v>
      </c>
      <c r="L2695" s="3">
        <v>45.8074534161491</v>
      </c>
      <c r="M2695" s="3">
        <v>-0.115702479338849</v>
      </c>
      <c r="N2695" s="3">
        <v>53.3333333333333</v>
      </c>
      <c r="O2695" s="3">
        <v>0.348721355031549</v>
      </c>
      <c r="P2695" s="3">
        <v>75.9933774834437</v>
      </c>
      <c r="Q2695" s="3">
        <v>1.87979431846919</v>
      </c>
      <c r="R2695" s="3">
        <v>56.3356164383562</v>
      </c>
      <c r="S2695" s="3">
        <v>3.37866735095371</v>
      </c>
      <c r="T2695" s="3">
        <v>78.5310734463277</v>
      </c>
      <c r="U2695" s="3">
        <v>13.2071937055077</v>
      </c>
      <c r="V2695" s="3">
        <v>70.4883227176221</v>
      </c>
      <c r="W2695" s="3">
        <v>21.9084123461771</v>
      </c>
      <c r="X2695" s="3">
        <v>47.8672985781991</v>
      </c>
      <c r="Y2695" s="3"/>
      <c r="Z2695" s="3"/>
      <c r="AA2695" s="3">
        <v>0.0368840358840587</v>
      </c>
      <c r="AB2695" s="3">
        <v>0.362697593330361</v>
      </c>
      <c r="AC2695" s="3">
        <v>-2.25259427992913</v>
      </c>
      <c r="AD2695" s="3">
        <v>3.02467587489852</v>
      </c>
      <c r="AE2695" s="5">
        <v>2</v>
      </c>
      <c r="AF2695" s="3">
        <v>0.512375898498027</v>
      </c>
      <c r="AG2695" s="3">
        <v>3.08555546540774</v>
      </c>
      <c r="AH2695" s="3">
        <v>6.6646690772286</v>
      </c>
      <c r="AI2695" s="3">
        <v>6.05962979174419</v>
      </c>
      <c r="AJ2695" s="3"/>
      <c r="AK2695" s="3"/>
      <c r="AL2695" s="3"/>
      <c r="AM2695" s="3"/>
      <c r="AN2695" s="5" t="s">
        <v>51</v>
      </c>
      <c r="AO2695" s="1"/>
      <c r="AP2695" s="1"/>
      <c r="AQ2695" s="1"/>
    </row>
    <row r="2696" spans="1:43">
      <c r="A2696" s="1" t="s">
        <v>7129</v>
      </c>
      <c r="B2696" s="1" t="s">
        <v>7130</v>
      </c>
      <c r="C2696" s="3">
        <v>3.00821917808219</v>
      </c>
      <c r="D2696" s="4">
        <v>43139</v>
      </c>
      <c r="E2696" s="3">
        <v>10.0433670736</v>
      </c>
      <c r="F2696" s="5" t="s">
        <v>7131</v>
      </c>
      <c r="G2696" s="5">
        <v>777</v>
      </c>
      <c r="H2696" s="5" t="s">
        <v>93</v>
      </c>
      <c r="I2696" s="3">
        <v>13.8496897264997</v>
      </c>
      <c r="J2696" s="3">
        <v>13.3</v>
      </c>
      <c r="K2696" s="3">
        <v>3.76639155389836</v>
      </c>
      <c r="L2696" s="3">
        <v>15.3121902874133</v>
      </c>
      <c r="M2696" s="3">
        <v>8.46982569851976</v>
      </c>
      <c r="N2696" s="3">
        <v>10.0299401197605</v>
      </c>
      <c r="O2696" s="3">
        <v>32.1523850176075</v>
      </c>
      <c r="P2696" s="3">
        <v>2.36418511066398</v>
      </c>
      <c r="Q2696" s="3">
        <v>40.5595596163668</v>
      </c>
      <c r="R2696" s="3">
        <v>6.08875128998968</v>
      </c>
      <c r="S2696" s="3">
        <v>105.492408528997</v>
      </c>
      <c r="T2696" s="3">
        <v>3.28215987294865</v>
      </c>
      <c r="U2696" s="3">
        <v>220.404941691505</v>
      </c>
      <c r="V2696" s="3">
        <v>4.09745293466224</v>
      </c>
      <c r="W2696" s="3">
        <v>176.173633189092</v>
      </c>
      <c r="X2696" s="3">
        <v>5.18102372034956</v>
      </c>
      <c r="Y2696" s="3"/>
      <c r="Z2696" s="3"/>
      <c r="AA2696" s="3">
        <v>0.34896866988284</v>
      </c>
      <c r="AB2696" s="3">
        <v>0.329032031561109</v>
      </c>
      <c r="AC2696" s="3">
        <v>-29.2232382007943</v>
      </c>
      <c r="AD2696" s="3">
        <v>1.37611039184033</v>
      </c>
      <c r="AE2696" s="5">
        <v>2</v>
      </c>
      <c r="AF2696" s="3">
        <v>2.92812343687983</v>
      </c>
      <c r="AG2696" s="3">
        <v>108.846631334864</v>
      </c>
      <c r="AH2696" s="3">
        <v>86.6012870124555</v>
      </c>
      <c r="AI2696" s="3"/>
      <c r="AJ2696" s="3"/>
      <c r="AK2696" s="3"/>
      <c r="AL2696" s="3"/>
      <c r="AM2696" s="3"/>
      <c r="AN2696" s="5" t="s">
        <v>51</v>
      </c>
      <c r="AO2696" s="1"/>
      <c r="AP2696" s="1"/>
      <c r="AQ2696" s="1"/>
    </row>
    <row r="2697" spans="1:43">
      <c r="A2697" s="1" t="s">
        <v>7132</v>
      </c>
      <c r="B2697" s="1" t="s">
        <v>7133</v>
      </c>
      <c r="C2697" s="3">
        <v>3.04383561643836</v>
      </c>
      <c r="D2697" s="4">
        <v>43126</v>
      </c>
      <c r="E2697" s="3">
        <v>0.5944594239</v>
      </c>
      <c r="F2697" s="5" t="s">
        <v>7134</v>
      </c>
      <c r="G2697" s="5">
        <v>13</v>
      </c>
      <c r="H2697" s="5" t="s">
        <v>93</v>
      </c>
      <c r="I2697" s="3">
        <v>0.485602899938452</v>
      </c>
      <c r="J2697" s="3">
        <v>91.25</v>
      </c>
      <c r="K2697" s="3">
        <v>2.71970915192618</v>
      </c>
      <c r="L2697" s="3">
        <v>32.408325074331</v>
      </c>
      <c r="M2697" s="3">
        <v>0.678407455629413</v>
      </c>
      <c r="N2697" s="3">
        <v>77.8942115768463</v>
      </c>
      <c r="O2697" s="3">
        <v>-3.53250164149704</v>
      </c>
      <c r="P2697" s="3">
        <v>97.8370221327968</v>
      </c>
      <c r="Q2697" s="3">
        <v>-7.34106962663975</v>
      </c>
      <c r="R2697" s="3">
        <v>97.6780185758514</v>
      </c>
      <c r="S2697" s="3">
        <v>32.6112465023919</v>
      </c>
      <c r="T2697" s="3">
        <v>59.9258867125463</v>
      </c>
      <c r="U2697" s="3">
        <v>84.8515349773528</v>
      </c>
      <c r="V2697" s="3">
        <v>47.0653377630122</v>
      </c>
      <c r="W2697" s="3">
        <v>47.2734562951083</v>
      </c>
      <c r="X2697" s="3">
        <v>61.6729088639201</v>
      </c>
      <c r="Y2697" s="3"/>
      <c r="Z2697" s="3"/>
      <c r="AA2697" s="3">
        <v>0.172299546964268</v>
      </c>
      <c r="AB2697" s="3">
        <v>0.133789142807134</v>
      </c>
      <c r="AC2697" s="3">
        <v>-27.5534441805226</v>
      </c>
      <c r="AD2697" s="3">
        <v>0.498915300151696</v>
      </c>
      <c r="AE2697" s="5">
        <v>6</v>
      </c>
      <c r="AF2697" s="3">
        <v>1.08836201745059</v>
      </c>
      <c r="AG2697" s="3">
        <v>24.4095540516528</v>
      </c>
      <c r="AH2697" s="3">
        <v>35.0233591870017</v>
      </c>
      <c r="AI2697" s="3"/>
      <c r="AJ2697" s="3"/>
      <c r="AK2697" s="3"/>
      <c r="AL2697" s="3"/>
      <c r="AM2697" s="3"/>
      <c r="AN2697" s="5" t="s">
        <v>46</v>
      </c>
      <c r="AO2697" s="1"/>
      <c r="AP2697" s="1"/>
      <c r="AQ2697" s="1"/>
    </row>
    <row r="2698" spans="1:43">
      <c r="A2698" s="1" t="s">
        <v>7135</v>
      </c>
      <c r="B2698" s="1" t="s">
        <v>7136</v>
      </c>
      <c r="C2698" s="3">
        <v>2.83287671232877</v>
      </c>
      <c r="D2698" s="4">
        <v>43203</v>
      </c>
      <c r="E2698" s="3">
        <v>25.5424541785</v>
      </c>
      <c r="F2698" s="5" t="s">
        <v>7137</v>
      </c>
      <c r="G2698" s="5">
        <v>1035</v>
      </c>
      <c r="H2698" s="5" t="s">
        <v>50</v>
      </c>
      <c r="I2698" s="3">
        <v>0.0190222560395859</v>
      </c>
      <c r="J2698" s="3">
        <v>66.3689146940598</v>
      </c>
      <c r="K2698" s="3">
        <v>-0.0570233795856306</v>
      </c>
      <c r="L2698" s="3">
        <v>81.9389110225764</v>
      </c>
      <c r="M2698" s="3">
        <v>-0.246632517548855</v>
      </c>
      <c r="N2698" s="3">
        <v>79.1184327693678</v>
      </c>
      <c r="O2698" s="3">
        <v>0.795552573564678</v>
      </c>
      <c r="P2698" s="3">
        <v>31.0644129739607</v>
      </c>
      <c r="Q2698" s="3">
        <v>1.38835325877363</v>
      </c>
      <c r="R2698" s="3">
        <v>19.3626267503621</v>
      </c>
      <c r="S2698" s="3">
        <v>2.24598930481284</v>
      </c>
      <c r="T2698" s="3">
        <v>32.8813559322034</v>
      </c>
      <c r="U2698" s="3">
        <v>8.60634525117742</v>
      </c>
      <c r="V2698" s="3">
        <v>13.5448916408669</v>
      </c>
      <c r="W2698" s="3"/>
      <c r="X2698" s="3"/>
      <c r="Y2698" s="3"/>
      <c r="Z2698" s="3"/>
      <c r="AA2698" s="3">
        <v>0.0616275644016818</v>
      </c>
      <c r="AB2698" s="3">
        <v>0.439334033438506</v>
      </c>
      <c r="AC2698" s="3">
        <v>-2.19269102990035</v>
      </c>
      <c r="AD2698" s="3"/>
      <c r="AE2698" s="5">
        <v>4</v>
      </c>
      <c r="AF2698" s="3">
        <v>0.399430194297341</v>
      </c>
      <c r="AG2698" s="3">
        <v>3.05625989031448</v>
      </c>
      <c r="AH2698" s="3">
        <v>3.93462547058674</v>
      </c>
      <c r="AI2698" s="3"/>
      <c r="AJ2698" s="3"/>
      <c r="AK2698" s="3"/>
      <c r="AL2698" s="3"/>
      <c r="AM2698" s="3"/>
      <c r="AN2698" s="5" t="s">
        <v>46</v>
      </c>
      <c r="AO2698" s="1"/>
      <c r="AP2698" s="1"/>
      <c r="AQ2698" s="1"/>
    </row>
    <row r="2699" spans="1:43">
      <c r="A2699" s="1" t="s">
        <v>7138</v>
      </c>
      <c r="B2699" s="1" t="s">
        <v>7139</v>
      </c>
      <c r="C2699" s="3">
        <v>3.02739726027397</v>
      </c>
      <c r="D2699" s="4">
        <v>43132</v>
      </c>
      <c r="E2699" s="3">
        <v>0.2566683892</v>
      </c>
      <c r="F2699" s="5" t="s">
        <v>3476</v>
      </c>
      <c r="G2699" s="5">
        <v>211</v>
      </c>
      <c r="H2699" s="5" t="s">
        <v>55</v>
      </c>
      <c r="I2699" s="3">
        <v>9.72410062212606</v>
      </c>
      <c r="J2699" s="3">
        <v>54.5069570477919</v>
      </c>
      <c r="K2699" s="3">
        <v>2.61826460915761</v>
      </c>
      <c r="L2699" s="3">
        <v>49.2655367231638</v>
      </c>
      <c r="M2699" s="3">
        <v>3.78661890750928</v>
      </c>
      <c r="N2699" s="3">
        <v>62.7169359664871</v>
      </c>
      <c r="O2699" s="3">
        <v>18.0072727272727</v>
      </c>
      <c r="P2699" s="3">
        <v>54.5695364238411</v>
      </c>
      <c r="Q2699" s="3">
        <v>20.1303028059525</v>
      </c>
      <c r="R2699" s="3">
        <v>60.8993902439024</v>
      </c>
      <c r="S2699" s="3">
        <v>56.7275185936443</v>
      </c>
      <c r="T2699" s="3">
        <v>64.16015625</v>
      </c>
      <c r="U2699" s="3">
        <v>84.30258973194</v>
      </c>
      <c r="V2699" s="3">
        <v>84.1463414634146</v>
      </c>
      <c r="W2699" s="3">
        <v>66.8998148529109</v>
      </c>
      <c r="X2699" s="3">
        <v>80.4674457429048</v>
      </c>
      <c r="Y2699" s="3"/>
      <c r="Z2699" s="3"/>
      <c r="AA2699" s="3">
        <v>0.239962665988784</v>
      </c>
      <c r="AB2699" s="3">
        <v>0.201474706936008</v>
      </c>
      <c r="AC2699" s="3">
        <v>-15.9385113268608</v>
      </c>
      <c r="AD2699" s="3">
        <v>1.16582100368602</v>
      </c>
      <c r="AE2699" s="5">
        <v>3</v>
      </c>
      <c r="AF2699" s="3">
        <v>1.43740811744413</v>
      </c>
      <c r="AG2699" s="3">
        <v>46.5653716952631</v>
      </c>
      <c r="AH2699" s="3">
        <v>38.7037567572299</v>
      </c>
      <c r="AI2699" s="3"/>
      <c r="AJ2699" s="3"/>
      <c r="AK2699" s="3"/>
      <c r="AL2699" s="3"/>
      <c r="AM2699" s="3">
        <v>0.1</v>
      </c>
      <c r="AN2699" s="5" t="s">
        <v>56</v>
      </c>
      <c r="AO2699" s="1"/>
      <c r="AP2699" s="1"/>
      <c r="AQ2699" s="1"/>
    </row>
    <row r="2700" spans="1:43">
      <c r="A2700" s="1" t="s">
        <v>7140</v>
      </c>
      <c r="B2700" s="1" t="s">
        <v>7141</v>
      </c>
      <c r="C2700" s="3">
        <v>3.13150684931507</v>
      </c>
      <c r="D2700" s="4">
        <v>43094</v>
      </c>
      <c r="E2700" s="3">
        <v>34.4608098261</v>
      </c>
      <c r="F2700" s="5" t="s">
        <v>5257</v>
      </c>
      <c r="G2700" s="5">
        <v>793</v>
      </c>
      <c r="H2700" s="5" t="s">
        <v>50</v>
      </c>
      <c r="I2700" s="3">
        <v>0.0676001931434125</v>
      </c>
      <c r="J2700" s="3">
        <v>59.9821348816436</v>
      </c>
      <c r="K2700" s="3">
        <v>-0.00964971533338992</v>
      </c>
      <c r="L2700" s="3">
        <v>57.7689243027888</v>
      </c>
      <c r="M2700" s="3">
        <v>-0.183026683363825</v>
      </c>
      <c r="N2700" s="3">
        <v>69.7684772929653</v>
      </c>
      <c r="O2700" s="3">
        <v>0.885989679680662</v>
      </c>
      <c r="P2700" s="3">
        <v>17.0854271356784</v>
      </c>
      <c r="Q2700" s="3">
        <v>1.2935681413869</v>
      </c>
      <c r="R2700" s="3">
        <v>27.5712216320618</v>
      </c>
      <c r="S2700" s="3">
        <v>2.21477512719283</v>
      </c>
      <c r="T2700" s="3">
        <v>34.1242937853107</v>
      </c>
      <c r="U2700" s="3">
        <v>6.72912624687532</v>
      </c>
      <c r="V2700" s="3">
        <v>36.1455108359133</v>
      </c>
      <c r="W2700" s="3">
        <v>14.8051430984683</v>
      </c>
      <c r="X2700" s="3">
        <v>34.0884573894283</v>
      </c>
      <c r="Y2700" s="3"/>
      <c r="Z2700" s="3"/>
      <c r="AA2700" s="3">
        <v>0.0725748232492204</v>
      </c>
      <c r="AB2700" s="3">
        <v>0.630909089595468</v>
      </c>
      <c r="AC2700" s="3">
        <v>-1.49748838972611</v>
      </c>
      <c r="AD2700" s="3">
        <v>3.13923152066887</v>
      </c>
      <c r="AE2700" s="5">
        <v>2</v>
      </c>
      <c r="AF2700" s="3">
        <v>0.390316955277736</v>
      </c>
      <c r="AG2700" s="3">
        <v>2.81127429085406</v>
      </c>
      <c r="AH2700" s="3">
        <v>3.58108783727311</v>
      </c>
      <c r="AI2700" s="3">
        <v>4.8292173927204</v>
      </c>
      <c r="AJ2700" s="3"/>
      <c r="AK2700" s="3"/>
      <c r="AL2700" s="3"/>
      <c r="AM2700" s="3"/>
      <c r="AN2700" s="5" t="s">
        <v>51</v>
      </c>
      <c r="AO2700" s="1"/>
      <c r="AP2700" s="1"/>
      <c r="AQ2700" s="1"/>
    </row>
    <row r="2701" spans="1:43">
      <c r="A2701" s="1" t="s">
        <v>7142</v>
      </c>
      <c r="B2701" s="1" t="s">
        <v>7143</v>
      </c>
      <c r="C2701" s="3">
        <v>2.67945205479452</v>
      </c>
      <c r="D2701" s="4">
        <v>43259</v>
      </c>
      <c r="E2701" s="3">
        <v>4.417289984</v>
      </c>
      <c r="F2701" s="5" t="s">
        <v>7144</v>
      </c>
      <c r="G2701" s="5">
        <v>783</v>
      </c>
      <c r="H2701" s="5" t="s">
        <v>93</v>
      </c>
      <c r="I2701" s="3">
        <v>5.5188124632569</v>
      </c>
      <c r="J2701" s="3">
        <v>50.6</v>
      </c>
      <c r="K2701" s="3">
        <v>1.38388759443621</v>
      </c>
      <c r="L2701" s="3">
        <v>56.2933597621407</v>
      </c>
      <c r="M2701" s="3">
        <v>2.79189634189991</v>
      </c>
      <c r="N2701" s="3">
        <v>44.7105788423154</v>
      </c>
      <c r="O2701" s="3">
        <v>8.57466918714555</v>
      </c>
      <c r="P2701" s="3">
        <v>54.8792756539235</v>
      </c>
      <c r="Q2701" s="3">
        <v>6.60776598114187</v>
      </c>
      <c r="R2701" s="3">
        <v>78.1733746130031</v>
      </c>
      <c r="S2701" s="3">
        <v>30.4889131225009</v>
      </c>
      <c r="T2701" s="3">
        <v>61.8845950238221</v>
      </c>
      <c r="U2701" s="3">
        <v>44.1103632064891</v>
      </c>
      <c r="V2701" s="3">
        <v>70.265780730897</v>
      </c>
      <c r="W2701" s="3"/>
      <c r="X2701" s="3"/>
      <c r="Y2701" s="3"/>
      <c r="Z2701" s="3"/>
      <c r="AA2701" s="3">
        <v>0.240369005433017</v>
      </c>
      <c r="AB2701" s="3">
        <v>0.308315376630336</v>
      </c>
      <c r="AC2701" s="3">
        <v>-11.1745866874405</v>
      </c>
      <c r="AD2701" s="3"/>
      <c r="AE2701" s="5">
        <v>3</v>
      </c>
      <c r="AF2701" s="3">
        <v>1.23579836595193</v>
      </c>
      <c r="AG2701" s="3">
        <v>23.7419701182306</v>
      </c>
      <c r="AH2701" s="3">
        <v>19.8884585349812</v>
      </c>
      <c r="AI2701" s="3"/>
      <c r="AJ2701" s="3"/>
      <c r="AK2701" s="3"/>
      <c r="AL2701" s="3"/>
      <c r="AM2701" s="3">
        <v>10</v>
      </c>
      <c r="AN2701" s="5" t="s">
        <v>56</v>
      </c>
      <c r="AO2701" s="1"/>
      <c r="AP2701" s="1"/>
      <c r="AQ2701" s="1"/>
    </row>
    <row r="2702" spans="1:43">
      <c r="A2702" s="1" t="s">
        <v>7145</v>
      </c>
      <c r="B2702" s="1" t="s">
        <v>7146</v>
      </c>
      <c r="C2702" s="3">
        <v>3.04931506849315</v>
      </c>
      <c r="D2702" s="4">
        <v>43124</v>
      </c>
      <c r="E2702" s="3">
        <v>1.307765998</v>
      </c>
      <c r="F2702" s="5" t="s">
        <v>3072</v>
      </c>
      <c r="G2702" s="5">
        <v>1114</v>
      </c>
      <c r="H2702" s="5" t="s">
        <v>93</v>
      </c>
      <c r="I2702" s="3">
        <v>9.21961495125654</v>
      </c>
      <c r="J2702" s="3">
        <v>33.6</v>
      </c>
      <c r="K2702" s="3">
        <v>1.99926800256198</v>
      </c>
      <c r="L2702" s="3">
        <v>44.5986124876115</v>
      </c>
      <c r="M2702" s="3">
        <v>2.51988780061616</v>
      </c>
      <c r="N2702" s="3">
        <v>47.7045908183633</v>
      </c>
      <c r="O2702" s="3">
        <v>21.4390762024075</v>
      </c>
      <c r="P2702" s="3">
        <v>19.5674044265594</v>
      </c>
      <c r="Q2702" s="3">
        <v>25.7969869660893</v>
      </c>
      <c r="R2702" s="3">
        <v>25.9029927760578</v>
      </c>
      <c r="S2702" s="3">
        <v>78.2174260591527</v>
      </c>
      <c r="T2702" s="3">
        <v>16.0931709899418</v>
      </c>
      <c r="U2702" s="3">
        <v>160.212418300654</v>
      </c>
      <c r="V2702" s="3">
        <v>16.4451827242525</v>
      </c>
      <c r="W2702" s="3">
        <v>122.95</v>
      </c>
      <c r="X2702" s="3">
        <v>20.3495630461923</v>
      </c>
      <c r="Y2702" s="3"/>
      <c r="Z2702" s="3"/>
      <c r="AA2702" s="3">
        <v>0.278964842258982</v>
      </c>
      <c r="AB2702" s="3">
        <v>0.275982319297855</v>
      </c>
      <c r="AC2702" s="3">
        <v>-23.1634773883753</v>
      </c>
      <c r="AD2702" s="3">
        <v>1.31993359960962</v>
      </c>
      <c r="AE2702" s="5">
        <v>3</v>
      </c>
      <c r="AF2702" s="3">
        <v>2.33793206141287</v>
      </c>
      <c r="AG2702" s="3">
        <v>82.1576760181553</v>
      </c>
      <c r="AH2702" s="3">
        <v>62.4611660770207</v>
      </c>
      <c r="AI2702" s="3"/>
      <c r="AJ2702" s="3"/>
      <c r="AK2702" s="3"/>
      <c r="AL2702" s="3"/>
      <c r="AM2702" s="3"/>
      <c r="AN2702" s="5" t="s">
        <v>46</v>
      </c>
      <c r="AO2702" s="1"/>
      <c r="AP2702" s="1"/>
      <c r="AQ2702" s="1"/>
    </row>
    <row r="2703" spans="1:43">
      <c r="A2703" s="1" t="s">
        <v>7147</v>
      </c>
      <c r="B2703" s="1" t="s">
        <v>7148</v>
      </c>
      <c r="C2703" s="3">
        <v>3.05205479452055</v>
      </c>
      <c r="D2703" s="4">
        <v>43123</v>
      </c>
      <c r="E2703" s="3">
        <v>0.6956710248</v>
      </c>
      <c r="F2703" s="5" t="s">
        <v>6393</v>
      </c>
      <c r="G2703" s="5">
        <v>1115</v>
      </c>
      <c r="H2703" s="5" t="s">
        <v>93</v>
      </c>
      <c r="I2703" s="3">
        <v>8.45140442455878</v>
      </c>
      <c r="J2703" s="3">
        <v>37.05</v>
      </c>
      <c r="K2703" s="3">
        <v>2.59445054083711</v>
      </c>
      <c r="L2703" s="3">
        <v>34.390485629336</v>
      </c>
      <c r="M2703" s="3">
        <v>3.69988908255427</v>
      </c>
      <c r="N2703" s="3">
        <v>37.3253493013972</v>
      </c>
      <c r="O2703" s="3">
        <v>12.5644994840041</v>
      </c>
      <c r="P2703" s="3">
        <v>43.9637826961771</v>
      </c>
      <c r="Q2703" s="3">
        <v>9.82547407283101</v>
      </c>
      <c r="R2703" s="3">
        <v>60.7327141382869</v>
      </c>
      <c r="S2703" s="3">
        <v>25.9405368998364</v>
      </c>
      <c r="T2703" s="3">
        <v>66.7019587083113</v>
      </c>
      <c r="U2703" s="3">
        <v>55.4143908810259</v>
      </c>
      <c r="V2703" s="3">
        <v>63.344407530454</v>
      </c>
      <c r="W2703" s="3">
        <v>30.7461792028768</v>
      </c>
      <c r="X2703" s="3">
        <v>82.147315855181</v>
      </c>
      <c r="Y2703" s="3"/>
      <c r="Z2703" s="3"/>
      <c r="AA2703" s="3">
        <v>0.134974468698661</v>
      </c>
      <c r="AB2703" s="3">
        <v>0.0916163866421176</v>
      </c>
      <c r="AC2703" s="3">
        <v>-21.8780535470002</v>
      </c>
      <c r="AD2703" s="3">
        <v>0.426449747401288</v>
      </c>
      <c r="AE2703" s="5">
        <v>3</v>
      </c>
      <c r="AF2703" s="3">
        <v>0.719744638162029</v>
      </c>
      <c r="AG2703" s="3">
        <v>29.3181183159336</v>
      </c>
      <c r="AH2703" s="3">
        <v>26.0024936756356</v>
      </c>
      <c r="AI2703" s="3"/>
      <c r="AJ2703" s="3"/>
      <c r="AK2703" s="3"/>
      <c r="AL2703" s="3"/>
      <c r="AM2703" s="3"/>
      <c r="AN2703" s="5" t="s">
        <v>46</v>
      </c>
      <c r="AO2703" s="1"/>
      <c r="AP2703" s="1"/>
      <c r="AQ2703" s="1"/>
    </row>
    <row r="2704" spans="1:43">
      <c r="A2704" s="1" t="s">
        <v>7149</v>
      </c>
      <c r="B2704" s="1" t="s">
        <v>7150</v>
      </c>
      <c r="C2704" s="3">
        <v>3.12328767123288</v>
      </c>
      <c r="D2704" s="4">
        <v>43097</v>
      </c>
      <c r="E2704" s="3">
        <v>5.5339863634</v>
      </c>
      <c r="F2704" s="5" t="s">
        <v>7151</v>
      </c>
      <c r="G2704" s="5">
        <v>1141</v>
      </c>
      <c r="H2704" s="5" t="s">
        <v>191</v>
      </c>
      <c r="I2704" s="3">
        <v>2.06228735933001</v>
      </c>
      <c r="J2704" s="3">
        <v>91.8625678119349</v>
      </c>
      <c r="K2704" s="3">
        <v>0.308657852770205</v>
      </c>
      <c r="L2704" s="3">
        <v>85.2739726027397</v>
      </c>
      <c r="M2704" s="3">
        <v>-2.5098745062747</v>
      </c>
      <c r="N2704" s="3">
        <v>94.0540540540541</v>
      </c>
      <c r="O2704" s="3">
        <v>5.43989617693181</v>
      </c>
      <c r="P2704" s="3">
        <v>88</v>
      </c>
      <c r="Q2704" s="3">
        <v>5.94403694648193</v>
      </c>
      <c r="R2704" s="3">
        <v>87.2117400419287</v>
      </c>
      <c r="S2704" s="3">
        <v>28.2660176292593</v>
      </c>
      <c r="T2704" s="3">
        <v>92.4019607843137</v>
      </c>
      <c r="U2704" s="3">
        <v>151.405363589479</v>
      </c>
      <c r="V2704" s="3">
        <v>48.9736070381232</v>
      </c>
      <c r="W2704" s="3">
        <v>125.944380069525</v>
      </c>
      <c r="X2704" s="3">
        <v>46.643109540636</v>
      </c>
      <c r="Y2704" s="3"/>
      <c r="Z2704" s="3"/>
      <c r="AA2704" s="3">
        <v>0.104883592925942</v>
      </c>
      <c r="AB2704" s="3">
        <v>0.228834713417019</v>
      </c>
      <c r="AC2704" s="3">
        <v>-32.7980580711418</v>
      </c>
      <c r="AD2704" s="3">
        <v>0.949908676836918</v>
      </c>
      <c r="AE2704" s="5">
        <v>9</v>
      </c>
      <c r="AF2704" s="3">
        <v>2.30491116228259</v>
      </c>
      <c r="AG2704" s="3">
        <v>40.4352674386301</v>
      </c>
      <c r="AH2704" s="3">
        <v>63.2639141585318</v>
      </c>
      <c r="AI2704" s="3">
        <v>27.7968796645361</v>
      </c>
      <c r="AJ2704" s="3"/>
      <c r="AK2704" s="3"/>
      <c r="AL2704" s="3"/>
      <c r="AM2704" s="3"/>
      <c r="AN2704" s="5" t="s">
        <v>46</v>
      </c>
      <c r="AO2704" s="1"/>
      <c r="AP2704" s="1"/>
      <c r="AQ2704" s="1"/>
    </row>
    <row r="2705" spans="1:43">
      <c r="A2705" s="1" t="s">
        <v>7152</v>
      </c>
      <c r="B2705" s="1" t="s">
        <v>7153</v>
      </c>
      <c r="C2705" s="3">
        <v>1.76164383561644</v>
      </c>
      <c r="D2705" s="4">
        <v>43594</v>
      </c>
      <c r="E2705" s="3">
        <v>1.1421805964</v>
      </c>
      <c r="F2705" s="5" t="s">
        <v>1087</v>
      </c>
      <c r="G2705" s="5">
        <v>636</v>
      </c>
      <c r="H2705" s="5" t="s">
        <v>50</v>
      </c>
      <c r="I2705" s="3">
        <v>-0.285545490350548</v>
      </c>
      <c r="J2705" s="3">
        <v>91.7373827601608</v>
      </c>
      <c r="K2705" s="3">
        <v>-0.0690744029998192</v>
      </c>
      <c r="L2705" s="3">
        <v>85.3917662682603</v>
      </c>
      <c r="M2705" s="3">
        <v>-0.393429723615625</v>
      </c>
      <c r="N2705" s="3">
        <v>90.7836153161175</v>
      </c>
      <c r="O2705" s="3">
        <v>0.836403465100053</v>
      </c>
      <c r="P2705" s="3">
        <v>24.211968935587</v>
      </c>
      <c r="Q2705" s="3">
        <v>1.04769507084413</v>
      </c>
      <c r="R2705" s="3">
        <v>58.7638821825205</v>
      </c>
      <c r="S2705" s="3">
        <v>0.194618124381478</v>
      </c>
      <c r="T2705" s="3">
        <v>92.5988700564972</v>
      </c>
      <c r="U2705" s="3"/>
      <c r="V2705" s="3"/>
      <c r="W2705" s="3"/>
      <c r="X2705" s="3"/>
      <c r="Y2705" s="3"/>
      <c r="Z2705" s="3"/>
      <c r="AA2705" s="3">
        <v>-0.0967436672290012</v>
      </c>
      <c r="AB2705" s="3">
        <v>0.0376126921522111</v>
      </c>
      <c r="AC2705" s="3">
        <v>-2.61719655306943</v>
      </c>
      <c r="AD2705" s="3"/>
      <c r="AE2705" s="5">
        <v>3</v>
      </c>
      <c r="AF2705" s="3">
        <v>0.164640404734217</v>
      </c>
      <c r="AG2705" s="3">
        <v>0.6971831693523</v>
      </c>
      <c r="AH2705" s="3"/>
      <c r="AI2705" s="3"/>
      <c r="AJ2705" s="3"/>
      <c r="AK2705" s="3"/>
      <c r="AL2705" s="3"/>
      <c r="AM2705" s="3"/>
      <c r="AN2705" s="5" t="s">
        <v>46</v>
      </c>
      <c r="AO2705" s="1"/>
      <c r="AP2705" s="1"/>
      <c r="AQ2705" s="1"/>
    </row>
    <row r="2706" spans="1:43">
      <c r="A2706" s="1" t="s">
        <v>7154</v>
      </c>
      <c r="B2706" s="1" t="s">
        <v>7155</v>
      </c>
      <c r="C2706" s="3">
        <v>2.87397260273973</v>
      </c>
      <c r="D2706" s="4">
        <v>43188</v>
      </c>
      <c r="E2706" s="3">
        <v>6.1141751681</v>
      </c>
      <c r="F2706" s="5" t="s">
        <v>2056</v>
      </c>
      <c r="G2706" s="5">
        <v>1050</v>
      </c>
      <c r="H2706" s="5" t="s">
        <v>55</v>
      </c>
      <c r="I2706" s="3">
        <v>10.1766114097294</v>
      </c>
      <c r="J2706" s="3">
        <v>51.2401693889897</v>
      </c>
      <c r="K2706" s="3">
        <v>5.77164910454881</v>
      </c>
      <c r="L2706" s="3">
        <v>2.54237288135593</v>
      </c>
      <c r="M2706" s="3">
        <v>4.65076368628797</v>
      </c>
      <c r="N2706" s="3">
        <v>55.3560742070616</v>
      </c>
      <c r="O2706" s="3">
        <v>24.227145403616</v>
      </c>
      <c r="P2706" s="3">
        <v>25.0993377483444</v>
      </c>
      <c r="Q2706" s="3">
        <v>32.7455782312925</v>
      </c>
      <c r="R2706" s="3">
        <v>25.2286585365854</v>
      </c>
      <c r="S2706" s="3">
        <v>93.4491236418431</v>
      </c>
      <c r="T2706" s="3">
        <v>13.96484375</v>
      </c>
      <c r="U2706" s="3">
        <v>188.457899716178</v>
      </c>
      <c r="V2706" s="3">
        <v>19.9186991869919</v>
      </c>
      <c r="W2706" s="3"/>
      <c r="X2706" s="3"/>
      <c r="Y2706" s="3"/>
      <c r="Z2706" s="3"/>
      <c r="AA2706" s="3">
        <v>0.378949032988255</v>
      </c>
      <c r="AB2706" s="3">
        <v>0.337925058109134</v>
      </c>
      <c r="AC2706" s="3">
        <v>-22.1771801463318</v>
      </c>
      <c r="AD2706" s="3"/>
      <c r="AE2706" s="5">
        <v>3</v>
      </c>
      <c r="AF2706" s="3">
        <v>2.57681921338738</v>
      </c>
      <c r="AG2706" s="3">
        <v>87.5792236895521</v>
      </c>
      <c r="AH2706" s="3">
        <v>71.4639342658813</v>
      </c>
      <c r="AI2706" s="3"/>
      <c r="AJ2706" s="3"/>
      <c r="AK2706" s="3"/>
      <c r="AL2706" s="3"/>
      <c r="AM2706" s="3"/>
      <c r="AN2706" s="5" t="s">
        <v>46</v>
      </c>
      <c r="AO2706" s="1"/>
      <c r="AP2706" s="1"/>
      <c r="AQ2706" s="1"/>
    </row>
    <row r="2707" spans="1:43">
      <c r="A2707" s="1" t="s">
        <v>7156</v>
      </c>
      <c r="B2707" s="1" t="s">
        <v>7157</v>
      </c>
      <c r="C2707" s="3">
        <v>2.55068493150685</v>
      </c>
      <c r="D2707" s="4">
        <v>43306</v>
      </c>
      <c r="E2707" s="3">
        <v>2.3310760346</v>
      </c>
      <c r="F2707" s="5" t="s">
        <v>7158</v>
      </c>
      <c r="G2707" s="5">
        <v>932</v>
      </c>
      <c r="H2707" s="5" t="s">
        <v>50</v>
      </c>
      <c r="I2707" s="3">
        <v>0.154405086285198</v>
      </c>
      <c r="J2707" s="3">
        <v>44.7521214828048</v>
      </c>
      <c r="K2707" s="3">
        <v>0.0635208711433687</v>
      </c>
      <c r="L2707" s="3">
        <v>7.70252324037185</v>
      </c>
      <c r="M2707" s="3">
        <v>-0.0906043308870064</v>
      </c>
      <c r="N2707" s="3">
        <v>53.2947462154942</v>
      </c>
      <c r="O2707" s="3">
        <v>0.547095832953406</v>
      </c>
      <c r="P2707" s="3">
        <v>64.6413887619918</v>
      </c>
      <c r="Q2707" s="3">
        <v>0.869008415660452</v>
      </c>
      <c r="R2707" s="3">
        <v>73.5876388218252</v>
      </c>
      <c r="S2707" s="3">
        <v>2.05460434983804</v>
      </c>
      <c r="T2707" s="3">
        <v>41.638418079096</v>
      </c>
      <c r="U2707" s="3">
        <v>6.54106280193238</v>
      </c>
      <c r="V2707" s="3">
        <v>41.8730650154799</v>
      </c>
      <c r="W2707" s="3"/>
      <c r="X2707" s="3"/>
      <c r="Y2707" s="3"/>
      <c r="Z2707" s="3"/>
      <c r="AA2707" s="3">
        <v>0.0443989503094537</v>
      </c>
      <c r="AB2707" s="3">
        <v>0.354715340517474</v>
      </c>
      <c r="AC2707" s="3">
        <v>-2.07002070020699</v>
      </c>
      <c r="AD2707" s="3"/>
      <c r="AE2707" s="5">
        <v>3</v>
      </c>
      <c r="AF2707" s="3">
        <v>0.325846680637319</v>
      </c>
      <c r="AG2707" s="3">
        <v>2.5185956478923</v>
      </c>
      <c r="AH2707" s="3">
        <v>3.60728649302042</v>
      </c>
      <c r="AI2707" s="3"/>
      <c r="AJ2707" s="3"/>
      <c r="AK2707" s="3"/>
      <c r="AL2707" s="3"/>
      <c r="AM2707" s="3"/>
      <c r="AN2707" s="5" t="s">
        <v>1266</v>
      </c>
      <c r="AO2707" s="1"/>
      <c r="AP2707" s="1"/>
      <c r="AQ2707" s="1"/>
    </row>
    <row r="2708" spans="1:43">
      <c r="A2708" s="1" t="s">
        <v>7159</v>
      </c>
      <c r="B2708" s="1" t="s">
        <v>7160</v>
      </c>
      <c r="C2708" s="3">
        <v>2.91232876712329</v>
      </c>
      <c r="D2708" s="4">
        <v>43174</v>
      </c>
      <c r="E2708" s="3">
        <v>10.1343009495</v>
      </c>
      <c r="F2708" s="5" t="s">
        <v>7161</v>
      </c>
      <c r="G2708" s="5">
        <v>1064</v>
      </c>
      <c r="H2708" s="5" t="s">
        <v>50</v>
      </c>
      <c r="I2708" s="3">
        <v>0.0591424346968956</v>
      </c>
      <c r="J2708" s="3">
        <v>61.0093791871371</v>
      </c>
      <c r="K2708" s="3">
        <v>0.0295624753646042</v>
      </c>
      <c r="L2708" s="3">
        <v>27.4015050907481</v>
      </c>
      <c r="M2708" s="3">
        <v>-0.108246408187366</v>
      </c>
      <c r="N2708" s="3">
        <v>57.2573463935886</v>
      </c>
      <c r="O2708" s="3">
        <v>0.903177126749621</v>
      </c>
      <c r="P2708" s="3">
        <v>15.0296939241663</v>
      </c>
      <c r="Q2708" s="3">
        <v>1.32207249305437</v>
      </c>
      <c r="R2708" s="3">
        <v>24.7706422018349</v>
      </c>
      <c r="S2708" s="3">
        <v>2.0417124400181</v>
      </c>
      <c r="T2708" s="3">
        <v>42.3728813559322</v>
      </c>
      <c r="U2708" s="3">
        <v>6.32105993494448</v>
      </c>
      <c r="V2708" s="3">
        <v>47.9102167182663</v>
      </c>
      <c r="W2708" s="3"/>
      <c r="X2708" s="3"/>
      <c r="Y2708" s="3"/>
      <c r="Z2708" s="3"/>
      <c r="AA2708" s="3">
        <v>0.0475956140126066</v>
      </c>
      <c r="AB2708" s="3">
        <v>0.431611791799895</v>
      </c>
      <c r="AC2708" s="3">
        <v>-2.20404234841194</v>
      </c>
      <c r="AD2708" s="3"/>
      <c r="AE2708" s="5">
        <v>3</v>
      </c>
      <c r="AF2708" s="3">
        <v>0.32952760032568</v>
      </c>
      <c r="AG2708" s="3">
        <v>2.8479000596362</v>
      </c>
      <c r="AH2708" s="3">
        <v>3.26984930695449</v>
      </c>
      <c r="AI2708" s="3"/>
      <c r="AJ2708" s="3"/>
      <c r="AK2708" s="3"/>
      <c r="AL2708" s="3"/>
      <c r="AM2708" s="3"/>
      <c r="AN2708" s="5" t="s">
        <v>51</v>
      </c>
      <c r="AO2708" s="1"/>
      <c r="AP2708" s="1"/>
      <c r="AQ2708" s="1"/>
    </row>
    <row r="2709" spans="1:43">
      <c r="A2709" s="1" t="s">
        <v>7162</v>
      </c>
      <c r="B2709" s="1" t="s">
        <v>7163</v>
      </c>
      <c r="C2709" s="3">
        <v>3.02739726027397</v>
      </c>
      <c r="D2709" s="4">
        <v>43132</v>
      </c>
      <c r="E2709" s="3">
        <v>0.85860454</v>
      </c>
      <c r="F2709" s="5" t="s">
        <v>7164</v>
      </c>
      <c r="G2709" s="5">
        <v>1069</v>
      </c>
      <c r="H2709" s="5" t="s">
        <v>191</v>
      </c>
      <c r="I2709" s="3">
        <v>11.3591506159396</v>
      </c>
      <c r="J2709" s="3">
        <v>39.9638336347197</v>
      </c>
      <c r="K2709" s="3">
        <v>3.41296928327645</v>
      </c>
      <c r="L2709" s="3">
        <v>30.8219178082192</v>
      </c>
      <c r="M2709" s="3">
        <v>3.95832009657539</v>
      </c>
      <c r="N2709" s="3">
        <v>63.963963963964</v>
      </c>
      <c r="O2709" s="3">
        <v>20.4593977766326</v>
      </c>
      <c r="P2709" s="3">
        <v>41.3333333333333</v>
      </c>
      <c r="Q2709" s="3">
        <v>26.6997057457023</v>
      </c>
      <c r="R2709" s="3">
        <v>36.8972746331237</v>
      </c>
      <c r="S2709" s="3">
        <v>57.236209878916</v>
      </c>
      <c r="T2709" s="3">
        <v>61.0294117647059</v>
      </c>
      <c r="U2709" s="3">
        <v>109.554303278689</v>
      </c>
      <c r="V2709" s="3">
        <v>73.0205278592375</v>
      </c>
      <c r="W2709" s="3">
        <v>63.5709287213836</v>
      </c>
      <c r="X2709" s="3">
        <v>87.2791519434629</v>
      </c>
      <c r="Y2709" s="3"/>
      <c r="Z2709" s="3"/>
      <c r="AA2709" s="3">
        <v>0.255753510210992</v>
      </c>
      <c r="AB2709" s="3">
        <v>0.178800429712937</v>
      </c>
      <c r="AC2709" s="3">
        <v>-28.6012941762071</v>
      </c>
      <c r="AD2709" s="3">
        <v>0.62197212034239</v>
      </c>
      <c r="AE2709" s="5">
        <v>6</v>
      </c>
      <c r="AF2709" s="3">
        <v>1.38497556768278</v>
      </c>
      <c r="AG2709" s="3">
        <v>51.0039470805136</v>
      </c>
      <c r="AH2709" s="3">
        <v>48.0843510328486</v>
      </c>
      <c r="AI2709" s="3"/>
      <c r="AJ2709" s="3"/>
      <c r="AK2709" s="3"/>
      <c r="AL2709" s="3"/>
      <c r="AM2709" s="3">
        <v>100</v>
      </c>
      <c r="AN2709" s="5" t="s">
        <v>56</v>
      </c>
      <c r="AO2709" s="1"/>
      <c r="AP2709" s="1"/>
      <c r="AQ2709" s="1"/>
    </row>
    <row r="2710" spans="1:43">
      <c r="A2710" s="1" t="s">
        <v>7165</v>
      </c>
      <c r="B2710" s="1" t="s">
        <v>7166</v>
      </c>
      <c r="C2710" s="3">
        <v>2.99452054794521</v>
      </c>
      <c r="D2710" s="4">
        <v>43144</v>
      </c>
      <c r="E2710" s="3">
        <v>11.3415618973</v>
      </c>
      <c r="F2710" s="5" t="s">
        <v>7167</v>
      </c>
      <c r="G2710" s="5">
        <v>1094</v>
      </c>
      <c r="H2710" s="5" t="s">
        <v>55</v>
      </c>
      <c r="I2710" s="3">
        <v>7.62307692307692</v>
      </c>
      <c r="J2710" s="3">
        <v>67.9975801572898</v>
      </c>
      <c r="K2710" s="3">
        <v>-0.228196534265142</v>
      </c>
      <c r="L2710" s="3">
        <v>92.3728813559322</v>
      </c>
      <c r="M2710" s="3">
        <v>11.1543656153174</v>
      </c>
      <c r="N2710" s="3">
        <v>8.19868342309994</v>
      </c>
      <c r="O2710" s="3">
        <v>12.9855446983768</v>
      </c>
      <c r="P2710" s="3">
        <v>74.0397350993377</v>
      </c>
      <c r="Q2710" s="3">
        <v>17.0990960830264</v>
      </c>
      <c r="R2710" s="3">
        <v>68.4451219512195</v>
      </c>
      <c r="S2710" s="3">
        <v>44.460505937016</v>
      </c>
      <c r="T2710" s="3">
        <v>81.25</v>
      </c>
      <c r="U2710" s="3">
        <v>60.4656497304737</v>
      </c>
      <c r="V2710" s="3">
        <v>93.4959349593496</v>
      </c>
      <c r="W2710" s="3"/>
      <c r="X2710" s="3"/>
      <c r="Y2710" s="3"/>
      <c r="Z2710" s="3"/>
      <c r="AA2710" s="3">
        <v>0.188299314381481</v>
      </c>
      <c r="AB2710" s="3">
        <v>0.111985621325178</v>
      </c>
      <c r="AC2710" s="3">
        <v>-24.6911215400824</v>
      </c>
      <c r="AD2710" s="3"/>
      <c r="AE2710" s="5">
        <v>5</v>
      </c>
      <c r="AF2710" s="3">
        <v>0.923119299599161</v>
      </c>
      <c r="AG2710" s="3">
        <v>35.5696760554466</v>
      </c>
      <c r="AH2710" s="3">
        <v>33.2928252789479</v>
      </c>
      <c r="AI2710" s="3"/>
      <c r="AJ2710" s="3"/>
      <c r="AK2710" s="3"/>
      <c r="AL2710" s="3"/>
      <c r="AM2710" s="3"/>
      <c r="AN2710" s="5" t="s">
        <v>51</v>
      </c>
      <c r="AO2710" s="1"/>
      <c r="AP2710" s="1"/>
      <c r="AQ2710" s="1"/>
    </row>
    <row r="2711" spans="1:43">
      <c r="A2711" s="1" t="s">
        <v>7168</v>
      </c>
      <c r="B2711" s="1" t="s">
        <v>7169</v>
      </c>
      <c r="C2711" s="3">
        <v>2.8958904109589</v>
      </c>
      <c r="D2711" s="4">
        <v>43180</v>
      </c>
      <c r="E2711" s="3">
        <v>0.5407749352</v>
      </c>
      <c r="F2711" s="5" t="s">
        <v>7170</v>
      </c>
      <c r="G2711" s="5">
        <v>638</v>
      </c>
      <c r="H2711" s="5" t="s">
        <v>191</v>
      </c>
      <c r="I2711" s="3">
        <v>3.95127748068925</v>
      </c>
      <c r="J2711" s="3">
        <v>85.1717902350814</v>
      </c>
      <c r="K2711" s="3">
        <v>4.69152055532284</v>
      </c>
      <c r="L2711" s="3">
        <v>8.04794520547945</v>
      </c>
      <c r="M2711" s="3">
        <v>-0.984775595676035</v>
      </c>
      <c r="N2711" s="3">
        <v>91.3513513513514</v>
      </c>
      <c r="O2711" s="3">
        <v>1.62058550185874</v>
      </c>
      <c r="P2711" s="3">
        <v>95.4285714285714</v>
      </c>
      <c r="Q2711" s="3">
        <v>-8.44628185671673</v>
      </c>
      <c r="R2711" s="3">
        <v>99.1614255765199</v>
      </c>
      <c r="S2711" s="3">
        <v>12.2553737568175</v>
      </c>
      <c r="T2711" s="3">
        <v>98.7745098039216</v>
      </c>
      <c r="U2711" s="3">
        <v>50.6112258953168</v>
      </c>
      <c r="V2711" s="3">
        <v>97.3607038123167</v>
      </c>
      <c r="W2711" s="3"/>
      <c r="X2711" s="3"/>
      <c r="Y2711" s="3"/>
      <c r="Z2711" s="3"/>
      <c r="AA2711" s="3">
        <v>0.0321760094348557</v>
      </c>
      <c r="AB2711" s="3">
        <v>0.210142525828469</v>
      </c>
      <c r="AC2711" s="3">
        <v>-17.5957709734999</v>
      </c>
      <c r="AD2711" s="3"/>
      <c r="AE2711" s="5">
        <v>4</v>
      </c>
      <c r="AF2711" s="3">
        <v>1.62432575332229</v>
      </c>
      <c r="AG2711" s="3">
        <v>15.1321851003002</v>
      </c>
      <c r="AH2711" s="3">
        <v>22.8955249532429</v>
      </c>
      <c r="AI2711" s="3"/>
      <c r="AJ2711" s="3"/>
      <c r="AK2711" s="3"/>
      <c r="AL2711" s="3"/>
      <c r="AM2711" s="3"/>
      <c r="AN2711" s="5" t="s">
        <v>46</v>
      </c>
      <c r="AO2711" s="1"/>
      <c r="AP2711" s="1"/>
      <c r="AQ2711" s="1"/>
    </row>
    <row r="2712" spans="1:43">
      <c r="A2712" s="1" t="s">
        <v>7171</v>
      </c>
      <c r="B2712" s="1" t="s">
        <v>7172</v>
      </c>
      <c r="C2712" s="3">
        <v>3.03561643835616</v>
      </c>
      <c r="D2712" s="4">
        <v>43129</v>
      </c>
      <c r="E2712" s="3">
        <v>0.503149056</v>
      </c>
      <c r="F2712" s="5" t="s">
        <v>7173</v>
      </c>
      <c r="G2712" s="5">
        <v>160</v>
      </c>
      <c r="H2712" s="5" t="s">
        <v>50</v>
      </c>
      <c r="I2712" s="3">
        <v>-0.178890876565314</v>
      </c>
      <c r="J2712" s="3">
        <v>86.1545332737829</v>
      </c>
      <c r="K2712" s="3">
        <v>-0.0298596595998837</v>
      </c>
      <c r="L2712" s="3">
        <v>72.2886232846392</v>
      </c>
      <c r="M2712" s="3">
        <v>-0.238379022646012</v>
      </c>
      <c r="N2712" s="3">
        <v>78.1834372217275</v>
      </c>
      <c r="O2712" s="3">
        <v>0.590886329494223</v>
      </c>
      <c r="P2712" s="3">
        <v>60.2558245774326</v>
      </c>
      <c r="Q2712" s="3">
        <v>0.0996611520828886</v>
      </c>
      <c r="R2712" s="3">
        <v>90.1014002897151</v>
      </c>
      <c r="S2712" s="3">
        <v>0.675809709627492</v>
      </c>
      <c r="T2712" s="3">
        <v>88.135593220339</v>
      </c>
      <c r="U2712" s="3">
        <v>4.82611365896626</v>
      </c>
      <c r="V2712" s="3">
        <v>82.1207430340557</v>
      </c>
      <c r="W2712" s="3">
        <v>10.9800873509735</v>
      </c>
      <c r="X2712" s="3">
        <v>79.7195253505933</v>
      </c>
      <c r="Y2712" s="3"/>
      <c r="Z2712" s="3"/>
      <c r="AA2712" s="3">
        <v>-0.0410693087403278</v>
      </c>
      <c r="AB2712" s="3">
        <v>0.262398660926327</v>
      </c>
      <c r="AC2712" s="3">
        <v>-3.23269585477137</v>
      </c>
      <c r="AD2712" s="3">
        <v>1.09108128930075</v>
      </c>
      <c r="AE2712" s="5">
        <v>5</v>
      </c>
      <c r="AF2712" s="3">
        <v>0.29362340264481</v>
      </c>
      <c r="AG2712" s="3">
        <v>1.56259361977324</v>
      </c>
      <c r="AH2712" s="3">
        <v>2.65771616018873</v>
      </c>
      <c r="AI2712" s="3"/>
      <c r="AJ2712" s="3"/>
      <c r="AK2712" s="3"/>
      <c r="AL2712" s="3"/>
      <c r="AM2712" s="3"/>
      <c r="AN2712" s="5" t="s">
        <v>46</v>
      </c>
      <c r="AO2712" s="1"/>
      <c r="AP2712" s="1"/>
      <c r="AQ2712" s="1"/>
    </row>
    <row r="2713" spans="1:43">
      <c r="A2713" s="1" t="s">
        <v>7174</v>
      </c>
      <c r="B2713" s="1" t="s">
        <v>7175</v>
      </c>
      <c r="C2713" s="3">
        <v>2.03561643835616</v>
      </c>
      <c r="D2713" s="4">
        <v>43494</v>
      </c>
      <c r="E2713" s="3">
        <v>0.0327258106</v>
      </c>
      <c r="F2713" s="5" t="s">
        <v>7176</v>
      </c>
      <c r="G2713" s="5">
        <v>744</v>
      </c>
      <c r="H2713" s="5" t="s">
        <v>198</v>
      </c>
      <c r="I2713" s="3">
        <v>-0.20055391080126</v>
      </c>
      <c r="J2713" s="3">
        <v>95.5026455026455</v>
      </c>
      <c r="K2713" s="3">
        <v>-0.0573833205814992</v>
      </c>
      <c r="L2713" s="3">
        <v>95.4787234042553</v>
      </c>
      <c r="M2713" s="3">
        <v>-0.333810205054846</v>
      </c>
      <c r="N2713" s="3">
        <v>95.4907161803714</v>
      </c>
      <c r="O2713" s="3">
        <v>0.278284233758747</v>
      </c>
      <c r="P2713" s="3">
        <v>86.7816091954023</v>
      </c>
      <c r="Q2713" s="3">
        <v>-0.152875979361747</v>
      </c>
      <c r="R2713" s="3">
        <v>94.9404761904762</v>
      </c>
      <c r="S2713" s="3">
        <v>0.345688496255025</v>
      </c>
      <c r="T2713" s="3">
        <v>93.4108527131783</v>
      </c>
      <c r="U2713" s="3">
        <v>4.68843919054297</v>
      </c>
      <c r="V2713" s="3">
        <v>89.7637795275591</v>
      </c>
      <c r="W2713" s="3"/>
      <c r="X2713" s="3"/>
      <c r="Y2713" s="3"/>
      <c r="Z2713" s="3"/>
      <c r="AA2713" s="3">
        <v>-0.123957717144559</v>
      </c>
      <c r="AB2713" s="3">
        <v>0.159784163275676</v>
      </c>
      <c r="AC2713" s="3">
        <v>-1.46822013829687</v>
      </c>
      <c r="AD2713" s="3"/>
      <c r="AE2713" s="5">
        <v>4</v>
      </c>
      <c r="AF2713" s="3">
        <v>0.183350790234978</v>
      </c>
      <c r="AG2713" s="3">
        <v>0.879387636324491</v>
      </c>
      <c r="AH2713" s="3"/>
      <c r="AI2713" s="3"/>
      <c r="AJ2713" s="3"/>
      <c r="AK2713" s="3"/>
      <c r="AL2713" s="3"/>
      <c r="AM2713" s="3"/>
      <c r="AN2713" s="5" t="s">
        <v>46</v>
      </c>
      <c r="AO2713" s="1"/>
      <c r="AP2713" s="1"/>
      <c r="AQ2713" s="1"/>
    </row>
    <row r="2714" spans="1:43">
      <c r="A2714" s="1" t="s">
        <v>7177</v>
      </c>
      <c r="B2714" s="1" t="s">
        <v>7178</v>
      </c>
      <c r="C2714" s="3">
        <v>2.75616438356164</v>
      </c>
      <c r="D2714" s="4">
        <v>43231</v>
      </c>
      <c r="E2714" s="3">
        <v>0.1260318539</v>
      </c>
      <c r="F2714" s="5" t="s">
        <v>6754</v>
      </c>
      <c r="G2714" s="5">
        <v>1007</v>
      </c>
      <c r="H2714" s="5" t="s">
        <v>191</v>
      </c>
      <c r="I2714" s="3">
        <v>-0.341328413284136</v>
      </c>
      <c r="J2714" s="3">
        <v>95.6600361663653</v>
      </c>
      <c r="K2714" s="3">
        <v>0.11120378092856</v>
      </c>
      <c r="L2714" s="3">
        <v>87.3287671232877</v>
      </c>
      <c r="M2714" s="3">
        <v>-0.40564211302664</v>
      </c>
      <c r="N2714" s="3">
        <v>88.8288288288288</v>
      </c>
      <c r="O2714" s="3">
        <v>-3.45844504021447</v>
      </c>
      <c r="P2714" s="3">
        <v>98.4761904761905</v>
      </c>
      <c r="Q2714" s="3">
        <v>-8.12994302236584</v>
      </c>
      <c r="R2714" s="3">
        <v>98.7421383647799</v>
      </c>
      <c r="S2714" s="3">
        <v>17.8594806895047</v>
      </c>
      <c r="T2714" s="3">
        <v>98.0392156862745</v>
      </c>
      <c r="U2714" s="3">
        <v>38.5</v>
      </c>
      <c r="V2714" s="3">
        <v>98.8269794721408</v>
      </c>
      <c r="W2714" s="3"/>
      <c r="X2714" s="3"/>
      <c r="Y2714" s="3"/>
      <c r="Z2714" s="3"/>
      <c r="AA2714" s="3">
        <v>0.0968822157885196</v>
      </c>
      <c r="AB2714" s="3">
        <v>0.022327970085326</v>
      </c>
      <c r="AC2714" s="3">
        <v>-27.15</v>
      </c>
      <c r="AD2714" s="3"/>
      <c r="AE2714" s="5">
        <v>3</v>
      </c>
      <c r="AF2714" s="3">
        <v>0.393211086129947</v>
      </c>
      <c r="AG2714" s="3">
        <v>12.3801244242256</v>
      </c>
      <c r="AH2714" s="3">
        <v>18.5949728516915</v>
      </c>
      <c r="AI2714" s="3"/>
      <c r="AJ2714" s="3"/>
      <c r="AK2714" s="3"/>
      <c r="AL2714" s="3"/>
      <c r="AM2714" s="3"/>
      <c r="AN2714" s="5" t="s">
        <v>46</v>
      </c>
      <c r="AO2714" s="1"/>
      <c r="AP2714" s="1"/>
      <c r="AQ2714" s="1"/>
    </row>
    <row r="2715" spans="1:43">
      <c r="A2715" s="1" t="s">
        <v>7179</v>
      </c>
      <c r="B2715" s="1" t="s">
        <v>7180</v>
      </c>
      <c r="C2715" s="3">
        <v>2.92054794520548</v>
      </c>
      <c r="D2715" s="4">
        <v>43171</v>
      </c>
      <c r="E2715" s="3">
        <v>5.672281033</v>
      </c>
      <c r="F2715" s="5" t="s">
        <v>7181</v>
      </c>
      <c r="G2715" s="5">
        <v>724</v>
      </c>
      <c r="H2715" s="5" t="s">
        <v>93</v>
      </c>
      <c r="I2715" s="3">
        <v>2.03667783459706</v>
      </c>
      <c r="J2715" s="3">
        <v>80.4</v>
      </c>
      <c r="K2715" s="3">
        <v>0.626032518911407</v>
      </c>
      <c r="L2715" s="3">
        <v>81.8136769078295</v>
      </c>
      <c r="M2715" s="3">
        <v>0.494963529003129</v>
      </c>
      <c r="N2715" s="3">
        <v>79.8902195608782</v>
      </c>
      <c r="O2715" s="3">
        <v>3.30268678032669</v>
      </c>
      <c r="P2715" s="3">
        <v>84.5070422535211</v>
      </c>
      <c r="Q2715" s="3">
        <v>5.38153341832088</v>
      </c>
      <c r="R2715" s="3">
        <v>83.5397316821465</v>
      </c>
      <c r="S2715" s="3">
        <v>14.6295562599049</v>
      </c>
      <c r="T2715" s="3">
        <v>87.3478030704076</v>
      </c>
      <c r="U2715" s="3">
        <v>14.2109937826902</v>
      </c>
      <c r="V2715" s="3">
        <v>97.0653377630122</v>
      </c>
      <c r="W2715" s="3"/>
      <c r="X2715" s="3"/>
      <c r="Y2715" s="3"/>
      <c r="Z2715" s="3"/>
      <c r="AA2715" s="3">
        <v>0.288209402791438</v>
      </c>
      <c r="AB2715" s="3">
        <v>0.107052318081064</v>
      </c>
      <c r="AC2715" s="3">
        <v>-12.246954291472</v>
      </c>
      <c r="AD2715" s="3"/>
      <c r="AE2715" s="5">
        <v>3</v>
      </c>
      <c r="AF2715" s="3">
        <v>0.402405194460896</v>
      </c>
      <c r="AG2715" s="3">
        <v>13.3858936665087</v>
      </c>
      <c r="AH2715" s="3">
        <v>7.01229065565667</v>
      </c>
      <c r="AI2715" s="3"/>
      <c r="AJ2715" s="3"/>
      <c r="AK2715" s="3"/>
      <c r="AL2715" s="3"/>
      <c r="AM2715" s="3">
        <v>1</v>
      </c>
      <c r="AN2715" s="5" t="s">
        <v>56</v>
      </c>
      <c r="AO2715" s="1"/>
      <c r="AP2715" s="1"/>
      <c r="AQ2715" s="1"/>
    </row>
    <row r="2716" spans="1:43">
      <c r="A2716" s="1" t="s">
        <v>7182</v>
      </c>
      <c r="B2716" s="1" t="s">
        <v>7183</v>
      </c>
      <c r="C2716" s="3">
        <v>2.72602739726027</v>
      </c>
      <c r="D2716" s="4">
        <v>43242</v>
      </c>
      <c r="E2716" s="3">
        <v>3.7518949203</v>
      </c>
      <c r="F2716" s="5" t="s">
        <v>7184</v>
      </c>
      <c r="G2716" s="5">
        <v>996</v>
      </c>
      <c r="H2716" s="5" t="s">
        <v>93</v>
      </c>
      <c r="I2716" s="3">
        <v>6.63726107960513</v>
      </c>
      <c r="J2716" s="3">
        <v>45.25</v>
      </c>
      <c r="K2716" s="3">
        <v>3.11246509266312</v>
      </c>
      <c r="L2716" s="3">
        <v>26.412289395441</v>
      </c>
      <c r="M2716" s="3">
        <v>3.23302155347703</v>
      </c>
      <c r="N2716" s="3">
        <v>40.7684630738523</v>
      </c>
      <c r="O2716" s="3">
        <v>13.2121752703757</v>
      </c>
      <c r="P2716" s="3">
        <v>42.5050301810865</v>
      </c>
      <c r="Q2716" s="3">
        <v>20.2510658455708</v>
      </c>
      <c r="R2716" s="3">
        <v>36.2229102167183</v>
      </c>
      <c r="S2716" s="3">
        <v>64.5438340625507</v>
      </c>
      <c r="T2716" s="3">
        <v>27.7924827951297</v>
      </c>
      <c r="U2716" s="3">
        <v>127.082634462708</v>
      </c>
      <c r="V2716" s="3">
        <v>29.5681063122924</v>
      </c>
      <c r="W2716" s="3"/>
      <c r="X2716" s="3"/>
      <c r="Y2716" s="3"/>
      <c r="Z2716" s="3"/>
      <c r="AA2716" s="3">
        <v>0.405801116920864</v>
      </c>
      <c r="AB2716" s="3">
        <v>0.440134432417892</v>
      </c>
      <c r="AC2716" s="3">
        <v>-15.0345508390918</v>
      </c>
      <c r="AD2716" s="3"/>
      <c r="AE2716" s="5">
        <v>3</v>
      </c>
      <c r="AF2716" s="3">
        <v>2.19177060533723</v>
      </c>
      <c r="AG2716" s="3">
        <v>67.8412944530917</v>
      </c>
      <c r="AH2716" s="3">
        <v>50.8820916202485</v>
      </c>
      <c r="AI2716" s="3"/>
      <c r="AJ2716" s="3"/>
      <c r="AK2716" s="3"/>
      <c r="AL2716" s="3"/>
      <c r="AM2716" s="3"/>
      <c r="AN2716" s="5" t="s">
        <v>46</v>
      </c>
      <c r="AO2716" s="1"/>
      <c r="AP2716" s="1"/>
      <c r="AQ2716" s="1"/>
    </row>
    <row r="2717" spans="1:43">
      <c r="A2717" s="1" t="s">
        <v>7185</v>
      </c>
      <c r="B2717" s="1" t="s">
        <v>7186</v>
      </c>
      <c r="C2717" s="3">
        <v>2.87671232876712</v>
      </c>
      <c r="D2717" s="4">
        <v>43187</v>
      </c>
      <c r="E2717" s="3">
        <v>0.9771205972</v>
      </c>
      <c r="F2717" s="5" t="s">
        <v>7187</v>
      </c>
      <c r="G2717" s="5">
        <v>1051</v>
      </c>
      <c r="H2717" s="5" t="s">
        <v>93</v>
      </c>
      <c r="I2717" s="3">
        <v>1.78387233784358</v>
      </c>
      <c r="J2717" s="3">
        <v>83</v>
      </c>
      <c r="K2717" s="3">
        <v>4.48458424166927</v>
      </c>
      <c r="L2717" s="3">
        <v>7.73042616451933</v>
      </c>
      <c r="M2717" s="3">
        <v>4.79790091834822</v>
      </c>
      <c r="N2717" s="3">
        <v>30.5888223552894</v>
      </c>
      <c r="O2717" s="3">
        <v>-2.57854695394622</v>
      </c>
      <c r="P2717" s="3">
        <v>97.4849094567404</v>
      </c>
      <c r="Q2717" s="3">
        <v>-10.0005365094694</v>
      </c>
      <c r="R2717" s="3">
        <v>98.6068111455108</v>
      </c>
      <c r="S2717" s="3">
        <v>36.4708753660918</v>
      </c>
      <c r="T2717" s="3">
        <v>55.849655902594</v>
      </c>
      <c r="U2717" s="3">
        <v>115.036533777721</v>
      </c>
      <c r="V2717" s="3">
        <v>35.7696566998893</v>
      </c>
      <c r="W2717" s="3"/>
      <c r="X2717" s="3"/>
      <c r="Y2717" s="3"/>
      <c r="Z2717" s="3"/>
      <c r="AA2717" s="3">
        <v>0.177998022192224</v>
      </c>
      <c r="AB2717" s="3">
        <v>0.162959109236418</v>
      </c>
      <c r="AC2717" s="3">
        <v>-32.3954229975614</v>
      </c>
      <c r="AD2717" s="3"/>
      <c r="AE2717" s="5">
        <v>6</v>
      </c>
      <c r="AF2717" s="3">
        <v>1.43369952170628</v>
      </c>
      <c r="AG2717" s="3">
        <v>43.6972289268222</v>
      </c>
      <c r="AH2717" s="3">
        <v>49.3506648059688</v>
      </c>
      <c r="AI2717" s="3"/>
      <c r="AJ2717" s="3"/>
      <c r="AK2717" s="3"/>
      <c r="AL2717" s="3"/>
      <c r="AM2717" s="3"/>
      <c r="AN2717" s="5" t="s">
        <v>51</v>
      </c>
      <c r="AO2717" s="1"/>
      <c r="AP2717" s="1"/>
      <c r="AQ2717" s="1"/>
    </row>
    <row r="2718" spans="1:43">
      <c r="A2718" s="1" t="s">
        <v>7188</v>
      </c>
      <c r="B2718" s="1" t="s">
        <v>7189</v>
      </c>
      <c r="C2718" s="3">
        <v>3.06301369863014</v>
      </c>
      <c r="D2718" s="4">
        <v>43119</v>
      </c>
      <c r="E2718" s="3">
        <v>12.9571062808</v>
      </c>
      <c r="F2718" s="5" t="s">
        <v>7190</v>
      </c>
      <c r="G2718" s="5">
        <v>1119</v>
      </c>
      <c r="H2718" s="5" t="s">
        <v>55</v>
      </c>
      <c r="I2718" s="3">
        <v>16.8952967525196</v>
      </c>
      <c r="J2718" s="3">
        <v>9.80036297640653</v>
      </c>
      <c r="K2718" s="3">
        <v>3.04787759131293</v>
      </c>
      <c r="L2718" s="3">
        <v>40.1694915254237</v>
      </c>
      <c r="M2718" s="3">
        <v>8.91424845125528</v>
      </c>
      <c r="N2718" s="3">
        <v>18.0131657690006</v>
      </c>
      <c r="O2718" s="3">
        <v>25.9862345017591</v>
      </c>
      <c r="P2718" s="3">
        <v>18.8079470198675</v>
      </c>
      <c r="Q2718" s="3">
        <v>32.8445099868261</v>
      </c>
      <c r="R2718" s="3">
        <v>24.6951219512195</v>
      </c>
      <c r="S2718" s="3">
        <v>74.6923823084428</v>
      </c>
      <c r="T2718" s="3">
        <v>35.546875</v>
      </c>
      <c r="U2718" s="3">
        <v>116.645300395851</v>
      </c>
      <c r="V2718" s="3">
        <v>66.1246612466125</v>
      </c>
      <c r="W2718" s="3">
        <v>92.5603915612379</v>
      </c>
      <c r="X2718" s="3">
        <v>61.7696160267112</v>
      </c>
      <c r="Y2718" s="3"/>
      <c r="Z2718" s="3"/>
      <c r="AA2718" s="3">
        <v>0.355919353954608</v>
      </c>
      <c r="AB2718" s="3">
        <v>0.227583006063154</v>
      </c>
      <c r="AC2718" s="3">
        <v>-25.0234301780694</v>
      </c>
      <c r="AD2718" s="3">
        <v>0.973510568439111</v>
      </c>
      <c r="AE2718" s="5">
        <v>4</v>
      </c>
      <c r="AF2718" s="3">
        <v>1.67978667966703</v>
      </c>
      <c r="AG2718" s="3">
        <v>57.2373522659521</v>
      </c>
      <c r="AH2718" s="3">
        <v>53.141922436984</v>
      </c>
      <c r="AI2718" s="3"/>
      <c r="AJ2718" s="3"/>
      <c r="AK2718" s="3"/>
      <c r="AL2718" s="3"/>
      <c r="AM2718" s="3"/>
      <c r="AN2718" s="5" t="s">
        <v>46</v>
      </c>
      <c r="AO2718" s="1"/>
      <c r="AP2718" s="1"/>
      <c r="AQ2718" s="1"/>
    </row>
    <row r="2719" spans="1:43">
      <c r="A2719" s="1" t="s">
        <v>7191</v>
      </c>
      <c r="B2719" s="1" t="s">
        <v>7192</v>
      </c>
      <c r="C2719" s="3">
        <v>3.12328767123288</v>
      </c>
      <c r="D2719" s="4">
        <v>43097</v>
      </c>
      <c r="E2719" s="3">
        <v>2.7730904502</v>
      </c>
      <c r="F2719" s="5" t="s">
        <v>7193</v>
      </c>
      <c r="G2719" s="5">
        <v>1123</v>
      </c>
      <c r="H2719" s="5" t="s">
        <v>93</v>
      </c>
      <c r="I2719" s="3">
        <v>5.2034595207713</v>
      </c>
      <c r="J2719" s="3">
        <v>51.85</v>
      </c>
      <c r="K2719" s="3">
        <v>2.05625472801046</v>
      </c>
      <c r="L2719" s="3">
        <v>43.5084241823588</v>
      </c>
      <c r="M2719" s="3">
        <v>3.92156862745098</v>
      </c>
      <c r="N2719" s="3">
        <v>36.127744510978</v>
      </c>
      <c r="O2719" s="3">
        <v>8.13961961670188</v>
      </c>
      <c r="P2719" s="3">
        <v>56.1368209255533</v>
      </c>
      <c r="Q2719" s="3">
        <v>17.3586397785686</v>
      </c>
      <c r="R2719" s="3">
        <v>42.5696594427245</v>
      </c>
      <c r="S2719" s="3">
        <v>29.0210398191619</v>
      </c>
      <c r="T2719" s="3">
        <v>63.4197988353626</v>
      </c>
      <c r="U2719" s="3">
        <v>49.5666196331385</v>
      </c>
      <c r="V2719" s="3">
        <v>66.6112956810631</v>
      </c>
      <c r="W2719" s="3">
        <v>57.5538804544007</v>
      </c>
      <c r="X2719" s="3">
        <v>52.9338327091136</v>
      </c>
      <c r="Y2719" s="3"/>
      <c r="Z2719" s="3"/>
      <c r="AA2719" s="3">
        <v>0.310506096529732</v>
      </c>
      <c r="AB2719" s="3">
        <v>0.333585568961055</v>
      </c>
      <c r="AC2719" s="3">
        <v>-7.66286712704885</v>
      </c>
      <c r="AD2719" s="3">
        <v>2.13098594515075</v>
      </c>
      <c r="AE2719" s="5">
        <v>1</v>
      </c>
      <c r="AF2719" s="3">
        <v>1.1040749391921</v>
      </c>
      <c r="AG2719" s="3">
        <v>25.8531499119827</v>
      </c>
      <c r="AH2719" s="3">
        <v>22.1854054338654</v>
      </c>
      <c r="AI2719" s="3">
        <v>13.9800645334315</v>
      </c>
      <c r="AJ2719" s="3"/>
      <c r="AK2719" s="3"/>
      <c r="AL2719" s="3"/>
      <c r="AM2719" s="3"/>
      <c r="AN2719" s="5" t="s">
        <v>51</v>
      </c>
      <c r="AO2719" s="1"/>
      <c r="AP2719" s="1"/>
      <c r="AQ2719" s="1"/>
    </row>
    <row r="2720" spans="1:43">
      <c r="A2720" s="1" t="s">
        <v>7194</v>
      </c>
      <c r="B2720" s="1" t="s">
        <v>7195</v>
      </c>
      <c r="C2720" s="3">
        <v>2.7041095890411</v>
      </c>
      <c r="D2720" s="4">
        <v>43250</v>
      </c>
      <c r="E2720" s="3">
        <v>22.6886363698</v>
      </c>
      <c r="F2720" s="5" t="s">
        <v>4080</v>
      </c>
      <c r="G2720" s="5">
        <v>988</v>
      </c>
      <c r="H2720" s="5" t="s">
        <v>226</v>
      </c>
      <c r="I2720" s="3">
        <v>2.11952456154932</v>
      </c>
      <c r="J2720" s="3">
        <v>48.5064011379801</v>
      </c>
      <c r="K2720" s="3">
        <v>0.655415369490415</v>
      </c>
      <c r="L2720" s="3">
        <v>41.1375661375661</v>
      </c>
      <c r="M2720" s="3">
        <v>0.936575747617471</v>
      </c>
      <c r="N2720" s="3">
        <v>42.4541607898448</v>
      </c>
      <c r="O2720" s="3">
        <v>3.5220761712167</v>
      </c>
      <c r="P2720" s="3">
        <v>57.8616352201258</v>
      </c>
      <c r="Q2720" s="3">
        <v>6.48292598370601</v>
      </c>
      <c r="R2720" s="3">
        <v>48.5401459854015</v>
      </c>
      <c r="S2720" s="3">
        <v>10.9145075381421</v>
      </c>
      <c r="T2720" s="3">
        <v>70.2127659574468</v>
      </c>
      <c r="U2720" s="3">
        <v>17.6369207200306</v>
      </c>
      <c r="V2720" s="3">
        <v>79.1666666666667</v>
      </c>
      <c r="W2720" s="3"/>
      <c r="X2720" s="3"/>
      <c r="Y2720" s="3"/>
      <c r="Z2720" s="3"/>
      <c r="AA2720" s="3">
        <v>0.376642770372913</v>
      </c>
      <c r="AB2720" s="3">
        <v>0.718561404689961</v>
      </c>
      <c r="AC2720" s="3">
        <v>-2.10545097689357</v>
      </c>
      <c r="AD2720" s="3"/>
      <c r="AE2720" s="5">
        <v>1</v>
      </c>
      <c r="AF2720" s="3">
        <v>0.607781861739767</v>
      </c>
      <c r="AG2720" s="3">
        <v>10.23308515983</v>
      </c>
      <c r="AH2720" s="3">
        <v>8.22191761082718</v>
      </c>
      <c r="AI2720" s="3"/>
      <c r="AJ2720" s="3"/>
      <c r="AK2720" s="3"/>
      <c r="AL2720" s="3"/>
      <c r="AM2720" s="3"/>
      <c r="AN2720" s="5" t="s">
        <v>51</v>
      </c>
      <c r="AO2720" s="1"/>
      <c r="AP2720" s="1"/>
      <c r="AQ2720" s="1"/>
    </row>
    <row r="2721" spans="1:43">
      <c r="A2721" s="1" t="s">
        <v>7196</v>
      </c>
      <c r="B2721" s="1" t="s">
        <v>7197</v>
      </c>
      <c r="C2721" s="3">
        <v>2.67123287671233</v>
      </c>
      <c r="D2721" s="4">
        <v>43262</v>
      </c>
      <c r="E2721" s="3">
        <v>51.3911200598</v>
      </c>
      <c r="F2721" s="5" t="s">
        <v>3868</v>
      </c>
      <c r="G2721" s="5">
        <v>976</v>
      </c>
      <c r="H2721" s="5" t="s">
        <v>50</v>
      </c>
      <c r="I2721" s="3">
        <v>0.115874855156426</v>
      </c>
      <c r="J2721" s="3">
        <v>51.3622152746762</v>
      </c>
      <c r="K2721" s="3">
        <v>-0.0385653682992721</v>
      </c>
      <c r="L2721" s="3">
        <v>74.8118636564852</v>
      </c>
      <c r="M2721" s="3">
        <v>-0.0867302688638542</v>
      </c>
      <c r="N2721" s="3">
        <v>51.8699910952805</v>
      </c>
      <c r="O2721" s="3">
        <v>0.856031128404658</v>
      </c>
      <c r="P2721" s="3">
        <v>21.3796253997259</v>
      </c>
      <c r="Q2721" s="3">
        <v>1.17379904482226</v>
      </c>
      <c r="R2721" s="3">
        <v>43.9884113954611</v>
      </c>
      <c r="S2721" s="3">
        <v>2.07116052215522</v>
      </c>
      <c r="T2721" s="3">
        <v>40.9039548022599</v>
      </c>
      <c r="U2721" s="3">
        <v>6.63787014668779</v>
      </c>
      <c r="V2721" s="3">
        <v>38.2352941176471</v>
      </c>
      <c r="W2721" s="3"/>
      <c r="X2721" s="3"/>
      <c r="Y2721" s="3"/>
      <c r="Z2721" s="3"/>
      <c r="AA2721" s="3">
        <v>0.0405508494960679</v>
      </c>
      <c r="AB2721" s="3">
        <v>0.403544532541348</v>
      </c>
      <c r="AC2721" s="3">
        <v>-2.72402780386998</v>
      </c>
      <c r="AD2721" s="3"/>
      <c r="AE2721" s="5">
        <v>4</v>
      </c>
      <c r="AF2721" s="3">
        <v>0.386797504086653</v>
      </c>
      <c r="AG2721" s="3">
        <v>2.75801100311428</v>
      </c>
      <c r="AH2721" s="3">
        <v>3.53151109919625</v>
      </c>
      <c r="AI2721" s="3"/>
      <c r="AJ2721" s="3"/>
      <c r="AK2721" s="3"/>
      <c r="AL2721" s="3"/>
      <c r="AM2721" s="3"/>
      <c r="AN2721" s="5" t="s">
        <v>51</v>
      </c>
      <c r="AO2721" s="1"/>
      <c r="AP2721" s="1"/>
      <c r="AQ2721" s="1"/>
    </row>
    <row r="2722" spans="1:43">
      <c r="A2722" s="1" t="s">
        <v>7198</v>
      </c>
      <c r="B2722" s="1" t="s">
        <v>7199</v>
      </c>
      <c r="C2722" s="3">
        <v>2.99452054794521</v>
      </c>
      <c r="D2722" s="4">
        <v>43144</v>
      </c>
      <c r="E2722" s="3">
        <v>6.5423729076</v>
      </c>
      <c r="F2722" s="5" t="s">
        <v>7200</v>
      </c>
      <c r="G2722" s="5">
        <v>930</v>
      </c>
      <c r="H2722" s="5" t="s">
        <v>93</v>
      </c>
      <c r="I2722" s="3">
        <v>8.33809502878993</v>
      </c>
      <c r="J2722" s="3">
        <v>37.45</v>
      </c>
      <c r="K2722" s="3">
        <v>4.78255324575946</v>
      </c>
      <c r="L2722" s="3">
        <v>5.89692765113974</v>
      </c>
      <c r="M2722" s="3">
        <v>4.87618075057441</v>
      </c>
      <c r="N2722" s="3">
        <v>30.2395209580838</v>
      </c>
      <c r="O2722" s="3">
        <v>8.90292935094772</v>
      </c>
      <c r="P2722" s="3">
        <v>53.8229376257545</v>
      </c>
      <c r="Q2722" s="3">
        <v>18.1195188575262</v>
      </c>
      <c r="R2722" s="3">
        <v>41.0216718266254</v>
      </c>
      <c r="S2722" s="3">
        <v>67.6164569874193</v>
      </c>
      <c r="T2722" s="3">
        <v>24.9867654843833</v>
      </c>
      <c r="U2722" s="3">
        <v>166.464864864865</v>
      </c>
      <c r="V2722" s="3">
        <v>14.3964562569214</v>
      </c>
      <c r="W2722" s="3"/>
      <c r="X2722" s="3"/>
      <c r="Y2722" s="3"/>
      <c r="Z2722" s="3"/>
      <c r="AA2722" s="3">
        <v>0.301692038893829</v>
      </c>
      <c r="AB2722" s="3">
        <v>0.338661719604904</v>
      </c>
      <c r="AC2722" s="3">
        <v>-18.8586097946287</v>
      </c>
      <c r="AD2722" s="3"/>
      <c r="AE2722" s="5">
        <v>3</v>
      </c>
      <c r="AF2722" s="3">
        <v>2.51847180420823</v>
      </c>
      <c r="AG2722" s="3">
        <v>66.1248074161112</v>
      </c>
      <c r="AH2722" s="3">
        <v>66.8582140426145</v>
      </c>
      <c r="AI2722" s="3"/>
      <c r="AJ2722" s="3"/>
      <c r="AK2722" s="3"/>
      <c r="AL2722" s="3"/>
      <c r="AM2722" s="3"/>
      <c r="AN2722" s="5" t="s">
        <v>46</v>
      </c>
      <c r="AO2722" s="1"/>
      <c r="AP2722" s="1"/>
      <c r="AQ2722" s="1"/>
    </row>
    <row r="2723" spans="1:43">
      <c r="A2723" s="1" t="s">
        <v>7201</v>
      </c>
      <c r="B2723" s="1" t="s">
        <v>7202</v>
      </c>
      <c r="C2723" s="3">
        <v>2.41369863013699</v>
      </c>
      <c r="D2723" s="4">
        <v>43356</v>
      </c>
      <c r="E2723" s="3">
        <v>0.8906005183</v>
      </c>
      <c r="F2723" s="5" t="s">
        <v>757</v>
      </c>
      <c r="G2723" s="5">
        <v>882</v>
      </c>
      <c r="H2723" s="5" t="s">
        <v>50</v>
      </c>
      <c r="I2723" s="3">
        <v>-0.101927353595242</v>
      </c>
      <c r="J2723" s="3">
        <v>80.34836980795</v>
      </c>
      <c r="K2723" s="3">
        <v>-0.0556225085751189</v>
      </c>
      <c r="L2723" s="3">
        <v>81.6290393979637</v>
      </c>
      <c r="M2723" s="3">
        <v>-0.166682100194467</v>
      </c>
      <c r="N2723" s="3">
        <v>66.6518254674978</v>
      </c>
      <c r="O2723" s="3">
        <v>0.728767635242456</v>
      </c>
      <c r="P2723" s="3">
        <v>42.5765189584285</v>
      </c>
      <c r="Q2723" s="3">
        <v>1.13508442776736</v>
      </c>
      <c r="R2723" s="3">
        <v>48.768710767745</v>
      </c>
      <c r="S2723" s="3">
        <v>1.87092506850611</v>
      </c>
      <c r="T2723" s="3">
        <v>51.9209039548023</v>
      </c>
      <c r="U2723" s="3">
        <v>9.95428678205992</v>
      </c>
      <c r="V2723" s="3">
        <v>6.19195046439629</v>
      </c>
      <c r="W2723" s="3"/>
      <c r="X2723" s="3"/>
      <c r="Y2723" s="3"/>
      <c r="Z2723" s="3"/>
      <c r="AA2723" s="3">
        <v>0.0300281912790123</v>
      </c>
      <c r="AB2723" s="3">
        <v>0.59006763127167</v>
      </c>
      <c r="AC2723" s="3">
        <v>-1.96460012973774</v>
      </c>
      <c r="AD2723" s="3"/>
      <c r="AE2723" s="5">
        <v>2</v>
      </c>
      <c r="AF2723" s="3">
        <v>0.490139227625623</v>
      </c>
      <c r="AG2723" s="3">
        <v>2.84335565644276</v>
      </c>
      <c r="AH2723" s="3">
        <v>5.2095744302121</v>
      </c>
      <c r="AI2723" s="3"/>
      <c r="AJ2723" s="3"/>
      <c r="AK2723" s="3"/>
      <c r="AL2723" s="3"/>
      <c r="AM2723" s="3"/>
      <c r="AN2723" s="5" t="s">
        <v>51</v>
      </c>
      <c r="AO2723" s="1"/>
      <c r="AP2723" s="1"/>
      <c r="AQ2723" s="1"/>
    </row>
    <row r="2724" spans="1:43">
      <c r="A2724" s="1" t="s">
        <v>7203</v>
      </c>
      <c r="B2724" s="1" t="s">
        <v>7204</v>
      </c>
      <c r="C2724" s="3">
        <v>2.71780821917808</v>
      </c>
      <c r="D2724" s="4">
        <v>43245</v>
      </c>
      <c r="E2724" s="3">
        <v>3.4064565512</v>
      </c>
      <c r="F2724" s="5" t="s">
        <v>6827</v>
      </c>
      <c r="G2724" s="5">
        <v>993</v>
      </c>
      <c r="H2724" s="5" t="s">
        <v>50</v>
      </c>
      <c r="I2724" s="3">
        <v>0.194817845314643</v>
      </c>
      <c r="J2724" s="3">
        <v>37.0254577936579</v>
      </c>
      <c r="K2724" s="3">
        <v>0</v>
      </c>
      <c r="L2724" s="3">
        <v>43.3820274457725</v>
      </c>
      <c r="M2724" s="3">
        <v>-0.116527481064287</v>
      </c>
      <c r="N2724" s="3">
        <v>58.8156723063224</v>
      </c>
      <c r="O2724" s="3">
        <v>0.596577017114909</v>
      </c>
      <c r="P2724" s="3">
        <v>59.6619460941069</v>
      </c>
      <c r="Q2724" s="3">
        <v>1.0425558062102</v>
      </c>
      <c r="R2724" s="3">
        <v>59.1984548527282</v>
      </c>
      <c r="S2724" s="3">
        <v>2.78083254828951</v>
      </c>
      <c r="T2724" s="3">
        <v>16.7796610169492</v>
      </c>
      <c r="U2724" s="3">
        <v>7.36550302428298</v>
      </c>
      <c r="V2724" s="3">
        <v>24.1486068111455</v>
      </c>
      <c r="W2724" s="3"/>
      <c r="X2724" s="3"/>
      <c r="Y2724" s="3"/>
      <c r="Z2724" s="3"/>
      <c r="AA2724" s="3">
        <v>0.0940248117526763</v>
      </c>
      <c r="AB2724" s="3">
        <v>0.422336055657663</v>
      </c>
      <c r="AC2724" s="3">
        <v>-1.91562076010893</v>
      </c>
      <c r="AD2724" s="3"/>
      <c r="AE2724" s="5">
        <v>4</v>
      </c>
      <c r="AF2724" s="3">
        <v>0.364532272760198</v>
      </c>
      <c r="AG2724" s="3">
        <v>3.3472781718346</v>
      </c>
      <c r="AH2724" s="3">
        <v>3.96886511342234</v>
      </c>
      <c r="AI2724" s="3"/>
      <c r="AJ2724" s="3"/>
      <c r="AK2724" s="3"/>
      <c r="AL2724" s="3"/>
      <c r="AM2724" s="3"/>
      <c r="AN2724" s="5" t="s">
        <v>51</v>
      </c>
      <c r="AO2724" s="1"/>
      <c r="AP2724" s="1"/>
      <c r="AQ2724" s="1"/>
    </row>
    <row r="2725" spans="1:43">
      <c r="A2725" s="1" t="s">
        <v>7205</v>
      </c>
      <c r="B2725" s="1" t="s">
        <v>7206</v>
      </c>
      <c r="C2725" s="3">
        <v>0.271232876712329</v>
      </c>
      <c r="D2725" s="4">
        <v>44138</v>
      </c>
      <c r="E2725" s="3">
        <v>2.9551136846</v>
      </c>
      <c r="F2725" s="5" t="s">
        <v>1644</v>
      </c>
      <c r="G2725" s="5">
        <v>100</v>
      </c>
      <c r="H2725" s="5" t="s">
        <v>116</v>
      </c>
      <c r="I2725" s="3">
        <v>10.6778884690255</v>
      </c>
      <c r="J2725" s="3">
        <v>25.7009345794392</v>
      </c>
      <c r="K2725" s="3">
        <v>3.70708154506437</v>
      </c>
      <c r="L2725" s="3">
        <v>23.8532110091743</v>
      </c>
      <c r="M2725" s="3">
        <v>5.21417297120776</v>
      </c>
      <c r="N2725" s="3">
        <v>27.1028037383178</v>
      </c>
      <c r="O2725" s="3">
        <v>17.4922506533763</v>
      </c>
      <c r="P2725" s="3">
        <v>28.5</v>
      </c>
      <c r="Q2725" s="3"/>
      <c r="R2725" s="3"/>
      <c r="S2725" s="3"/>
      <c r="T2725" s="3"/>
      <c r="U2725" s="3"/>
      <c r="V2725" s="3"/>
      <c r="W2725" s="3"/>
      <c r="X2725" s="3"/>
      <c r="Y2725" s="3"/>
      <c r="Z2725" s="3"/>
      <c r="AA2725" s="3">
        <v>0.336818322073354</v>
      </c>
      <c r="AB2725" s="3">
        <v>0.262261965381988</v>
      </c>
      <c r="AC2725" s="3">
        <v>-21.6596878568709</v>
      </c>
      <c r="AD2725" s="3"/>
      <c r="AE2725" s="5"/>
      <c r="AF2725" s="3">
        <v>5.01278335619595</v>
      </c>
      <c r="AG2725" s="3"/>
      <c r="AH2725" s="3"/>
      <c r="AI2725" s="3"/>
      <c r="AJ2725" s="3"/>
      <c r="AK2725" s="3"/>
      <c r="AL2725" s="3"/>
      <c r="AM2725" s="3"/>
      <c r="AN2725" s="5" t="s">
        <v>46</v>
      </c>
      <c r="AO2725" s="1"/>
      <c r="AP2725" s="1"/>
      <c r="AQ2725" s="1"/>
    </row>
    <row r="2726" spans="1:43">
      <c r="A2726" s="1" t="s">
        <v>7207</v>
      </c>
      <c r="B2726" s="1" t="s">
        <v>7208</v>
      </c>
      <c r="C2726" s="3">
        <v>2.93698630136986</v>
      </c>
      <c r="D2726" s="4">
        <v>43165</v>
      </c>
      <c r="E2726" s="3">
        <v>18.5698978596</v>
      </c>
      <c r="F2726" s="5" t="s">
        <v>7161</v>
      </c>
      <c r="G2726" s="5">
        <v>1073</v>
      </c>
      <c r="H2726" s="5" t="s">
        <v>50</v>
      </c>
      <c r="I2726" s="3">
        <v>0.0869733281793772</v>
      </c>
      <c r="J2726" s="3">
        <v>56.811076373381</v>
      </c>
      <c r="K2726" s="3">
        <v>0</v>
      </c>
      <c r="L2726" s="3">
        <v>43.3820274457725</v>
      </c>
      <c r="M2726" s="3">
        <v>-0.0771828268210075</v>
      </c>
      <c r="N2726" s="3">
        <v>49.9554764024933</v>
      </c>
      <c r="O2726" s="3">
        <v>0.7490272373541</v>
      </c>
      <c r="P2726" s="3">
        <v>39.1502969392417</v>
      </c>
      <c r="Q2726" s="3">
        <v>1.24687926455461</v>
      </c>
      <c r="R2726" s="3">
        <v>33.6069531627233</v>
      </c>
      <c r="S2726" s="3">
        <v>2.36403307361846</v>
      </c>
      <c r="T2726" s="3">
        <v>28.0790960451977</v>
      </c>
      <c r="U2726" s="3">
        <v>6.62026318528311</v>
      </c>
      <c r="V2726" s="3">
        <v>38.7770897832817</v>
      </c>
      <c r="W2726" s="3"/>
      <c r="X2726" s="3"/>
      <c r="Y2726" s="3"/>
      <c r="Z2726" s="3"/>
      <c r="AA2726" s="3">
        <v>0.0899814604981585</v>
      </c>
      <c r="AB2726" s="3">
        <v>0.554857055977424</v>
      </c>
      <c r="AC2726" s="3">
        <v>-1.61755136190388</v>
      </c>
      <c r="AD2726" s="3"/>
      <c r="AE2726" s="5">
        <v>3</v>
      </c>
      <c r="AF2726" s="3">
        <v>0.33749324213908</v>
      </c>
      <c r="AG2726" s="3">
        <v>3.07696058446147</v>
      </c>
      <c r="AH2726" s="3">
        <v>3.48259316594239</v>
      </c>
      <c r="AI2726" s="3"/>
      <c r="AJ2726" s="3"/>
      <c r="AK2726" s="3"/>
      <c r="AL2726" s="3"/>
      <c r="AM2726" s="3">
        <v>1</v>
      </c>
      <c r="AN2726" s="5" t="s">
        <v>56</v>
      </c>
      <c r="AO2726" s="1"/>
      <c r="AP2726" s="1"/>
      <c r="AQ2726" s="1"/>
    </row>
    <row r="2727" spans="1:43">
      <c r="A2727" s="1" t="s">
        <v>7209</v>
      </c>
      <c r="B2727" s="1" t="s">
        <v>7210</v>
      </c>
      <c r="C2727" s="3">
        <v>2.62191780821918</v>
      </c>
      <c r="D2727" s="4">
        <v>43280</v>
      </c>
      <c r="E2727" s="3">
        <v>0.3158871186</v>
      </c>
      <c r="F2727" s="5" t="s">
        <v>7211</v>
      </c>
      <c r="G2727" s="5">
        <v>413</v>
      </c>
      <c r="H2727" s="5" t="s">
        <v>2390</v>
      </c>
      <c r="I2727" s="3">
        <v>13.2748217224355</v>
      </c>
      <c r="J2727" s="3">
        <v>5.38461538461539</v>
      </c>
      <c r="K2727" s="3">
        <v>3.97784491440081</v>
      </c>
      <c r="L2727" s="3">
        <v>4.51127819548872</v>
      </c>
      <c r="M2727" s="3">
        <v>8.48437089571843</v>
      </c>
      <c r="N2727" s="3">
        <v>3.78787878787879</v>
      </c>
      <c r="O2727" s="3">
        <v>27.5938417177282</v>
      </c>
      <c r="P2727" s="3">
        <v>0.78125</v>
      </c>
      <c r="Q2727" s="3">
        <v>30.5172232171073</v>
      </c>
      <c r="R2727" s="3">
        <v>1.86915887850467</v>
      </c>
      <c r="S2727" s="3">
        <v>68.525571273123</v>
      </c>
      <c r="T2727" s="3">
        <v>10.6666666666667</v>
      </c>
      <c r="U2727" s="3">
        <v>145.735819119397</v>
      </c>
      <c r="V2727" s="3">
        <v>4.76190476190476</v>
      </c>
      <c r="W2727" s="3"/>
      <c r="X2727" s="3"/>
      <c r="Y2727" s="3"/>
      <c r="Z2727" s="3"/>
      <c r="AA2727" s="3">
        <v>0.326385972550376</v>
      </c>
      <c r="AB2727" s="3">
        <v>0.488876362428918</v>
      </c>
      <c r="AC2727" s="3">
        <v>-14.6512638966524</v>
      </c>
      <c r="AD2727" s="3"/>
      <c r="AE2727" s="5">
        <v>1</v>
      </c>
      <c r="AF2727" s="3">
        <v>2.82414454886757</v>
      </c>
      <c r="AG2727" s="3">
        <v>76.1367670782987</v>
      </c>
      <c r="AH2727" s="3">
        <v>57.5434867201889</v>
      </c>
      <c r="AI2727" s="3"/>
      <c r="AJ2727" s="3"/>
      <c r="AK2727" s="3"/>
      <c r="AL2727" s="3"/>
      <c r="AM2727" s="3"/>
      <c r="AN2727" s="5" t="s">
        <v>46</v>
      </c>
      <c r="AO2727" s="1"/>
      <c r="AP2727" s="1"/>
      <c r="AQ2727" s="1"/>
    </row>
    <row r="2728" spans="1:43">
      <c r="A2728" s="1" t="s">
        <v>7212</v>
      </c>
      <c r="B2728" s="1" t="s">
        <v>7213</v>
      </c>
      <c r="C2728" s="3">
        <v>2.7041095890411</v>
      </c>
      <c r="D2728" s="4">
        <v>43250</v>
      </c>
      <c r="E2728" s="3">
        <v>1.372684634</v>
      </c>
      <c r="F2728" s="5" t="s">
        <v>7214</v>
      </c>
      <c r="G2728" s="5">
        <v>988</v>
      </c>
      <c r="H2728" s="5" t="s">
        <v>1442</v>
      </c>
      <c r="I2728" s="3">
        <v>14.6855084510945</v>
      </c>
      <c r="J2728" s="3">
        <v>70</v>
      </c>
      <c r="K2728" s="3">
        <v>-2.06254683124975</v>
      </c>
      <c r="L2728" s="3">
        <v>100</v>
      </c>
      <c r="M2728" s="3">
        <v>4.82461694314297</v>
      </c>
      <c r="N2728" s="3">
        <v>100</v>
      </c>
      <c r="O2728" s="3">
        <v>33.9048851504368</v>
      </c>
      <c r="P2728" s="3">
        <v>50</v>
      </c>
      <c r="Q2728" s="3">
        <v>46.176938018718</v>
      </c>
      <c r="R2728" s="3">
        <v>40</v>
      </c>
      <c r="S2728" s="3">
        <v>113.77291899802</v>
      </c>
      <c r="T2728" s="3">
        <v>16.6666666666667</v>
      </c>
      <c r="U2728" s="3">
        <v>173.231378589504</v>
      </c>
      <c r="V2728" s="3">
        <v>41.6666666666667</v>
      </c>
      <c r="W2728" s="3"/>
      <c r="X2728" s="3"/>
      <c r="Y2728" s="3"/>
      <c r="Z2728" s="3"/>
      <c r="AA2728" s="3">
        <v>0.385148460252867</v>
      </c>
      <c r="AB2728" s="3">
        <v>0.408072818041133</v>
      </c>
      <c r="AC2728" s="3">
        <v>-19.5195933759633</v>
      </c>
      <c r="AD2728" s="3"/>
      <c r="AE2728" s="5">
        <v>5</v>
      </c>
      <c r="AF2728" s="3">
        <v>2.87599764426735</v>
      </c>
      <c r="AG2728" s="3">
        <v>116.923545523431</v>
      </c>
      <c r="AH2728" s="3">
        <v>68.2831142975208</v>
      </c>
      <c r="AI2728" s="3"/>
      <c r="AJ2728" s="3"/>
      <c r="AK2728" s="3"/>
      <c r="AL2728" s="3"/>
      <c r="AM2728" s="3"/>
      <c r="AN2728" s="5" t="s">
        <v>46</v>
      </c>
      <c r="AO2728" s="1"/>
      <c r="AP2728" s="1"/>
      <c r="AQ2728" s="1"/>
    </row>
    <row r="2729" spans="1:43">
      <c r="A2729" s="1" t="s">
        <v>7215</v>
      </c>
      <c r="B2729" s="1" t="s">
        <v>7216</v>
      </c>
      <c r="C2729" s="3">
        <v>2.74794520547945</v>
      </c>
      <c r="D2729" s="4">
        <v>43234</v>
      </c>
      <c r="E2729" s="3">
        <v>1.5181042458</v>
      </c>
      <c r="F2729" s="5" t="s">
        <v>7217</v>
      </c>
      <c r="G2729" s="5">
        <v>544</v>
      </c>
      <c r="H2729" s="5" t="s">
        <v>93</v>
      </c>
      <c r="I2729" s="3">
        <v>10.5458119141216</v>
      </c>
      <c r="J2729" s="3">
        <v>27.35</v>
      </c>
      <c r="K2729" s="3">
        <v>-0.388283378746597</v>
      </c>
      <c r="L2729" s="3">
        <v>97.0267591674926</v>
      </c>
      <c r="M2729" s="3">
        <v>3.98208063713289</v>
      </c>
      <c r="N2729" s="3">
        <v>35.8782435129741</v>
      </c>
      <c r="O2729" s="3">
        <v>22.3784417106034</v>
      </c>
      <c r="P2729" s="3">
        <v>17.0523138832998</v>
      </c>
      <c r="Q2729" s="3">
        <v>29.6192882152196</v>
      </c>
      <c r="R2729" s="3">
        <v>18.4210526315789</v>
      </c>
      <c r="S2729" s="3">
        <v>92.5218879599763</v>
      </c>
      <c r="T2729" s="3">
        <v>7.30545262043409</v>
      </c>
      <c r="U2729" s="3">
        <v>193.546120646392</v>
      </c>
      <c r="V2729" s="3">
        <v>7.80730897009967</v>
      </c>
      <c r="W2729" s="3"/>
      <c r="X2729" s="3"/>
      <c r="Y2729" s="3"/>
      <c r="Z2729" s="3"/>
      <c r="AA2729" s="3">
        <v>0.382779103252161</v>
      </c>
      <c r="AB2729" s="3">
        <v>0.43515477400297</v>
      </c>
      <c r="AC2729" s="3">
        <v>-17.7565392354125</v>
      </c>
      <c r="AD2729" s="3"/>
      <c r="AE2729" s="5">
        <v>2</v>
      </c>
      <c r="AF2729" s="3">
        <v>3.47633730096752</v>
      </c>
      <c r="AG2729" s="3">
        <v>98.2610626113592</v>
      </c>
      <c r="AH2729" s="3">
        <v>73.4856967948683</v>
      </c>
      <c r="AI2729" s="3"/>
      <c r="AJ2729" s="3"/>
      <c r="AK2729" s="3"/>
      <c r="AL2729" s="3"/>
      <c r="AM2729" s="3"/>
      <c r="AN2729" s="5" t="s">
        <v>46</v>
      </c>
      <c r="AO2729" s="1"/>
      <c r="AP2729" s="1"/>
      <c r="AQ2729" s="1"/>
    </row>
    <row r="2730" spans="1:43">
      <c r="A2730" s="1" t="s">
        <v>7218</v>
      </c>
      <c r="B2730" s="1" t="s">
        <v>7219</v>
      </c>
      <c r="C2730" s="3">
        <v>2.80547945205479</v>
      </c>
      <c r="D2730" s="4">
        <v>43213</v>
      </c>
      <c r="E2730" s="3">
        <v>0.0463481722</v>
      </c>
      <c r="F2730" s="5" t="s">
        <v>6384</v>
      </c>
      <c r="G2730" s="5">
        <v>1025</v>
      </c>
      <c r="H2730" s="5" t="s">
        <v>93</v>
      </c>
      <c r="I2730" s="3">
        <v>11.1382819279009</v>
      </c>
      <c r="J2730" s="3">
        <v>25.15</v>
      </c>
      <c r="K2730" s="3">
        <v>3.06510607168984</v>
      </c>
      <c r="L2730" s="3">
        <v>27.4033696729435</v>
      </c>
      <c r="M2730" s="3">
        <v>4.87568855143666</v>
      </c>
      <c r="N2730" s="3">
        <v>30.2894211576846</v>
      </c>
      <c r="O2730" s="3">
        <v>13.78614117267</v>
      </c>
      <c r="P2730" s="3">
        <v>41.4486921529175</v>
      </c>
      <c r="Q2730" s="3">
        <v>10.0359262730397</v>
      </c>
      <c r="R2730" s="3">
        <v>59.8039215686275</v>
      </c>
      <c r="S2730" s="3">
        <v>31.5253920836445</v>
      </c>
      <c r="T2730" s="3">
        <v>60.7728957120169</v>
      </c>
      <c r="U2730" s="3">
        <v>38.1951937224129</v>
      </c>
      <c r="V2730" s="3">
        <v>74.5847176079734</v>
      </c>
      <c r="W2730" s="3"/>
      <c r="X2730" s="3"/>
      <c r="Y2730" s="3"/>
      <c r="Z2730" s="3"/>
      <c r="AA2730" s="3">
        <v>0.154931997655016</v>
      </c>
      <c r="AB2730" s="3">
        <v>0.181236019010636</v>
      </c>
      <c r="AC2730" s="3">
        <v>-14.4873208379272</v>
      </c>
      <c r="AD2730" s="3"/>
      <c r="AE2730" s="5">
        <v>4</v>
      </c>
      <c r="AF2730" s="3">
        <v>0.939801213048526</v>
      </c>
      <c r="AG2730" s="3">
        <v>21.7259911972415</v>
      </c>
      <c r="AH2730" s="3">
        <v>17.9437250933673</v>
      </c>
      <c r="AI2730" s="3"/>
      <c r="AJ2730" s="3"/>
      <c r="AK2730" s="3"/>
      <c r="AL2730" s="3"/>
      <c r="AM2730" s="3"/>
      <c r="AN2730" s="5" t="s">
        <v>46</v>
      </c>
      <c r="AO2730" s="1"/>
      <c r="AP2730" s="1"/>
      <c r="AQ2730" s="1"/>
    </row>
    <row r="2731" spans="1:43">
      <c r="A2731" s="1" t="s">
        <v>7220</v>
      </c>
      <c r="B2731" s="1" t="s">
        <v>7221</v>
      </c>
      <c r="C2731" s="3">
        <v>2.85753424657534</v>
      </c>
      <c r="D2731" s="4">
        <v>43194</v>
      </c>
      <c r="E2731" s="3">
        <v>1.0750228604</v>
      </c>
      <c r="F2731" s="5" t="s">
        <v>7222</v>
      </c>
      <c r="G2731" s="5">
        <v>638</v>
      </c>
      <c r="H2731" s="5" t="s">
        <v>93</v>
      </c>
      <c r="I2731" s="3">
        <v>-0.0657116572480004</v>
      </c>
      <c r="J2731" s="3">
        <v>93.15</v>
      </c>
      <c r="K2731" s="3">
        <v>1.09909590498137</v>
      </c>
      <c r="L2731" s="3">
        <v>65.7086223984143</v>
      </c>
      <c r="M2731" s="3">
        <v>-4.07871499453368</v>
      </c>
      <c r="N2731" s="3">
        <v>96.4570858283433</v>
      </c>
      <c r="O2731" s="3">
        <v>-0.540634809905824</v>
      </c>
      <c r="P2731" s="3">
        <v>96.327967806841</v>
      </c>
      <c r="Q2731" s="3">
        <v>-9.63039258408273</v>
      </c>
      <c r="R2731" s="3">
        <v>98.4520123839009</v>
      </c>
      <c r="S2731" s="3">
        <v>39.4632267530721</v>
      </c>
      <c r="T2731" s="3">
        <v>53.1498147167814</v>
      </c>
      <c r="U2731" s="3">
        <v>80.0047344748678</v>
      </c>
      <c r="V2731" s="3">
        <v>49.9446290143965</v>
      </c>
      <c r="W2731" s="3"/>
      <c r="X2731" s="3"/>
      <c r="Y2731" s="3"/>
      <c r="Z2731" s="3"/>
      <c r="AA2731" s="3">
        <v>0.164573028180682</v>
      </c>
      <c r="AB2731" s="3">
        <v>0.267728058536416</v>
      </c>
      <c r="AC2731" s="3">
        <v>-18.7152516904583</v>
      </c>
      <c r="AD2731" s="3"/>
      <c r="AE2731" s="5">
        <v>2</v>
      </c>
      <c r="AF2731" s="3">
        <v>2.26733658836734</v>
      </c>
      <c r="AG2731" s="3">
        <v>27.5275723057302</v>
      </c>
      <c r="AH2731" s="3">
        <v>36.7412130282648</v>
      </c>
      <c r="AI2731" s="3"/>
      <c r="AJ2731" s="3"/>
      <c r="AK2731" s="3"/>
      <c r="AL2731" s="3"/>
      <c r="AM2731" s="3"/>
      <c r="AN2731" s="5" t="s">
        <v>46</v>
      </c>
      <c r="AO2731" s="1"/>
      <c r="AP2731" s="1"/>
      <c r="AQ2731" s="1"/>
    </row>
    <row r="2732" spans="1:43">
      <c r="A2732" s="1" t="s">
        <v>7223</v>
      </c>
      <c r="B2732" s="1" t="s">
        <v>7224</v>
      </c>
      <c r="C2732" s="3">
        <v>2.92054794520548</v>
      </c>
      <c r="D2732" s="4">
        <v>43171</v>
      </c>
      <c r="E2732" s="3">
        <v>14.0731029792</v>
      </c>
      <c r="F2732" s="5" t="s">
        <v>5360</v>
      </c>
      <c r="G2732" s="5">
        <v>1067</v>
      </c>
      <c r="H2732" s="5" t="s">
        <v>93</v>
      </c>
      <c r="I2732" s="3">
        <v>21.5572033898305</v>
      </c>
      <c r="J2732" s="3">
        <v>0.85</v>
      </c>
      <c r="K2732" s="3">
        <v>3.09552007187488</v>
      </c>
      <c r="L2732" s="3">
        <v>26.6105054509415</v>
      </c>
      <c r="M2732" s="3">
        <v>13.9883505666682</v>
      </c>
      <c r="N2732" s="3">
        <v>1.04790419161677</v>
      </c>
      <c r="O2732" s="3">
        <v>34.0039280216572</v>
      </c>
      <c r="P2732" s="3">
        <v>1.25754527162978</v>
      </c>
      <c r="Q2732" s="3">
        <v>46.2545623080934</v>
      </c>
      <c r="R2732" s="3">
        <v>3.25077399380805</v>
      </c>
      <c r="S2732" s="3">
        <v>123.209549071618</v>
      </c>
      <c r="T2732" s="3">
        <v>1.32345156167284</v>
      </c>
      <c r="U2732" s="3">
        <v>216.274116762716</v>
      </c>
      <c r="V2732" s="3">
        <v>4.70653377630122</v>
      </c>
      <c r="W2732" s="3"/>
      <c r="X2732" s="3"/>
      <c r="Y2732" s="3"/>
      <c r="Z2732" s="3"/>
      <c r="AA2732" s="3">
        <v>0.475568381157395</v>
      </c>
      <c r="AB2732" s="3">
        <v>0.332891214641188</v>
      </c>
      <c r="AC2732" s="3">
        <v>-28.57</v>
      </c>
      <c r="AD2732" s="3"/>
      <c r="AE2732" s="5">
        <v>3</v>
      </c>
      <c r="AF2732" s="3">
        <v>2.85430967723406</v>
      </c>
      <c r="AG2732" s="3">
        <v>108.406679390782</v>
      </c>
      <c r="AH2732" s="3">
        <v>84.5650760896242</v>
      </c>
      <c r="AI2732" s="3"/>
      <c r="AJ2732" s="3"/>
      <c r="AK2732" s="3"/>
      <c r="AL2732" s="3"/>
      <c r="AM2732" s="3"/>
      <c r="AN2732" s="5" t="s">
        <v>51</v>
      </c>
      <c r="AO2732" s="1"/>
      <c r="AP2732" s="1"/>
      <c r="AQ2732" s="1"/>
    </row>
    <row r="2733" spans="1:43">
      <c r="A2733" s="1" t="s">
        <v>7225</v>
      </c>
      <c r="B2733" s="1" t="s">
        <v>7226</v>
      </c>
      <c r="C2733" s="3">
        <v>2.7972602739726</v>
      </c>
      <c r="D2733" s="4">
        <v>43216</v>
      </c>
      <c r="E2733" s="3">
        <v>1.4018384628</v>
      </c>
      <c r="F2733" s="5" t="s">
        <v>7227</v>
      </c>
      <c r="G2733" s="5">
        <v>777</v>
      </c>
      <c r="H2733" s="5" t="s">
        <v>93</v>
      </c>
      <c r="I2733" s="3">
        <v>15.8576458752515</v>
      </c>
      <c r="J2733" s="3">
        <v>6.4</v>
      </c>
      <c r="K2733" s="3">
        <v>4.88786004326212</v>
      </c>
      <c r="L2733" s="3">
        <v>5.10406342913776</v>
      </c>
      <c r="M2733" s="3">
        <v>7.76278852152215</v>
      </c>
      <c r="N2733" s="3">
        <v>12.624750499002</v>
      </c>
      <c r="O2733" s="3">
        <v>33.6767266395821</v>
      </c>
      <c r="P2733" s="3">
        <v>1.50905432595573</v>
      </c>
      <c r="Q2733" s="3">
        <v>50.2282856832264</v>
      </c>
      <c r="R2733" s="3">
        <v>2.01238390092879</v>
      </c>
      <c r="S2733" s="3">
        <v>98.8560328081157</v>
      </c>
      <c r="T2733" s="3">
        <v>4.55267337215458</v>
      </c>
      <c r="U2733" s="3">
        <v>191.858500527983</v>
      </c>
      <c r="V2733" s="3">
        <v>8.19490586932447</v>
      </c>
      <c r="W2733" s="3"/>
      <c r="X2733" s="3"/>
      <c r="Y2733" s="3"/>
      <c r="Z2733" s="3"/>
      <c r="AA2733" s="3">
        <v>0.36381363169947</v>
      </c>
      <c r="AB2733" s="3">
        <v>0.41172040975156</v>
      </c>
      <c r="AC2733" s="3">
        <v>-16.016527768051</v>
      </c>
      <c r="AD2733" s="3"/>
      <c r="AE2733" s="5">
        <v>2</v>
      </c>
      <c r="AF2733" s="3">
        <v>3.03222740339046</v>
      </c>
      <c r="AG2733" s="3">
        <v>95.6071137037459</v>
      </c>
      <c r="AH2733" s="3">
        <v>75.8082685659892</v>
      </c>
      <c r="AI2733" s="3"/>
      <c r="AJ2733" s="3"/>
      <c r="AK2733" s="3"/>
      <c r="AL2733" s="3"/>
      <c r="AM2733" s="3"/>
      <c r="AN2733" s="5" t="s">
        <v>46</v>
      </c>
      <c r="AO2733" s="1"/>
      <c r="AP2733" s="1"/>
      <c r="AQ2733" s="1"/>
    </row>
    <row r="2734" spans="1:43">
      <c r="A2734" s="1" t="s">
        <v>7228</v>
      </c>
      <c r="B2734" s="1" t="s">
        <v>7229</v>
      </c>
      <c r="C2734" s="3">
        <v>2.99452054794521</v>
      </c>
      <c r="D2734" s="4">
        <v>43144</v>
      </c>
      <c r="E2734" s="3">
        <v>0.584653593</v>
      </c>
      <c r="F2734" s="5" t="s">
        <v>244</v>
      </c>
      <c r="G2734" s="5">
        <v>1094</v>
      </c>
      <c r="H2734" s="5" t="s">
        <v>93</v>
      </c>
      <c r="I2734" s="3">
        <v>16.5252947061638</v>
      </c>
      <c r="J2734" s="3">
        <v>4.85</v>
      </c>
      <c r="K2734" s="3">
        <v>1.85164062202957</v>
      </c>
      <c r="L2734" s="3">
        <v>46.3330029732408</v>
      </c>
      <c r="M2734" s="3">
        <v>7.15628625145006</v>
      </c>
      <c r="N2734" s="3">
        <v>15.8183632734531</v>
      </c>
      <c r="O2734" s="3">
        <v>29.4544048712125</v>
      </c>
      <c r="P2734" s="3">
        <v>4.37625754527163</v>
      </c>
      <c r="Q2734" s="3">
        <v>41.5706584927597</v>
      </c>
      <c r="R2734" s="3">
        <v>5.31475748194014</v>
      </c>
      <c r="S2734" s="3">
        <v>84.7575694875509</v>
      </c>
      <c r="T2734" s="3">
        <v>11.8581259925887</v>
      </c>
      <c r="U2734" s="3">
        <v>180.267838459929</v>
      </c>
      <c r="V2734" s="3">
        <v>11.1295681063123</v>
      </c>
      <c r="W2734" s="3"/>
      <c r="X2734" s="3"/>
      <c r="Y2734" s="3"/>
      <c r="Z2734" s="3"/>
      <c r="AA2734" s="3">
        <v>0.32322135409571</v>
      </c>
      <c r="AB2734" s="3">
        <v>0.488731736565859</v>
      </c>
      <c r="AC2734" s="3">
        <v>-18.4256487025948</v>
      </c>
      <c r="AD2734" s="3"/>
      <c r="AE2734" s="5">
        <v>4</v>
      </c>
      <c r="AF2734" s="3">
        <v>2.81180793663877</v>
      </c>
      <c r="AG2734" s="3">
        <v>81.0745766434985</v>
      </c>
      <c r="AH2734" s="3">
        <v>65.3557558403271</v>
      </c>
      <c r="AI2734" s="3"/>
      <c r="AJ2734" s="3"/>
      <c r="AK2734" s="3"/>
      <c r="AL2734" s="3"/>
      <c r="AM2734" s="3"/>
      <c r="AN2734" s="5" t="s">
        <v>46</v>
      </c>
      <c r="AO2734" s="1"/>
      <c r="AP2734" s="1"/>
      <c r="AQ2734" s="1"/>
    </row>
    <row r="2735" spans="1:43">
      <c r="A2735" s="1" t="s">
        <v>7230</v>
      </c>
      <c r="B2735" s="1" t="s">
        <v>7231</v>
      </c>
      <c r="C2735" s="3">
        <v>3.05205479452055</v>
      </c>
      <c r="D2735" s="4">
        <v>43123</v>
      </c>
      <c r="E2735" s="3">
        <v>4.9917025888</v>
      </c>
      <c r="F2735" s="5" t="s">
        <v>7232</v>
      </c>
      <c r="G2735" s="5">
        <v>1115</v>
      </c>
      <c r="H2735" s="5" t="s">
        <v>50</v>
      </c>
      <c r="I2735" s="3">
        <v>-0.0098183603338178</v>
      </c>
      <c r="J2735" s="3">
        <v>70.8798570790531</v>
      </c>
      <c r="K2735" s="3">
        <v>0.039292730844787</v>
      </c>
      <c r="L2735" s="3">
        <v>21.1155378486056</v>
      </c>
      <c r="M2735" s="3">
        <v>-0.205781479666828</v>
      </c>
      <c r="N2735" s="3">
        <v>73.8646482635797</v>
      </c>
      <c r="O2735" s="3">
        <v>0.15836748931709</v>
      </c>
      <c r="P2735" s="3">
        <v>83.599817268159</v>
      </c>
      <c r="Q2735" s="3">
        <v>1.78224924153796</v>
      </c>
      <c r="R2735" s="3">
        <v>5.35972959922743</v>
      </c>
      <c r="S2735" s="3">
        <v>3.38990491673897</v>
      </c>
      <c r="T2735" s="3">
        <v>7.96610169491525</v>
      </c>
      <c r="U2735" s="3">
        <v>8.86174991493758</v>
      </c>
      <c r="V2735" s="3">
        <v>11.609907120743</v>
      </c>
      <c r="W2735" s="3">
        <v>15.9370561287871</v>
      </c>
      <c r="X2735" s="3">
        <v>22.0064724919094</v>
      </c>
      <c r="Y2735" s="3"/>
      <c r="Z2735" s="3"/>
      <c r="AA2735" s="3">
        <v>0.185043553996947</v>
      </c>
      <c r="AB2735" s="3">
        <v>0.781191658828638</v>
      </c>
      <c r="AC2735" s="3">
        <v>-0.731382978723392</v>
      </c>
      <c r="AD2735" s="3">
        <v>6.89557875015472</v>
      </c>
      <c r="AE2735" s="5">
        <v>2</v>
      </c>
      <c r="AF2735" s="3">
        <v>0.420379308560664</v>
      </c>
      <c r="AG2735" s="3">
        <v>3.86121546528597</v>
      </c>
      <c r="AH2735" s="3">
        <v>4.49886973928872</v>
      </c>
      <c r="AI2735" s="3"/>
      <c r="AJ2735" s="3"/>
      <c r="AK2735" s="3"/>
      <c r="AL2735" s="3"/>
      <c r="AM2735" s="3"/>
      <c r="AN2735" s="5" t="s">
        <v>51</v>
      </c>
      <c r="AO2735" s="1"/>
      <c r="AP2735" s="1"/>
      <c r="AQ2735" s="1"/>
    </row>
    <row r="2736" spans="1:43">
      <c r="A2736" s="1" t="s">
        <v>7233</v>
      </c>
      <c r="B2736" s="1" t="s">
        <v>7234</v>
      </c>
      <c r="C2736" s="3">
        <v>3.01095890410959</v>
      </c>
      <c r="D2736" s="4">
        <v>43138</v>
      </c>
      <c r="E2736" s="3">
        <v>52.4663120573</v>
      </c>
      <c r="F2736" s="5" t="s">
        <v>7232</v>
      </c>
      <c r="G2736" s="5">
        <v>1100</v>
      </c>
      <c r="H2736" s="5" t="s">
        <v>50</v>
      </c>
      <c r="I2736" s="3">
        <v>-0.0372717107715265</v>
      </c>
      <c r="J2736" s="3">
        <v>73.1129968736043</v>
      </c>
      <c r="K2736" s="3">
        <v>0.0186462800671277</v>
      </c>
      <c r="L2736" s="3">
        <v>36.0779105799026</v>
      </c>
      <c r="M2736" s="3">
        <v>-0.139625802848374</v>
      </c>
      <c r="N2736" s="3">
        <v>62.7782724844167</v>
      </c>
      <c r="O2736" s="3">
        <v>0.864986837156815</v>
      </c>
      <c r="P2736" s="3">
        <v>19.9634536317953</v>
      </c>
      <c r="Q2736" s="3">
        <v>1.38928267649558</v>
      </c>
      <c r="R2736" s="3">
        <v>19.2660550458716</v>
      </c>
      <c r="S2736" s="3">
        <v>1.15029228738448</v>
      </c>
      <c r="T2736" s="3">
        <v>78.6440677966102</v>
      </c>
      <c r="U2736" s="3">
        <v>6.45823864951769</v>
      </c>
      <c r="V2736" s="3">
        <v>44.0402476780186</v>
      </c>
      <c r="W2736" s="3">
        <v>12.557685779422</v>
      </c>
      <c r="X2736" s="3">
        <v>63.7540453074434</v>
      </c>
      <c r="Y2736" s="3"/>
      <c r="Z2736" s="3"/>
      <c r="AA2736" s="3">
        <v>-0.0179290076208997</v>
      </c>
      <c r="AB2736" s="3">
        <v>0.242959675553059</v>
      </c>
      <c r="AC2736" s="3">
        <v>-3.73985223022895</v>
      </c>
      <c r="AD2736" s="3">
        <v>1.07343457380454</v>
      </c>
      <c r="AE2736" s="5">
        <v>4</v>
      </c>
      <c r="AF2736" s="3">
        <v>0.335543329757664</v>
      </c>
      <c r="AG2736" s="3">
        <v>2.42692769331683</v>
      </c>
      <c r="AH2736" s="3">
        <v>3.3521198789735</v>
      </c>
      <c r="AI2736" s="3"/>
      <c r="AJ2736" s="3"/>
      <c r="AK2736" s="3"/>
      <c r="AL2736" s="3"/>
      <c r="AM2736" s="3"/>
      <c r="AN2736" s="5" t="s">
        <v>46</v>
      </c>
      <c r="AO2736" s="1"/>
      <c r="AP2736" s="1"/>
      <c r="AQ2736" s="1"/>
    </row>
    <row r="2737" spans="1:43">
      <c r="A2737" s="1" t="s">
        <v>7235</v>
      </c>
      <c r="B2737" s="1" t="s">
        <v>7236</v>
      </c>
      <c r="C2737" s="3">
        <v>3.03013698630137</v>
      </c>
      <c r="D2737" s="4">
        <v>43131</v>
      </c>
      <c r="E2737" s="3">
        <v>32.0472845343</v>
      </c>
      <c r="F2737" s="5" t="s">
        <v>1003</v>
      </c>
      <c r="G2737" s="5">
        <v>541</v>
      </c>
      <c r="H2737" s="5" t="s">
        <v>93</v>
      </c>
      <c r="I2737" s="3">
        <v>1.19960829117022</v>
      </c>
      <c r="J2737" s="3">
        <v>87.35</v>
      </c>
      <c r="K2737" s="3">
        <v>-0.00806321561038453</v>
      </c>
      <c r="L2737" s="3">
        <v>94.6481665014866</v>
      </c>
      <c r="M2737" s="3">
        <v>-0.0161251310166877</v>
      </c>
      <c r="N2737" s="3">
        <v>85.6287425149701</v>
      </c>
      <c r="O2737" s="3">
        <v>3.73065662902551</v>
      </c>
      <c r="P2737" s="3">
        <v>82.5452716297787</v>
      </c>
      <c r="Q2737" s="3">
        <v>2.81900339938645</v>
      </c>
      <c r="R2737" s="3">
        <v>90.0928792569659</v>
      </c>
      <c r="S2737" s="3">
        <v>43.3807376575327</v>
      </c>
      <c r="T2737" s="3">
        <v>48.2265749073584</v>
      </c>
      <c r="U2737" s="3">
        <v>56.2626008064516</v>
      </c>
      <c r="V2737" s="3">
        <v>62.6799557032115</v>
      </c>
      <c r="W2737" s="3">
        <v>26.7088995606417</v>
      </c>
      <c r="X2737" s="3">
        <v>86.3920099875156</v>
      </c>
      <c r="Y2737" s="3"/>
      <c r="Z2737" s="3"/>
      <c r="AA2737" s="3">
        <v>0.302075079644316</v>
      </c>
      <c r="AB2737" s="3">
        <v>0.101087236155337</v>
      </c>
      <c r="AC2737" s="3">
        <v>-27.8400455927052</v>
      </c>
      <c r="AD2737" s="3">
        <v>0.294354519173737</v>
      </c>
      <c r="AE2737" s="5">
        <v>5</v>
      </c>
      <c r="AF2737" s="3">
        <v>0.691145242313961</v>
      </c>
      <c r="AG2737" s="3">
        <v>39.5218616937081</v>
      </c>
      <c r="AH2737" s="3">
        <v>27.2535304020687</v>
      </c>
      <c r="AI2737" s="3"/>
      <c r="AJ2737" s="3"/>
      <c r="AK2737" s="3"/>
      <c r="AL2737" s="3"/>
      <c r="AM2737" s="3"/>
      <c r="AN2737" s="5" t="s">
        <v>46</v>
      </c>
      <c r="AO2737" s="1"/>
      <c r="AP2737" s="1"/>
      <c r="AQ2737" s="1"/>
    </row>
    <row r="2738" spans="1:43">
      <c r="A2738" s="1" t="s">
        <v>7237</v>
      </c>
      <c r="B2738" s="1" t="s">
        <v>7238</v>
      </c>
      <c r="C2738" s="3">
        <v>2.99452054794521</v>
      </c>
      <c r="D2738" s="4">
        <v>43144</v>
      </c>
      <c r="E2738" s="3">
        <v>2.2665681947</v>
      </c>
      <c r="F2738" s="5" t="s">
        <v>5336</v>
      </c>
      <c r="G2738" s="5">
        <v>1094</v>
      </c>
      <c r="H2738" s="5" t="s">
        <v>93</v>
      </c>
      <c r="I2738" s="3">
        <v>8.658668190186</v>
      </c>
      <c r="J2738" s="3">
        <v>36.15</v>
      </c>
      <c r="K2738" s="3">
        <v>2.42340832934418</v>
      </c>
      <c r="L2738" s="3">
        <v>36.9672943508424</v>
      </c>
      <c r="M2738" s="3">
        <v>6.11903285802852</v>
      </c>
      <c r="N2738" s="3">
        <v>22.9540918163673</v>
      </c>
      <c r="O2738" s="3">
        <v>13.0506571560663</v>
      </c>
      <c r="P2738" s="3">
        <v>43.0583501006036</v>
      </c>
      <c r="Q2738" s="3">
        <v>20.4828605616949</v>
      </c>
      <c r="R2738" s="3">
        <v>35.7585139318885</v>
      </c>
      <c r="S2738" s="3">
        <v>66.3136416634279</v>
      </c>
      <c r="T2738" s="3">
        <v>26.1514028586554</v>
      </c>
      <c r="U2738" s="3">
        <v>135.836318545054</v>
      </c>
      <c r="V2738" s="3">
        <v>26.0243632336656</v>
      </c>
      <c r="W2738" s="3"/>
      <c r="X2738" s="3"/>
      <c r="Y2738" s="3"/>
      <c r="Z2738" s="3"/>
      <c r="AA2738" s="3">
        <v>0.350458654922818</v>
      </c>
      <c r="AB2738" s="3">
        <v>0.184723741642188</v>
      </c>
      <c r="AC2738" s="3">
        <v>-31.8044009779951</v>
      </c>
      <c r="AD2738" s="3"/>
      <c r="AE2738" s="5">
        <v>3</v>
      </c>
      <c r="AF2738" s="3">
        <v>1.57762894568349</v>
      </c>
      <c r="AG2738" s="3">
        <v>57.1895805791293</v>
      </c>
      <c r="AH2738" s="3">
        <v>53.9430797746377</v>
      </c>
      <c r="AI2738" s="3"/>
      <c r="AJ2738" s="3"/>
      <c r="AK2738" s="3"/>
      <c r="AL2738" s="3"/>
      <c r="AM2738" s="3"/>
      <c r="AN2738" s="5" t="s">
        <v>46</v>
      </c>
      <c r="AO2738" s="1"/>
      <c r="AP2738" s="1"/>
      <c r="AQ2738" s="1"/>
    </row>
    <row r="2739" spans="1:43">
      <c r="A2739" s="1" t="s">
        <v>7239</v>
      </c>
      <c r="B2739" s="1" t="s">
        <v>7240</v>
      </c>
      <c r="C2739" s="3">
        <v>3.00821917808219</v>
      </c>
      <c r="D2739" s="4">
        <v>43139</v>
      </c>
      <c r="E2739" s="3">
        <v>7.239825139</v>
      </c>
      <c r="F2739" s="5" t="s">
        <v>7241</v>
      </c>
      <c r="G2739" s="5">
        <v>1028</v>
      </c>
      <c r="H2739" s="5" t="s">
        <v>93</v>
      </c>
      <c r="I2739" s="3">
        <v>3.54859047104385</v>
      </c>
      <c r="J2739" s="3">
        <v>63.3</v>
      </c>
      <c r="K2739" s="3">
        <v>0.930559213414094</v>
      </c>
      <c r="L2739" s="3">
        <v>70.9613478691774</v>
      </c>
      <c r="M2739" s="3">
        <v>2.61513745091038</v>
      </c>
      <c r="N2739" s="3">
        <v>46.6067864271457</v>
      </c>
      <c r="O2739" s="3">
        <v>4.67995993808612</v>
      </c>
      <c r="P2739" s="3">
        <v>76.0060362173038</v>
      </c>
      <c r="Q2739" s="3">
        <v>7.39841195702942</v>
      </c>
      <c r="R2739" s="3">
        <v>73.6842105263158</v>
      </c>
      <c r="S2739" s="3">
        <v>7.53905153867739</v>
      </c>
      <c r="T2739" s="3">
        <v>96.0825833774484</v>
      </c>
      <c r="U2739" s="3">
        <v>10.6651265761864</v>
      </c>
      <c r="V2739" s="3">
        <v>98.2834994462902</v>
      </c>
      <c r="W2739" s="3">
        <v>14.97</v>
      </c>
      <c r="X2739" s="3">
        <v>96.0674157303371</v>
      </c>
      <c r="Y2739" s="3"/>
      <c r="Z2739" s="3"/>
      <c r="AA2739" s="3">
        <v>0.168871140662018</v>
      </c>
      <c r="AB2739" s="3">
        <v>0.266518205656322</v>
      </c>
      <c r="AC2739" s="3">
        <v>-3.16721431179262</v>
      </c>
      <c r="AD2739" s="3">
        <v>1.50004478177077</v>
      </c>
      <c r="AE2739" s="5">
        <v>2</v>
      </c>
      <c r="AF2739" s="3">
        <v>0.335774571310298</v>
      </c>
      <c r="AG2739" s="3">
        <v>6.98759884081839</v>
      </c>
      <c r="AH2739" s="3">
        <v>4.70923917327231</v>
      </c>
      <c r="AI2739" s="3"/>
      <c r="AJ2739" s="3"/>
      <c r="AK2739" s="3"/>
      <c r="AL2739" s="3"/>
      <c r="AM2739" s="3">
        <v>10</v>
      </c>
      <c r="AN2739" s="5" t="s">
        <v>56</v>
      </c>
      <c r="AO2739" s="1"/>
      <c r="AP2739" s="1"/>
      <c r="AQ2739" s="1"/>
    </row>
    <row r="2740" spans="1:43">
      <c r="A2740" s="1" t="s">
        <v>7242</v>
      </c>
      <c r="B2740" s="1" t="s">
        <v>7243</v>
      </c>
      <c r="C2740" s="3">
        <v>2.9972602739726</v>
      </c>
      <c r="D2740" s="4">
        <v>43143</v>
      </c>
      <c r="E2740" s="3">
        <v>1.0934437259</v>
      </c>
      <c r="F2740" s="5" t="s">
        <v>270</v>
      </c>
      <c r="G2740" s="5">
        <v>1095</v>
      </c>
      <c r="H2740" s="5" t="s">
        <v>60</v>
      </c>
      <c r="I2740" s="3">
        <v>7.43095362167795</v>
      </c>
      <c r="J2740" s="3">
        <v>46.8253968253968</v>
      </c>
      <c r="K2740" s="3">
        <v>-0.521134916039382</v>
      </c>
      <c r="L2740" s="3">
        <v>93.6720997123682</v>
      </c>
      <c r="M2740" s="3">
        <v>6.03847340808559</v>
      </c>
      <c r="N2740" s="3">
        <v>10.9792284866469</v>
      </c>
      <c r="O2740" s="3">
        <v>7.86940142318961</v>
      </c>
      <c r="P2740" s="3">
        <v>56.3894523326572</v>
      </c>
      <c r="Q2740" s="3">
        <v>8.74564827513451</v>
      </c>
      <c r="R2740" s="3">
        <v>57.0680628272251</v>
      </c>
      <c r="S2740" s="3">
        <v>4.51181182196086</v>
      </c>
      <c r="T2740" s="3">
        <v>91.304347826087</v>
      </c>
      <c r="U2740" s="3">
        <v>6.78545529887081</v>
      </c>
      <c r="V2740" s="3">
        <v>94.5670628183362</v>
      </c>
      <c r="W2740" s="3"/>
      <c r="X2740" s="3"/>
      <c r="Y2740" s="3"/>
      <c r="Z2740" s="3"/>
      <c r="AA2740" s="3">
        <v>0.0303235394826744</v>
      </c>
      <c r="AB2740" s="3">
        <v>0.00926788662285775</v>
      </c>
      <c r="AC2740" s="3">
        <v>-21.8148750837561</v>
      </c>
      <c r="AD2740" s="3"/>
      <c r="AE2740" s="5">
        <v>3</v>
      </c>
      <c r="AF2740" s="3">
        <v>0.0603068094234162</v>
      </c>
      <c r="AG2740" s="3">
        <v>0.984131186537973</v>
      </c>
      <c r="AH2740" s="3">
        <v>8.09194734867564</v>
      </c>
      <c r="AI2740" s="3"/>
      <c r="AJ2740" s="3"/>
      <c r="AK2740" s="3"/>
      <c r="AL2740" s="3"/>
      <c r="AM2740" s="3"/>
      <c r="AN2740" s="5" t="s">
        <v>51</v>
      </c>
      <c r="AO2740" s="1"/>
      <c r="AP2740" s="1"/>
      <c r="AQ2740" s="1"/>
    </row>
    <row r="2741" spans="1:43">
      <c r="A2741" s="1" t="s">
        <v>7244</v>
      </c>
      <c r="B2741" s="1" t="s">
        <v>7245</v>
      </c>
      <c r="C2741" s="3">
        <v>3.01095890410959</v>
      </c>
      <c r="D2741" s="4">
        <v>43138</v>
      </c>
      <c r="E2741" s="3">
        <v>37.5219138762</v>
      </c>
      <c r="F2741" s="5" t="s">
        <v>5333</v>
      </c>
      <c r="G2741" s="5">
        <v>456</v>
      </c>
      <c r="H2741" s="5" t="s">
        <v>50</v>
      </c>
      <c r="I2741" s="3">
        <v>-0.0889943636903058</v>
      </c>
      <c r="J2741" s="3">
        <v>78.7405091558732</v>
      </c>
      <c r="K2741" s="3">
        <v>0.0297000297000383</v>
      </c>
      <c r="L2741" s="3">
        <v>26.1177512173528</v>
      </c>
      <c r="M2741" s="3">
        <v>-0.197550375345712</v>
      </c>
      <c r="N2741" s="3">
        <v>72.0837043633125</v>
      </c>
      <c r="O2741" s="3">
        <v>0.796814494161601</v>
      </c>
      <c r="P2741" s="3">
        <v>30.6989492919141</v>
      </c>
      <c r="Q2741" s="3">
        <v>1.19002703564988</v>
      </c>
      <c r="R2741" s="3">
        <v>41.4775470787059</v>
      </c>
      <c r="S2741" s="3">
        <v>1.99529984247353</v>
      </c>
      <c r="T2741" s="3">
        <v>44.6327683615819</v>
      </c>
      <c r="U2741" s="3">
        <v>6.9785244227804</v>
      </c>
      <c r="V2741" s="3">
        <v>30.4953560371517</v>
      </c>
      <c r="W2741" s="3">
        <v>13.5923397044887</v>
      </c>
      <c r="X2741" s="3">
        <v>49.9460625674218</v>
      </c>
      <c r="Y2741" s="3"/>
      <c r="Z2741" s="3"/>
      <c r="AA2741" s="3">
        <v>0.0484160320637066</v>
      </c>
      <c r="AB2741" s="3">
        <v>0.531971093836536</v>
      </c>
      <c r="AC2741" s="3">
        <v>-2.11252810519287</v>
      </c>
      <c r="AD2741" s="3">
        <v>2.05045443166572</v>
      </c>
      <c r="AE2741" s="5">
        <v>4</v>
      </c>
      <c r="AF2741" s="3">
        <v>0.358449406318608</v>
      </c>
      <c r="AG2741" s="3">
        <v>3.01764501013175</v>
      </c>
      <c r="AH2741" s="3">
        <v>3.55651329390645</v>
      </c>
      <c r="AI2741" s="3"/>
      <c r="AJ2741" s="3"/>
      <c r="AK2741" s="3"/>
      <c r="AL2741" s="3"/>
      <c r="AM2741" s="3"/>
      <c r="AN2741" s="5" t="s">
        <v>51</v>
      </c>
      <c r="AO2741" s="1"/>
      <c r="AP2741" s="1"/>
      <c r="AQ2741" s="1"/>
    </row>
    <row r="2742" spans="1:43">
      <c r="A2742" s="1" t="s">
        <v>7246</v>
      </c>
      <c r="B2742" s="1" t="s">
        <v>7247</v>
      </c>
      <c r="C2742" s="3">
        <v>2.7972602739726</v>
      </c>
      <c r="D2742" s="4">
        <v>43216</v>
      </c>
      <c r="E2742" s="3">
        <v>1.5076469414</v>
      </c>
      <c r="F2742" s="5" t="s">
        <v>7248</v>
      </c>
      <c r="G2742" s="5">
        <v>219</v>
      </c>
      <c r="H2742" s="5" t="s">
        <v>60</v>
      </c>
      <c r="I2742" s="3">
        <v>-1.19017685022211</v>
      </c>
      <c r="J2742" s="3">
        <v>84.0277777777778</v>
      </c>
      <c r="K2742" s="3">
        <v>1.69944789510007</v>
      </c>
      <c r="L2742" s="3">
        <v>59.3480345158197</v>
      </c>
      <c r="M2742" s="3">
        <v>-1.57789280347303</v>
      </c>
      <c r="N2742" s="3">
        <v>73.1948565776459</v>
      </c>
      <c r="O2742" s="3">
        <v>-3.73969135298439</v>
      </c>
      <c r="P2742" s="3">
        <v>86.105476673428</v>
      </c>
      <c r="Q2742" s="3">
        <v>-0.690758992502737</v>
      </c>
      <c r="R2742" s="3">
        <v>74.2408376963351</v>
      </c>
      <c r="S2742" s="3">
        <v>21.7620326378847</v>
      </c>
      <c r="T2742" s="3">
        <v>73.5507246376812</v>
      </c>
      <c r="U2742" s="3">
        <v>31.0617009449694</v>
      </c>
      <c r="V2742" s="3">
        <v>81.6638370118846</v>
      </c>
      <c r="W2742" s="3"/>
      <c r="X2742" s="3"/>
      <c r="Y2742" s="3"/>
      <c r="Z2742" s="3"/>
      <c r="AA2742" s="3">
        <v>0.161449072386986</v>
      </c>
      <c r="AB2742" s="3">
        <v>0.0652791698149977</v>
      </c>
      <c r="AC2742" s="3">
        <v>-19.7360703812317</v>
      </c>
      <c r="AD2742" s="3"/>
      <c r="AE2742" s="5">
        <v>3</v>
      </c>
      <c r="AF2742" s="3">
        <v>0.554492125776971</v>
      </c>
      <c r="AG2742" s="3">
        <v>12.220390678793</v>
      </c>
      <c r="AH2742" s="3">
        <v>17.9558405283061</v>
      </c>
      <c r="AI2742" s="3"/>
      <c r="AJ2742" s="3"/>
      <c r="AK2742" s="3"/>
      <c r="AL2742" s="3"/>
      <c r="AM2742" s="3"/>
      <c r="AN2742" s="5" t="s">
        <v>46</v>
      </c>
      <c r="AO2742" s="1"/>
      <c r="AP2742" s="1"/>
      <c r="AQ2742" s="1"/>
    </row>
    <row r="2743" spans="1:43">
      <c r="A2743" s="1" t="s">
        <v>7249</v>
      </c>
      <c r="B2743" s="1" t="s">
        <v>7250</v>
      </c>
      <c r="C2743" s="3">
        <v>3.01095890410959</v>
      </c>
      <c r="D2743" s="4">
        <v>43138</v>
      </c>
      <c r="E2743" s="3">
        <v>0.3692553034</v>
      </c>
      <c r="F2743" s="5" t="s">
        <v>7248</v>
      </c>
      <c r="G2743" s="5">
        <v>219</v>
      </c>
      <c r="H2743" s="5" t="s">
        <v>60</v>
      </c>
      <c r="I2743" s="3">
        <v>6.01715357812919</v>
      </c>
      <c r="J2743" s="3">
        <v>53.3730158730159</v>
      </c>
      <c r="K2743" s="3">
        <v>0.854156042835293</v>
      </c>
      <c r="L2743" s="3">
        <v>74.9760306807287</v>
      </c>
      <c r="M2743" s="3">
        <v>0.834873494359831</v>
      </c>
      <c r="N2743" s="3">
        <v>59.1493570722057</v>
      </c>
      <c r="O2743" s="3">
        <v>12.1014595437155</v>
      </c>
      <c r="P2743" s="3">
        <v>45.131845841785</v>
      </c>
      <c r="Q2743" s="3">
        <v>16.2869322357783</v>
      </c>
      <c r="R2743" s="3">
        <v>44.1884816753927</v>
      </c>
      <c r="S2743" s="3">
        <v>47.7448874778224</v>
      </c>
      <c r="T2743" s="3">
        <v>36.5942028985507</v>
      </c>
      <c r="U2743" s="3">
        <v>86.8225292242296</v>
      </c>
      <c r="V2743" s="3">
        <v>36.5025466893039</v>
      </c>
      <c r="W2743" s="3">
        <v>61.3666496685365</v>
      </c>
      <c r="X2743" s="3">
        <v>35</v>
      </c>
      <c r="Y2743" s="3"/>
      <c r="Z2743" s="3"/>
      <c r="AA2743" s="3">
        <v>0.25868699809229</v>
      </c>
      <c r="AB2743" s="3">
        <v>0.1758456039075</v>
      </c>
      <c r="AC2743" s="3">
        <v>-25.0385356454721</v>
      </c>
      <c r="AD2743" s="3">
        <v>0.68928436926884</v>
      </c>
      <c r="AE2743" s="5">
        <v>3</v>
      </c>
      <c r="AF2743" s="3">
        <v>1.29170693977318</v>
      </c>
      <c r="AG2743" s="3">
        <v>39.9742000484162</v>
      </c>
      <c r="AH2743" s="3">
        <v>41.5697972286494</v>
      </c>
      <c r="AI2743" s="3"/>
      <c r="AJ2743" s="3"/>
      <c r="AK2743" s="3"/>
      <c r="AL2743" s="3"/>
      <c r="AM2743" s="3"/>
      <c r="AN2743" s="5" t="s">
        <v>51</v>
      </c>
      <c r="AO2743" s="1"/>
      <c r="AP2743" s="1"/>
      <c r="AQ2743" s="1"/>
    </row>
    <row r="2744" spans="1:43">
      <c r="A2744" s="1" t="s">
        <v>7251</v>
      </c>
      <c r="B2744" s="1" t="s">
        <v>7252</v>
      </c>
      <c r="C2744" s="3">
        <v>2.87123287671233</v>
      </c>
      <c r="D2744" s="4">
        <v>43189</v>
      </c>
      <c r="E2744" s="3">
        <v>0.2846430042</v>
      </c>
      <c r="F2744" s="5" t="s">
        <v>7253</v>
      </c>
      <c r="G2744" s="5">
        <v>343</v>
      </c>
      <c r="H2744" s="5" t="s">
        <v>191</v>
      </c>
      <c r="I2744" s="3">
        <v>13.2291082445317</v>
      </c>
      <c r="J2744" s="3">
        <v>29.1139240506329</v>
      </c>
      <c r="K2744" s="3">
        <v>4.0590168159268</v>
      </c>
      <c r="L2744" s="3">
        <v>16.7808219178082</v>
      </c>
      <c r="M2744" s="3">
        <v>5.92903522004329</v>
      </c>
      <c r="N2744" s="3">
        <v>43.0630630630631</v>
      </c>
      <c r="O2744" s="3">
        <v>17.0023181686468</v>
      </c>
      <c r="P2744" s="3">
        <v>56.3809523809524</v>
      </c>
      <c r="Q2744" s="3">
        <v>19.4512240218919</v>
      </c>
      <c r="R2744" s="3">
        <v>58.0712788259958</v>
      </c>
      <c r="S2744" s="3">
        <v>45.190578928443</v>
      </c>
      <c r="T2744" s="3">
        <v>75.4901960784314</v>
      </c>
      <c r="U2744" s="3">
        <v>82.5796970382093</v>
      </c>
      <c r="V2744" s="3">
        <v>87.3900293255132</v>
      </c>
      <c r="W2744" s="3"/>
      <c r="X2744" s="3"/>
      <c r="Y2744" s="3"/>
      <c r="Z2744" s="3"/>
      <c r="AA2744" s="3">
        <v>0.231766229320278</v>
      </c>
      <c r="AB2744" s="3">
        <v>0.167408027457813</v>
      </c>
      <c r="AC2744" s="3">
        <v>-19.5119531792481</v>
      </c>
      <c r="AD2744" s="3"/>
      <c r="AE2744" s="5">
        <v>3</v>
      </c>
      <c r="AF2744" s="3">
        <v>1.32268319258458</v>
      </c>
      <c r="AG2744" s="3">
        <v>31.9720376622701</v>
      </c>
      <c r="AH2744" s="3">
        <v>36.9504389103042</v>
      </c>
      <c r="AI2744" s="3"/>
      <c r="AJ2744" s="3"/>
      <c r="AK2744" s="3"/>
      <c r="AL2744" s="3"/>
      <c r="AM2744" s="3"/>
      <c r="AN2744" s="5" t="s">
        <v>46</v>
      </c>
      <c r="AO2744" s="1"/>
      <c r="AP2744" s="1"/>
      <c r="AQ2744" s="1"/>
    </row>
    <row r="2745" spans="1:43">
      <c r="A2745" s="1" t="s">
        <v>7254</v>
      </c>
      <c r="B2745" s="1" t="s">
        <v>7255</v>
      </c>
      <c r="C2745" s="3">
        <v>2.52876712328767</v>
      </c>
      <c r="D2745" s="4">
        <v>43314</v>
      </c>
      <c r="E2745" s="3">
        <v>0.8222485849</v>
      </c>
      <c r="F2745" s="5" t="s">
        <v>108</v>
      </c>
      <c r="G2745" s="5">
        <v>902</v>
      </c>
      <c r="H2745" s="5" t="s">
        <v>93</v>
      </c>
      <c r="I2745" s="3">
        <v>-3.50229921933484</v>
      </c>
      <c r="J2745" s="3">
        <v>98.15</v>
      </c>
      <c r="K2745" s="3">
        <v>-1.0960705869458</v>
      </c>
      <c r="L2745" s="3">
        <v>98.8602576808722</v>
      </c>
      <c r="M2745" s="3">
        <v>-5.01578947368421</v>
      </c>
      <c r="N2745" s="3">
        <v>97.5049900199601</v>
      </c>
      <c r="O2745" s="3">
        <v>3.99930847692041</v>
      </c>
      <c r="P2745" s="3">
        <v>80.6338028169014</v>
      </c>
      <c r="Q2745" s="3">
        <v>16.7259556302956</v>
      </c>
      <c r="R2745" s="3">
        <v>43.9628482972136</v>
      </c>
      <c r="S2745" s="3">
        <v>33.3653561927283</v>
      </c>
      <c r="T2745" s="3">
        <v>59.0259396506088</v>
      </c>
      <c r="U2745" s="3">
        <v>82.1825156470826</v>
      </c>
      <c r="V2745" s="3">
        <v>48.671096345515</v>
      </c>
      <c r="W2745" s="3"/>
      <c r="X2745" s="3"/>
      <c r="Y2745" s="3"/>
      <c r="Z2745" s="3"/>
      <c r="AA2745" s="3">
        <v>0.156644203576688</v>
      </c>
      <c r="AB2745" s="3">
        <v>0.214634927384256</v>
      </c>
      <c r="AC2745" s="3">
        <v>-23.7250868855947</v>
      </c>
      <c r="AD2745" s="3"/>
      <c r="AE2745" s="5">
        <v>3</v>
      </c>
      <c r="AF2745" s="3">
        <v>2.24782329620408</v>
      </c>
      <c r="AG2745" s="3">
        <v>47.7713979397667</v>
      </c>
      <c r="AH2745" s="3">
        <v>37.5642185363872</v>
      </c>
      <c r="AI2745" s="3"/>
      <c r="AJ2745" s="3"/>
      <c r="AK2745" s="3"/>
      <c r="AL2745" s="3"/>
      <c r="AM2745" s="3"/>
      <c r="AN2745" s="5" t="s">
        <v>46</v>
      </c>
      <c r="AO2745" s="1"/>
      <c r="AP2745" s="1"/>
      <c r="AQ2745" s="1"/>
    </row>
    <row r="2746" spans="1:43">
      <c r="A2746" s="1" t="s">
        <v>7256</v>
      </c>
      <c r="B2746" s="1" t="s">
        <v>7257</v>
      </c>
      <c r="C2746" s="3">
        <v>2.80547945205479</v>
      </c>
      <c r="D2746" s="4">
        <v>43213</v>
      </c>
      <c r="E2746" s="3">
        <v>10.1347788868</v>
      </c>
      <c r="F2746" s="5" t="s">
        <v>7258</v>
      </c>
      <c r="G2746" s="5">
        <v>1025</v>
      </c>
      <c r="H2746" s="5" t="s">
        <v>50</v>
      </c>
      <c r="I2746" s="3">
        <v>-0.122123062470646</v>
      </c>
      <c r="J2746" s="3">
        <v>82.5815096025011</v>
      </c>
      <c r="K2746" s="3">
        <v>-0.0376081233546735</v>
      </c>
      <c r="L2746" s="3">
        <v>74.1478530323152</v>
      </c>
      <c r="M2746" s="3">
        <v>-0.234587595008005</v>
      </c>
      <c r="N2746" s="3">
        <v>77.693677649154</v>
      </c>
      <c r="O2746" s="3">
        <v>0.653223516046559</v>
      </c>
      <c r="P2746" s="3">
        <v>54.5454545454545</v>
      </c>
      <c r="Q2746" s="3">
        <v>-0.140884756269389</v>
      </c>
      <c r="R2746" s="3">
        <v>93.1434089811685</v>
      </c>
      <c r="S2746" s="3">
        <v>0.264051301395679</v>
      </c>
      <c r="T2746" s="3">
        <v>92.2598870056497</v>
      </c>
      <c r="U2746" s="3">
        <v>3.59543992984506</v>
      </c>
      <c r="V2746" s="3">
        <v>92.6470588235294</v>
      </c>
      <c r="W2746" s="3"/>
      <c r="X2746" s="3"/>
      <c r="Y2746" s="3"/>
      <c r="Z2746" s="3"/>
      <c r="AA2746" s="3">
        <v>-0.0669812767399637</v>
      </c>
      <c r="AB2746" s="3">
        <v>0.187234270113951</v>
      </c>
      <c r="AC2746" s="3">
        <v>-2.98812175204155</v>
      </c>
      <c r="AD2746" s="3"/>
      <c r="AE2746" s="5">
        <v>2</v>
      </c>
      <c r="AF2746" s="3">
        <v>0.27477676323961</v>
      </c>
      <c r="AG2746" s="3">
        <v>1.04498148545076</v>
      </c>
      <c r="AH2746" s="3">
        <v>2.00382836066746</v>
      </c>
      <c r="AI2746" s="3"/>
      <c r="AJ2746" s="3"/>
      <c r="AK2746" s="3"/>
      <c r="AL2746" s="3"/>
      <c r="AM2746" s="3"/>
      <c r="AN2746" s="5" t="s">
        <v>46</v>
      </c>
      <c r="AO2746" s="1"/>
      <c r="AP2746" s="1"/>
      <c r="AQ2746" s="1"/>
    </row>
    <row r="2747" spans="1:43">
      <c r="A2747" s="1" t="s">
        <v>7259</v>
      </c>
      <c r="B2747" s="1" t="s">
        <v>7260</v>
      </c>
      <c r="C2747" s="3">
        <v>3.06301369863014</v>
      </c>
      <c r="D2747" s="4">
        <v>43119</v>
      </c>
      <c r="E2747" s="3">
        <v>10.0289148932</v>
      </c>
      <c r="F2747" s="5" t="s">
        <v>7261</v>
      </c>
      <c r="G2747" s="5">
        <v>1119</v>
      </c>
      <c r="H2747" s="5" t="s">
        <v>50</v>
      </c>
      <c r="I2747" s="3">
        <v>0.108900108900114</v>
      </c>
      <c r="J2747" s="3">
        <v>52.3894595801697</v>
      </c>
      <c r="K2747" s="3">
        <v>-0.0197745699031055</v>
      </c>
      <c r="L2747" s="3">
        <v>65.4714475431607</v>
      </c>
      <c r="M2747" s="3">
        <v>-0.0691767961260831</v>
      </c>
      <c r="N2747" s="3">
        <v>48.6642920747996</v>
      </c>
      <c r="O2747" s="3">
        <v>0.797448165869217</v>
      </c>
      <c r="P2747" s="3">
        <v>30.6075833714025</v>
      </c>
      <c r="Q2747" s="3">
        <v>1.30234421959529</v>
      </c>
      <c r="R2747" s="3">
        <v>26.605504587156</v>
      </c>
      <c r="S2747" s="3">
        <v>1.2498471290055</v>
      </c>
      <c r="T2747" s="3">
        <v>75.5367231638418</v>
      </c>
      <c r="U2747" s="3">
        <v>5.86945655751217</v>
      </c>
      <c r="V2747" s="3">
        <v>59.1331269349845</v>
      </c>
      <c r="W2747" s="3">
        <v>12.7781199568948</v>
      </c>
      <c r="X2747" s="3">
        <v>61.3807982740022</v>
      </c>
      <c r="Y2747" s="3"/>
      <c r="Z2747" s="3"/>
      <c r="AA2747" s="3">
        <v>-0.016669572357314</v>
      </c>
      <c r="AB2747" s="3">
        <v>0.308955412765194</v>
      </c>
      <c r="AC2747" s="3">
        <v>-3.35431422129262</v>
      </c>
      <c r="AD2747" s="3">
        <v>1.21700574614306</v>
      </c>
      <c r="AE2747" s="5">
        <v>4</v>
      </c>
      <c r="AF2747" s="3">
        <v>0.340838620692284</v>
      </c>
      <c r="AG2747" s="3">
        <v>2.26071360242719</v>
      </c>
      <c r="AH2747" s="3">
        <v>3.15299998119387</v>
      </c>
      <c r="AI2747" s="3"/>
      <c r="AJ2747" s="3"/>
      <c r="AK2747" s="3"/>
      <c r="AL2747" s="3"/>
      <c r="AM2747" s="3"/>
      <c r="AN2747" s="5" t="s">
        <v>46</v>
      </c>
      <c r="AO2747" s="1"/>
      <c r="AP2747" s="1"/>
      <c r="AQ2747" s="1"/>
    </row>
    <row r="2748" spans="1:43">
      <c r="A2748" s="1" t="s">
        <v>7262</v>
      </c>
      <c r="B2748" s="1" t="s">
        <v>7263</v>
      </c>
      <c r="C2748" s="3">
        <v>2.93150684931507</v>
      </c>
      <c r="D2748" s="4">
        <v>43167</v>
      </c>
      <c r="E2748" s="3">
        <v>0.5634814841</v>
      </c>
      <c r="F2748" s="5" t="s">
        <v>7264</v>
      </c>
      <c r="G2748" s="5">
        <v>1071</v>
      </c>
      <c r="H2748" s="5" t="s">
        <v>93</v>
      </c>
      <c r="I2748" s="3">
        <v>0.909431839489972</v>
      </c>
      <c r="J2748" s="3">
        <v>89.3</v>
      </c>
      <c r="K2748" s="3">
        <v>1.3942534149788</v>
      </c>
      <c r="L2748" s="3">
        <v>55.6491575817641</v>
      </c>
      <c r="M2748" s="3">
        <v>3.48043457359869</v>
      </c>
      <c r="N2748" s="3">
        <v>39.0219560878243</v>
      </c>
      <c r="O2748" s="3">
        <v>0.0743840074384132</v>
      </c>
      <c r="P2748" s="3">
        <v>95.3722334004024</v>
      </c>
      <c r="Q2748" s="3">
        <v>-2.06551410373066</v>
      </c>
      <c r="R2748" s="3">
        <v>96.0268317853457</v>
      </c>
      <c r="S2748" s="3">
        <v>7.36159600997507</v>
      </c>
      <c r="T2748" s="3">
        <v>96.1884595023822</v>
      </c>
      <c r="U2748" s="3">
        <v>14.7074496429713</v>
      </c>
      <c r="V2748" s="3">
        <v>96.6777408637874</v>
      </c>
      <c r="W2748" s="3"/>
      <c r="X2748" s="3"/>
      <c r="Y2748" s="3"/>
      <c r="Z2748" s="3"/>
      <c r="AA2748" s="3">
        <v>0.0520238535351962</v>
      </c>
      <c r="AB2748" s="3">
        <v>0.0310431016882421</v>
      </c>
      <c r="AC2748" s="3">
        <v>-20.4347443456834</v>
      </c>
      <c r="AD2748" s="3"/>
      <c r="AE2748" s="5">
        <v>3</v>
      </c>
      <c r="AF2748" s="3">
        <v>0.291032934219549</v>
      </c>
      <c r="AG2748" s="3">
        <v>-1.97726115414051</v>
      </c>
      <c r="AH2748" s="3">
        <v>13.1830046030456</v>
      </c>
      <c r="AI2748" s="3"/>
      <c r="AJ2748" s="3"/>
      <c r="AK2748" s="3"/>
      <c r="AL2748" s="3"/>
      <c r="AM2748" s="3"/>
      <c r="AN2748" s="5" t="s">
        <v>46</v>
      </c>
      <c r="AO2748" s="1"/>
      <c r="AP2748" s="1"/>
      <c r="AQ2748" s="1"/>
    </row>
    <row r="2749" spans="1:43">
      <c r="A2749" s="1" t="s">
        <v>7265</v>
      </c>
      <c r="B2749" s="1" t="s">
        <v>7266</v>
      </c>
      <c r="C2749" s="3">
        <v>2.72328767123288</v>
      </c>
      <c r="D2749" s="4">
        <v>43243</v>
      </c>
      <c r="E2749" s="3">
        <v>2.9498254517</v>
      </c>
      <c r="F2749" s="5" t="s">
        <v>7267</v>
      </c>
      <c r="G2749" s="5">
        <v>995</v>
      </c>
      <c r="H2749" s="5" t="s">
        <v>50</v>
      </c>
      <c r="I2749" s="3">
        <v>0.319488817891392</v>
      </c>
      <c r="J2749" s="3">
        <v>15.0513622152747</v>
      </c>
      <c r="K2749" s="3">
        <v>0.0187371182312385</v>
      </c>
      <c r="L2749" s="3">
        <v>35.76803895529</v>
      </c>
      <c r="M2749" s="3">
        <v>0.0656106476708528</v>
      </c>
      <c r="N2749" s="3">
        <v>25.2894033837934</v>
      </c>
      <c r="O2749" s="3">
        <v>0.527306967984951</v>
      </c>
      <c r="P2749" s="3">
        <v>65.6464138876199</v>
      </c>
      <c r="Q2749" s="3">
        <v>1.08891203484521</v>
      </c>
      <c r="R2749" s="3">
        <v>54.2732979237084</v>
      </c>
      <c r="S2749" s="3">
        <v>2.51584405607837</v>
      </c>
      <c r="T2749" s="3">
        <v>23.0508474576271</v>
      </c>
      <c r="U2749" s="3">
        <v>7.04139305320287</v>
      </c>
      <c r="V2749" s="3">
        <v>29.2569659442724</v>
      </c>
      <c r="W2749" s="3"/>
      <c r="X2749" s="3"/>
      <c r="Y2749" s="3"/>
      <c r="Z2749" s="3"/>
      <c r="AA2749" s="3">
        <v>0.119825964937059</v>
      </c>
      <c r="AB2749" s="3">
        <v>0.791654941435784</v>
      </c>
      <c r="AC2749" s="3">
        <v>-0.828313253012042</v>
      </c>
      <c r="AD2749" s="3"/>
      <c r="AE2749" s="5">
        <v>2</v>
      </c>
      <c r="AF2749" s="3">
        <v>0.484786783499762</v>
      </c>
      <c r="AG2749" s="3">
        <v>2.79111677652708</v>
      </c>
      <c r="AH2749" s="3">
        <v>3.89744557001372</v>
      </c>
      <c r="AI2749" s="3"/>
      <c r="AJ2749" s="3"/>
      <c r="AK2749" s="3"/>
      <c r="AL2749" s="3"/>
      <c r="AM2749" s="3"/>
      <c r="AN2749" s="5" t="s">
        <v>46</v>
      </c>
      <c r="AO2749" s="1"/>
      <c r="AP2749" s="1"/>
      <c r="AQ2749" s="1"/>
    </row>
    <row r="2750" spans="1:43">
      <c r="A2750" s="1" t="s">
        <v>7268</v>
      </c>
      <c r="B2750" s="1" t="s">
        <v>7269</v>
      </c>
      <c r="C2750" s="3">
        <v>2.53150684931507</v>
      </c>
      <c r="D2750" s="4">
        <v>43313</v>
      </c>
      <c r="E2750" s="3">
        <v>0.9973816553</v>
      </c>
      <c r="F2750" s="5" t="s">
        <v>7270</v>
      </c>
      <c r="G2750" s="5">
        <v>161</v>
      </c>
      <c r="H2750" s="5" t="s">
        <v>50</v>
      </c>
      <c r="I2750" s="3">
        <v>-0.673121254034125</v>
      </c>
      <c r="J2750" s="3">
        <v>96.7396158999553</v>
      </c>
      <c r="K2750" s="3">
        <v>0.25127966496044</v>
      </c>
      <c r="L2750" s="3">
        <v>1.06241699867198</v>
      </c>
      <c r="M2750" s="3">
        <v>-1.1561754450358</v>
      </c>
      <c r="N2750" s="3">
        <v>97.3285841495993</v>
      </c>
      <c r="O2750" s="3">
        <v>-0.874206312689801</v>
      </c>
      <c r="P2750" s="3">
        <v>95.4773869346734</v>
      </c>
      <c r="Q2750" s="3">
        <v>-1.55364649972584</v>
      </c>
      <c r="R2750" s="3">
        <v>97.4891356832448</v>
      </c>
      <c r="S2750" s="3">
        <v>1.28819934179596</v>
      </c>
      <c r="T2750" s="3">
        <v>74.1242937853107</v>
      </c>
      <c r="U2750" s="3">
        <v>5.53541687077496</v>
      </c>
      <c r="V2750" s="3">
        <v>69.1950464396285</v>
      </c>
      <c r="W2750" s="3"/>
      <c r="X2750" s="3"/>
      <c r="Y2750" s="3"/>
      <c r="Z2750" s="3"/>
      <c r="AA2750" s="3">
        <v>-0.0492256664370586</v>
      </c>
      <c r="AB2750" s="3">
        <v>0.0705455834108065</v>
      </c>
      <c r="AC2750" s="3">
        <v>-3.5568460212322</v>
      </c>
      <c r="AD2750" s="3"/>
      <c r="AE2750" s="5">
        <v>2</v>
      </c>
      <c r="AF2750" s="3">
        <v>0.244681812594153</v>
      </c>
      <c r="AG2750" s="3">
        <v>0.720004474337976</v>
      </c>
      <c r="AH2750" s="3">
        <v>2.25580166078958</v>
      </c>
      <c r="AI2750" s="3"/>
      <c r="AJ2750" s="3"/>
      <c r="AK2750" s="3"/>
      <c r="AL2750" s="3"/>
      <c r="AM2750" s="3"/>
      <c r="AN2750" s="5" t="s">
        <v>46</v>
      </c>
      <c r="AO2750" s="1"/>
      <c r="AP2750" s="1"/>
      <c r="AQ2750" s="1"/>
    </row>
    <row r="2751" spans="1:43">
      <c r="A2751" s="1" t="s">
        <v>7271</v>
      </c>
      <c r="B2751" s="1" t="s">
        <v>7272</v>
      </c>
      <c r="C2751" s="3">
        <v>2.77808219178082</v>
      </c>
      <c r="D2751" s="4">
        <v>43223</v>
      </c>
      <c r="E2751" s="3">
        <v>0.3130855793</v>
      </c>
      <c r="F2751" s="5" t="s">
        <v>1601</v>
      </c>
      <c r="G2751" s="5">
        <v>15</v>
      </c>
      <c r="H2751" s="5" t="s">
        <v>205</v>
      </c>
      <c r="I2751" s="3">
        <v>0.0178364398466047</v>
      </c>
      <c r="J2751" s="3">
        <v>21.7228464419476</v>
      </c>
      <c r="K2751" s="3">
        <v>-0.178015131286159</v>
      </c>
      <c r="L2751" s="3">
        <v>99.2592592592593</v>
      </c>
      <c r="M2751" s="3">
        <v>-0.311111111111116</v>
      </c>
      <c r="N2751" s="3">
        <v>65.6716417910448</v>
      </c>
      <c r="O2751" s="3">
        <v>0.70036814222861</v>
      </c>
      <c r="P2751" s="3">
        <v>63.8132295719844</v>
      </c>
      <c r="Q2751" s="3">
        <v>1.07245854361932</v>
      </c>
      <c r="R2751" s="3">
        <v>59.7345132743363</v>
      </c>
      <c r="S2751" s="3">
        <v>1.56674515486324</v>
      </c>
      <c r="T2751" s="3">
        <v>47.4358974358974</v>
      </c>
      <c r="U2751" s="3">
        <v>4.95040239565787</v>
      </c>
      <c r="V2751" s="3">
        <v>61.1111111111111</v>
      </c>
      <c r="W2751" s="3"/>
      <c r="X2751" s="3"/>
      <c r="Y2751" s="3"/>
      <c r="Z2751" s="3"/>
      <c r="AA2751" s="3">
        <v>0.0118140519066875</v>
      </c>
      <c r="AB2751" s="3">
        <v>0.320844914114466</v>
      </c>
      <c r="AC2751" s="3">
        <v>-2.87401921890154</v>
      </c>
      <c r="AD2751" s="3"/>
      <c r="AE2751" s="5">
        <v>4</v>
      </c>
      <c r="AF2751" s="3">
        <v>0.337613877069079</v>
      </c>
      <c r="AG2751" s="3">
        <v>2.163214690509</v>
      </c>
      <c r="AH2751" s="3">
        <v>2.65714482255308</v>
      </c>
      <c r="AI2751" s="3"/>
      <c r="AJ2751" s="3"/>
      <c r="AK2751" s="3"/>
      <c r="AL2751" s="3"/>
      <c r="AM2751" s="3"/>
      <c r="AN2751" s="5" t="s">
        <v>46</v>
      </c>
      <c r="AO2751" s="1"/>
      <c r="AP2751" s="1"/>
      <c r="AQ2751" s="1"/>
    </row>
    <row r="2752" spans="1:43">
      <c r="A2752" s="1" t="s">
        <v>7273</v>
      </c>
      <c r="B2752" s="1" t="s">
        <v>7274</v>
      </c>
      <c r="C2752" s="3">
        <v>2.93424657534247</v>
      </c>
      <c r="D2752" s="4">
        <v>43166</v>
      </c>
      <c r="E2752" s="3">
        <v>7.8670052005</v>
      </c>
      <c r="F2752" s="5" t="s">
        <v>7275</v>
      </c>
      <c r="G2752" s="5">
        <v>118</v>
      </c>
      <c r="H2752" s="5" t="s">
        <v>93</v>
      </c>
      <c r="I2752" s="3">
        <v>14.9676698331604</v>
      </c>
      <c r="J2752" s="3">
        <v>9.05</v>
      </c>
      <c r="K2752" s="3">
        <v>0.558581203742495</v>
      </c>
      <c r="L2752" s="3">
        <v>83.8453914767096</v>
      </c>
      <c r="M2752" s="3">
        <v>9.53757225433526</v>
      </c>
      <c r="N2752" s="3">
        <v>6.93612774451098</v>
      </c>
      <c r="O2752" s="3">
        <v>30.0641199313646</v>
      </c>
      <c r="P2752" s="3">
        <v>3.92354124748491</v>
      </c>
      <c r="Q2752" s="3">
        <v>32.5784774003498</v>
      </c>
      <c r="R2752" s="3">
        <v>13.4158926728586</v>
      </c>
      <c r="S2752" s="3">
        <v>64.8203250171664</v>
      </c>
      <c r="T2752" s="3">
        <v>27.5277924827951</v>
      </c>
      <c r="U2752" s="3">
        <v>82.9522357723577</v>
      </c>
      <c r="V2752" s="3">
        <v>48.1173864894795</v>
      </c>
      <c r="W2752" s="3"/>
      <c r="X2752" s="3"/>
      <c r="Y2752" s="3"/>
      <c r="Z2752" s="3"/>
      <c r="AA2752" s="3">
        <v>0.253594990229543</v>
      </c>
      <c r="AB2752" s="3">
        <v>0.121394565741797</v>
      </c>
      <c r="AC2752" s="3">
        <v>-31.3809618838555</v>
      </c>
      <c r="AD2752" s="3"/>
      <c r="AE2752" s="5">
        <v>3</v>
      </c>
      <c r="AF2752" s="3">
        <v>1.13650875219898</v>
      </c>
      <c r="AG2752" s="3">
        <v>55.5804563412658</v>
      </c>
      <c r="AH2752" s="3">
        <v>38.5022427134873</v>
      </c>
      <c r="AI2752" s="3"/>
      <c r="AJ2752" s="3"/>
      <c r="AK2752" s="3"/>
      <c r="AL2752" s="3"/>
      <c r="AM2752" s="3"/>
      <c r="AN2752" s="5" t="s">
        <v>51</v>
      </c>
      <c r="AO2752" s="1"/>
      <c r="AP2752" s="1"/>
      <c r="AQ2752" s="1"/>
    </row>
    <row r="2753" spans="1:43">
      <c r="A2753" s="1" t="s">
        <v>7276</v>
      </c>
      <c r="B2753" s="1" t="s">
        <v>7277</v>
      </c>
      <c r="C2753" s="3">
        <v>2.81643835616438</v>
      </c>
      <c r="D2753" s="4">
        <v>43209</v>
      </c>
      <c r="E2753" s="3">
        <v>0.3604370632</v>
      </c>
      <c r="F2753" s="5" t="s">
        <v>7278</v>
      </c>
      <c r="G2753" s="5">
        <v>1029</v>
      </c>
      <c r="H2753" s="5" t="s">
        <v>93</v>
      </c>
      <c r="I2753" s="3">
        <v>-4.03262943227419</v>
      </c>
      <c r="J2753" s="3">
        <v>98.45</v>
      </c>
      <c r="K2753" s="3">
        <v>-0.491132332878573</v>
      </c>
      <c r="L2753" s="3">
        <v>97.4727452923687</v>
      </c>
      <c r="M2753" s="3">
        <v>-1.64509169363538</v>
      </c>
      <c r="N2753" s="3">
        <v>91.8163672654691</v>
      </c>
      <c r="O2753" s="3">
        <v>-4.74076008880763</v>
      </c>
      <c r="P2753" s="3">
        <v>98.4909456740443</v>
      </c>
      <c r="Q2753" s="3">
        <v>-14.485022568732</v>
      </c>
      <c r="R2753" s="3">
        <v>99.6388028895769</v>
      </c>
      <c r="S2753" s="3">
        <v>-7.25411659991098</v>
      </c>
      <c r="T2753" s="3">
        <v>99.9470619375331</v>
      </c>
      <c r="U2753" s="3">
        <v>50.546955624355</v>
      </c>
      <c r="V2753" s="3">
        <v>66.0575858250277</v>
      </c>
      <c r="W2753" s="3"/>
      <c r="X2753" s="3"/>
      <c r="Y2753" s="3"/>
      <c r="Z2753" s="3"/>
      <c r="AA2753" s="3">
        <v>-0.0543058323632068</v>
      </c>
      <c r="AB2753" s="3">
        <v>0.136593356532766</v>
      </c>
      <c r="AC2753" s="3">
        <v>-24.5255863539446</v>
      </c>
      <c r="AD2753" s="3"/>
      <c r="AE2753" s="5">
        <v>4</v>
      </c>
      <c r="AF2753" s="3">
        <v>1.37738663410427</v>
      </c>
      <c r="AG2753" s="3">
        <v>1.38493429820283</v>
      </c>
      <c r="AH2753" s="3">
        <v>25.0828836295226</v>
      </c>
      <c r="AI2753" s="3"/>
      <c r="AJ2753" s="3"/>
      <c r="AK2753" s="3"/>
      <c r="AL2753" s="3"/>
      <c r="AM2753" s="3"/>
      <c r="AN2753" s="5" t="s">
        <v>46</v>
      </c>
      <c r="AO2753" s="1"/>
      <c r="AP2753" s="1"/>
      <c r="AQ2753" s="1"/>
    </row>
    <row r="2754" spans="1:43">
      <c r="A2754" s="1" t="s">
        <v>7279</v>
      </c>
      <c r="B2754" s="1" t="s">
        <v>7280</v>
      </c>
      <c r="C2754" s="3">
        <v>2.8958904109589</v>
      </c>
      <c r="D2754" s="4">
        <v>43180</v>
      </c>
      <c r="E2754" s="3">
        <v>2.4266319315</v>
      </c>
      <c r="F2754" s="5" t="s">
        <v>7281</v>
      </c>
      <c r="G2754" s="5">
        <v>1058</v>
      </c>
      <c r="H2754" s="5" t="s">
        <v>93</v>
      </c>
      <c r="I2754" s="3">
        <v>5.78281145902733</v>
      </c>
      <c r="J2754" s="3">
        <v>49.8</v>
      </c>
      <c r="K2754" s="3">
        <v>3.53416797078769</v>
      </c>
      <c r="L2754" s="3">
        <v>19.1278493557978</v>
      </c>
      <c r="M2754" s="3">
        <v>5.60691719321583</v>
      </c>
      <c r="N2754" s="3">
        <v>25.8982035928144</v>
      </c>
      <c r="O2754" s="3">
        <v>5.59989358872041</v>
      </c>
      <c r="P2754" s="3">
        <v>68.9637826961771</v>
      </c>
      <c r="Q2754" s="3">
        <v>14.8000867616224</v>
      </c>
      <c r="R2754" s="3">
        <v>47.781217750258</v>
      </c>
      <c r="S2754" s="3">
        <v>46.1255291735689</v>
      </c>
      <c r="T2754" s="3">
        <v>46.1619904711488</v>
      </c>
      <c r="U2754" s="3">
        <v>76.9728042799822</v>
      </c>
      <c r="V2754" s="3">
        <v>51.218161683278</v>
      </c>
      <c r="W2754" s="3"/>
      <c r="X2754" s="3"/>
      <c r="Y2754" s="3"/>
      <c r="Z2754" s="3"/>
      <c r="AA2754" s="3">
        <v>0.237807420378151</v>
      </c>
      <c r="AB2754" s="3">
        <v>0.149675700623664</v>
      </c>
      <c r="AC2754" s="3">
        <v>-21.9209150971305</v>
      </c>
      <c r="AD2754" s="3"/>
      <c r="AE2754" s="5">
        <v>5</v>
      </c>
      <c r="AF2754" s="3">
        <v>1.35232298066907</v>
      </c>
      <c r="AG2754" s="3">
        <v>31.7883501348827</v>
      </c>
      <c r="AH2754" s="3">
        <v>37.8127745127105</v>
      </c>
      <c r="AI2754" s="3"/>
      <c r="AJ2754" s="3"/>
      <c r="AK2754" s="3"/>
      <c r="AL2754" s="3"/>
      <c r="AM2754" s="3"/>
      <c r="AN2754" s="5" t="s">
        <v>46</v>
      </c>
      <c r="AO2754" s="1"/>
      <c r="AP2754" s="1"/>
      <c r="AQ2754" s="1"/>
    </row>
    <row r="2755" spans="1:43">
      <c r="A2755" s="1" t="s">
        <v>7282</v>
      </c>
      <c r="B2755" s="1" t="s">
        <v>7283</v>
      </c>
      <c r="C2755" s="3">
        <v>2.68493150684931</v>
      </c>
      <c r="D2755" s="4">
        <v>43257</v>
      </c>
      <c r="E2755" s="3">
        <v>5.8058351172</v>
      </c>
      <c r="F2755" s="5" t="s">
        <v>7284</v>
      </c>
      <c r="G2755" s="5">
        <v>777</v>
      </c>
      <c r="H2755" s="5" t="s">
        <v>93</v>
      </c>
      <c r="I2755" s="3">
        <v>0.3955238278989</v>
      </c>
      <c r="J2755" s="3">
        <v>91.6</v>
      </c>
      <c r="K2755" s="3">
        <v>-0.0288184438040314</v>
      </c>
      <c r="L2755" s="3">
        <v>94.9950445986125</v>
      </c>
      <c r="M2755" s="3">
        <v>0.221494607087824</v>
      </c>
      <c r="N2755" s="3">
        <v>83.0339321357285</v>
      </c>
      <c r="O2755" s="3">
        <v>0.211844005777562</v>
      </c>
      <c r="P2755" s="3">
        <v>94.9698189134809</v>
      </c>
      <c r="Q2755" s="3">
        <v>1.12719852298125</v>
      </c>
      <c r="R2755" s="3">
        <v>92.4148606811145</v>
      </c>
      <c r="S2755" s="3">
        <v>2.96823983377857</v>
      </c>
      <c r="T2755" s="3">
        <v>98.5177342509264</v>
      </c>
      <c r="U2755" s="3">
        <v>14.2245637141916</v>
      </c>
      <c r="V2755" s="3">
        <v>97.0099667774086</v>
      </c>
      <c r="W2755" s="3"/>
      <c r="X2755" s="3"/>
      <c r="Y2755" s="3"/>
      <c r="Z2755" s="3"/>
      <c r="AA2755" s="3">
        <v>0.225157369695916</v>
      </c>
      <c r="AB2755" s="3">
        <v>0.00662001669661989</v>
      </c>
      <c r="AC2755" s="3">
        <v>-14.7516457211251</v>
      </c>
      <c r="AD2755" s="3"/>
      <c r="AE2755" s="5">
        <v>1</v>
      </c>
      <c r="AF2755" s="3">
        <v>0.155833992976045</v>
      </c>
      <c r="AG2755" s="3">
        <v>3.45172119620374</v>
      </c>
      <c r="AH2755" s="3">
        <v>8.47173746486545</v>
      </c>
      <c r="AI2755" s="3"/>
      <c r="AJ2755" s="3"/>
      <c r="AK2755" s="3"/>
      <c r="AL2755" s="3"/>
      <c r="AM2755" s="3"/>
      <c r="AN2755" s="5" t="s">
        <v>46</v>
      </c>
      <c r="AO2755" s="1"/>
      <c r="AP2755" s="1"/>
      <c r="AQ2755" s="1"/>
    </row>
    <row r="2756" spans="1:43">
      <c r="A2756" s="1" t="s">
        <v>7285</v>
      </c>
      <c r="B2756" s="1" t="s">
        <v>7286</v>
      </c>
      <c r="C2756" s="3">
        <v>2.56712328767123</v>
      </c>
      <c r="D2756" s="4">
        <v>43300</v>
      </c>
      <c r="E2756" s="3">
        <v>7.1886247026</v>
      </c>
      <c r="F2756" s="5" t="s">
        <v>7287</v>
      </c>
      <c r="G2756" s="5">
        <v>938</v>
      </c>
      <c r="H2756" s="5" t="s">
        <v>93</v>
      </c>
      <c r="I2756" s="3">
        <v>4.95569299139542</v>
      </c>
      <c r="J2756" s="3">
        <v>52.85</v>
      </c>
      <c r="K2756" s="3">
        <v>-1.03649893692417</v>
      </c>
      <c r="L2756" s="3">
        <v>98.7115956392468</v>
      </c>
      <c r="M2756" s="3">
        <v>1.7147808562692</v>
      </c>
      <c r="N2756" s="3">
        <v>58.5329341317365</v>
      </c>
      <c r="O2756" s="3">
        <v>6.22021941297851</v>
      </c>
      <c r="P2756" s="3">
        <v>65.0905432595573</v>
      </c>
      <c r="Q2756" s="3">
        <v>8.68508309768867</v>
      </c>
      <c r="R2756" s="3">
        <v>65.7378740970072</v>
      </c>
      <c r="S2756" s="3">
        <v>36.1290978331792</v>
      </c>
      <c r="T2756" s="3">
        <v>56.0614081524616</v>
      </c>
      <c r="U2756" s="3">
        <v>77.2784614716424</v>
      </c>
      <c r="V2756" s="3">
        <v>50.9966777408638</v>
      </c>
      <c r="W2756" s="3"/>
      <c r="X2756" s="3"/>
      <c r="Y2756" s="3"/>
      <c r="Z2756" s="3"/>
      <c r="AA2756" s="3">
        <v>0.306504965834191</v>
      </c>
      <c r="AB2756" s="3">
        <v>0.417050192329081</v>
      </c>
      <c r="AC2756" s="3">
        <v>-10.0154969802081</v>
      </c>
      <c r="AD2756" s="3"/>
      <c r="AE2756" s="5">
        <v>2</v>
      </c>
      <c r="AF2756" s="3">
        <v>1.85126376357987</v>
      </c>
      <c r="AG2756" s="3">
        <v>32.6554660669729</v>
      </c>
      <c r="AH2756" s="3">
        <v>35.0733117411445</v>
      </c>
      <c r="AI2756" s="3"/>
      <c r="AJ2756" s="3"/>
      <c r="AK2756" s="3"/>
      <c r="AL2756" s="3"/>
      <c r="AM2756" s="3"/>
      <c r="AN2756" s="5" t="s">
        <v>51</v>
      </c>
      <c r="AO2756" s="1"/>
      <c r="AP2756" s="1"/>
      <c r="AQ2756" s="1"/>
    </row>
    <row r="2757" spans="1:43">
      <c r="A2757" s="1" t="s">
        <v>7288</v>
      </c>
      <c r="B2757" s="1" t="s">
        <v>7289</v>
      </c>
      <c r="C2757" s="3">
        <v>3.04657534246575</v>
      </c>
      <c r="D2757" s="4">
        <v>43125</v>
      </c>
      <c r="E2757" s="3">
        <v>56.8015028901</v>
      </c>
      <c r="F2757" s="5" t="s">
        <v>7012</v>
      </c>
      <c r="G2757" s="5">
        <v>532</v>
      </c>
      <c r="H2757" s="5" t="s">
        <v>50</v>
      </c>
      <c r="I2757" s="3">
        <v>0.267712018357382</v>
      </c>
      <c r="J2757" s="3">
        <v>24.9665029030817</v>
      </c>
      <c r="K2757" s="3">
        <v>0.00953652489033502</v>
      </c>
      <c r="L2757" s="3">
        <v>41.8326693227092</v>
      </c>
      <c r="M2757" s="3">
        <v>0.0763431625155089</v>
      </c>
      <c r="N2757" s="3">
        <v>24.0872662511131</v>
      </c>
      <c r="O2757" s="3">
        <v>0.68244405337007</v>
      </c>
      <c r="P2757" s="3">
        <v>49.748743718593</v>
      </c>
      <c r="Q2757" s="3">
        <v>1.10068683455856</v>
      </c>
      <c r="R2757" s="3">
        <v>52.8247223563496</v>
      </c>
      <c r="S2757" s="3">
        <v>2.14216663025984</v>
      </c>
      <c r="T2757" s="3">
        <v>38.0225988700565</v>
      </c>
      <c r="U2757" s="3">
        <v>6.39911486294574</v>
      </c>
      <c r="V2757" s="3">
        <v>45.8978328173375</v>
      </c>
      <c r="W2757" s="3">
        <v>14.3135728459924</v>
      </c>
      <c r="X2757" s="3">
        <v>40.453074433657</v>
      </c>
      <c r="Y2757" s="3"/>
      <c r="Z2757" s="3"/>
      <c r="AA2757" s="3">
        <v>0.0641486683309768</v>
      </c>
      <c r="AB2757" s="3">
        <v>0.557487817680508</v>
      </c>
      <c r="AC2757" s="3">
        <v>-1.93758733115974</v>
      </c>
      <c r="AD2757" s="3">
        <v>2.34909986604128</v>
      </c>
      <c r="AE2757" s="5">
        <v>3</v>
      </c>
      <c r="AF2757" s="3">
        <v>0.376643655861853</v>
      </c>
      <c r="AG2757" s="3">
        <v>2.6237433643882</v>
      </c>
      <c r="AH2757" s="3">
        <v>3.46440372173449</v>
      </c>
      <c r="AI2757" s="3"/>
      <c r="AJ2757" s="3"/>
      <c r="AK2757" s="3"/>
      <c r="AL2757" s="3"/>
      <c r="AM2757" s="3"/>
      <c r="AN2757" s="5" t="s">
        <v>51</v>
      </c>
      <c r="AO2757" s="1"/>
      <c r="AP2757" s="1"/>
      <c r="AQ2757" s="1"/>
    </row>
    <row r="2758" spans="1:43">
      <c r="A2758" s="1" t="s">
        <v>7290</v>
      </c>
      <c r="B2758" s="1" t="s">
        <v>7291</v>
      </c>
      <c r="C2758" s="3">
        <v>2.86301369863014</v>
      </c>
      <c r="D2758" s="4">
        <v>43192</v>
      </c>
      <c r="E2758" s="3">
        <v>3.0081479444</v>
      </c>
      <c r="F2758" s="5" t="s">
        <v>2118</v>
      </c>
      <c r="G2758" s="5">
        <v>685</v>
      </c>
      <c r="H2758" s="5" t="s">
        <v>93</v>
      </c>
      <c r="I2758" s="3">
        <v>15.4667174917806</v>
      </c>
      <c r="J2758" s="3">
        <v>7.45</v>
      </c>
      <c r="K2758" s="3">
        <v>2.24463102822665</v>
      </c>
      <c r="L2758" s="3">
        <v>40.2378592666006</v>
      </c>
      <c r="M2758" s="3">
        <v>9.06922315239895</v>
      </c>
      <c r="N2758" s="3">
        <v>8.58283433133733</v>
      </c>
      <c r="O2758" s="3">
        <v>26.7283756929191</v>
      </c>
      <c r="P2758" s="3">
        <v>8.40040241448692</v>
      </c>
      <c r="Q2758" s="3">
        <v>27.4616031979802</v>
      </c>
      <c r="R2758" s="3">
        <v>23.2714138286894</v>
      </c>
      <c r="S2758" s="3">
        <v>72.5259860458493</v>
      </c>
      <c r="T2758" s="3">
        <v>19.6929592376919</v>
      </c>
      <c r="U2758" s="3">
        <v>216.316407779663</v>
      </c>
      <c r="V2758" s="3">
        <v>4.65116279069767</v>
      </c>
      <c r="W2758" s="3"/>
      <c r="X2758" s="3"/>
      <c r="Y2758" s="3"/>
      <c r="Z2758" s="3"/>
      <c r="AA2758" s="3">
        <v>0.265997314898617</v>
      </c>
      <c r="AB2758" s="3">
        <v>0.286422132987012</v>
      </c>
      <c r="AC2758" s="3">
        <v>-29.137847053093</v>
      </c>
      <c r="AD2758" s="3"/>
      <c r="AE2758" s="5">
        <v>7</v>
      </c>
      <c r="AF2758" s="3">
        <v>2.83821194462299</v>
      </c>
      <c r="AG2758" s="3">
        <v>93.587231583718</v>
      </c>
      <c r="AH2758" s="3">
        <v>81.5805194830083</v>
      </c>
      <c r="AI2758" s="3"/>
      <c r="AJ2758" s="3"/>
      <c r="AK2758" s="3"/>
      <c r="AL2758" s="3"/>
      <c r="AM2758" s="3"/>
      <c r="AN2758" s="5" t="s">
        <v>46</v>
      </c>
      <c r="AO2758" s="1"/>
      <c r="AP2758" s="1"/>
      <c r="AQ2758" s="1"/>
    </row>
    <row r="2759" spans="1:43">
      <c r="A2759" s="1" t="s">
        <v>7292</v>
      </c>
      <c r="B2759" s="1" t="s">
        <v>7293</v>
      </c>
      <c r="C2759" s="3">
        <v>3.06849315068493</v>
      </c>
      <c r="D2759" s="4">
        <v>43117</v>
      </c>
      <c r="E2759" s="3">
        <v>100.8276064018</v>
      </c>
      <c r="F2759" s="5" t="s">
        <v>4515</v>
      </c>
      <c r="G2759" s="5">
        <v>1121</v>
      </c>
      <c r="H2759" s="5" t="s">
        <v>50</v>
      </c>
      <c r="I2759" s="3">
        <v>0.109202819418235</v>
      </c>
      <c r="J2759" s="3">
        <v>52.2554711924966</v>
      </c>
      <c r="K2759" s="3">
        <v>-0.00991571641050963</v>
      </c>
      <c r="L2759" s="3">
        <v>60.5577689243028</v>
      </c>
      <c r="M2759" s="3">
        <v>-0.0792707094728613</v>
      </c>
      <c r="N2759" s="3">
        <v>50.6678539626002</v>
      </c>
      <c r="O2759" s="3">
        <v>0.686663037534617</v>
      </c>
      <c r="P2759" s="3">
        <v>49.1548652352672</v>
      </c>
      <c r="Q2759" s="3">
        <v>1.01688167003698</v>
      </c>
      <c r="R2759" s="3">
        <v>61.323032351521</v>
      </c>
      <c r="S2759" s="3">
        <v>1.74974354809931</v>
      </c>
      <c r="T2759" s="3">
        <v>56.9491525423729</v>
      </c>
      <c r="U2759" s="3">
        <v>5.62035992657441</v>
      </c>
      <c r="V2759" s="3">
        <v>66.8730650154799</v>
      </c>
      <c r="W2759" s="3">
        <v>11.9095435368043</v>
      </c>
      <c r="X2759" s="3">
        <v>70.7659115426106</v>
      </c>
      <c r="Y2759" s="3"/>
      <c r="Z2759" s="3"/>
      <c r="AA2759" s="3">
        <v>0.0283294316521547</v>
      </c>
      <c r="AB2759" s="3">
        <v>0.479878048238045</v>
      </c>
      <c r="AC2759" s="3">
        <v>-1.69809392429697</v>
      </c>
      <c r="AD2759" s="3">
        <v>2.2465290333497</v>
      </c>
      <c r="AE2759" s="5">
        <v>4</v>
      </c>
      <c r="AF2759" s="3">
        <v>0.313190878815355</v>
      </c>
      <c r="AG2759" s="3">
        <v>2.26706501458283</v>
      </c>
      <c r="AH2759" s="3">
        <v>2.94217410615967</v>
      </c>
      <c r="AI2759" s="3"/>
      <c r="AJ2759" s="3"/>
      <c r="AK2759" s="3"/>
      <c r="AL2759" s="3"/>
      <c r="AM2759" s="3"/>
      <c r="AN2759" s="5" t="s">
        <v>51</v>
      </c>
      <c r="AO2759" s="1"/>
      <c r="AP2759" s="1"/>
      <c r="AQ2759" s="1"/>
    </row>
    <row r="2760" spans="1:43">
      <c r="A2760" s="1" t="s">
        <v>7294</v>
      </c>
      <c r="B2760" s="1" t="s">
        <v>7295</v>
      </c>
      <c r="C2760" s="3">
        <v>2.85753424657534</v>
      </c>
      <c r="D2760" s="4">
        <v>43194</v>
      </c>
      <c r="E2760" s="3">
        <v>4.1950732463</v>
      </c>
      <c r="F2760" s="5" t="s">
        <v>2351</v>
      </c>
      <c r="G2760" s="5">
        <v>1044</v>
      </c>
      <c r="H2760" s="5" t="s">
        <v>93</v>
      </c>
      <c r="I2760" s="3">
        <v>8.24506283662477</v>
      </c>
      <c r="J2760" s="3">
        <v>37.85</v>
      </c>
      <c r="K2760" s="3">
        <v>3.25384253114698</v>
      </c>
      <c r="L2760" s="3">
        <v>23.9345887016848</v>
      </c>
      <c r="M2760" s="3">
        <v>4.72447783229841</v>
      </c>
      <c r="N2760" s="3">
        <v>31.3872255489022</v>
      </c>
      <c r="O2760" s="3">
        <v>16.3610923477757</v>
      </c>
      <c r="P2760" s="3">
        <v>34.1549295774648</v>
      </c>
      <c r="Q2760" s="3">
        <v>34.3565459610028</v>
      </c>
      <c r="R2760" s="3">
        <v>11.2487100103199</v>
      </c>
      <c r="S2760" s="3">
        <v>78.1693262411348</v>
      </c>
      <c r="T2760" s="3">
        <v>16.1461090524087</v>
      </c>
      <c r="U2760" s="3">
        <v>187.449344457688</v>
      </c>
      <c r="V2760" s="3">
        <v>9.13621262458472</v>
      </c>
      <c r="W2760" s="3"/>
      <c r="X2760" s="3"/>
      <c r="Y2760" s="3"/>
      <c r="Z2760" s="3"/>
      <c r="AA2760" s="3">
        <v>0.411779774261568</v>
      </c>
      <c r="AB2760" s="3">
        <v>0.379721835652636</v>
      </c>
      <c r="AC2760" s="3">
        <v>-25.4019292604502</v>
      </c>
      <c r="AD2760" s="3"/>
      <c r="AE2760" s="5">
        <v>3</v>
      </c>
      <c r="AF2760" s="3">
        <v>2.73272376765974</v>
      </c>
      <c r="AG2760" s="3">
        <v>70.6373224714309</v>
      </c>
      <c r="AH2760" s="3">
        <v>73.2111878188071</v>
      </c>
      <c r="AI2760" s="3"/>
      <c r="AJ2760" s="3"/>
      <c r="AK2760" s="3"/>
      <c r="AL2760" s="3"/>
      <c r="AM2760" s="3"/>
      <c r="AN2760" s="5" t="s">
        <v>46</v>
      </c>
      <c r="AO2760" s="1"/>
      <c r="AP2760" s="1"/>
      <c r="AQ2760" s="1"/>
    </row>
    <row r="2761" spans="1:43">
      <c r="A2761" s="1" t="s">
        <v>7296</v>
      </c>
      <c r="B2761" s="1" t="s">
        <v>7297</v>
      </c>
      <c r="C2761" s="3">
        <v>2.77534246575342</v>
      </c>
      <c r="D2761" s="4">
        <v>43224</v>
      </c>
      <c r="E2761" s="3">
        <v>3.4115128456</v>
      </c>
      <c r="F2761" s="5" t="s">
        <v>3256</v>
      </c>
      <c r="G2761" s="5">
        <v>363</v>
      </c>
      <c r="H2761" s="5" t="s">
        <v>55</v>
      </c>
      <c r="I2761" s="3">
        <v>1.48945224633716</v>
      </c>
      <c r="J2761" s="3">
        <v>90.5021173623715</v>
      </c>
      <c r="K2761" s="3">
        <v>-1.73641768202955</v>
      </c>
      <c r="L2761" s="3">
        <v>98.4180790960452</v>
      </c>
      <c r="M2761" s="3">
        <v>-1.34735846826616</v>
      </c>
      <c r="N2761" s="3">
        <v>92.2202274087373</v>
      </c>
      <c r="O2761" s="3">
        <v>9.86508719973675</v>
      </c>
      <c r="P2761" s="3">
        <v>81.3245033112583</v>
      </c>
      <c r="Q2761" s="3">
        <v>-4.97495446265938</v>
      </c>
      <c r="R2761" s="3">
        <v>97.3323170731707</v>
      </c>
      <c r="S2761" s="3">
        <v>48.8940420977524</v>
      </c>
      <c r="T2761" s="3">
        <v>75.87890625</v>
      </c>
      <c r="U2761" s="3">
        <v>101.618357487923</v>
      </c>
      <c r="V2761" s="3">
        <v>75.2032520325203</v>
      </c>
      <c r="W2761" s="3"/>
      <c r="X2761" s="3"/>
      <c r="Y2761" s="3"/>
      <c r="Z2761" s="3"/>
      <c r="AA2761" s="3">
        <v>0.200351429768474</v>
      </c>
      <c r="AB2761" s="3">
        <v>0.182663564755308</v>
      </c>
      <c r="AC2761" s="3">
        <v>-24.5404868355688</v>
      </c>
      <c r="AD2761" s="3"/>
      <c r="AE2761" s="5">
        <v>7</v>
      </c>
      <c r="AF2761" s="3">
        <v>1.72364171273355</v>
      </c>
      <c r="AG2761" s="3">
        <v>50.7486410075996</v>
      </c>
      <c r="AH2761" s="3">
        <v>46.8787675483519</v>
      </c>
      <c r="AI2761" s="3"/>
      <c r="AJ2761" s="3"/>
      <c r="AK2761" s="3"/>
      <c r="AL2761" s="3"/>
      <c r="AM2761" s="3"/>
      <c r="AN2761" s="5" t="s">
        <v>51</v>
      </c>
      <c r="AO2761" s="1"/>
      <c r="AP2761" s="1"/>
      <c r="AQ2761" s="1"/>
    </row>
    <row r="2762" spans="1:43">
      <c r="A2762" s="1" t="s">
        <v>7298</v>
      </c>
      <c r="B2762" s="1" t="s">
        <v>7299</v>
      </c>
      <c r="C2762" s="3">
        <v>2.54794520547945</v>
      </c>
      <c r="D2762" s="4">
        <v>43307</v>
      </c>
      <c r="E2762" s="3">
        <v>1.9856952952</v>
      </c>
      <c r="F2762" s="5" t="s">
        <v>5328</v>
      </c>
      <c r="G2762" s="5">
        <v>917</v>
      </c>
      <c r="H2762" s="5" t="s">
        <v>93</v>
      </c>
      <c r="I2762" s="3">
        <v>10.2532878714077</v>
      </c>
      <c r="J2762" s="3">
        <v>29.45</v>
      </c>
      <c r="K2762" s="3">
        <v>3.48611269859412</v>
      </c>
      <c r="L2762" s="3">
        <v>20.1684836471754</v>
      </c>
      <c r="M2762" s="3">
        <v>5.65993698214494</v>
      </c>
      <c r="N2762" s="3">
        <v>25.5988023952096</v>
      </c>
      <c r="O2762" s="3">
        <v>15.8986175115207</v>
      </c>
      <c r="P2762" s="3">
        <v>35.6136820925553</v>
      </c>
      <c r="Q2762" s="3">
        <v>21.7835765687</v>
      </c>
      <c r="R2762" s="3">
        <v>32.9721362229102</v>
      </c>
      <c r="S2762" s="3">
        <v>55.8213578865846</v>
      </c>
      <c r="T2762" s="3">
        <v>36.4743250397036</v>
      </c>
      <c r="U2762" s="3">
        <v>102.459749552773</v>
      </c>
      <c r="V2762" s="3">
        <v>40.1993355481728</v>
      </c>
      <c r="W2762" s="3"/>
      <c r="X2762" s="3"/>
      <c r="Y2762" s="3"/>
      <c r="Z2762" s="3"/>
      <c r="AA2762" s="3">
        <v>0.270883694336391</v>
      </c>
      <c r="AB2762" s="3">
        <v>0.26618746118219</v>
      </c>
      <c r="AC2762" s="3">
        <v>-15.3914161710336</v>
      </c>
      <c r="AD2762" s="3"/>
      <c r="AE2762" s="5">
        <v>5</v>
      </c>
      <c r="AF2762" s="3">
        <v>1.89450917721964</v>
      </c>
      <c r="AG2762" s="3">
        <v>42.5945413551523</v>
      </c>
      <c r="AH2762" s="3">
        <v>41.9594802198683</v>
      </c>
      <c r="AI2762" s="3"/>
      <c r="AJ2762" s="3"/>
      <c r="AK2762" s="3"/>
      <c r="AL2762" s="3"/>
      <c r="AM2762" s="3"/>
      <c r="AN2762" s="5" t="s">
        <v>46</v>
      </c>
      <c r="AO2762" s="1"/>
      <c r="AP2762" s="1"/>
      <c r="AQ2762" s="1"/>
    </row>
    <row r="2763" spans="1:43">
      <c r="A2763" s="1" t="s">
        <v>7300</v>
      </c>
      <c r="B2763" s="1" t="s">
        <v>7301</v>
      </c>
      <c r="C2763" s="3">
        <v>1.4027397260274</v>
      </c>
      <c r="D2763" s="4">
        <v>43725</v>
      </c>
      <c r="E2763" s="3">
        <v>16.4053470732</v>
      </c>
      <c r="F2763" s="5" t="s">
        <v>5333</v>
      </c>
      <c r="G2763" s="5">
        <v>288</v>
      </c>
      <c r="H2763" s="5" t="s">
        <v>198</v>
      </c>
      <c r="I2763" s="3">
        <v>0.545383716400475</v>
      </c>
      <c r="J2763" s="3">
        <v>3.7037037037037</v>
      </c>
      <c r="K2763" s="3">
        <v>-0.0193685841564797</v>
      </c>
      <c r="L2763" s="3">
        <v>87.5</v>
      </c>
      <c r="M2763" s="3">
        <v>0.252476208972628</v>
      </c>
      <c r="N2763" s="3">
        <v>7.95755968169761</v>
      </c>
      <c r="O2763" s="3">
        <v>0.889657870521754</v>
      </c>
      <c r="P2763" s="3">
        <v>13.2183908045977</v>
      </c>
      <c r="Q2763" s="3">
        <v>1.82662286573989</v>
      </c>
      <c r="R2763" s="3">
        <v>5.05952380952381</v>
      </c>
      <c r="S2763" s="3">
        <v>3.59680391145937</v>
      </c>
      <c r="T2763" s="3">
        <v>5.03875968992248</v>
      </c>
      <c r="U2763" s="3"/>
      <c r="V2763" s="3"/>
      <c r="W2763" s="3"/>
      <c r="X2763" s="3"/>
      <c r="Y2763" s="3"/>
      <c r="Z2763" s="3"/>
      <c r="AA2763" s="3">
        <v>0.371646051357502</v>
      </c>
      <c r="AB2763" s="3">
        <v>0.801376076747384</v>
      </c>
      <c r="AC2763" s="3">
        <v>-0.392946137627021</v>
      </c>
      <c r="AD2763" s="3"/>
      <c r="AE2763" s="5">
        <v>1</v>
      </c>
      <c r="AF2763" s="3">
        <v>0.346881310377039</v>
      </c>
      <c r="AG2763" s="3">
        <v>4.1658756928654</v>
      </c>
      <c r="AH2763" s="3"/>
      <c r="AI2763" s="3"/>
      <c r="AJ2763" s="3"/>
      <c r="AK2763" s="3"/>
      <c r="AL2763" s="3"/>
      <c r="AM2763" s="3"/>
      <c r="AN2763" s="5" t="s">
        <v>46</v>
      </c>
      <c r="AO2763" s="1"/>
      <c r="AP2763" s="1"/>
      <c r="AQ2763" s="1"/>
    </row>
    <row r="2764" spans="1:43">
      <c r="A2764" s="1" t="s">
        <v>7302</v>
      </c>
      <c r="B2764" s="1" t="s">
        <v>7303</v>
      </c>
      <c r="C2764" s="3">
        <v>2.91232876712329</v>
      </c>
      <c r="D2764" s="4">
        <v>43174</v>
      </c>
      <c r="E2764" s="3">
        <v>10.1116209388</v>
      </c>
      <c r="F2764" s="5" t="s">
        <v>3556</v>
      </c>
      <c r="G2764" s="5">
        <v>1064</v>
      </c>
      <c r="H2764" s="5" t="s">
        <v>50</v>
      </c>
      <c r="I2764" s="3">
        <v>-0.0790123456789969</v>
      </c>
      <c r="J2764" s="3">
        <v>77.5792764627066</v>
      </c>
      <c r="K2764" s="3">
        <v>-0.0197647988931526</v>
      </c>
      <c r="L2764" s="3">
        <v>65.427180168216</v>
      </c>
      <c r="M2764" s="3">
        <v>-0.11847171487806</v>
      </c>
      <c r="N2764" s="3">
        <v>59.2609082813891</v>
      </c>
      <c r="O2764" s="3">
        <v>1.3390451652859</v>
      </c>
      <c r="P2764" s="3">
        <v>3.51758793969849</v>
      </c>
      <c r="Q2764" s="3">
        <v>1.59120682219281</v>
      </c>
      <c r="R2764" s="3">
        <v>10.1400289715113</v>
      </c>
      <c r="S2764" s="3">
        <v>1.26301831286581</v>
      </c>
      <c r="T2764" s="3">
        <v>75.1977401129944</v>
      </c>
      <c r="U2764" s="3">
        <v>6.17995925302397</v>
      </c>
      <c r="V2764" s="3">
        <v>50.8513931888545</v>
      </c>
      <c r="W2764" s="3"/>
      <c r="X2764" s="3"/>
      <c r="Y2764" s="3"/>
      <c r="Z2764" s="3"/>
      <c r="AA2764" s="3">
        <v>-0.0177738987545429</v>
      </c>
      <c r="AB2764" s="3">
        <v>0.31657447102657</v>
      </c>
      <c r="AC2764" s="3">
        <v>-3.18893478052059</v>
      </c>
      <c r="AD2764" s="3"/>
      <c r="AE2764" s="5">
        <v>4</v>
      </c>
      <c r="AF2764" s="3">
        <v>0.339849042558568</v>
      </c>
      <c r="AG2764" s="3">
        <v>2.41540831578428</v>
      </c>
      <c r="AH2764" s="3">
        <v>3.11542102629081</v>
      </c>
      <c r="AI2764" s="3"/>
      <c r="AJ2764" s="3"/>
      <c r="AK2764" s="3"/>
      <c r="AL2764" s="3"/>
      <c r="AM2764" s="3"/>
      <c r="AN2764" s="5" t="s">
        <v>51</v>
      </c>
      <c r="AO2764" s="1"/>
      <c r="AP2764" s="1"/>
      <c r="AQ2764" s="1"/>
    </row>
    <row r="2765" spans="1:43">
      <c r="A2765" s="1" t="s">
        <v>7304</v>
      </c>
      <c r="B2765" s="1" t="s">
        <v>7305</v>
      </c>
      <c r="C2765" s="3">
        <v>2.81643835616438</v>
      </c>
      <c r="D2765" s="4">
        <v>43209</v>
      </c>
      <c r="E2765" s="3">
        <v>0.5005019111</v>
      </c>
      <c r="F2765" s="5" t="s">
        <v>5899</v>
      </c>
      <c r="G2765" s="5">
        <v>38</v>
      </c>
      <c r="H2765" s="5" t="s">
        <v>116</v>
      </c>
      <c r="I2765" s="3">
        <v>5.32053368044256</v>
      </c>
      <c r="J2765" s="3">
        <v>73.3644859813084</v>
      </c>
      <c r="K2765" s="3">
        <v>1.76872887351623</v>
      </c>
      <c r="L2765" s="3">
        <v>63.302752293578</v>
      </c>
      <c r="M2765" s="3">
        <v>2.4046828033539</v>
      </c>
      <c r="N2765" s="3">
        <v>69.6261682242991</v>
      </c>
      <c r="O2765" s="3">
        <v>5.76797385620915</v>
      </c>
      <c r="P2765" s="3">
        <v>78.5</v>
      </c>
      <c r="Q2765" s="3">
        <v>2.86032099157795</v>
      </c>
      <c r="R2765" s="3">
        <v>76.1904761904762</v>
      </c>
      <c r="S2765" s="3">
        <v>33.3814135586235</v>
      </c>
      <c r="T2765" s="3">
        <v>87.1165644171779</v>
      </c>
      <c r="U2765" s="3">
        <v>65.8043032786885</v>
      </c>
      <c r="V2765" s="3">
        <v>91.5966386554622</v>
      </c>
      <c r="W2765" s="3"/>
      <c r="X2765" s="3"/>
      <c r="Y2765" s="3"/>
      <c r="Z2765" s="3"/>
      <c r="AA2765" s="3">
        <v>0.168336905728006</v>
      </c>
      <c r="AB2765" s="3">
        <v>0.0857952482681717</v>
      </c>
      <c r="AC2765" s="3">
        <v>-28.0405405405405</v>
      </c>
      <c r="AD2765" s="3"/>
      <c r="AE2765" s="5">
        <v>4</v>
      </c>
      <c r="AF2765" s="3">
        <v>0.819564480267309</v>
      </c>
      <c r="AG2765" s="3">
        <v>29.9760797801329</v>
      </c>
      <c r="AH2765" s="3">
        <v>29.9804764853053</v>
      </c>
      <c r="AI2765" s="3"/>
      <c r="AJ2765" s="3"/>
      <c r="AK2765" s="3"/>
      <c r="AL2765" s="3"/>
      <c r="AM2765" s="3">
        <v>3000</v>
      </c>
      <c r="AN2765" s="5" t="s">
        <v>56</v>
      </c>
      <c r="AO2765" s="1"/>
      <c r="AP2765" s="1"/>
      <c r="AQ2765" s="1"/>
    </row>
    <row r="2766" spans="1:43">
      <c r="A2766" s="1" t="s">
        <v>7306</v>
      </c>
      <c r="B2766" s="1" t="s">
        <v>7307</v>
      </c>
      <c r="C2766" s="3">
        <v>2.87397260273973</v>
      </c>
      <c r="D2766" s="4">
        <v>43188</v>
      </c>
      <c r="E2766" s="3">
        <v>65.2406888862</v>
      </c>
      <c r="F2766" s="5" t="s">
        <v>2031</v>
      </c>
      <c r="G2766" s="5">
        <v>1050</v>
      </c>
      <c r="H2766" s="5" t="s">
        <v>55</v>
      </c>
      <c r="I2766" s="3">
        <v>0.423769623422899</v>
      </c>
      <c r="J2766" s="3">
        <v>93.9503932244404</v>
      </c>
      <c r="K2766" s="3">
        <v>2.74424791841158</v>
      </c>
      <c r="L2766" s="3">
        <v>46.5536723163842</v>
      </c>
      <c r="M2766" s="3">
        <v>-7.37730401954253</v>
      </c>
      <c r="N2766" s="3">
        <v>98.623578695392</v>
      </c>
      <c r="O2766" s="3">
        <v>25.6719296131132</v>
      </c>
      <c r="P2766" s="3">
        <v>19.5364238410596</v>
      </c>
      <c r="Q2766" s="3">
        <v>10.7841053973651</v>
      </c>
      <c r="R2766" s="3">
        <v>84.2225609756098</v>
      </c>
      <c r="S2766" s="3">
        <v>87.4179922710524</v>
      </c>
      <c r="T2766" s="3">
        <v>19.3359375</v>
      </c>
      <c r="U2766" s="3">
        <v>167.839712304136</v>
      </c>
      <c r="V2766" s="3">
        <v>31.8428184281843</v>
      </c>
      <c r="W2766" s="3"/>
      <c r="X2766" s="3"/>
      <c r="Y2766" s="3"/>
      <c r="Z2766" s="3"/>
      <c r="AA2766" s="3">
        <v>0.235851643854226</v>
      </c>
      <c r="AB2766" s="3">
        <v>0.216063243560246</v>
      </c>
      <c r="AC2766" s="3">
        <v>-25.56</v>
      </c>
      <c r="AD2766" s="3"/>
      <c r="AE2766" s="5">
        <v>3</v>
      </c>
      <c r="AF2766" s="3">
        <v>2.40838574536826</v>
      </c>
      <c r="AG2766" s="3">
        <v>86.5162893466605</v>
      </c>
      <c r="AH2766" s="3">
        <v>64.0471884159375</v>
      </c>
      <c r="AI2766" s="3"/>
      <c r="AJ2766" s="3"/>
      <c r="AK2766" s="3"/>
      <c r="AL2766" s="3"/>
      <c r="AM2766" s="3"/>
      <c r="AN2766" s="5" t="s">
        <v>46</v>
      </c>
      <c r="AO2766" s="1"/>
      <c r="AP2766" s="1"/>
      <c r="AQ2766" s="1"/>
    </row>
    <row r="2767" spans="1:43">
      <c r="A2767" s="1" t="s">
        <v>7308</v>
      </c>
      <c r="B2767" s="1" t="s">
        <v>7309</v>
      </c>
      <c r="C2767" s="3">
        <v>2.8958904109589</v>
      </c>
      <c r="D2767" s="4">
        <v>43180</v>
      </c>
      <c r="E2767" s="3">
        <v>50.7825723022</v>
      </c>
      <c r="F2767" s="5" t="s">
        <v>1969</v>
      </c>
      <c r="G2767" s="5">
        <v>1058</v>
      </c>
      <c r="H2767" s="5" t="s">
        <v>50</v>
      </c>
      <c r="I2767" s="3">
        <v>-0.079404466501251</v>
      </c>
      <c r="J2767" s="3">
        <v>77.7132648503796</v>
      </c>
      <c r="K2767" s="3">
        <v>-0.0198629456748315</v>
      </c>
      <c r="L2767" s="3">
        <v>66.1797255422753</v>
      </c>
      <c r="M2767" s="3">
        <v>-0.227948463825558</v>
      </c>
      <c r="N2767" s="3">
        <v>76.8032056990205</v>
      </c>
      <c r="O2767" s="3">
        <v>0.858108141669912</v>
      </c>
      <c r="P2767" s="3">
        <v>21.1512105984468</v>
      </c>
      <c r="Q2767" s="3">
        <v>1.26042257163279</v>
      </c>
      <c r="R2767" s="3">
        <v>31.7720907774022</v>
      </c>
      <c r="S2767" s="3">
        <v>2.59140788712588</v>
      </c>
      <c r="T2767" s="3">
        <v>20.9604519774011</v>
      </c>
      <c r="U2767" s="3">
        <v>6.76418836608846</v>
      </c>
      <c r="V2767" s="3">
        <v>35.6811145510836</v>
      </c>
      <c r="W2767" s="3"/>
      <c r="X2767" s="3"/>
      <c r="Y2767" s="3"/>
      <c r="Z2767" s="3"/>
      <c r="AA2767" s="3">
        <v>0.0911792476482136</v>
      </c>
      <c r="AB2767" s="3">
        <v>0.578536330287488</v>
      </c>
      <c r="AC2767" s="3">
        <v>-1.69703982258219</v>
      </c>
      <c r="AD2767" s="3"/>
      <c r="AE2767" s="5">
        <v>4</v>
      </c>
      <c r="AF2767" s="3">
        <v>0.361432222322087</v>
      </c>
      <c r="AG2767" s="3">
        <v>3.25566603539447</v>
      </c>
      <c r="AH2767" s="3">
        <v>3.62099357734813</v>
      </c>
      <c r="AI2767" s="3"/>
      <c r="AJ2767" s="3"/>
      <c r="AK2767" s="3"/>
      <c r="AL2767" s="3"/>
      <c r="AM2767" s="3"/>
      <c r="AN2767" s="5" t="s">
        <v>51</v>
      </c>
      <c r="AO2767" s="1"/>
      <c r="AP2767" s="1"/>
      <c r="AQ2767" s="1"/>
    </row>
    <row r="2768" spans="1:43">
      <c r="A2768" s="1" t="s">
        <v>7310</v>
      </c>
      <c r="B2768" s="1" t="s">
        <v>7311</v>
      </c>
      <c r="C2768" s="3">
        <v>2.70684931506849</v>
      </c>
      <c r="D2768" s="4">
        <v>43249</v>
      </c>
      <c r="E2768" s="3">
        <v>3.12103512</v>
      </c>
      <c r="F2768" s="5" t="s">
        <v>6408</v>
      </c>
      <c r="G2768" s="5">
        <v>273</v>
      </c>
      <c r="H2768" s="5" t="s">
        <v>50</v>
      </c>
      <c r="I2768" s="3">
        <v>0.0686678438297031</v>
      </c>
      <c r="J2768" s="3">
        <v>59.7141581062975</v>
      </c>
      <c r="K2768" s="3">
        <v>-0.009801999607931</v>
      </c>
      <c r="L2768" s="3">
        <v>59.0084108012395</v>
      </c>
      <c r="M2768" s="3">
        <v>-0.0783622294054176</v>
      </c>
      <c r="N2768" s="3">
        <v>50.3561887800534</v>
      </c>
      <c r="O2768" s="3">
        <v>0.63931340964301</v>
      </c>
      <c r="P2768" s="3">
        <v>55.7788944723618</v>
      </c>
      <c r="Q2768" s="3">
        <v>1.24375373042163</v>
      </c>
      <c r="R2768" s="3">
        <v>33.8483824239498</v>
      </c>
      <c r="S2768" s="3">
        <v>3.39570522326327</v>
      </c>
      <c r="T2768" s="3">
        <v>7.85310734463277</v>
      </c>
      <c r="U2768" s="3">
        <v>8.4706140393865</v>
      </c>
      <c r="V2768" s="3">
        <v>14.7832817337461</v>
      </c>
      <c r="W2768" s="3"/>
      <c r="X2768" s="3"/>
      <c r="Y2768" s="3"/>
      <c r="Z2768" s="3"/>
      <c r="AA2768" s="3">
        <v>0.150935571845011</v>
      </c>
      <c r="AB2768" s="3">
        <v>0.620596871297051</v>
      </c>
      <c r="AC2768" s="3">
        <v>-1.57723960043067</v>
      </c>
      <c r="AD2768" s="3"/>
      <c r="AE2768" s="5">
        <v>4</v>
      </c>
      <c r="AF2768" s="3">
        <v>0.425596645489734</v>
      </c>
      <c r="AG2768" s="3">
        <v>3.97042575874316</v>
      </c>
      <c r="AH2768" s="3">
        <v>4.12616704668491</v>
      </c>
      <c r="AI2768" s="3"/>
      <c r="AJ2768" s="3"/>
      <c r="AK2768" s="3"/>
      <c r="AL2768" s="3"/>
      <c r="AM2768" s="3"/>
      <c r="AN2768" s="5" t="s">
        <v>51</v>
      </c>
      <c r="AO2768" s="1"/>
      <c r="AP2768" s="1"/>
      <c r="AQ2768" s="1"/>
    </row>
    <row r="2769" spans="1:43">
      <c r="A2769" s="1" t="s">
        <v>7312</v>
      </c>
      <c r="B2769" s="1" t="s">
        <v>7313</v>
      </c>
      <c r="C2769" s="3">
        <v>3.02739726027397</v>
      </c>
      <c r="D2769" s="4">
        <v>43132</v>
      </c>
      <c r="E2769" s="3">
        <v>16.3666951551</v>
      </c>
      <c r="F2769" s="5" t="s">
        <v>7314</v>
      </c>
      <c r="G2769" s="5">
        <v>1106</v>
      </c>
      <c r="H2769" s="5" t="s">
        <v>191</v>
      </c>
      <c r="I2769" s="3">
        <v>15.4007223996231</v>
      </c>
      <c r="J2769" s="3">
        <v>17.9023508137432</v>
      </c>
      <c r="K2769" s="3">
        <v>3.02846193391597</v>
      </c>
      <c r="L2769" s="3">
        <v>37.8424657534247</v>
      </c>
      <c r="M2769" s="3">
        <v>9.66570490498456</v>
      </c>
      <c r="N2769" s="3">
        <v>16.036036036036</v>
      </c>
      <c r="O2769" s="3">
        <v>26.7463922267579</v>
      </c>
      <c r="P2769" s="3">
        <v>19.047619047619</v>
      </c>
      <c r="Q2769" s="3">
        <v>42.0242236825151</v>
      </c>
      <c r="R2769" s="3">
        <v>12.1593291404612</v>
      </c>
      <c r="S2769" s="3">
        <v>91.5790388459199</v>
      </c>
      <c r="T2769" s="3">
        <v>21.8137254901961</v>
      </c>
      <c r="U2769" s="3">
        <v>157.204526893011</v>
      </c>
      <c r="V2769" s="3">
        <v>46.0410557184751</v>
      </c>
      <c r="W2769" s="3">
        <v>121.624610435307</v>
      </c>
      <c r="X2769" s="3">
        <v>48.4098939929329</v>
      </c>
      <c r="Y2769" s="3"/>
      <c r="Z2769" s="3"/>
      <c r="AA2769" s="3">
        <v>0.401484923673195</v>
      </c>
      <c r="AB2769" s="3">
        <v>0.295408196027083</v>
      </c>
      <c r="AC2769" s="3">
        <v>-23.5587258159078</v>
      </c>
      <c r="AD2769" s="3">
        <v>1.28680408536844</v>
      </c>
      <c r="AE2769" s="5">
        <v>3</v>
      </c>
      <c r="AF2769" s="3">
        <v>2.18213573098921</v>
      </c>
      <c r="AG2769" s="3">
        <v>79.9608568409572</v>
      </c>
      <c r="AH2769" s="3">
        <v>64.7652596124761</v>
      </c>
      <c r="AI2769" s="3"/>
      <c r="AJ2769" s="3"/>
      <c r="AK2769" s="3"/>
      <c r="AL2769" s="3"/>
      <c r="AM2769" s="3"/>
      <c r="AN2769" s="5" t="s">
        <v>51</v>
      </c>
      <c r="AO2769" s="1"/>
      <c r="AP2769" s="1"/>
      <c r="AQ2769" s="1"/>
    </row>
    <row r="2770" spans="1:43">
      <c r="A2770" s="1" t="s">
        <v>7315</v>
      </c>
      <c r="B2770" s="1" t="s">
        <v>7316</v>
      </c>
      <c r="C2770" s="3">
        <v>2.7972602739726</v>
      </c>
      <c r="D2770" s="4">
        <v>43216</v>
      </c>
      <c r="E2770" s="3">
        <v>2.9656463542</v>
      </c>
      <c r="F2770" s="5" t="s">
        <v>5080</v>
      </c>
      <c r="G2770" s="5">
        <v>35</v>
      </c>
      <c r="H2770" s="5" t="s">
        <v>320</v>
      </c>
      <c r="I2770" s="3">
        <v>1.26665415650214</v>
      </c>
      <c r="J2770" s="3">
        <v>100</v>
      </c>
      <c r="K2770" s="3">
        <v>1.04859095590299</v>
      </c>
      <c r="L2770" s="3">
        <v>55.5555555555556</v>
      </c>
      <c r="M2770" s="3">
        <v>4.21977597528002</v>
      </c>
      <c r="N2770" s="3">
        <v>77.7777777777778</v>
      </c>
      <c r="O2770" s="3">
        <v>3.00629891200609</v>
      </c>
      <c r="P2770" s="3">
        <v>100</v>
      </c>
      <c r="Q2770" s="3">
        <v>2.44897959183672</v>
      </c>
      <c r="R2770" s="3">
        <v>55.5555555555556</v>
      </c>
      <c r="S2770" s="3">
        <v>-18.3276579644344</v>
      </c>
      <c r="T2770" s="3">
        <v>77.7777777777778</v>
      </c>
      <c r="U2770" s="3">
        <v>-5.72152341020267</v>
      </c>
      <c r="V2770" s="3">
        <v>77.7777777777778</v>
      </c>
      <c r="W2770" s="3"/>
      <c r="X2770" s="3"/>
      <c r="Y2770" s="3"/>
      <c r="Z2770" s="3"/>
      <c r="AA2770" s="3">
        <v>-0.0323984909334637</v>
      </c>
      <c r="AB2770" s="3">
        <v>0.0351435105704207</v>
      </c>
      <c r="AC2770" s="3">
        <v>-41.9779569494785</v>
      </c>
      <c r="AD2770" s="3"/>
      <c r="AE2770" s="5">
        <v>3</v>
      </c>
      <c r="AF2770" s="3">
        <v>0.316151189381556</v>
      </c>
      <c r="AG2770" s="3">
        <v>-6.49414533321163</v>
      </c>
      <c r="AH2770" s="3">
        <v>6.12443364330624</v>
      </c>
      <c r="AI2770" s="3"/>
      <c r="AJ2770" s="3"/>
      <c r="AK2770" s="3"/>
      <c r="AL2770" s="3"/>
      <c r="AM2770" s="3"/>
      <c r="AN2770" s="5" t="s">
        <v>46</v>
      </c>
      <c r="AO2770" s="1"/>
      <c r="AP2770" s="1"/>
      <c r="AQ2770" s="1"/>
    </row>
    <row r="2771" spans="1:43">
      <c r="A2771" s="1" t="s">
        <v>7317</v>
      </c>
      <c r="B2771" s="1" t="s">
        <v>7318</v>
      </c>
      <c r="C2771" s="3">
        <v>2.8958904109589</v>
      </c>
      <c r="D2771" s="4">
        <v>43180</v>
      </c>
      <c r="E2771" s="3">
        <v>0.2848855978</v>
      </c>
      <c r="F2771" s="5" t="s">
        <v>1882</v>
      </c>
      <c r="G2771" s="5">
        <v>913</v>
      </c>
      <c r="H2771" s="5" t="s">
        <v>93</v>
      </c>
      <c r="I2771" s="3">
        <v>2.06053716072189</v>
      </c>
      <c r="J2771" s="3">
        <v>79.95</v>
      </c>
      <c r="K2771" s="3">
        <v>0.835380835380821</v>
      </c>
      <c r="L2771" s="3">
        <v>73.9345887016848</v>
      </c>
      <c r="M2771" s="3">
        <v>-0.15292645627695</v>
      </c>
      <c r="N2771" s="3">
        <v>86.626746506986</v>
      </c>
      <c r="O2771" s="3">
        <v>1.18343195266272</v>
      </c>
      <c r="P2771" s="3">
        <v>92.9577464788732</v>
      </c>
      <c r="Q2771" s="3">
        <v>-4.48833034111311</v>
      </c>
      <c r="R2771" s="3">
        <v>96.8524251805986</v>
      </c>
      <c r="S2771" s="3">
        <v>25.4716981132075</v>
      </c>
      <c r="T2771" s="3">
        <v>67.3372154579142</v>
      </c>
      <c r="U2771" s="3">
        <v>68.9286134305539</v>
      </c>
      <c r="V2771" s="3">
        <v>55.5924695459579</v>
      </c>
      <c r="W2771" s="3"/>
      <c r="X2771" s="3"/>
      <c r="Y2771" s="3"/>
      <c r="Z2771" s="3"/>
      <c r="AA2771" s="3">
        <v>0.124574324086483</v>
      </c>
      <c r="AB2771" s="3">
        <v>0.127096309443902</v>
      </c>
      <c r="AC2771" s="3">
        <v>-18.9581469330947</v>
      </c>
      <c r="AD2771" s="3"/>
      <c r="AE2771" s="5">
        <v>2</v>
      </c>
      <c r="AF2771" s="3">
        <v>1.14596819646615</v>
      </c>
      <c r="AG2771" s="3">
        <v>23.7078575171472</v>
      </c>
      <c r="AH2771" s="3">
        <v>31.4624174562358</v>
      </c>
      <c r="AI2771" s="3"/>
      <c r="AJ2771" s="3"/>
      <c r="AK2771" s="3"/>
      <c r="AL2771" s="3"/>
      <c r="AM2771" s="3"/>
      <c r="AN2771" s="5" t="s">
        <v>46</v>
      </c>
      <c r="AO2771" s="1"/>
      <c r="AP2771" s="1"/>
      <c r="AQ2771" s="1"/>
    </row>
    <row r="2772" spans="1:43">
      <c r="A2772" s="1" t="s">
        <v>7319</v>
      </c>
      <c r="B2772" s="1" t="s">
        <v>7320</v>
      </c>
      <c r="C2772" s="3">
        <v>3.03287671232877</v>
      </c>
      <c r="D2772" s="4">
        <v>43130</v>
      </c>
      <c r="E2772" s="3">
        <v>64.344894502</v>
      </c>
      <c r="F2772" s="5" t="s">
        <v>7321</v>
      </c>
      <c r="G2772" s="5">
        <v>1108</v>
      </c>
      <c r="H2772" s="5" t="s">
        <v>50</v>
      </c>
      <c r="I2772" s="3">
        <v>0.182044648845447</v>
      </c>
      <c r="J2772" s="3">
        <v>39.7945511389013</v>
      </c>
      <c r="K2772" s="3">
        <v>0</v>
      </c>
      <c r="L2772" s="3">
        <v>43.3820274457725</v>
      </c>
      <c r="M2772" s="3">
        <v>-0.0764525993883671</v>
      </c>
      <c r="N2772" s="3">
        <v>49.7328584149599</v>
      </c>
      <c r="O2772" s="3">
        <v>0.920232644973838</v>
      </c>
      <c r="P2772" s="3">
        <v>13.3394243947008</v>
      </c>
      <c r="Q2772" s="3">
        <v>1.21790412090097</v>
      </c>
      <c r="R2772" s="3">
        <v>37.6146788990826</v>
      </c>
      <c r="S2772" s="3">
        <v>1.35291275825734</v>
      </c>
      <c r="T2772" s="3">
        <v>72.3728813559322</v>
      </c>
      <c r="U2772" s="3">
        <v>6.57814580806271</v>
      </c>
      <c r="V2772" s="3">
        <v>40.5572755417957</v>
      </c>
      <c r="W2772" s="3">
        <v>14.1961789598241</v>
      </c>
      <c r="X2772" s="3">
        <v>42.1790722761597</v>
      </c>
      <c r="Y2772" s="3"/>
      <c r="Z2772" s="3"/>
      <c r="AA2772" s="3">
        <v>-0.00782190167727175</v>
      </c>
      <c r="AB2772" s="3">
        <v>0.396973687344796</v>
      </c>
      <c r="AC2772" s="3">
        <v>-2.81034803647871</v>
      </c>
      <c r="AD2772" s="3">
        <v>1.60686486769892</v>
      </c>
      <c r="AE2772" s="5">
        <v>4</v>
      </c>
      <c r="AF2772" s="3">
        <v>0.374614084595424</v>
      </c>
      <c r="AG2772" s="3">
        <v>2.13188581135484</v>
      </c>
      <c r="AH2772" s="3">
        <v>3.43966182928179</v>
      </c>
      <c r="AI2772" s="3"/>
      <c r="AJ2772" s="3"/>
      <c r="AK2772" s="3"/>
      <c r="AL2772" s="3"/>
      <c r="AM2772" s="3"/>
      <c r="AN2772" s="5" t="s">
        <v>51</v>
      </c>
      <c r="AO2772" s="1"/>
      <c r="AP2772" s="1"/>
      <c r="AQ2772" s="1"/>
    </row>
    <row r="2773" spans="1:43">
      <c r="A2773" s="1" t="s">
        <v>7322</v>
      </c>
      <c r="B2773" s="1" t="s">
        <v>7323</v>
      </c>
      <c r="C2773" s="3">
        <v>2.87945205479452</v>
      </c>
      <c r="D2773" s="4">
        <v>43186</v>
      </c>
      <c r="E2773" s="3">
        <v>6.6580573271</v>
      </c>
      <c r="F2773" s="5" t="s">
        <v>7324</v>
      </c>
      <c r="G2773" s="5">
        <v>539</v>
      </c>
      <c r="H2773" s="5" t="s">
        <v>93</v>
      </c>
      <c r="I2773" s="3">
        <v>3.30641864268193</v>
      </c>
      <c r="J2773" s="3">
        <v>65.1</v>
      </c>
      <c r="K2773" s="3">
        <v>1.05984102384642</v>
      </c>
      <c r="L2773" s="3">
        <v>67.0465807730426</v>
      </c>
      <c r="M2773" s="3">
        <v>1.77726311549693</v>
      </c>
      <c r="N2773" s="3">
        <v>57.3353293413174</v>
      </c>
      <c r="O2773" s="3">
        <v>6.11548556430446</v>
      </c>
      <c r="P2773" s="3">
        <v>65.3923541247485</v>
      </c>
      <c r="Q2773" s="3">
        <v>6.29962664983962</v>
      </c>
      <c r="R2773" s="3">
        <v>80.1341589267286</v>
      </c>
      <c r="S2773" s="3">
        <v>55.380476556495</v>
      </c>
      <c r="T2773" s="3">
        <v>37.1625198517734</v>
      </c>
      <c r="U2773" s="3">
        <v>113.711808859287</v>
      </c>
      <c r="V2773" s="3">
        <v>36.1018826135105</v>
      </c>
      <c r="W2773" s="3"/>
      <c r="X2773" s="3"/>
      <c r="Y2773" s="3"/>
      <c r="Z2773" s="3"/>
      <c r="AA2773" s="3">
        <v>0.307545703235306</v>
      </c>
      <c r="AB2773" s="3">
        <v>0.374583564931601</v>
      </c>
      <c r="AC2773" s="3">
        <v>-15.3043356447433</v>
      </c>
      <c r="AD2773" s="3"/>
      <c r="AE2773" s="5">
        <v>7</v>
      </c>
      <c r="AF2773" s="3">
        <v>2.15820223319393</v>
      </c>
      <c r="AG2773" s="3">
        <v>52.9047345612889</v>
      </c>
      <c r="AH2773" s="3">
        <v>47.6008138959854</v>
      </c>
      <c r="AI2773" s="3"/>
      <c r="AJ2773" s="3"/>
      <c r="AK2773" s="3"/>
      <c r="AL2773" s="3"/>
      <c r="AM2773" s="3">
        <v>100</v>
      </c>
      <c r="AN2773" s="5" t="s">
        <v>56</v>
      </c>
      <c r="AO2773" s="1"/>
      <c r="AP2773" s="1"/>
      <c r="AQ2773" s="1"/>
    </row>
    <row r="2774" spans="1:43">
      <c r="A2774" s="1" t="s">
        <v>7325</v>
      </c>
      <c r="B2774" s="1" t="s">
        <v>7326</v>
      </c>
      <c r="C2774" s="3">
        <v>3</v>
      </c>
      <c r="D2774" s="4">
        <v>43142</v>
      </c>
      <c r="E2774" s="3">
        <v>12.7807053073</v>
      </c>
      <c r="F2774" s="5" t="s">
        <v>3891</v>
      </c>
      <c r="G2774" s="5">
        <v>1096</v>
      </c>
      <c r="H2774" s="5" t="s">
        <v>191</v>
      </c>
      <c r="I2774" s="3">
        <v>10.7160112088124</v>
      </c>
      <c r="J2774" s="3">
        <v>44.3037974683544</v>
      </c>
      <c r="K2774" s="3">
        <v>-0.963740870391969</v>
      </c>
      <c r="L2774" s="3">
        <v>97.2602739726027</v>
      </c>
      <c r="M2774" s="3">
        <v>8.83875563999048</v>
      </c>
      <c r="N2774" s="3">
        <v>19.8198198198198</v>
      </c>
      <c r="O2774" s="3">
        <v>8.03899054360612</v>
      </c>
      <c r="P2774" s="3">
        <v>81.3333333333333</v>
      </c>
      <c r="Q2774" s="3">
        <v>4.35644095520208</v>
      </c>
      <c r="R2774" s="3">
        <v>89.937106918239</v>
      </c>
      <c r="S2774" s="3">
        <v>73.5330722604588</v>
      </c>
      <c r="T2774" s="3">
        <v>39.2156862745098</v>
      </c>
      <c r="U2774" s="3">
        <v>182.642062962963</v>
      </c>
      <c r="V2774" s="3">
        <v>32.5513196480938</v>
      </c>
      <c r="W2774" s="3">
        <v>157.17601309</v>
      </c>
      <c r="X2774" s="3">
        <v>26.1484098939929</v>
      </c>
      <c r="Y2774" s="3"/>
      <c r="Z2774" s="3"/>
      <c r="AA2774" s="3">
        <v>0.355061416095545</v>
      </c>
      <c r="AB2774" s="3">
        <v>0.330527960273644</v>
      </c>
      <c r="AC2774" s="3">
        <v>-25.8135638063321</v>
      </c>
      <c r="AD2774" s="3"/>
      <c r="AE2774" s="5">
        <v>3</v>
      </c>
      <c r="AF2774" s="3">
        <v>2.84773871152445</v>
      </c>
      <c r="AG2774" s="3">
        <v>73.1747255392452</v>
      </c>
      <c r="AH2774" s="3">
        <v>73.110502364048</v>
      </c>
      <c r="AI2774" s="3"/>
      <c r="AJ2774" s="3"/>
      <c r="AK2774" s="3"/>
      <c r="AL2774" s="3"/>
      <c r="AM2774" s="3"/>
      <c r="AN2774" s="5" t="s">
        <v>46</v>
      </c>
      <c r="AO2774" s="1"/>
      <c r="AP2774" s="1"/>
      <c r="AQ2774" s="1"/>
    </row>
    <row r="2775" spans="1:43">
      <c r="A2775" s="1" t="s">
        <v>7327</v>
      </c>
      <c r="B2775" s="1" t="s">
        <v>7328</v>
      </c>
      <c r="C2775" s="3">
        <v>3.02465753424658</v>
      </c>
      <c r="D2775" s="4">
        <v>43133</v>
      </c>
      <c r="E2775" s="3">
        <v>21.2672401492</v>
      </c>
      <c r="F2775" s="5" t="s">
        <v>3329</v>
      </c>
      <c r="G2775" s="5">
        <v>219</v>
      </c>
      <c r="H2775" s="5" t="s">
        <v>50</v>
      </c>
      <c r="I2775" s="3">
        <v>0.0550559735731261</v>
      </c>
      <c r="J2775" s="3">
        <v>61.7686467172845</v>
      </c>
      <c r="K2775" s="3">
        <v>-0.0275052718437571</v>
      </c>
      <c r="L2775" s="3">
        <v>67.950420540062</v>
      </c>
      <c r="M2775" s="3">
        <v>-0.183083119736364</v>
      </c>
      <c r="N2775" s="3">
        <v>69.813000890472</v>
      </c>
      <c r="O2775" s="3">
        <v>0.748406172041022</v>
      </c>
      <c r="P2775" s="3">
        <v>39.333028780265</v>
      </c>
      <c r="Q2775" s="3">
        <v>1.15966230633639</v>
      </c>
      <c r="R2775" s="3">
        <v>45.292129406084</v>
      </c>
      <c r="S2775" s="3">
        <v>1.88749766398804</v>
      </c>
      <c r="T2775" s="3">
        <v>51.1299435028249</v>
      </c>
      <c r="U2775" s="3">
        <v>6.28044253245428</v>
      </c>
      <c r="V2775" s="3">
        <v>48.9164086687306</v>
      </c>
      <c r="W2775" s="3">
        <v>14.3733472201459</v>
      </c>
      <c r="X2775" s="3">
        <v>39.697950377562</v>
      </c>
      <c r="Y2775" s="3"/>
      <c r="Z2775" s="3"/>
      <c r="AA2775" s="3">
        <v>0.0269632444643664</v>
      </c>
      <c r="AB2775" s="3">
        <v>0.3948777677869</v>
      </c>
      <c r="AC2775" s="3">
        <v>-2.78055429350294</v>
      </c>
      <c r="AD2775" s="3">
        <v>1.64347556061376</v>
      </c>
      <c r="AE2775" s="5">
        <v>4</v>
      </c>
      <c r="AF2775" s="3">
        <v>0.377965399828778</v>
      </c>
      <c r="AG2775" s="3">
        <v>2.56503057915407</v>
      </c>
      <c r="AH2775" s="3">
        <v>3.37025020167931</v>
      </c>
      <c r="AI2775" s="3"/>
      <c r="AJ2775" s="3"/>
      <c r="AK2775" s="3"/>
      <c r="AL2775" s="3"/>
      <c r="AM2775" s="3"/>
      <c r="AN2775" s="5" t="s">
        <v>51</v>
      </c>
      <c r="AO2775" s="1"/>
      <c r="AP2775" s="1"/>
      <c r="AQ2775" s="1"/>
    </row>
    <row r="2776" spans="1:43">
      <c r="A2776" s="1" t="s">
        <v>7329</v>
      </c>
      <c r="B2776" s="1" t="s">
        <v>7330</v>
      </c>
      <c r="C2776" s="3">
        <v>2.8027397260274</v>
      </c>
      <c r="D2776" s="4">
        <v>43214</v>
      </c>
      <c r="E2776" s="3">
        <v>47.2704491698</v>
      </c>
      <c r="F2776" s="5" t="s">
        <v>7331</v>
      </c>
      <c r="G2776" s="5">
        <v>890</v>
      </c>
      <c r="H2776" s="5" t="s">
        <v>205</v>
      </c>
      <c r="I2776" s="3">
        <v>-0.0096730508802526</v>
      </c>
      <c r="J2776" s="3">
        <v>26.9662921348315</v>
      </c>
      <c r="K2776" s="3">
        <v>0.00967492260062416</v>
      </c>
      <c r="L2776" s="3">
        <v>36.6666666666667</v>
      </c>
      <c r="M2776" s="3">
        <v>-0.173829068083061</v>
      </c>
      <c r="N2776" s="3">
        <v>29.8507462686567</v>
      </c>
      <c r="O2776" s="3">
        <v>0.788924636594065</v>
      </c>
      <c r="P2776" s="3">
        <v>38.5214007782101</v>
      </c>
      <c r="Q2776" s="3">
        <v>1.2912903299008</v>
      </c>
      <c r="R2776" s="3">
        <v>21.2389380530973</v>
      </c>
      <c r="S2776" s="3">
        <v>1.72577889675002</v>
      </c>
      <c r="T2776" s="3">
        <v>33.3333333333333</v>
      </c>
      <c r="U2776" s="3">
        <v>5.57894181833303</v>
      </c>
      <c r="V2776" s="3">
        <v>35.1851851851852</v>
      </c>
      <c r="W2776" s="3"/>
      <c r="X2776" s="3"/>
      <c r="Y2776" s="3"/>
      <c r="Z2776" s="3"/>
      <c r="AA2776" s="3">
        <v>0.026139753442865</v>
      </c>
      <c r="AB2776" s="3">
        <v>0.423957042778327</v>
      </c>
      <c r="AC2776" s="3">
        <v>-1.76829099419531</v>
      </c>
      <c r="AD2776" s="3"/>
      <c r="AE2776" s="5">
        <v>4</v>
      </c>
      <c r="AF2776" s="3">
        <v>0.303213294426322</v>
      </c>
      <c r="AG2776" s="3">
        <v>2.258207860498</v>
      </c>
      <c r="AH2776" s="3">
        <v>2.8039007930617</v>
      </c>
      <c r="AI2776" s="3"/>
      <c r="AJ2776" s="3"/>
      <c r="AK2776" s="3"/>
      <c r="AL2776" s="3"/>
      <c r="AM2776" s="3">
        <v>1000</v>
      </c>
      <c r="AN2776" s="5" t="s">
        <v>56</v>
      </c>
      <c r="AO2776" s="1"/>
      <c r="AP2776" s="1"/>
      <c r="AQ2776" s="1"/>
    </row>
    <row r="2777" spans="1:43">
      <c r="A2777" s="1" t="s">
        <v>7332</v>
      </c>
      <c r="B2777" s="1" t="s">
        <v>7333</v>
      </c>
      <c r="C2777" s="3">
        <v>2.91232876712329</v>
      </c>
      <c r="D2777" s="4">
        <v>43174</v>
      </c>
      <c r="E2777" s="3">
        <v>22.9788466862</v>
      </c>
      <c r="F2777" s="5" t="s">
        <v>7334</v>
      </c>
      <c r="G2777" s="5">
        <v>1044</v>
      </c>
      <c r="H2777" s="5" t="s">
        <v>50</v>
      </c>
      <c r="I2777" s="3">
        <v>0.0803939302582621</v>
      </c>
      <c r="J2777" s="3">
        <v>57.6150066994194</v>
      </c>
      <c r="K2777" s="3">
        <v>-0.030114434852438</v>
      </c>
      <c r="L2777" s="3">
        <v>73.0854360336432</v>
      </c>
      <c r="M2777" s="3">
        <v>-0.110330992978932</v>
      </c>
      <c r="N2777" s="3">
        <v>57.9252003561888</v>
      </c>
      <c r="O2777" s="3">
        <v>0.565485206503076</v>
      </c>
      <c r="P2777" s="3">
        <v>62.8140703517588</v>
      </c>
      <c r="Q2777" s="3">
        <v>-0.449820071971213</v>
      </c>
      <c r="R2777" s="3">
        <v>94.9782713664896</v>
      </c>
      <c r="S2777" s="3">
        <v>-0.134108936637217</v>
      </c>
      <c r="T2777" s="3">
        <v>94.406779661017</v>
      </c>
      <c r="U2777" s="3">
        <v>3.27884177115827</v>
      </c>
      <c r="V2777" s="3">
        <v>93.5758513931889</v>
      </c>
      <c r="W2777" s="3"/>
      <c r="X2777" s="3"/>
      <c r="Y2777" s="3"/>
      <c r="Z2777" s="3"/>
      <c r="AA2777" s="3">
        <v>-0.131016781068874</v>
      </c>
      <c r="AB2777" s="3">
        <v>0.254165084769101</v>
      </c>
      <c r="AC2777" s="3">
        <v>-3.18245046107685</v>
      </c>
      <c r="AD2777" s="3"/>
      <c r="AE2777" s="5">
        <v>5</v>
      </c>
      <c r="AF2777" s="3">
        <v>0.260172147298333</v>
      </c>
      <c r="AG2777" s="3">
        <v>0.429871901785162</v>
      </c>
      <c r="AH2777" s="3">
        <v>1.8008069618684</v>
      </c>
      <c r="AI2777" s="3"/>
      <c r="AJ2777" s="3"/>
      <c r="AK2777" s="3"/>
      <c r="AL2777" s="3"/>
      <c r="AM2777" s="3"/>
      <c r="AN2777" s="5" t="s">
        <v>51</v>
      </c>
      <c r="AO2777" s="1"/>
      <c r="AP2777" s="1"/>
      <c r="AQ2777" s="1"/>
    </row>
    <row r="2778" spans="1:43">
      <c r="A2778" s="1" t="s">
        <v>7335</v>
      </c>
      <c r="B2778" s="1" t="s">
        <v>7336</v>
      </c>
      <c r="C2778" s="3">
        <v>2.8</v>
      </c>
      <c r="D2778" s="4">
        <v>43215</v>
      </c>
      <c r="E2778" s="3">
        <v>0.0310338957</v>
      </c>
      <c r="F2778" s="5" t="s">
        <v>7337</v>
      </c>
      <c r="G2778" s="5">
        <v>253</v>
      </c>
      <c r="H2778" s="5" t="s">
        <v>191</v>
      </c>
      <c r="I2778" s="3">
        <v>10.5327573794097</v>
      </c>
      <c r="J2778" s="3">
        <v>46.1121157323689</v>
      </c>
      <c r="K2778" s="3">
        <v>1.52757571749769</v>
      </c>
      <c r="L2778" s="3">
        <v>67.9794520547945</v>
      </c>
      <c r="M2778" s="3">
        <v>0.774532326878899</v>
      </c>
      <c r="N2778" s="3">
        <v>84.5045045045045</v>
      </c>
      <c r="O2778" s="3">
        <v>20.1612272051342</v>
      </c>
      <c r="P2778" s="3">
        <v>42.8571428571429</v>
      </c>
      <c r="Q2778" s="3">
        <v>10.4850316637882</v>
      </c>
      <c r="R2778" s="3">
        <v>80.083857442348</v>
      </c>
      <c r="S2778" s="3">
        <v>34.6872532678305</v>
      </c>
      <c r="T2778" s="3">
        <v>87.0098039215686</v>
      </c>
      <c r="U2778" s="3">
        <v>63.399318859089</v>
      </c>
      <c r="V2778" s="3">
        <v>93.2551319648094</v>
      </c>
      <c r="W2778" s="3"/>
      <c r="X2778" s="3"/>
      <c r="Y2778" s="3"/>
      <c r="Z2778" s="3"/>
      <c r="AA2778" s="3">
        <v>0.124101583725602</v>
      </c>
      <c r="AB2778" s="3">
        <v>0.132754297084663</v>
      </c>
      <c r="AC2778" s="3">
        <v>-20.4130569306931</v>
      </c>
      <c r="AD2778" s="3"/>
      <c r="AE2778" s="5">
        <v>3</v>
      </c>
      <c r="AF2778" s="3">
        <v>1.33894358910168</v>
      </c>
      <c r="AG2778" s="3">
        <v>26.4590650902741</v>
      </c>
      <c r="AH2778" s="3">
        <v>26.4915670838633</v>
      </c>
      <c r="AI2778" s="3"/>
      <c r="AJ2778" s="3"/>
      <c r="AK2778" s="3"/>
      <c r="AL2778" s="3"/>
      <c r="AM2778" s="3"/>
      <c r="AN2778" s="5" t="s">
        <v>46</v>
      </c>
      <c r="AO2778" s="1"/>
      <c r="AP2778" s="1"/>
      <c r="AQ2778" s="1"/>
    </row>
    <row r="2779" spans="1:43">
      <c r="A2779" s="1" t="s">
        <v>7338</v>
      </c>
      <c r="B2779" s="1" t="s">
        <v>7339</v>
      </c>
      <c r="C2779" s="3">
        <v>2.91506849315068</v>
      </c>
      <c r="D2779" s="4">
        <v>43173</v>
      </c>
      <c r="E2779" s="3">
        <v>5.7910256524</v>
      </c>
      <c r="F2779" s="5" t="s">
        <v>7340</v>
      </c>
      <c r="G2779" s="5">
        <v>1065</v>
      </c>
      <c r="H2779" s="5" t="s">
        <v>55</v>
      </c>
      <c r="I2779" s="3">
        <v>17.2070041608877</v>
      </c>
      <c r="J2779" s="3">
        <v>8.7719298245614</v>
      </c>
      <c r="K2779" s="3">
        <v>3.67274957828554</v>
      </c>
      <c r="L2779" s="3">
        <v>27.3446327683616</v>
      </c>
      <c r="M2779" s="3">
        <v>7.05039388781125</v>
      </c>
      <c r="N2779" s="3">
        <v>32.6152004787552</v>
      </c>
      <c r="O2779" s="3">
        <v>34.5954592259297</v>
      </c>
      <c r="P2779" s="3">
        <v>2.25165562913907</v>
      </c>
      <c r="Q2779" s="3">
        <v>34.0000885034724</v>
      </c>
      <c r="R2779" s="3">
        <v>21.6463414634146</v>
      </c>
      <c r="S2779" s="3">
        <v>96.2389065749822</v>
      </c>
      <c r="T2779" s="3">
        <v>11.5234375</v>
      </c>
      <c r="U2779" s="3">
        <v>270.606802152924</v>
      </c>
      <c r="V2779" s="3">
        <v>1.21951219512195</v>
      </c>
      <c r="W2779" s="3"/>
      <c r="X2779" s="3"/>
      <c r="Y2779" s="3"/>
      <c r="Z2779" s="3"/>
      <c r="AA2779" s="3">
        <v>0.329460686607812</v>
      </c>
      <c r="AB2779" s="3">
        <v>0.397846528659527</v>
      </c>
      <c r="AC2779" s="3">
        <v>-26.1061080657792</v>
      </c>
      <c r="AD2779" s="3"/>
      <c r="AE2779" s="5">
        <v>7</v>
      </c>
      <c r="AF2779" s="3">
        <v>3.22066838471594</v>
      </c>
      <c r="AG2779" s="3">
        <v>104.670474551606</v>
      </c>
      <c r="AH2779" s="3">
        <v>95.1334477123045</v>
      </c>
      <c r="AI2779" s="3"/>
      <c r="AJ2779" s="3"/>
      <c r="AK2779" s="3"/>
      <c r="AL2779" s="3"/>
      <c r="AM2779" s="3"/>
      <c r="AN2779" s="5" t="s">
        <v>46</v>
      </c>
      <c r="AO2779" s="1"/>
      <c r="AP2779" s="1"/>
      <c r="AQ2779" s="1"/>
    </row>
    <row r="2780" spans="1:43">
      <c r="A2780" s="1" t="s">
        <v>7341</v>
      </c>
      <c r="B2780" s="1" t="s">
        <v>7342</v>
      </c>
      <c r="C2780" s="3">
        <v>3.00821917808219</v>
      </c>
      <c r="D2780" s="4">
        <v>43139</v>
      </c>
      <c r="E2780" s="3">
        <v>74.1463781152</v>
      </c>
      <c r="F2780" s="5" t="s">
        <v>3329</v>
      </c>
      <c r="G2780" s="5">
        <v>219</v>
      </c>
      <c r="H2780" s="5" t="s">
        <v>50</v>
      </c>
      <c r="I2780" s="3">
        <v>-0.25355428778413</v>
      </c>
      <c r="J2780" s="3">
        <v>90.3974988834301</v>
      </c>
      <c r="K2780" s="3">
        <v>-0.0997641937239356</v>
      </c>
      <c r="L2780" s="3">
        <v>92.5188136343515</v>
      </c>
      <c r="M2780" s="3">
        <v>-0.352813461190524</v>
      </c>
      <c r="N2780" s="3">
        <v>88.5129118432769</v>
      </c>
      <c r="O2780" s="3">
        <v>0.566054962110838</v>
      </c>
      <c r="P2780" s="3">
        <v>62.768387391503</v>
      </c>
      <c r="Q2780" s="3">
        <v>0.962419798350125</v>
      </c>
      <c r="R2780" s="3">
        <v>66.4896185417673</v>
      </c>
      <c r="S2780" s="3">
        <v>0.842259452531342</v>
      </c>
      <c r="T2780" s="3">
        <v>84.9717514124294</v>
      </c>
      <c r="U2780" s="3">
        <v>6.30624382272511</v>
      </c>
      <c r="V2780" s="3">
        <v>48.297213622291</v>
      </c>
      <c r="W2780" s="3">
        <v>12.7264989241076</v>
      </c>
      <c r="X2780" s="3">
        <v>61.7044228694714</v>
      </c>
      <c r="Y2780" s="3"/>
      <c r="Z2780" s="3"/>
      <c r="AA2780" s="3">
        <v>-0.033407693140197</v>
      </c>
      <c r="AB2780" s="3">
        <v>0.290722401584371</v>
      </c>
      <c r="AC2780" s="3">
        <v>-3.60152576953783</v>
      </c>
      <c r="AD2780" s="3">
        <v>1.12906757586107</v>
      </c>
      <c r="AE2780" s="5">
        <v>4</v>
      </c>
      <c r="AF2780" s="3">
        <v>0.343846076763484</v>
      </c>
      <c r="AG2780" s="3">
        <v>2.48009363283774</v>
      </c>
      <c r="AH2780" s="3">
        <v>3.32698730483878</v>
      </c>
      <c r="AI2780" s="3"/>
      <c r="AJ2780" s="3"/>
      <c r="AK2780" s="3"/>
      <c r="AL2780" s="3"/>
      <c r="AM2780" s="3">
        <v>1</v>
      </c>
      <c r="AN2780" s="5" t="s">
        <v>51</v>
      </c>
      <c r="AO2780" s="1"/>
      <c r="AP2780" s="1"/>
      <c r="AQ2780" s="1"/>
    </row>
    <row r="2781" spans="1:43">
      <c r="A2781" s="1" t="s">
        <v>7343</v>
      </c>
      <c r="B2781" s="1" t="s">
        <v>7344</v>
      </c>
      <c r="C2781" s="3">
        <v>2.96712328767123</v>
      </c>
      <c r="D2781" s="4">
        <v>43154</v>
      </c>
      <c r="E2781" s="3">
        <v>2.294536255</v>
      </c>
      <c r="F2781" s="5" t="s">
        <v>7345</v>
      </c>
      <c r="G2781" s="5">
        <v>1051</v>
      </c>
      <c r="H2781" s="5" t="s">
        <v>55</v>
      </c>
      <c r="I2781" s="3">
        <v>6.88894769339332</v>
      </c>
      <c r="J2781" s="3">
        <v>71.4458560193587</v>
      </c>
      <c r="K2781" s="3">
        <v>1.17725640811555</v>
      </c>
      <c r="L2781" s="3">
        <v>75.3107344632768</v>
      </c>
      <c r="M2781" s="3">
        <v>5.03597122302159</v>
      </c>
      <c r="N2781" s="3">
        <v>51.8252543387193</v>
      </c>
      <c r="O2781" s="3">
        <v>6.75711391066866</v>
      </c>
      <c r="P2781" s="3">
        <v>89.205298013245</v>
      </c>
      <c r="Q2781" s="3">
        <v>5.41974771639844</v>
      </c>
      <c r="R2781" s="3">
        <v>91.0823170731707</v>
      </c>
      <c r="S2781" s="3">
        <v>34.0783359150254</v>
      </c>
      <c r="T2781" s="3">
        <v>89.6484375</v>
      </c>
      <c r="U2781" s="3">
        <v>67.7464008859358</v>
      </c>
      <c r="V2781" s="3">
        <v>91.4634146341463</v>
      </c>
      <c r="W2781" s="3"/>
      <c r="X2781" s="3"/>
      <c r="Y2781" s="3"/>
      <c r="Z2781" s="3"/>
      <c r="AA2781" s="3">
        <v>0.170370803083659</v>
      </c>
      <c r="AB2781" s="3">
        <v>0.061852188421002</v>
      </c>
      <c r="AC2781" s="3">
        <v>-33.4687004754358</v>
      </c>
      <c r="AD2781" s="3"/>
      <c r="AE2781" s="5">
        <v>3</v>
      </c>
      <c r="AF2781" s="3">
        <v>0.71768584177501</v>
      </c>
      <c r="AG2781" s="3">
        <v>31.9453500704868</v>
      </c>
      <c r="AH2781" s="3">
        <v>32.1633913687188</v>
      </c>
      <c r="AI2781" s="3"/>
      <c r="AJ2781" s="3"/>
      <c r="AK2781" s="3"/>
      <c r="AL2781" s="3"/>
      <c r="AM2781" s="3"/>
      <c r="AN2781" s="5" t="s">
        <v>46</v>
      </c>
      <c r="AO2781" s="1"/>
      <c r="AP2781" s="1"/>
      <c r="AQ2781" s="1"/>
    </row>
    <row r="2782" spans="1:43">
      <c r="A2782" s="1" t="s">
        <v>7346</v>
      </c>
      <c r="B2782" s="1" t="s">
        <v>7347</v>
      </c>
      <c r="C2782" s="3">
        <v>1.45753424657534</v>
      </c>
      <c r="D2782" s="4">
        <v>43705</v>
      </c>
      <c r="E2782" s="3">
        <v>1.1208190048</v>
      </c>
      <c r="F2782" s="5" t="s">
        <v>7348</v>
      </c>
      <c r="G2782" s="5">
        <v>533</v>
      </c>
      <c r="H2782" s="5" t="s">
        <v>55</v>
      </c>
      <c r="I2782" s="3">
        <v>9.73535533749628</v>
      </c>
      <c r="J2782" s="3">
        <v>54.2044767090139</v>
      </c>
      <c r="K2782" s="3">
        <v>2.99173922750613</v>
      </c>
      <c r="L2782" s="3">
        <v>41.4689265536723</v>
      </c>
      <c r="M2782" s="3">
        <v>0.179162821000047</v>
      </c>
      <c r="N2782" s="3">
        <v>87.1932974266906</v>
      </c>
      <c r="O2782" s="3">
        <v>22.1824923851146</v>
      </c>
      <c r="P2782" s="3">
        <v>33.2450331125828</v>
      </c>
      <c r="Q2782" s="3">
        <v>20.8145092647155</v>
      </c>
      <c r="R2782" s="3">
        <v>58.9176829268293</v>
      </c>
      <c r="S2782" s="3">
        <v>61.4630731536577</v>
      </c>
      <c r="T2782" s="3">
        <v>56.640625</v>
      </c>
      <c r="U2782" s="3"/>
      <c r="V2782" s="3"/>
      <c r="W2782" s="3"/>
      <c r="X2782" s="3"/>
      <c r="Y2782" s="3"/>
      <c r="Z2782" s="3"/>
      <c r="AA2782" s="3">
        <v>0.18987441091268</v>
      </c>
      <c r="AB2782" s="3">
        <v>0.363731355421735</v>
      </c>
      <c r="AC2782" s="3">
        <v>-20.8380338436745</v>
      </c>
      <c r="AD2782" s="3"/>
      <c r="AE2782" s="5">
        <v>3</v>
      </c>
      <c r="AF2782" s="3">
        <v>3.76875742224558</v>
      </c>
      <c r="AG2782" s="3">
        <v>65.8656941256229</v>
      </c>
      <c r="AH2782" s="3"/>
      <c r="AI2782" s="3"/>
      <c r="AJ2782" s="3"/>
      <c r="AK2782" s="3"/>
      <c r="AL2782" s="3"/>
      <c r="AM2782" s="3">
        <v>10</v>
      </c>
      <c r="AN2782" s="5" t="s">
        <v>56</v>
      </c>
      <c r="AO2782" s="1"/>
      <c r="AP2782" s="1"/>
      <c r="AQ2782" s="1"/>
    </row>
    <row r="2783" spans="1:43">
      <c r="A2783" s="1" t="s">
        <v>7349</v>
      </c>
      <c r="B2783" s="1" t="s">
        <v>7350</v>
      </c>
      <c r="C2783" s="3">
        <v>2.86027397260274</v>
      </c>
      <c r="D2783" s="4">
        <v>43193</v>
      </c>
      <c r="E2783" s="3">
        <v>2.5403618162</v>
      </c>
      <c r="F2783" s="5" t="s">
        <v>5914</v>
      </c>
      <c r="G2783" s="5">
        <v>1045</v>
      </c>
      <c r="H2783" s="5" t="s">
        <v>191</v>
      </c>
      <c r="I2783" s="3">
        <v>9.7461376165521</v>
      </c>
      <c r="J2783" s="3">
        <v>53.1645569620253</v>
      </c>
      <c r="K2783" s="3">
        <v>2.79212086441002</v>
      </c>
      <c r="L2783" s="3">
        <v>42.8082191780822</v>
      </c>
      <c r="M2783" s="3">
        <v>4.71459185661407</v>
      </c>
      <c r="N2783" s="3">
        <v>57.2972972972973</v>
      </c>
      <c r="O2783" s="3">
        <v>14.2239852659914</v>
      </c>
      <c r="P2783" s="3">
        <v>67.4285714285714</v>
      </c>
      <c r="Q2783" s="3">
        <v>22.9883304095798</v>
      </c>
      <c r="R2783" s="3">
        <v>47.3794549266247</v>
      </c>
      <c r="S2783" s="3">
        <v>56.1743341404358</v>
      </c>
      <c r="T2783" s="3">
        <v>62.2549019607843</v>
      </c>
      <c r="U2783" s="3">
        <v>89.839886979044</v>
      </c>
      <c r="V2783" s="3">
        <v>84.1642228739003</v>
      </c>
      <c r="W2783" s="3"/>
      <c r="X2783" s="3"/>
      <c r="Y2783" s="3"/>
      <c r="Z2783" s="3"/>
      <c r="AA2783" s="3">
        <v>0.294355399901349</v>
      </c>
      <c r="AB2783" s="3">
        <v>0.178961722529122</v>
      </c>
      <c r="AC2783" s="3">
        <v>-21.8506461477755</v>
      </c>
      <c r="AD2783" s="3"/>
      <c r="AE2783" s="5">
        <v>2</v>
      </c>
      <c r="AF2783" s="3">
        <v>1.43259007719189</v>
      </c>
      <c r="AG2783" s="3">
        <v>45.5067993782103</v>
      </c>
      <c r="AH2783" s="3">
        <v>40.4039361760588</v>
      </c>
      <c r="AI2783" s="3"/>
      <c r="AJ2783" s="3"/>
      <c r="AK2783" s="3"/>
      <c r="AL2783" s="3"/>
      <c r="AM2783" s="3">
        <v>10</v>
      </c>
      <c r="AN2783" s="5" t="s">
        <v>56</v>
      </c>
      <c r="AO2783" s="1"/>
      <c r="AP2783" s="1"/>
      <c r="AQ2783" s="1"/>
    </row>
    <row r="2784" spans="1:43">
      <c r="A2784" s="1" t="s">
        <v>7351</v>
      </c>
      <c r="B2784" s="1" t="s">
        <v>7352</v>
      </c>
      <c r="C2784" s="3">
        <v>2.32054794520548</v>
      </c>
      <c r="D2784" s="4">
        <v>43390</v>
      </c>
      <c r="E2784" s="3">
        <v>15.1010992604</v>
      </c>
      <c r="F2784" s="5" t="s">
        <v>4445</v>
      </c>
      <c r="G2784" s="5">
        <v>643</v>
      </c>
      <c r="H2784" s="5" t="s">
        <v>50</v>
      </c>
      <c r="I2784" s="3">
        <v>0.267963937543682</v>
      </c>
      <c r="J2784" s="3">
        <v>24.7878517195176</v>
      </c>
      <c r="K2784" s="3">
        <v>-0.029779630732573</v>
      </c>
      <c r="L2784" s="3">
        <v>71.8016821602479</v>
      </c>
      <c r="M2784" s="3">
        <v>-0.0496224077004277</v>
      </c>
      <c r="N2784" s="3">
        <v>45.5921638468388</v>
      </c>
      <c r="O2784" s="3">
        <v>0.607715862067809</v>
      </c>
      <c r="P2784" s="3">
        <v>58.6569209684788</v>
      </c>
      <c r="Q2784" s="3">
        <v>1.45150496413936</v>
      </c>
      <c r="R2784" s="3">
        <v>16.2240463544182</v>
      </c>
      <c r="S2784" s="3">
        <v>3.0743617085856</v>
      </c>
      <c r="T2784" s="3">
        <v>10.9039548022599</v>
      </c>
      <c r="U2784" s="3">
        <v>6.59213473949829</v>
      </c>
      <c r="V2784" s="3">
        <v>39.8606811145511</v>
      </c>
      <c r="W2784" s="3"/>
      <c r="X2784" s="3"/>
      <c r="Y2784" s="3"/>
      <c r="Z2784" s="3"/>
      <c r="AA2784" s="3">
        <v>0.146988801692145</v>
      </c>
      <c r="AB2784" s="3">
        <v>0.344204510071076</v>
      </c>
      <c r="AC2784" s="3">
        <v>-1.40818474998449</v>
      </c>
      <c r="AD2784" s="3"/>
      <c r="AE2784" s="5">
        <v>3</v>
      </c>
      <c r="AF2784" s="3">
        <v>0.293752188744732</v>
      </c>
      <c r="AG2784" s="3">
        <v>3.50510347418149</v>
      </c>
      <c r="AH2784" s="3">
        <v>3.49025418779965</v>
      </c>
      <c r="AI2784" s="3"/>
      <c r="AJ2784" s="3"/>
      <c r="AK2784" s="3"/>
      <c r="AL2784" s="3"/>
      <c r="AM2784" s="3"/>
      <c r="AN2784" s="5" t="s">
        <v>51</v>
      </c>
      <c r="AO2784" s="1"/>
      <c r="AP2784" s="1"/>
      <c r="AQ2784" s="1"/>
    </row>
    <row r="2785" spans="1:43">
      <c r="A2785" s="1" t="s">
        <v>7353</v>
      </c>
      <c r="B2785" s="1" t="s">
        <v>7354</v>
      </c>
      <c r="C2785" s="3">
        <v>2.88219178082192</v>
      </c>
      <c r="D2785" s="4">
        <v>43185</v>
      </c>
      <c r="E2785" s="3">
        <v>0.8021609522</v>
      </c>
      <c r="F2785" s="5" t="s">
        <v>441</v>
      </c>
      <c r="G2785" s="5">
        <v>1053</v>
      </c>
      <c r="H2785" s="5" t="s">
        <v>55</v>
      </c>
      <c r="I2785" s="3">
        <v>11.0763520678685</v>
      </c>
      <c r="J2785" s="3">
        <v>44.2226255293406</v>
      </c>
      <c r="K2785" s="3">
        <v>2.69621059855876</v>
      </c>
      <c r="L2785" s="3">
        <v>47.3446327683616</v>
      </c>
      <c r="M2785" s="3">
        <v>3.54900894666601</v>
      </c>
      <c r="N2785" s="3">
        <v>65.409934171155</v>
      </c>
      <c r="O2785" s="3">
        <v>21.3731170336037</v>
      </c>
      <c r="P2785" s="3">
        <v>37.8145695364238</v>
      </c>
      <c r="Q2785" s="3">
        <v>34.6596387478305</v>
      </c>
      <c r="R2785" s="3">
        <v>19.969512195122</v>
      </c>
      <c r="S2785" s="3">
        <v>70.4417866731755</v>
      </c>
      <c r="T2785" s="3">
        <v>42.1875</v>
      </c>
      <c r="U2785" s="3">
        <v>148.623308806076</v>
      </c>
      <c r="V2785" s="3">
        <v>46.070460704607</v>
      </c>
      <c r="W2785" s="3"/>
      <c r="X2785" s="3"/>
      <c r="Y2785" s="3"/>
      <c r="Z2785" s="3"/>
      <c r="AA2785" s="3">
        <v>0.288598797833072</v>
      </c>
      <c r="AB2785" s="3">
        <v>0.276244209746265</v>
      </c>
      <c r="AC2785" s="3">
        <v>-21.9253982388444</v>
      </c>
      <c r="AD2785" s="3"/>
      <c r="AE2785" s="5">
        <v>2</v>
      </c>
      <c r="AF2785" s="3">
        <v>2.14248883861412</v>
      </c>
      <c r="AG2785" s="3">
        <v>71.4260285727056</v>
      </c>
      <c r="AH2785" s="3">
        <v>58.8798354724975</v>
      </c>
      <c r="AI2785" s="3"/>
      <c r="AJ2785" s="3"/>
      <c r="AK2785" s="3"/>
      <c r="AL2785" s="3"/>
      <c r="AM2785" s="3"/>
      <c r="AN2785" s="5" t="s">
        <v>46</v>
      </c>
      <c r="AO2785" s="1"/>
      <c r="AP2785" s="1"/>
      <c r="AQ2785" s="1"/>
    </row>
    <row r="2786" spans="1:43">
      <c r="A2786" s="1" t="s">
        <v>7355</v>
      </c>
      <c r="B2786" s="1" t="s">
        <v>7356</v>
      </c>
      <c r="C2786" s="3">
        <v>2.85753424657534</v>
      </c>
      <c r="D2786" s="4">
        <v>43194</v>
      </c>
      <c r="E2786" s="3">
        <v>8.5217628915</v>
      </c>
      <c r="F2786" s="5" t="s">
        <v>7357</v>
      </c>
      <c r="G2786" s="5">
        <v>1044</v>
      </c>
      <c r="H2786" s="5" t="s">
        <v>60</v>
      </c>
      <c r="I2786" s="3">
        <v>8.6376404494382</v>
      </c>
      <c r="J2786" s="3">
        <v>34.4246031746032</v>
      </c>
      <c r="K2786" s="3">
        <v>3.45058178413801</v>
      </c>
      <c r="L2786" s="3">
        <v>28.3796740172579</v>
      </c>
      <c r="M2786" s="3">
        <v>3.31930808789153</v>
      </c>
      <c r="N2786" s="3">
        <v>40.0593471810089</v>
      </c>
      <c r="O2786" s="3">
        <v>14.1613165080068</v>
      </c>
      <c r="P2786" s="3">
        <v>37.9310344827586</v>
      </c>
      <c r="Q2786" s="3">
        <v>20.2580845771144</v>
      </c>
      <c r="R2786" s="3">
        <v>31.6230366492147</v>
      </c>
      <c r="S2786" s="3">
        <v>48.1091431306845</v>
      </c>
      <c r="T2786" s="3">
        <v>35.8695652173913</v>
      </c>
      <c r="U2786" s="3">
        <v>79.1338582677165</v>
      </c>
      <c r="V2786" s="3">
        <v>43.1239388794567</v>
      </c>
      <c r="W2786" s="3"/>
      <c r="X2786" s="3"/>
      <c r="Y2786" s="3"/>
      <c r="Z2786" s="3"/>
      <c r="AA2786" s="3">
        <v>0.250472412136001</v>
      </c>
      <c r="AB2786" s="3">
        <v>0.158842421101627</v>
      </c>
      <c r="AC2786" s="3">
        <v>-21.8608318549182</v>
      </c>
      <c r="AD2786" s="3"/>
      <c r="AE2786" s="5">
        <v>3</v>
      </c>
      <c r="AF2786" s="3">
        <v>1.33235624743028</v>
      </c>
      <c r="AG2786" s="3">
        <v>35.5656790085774</v>
      </c>
      <c r="AH2786" s="3">
        <v>37.1211992154469</v>
      </c>
      <c r="AI2786" s="3"/>
      <c r="AJ2786" s="3"/>
      <c r="AK2786" s="3"/>
      <c r="AL2786" s="3"/>
      <c r="AM2786" s="3"/>
      <c r="AN2786" s="5" t="s">
        <v>46</v>
      </c>
      <c r="AO2786" s="1"/>
      <c r="AP2786" s="1"/>
      <c r="AQ2786" s="1"/>
    </row>
    <row r="2787" spans="1:43">
      <c r="A2787" s="1" t="s">
        <v>7358</v>
      </c>
      <c r="B2787" s="1" t="s">
        <v>7359</v>
      </c>
      <c r="C2787" s="3">
        <v>3.01095890410959</v>
      </c>
      <c r="D2787" s="4">
        <v>43138</v>
      </c>
      <c r="E2787" s="3">
        <v>19.7411598029</v>
      </c>
      <c r="F2787" s="5" t="s">
        <v>170</v>
      </c>
      <c r="G2787" s="5">
        <v>467</v>
      </c>
      <c r="H2787" s="5" t="s">
        <v>50</v>
      </c>
      <c r="I2787" s="3">
        <v>0.117244748412308</v>
      </c>
      <c r="J2787" s="3">
        <v>51.049575703439</v>
      </c>
      <c r="K2787" s="3">
        <v>-0.00975800156127194</v>
      </c>
      <c r="L2787" s="3">
        <v>58.5657370517928</v>
      </c>
      <c r="M2787" s="3">
        <v>-0.107233378826287</v>
      </c>
      <c r="N2787" s="3">
        <v>56.9456812110419</v>
      </c>
      <c r="O2787" s="3">
        <v>0.992451308966306</v>
      </c>
      <c r="P2787" s="3">
        <v>9.13659205116492</v>
      </c>
      <c r="Q2787" s="3">
        <v>1.30792948564408</v>
      </c>
      <c r="R2787" s="3">
        <v>25.9295026557219</v>
      </c>
      <c r="S2787" s="3">
        <v>2.27483908561542</v>
      </c>
      <c r="T2787" s="3">
        <v>32.1468926553672</v>
      </c>
      <c r="U2787" s="3">
        <v>6.77301065373973</v>
      </c>
      <c r="V2787" s="3">
        <v>35.4489164086687</v>
      </c>
      <c r="W2787" s="3">
        <v>14.7657003397981</v>
      </c>
      <c r="X2787" s="3">
        <v>34.8435814455232</v>
      </c>
      <c r="Y2787" s="3"/>
      <c r="Z2787" s="3"/>
      <c r="AA2787" s="3">
        <v>0.0575712350625427</v>
      </c>
      <c r="AB2787" s="3">
        <v>0.45849947911416</v>
      </c>
      <c r="AC2787" s="3">
        <v>-2.58154706430571</v>
      </c>
      <c r="AD2787" s="3">
        <v>1.81634991721959</v>
      </c>
      <c r="AE2787" s="5">
        <v>4</v>
      </c>
      <c r="AF2787" s="3">
        <v>0.390083477011136</v>
      </c>
      <c r="AG2787" s="3">
        <v>3.20898392397706</v>
      </c>
      <c r="AH2787" s="3">
        <v>3.53609900866421</v>
      </c>
      <c r="AI2787" s="3"/>
      <c r="AJ2787" s="3"/>
      <c r="AK2787" s="3"/>
      <c r="AL2787" s="3"/>
      <c r="AM2787" s="3"/>
      <c r="AN2787" s="5" t="s">
        <v>51</v>
      </c>
      <c r="AO2787" s="1"/>
      <c r="AP2787" s="1"/>
      <c r="AQ2787" s="1"/>
    </row>
    <row r="2788" spans="1:43">
      <c r="A2788" s="1" t="s">
        <v>7360</v>
      </c>
      <c r="B2788" s="1" t="s">
        <v>7361</v>
      </c>
      <c r="C2788" s="3">
        <v>2.86027397260274</v>
      </c>
      <c r="D2788" s="4">
        <v>43193</v>
      </c>
      <c r="E2788" s="3">
        <v>7.2860686608</v>
      </c>
      <c r="F2788" s="5" t="s">
        <v>7362</v>
      </c>
      <c r="G2788" s="5">
        <v>769</v>
      </c>
      <c r="H2788" s="5" t="s">
        <v>93</v>
      </c>
      <c r="I2788" s="3">
        <v>18.4063978562157</v>
      </c>
      <c r="J2788" s="3">
        <v>2.35</v>
      </c>
      <c r="K2788" s="3">
        <v>2.62002395035744</v>
      </c>
      <c r="L2788" s="3">
        <v>33.9444995044599</v>
      </c>
      <c r="M2788" s="3">
        <v>9.4303846451513</v>
      </c>
      <c r="N2788" s="3">
        <v>7.28542914171657</v>
      </c>
      <c r="O2788" s="3">
        <v>26.9539842873176</v>
      </c>
      <c r="P2788" s="3">
        <v>7.99798792756539</v>
      </c>
      <c r="Q2788" s="3">
        <v>41.098692745235</v>
      </c>
      <c r="R2788" s="3">
        <v>5.57275541795666</v>
      </c>
      <c r="S2788" s="3">
        <v>104.342799335212</v>
      </c>
      <c r="T2788" s="3">
        <v>3.4939121228163</v>
      </c>
      <c r="U2788" s="3">
        <v>206.08290940578</v>
      </c>
      <c r="V2788" s="3">
        <v>5.75858250276855</v>
      </c>
      <c r="W2788" s="3"/>
      <c r="X2788" s="3"/>
      <c r="Y2788" s="3"/>
      <c r="Z2788" s="3"/>
      <c r="AA2788" s="3">
        <v>0.372024486205697</v>
      </c>
      <c r="AB2788" s="3">
        <v>0.417442957366926</v>
      </c>
      <c r="AC2788" s="3">
        <v>-16.1994627729182</v>
      </c>
      <c r="AD2788" s="3"/>
      <c r="AE2788" s="5">
        <v>3</v>
      </c>
      <c r="AF2788" s="3">
        <v>3.19746087792799</v>
      </c>
      <c r="AG2788" s="3">
        <v>104.627092211826</v>
      </c>
      <c r="AH2788" s="3">
        <v>80.2435993542255</v>
      </c>
      <c r="AI2788" s="3"/>
      <c r="AJ2788" s="3"/>
      <c r="AK2788" s="3"/>
      <c r="AL2788" s="3"/>
      <c r="AM2788" s="3"/>
      <c r="AN2788" s="5" t="s">
        <v>46</v>
      </c>
      <c r="AO2788" s="1"/>
      <c r="AP2788" s="1"/>
      <c r="AQ2788" s="1"/>
    </row>
    <row r="2789" spans="1:43">
      <c r="A2789" s="1" t="s">
        <v>7363</v>
      </c>
      <c r="B2789" s="1" t="s">
        <v>7364</v>
      </c>
      <c r="C2789" s="3">
        <v>2.8958904109589</v>
      </c>
      <c r="D2789" s="4">
        <v>43180</v>
      </c>
      <c r="E2789" s="3">
        <v>13.294932583</v>
      </c>
      <c r="F2789" s="5" t="s">
        <v>2823</v>
      </c>
      <c r="G2789" s="5">
        <v>1058</v>
      </c>
      <c r="H2789" s="5" t="s">
        <v>55</v>
      </c>
      <c r="I2789" s="3">
        <v>20.4235027883294</v>
      </c>
      <c r="J2789" s="3">
        <v>1.99637023593466</v>
      </c>
      <c r="K2789" s="3">
        <v>0.519462996694329</v>
      </c>
      <c r="L2789" s="3">
        <v>83.954802259887</v>
      </c>
      <c r="M2789" s="3">
        <v>13.914373088685</v>
      </c>
      <c r="N2789" s="3">
        <v>1.85517654099342</v>
      </c>
      <c r="O2789" s="3">
        <v>29.881450488145</v>
      </c>
      <c r="P2789" s="3">
        <v>9.27152317880795</v>
      </c>
      <c r="Q2789" s="3">
        <v>26.4748323571853</v>
      </c>
      <c r="R2789" s="3">
        <v>41.9207317073171</v>
      </c>
      <c r="S2789" s="3">
        <v>56.3811922753988</v>
      </c>
      <c r="T2789" s="3">
        <v>64.55078125</v>
      </c>
      <c r="U2789" s="3">
        <v>70.2468007312614</v>
      </c>
      <c r="V2789" s="3">
        <v>90.3794037940379</v>
      </c>
      <c r="W2789" s="3"/>
      <c r="X2789" s="3"/>
      <c r="Y2789" s="3"/>
      <c r="Z2789" s="3"/>
      <c r="AA2789" s="3">
        <v>0.230192483221595</v>
      </c>
      <c r="AB2789" s="3">
        <v>0.149848009857817</v>
      </c>
      <c r="AC2789" s="3">
        <v>-24.6011424069332</v>
      </c>
      <c r="AD2789" s="3"/>
      <c r="AE2789" s="5">
        <v>3</v>
      </c>
      <c r="AF2789" s="3">
        <v>1.14294391026803</v>
      </c>
      <c r="AG2789" s="3">
        <v>49.7392685075898</v>
      </c>
      <c r="AH2789" s="3">
        <v>34.952297714585</v>
      </c>
      <c r="AI2789" s="3"/>
      <c r="AJ2789" s="3"/>
      <c r="AK2789" s="3"/>
      <c r="AL2789" s="3"/>
      <c r="AM2789" s="3"/>
      <c r="AN2789" s="5" t="s">
        <v>51</v>
      </c>
      <c r="AO2789" s="1"/>
      <c r="AP2789" s="1"/>
      <c r="AQ2789" s="1"/>
    </row>
    <row r="2790" spans="1:43">
      <c r="A2790" s="1" t="s">
        <v>7365</v>
      </c>
      <c r="B2790" s="1" t="s">
        <v>7366</v>
      </c>
      <c r="C2790" s="3">
        <v>3.01369863013699</v>
      </c>
      <c r="D2790" s="4">
        <v>43137</v>
      </c>
      <c r="E2790" s="3">
        <v>2.7953200271</v>
      </c>
      <c r="F2790" s="5" t="s">
        <v>7367</v>
      </c>
      <c r="G2790" s="5">
        <v>1101</v>
      </c>
      <c r="H2790" s="5" t="s">
        <v>50</v>
      </c>
      <c r="I2790" s="3">
        <v>0.140215581456493</v>
      </c>
      <c r="J2790" s="3">
        <v>46.8066100937919</v>
      </c>
      <c r="K2790" s="3">
        <v>0.00875196919306748</v>
      </c>
      <c r="L2790" s="3">
        <v>42.9836210712705</v>
      </c>
      <c r="M2790" s="3">
        <v>-0.0437368789363143</v>
      </c>
      <c r="N2790" s="3">
        <v>44.4345503116652</v>
      </c>
      <c r="O2790" s="3">
        <v>0.474808757583757</v>
      </c>
      <c r="P2790" s="3">
        <v>69.5751484696208</v>
      </c>
      <c r="Q2790" s="3">
        <v>1.00769026783347</v>
      </c>
      <c r="R2790" s="3">
        <v>62.3370352486721</v>
      </c>
      <c r="S2790" s="3">
        <v>2.76079136690647</v>
      </c>
      <c r="T2790" s="3">
        <v>17.1186440677966</v>
      </c>
      <c r="U2790" s="3">
        <v>6.90429413415662</v>
      </c>
      <c r="V2790" s="3">
        <v>32.4303405572755</v>
      </c>
      <c r="W2790" s="3">
        <v>14.2357292812156</v>
      </c>
      <c r="X2790" s="3">
        <v>41.4239482200647</v>
      </c>
      <c r="Y2790" s="3"/>
      <c r="Z2790" s="3"/>
      <c r="AA2790" s="3">
        <v>0.164402920525916</v>
      </c>
      <c r="AB2790" s="3">
        <v>0.873065237773206</v>
      </c>
      <c r="AC2790" s="3">
        <v>-0.861084263245744</v>
      </c>
      <c r="AD2790" s="3">
        <v>5.25836113749817</v>
      </c>
      <c r="AE2790" s="5">
        <v>2</v>
      </c>
      <c r="AF2790" s="3">
        <v>0.373851807114585</v>
      </c>
      <c r="AG2790" s="3">
        <v>3.34646374292076</v>
      </c>
      <c r="AH2790" s="3">
        <v>3.60248717296936</v>
      </c>
      <c r="AI2790" s="3"/>
      <c r="AJ2790" s="3"/>
      <c r="AK2790" s="3"/>
      <c r="AL2790" s="3"/>
      <c r="AM2790" s="3"/>
      <c r="AN2790" s="5" t="s">
        <v>51</v>
      </c>
      <c r="AO2790" s="1"/>
      <c r="AP2790" s="1"/>
      <c r="AQ2790" s="1"/>
    </row>
    <row r="2791" spans="1:43">
      <c r="A2791" s="1" t="s">
        <v>7368</v>
      </c>
      <c r="B2791" s="1" t="s">
        <v>7369</v>
      </c>
      <c r="C2791" s="3">
        <v>2.8958904109589</v>
      </c>
      <c r="D2791" s="4">
        <v>43180</v>
      </c>
      <c r="E2791" s="3">
        <v>0.2899125622</v>
      </c>
      <c r="F2791" s="5" t="s">
        <v>7370</v>
      </c>
      <c r="G2791" s="5">
        <v>793</v>
      </c>
      <c r="H2791" s="5" t="s">
        <v>93</v>
      </c>
      <c r="I2791" s="3">
        <v>12.9074209542388</v>
      </c>
      <c r="J2791" s="3">
        <v>16.5</v>
      </c>
      <c r="K2791" s="3">
        <v>0.267070882055727</v>
      </c>
      <c r="L2791" s="3">
        <v>89.5441030723489</v>
      </c>
      <c r="M2791" s="3">
        <v>8.16850957794736</v>
      </c>
      <c r="N2791" s="3">
        <v>10.7784431137725</v>
      </c>
      <c r="O2791" s="3">
        <v>21.1494854351997</v>
      </c>
      <c r="P2791" s="3">
        <v>20.3722334004024</v>
      </c>
      <c r="Q2791" s="3">
        <v>17.5012688208425</v>
      </c>
      <c r="R2791" s="3">
        <v>42.3632610939112</v>
      </c>
      <c r="S2791" s="3">
        <v>42.0347648261759</v>
      </c>
      <c r="T2791" s="3">
        <v>49.7617787188989</v>
      </c>
      <c r="U2791" s="3">
        <v>60.5153686156691</v>
      </c>
      <c r="V2791" s="3">
        <v>59.6345514950166</v>
      </c>
      <c r="W2791" s="3"/>
      <c r="X2791" s="3"/>
      <c r="Y2791" s="3"/>
      <c r="Z2791" s="3"/>
      <c r="AA2791" s="3">
        <v>0.215921150499803</v>
      </c>
      <c r="AB2791" s="3">
        <v>0.116038910805358</v>
      </c>
      <c r="AC2791" s="3">
        <v>-23.9124280456733</v>
      </c>
      <c r="AD2791" s="3"/>
      <c r="AE2791" s="5">
        <v>5</v>
      </c>
      <c r="AF2791" s="3">
        <v>0.955043702568127</v>
      </c>
      <c r="AG2791" s="3">
        <v>36.4293736732274</v>
      </c>
      <c r="AH2791" s="3">
        <v>30.3840741060442</v>
      </c>
      <c r="AI2791" s="3"/>
      <c r="AJ2791" s="3"/>
      <c r="AK2791" s="3"/>
      <c r="AL2791" s="3"/>
      <c r="AM2791" s="3"/>
      <c r="AN2791" s="5" t="s">
        <v>51</v>
      </c>
      <c r="AO2791" s="1"/>
      <c r="AP2791" s="1"/>
      <c r="AQ2791" s="1"/>
    </row>
    <row r="2792" spans="1:43">
      <c r="A2792" s="1" t="s">
        <v>7371</v>
      </c>
      <c r="B2792" s="1" t="s">
        <v>7372</v>
      </c>
      <c r="C2792" s="3">
        <v>2.92054794520548</v>
      </c>
      <c r="D2792" s="4">
        <v>43171</v>
      </c>
      <c r="E2792" s="3">
        <v>40.0676097051</v>
      </c>
      <c r="F2792" s="5" t="s">
        <v>7373</v>
      </c>
      <c r="G2792" s="5">
        <v>15</v>
      </c>
      <c r="H2792" s="5" t="s">
        <v>50</v>
      </c>
      <c r="I2792" s="3">
        <v>-0.0397180021845059</v>
      </c>
      <c r="J2792" s="3">
        <v>73.7382760160786</v>
      </c>
      <c r="K2792" s="3">
        <v>0</v>
      </c>
      <c r="L2792" s="3">
        <v>43.3820274457725</v>
      </c>
      <c r="M2792" s="3">
        <v>-0.208168120539253</v>
      </c>
      <c r="N2792" s="3">
        <v>74.6660730186999</v>
      </c>
      <c r="O2792" s="3">
        <v>0.8686391541704</v>
      </c>
      <c r="P2792" s="3">
        <v>19.2325262677021</v>
      </c>
      <c r="Q2792" s="3">
        <v>1.2214326609863</v>
      </c>
      <c r="R2792" s="3">
        <v>36.9386769676485</v>
      </c>
      <c r="S2792" s="3">
        <v>1.57979376821498</v>
      </c>
      <c r="T2792" s="3">
        <v>64.9152542372881</v>
      </c>
      <c r="U2792" s="3">
        <v>5.2760218876489</v>
      </c>
      <c r="V2792" s="3">
        <v>74.6904024767802</v>
      </c>
      <c r="W2792" s="3"/>
      <c r="X2792" s="3"/>
      <c r="Y2792" s="3"/>
      <c r="Z2792" s="3"/>
      <c r="AA2792" s="3">
        <v>0.00629503217427295</v>
      </c>
      <c r="AB2792" s="3">
        <v>0.334659722828349</v>
      </c>
      <c r="AC2792" s="3">
        <v>-2.43334931042747</v>
      </c>
      <c r="AD2792" s="3"/>
      <c r="AE2792" s="5">
        <v>4</v>
      </c>
      <c r="AF2792" s="3">
        <v>0.307458041117745</v>
      </c>
      <c r="AG2792" s="3">
        <v>2.17177617139803</v>
      </c>
      <c r="AH2792" s="3">
        <v>2.74703328224763</v>
      </c>
      <c r="AI2792" s="3"/>
      <c r="AJ2792" s="3"/>
      <c r="AK2792" s="3"/>
      <c r="AL2792" s="3"/>
      <c r="AM2792" s="3"/>
      <c r="AN2792" s="5" t="s">
        <v>51</v>
      </c>
      <c r="AO2792" s="1"/>
      <c r="AP2792" s="1"/>
      <c r="AQ2792" s="1"/>
    </row>
    <row r="2793" spans="1:43">
      <c r="A2793" s="1" t="s">
        <v>7374</v>
      </c>
      <c r="B2793" s="1" t="s">
        <v>7375</v>
      </c>
      <c r="C2793" s="3">
        <v>2.95068493150685</v>
      </c>
      <c r="D2793" s="4">
        <v>43160</v>
      </c>
      <c r="E2793" s="3">
        <v>22.2030885727</v>
      </c>
      <c r="F2793" s="5" t="s">
        <v>4515</v>
      </c>
      <c r="G2793" s="5">
        <v>1078</v>
      </c>
      <c r="H2793" s="5" t="s">
        <v>50</v>
      </c>
      <c r="I2793" s="3">
        <v>0.0995321986662709</v>
      </c>
      <c r="J2793" s="3">
        <v>53.6846806610094</v>
      </c>
      <c r="K2793" s="3">
        <v>0</v>
      </c>
      <c r="L2793" s="3">
        <v>43.3820274457725</v>
      </c>
      <c r="M2793" s="3">
        <v>-0.029821073558641</v>
      </c>
      <c r="N2793" s="3">
        <v>42.653606411398</v>
      </c>
      <c r="O2793" s="3">
        <v>0.879670078949779</v>
      </c>
      <c r="P2793" s="3">
        <v>17.9077204202832</v>
      </c>
      <c r="Q2793" s="3">
        <v>1.29100967695215</v>
      </c>
      <c r="R2793" s="3">
        <v>27.8609367455336</v>
      </c>
      <c r="S2793" s="3">
        <v>2.11548293410494</v>
      </c>
      <c r="T2793" s="3">
        <v>39.0960451977401</v>
      </c>
      <c r="U2793" s="3">
        <v>6.75257769640166</v>
      </c>
      <c r="V2793" s="3">
        <v>35.8359133126935</v>
      </c>
      <c r="W2793" s="3"/>
      <c r="X2793" s="3"/>
      <c r="Y2793" s="3"/>
      <c r="Z2793" s="3"/>
      <c r="AA2793" s="3">
        <v>0.0858663995783199</v>
      </c>
      <c r="AB2793" s="3">
        <v>0.707780958503182</v>
      </c>
      <c r="AC2793" s="3">
        <v>-1.16829197644104</v>
      </c>
      <c r="AD2793" s="3"/>
      <c r="AE2793" s="5">
        <v>3</v>
      </c>
      <c r="AF2793" s="3">
        <v>0.356778991140976</v>
      </c>
      <c r="AG2793" s="3">
        <v>3.19121766669805</v>
      </c>
      <c r="AH2793" s="3">
        <v>3.43978227583948</v>
      </c>
      <c r="AI2793" s="3"/>
      <c r="AJ2793" s="3"/>
      <c r="AK2793" s="3"/>
      <c r="AL2793" s="3"/>
      <c r="AM2793" s="3"/>
      <c r="AN2793" s="5" t="s">
        <v>51</v>
      </c>
      <c r="AO2793" s="1"/>
      <c r="AP2793" s="1"/>
      <c r="AQ2793" s="1"/>
    </row>
    <row r="2794" spans="1:43">
      <c r="A2794" s="1" t="s">
        <v>7376</v>
      </c>
      <c r="B2794" s="1" t="s">
        <v>7377</v>
      </c>
      <c r="C2794" s="3">
        <v>2.77534246575342</v>
      </c>
      <c r="D2794" s="4">
        <v>43224</v>
      </c>
      <c r="E2794" s="3">
        <v>2.4505833282</v>
      </c>
      <c r="F2794" s="5" t="s">
        <v>7378</v>
      </c>
      <c r="G2794" s="5">
        <v>205</v>
      </c>
      <c r="H2794" s="5" t="s">
        <v>93</v>
      </c>
      <c r="I2794" s="3">
        <v>15.5421616244368</v>
      </c>
      <c r="J2794" s="3">
        <v>7.3</v>
      </c>
      <c r="K2794" s="3">
        <v>5.44163195556979</v>
      </c>
      <c r="L2794" s="3">
        <v>1.98216055500496</v>
      </c>
      <c r="M2794" s="3">
        <v>9.3784622202526</v>
      </c>
      <c r="N2794" s="3">
        <v>7.33532934131737</v>
      </c>
      <c r="O2794" s="3">
        <v>28.673835125448</v>
      </c>
      <c r="P2794" s="3">
        <v>5.63380281690141</v>
      </c>
      <c r="Q2794" s="3">
        <v>40.6138726677112</v>
      </c>
      <c r="R2794" s="3">
        <v>5.93395252837977</v>
      </c>
      <c r="S2794" s="3">
        <v>79.8269581056466</v>
      </c>
      <c r="T2794" s="3">
        <v>15.1402858655373</v>
      </c>
      <c r="U2794" s="3">
        <v>119.46204290319</v>
      </c>
      <c r="V2794" s="3">
        <v>33.1672203765227</v>
      </c>
      <c r="W2794" s="3"/>
      <c r="X2794" s="3"/>
      <c r="Y2794" s="3"/>
      <c r="Z2794" s="3"/>
      <c r="AA2794" s="3">
        <v>0.354081059993725</v>
      </c>
      <c r="AB2794" s="3">
        <v>0.269181280111556</v>
      </c>
      <c r="AC2794" s="3">
        <v>-17.7466718872357</v>
      </c>
      <c r="AD2794" s="3"/>
      <c r="AE2794" s="5">
        <v>3</v>
      </c>
      <c r="AF2794" s="3">
        <v>2.00319083679796</v>
      </c>
      <c r="AG2794" s="3">
        <v>62.5385898988135</v>
      </c>
      <c r="AH2794" s="3">
        <v>48.9102176289479</v>
      </c>
      <c r="AI2794" s="3"/>
      <c r="AJ2794" s="3"/>
      <c r="AK2794" s="3"/>
      <c r="AL2794" s="3"/>
      <c r="AM2794" s="3"/>
      <c r="AN2794" s="5" t="s">
        <v>46</v>
      </c>
      <c r="AO2794" s="1"/>
      <c r="AP2794" s="1"/>
      <c r="AQ2794" s="1"/>
    </row>
    <row r="2795" spans="1:43">
      <c r="A2795" s="1" t="s">
        <v>7379</v>
      </c>
      <c r="B2795" s="1" t="s">
        <v>7380</v>
      </c>
      <c r="C2795" s="3">
        <v>2.87945205479452</v>
      </c>
      <c r="D2795" s="4">
        <v>43186</v>
      </c>
      <c r="E2795" s="3">
        <v>7.9088532637</v>
      </c>
      <c r="F2795" s="5" t="s">
        <v>3231</v>
      </c>
      <c r="G2795" s="5">
        <v>849</v>
      </c>
      <c r="H2795" s="5" t="s">
        <v>226</v>
      </c>
      <c r="I2795" s="3">
        <v>3.752977805809</v>
      </c>
      <c r="J2795" s="3">
        <v>18.6344238975818</v>
      </c>
      <c r="K2795" s="3">
        <v>0.94965886040937</v>
      </c>
      <c r="L2795" s="3">
        <v>26.7195767195767</v>
      </c>
      <c r="M2795" s="3">
        <v>2.39102037489807</v>
      </c>
      <c r="N2795" s="3">
        <v>11.7066290550071</v>
      </c>
      <c r="O2795" s="3">
        <v>5.5540094317428</v>
      </c>
      <c r="P2795" s="3">
        <v>28.1446540880503</v>
      </c>
      <c r="Q2795" s="3">
        <v>11.0069200501034</v>
      </c>
      <c r="R2795" s="3">
        <v>14.7810218978102</v>
      </c>
      <c r="S2795" s="3">
        <v>21.9655929498461</v>
      </c>
      <c r="T2795" s="3">
        <v>20.2127659574468</v>
      </c>
      <c r="U2795" s="3">
        <v>29.1479324658099</v>
      </c>
      <c r="V2795" s="3">
        <v>45.8333333333333</v>
      </c>
      <c r="W2795" s="3"/>
      <c r="X2795" s="3"/>
      <c r="Y2795" s="3"/>
      <c r="Z2795" s="3"/>
      <c r="AA2795" s="3">
        <v>0.473405694266877</v>
      </c>
      <c r="AB2795" s="3">
        <v>0.629168146963267</v>
      </c>
      <c r="AC2795" s="3">
        <v>-3.11971433940991</v>
      </c>
      <c r="AD2795" s="3"/>
      <c r="AE2795" s="5">
        <v>2</v>
      </c>
      <c r="AF2795" s="3">
        <v>0.824348375433347</v>
      </c>
      <c r="AG2795" s="3">
        <v>19.5336419077312</v>
      </c>
      <c r="AH2795" s="3">
        <v>12.7606759056696</v>
      </c>
      <c r="AI2795" s="3"/>
      <c r="AJ2795" s="3"/>
      <c r="AK2795" s="3"/>
      <c r="AL2795" s="3"/>
      <c r="AM2795" s="3">
        <v>10</v>
      </c>
      <c r="AN2795" s="5" t="s">
        <v>56</v>
      </c>
      <c r="AO2795" s="1"/>
      <c r="AP2795" s="1"/>
      <c r="AQ2795" s="1"/>
    </row>
    <row r="2796" spans="1:43">
      <c r="A2796" s="1" t="s">
        <v>7381</v>
      </c>
      <c r="B2796" s="1" t="s">
        <v>7382</v>
      </c>
      <c r="C2796" s="3">
        <v>2.74794520547945</v>
      </c>
      <c r="D2796" s="4">
        <v>43234</v>
      </c>
      <c r="E2796" s="3">
        <v>21.4975202008</v>
      </c>
      <c r="F2796" s="5" t="s">
        <v>5257</v>
      </c>
      <c r="G2796" s="5">
        <v>813</v>
      </c>
      <c r="H2796" s="5" t="s">
        <v>50</v>
      </c>
      <c r="I2796" s="3">
        <v>0.0628253455393935</v>
      </c>
      <c r="J2796" s="3">
        <v>60.4287628405538</v>
      </c>
      <c r="K2796" s="3">
        <v>0.0269154853759166</v>
      </c>
      <c r="L2796" s="3">
        <v>30.1903497122621</v>
      </c>
      <c r="M2796" s="3">
        <v>-0.044826967903886</v>
      </c>
      <c r="N2796" s="3">
        <v>44.4790739091719</v>
      </c>
      <c r="O2796" s="3">
        <v>0.423347144658613</v>
      </c>
      <c r="P2796" s="3">
        <v>72.3618090452261</v>
      </c>
      <c r="Q2796" s="3">
        <v>1.0605511240029</v>
      </c>
      <c r="R2796" s="3">
        <v>57.2670207629165</v>
      </c>
      <c r="S2796" s="3">
        <v>2.13448149505314</v>
      </c>
      <c r="T2796" s="3">
        <v>38.3050847457627</v>
      </c>
      <c r="U2796" s="3">
        <v>6.60738190858672</v>
      </c>
      <c r="V2796" s="3">
        <v>39.4736842105263</v>
      </c>
      <c r="W2796" s="3"/>
      <c r="X2796" s="3"/>
      <c r="Y2796" s="3"/>
      <c r="Z2796" s="3"/>
      <c r="AA2796" s="3">
        <v>0.0638310934735263</v>
      </c>
      <c r="AB2796" s="3">
        <v>0.510868594572708</v>
      </c>
      <c r="AC2796" s="3">
        <v>-1.59326888650197</v>
      </c>
      <c r="AD2796" s="3"/>
      <c r="AE2796" s="5">
        <v>3</v>
      </c>
      <c r="AF2796" s="3">
        <v>0.345562464806799</v>
      </c>
      <c r="AG2796" s="3">
        <v>2.74083519771087</v>
      </c>
      <c r="AH2796" s="3">
        <v>3.50759564549021</v>
      </c>
      <c r="AI2796" s="3"/>
      <c r="AJ2796" s="3"/>
      <c r="AK2796" s="3"/>
      <c r="AL2796" s="3"/>
      <c r="AM2796" s="3"/>
      <c r="AN2796" s="5" t="s">
        <v>51</v>
      </c>
      <c r="AO2796" s="1"/>
      <c r="AP2796" s="1"/>
      <c r="AQ2796" s="1"/>
    </row>
    <row r="2797" spans="1:43">
      <c r="A2797" s="1" t="s">
        <v>7383</v>
      </c>
      <c r="B2797" s="1" t="s">
        <v>7384</v>
      </c>
      <c r="C2797" s="3">
        <v>2.37534246575342</v>
      </c>
      <c r="D2797" s="4">
        <v>43370</v>
      </c>
      <c r="E2797" s="3">
        <v>20.8343111101</v>
      </c>
      <c r="F2797" s="5" t="s">
        <v>7385</v>
      </c>
      <c r="G2797" s="5">
        <v>868</v>
      </c>
      <c r="H2797" s="5" t="s">
        <v>50</v>
      </c>
      <c r="I2797" s="3">
        <v>0.20522388059701</v>
      </c>
      <c r="J2797" s="3">
        <v>35.0156319785619</v>
      </c>
      <c r="K2797" s="3">
        <v>0.0372508847085183</v>
      </c>
      <c r="L2797" s="3">
        <v>23.1075697211155</v>
      </c>
      <c r="M2797" s="3">
        <v>-0.0279199627733676</v>
      </c>
      <c r="N2797" s="3">
        <v>41.2288512911843</v>
      </c>
      <c r="O2797" s="3">
        <v>0.57110757419717</v>
      </c>
      <c r="P2797" s="3">
        <v>62.4486066697122</v>
      </c>
      <c r="Q2797" s="3">
        <v>1.11069277108435</v>
      </c>
      <c r="R2797" s="3">
        <v>51.907291163689</v>
      </c>
      <c r="S2797" s="3">
        <v>2.72544706894902</v>
      </c>
      <c r="T2797" s="3">
        <v>17.7966101694915</v>
      </c>
      <c r="U2797" s="3">
        <v>6.25403526493583</v>
      </c>
      <c r="V2797" s="3">
        <v>49.3034055727554</v>
      </c>
      <c r="W2797" s="3"/>
      <c r="X2797" s="3"/>
      <c r="Y2797" s="3"/>
      <c r="Z2797" s="3"/>
      <c r="AA2797" s="3">
        <v>0.0907221823296783</v>
      </c>
      <c r="AB2797" s="3">
        <v>0.374129927401677</v>
      </c>
      <c r="AC2797" s="3">
        <v>-1.83826942716553</v>
      </c>
      <c r="AD2797" s="3"/>
      <c r="AE2797" s="5">
        <v>3</v>
      </c>
      <c r="AF2797" s="3">
        <v>0.344075853139317</v>
      </c>
      <c r="AG2797" s="3">
        <v>3.38130420971752</v>
      </c>
      <c r="AH2797" s="3">
        <v>3.31312321834416</v>
      </c>
      <c r="AI2797" s="3"/>
      <c r="AJ2797" s="3"/>
      <c r="AK2797" s="3"/>
      <c r="AL2797" s="3"/>
      <c r="AM2797" s="3"/>
      <c r="AN2797" s="5" t="s">
        <v>51</v>
      </c>
      <c r="AO2797" s="1"/>
      <c r="AP2797" s="1"/>
      <c r="AQ2797" s="1"/>
    </row>
    <row r="2798" spans="1:43">
      <c r="A2798" s="1" t="s">
        <v>7386</v>
      </c>
      <c r="B2798" s="1" t="s">
        <v>7387</v>
      </c>
      <c r="C2798" s="3">
        <v>2.43287671232877</v>
      </c>
      <c r="D2798" s="4">
        <v>43349</v>
      </c>
      <c r="E2798" s="3">
        <v>41.2636181222</v>
      </c>
      <c r="F2798" s="5" t="s">
        <v>4461</v>
      </c>
      <c r="G2798" s="5">
        <v>110</v>
      </c>
      <c r="H2798" s="5" t="s">
        <v>45</v>
      </c>
      <c r="I2798" s="3">
        <v>-0.358134121228411</v>
      </c>
      <c r="J2798" s="3">
        <v>81.3694267515924</v>
      </c>
      <c r="K2798" s="3">
        <v>0.0179742967556306</v>
      </c>
      <c r="L2798" s="3">
        <v>79.6583850931677</v>
      </c>
      <c r="M2798" s="3">
        <v>-0.642799750022339</v>
      </c>
      <c r="N2798" s="3">
        <v>70.4761904761905</v>
      </c>
      <c r="O2798" s="3">
        <v>-0.124877031496654</v>
      </c>
      <c r="P2798" s="3">
        <v>81.2913907284768</v>
      </c>
      <c r="Q2798" s="3">
        <v>-0.0387629403011877</v>
      </c>
      <c r="R2798" s="3">
        <v>79.6232876712329</v>
      </c>
      <c r="S2798" s="3">
        <v>5.37633406820459</v>
      </c>
      <c r="T2798" s="3">
        <v>69.6798493408663</v>
      </c>
      <c r="U2798" s="3">
        <v>15.612615565277</v>
      </c>
      <c r="V2798" s="3">
        <v>58.1740976645435</v>
      </c>
      <c r="W2798" s="3"/>
      <c r="X2798" s="3"/>
      <c r="Y2798" s="3"/>
      <c r="Z2798" s="3"/>
      <c r="AA2798" s="3">
        <v>0.156133684374607</v>
      </c>
      <c r="AB2798" s="3">
        <v>0.458332429354982</v>
      </c>
      <c r="AC2798" s="3">
        <v>-2.0808326605916</v>
      </c>
      <c r="AD2798" s="3"/>
      <c r="AE2798" s="5">
        <v>2</v>
      </c>
      <c r="AF2798" s="3">
        <v>0.590574623437758</v>
      </c>
      <c r="AG2798" s="3">
        <v>6.52645474225373</v>
      </c>
      <c r="AH2798" s="3">
        <v>7.48158326230508</v>
      </c>
      <c r="AI2798" s="3"/>
      <c r="AJ2798" s="3"/>
      <c r="AK2798" s="3"/>
      <c r="AL2798" s="3"/>
      <c r="AM2798" s="3"/>
      <c r="AN2798" s="5" t="s">
        <v>46</v>
      </c>
      <c r="AO2798" s="1"/>
      <c r="AP2798" s="1"/>
      <c r="AQ2798" s="1"/>
    </row>
    <row r="2799" spans="1:43">
      <c r="A2799" s="1" t="s">
        <v>7388</v>
      </c>
      <c r="B2799" s="1" t="s">
        <v>7389</v>
      </c>
      <c r="C2799" s="3">
        <v>2.30684931506849</v>
      </c>
      <c r="D2799" s="4">
        <v>43395</v>
      </c>
      <c r="E2799" s="3">
        <v>2.2648260608</v>
      </c>
      <c r="F2799" s="5" t="s">
        <v>7390</v>
      </c>
      <c r="G2799" s="5">
        <v>842</v>
      </c>
      <c r="H2799" s="5" t="s">
        <v>191</v>
      </c>
      <c r="I2799" s="3">
        <v>17.1695916905444</v>
      </c>
      <c r="J2799" s="3">
        <v>9.04159132007233</v>
      </c>
      <c r="K2799" s="3">
        <v>3.22237122347559</v>
      </c>
      <c r="L2799" s="3">
        <v>33.7328767123288</v>
      </c>
      <c r="M2799" s="3">
        <v>6.24797012016889</v>
      </c>
      <c r="N2799" s="3">
        <v>41.2612612612613</v>
      </c>
      <c r="O2799" s="3">
        <v>36.7631688963211</v>
      </c>
      <c r="P2799" s="3">
        <v>2.0952380952381</v>
      </c>
      <c r="Q2799" s="3">
        <v>46.6080331634082</v>
      </c>
      <c r="R2799" s="3">
        <v>8.17610062893082</v>
      </c>
      <c r="S2799" s="3">
        <v>114.200360124407</v>
      </c>
      <c r="T2799" s="3">
        <v>6.37254901960784</v>
      </c>
      <c r="U2799" s="3">
        <v>165.668460054817</v>
      </c>
      <c r="V2799" s="3">
        <v>40.1759530791789</v>
      </c>
      <c r="W2799" s="3"/>
      <c r="X2799" s="3"/>
      <c r="Y2799" s="3"/>
      <c r="Z2799" s="3"/>
      <c r="AA2799" s="3">
        <v>0.337532850845974</v>
      </c>
      <c r="AB2799" s="3">
        <v>0.414020238018667</v>
      </c>
      <c r="AC2799" s="3">
        <v>-19.0253620412229</v>
      </c>
      <c r="AD2799" s="3"/>
      <c r="AE2799" s="5">
        <v>3</v>
      </c>
      <c r="AF2799" s="3">
        <v>3.4733885928263</v>
      </c>
      <c r="AG2799" s="3">
        <v>88.7331465439145</v>
      </c>
      <c r="AH2799" s="3">
        <v>60.9282918680328</v>
      </c>
      <c r="AI2799" s="3"/>
      <c r="AJ2799" s="3"/>
      <c r="AK2799" s="3"/>
      <c r="AL2799" s="3"/>
      <c r="AM2799" s="3"/>
      <c r="AN2799" s="5" t="s">
        <v>51</v>
      </c>
      <c r="AO2799" s="1"/>
      <c r="AP2799" s="1"/>
      <c r="AQ2799" s="1"/>
    </row>
    <row r="2800" spans="1:43">
      <c r="A2800" s="1" t="s">
        <v>7391</v>
      </c>
      <c r="B2800" s="1" t="s">
        <v>7392</v>
      </c>
      <c r="C2800" s="3">
        <v>2.91506849315068</v>
      </c>
      <c r="D2800" s="4">
        <v>43173</v>
      </c>
      <c r="E2800" s="3">
        <v>9.3541868133</v>
      </c>
      <c r="F2800" s="5" t="s">
        <v>1686</v>
      </c>
      <c r="G2800" s="5">
        <v>1065</v>
      </c>
      <c r="H2800" s="5" t="s">
        <v>191</v>
      </c>
      <c r="I2800" s="3">
        <v>7.57011316510859</v>
      </c>
      <c r="J2800" s="3">
        <v>69.2585895117541</v>
      </c>
      <c r="K2800" s="3">
        <v>2.50502344273274</v>
      </c>
      <c r="L2800" s="3">
        <v>51.027397260274</v>
      </c>
      <c r="M2800" s="3">
        <v>6.72245467224547</v>
      </c>
      <c r="N2800" s="3">
        <v>37.4774774774775</v>
      </c>
      <c r="O2800" s="3">
        <v>8.31622903248637</v>
      </c>
      <c r="P2800" s="3">
        <v>80.5714285714286</v>
      </c>
      <c r="Q2800" s="3">
        <v>10.9950681752248</v>
      </c>
      <c r="R2800" s="3">
        <v>77.9874213836478</v>
      </c>
      <c r="S2800" s="3">
        <v>25.1349141455437</v>
      </c>
      <c r="T2800" s="3">
        <v>94.1176470588235</v>
      </c>
      <c r="U2800" s="3">
        <v>50.9121388423232</v>
      </c>
      <c r="V2800" s="3">
        <v>97.0674486803519</v>
      </c>
      <c r="W2800" s="3"/>
      <c r="X2800" s="3"/>
      <c r="Y2800" s="3"/>
      <c r="Z2800" s="3"/>
      <c r="AA2800" s="3">
        <v>0.138043322981966</v>
      </c>
      <c r="AB2800" s="3">
        <v>0.167036876905841</v>
      </c>
      <c r="AC2800" s="3">
        <v>-19.3604083777494</v>
      </c>
      <c r="AD2800" s="3"/>
      <c r="AE2800" s="5">
        <v>3</v>
      </c>
      <c r="AF2800" s="3">
        <v>1.25368998000954</v>
      </c>
      <c r="AG2800" s="3">
        <v>16.5834774266403</v>
      </c>
      <c r="AH2800" s="3">
        <v>28.9251951230654</v>
      </c>
      <c r="AI2800" s="3"/>
      <c r="AJ2800" s="3"/>
      <c r="AK2800" s="3"/>
      <c r="AL2800" s="3"/>
      <c r="AM2800" s="3"/>
      <c r="AN2800" s="5" t="s">
        <v>51</v>
      </c>
      <c r="AO2800" s="1"/>
      <c r="AP2800" s="1"/>
      <c r="AQ2800" s="1"/>
    </row>
    <row r="2801" spans="1:43">
      <c r="A2801" s="1" t="s">
        <v>7393</v>
      </c>
      <c r="B2801" s="1" t="s">
        <v>7394</v>
      </c>
      <c r="C2801" s="3">
        <v>2.75890410958904</v>
      </c>
      <c r="D2801" s="4">
        <v>43230</v>
      </c>
      <c r="E2801" s="3">
        <v>13.0348415822</v>
      </c>
      <c r="F2801" s="5" t="s">
        <v>7395</v>
      </c>
      <c r="G2801" s="5">
        <v>631</v>
      </c>
      <c r="H2801" s="5" t="s">
        <v>226</v>
      </c>
      <c r="I2801" s="3">
        <v>5.39235412474848</v>
      </c>
      <c r="J2801" s="3">
        <v>5.26315789473684</v>
      </c>
      <c r="K2801" s="3">
        <v>1.08066383635661</v>
      </c>
      <c r="L2801" s="3">
        <v>21.1640211640212</v>
      </c>
      <c r="M2801" s="3">
        <v>2.60528893241919</v>
      </c>
      <c r="N2801" s="3">
        <v>9.16784203102962</v>
      </c>
      <c r="O2801" s="3">
        <v>7.84434836318714</v>
      </c>
      <c r="P2801" s="3">
        <v>12.1069182389937</v>
      </c>
      <c r="Q2801" s="3">
        <v>12.0987302040234</v>
      </c>
      <c r="R2801" s="3">
        <v>9.67153284671533</v>
      </c>
      <c r="S2801" s="3">
        <v>30.7429902654131</v>
      </c>
      <c r="T2801" s="3">
        <v>6.91489361702128</v>
      </c>
      <c r="U2801" s="3">
        <v>51.2852604216809</v>
      </c>
      <c r="V2801" s="3">
        <v>9.375</v>
      </c>
      <c r="W2801" s="3"/>
      <c r="X2801" s="3"/>
      <c r="Y2801" s="3"/>
      <c r="Z2801" s="3"/>
      <c r="AA2801" s="3">
        <v>0.378300675540914</v>
      </c>
      <c r="AB2801" s="3">
        <v>0.607495971236811</v>
      </c>
      <c r="AC2801" s="3">
        <v>-4.75413846530213</v>
      </c>
      <c r="AD2801" s="3"/>
      <c r="AE2801" s="5">
        <v>2</v>
      </c>
      <c r="AF2801" s="3">
        <v>1.36379568637761</v>
      </c>
      <c r="AG2801" s="3">
        <v>30.790526070129</v>
      </c>
      <c r="AH2801" s="3">
        <v>22.1128932555143</v>
      </c>
      <c r="AI2801" s="3"/>
      <c r="AJ2801" s="3"/>
      <c r="AK2801" s="3"/>
      <c r="AL2801" s="3"/>
      <c r="AM2801" s="3">
        <v>80</v>
      </c>
      <c r="AN2801" s="5" t="s">
        <v>56</v>
      </c>
      <c r="AO2801" s="1"/>
      <c r="AP2801" s="1"/>
      <c r="AQ2801" s="1"/>
    </row>
    <row r="2802" spans="1:43">
      <c r="A2802" s="1" t="s">
        <v>7396</v>
      </c>
      <c r="B2802" s="1" t="s">
        <v>7397</v>
      </c>
      <c r="C2802" s="3">
        <v>2.73972602739726</v>
      </c>
      <c r="D2802" s="4">
        <v>43237</v>
      </c>
      <c r="E2802" s="3">
        <v>80.0534339524</v>
      </c>
      <c r="F2802" s="5" t="s">
        <v>838</v>
      </c>
      <c r="G2802" s="5">
        <v>1001</v>
      </c>
      <c r="H2802" s="5" t="s">
        <v>50</v>
      </c>
      <c r="I2802" s="3">
        <v>0.116923539124312</v>
      </c>
      <c r="J2802" s="3">
        <v>51.1389012952211</v>
      </c>
      <c r="K2802" s="3">
        <v>-0.0300120048019436</v>
      </c>
      <c r="L2802" s="3">
        <v>72.7312970340859</v>
      </c>
      <c r="M2802" s="3">
        <v>-0.12083681758843</v>
      </c>
      <c r="N2802" s="3">
        <v>59.8842386464826</v>
      </c>
      <c r="O2802" s="3">
        <v>0.997091967971451</v>
      </c>
      <c r="P2802" s="3">
        <v>8.81681132937414</v>
      </c>
      <c r="Q2802" s="3">
        <v>1.51175717439062</v>
      </c>
      <c r="R2802" s="3">
        <v>13.713182037663</v>
      </c>
      <c r="S2802" s="3">
        <v>2.15115514504956</v>
      </c>
      <c r="T2802" s="3">
        <v>37.1751412429379</v>
      </c>
      <c r="U2802" s="3">
        <v>6.54977226200975</v>
      </c>
      <c r="V2802" s="3">
        <v>41.71826625387</v>
      </c>
      <c r="W2802" s="3"/>
      <c r="X2802" s="3"/>
      <c r="Y2802" s="3"/>
      <c r="Z2802" s="3"/>
      <c r="AA2802" s="3">
        <v>0.043018751052852</v>
      </c>
      <c r="AB2802" s="3">
        <v>0.275170588541751</v>
      </c>
      <c r="AC2802" s="3">
        <v>-3.08497687184648</v>
      </c>
      <c r="AD2802" s="3"/>
      <c r="AE2802" s="5">
        <v>4</v>
      </c>
      <c r="AF2802" s="3">
        <v>0.307944922701807</v>
      </c>
      <c r="AG2802" s="3">
        <v>2.85688320713646</v>
      </c>
      <c r="AH2802" s="3">
        <v>3.35689774386376</v>
      </c>
      <c r="AI2802" s="3"/>
      <c r="AJ2802" s="3"/>
      <c r="AK2802" s="3"/>
      <c r="AL2802" s="3"/>
      <c r="AM2802" s="3"/>
      <c r="AN2802" s="5" t="s">
        <v>206</v>
      </c>
      <c r="AO2802" s="1"/>
      <c r="AP2802" s="1"/>
      <c r="AQ2802" s="1"/>
    </row>
    <row r="2803" spans="1:43">
      <c r="A2803" s="1" t="s">
        <v>7398</v>
      </c>
      <c r="B2803" s="1" t="s">
        <v>7399</v>
      </c>
      <c r="C2803" s="3">
        <v>2.2958904109589</v>
      </c>
      <c r="D2803" s="4">
        <v>43399</v>
      </c>
      <c r="E2803" s="3">
        <v>40.3333106843</v>
      </c>
      <c r="F2803" s="5" t="s">
        <v>7400</v>
      </c>
      <c r="G2803" s="5">
        <v>839</v>
      </c>
      <c r="H2803" s="5" t="s">
        <v>50</v>
      </c>
      <c r="I2803" s="3">
        <v>-0.0496602329473597</v>
      </c>
      <c r="J2803" s="3">
        <v>74.542206342117</v>
      </c>
      <c r="K2803" s="3">
        <v>0.0197843505787202</v>
      </c>
      <c r="L2803" s="3">
        <v>32.3594510845507</v>
      </c>
      <c r="M2803" s="3">
        <v>-0.216686260278516</v>
      </c>
      <c r="N2803" s="3">
        <v>75.3784505788068</v>
      </c>
      <c r="O2803" s="3">
        <v>0.793928177359408</v>
      </c>
      <c r="P2803" s="3">
        <v>31.2928277752398</v>
      </c>
      <c r="Q2803" s="3">
        <v>1.19299652012353</v>
      </c>
      <c r="R2803" s="3">
        <v>41.1395461129889</v>
      </c>
      <c r="S2803" s="3">
        <v>2.19865711056876</v>
      </c>
      <c r="T2803" s="3">
        <v>34.9152542372881</v>
      </c>
      <c r="U2803" s="3">
        <v>5.97687203049855</v>
      </c>
      <c r="V2803" s="3">
        <v>56.1919504643963</v>
      </c>
      <c r="W2803" s="3"/>
      <c r="X2803" s="3"/>
      <c r="Y2803" s="3"/>
      <c r="Z2803" s="3"/>
      <c r="AA2803" s="3">
        <v>0.060052221843507</v>
      </c>
      <c r="AB2803" s="3">
        <v>0.349233723933714</v>
      </c>
      <c r="AC2803" s="3">
        <v>-2.13215520553208</v>
      </c>
      <c r="AD2803" s="3"/>
      <c r="AE2803" s="5">
        <v>3</v>
      </c>
      <c r="AF2803" s="3">
        <v>0.298443879457</v>
      </c>
      <c r="AG2803" s="3">
        <v>2.78833265206055</v>
      </c>
      <c r="AH2803" s="3">
        <v>3.10920247327795</v>
      </c>
      <c r="AI2803" s="3"/>
      <c r="AJ2803" s="3"/>
      <c r="AK2803" s="3"/>
      <c r="AL2803" s="3"/>
      <c r="AM2803" s="3"/>
      <c r="AN2803" s="5" t="s">
        <v>46</v>
      </c>
      <c r="AO2803" s="1"/>
      <c r="AP2803" s="1"/>
      <c r="AQ2803" s="1"/>
    </row>
    <row r="2804" spans="1:43">
      <c r="A2804" s="1" t="s">
        <v>7401</v>
      </c>
      <c r="B2804" s="1" t="s">
        <v>7402</v>
      </c>
      <c r="C2804" s="3">
        <v>2.66027397260274</v>
      </c>
      <c r="D2804" s="4">
        <v>43266</v>
      </c>
      <c r="E2804" s="3">
        <v>18.1084703335</v>
      </c>
      <c r="F2804" s="5" t="s">
        <v>7403</v>
      </c>
      <c r="G2804" s="5">
        <v>967</v>
      </c>
      <c r="H2804" s="5" t="s">
        <v>93</v>
      </c>
      <c r="I2804" s="3">
        <v>9.3932411674347</v>
      </c>
      <c r="J2804" s="3">
        <v>32.75</v>
      </c>
      <c r="K2804" s="3">
        <v>2.63745766376018</v>
      </c>
      <c r="L2804" s="3">
        <v>33.6967294350842</v>
      </c>
      <c r="M2804" s="3">
        <v>3.94832871113705</v>
      </c>
      <c r="N2804" s="3">
        <v>36.0279441117764</v>
      </c>
      <c r="O2804" s="3">
        <v>21.1448498766692</v>
      </c>
      <c r="P2804" s="3">
        <v>20.4225352112676</v>
      </c>
      <c r="Q2804" s="3">
        <v>48.8063521914016</v>
      </c>
      <c r="R2804" s="3">
        <v>2.218782249742</v>
      </c>
      <c r="S2804" s="3">
        <v>102.315340909091</v>
      </c>
      <c r="T2804" s="3">
        <v>3.97035468501853</v>
      </c>
      <c r="U2804" s="3">
        <v>243.909211638295</v>
      </c>
      <c r="V2804" s="3">
        <v>1.93798449612403</v>
      </c>
      <c r="W2804" s="3"/>
      <c r="X2804" s="3"/>
      <c r="Y2804" s="3"/>
      <c r="Z2804" s="3"/>
      <c r="AA2804" s="3">
        <v>0.327570596461666</v>
      </c>
      <c r="AB2804" s="3">
        <v>0.354732723980769</v>
      </c>
      <c r="AC2804" s="3">
        <v>-26.36</v>
      </c>
      <c r="AD2804" s="3"/>
      <c r="AE2804" s="5">
        <v>4</v>
      </c>
      <c r="AF2804" s="3">
        <v>3.61859916874625</v>
      </c>
      <c r="AG2804" s="3">
        <v>106.201750919802</v>
      </c>
      <c r="AH2804" s="3">
        <v>86.681753935882</v>
      </c>
      <c r="AI2804" s="3"/>
      <c r="AJ2804" s="3"/>
      <c r="AK2804" s="3"/>
      <c r="AL2804" s="3"/>
      <c r="AM2804" s="3"/>
      <c r="AN2804" s="5" t="s">
        <v>46</v>
      </c>
      <c r="AO2804" s="1"/>
      <c r="AP2804" s="1"/>
      <c r="AQ2804" s="1"/>
    </row>
    <row r="2805" spans="1:43">
      <c r="A2805" s="1" t="s">
        <v>7404</v>
      </c>
      <c r="B2805" s="1" t="s">
        <v>7405</v>
      </c>
      <c r="C2805" s="3">
        <v>2.89041095890411</v>
      </c>
      <c r="D2805" s="4">
        <v>43182</v>
      </c>
      <c r="E2805" s="3">
        <v>4.8426205147</v>
      </c>
      <c r="F2805" s="5" t="s">
        <v>7406</v>
      </c>
      <c r="G2805" s="5">
        <v>206</v>
      </c>
      <c r="H2805" s="5" t="s">
        <v>191</v>
      </c>
      <c r="I2805" s="3">
        <v>3.88226796677501</v>
      </c>
      <c r="J2805" s="3">
        <v>86.4376130198915</v>
      </c>
      <c r="K2805" s="3">
        <v>-3.21875175236921</v>
      </c>
      <c r="L2805" s="3">
        <v>100</v>
      </c>
      <c r="M2805" s="3">
        <v>-5.08688957325121</v>
      </c>
      <c r="N2805" s="3">
        <v>98.018018018018</v>
      </c>
      <c r="O2805" s="3">
        <v>27.8918117821415</v>
      </c>
      <c r="P2805" s="3">
        <v>16</v>
      </c>
      <c r="Q2805" s="3">
        <v>60.1466085181405</v>
      </c>
      <c r="R2805" s="3">
        <v>1.67714884696017</v>
      </c>
      <c r="S2805" s="3">
        <v>69.1064079952969</v>
      </c>
      <c r="T2805" s="3">
        <v>46.078431372549</v>
      </c>
      <c r="U2805" s="3">
        <v>75.0050699655242</v>
      </c>
      <c r="V2805" s="3">
        <v>90.0293255131965</v>
      </c>
      <c r="W2805" s="3"/>
      <c r="X2805" s="3"/>
      <c r="Y2805" s="3"/>
      <c r="Z2805" s="3"/>
      <c r="AA2805" s="3">
        <v>0.259113557159929</v>
      </c>
      <c r="AB2805" s="3">
        <v>0.254622146232012</v>
      </c>
      <c r="AC2805" s="3">
        <v>-16.621884554804</v>
      </c>
      <c r="AD2805" s="3"/>
      <c r="AE2805" s="5">
        <v>3</v>
      </c>
      <c r="AF2805" s="3">
        <v>1.85803706170022</v>
      </c>
      <c r="AG2805" s="3">
        <v>57.9741609264845</v>
      </c>
      <c r="AH2805" s="3">
        <v>33.3069502803067</v>
      </c>
      <c r="AI2805" s="3"/>
      <c r="AJ2805" s="3"/>
      <c r="AK2805" s="3"/>
      <c r="AL2805" s="3"/>
      <c r="AM2805" s="3"/>
      <c r="AN2805" s="5" t="s">
        <v>46</v>
      </c>
      <c r="AO2805" s="1"/>
      <c r="AP2805" s="1"/>
      <c r="AQ2805" s="1"/>
    </row>
    <row r="2806" spans="1:43">
      <c r="A2806" s="1" t="s">
        <v>7407</v>
      </c>
      <c r="B2806" s="1" t="s">
        <v>7408</v>
      </c>
      <c r="C2806" s="3">
        <v>2.67945205479452</v>
      </c>
      <c r="D2806" s="4">
        <v>43259</v>
      </c>
      <c r="E2806" s="3">
        <v>32.1896839986</v>
      </c>
      <c r="F2806" s="5" t="s">
        <v>232</v>
      </c>
      <c r="G2806" s="5">
        <v>49</v>
      </c>
      <c r="H2806" s="5" t="s">
        <v>50</v>
      </c>
      <c r="I2806" s="3">
        <v>0.146122534182235</v>
      </c>
      <c r="J2806" s="3">
        <v>46.4046449307727</v>
      </c>
      <c r="K2806" s="3">
        <v>0.0208485353903741</v>
      </c>
      <c r="L2806" s="3">
        <v>30.6330234617087</v>
      </c>
      <c r="M2806" s="3">
        <v>0</v>
      </c>
      <c r="N2806" s="3">
        <v>34.1495992876224</v>
      </c>
      <c r="O2806" s="3">
        <v>-6.44500780031202</v>
      </c>
      <c r="P2806" s="3">
        <v>99.8629511192325</v>
      </c>
      <c r="Q2806" s="3">
        <v>-6.1062726294158</v>
      </c>
      <c r="R2806" s="3">
        <v>99.8068565910188</v>
      </c>
      <c r="S2806" s="3">
        <v>-4.98320322822237</v>
      </c>
      <c r="T2806" s="3">
        <v>99.8305084745763</v>
      </c>
      <c r="U2806" s="3">
        <v>-0.133658930695604</v>
      </c>
      <c r="V2806" s="3">
        <v>98.6842105263158</v>
      </c>
      <c r="W2806" s="3"/>
      <c r="X2806" s="3"/>
      <c r="Y2806" s="3"/>
      <c r="Z2806" s="3"/>
      <c r="AA2806" s="3">
        <v>-0.218246027344674</v>
      </c>
      <c r="AB2806" s="3">
        <v>0.0860226475816448</v>
      </c>
      <c r="AC2806" s="3">
        <v>-7.16226708074534</v>
      </c>
      <c r="AD2806" s="3"/>
      <c r="AE2806" s="5">
        <v>2</v>
      </c>
      <c r="AF2806" s="3">
        <v>0.249382348298637</v>
      </c>
      <c r="AG2806" s="3">
        <v>-4.43106981666028</v>
      </c>
      <c r="AH2806" s="3">
        <v>0.255296576800701</v>
      </c>
      <c r="AI2806" s="3"/>
      <c r="AJ2806" s="3"/>
      <c r="AK2806" s="3"/>
      <c r="AL2806" s="3"/>
      <c r="AM2806" s="3"/>
      <c r="AN2806" s="5" t="s">
        <v>51</v>
      </c>
      <c r="AO2806" s="1"/>
      <c r="AP2806" s="1"/>
      <c r="AQ2806" s="1"/>
    </row>
    <row r="2807" spans="1:43">
      <c r="A2807" s="1" t="s">
        <v>7409</v>
      </c>
      <c r="B2807" s="1" t="s">
        <v>7410</v>
      </c>
      <c r="C2807" s="3">
        <v>2.55068493150685</v>
      </c>
      <c r="D2807" s="4">
        <v>43306</v>
      </c>
      <c r="E2807" s="3">
        <v>4.882462057</v>
      </c>
      <c r="F2807" s="5" t="s">
        <v>4101</v>
      </c>
      <c r="G2807" s="5">
        <v>919</v>
      </c>
      <c r="H2807" s="5" t="s">
        <v>93</v>
      </c>
      <c r="I2807" s="3">
        <v>17.642425060988</v>
      </c>
      <c r="J2807" s="3">
        <v>3.5</v>
      </c>
      <c r="K2807" s="3">
        <v>4.397447244608</v>
      </c>
      <c r="L2807" s="3">
        <v>8.32507433102081</v>
      </c>
      <c r="M2807" s="3">
        <v>10.5772024420362</v>
      </c>
      <c r="N2807" s="3">
        <v>4.34131736526946</v>
      </c>
      <c r="O2807" s="3">
        <v>30.3492237534917</v>
      </c>
      <c r="P2807" s="3">
        <v>3.52112676056338</v>
      </c>
      <c r="Q2807" s="3">
        <v>48.8904918246561</v>
      </c>
      <c r="R2807" s="3">
        <v>2.1671826625387</v>
      </c>
      <c r="S2807" s="3">
        <v>131.192712070088</v>
      </c>
      <c r="T2807" s="3">
        <v>0.635256749602965</v>
      </c>
      <c r="U2807" s="3">
        <v>209.273870110229</v>
      </c>
      <c r="V2807" s="3">
        <v>5.26024363233666</v>
      </c>
      <c r="W2807" s="3"/>
      <c r="X2807" s="3"/>
      <c r="Y2807" s="3"/>
      <c r="Z2807" s="3"/>
      <c r="AA2807" s="3">
        <v>0.506354935111831</v>
      </c>
      <c r="AB2807" s="3">
        <v>0.741741286901138</v>
      </c>
      <c r="AC2807" s="3">
        <v>-15.9104658197217</v>
      </c>
      <c r="AD2807" s="3"/>
      <c r="AE2807" s="5">
        <v>2</v>
      </c>
      <c r="AF2807" s="3">
        <v>3.71703214095961</v>
      </c>
      <c r="AG2807" s="3">
        <v>118.660450296582</v>
      </c>
      <c r="AH2807" s="3">
        <v>71.4786231784981</v>
      </c>
      <c r="AI2807" s="3"/>
      <c r="AJ2807" s="3"/>
      <c r="AK2807" s="3"/>
      <c r="AL2807" s="3"/>
      <c r="AM2807" s="3"/>
      <c r="AN2807" s="5" t="s">
        <v>46</v>
      </c>
      <c r="AO2807" s="1"/>
      <c r="AP2807" s="1"/>
      <c r="AQ2807" s="1"/>
    </row>
    <row r="2808" spans="1:43">
      <c r="A2808" s="1" t="s">
        <v>7411</v>
      </c>
      <c r="B2808" s="1" t="s">
        <v>7412</v>
      </c>
      <c r="C2808" s="3">
        <v>2.73698630136986</v>
      </c>
      <c r="D2808" s="4">
        <v>43238</v>
      </c>
      <c r="E2808" s="3">
        <v>2.6609979491</v>
      </c>
      <c r="F2808" s="5" t="s">
        <v>7413</v>
      </c>
      <c r="G2808" s="5">
        <v>1000</v>
      </c>
      <c r="H2808" s="5" t="s">
        <v>93</v>
      </c>
      <c r="I2808" s="3">
        <v>0.469541579142472</v>
      </c>
      <c r="J2808" s="3">
        <v>91.3</v>
      </c>
      <c r="K2808" s="3">
        <v>1.62479690038745</v>
      </c>
      <c r="L2808" s="3">
        <v>50.4459861248761</v>
      </c>
      <c r="M2808" s="3">
        <v>0.1663073606406</v>
      </c>
      <c r="N2808" s="3">
        <v>83.7824351297405</v>
      </c>
      <c r="O2808" s="3">
        <v>0.862122433790239</v>
      </c>
      <c r="P2808" s="3">
        <v>93.7625754527163</v>
      </c>
      <c r="Q2808" s="3">
        <v>2.839435907165</v>
      </c>
      <c r="R2808" s="3">
        <v>89.9896800825593</v>
      </c>
      <c r="S2808" s="3">
        <v>38.388222278955</v>
      </c>
      <c r="T2808" s="3">
        <v>54.4203282159873</v>
      </c>
      <c r="U2808" s="3">
        <v>69.6078431372549</v>
      </c>
      <c r="V2808" s="3">
        <v>55.2048726467331</v>
      </c>
      <c r="W2808" s="3"/>
      <c r="X2808" s="3"/>
      <c r="Y2808" s="3"/>
      <c r="Z2808" s="3"/>
      <c r="AA2808" s="3">
        <v>0.233517896388032</v>
      </c>
      <c r="AB2808" s="3">
        <v>0.260502576070604</v>
      </c>
      <c r="AC2808" s="3">
        <v>-12.2643990532129</v>
      </c>
      <c r="AD2808" s="3"/>
      <c r="AE2808" s="5">
        <v>3</v>
      </c>
      <c r="AF2808" s="3">
        <v>1.5133301920074</v>
      </c>
      <c r="AG2808" s="3">
        <v>36.4410026705557</v>
      </c>
      <c r="AH2808" s="3">
        <v>31.8830136989075</v>
      </c>
      <c r="AI2808" s="3"/>
      <c r="AJ2808" s="3"/>
      <c r="AK2808" s="3"/>
      <c r="AL2808" s="3"/>
      <c r="AM2808" s="3"/>
      <c r="AN2808" s="5" t="s">
        <v>46</v>
      </c>
      <c r="AO2808" s="1"/>
      <c r="AP2808" s="1"/>
      <c r="AQ2808" s="1"/>
    </row>
    <row r="2809" spans="1:43">
      <c r="A2809" s="1" t="s">
        <v>7414</v>
      </c>
      <c r="B2809" s="1" t="s">
        <v>7415</v>
      </c>
      <c r="C2809" s="3">
        <v>2.87123287671233</v>
      </c>
      <c r="D2809" s="4">
        <v>43189</v>
      </c>
      <c r="E2809" s="3">
        <v>16.8268662309</v>
      </c>
      <c r="F2809" s="5" t="s">
        <v>2674</v>
      </c>
      <c r="G2809" s="5">
        <v>1049</v>
      </c>
      <c r="H2809" s="5" t="s">
        <v>50</v>
      </c>
      <c r="I2809" s="3">
        <v>0.200937709310115</v>
      </c>
      <c r="J2809" s="3">
        <v>35.5962483251452</v>
      </c>
      <c r="K2809" s="3">
        <v>0</v>
      </c>
      <c r="L2809" s="3">
        <v>43.3820274457725</v>
      </c>
      <c r="M2809" s="3">
        <v>0</v>
      </c>
      <c r="N2809" s="3">
        <v>34.1495992876224</v>
      </c>
      <c r="O2809" s="3">
        <v>0.711675322177321</v>
      </c>
      <c r="P2809" s="3">
        <v>45.1347647327547</v>
      </c>
      <c r="Q2809" s="3">
        <v>1.12012359984548</v>
      </c>
      <c r="R2809" s="3">
        <v>50.8450024142926</v>
      </c>
      <c r="S2809" s="3">
        <v>1.97191520312501</v>
      </c>
      <c r="T2809" s="3">
        <v>46.271186440678</v>
      </c>
      <c r="U2809" s="3">
        <v>5.92232946227419</v>
      </c>
      <c r="V2809" s="3">
        <v>57.9721362229102</v>
      </c>
      <c r="W2809" s="3"/>
      <c r="X2809" s="3"/>
      <c r="Y2809" s="3"/>
      <c r="Z2809" s="3"/>
      <c r="AA2809" s="3">
        <v>0.0595456717500855</v>
      </c>
      <c r="AB2809" s="3">
        <v>0.442463713157276</v>
      </c>
      <c r="AC2809" s="3">
        <v>-1.3206944206197</v>
      </c>
      <c r="AD2809" s="3"/>
      <c r="AE2809" s="5">
        <v>3</v>
      </c>
      <c r="AF2809" s="3">
        <v>0.268029466973691</v>
      </c>
      <c r="AG2809" s="3">
        <v>2.37294385475497</v>
      </c>
      <c r="AH2809" s="3">
        <v>3.01316636811855</v>
      </c>
      <c r="AI2809" s="3"/>
      <c r="AJ2809" s="3"/>
      <c r="AK2809" s="3"/>
      <c r="AL2809" s="3"/>
      <c r="AM2809" s="3"/>
      <c r="AN2809" s="5" t="s">
        <v>51</v>
      </c>
      <c r="AO2809" s="1"/>
      <c r="AP2809" s="1"/>
      <c r="AQ2809" s="1"/>
    </row>
    <row r="2810" spans="1:43">
      <c r="A2810" s="1" t="s">
        <v>7416</v>
      </c>
      <c r="B2810" s="1" t="s">
        <v>7417</v>
      </c>
      <c r="C2810" s="3">
        <v>2.91506849315068</v>
      </c>
      <c r="D2810" s="4">
        <v>43173</v>
      </c>
      <c r="E2810" s="3">
        <v>68.1839819984</v>
      </c>
      <c r="F2810" s="5" t="s">
        <v>7418</v>
      </c>
      <c r="G2810" s="5">
        <v>778</v>
      </c>
      <c r="H2810" s="5" t="s">
        <v>50</v>
      </c>
      <c r="I2810" s="3">
        <v>-0.086745315752959</v>
      </c>
      <c r="J2810" s="3">
        <v>78.427869584636</v>
      </c>
      <c r="K2810" s="3">
        <v>0.165231759283417</v>
      </c>
      <c r="L2810" s="3">
        <v>1.63789287295263</v>
      </c>
      <c r="M2810" s="3">
        <v>-0.294321329639895</v>
      </c>
      <c r="N2810" s="3">
        <v>84.7284060552093</v>
      </c>
      <c r="O2810" s="3">
        <v>-0.311580405054531</v>
      </c>
      <c r="P2810" s="3">
        <v>92.5536774783006</v>
      </c>
      <c r="Q2810" s="3">
        <v>-0.0260394063015335</v>
      </c>
      <c r="R2810" s="3">
        <v>92.1776919362627</v>
      </c>
      <c r="S2810" s="3">
        <v>1.13267187637193</v>
      </c>
      <c r="T2810" s="3">
        <v>78.9830508474576</v>
      </c>
      <c r="U2810" s="3">
        <v>7.68511593118921</v>
      </c>
      <c r="V2810" s="3">
        <v>20.2012383900929</v>
      </c>
      <c r="W2810" s="3"/>
      <c r="X2810" s="3"/>
      <c r="Y2810" s="3"/>
      <c r="Z2810" s="3"/>
      <c r="AA2810" s="3">
        <v>-0.0472819955198975</v>
      </c>
      <c r="AB2810" s="3">
        <v>0.454542968532381</v>
      </c>
      <c r="AC2810" s="3">
        <v>-1.3549667731078</v>
      </c>
      <c r="AD2810" s="3"/>
      <c r="AE2810" s="5">
        <v>2</v>
      </c>
      <c r="AF2810" s="3">
        <v>0.405992176685618</v>
      </c>
      <c r="AG2810" s="3">
        <v>1.50879092730172</v>
      </c>
      <c r="AH2810" s="3">
        <v>4.03847996224891</v>
      </c>
      <c r="AI2810" s="3"/>
      <c r="AJ2810" s="3"/>
      <c r="AK2810" s="3"/>
      <c r="AL2810" s="3"/>
      <c r="AM2810" s="3"/>
      <c r="AN2810" s="5" t="s">
        <v>46</v>
      </c>
      <c r="AO2810" s="1"/>
      <c r="AP2810" s="1"/>
      <c r="AQ2810" s="1"/>
    </row>
    <row r="2811" spans="1:43">
      <c r="A2811" s="1" t="s">
        <v>7419</v>
      </c>
      <c r="B2811" s="1" t="s">
        <v>7420</v>
      </c>
      <c r="C2811" s="3">
        <v>2.72602739726027</v>
      </c>
      <c r="D2811" s="4">
        <v>43242</v>
      </c>
      <c r="E2811" s="3">
        <v>0.616299496</v>
      </c>
      <c r="F2811" s="5" t="s">
        <v>7421</v>
      </c>
      <c r="G2811" s="5">
        <v>111</v>
      </c>
      <c r="H2811" s="5" t="s">
        <v>226</v>
      </c>
      <c r="I2811" s="3">
        <v>0.932835820895528</v>
      </c>
      <c r="J2811" s="3">
        <v>76.5291607396871</v>
      </c>
      <c r="K2811" s="3">
        <v>-0.0883250361329774</v>
      </c>
      <c r="L2811" s="3">
        <v>90.7407407407407</v>
      </c>
      <c r="M2811" s="3">
        <v>0.630812778002429</v>
      </c>
      <c r="N2811" s="3">
        <v>55.148095909732</v>
      </c>
      <c r="O2811" s="3">
        <v>0.990179368557746</v>
      </c>
      <c r="P2811" s="3">
        <v>89.7798742138365</v>
      </c>
      <c r="Q2811" s="3">
        <v>0.120695204377217</v>
      </c>
      <c r="R2811" s="3">
        <v>94.5255474452555</v>
      </c>
      <c r="S2811" s="3">
        <v>4.54545454545455</v>
      </c>
      <c r="T2811" s="3">
        <v>90.4255319148936</v>
      </c>
      <c r="U2811" s="3">
        <v>22.374114870181</v>
      </c>
      <c r="V2811" s="3">
        <v>68.0555555555556</v>
      </c>
      <c r="W2811" s="3"/>
      <c r="X2811" s="3"/>
      <c r="Y2811" s="3"/>
      <c r="Z2811" s="3"/>
      <c r="AA2811" s="3">
        <v>0.0569081275526298</v>
      </c>
      <c r="AB2811" s="3">
        <v>0.254240825269884</v>
      </c>
      <c r="AC2811" s="3">
        <v>-5.60977610104158</v>
      </c>
      <c r="AD2811" s="3"/>
      <c r="AE2811" s="5">
        <v>1</v>
      </c>
      <c r="AF2811" s="3">
        <v>0.706507637945148</v>
      </c>
      <c r="AG2811" s="3">
        <v>4.72574255383129</v>
      </c>
      <c r="AH2811" s="3">
        <v>11.3531059698175</v>
      </c>
      <c r="AI2811" s="3"/>
      <c r="AJ2811" s="3"/>
      <c r="AK2811" s="3"/>
      <c r="AL2811" s="3"/>
      <c r="AM2811" s="3"/>
      <c r="AN2811" s="5" t="s">
        <v>51</v>
      </c>
      <c r="AO2811" s="1"/>
      <c r="AP2811" s="1"/>
      <c r="AQ2811" s="1"/>
    </row>
    <row r="2812" spans="1:43">
      <c r="A2812" s="1" t="s">
        <v>7422</v>
      </c>
      <c r="B2812" s="1" t="s">
        <v>7423</v>
      </c>
      <c r="C2812" s="3">
        <v>1.88493150684932</v>
      </c>
      <c r="D2812" s="4">
        <v>43549</v>
      </c>
      <c r="E2812" s="3">
        <v>8.7608886948</v>
      </c>
      <c r="F2812" s="5" t="s">
        <v>7424</v>
      </c>
      <c r="G2812" s="5">
        <v>689</v>
      </c>
      <c r="H2812" s="5" t="s">
        <v>55</v>
      </c>
      <c r="I2812" s="3">
        <v>5.79818031430933</v>
      </c>
      <c r="J2812" s="3">
        <v>75.6200846944949</v>
      </c>
      <c r="K2812" s="3">
        <v>0.998855067314132</v>
      </c>
      <c r="L2812" s="3">
        <v>77.909604519774</v>
      </c>
      <c r="M2812" s="3">
        <v>4.30563483650004</v>
      </c>
      <c r="N2812" s="3">
        <v>58.4679832435667</v>
      </c>
      <c r="O2812" s="3">
        <v>13.2197388802832</v>
      </c>
      <c r="P2812" s="3">
        <v>73.1788079470199</v>
      </c>
      <c r="Q2812" s="3">
        <v>17.79711746558</v>
      </c>
      <c r="R2812" s="3">
        <v>66.844512195122</v>
      </c>
      <c r="S2812" s="3">
        <v>89.4682269293438</v>
      </c>
      <c r="T2812" s="3">
        <v>17.48046875</v>
      </c>
      <c r="U2812" s="3"/>
      <c r="V2812" s="3"/>
      <c r="W2812" s="3"/>
      <c r="X2812" s="3"/>
      <c r="Y2812" s="3"/>
      <c r="Z2812" s="3"/>
      <c r="AA2812" s="3">
        <v>0.359294284261139</v>
      </c>
      <c r="AB2812" s="3">
        <v>0.636942062576541</v>
      </c>
      <c r="AC2812" s="3">
        <v>-16.0021159822786</v>
      </c>
      <c r="AD2812" s="3"/>
      <c r="AE2812" s="5">
        <v>2</v>
      </c>
      <c r="AF2812" s="3">
        <v>4.24739772809193</v>
      </c>
      <c r="AG2812" s="3">
        <v>85.9675433321798</v>
      </c>
      <c r="AH2812" s="3"/>
      <c r="AI2812" s="3"/>
      <c r="AJ2812" s="3"/>
      <c r="AK2812" s="3"/>
      <c r="AL2812" s="3"/>
      <c r="AM2812" s="3"/>
      <c r="AN2812" s="5" t="s">
        <v>46</v>
      </c>
      <c r="AO2812" s="1"/>
      <c r="AP2812" s="1"/>
      <c r="AQ2812" s="1"/>
    </row>
    <row r="2813" spans="1:43">
      <c r="A2813" s="1" t="s">
        <v>7425</v>
      </c>
      <c r="B2813" s="1" t="s">
        <v>7426</v>
      </c>
      <c r="C2813" s="3">
        <v>2.86301369863014</v>
      </c>
      <c r="D2813" s="4">
        <v>43192</v>
      </c>
      <c r="E2813" s="3">
        <v>14.9779430939</v>
      </c>
      <c r="F2813" s="5" t="s">
        <v>1608</v>
      </c>
      <c r="G2813" s="5">
        <v>881</v>
      </c>
      <c r="H2813" s="5" t="s">
        <v>93</v>
      </c>
      <c r="I2813" s="3">
        <v>4.56011054813451</v>
      </c>
      <c r="J2813" s="3">
        <v>54.95</v>
      </c>
      <c r="K2813" s="3">
        <v>0.567074251284774</v>
      </c>
      <c r="L2813" s="3">
        <v>83.4985133795838</v>
      </c>
      <c r="M2813" s="3">
        <v>2.3675310033822</v>
      </c>
      <c r="N2813" s="3">
        <v>50.1996007984032</v>
      </c>
      <c r="O2813" s="3">
        <v>5.18999073215941</v>
      </c>
      <c r="P2813" s="3">
        <v>71.7806841046278</v>
      </c>
      <c r="Q2813" s="3">
        <v>2.03164329377921</v>
      </c>
      <c r="R2813" s="3">
        <v>91.3312693498452</v>
      </c>
      <c r="S2813" s="3">
        <v>50.4008480752667</v>
      </c>
      <c r="T2813" s="3">
        <v>41.9798835362626</v>
      </c>
      <c r="U2813" s="3">
        <v>175.585771518757</v>
      </c>
      <c r="V2813" s="3">
        <v>12.4031007751938</v>
      </c>
      <c r="W2813" s="3"/>
      <c r="X2813" s="3"/>
      <c r="Y2813" s="3"/>
      <c r="Z2813" s="3"/>
      <c r="AA2813" s="3">
        <v>0.18393145038144</v>
      </c>
      <c r="AB2813" s="3">
        <v>0.284194875764701</v>
      </c>
      <c r="AC2813" s="3">
        <v>-26.3776417143986</v>
      </c>
      <c r="AD2813" s="3"/>
      <c r="AE2813" s="5">
        <v>6</v>
      </c>
      <c r="AF2813" s="3">
        <v>2.69441410682927</v>
      </c>
      <c r="AG2813" s="3">
        <v>64.6096993314344</v>
      </c>
      <c r="AH2813" s="3">
        <v>73.5518638430904</v>
      </c>
      <c r="AI2813" s="3"/>
      <c r="AJ2813" s="3"/>
      <c r="AK2813" s="3"/>
      <c r="AL2813" s="3"/>
      <c r="AM2813" s="3"/>
      <c r="AN2813" s="5" t="s">
        <v>46</v>
      </c>
      <c r="AO2813" s="1"/>
      <c r="AP2813" s="1"/>
      <c r="AQ2813" s="1"/>
    </row>
    <row r="2814" spans="1:43">
      <c r="A2814" s="1" t="s">
        <v>7427</v>
      </c>
      <c r="B2814" s="1" t="s">
        <v>7428</v>
      </c>
      <c r="C2814" s="3">
        <v>2.79178082191781</v>
      </c>
      <c r="D2814" s="4">
        <v>43218</v>
      </c>
      <c r="E2814" s="3">
        <v>7.2857929974</v>
      </c>
      <c r="F2814" s="5" t="s">
        <v>7429</v>
      </c>
      <c r="G2814" s="5">
        <v>1020</v>
      </c>
      <c r="H2814" s="5" t="s">
        <v>93</v>
      </c>
      <c r="I2814" s="3">
        <v>11.5740740740741</v>
      </c>
      <c r="J2814" s="3">
        <v>23.4</v>
      </c>
      <c r="K2814" s="3">
        <v>3.06026994520915</v>
      </c>
      <c r="L2814" s="3">
        <v>27.5024777006938</v>
      </c>
      <c r="M2814" s="3">
        <v>6.35774375948146</v>
      </c>
      <c r="N2814" s="3">
        <v>21.7065868263473</v>
      </c>
      <c r="O2814" s="3">
        <v>19.454770755886</v>
      </c>
      <c r="P2814" s="3">
        <v>24.9496981891348</v>
      </c>
      <c r="Q2814" s="3">
        <v>29.7952314165498</v>
      </c>
      <c r="R2814" s="3">
        <v>18.0082559339525</v>
      </c>
      <c r="S2814" s="3">
        <v>77.7914393299009</v>
      </c>
      <c r="T2814" s="3">
        <v>16.3049232398094</v>
      </c>
      <c r="U2814" s="3">
        <v>144.562531708282</v>
      </c>
      <c r="V2814" s="3">
        <v>22.3698781838317</v>
      </c>
      <c r="W2814" s="3"/>
      <c r="X2814" s="3"/>
      <c r="Y2814" s="3"/>
      <c r="Z2814" s="3"/>
      <c r="AA2814" s="3">
        <v>0.359325925148862</v>
      </c>
      <c r="AB2814" s="3">
        <v>0.40932107012166</v>
      </c>
      <c r="AC2814" s="3">
        <v>-17.1391660087562</v>
      </c>
      <c r="AD2814" s="3"/>
      <c r="AE2814" s="5">
        <v>3</v>
      </c>
      <c r="AF2814" s="3">
        <v>2.57727375953435</v>
      </c>
      <c r="AG2814" s="3">
        <v>71.420143353259</v>
      </c>
      <c r="AH2814" s="3">
        <v>59.035990552177</v>
      </c>
      <c r="AI2814" s="3"/>
      <c r="AJ2814" s="3"/>
      <c r="AK2814" s="3"/>
      <c r="AL2814" s="3"/>
      <c r="AM2814" s="3"/>
      <c r="AN2814" s="5" t="s">
        <v>51</v>
      </c>
      <c r="AO2814" s="1"/>
      <c r="AP2814" s="1"/>
      <c r="AQ2814" s="1"/>
    </row>
    <row r="2815" spans="1:43">
      <c r="A2815" s="1" t="s">
        <v>7430</v>
      </c>
      <c r="B2815" s="1" t="s">
        <v>7431</v>
      </c>
      <c r="C2815" s="3">
        <v>2.50684931506849</v>
      </c>
      <c r="D2815" s="4">
        <v>43322</v>
      </c>
      <c r="E2815" s="3">
        <v>0.9576405063</v>
      </c>
      <c r="F2815" s="5" t="s">
        <v>7432</v>
      </c>
      <c r="G2815" s="5">
        <v>916</v>
      </c>
      <c r="H2815" s="5" t="s">
        <v>50</v>
      </c>
      <c r="I2815" s="3">
        <v>-0.758157389635301</v>
      </c>
      <c r="J2815" s="3">
        <v>97.0969182670835</v>
      </c>
      <c r="K2815" s="3">
        <v>-0.250795794347443</v>
      </c>
      <c r="L2815" s="3">
        <v>96.9012837538734</v>
      </c>
      <c r="M2815" s="3">
        <v>-0.843800939687393</v>
      </c>
      <c r="N2815" s="3">
        <v>96.393588601959</v>
      </c>
      <c r="O2815" s="3">
        <v>-1.16601357163337</v>
      </c>
      <c r="P2815" s="3">
        <v>96.3910461397899</v>
      </c>
      <c r="Q2815" s="3">
        <v>-0.0676457318785817</v>
      </c>
      <c r="R2815" s="3">
        <v>92.4191211974891</v>
      </c>
      <c r="S2815" s="3">
        <v>2.49278425835125</v>
      </c>
      <c r="T2815" s="3">
        <v>23.6158192090396</v>
      </c>
      <c r="U2815" s="3">
        <v>9.09204121517652</v>
      </c>
      <c r="V2815" s="3">
        <v>10.5263157894737</v>
      </c>
      <c r="W2815" s="3"/>
      <c r="X2815" s="3"/>
      <c r="Y2815" s="3"/>
      <c r="Z2815" s="3"/>
      <c r="AA2815" s="3">
        <v>0.0867510723699543</v>
      </c>
      <c r="AB2815" s="3">
        <v>0.72151771034972</v>
      </c>
      <c r="AC2815" s="3">
        <v>-1.16601357163337</v>
      </c>
      <c r="AD2815" s="3"/>
      <c r="AE2815" s="5">
        <v>2</v>
      </c>
      <c r="AF2815" s="3">
        <v>0.46496230335821</v>
      </c>
      <c r="AG2815" s="3">
        <v>2.61094898692356</v>
      </c>
      <c r="AH2815" s="3">
        <v>4.79218874216711</v>
      </c>
      <c r="AI2815" s="3"/>
      <c r="AJ2815" s="3"/>
      <c r="AK2815" s="3"/>
      <c r="AL2815" s="3"/>
      <c r="AM2815" s="3"/>
      <c r="AN2815" s="5" t="s">
        <v>51</v>
      </c>
      <c r="AO2815" s="1"/>
      <c r="AP2815" s="1"/>
      <c r="AQ2815" s="1"/>
    </row>
    <row r="2816" spans="1:43">
      <c r="A2816" s="1" t="s">
        <v>7433</v>
      </c>
      <c r="B2816" s="1" t="s">
        <v>7434</v>
      </c>
      <c r="C2816" s="3">
        <v>2.70684931506849</v>
      </c>
      <c r="D2816" s="4">
        <v>43249</v>
      </c>
      <c r="E2816" s="3">
        <v>2.9454674681</v>
      </c>
      <c r="F2816" s="5" t="s">
        <v>7435</v>
      </c>
      <c r="G2816" s="5">
        <v>989</v>
      </c>
      <c r="H2816" s="5" t="s">
        <v>226</v>
      </c>
      <c r="I2816" s="3">
        <v>-0.859897507165814</v>
      </c>
      <c r="J2816" s="3">
        <v>97.1550497866287</v>
      </c>
      <c r="K2816" s="3">
        <v>-0.253430044568743</v>
      </c>
      <c r="L2816" s="3">
        <v>93.3862433862434</v>
      </c>
      <c r="M2816" s="3">
        <v>-0.747826086956517</v>
      </c>
      <c r="N2816" s="3">
        <v>93.3709449929478</v>
      </c>
      <c r="O2816" s="3">
        <v>-1.40796406668394</v>
      </c>
      <c r="P2816" s="3">
        <v>98.7421383647799</v>
      </c>
      <c r="Q2816" s="3">
        <v>-0.971716120076358</v>
      </c>
      <c r="R2816" s="3">
        <v>96.7153284671533</v>
      </c>
      <c r="S2816" s="3">
        <v>2.13870246085011</v>
      </c>
      <c r="T2816" s="3">
        <v>95.4787234042553</v>
      </c>
      <c r="U2816" s="3">
        <v>8.72547151838445</v>
      </c>
      <c r="V2816" s="3">
        <v>93.75</v>
      </c>
      <c r="W2816" s="3"/>
      <c r="X2816" s="3"/>
      <c r="Y2816" s="3"/>
      <c r="Z2816" s="3"/>
      <c r="AA2816" s="3">
        <v>0.0409026416361605</v>
      </c>
      <c r="AB2816" s="3">
        <v>0.439281873536726</v>
      </c>
      <c r="AC2816" s="3">
        <v>-1.49061464850938</v>
      </c>
      <c r="AD2816" s="3"/>
      <c r="AE2816" s="5">
        <v>2</v>
      </c>
      <c r="AF2816" s="3">
        <v>0.424151167578795</v>
      </c>
      <c r="AG2816" s="3">
        <v>2.19179405685141</v>
      </c>
      <c r="AH2816" s="3">
        <v>4.83357892551943</v>
      </c>
      <c r="AI2816" s="3"/>
      <c r="AJ2816" s="3"/>
      <c r="AK2816" s="3"/>
      <c r="AL2816" s="3"/>
      <c r="AM2816" s="3"/>
      <c r="AN2816" s="5" t="s">
        <v>51</v>
      </c>
      <c r="AO2816" s="1"/>
      <c r="AP2816" s="1"/>
      <c r="AQ2816" s="1"/>
    </row>
    <row r="2817" spans="1:43">
      <c r="A2817" s="1" t="s">
        <v>7436</v>
      </c>
      <c r="B2817" s="1" t="s">
        <v>7437</v>
      </c>
      <c r="C2817" s="3">
        <v>2.66575342465753</v>
      </c>
      <c r="D2817" s="4">
        <v>43264</v>
      </c>
      <c r="E2817" s="3">
        <v>12.1866168805</v>
      </c>
      <c r="F2817" s="5" t="s">
        <v>7438</v>
      </c>
      <c r="G2817" s="5">
        <v>974</v>
      </c>
      <c r="H2817" s="5" t="s">
        <v>93</v>
      </c>
      <c r="I2817" s="3">
        <v>11.9913834370512</v>
      </c>
      <c r="J2817" s="3">
        <v>21.45</v>
      </c>
      <c r="K2817" s="3">
        <v>3.95467673850257</v>
      </c>
      <c r="L2817" s="3">
        <v>13.3300297324083</v>
      </c>
      <c r="M2817" s="3">
        <v>8.0386594537538</v>
      </c>
      <c r="N2817" s="3">
        <v>11.1776447105788</v>
      </c>
      <c r="O2817" s="3">
        <v>17.8292621505918</v>
      </c>
      <c r="P2817" s="3">
        <v>30.2313883299799</v>
      </c>
      <c r="Q2817" s="3">
        <v>17.4026811957846</v>
      </c>
      <c r="R2817" s="3">
        <v>42.4664602683179</v>
      </c>
      <c r="S2817" s="3">
        <v>90.3248300307978</v>
      </c>
      <c r="T2817" s="3">
        <v>8.47008999470619</v>
      </c>
      <c r="U2817" s="3">
        <v>263.055617273691</v>
      </c>
      <c r="V2817" s="3">
        <v>0.996677740863787</v>
      </c>
      <c r="W2817" s="3"/>
      <c r="X2817" s="3"/>
      <c r="Y2817" s="3"/>
      <c r="Z2817" s="3"/>
      <c r="AA2817" s="3">
        <v>0.340159140811092</v>
      </c>
      <c r="AB2817" s="3">
        <v>0.545776181476387</v>
      </c>
      <c r="AC2817" s="3">
        <v>-14.0013862758689</v>
      </c>
      <c r="AD2817" s="3"/>
      <c r="AE2817" s="5">
        <v>2</v>
      </c>
      <c r="AF2817" s="3">
        <v>4.00109087709124</v>
      </c>
      <c r="AG2817" s="3">
        <v>101.650894081076</v>
      </c>
      <c r="AH2817" s="3">
        <v>92.732340590674</v>
      </c>
      <c r="AI2817" s="3"/>
      <c r="AJ2817" s="3"/>
      <c r="AK2817" s="3"/>
      <c r="AL2817" s="3"/>
      <c r="AM2817" s="3"/>
      <c r="AN2817" s="5" t="s">
        <v>46</v>
      </c>
      <c r="AO2817" s="1"/>
      <c r="AP2817" s="1"/>
      <c r="AQ2817" s="1"/>
    </row>
    <row r="2818" spans="1:43">
      <c r="A2818" s="1" t="s">
        <v>7439</v>
      </c>
      <c r="B2818" s="1" t="s">
        <v>7440</v>
      </c>
      <c r="C2818" s="3">
        <v>2.21095890410959</v>
      </c>
      <c r="D2818" s="4">
        <v>43430</v>
      </c>
      <c r="E2818" s="3">
        <v>40.0038718248</v>
      </c>
      <c r="F2818" s="5" t="s">
        <v>7441</v>
      </c>
      <c r="G2818" s="5">
        <v>808</v>
      </c>
      <c r="H2818" s="5" t="s">
        <v>50</v>
      </c>
      <c r="I2818" s="3">
        <v>-0.117970900511225</v>
      </c>
      <c r="J2818" s="3">
        <v>81.9115676641358</v>
      </c>
      <c r="K2818" s="3">
        <v>-0.00984155102844183</v>
      </c>
      <c r="L2818" s="3">
        <v>59.2297476759628</v>
      </c>
      <c r="M2818" s="3">
        <v>-0.235663786331494</v>
      </c>
      <c r="N2818" s="3">
        <v>77.9608192341941</v>
      </c>
      <c r="O2818" s="3">
        <v>0.953895071542127</v>
      </c>
      <c r="P2818" s="3">
        <v>11.1009593421654</v>
      </c>
      <c r="Q2818" s="3">
        <v>1.33749718163354</v>
      </c>
      <c r="R2818" s="3">
        <v>23.3220666344761</v>
      </c>
      <c r="S2818" s="3">
        <v>1.61577616201155</v>
      </c>
      <c r="T2818" s="3">
        <v>63.0508474576271</v>
      </c>
      <c r="U2818" s="3">
        <v>5.95600888569954</v>
      </c>
      <c r="V2818" s="3">
        <v>56.8111455108359</v>
      </c>
      <c r="W2818" s="3"/>
      <c r="X2818" s="3"/>
      <c r="Y2818" s="3"/>
      <c r="Z2818" s="3"/>
      <c r="AA2818" s="3">
        <v>0.0134421246044546</v>
      </c>
      <c r="AB2818" s="3">
        <v>0.204773050778062</v>
      </c>
      <c r="AC2818" s="3">
        <v>-2.9765710749168</v>
      </c>
      <c r="AD2818" s="3"/>
      <c r="AE2818" s="5">
        <v>4</v>
      </c>
      <c r="AF2818" s="3">
        <v>0.268179663900173</v>
      </c>
      <c r="AG2818" s="3">
        <v>2.66725355095003</v>
      </c>
      <c r="AH2818" s="3">
        <v>3.01790359049074</v>
      </c>
      <c r="AI2818" s="3"/>
      <c r="AJ2818" s="3"/>
      <c r="AK2818" s="3"/>
      <c r="AL2818" s="3"/>
      <c r="AM2818" s="3"/>
      <c r="AN2818" s="5" t="s">
        <v>46</v>
      </c>
      <c r="AO2818" s="1"/>
      <c r="AP2818" s="1"/>
      <c r="AQ2818" s="1"/>
    </row>
    <row r="2819" spans="1:43">
      <c r="A2819" s="1" t="s">
        <v>7442</v>
      </c>
      <c r="B2819" s="1" t="s">
        <v>7443</v>
      </c>
      <c r="C2819" s="3">
        <v>2.80547945205479</v>
      </c>
      <c r="D2819" s="4">
        <v>43213</v>
      </c>
      <c r="E2819" s="3">
        <v>2.0095557714</v>
      </c>
      <c r="F2819" s="5" t="s">
        <v>7444</v>
      </c>
      <c r="G2819" s="5">
        <v>1025</v>
      </c>
      <c r="H2819" s="5" t="s">
        <v>93</v>
      </c>
      <c r="I2819" s="3">
        <v>-2.15543618684979</v>
      </c>
      <c r="J2819" s="3">
        <v>97.3</v>
      </c>
      <c r="K2819" s="3">
        <v>-1.80155588917702</v>
      </c>
      <c r="L2819" s="3">
        <v>99.5540138751239</v>
      </c>
      <c r="M2819" s="3">
        <v>-1.87521309239685</v>
      </c>
      <c r="N2819" s="3">
        <v>92.1656686626746</v>
      </c>
      <c r="O2819" s="3">
        <v>1.99886589169265</v>
      </c>
      <c r="P2819" s="3">
        <v>90.4426559356137</v>
      </c>
      <c r="Q2819" s="3">
        <v>9.69660009147737</v>
      </c>
      <c r="R2819" s="3">
        <v>61.3003095975232</v>
      </c>
      <c r="S2819" s="3">
        <v>56.6797021072242</v>
      </c>
      <c r="T2819" s="3">
        <v>35.2038115404976</v>
      </c>
      <c r="U2819" s="3">
        <v>65.8456706573182</v>
      </c>
      <c r="V2819" s="3">
        <v>56.7552602436323</v>
      </c>
      <c r="W2819" s="3"/>
      <c r="X2819" s="3"/>
      <c r="Y2819" s="3"/>
      <c r="Z2819" s="3"/>
      <c r="AA2819" s="3">
        <v>0.309310135090442</v>
      </c>
      <c r="AB2819" s="3">
        <v>0.269826419818491</v>
      </c>
      <c r="AC2819" s="3">
        <v>-9.31788674722861</v>
      </c>
      <c r="AD2819" s="3"/>
      <c r="AE2819" s="5">
        <v>3</v>
      </c>
      <c r="AF2819" s="3">
        <v>1.43921561334401</v>
      </c>
      <c r="AG2819" s="3">
        <v>54.543370411893</v>
      </c>
      <c r="AH2819" s="3">
        <v>29.6815737022142</v>
      </c>
      <c r="AI2819" s="3"/>
      <c r="AJ2819" s="3"/>
      <c r="AK2819" s="3"/>
      <c r="AL2819" s="3"/>
      <c r="AM2819" s="3"/>
      <c r="AN2819" s="5" t="s">
        <v>51</v>
      </c>
      <c r="AO2819" s="1"/>
      <c r="AP2819" s="1"/>
      <c r="AQ2819" s="1"/>
    </row>
    <row r="2820" spans="1:43">
      <c r="A2820" s="1" t="s">
        <v>7445</v>
      </c>
      <c r="B2820" s="1" t="s">
        <v>7446</v>
      </c>
      <c r="C2820" s="3">
        <v>2.82191780821918</v>
      </c>
      <c r="D2820" s="4">
        <v>43207</v>
      </c>
      <c r="E2820" s="3">
        <v>0.7145741167</v>
      </c>
      <c r="F2820" s="5" t="s">
        <v>111</v>
      </c>
      <c r="G2820" s="5">
        <v>1031</v>
      </c>
      <c r="H2820" s="5" t="s">
        <v>1442</v>
      </c>
      <c r="I2820" s="3">
        <v>18.2762341516051</v>
      </c>
      <c r="J2820" s="3">
        <v>10.8108108108108</v>
      </c>
      <c r="K2820" s="3">
        <v>-0.170765027322398</v>
      </c>
      <c r="L2820" s="3">
        <v>72.5</v>
      </c>
      <c r="M2820" s="3">
        <v>8.43328799307531</v>
      </c>
      <c r="N2820" s="3">
        <v>57.5</v>
      </c>
      <c r="O2820" s="3">
        <v>29.4126328217237</v>
      </c>
      <c r="P2820" s="3">
        <v>20.5882352941176</v>
      </c>
      <c r="Q2820" s="3">
        <v>35.8376578111688</v>
      </c>
      <c r="R2820" s="3">
        <v>15.1515151515152</v>
      </c>
      <c r="S2820" s="3">
        <v>46.5407754010695</v>
      </c>
      <c r="T2820" s="3">
        <v>61.2903225806452</v>
      </c>
      <c r="U2820" s="3">
        <v>93.0009904258831</v>
      </c>
      <c r="V2820" s="3">
        <v>53.8461538461538</v>
      </c>
      <c r="W2820" s="3"/>
      <c r="X2820" s="3"/>
      <c r="Y2820" s="3"/>
      <c r="Z2820" s="3"/>
      <c r="AA2820" s="3">
        <v>0.187767931016009</v>
      </c>
      <c r="AB2820" s="3">
        <v>0.206102876612971</v>
      </c>
      <c r="AC2820" s="3">
        <v>-22.9309648768672</v>
      </c>
      <c r="AD2820" s="3"/>
      <c r="AE2820" s="5">
        <v>4</v>
      </c>
      <c r="AF2820" s="3">
        <v>1.59087446301608</v>
      </c>
      <c r="AG2820" s="3">
        <v>51.9430415146735</v>
      </c>
      <c r="AH2820" s="3">
        <v>44.8822539224569</v>
      </c>
      <c r="AI2820" s="3"/>
      <c r="AJ2820" s="3"/>
      <c r="AK2820" s="3"/>
      <c r="AL2820" s="3"/>
      <c r="AM2820" s="3"/>
      <c r="AN2820" s="5" t="s">
        <v>51</v>
      </c>
      <c r="AO2820" s="1"/>
      <c r="AP2820" s="1"/>
      <c r="AQ2820" s="1"/>
    </row>
    <row r="2821" spans="1:43">
      <c r="A2821" s="1" t="s">
        <v>7447</v>
      </c>
      <c r="B2821" s="1" t="s">
        <v>7448</v>
      </c>
      <c r="C2821" s="3">
        <v>2.75890410958904</v>
      </c>
      <c r="D2821" s="4">
        <v>43230</v>
      </c>
      <c r="E2821" s="3">
        <v>1.0581756949</v>
      </c>
      <c r="F2821" s="5" t="s">
        <v>3594</v>
      </c>
      <c r="G2821" s="5">
        <v>59</v>
      </c>
      <c r="H2821" s="5" t="s">
        <v>1442</v>
      </c>
      <c r="I2821" s="3">
        <v>14.1509433962264</v>
      </c>
      <c r="J2821" s="3">
        <v>90</v>
      </c>
      <c r="K2821" s="3">
        <v>-0.225471880435487</v>
      </c>
      <c r="L2821" s="3">
        <v>80</v>
      </c>
      <c r="M2821" s="3">
        <v>8.33041896901448</v>
      </c>
      <c r="N2821" s="3">
        <v>60</v>
      </c>
      <c r="O2821" s="3">
        <v>22.7744748315497</v>
      </c>
      <c r="P2821" s="3">
        <v>90</v>
      </c>
      <c r="Q2821" s="3">
        <v>24.3816254416961</v>
      </c>
      <c r="R2821" s="3">
        <v>100</v>
      </c>
      <c r="S2821" s="3">
        <v>46.334089191232</v>
      </c>
      <c r="T2821" s="3">
        <v>83.3333333333333</v>
      </c>
      <c r="U2821" s="3">
        <v>82.9867674858223</v>
      </c>
      <c r="V2821" s="3">
        <v>83.3333333333333</v>
      </c>
      <c r="W2821" s="3"/>
      <c r="X2821" s="3"/>
      <c r="Y2821" s="3"/>
      <c r="Z2821" s="3"/>
      <c r="AA2821" s="3">
        <v>0.216050762665048</v>
      </c>
      <c r="AB2821" s="3">
        <v>0.162135555308705</v>
      </c>
      <c r="AC2821" s="3">
        <v>-24.573055028463</v>
      </c>
      <c r="AD2821" s="3"/>
      <c r="AE2821" s="5">
        <v>3</v>
      </c>
      <c r="AF2821" s="3">
        <v>1.25602879970265</v>
      </c>
      <c r="AG2821" s="3">
        <v>47.9347343680638</v>
      </c>
      <c r="AH2821" s="3">
        <v>41.1576120644416</v>
      </c>
      <c r="AI2821" s="3"/>
      <c r="AJ2821" s="3"/>
      <c r="AK2821" s="3"/>
      <c r="AL2821" s="3"/>
      <c r="AM2821" s="3"/>
      <c r="AN2821" s="5" t="s">
        <v>51</v>
      </c>
      <c r="AO2821" s="1"/>
      <c r="AP2821" s="1"/>
      <c r="AQ2821" s="1"/>
    </row>
    <row r="2822" spans="1:43">
      <c r="A2822" s="1" t="s">
        <v>7449</v>
      </c>
      <c r="B2822" s="1" t="s">
        <v>7450</v>
      </c>
      <c r="C2822" s="3">
        <v>2.67945205479452</v>
      </c>
      <c r="D2822" s="4">
        <v>43259</v>
      </c>
      <c r="E2822" s="3">
        <v>0.5599522798</v>
      </c>
      <c r="F2822" s="5" t="s">
        <v>7451</v>
      </c>
      <c r="G2822" s="5">
        <v>979</v>
      </c>
      <c r="H2822" s="5" t="s">
        <v>55</v>
      </c>
      <c r="I2822" s="3">
        <v>11.7333707156375</v>
      </c>
      <c r="J2822" s="3">
        <v>39.9274047186933</v>
      </c>
      <c r="K2822" s="3">
        <v>0.92434314656538</v>
      </c>
      <c r="L2822" s="3">
        <v>79.1525423728814</v>
      </c>
      <c r="M2822" s="3">
        <v>7.82602813852815</v>
      </c>
      <c r="N2822" s="3">
        <v>26.5709156193896</v>
      </c>
      <c r="O2822" s="3">
        <v>22.0223515003062</v>
      </c>
      <c r="P2822" s="3">
        <v>34.635761589404</v>
      </c>
      <c r="Q2822" s="3">
        <v>24.6072070663644</v>
      </c>
      <c r="R2822" s="3">
        <v>46.7987804878049</v>
      </c>
      <c r="S2822" s="3">
        <v>49.5122866253986</v>
      </c>
      <c r="T2822" s="3">
        <v>74.90234375</v>
      </c>
      <c r="U2822" s="3">
        <v>70.7842296978787</v>
      </c>
      <c r="V2822" s="3">
        <v>90.1084010840108</v>
      </c>
      <c r="W2822" s="3"/>
      <c r="X2822" s="3"/>
      <c r="Y2822" s="3"/>
      <c r="Z2822" s="3"/>
      <c r="AA2822" s="3">
        <v>0.218842054173838</v>
      </c>
      <c r="AB2822" s="3">
        <v>0.18319573986492</v>
      </c>
      <c r="AC2822" s="3">
        <v>-22.6612539467749</v>
      </c>
      <c r="AD2822" s="3"/>
      <c r="AE2822" s="5">
        <v>3</v>
      </c>
      <c r="AF2822" s="3">
        <v>1.38933196170976</v>
      </c>
      <c r="AG2822" s="3">
        <v>44.5652356788308</v>
      </c>
      <c r="AH2822" s="3">
        <v>36.2216300599759</v>
      </c>
      <c r="AI2822" s="3"/>
      <c r="AJ2822" s="3"/>
      <c r="AK2822" s="3"/>
      <c r="AL2822" s="3"/>
      <c r="AM2822" s="3"/>
      <c r="AN2822" s="5" t="s">
        <v>51</v>
      </c>
      <c r="AO2822" s="1"/>
      <c r="AP2822" s="1"/>
      <c r="AQ2822" s="1"/>
    </row>
    <row r="2823" spans="1:43">
      <c r="A2823" s="1" t="s">
        <v>7452</v>
      </c>
      <c r="B2823" s="1" t="s">
        <v>7453</v>
      </c>
      <c r="C2823" s="3">
        <v>2.7972602739726</v>
      </c>
      <c r="D2823" s="4">
        <v>43216</v>
      </c>
      <c r="E2823" s="3">
        <v>0.3088932501</v>
      </c>
      <c r="F2823" s="5" t="s">
        <v>7454</v>
      </c>
      <c r="G2823" s="5">
        <v>1022</v>
      </c>
      <c r="H2823" s="5" t="s">
        <v>60</v>
      </c>
      <c r="I2823" s="3">
        <v>3.58427096624522</v>
      </c>
      <c r="J2823" s="3">
        <v>62.3015873015873</v>
      </c>
      <c r="K2823" s="3">
        <v>0.0111994624258023</v>
      </c>
      <c r="L2823" s="3">
        <v>87.248322147651</v>
      </c>
      <c r="M2823" s="3">
        <v>2.16222400183046</v>
      </c>
      <c r="N2823" s="3">
        <v>50.0494559841741</v>
      </c>
      <c r="O2823" s="3">
        <v>3.45227062094533</v>
      </c>
      <c r="P2823" s="3">
        <v>67.6470588235294</v>
      </c>
      <c r="Q2823" s="3">
        <v>3.29670329670329</v>
      </c>
      <c r="R2823" s="3">
        <v>67.2251308900524</v>
      </c>
      <c r="S2823" s="3">
        <v>-8.04242611471527</v>
      </c>
      <c r="T2823" s="3">
        <v>97.5845410628019</v>
      </c>
      <c r="U2823" s="3">
        <v>-11.6716122650841</v>
      </c>
      <c r="V2823" s="3">
        <v>99.151103565365</v>
      </c>
      <c r="W2823" s="3"/>
      <c r="X2823" s="3"/>
      <c r="Y2823" s="3"/>
      <c r="Z2823" s="3"/>
      <c r="AA2823" s="3">
        <v>-0.0612117562644873</v>
      </c>
      <c r="AB2823" s="3">
        <v>-0.0489385365373793</v>
      </c>
      <c r="AC2823" s="3">
        <v>-27.2794731472034</v>
      </c>
      <c r="AD2823" s="3"/>
      <c r="AE2823" s="5">
        <v>4</v>
      </c>
      <c r="AF2823" s="3">
        <v>-0.313802008317319</v>
      </c>
      <c r="AG2823" s="3">
        <v>-11.994481683934</v>
      </c>
      <c r="AH2823" s="3">
        <v>-1.79975751152731</v>
      </c>
      <c r="AI2823" s="3"/>
      <c r="AJ2823" s="3"/>
      <c r="AK2823" s="3"/>
      <c r="AL2823" s="3"/>
      <c r="AM2823" s="3"/>
      <c r="AN2823" s="5" t="s">
        <v>51</v>
      </c>
      <c r="AO2823" s="1"/>
      <c r="AP2823" s="1"/>
      <c r="AQ2823" s="1"/>
    </row>
    <row r="2824" spans="1:43">
      <c r="A2824" s="1" t="s">
        <v>7455</v>
      </c>
      <c r="B2824" s="1" t="s">
        <v>7456</v>
      </c>
      <c r="C2824" s="3">
        <v>2.93698630136986</v>
      </c>
      <c r="D2824" s="4">
        <v>43165</v>
      </c>
      <c r="E2824" s="3">
        <v>50.7394110185</v>
      </c>
      <c r="F2824" s="5" t="s">
        <v>7457</v>
      </c>
      <c r="G2824" s="5">
        <v>253</v>
      </c>
      <c r="H2824" s="5" t="s">
        <v>50</v>
      </c>
      <c r="I2824" s="3">
        <v>0.147666863555818</v>
      </c>
      <c r="J2824" s="3">
        <v>46.0473425636445</v>
      </c>
      <c r="K2824" s="3">
        <v>-0.0196560196560197</v>
      </c>
      <c r="L2824" s="3">
        <v>64.763169544046</v>
      </c>
      <c r="M2824" s="3">
        <v>-0.157032093434077</v>
      </c>
      <c r="N2824" s="3">
        <v>65.0489759572574</v>
      </c>
      <c r="O2824" s="3">
        <v>0.822596630327079</v>
      </c>
      <c r="P2824" s="3">
        <v>26.5874828688899</v>
      </c>
      <c r="Q2824" s="3">
        <v>1.21380957118695</v>
      </c>
      <c r="R2824" s="3">
        <v>38.1941091260261</v>
      </c>
      <c r="S2824" s="3">
        <v>1.98678490210036</v>
      </c>
      <c r="T2824" s="3">
        <v>45.3107344632768</v>
      </c>
      <c r="U2824" s="3">
        <v>6.92326375884223</v>
      </c>
      <c r="V2824" s="3">
        <v>32.1981424148607</v>
      </c>
      <c r="W2824" s="3"/>
      <c r="X2824" s="3"/>
      <c r="Y2824" s="3"/>
      <c r="Z2824" s="3"/>
      <c r="AA2824" s="3">
        <v>0.0345727594247556</v>
      </c>
      <c r="AB2824" s="3">
        <v>0.409377358995118</v>
      </c>
      <c r="AC2824" s="3">
        <v>-2.92665019175872</v>
      </c>
      <c r="AD2824" s="3"/>
      <c r="AE2824" s="5">
        <v>4</v>
      </c>
      <c r="AF2824" s="3">
        <v>0.361024078136059</v>
      </c>
      <c r="AG2824" s="3">
        <v>2.95461540453164</v>
      </c>
      <c r="AH2824" s="3">
        <v>3.646801561319</v>
      </c>
      <c r="AI2824" s="3"/>
      <c r="AJ2824" s="3"/>
      <c r="AK2824" s="3"/>
      <c r="AL2824" s="3"/>
      <c r="AM2824" s="3"/>
      <c r="AN2824" s="5" t="s">
        <v>46</v>
      </c>
      <c r="AO2824" s="1"/>
      <c r="AP2824" s="1"/>
      <c r="AQ2824" s="1"/>
    </row>
    <row r="2825" spans="1:43">
      <c r="A2825" s="1" t="s">
        <v>7458</v>
      </c>
      <c r="B2825" s="1" t="s">
        <v>7459</v>
      </c>
      <c r="C2825" s="3">
        <v>2.74794520547945</v>
      </c>
      <c r="D2825" s="4">
        <v>43234</v>
      </c>
      <c r="E2825" s="3">
        <v>65.4226334796</v>
      </c>
      <c r="F2825" s="5" t="s">
        <v>7460</v>
      </c>
      <c r="G2825" s="5">
        <v>542</v>
      </c>
      <c r="H2825" s="5" t="s">
        <v>50</v>
      </c>
      <c r="I2825" s="3">
        <v>0.0866551126516489</v>
      </c>
      <c r="J2825" s="3">
        <v>56.945064761054</v>
      </c>
      <c r="K2825" s="3">
        <v>-0.0192363181687031</v>
      </c>
      <c r="L2825" s="3">
        <v>63.5679504205401</v>
      </c>
      <c r="M2825" s="3">
        <v>-0.163273146369558</v>
      </c>
      <c r="N2825" s="3">
        <v>66.073018699911</v>
      </c>
      <c r="O2825" s="3">
        <v>0.87846409378827</v>
      </c>
      <c r="P2825" s="3">
        <v>18.1361352215624</v>
      </c>
      <c r="Q2825" s="3">
        <v>1.17649443657943</v>
      </c>
      <c r="R2825" s="3">
        <v>43.5055528730082</v>
      </c>
      <c r="S2825" s="3">
        <v>1.90487196419926</v>
      </c>
      <c r="T2825" s="3">
        <v>49.9435028248588</v>
      </c>
      <c r="U2825" s="3">
        <v>5.52134808030279</v>
      </c>
      <c r="V2825" s="3">
        <v>69.5820433436533</v>
      </c>
      <c r="W2825" s="3"/>
      <c r="X2825" s="3"/>
      <c r="Y2825" s="3"/>
      <c r="Z2825" s="3"/>
      <c r="AA2825" s="3">
        <v>0.0301047723412046</v>
      </c>
      <c r="AB2825" s="3">
        <v>0.320077857519479</v>
      </c>
      <c r="AC2825" s="3">
        <v>-3.01031310972777</v>
      </c>
      <c r="AD2825" s="3"/>
      <c r="AE2825" s="5">
        <v>4</v>
      </c>
      <c r="AF2825" s="3">
        <v>0.323380161566829</v>
      </c>
      <c r="AG2825" s="3">
        <v>2.66777952718906</v>
      </c>
      <c r="AH2825" s="3">
        <v>3.09410165742956</v>
      </c>
      <c r="AI2825" s="3"/>
      <c r="AJ2825" s="3"/>
      <c r="AK2825" s="3"/>
      <c r="AL2825" s="3"/>
      <c r="AM2825" s="3"/>
      <c r="AN2825" s="5" t="s">
        <v>46</v>
      </c>
      <c r="AO2825" s="1"/>
      <c r="AP2825" s="1"/>
      <c r="AQ2825" s="1"/>
    </row>
    <row r="2826" spans="1:43">
      <c r="A2826" s="1" t="s">
        <v>7461</v>
      </c>
      <c r="B2826" s="1" t="s">
        <v>7462</v>
      </c>
      <c r="C2826" s="3">
        <v>2.81643835616438</v>
      </c>
      <c r="D2826" s="4">
        <v>43209</v>
      </c>
      <c r="E2826" s="3">
        <v>7.3142468116</v>
      </c>
      <c r="F2826" s="5" t="s">
        <v>7463</v>
      </c>
      <c r="G2826" s="5">
        <v>1029</v>
      </c>
      <c r="H2826" s="5" t="s">
        <v>2390</v>
      </c>
      <c r="I2826" s="3">
        <v>9.00895592740985</v>
      </c>
      <c r="J2826" s="3">
        <v>15.3846153846154</v>
      </c>
      <c r="K2826" s="3">
        <v>2.94919592677092</v>
      </c>
      <c r="L2826" s="3">
        <v>15.0375939849624</v>
      </c>
      <c r="M2826" s="3">
        <v>5.58123608971067</v>
      </c>
      <c r="N2826" s="3">
        <v>10.6060606060606</v>
      </c>
      <c r="O2826" s="3">
        <v>17.3325722983257</v>
      </c>
      <c r="P2826" s="3">
        <v>13.28125</v>
      </c>
      <c r="Q2826" s="3">
        <v>24.1594523857459</v>
      </c>
      <c r="R2826" s="3">
        <v>15.8878504672897</v>
      </c>
      <c r="S2826" s="3">
        <v>50.2924451665313</v>
      </c>
      <c r="T2826" s="3">
        <v>30.6666666666667</v>
      </c>
      <c r="U2826" s="3">
        <v>81.5069165113313</v>
      </c>
      <c r="V2826" s="3">
        <v>57.1428571428571</v>
      </c>
      <c r="W2826" s="3"/>
      <c r="X2826" s="3"/>
      <c r="Y2826" s="3"/>
      <c r="Z2826" s="3"/>
      <c r="AA2826" s="3">
        <v>0.482469726895666</v>
      </c>
      <c r="AB2826" s="3">
        <v>0.638500070911654</v>
      </c>
      <c r="AC2826" s="3">
        <v>-7.76145068000627</v>
      </c>
      <c r="AD2826" s="3"/>
      <c r="AE2826" s="5">
        <v>2</v>
      </c>
      <c r="AF2826" s="3">
        <v>1.74755159252884</v>
      </c>
      <c r="AG2826" s="3">
        <v>44.4004384622284</v>
      </c>
      <c r="AH2826" s="3">
        <v>35.1470907182918</v>
      </c>
      <c r="AI2826" s="3"/>
      <c r="AJ2826" s="3"/>
      <c r="AK2826" s="3"/>
      <c r="AL2826" s="3"/>
      <c r="AM2826" s="3">
        <v>10</v>
      </c>
      <c r="AN2826" s="5" t="s">
        <v>56</v>
      </c>
      <c r="AO2826" s="1"/>
      <c r="AP2826" s="1"/>
      <c r="AQ2826" s="1"/>
    </row>
    <row r="2827" spans="1:43">
      <c r="A2827" s="1" t="s">
        <v>7464</v>
      </c>
      <c r="B2827" s="1" t="s">
        <v>7465</v>
      </c>
      <c r="C2827" s="3">
        <v>2.7041095890411</v>
      </c>
      <c r="D2827" s="4">
        <v>43250</v>
      </c>
      <c r="E2827" s="3">
        <v>0.1969030246</v>
      </c>
      <c r="F2827" s="5" t="s">
        <v>7466</v>
      </c>
      <c r="G2827" s="5">
        <v>988</v>
      </c>
      <c r="H2827" s="5" t="s">
        <v>191</v>
      </c>
      <c r="I2827" s="3">
        <v>10.8623623175428</v>
      </c>
      <c r="J2827" s="3">
        <v>43.2188065099458</v>
      </c>
      <c r="K2827" s="3">
        <v>0.372952813361435</v>
      </c>
      <c r="L2827" s="3">
        <v>84.4178082191781</v>
      </c>
      <c r="M2827" s="3">
        <v>7.8961129510197</v>
      </c>
      <c r="N2827" s="3">
        <v>26.3063063063063</v>
      </c>
      <c r="O2827" s="3">
        <v>17.0907027333775</v>
      </c>
      <c r="P2827" s="3">
        <v>55.2380952380952</v>
      </c>
      <c r="Q2827" s="3">
        <v>20.1475155279503</v>
      </c>
      <c r="R2827" s="3">
        <v>55.3459119496855</v>
      </c>
      <c r="S2827" s="3">
        <v>25.3290139704394</v>
      </c>
      <c r="T2827" s="3">
        <v>93.8725490196078</v>
      </c>
      <c r="U2827" s="3">
        <v>30.1650720218694</v>
      </c>
      <c r="V2827" s="3">
        <v>99.4134897360704</v>
      </c>
      <c r="W2827" s="3"/>
      <c r="X2827" s="3"/>
      <c r="Y2827" s="3"/>
      <c r="Z2827" s="3"/>
      <c r="AA2827" s="3">
        <v>0.145598831160396</v>
      </c>
      <c r="AB2827" s="3">
        <v>0.0874009266639943</v>
      </c>
      <c r="AC2827" s="3">
        <v>-24.411933448078</v>
      </c>
      <c r="AD2827" s="3"/>
      <c r="AE2827" s="5">
        <v>3</v>
      </c>
      <c r="AF2827" s="3">
        <v>0.572334606159614</v>
      </c>
      <c r="AG2827" s="3">
        <v>19.7688688995393</v>
      </c>
      <c r="AH2827" s="3">
        <v>18.4634812230914</v>
      </c>
      <c r="AI2827" s="3"/>
      <c r="AJ2827" s="3"/>
      <c r="AK2827" s="3"/>
      <c r="AL2827" s="3"/>
      <c r="AM2827" s="3"/>
      <c r="AN2827" s="5" t="s">
        <v>51</v>
      </c>
      <c r="AO2827" s="1"/>
      <c r="AP2827" s="1"/>
      <c r="AQ2827" s="1"/>
    </row>
    <row r="2828" spans="1:43">
      <c r="A2828" s="1" t="s">
        <v>7467</v>
      </c>
      <c r="B2828" s="1" t="s">
        <v>7468</v>
      </c>
      <c r="C2828" s="3">
        <v>2.74520547945205</v>
      </c>
      <c r="D2828" s="4">
        <v>43235</v>
      </c>
      <c r="E2828" s="3">
        <v>0.5455178884</v>
      </c>
      <c r="F2828" s="5" t="s">
        <v>7469</v>
      </c>
      <c r="G2828" s="5">
        <v>583</v>
      </c>
      <c r="H2828" s="5" t="s">
        <v>55</v>
      </c>
      <c r="I2828" s="3">
        <v>10.9538066723695</v>
      </c>
      <c r="J2828" s="3">
        <v>45.1300665456745</v>
      </c>
      <c r="K2828" s="3">
        <v>1.97735671043321</v>
      </c>
      <c r="L2828" s="3">
        <v>61.8079096045198</v>
      </c>
      <c r="M2828" s="3">
        <v>1.81725410157783</v>
      </c>
      <c r="N2828" s="3">
        <v>78.0371035308199</v>
      </c>
      <c r="O2828" s="3">
        <v>28.1480017783925</v>
      </c>
      <c r="P2828" s="3">
        <v>13.3112582781457</v>
      </c>
      <c r="Q2828" s="3">
        <v>36.2375925634158</v>
      </c>
      <c r="R2828" s="3">
        <v>16.1585365853659</v>
      </c>
      <c r="S2828" s="3">
        <v>77.1684196148067</v>
      </c>
      <c r="T2828" s="3">
        <v>32.2265625</v>
      </c>
      <c r="U2828" s="3">
        <v>164.407297930894</v>
      </c>
      <c r="V2828" s="3">
        <v>34.1463414634146</v>
      </c>
      <c r="W2828" s="3"/>
      <c r="X2828" s="3"/>
      <c r="Y2828" s="3"/>
      <c r="Z2828" s="3"/>
      <c r="AA2828" s="3">
        <v>0.27483289213907</v>
      </c>
      <c r="AB2828" s="3">
        <v>0.367454268659668</v>
      </c>
      <c r="AC2828" s="3">
        <v>-22.0523451671417</v>
      </c>
      <c r="AD2828" s="3"/>
      <c r="AE2828" s="5">
        <v>2</v>
      </c>
      <c r="AF2828" s="3">
        <v>3.04983308385314</v>
      </c>
      <c r="AG2828" s="3">
        <v>79.5650548615513</v>
      </c>
      <c r="AH2828" s="3">
        <v>67.4536886651885</v>
      </c>
      <c r="AI2828" s="3"/>
      <c r="AJ2828" s="3"/>
      <c r="AK2828" s="3"/>
      <c r="AL2828" s="3"/>
      <c r="AM2828" s="3"/>
      <c r="AN2828" s="5" t="s">
        <v>46</v>
      </c>
      <c r="AO2828" s="1"/>
      <c r="AP2828" s="1"/>
      <c r="AQ2828" s="1"/>
    </row>
    <row r="2829" spans="1:43">
      <c r="A2829" s="1" t="s">
        <v>7470</v>
      </c>
      <c r="B2829" s="1" t="s">
        <v>7471</v>
      </c>
      <c r="C2829" s="3">
        <v>2.27671232876712</v>
      </c>
      <c r="D2829" s="4">
        <v>43406</v>
      </c>
      <c r="E2829" s="3">
        <v>5.4426584973</v>
      </c>
      <c r="F2829" s="5" t="s">
        <v>7161</v>
      </c>
      <c r="G2829" s="5">
        <v>832</v>
      </c>
      <c r="H2829" s="5" t="s">
        <v>50</v>
      </c>
      <c r="I2829" s="3">
        <v>0.274375306222448</v>
      </c>
      <c r="J2829" s="3">
        <v>23.3586422510049</v>
      </c>
      <c r="K2829" s="3">
        <v>0.0293255131964946</v>
      </c>
      <c r="L2829" s="3">
        <v>28.3753873395308</v>
      </c>
      <c r="M2829" s="3">
        <v>0.0586682311528381</v>
      </c>
      <c r="N2829" s="3">
        <v>26.179875333927</v>
      </c>
      <c r="O2829" s="3">
        <v>0.579909573422439</v>
      </c>
      <c r="P2829" s="3">
        <v>61.3065326633166</v>
      </c>
      <c r="Q2829" s="3">
        <v>1.33203336974943</v>
      </c>
      <c r="R2829" s="3">
        <v>23.804925156929</v>
      </c>
      <c r="S2829" s="3">
        <v>3.5967055373092</v>
      </c>
      <c r="T2829" s="3">
        <v>6.04519774011299</v>
      </c>
      <c r="U2829" s="3">
        <v>9.37360916223403</v>
      </c>
      <c r="V2829" s="3">
        <v>9.05572755417957</v>
      </c>
      <c r="W2829" s="3"/>
      <c r="X2829" s="3"/>
      <c r="Y2829" s="3"/>
      <c r="Z2829" s="3"/>
      <c r="AA2829" s="3">
        <v>0.230392476959487</v>
      </c>
      <c r="AB2829" s="3">
        <v>0.843431272129493</v>
      </c>
      <c r="AC2829" s="3">
        <v>-0.924129008409573</v>
      </c>
      <c r="AD2829" s="3"/>
      <c r="AE2829" s="5">
        <v>3</v>
      </c>
      <c r="AF2829" s="3">
        <v>0.395026191414578</v>
      </c>
      <c r="AG2829" s="3">
        <v>4.70015456133752</v>
      </c>
      <c r="AH2829" s="3">
        <v>4.86504710962077</v>
      </c>
      <c r="AI2829" s="3"/>
      <c r="AJ2829" s="3"/>
      <c r="AK2829" s="3"/>
      <c r="AL2829" s="3"/>
      <c r="AM2829" s="3">
        <v>100</v>
      </c>
      <c r="AN2829" s="5" t="s">
        <v>56</v>
      </c>
      <c r="AO2829" s="1"/>
      <c r="AP2829" s="1"/>
      <c r="AQ2829" s="1"/>
    </row>
    <row r="2830" spans="1:43">
      <c r="A2830" s="1" t="s">
        <v>7472</v>
      </c>
      <c r="B2830" s="1" t="s">
        <v>7473</v>
      </c>
      <c r="C2830" s="3">
        <v>2.93150684931507</v>
      </c>
      <c r="D2830" s="4">
        <v>43167</v>
      </c>
      <c r="E2830" s="3">
        <v>26.7525994117</v>
      </c>
      <c r="F2830" s="5" t="s">
        <v>2482</v>
      </c>
      <c r="G2830" s="5">
        <v>1071</v>
      </c>
      <c r="H2830" s="5" t="s">
        <v>50</v>
      </c>
      <c r="I2830" s="3">
        <v>-0.00989511181477739</v>
      </c>
      <c r="J2830" s="3">
        <v>71.0585082626172</v>
      </c>
      <c r="K2830" s="3">
        <v>-0.0197882655585317</v>
      </c>
      <c r="L2830" s="3">
        <v>65.6485170429394</v>
      </c>
      <c r="M2830" s="3">
        <v>-0.187672856578433</v>
      </c>
      <c r="N2830" s="3">
        <v>70.3472840605521</v>
      </c>
      <c r="O2830" s="3">
        <v>0.845947387062885</v>
      </c>
      <c r="P2830" s="3">
        <v>22.7501142074006</v>
      </c>
      <c r="Q2830" s="3">
        <v>1.26663965864181</v>
      </c>
      <c r="R2830" s="3">
        <v>31.0960888459681</v>
      </c>
      <c r="S2830" s="3">
        <v>1.80194240074866</v>
      </c>
      <c r="T2830" s="3">
        <v>54.5762711864407</v>
      </c>
      <c r="U2830" s="3">
        <v>5.6690787232917</v>
      </c>
      <c r="V2830" s="3">
        <v>65.015479876161</v>
      </c>
      <c r="W2830" s="3"/>
      <c r="X2830" s="3"/>
      <c r="Y2830" s="3"/>
      <c r="Z2830" s="3"/>
      <c r="AA2830" s="3">
        <v>0.0163528686040809</v>
      </c>
      <c r="AB2830" s="3">
        <v>0.301608089276665</v>
      </c>
      <c r="AC2830" s="3">
        <v>-2.97221053592597</v>
      </c>
      <c r="AD2830" s="3"/>
      <c r="AE2830" s="5">
        <v>4</v>
      </c>
      <c r="AF2830" s="3">
        <v>0.316885423403247</v>
      </c>
      <c r="AG2830" s="3">
        <v>2.34259341248271</v>
      </c>
      <c r="AH2830" s="3">
        <v>2.99392956378353</v>
      </c>
      <c r="AI2830" s="3"/>
      <c r="AJ2830" s="3"/>
      <c r="AK2830" s="3"/>
      <c r="AL2830" s="3"/>
      <c r="AM2830" s="3"/>
      <c r="AN2830" s="5" t="s">
        <v>51</v>
      </c>
      <c r="AO2830" s="1"/>
      <c r="AP2830" s="1"/>
      <c r="AQ2830" s="1"/>
    </row>
    <row r="2831" spans="1:43">
      <c r="A2831" s="1" t="s">
        <v>7474</v>
      </c>
      <c r="B2831" s="1" t="s">
        <v>7475</v>
      </c>
      <c r="C2831" s="3">
        <v>2.7013698630137</v>
      </c>
      <c r="D2831" s="4">
        <v>43251</v>
      </c>
      <c r="E2831" s="3">
        <v>32.0150627425</v>
      </c>
      <c r="F2831" s="5" t="s">
        <v>7476</v>
      </c>
      <c r="G2831" s="5">
        <v>987</v>
      </c>
      <c r="H2831" s="5" t="s">
        <v>93</v>
      </c>
      <c r="I2831" s="3">
        <v>7.53465943339363</v>
      </c>
      <c r="J2831" s="3">
        <v>41.35</v>
      </c>
      <c r="K2831" s="3">
        <v>2.32291367938057</v>
      </c>
      <c r="L2831" s="3">
        <v>38.7016848364718</v>
      </c>
      <c r="M2831" s="3">
        <v>4.98234601804629</v>
      </c>
      <c r="N2831" s="3">
        <v>29.4910179640719</v>
      </c>
      <c r="O2831" s="3">
        <v>8.8911495422177</v>
      </c>
      <c r="P2831" s="3">
        <v>53.8732394366197</v>
      </c>
      <c r="Q2831" s="3">
        <v>16.404763199391</v>
      </c>
      <c r="R2831" s="3">
        <v>44.5820433436532</v>
      </c>
      <c r="S2831" s="3">
        <v>41.831191201802</v>
      </c>
      <c r="T2831" s="3">
        <v>50.0264690312335</v>
      </c>
      <c r="U2831" s="3">
        <v>123.753970585034</v>
      </c>
      <c r="V2831" s="3">
        <v>31.6168327796235</v>
      </c>
      <c r="W2831" s="3"/>
      <c r="X2831" s="3"/>
      <c r="Y2831" s="3"/>
      <c r="Z2831" s="3"/>
      <c r="AA2831" s="3">
        <v>0.203714612979453</v>
      </c>
      <c r="AB2831" s="3">
        <v>0.330534166487511</v>
      </c>
      <c r="AC2831" s="3">
        <v>-18.7526312624045</v>
      </c>
      <c r="AD2831" s="3"/>
      <c r="AE2831" s="5">
        <v>2</v>
      </c>
      <c r="AF2831" s="3">
        <v>2.73172011508932</v>
      </c>
      <c r="AG2831" s="3">
        <v>34.1050076556003</v>
      </c>
      <c r="AH2831" s="3">
        <v>56.723572409128</v>
      </c>
      <c r="AI2831" s="3"/>
      <c r="AJ2831" s="3"/>
      <c r="AK2831" s="3"/>
      <c r="AL2831" s="3"/>
      <c r="AM2831" s="3"/>
      <c r="AN2831" s="5" t="s">
        <v>46</v>
      </c>
      <c r="AO2831" s="1"/>
      <c r="AP2831" s="1"/>
      <c r="AQ2831" s="1"/>
    </row>
    <row r="2832" spans="1:43">
      <c r="A2832" s="1" t="s">
        <v>7477</v>
      </c>
      <c r="B2832" s="1" t="s">
        <v>7478</v>
      </c>
      <c r="C2832" s="3">
        <v>2.90958904109589</v>
      </c>
      <c r="D2832" s="4">
        <v>43175</v>
      </c>
      <c r="E2832" s="3">
        <v>10.3681301558</v>
      </c>
      <c r="F2832" s="5" t="s">
        <v>2899</v>
      </c>
      <c r="G2832" s="5">
        <v>1063</v>
      </c>
      <c r="H2832" s="5" t="s">
        <v>50</v>
      </c>
      <c r="I2832" s="3">
        <v>0.487804878048796</v>
      </c>
      <c r="J2832" s="3">
        <v>4.91290754801251</v>
      </c>
      <c r="K2832" s="3">
        <v>-0.0485201358563708</v>
      </c>
      <c r="L2832" s="3">
        <v>79.1943337760071</v>
      </c>
      <c r="M2832" s="3">
        <v>0.0971817298347905</v>
      </c>
      <c r="N2832" s="3">
        <v>20.6589492430988</v>
      </c>
      <c r="O2832" s="3">
        <v>0.69726133649326</v>
      </c>
      <c r="P2832" s="3">
        <v>47.2361809045226</v>
      </c>
      <c r="Q2832" s="3">
        <v>1.31682465271493</v>
      </c>
      <c r="R2832" s="3">
        <v>25.1086431675519</v>
      </c>
      <c r="S2832" s="3">
        <v>3.4166858829658</v>
      </c>
      <c r="T2832" s="3">
        <v>7.6271186440678</v>
      </c>
      <c r="U2832" s="3">
        <v>9.35035233636281</v>
      </c>
      <c r="V2832" s="3">
        <v>9.21052631578947</v>
      </c>
      <c r="W2832" s="3"/>
      <c r="X2832" s="3"/>
      <c r="Y2832" s="3"/>
      <c r="Z2832" s="3"/>
      <c r="AA2832" s="3">
        <v>0.169053171397453</v>
      </c>
      <c r="AB2832" s="3">
        <v>0.829589753768022</v>
      </c>
      <c r="AC2832" s="3">
        <v>-1.34324575483653</v>
      </c>
      <c r="AD2832" s="3"/>
      <c r="AE2832" s="5">
        <v>2</v>
      </c>
      <c r="AF2832" s="3">
        <v>0.506875248495984</v>
      </c>
      <c r="AG2832" s="3">
        <v>4.2758626085543</v>
      </c>
      <c r="AH2832" s="3">
        <v>4.85629422791858</v>
      </c>
      <c r="AI2832" s="3"/>
      <c r="AJ2832" s="3"/>
      <c r="AK2832" s="3"/>
      <c r="AL2832" s="3"/>
      <c r="AM2832" s="3"/>
      <c r="AN2832" s="5" t="s">
        <v>51</v>
      </c>
      <c r="AO2832" s="1"/>
      <c r="AP2832" s="1"/>
      <c r="AQ2832" s="1"/>
    </row>
    <row r="2833" spans="1:43">
      <c r="A2833" s="1" t="s">
        <v>7479</v>
      </c>
      <c r="B2833" s="1" t="s">
        <v>7480</v>
      </c>
      <c r="C2833" s="3">
        <v>2.89041095890411</v>
      </c>
      <c r="D2833" s="4">
        <v>43182</v>
      </c>
      <c r="E2833" s="3">
        <v>31.520604347</v>
      </c>
      <c r="F2833" s="5" t="s">
        <v>4370</v>
      </c>
      <c r="G2833" s="5">
        <v>968</v>
      </c>
      <c r="H2833" s="5" t="s">
        <v>50</v>
      </c>
      <c r="I2833" s="3">
        <v>0.240184757505764</v>
      </c>
      <c r="J2833" s="3">
        <v>29.8347476552032</v>
      </c>
      <c r="K2833" s="3">
        <v>0.0368765557296798</v>
      </c>
      <c r="L2833" s="3">
        <v>23.2846392208942</v>
      </c>
      <c r="M2833" s="3">
        <v>-0.00921489126428423</v>
      </c>
      <c r="N2833" s="3">
        <v>38.0676758682102</v>
      </c>
      <c r="O2833" s="3">
        <v>0.836353498745455</v>
      </c>
      <c r="P2833" s="3">
        <v>24.2576518958428</v>
      </c>
      <c r="Q2833" s="3">
        <v>1.23145815841029</v>
      </c>
      <c r="R2833" s="3">
        <v>35.9729599227426</v>
      </c>
      <c r="S2833" s="3">
        <v>2.80435812411178</v>
      </c>
      <c r="T2833" s="3">
        <v>16.4971751412429</v>
      </c>
      <c r="U2833" s="3">
        <v>6.13282782783878</v>
      </c>
      <c r="V2833" s="3">
        <v>52.0897832817337</v>
      </c>
      <c r="W2833" s="3"/>
      <c r="X2833" s="3"/>
      <c r="Y2833" s="3"/>
      <c r="Z2833" s="3"/>
      <c r="AA2833" s="3">
        <v>0.113678075036958</v>
      </c>
      <c r="AB2833" s="3">
        <v>0.438386834782326</v>
      </c>
      <c r="AC2833" s="3">
        <v>-1.73649393605294</v>
      </c>
      <c r="AD2833" s="3"/>
      <c r="AE2833" s="5">
        <v>4</v>
      </c>
      <c r="AF2833" s="3">
        <v>0.36196979942375</v>
      </c>
      <c r="AG2833" s="3">
        <v>3.53723165341031</v>
      </c>
      <c r="AH2833" s="3">
        <v>3.2987721438825</v>
      </c>
      <c r="AI2833" s="3"/>
      <c r="AJ2833" s="3"/>
      <c r="AK2833" s="3"/>
      <c r="AL2833" s="3"/>
      <c r="AM2833" s="3"/>
      <c r="AN2833" s="5" t="s">
        <v>51</v>
      </c>
      <c r="AO2833" s="1"/>
      <c r="AP2833" s="1"/>
      <c r="AQ2833" s="1"/>
    </row>
    <row r="2834" spans="1:43">
      <c r="A2834" s="1" t="s">
        <v>7481</v>
      </c>
      <c r="B2834" s="1" t="s">
        <v>7482</v>
      </c>
      <c r="C2834" s="3">
        <v>2.89041095890411</v>
      </c>
      <c r="D2834" s="4">
        <v>43182</v>
      </c>
      <c r="E2834" s="3">
        <v>2.114951131</v>
      </c>
      <c r="F2834" s="5" t="s">
        <v>6452</v>
      </c>
      <c r="G2834" s="5">
        <v>218</v>
      </c>
      <c r="H2834" s="5" t="s">
        <v>50</v>
      </c>
      <c r="I2834" s="3">
        <v>0.123597642137275</v>
      </c>
      <c r="J2834" s="3">
        <v>49.6203662349263</v>
      </c>
      <c r="K2834" s="3">
        <v>0.114079285103134</v>
      </c>
      <c r="L2834" s="3">
        <v>2.03629924745463</v>
      </c>
      <c r="M2834" s="3">
        <v>0.0189951562351579</v>
      </c>
      <c r="N2834" s="3">
        <v>32.4577025823687</v>
      </c>
      <c r="O2834" s="3">
        <v>0.247501189909561</v>
      </c>
      <c r="P2834" s="3">
        <v>80.6761078117862</v>
      </c>
      <c r="Q2834" s="3">
        <v>-1.11737089201878</v>
      </c>
      <c r="R2834" s="3">
        <v>96.861419604056</v>
      </c>
      <c r="S2834" s="3">
        <v>-1.54263275991026</v>
      </c>
      <c r="T2834" s="3">
        <v>97.8531073446328</v>
      </c>
      <c r="U2834" s="3">
        <v>0.544204697345791</v>
      </c>
      <c r="V2834" s="3">
        <v>97.6780185758514</v>
      </c>
      <c r="W2834" s="3"/>
      <c r="X2834" s="3"/>
      <c r="Y2834" s="3"/>
      <c r="Z2834" s="3"/>
      <c r="AA2834" s="3">
        <v>-0.243664115698872</v>
      </c>
      <c r="AB2834" s="3">
        <v>0.0198541739905533</v>
      </c>
      <c r="AC2834" s="3">
        <v>-3.68353028064993</v>
      </c>
      <c r="AD2834" s="3"/>
      <c r="AE2834" s="5">
        <v>7</v>
      </c>
      <c r="AF2834" s="3">
        <v>0.148595378853179</v>
      </c>
      <c r="AG2834" s="3">
        <v>-0.547601803386843</v>
      </c>
      <c r="AH2834" s="3">
        <v>0.195646295990248</v>
      </c>
      <c r="AI2834" s="3"/>
      <c r="AJ2834" s="3"/>
      <c r="AK2834" s="3"/>
      <c r="AL2834" s="3"/>
      <c r="AM2834" s="3"/>
      <c r="AN2834" s="5" t="s">
        <v>51</v>
      </c>
      <c r="AO2834" s="1"/>
      <c r="AP2834" s="1"/>
      <c r="AQ2834" s="1"/>
    </row>
    <row r="2835" spans="1:43">
      <c r="A2835" s="1" t="s">
        <v>7483</v>
      </c>
      <c r="B2835" s="1" t="s">
        <v>7484</v>
      </c>
      <c r="C2835" s="3">
        <v>2.24657534246575</v>
      </c>
      <c r="D2835" s="4">
        <v>43417</v>
      </c>
      <c r="E2835" s="3">
        <v>0.8315234876</v>
      </c>
      <c r="F2835" s="5" t="s">
        <v>1598</v>
      </c>
      <c r="G2835" s="5">
        <v>223</v>
      </c>
      <c r="H2835" s="5" t="s">
        <v>45</v>
      </c>
      <c r="I2835" s="3">
        <v>-3.95388556789069</v>
      </c>
      <c r="J2835" s="3">
        <v>97.6114649681529</v>
      </c>
      <c r="K2835" s="3">
        <v>0.482444384883421</v>
      </c>
      <c r="L2835" s="3">
        <v>47.8260869565217</v>
      </c>
      <c r="M2835" s="3">
        <v>-4.20747806830763</v>
      </c>
      <c r="N2835" s="3">
        <v>96.031746031746</v>
      </c>
      <c r="O2835" s="3">
        <v>-5.43176658538637</v>
      </c>
      <c r="P2835" s="3">
        <v>97.5165562913907</v>
      </c>
      <c r="Q2835" s="3">
        <v>-3.65770087373651</v>
      </c>
      <c r="R2835" s="3">
        <v>94.8630136986301</v>
      </c>
      <c r="S2835" s="3">
        <v>4.98459815177822</v>
      </c>
      <c r="T2835" s="3">
        <v>70.9981167608286</v>
      </c>
      <c r="U2835" s="3">
        <v>17.6865054680412</v>
      </c>
      <c r="V2835" s="3">
        <v>50.5307855626327</v>
      </c>
      <c r="W2835" s="3"/>
      <c r="X2835" s="3"/>
      <c r="Y2835" s="3"/>
      <c r="Z2835" s="3"/>
      <c r="AA2835" s="3">
        <v>0.034066850819895</v>
      </c>
      <c r="AB2835" s="3">
        <v>0.148896632791108</v>
      </c>
      <c r="AC2835" s="3">
        <v>-7.76496155132064</v>
      </c>
      <c r="AD2835" s="3"/>
      <c r="AE2835" s="5">
        <v>2</v>
      </c>
      <c r="AF2835" s="3">
        <v>0.791718448245915</v>
      </c>
      <c r="AG2835" s="3">
        <v>3.40718104131441</v>
      </c>
      <c r="AH2835" s="3">
        <v>8.77688757609274</v>
      </c>
      <c r="AI2835" s="3"/>
      <c r="AJ2835" s="3"/>
      <c r="AK2835" s="3"/>
      <c r="AL2835" s="3"/>
      <c r="AM2835" s="3"/>
      <c r="AN2835" s="5" t="s">
        <v>46</v>
      </c>
      <c r="AO2835" s="1"/>
      <c r="AP2835" s="1"/>
      <c r="AQ2835" s="1"/>
    </row>
    <row r="2836" spans="1:43">
      <c r="A2836" s="1" t="s">
        <v>7485</v>
      </c>
      <c r="B2836" s="1" t="s">
        <v>7486</v>
      </c>
      <c r="C2836" s="3">
        <v>1.43835616438356</v>
      </c>
      <c r="D2836" s="4">
        <v>43712</v>
      </c>
      <c r="E2836" s="3">
        <v>6.3196842042</v>
      </c>
      <c r="F2836" s="5" t="s">
        <v>4484</v>
      </c>
      <c r="G2836" s="5">
        <v>514</v>
      </c>
      <c r="H2836" s="5" t="s">
        <v>50</v>
      </c>
      <c r="I2836" s="3">
        <v>0.162850847782358</v>
      </c>
      <c r="J2836" s="3">
        <v>43.144260830728</v>
      </c>
      <c r="K2836" s="3">
        <v>0.00956480153036719</v>
      </c>
      <c r="L2836" s="3">
        <v>41.6998671978752</v>
      </c>
      <c r="M2836" s="3">
        <v>0.124485301158678</v>
      </c>
      <c r="N2836" s="3">
        <v>17.586821015138</v>
      </c>
      <c r="O2836" s="3">
        <v>0.480492023832415</v>
      </c>
      <c r="P2836" s="3">
        <v>68.9355870260393</v>
      </c>
      <c r="Q2836" s="3">
        <v>1.57373227122596</v>
      </c>
      <c r="R2836" s="3">
        <v>10.912602607436</v>
      </c>
      <c r="S2836" s="3">
        <v>3.70958143225551</v>
      </c>
      <c r="T2836" s="3">
        <v>5.53672316384181</v>
      </c>
      <c r="U2836" s="3"/>
      <c r="V2836" s="3"/>
      <c r="W2836" s="3"/>
      <c r="X2836" s="3"/>
      <c r="Y2836" s="3"/>
      <c r="Z2836" s="3"/>
      <c r="AA2836" s="3">
        <v>0.890736804271454</v>
      </c>
      <c r="AB2836" s="3">
        <v>8.1979525979569</v>
      </c>
      <c r="AC2836" s="3">
        <v>0</v>
      </c>
      <c r="AD2836" s="3"/>
      <c r="AE2836" s="5"/>
      <c r="AF2836" s="3">
        <v>0.271061610898103</v>
      </c>
      <c r="AG2836" s="3">
        <v>3.59379169695186</v>
      </c>
      <c r="AH2836" s="3"/>
      <c r="AI2836" s="3"/>
      <c r="AJ2836" s="3"/>
      <c r="AK2836" s="3"/>
      <c r="AL2836" s="3"/>
      <c r="AM2836" s="3"/>
      <c r="AN2836" s="5" t="s">
        <v>1266</v>
      </c>
      <c r="AO2836" s="1"/>
      <c r="AP2836" s="1"/>
      <c r="AQ2836" s="1"/>
    </row>
    <row r="2837" spans="1:43">
      <c r="A2837" s="1" t="s">
        <v>7487</v>
      </c>
      <c r="B2837" s="1" t="s">
        <v>7488</v>
      </c>
      <c r="C2837" s="3">
        <v>2.39452054794521</v>
      </c>
      <c r="D2837" s="4">
        <v>43363</v>
      </c>
      <c r="E2837" s="3">
        <v>14.1580133513</v>
      </c>
      <c r="F2837" s="5" t="s">
        <v>7489</v>
      </c>
      <c r="G2837" s="5">
        <v>875</v>
      </c>
      <c r="H2837" s="5" t="s">
        <v>50</v>
      </c>
      <c r="I2837" s="3">
        <v>0.253795402976815</v>
      </c>
      <c r="J2837" s="3">
        <v>27.6909334524341</v>
      </c>
      <c r="K2837" s="3">
        <v>-0.0295828813726519</v>
      </c>
      <c r="L2837" s="3">
        <v>70.8720672864099</v>
      </c>
      <c r="M2837" s="3">
        <v>0.00831598230352565</v>
      </c>
      <c r="N2837" s="3">
        <v>33.8379341050757</v>
      </c>
      <c r="O2837" s="3">
        <v>0.670446435911647</v>
      </c>
      <c r="P2837" s="3">
        <v>51.7587939698493</v>
      </c>
      <c r="Q2837" s="3">
        <v>1.38512521163494</v>
      </c>
      <c r="R2837" s="3">
        <v>19.7006277160792</v>
      </c>
      <c r="S2837" s="3">
        <v>2.76577757288265</v>
      </c>
      <c r="T2837" s="3">
        <v>17.0621468926554</v>
      </c>
      <c r="U2837" s="3">
        <v>7.08428167317554</v>
      </c>
      <c r="V2837" s="3">
        <v>28.5603715170279</v>
      </c>
      <c r="W2837" s="3"/>
      <c r="X2837" s="3"/>
      <c r="Y2837" s="3"/>
      <c r="Z2837" s="3"/>
      <c r="AA2837" s="3">
        <v>0.126541776374501</v>
      </c>
      <c r="AB2837" s="3">
        <v>0.414988664089056</v>
      </c>
      <c r="AC2837" s="3">
        <v>-1.19596118027645</v>
      </c>
      <c r="AD2837" s="3"/>
      <c r="AE2837" s="5">
        <v>3</v>
      </c>
      <c r="AF2837" s="3">
        <v>0.292542794607509</v>
      </c>
      <c r="AG2837" s="3">
        <v>3.35077675226276</v>
      </c>
      <c r="AH2837" s="3">
        <v>3.6167033087096</v>
      </c>
      <c r="AI2837" s="3"/>
      <c r="AJ2837" s="3"/>
      <c r="AK2837" s="3"/>
      <c r="AL2837" s="3"/>
      <c r="AM2837" s="3"/>
      <c r="AN2837" s="5" t="s">
        <v>51</v>
      </c>
      <c r="AO2837" s="1"/>
      <c r="AP2837" s="1"/>
      <c r="AQ2837" s="1"/>
    </row>
    <row r="2838" spans="1:43">
      <c r="A2838" s="1" t="s">
        <v>7490</v>
      </c>
      <c r="B2838" s="1" t="s">
        <v>7491</v>
      </c>
      <c r="C2838" s="3">
        <v>2.91232876712329</v>
      </c>
      <c r="D2838" s="4">
        <v>43174</v>
      </c>
      <c r="E2838" s="3">
        <v>49.8631121515</v>
      </c>
      <c r="F2838" s="5" t="s">
        <v>2971</v>
      </c>
      <c r="G2838" s="5">
        <v>1064</v>
      </c>
      <c r="H2838" s="5" t="s">
        <v>50</v>
      </c>
      <c r="I2838" s="3">
        <v>0.0792707094728478</v>
      </c>
      <c r="J2838" s="3">
        <v>58.0169718624386</v>
      </c>
      <c r="K2838" s="3">
        <v>-0.029694150252402</v>
      </c>
      <c r="L2838" s="3">
        <v>71.3147410358566</v>
      </c>
      <c r="M2838" s="3">
        <v>-0.197628458498029</v>
      </c>
      <c r="N2838" s="3">
        <v>72.1282279608192</v>
      </c>
      <c r="O2838" s="3">
        <v>0.869095305159798</v>
      </c>
      <c r="P2838" s="3">
        <v>19.1411603471905</v>
      </c>
      <c r="Q2838" s="3">
        <v>1.14005566441112</v>
      </c>
      <c r="R2838" s="3">
        <v>48.2375663930468</v>
      </c>
      <c r="S2838" s="3">
        <v>2.28728805603187</v>
      </c>
      <c r="T2838" s="3">
        <v>31.5819209039548</v>
      </c>
      <c r="U2838" s="3">
        <v>6.66580638045602</v>
      </c>
      <c r="V2838" s="3">
        <v>37.5386996904025</v>
      </c>
      <c r="W2838" s="3"/>
      <c r="X2838" s="3"/>
      <c r="Y2838" s="3"/>
      <c r="Z2838" s="3"/>
      <c r="AA2838" s="3">
        <v>0.044861213826235</v>
      </c>
      <c r="AB2838" s="3">
        <v>0.347439457921137</v>
      </c>
      <c r="AC2838" s="3">
        <v>-2.9941272744777</v>
      </c>
      <c r="AD2838" s="3"/>
      <c r="AE2838" s="5">
        <v>4</v>
      </c>
      <c r="AF2838" s="3">
        <v>0.348171497855061</v>
      </c>
      <c r="AG2838" s="3">
        <v>3.11022588339498</v>
      </c>
      <c r="AH2838" s="3">
        <v>3.81210310576991</v>
      </c>
      <c r="AI2838" s="3"/>
      <c r="AJ2838" s="3"/>
      <c r="AK2838" s="3"/>
      <c r="AL2838" s="3"/>
      <c r="AM2838" s="3"/>
      <c r="AN2838" s="5" t="s">
        <v>51</v>
      </c>
      <c r="AO2838" s="1"/>
      <c r="AP2838" s="1"/>
      <c r="AQ2838" s="1"/>
    </row>
    <row r="2839" spans="1:43">
      <c r="A2839" s="1" t="s">
        <v>7492</v>
      </c>
      <c r="B2839" s="1" t="s">
        <v>7493</v>
      </c>
      <c r="C2839" s="3">
        <v>2.93424657534247</v>
      </c>
      <c r="D2839" s="4">
        <v>43166</v>
      </c>
      <c r="E2839" s="3">
        <v>50.4567350383</v>
      </c>
      <c r="F2839" s="5" t="s">
        <v>4902</v>
      </c>
      <c r="G2839" s="5">
        <v>1072</v>
      </c>
      <c r="H2839" s="5" t="s">
        <v>50</v>
      </c>
      <c r="I2839" s="3">
        <v>-0.0198196412645091</v>
      </c>
      <c r="J2839" s="3">
        <v>72.0857525681108</v>
      </c>
      <c r="K2839" s="3">
        <v>-0.0099108027750229</v>
      </c>
      <c r="L2839" s="3">
        <v>60.3806994245241</v>
      </c>
      <c r="M2839" s="3">
        <v>-0.266903914590756</v>
      </c>
      <c r="N2839" s="3">
        <v>81.7898486197685</v>
      </c>
      <c r="O2839" s="3">
        <v>0.805030512299348</v>
      </c>
      <c r="P2839" s="3">
        <v>29.5111923252627</v>
      </c>
      <c r="Q2839" s="3">
        <v>1.15789981003213</v>
      </c>
      <c r="R2839" s="3">
        <v>45.6301303718011</v>
      </c>
      <c r="S2839" s="3">
        <v>1.98327874352762</v>
      </c>
      <c r="T2839" s="3">
        <v>45.4237288135593</v>
      </c>
      <c r="U2839" s="3">
        <v>6.21113601622981</v>
      </c>
      <c r="V2839" s="3">
        <v>50</v>
      </c>
      <c r="W2839" s="3"/>
      <c r="X2839" s="3"/>
      <c r="Y2839" s="3"/>
      <c r="Z2839" s="3"/>
      <c r="AA2839" s="3">
        <v>0.0269549157501363</v>
      </c>
      <c r="AB2839" s="3">
        <v>0.348952041719667</v>
      </c>
      <c r="AC2839" s="3">
        <v>-2.72204888022591</v>
      </c>
      <c r="AD2839" s="3"/>
      <c r="AE2839" s="5">
        <v>4</v>
      </c>
      <c r="AF2839" s="3">
        <v>0.332908541434592</v>
      </c>
      <c r="AG2839" s="3">
        <v>2.54304930872016</v>
      </c>
      <c r="AH2839" s="3">
        <v>3.30483889716338</v>
      </c>
      <c r="AI2839" s="3"/>
      <c r="AJ2839" s="3"/>
      <c r="AK2839" s="3"/>
      <c r="AL2839" s="3"/>
      <c r="AM2839" s="3"/>
      <c r="AN2839" s="5" t="s">
        <v>51</v>
      </c>
      <c r="AO2839" s="1"/>
      <c r="AP2839" s="1"/>
      <c r="AQ2839" s="1"/>
    </row>
    <row r="2840" spans="1:43">
      <c r="A2840" s="1" t="s">
        <v>7494</v>
      </c>
      <c r="B2840" s="1" t="s">
        <v>7495</v>
      </c>
      <c r="C2840" s="3">
        <v>2.84109589041096</v>
      </c>
      <c r="D2840" s="4">
        <v>43200</v>
      </c>
      <c r="E2840" s="3">
        <v>16.2906680218</v>
      </c>
      <c r="F2840" s="5" t="s">
        <v>1322</v>
      </c>
      <c r="G2840" s="5">
        <v>888</v>
      </c>
      <c r="H2840" s="5" t="s">
        <v>50</v>
      </c>
      <c r="I2840" s="3">
        <v>0.216386347988586</v>
      </c>
      <c r="J2840" s="3">
        <v>33.4524341223761</v>
      </c>
      <c r="K2840" s="3">
        <v>0.0196328654166929</v>
      </c>
      <c r="L2840" s="3">
        <v>33.6874723328907</v>
      </c>
      <c r="M2840" s="3">
        <v>0.0294521892794007</v>
      </c>
      <c r="N2840" s="3">
        <v>30.4541406945681</v>
      </c>
      <c r="O2840" s="3">
        <v>0.86659935126728</v>
      </c>
      <c r="P2840" s="3">
        <v>19.780721790772</v>
      </c>
      <c r="Q2840" s="3">
        <v>1.2266981717996</v>
      </c>
      <c r="R2840" s="3">
        <v>36.6006760019314</v>
      </c>
      <c r="S2840" s="3">
        <v>1.75688650364026</v>
      </c>
      <c r="T2840" s="3">
        <v>56.5536723163842</v>
      </c>
      <c r="U2840" s="3">
        <v>6.28506739737297</v>
      </c>
      <c r="V2840" s="3">
        <v>48.7616099071207</v>
      </c>
      <c r="W2840" s="3"/>
      <c r="X2840" s="3"/>
      <c r="Y2840" s="3"/>
      <c r="Z2840" s="3"/>
      <c r="AA2840" s="3">
        <v>0.0284167729798501</v>
      </c>
      <c r="AB2840" s="3">
        <v>0.477414122512371</v>
      </c>
      <c r="AC2840" s="3">
        <v>-2.24516862447899</v>
      </c>
      <c r="AD2840" s="3"/>
      <c r="AE2840" s="5">
        <v>3</v>
      </c>
      <c r="AF2840" s="3">
        <v>0.369913404707021</v>
      </c>
      <c r="AG2840" s="3">
        <v>2.6416555232577</v>
      </c>
      <c r="AH2840" s="3">
        <v>3.42609575685637</v>
      </c>
      <c r="AI2840" s="3"/>
      <c r="AJ2840" s="3"/>
      <c r="AK2840" s="3"/>
      <c r="AL2840" s="3"/>
      <c r="AM2840" s="3"/>
      <c r="AN2840" s="5" t="s">
        <v>51</v>
      </c>
      <c r="AO2840" s="1"/>
      <c r="AP2840" s="1"/>
      <c r="AQ2840" s="1"/>
    </row>
    <row r="2841" spans="1:43">
      <c r="A2841" s="1" t="s">
        <v>7496</v>
      </c>
      <c r="B2841" s="1" t="s">
        <v>7497</v>
      </c>
      <c r="C2841" s="3">
        <v>2.14794520547945</v>
      </c>
      <c r="D2841" s="4">
        <v>43453</v>
      </c>
      <c r="E2841" s="3">
        <v>52.3937547038</v>
      </c>
      <c r="F2841" s="5" t="s">
        <v>2538</v>
      </c>
      <c r="G2841" s="5">
        <v>785</v>
      </c>
      <c r="H2841" s="5" t="s">
        <v>198</v>
      </c>
      <c r="I2841" s="3">
        <v>0.00966090232828219</v>
      </c>
      <c r="J2841" s="3">
        <v>85.4497354497355</v>
      </c>
      <c r="K2841" s="3">
        <v>-0.0965064659332232</v>
      </c>
      <c r="L2841" s="3">
        <v>97.3404255319149</v>
      </c>
      <c r="M2841" s="3">
        <v>-0.16395023628122</v>
      </c>
      <c r="N2841" s="3">
        <v>86.4721485411141</v>
      </c>
      <c r="O2841" s="3">
        <v>-0.480676792924445</v>
      </c>
      <c r="P2841" s="3">
        <v>96.8390804597701</v>
      </c>
      <c r="Q2841" s="3">
        <v>0.174182310818638</v>
      </c>
      <c r="R2841" s="3">
        <v>92.2619047619048</v>
      </c>
      <c r="S2841" s="3">
        <v>1.1727912431587</v>
      </c>
      <c r="T2841" s="3">
        <v>83.7209302325581</v>
      </c>
      <c r="U2841" s="3">
        <v>6.12538605128205</v>
      </c>
      <c r="V2841" s="3">
        <v>47.244094488189</v>
      </c>
      <c r="W2841" s="3"/>
      <c r="X2841" s="3"/>
      <c r="Y2841" s="3"/>
      <c r="Z2841" s="3"/>
      <c r="AA2841" s="3">
        <v>-0.0187545618975285</v>
      </c>
      <c r="AB2841" s="3">
        <v>0.222191846154769</v>
      </c>
      <c r="AC2841" s="3">
        <v>-1.97745510126097</v>
      </c>
      <c r="AD2841" s="3"/>
      <c r="AE2841" s="5">
        <v>3</v>
      </c>
      <c r="AF2841" s="3">
        <v>0.261989772298203</v>
      </c>
      <c r="AG2841" s="3">
        <v>1.77309494862741</v>
      </c>
      <c r="AH2841" s="3">
        <v>3.16896099480604</v>
      </c>
      <c r="AI2841" s="3"/>
      <c r="AJ2841" s="3"/>
      <c r="AK2841" s="3"/>
      <c r="AL2841" s="3"/>
      <c r="AM2841" s="3">
        <v>5000</v>
      </c>
      <c r="AN2841" s="5" t="s">
        <v>56</v>
      </c>
      <c r="AO2841" s="1"/>
      <c r="AP2841" s="1"/>
      <c r="AQ2841" s="1"/>
    </row>
    <row r="2842" spans="1:43">
      <c r="A2842" s="1" t="s">
        <v>7498</v>
      </c>
      <c r="B2842" s="1" t="s">
        <v>7499</v>
      </c>
      <c r="C2842" s="3">
        <v>2.51232876712329</v>
      </c>
      <c r="D2842" s="4">
        <v>43320</v>
      </c>
      <c r="E2842" s="3">
        <v>8.4837166942</v>
      </c>
      <c r="F2842" s="5" t="s">
        <v>2523</v>
      </c>
      <c r="G2842" s="5">
        <v>546</v>
      </c>
      <c r="H2842" s="5" t="s">
        <v>93</v>
      </c>
      <c r="I2842" s="3">
        <v>9.47449330474534</v>
      </c>
      <c r="J2842" s="3">
        <v>32.45</v>
      </c>
      <c r="K2842" s="3">
        <v>3.51541580598272</v>
      </c>
      <c r="L2842" s="3">
        <v>19.4747274529237</v>
      </c>
      <c r="M2842" s="3">
        <v>5.09534350848577</v>
      </c>
      <c r="N2842" s="3">
        <v>28.8922155688623</v>
      </c>
      <c r="O2842" s="3">
        <v>12.895285773884</v>
      </c>
      <c r="P2842" s="3">
        <v>43.3098591549296</v>
      </c>
      <c r="Q2842" s="3">
        <v>27.2799962372419</v>
      </c>
      <c r="R2842" s="3">
        <v>23.6326109391125</v>
      </c>
      <c r="S2842" s="3">
        <v>67.5603715170279</v>
      </c>
      <c r="T2842" s="3">
        <v>25.0926416093171</v>
      </c>
      <c r="U2842" s="3">
        <v>180.948920265781</v>
      </c>
      <c r="V2842" s="3">
        <v>11.0188261351052</v>
      </c>
      <c r="W2842" s="3"/>
      <c r="X2842" s="3"/>
      <c r="Y2842" s="3"/>
      <c r="Z2842" s="3"/>
      <c r="AA2842" s="3">
        <v>0.357843057240964</v>
      </c>
      <c r="AB2842" s="3">
        <v>0.485682982563178</v>
      </c>
      <c r="AC2842" s="3">
        <v>-17.1630648330059</v>
      </c>
      <c r="AD2842" s="3"/>
      <c r="AE2842" s="5">
        <v>2</v>
      </c>
      <c r="AF2842" s="3">
        <v>3.48040288392252</v>
      </c>
      <c r="AG2842" s="3">
        <v>67.875365748173</v>
      </c>
      <c r="AH2842" s="3">
        <v>70.4921694179254</v>
      </c>
      <c r="AI2842" s="3"/>
      <c r="AJ2842" s="3"/>
      <c r="AK2842" s="3"/>
      <c r="AL2842" s="3"/>
      <c r="AM2842" s="3"/>
      <c r="AN2842" s="5" t="s">
        <v>46</v>
      </c>
      <c r="AO2842" s="1"/>
      <c r="AP2842" s="1"/>
      <c r="AQ2842" s="1"/>
    </row>
    <row r="2843" spans="1:43">
      <c r="A2843" s="1" t="s">
        <v>7500</v>
      </c>
      <c r="B2843" s="1" t="s">
        <v>7501</v>
      </c>
      <c r="C2843" s="3">
        <v>2.43835616438356</v>
      </c>
      <c r="D2843" s="4">
        <v>43347</v>
      </c>
      <c r="E2843" s="3">
        <v>0.5940680667</v>
      </c>
      <c r="F2843" s="5" t="s">
        <v>974</v>
      </c>
      <c r="G2843" s="5">
        <v>891</v>
      </c>
      <c r="H2843" s="5" t="s">
        <v>55</v>
      </c>
      <c r="I2843" s="3">
        <v>7.30275015989301</v>
      </c>
      <c r="J2843" s="3">
        <v>69.6914700544465</v>
      </c>
      <c r="K2843" s="3">
        <v>3.50532809871004</v>
      </c>
      <c r="L2843" s="3">
        <v>30</v>
      </c>
      <c r="M2843" s="3">
        <v>3.25053149826563</v>
      </c>
      <c r="N2843" s="3">
        <v>67.3847995212448</v>
      </c>
      <c r="O2843" s="3">
        <v>14.6985705407085</v>
      </c>
      <c r="P2843" s="3">
        <v>67.682119205298</v>
      </c>
      <c r="Q2843" s="3">
        <v>21.1832687635432</v>
      </c>
      <c r="R2843" s="3">
        <v>57.5457317073171</v>
      </c>
      <c r="S2843" s="3">
        <v>54.1127348643006</v>
      </c>
      <c r="T2843" s="3">
        <v>67.96875</v>
      </c>
      <c r="U2843" s="3">
        <v>81.3046468218882</v>
      </c>
      <c r="V2843" s="3">
        <v>85.7723577235772</v>
      </c>
      <c r="W2843" s="3"/>
      <c r="X2843" s="3"/>
      <c r="Y2843" s="3"/>
      <c r="Z2843" s="3"/>
      <c r="AA2843" s="3">
        <v>0.319953527012603</v>
      </c>
      <c r="AB2843" s="3">
        <v>0.367778370881413</v>
      </c>
      <c r="AC2843" s="3">
        <v>-15.0880691259555</v>
      </c>
      <c r="AD2843" s="3"/>
      <c r="AE2843" s="5">
        <v>3</v>
      </c>
      <c r="AF2843" s="3">
        <v>2.11795416893287</v>
      </c>
      <c r="AG2843" s="3">
        <v>42.3869829295473</v>
      </c>
      <c r="AH2843" s="3">
        <v>35.1797515495635</v>
      </c>
      <c r="AI2843" s="3"/>
      <c r="AJ2843" s="3"/>
      <c r="AK2843" s="3"/>
      <c r="AL2843" s="3"/>
      <c r="AM2843" s="3"/>
      <c r="AN2843" s="5" t="s">
        <v>46</v>
      </c>
      <c r="AO2843" s="1"/>
      <c r="AP2843" s="1"/>
      <c r="AQ2843" s="1"/>
    </row>
    <row r="2844" spans="1:43">
      <c r="A2844" s="1" t="s">
        <v>7502</v>
      </c>
      <c r="B2844" s="1" t="s">
        <v>7503</v>
      </c>
      <c r="C2844" s="3">
        <v>2.33424657534247</v>
      </c>
      <c r="D2844" s="4">
        <v>43385</v>
      </c>
      <c r="E2844" s="3">
        <v>2.2124335037</v>
      </c>
      <c r="F2844" s="5" t="s">
        <v>2682</v>
      </c>
      <c r="G2844" s="5">
        <v>853</v>
      </c>
      <c r="H2844" s="5" t="s">
        <v>55</v>
      </c>
      <c r="I2844" s="3">
        <v>7.9382015278904</v>
      </c>
      <c r="J2844" s="3">
        <v>66.1826981246219</v>
      </c>
      <c r="K2844" s="3">
        <v>0.917760663979894</v>
      </c>
      <c r="L2844" s="3">
        <v>79.2655367231638</v>
      </c>
      <c r="M2844" s="3">
        <v>1.94284332298763</v>
      </c>
      <c r="N2844" s="3">
        <v>77.5583482944345</v>
      </c>
      <c r="O2844" s="3">
        <v>15.2629660012761</v>
      </c>
      <c r="P2844" s="3">
        <v>65.2317880794702</v>
      </c>
      <c r="Q2844" s="3">
        <v>17.7311237314961</v>
      </c>
      <c r="R2844" s="3">
        <v>67.0731707317073</v>
      </c>
      <c r="S2844" s="3">
        <v>50.8199654123681</v>
      </c>
      <c r="T2844" s="3">
        <v>72.94921875</v>
      </c>
      <c r="U2844" s="3">
        <v>148.389314476527</v>
      </c>
      <c r="V2844" s="3">
        <v>46.2059620596206</v>
      </c>
      <c r="W2844" s="3"/>
      <c r="X2844" s="3"/>
      <c r="Y2844" s="3"/>
      <c r="Z2844" s="3"/>
      <c r="AA2844" s="3">
        <v>0.214055714724991</v>
      </c>
      <c r="AB2844" s="3">
        <v>0.484020634671978</v>
      </c>
      <c r="AC2844" s="3">
        <v>-18.8460911609714</v>
      </c>
      <c r="AD2844" s="3"/>
      <c r="AE2844" s="5">
        <v>1</v>
      </c>
      <c r="AF2844" s="3">
        <v>3.50181391484927</v>
      </c>
      <c r="AG2844" s="3">
        <v>63.863557716</v>
      </c>
      <c r="AH2844" s="3">
        <v>59.8215557990606</v>
      </c>
      <c r="AI2844" s="3"/>
      <c r="AJ2844" s="3"/>
      <c r="AK2844" s="3"/>
      <c r="AL2844" s="3"/>
      <c r="AM2844" s="3"/>
      <c r="AN2844" s="5" t="s">
        <v>51</v>
      </c>
      <c r="AO2844" s="1"/>
      <c r="AP2844" s="1"/>
      <c r="AQ2844" s="1"/>
    </row>
    <row r="2845" spans="1:43">
      <c r="A2845" s="1" t="s">
        <v>7504</v>
      </c>
      <c r="B2845" s="1" t="s">
        <v>7505</v>
      </c>
      <c r="C2845" s="3">
        <v>2.9013698630137</v>
      </c>
      <c r="D2845" s="4">
        <v>43178</v>
      </c>
      <c r="E2845" s="3">
        <v>14.1449336426</v>
      </c>
      <c r="F2845" s="5" t="s">
        <v>7506</v>
      </c>
      <c r="G2845" s="5">
        <v>608</v>
      </c>
      <c r="H2845" s="5" t="s">
        <v>93</v>
      </c>
      <c r="I2845" s="3">
        <v>23.3368644067797</v>
      </c>
      <c r="J2845" s="3">
        <v>0.5</v>
      </c>
      <c r="K2845" s="3">
        <v>4.89661696472813</v>
      </c>
      <c r="L2845" s="3">
        <v>4.95540138751239</v>
      </c>
      <c r="M2845" s="3">
        <v>13.2091983081336</v>
      </c>
      <c r="N2845" s="3">
        <v>1.39720558882236</v>
      </c>
      <c r="O2845" s="3">
        <v>30.886403237592</v>
      </c>
      <c r="P2845" s="3">
        <v>3.21931589537223</v>
      </c>
      <c r="Q2845" s="3">
        <v>41.1614936954413</v>
      </c>
      <c r="R2845" s="3">
        <v>5.52115583075335</v>
      </c>
      <c r="S2845" s="3">
        <v>111.652426831485</v>
      </c>
      <c r="T2845" s="3">
        <v>2.27633668607729</v>
      </c>
      <c r="U2845" s="3">
        <v>226.362999299229</v>
      </c>
      <c r="V2845" s="3">
        <v>3.5437430786268</v>
      </c>
      <c r="W2845" s="3"/>
      <c r="X2845" s="3"/>
      <c r="Y2845" s="3"/>
      <c r="Z2845" s="3"/>
      <c r="AA2845" s="3">
        <v>0.420122797796926</v>
      </c>
      <c r="AB2845" s="3">
        <v>0.334331706087384</v>
      </c>
      <c r="AC2845" s="3">
        <v>-32.6339862782142</v>
      </c>
      <c r="AD2845" s="3"/>
      <c r="AE2845" s="5">
        <v>5</v>
      </c>
      <c r="AF2845" s="3">
        <v>2.39491326869648</v>
      </c>
      <c r="AG2845" s="3">
        <v>108.400943523936</v>
      </c>
      <c r="AH2845" s="3">
        <v>80.10225048886</v>
      </c>
      <c r="AI2845" s="3"/>
      <c r="AJ2845" s="3"/>
      <c r="AK2845" s="3"/>
      <c r="AL2845" s="3"/>
      <c r="AM2845" s="3"/>
      <c r="AN2845" s="5" t="s">
        <v>46</v>
      </c>
      <c r="AO2845" s="1"/>
      <c r="AP2845" s="1"/>
      <c r="AQ2845" s="1"/>
    </row>
    <row r="2846" spans="1:43">
      <c r="A2846" s="1" t="s">
        <v>7507</v>
      </c>
      <c r="B2846" s="1" t="s">
        <v>7508</v>
      </c>
      <c r="C2846" s="3">
        <v>2.91232876712329</v>
      </c>
      <c r="D2846" s="4">
        <v>43174</v>
      </c>
      <c r="E2846" s="3">
        <v>13.3275703581</v>
      </c>
      <c r="F2846" s="5" t="s">
        <v>7509</v>
      </c>
      <c r="G2846" s="5">
        <v>687</v>
      </c>
      <c r="H2846" s="5" t="s">
        <v>50</v>
      </c>
      <c r="I2846" s="3">
        <v>0.0196579516414297</v>
      </c>
      <c r="J2846" s="3">
        <v>66.1456007146047</v>
      </c>
      <c r="K2846" s="3">
        <v>0.0196579516414297</v>
      </c>
      <c r="L2846" s="3">
        <v>33.5546702080567</v>
      </c>
      <c r="M2846" s="3">
        <v>-0.107980759791881</v>
      </c>
      <c r="N2846" s="3">
        <v>57.2128227960819</v>
      </c>
      <c r="O2846" s="3">
        <v>0.749427601403218</v>
      </c>
      <c r="P2846" s="3">
        <v>39.1046139789858</v>
      </c>
      <c r="Q2846" s="3">
        <v>1.14773450632064</v>
      </c>
      <c r="R2846" s="3">
        <v>46.8855625301787</v>
      </c>
      <c r="S2846" s="3">
        <v>1.92177499291496</v>
      </c>
      <c r="T2846" s="3">
        <v>48.8700564971751</v>
      </c>
      <c r="U2846" s="3">
        <v>6.19968631283582</v>
      </c>
      <c r="V2846" s="3">
        <v>50.2321981424149</v>
      </c>
      <c r="W2846" s="3"/>
      <c r="X2846" s="3"/>
      <c r="Y2846" s="3"/>
      <c r="Z2846" s="3"/>
      <c r="AA2846" s="3">
        <v>0.0279331243992274</v>
      </c>
      <c r="AB2846" s="3">
        <v>0.359759440016641</v>
      </c>
      <c r="AC2846" s="3">
        <v>-2.24740683826353</v>
      </c>
      <c r="AD2846" s="3"/>
      <c r="AE2846" s="5">
        <v>4</v>
      </c>
      <c r="AF2846" s="3">
        <v>0.317369757613585</v>
      </c>
      <c r="AG2846" s="3">
        <v>2.7685320794304</v>
      </c>
      <c r="AH2846" s="3">
        <v>3.1421064095011</v>
      </c>
      <c r="AI2846" s="3"/>
      <c r="AJ2846" s="3"/>
      <c r="AK2846" s="3"/>
      <c r="AL2846" s="3"/>
      <c r="AM2846" s="3"/>
      <c r="AN2846" s="5" t="s">
        <v>51</v>
      </c>
      <c r="AO2846" s="1"/>
      <c r="AP2846" s="1"/>
      <c r="AQ2846" s="1"/>
    </row>
    <row r="2847" spans="1:43">
      <c r="A2847" s="1" t="s">
        <v>7510</v>
      </c>
      <c r="B2847" s="1" t="s">
        <v>7511</v>
      </c>
      <c r="C2847" s="3">
        <v>2.49315068493151</v>
      </c>
      <c r="D2847" s="4">
        <v>43327</v>
      </c>
      <c r="E2847" s="3">
        <v>3.0368302652</v>
      </c>
      <c r="F2847" s="5" t="s">
        <v>7512</v>
      </c>
      <c r="G2847" s="5">
        <v>911</v>
      </c>
      <c r="H2847" s="5" t="s">
        <v>93</v>
      </c>
      <c r="I2847" s="3">
        <v>16.4516723486594</v>
      </c>
      <c r="J2847" s="3">
        <v>5.05</v>
      </c>
      <c r="K2847" s="3">
        <v>3.10830104017948</v>
      </c>
      <c r="L2847" s="3">
        <v>26.4618434093162</v>
      </c>
      <c r="M2847" s="3">
        <v>9.04659188955996</v>
      </c>
      <c r="N2847" s="3">
        <v>8.63273453093812</v>
      </c>
      <c r="O2847" s="3">
        <v>20.4240114340162</v>
      </c>
      <c r="P2847" s="3">
        <v>22.5352112676056</v>
      </c>
      <c r="Q2847" s="3">
        <v>16.8338340651722</v>
      </c>
      <c r="R2847" s="3">
        <v>43.6016511867905</v>
      </c>
      <c r="S2847" s="3">
        <v>73.3557369179069</v>
      </c>
      <c r="T2847" s="3">
        <v>18.8988883006882</v>
      </c>
      <c r="U2847" s="3">
        <v>150.565027755749</v>
      </c>
      <c r="V2847" s="3">
        <v>19.8228128460687</v>
      </c>
      <c r="W2847" s="3"/>
      <c r="X2847" s="3"/>
      <c r="Y2847" s="3"/>
      <c r="Z2847" s="3"/>
      <c r="AA2847" s="3">
        <v>0.341380364685152</v>
      </c>
      <c r="AB2847" s="3">
        <v>0.521367161902517</v>
      </c>
      <c r="AC2847" s="3">
        <v>-12.8629390135666</v>
      </c>
      <c r="AD2847" s="3"/>
      <c r="AE2847" s="5">
        <v>2</v>
      </c>
      <c r="AF2847" s="3">
        <v>3.09946477492565</v>
      </c>
      <c r="AG2847" s="3">
        <v>71.5196673931818</v>
      </c>
      <c r="AH2847" s="3">
        <v>57.0072480817152</v>
      </c>
      <c r="AI2847" s="3"/>
      <c r="AJ2847" s="3"/>
      <c r="AK2847" s="3"/>
      <c r="AL2847" s="3"/>
      <c r="AM2847" s="3"/>
      <c r="AN2847" s="5" t="s">
        <v>51</v>
      </c>
      <c r="AO2847" s="1"/>
      <c r="AP2847" s="1"/>
      <c r="AQ2847" s="1"/>
    </row>
    <row r="2848" spans="1:43">
      <c r="A2848" s="1" t="s">
        <v>7513</v>
      </c>
      <c r="B2848" s="1" t="s">
        <v>7514</v>
      </c>
      <c r="C2848" s="3">
        <v>2.32054794520548</v>
      </c>
      <c r="D2848" s="4">
        <v>43390</v>
      </c>
      <c r="E2848" s="3">
        <v>29.9789064954</v>
      </c>
      <c r="F2848" s="5" t="s">
        <v>2832</v>
      </c>
      <c r="G2848" s="5">
        <v>203</v>
      </c>
      <c r="H2848" s="5" t="s">
        <v>50</v>
      </c>
      <c r="I2848" s="3">
        <v>0.154098044881059</v>
      </c>
      <c r="J2848" s="3">
        <v>44.8414470745869</v>
      </c>
      <c r="K2848" s="3">
        <v>-0.0384504469864521</v>
      </c>
      <c r="L2848" s="3">
        <v>74.6790615316512</v>
      </c>
      <c r="M2848" s="3">
        <v>-0.0960707080411229</v>
      </c>
      <c r="N2848" s="3">
        <v>54.7195013357079</v>
      </c>
      <c r="O2848" s="3">
        <v>0.580326917496844</v>
      </c>
      <c r="P2848" s="3">
        <v>61.1694837825491</v>
      </c>
      <c r="Q2848" s="3">
        <v>1.2363707165109</v>
      </c>
      <c r="R2848" s="3">
        <v>35.0555287300821</v>
      </c>
      <c r="S2848" s="3">
        <v>1.84115169914799</v>
      </c>
      <c r="T2848" s="3">
        <v>53.1638418079096</v>
      </c>
      <c r="U2848" s="3">
        <v>7.56893335626464</v>
      </c>
      <c r="V2848" s="3">
        <v>21.4396284829721</v>
      </c>
      <c r="W2848" s="3"/>
      <c r="X2848" s="3"/>
      <c r="Y2848" s="3"/>
      <c r="Z2848" s="3"/>
      <c r="AA2848" s="3">
        <v>0.0318924216380632</v>
      </c>
      <c r="AB2848" s="3">
        <v>0.379991505360562</v>
      </c>
      <c r="AC2848" s="3">
        <v>-2.27685831818614</v>
      </c>
      <c r="AD2848" s="3"/>
      <c r="AE2848" s="5">
        <v>4</v>
      </c>
      <c r="AF2848" s="3">
        <v>0.360081366882256</v>
      </c>
      <c r="AG2848" s="3">
        <v>2.6104641282704</v>
      </c>
      <c r="AH2848" s="3">
        <v>3.94809404290681</v>
      </c>
      <c r="AI2848" s="3"/>
      <c r="AJ2848" s="3"/>
      <c r="AK2848" s="3"/>
      <c r="AL2848" s="3"/>
      <c r="AM2848" s="3"/>
      <c r="AN2848" s="5" t="s">
        <v>51</v>
      </c>
      <c r="AO2848" s="1"/>
      <c r="AP2848" s="1"/>
      <c r="AQ2848" s="1"/>
    </row>
    <row r="2849" spans="1:43">
      <c r="A2849" s="1" t="s">
        <v>7515</v>
      </c>
      <c r="B2849" s="1" t="s">
        <v>7516</v>
      </c>
      <c r="C2849" s="3">
        <v>2.67945205479452</v>
      </c>
      <c r="D2849" s="4">
        <v>43259</v>
      </c>
      <c r="E2849" s="3">
        <v>12.9419818604</v>
      </c>
      <c r="F2849" s="5" t="s">
        <v>7517</v>
      </c>
      <c r="G2849" s="5">
        <v>979</v>
      </c>
      <c r="H2849" s="5" t="s">
        <v>93</v>
      </c>
      <c r="I2849" s="3">
        <v>7.6083859149196</v>
      </c>
      <c r="J2849" s="3">
        <v>41.1</v>
      </c>
      <c r="K2849" s="3">
        <v>3.80114662687505</v>
      </c>
      <c r="L2849" s="3">
        <v>15.0148662041625</v>
      </c>
      <c r="M2849" s="3">
        <v>3.646486825596</v>
      </c>
      <c r="N2849" s="3">
        <v>37.7744510978044</v>
      </c>
      <c r="O2849" s="3">
        <v>16.1627702583934</v>
      </c>
      <c r="P2849" s="3">
        <v>34.8088531187123</v>
      </c>
      <c r="Q2849" s="3">
        <v>14.3289650101639</v>
      </c>
      <c r="R2849" s="3">
        <v>48.5552115583075</v>
      </c>
      <c r="S2849" s="3">
        <v>75.5595404130969</v>
      </c>
      <c r="T2849" s="3">
        <v>17.4166225516146</v>
      </c>
      <c r="U2849" s="3">
        <v>179.399640629955</v>
      </c>
      <c r="V2849" s="3">
        <v>11.5725359911406</v>
      </c>
      <c r="W2849" s="3"/>
      <c r="X2849" s="3"/>
      <c r="Y2849" s="3"/>
      <c r="Z2849" s="3"/>
      <c r="AA2849" s="3">
        <v>0.306345242133251</v>
      </c>
      <c r="AB2849" s="3">
        <v>0.459151683050072</v>
      </c>
      <c r="AC2849" s="3">
        <v>-14.911593066806</v>
      </c>
      <c r="AD2849" s="3"/>
      <c r="AE2849" s="5">
        <v>3</v>
      </c>
      <c r="AF2849" s="3">
        <v>3.10135983551359</v>
      </c>
      <c r="AG2849" s="3">
        <v>85.2124401566739</v>
      </c>
      <c r="AH2849" s="3">
        <v>66.8621032465161</v>
      </c>
      <c r="AI2849" s="3"/>
      <c r="AJ2849" s="3"/>
      <c r="AK2849" s="3"/>
      <c r="AL2849" s="3"/>
      <c r="AM2849" s="3"/>
      <c r="AN2849" s="5" t="s">
        <v>46</v>
      </c>
      <c r="AO2849" s="1"/>
      <c r="AP2849" s="1"/>
      <c r="AQ2849" s="1"/>
    </row>
    <row r="2850" spans="1:43">
      <c r="A2850" s="1" t="s">
        <v>7518</v>
      </c>
      <c r="B2850" s="1" t="s">
        <v>7519</v>
      </c>
      <c r="C2850" s="3">
        <v>2.8</v>
      </c>
      <c r="D2850" s="4">
        <v>43215</v>
      </c>
      <c r="E2850" s="3">
        <v>10.947048023</v>
      </c>
      <c r="F2850" s="5" t="s">
        <v>7520</v>
      </c>
      <c r="G2850" s="5">
        <v>1023</v>
      </c>
      <c r="H2850" s="5" t="s">
        <v>55</v>
      </c>
      <c r="I2850" s="3">
        <v>14.6968139773895</v>
      </c>
      <c r="J2850" s="3">
        <v>20.205686630369</v>
      </c>
      <c r="K2850" s="3">
        <v>4.06749555950267</v>
      </c>
      <c r="L2850" s="3">
        <v>19.0960451977401</v>
      </c>
      <c r="M2850" s="3">
        <v>9.05537459283387</v>
      </c>
      <c r="N2850" s="3">
        <v>16.9958108916816</v>
      </c>
      <c r="O2850" s="3">
        <v>22.483537158984</v>
      </c>
      <c r="P2850" s="3">
        <v>31.9867549668874</v>
      </c>
      <c r="Q2850" s="3">
        <v>30.1493863497529</v>
      </c>
      <c r="R2850" s="3">
        <v>31.3262195121951</v>
      </c>
      <c r="S2850" s="3">
        <v>91.3767760901519</v>
      </c>
      <c r="T2850" s="3">
        <v>16.2109375</v>
      </c>
      <c r="U2850" s="3">
        <v>180.737901293723</v>
      </c>
      <c r="V2850" s="3">
        <v>23.7127371273713</v>
      </c>
      <c r="W2850" s="3"/>
      <c r="X2850" s="3"/>
      <c r="Y2850" s="3"/>
      <c r="Z2850" s="3"/>
      <c r="AA2850" s="3">
        <v>0.398066740666423</v>
      </c>
      <c r="AB2850" s="3">
        <v>0.348706719432181</v>
      </c>
      <c r="AC2850" s="3">
        <v>-23.2157018239492</v>
      </c>
      <c r="AD2850" s="3"/>
      <c r="AE2850" s="5">
        <v>4</v>
      </c>
      <c r="AF2850" s="3">
        <v>2.53980280272682</v>
      </c>
      <c r="AG2850" s="3">
        <v>81.433859494926</v>
      </c>
      <c r="AH2850" s="3">
        <v>69.2787908416594</v>
      </c>
      <c r="AI2850" s="3"/>
      <c r="AJ2850" s="3"/>
      <c r="AK2850" s="3"/>
      <c r="AL2850" s="3"/>
      <c r="AM2850" s="3"/>
      <c r="AN2850" s="5" t="s">
        <v>46</v>
      </c>
      <c r="AO2850" s="1"/>
      <c r="AP2850" s="1"/>
      <c r="AQ2850" s="1"/>
    </row>
    <row r="2851" spans="1:43">
      <c r="A2851" s="1" t="s">
        <v>7521</v>
      </c>
      <c r="B2851" s="1" t="s">
        <v>7522</v>
      </c>
      <c r="C2851" s="3">
        <v>2.87945205479452</v>
      </c>
      <c r="D2851" s="4">
        <v>43186</v>
      </c>
      <c r="E2851" s="3">
        <v>61.6791564982</v>
      </c>
      <c r="F2851" s="5" t="s">
        <v>229</v>
      </c>
      <c r="G2851" s="5">
        <v>1052</v>
      </c>
      <c r="H2851" s="5" t="s">
        <v>50</v>
      </c>
      <c r="I2851" s="3">
        <v>0.153095397569617</v>
      </c>
      <c r="J2851" s="3">
        <v>44.9307726663689</v>
      </c>
      <c r="K2851" s="3">
        <v>-0.0477463712757777</v>
      </c>
      <c r="L2851" s="3">
        <v>78.8401947764498</v>
      </c>
      <c r="M2851" s="3">
        <v>-0.0859106529209684</v>
      </c>
      <c r="N2851" s="3">
        <v>51.6918967052538</v>
      </c>
      <c r="O2851" s="3">
        <v>0.702328266307478</v>
      </c>
      <c r="P2851" s="3">
        <v>46.3225216994061</v>
      </c>
      <c r="Q2851" s="3">
        <v>1.12359097677029</v>
      </c>
      <c r="R2851" s="3">
        <v>50.4587155963303</v>
      </c>
      <c r="S2851" s="3">
        <v>1.89700276244348</v>
      </c>
      <c r="T2851" s="3">
        <v>50.3954802259887</v>
      </c>
      <c r="U2851" s="3">
        <v>6.70065026664623</v>
      </c>
      <c r="V2851" s="3">
        <v>36.687306501548</v>
      </c>
      <c r="W2851" s="3"/>
      <c r="X2851" s="3"/>
      <c r="Y2851" s="3"/>
      <c r="Z2851" s="3"/>
      <c r="AA2851" s="3">
        <v>0.027808679781783</v>
      </c>
      <c r="AB2851" s="3">
        <v>0.360037106330727</v>
      </c>
      <c r="AC2851" s="3">
        <v>-3.02299703264096</v>
      </c>
      <c r="AD2851" s="3"/>
      <c r="AE2851" s="5">
        <v>4</v>
      </c>
      <c r="AF2851" s="3">
        <v>0.355328350512585</v>
      </c>
      <c r="AG2851" s="3">
        <v>2.55580093493426</v>
      </c>
      <c r="AH2851" s="3">
        <v>3.54798147419382</v>
      </c>
      <c r="AI2851" s="3"/>
      <c r="AJ2851" s="3"/>
      <c r="AK2851" s="3"/>
      <c r="AL2851" s="3"/>
      <c r="AM2851" s="3"/>
      <c r="AN2851" s="5" t="s">
        <v>51</v>
      </c>
      <c r="AO2851" s="1"/>
      <c r="AP2851" s="1"/>
      <c r="AQ2851" s="1"/>
    </row>
    <row r="2852" spans="1:43">
      <c r="A2852" s="1" t="s">
        <v>7523</v>
      </c>
      <c r="B2852" s="1" t="s">
        <v>7524</v>
      </c>
      <c r="C2852" s="3">
        <v>2.7041095890411</v>
      </c>
      <c r="D2852" s="4">
        <v>43250</v>
      </c>
      <c r="E2852" s="3">
        <v>4.3955068017</v>
      </c>
      <c r="F2852" s="5" t="s">
        <v>7525</v>
      </c>
      <c r="G2852" s="5">
        <v>988</v>
      </c>
      <c r="H2852" s="5" t="s">
        <v>93</v>
      </c>
      <c r="I2852" s="3">
        <v>8.52671606864275</v>
      </c>
      <c r="J2852" s="3">
        <v>36.55</v>
      </c>
      <c r="K2852" s="3">
        <v>2.49079189686925</v>
      </c>
      <c r="L2852" s="3">
        <v>36.2239841427156</v>
      </c>
      <c r="M2852" s="3">
        <v>4.97500707346978</v>
      </c>
      <c r="N2852" s="3">
        <v>29.5908183632735</v>
      </c>
      <c r="O2852" s="3">
        <v>18.5798753529005</v>
      </c>
      <c r="P2852" s="3">
        <v>27.7162977867203</v>
      </c>
      <c r="Q2852" s="3">
        <v>27.2711680292722</v>
      </c>
      <c r="R2852" s="3">
        <v>23.6842105263158</v>
      </c>
      <c r="S2852" s="3">
        <v>63.2516867116457</v>
      </c>
      <c r="T2852" s="3">
        <v>29.2747485442033</v>
      </c>
      <c r="U2852" s="3">
        <v>123.953722334004</v>
      </c>
      <c r="V2852" s="3">
        <v>31.3399778516058</v>
      </c>
      <c r="W2852" s="3"/>
      <c r="X2852" s="3"/>
      <c r="Y2852" s="3"/>
      <c r="Z2852" s="3"/>
      <c r="AA2852" s="3">
        <v>0.355645705424159</v>
      </c>
      <c r="AB2852" s="3">
        <v>0.458703442083159</v>
      </c>
      <c r="AC2852" s="3">
        <v>-15.2622354051503</v>
      </c>
      <c r="AD2852" s="3"/>
      <c r="AE2852" s="5">
        <v>2</v>
      </c>
      <c r="AF2852" s="3">
        <v>2.40805401640325</v>
      </c>
      <c r="AG2852" s="3">
        <v>55.3903826623236</v>
      </c>
      <c r="AH2852" s="3">
        <v>48.7110788607556</v>
      </c>
      <c r="AI2852" s="3"/>
      <c r="AJ2852" s="3"/>
      <c r="AK2852" s="3"/>
      <c r="AL2852" s="3"/>
      <c r="AM2852" s="3"/>
      <c r="AN2852" s="5" t="s">
        <v>51</v>
      </c>
      <c r="AO2852" s="1"/>
      <c r="AP2852" s="1"/>
      <c r="AQ2852" s="1"/>
    </row>
    <row r="2853" spans="1:43">
      <c r="A2853" s="1" t="s">
        <v>7526</v>
      </c>
      <c r="B2853" s="1" t="s">
        <v>7527</v>
      </c>
      <c r="C2853" s="3">
        <v>2.81643835616438</v>
      </c>
      <c r="D2853" s="4">
        <v>43209</v>
      </c>
      <c r="E2853" s="3">
        <v>9.6057224837</v>
      </c>
      <c r="F2853" s="5" t="s">
        <v>798</v>
      </c>
      <c r="G2853" s="5">
        <v>1029</v>
      </c>
      <c r="H2853" s="5" t="s">
        <v>93</v>
      </c>
      <c r="I2853" s="3">
        <v>13.3998302207131</v>
      </c>
      <c r="J2853" s="3">
        <v>14.6</v>
      </c>
      <c r="K2853" s="3">
        <v>3.05894152137016</v>
      </c>
      <c r="L2853" s="3">
        <v>27.5520317145689</v>
      </c>
      <c r="M2853" s="3">
        <v>6.94071968938878</v>
      </c>
      <c r="N2853" s="3">
        <v>17.6147704590818</v>
      </c>
      <c r="O2853" s="3">
        <v>23.9710454271263</v>
      </c>
      <c r="P2853" s="3">
        <v>13.8329979879276</v>
      </c>
      <c r="Q2853" s="3">
        <v>36.2764600867126</v>
      </c>
      <c r="R2853" s="3">
        <v>9.18472652218782</v>
      </c>
      <c r="S2853" s="3">
        <v>96.0449075432932</v>
      </c>
      <c r="T2853" s="3">
        <v>5.77024880889359</v>
      </c>
      <c r="U2853" s="3">
        <v>201.818798011749</v>
      </c>
      <c r="V2853" s="3">
        <v>6.47840531561462</v>
      </c>
      <c r="W2853" s="3"/>
      <c r="X2853" s="3"/>
      <c r="Y2853" s="3"/>
      <c r="Z2853" s="3"/>
      <c r="AA2853" s="3">
        <v>0.390207387809241</v>
      </c>
      <c r="AB2853" s="3">
        <v>0.410985523018728</v>
      </c>
      <c r="AC2853" s="3">
        <v>-18.0802039415629</v>
      </c>
      <c r="AD2853" s="3"/>
      <c r="AE2853" s="5">
        <v>2</v>
      </c>
      <c r="AF2853" s="3">
        <v>2.93285307372712</v>
      </c>
      <c r="AG2853" s="3">
        <v>102.108533402372</v>
      </c>
      <c r="AH2853" s="3">
        <v>75.0723404796178</v>
      </c>
      <c r="AI2853" s="3"/>
      <c r="AJ2853" s="3"/>
      <c r="AK2853" s="3"/>
      <c r="AL2853" s="3"/>
      <c r="AM2853" s="3"/>
      <c r="AN2853" s="5" t="s">
        <v>51</v>
      </c>
      <c r="AO2853" s="1"/>
      <c r="AP2853" s="1"/>
      <c r="AQ2853" s="1"/>
    </row>
    <row r="2854" spans="1:43">
      <c r="A2854" s="1" t="s">
        <v>7528</v>
      </c>
      <c r="B2854" s="1" t="s">
        <v>7529</v>
      </c>
      <c r="C2854" s="3">
        <v>2.44109589041096</v>
      </c>
      <c r="D2854" s="4">
        <v>43346</v>
      </c>
      <c r="E2854" s="3">
        <v>6.2428853248</v>
      </c>
      <c r="F2854" s="5" t="s">
        <v>6529</v>
      </c>
      <c r="G2854" s="5">
        <v>888</v>
      </c>
      <c r="H2854" s="5" t="s">
        <v>93</v>
      </c>
      <c r="I2854" s="3">
        <v>14.5335413416537</v>
      </c>
      <c r="J2854" s="3">
        <v>10.8</v>
      </c>
      <c r="K2854" s="3">
        <v>3.38825517532741</v>
      </c>
      <c r="L2854" s="3">
        <v>21.5064420218038</v>
      </c>
      <c r="M2854" s="3">
        <v>2.95619004880238</v>
      </c>
      <c r="N2854" s="3">
        <v>43.1137724550898</v>
      </c>
      <c r="O2854" s="3">
        <v>32.5055048189727</v>
      </c>
      <c r="P2854" s="3">
        <v>2.2635814889336</v>
      </c>
      <c r="Q2854" s="3">
        <v>54.2936404522719</v>
      </c>
      <c r="R2854" s="3">
        <v>1.08359133126935</v>
      </c>
      <c r="S2854" s="3">
        <v>86.0328400567606</v>
      </c>
      <c r="T2854" s="3">
        <v>11.2228692429857</v>
      </c>
      <c r="U2854" s="3">
        <v>257.290247226007</v>
      </c>
      <c r="V2854" s="3">
        <v>1.21816168327796</v>
      </c>
      <c r="W2854" s="3"/>
      <c r="X2854" s="3"/>
      <c r="Y2854" s="3"/>
      <c r="Z2854" s="3"/>
      <c r="AA2854" s="3">
        <v>0.291316109164295</v>
      </c>
      <c r="AB2854" s="3">
        <v>0.647635097932262</v>
      </c>
      <c r="AC2854" s="3">
        <v>-21.310332000372</v>
      </c>
      <c r="AD2854" s="3"/>
      <c r="AE2854" s="5">
        <v>2</v>
      </c>
      <c r="AF2854" s="3">
        <v>4.66904866572995</v>
      </c>
      <c r="AG2854" s="3">
        <v>97.3574319125061</v>
      </c>
      <c r="AH2854" s="3">
        <v>91.4586555624624</v>
      </c>
      <c r="AI2854" s="3"/>
      <c r="AJ2854" s="3"/>
      <c r="AK2854" s="3"/>
      <c r="AL2854" s="3"/>
      <c r="AM2854" s="3"/>
      <c r="AN2854" s="5" t="s">
        <v>46</v>
      </c>
      <c r="AO2854" s="1"/>
      <c r="AP2854" s="1"/>
      <c r="AQ2854" s="1"/>
    </row>
    <row r="2855" spans="1:43">
      <c r="A2855" s="1" t="s">
        <v>7530</v>
      </c>
      <c r="B2855" s="1" t="s">
        <v>7531</v>
      </c>
      <c r="C2855" s="3">
        <v>2.82465753424658</v>
      </c>
      <c r="D2855" s="4">
        <v>43206</v>
      </c>
      <c r="E2855" s="3">
        <v>10.1518396426</v>
      </c>
      <c r="F2855" s="5" t="s">
        <v>6157</v>
      </c>
      <c r="G2855" s="5">
        <v>632</v>
      </c>
      <c r="H2855" s="5" t="s">
        <v>50</v>
      </c>
      <c r="I2855" s="3">
        <v>0.268336314847932</v>
      </c>
      <c r="J2855" s="3">
        <v>24.6092005359536</v>
      </c>
      <c r="K2855" s="3">
        <v>-0.00991080277503403</v>
      </c>
      <c r="L2855" s="3">
        <v>60.4249667994688</v>
      </c>
      <c r="M2855" s="3">
        <v>-0.0198196412645116</v>
      </c>
      <c r="N2855" s="3">
        <v>40.7390917186109</v>
      </c>
      <c r="O2855" s="3">
        <v>0.290770984341173</v>
      </c>
      <c r="P2855" s="3">
        <v>78.5746916400183</v>
      </c>
      <c r="Q2855" s="3">
        <v>1.0122734528319</v>
      </c>
      <c r="R2855" s="3">
        <v>61.7093191694833</v>
      </c>
      <c r="S2855" s="3">
        <v>1.60614579542714</v>
      </c>
      <c r="T2855" s="3">
        <v>63.728813559322</v>
      </c>
      <c r="U2855" s="3">
        <v>6.16559911574339</v>
      </c>
      <c r="V2855" s="3">
        <v>51.4705882352941</v>
      </c>
      <c r="W2855" s="3"/>
      <c r="X2855" s="3"/>
      <c r="Y2855" s="3"/>
      <c r="Z2855" s="3"/>
      <c r="AA2855" s="3">
        <v>0.00924819479413068</v>
      </c>
      <c r="AB2855" s="3">
        <v>0.28268303140983</v>
      </c>
      <c r="AC2855" s="3">
        <v>-2.88711384852273</v>
      </c>
      <c r="AD2855" s="3"/>
      <c r="AE2855" s="5">
        <v>3</v>
      </c>
      <c r="AF2855" s="3">
        <v>0.31180842539123</v>
      </c>
      <c r="AG2855" s="3">
        <v>2.53408811345386</v>
      </c>
      <c r="AH2855" s="3">
        <v>3.15234162665861</v>
      </c>
      <c r="AI2855" s="3"/>
      <c r="AJ2855" s="3"/>
      <c r="AK2855" s="3"/>
      <c r="AL2855" s="3"/>
      <c r="AM2855" s="3"/>
      <c r="AN2855" s="5" t="s">
        <v>51</v>
      </c>
      <c r="AO2855" s="1"/>
      <c r="AP2855" s="1"/>
      <c r="AQ2855" s="1"/>
    </row>
    <row r="2856" spans="1:43">
      <c r="A2856" s="1" t="s">
        <v>7532</v>
      </c>
      <c r="B2856" s="1" t="s">
        <v>7533</v>
      </c>
      <c r="C2856" s="3">
        <v>2.87945205479452</v>
      </c>
      <c r="D2856" s="4">
        <v>43186</v>
      </c>
      <c r="E2856" s="3">
        <v>23.6858301093</v>
      </c>
      <c r="F2856" s="5" t="s">
        <v>582</v>
      </c>
      <c r="G2856" s="5">
        <v>1052</v>
      </c>
      <c r="H2856" s="5" t="s">
        <v>93</v>
      </c>
      <c r="I2856" s="3">
        <v>-1.70985840235106</v>
      </c>
      <c r="J2856" s="3">
        <v>96.85</v>
      </c>
      <c r="K2856" s="3">
        <v>-1.21722008413138</v>
      </c>
      <c r="L2856" s="3">
        <v>99.0584737363726</v>
      </c>
      <c r="M2856" s="3">
        <v>-2.17160078000355</v>
      </c>
      <c r="N2856" s="3">
        <v>92.8642714570858</v>
      </c>
      <c r="O2856" s="3">
        <v>-0.918602028103513</v>
      </c>
      <c r="P2856" s="3">
        <v>96.6800804828974</v>
      </c>
      <c r="Q2856" s="3">
        <v>-0.613788293101954</v>
      </c>
      <c r="R2856" s="3">
        <v>95.046439628483</v>
      </c>
      <c r="S2856" s="3">
        <v>9.35926848415367</v>
      </c>
      <c r="T2856" s="3">
        <v>94.7061937533086</v>
      </c>
      <c r="U2856" s="3">
        <v>26.0100461391408</v>
      </c>
      <c r="V2856" s="3">
        <v>88.9811738648948</v>
      </c>
      <c r="W2856" s="3"/>
      <c r="X2856" s="3"/>
      <c r="Y2856" s="3"/>
      <c r="Z2856" s="3"/>
      <c r="AA2856" s="3">
        <v>0.22912691825371</v>
      </c>
      <c r="AB2856" s="3">
        <v>0.405894611199679</v>
      </c>
      <c r="AC2856" s="3">
        <v>-2.69769902142291</v>
      </c>
      <c r="AD2856" s="3"/>
      <c r="AE2856" s="5">
        <v>2</v>
      </c>
      <c r="AF2856" s="3">
        <v>0.73551410349438</v>
      </c>
      <c r="AG2856" s="3">
        <v>9.32209102725925</v>
      </c>
      <c r="AH2856" s="3">
        <v>13.3588714261823</v>
      </c>
      <c r="AI2856" s="3"/>
      <c r="AJ2856" s="3"/>
      <c r="AK2856" s="3"/>
      <c r="AL2856" s="3"/>
      <c r="AM2856" s="3"/>
      <c r="AN2856" s="5" t="s">
        <v>51</v>
      </c>
      <c r="AO2856" s="1"/>
      <c r="AP2856" s="1"/>
      <c r="AQ2856" s="1"/>
    </row>
    <row r="2857" spans="1:43">
      <c r="A2857" s="1" t="s">
        <v>7534</v>
      </c>
      <c r="B2857" s="1" t="s">
        <v>7535</v>
      </c>
      <c r="C2857" s="3">
        <v>2.3013698630137</v>
      </c>
      <c r="D2857" s="4">
        <v>43397</v>
      </c>
      <c r="E2857" s="3">
        <v>0.059389221</v>
      </c>
      <c r="F2857" s="5" t="s">
        <v>601</v>
      </c>
      <c r="G2857" s="5">
        <v>841</v>
      </c>
      <c r="H2857" s="5" t="s">
        <v>60</v>
      </c>
      <c r="I2857" s="3">
        <v>7.84542566297089</v>
      </c>
      <c r="J2857" s="3">
        <v>43.8492063492063</v>
      </c>
      <c r="K2857" s="3">
        <v>2.99071207430341</v>
      </c>
      <c r="L2857" s="3">
        <v>39.5014381591563</v>
      </c>
      <c r="M2857" s="3">
        <v>3.01622692927041</v>
      </c>
      <c r="N2857" s="3">
        <v>44.213649851632</v>
      </c>
      <c r="O2857" s="3">
        <v>12.5676773145642</v>
      </c>
      <c r="P2857" s="3">
        <v>43.7119675456389</v>
      </c>
      <c r="Q2857" s="3">
        <v>14.3790400220052</v>
      </c>
      <c r="R2857" s="3">
        <v>47.7486910994764</v>
      </c>
      <c r="S2857" s="3">
        <v>38.9905573660901</v>
      </c>
      <c r="T2857" s="3">
        <v>48.4299516908213</v>
      </c>
      <c r="U2857" s="3">
        <v>66.1306432281262</v>
      </c>
      <c r="V2857" s="3">
        <v>56.1969439728353</v>
      </c>
      <c r="W2857" s="3"/>
      <c r="X2857" s="3"/>
      <c r="Y2857" s="3"/>
      <c r="Z2857" s="3"/>
      <c r="AA2857" s="3">
        <v>0.216601275512923</v>
      </c>
      <c r="AB2857" s="3">
        <v>0.265983544745796</v>
      </c>
      <c r="AC2857" s="3">
        <v>-14.0381146576739</v>
      </c>
      <c r="AD2857" s="3"/>
      <c r="AE2857" s="5">
        <v>3</v>
      </c>
      <c r="AF2857" s="3">
        <v>1.81514537854352</v>
      </c>
      <c r="AG2857" s="3">
        <v>30.3079696600321</v>
      </c>
      <c r="AH2857" s="3">
        <v>31.8667696450471</v>
      </c>
      <c r="AI2857" s="3"/>
      <c r="AJ2857" s="3"/>
      <c r="AK2857" s="3"/>
      <c r="AL2857" s="3"/>
      <c r="AM2857" s="3"/>
      <c r="AN2857" s="5" t="s">
        <v>46</v>
      </c>
      <c r="AO2857" s="1"/>
      <c r="AP2857" s="1"/>
      <c r="AQ2857" s="1"/>
    </row>
    <row r="2858" spans="1:43">
      <c r="A2858" s="1" t="s">
        <v>7536</v>
      </c>
      <c r="B2858" s="1" t="s">
        <v>7537</v>
      </c>
      <c r="C2858" s="3">
        <v>2.91506849315068</v>
      </c>
      <c r="D2858" s="4">
        <v>43173</v>
      </c>
      <c r="E2858" s="3">
        <v>10.2106803178</v>
      </c>
      <c r="F2858" s="5" t="s">
        <v>6970</v>
      </c>
      <c r="G2858" s="5">
        <v>1065</v>
      </c>
      <c r="H2858" s="5" t="s">
        <v>50</v>
      </c>
      <c r="I2858" s="3">
        <v>0.158259149357085</v>
      </c>
      <c r="J2858" s="3">
        <v>43.8588655649844</v>
      </c>
      <c r="K2858" s="3">
        <v>0.0296354835522966</v>
      </c>
      <c r="L2858" s="3">
        <v>26.6932270916335</v>
      </c>
      <c r="M2858" s="3">
        <v>-0.0296179287195082</v>
      </c>
      <c r="N2858" s="3">
        <v>42.4309884238646</v>
      </c>
      <c r="O2858" s="3">
        <v>0.826990611084488</v>
      </c>
      <c r="P2858" s="3">
        <v>25.8108725445409</v>
      </c>
      <c r="Q2858" s="3">
        <v>1.27903970014402</v>
      </c>
      <c r="R2858" s="3">
        <v>29.4060840173829</v>
      </c>
      <c r="S2858" s="3">
        <v>2.22759888891138</v>
      </c>
      <c r="T2858" s="3">
        <v>33.5593220338983</v>
      </c>
      <c r="U2858" s="3">
        <v>5.74141964989382</v>
      </c>
      <c r="V2858" s="3">
        <v>63.2352941176471</v>
      </c>
      <c r="W2858" s="3"/>
      <c r="X2858" s="3"/>
      <c r="Y2858" s="3"/>
      <c r="Z2858" s="3"/>
      <c r="AA2858" s="3">
        <v>0.0487324270261499</v>
      </c>
      <c r="AB2858" s="3">
        <v>0.340253009414338</v>
      </c>
      <c r="AC2858" s="3">
        <v>-2.38904535301542</v>
      </c>
      <c r="AD2858" s="3"/>
      <c r="AE2858" s="5">
        <v>3</v>
      </c>
      <c r="AF2858" s="3">
        <v>0.308713397107087</v>
      </c>
      <c r="AG2858" s="3">
        <v>3.01166016441634</v>
      </c>
      <c r="AH2858" s="3">
        <v>3.07191219848959</v>
      </c>
      <c r="AI2858" s="3"/>
      <c r="AJ2858" s="3"/>
      <c r="AK2858" s="3"/>
      <c r="AL2858" s="3"/>
      <c r="AM2858" s="3"/>
      <c r="AN2858" s="5" t="s">
        <v>51</v>
      </c>
      <c r="AO2858" s="1"/>
      <c r="AP2858" s="1"/>
      <c r="AQ2858" s="1"/>
    </row>
    <row r="2859" spans="1:43">
      <c r="A2859" s="1" t="s">
        <v>7538</v>
      </c>
      <c r="B2859" s="1" t="s">
        <v>7539</v>
      </c>
      <c r="C2859" s="3">
        <v>2.69041095890411</v>
      </c>
      <c r="D2859" s="4">
        <v>43255</v>
      </c>
      <c r="E2859" s="3">
        <v>1.0226608281</v>
      </c>
      <c r="F2859" s="5" t="s">
        <v>7540</v>
      </c>
      <c r="G2859" s="5">
        <v>175</v>
      </c>
      <c r="H2859" s="5" t="s">
        <v>50</v>
      </c>
      <c r="I2859" s="3">
        <v>1.75579896907217</v>
      </c>
      <c r="J2859" s="3">
        <v>0.669941938365342</v>
      </c>
      <c r="K2859" s="3">
        <v>0.445221815868981</v>
      </c>
      <c r="L2859" s="3">
        <v>0.531208499335989</v>
      </c>
      <c r="M2859" s="3">
        <v>0.413288825306</v>
      </c>
      <c r="N2859" s="3">
        <v>2.04808548530721</v>
      </c>
      <c r="O2859" s="3">
        <v>3.48951507208388</v>
      </c>
      <c r="P2859" s="3">
        <v>0.685244403837369</v>
      </c>
      <c r="Q2859" s="3">
        <v>3.29490638541411</v>
      </c>
      <c r="R2859" s="3">
        <v>1.2071463061323</v>
      </c>
      <c r="S2859" s="3">
        <v>9.04539962023131</v>
      </c>
      <c r="T2859" s="3">
        <v>0.282485875706215</v>
      </c>
      <c r="U2859" s="3">
        <v>20.5189354192502</v>
      </c>
      <c r="V2859" s="3">
        <v>0.0773993808049536</v>
      </c>
      <c r="W2859" s="3"/>
      <c r="X2859" s="3"/>
      <c r="Y2859" s="3"/>
      <c r="Z2859" s="3"/>
      <c r="AA2859" s="3">
        <v>0.108354297284071</v>
      </c>
      <c r="AB2859" s="3">
        <v>0.30545497424283</v>
      </c>
      <c r="AC2859" s="3">
        <v>-5.75390235802058</v>
      </c>
      <c r="AD2859" s="3"/>
      <c r="AE2859" s="5">
        <v>2</v>
      </c>
      <c r="AF2859" s="3">
        <v>0.72267150611193</v>
      </c>
      <c r="AG2859" s="3">
        <v>8.28372967399229</v>
      </c>
      <c r="AH2859" s="3">
        <v>9.17773841862586</v>
      </c>
      <c r="AI2859" s="3"/>
      <c r="AJ2859" s="3"/>
      <c r="AK2859" s="3"/>
      <c r="AL2859" s="3"/>
      <c r="AM2859" s="3"/>
      <c r="AN2859" s="5" t="s">
        <v>46</v>
      </c>
      <c r="AO2859" s="1"/>
      <c r="AP2859" s="1"/>
      <c r="AQ2859" s="1"/>
    </row>
    <row r="2860" spans="1:43">
      <c r="A2860" s="1" t="s">
        <v>7541</v>
      </c>
      <c r="B2860" s="1" t="s">
        <v>7542</v>
      </c>
      <c r="C2860" s="3">
        <v>2.37808219178082</v>
      </c>
      <c r="D2860" s="4">
        <v>43369</v>
      </c>
      <c r="E2860" s="3">
        <v>30.2686048555</v>
      </c>
      <c r="F2860" s="5" t="s">
        <v>7543</v>
      </c>
      <c r="G2860" s="5">
        <v>869</v>
      </c>
      <c r="H2860" s="5" t="s">
        <v>50</v>
      </c>
      <c r="I2860" s="3">
        <v>0.0297648576247597</v>
      </c>
      <c r="J2860" s="3">
        <v>64.5377400625279</v>
      </c>
      <c r="K2860" s="3">
        <v>0.0396904147648281</v>
      </c>
      <c r="L2860" s="3">
        <v>19.4776449756529</v>
      </c>
      <c r="M2860" s="3">
        <v>-0.128776622090144</v>
      </c>
      <c r="N2860" s="3">
        <v>61.0418521816563</v>
      </c>
      <c r="O2860" s="3">
        <v>0.850255076522948</v>
      </c>
      <c r="P2860" s="3">
        <v>22.1562357240749</v>
      </c>
      <c r="Q2860" s="3">
        <v>1.15380756496437</v>
      </c>
      <c r="R2860" s="3">
        <v>45.9681313375181</v>
      </c>
      <c r="S2860" s="3">
        <v>0.867984423320237</v>
      </c>
      <c r="T2860" s="3">
        <v>84.0112994350282</v>
      </c>
      <c r="U2860" s="3">
        <v>5.31831902233057</v>
      </c>
      <c r="V2860" s="3">
        <v>73.7616099071207</v>
      </c>
      <c r="W2860" s="3"/>
      <c r="X2860" s="3"/>
      <c r="Y2860" s="3"/>
      <c r="Z2860" s="3"/>
      <c r="AA2860" s="3">
        <v>-0.042933570216976</v>
      </c>
      <c r="AB2860" s="3">
        <v>0.240488363340517</v>
      </c>
      <c r="AC2860" s="3">
        <v>-2.7653063944935</v>
      </c>
      <c r="AD2860" s="3"/>
      <c r="AE2860" s="5">
        <v>4</v>
      </c>
      <c r="AF2860" s="3">
        <v>0.271369337808093</v>
      </c>
      <c r="AG2860" s="3">
        <v>1.67283924418364</v>
      </c>
      <c r="AH2860" s="3">
        <v>2.86681303817082</v>
      </c>
      <c r="AI2860" s="3"/>
      <c r="AJ2860" s="3"/>
      <c r="AK2860" s="3"/>
      <c r="AL2860" s="3"/>
      <c r="AM2860" s="3"/>
      <c r="AN2860" s="5" t="s">
        <v>51</v>
      </c>
      <c r="AO2860" s="1"/>
      <c r="AP2860" s="1"/>
      <c r="AQ2860" s="1"/>
    </row>
    <row r="2861" spans="1:43">
      <c r="A2861" s="1" t="s">
        <v>7544</v>
      </c>
      <c r="B2861" s="1" t="s">
        <v>7545</v>
      </c>
      <c r="C2861" s="3">
        <v>2.9013698630137</v>
      </c>
      <c r="D2861" s="4">
        <v>43178</v>
      </c>
      <c r="E2861" s="3">
        <v>29.4075523729</v>
      </c>
      <c r="F2861" s="5" t="s">
        <v>7546</v>
      </c>
      <c r="G2861" s="5">
        <v>386</v>
      </c>
      <c r="H2861" s="5" t="s">
        <v>50</v>
      </c>
      <c r="I2861" s="3">
        <v>-0.0970779535967445</v>
      </c>
      <c r="J2861" s="3">
        <v>79.4551138901295</v>
      </c>
      <c r="K2861" s="3">
        <v>-0.0291431902079158</v>
      </c>
      <c r="L2861" s="3">
        <v>69.8539176626826</v>
      </c>
      <c r="M2861" s="3">
        <v>-0.290669508768549</v>
      </c>
      <c r="N2861" s="3">
        <v>84.4167408726625</v>
      </c>
      <c r="O2861" s="3">
        <v>0.863610485641016</v>
      </c>
      <c r="P2861" s="3">
        <v>20.2375513933303</v>
      </c>
      <c r="Q2861" s="3">
        <v>1.22692372434515</v>
      </c>
      <c r="R2861" s="3">
        <v>36.4558184451956</v>
      </c>
      <c r="S2861" s="3">
        <v>1.58293869641199</v>
      </c>
      <c r="T2861" s="3">
        <v>64.6327683615819</v>
      </c>
      <c r="U2861" s="3">
        <v>5.4155721878525</v>
      </c>
      <c r="V2861" s="3">
        <v>72.0588235294118</v>
      </c>
      <c r="W2861" s="3"/>
      <c r="X2861" s="3"/>
      <c r="Y2861" s="3"/>
      <c r="Z2861" s="3"/>
      <c r="AA2861" s="3">
        <v>0.0115564302420394</v>
      </c>
      <c r="AB2861" s="3">
        <v>0.381236687372471</v>
      </c>
      <c r="AC2861" s="3">
        <v>-2.24708357238479</v>
      </c>
      <c r="AD2861" s="3"/>
      <c r="AE2861" s="5">
        <v>4</v>
      </c>
      <c r="AF2861" s="3">
        <v>0.324132062998936</v>
      </c>
      <c r="AG2861" s="3">
        <v>2.16611072176296</v>
      </c>
      <c r="AH2861" s="3">
        <v>2.94712813440849</v>
      </c>
      <c r="AI2861" s="3"/>
      <c r="AJ2861" s="3"/>
      <c r="AK2861" s="3"/>
      <c r="AL2861" s="3"/>
      <c r="AM2861" s="3"/>
      <c r="AN2861" s="5" t="s">
        <v>51</v>
      </c>
      <c r="AO2861" s="1"/>
      <c r="AP2861" s="1"/>
      <c r="AQ2861" s="1"/>
    </row>
    <row r="2862" spans="1:43">
      <c r="A2862" s="1" t="s">
        <v>7547</v>
      </c>
      <c r="B2862" s="1" t="s">
        <v>7548</v>
      </c>
      <c r="C2862" s="3">
        <v>2.74246575342466</v>
      </c>
      <c r="D2862" s="4">
        <v>43236</v>
      </c>
      <c r="E2862" s="3">
        <v>65.3636329487</v>
      </c>
      <c r="F2862" s="5" t="s">
        <v>4896</v>
      </c>
      <c r="G2862" s="5">
        <v>1002</v>
      </c>
      <c r="H2862" s="5" t="s">
        <v>198</v>
      </c>
      <c r="I2862" s="3">
        <v>0.176219625301433</v>
      </c>
      <c r="J2862" s="3">
        <v>60.0529100529101</v>
      </c>
      <c r="K2862" s="3">
        <v>0</v>
      </c>
      <c r="L2862" s="3">
        <v>72.0744680851064</v>
      </c>
      <c r="M2862" s="3">
        <v>-0.0185133759140846</v>
      </c>
      <c r="N2862" s="3">
        <v>69.4960212201592</v>
      </c>
      <c r="O2862" s="3">
        <v>0.680462341536174</v>
      </c>
      <c r="P2862" s="3">
        <v>45.1149425287356</v>
      </c>
      <c r="Q2862" s="3">
        <v>1.31319763624427</v>
      </c>
      <c r="R2862" s="3">
        <v>35.1190476190476</v>
      </c>
      <c r="S2862" s="3">
        <v>2.15643620542893</v>
      </c>
      <c r="T2862" s="3">
        <v>53.1007751937985</v>
      </c>
      <c r="U2862" s="3">
        <v>5.77351553837288</v>
      </c>
      <c r="V2862" s="3">
        <v>58.2677165354331</v>
      </c>
      <c r="W2862" s="3"/>
      <c r="X2862" s="3"/>
      <c r="Y2862" s="3"/>
      <c r="Z2862" s="3"/>
      <c r="AA2862" s="3">
        <v>0.132084105104569</v>
      </c>
      <c r="AB2862" s="3">
        <v>0.890136200182019</v>
      </c>
      <c r="AC2862" s="3">
        <v>-0.514788468738306</v>
      </c>
      <c r="AD2862" s="3"/>
      <c r="AE2862" s="5">
        <v>2</v>
      </c>
      <c r="AF2862" s="3">
        <v>0.296761400072419</v>
      </c>
      <c r="AG2862" s="3">
        <v>2.41560362520714</v>
      </c>
      <c r="AH2862" s="3">
        <v>2.92473289102646</v>
      </c>
      <c r="AI2862" s="3"/>
      <c r="AJ2862" s="3"/>
      <c r="AK2862" s="3"/>
      <c r="AL2862" s="3"/>
      <c r="AM2862" s="3">
        <v>5000</v>
      </c>
      <c r="AN2862" s="5" t="s">
        <v>56</v>
      </c>
      <c r="AO2862" s="1"/>
      <c r="AP2862" s="1"/>
      <c r="AQ2862" s="1"/>
    </row>
    <row r="2863" spans="1:43">
      <c r="A2863" s="1" t="s">
        <v>7549</v>
      </c>
      <c r="B2863" s="1" t="s">
        <v>7550</v>
      </c>
      <c r="C2863" s="3">
        <v>2.7972602739726</v>
      </c>
      <c r="D2863" s="4">
        <v>43216</v>
      </c>
      <c r="E2863" s="3">
        <v>0.2747450558</v>
      </c>
      <c r="F2863" s="5" t="s">
        <v>7551</v>
      </c>
      <c r="G2863" s="5">
        <v>1022</v>
      </c>
      <c r="H2863" s="5" t="s">
        <v>93</v>
      </c>
      <c r="I2863" s="3">
        <v>4.16760194537973</v>
      </c>
      <c r="J2863" s="3">
        <v>57.55</v>
      </c>
      <c r="K2863" s="3">
        <v>1.02314781220521</v>
      </c>
      <c r="L2863" s="3">
        <v>68.5827552031715</v>
      </c>
      <c r="M2863" s="3">
        <v>1.32459970887918</v>
      </c>
      <c r="N2863" s="3">
        <v>67.6646706586826</v>
      </c>
      <c r="O2863" s="3">
        <v>9.99446946353797</v>
      </c>
      <c r="P2863" s="3">
        <v>50.1006036217304</v>
      </c>
      <c r="Q2863" s="3">
        <v>4.050822122571</v>
      </c>
      <c r="R2863" s="3">
        <v>87.1001031991744</v>
      </c>
      <c r="S2863" s="3">
        <v>27.6193968283069</v>
      </c>
      <c r="T2863" s="3">
        <v>65.2196929592377</v>
      </c>
      <c r="U2863" s="3">
        <v>56.3918220624579</v>
      </c>
      <c r="V2863" s="3">
        <v>62.3477297895903</v>
      </c>
      <c r="W2863" s="3"/>
      <c r="X2863" s="3"/>
      <c r="Y2863" s="3"/>
      <c r="Z2863" s="3"/>
      <c r="AA2863" s="3">
        <v>0.148444137956679</v>
      </c>
      <c r="AB2863" s="3">
        <v>0.137711847811577</v>
      </c>
      <c r="AC2863" s="3">
        <v>-18.2716774319828</v>
      </c>
      <c r="AD2863" s="3"/>
      <c r="AE2863" s="5">
        <v>2</v>
      </c>
      <c r="AF2863" s="3">
        <v>1.06540058560673</v>
      </c>
      <c r="AG2863" s="3">
        <v>26.7376147996272</v>
      </c>
      <c r="AH2863" s="3">
        <v>28.864982535773</v>
      </c>
      <c r="AI2863" s="3"/>
      <c r="AJ2863" s="3"/>
      <c r="AK2863" s="3"/>
      <c r="AL2863" s="3"/>
      <c r="AM2863" s="3"/>
      <c r="AN2863" s="5" t="s">
        <v>206</v>
      </c>
      <c r="AO2863" s="1"/>
      <c r="AP2863" s="1"/>
      <c r="AQ2863" s="1"/>
    </row>
    <row r="2864" spans="1:43">
      <c r="A2864" s="1" t="s">
        <v>7552</v>
      </c>
      <c r="B2864" s="1" t="s">
        <v>7553</v>
      </c>
      <c r="C2864" s="3">
        <v>2.77534246575342</v>
      </c>
      <c r="D2864" s="4">
        <v>43224</v>
      </c>
      <c r="E2864" s="3">
        <v>0.1518080131</v>
      </c>
      <c r="F2864" s="5" t="s">
        <v>7554</v>
      </c>
      <c r="G2864" s="5">
        <v>1014</v>
      </c>
      <c r="H2864" s="5" t="s">
        <v>226</v>
      </c>
      <c r="I2864" s="3">
        <v>-0.363636363636363</v>
      </c>
      <c r="J2864" s="3">
        <v>96.0170697012802</v>
      </c>
      <c r="K2864" s="3">
        <v>-0.425456479347646</v>
      </c>
      <c r="L2864" s="3">
        <v>96.9576719576719</v>
      </c>
      <c r="M2864" s="3">
        <v>-1.55113486986242</v>
      </c>
      <c r="N2864" s="3">
        <v>97.7433004231312</v>
      </c>
      <c r="O2864" s="3">
        <v>1.08881490146675</v>
      </c>
      <c r="P2864" s="3">
        <v>89.1509433962264</v>
      </c>
      <c r="Q2864" s="3">
        <v>1.15253016387538</v>
      </c>
      <c r="R2864" s="3">
        <v>90.3284671532847</v>
      </c>
      <c r="S2864" s="3">
        <v>4.40520446096653</v>
      </c>
      <c r="T2864" s="3">
        <v>90.9574468085106</v>
      </c>
      <c r="U2864" s="3">
        <v>13.1661126221416</v>
      </c>
      <c r="V2864" s="3">
        <v>87.1527777777778</v>
      </c>
      <c r="W2864" s="3"/>
      <c r="X2864" s="3"/>
      <c r="Y2864" s="3"/>
      <c r="Z2864" s="3"/>
      <c r="AA2864" s="3">
        <v>0.054973693809245</v>
      </c>
      <c r="AB2864" s="3">
        <v>0.0873456901553442</v>
      </c>
      <c r="AC2864" s="3">
        <v>-9.08182726364543</v>
      </c>
      <c r="AD2864" s="3"/>
      <c r="AE2864" s="5">
        <v>5</v>
      </c>
      <c r="AF2864" s="3">
        <v>0.366783479300766</v>
      </c>
      <c r="AG2864" s="3">
        <v>4.80070797990024</v>
      </c>
      <c r="AH2864" s="3">
        <v>7.0403049787944</v>
      </c>
      <c r="AI2864" s="3"/>
      <c r="AJ2864" s="3"/>
      <c r="AK2864" s="3"/>
      <c r="AL2864" s="3"/>
      <c r="AM2864" s="3"/>
      <c r="AN2864" s="5" t="s">
        <v>46</v>
      </c>
      <c r="AO2864" s="1"/>
      <c r="AP2864" s="1"/>
      <c r="AQ2864" s="1"/>
    </row>
    <row r="2865" spans="1:43">
      <c r="A2865" s="1" t="s">
        <v>7555</v>
      </c>
      <c r="B2865" s="1" t="s">
        <v>7556</v>
      </c>
      <c r="C2865" s="3">
        <v>2.59178082191781</v>
      </c>
      <c r="D2865" s="4">
        <v>43291</v>
      </c>
      <c r="E2865" s="3">
        <v>36.6677733324</v>
      </c>
      <c r="F2865" s="5" t="s">
        <v>2407</v>
      </c>
      <c r="G2865" s="5">
        <v>947</v>
      </c>
      <c r="H2865" s="5" t="s">
        <v>55</v>
      </c>
      <c r="I2865" s="3">
        <v>13.0227712457211</v>
      </c>
      <c r="J2865" s="3">
        <v>31.1554748941319</v>
      </c>
      <c r="K2865" s="3">
        <v>2.17288933736966</v>
      </c>
      <c r="L2865" s="3">
        <v>58.7005649717514</v>
      </c>
      <c r="M2865" s="3">
        <v>6.87871644206749</v>
      </c>
      <c r="N2865" s="3">
        <v>33.6923997606224</v>
      </c>
      <c r="O2865" s="3">
        <v>22.9897157664588</v>
      </c>
      <c r="P2865" s="3">
        <v>29.2715231788079</v>
      </c>
      <c r="Q2865" s="3">
        <v>24.7064619426882</v>
      </c>
      <c r="R2865" s="3">
        <v>46.3414634146341</v>
      </c>
      <c r="S2865" s="3">
        <v>84.9826441751416</v>
      </c>
      <c r="T2865" s="3">
        <v>21.58203125</v>
      </c>
      <c r="U2865" s="3">
        <v>193.459569123756</v>
      </c>
      <c r="V2865" s="3">
        <v>17.6151761517615</v>
      </c>
      <c r="W2865" s="3"/>
      <c r="X2865" s="3"/>
      <c r="Y2865" s="3"/>
      <c r="Z2865" s="3"/>
      <c r="AA2865" s="3">
        <v>0.422734478408859</v>
      </c>
      <c r="AB2865" s="3">
        <v>0.690992202203978</v>
      </c>
      <c r="AC2865" s="3">
        <v>-12.1441482150926</v>
      </c>
      <c r="AD2865" s="3"/>
      <c r="AE2865" s="5">
        <v>1</v>
      </c>
      <c r="AF2865" s="3">
        <v>3.69601559674971</v>
      </c>
      <c r="AG2865" s="3">
        <v>84.6767425215659</v>
      </c>
      <c r="AH2865" s="3">
        <v>73.5811994109</v>
      </c>
      <c r="AI2865" s="3"/>
      <c r="AJ2865" s="3"/>
      <c r="AK2865" s="3"/>
      <c r="AL2865" s="3"/>
      <c r="AM2865" s="3">
        <v>200</v>
      </c>
      <c r="AN2865" s="5" t="s">
        <v>51</v>
      </c>
      <c r="AO2865" s="1"/>
      <c r="AP2865" s="1"/>
      <c r="AQ2865" s="1"/>
    </row>
    <row r="2866" spans="1:43">
      <c r="A2866" s="1" t="s">
        <v>7557</v>
      </c>
      <c r="B2866" s="1" t="s">
        <v>7558</v>
      </c>
      <c r="C2866" s="3">
        <v>2.83287671232877</v>
      </c>
      <c r="D2866" s="4">
        <v>43203</v>
      </c>
      <c r="E2866" s="3">
        <v>12.5060024987</v>
      </c>
      <c r="F2866" s="5" t="s">
        <v>5712</v>
      </c>
      <c r="G2866" s="5">
        <v>1035</v>
      </c>
      <c r="H2866" s="5" t="s">
        <v>60</v>
      </c>
      <c r="I2866" s="3">
        <v>8.8926612692609</v>
      </c>
      <c r="J2866" s="3">
        <v>31.7460317460317</v>
      </c>
      <c r="K2866" s="3">
        <v>3.3205302936439</v>
      </c>
      <c r="L2866" s="3">
        <v>34.4199424736337</v>
      </c>
      <c r="M2866" s="3">
        <v>3.69955854007336</v>
      </c>
      <c r="N2866" s="3">
        <v>33.9268051434224</v>
      </c>
      <c r="O2866" s="3">
        <v>14.7437220502236</v>
      </c>
      <c r="P2866" s="3">
        <v>33.6713995943205</v>
      </c>
      <c r="Q2866" s="3">
        <v>19.0010702818409</v>
      </c>
      <c r="R2866" s="3">
        <v>37.4869109947644</v>
      </c>
      <c r="S2866" s="3">
        <v>47.0593422096817</v>
      </c>
      <c r="T2866" s="3">
        <v>38.4057971014493</v>
      </c>
      <c r="U2866" s="3">
        <v>79.7198275862069</v>
      </c>
      <c r="V2866" s="3">
        <v>42.6146010186757</v>
      </c>
      <c r="W2866" s="3"/>
      <c r="X2866" s="3"/>
      <c r="Y2866" s="3"/>
      <c r="Z2866" s="3"/>
      <c r="AA2866" s="3">
        <v>0.24431999922588</v>
      </c>
      <c r="AB2866" s="3">
        <v>0.195661756425996</v>
      </c>
      <c r="AC2866" s="3">
        <v>-16.7220484753714</v>
      </c>
      <c r="AD2866" s="3"/>
      <c r="AE2866" s="5">
        <v>3</v>
      </c>
      <c r="AF2866" s="3">
        <v>1.49802665937498</v>
      </c>
      <c r="AG2866" s="3">
        <v>37.1704773911502</v>
      </c>
      <c r="AH2866" s="3">
        <v>37.2307328216931</v>
      </c>
      <c r="AI2866" s="3"/>
      <c r="AJ2866" s="3"/>
      <c r="AK2866" s="3"/>
      <c r="AL2866" s="3"/>
      <c r="AM2866" s="3"/>
      <c r="AN2866" s="5" t="s">
        <v>46</v>
      </c>
      <c r="AO2866" s="1"/>
      <c r="AP2866" s="1"/>
      <c r="AQ2866" s="1"/>
    </row>
    <row r="2867" spans="1:43">
      <c r="A2867" s="1" t="s">
        <v>7559</v>
      </c>
      <c r="B2867" s="1" t="s">
        <v>7560</v>
      </c>
      <c r="C2867" s="3">
        <v>2.88219178082192</v>
      </c>
      <c r="D2867" s="4">
        <v>43185</v>
      </c>
      <c r="E2867" s="3">
        <v>10.5202880988</v>
      </c>
      <c r="F2867" s="5" t="s">
        <v>2075</v>
      </c>
      <c r="G2867" s="5">
        <v>1002</v>
      </c>
      <c r="H2867" s="5" t="s">
        <v>50</v>
      </c>
      <c r="I2867" s="3">
        <v>0.264213719542026</v>
      </c>
      <c r="J2867" s="3">
        <v>25.8597588209022</v>
      </c>
      <c r="K2867" s="3">
        <v>-0.0585251658212893</v>
      </c>
      <c r="L2867" s="3">
        <v>82.6914563966357</v>
      </c>
      <c r="M2867" s="3">
        <v>-0.00975895384013952</v>
      </c>
      <c r="N2867" s="3">
        <v>38.5129118432769</v>
      </c>
      <c r="O2867" s="3">
        <v>0.679951267709411</v>
      </c>
      <c r="P2867" s="3">
        <v>50.2969392416629</v>
      </c>
      <c r="Q2867" s="3">
        <v>1.26821535078703</v>
      </c>
      <c r="R2867" s="3">
        <v>30.8063737324964</v>
      </c>
      <c r="S2867" s="3">
        <v>1.97205127001825</v>
      </c>
      <c r="T2867" s="3">
        <v>46.2146892655367</v>
      </c>
      <c r="U2867" s="3">
        <v>6.84989918103286</v>
      </c>
      <c r="V2867" s="3">
        <v>33.9009287925697</v>
      </c>
      <c r="W2867" s="3"/>
      <c r="X2867" s="3"/>
      <c r="Y2867" s="3"/>
      <c r="Z2867" s="3"/>
      <c r="AA2867" s="3">
        <v>0.0328542748572294</v>
      </c>
      <c r="AB2867" s="3">
        <v>0.38491691831407</v>
      </c>
      <c r="AC2867" s="3">
        <v>-2.92256024988764</v>
      </c>
      <c r="AD2867" s="3"/>
      <c r="AE2867" s="5">
        <v>4</v>
      </c>
      <c r="AF2867" s="3">
        <v>0.382399175936377</v>
      </c>
      <c r="AG2867" s="3">
        <v>2.74324309801179</v>
      </c>
      <c r="AH2867" s="3">
        <v>3.60541114515591</v>
      </c>
      <c r="AI2867" s="3"/>
      <c r="AJ2867" s="3"/>
      <c r="AK2867" s="3"/>
      <c r="AL2867" s="3"/>
      <c r="AM2867" s="3"/>
      <c r="AN2867" s="5" t="s">
        <v>51</v>
      </c>
      <c r="AO2867" s="1"/>
      <c r="AP2867" s="1"/>
      <c r="AQ2867" s="1"/>
    </row>
    <row r="2868" spans="1:43">
      <c r="A2868" s="1" t="s">
        <v>7561</v>
      </c>
      <c r="B2868" s="1" t="s">
        <v>7562</v>
      </c>
      <c r="C2868" s="3">
        <v>2.27671232876712</v>
      </c>
      <c r="D2868" s="4">
        <v>43406</v>
      </c>
      <c r="E2868" s="3">
        <v>0.0166986122</v>
      </c>
      <c r="F2868" s="5" t="s">
        <v>7563</v>
      </c>
      <c r="G2868" s="5">
        <v>832</v>
      </c>
      <c r="H2868" s="5" t="s">
        <v>60</v>
      </c>
      <c r="I2868" s="3">
        <v>-1.35657089024966</v>
      </c>
      <c r="J2868" s="3">
        <v>85.218253968254</v>
      </c>
      <c r="K2868" s="3">
        <v>-0.50361079437477</v>
      </c>
      <c r="L2868" s="3">
        <v>93.3844678811122</v>
      </c>
      <c r="M2868" s="3">
        <v>-1.62532882375048</v>
      </c>
      <c r="N2868" s="3">
        <v>73.7883283877349</v>
      </c>
      <c r="O2868" s="3">
        <v>-8.10881965774463</v>
      </c>
      <c r="P2868" s="3">
        <v>94.6247464503043</v>
      </c>
      <c r="Q2868" s="3">
        <v>-7.87436213267641</v>
      </c>
      <c r="R2868" s="3">
        <v>89.6335078534031</v>
      </c>
      <c r="S2868" s="3">
        <v>2.70720941638056</v>
      </c>
      <c r="T2868" s="3">
        <v>93.719806763285</v>
      </c>
      <c r="U2868" s="3">
        <v>3.1422379826635</v>
      </c>
      <c r="V2868" s="3">
        <v>96.6044142614601</v>
      </c>
      <c r="W2868" s="3"/>
      <c r="X2868" s="3"/>
      <c r="Y2868" s="3"/>
      <c r="Z2868" s="3"/>
      <c r="AA2868" s="3">
        <v>0.0140990332747488</v>
      </c>
      <c r="AB2868" s="3">
        <v>0.0102409745015983</v>
      </c>
      <c r="AC2868" s="3">
        <v>-19.2184203284102</v>
      </c>
      <c r="AD2868" s="3"/>
      <c r="AE2868" s="5">
        <v>3</v>
      </c>
      <c r="AF2868" s="3">
        <v>0.15631520975805</v>
      </c>
      <c r="AG2868" s="3">
        <v>-0.974298973134691</v>
      </c>
      <c r="AH2868" s="3">
        <v>2.04767998277064</v>
      </c>
      <c r="AI2868" s="3"/>
      <c r="AJ2868" s="3"/>
      <c r="AK2868" s="3"/>
      <c r="AL2868" s="3"/>
      <c r="AM2868" s="3"/>
      <c r="AN2868" s="5" t="s">
        <v>51</v>
      </c>
      <c r="AO2868" s="1"/>
      <c r="AP2868" s="1"/>
      <c r="AQ2868" s="1"/>
    </row>
    <row r="2869" spans="1:43">
      <c r="A2869" s="1" t="s">
        <v>7564</v>
      </c>
      <c r="B2869" s="1" t="s">
        <v>7565</v>
      </c>
      <c r="C2869" s="3">
        <v>2.44931506849315</v>
      </c>
      <c r="D2869" s="4">
        <v>43343</v>
      </c>
      <c r="E2869" s="3">
        <v>2.3551471148</v>
      </c>
      <c r="F2869" s="5" t="s">
        <v>7566</v>
      </c>
      <c r="G2869" s="5">
        <v>895</v>
      </c>
      <c r="H2869" s="5" t="s">
        <v>45</v>
      </c>
      <c r="I2869" s="3">
        <v>1.78655383168784</v>
      </c>
      <c r="J2869" s="3">
        <v>32.9617834394904</v>
      </c>
      <c r="K2869" s="3">
        <v>1.80706704285907</v>
      </c>
      <c r="L2869" s="3">
        <v>6.2111801242236</v>
      </c>
      <c r="M2869" s="3">
        <v>-1.42448289319631</v>
      </c>
      <c r="N2869" s="3">
        <v>84.1269841269841</v>
      </c>
      <c r="O2869" s="3">
        <v>5.83839653607096</v>
      </c>
      <c r="P2869" s="3">
        <v>11.2582781456954</v>
      </c>
      <c r="Q2869" s="3">
        <v>7.24647937159437</v>
      </c>
      <c r="R2869" s="3">
        <v>11.986301369863</v>
      </c>
      <c r="S2869" s="3">
        <v>23.3919557075395</v>
      </c>
      <c r="T2869" s="3">
        <v>6.59133709981168</v>
      </c>
      <c r="U2869" s="3">
        <v>45.0100468854655</v>
      </c>
      <c r="V2869" s="3">
        <v>7.21868365180467</v>
      </c>
      <c r="W2869" s="3"/>
      <c r="X2869" s="3"/>
      <c r="Y2869" s="3"/>
      <c r="Z2869" s="3"/>
      <c r="AA2869" s="3">
        <v>0.13798402538429</v>
      </c>
      <c r="AB2869" s="3">
        <v>0.236931856788649</v>
      </c>
      <c r="AC2869" s="3">
        <v>-11.7863156283484</v>
      </c>
      <c r="AD2869" s="3"/>
      <c r="AE2869" s="5">
        <v>2</v>
      </c>
      <c r="AF2869" s="3">
        <v>1.44490787896475</v>
      </c>
      <c r="AG2869" s="3">
        <v>18.377864647006</v>
      </c>
      <c r="AH2869" s="3">
        <v>20.8601568601623</v>
      </c>
      <c r="AI2869" s="3"/>
      <c r="AJ2869" s="3"/>
      <c r="AK2869" s="3"/>
      <c r="AL2869" s="3"/>
      <c r="AM2869" s="3"/>
      <c r="AN2869" s="5" t="s">
        <v>46</v>
      </c>
      <c r="AO2869" s="1"/>
      <c r="AP2869" s="1"/>
      <c r="AQ2869" s="1"/>
    </row>
    <row r="2870" spans="1:43">
      <c r="A2870" s="1" t="s">
        <v>7567</v>
      </c>
      <c r="B2870" s="1" t="s">
        <v>7568</v>
      </c>
      <c r="C2870" s="3">
        <v>2.68219178082192</v>
      </c>
      <c r="D2870" s="4">
        <v>43258</v>
      </c>
      <c r="E2870" s="3">
        <v>141.4735034616</v>
      </c>
      <c r="F2870" s="5" t="s">
        <v>1460</v>
      </c>
      <c r="G2870" s="5">
        <v>975</v>
      </c>
      <c r="H2870" s="5" t="s">
        <v>50</v>
      </c>
      <c r="I2870" s="3">
        <v>-0.0506254881440526</v>
      </c>
      <c r="J2870" s="3">
        <v>74.6761947297901</v>
      </c>
      <c r="K2870" s="3">
        <v>-0.0396786033131524</v>
      </c>
      <c r="L2870" s="3">
        <v>76.4940239043825</v>
      </c>
      <c r="M2870" s="3">
        <v>-0.346217092575785</v>
      </c>
      <c r="N2870" s="3">
        <v>88.1121994657168</v>
      </c>
      <c r="O2870" s="3">
        <v>0.806539071889838</v>
      </c>
      <c r="P2870" s="3">
        <v>29.1914116034719</v>
      </c>
      <c r="Q2870" s="3">
        <v>1.20011751055272</v>
      </c>
      <c r="R2870" s="3">
        <v>40.2221149203283</v>
      </c>
      <c r="S2870" s="3">
        <v>1.78556868847554</v>
      </c>
      <c r="T2870" s="3">
        <v>55.1977401129944</v>
      </c>
      <c r="U2870" s="3">
        <v>5.95935224074433</v>
      </c>
      <c r="V2870" s="3">
        <v>56.733746130031</v>
      </c>
      <c r="W2870" s="3"/>
      <c r="X2870" s="3"/>
      <c r="Y2870" s="3"/>
      <c r="Z2870" s="3"/>
      <c r="AA2870" s="3">
        <v>0.0263842627505311</v>
      </c>
      <c r="AB2870" s="3">
        <v>0.34064659818967</v>
      </c>
      <c r="AC2870" s="3">
        <v>-1.61053522129903</v>
      </c>
      <c r="AD2870" s="3"/>
      <c r="AE2870" s="5">
        <v>4</v>
      </c>
      <c r="AF2870" s="3">
        <v>0.292427924009228</v>
      </c>
      <c r="AG2870" s="3">
        <v>2.04721442556379</v>
      </c>
      <c r="AH2870" s="3">
        <v>3.08269005111599</v>
      </c>
      <c r="AI2870" s="3"/>
      <c r="AJ2870" s="3"/>
      <c r="AK2870" s="3"/>
      <c r="AL2870" s="3"/>
      <c r="AM2870" s="3"/>
      <c r="AN2870" s="5" t="s">
        <v>51</v>
      </c>
      <c r="AO2870" s="1"/>
      <c r="AP2870" s="1"/>
      <c r="AQ2870" s="1"/>
    </row>
    <row r="2871" spans="1:43">
      <c r="A2871" s="1" t="s">
        <v>7569</v>
      </c>
      <c r="B2871" s="1" t="s">
        <v>7570</v>
      </c>
      <c r="C2871" s="3">
        <v>2.46849315068493</v>
      </c>
      <c r="D2871" s="4">
        <v>43336</v>
      </c>
      <c r="E2871" s="3">
        <v>1.3305682064</v>
      </c>
      <c r="F2871" s="5" t="s">
        <v>7571</v>
      </c>
      <c r="G2871" s="5">
        <v>238</v>
      </c>
      <c r="H2871" s="5" t="s">
        <v>55</v>
      </c>
      <c r="I2871" s="3">
        <v>-9.54462484388509</v>
      </c>
      <c r="J2871" s="3">
        <v>99.9395039322444</v>
      </c>
      <c r="K2871" s="3">
        <v>1.62439287641662</v>
      </c>
      <c r="L2871" s="3">
        <v>68.6440677966102</v>
      </c>
      <c r="M2871" s="3">
        <v>-15.5333273526509</v>
      </c>
      <c r="N2871" s="3">
        <v>100</v>
      </c>
      <c r="O2871" s="3">
        <v>15.705069124424</v>
      </c>
      <c r="P2871" s="3">
        <v>63.3774834437086</v>
      </c>
      <c r="Q2871" s="3">
        <v>0.389167288623525</v>
      </c>
      <c r="R2871" s="3">
        <v>94.8170731707317</v>
      </c>
      <c r="S2871" s="3">
        <v>43.7810185538673</v>
      </c>
      <c r="T2871" s="3">
        <v>82.12890625</v>
      </c>
      <c r="U2871" s="3">
        <v>90.9837728194726</v>
      </c>
      <c r="V2871" s="3">
        <v>80.4878048780488</v>
      </c>
      <c r="W2871" s="3"/>
      <c r="X2871" s="3"/>
      <c r="Y2871" s="3"/>
      <c r="Z2871" s="3"/>
      <c r="AA2871" s="3">
        <v>0.126782494335103</v>
      </c>
      <c r="AB2871" s="3">
        <v>0.203893284418723</v>
      </c>
      <c r="AC2871" s="3">
        <v>-24.0796019900498</v>
      </c>
      <c r="AD2871" s="3"/>
      <c r="AE2871" s="5">
        <v>3</v>
      </c>
      <c r="AF2871" s="3">
        <v>2.50563244284635</v>
      </c>
      <c r="AG2871" s="3">
        <v>49.9240392786063</v>
      </c>
      <c r="AH2871" s="3">
        <v>39.2866196555621</v>
      </c>
      <c r="AI2871" s="3"/>
      <c r="AJ2871" s="3"/>
      <c r="AK2871" s="3"/>
      <c r="AL2871" s="3"/>
      <c r="AM2871" s="3"/>
      <c r="AN2871" s="5" t="s">
        <v>46</v>
      </c>
      <c r="AO2871" s="1"/>
      <c r="AP2871" s="1"/>
      <c r="AQ2871" s="1"/>
    </row>
    <row r="2872" spans="1:43">
      <c r="A2872" s="1" t="s">
        <v>7572</v>
      </c>
      <c r="B2872" s="1" t="s">
        <v>7573</v>
      </c>
      <c r="C2872" s="3">
        <v>2.43561643835616</v>
      </c>
      <c r="D2872" s="4">
        <v>43348</v>
      </c>
      <c r="E2872" s="3">
        <v>1.547859974</v>
      </c>
      <c r="F2872" s="5" t="s">
        <v>7574</v>
      </c>
      <c r="G2872" s="5">
        <v>799</v>
      </c>
      <c r="H2872" s="5" t="s">
        <v>93</v>
      </c>
      <c r="I2872" s="3">
        <v>6.07814091287844</v>
      </c>
      <c r="J2872" s="3">
        <v>48.4</v>
      </c>
      <c r="K2872" s="3">
        <v>2.02128133208672</v>
      </c>
      <c r="L2872" s="3">
        <v>44.3508424182359</v>
      </c>
      <c r="M2872" s="3">
        <v>4.53923357664233</v>
      </c>
      <c r="N2872" s="3">
        <v>32.185628742515</v>
      </c>
      <c r="O2872" s="3">
        <v>9.00485205974694</v>
      </c>
      <c r="P2872" s="3">
        <v>53.3199195171026</v>
      </c>
      <c r="Q2872" s="3">
        <v>19.4920999113521</v>
      </c>
      <c r="R2872" s="3">
        <v>38.3384932920537</v>
      </c>
      <c r="S2872" s="3">
        <v>55.2927622661968</v>
      </c>
      <c r="T2872" s="3">
        <v>37.3742721016411</v>
      </c>
      <c r="U2872" s="3">
        <v>121.851098847904</v>
      </c>
      <c r="V2872" s="3">
        <v>32.281284606866</v>
      </c>
      <c r="W2872" s="3"/>
      <c r="X2872" s="3"/>
      <c r="Y2872" s="3"/>
      <c r="Z2872" s="3"/>
      <c r="AA2872" s="3">
        <v>0.291414557318268</v>
      </c>
      <c r="AB2872" s="3">
        <v>0.518374407477339</v>
      </c>
      <c r="AC2872" s="3">
        <v>-13.3500942803268</v>
      </c>
      <c r="AD2872" s="3"/>
      <c r="AE2872" s="5">
        <v>1</v>
      </c>
      <c r="AF2872" s="3">
        <v>2.89994007100536</v>
      </c>
      <c r="AG2872" s="3">
        <v>57.6362247509424</v>
      </c>
      <c r="AH2872" s="3">
        <v>49.1178062073042</v>
      </c>
      <c r="AI2872" s="3"/>
      <c r="AJ2872" s="3"/>
      <c r="AK2872" s="3"/>
      <c r="AL2872" s="3"/>
      <c r="AM2872" s="3"/>
      <c r="AN2872" s="5" t="s">
        <v>46</v>
      </c>
      <c r="AO2872" s="1"/>
      <c r="AP2872" s="1"/>
      <c r="AQ2872" s="1"/>
    </row>
    <row r="2873" spans="1:43">
      <c r="A2873" s="1" t="s">
        <v>7575</v>
      </c>
      <c r="B2873" s="1" t="s">
        <v>7576</v>
      </c>
      <c r="C2873" s="3">
        <v>2.7013698630137</v>
      </c>
      <c r="D2873" s="4">
        <v>43251</v>
      </c>
      <c r="E2873" s="3">
        <v>53.488719608</v>
      </c>
      <c r="F2873" s="5" t="s">
        <v>3256</v>
      </c>
      <c r="G2873" s="5">
        <v>987</v>
      </c>
      <c r="H2873" s="5" t="s">
        <v>191</v>
      </c>
      <c r="I2873" s="3">
        <v>6.95110035825618</v>
      </c>
      <c r="J2873" s="3">
        <v>72.875226039783</v>
      </c>
      <c r="K2873" s="3">
        <v>-0.883925491548799</v>
      </c>
      <c r="L2873" s="3">
        <v>96.4041095890411</v>
      </c>
      <c r="M2873" s="3">
        <v>5.9162327788785</v>
      </c>
      <c r="N2873" s="3">
        <v>43.2432432432432</v>
      </c>
      <c r="O2873" s="3">
        <v>10.6580657584364</v>
      </c>
      <c r="P2873" s="3">
        <v>76.1904761904762</v>
      </c>
      <c r="Q2873" s="3">
        <v>10.6527390006739</v>
      </c>
      <c r="R2873" s="3">
        <v>79.664570230608</v>
      </c>
      <c r="S2873" s="3">
        <v>51.9198995439826</v>
      </c>
      <c r="T2873" s="3">
        <v>67.6470588235294</v>
      </c>
      <c r="U2873" s="3">
        <v>159.56413730804</v>
      </c>
      <c r="V2873" s="3">
        <v>44.2815249266862</v>
      </c>
      <c r="W2873" s="3"/>
      <c r="X2873" s="3"/>
      <c r="Y2873" s="3"/>
      <c r="Z2873" s="3"/>
      <c r="AA2873" s="3">
        <v>0.220727824952418</v>
      </c>
      <c r="AB2873" s="3">
        <v>0.330137266297535</v>
      </c>
      <c r="AC2873" s="3">
        <v>-20.3246365265883</v>
      </c>
      <c r="AD2873" s="3"/>
      <c r="AE2873" s="5">
        <v>5</v>
      </c>
      <c r="AF2873" s="3">
        <v>2.70655082682076</v>
      </c>
      <c r="AG2873" s="3">
        <v>57.8420674520337</v>
      </c>
      <c r="AH2873" s="3">
        <v>67.1343665745194</v>
      </c>
      <c r="AI2873" s="3"/>
      <c r="AJ2873" s="3"/>
      <c r="AK2873" s="3"/>
      <c r="AL2873" s="3"/>
      <c r="AM2873" s="3"/>
      <c r="AN2873" s="5" t="s">
        <v>51</v>
      </c>
      <c r="AO2873" s="1"/>
      <c r="AP2873" s="1"/>
      <c r="AQ2873" s="1"/>
    </row>
    <row r="2874" spans="1:43">
      <c r="A2874" s="1" t="s">
        <v>7577</v>
      </c>
      <c r="B2874" s="1" t="s">
        <v>7578</v>
      </c>
      <c r="C2874" s="3">
        <v>2.87123287671233</v>
      </c>
      <c r="D2874" s="4">
        <v>43189</v>
      </c>
      <c r="E2874" s="3">
        <v>22.2466269876</v>
      </c>
      <c r="F2874" s="5" t="s">
        <v>5251</v>
      </c>
      <c r="G2874" s="5">
        <v>1035</v>
      </c>
      <c r="H2874" s="5" t="s">
        <v>50</v>
      </c>
      <c r="I2874" s="3">
        <v>0.0978282136568176</v>
      </c>
      <c r="J2874" s="3">
        <v>54.4886109870478</v>
      </c>
      <c r="K2874" s="3">
        <v>0.0293283800958137</v>
      </c>
      <c r="L2874" s="3">
        <v>28.3311199645861</v>
      </c>
      <c r="M2874" s="3">
        <v>-0.126891166422632</v>
      </c>
      <c r="N2874" s="3">
        <v>60.6411398040962</v>
      </c>
      <c r="O2874" s="3">
        <v>0.500933110696406</v>
      </c>
      <c r="P2874" s="3">
        <v>67.199634536318</v>
      </c>
      <c r="Q2874" s="3">
        <v>0.957079427725705</v>
      </c>
      <c r="R2874" s="3">
        <v>67.1173346209561</v>
      </c>
      <c r="S2874" s="3">
        <v>1.62242933588877</v>
      </c>
      <c r="T2874" s="3">
        <v>62.7683615819209</v>
      </c>
      <c r="U2874" s="3">
        <v>6.13936729458416</v>
      </c>
      <c r="V2874" s="3">
        <v>51.8575851393189</v>
      </c>
      <c r="W2874" s="3"/>
      <c r="X2874" s="3"/>
      <c r="Y2874" s="3"/>
      <c r="Z2874" s="3"/>
      <c r="AA2874" s="3">
        <v>0.0104083656117981</v>
      </c>
      <c r="AB2874" s="3">
        <v>0.367096381748623</v>
      </c>
      <c r="AC2874" s="3">
        <v>-1.977592021673</v>
      </c>
      <c r="AD2874" s="3"/>
      <c r="AE2874" s="5">
        <v>4</v>
      </c>
      <c r="AF2874" s="3">
        <v>0.325489401204859</v>
      </c>
      <c r="AG2874" s="3">
        <v>2.44765168854155</v>
      </c>
      <c r="AH2874" s="3">
        <v>3.19568139619633</v>
      </c>
      <c r="AI2874" s="3"/>
      <c r="AJ2874" s="3"/>
      <c r="AK2874" s="3"/>
      <c r="AL2874" s="3"/>
      <c r="AM2874" s="3"/>
      <c r="AN2874" s="5" t="s">
        <v>51</v>
      </c>
      <c r="AO2874" s="1"/>
      <c r="AP2874" s="1"/>
      <c r="AQ2874" s="1"/>
    </row>
    <row r="2875" spans="1:43">
      <c r="A2875" s="1" t="s">
        <v>7579</v>
      </c>
      <c r="B2875" s="1" t="s">
        <v>7580</v>
      </c>
      <c r="C2875" s="3">
        <v>2.89315068493151</v>
      </c>
      <c r="D2875" s="4">
        <v>43181</v>
      </c>
      <c r="E2875" s="3">
        <v>3.1544972767</v>
      </c>
      <c r="F2875" s="5" t="s">
        <v>737</v>
      </c>
      <c r="G2875" s="5">
        <v>1057</v>
      </c>
      <c r="H2875" s="5" t="s">
        <v>50</v>
      </c>
      <c r="I2875" s="3">
        <v>0.158698670898639</v>
      </c>
      <c r="J2875" s="3">
        <v>43.6802143814203</v>
      </c>
      <c r="K2875" s="3">
        <v>0.0594530321046328</v>
      </c>
      <c r="L2875" s="3">
        <v>9.73882248782647</v>
      </c>
      <c r="M2875" s="3">
        <v>-0.0494902504206634</v>
      </c>
      <c r="N2875" s="3">
        <v>45.4140694568121</v>
      </c>
      <c r="O2875" s="3">
        <v>0.939624150339872</v>
      </c>
      <c r="P2875" s="3">
        <v>12.1059844677935</v>
      </c>
      <c r="Q2875" s="3">
        <v>1.44665461121158</v>
      </c>
      <c r="R2875" s="3">
        <v>16.4654756156446</v>
      </c>
      <c r="S2875" s="3">
        <v>2.67524989061952</v>
      </c>
      <c r="T2875" s="3">
        <v>19.2655367231638</v>
      </c>
      <c r="U2875" s="3">
        <v>7.30443957436924</v>
      </c>
      <c r="V2875" s="3">
        <v>25.077399380805</v>
      </c>
      <c r="W2875" s="3"/>
      <c r="X2875" s="3"/>
      <c r="Y2875" s="3"/>
      <c r="Z2875" s="3"/>
      <c r="AA2875" s="3">
        <v>0.0917486062347158</v>
      </c>
      <c r="AB2875" s="3">
        <v>0.500142004883041</v>
      </c>
      <c r="AC2875" s="3">
        <v>-1.81879649359062</v>
      </c>
      <c r="AD2875" s="3"/>
      <c r="AE2875" s="5">
        <v>5</v>
      </c>
      <c r="AF2875" s="3">
        <v>0.38137086917109</v>
      </c>
      <c r="AG2875" s="3">
        <v>3.52039413216483</v>
      </c>
      <c r="AH2875" s="3">
        <v>3.96405357325345</v>
      </c>
      <c r="AI2875" s="3"/>
      <c r="AJ2875" s="3"/>
      <c r="AK2875" s="3"/>
      <c r="AL2875" s="3"/>
      <c r="AM2875" s="3"/>
      <c r="AN2875" s="5" t="s">
        <v>51</v>
      </c>
      <c r="AO2875" s="1"/>
      <c r="AP2875" s="1"/>
      <c r="AQ2875" s="1"/>
    </row>
    <row r="2876" spans="1:43">
      <c r="A2876" s="1" t="s">
        <v>7581</v>
      </c>
      <c r="B2876" s="1" t="s">
        <v>7582</v>
      </c>
      <c r="C2876" s="3">
        <v>2.71780821917808</v>
      </c>
      <c r="D2876" s="4">
        <v>43245</v>
      </c>
      <c r="E2876" s="3">
        <v>6.1507716395</v>
      </c>
      <c r="F2876" s="5" t="s">
        <v>737</v>
      </c>
      <c r="G2876" s="5">
        <v>993</v>
      </c>
      <c r="H2876" s="5" t="s">
        <v>50</v>
      </c>
      <c r="I2876" s="3">
        <v>0.291885580852302</v>
      </c>
      <c r="J2876" s="3">
        <v>19.7856185797231</v>
      </c>
      <c r="K2876" s="3">
        <v>0.0097021441738743</v>
      </c>
      <c r="L2876" s="3">
        <v>40.6817175741479</v>
      </c>
      <c r="M2876" s="3">
        <v>0.145730107840268</v>
      </c>
      <c r="N2876" s="3">
        <v>15.3161175422974</v>
      </c>
      <c r="O2876" s="3">
        <v>0.876729632365113</v>
      </c>
      <c r="P2876" s="3">
        <v>18.3188670625857</v>
      </c>
      <c r="Q2876" s="3">
        <v>1.43421894333957</v>
      </c>
      <c r="R2876" s="3">
        <v>16.9000482858522</v>
      </c>
      <c r="S2876" s="3">
        <v>3.13618355157972</v>
      </c>
      <c r="T2876" s="3">
        <v>10.3954802259887</v>
      </c>
      <c r="U2876" s="3">
        <v>8.76936104086335</v>
      </c>
      <c r="V2876" s="3">
        <v>12.6160990712074</v>
      </c>
      <c r="W2876" s="3"/>
      <c r="X2876" s="3"/>
      <c r="Y2876" s="3"/>
      <c r="Z2876" s="3"/>
      <c r="AA2876" s="3">
        <v>0.104701223160038</v>
      </c>
      <c r="AB2876" s="3">
        <v>0.605341108662646</v>
      </c>
      <c r="AC2876" s="3">
        <v>-2.67887949200928</v>
      </c>
      <c r="AD2876" s="3"/>
      <c r="AE2876" s="5">
        <v>3</v>
      </c>
      <c r="AF2876" s="3">
        <v>0.498704544441191</v>
      </c>
      <c r="AG2876" s="3">
        <v>4.13435607422088</v>
      </c>
      <c r="AH2876" s="3">
        <v>4.6618567467317</v>
      </c>
      <c r="AI2876" s="3"/>
      <c r="AJ2876" s="3"/>
      <c r="AK2876" s="3"/>
      <c r="AL2876" s="3"/>
      <c r="AM2876" s="3"/>
      <c r="AN2876" s="5" t="s">
        <v>51</v>
      </c>
      <c r="AO2876" s="1"/>
      <c r="AP2876" s="1"/>
      <c r="AQ2876" s="1"/>
    </row>
    <row r="2877" spans="1:43">
      <c r="A2877" s="1" t="s">
        <v>7583</v>
      </c>
      <c r="B2877" s="1" t="s">
        <v>7584</v>
      </c>
      <c r="C2877" s="3">
        <v>2.87397260273973</v>
      </c>
      <c r="D2877" s="4">
        <v>43188</v>
      </c>
      <c r="E2877" s="3">
        <v>47.1500548263</v>
      </c>
      <c r="F2877" s="5" t="s">
        <v>7585</v>
      </c>
      <c r="G2877" s="5">
        <v>1050</v>
      </c>
      <c r="H2877" s="5" t="s">
        <v>50</v>
      </c>
      <c r="I2877" s="3">
        <v>0.143266475644697</v>
      </c>
      <c r="J2877" s="3">
        <v>46.5832961143368</v>
      </c>
      <c r="K2877" s="3">
        <v>0.0477099236641146</v>
      </c>
      <c r="L2877" s="3">
        <v>16.6445329791943</v>
      </c>
      <c r="M2877" s="3">
        <v>-0.057191878753204</v>
      </c>
      <c r="N2877" s="3">
        <v>46.3045414069457</v>
      </c>
      <c r="O2877" s="3">
        <v>0.856098499422847</v>
      </c>
      <c r="P2877" s="3">
        <v>21.3339424394701</v>
      </c>
      <c r="Q2877" s="3">
        <v>1.28477588871717</v>
      </c>
      <c r="R2877" s="3">
        <v>28.5369386769677</v>
      </c>
      <c r="S2877" s="3">
        <v>1.90020542130145</v>
      </c>
      <c r="T2877" s="3">
        <v>50.225988700565</v>
      </c>
      <c r="U2877" s="3">
        <v>5.80360116313764</v>
      </c>
      <c r="V2877" s="3">
        <v>61.2229102167183</v>
      </c>
      <c r="W2877" s="3"/>
      <c r="X2877" s="3"/>
      <c r="Y2877" s="3"/>
      <c r="Z2877" s="3"/>
      <c r="AA2877" s="3">
        <v>0.0381288735833728</v>
      </c>
      <c r="AB2877" s="3">
        <v>0.355368522433052</v>
      </c>
      <c r="AC2877" s="3">
        <v>-1.79901871706342</v>
      </c>
      <c r="AD2877" s="3"/>
      <c r="AE2877" s="5">
        <v>4</v>
      </c>
      <c r="AF2877" s="3">
        <v>0.277452519979692</v>
      </c>
      <c r="AG2877" s="3">
        <v>2.40653039839116</v>
      </c>
      <c r="AH2877" s="3">
        <v>3.01205610702104</v>
      </c>
      <c r="AI2877" s="3"/>
      <c r="AJ2877" s="3"/>
      <c r="AK2877" s="3"/>
      <c r="AL2877" s="3"/>
      <c r="AM2877" s="3"/>
      <c r="AN2877" s="5" t="s">
        <v>51</v>
      </c>
      <c r="AO2877" s="1"/>
      <c r="AP2877" s="1"/>
      <c r="AQ2877" s="1"/>
    </row>
    <row r="2878" spans="1:43">
      <c r="A2878" s="1" t="s">
        <v>7586</v>
      </c>
      <c r="B2878" s="1" t="s">
        <v>7587</v>
      </c>
      <c r="C2878" s="3">
        <v>2.63013698630137</v>
      </c>
      <c r="D2878" s="4">
        <v>43277</v>
      </c>
      <c r="E2878" s="3">
        <v>6.1417240369</v>
      </c>
      <c r="F2878" s="5" t="s">
        <v>3021</v>
      </c>
      <c r="G2878" s="5">
        <v>961</v>
      </c>
      <c r="H2878" s="5" t="s">
        <v>50</v>
      </c>
      <c r="I2878" s="3">
        <v>-0.195943960027418</v>
      </c>
      <c r="J2878" s="3">
        <v>87.5837427422957</v>
      </c>
      <c r="K2878" s="3">
        <v>-0.107864287115118</v>
      </c>
      <c r="L2878" s="3">
        <v>92.9614873837981</v>
      </c>
      <c r="M2878" s="3">
        <v>-0.342398747798868</v>
      </c>
      <c r="N2878" s="3">
        <v>87.8005342831701</v>
      </c>
      <c r="O2878" s="3">
        <v>0.147463625639008</v>
      </c>
      <c r="P2878" s="3">
        <v>83.8739150296939</v>
      </c>
      <c r="Q2878" s="3">
        <v>0.990560365208373</v>
      </c>
      <c r="R2878" s="3">
        <v>63.7856108160309</v>
      </c>
      <c r="S2878" s="3">
        <v>2.57317630328626</v>
      </c>
      <c r="T2878" s="3">
        <v>21.4689265536723</v>
      </c>
      <c r="U2878" s="3">
        <v>9.42937767326101</v>
      </c>
      <c r="V2878" s="3">
        <v>8.6687306501548</v>
      </c>
      <c r="W2878" s="3"/>
      <c r="X2878" s="3"/>
      <c r="Y2878" s="3"/>
      <c r="Z2878" s="3"/>
      <c r="AA2878" s="3">
        <v>0.0823268306841572</v>
      </c>
      <c r="AB2878" s="3">
        <v>0.649885587288307</v>
      </c>
      <c r="AC2878" s="3">
        <v>-1.64183811976276</v>
      </c>
      <c r="AD2878" s="3"/>
      <c r="AE2878" s="5">
        <v>3</v>
      </c>
      <c r="AF2878" s="3">
        <v>0.501001254401319</v>
      </c>
      <c r="AG2878" s="3">
        <v>3.42376133473443</v>
      </c>
      <c r="AH2878" s="3">
        <v>4.99629124370078</v>
      </c>
      <c r="AI2878" s="3"/>
      <c r="AJ2878" s="3"/>
      <c r="AK2878" s="3"/>
      <c r="AL2878" s="3"/>
      <c r="AM2878" s="3"/>
      <c r="AN2878" s="5" t="s">
        <v>51</v>
      </c>
      <c r="AO2878" s="1"/>
      <c r="AP2878" s="1"/>
      <c r="AQ2878" s="1"/>
    </row>
    <row r="2879" spans="1:43">
      <c r="A2879" s="1" t="s">
        <v>7588</v>
      </c>
      <c r="B2879" s="1" t="s">
        <v>7589</v>
      </c>
      <c r="C2879" s="3">
        <v>2.63013698630137</v>
      </c>
      <c r="D2879" s="4">
        <v>43277</v>
      </c>
      <c r="E2879" s="3">
        <v>1.5236858388</v>
      </c>
      <c r="F2879" s="5" t="s">
        <v>3021</v>
      </c>
      <c r="G2879" s="5">
        <v>632</v>
      </c>
      <c r="H2879" s="5" t="s">
        <v>50</v>
      </c>
      <c r="I2879" s="3">
        <v>0.0492902208201781</v>
      </c>
      <c r="J2879" s="3">
        <v>62.3492630638678</v>
      </c>
      <c r="K2879" s="3">
        <v>0.0986290561199105</v>
      </c>
      <c r="L2879" s="3">
        <v>3.0987162461266</v>
      </c>
      <c r="M2879" s="3">
        <v>-0.127927573312353</v>
      </c>
      <c r="N2879" s="3">
        <v>60.7747105966162</v>
      </c>
      <c r="O2879" s="3">
        <v>0.435428005937644</v>
      </c>
      <c r="P2879" s="3">
        <v>71.8136135221562</v>
      </c>
      <c r="Q2879" s="3">
        <v>1.27631950822864</v>
      </c>
      <c r="R2879" s="3">
        <v>29.6475132786094</v>
      </c>
      <c r="S2879" s="3">
        <v>2.88302572152837</v>
      </c>
      <c r="T2879" s="3">
        <v>14.5197740112994</v>
      </c>
      <c r="U2879" s="3">
        <v>9.76112238271253</v>
      </c>
      <c r="V2879" s="3">
        <v>6.96594427244582</v>
      </c>
      <c r="W2879" s="3"/>
      <c r="X2879" s="3"/>
      <c r="Y2879" s="3"/>
      <c r="Z2879" s="3"/>
      <c r="AA2879" s="3">
        <v>0.102257941836515</v>
      </c>
      <c r="AB2879" s="3">
        <v>0.62556117393162</v>
      </c>
      <c r="AC2879" s="3">
        <v>-1.47589080134494</v>
      </c>
      <c r="AD2879" s="3"/>
      <c r="AE2879" s="5">
        <v>2</v>
      </c>
      <c r="AF2879" s="3">
        <v>0.468138457463058</v>
      </c>
      <c r="AG2879" s="3">
        <v>3.59271929764964</v>
      </c>
      <c r="AH2879" s="3">
        <v>4.9595639273794</v>
      </c>
      <c r="AI2879" s="3"/>
      <c r="AJ2879" s="3"/>
      <c r="AK2879" s="3"/>
      <c r="AL2879" s="3"/>
      <c r="AM2879" s="3"/>
      <c r="AN2879" s="5" t="s">
        <v>46</v>
      </c>
      <c r="AO2879" s="1"/>
      <c r="AP2879" s="1"/>
      <c r="AQ2879" s="1"/>
    </row>
    <row r="2880" spans="1:43">
      <c r="A2880" s="1" t="s">
        <v>7590</v>
      </c>
      <c r="B2880" s="1" t="s">
        <v>7591</v>
      </c>
      <c r="C2880" s="3">
        <v>2.39178082191781</v>
      </c>
      <c r="D2880" s="4">
        <v>43364</v>
      </c>
      <c r="E2880" s="3">
        <v>2.1250989824</v>
      </c>
      <c r="F2880" s="5" t="s">
        <v>7592</v>
      </c>
      <c r="G2880" s="5">
        <v>162</v>
      </c>
      <c r="H2880" s="5" t="s">
        <v>50</v>
      </c>
      <c r="I2880" s="3">
        <v>0.088932806324098</v>
      </c>
      <c r="J2880" s="3">
        <v>56.3197856185797</v>
      </c>
      <c r="K2880" s="3">
        <v>-0.00987166831193878</v>
      </c>
      <c r="L2880" s="3">
        <v>59.6281540504648</v>
      </c>
      <c r="M2880" s="3">
        <v>-0.147870662460581</v>
      </c>
      <c r="N2880" s="3">
        <v>63.713268032057</v>
      </c>
      <c r="O2880" s="3">
        <v>0.655373740825148</v>
      </c>
      <c r="P2880" s="3">
        <v>54.1343079031521</v>
      </c>
      <c r="Q2880" s="3">
        <v>1.00494092488239</v>
      </c>
      <c r="R2880" s="3">
        <v>62.6267503621439</v>
      </c>
      <c r="S2880" s="3">
        <v>2.19908213185505</v>
      </c>
      <c r="T2880" s="3">
        <v>34.8022598870056</v>
      </c>
      <c r="U2880" s="3">
        <v>5.50035857195391</v>
      </c>
      <c r="V2880" s="3">
        <v>70.3560371517028</v>
      </c>
      <c r="W2880" s="3"/>
      <c r="X2880" s="3"/>
      <c r="Y2880" s="3"/>
      <c r="Z2880" s="3"/>
      <c r="AA2880" s="3">
        <v>0.0472505508142777</v>
      </c>
      <c r="AB2880" s="3">
        <v>0.291463684013019</v>
      </c>
      <c r="AC2880" s="3">
        <v>-2.48795337834773</v>
      </c>
      <c r="AD2880" s="3"/>
      <c r="AE2880" s="5">
        <v>4</v>
      </c>
      <c r="AF2880" s="3">
        <v>0.307956356625116</v>
      </c>
      <c r="AG2880" s="3">
        <v>2.97971870075917</v>
      </c>
      <c r="AH2880" s="3">
        <v>3.24847783351736</v>
      </c>
      <c r="AI2880" s="3"/>
      <c r="AJ2880" s="3"/>
      <c r="AK2880" s="3"/>
      <c r="AL2880" s="3"/>
      <c r="AM2880" s="3"/>
      <c r="AN2880" s="5" t="s">
        <v>51</v>
      </c>
      <c r="AO2880" s="1"/>
      <c r="AP2880" s="1"/>
      <c r="AQ2880" s="1"/>
    </row>
    <row r="2881" spans="1:43">
      <c r="A2881" s="1" t="s">
        <v>7593</v>
      </c>
      <c r="B2881" s="1" t="s">
        <v>7594</v>
      </c>
      <c r="C2881" s="3">
        <v>2.67945205479452</v>
      </c>
      <c r="D2881" s="4">
        <v>43259</v>
      </c>
      <c r="E2881" s="3">
        <v>5.2397792391</v>
      </c>
      <c r="F2881" s="5" t="s">
        <v>6040</v>
      </c>
      <c r="G2881" s="5">
        <v>979</v>
      </c>
      <c r="H2881" s="5" t="s">
        <v>60</v>
      </c>
      <c r="I2881" s="3">
        <v>8.95438438607346</v>
      </c>
      <c r="J2881" s="3">
        <v>30.8531746031746</v>
      </c>
      <c r="K2881" s="3">
        <v>3.56608212147134</v>
      </c>
      <c r="L2881" s="3">
        <v>23.0105465004794</v>
      </c>
      <c r="M2881" s="3">
        <v>3.86595174262735</v>
      </c>
      <c r="N2881" s="3">
        <v>32.6409495548961</v>
      </c>
      <c r="O2881" s="3">
        <v>16.4052641067244</v>
      </c>
      <c r="P2881" s="3">
        <v>22.3123732251521</v>
      </c>
      <c r="Q2881" s="3">
        <v>23.3036282622533</v>
      </c>
      <c r="R2881" s="3">
        <v>18.4293193717277</v>
      </c>
      <c r="S2881" s="3">
        <v>59.4320987654321</v>
      </c>
      <c r="T2881" s="3">
        <v>17.8743961352657</v>
      </c>
      <c r="U2881" s="3">
        <v>100.424211070874</v>
      </c>
      <c r="V2881" s="3">
        <v>23.7691001697793</v>
      </c>
      <c r="W2881" s="3"/>
      <c r="X2881" s="3"/>
      <c r="Y2881" s="3"/>
      <c r="Z2881" s="3"/>
      <c r="AA2881" s="3">
        <v>0.291727183142444</v>
      </c>
      <c r="AB2881" s="3">
        <v>0.270423932003743</v>
      </c>
      <c r="AC2881" s="3">
        <v>-15.1823255102821</v>
      </c>
      <c r="AD2881" s="3"/>
      <c r="AE2881" s="5">
        <v>1</v>
      </c>
      <c r="AF2881" s="3">
        <v>2.08198211703597</v>
      </c>
      <c r="AG2881" s="3">
        <v>48.1559254444619</v>
      </c>
      <c r="AH2881" s="3">
        <v>44.7364207395285</v>
      </c>
      <c r="AI2881" s="3"/>
      <c r="AJ2881" s="3"/>
      <c r="AK2881" s="3"/>
      <c r="AL2881" s="3"/>
      <c r="AM2881" s="3">
        <v>300</v>
      </c>
      <c r="AN2881" s="5" t="s">
        <v>56</v>
      </c>
      <c r="AO2881" s="1"/>
      <c r="AP2881" s="1"/>
      <c r="AQ2881" s="1"/>
    </row>
    <row r="2882" spans="1:43">
      <c r="A2882" s="1" t="s">
        <v>7595</v>
      </c>
      <c r="B2882" s="1" t="s">
        <v>7596</v>
      </c>
      <c r="C2882" s="3">
        <v>2.66575342465753</v>
      </c>
      <c r="D2882" s="4">
        <v>43264</v>
      </c>
      <c r="E2882" s="3">
        <v>10.143442654</v>
      </c>
      <c r="F2882" s="5" t="s">
        <v>7597</v>
      </c>
      <c r="G2882" s="5">
        <v>974</v>
      </c>
      <c r="H2882" s="5" t="s">
        <v>50</v>
      </c>
      <c r="I2882" s="3">
        <v>0.31654960925907</v>
      </c>
      <c r="J2882" s="3">
        <v>15.8552925413131</v>
      </c>
      <c r="K2882" s="3">
        <v>0.00986193293884975</v>
      </c>
      <c r="L2882" s="3">
        <v>39.0880920761399</v>
      </c>
      <c r="M2882" s="3">
        <v>0.0987069390978144</v>
      </c>
      <c r="N2882" s="3">
        <v>20.1246660730187</v>
      </c>
      <c r="O2882" s="3">
        <v>0.618777405782351</v>
      </c>
      <c r="P2882" s="3">
        <v>57.5148469620831</v>
      </c>
      <c r="Q2882" s="3">
        <v>1.43559678905173</v>
      </c>
      <c r="R2882" s="3">
        <v>16.8034765813617</v>
      </c>
      <c r="S2882" s="3">
        <v>3.46475999440817</v>
      </c>
      <c r="T2882" s="3">
        <v>7.06214689265537</v>
      </c>
      <c r="U2882" s="3">
        <v>8.48515981045954</v>
      </c>
      <c r="V2882" s="3">
        <v>14.7058823529412</v>
      </c>
      <c r="W2882" s="3"/>
      <c r="X2882" s="3"/>
      <c r="Y2882" s="3"/>
      <c r="Z2882" s="3"/>
      <c r="AA2882" s="3">
        <v>0.166602851024488</v>
      </c>
      <c r="AB2882" s="3">
        <v>0.568817410827735</v>
      </c>
      <c r="AC2882" s="3">
        <v>-1.54469828453503</v>
      </c>
      <c r="AD2882" s="3"/>
      <c r="AE2882" s="5">
        <v>2</v>
      </c>
      <c r="AF2882" s="3">
        <v>0.415331290385051</v>
      </c>
      <c r="AG2882" s="3">
        <v>4.10964809280439</v>
      </c>
      <c r="AH2882" s="3">
        <v>4.34593462810557</v>
      </c>
      <c r="AI2882" s="3"/>
      <c r="AJ2882" s="3"/>
      <c r="AK2882" s="3"/>
      <c r="AL2882" s="3"/>
      <c r="AM2882" s="3"/>
      <c r="AN2882" s="5" t="s">
        <v>51</v>
      </c>
      <c r="AO2882" s="1"/>
      <c r="AP2882" s="1"/>
      <c r="AQ2882" s="1"/>
    </row>
    <row r="2883" spans="1:43">
      <c r="A2883" s="1" t="s">
        <v>7598</v>
      </c>
      <c r="B2883" s="1" t="s">
        <v>7599</v>
      </c>
      <c r="C2883" s="3">
        <v>2.39178082191781</v>
      </c>
      <c r="D2883" s="4">
        <v>43364</v>
      </c>
      <c r="E2883" s="3">
        <v>10.1526194212</v>
      </c>
      <c r="F2883" s="5" t="s">
        <v>5445</v>
      </c>
      <c r="G2883" s="5">
        <v>280</v>
      </c>
      <c r="H2883" s="5" t="s">
        <v>50</v>
      </c>
      <c r="I2883" s="3">
        <v>-0.0499101617089071</v>
      </c>
      <c r="J2883" s="3">
        <v>74.6315319338991</v>
      </c>
      <c r="K2883" s="3">
        <v>0.0099880143827415</v>
      </c>
      <c r="L2883" s="3">
        <v>37.4059318282426</v>
      </c>
      <c r="M2883" s="3">
        <v>-0.268924302788845</v>
      </c>
      <c r="N2883" s="3">
        <v>82.1015138023152</v>
      </c>
      <c r="O2883" s="3">
        <v>0.612942122186502</v>
      </c>
      <c r="P2883" s="3">
        <v>58.1544084056647</v>
      </c>
      <c r="Q2883" s="3">
        <v>0.968034687909663</v>
      </c>
      <c r="R2883" s="3">
        <v>66.0067600193143</v>
      </c>
      <c r="S2883" s="3">
        <v>0.585365264898866</v>
      </c>
      <c r="T2883" s="3">
        <v>89.5480225988701</v>
      </c>
      <c r="U2883" s="3">
        <v>4.56668282428993</v>
      </c>
      <c r="V2883" s="3">
        <v>85.7585139318885</v>
      </c>
      <c r="W2883" s="3"/>
      <c r="X2883" s="3"/>
      <c r="Y2883" s="3"/>
      <c r="Z2883" s="3"/>
      <c r="AA2883" s="3">
        <v>-0.0525420602032645</v>
      </c>
      <c r="AB2883" s="3">
        <v>0.137285381113773</v>
      </c>
      <c r="AC2883" s="3">
        <v>-3.6445137400117</v>
      </c>
      <c r="AD2883" s="3"/>
      <c r="AE2883" s="5">
        <v>3</v>
      </c>
      <c r="AF2883" s="3">
        <v>0.230583387028171</v>
      </c>
      <c r="AG2883" s="3">
        <v>1.36671070294294</v>
      </c>
      <c r="AH2883" s="3">
        <v>2.4606549899016</v>
      </c>
      <c r="AI2883" s="3"/>
      <c r="AJ2883" s="3"/>
      <c r="AK2883" s="3"/>
      <c r="AL2883" s="3"/>
      <c r="AM2883" s="3"/>
      <c r="AN2883" s="5" t="s">
        <v>51</v>
      </c>
      <c r="AO2883" s="1"/>
      <c r="AP2883" s="1"/>
      <c r="AQ2883" s="1"/>
    </row>
    <row r="2884" spans="1:43">
      <c r="A2884" s="1" t="s">
        <v>7600</v>
      </c>
      <c r="B2884" s="1" t="s">
        <v>7601</v>
      </c>
      <c r="C2884" s="3">
        <v>2.72876712328767</v>
      </c>
      <c r="D2884" s="4">
        <v>43241</v>
      </c>
      <c r="E2884" s="3">
        <v>0.1244165225</v>
      </c>
      <c r="F2884" s="5" t="s">
        <v>4034</v>
      </c>
      <c r="G2884" s="5">
        <v>898</v>
      </c>
      <c r="H2884" s="5" t="s">
        <v>45</v>
      </c>
      <c r="I2884" s="3">
        <v>-10.8240705251054</v>
      </c>
      <c r="J2884" s="3">
        <v>100</v>
      </c>
      <c r="K2884" s="3">
        <v>-0.547148841583309</v>
      </c>
      <c r="L2884" s="3">
        <v>97.6708074534162</v>
      </c>
      <c r="M2884" s="3">
        <v>-10.5497885428681</v>
      </c>
      <c r="N2884" s="3">
        <v>100</v>
      </c>
      <c r="O2884" s="3">
        <v>-8.71782799748901</v>
      </c>
      <c r="P2884" s="3">
        <v>99.6688741721854</v>
      </c>
      <c r="Q2884" s="3">
        <v>-9.28727386150967</v>
      </c>
      <c r="R2884" s="3">
        <v>97.9452054794521</v>
      </c>
      <c r="S2884" s="3">
        <v>-1.19755393239341</v>
      </c>
      <c r="T2884" s="3">
        <v>96.045197740113</v>
      </c>
      <c r="U2884" s="3">
        <v>19.3250589804083</v>
      </c>
      <c r="V2884" s="3">
        <v>44.1613588110403</v>
      </c>
      <c r="W2884" s="3"/>
      <c r="X2884" s="3"/>
      <c r="Y2884" s="3"/>
      <c r="Z2884" s="3"/>
      <c r="AA2884" s="3">
        <v>-0.0234761574168209</v>
      </c>
      <c r="AB2884" s="3">
        <v>0.0466713314380954</v>
      </c>
      <c r="AC2884" s="3">
        <v>-16.4497307001795</v>
      </c>
      <c r="AD2884" s="3"/>
      <c r="AE2884" s="5">
        <v>3</v>
      </c>
      <c r="AF2884" s="3">
        <v>0.671158273709273</v>
      </c>
      <c r="AG2884" s="3">
        <v>-4.46365132909956</v>
      </c>
      <c r="AH2884" s="3">
        <v>12.138823766432</v>
      </c>
      <c r="AI2884" s="3"/>
      <c r="AJ2884" s="3"/>
      <c r="AK2884" s="3"/>
      <c r="AL2884" s="3"/>
      <c r="AM2884" s="3"/>
      <c r="AN2884" s="5" t="s">
        <v>46</v>
      </c>
      <c r="AO2884" s="1"/>
      <c r="AP2884" s="1"/>
      <c r="AQ2884" s="1"/>
    </row>
    <row r="2885" spans="1:43">
      <c r="A2885" s="1" t="s">
        <v>7602</v>
      </c>
      <c r="B2885" s="1" t="s">
        <v>7603</v>
      </c>
      <c r="C2885" s="3">
        <v>2.60547945205479</v>
      </c>
      <c r="D2885" s="4">
        <v>43286</v>
      </c>
      <c r="E2885" s="3">
        <v>38.8476848336</v>
      </c>
      <c r="F2885" s="5" t="s">
        <v>5360</v>
      </c>
      <c r="G2885" s="5">
        <v>952</v>
      </c>
      <c r="H2885" s="5" t="s">
        <v>93</v>
      </c>
      <c r="I2885" s="3">
        <v>9.0296933311699</v>
      </c>
      <c r="J2885" s="3">
        <v>34.55</v>
      </c>
      <c r="K2885" s="3">
        <v>0.347209258913571</v>
      </c>
      <c r="L2885" s="3">
        <v>87.8097125867195</v>
      </c>
      <c r="M2885" s="3">
        <v>4.83657071534441</v>
      </c>
      <c r="N2885" s="3">
        <v>30.3892215568862</v>
      </c>
      <c r="O2885" s="3">
        <v>19.6012993369822</v>
      </c>
      <c r="P2885" s="3">
        <v>24.2957746478873</v>
      </c>
      <c r="Q2885" s="3">
        <v>23.918856615952</v>
      </c>
      <c r="R2885" s="3">
        <v>29.6181630546956</v>
      </c>
      <c r="S2885" s="3">
        <v>87.2078120748745</v>
      </c>
      <c r="T2885" s="3">
        <v>10.5346744309158</v>
      </c>
      <c r="U2885" s="3">
        <v>190.267124014389</v>
      </c>
      <c r="V2885" s="3">
        <v>8.47176079734219</v>
      </c>
      <c r="W2885" s="3"/>
      <c r="X2885" s="3"/>
      <c r="Y2885" s="3"/>
      <c r="Z2885" s="3"/>
      <c r="AA2885" s="3">
        <v>0.313572571362493</v>
      </c>
      <c r="AB2885" s="3">
        <v>0.391648394929744</v>
      </c>
      <c r="AC2885" s="3">
        <v>-21.8693078324226</v>
      </c>
      <c r="AD2885" s="3"/>
      <c r="AE2885" s="5">
        <v>1</v>
      </c>
      <c r="AF2885" s="3">
        <v>3.73572415559973</v>
      </c>
      <c r="AG2885" s="3">
        <v>73.2355203276958</v>
      </c>
      <c r="AH2885" s="3">
        <v>78.2742795986872</v>
      </c>
      <c r="AI2885" s="3"/>
      <c r="AJ2885" s="3"/>
      <c r="AK2885" s="3"/>
      <c r="AL2885" s="3"/>
      <c r="AM2885" s="3"/>
      <c r="AN2885" s="5" t="s">
        <v>51</v>
      </c>
      <c r="AO2885" s="1"/>
      <c r="AP2885" s="1"/>
      <c r="AQ2885" s="1"/>
    </row>
    <row r="2886" spans="1:43">
      <c r="A2886" s="1" t="s">
        <v>7604</v>
      </c>
      <c r="B2886" s="1" t="s">
        <v>7605</v>
      </c>
      <c r="C2886" s="3">
        <v>2.7972602739726</v>
      </c>
      <c r="D2886" s="4">
        <v>43216</v>
      </c>
      <c r="E2886" s="3">
        <v>10.8157903603</v>
      </c>
      <c r="F2886" s="5" t="s">
        <v>7606</v>
      </c>
      <c r="G2886" s="5">
        <v>1022</v>
      </c>
      <c r="H2886" s="5" t="s">
        <v>93</v>
      </c>
      <c r="I2886" s="3">
        <v>2.41512075603781</v>
      </c>
      <c r="J2886" s="3">
        <v>75.2</v>
      </c>
      <c r="K2886" s="3">
        <v>0.489396411092989</v>
      </c>
      <c r="L2886" s="3">
        <v>85.183349851338</v>
      </c>
      <c r="M2886" s="3">
        <v>0.119760479041922</v>
      </c>
      <c r="N2886" s="3">
        <v>84.2315369261477</v>
      </c>
      <c r="O2886" s="3">
        <v>2.45994922524731</v>
      </c>
      <c r="P2886" s="3">
        <v>88.3299798792757</v>
      </c>
      <c r="Q2886" s="3">
        <v>6.38065806217052</v>
      </c>
      <c r="R2886" s="3">
        <v>79.4117647058823</v>
      </c>
      <c r="S2886" s="3">
        <v>7.96052024720967</v>
      </c>
      <c r="T2886" s="3">
        <v>95.7649550026469</v>
      </c>
      <c r="U2886" s="3">
        <v>15.4013015184382</v>
      </c>
      <c r="V2886" s="3">
        <v>95.7364341085271</v>
      </c>
      <c r="W2886" s="3"/>
      <c r="X2886" s="3"/>
      <c r="Y2886" s="3"/>
      <c r="Z2886" s="3"/>
      <c r="AA2886" s="3">
        <v>0.0880044163617401</v>
      </c>
      <c r="AB2886" s="3">
        <v>0.142831191666236</v>
      </c>
      <c r="AC2886" s="3">
        <v>-4.53492221118835</v>
      </c>
      <c r="AD2886" s="3"/>
      <c r="AE2886" s="5">
        <v>2</v>
      </c>
      <c r="AF2886" s="3">
        <v>0.469358667102865</v>
      </c>
      <c r="AG2886" s="3">
        <v>5.10976230708995</v>
      </c>
      <c r="AH2886" s="3">
        <v>7.19936558212533</v>
      </c>
      <c r="AI2886" s="3"/>
      <c r="AJ2886" s="3"/>
      <c r="AK2886" s="3"/>
      <c r="AL2886" s="3"/>
      <c r="AM2886" s="3"/>
      <c r="AN2886" s="5" t="s">
        <v>51</v>
      </c>
      <c r="AO2886" s="1"/>
      <c r="AP2886" s="1"/>
      <c r="AQ2886" s="1"/>
    </row>
    <row r="2887" spans="1:43">
      <c r="A2887" s="1" t="s">
        <v>7607</v>
      </c>
      <c r="B2887" s="1" t="s">
        <v>7608</v>
      </c>
      <c r="C2887" s="3">
        <v>2.80547945205479</v>
      </c>
      <c r="D2887" s="4">
        <v>43213</v>
      </c>
      <c r="E2887" s="3">
        <v>11.7385293206</v>
      </c>
      <c r="F2887" s="5" t="s">
        <v>7609</v>
      </c>
      <c r="G2887" s="5">
        <v>31</v>
      </c>
      <c r="H2887" s="5" t="s">
        <v>191</v>
      </c>
      <c r="I2887" s="3">
        <v>7.55649717514123</v>
      </c>
      <c r="J2887" s="3">
        <v>69.4394213381555</v>
      </c>
      <c r="K2887" s="3">
        <v>3.25423728813559</v>
      </c>
      <c r="L2887" s="3">
        <v>33.3904109589041</v>
      </c>
      <c r="M2887" s="3">
        <v>1.83317546107984</v>
      </c>
      <c r="N2887" s="3">
        <v>78.018018018018</v>
      </c>
      <c r="O2887" s="3">
        <v>11.2694063926941</v>
      </c>
      <c r="P2887" s="3">
        <v>73.9047619047619</v>
      </c>
      <c r="Q2887" s="3">
        <v>13.136065370806</v>
      </c>
      <c r="R2887" s="3">
        <v>73.5849056603774</v>
      </c>
      <c r="S2887" s="3">
        <v>66.8736303871439</v>
      </c>
      <c r="T2887" s="3">
        <v>49.7549019607843</v>
      </c>
      <c r="U2887" s="3">
        <v>96.2628865979381</v>
      </c>
      <c r="V2887" s="3">
        <v>80.6451612903226</v>
      </c>
      <c r="W2887" s="3"/>
      <c r="X2887" s="3"/>
      <c r="Y2887" s="3"/>
      <c r="Z2887" s="3"/>
      <c r="AA2887" s="3">
        <v>0.284005208150658</v>
      </c>
      <c r="AB2887" s="3">
        <v>0.248538812869639</v>
      </c>
      <c r="AC2887" s="3">
        <v>-16.733186988625</v>
      </c>
      <c r="AD2887" s="3"/>
      <c r="AE2887" s="5">
        <v>4</v>
      </c>
      <c r="AF2887" s="3">
        <v>1.78114759654745</v>
      </c>
      <c r="AG2887" s="3">
        <v>56.2163831521469</v>
      </c>
      <c r="AH2887" s="3">
        <v>44.990118681132</v>
      </c>
      <c r="AI2887" s="3"/>
      <c r="AJ2887" s="3"/>
      <c r="AK2887" s="3"/>
      <c r="AL2887" s="3"/>
      <c r="AM2887" s="3"/>
      <c r="AN2887" s="5" t="s">
        <v>46</v>
      </c>
      <c r="AO2887" s="1"/>
      <c r="AP2887" s="1"/>
      <c r="AQ2887" s="1"/>
    </row>
    <row r="2888" spans="1:43">
      <c r="A2888" s="1" t="s">
        <v>7610</v>
      </c>
      <c r="B2888" s="1" t="s">
        <v>7611</v>
      </c>
      <c r="C2888" s="3">
        <v>2.81643835616438</v>
      </c>
      <c r="D2888" s="4">
        <v>43209</v>
      </c>
      <c r="E2888" s="3">
        <v>0.2082539059</v>
      </c>
      <c r="F2888" s="5" t="s">
        <v>1500</v>
      </c>
      <c r="G2888" s="5">
        <v>1029</v>
      </c>
      <c r="H2888" s="5" t="s">
        <v>60</v>
      </c>
      <c r="I2888" s="3">
        <v>-4.7929320817228</v>
      </c>
      <c r="J2888" s="3">
        <v>90.6746031746032</v>
      </c>
      <c r="K2888" s="3">
        <v>0.783259293897583</v>
      </c>
      <c r="L2888" s="3">
        <v>76.7018216682646</v>
      </c>
      <c r="M2888" s="3">
        <v>-6.59804983748646</v>
      </c>
      <c r="N2888" s="3">
        <v>92.8783382789317</v>
      </c>
      <c r="O2888" s="3">
        <v>-4.96086429280124</v>
      </c>
      <c r="P2888" s="3">
        <v>88.1338742393509</v>
      </c>
      <c r="Q2888" s="3">
        <v>-6.43585847623182</v>
      </c>
      <c r="R2888" s="3">
        <v>87.2251308900524</v>
      </c>
      <c r="S2888" s="3">
        <v>10.980947476828</v>
      </c>
      <c r="T2888" s="3">
        <v>86.4734299516908</v>
      </c>
      <c r="U2888" s="3">
        <v>16.2956967489545</v>
      </c>
      <c r="V2888" s="3">
        <v>90.8319185059423</v>
      </c>
      <c r="W2888" s="3"/>
      <c r="X2888" s="3"/>
      <c r="Y2888" s="3"/>
      <c r="Z2888" s="3"/>
      <c r="AA2888" s="3">
        <v>0.0696359597336512</v>
      </c>
      <c r="AB2888" s="3">
        <v>-0.0456393905281708</v>
      </c>
      <c r="AC2888" s="3">
        <v>-33.2933413317337</v>
      </c>
      <c r="AD2888" s="3"/>
      <c r="AE2888" s="5">
        <v>3</v>
      </c>
      <c r="AF2888" s="3">
        <v>-0.262301849841838</v>
      </c>
      <c r="AG2888" s="3">
        <v>4.1055908552537</v>
      </c>
      <c r="AH2888" s="3">
        <v>9.18633052687894</v>
      </c>
      <c r="AI2888" s="3"/>
      <c r="AJ2888" s="3"/>
      <c r="AK2888" s="3"/>
      <c r="AL2888" s="3"/>
      <c r="AM2888" s="3"/>
      <c r="AN2888" s="5" t="s">
        <v>46</v>
      </c>
      <c r="AO2888" s="1"/>
      <c r="AP2888" s="1"/>
      <c r="AQ2888" s="1"/>
    </row>
    <row r="2889" spans="1:43">
      <c r="A2889" s="1" t="s">
        <v>7612</v>
      </c>
      <c r="B2889" s="1" t="s">
        <v>7613</v>
      </c>
      <c r="C2889" s="3">
        <v>2.63287671232877</v>
      </c>
      <c r="D2889" s="4">
        <v>43276</v>
      </c>
      <c r="E2889" s="3">
        <v>12.5378800889</v>
      </c>
      <c r="F2889" s="5" t="s">
        <v>6340</v>
      </c>
      <c r="G2889" s="5">
        <v>464</v>
      </c>
      <c r="H2889" s="5" t="s">
        <v>55</v>
      </c>
      <c r="I2889" s="3">
        <v>15.4759327415747</v>
      </c>
      <c r="J2889" s="3">
        <v>15.3055051421658</v>
      </c>
      <c r="K2889" s="3">
        <v>4.60889746020332</v>
      </c>
      <c r="L2889" s="3">
        <v>10.5649717514124</v>
      </c>
      <c r="M2889" s="3">
        <v>11.6955186374424</v>
      </c>
      <c r="N2889" s="3">
        <v>6.52304009575105</v>
      </c>
      <c r="O2889" s="3">
        <v>23.0316776872213</v>
      </c>
      <c r="P2889" s="3">
        <v>29.0728476821192</v>
      </c>
      <c r="Q2889" s="3">
        <v>19.1119547417002</v>
      </c>
      <c r="R2889" s="3">
        <v>63.5670731707317</v>
      </c>
      <c r="S2889" s="3">
        <v>101.289389269765</v>
      </c>
      <c r="T2889" s="3">
        <v>8.69140625</v>
      </c>
      <c r="U2889" s="3">
        <v>260.71911632101</v>
      </c>
      <c r="V2889" s="3">
        <v>2.1680216802168</v>
      </c>
      <c r="W2889" s="3"/>
      <c r="X2889" s="3"/>
      <c r="Y2889" s="3"/>
      <c r="Z2889" s="3"/>
      <c r="AA2889" s="3">
        <v>0.330221645654133</v>
      </c>
      <c r="AB2889" s="3">
        <v>0.451286100487823</v>
      </c>
      <c r="AC2889" s="3">
        <v>-19.6825396825397</v>
      </c>
      <c r="AD2889" s="3"/>
      <c r="AE2889" s="5">
        <v>4</v>
      </c>
      <c r="AF2889" s="3">
        <v>3.80041481931628</v>
      </c>
      <c r="AG2889" s="3">
        <v>111.233157642676</v>
      </c>
      <c r="AH2889" s="3">
        <v>95.3782260675685</v>
      </c>
      <c r="AI2889" s="3"/>
      <c r="AJ2889" s="3"/>
      <c r="AK2889" s="3"/>
      <c r="AL2889" s="3"/>
      <c r="AM2889" s="3"/>
      <c r="AN2889" s="5" t="s">
        <v>46</v>
      </c>
      <c r="AO2889" s="1"/>
      <c r="AP2889" s="1"/>
      <c r="AQ2889" s="1"/>
    </row>
    <row r="2890" spans="1:43">
      <c r="A2890" s="1" t="s">
        <v>7614</v>
      </c>
      <c r="B2890" s="1" t="s">
        <v>7615</v>
      </c>
      <c r="C2890" s="3">
        <v>2.74246575342466</v>
      </c>
      <c r="D2890" s="4">
        <v>43236</v>
      </c>
      <c r="E2890" s="3">
        <v>2.4751499789</v>
      </c>
      <c r="F2890" s="5" t="s">
        <v>7616</v>
      </c>
      <c r="G2890" s="5">
        <v>280</v>
      </c>
      <c r="H2890" s="5" t="s">
        <v>226</v>
      </c>
      <c r="I2890" s="3">
        <v>4.82878144982968</v>
      </c>
      <c r="J2890" s="3">
        <v>9.6728307254623</v>
      </c>
      <c r="K2890" s="3">
        <v>-0.696331521739129</v>
      </c>
      <c r="L2890" s="3">
        <v>98.5449735449735</v>
      </c>
      <c r="M2890" s="3">
        <v>0.0114031586749517</v>
      </c>
      <c r="N2890" s="3">
        <v>77.1509167842031</v>
      </c>
      <c r="O2890" s="3">
        <v>9.22847001681299</v>
      </c>
      <c r="P2890" s="3">
        <v>7.07547169811321</v>
      </c>
      <c r="Q2890" s="3">
        <v>5.39566183981254</v>
      </c>
      <c r="R2890" s="3">
        <v>60.036496350365</v>
      </c>
      <c r="S2890" s="3">
        <v>26.4854340928757</v>
      </c>
      <c r="T2890" s="3">
        <v>11.968085106383</v>
      </c>
      <c r="U2890" s="3">
        <v>70.5825148303024</v>
      </c>
      <c r="V2890" s="3">
        <v>2.43055555555556</v>
      </c>
      <c r="W2890" s="3"/>
      <c r="X2890" s="3"/>
      <c r="Y2890" s="3"/>
      <c r="Z2890" s="3"/>
      <c r="AA2890" s="3">
        <v>0.19242257516065</v>
      </c>
      <c r="AB2890" s="3">
        <v>0.340074017684111</v>
      </c>
      <c r="AC2890" s="3">
        <v>-10.1373342859411</v>
      </c>
      <c r="AD2890" s="3"/>
      <c r="AE2890" s="5">
        <v>3</v>
      </c>
      <c r="AF2890" s="3">
        <v>1.80382234181467</v>
      </c>
      <c r="AG2890" s="3">
        <v>22.7077959044085</v>
      </c>
      <c r="AH2890" s="3">
        <v>32.8909746850874</v>
      </c>
      <c r="AI2890" s="3"/>
      <c r="AJ2890" s="3"/>
      <c r="AK2890" s="3"/>
      <c r="AL2890" s="3"/>
      <c r="AM2890" s="3"/>
      <c r="AN2890" s="5" t="s">
        <v>46</v>
      </c>
      <c r="AO2890" s="1"/>
      <c r="AP2890" s="1"/>
      <c r="AQ2890" s="1"/>
    </row>
    <row r="2891" spans="1:43">
      <c r="A2891" s="1" t="s">
        <v>7617</v>
      </c>
      <c r="B2891" s="1" t="s">
        <v>7618</v>
      </c>
      <c r="C2891" s="3">
        <v>2.75890410958904</v>
      </c>
      <c r="D2891" s="4">
        <v>43230</v>
      </c>
      <c r="E2891" s="3">
        <v>7.4129624921</v>
      </c>
      <c r="F2891" s="5" t="s">
        <v>5787</v>
      </c>
      <c r="G2891" s="5">
        <v>797</v>
      </c>
      <c r="H2891" s="5" t="s">
        <v>93</v>
      </c>
      <c r="I2891" s="3">
        <v>21.7107246959493</v>
      </c>
      <c r="J2891" s="3">
        <v>0.7</v>
      </c>
      <c r="K2891" s="3">
        <v>4.20377780646272</v>
      </c>
      <c r="L2891" s="3">
        <v>10.7532210109019</v>
      </c>
      <c r="M2891" s="3">
        <v>12.5737925905267</v>
      </c>
      <c r="N2891" s="3">
        <v>1.89620758483034</v>
      </c>
      <c r="O2891" s="3">
        <v>28.7232911661529</v>
      </c>
      <c r="P2891" s="3">
        <v>5.58350100603622</v>
      </c>
      <c r="Q2891" s="3">
        <v>41.4107205418662</v>
      </c>
      <c r="R2891" s="3">
        <v>5.41795665634675</v>
      </c>
      <c r="S2891" s="3">
        <v>91.1444356748224</v>
      </c>
      <c r="T2891" s="3">
        <v>8.04658549497088</v>
      </c>
      <c r="U2891" s="3">
        <v>146.845377637346</v>
      </c>
      <c r="V2891" s="3">
        <v>21.3732004429679</v>
      </c>
      <c r="W2891" s="3"/>
      <c r="X2891" s="3"/>
      <c r="Y2891" s="3"/>
      <c r="Z2891" s="3"/>
      <c r="AA2891" s="3">
        <v>0.384181333053883</v>
      </c>
      <c r="AB2891" s="3">
        <v>0.486263322884052</v>
      </c>
      <c r="AC2891" s="3">
        <v>-15.5999132132784</v>
      </c>
      <c r="AD2891" s="3"/>
      <c r="AE2891" s="5">
        <v>1</v>
      </c>
      <c r="AF2891" s="3">
        <v>2.59082536646236</v>
      </c>
      <c r="AG2891" s="3">
        <v>76.6951067330656</v>
      </c>
      <c r="AH2891" s="3">
        <v>55.8853267789868</v>
      </c>
      <c r="AI2891" s="3"/>
      <c r="AJ2891" s="3"/>
      <c r="AK2891" s="3"/>
      <c r="AL2891" s="3"/>
      <c r="AM2891" s="3"/>
      <c r="AN2891" s="5" t="s">
        <v>51</v>
      </c>
      <c r="AO2891" s="1"/>
      <c r="AP2891" s="1"/>
      <c r="AQ2891" s="1"/>
    </row>
    <row r="2892" spans="1:43">
      <c r="A2892" s="1" t="s">
        <v>7619</v>
      </c>
      <c r="B2892" s="1" t="s">
        <v>7620</v>
      </c>
      <c r="C2892" s="3">
        <v>2.76164383561644</v>
      </c>
      <c r="D2892" s="4">
        <v>43229</v>
      </c>
      <c r="E2892" s="3">
        <v>11.2394396818</v>
      </c>
      <c r="F2892" s="5" t="s">
        <v>1330</v>
      </c>
      <c r="G2892" s="5">
        <v>1009</v>
      </c>
      <c r="H2892" s="5" t="s">
        <v>93</v>
      </c>
      <c r="I2892" s="3">
        <v>12.3911290322581</v>
      </c>
      <c r="J2892" s="3">
        <v>19.85</v>
      </c>
      <c r="K2892" s="3">
        <v>1.74855807841134</v>
      </c>
      <c r="L2892" s="3">
        <v>48.2656095143707</v>
      </c>
      <c r="M2892" s="3">
        <v>9.10905816957645</v>
      </c>
      <c r="N2892" s="3">
        <v>8.48303393213573</v>
      </c>
      <c r="O2892" s="3">
        <v>26.6896959229126</v>
      </c>
      <c r="P2892" s="3">
        <v>8.60160965794769</v>
      </c>
      <c r="Q2892" s="3">
        <v>41.8112439582803</v>
      </c>
      <c r="R2892" s="3">
        <v>5.15995872033024</v>
      </c>
      <c r="S2892" s="3">
        <v>125.600971266694</v>
      </c>
      <c r="T2892" s="3">
        <v>0.952885124404447</v>
      </c>
      <c r="U2892" s="3">
        <v>285.092567007461</v>
      </c>
      <c r="V2892" s="3">
        <v>0.498338870431894</v>
      </c>
      <c r="W2892" s="3"/>
      <c r="X2892" s="3"/>
      <c r="Y2892" s="3"/>
      <c r="Z2892" s="3"/>
      <c r="AA2892" s="3">
        <v>0.427421298233256</v>
      </c>
      <c r="AB2892" s="3">
        <v>0.355861441575131</v>
      </c>
      <c r="AC2892" s="3">
        <v>-33.8385826771653</v>
      </c>
      <c r="AD2892" s="3"/>
      <c r="AE2892" s="5">
        <v>3</v>
      </c>
      <c r="AF2892" s="3">
        <v>3.44352507861835</v>
      </c>
      <c r="AG2892" s="3">
        <v>113.527623316724</v>
      </c>
      <c r="AH2892" s="3">
        <v>104.040240099398</v>
      </c>
      <c r="AI2892" s="3"/>
      <c r="AJ2892" s="3"/>
      <c r="AK2892" s="3"/>
      <c r="AL2892" s="3"/>
      <c r="AM2892" s="3"/>
      <c r="AN2892" s="5" t="s">
        <v>51</v>
      </c>
      <c r="AO2892" s="1"/>
      <c r="AP2892" s="1"/>
      <c r="AQ2892" s="1"/>
    </row>
    <row r="2893" spans="1:43">
      <c r="A2893" s="1" t="s">
        <v>7621</v>
      </c>
      <c r="B2893" s="1" t="s">
        <v>7622</v>
      </c>
      <c r="C2893" s="3">
        <v>2.7041095890411</v>
      </c>
      <c r="D2893" s="4">
        <v>43250</v>
      </c>
      <c r="E2893" s="3">
        <v>0.12715838</v>
      </c>
      <c r="F2893" s="5" t="s">
        <v>7623</v>
      </c>
      <c r="G2893" s="5">
        <v>885</v>
      </c>
      <c r="H2893" s="5" t="s">
        <v>60</v>
      </c>
      <c r="I2893" s="3">
        <v>8.09753434628332</v>
      </c>
      <c r="J2893" s="3">
        <v>41.3690476190476</v>
      </c>
      <c r="K2893" s="3">
        <v>0.244684441444474</v>
      </c>
      <c r="L2893" s="3">
        <v>83.5091083413231</v>
      </c>
      <c r="M2893" s="3">
        <v>5.59011731247778</v>
      </c>
      <c r="N2893" s="3">
        <v>15.4302670623145</v>
      </c>
      <c r="O2893" s="3">
        <v>11.3808943470517</v>
      </c>
      <c r="P2893" s="3">
        <v>48.0730223123732</v>
      </c>
      <c r="Q2893" s="3">
        <v>17.8553714909235</v>
      </c>
      <c r="R2893" s="3">
        <v>40.3141361256544</v>
      </c>
      <c r="S2893" s="3">
        <v>18.7981201879812</v>
      </c>
      <c r="T2893" s="3">
        <v>78.9855072463768</v>
      </c>
      <c r="U2893" s="3">
        <v>25.089492524742</v>
      </c>
      <c r="V2893" s="3">
        <v>87.4363327674024</v>
      </c>
      <c r="W2893" s="3"/>
      <c r="X2893" s="3"/>
      <c r="Y2893" s="3"/>
      <c r="Z2893" s="3"/>
      <c r="AA2893" s="3">
        <v>0.117224700083027</v>
      </c>
      <c r="AB2893" s="3">
        <v>0.0743194995759694</v>
      </c>
      <c r="AC2893" s="3">
        <v>-22.9813664596273</v>
      </c>
      <c r="AD2893" s="3"/>
      <c r="AE2893" s="5">
        <v>3</v>
      </c>
      <c r="AF2893" s="3">
        <v>0.480238513849956</v>
      </c>
      <c r="AG2893" s="3">
        <v>16.1479881961333</v>
      </c>
      <c r="AH2893" s="3">
        <v>15.9593701087059</v>
      </c>
      <c r="AI2893" s="3"/>
      <c r="AJ2893" s="3"/>
      <c r="AK2893" s="3"/>
      <c r="AL2893" s="3"/>
      <c r="AM2893" s="3"/>
      <c r="AN2893" s="5" t="s">
        <v>51</v>
      </c>
      <c r="AO2893" s="1"/>
      <c r="AP2893" s="1"/>
      <c r="AQ2893" s="1"/>
    </row>
    <row r="2894" spans="1:43">
      <c r="A2894" s="1" t="s">
        <v>7624</v>
      </c>
      <c r="B2894" s="1" t="s">
        <v>7625</v>
      </c>
      <c r="C2894" s="3">
        <v>2.71780821917808</v>
      </c>
      <c r="D2894" s="4">
        <v>43245</v>
      </c>
      <c r="E2894" s="3">
        <v>1.1229538779</v>
      </c>
      <c r="F2894" s="5" t="s">
        <v>7626</v>
      </c>
      <c r="G2894" s="5">
        <v>993</v>
      </c>
      <c r="H2894" s="5" t="s">
        <v>93</v>
      </c>
      <c r="I2894" s="3">
        <v>10.2686217988888</v>
      </c>
      <c r="J2894" s="3">
        <v>29.25</v>
      </c>
      <c r="K2894" s="3">
        <v>2.92454669526224</v>
      </c>
      <c r="L2894" s="3">
        <v>29.6333002973241</v>
      </c>
      <c r="M2894" s="3">
        <v>2.68030809927642</v>
      </c>
      <c r="N2894" s="3">
        <v>46.0079840319361</v>
      </c>
      <c r="O2894" s="3">
        <v>17.7192043528677</v>
      </c>
      <c r="P2894" s="3">
        <v>30.6338028169014</v>
      </c>
      <c r="Q2894" s="3">
        <v>20.9171285904073</v>
      </c>
      <c r="R2894" s="3">
        <v>35.0361197110423</v>
      </c>
      <c r="S2894" s="3">
        <v>86.3658829344066</v>
      </c>
      <c r="T2894" s="3">
        <v>10.9052408681842</v>
      </c>
      <c r="U2894" s="3">
        <v>207.957064519893</v>
      </c>
      <c r="V2894" s="3">
        <v>5.42635658914729</v>
      </c>
      <c r="W2894" s="3"/>
      <c r="X2894" s="3"/>
      <c r="Y2894" s="3"/>
      <c r="Z2894" s="3"/>
      <c r="AA2894" s="3">
        <v>0.30253813806062</v>
      </c>
      <c r="AB2894" s="3">
        <v>0.364725697942941</v>
      </c>
      <c r="AC2894" s="3">
        <v>-21.2816455696203</v>
      </c>
      <c r="AD2894" s="3"/>
      <c r="AE2894" s="5">
        <v>3</v>
      </c>
      <c r="AF2894" s="3">
        <v>3.02026160132901</v>
      </c>
      <c r="AG2894" s="3">
        <v>92.0476822685179</v>
      </c>
      <c r="AH2894" s="3">
        <v>76.5468243173762</v>
      </c>
      <c r="AI2894" s="3"/>
      <c r="AJ2894" s="3"/>
      <c r="AK2894" s="3"/>
      <c r="AL2894" s="3"/>
      <c r="AM2894" s="3"/>
      <c r="AN2894" s="5" t="s">
        <v>46</v>
      </c>
      <c r="AO2894" s="1"/>
      <c r="AP2894" s="1"/>
      <c r="AQ2894" s="1"/>
    </row>
    <row r="2895" spans="1:43">
      <c r="A2895" s="1" t="s">
        <v>7627</v>
      </c>
      <c r="B2895" s="1" t="s">
        <v>7628</v>
      </c>
      <c r="C2895" s="3">
        <v>1.8986301369863</v>
      </c>
      <c r="D2895" s="4">
        <v>43544</v>
      </c>
      <c r="E2895" s="3">
        <v>1.1247124799</v>
      </c>
      <c r="F2895" s="5" t="s">
        <v>7629</v>
      </c>
      <c r="G2895" s="5">
        <v>223</v>
      </c>
      <c r="H2895" s="5" t="s">
        <v>50</v>
      </c>
      <c r="I2895" s="3">
        <v>0.0894543285955554</v>
      </c>
      <c r="J2895" s="3">
        <v>55.9624832514515</v>
      </c>
      <c r="K2895" s="3">
        <v>-0.0992063492063714</v>
      </c>
      <c r="L2895" s="3">
        <v>92.3417441345728</v>
      </c>
      <c r="M2895" s="3">
        <v>-0.0694651185869071</v>
      </c>
      <c r="N2895" s="3">
        <v>49.1540516473731</v>
      </c>
      <c r="O2895" s="3">
        <v>0.208976017514174</v>
      </c>
      <c r="P2895" s="3">
        <v>81.6354499771585</v>
      </c>
      <c r="Q2895" s="3">
        <v>1.07397370269998</v>
      </c>
      <c r="R2895" s="3">
        <v>56.0115886045389</v>
      </c>
      <c r="S2895" s="3">
        <v>1.21853959780622</v>
      </c>
      <c r="T2895" s="3">
        <v>76.5536723163842</v>
      </c>
      <c r="U2895" s="3"/>
      <c r="V2895" s="3"/>
      <c r="W2895" s="3"/>
      <c r="X2895" s="3"/>
      <c r="Y2895" s="3"/>
      <c r="Z2895" s="3"/>
      <c r="AA2895" s="3">
        <v>-0.02467549546994</v>
      </c>
      <c r="AB2895" s="3">
        <v>0.166918145415855</v>
      </c>
      <c r="AC2895" s="3">
        <v>-1.89427749677677</v>
      </c>
      <c r="AD2895" s="3"/>
      <c r="AE2895" s="5">
        <v>3</v>
      </c>
      <c r="AF2895" s="3">
        <v>0.233414860873257</v>
      </c>
      <c r="AG2895" s="3">
        <v>2.03364117307689</v>
      </c>
      <c r="AH2895" s="3"/>
      <c r="AI2895" s="3"/>
      <c r="AJ2895" s="3"/>
      <c r="AK2895" s="3"/>
      <c r="AL2895" s="3"/>
      <c r="AM2895" s="3"/>
      <c r="AN2895" s="5" t="s">
        <v>51</v>
      </c>
      <c r="AO2895" s="1"/>
      <c r="AP2895" s="1"/>
      <c r="AQ2895" s="1"/>
    </row>
    <row r="2896" spans="1:43">
      <c r="A2896" s="1" t="s">
        <v>7630</v>
      </c>
      <c r="B2896" s="1" t="s">
        <v>7631</v>
      </c>
      <c r="C2896" s="3">
        <v>2.80547945205479</v>
      </c>
      <c r="D2896" s="4">
        <v>43213</v>
      </c>
      <c r="E2896" s="3">
        <v>13.2117893253</v>
      </c>
      <c r="F2896" s="5" t="s">
        <v>7632</v>
      </c>
      <c r="G2896" s="5">
        <v>1025</v>
      </c>
      <c r="H2896" s="5" t="s">
        <v>50</v>
      </c>
      <c r="I2896" s="3">
        <v>0.15449980687524</v>
      </c>
      <c r="J2896" s="3">
        <v>44.7074586869138</v>
      </c>
      <c r="K2896" s="3">
        <v>0.0868474380005844</v>
      </c>
      <c r="L2896" s="3">
        <v>4.64807436918991</v>
      </c>
      <c r="M2896" s="3">
        <v>-0.0289156626506106</v>
      </c>
      <c r="N2896" s="3">
        <v>41.6295636687444</v>
      </c>
      <c r="O2896" s="3">
        <v>0.631750402768095</v>
      </c>
      <c r="P2896" s="3">
        <v>56.2357240749201</v>
      </c>
      <c r="Q2896" s="3">
        <v>1.28476681916165</v>
      </c>
      <c r="R2896" s="3">
        <v>28.5852245292129</v>
      </c>
      <c r="S2896" s="3">
        <v>2.28294788172941</v>
      </c>
      <c r="T2896" s="3">
        <v>31.864406779661</v>
      </c>
      <c r="U2896" s="3">
        <v>7.61523797044519</v>
      </c>
      <c r="V2896" s="3">
        <v>20.8204334365325</v>
      </c>
      <c r="W2896" s="3"/>
      <c r="X2896" s="3"/>
      <c r="Y2896" s="3"/>
      <c r="Z2896" s="3"/>
      <c r="AA2896" s="3">
        <v>0.0687846383620209</v>
      </c>
      <c r="AB2896" s="3">
        <v>0.606785675479896</v>
      </c>
      <c r="AC2896" s="3">
        <v>-1.67789678724028</v>
      </c>
      <c r="AD2896" s="3"/>
      <c r="AE2896" s="5">
        <v>3</v>
      </c>
      <c r="AF2896" s="3">
        <v>0.423490742031329</v>
      </c>
      <c r="AG2896" s="3">
        <v>3.02356251567777</v>
      </c>
      <c r="AH2896" s="3">
        <v>4.19877090947647</v>
      </c>
      <c r="AI2896" s="3"/>
      <c r="AJ2896" s="3"/>
      <c r="AK2896" s="3"/>
      <c r="AL2896" s="3"/>
      <c r="AM2896" s="3"/>
      <c r="AN2896" s="5" t="s">
        <v>51</v>
      </c>
      <c r="AO2896" s="1"/>
      <c r="AP2896" s="1"/>
      <c r="AQ2896" s="1"/>
    </row>
    <row r="2897" spans="1:43">
      <c r="A2897" s="1" t="s">
        <v>7633</v>
      </c>
      <c r="B2897" s="1" t="s">
        <v>7634</v>
      </c>
      <c r="C2897" s="3">
        <v>2.76164383561644</v>
      </c>
      <c r="D2897" s="4">
        <v>43229</v>
      </c>
      <c r="E2897" s="3">
        <v>10.7636101829</v>
      </c>
      <c r="F2897" s="5" t="s">
        <v>7635</v>
      </c>
      <c r="G2897" s="5">
        <v>1009</v>
      </c>
      <c r="H2897" s="5" t="s">
        <v>50</v>
      </c>
      <c r="I2897" s="3">
        <v>0.215820587407333</v>
      </c>
      <c r="J2897" s="3">
        <v>33.5417597141581</v>
      </c>
      <c r="K2897" s="3">
        <v>0.056211354693657</v>
      </c>
      <c r="L2897" s="3">
        <v>11.3767153607791</v>
      </c>
      <c r="M2897" s="3">
        <v>-0.0748502994011898</v>
      </c>
      <c r="N2897" s="3">
        <v>49.5547640249332</v>
      </c>
      <c r="O2897" s="3">
        <v>0.764223039909428</v>
      </c>
      <c r="P2897" s="3">
        <v>36.729100045683</v>
      </c>
      <c r="Q2897" s="3">
        <v>1.28983308042489</v>
      </c>
      <c r="R2897" s="3">
        <v>28.1506518590053</v>
      </c>
      <c r="S2897" s="3">
        <v>2.02234312215142</v>
      </c>
      <c r="T2897" s="3">
        <v>43.0508474576271</v>
      </c>
      <c r="U2897" s="3">
        <v>6.99505760318061</v>
      </c>
      <c r="V2897" s="3">
        <v>30.030959752322</v>
      </c>
      <c r="W2897" s="3"/>
      <c r="X2897" s="3"/>
      <c r="Y2897" s="3"/>
      <c r="Z2897" s="3"/>
      <c r="AA2897" s="3">
        <v>0.0456927434562246</v>
      </c>
      <c r="AB2897" s="3">
        <v>0.531362181876527</v>
      </c>
      <c r="AC2897" s="3">
        <v>-1.90493468795357</v>
      </c>
      <c r="AD2897" s="3"/>
      <c r="AE2897" s="5">
        <v>4</v>
      </c>
      <c r="AF2897" s="3">
        <v>0.402018624720162</v>
      </c>
      <c r="AG2897" s="3">
        <v>2.73901774964715</v>
      </c>
      <c r="AH2897" s="3">
        <v>3.79542660994185</v>
      </c>
      <c r="AI2897" s="3"/>
      <c r="AJ2897" s="3"/>
      <c r="AK2897" s="3"/>
      <c r="AL2897" s="3"/>
      <c r="AM2897" s="3"/>
      <c r="AN2897" s="5" t="s">
        <v>51</v>
      </c>
      <c r="AO2897" s="1"/>
      <c r="AP2897" s="1"/>
      <c r="AQ2897" s="1"/>
    </row>
    <row r="2898" spans="1:43">
      <c r="A2898" s="1" t="s">
        <v>7636</v>
      </c>
      <c r="B2898" s="1" t="s">
        <v>7637</v>
      </c>
      <c r="C2898" s="3">
        <v>2.73972602739726</v>
      </c>
      <c r="D2898" s="4">
        <v>43237</v>
      </c>
      <c r="E2898" s="3">
        <v>4.0947343198</v>
      </c>
      <c r="F2898" s="5" t="s">
        <v>1158</v>
      </c>
      <c r="G2898" s="5">
        <v>1001</v>
      </c>
      <c r="H2898" s="5" t="s">
        <v>55</v>
      </c>
      <c r="I2898" s="3">
        <v>7.92830689040282</v>
      </c>
      <c r="J2898" s="3">
        <v>66.3641863278887</v>
      </c>
      <c r="K2898" s="3">
        <v>1.50068799449604</v>
      </c>
      <c r="L2898" s="3">
        <v>70.5084745762712</v>
      </c>
      <c r="M2898" s="3">
        <v>2.47004688313944</v>
      </c>
      <c r="N2898" s="3">
        <v>73.0700179533214</v>
      </c>
      <c r="O2898" s="3">
        <v>17.6661183390659</v>
      </c>
      <c r="P2898" s="3">
        <v>55.5629139072848</v>
      </c>
      <c r="Q2898" s="3">
        <v>23.5799172818177</v>
      </c>
      <c r="R2898" s="3">
        <v>50</v>
      </c>
      <c r="S2898" s="3">
        <v>81.1588641596316</v>
      </c>
      <c r="T2898" s="3">
        <v>26.85546875</v>
      </c>
      <c r="U2898" s="3">
        <v>170.296576205199</v>
      </c>
      <c r="V2898" s="3">
        <v>29.5392953929539</v>
      </c>
      <c r="W2898" s="3"/>
      <c r="X2898" s="3"/>
      <c r="Y2898" s="3"/>
      <c r="Z2898" s="3"/>
      <c r="AA2898" s="3">
        <v>0.270080092680145</v>
      </c>
      <c r="AB2898" s="3">
        <v>0.308706204464001</v>
      </c>
      <c r="AC2898" s="3">
        <v>-25.1563631575482</v>
      </c>
      <c r="AD2898" s="3"/>
      <c r="AE2898" s="5">
        <v>5</v>
      </c>
      <c r="AF2898" s="3">
        <v>2.94578690990011</v>
      </c>
      <c r="AG2898" s="3">
        <v>94.1115667198628</v>
      </c>
      <c r="AH2898" s="3">
        <v>70.3714661201557</v>
      </c>
      <c r="AI2898" s="3"/>
      <c r="AJ2898" s="3"/>
      <c r="AK2898" s="3"/>
      <c r="AL2898" s="3"/>
      <c r="AM2898" s="3"/>
      <c r="AN2898" s="5" t="s">
        <v>46</v>
      </c>
      <c r="AO2898" s="1"/>
      <c r="AP2898" s="1"/>
      <c r="AQ2898" s="1"/>
    </row>
    <row r="2899" spans="1:43">
      <c r="A2899" s="1" t="s">
        <v>7638</v>
      </c>
      <c r="B2899" s="1" t="s">
        <v>7639</v>
      </c>
      <c r="C2899" s="3">
        <v>2.83561643835616</v>
      </c>
      <c r="D2899" s="4">
        <v>43202</v>
      </c>
      <c r="E2899" s="3">
        <v>26.4220897999</v>
      </c>
      <c r="F2899" s="5" t="s">
        <v>423</v>
      </c>
      <c r="G2899" s="5">
        <v>542</v>
      </c>
      <c r="H2899" s="5" t="s">
        <v>50</v>
      </c>
      <c r="I2899" s="3">
        <v>0.263802524967042</v>
      </c>
      <c r="J2899" s="3">
        <v>26.0384100044663</v>
      </c>
      <c r="K2899" s="3">
        <v>0.0187969924812126</v>
      </c>
      <c r="L2899" s="3">
        <v>35.7237715803453</v>
      </c>
      <c r="M2899" s="3">
        <v>0.00939761300631085</v>
      </c>
      <c r="N2899" s="3">
        <v>33.7043633125556</v>
      </c>
      <c r="O2899" s="3">
        <v>0.273249787995867</v>
      </c>
      <c r="P2899" s="3">
        <v>79.5797167656464</v>
      </c>
      <c r="Q2899" s="3">
        <v>1.22705222105967</v>
      </c>
      <c r="R2899" s="3">
        <v>36.4075325929503</v>
      </c>
      <c r="S2899" s="3">
        <v>2.17954872779646</v>
      </c>
      <c r="T2899" s="3">
        <v>35.7627118644068</v>
      </c>
      <c r="U2899" s="3">
        <v>9.10453439418918</v>
      </c>
      <c r="V2899" s="3">
        <v>10.3715170278638</v>
      </c>
      <c r="W2899" s="3"/>
      <c r="X2899" s="3"/>
      <c r="Y2899" s="3"/>
      <c r="Z2899" s="3"/>
      <c r="AA2899" s="3">
        <v>0.0396579700551596</v>
      </c>
      <c r="AB2899" s="3">
        <v>0.39621261321335</v>
      </c>
      <c r="AC2899" s="3">
        <v>-2.82385834109971</v>
      </c>
      <c r="AD2899" s="3"/>
      <c r="AE2899" s="5">
        <v>3</v>
      </c>
      <c r="AF2899" s="3">
        <v>0.416599867959481</v>
      </c>
      <c r="AG2899" s="3">
        <v>3.47486660322154</v>
      </c>
      <c r="AH2899" s="3">
        <v>4.62613118460344</v>
      </c>
      <c r="AI2899" s="3"/>
      <c r="AJ2899" s="3"/>
      <c r="AK2899" s="3"/>
      <c r="AL2899" s="3"/>
      <c r="AM2899" s="3">
        <v>1</v>
      </c>
      <c r="AN2899" s="5" t="s">
        <v>51</v>
      </c>
      <c r="AO2899" s="1"/>
      <c r="AP2899" s="1"/>
      <c r="AQ2899" s="1"/>
    </row>
    <row r="2900" spans="1:43">
      <c r="A2900" s="1" t="s">
        <v>7640</v>
      </c>
      <c r="B2900" s="1" t="s">
        <v>7641</v>
      </c>
      <c r="C2900" s="3">
        <v>2.71780821917808</v>
      </c>
      <c r="D2900" s="4">
        <v>43245</v>
      </c>
      <c r="E2900" s="3">
        <v>0.6096016004</v>
      </c>
      <c r="F2900" s="5" t="s">
        <v>7642</v>
      </c>
      <c r="G2900" s="5">
        <v>304</v>
      </c>
      <c r="H2900" s="5" t="s">
        <v>93</v>
      </c>
      <c r="I2900" s="3">
        <v>15.6962850315012</v>
      </c>
      <c r="J2900" s="3">
        <v>6.9</v>
      </c>
      <c r="K2900" s="3">
        <v>1.3753390758102</v>
      </c>
      <c r="L2900" s="3">
        <v>56.5411298315164</v>
      </c>
      <c r="M2900" s="3">
        <v>7.21224017313402</v>
      </c>
      <c r="N2900" s="3">
        <v>15.4191616766467</v>
      </c>
      <c r="O2900" s="3">
        <v>22.1024876762582</v>
      </c>
      <c r="P2900" s="3">
        <v>17.6559356136821</v>
      </c>
      <c r="Q2900" s="3">
        <v>23.7193634568475</v>
      </c>
      <c r="R2900" s="3">
        <v>29.9277605779154</v>
      </c>
      <c r="S2900" s="3">
        <v>63.3588957055215</v>
      </c>
      <c r="T2900" s="3">
        <v>29.1688724192695</v>
      </c>
      <c r="U2900" s="3">
        <v>128.219412899079</v>
      </c>
      <c r="V2900" s="3">
        <v>29.125138427464</v>
      </c>
      <c r="W2900" s="3"/>
      <c r="X2900" s="3"/>
      <c r="Y2900" s="3"/>
      <c r="Z2900" s="3"/>
      <c r="AA2900" s="3">
        <v>0.223282997213354</v>
      </c>
      <c r="AB2900" s="3">
        <v>0.257933331047391</v>
      </c>
      <c r="AC2900" s="3">
        <v>-19.2321492644421</v>
      </c>
      <c r="AD2900" s="3"/>
      <c r="AE2900" s="5">
        <v>3</v>
      </c>
      <c r="AF2900" s="3">
        <v>2.35355608623838</v>
      </c>
      <c r="AG2900" s="3">
        <v>60.3068644843196</v>
      </c>
      <c r="AH2900" s="3">
        <v>54.8555155543385</v>
      </c>
      <c r="AI2900" s="3"/>
      <c r="AJ2900" s="3"/>
      <c r="AK2900" s="3"/>
      <c r="AL2900" s="3"/>
      <c r="AM2900" s="3"/>
      <c r="AN2900" s="5" t="s">
        <v>51</v>
      </c>
      <c r="AO2900" s="1"/>
      <c r="AP2900" s="1"/>
      <c r="AQ2900" s="1"/>
    </row>
    <row r="2901" spans="1:43">
      <c r="A2901" s="1" t="s">
        <v>7643</v>
      </c>
      <c r="B2901" s="1" t="s">
        <v>7644</v>
      </c>
      <c r="C2901" s="3">
        <v>2.84109589041096</v>
      </c>
      <c r="D2901" s="4">
        <v>43200</v>
      </c>
      <c r="E2901" s="3">
        <v>5.6495779041</v>
      </c>
      <c r="F2901" s="5" t="s">
        <v>7645</v>
      </c>
      <c r="G2901" s="5">
        <v>992</v>
      </c>
      <c r="H2901" s="5" t="s">
        <v>50</v>
      </c>
      <c r="I2901" s="3">
        <v>0.216645603899637</v>
      </c>
      <c r="J2901" s="3">
        <v>33.407771326485</v>
      </c>
      <c r="K2901" s="3">
        <v>-0.00900657479960272</v>
      </c>
      <c r="L2901" s="3">
        <v>56.8393094289509</v>
      </c>
      <c r="M2901" s="3">
        <v>0.018018018018016</v>
      </c>
      <c r="N2901" s="3">
        <v>32.7693677649154</v>
      </c>
      <c r="O2901" s="3">
        <v>0.579815183910145</v>
      </c>
      <c r="P2901" s="3">
        <v>61.3522156235724</v>
      </c>
      <c r="Q2901" s="3">
        <v>0.918098354695028</v>
      </c>
      <c r="R2901" s="3">
        <v>69.8696281989377</v>
      </c>
      <c r="S2901" s="3">
        <v>1.35110461931716</v>
      </c>
      <c r="T2901" s="3">
        <v>72.4293785310735</v>
      </c>
      <c r="U2901" s="3">
        <v>5.70313243835095</v>
      </c>
      <c r="V2901" s="3">
        <v>64.1640866873065</v>
      </c>
      <c r="W2901" s="3"/>
      <c r="X2901" s="3"/>
      <c r="Y2901" s="3"/>
      <c r="Z2901" s="3"/>
      <c r="AA2901" s="3">
        <v>-0.00205565975527917</v>
      </c>
      <c r="AB2901" s="3">
        <v>0.284353172954017</v>
      </c>
      <c r="AC2901" s="3">
        <v>-3.04937505540291</v>
      </c>
      <c r="AD2901" s="3"/>
      <c r="AE2901" s="5">
        <v>4</v>
      </c>
      <c r="AF2901" s="3">
        <v>0.313647880786285</v>
      </c>
      <c r="AG2901" s="3">
        <v>2.18477306011309</v>
      </c>
      <c r="AH2901" s="3">
        <v>3.0001674236358</v>
      </c>
      <c r="AI2901" s="3"/>
      <c r="AJ2901" s="3"/>
      <c r="AK2901" s="3"/>
      <c r="AL2901" s="3"/>
      <c r="AM2901" s="3"/>
      <c r="AN2901" s="5" t="s">
        <v>51</v>
      </c>
      <c r="AO2901" s="1"/>
      <c r="AP2901" s="1"/>
      <c r="AQ2901" s="1"/>
    </row>
    <row r="2902" spans="1:43">
      <c r="A2902" s="1" t="s">
        <v>7646</v>
      </c>
      <c r="B2902" s="1" t="s">
        <v>7647</v>
      </c>
      <c r="C2902" s="3">
        <v>2.66575342465753</v>
      </c>
      <c r="D2902" s="4">
        <v>43264</v>
      </c>
      <c r="E2902" s="3">
        <v>7.3387874579</v>
      </c>
      <c r="F2902" s="5" t="s">
        <v>7648</v>
      </c>
      <c r="G2902" s="5">
        <v>974</v>
      </c>
      <c r="H2902" s="5" t="s">
        <v>226</v>
      </c>
      <c r="I2902" s="3">
        <v>3.5399563154327</v>
      </c>
      <c r="J2902" s="3">
        <v>22.1906116642959</v>
      </c>
      <c r="K2902" s="3">
        <v>0.90281855549031</v>
      </c>
      <c r="L2902" s="3">
        <v>29.3650793650794</v>
      </c>
      <c r="M2902" s="3">
        <v>2.29183719026713</v>
      </c>
      <c r="N2902" s="3">
        <v>12.2708039492243</v>
      </c>
      <c r="O2902" s="3">
        <v>5.07528854238325</v>
      </c>
      <c r="P2902" s="3">
        <v>33.1761006289308</v>
      </c>
      <c r="Q2902" s="3">
        <v>10.3822065199936</v>
      </c>
      <c r="R2902" s="3">
        <v>17.5182481751825</v>
      </c>
      <c r="S2902" s="3">
        <v>20.4187105816398</v>
      </c>
      <c r="T2902" s="3">
        <v>27.9255319148936</v>
      </c>
      <c r="U2902" s="3">
        <v>30.3403811510382</v>
      </c>
      <c r="V2902" s="3">
        <v>39.9305555555556</v>
      </c>
      <c r="W2902" s="3"/>
      <c r="X2902" s="3"/>
      <c r="Y2902" s="3"/>
      <c r="Z2902" s="3"/>
      <c r="AA2902" s="3">
        <v>0.344309766807447</v>
      </c>
      <c r="AB2902" s="3">
        <v>0.573405243074275</v>
      </c>
      <c r="AC2902" s="3">
        <v>-4.3864848844102</v>
      </c>
      <c r="AD2902" s="3"/>
      <c r="AE2902" s="5">
        <v>1</v>
      </c>
      <c r="AF2902" s="3">
        <v>0.953240851605043</v>
      </c>
      <c r="AG2902" s="3">
        <v>18.9219459923876</v>
      </c>
      <c r="AH2902" s="3">
        <v>13.8879076969568</v>
      </c>
      <c r="AI2902" s="3"/>
      <c r="AJ2902" s="3"/>
      <c r="AK2902" s="3"/>
      <c r="AL2902" s="3"/>
      <c r="AM2902" s="3"/>
      <c r="AN2902" s="5" t="s">
        <v>51</v>
      </c>
      <c r="AO2902" s="1"/>
      <c r="AP2902" s="1"/>
      <c r="AQ2902" s="1"/>
    </row>
    <row r="2903" spans="1:43">
      <c r="A2903" s="1" t="s">
        <v>7649</v>
      </c>
      <c r="B2903" s="1" t="s">
        <v>7650</v>
      </c>
      <c r="C2903" s="3">
        <v>2.66575342465753</v>
      </c>
      <c r="D2903" s="4">
        <v>43264</v>
      </c>
      <c r="E2903" s="3">
        <v>1.7770723169</v>
      </c>
      <c r="F2903" s="5" t="s">
        <v>7651</v>
      </c>
      <c r="G2903" s="5">
        <v>213</v>
      </c>
      <c r="H2903" s="5" t="s">
        <v>191</v>
      </c>
      <c r="I2903" s="3">
        <v>4.70409711684371</v>
      </c>
      <c r="J2903" s="3">
        <v>81.9168173598553</v>
      </c>
      <c r="K2903" s="3">
        <v>0.810519358541772</v>
      </c>
      <c r="L2903" s="3">
        <v>78.5958904109589</v>
      </c>
      <c r="M2903" s="3">
        <v>0.814026299311212</v>
      </c>
      <c r="N2903" s="3">
        <v>83.963963963964</v>
      </c>
      <c r="O2903" s="3">
        <v>15.0593560169929</v>
      </c>
      <c r="P2903" s="3">
        <v>64.3809523809524</v>
      </c>
      <c r="Q2903" s="3">
        <v>19.9354384803212</v>
      </c>
      <c r="R2903" s="3">
        <v>55.7651991614256</v>
      </c>
      <c r="S2903" s="3">
        <v>61.4124986075526</v>
      </c>
      <c r="T2903" s="3">
        <v>56.3725490196078</v>
      </c>
      <c r="U2903" s="3">
        <v>198.117477625759</v>
      </c>
      <c r="V2903" s="3">
        <v>23.4604105571848</v>
      </c>
      <c r="W2903" s="3"/>
      <c r="X2903" s="3"/>
      <c r="Y2903" s="3"/>
      <c r="Z2903" s="3"/>
      <c r="AA2903" s="3">
        <v>0.277872483752659</v>
      </c>
      <c r="AB2903" s="3">
        <v>0.519094677055141</v>
      </c>
      <c r="AC2903" s="3">
        <v>-14.1010673782522</v>
      </c>
      <c r="AD2903" s="3"/>
      <c r="AE2903" s="5">
        <v>4</v>
      </c>
      <c r="AF2903" s="3">
        <v>3.53017930082938</v>
      </c>
      <c r="AG2903" s="3">
        <v>63.6354527427065</v>
      </c>
      <c r="AH2903" s="3">
        <v>76.0078206997576</v>
      </c>
      <c r="AI2903" s="3"/>
      <c r="AJ2903" s="3"/>
      <c r="AK2903" s="3"/>
      <c r="AL2903" s="3"/>
      <c r="AM2903" s="3"/>
      <c r="AN2903" s="5" t="s">
        <v>46</v>
      </c>
      <c r="AO2903" s="1"/>
      <c r="AP2903" s="1"/>
      <c r="AQ2903" s="1"/>
    </row>
    <row r="2904" spans="1:43">
      <c r="A2904" s="1" t="s">
        <v>7652</v>
      </c>
      <c r="B2904" s="1" t="s">
        <v>7653</v>
      </c>
      <c r="C2904" s="3">
        <v>2.37534246575342</v>
      </c>
      <c r="D2904" s="4">
        <v>43370</v>
      </c>
      <c r="E2904" s="3">
        <v>6.1223052647</v>
      </c>
      <c r="F2904" s="5" t="s">
        <v>7654</v>
      </c>
      <c r="G2904" s="5">
        <v>868</v>
      </c>
      <c r="H2904" s="5" t="s">
        <v>191</v>
      </c>
      <c r="I2904" s="3">
        <v>16.4893129070727</v>
      </c>
      <c r="J2904" s="3">
        <v>12.2965641952984</v>
      </c>
      <c r="K2904" s="3">
        <v>4.60480250422174</v>
      </c>
      <c r="L2904" s="3">
        <v>10.1027397260274</v>
      </c>
      <c r="M2904" s="3">
        <v>8.28891826205602</v>
      </c>
      <c r="N2904" s="3">
        <v>23.4234234234234</v>
      </c>
      <c r="O2904" s="3">
        <v>32.3656642518372</v>
      </c>
      <c r="P2904" s="3">
        <v>4.95238095238095</v>
      </c>
      <c r="Q2904" s="3">
        <v>46.0605014952841</v>
      </c>
      <c r="R2904" s="3">
        <v>9.0146750524109</v>
      </c>
      <c r="S2904" s="3">
        <v>87.2935103244837</v>
      </c>
      <c r="T2904" s="3">
        <v>25.2450980392157</v>
      </c>
      <c r="U2904" s="3">
        <v>152.304788396583</v>
      </c>
      <c r="V2904" s="3">
        <v>48.3870967741936</v>
      </c>
      <c r="W2904" s="3"/>
      <c r="X2904" s="3"/>
      <c r="Y2904" s="3"/>
      <c r="Z2904" s="3"/>
      <c r="AA2904" s="3">
        <v>0.342335490431888</v>
      </c>
      <c r="AB2904" s="3">
        <v>0.46069039383464</v>
      </c>
      <c r="AC2904" s="3">
        <v>-17.9852647524616</v>
      </c>
      <c r="AD2904" s="3"/>
      <c r="AE2904" s="5">
        <v>1</v>
      </c>
      <c r="AF2904" s="3">
        <v>3.14666206583665</v>
      </c>
      <c r="AG2904" s="3">
        <v>72.5253635951364</v>
      </c>
      <c r="AH2904" s="3">
        <v>62.8425496594558</v>
      </c>
      <c r="AI2904" s="3"/>
      <c r="AJ2904" s="3"/>
      <c r="AK2904" s="3"/>
      <c r="AL2904" s="3"/>
      <c r="AM2904" s="3">
        <v>5</v>
      </c>
      <c r="AN2904" s="5" t="s">
        <v>56</v>
      </c>
      <c r="AO2904" s="1"/>
      <c r="AP2904" s="1"/>
      <c r="AQ2904" s="1"/>
    </row>
    <row r="2905" spans="1:43">
      <c r="A2905" s="1" t="s">
        <v>7655</v>
      </c>
      <c r="B2905" s="1" t="s">
        <v>7656</v>
      </c>
      <c r="C2905" s="3">
        <v>2.43561643835616</v>
      </c>
      <c r="D2905" s="4">
        <v>43348</v>
      </c>
      <c r="E2905" s="3">
        <v>677.007455712</v>
      </c>
      <c r="F2905" s="5" t="s">
        <v>7657</v>
      </c>
      <c r="G2905" s="5">
        <v>890</v>
      </c>
      <c r="H2905" s="5" t="s">
        <v>55</v>
      </c>
      <c r="I2905" s="3">
        <v>19.3782491887931</v>
      </c>
      <c r="J2905" s="3">
        <v>3.38777979431337</v>
      </c>
      <c r="K2905" s="3">
        <v>3.39356944276562</v>
      </c>
      <c r="L2905" s="3">
        <v>32.7683615819209</v>
      </c>
      <c r="M2905" s="3">
        <v>12.8984359532766</v>
      </c>
      <c r="N2905" s="3">
        <v>4.00957510472771</v>
      </c>
      <c r="O2905" s="3">
        <v>32.5751704897706</v>
      </c>
      <c r="P2905" s="3">
        <v>4.50331125827815</v>
      </c>
      <c r="Q2905" s="3">
        <v>56.5402388250903</v>
      </c>
      <c r="R2905" s="3">
        <v>0.685975609756098</v>
      </c>
      <c r="S2905" s="3">
        <v>131.495263870095</v>
      </c>
      <c r="T2905" s="3">
        <v>0.68359375</v>
      </c>
      <c r="U2905" s="3">
        <v>243.731163351417</v>
      </c>
      <c r="V2905" s="3">
        <v>3.92953929539295</v>
      </c>
      <c r="W2905" s="3"/>
      <c r="X2905" s="3"/>
      <c r="Y2905" s="3"/>
      <c r="Z2905" s="3"/>
      <c r="AA2905" s="3">
        <v>0.509618707253998</v>
      </c>
      <c r="AB2905" s="3">
        <v>0.682592834514651</v>
      </c>
      <c r="AC2905" s="3">
        <v>-16.7565485362096</v>
      </c>
      <c r="AD2905" s="3"/>
      <c r="AE2905" s="5">
        <v>3</v>
      </c>
      <c r="AF2905" s="3">
        <v>4.28011691549993</v>
      </c>
      <c r="AG2905" s="3">
        <v>122.171946489704</v>
      </c>
      <c r="AH2905" s="3">
        <v>90.9548205816191</v>
      </c>
      <c r="AI2905" s="3"/>
      <c r="AJ2905" s="3"/>
      <c r="AK2905" s="3"/>
      <c r="AL2905" s="3"/>
      <c r="AM2905" s="3">
        <v>0.5</v>
      </c>
      <c r="AN2905" s="5" t="s">
        <v>51</v>
      </c>
      <c r="AO2905" s="1"/>
      <c r="AP2905" s="1"/>
      <c r="AQ2905" s="1"/>
    </row>
    <row r="2906" spans="1:43">
      <c r="A2906" s="1" t="s">
        <v>7658</v>
      </c>
      <c r="B2906" s="1" t="s">
        <v>7659</v>
      </c>
      <c r="C2906" s="3">
        <v>2.83561643835616</v>
      </c>
      <c r="D2906" s="4">
        <v>43202</v>
      </c>
      <c r="E2906" s="3">
        <v>5.075013574</v>
      </c>
      <c r="F2906" s="5" t="s">
        <v>7660</v>
      </c>
      <c r="G2906" s="5">
        <v>331</v>
      </c>
      <c r="H2906" s="5" t="s">
        <v>50</v>
      </c>
      <c r="I2906" s="3">
        <v>0.228560071549238</v>
      </c>
      <c r="J2906" s="3">
        <v>31.5765966949531</v>
      </c>
      <c r="K2906" s="3">
        <v>0.0297530496875979</v>
      </c>
      <c r="L2906" s="3">
        <v>25.7636122177955</v>
      </c>
      <c r="M2906" s="3">
        <v>-0.0594530321046471</v>
      </c>
      <c r="N2906" s="3">
        <v>47.2395369545859</v>
      </c>
      <c r="O2906" s="3">
        <v>0.709114468958029</v>
      </c>
      <c r="P2906" s="3">
        <v>45.5915943353129</v>
      </c>
      <c r="Q2906" s="3">
        <v>1.3253155048877</v>
      </c>
      <c r="R2906" s="3">
        <v>24.3843553838725</v>
      </c>
      <c r="S2906" s="3">
        <v>2.41714730468547</v>
      </c>
      <c r="T2906" s="3">
        <v>25.9887005649718</v>
      </c>
      <c r="U2906" s="3">
        <v>6.57386087733714</v>
      </c>
      <c r="V2906" s="3">
        <v>40.7120743034056</v>
      </c>
      <c r="W2906" s="3"/>
      <c r="X2906" s="3"/>
      <c r="Y2906" s="3"/>
      <c r="Z2906" s="3"/>
      <c r="AA2906" s="3">
        <v>0.115890698332316</v>
      </c>
      <c r="AB2906" s="3">
        <v>0.667841296668797</v>
      </c>
      <c r="AC2906" s="3">
        <v>-0.888394977905338</v>
      </c>
      <c r="AD2906" s="3"/>
      <c r="AE2906" s="5">
        <v>3</v>
      </c>
      <c r="AF2906" s="3">
        <v>0.357593949366661</v>
      </c>
      <c r="AG2906" s="3">
        <v>2.81666681560067</v>
      </c>
      <c r="AH2906" s="3">
        <v>3.60597923373049</v>
      </c>
      <c r="AI2906" s="3"/>
      <c r="AJ2906" s="3"/>
      <c r="AK2906" s="3"/>
      <c r="AL2906" s="3"/>
      <c r="AM2906" s="3"/>
      <c r="AN2906" s="5" t="s">
        <v>51</v>
      </c>
      <c r="AO2906" s="1"/>
      <c r="AP2906" s="1"/>
      <c r="AQ2906" s="1"/>
    </row>
    <row r="2907" spans="1:43">
      <c r="A2907" s="1" t="s">
        <v>7661</v>
      </c>
      <c r="B2907" s="1" t="s">
        <v>7662</v>
      </c>
      <c r="C2907" s="3">
        <v>2.74246575342466</v>
      </c>
      <c r="D2907" s="4">
        <v>43236</v>
      </c>
      <c r="E2907" s="3">
        <v>0.8136233374</v>
      </c>
      <c r="F2907" s="5" t="s">
        <v>6058</v>
      </c>
      <c r="G2907" s="5">
        <v>1002</v>
      </c>
      <c r="H2907" s="5" t="s">
        <v>60</v>
      </c>
      <c r="I2907" s="3">
        <v>9.08365065716742</v>
      </c>
      <c r="J2907" s="3">
        <v>29.265873015873</v>
      </c>
      <c r="K2907" s="3">
        <v>3.35777467411546</v>
      </c>
      <c r="L2907" s="3">
        <v>32.7900287631831</v>
      </c>
      <c r="M2907" s="3">
        <v>3.62914989205905</v>
      </c>
      <c r="N2907" s="3">
        <v>35.0148367952522</v>
      </c>
      <c r="O2907" s="3">
        <v>15.5186991869919</v>
      </c>
      <c r="P2907" s="3">
        <v>28.1947261663286</v>
      </c>
      <c r="Q2907" s="3">
        <v>20.7163732753347</v>
      </c>
      <c r="R2907" s="3">
        <v>29.3193717277487</v>
      </c>
      <c r="S2907" s="3">
        <v>49.9451245251161</v>
      </c>
      <c r="T2907" s="3">
        <v>32.3671497584541</v>
      </c>
      <c r="U2907" s="3">
        <v>82.6887471713639</v>
      </c>
      <c r="V2907" s="3">
        <v>40.2376910016978</v>
      </c>
      <c r="W2907" s="3"/>
      <c r="X2907" s="3"/>
      <c r="Y2907" s="3"/>
      <c r="Z2907" s="3"/>
      <c r="AA2907" s="3">
        <v>0.262266532074373</v>
      </c>
      <c r="AB2907" s="3">
        <v>0.254416510416468</v>
      </c>
      <c r="AC2907" s="3">
        <v>-14.0417457305503</v>
      </c>
      <c r="AD2907" s="3"/>
      <c r="AE2907" s="5">
        <v>3</v>
      </c>
      <c r="AF2907" s="3">
        <v>1.72746930360649</v>
      </c>
      <c r="AG2907" s="3">
        <v>38.7347709406895</v>
      </c>
      <c r="AH2907" s="3">
        <v>38.1081831855569</v>
      </c>
      <c r="AI2907" s="3"/>
      <c r="AJ2907" s="3"/>
      <c r="AK2907" s="3"/>
      <c r="AL2907" s="3"/>
      <c r="AM2907" s="3"/>
      <c r="AN2907" s="5" t="s">
        <v>46</v>
      </c>
      <c r="AO2907" s="1"/>
      <c r="AP2907" s="1"/>
      <c r="AQ2907" s="1"/>
    </row>
    <row r="2908" spans="1:43">
      <c r="A2908" s="1" t="s">
        <v>7663</v>
      </c>
      <c r="B2908" s="1" t="s">
        <v>7664</v>
      </c>
      <c r="C2908" s="3">
        <v>2.76164383561644</v>
      </c>
      <c r="D2908" s="4">
        <v>43229</v>
      </c>
      <c r="E2908" s="3">
        <v>39.731789277</v>
      </c>
      <c r="F2908" s="5" t="s">
        <v>133</v>
      </c>
      <c r="G2908" s="5">
        <v>944</v>
      </c>
      <c r="H2908" s="5" t="s">
        <v>50</v>
      </c>
      <c r="I2908" s="3">
        <v>0.24418831803085</v>
      </c>
      <c r="J2908" s="3">
        <v>29.2541313086199</v>
      </c>
      <c r="K2908" s="3">
        <v>-0.048694974678614</v>
      </c>
      <c r="L2908" s="3">
        <v>79.5042054006197</v>
      </c>
      <c r="M2908" s="3">
        <v>0.019491277653239</v>
      </c>
      <c r="N2908" s="3">
        <v>32.1460373998219</v>
      </c>
      <c r="O2908" s="3">
        <v>0.2382422684601</v>
      </c>
      <c r="P2908" s="3">
        <v>80.995888533577</v>
      </c>
      <c r="Q2908" s="3">
        <v>1.07850296309977</v>
      </c>
      <c r="R2908" s="3">
        <v>55.4804442298406</v>
      </c>
      <c r="S2908" s="3">
        <v>1.78128583099668</v>
      </c>
      <c r="T2908" s="3">
        <v>55.3107344632768</v>
      </c>
      <c r="U2908" s="3">
        <v>8.13207300582535</v>
      </c>
      <c r="V2908" s="3">
        <v>16.9504643962848</v>
      </c>
      <c r="W2908" s="3"/>
      <c r="X2908" s="3"/>
      <c r="Y2908" s="3"/>
      <c r="Z2908" s="3"/>
      <c r="AA2908" s="3">
        <v>0.0266884443646733</v>
      </c>
      <c r="AB2908" s="3">
        <v>0.663715396416318</v>
      </c>
      <c r="AC2908" s="3">
        <v>-1.85398362050379</v>
      </c>
      <c r="AD2908" s="3"/>
      <c r="AE2908" s="5">
        <v>3</v>
      </c>
      <c r="AF2908" s="3">
        <v>0.460679404461462</v>
      </c>
      <c r="AG2908" s="3">
        <v>2.45219778400378</v>
      </c>
      <c r="AH2908" s="3">
        <v>4.32918317876927</v>
      </c>
      <c r="AI2908" s="3"/>
      <c r="AJ2908" s="3"/>
      <c r="AK2908" s="3"/>
      <c r="AL2908" s="3"/>
      <c r="AM2908" s="3"/>
      <c r="AN2908" s="5" t="s">
        <v>51</v>
      </c>
      <c r="AO2908" s="1"/>
      <c r="AP2908" s="1"/>
      <c r="AQ2908" s="1"/>
    </row>
    <row r="2909" spans="1:43">
      <c r="A2909" s="1" t="s">
        <v>7665</v>
      </c>
      <c r="B2909" s="1" t="s">
        <v>7666</v>
      </c>
      <c r="C2909" s="3">
        <v>2.74246575342466</v>
      </c>
      <c r="D2909" s="4">
        <v>43236</v>
      </c>
      <c r="E2909" s="3">
        <v>0.4691662899</v>
      </c>
      <c r="F2909" s="5" t="s">
        <v>2328</v>
      </c>
      <c r="G2909" s="5">
        <v>223</v>
      </c>
      <c r="H2909" s="5" t="s">
        <v>60</v>
      </c>
      <c r="I2909" s="3">
        <v>9.44379314836523</v>
      </c>
      <c r="J2909" s="3">
        <v>25.4960317460317</v>
      </c>
      <c r="K2909" s="3">
        <v>3.4601650043098</v>
      </c>
      <c r="L2909" s="3">
        <v>27.2291466922339</v>
      </c>
      <c r="M2909" s="3">
        <v>3.94655449709265</v>
      </c>
      <c r="N2909" s="3">
        <v>31.0583580613254</v>
      </c>
      <c r="O2909" s="3">
        <v>17.0684129859273</v>
      </c>
      <c r="P2909" s="3">
        <v>19.7768762677485</v>
      </c>
      <c r="Q2909" s="3">
        <v>24.9739699538896</v>
      </c>
      <c r="R2909" s="3">
        <v>14.4502617801047</v>
      </c>
      <c r="S2909" s="3">
        <v>54.4201433560007</v>
      </c>
      <c r="T2909" s="3">
        <v>24.3961352657005</v>
      </c>
      <c r="U2909" s="3">
        <v>88.4278986319802</v>
      </c>
      <c r="V2909" s="3">
        <v>34.974533106961</v>
      </c>
      <c r="W2909" s="3"/>
      <c r="X2909" s="3"/>
      <c r="Y2909" s="3"/>
      <c r="Z2909" s="3"/>
      <c r="AA2909" s="3">
        <v>0.284240277545602</v>
      </c>
      <c r="AB2909" s="3">
        <v>0.20424452542516</v>
      </c>
      <c r="AC2909" s="3">
        <v>-18.06</v>
      </c>
      <c r="AD2909" s="3"/>
      <c r="AE2909" s="5">
        <v>3</v>
      </c>
      <c r="AF2909" s="3">
        <v>1.57302570886426</v>
      </c>
      <c r="AG2909" s="3">
        <v>43.1038202617465</v>
      </c>
      <c r="AH2909" s="3">
        <v>40.1930462621791</v>
      </c>
      <c r="AI2909" s="3"/>
      <c r="AJ2909" s="3"/>
      <c r="AK2909" s="3"/>
      <c r="AL2909" s="3"/>
      <c r="AM2909" s="3"/>
      <c r="AN2909" s="5" t="s">
        <v>46</v>
      </c>
      <c r="AO2909" s="1"/>
      <c r="AP2909" s="1"/>
      <c r="AQ2909" s="1"/>
    </row>
    <row r="2910" spans="1:43">
      <c r="A2910" s="1" t="s">
        <v>7667</v>
      </c>
      <c r="B2910" s="1" t="s">
        <v>7668</v>
      </c>
      <c r="C2910" s="3">
        <v>2.13150684931507</v>
      </c>
      <c r="D2910" s="4">
        <v>43459</v>
      </c>
      <c r="E2910" s="3">
        <v>3.5709155607</v>
      </c>
      <c r="F2910" s="5" t="s">
        <v>7669</v>
      </c>
      <c r="G2910" s="5">
        <v>66</v>
      </c>
      <c r="H2910" s="5" t="s">
        <v>93</v>
      </c>
      <c r="I2910" s="3">
        <v>18.357454232096</v>
      </c>
      <c r="J2910" s="3">
        <v>2.45</v>
      </c>
      <c r="K2910" s="3">
        <v>3.55778752298768</v>
      </c>
      <c r="L2910" s="3">
        <v>18.6323092170466</v>
      </c>
      <c r="M2910" s="3">
        <v>10.7654328152853</v>
      </c>
      <c r="N2910" s="3">
        <v>4.14171656686627</v>
      </c>
      <c r="O2910" s="3">
        <v>31.6893326812683</v>
      </c>
      <c r="P2910" s="3">
        <v>2.56539235412475</v>
      </c>
      <c r="Q2910" s="3">
        <v>40.8564615961624</v>
      </c>
      <c r="R2910" s="3">
        <v>5.83075335397317</v>
      </c>
      <c r="S2910" s="3">
        <v>50.4429179472882</v>
      </c>
      <c r="T2910" s="3">
        <v>41.9269454737957</v>
      </c>
      <c r="U2910" s="3">
        <v>57.4203722506483</v>
      </c>
      <c r="V2910" s="3">
        <v>61.3510520487265</v>
      </c>
      <c r="W2910" s="3"/>
      <c r="X2910" s="3"/>
      <c r="Y2910" s="3"/>
      <c r="Z2910" s="3"/>
      <c r="AA2910" s="3">
        <v>0.252188340924161</v>
      </c>
      <c r="AB2910" s="3">
        <v>0.276705397933904</v>
      </c>
      <c r="AC2910" s="3">
        <v>-19.1007319623562</v>
      </c>
      <c r="AD2910" s="3"/>
      <c r="AE2910" s="5">
        <v>3</v>
      </c>
      <c r="AF2910" s="3">
        <v>1.53423195273217</v>
      </c>
      <c r="AG2910" s="3">
        <v>33.3571836442117</v>
      </c>
      <c r="AH2910" s="3">
        <v>24.6407464589141</v>
      </c>
      <c r="AI2910" s="3"/>
      <c r="AJ2910" s="3"/>
      <c r="AK2910" s="3"/>
      <c r="AL2910" s="3"/>
      <c r="AM2910" s="3"/>
      <c r="AN2910" s="5" t="s">
        <v>51</v>
      </c>
      <c r="AO2910" s="1"/>
      <c r="AP2910" s="1"/>
      <c r="AQ2910" s="1"/>
    </row>
    <row r="2911" spans="1:43">
      <c r="A2911" s="1" t="s">
        <v>7670</v>
      </c>
      <c r="B2911" s="1" t="s">
        <v>7671</v>
      </c>
      <c r="C2911" s="3">
        <v>1.32328767123288</v>
      </c>
      <c r="D2911" s="4">
        <v>43754</v>
      </c>
      <c r="E2911" s="3">
        <v>6.500422044</v>
      </c>
      <c r="F2911" s="5" t="s">
        <v>3021</v>
      </c>
      <c r="G2911" s="5">
        <v>484</v>
      </c>
      <c r="H2911" s="5" t="s">
        <v>50</v>
      </c>
      <c r="I2911" s="3">
        <v>0.155324725754786</v>
      </c>
      <c r="J2911" s="3">
        <v>44.5288075033497</v>
      </c>
      <c r="K2911" s="3">
        <v>0.00969367972082096</v>
      </c>
      <c r="L2911" s="3">
        <v>40.7702523240372</v>
      </c>
      <c r="M2911" s="3">
        <v>-0.164505515773179</v>
      </c>
      <c r="N2911" s="3">
        <v>66.2956366874443</v>
      </c>
      <c r="O2911" s="3">
        <v>0.870160344153318</v>
      </c>
      <c r="P2911" s="3">
        <v>18.9127455459114</v>
      </c>
      <c r="Q2911" s="3">
        <v>1.81584920556597</v>
      </c>
      <c r="R2911" s="3">
        <v>5.07001448575567</v>
      </c>
      <c r="S2911" s="3">
        <v>1.26619552414607</v>
      </c>
      <c r="T2911" s="3">
        <v>75.0847457627119</v>
      </c>
      <c r="U2911" s="3"/>
      <c r="V2911" s="3"/>
      <c r="W2911" s="3"/>
      <c r="X2911" s="3"/>
      <c r="Y2911" s="3"/>
      <c r="Z2911" s="3"/>
      <c r="AA2911" s="3">
        <v>-0.00882581995794073</v>
      </c>
      <c r="AB2911" s="3">
        <v>0.0621643167457215</v>
      </c>
      <c r="AC2911" s="3">
        <v>-3.95680015291982</v>
      </c>
      <c r="AD2911" s="3"/>
      <c r="AE2911" s="5">
        <v>4</v>
      </c>
      <c r="AF2911" s="3">
        <v>0.211154133486493</v>
      </c>
      <c r="AG2911" s="3">
        <v>2.0412807461645</v>
      </c>
      <c r="AH2911" s="3"/>
      <c r="AI2911" s="3"/>
      <c r="AJ2911" s="3"/>
      <c r="AK2911" s="3"/>
      <c r="AL2911" s="3"/>
      <c r="AM2911" s="3"/>
      <c r="AN2911" s="5" t="s">
        <v>51</v>
      </c>
      <c r="AO2911" s="1"/>
      <c r="AP2911" s="1"/>
      <c r="AQ2911" s="1"/>
    </row>
    <row r="2912" spans="1:43">
      <c r="A2912" s="1" t="s">
        <v>7672</v>
      </c>
      <c r="B2912" s="1" t="s">
        <v>7673</v>
      </c>
      <c r="C2912" s="3">
        <v>0.726027397260274</v>
      </c>
      <c r="D2912" s="4">
        <v>43972</v>
      </c>
      <c r="E2912" s="3">
        <v>5.5347947796</v>
      </c>
      <c r="F2912" s="5" t="s">
        <v>7674</v>
      </c>
      <c r="G2912" s="5">
        <v>266</v>
      </c>
      <c r="H2912" s="5" t="s">
        <v>205</v>
      </c>
      <c r="I2912" s="3">
        <v>-0.029756000793487</v>
      </c>
      <c r="J2912" s="3">
        <v>32.5842696629214</v>
      </c>
      <c r="K2912" s="3">
        <v>0.00992260369119917</v>
      </c>
      <c r="L2912" s="3">
        <v>29.6296296296296</v>
      </c>
      <c r="M2912" s="3">
        <v>-0.198039409842568</v>
      </c>
      <c r="N2912" s="3">
        <v>36.5671641791045</v>
      </c>
      <c r="O2912" s="3">
        <v>0.838081491098962</v>
      </c>
      <c r="P2912" s="3">
        <v>29.1828793774319</v>
      </c>
      <c r="Q2912" s="3">
        <v>1.21051201766821</v>
      </c>
      <c r="R2912" s="3">
        <v>34.9557522123894</v>
      </c>
      <c r="S2912" s="3"/>
      <c r="T2912" s="3"/>
      <c r="U2912" s="3"/>
      <c r="V2912" s="3"/>
      <c r="W2912" s="3"/>
      <c r="X2912" s="3"/>
      <c r="Y2912" s="3"/>
      <c r="Z2912" s="3"/>
      <c r="AA2912" s="3">
        <v>0.047988451302983</v>
      </c>
      <c r="AB2912" s="3">
        <v>0.0623472582943183</v>
      </c>
      <c r="AC2912" s="3">
        <v>-0.578380534503382</v>
      </c>
      <c r="AD2912" s="3"/>
      <c r="AE2912" s="5">
        <v>2</v>
      </c>
      <c r="AF2912" s="3">
        <v>0.160939215412368</v>
      </c>
      <c r="AG2912" s="3"/>
      <c r="AH2912" s="3"/>
      <c r="AI2912" s="3"/>
      <c r="AJ2912" s="3"/>
      <c r="AK2912" s="3"/>
      <c r="AL2912" s="3"/>
      <c r="AM2912" s="3"/>
      <c r="AN2912" s="5" t="s">
        <v>46</v>
      </c>
      <c r="AO2912" s="1"/>
      <c r="AP2912" s="1"/>
      <c r="AQ2912" s="1"/>
    </row>
    <row r="2913" spans="1:43">
      <c r="A2913" s="1" t="s">
        <v>7675</v>
      </c>
      <c r="B2913" s="1" t="s">
        <v>7676</v>
      </c>
      <c r="C2913" s="3">
        <v>2.24383561643836</v>
      </c>
      <c r="D2913" s="4">
        <v>43418</v>
      </c>
      <c r="E2913" s="3">
        <v>10.3834743209</v>
      </c>
      <c r="F2913" s="5" t="s">
        <v>7677</v>
      </c>
      <c r="G2913" s="5">
        <v>820</v>
      </c>
      <c r="H2913" s="5" t="s">
        <v>55</v>
      </c>
      <c r="I2913" s="3">
        <v>13.6227274370188</v>
      </c>
      <c r="J2913" s="3">
        <v>26.3157894736842</v>
      </c>
      <c r="K2913" s="3">
        <v>2.67498448574322</v>
      </c>
      <c r="L2913" s="3">
        <v>47.7401129943503</v>
      </c>
      <c r="M2913" s="3">
        <v>5.72764268657721</v>
      </c>
      <c r="N2913" s="3">
        <v>44.5840813883902</v>
      </c>
      <c r="O2913" s="3">
        <v>23.0612644353102</v>
      </c>
      <c r="P2913" s="3">
        <v>28.9403973509934</v>
      </c>
      <c r="Q2913" s="3">
        <v>31.4653730344597</v>
      </c>
      <c r="R2913" s="3">
        <v>28.2012195121951</v>
      </c>
      <c r="S2913" s="3">
        <v>85.2008954872157</v>
      </c>
      <c r="T2913" s="3">
        <v>21.19140625</v>
      </c>
      <c r="U2913" s="3">
        <v>204.229168682861</v>
      </c>
      <c r="V2913" s="3">
        <v>13.8211382113821</v>
      </c>
      <c r="W2913" s="3"/>
      <c r="X2913" s="3"/>
      <c r="Y2913" s="3"/>
      <c r="Z2913" s="3"/>
      <c r="AA2913" s="3">
        <v>0.324587302293914</v>
      </c>
      <c r="AB2913" s="3">
        <v>0.658624338928722</v>
      </c>
      <c r="AC2913" s="3">
        <v>-16.4545739021592</v>
      </c>
      <c r="AD2913" s="3"/>
      <c r="AE2913" s="5">
        <v>1</v>
      </c>
      <c r="AF2913" s="3">
        <v>4.30833015907241</v>
      </c>
      <c r="AG2913" s="3">
        <v>100.434005156534</v>
      </c>
      <c r="AH2913" s="3">
        <v>74.5254186252693</v>
      </c>
      <c r="AI2913" s="3"/>
      <c r="AJ2913" s="3"/>
      <c r="AK2913" s="3"/>
      <c r="AL2913" s="3"/>
      <c r="AM2913" s="3"/>
      <c r="AN2913" s="5" t="s">
        <v>51</v>
      </c>
      <c r="AO2913" s="1"/>
      <c r="AP2913" s="1"/>
      <c r="AQ2913" s="1"/>
    </row>
    <row r="2914" spans="1:43">
      <c r="A2914" s="1" t="s">
        <v>7678</v>
      </c>
      <c r="B2914" s="1" t="s">
        <v>7679</v>
      </c>
      <c r="C2914" s="3">
        <v>2.7972602739726</v>
      </c>
      <c r="D2914" s="4">
        <v>43216</v>
      </c>
      <c r="E2914" s="3">
        <v>34.3429691884</v>
      </c>
      <c r="F2914" s="5" t="s">
        <v>6944</v>
      </c>
      <c r="G2914" s="5">
        <v>1022</v>
      </c>
      <c r="H2914" s="5" t="s">
        <v>50</v>
      </c>
      <c r="I2914" s="3">
        <v>0.3057519587235</v>
      </c>
      <c r="J2914" s="3">
        <v>17.3738276016079</v>
      </c>
      <c r="K2914" s="3">
        <v>-0.0285687077421278</v>
      </c>
      <c r="L2914" s="3">
        <v>68.7915006640106</v>
      </c>
      <c r="M2914" s="3">
        <v>0.085804175803227</v>
      </c>
      <c r="N2914" s="3">
        <v>22.7070347284061</v>
      </c>
      <c r="O2914" s="3">
        <v>0.718156970619522</v>
      </c>
      <c r="P2914" s="3">
        <v>43.7185929648241</v>
      </c>
      <c r="Q2914" s="3">
        <v>1.27743897167991</v>
      </c>
      <c r="R2914" s="3">
        <v>29.4543698696282</v>
      </c>
      <c r="S2914" s="3">
        <v>2.45385024032172</v>
      </c>
      <c r="T2914" s="3">
        <v>24.9717514124294</v>
      </c>
      <c r="U2914" s="3">
        <v>7.53550063875478</v>
      </c>
      <c r="V2914" s="3">
        <v>22.0588235294118</v>
      </c>
      <c r="W2914" s="3"/>
      <c r="X2914" s="3"/>
      <c r="Y2914" s="3"/>
      <c r="Z2914" s="3"/>
      <c r="AA2914" s="3">
        <v>0.10317713776379</v>
      </c>
      <c r="AB2914" s="3">
        <v>0.661241695514057</v>
      </c>
      <c r="AC2914" s="3">
        <v>-1.64758447361071</v>
      </c>
      <c r="AD2914" s="3"/>
      <c r="AE2914" s="5">
        <v>3</v>
      </c>
      <c r="AF2914" s="3">
        <v>0.396598516356703</v>
      </c>
      <c r="AG2914" s="3">
        <v>3.08728969851497</v>
      </c>
      <c r="AH2914" s="3">
        <v>3.98070497276344</v>
      </c>
      <c r="AI2914" s="3"/>
      <c r="AJ2914" s="3"/>
      <c r="AK2914" s="3"/>
      <c r="AL2914" s="3"/>
      <c r="AM2914" s="3"/>
      <c r="AN2914" s="5" t="s">
        <v>51</v>
      </c>
      <c r="AO2914" s="1"/>
      <c r="AP2914" s="1"/>
      <c r="AQ2914" s="1"/>
    </row>
    <row r="2915" spans="1:43">
      <c r="A2915" s="1" t="s">
        <v>7680</v>
      </c>
      <c r="B2915" s="1" t="s">
        <v>7681</v>
      </c>
      <c r="C2915" s="3">
        <v>2.27671232876712</v>
      </c>
      <c r="D2915" s="4">
        <v>43406</v>
      </c>
      <c r="E2915" s="3">
        <v>20.9659666228</v>
      </c>
      <c r="F2915" s="5" t="s">
        <v>7682</v>
      </c>
      <c r="G2915" s="5">
        <v>832</v>
      </c>
      <c r="H2915" s="5" t="s">
        <v>50</v>
      </c>
      <c r="I2915" s="3">
        <v>0.0279459711225141</v>
      </c>
      <c r="J2915" s="3">
        <v>65.5203215721304</v>
      </c>
      <c r="K2915" s="3">
        <v>-0.0744463056020763</v>
      </c>
      <c r="L2915" s="3">
        <v>86.4541832669323</v>
      </c>
      <c r="M2915" s="3">
        <v>-0.260078023407014</v>
      </c>
      <c r="N2915" s="3">
        <v>80.9439002671416</v>
      </c>
      <c r="O2915" s="3">
        <v>0.807360120165243</v>
      </c>
      <c r="P2915" s="3">
        <v>29.0086797624486</v>
      </c>
      <c r="Q2915" s="3">
        <v>1.0064904524504</v>
      </c>
      <c r="R2915" s="3">
        <v>62.4336069531627</v>
      </c>
      <c r="S2915" s="3">
        <v>2.05284166508269</v>
      </c>
      <c r="T2915" s="3">
        <v>41.8079096045198</v>
      </c>
      <c r="U2915" s="3">
        <v>6.49608251512448</v>
      </c>
      <c r="V2915" s="3">
        <v>42.8792569659443</v>
      </c>
      <c r="W2915" s="3"/>
      <c r="X2915" s="3"/>
      <c r="Y2915" s="3"/>
      <c r="Z2915" s="3"/>
      <c r="AA2915" s="3">
        <v>0.0333567130549586</v>
      </c>
      <c r="AB2915" s="3">
        <v>0.170644019856903</v>
      </c>
      <c r="AC2915" s="3">
        <v>-3.18875206763462</v>
      </c>
      <c r="AD2915" s="3"/>
      <c r="AE2915" s="5">
        <v>4</v>
      </c>
      <c r="AF2915" s="3">
        <v>0.281120419832944</v>
      </c>
      <c r="AG2915" s="3">
        <v>2.79879036752209</v>
      </c>
      <c r="AH2915" s="3">
        <v>3.35434611410059</v>
      </c>
      <c r="AI2915" s="3"/>
      <c r="AJ2915" s="3"/>
      <c r="AK2915" s="3"/>
      <c r="AL2915" s="3"/>
      <c r="AM2915" s="3"/>
      <c r="AN2915" s="5" t="s">
        <v>51</v>
      </c>
      <c r="AO2915" s="1"/>
      <c r="AP2915" s="1"/>
      <c r="AQ2915" s="1"/>
    </row>
    <row r="2916" spans="1:43">
      <c r="A2916" s="1" t="s">
        <v>7683</v>
      </c>
      <c r="B2916" s="1" t="s">
        <v>7684</v>
      </c>
      <c r="C2916" s="3">
        <v>1.67397260273973</v>
      </c>
      <c r="D2916" s="4">
        <v>43626</v>
      </c>
      <c r="E2916" s="3">
        <v>1.1436506822</v>
      </c>
      <c r="F2916" s="5" t="s">
        <v>7685</v>
      </c>
      <c r="G2916" s="5">
        <v>612</v>
      </c>
      <c r="H2916" s="5" t="s">
        <v>45</v>
      </c>
      <c r="I2916" s="3">
        <v>1.28965452320437</v>
      </c>
      <c r="J2916" s="3">
        <v>45.5414012738853</v>
      </c>
      <c r="K2916" s="3">
        <v>0.495003268889519</v>
      </c>
      <c r="L2916" s="3">
        <v>47.360248447205</v>
      </c>
      <c r="M2916" s="3">
        <v>-0.0835732194261214</v>
      </c>
      <c r="N2916" s="3">
        <v>51.2698412698413</v>
      </c>
      <c r="O2916" s="3">
        <v>2.43716679360244</v>
      </c>
      <c r="P2916" s="3">
        <v>43.3774834437086</v>
      </c>
      <c r="Q2916" s="3">
        <v>3.81090207428848</v>
      </c>
      <c r="R2916" s="3">
        <v>35.2739726027397</v>
      </c>
      <c r="S2916" s="3">
        <v>4.23326552358811</v>
      </c>
      <c r="T2916" s="3">
        <v>73.4463276836158</v>
      </c>
      <c r="U2916" s="3"/>
      <c r="V2916" s="3"/>
      <c r="W2916" s="3"/>
      <c r="X2916" s="3"/>
      <c r="Y2916" s="3"/>
      <c r="Z2916" s="3"/>
      <c r="AA2916" s="3">
        <v>0.10862210671728</v>
      </c>
      <c r="AB2916" s="3">
        <v>0.282265723733015</v>
      </c>
      <c r="AC2916" s="3">
        <v>-1.32530120481928</v>
      </c>
      <c r="AD2916" s="3"/>
      <c r="AE2916" s="5">
        <v>2</v>
      </c>
      <c r="AF2916" s="3">
        <v>0.324057758551689</v>
      </c>
      <c r="AG2916" s="3">
        <v>3.66632242968667</v>
      </c>
      <c r="AH2916" s="3"/>
      <c r="AI2916" s="3"/>
      <c r="AJ2916" s="3"/>
      <c r="AK2916" s="3"/>
      <c r="AL2916" s="3"/>
      <c r="AM2916" s="3"/>
      <c r="AN2916" s="5" t="s">
        <v>46</v>
      </c>
      <c r="AO2916" s="1"/>
      <c r="AP2916" s="1"/>
      <c r="AQ2916" s="1"/>
    </row>
    <row r="2917" spans="1:43">
      <c r="A2917" s="1" t="s">
        <v>7686</v>
      </c>
      <c r="B2917" s="1" t="s">
        <v>7687</v>
      </c>
      <c r="C2917" s="3">
        <v>2.68219178082192</v>
      </c>
      <c r="D2917" s="4">
        <v>43258</v>
      </c>
      <c r="E2917" s="3">
        <v>0.3475460047</v>
      </c>
      <c r="F2917" s="5" t="s">
        <v>7688</v>
      </c>
      <c r="G2917" s="5">
        <v>287</v>
      </c>
      <c r="H2917" s="5" t="s">
        <v>55</v>
      </c>
      <c r="I2917" s="3">
        <v>3.60340843443097</v>
      </c>
      <c r="J2917" s="3">
        <v>84.3920145190563</v>
      </c>
      <c r="K2917" s="3">
        <v>0.434021701085053</v>
      </c>
      <c r="L2917" s="3">
        <v>85.1412429378531</v>
      </c>
      <c r="M2917" s="3">
        <v>1.44240967262958</v>
      </c>
      <c r="N2917" s="3">
        <v>80.5505685218432</v>
      </c>
      <c r="O2917" s="3">
        <v>-1.30700969938776</v>
      </c>
      <c r="P2917" s="3">
        <v>97.6158940397351</v>
      </c>
      <c r="Q2917" s="3">
        <v>0.0767299107142927</v>
      </c>
      <c r="R2917" s="3">
        <v>94.969512195122</v>
      </c>
      <c r="S2917" s="3">
        <v>18.3941244429774</v>
      </c>
      <c r="T2917" s="3">
        <v>97.36328125</v>
      </c>
      <c r="U2917" s="3">
        <v>65.8420991792856</v>
      </c>
      <c r="V2917" s="3">
        <v>92.1409214092141</v>
      </c>
      <c r="W2917" s="3"/>
      <c r="X2917" s="3"/>
      <c r="Y2917" s="3"/>
      <c r="Z2917" s="3"/>
      <c r="AA2917" s="3">
        <v>0.081542594279474</v>
      </c>
      <c r="AB2917" s="3">
        <v>0.132695084807247</v>
      </c>
      <c r="AC2917" s="3">
        <v>-19.5650576739402</v>
      </c>
      <c r="AD2917" s="3"/>
      <c r="AE2917" s="5">
        <v>4</v>
      </c>
      <c r="AF2917" s="3">
        <v>1.33250049707979</v>
      </c>
      <c r="AG2917" s="3">
        <v>17.4035573873231</v>
      </c>
      <c r="AH2917" s="3">
        <v>31.2790978695111</v>
      </c>
      <c r="AI2917" s="3"/>
      <c r="AJ2917" s="3"/>
      <c r="AK2917" s="3"/>
      <c r="AL2917" s="3"/>
      <c r="AM2917" s="3"/>
      <c r="AN2917" s="5" t="s">
        <v>46</v>
      </c>
      <c r="AO2917" s="1"/>
      <c r="AP2917" s="1"/>
      <c r="AQ2917" s="1"/>
    </row>
    <row r="2918" spans="1:43">
      <c r="A2918" s="1" t="s">
        <v>7689</v>
      </c>
      <c r="B2918" s="1" t="s">
        <v>7690</v>
      </c>
      <c r="C2918" s="3">
        <v>2.66575342465753</v>
      </c>
      <c r="D2918" s="4">
        <v>43264</v>
      </c>
      <c r="E2918" s="3">
        <v>19.9157576362</v>
      </c>
      <c r="F2918" s="5" t="s">
        <v>4685</v>
      </c>
      <c r="G2918" s="5">
        <v>206</v>
      </c>
      <c r="H2918" s="5" t="s">
        <v>50</v>
      </c>
      <c r="I2918" s="3">
        <v>0.214969708813767</v>
      </c>
      <c r="J2918" s="3">
        <v>33.6757481018312</v>
      </c>
      <c r="K2918" s="3">
        <v>0</v>
      </c>
      <c r="L2918" s="3">
        <v>43.3820274457725</v>
      </c>
      <c r="M2918" s="3">
        <v>-0.058468134866489</v>
      </c>
      <c r="N2918" s="3">
        <v>46.7052537845058</v>
      </c>
      <c r="O2918" s="3">
        <v>0.835709369776834</v>
      </c>
      <c r="P2918" s="3">
        <v>24.3033348560987</v>
      </c>
      <c r="Q2918" s="3">
        <v>1.30383247728172</v>
      </c>
      <c r="R2918" s="3">
        <v>26.4123611781748</v>
      </c>
      <c r="S2918" s="3">
        <v>2.12434324250159</v>
      </c>
      <c r="T2918" s="3">
        <v>38.6440677966102</v>
      </c>
      <c r="U2918" s="3">
        <v>6.45592289594871</v>
      </c>
      <c r="V2918" s="3">
        <v>44.1950464396285</v>
      </c>
      <c r="W2918" s="3"/>
      <c r="X2918" s="3"/>
      <c r="Y2918" s="3"/>
      <c r="Z2918" s="3"/>
      <c r="AA2918" s="3">
        <v>0.0680762300048852</v>
      </c>
      <c r="AB2918" s="3">
        <v>0.415448285187852</v>
      </c>
      <c r="AC2918" s="3">
        <v>-1.56413685237446</v>
      </c>
      <c r="AD2918" s="3"/>
      <c r="AE2918" s="5">
        <v>4</v>
      </c>
      <c r="AF2918" s="3">
        <v>0.291544713936462</v>
      </c>
      <c r="AG2918" s="3">
        <v>2.64020788763695</v>
      </c>
      <c r="AH2918" s="3">
        <v>3.27290016354718</v>
      </c>
      <c r="AI2918" s="3"/>
      <c r="AJ2918" s="3"/>
      <c r="AK2918" s="3"/>
      <c r="AL2918" s="3"/>
      <c r="AM2918" s="3"/>
      <c r="AN2918" s="5" t="s">
        <v>51</v>
      </c>
      <c r="AO2918" s="1"/>
      <c r="AP2918" s="1"/>
      <c r="AQ2918" s="1"/>
    </row>
    <row r="2919" spans="1:43">
      <c r="A2919" s="1" t="s">
        <v>7691</v>
      </c>
      <c r="B2919" s="1" t="s">
        <v>7692</v>
      </c>
      <c r="C2919" s="3">
        <v>2.64657534246575</v>
      </c>
      <c r="D2919" s="4">
        <v>43271</v>
      </c>
      <c r="E2919" s="3">
        <v>7.2628909213</v>
      </c>
      <c r="F2919" s="5" t="s">
        <v>2184</v>
      </c>
      <c r="G2919" s="5">
        <v>967</v>
      </c>
      <c r="H2919" s="5" t="s">
        <v>50</v>
      </c>
      <c r="I2919" s="3">
        <v>0.316427086158567</v>
      </c>
      <c r="J2919" s="3">
        <v>15.8999553372041</v>
      </c>
      <c r="K2919" s="3">
        <v>-0.0540443163394138</v>
      </c>
      <c r="L2919" s="3">
        <v>81.5405046480744</v>
      </c>
      <c r="M2919" s="3">
        <v>0.0450815976918129</v>
      </c>
      <c r="N2919" s="3">
        <v>28.0053428317008</v>
      </c>
      <c r="O2919" s="3">
        <v>0.0450815976918129</v>
      </c>
      <c r="P2919" s="3">
        <v>86.7976244860667</v>
      </c>
      <c r="Q2919" s="3">
        <v>1.10250569476081</v>
      </c>
      <c r="R2919" s="3">
        <v>52.5350072428778</v>
      </c>
      <c r="S2919" s="3">
        <v>2.40886017535764</v>
      </c>
      <c r="T2919" s="3">
        <v>26.3276836158192</v>
      </c>
      <c r="U2919" s="3">
        <v>8.60052897193473</v>
      </c>
      <c r="V2919" s="3">
        <v>13.6996904024768</v>
      </c>
      <c r="W2919" s="3"/>
      <c r="X2919" s="3"/>
      <c r="Y2919" s="3"/>
      <c r="Z2919" s="3"/>
      <c r="AA2919" s="3">
        <v>0.106890832502382</v>
      </c>
      <c r="AB2919" s="3">
        <v>1.02321210590107</v>
      </c>
      <c r="AC2919" s="3">
        <v>-1.02643291852123</v>
      </c>
      <c r="AD2919" s="3"/>
      <c r="AE2919" s="5">
        <v>2</v>
      </c>
      <c r="AF2919" s="3">
        <v>0.494578454823846</v>
      </c>
      <c r="AG2919" s="3">
        <v>2.9746332935173</v>
      </c>
      <c r="AH2919" s="3">
        <v>4.585106773799</v>
      </c>
      <c r="AI2919" s="3"/>
      <c r="AJ2919" s="3"/>
      <c r="AK2919" s="3"/>
      <c r="AL2919" s="3"/>
      <c r="AM2919" s="3"/>
      <c r="AN2919" s="5" t="s">
        <v>46</v>
      </c>
      <c r="AO2919" s="1"/>
      <c r="AP2919" s="1"/>
      <c r="AQ2919" s="1"/>
    </row>
    <row r="2920" spans="1:43">
      <c r="A2920" s="1" t="s">
        <v>7693</v>
      </c>
      <c r="B2920" s="1" t="s">
        <v>7694</v>
      </c>
      <c r="C2920" s="3">
        <v>2.54520547945205</v>
      </c>
      <c r="D2920" s="4">
        <v>43308</v>
      </c>
      <c r="E2920" s="3">
        <v>41.9989996835</v>
      </c>
      <c r="F2920" s="5" t="s">
        <v>7695</v>
      </c>
      <c r="G2920" s="5">
        <v>890</v>
      </c>
      <c r="H2920" s="5" t="s">
        <v>55</v>
      </c>
      <c r="I2920" s="3">
        <v>16.0952517572802</v>
      </c>
      <c r="J2920" s="3">
        <v>13.2486388384755</v>
      </c>
      <c r="K2920" s="3">
        <v>0.86830078936436</v>
      </c>
      <c r="L2920" s="3">
        <v>79.8305084745763</v>
      </c>
      <c r="M2920" s="3">
        <v>9.65629375366966</v>
      </c>
      <c r="N2920" s="3">
        <v>13.704368641532</v>
      </c>
      <c r="O2920" s="3">
        <v>28.4807112240038</v>
      </c>
      <c r="P2920" s="3">
        <v>12.1854304635762</v>
      </c>
      <c r="Q2920" s="3">
        <v>36.7214776438788</v>
      </c>
      <c r="R2920" s="3">
        <v>15.0914634146341</v>
      </c>
      <c r="S2920" s="3">
        <v>82.8926553672317</v>
      </c>
      <c r="T2920" s="3">
        <v>24.12109375</v>
      </c>
      <c r="U2920" s="3">
        <v>144.083643309541</v>
      </c>
      <c r="V2920" s="3">
        <v>48.780487804878</v>
      </c>
      <c r="W2920" s="3"/>
      <c r="X2920" s="3"/>
      <c r="Y2920" s="3"/>
      <c r="Z2920" s="3"/>
      <c r="AA2920" s="3">
        <v>0.346808054459293</v>
      </c>
      <c r="AB2920" s="3">
        <v>0.446131518343691</v>
      </c>
      <c r="AC2920" s="3">
        <v>-20.7873225297576</v>
      </c>
      <c r="AD2920" s="3"/>
      <c r="AE2920" s="5">
        <v>1</v>
      </c>
      <c r="AF2920" s="3">
        <v>2.90943379878315</v>
      </c>
      <c r="AG2920" s="3">
        <v>87.1129385659968</v>
      </c>
      <c r="AH2920" s="3">
        <v>59.8030038251427</v>
      </c>
      <c r="AI2920" s="3"/>
      <c r="AJ2920" s="3"/>
      <c r="AK2920" s="3"/>
      <c r="AL2920" s="3"/>
      <c r="AM2920" s="3">
        <v>500</v>
      </c>
      <c r="AN2920" s="5" t="s">
        <v>51</v>
      </c>
      <c r="AO2920" s="1"/>
      <c r="AP2920" s="1"/>
      <c r="AQ2920" s="1"/>
    </row>
    <row r="2921" spans="1:43">
      <c r="A2921" s="1" t="s">
        <v>7696</v>
      </c>
      <c r="B2921" s="1" t="s">
        <v>7697</v>
      </c>
      <c r="C2921" s="3">
        <v>2.18082191780822</v>
      </c>
      <c r="D2921" s="4">
        <v>43441</v>
      </c>
      <c r="E2921" s="3">
        <v>0.2515583814</v>
      </c>
      <c r="F2921" s="5" t="s">
        <v>6773</v>
      </c>
      <c r="G2921" s="5">
        <v>692</v>
      </c>
      <c r="H2921" s="5" t="s">
        <v>55</v>
      </c>
      <c r="I2921" s="3">
        <v>8.61482551367469</v>
      </c>
      <c r="J2921" s="3">
        <v>62.6134301270417</v>
      </c>
      <c r="K2921" s="3">
        <v>1.8391507579398</v>
      </c>
      <c r="L2921" s="3">
        <v>65.4802259887006</v>
      </c>
      <c r="M2921" s="3">
        <v>5.34116583822864</v>
      </c>
      <c r="N2921" s="3">
        <v>48.294434470377</v>
      </c>
      <c r="O2921" s="3">
        <v>15.0641658440276</v>
      </c>
      <c r="P2921" s="3">
        <v>66.2913907284768</v>
      </c>
      <c r="Q2921" s="3">
        <v>17.3166926677067</v>
      </c>
      <c r="R2921" s="3">
        <v>68.0640243902439</v>
      </c>
      <c r="S2921" s="3">
        <v>51.3766233766234</v>
      </c>
      <c r="T2921" s="3">
        <v>72.0703125</v>
      </c>
      <c r="U2921" s="3">
        <v>122.124821343497</v>
      </c>
      <c r="V2921" s="3">
        <v>62.4661246612466</v>
      </c>
      <c r="W2921" s="3"/>
      <c r="X2921" s="3"/>
      <c r="Y2921" s="3"/>
      <c r="Z2921" s="3"/>
      <c r="AA2921" s="3">
        <v>0.246226017813769</v>
      </c>
      <c r="AB2921" s="3">
        <v>0.481275435847048</v>
      </c>
      <c r="AC2921" s="3">
        <v>-15.0139580046122</v>
      </c>
      <c r="AD2921" s="3"/>
      <c r="AE2921" s="5">
        <v>2</v>
      </c>
      <c r="AF2921" s="3">
        <v>3.36957934670144</v>
      </c>
      <c r="AG2921" s="3">
        <v>44.036500885687</v>
      </c>
      <c r="AH2921" s="3">
        <v>52.1888117667571</v>
      </c>
      <c r="AI2921" s="3"/>
      <c r="AJ2921" s="3"/>
      <c r="AK2921" s="3"/>
      <c r="AL2921" s="3"/>
      <c r="AM2921" s="3"/>
      <c r="AN2921" s="5" t="s">
        <v>51</v>
      </c>
      <c r="AO2921" s="1"/>
      <c r="AP2921" s="1"/>
      <c r="AQ2921" s="1"/>
    </row>
    <row r="2922" spans="1:43">
      <c r="A2922" s="1" t="s">
        <v>7698</v>
      </c>
      <c r="B2922" s="1" t="s">
        <v>7699</v>
      </c>
      <c r="C2922" s="3">
        <v>2.81643835616438</v>
      </c>
      <c r="D2922" s="4">
        <v>43209</v>
      </c>
      <c r="E2922" s="3">
        <v>5.1736417394</v>
      </c>
      <c r="F2922" s="5" t="s">
        <v>3446</v>
      </c>
      <c r="G2922" s="5">
        <v>1029</v>
      </c>
      <c r="H2922" s="5" t="s">
        <v>50</v>
      </c>
      <c r="I2922" s="3">
        <v>0.147870662460565</v>
      </c>
      <c r="J2922" s="3">
        <v>46.0026797677535</v>
      </c>
      <c r="K2922" s="3">
        <v>0.0590958337437004</v>
      </c>
      <c r="L2922" s="3">
        <v>10.4913678618858</v>
      </c>
      <c r="M2922" s="3">
        <v>-0.0688569742278236</v>
      </c>
      <c r="N2922" s="3">
        <v>48.3971504897596</v>
      </c>
      <c r="O2922" s="3">
        <v>0.901245703748767</v>
      </c>
      <c r="P2922" s="3">
        <v>15.3037916857012</v>
      </c>
      <c r="Q2922" s="3">
        <v>1.41515220032397</v>
      </c>
      <c r="R2922" s="3">
        <v>17.5760502172863</v>
      </c>
      <c r="S2922" s="3">
        <v>2.34539744346562</v>
      </c>
      <c r="T2922" s="3">
        <v>28.7570621468927</v>
      </c>
      <c r="U2922" s="3">
        <v>6.41408604815864</v>
      </c>
      <c r="V2922" s="3">
        <v>45.4334365325077</v>
      </c>
      <c r="W2922" s="3"/>
      <c r="X2922" s="3"/>
      <c r="Y2922" s="3"/>
      <c r="Z2922" s="3"/>
      <c r="AA2922" s="3">
        <v>0.0979621656793681</v>
      </c>
      <c r="AB2922" s="3">
        <v>0.664600773446492</v>
      </c>
      <c r="AC2922" s="3">
        <v>-1.22907018168864</v>
      </c>
      <c r="AD2922" s="3"/>
      <c r="AE2922" s="5">
        <v>3</v>
      </c>
      <c r="AF2922" s="3">
        <v>0.359332737222922</v>
      </c>
      <c r="AG2922" s="3">
        <v>2.81530149436517</v>
      </c>
      <c r="AH2922" s="3">
        <v>3.53572965119795</v>
      </c>
      <c r="AI2922" s="3"/>
      <c r="AJ2922" s="3"/>
      <c r="AK2922" s="3"/>
      <c r="AL2922" s="3"/>
      <c r="AM2922" s="3"/>
      <c r="AN2922" s="5" t="s">
        <v>51</v>
      </c>
      <c r="AO2922" s="1"/>
      <c r="AP2922" s="1"/>
      <c r="AQ2922" s="1"/>
    </row>
    <row r="2923" spans="1:43">
      <c r="A2923" s="1" t="s">
        <v>7700</v>
      </c>
      <c r="B2923" s="1" t="s">
        <v>7701</v>
      </c>
      <c r="C2923" s="3">
        <v>2.03287671232877</v>
      </c>
      <c r="D2923" s="4">
        <v>43495</v>
      </c>
      <c r="E2923" s="3">
        <v>2.0023133324</v>
      </c>
      <c r="F2923" s="5" t="s">
        <v>7702</v>
      </c>
      <c r="G2923" s="5">
        <v>576</v>
      </c>
      <c r="H2923" s="5" t="s">
        <v>93</v>
      </c>
      <c r="I2923" s="3">
        <v>11.9659784443579</v>
      </c>
      <c r="J2923" s="3">
        <v>21.85</v>
      </c>
      <c r="K2923" s="3">
        <v>4.24348667109955</v>
      </c>
      <c r="L2923" s="3">
        <v>10.3072348860258</v>
      </c>
      <c r="M2923" s="3">
        <v>6.50321146245059</v>
      </c>
      <c r="N2923" s="3">
        <v>20.6586826347305</v>
      </c>
      <c r="O2923" s="3">
        <v>18.1407138453107</v>
      </c>
      <c r="P2923" s="3">
        <v>29.2756539235412</v>
      </c>
      <c r="Q2923" s="3">
        <v>21.2387514060742</v>
      </c>
      <c r="R2923" s="3">
        <v>34.1589267285862</v>
      </c>
      <c r="S2923" s="3">
        <v>54.3867502238138</v>
      </c>
      <c r="T2923" s="3">
        <v>38.1683430386448</v>
      </c>
      <c r="U2923" s="3">
        <v>72.45</v>
      </c>
      <c r="V2923" s="3">
        <v>53.8759689922481</v>
      </c>
      <c r="W2923" s="3"/>
      <c r="X2923" s="3"/>
      <c r="Y2923" s="3"/>
      <c r="Z2923" s="3"/>
      <c r="AA2923" s="3">
        <v>0.279520314761284</v>
      </c>
      <c r="AB2923" s="3">
        <v>0.322292260001246</v>
      </c>
      <c r="AC2923" s="3">
        <v>-15.6319748698024</v>
      </c>
      <c r="AD2923" s="3"/>
      <c r="AE2923" s="5">
        <v>1</v>
      </c>
      <c r="AF2923" s="3">
        <v>2.10057056785586</v>
      </c>
      <c r="AG2923" s="3">
        <v>42.0103452892409</v>
      </c>
      <c r="AH2923" s="3"/>
      <c r="AI2923" s="3"/>
      <c r="AJ2923" s="3"/>
      <c r="AK2923" s="3"/>
      <c r="AL2923" s="3"/>
      <c r="AM2923" s="3"/>
      <c r="AN2923" s="5" t="s">
        <v>46</v>
      </c>
      <c r="AO2923" s="1"/>
      <c r="AP2923" s="1"/>
      <c r="AQ2923" s="1"/>
    </row>
    <row r="2924" spans="1:43">
      <c r="A2924" s="1" t="s">
        <v>7703</v>
      </c>
      <c r="B2924" s="1" t="s">
        <v>7704</v>
      </c>
      <c r="C2924" s="3">
        <v>2.63287671232877</v>
      </c>
      <c r="D2924" s="4">
        <v>43276</v>
      </c>
      <c r="E2924" s="3">
        <v>0.3787641546</v>
      </c>
      <c r="F2924" s="5" t="s">
        <v>7705</v>
      </c>
      <c r="G2924" s="5">
        <v>15</v>
      </c>
      <c r="H2924" s="5" t="s">
        <v>93</v>
      </c>
      <c r="I2924" s="3">
        <v>20.8469456943845</v>
      </c>
      <c r="J2924" s="3">
        <v>1.1</v>
      </c>
      <c r="K2924" s="3">
        <v>6.31778741865509</v>
      </c>
      <c r="L2924" s="3">
        <v>0.594648166501487</v>
      </c>
      <c r="M2924" s="3">
        <v>15.1677142689303</v>
      </c>
      <c r="N2924" s="3">
        <v>0.499001996007984</v>
      </c>
      <c r="O2924" s="3">
        <v>21.5286387304736</v>
      </c>
      <c r="P2924" s="3">
        <v>19.215291750503</v>
      </c>
      <c r="Q2924" s="3">
        <v>20.5793714250569</v>
      </c>
      <c r="R2924" s="3">
        <v>35.500515995872</v>
      </c>
      <c r="S2924" s="3">
        <v>42.1579290841853</v>
      </c>
      <c r="T2924" s="3">
        <v>49.708840656432</v>
      </c>
      <c r="U2924" s="3">
        <v>103.603697164815</v>
      </c>
      <c r="V2924" s="3">
        <v>39.811738648948</v>
      </c>
      <c r="W2924" s="3"/>
      <c r="X2924" s="3"/>
      <c r="Y2924" s="3"/>
      <c r="Z2924" s="3"/>
      <c r="AA2924" s="3">
        <v>0.15648891056139</v>
      </c>
      <c r="AB2924" s="3">
        <v>0.261348237236765</v>
      </c>
      <c r="AC2924" s="3">
        <v>-20.0626522798468</v>
      </c>
      <c r="AD2924" s="3"/>
      <c r="AE2924" s="5">
        <v>2</v>
      </c>
      <c r="AF2924" s="3">
        <v>1.99657928957459</v>
      </c>
      <c r="AG2924" s="3">
        <v>47.1267259814452</v>
      </c>
      <c r="AH2924" s="3">
        <v>44.2075196601329</v>
      </c>
      <c r="AI2924" s="3"/>
      <c r="AJ2924" s="3"/>
      <c r="AK2924" s="3"/>
      <c r="AL2924" s="3"/>
      <c r="AM2924" s="3"/>
      <c r="AN2924" s="5" t="s">
        <v>46</v>
      </c>
      <c r="AO2924" s="1"/>
      <c r="AP2924" s="1"/>
      <c r="AQ2924" s="1"/>
    </row>
    <row r="2925" spans="1:43">
      <c r="A2925" s="1" t="s">
        <v>7706</v>
      </c>
      <c r="B2925" s="1" t="s">
        <v>7707</v>
      </c>
      <c r="C2925" s="3">
        <v>2.37808219178082</v>
      </c>
      <c r="D2925" s="4">
        <v>43369</v>
      </c>
      <c r="E2925" s="3">
        <v>5.3439973527</v>
      </c>
      <c r="F2925" s="5" t="s">
        <v>7708</v>
      </c>
      <c r="G2925" s="5">
        <v>869</v>
      </c>
      <c r="H2925" s="5" t="s">
        <v>50</v>
      </c>
      <c r="I2925" s="3">
        <v>0.121200820436319</v>
      </c>
      <c r="J2925" s="3">
        <v>49.7990174184904</v>
      </c>
      <c r="K2925" s="3">
        <v>0.0186271770513031</v>
      </c>
      <c r="L2925" s="3">
        <v>36.1664453297919</v>
      </c>
      <c r="M2925" s="3">
        <v>-0.0372335474262426</v>
      </c>
      <c r="N2925" s="3">
        <v>43.3659839715049</v>
      </c>
      <c r="O2925" s="3">
        <v>0.252053771471243</v>
      </c>
      <c r="P2925" s="3">
        <v>80.4020100502513</v>
      </c>
      <c r="Q2925" s="3">
        <v>0.920966074617043</v>
      </c>
      <c r="R2925" s="3">
        <v>69.6764847899565</v>
      </c>
      <c r="S2925" s="3">
        <v>1.72397461400018</v>
      </c>
      <c r="T2925" s="3">
        <v>58.0790960451977</v>
      </c>
      <c r="U2925" s="3">
        <v>6.6858732366382</v>
      </c>
      <c r="V2925" s="3">
        <v>37.2291021671827</v>
      </c>
      <c r="W2925" s="3"/>
      <c r="X2925" s="3"/>
      <c r="Y2925" s="3"/>
      <c r="Z2925" s="3"/>
      <c r="AA2925" s="3">
        <v>0.0371129191275366</v>
      </c>
      <c r="AB2925" s="3">
        <v>0.46995445353299</v>
      </c>
      <c r="AC2925" s="3">
        <v>-0.907644802095997</v>
      </c>
      <c r="AD2925" s="3"/>
      <c r="AE2925" s="5">
        <v>3</v>
      </c>
      <c r="AF2925" s="3">
        <v>0.2730101507199</v>
      </c>
      <c r="AG2925" s="3">
        <v>2.20515812148003</v>
      </c>
      <c r="AH2925" s="3">
        <v>3.30403146295044</v>
      </c>
      <c r="AI2925" s="3"/>
      <c r="AJ2925" s="3"/>
      <c r="AK2925" s="3"/>
      <c r="AL2925" s="3"/>
      <c r="AM2925" s="3"/>
      <c r="AN2925" s="5" t="s">
        <v>46</v>
      </c>
      <c r="AO2925" s="1"/>
      <c r="AP2925" s="1"/>
      <c r="AQ2925" s="1"/>
    </row>
    <row r="2926" spans="1:43">
      <c r="A2926" s="1" t="s">
        <v>7709</v>
      </c>
      <c r="B2926" s="1" t="s">
        <v>7710</v>
      </c>
      <c r="C2926" s="3">
        <v>2.63013698630137</v>
      </c>
      <c r="D2926" s="4">
        <v>43277</v>
      </c>
      <c r="E2926" s="3">
        <v>5.3100118532</v>
      </c>
      <c r="F2926" s="5" t="s">
        <v>7711</v>
      </c>
      <c r="G2926" s="5">
        <v>961</v>
      </c>
      <c r="H2926" s="5" t="s">
        <v>50</v>
      </c>
      <c r="I2926" s="3">
        <v>-0.075322474343298</v>
      </c>
      <c r="J2926" s="3">
        <v>76.7306833407771</v>
      </c>
      <c r="K2926" s="3">
        <v>-0.0188412623645874</v>
      </c>
      <c r="L2926" s="3">
        <v>62.5055334218681</v>
      </c>
      <c r="M2926" s="3">
        <v>-0.216246709289219</v>
      </c>
      <c r="N2926" s="3">
        <v>75.1558325912734</v>
      </c>
      <c r="O2926" s="3">
        <v>0.463839454751977</v>
      </c>
      <c r="P2926" s="3">
        <v>70.306075833714</v>
      </c>
      <c r="Q2926" s="3">
        <v>0.98001902949573</v>
      </c>
      <c r="R2926" s="3">
        <v>64.799613713182</v>
      </c>
      <c r="S2926" s="3">
        <v>1.88153979072669</v>
      </c>
      <c r="T2926" s="3">
        <v>51.3559322033898</v>
      </c>
      <c r="U2926" s="3">
        <v>6.46172445355627</v>
      </c>
      <c r="V2926" s="3">
        <v>43.5758513931889</v>
      </c>
      <c r="W2926" s="3"/>
      <c r="X2926" s="3"/>
      <c r="Y2926" s="3"/>
      <c r="Z2926" s="3"/>
      <c r="AA2926" s="3">
        <v>0.0335308912305759</v>
      </c>
      <c r="AB2926" s="3">
        <v>0.418764773003644</v>
      </c>
      <c r="AC2926" s="3">
        <v>-1.81220657276995</v>
      </c>
      <c r="AD2926" s="3"/>
      <c r="AE2926" s="5">
        <v>4</v>
      </c>
      <c r="AF2926" s="3">
        <v>0.341230309187097</v>
      </c>
      <c r="AG2926" s="3">
        <v>2.49768853622028</v>
      </c>
      <c r="AH2926" s="3">
        <v>3.348046222922</v>
      </c>
      <c r="AI2926" s="3"/>
      <c r="AJ2926" s="3"/>
      <c r="AK2926" s="3"/>
      <c r="AL2926" s="3"/>
      <c r="AM2926" s="3">
        <v>10</v>
      </c>
      <c r="AN2926" s="5" t="s">
        <v>56</v>
      </c>
      <c r="AO2926" s="1"/>
      <c r="AP2926" s="1"/>
      <c r="AQ2926" s="1"/>
    </row>
    <row r="2927" spans="1:43">
      <c r="A2927" s="1" t="s">
        <v>7712</v>
      </c>
      <c r="B2927" s="1" t="s">
        <v>7713</v>
      </c>
      <c r="C2927" s="3">
        <v>2.07671232876712</v>
      </c>
      <c r="D2927" s="4">
        <v>43479</v>
      </c>
      <c r="E2927" s="3">
        <v>0.6259291852</v>
      </c>
      <c r="F2927" s="5" t="s">
        <v>7714</v>
      </c>
      <c r="G2927" s="5">
        <v>759</v>
      </c>
      <c r="H2927" s="5" t="s">
        <v>93</v>
      </c>
      <c r="I2927" s="3">
        <v>-1.61312004301654</v>
      </c>
      <c r="J2927" s="3">
        <v>96.55</v>
      </c>
      <c r="K2927" s="3">
        <v>0.812672176308542</v>
      </c>
      <c r="L2927" s="3">
        <v>74.5292368681863</v>
      </c>
      <c r="M2927" s="3">
        <v>-1.94265809217577</v>
      </c>
      <c r="N2927" s="3">
        <v>92.3652694610778</v>
      </c>
      <c r="O2927" s="3">
        <v>-0.651554228315469</v>
      </c>
      <c r="P2927" s="3">
        <v>96.5291750503018</v>
      </c>
      <c r="Q2927" s="3">
        <v>15.2416942213825</v>
      </c>
      <c r="R2927" s="3">
        <v>46.749226006192</v>
      </c>
      <c r="S2927" s="3">
        <v>51.9305286465541</v>
      </c>
      <c r="T2927" s="3">
        <v>40.5505558496559</v>
      </c>
      <c r="U2927" s="3">
        <v>117.56837098692</v>
      </c>
      <c r="V2927" s="3">
        <v>34.4407530454042</v>
      </c>
      <c r="W2927" s="3"/>
      <c r="X2927" s="3"/>
      <c r="Y2927" s="3"/>
      <c r="Z2927" s="3"/>
      <c r="AA2927" s="3">
        <v>0.266447495596509</v>
      </c>
      <c r="AB2927" s="3">
        <v>0.557046445920607</v>
      </c>
      <c r="AC2927" s="3">
        <v>-9.5167317818923</v>
      </c>
      <c r="AD2927" s="3"/>
      <c r="AE2927" s="5">
        <v>2</v>
      </c>
      <c r="AF2927" s="3">
        <v>3.41214125967603</v>
      </c>
      <c r="AG2927" s="3">
        <v>67.1823857203098</v>
      </c>
      <c r="AH2927" s="3"/>
      <c r="AI2927" s="3"/>
      <c r="AJ2927" s="3"/>
      <c r="AK2927" s="3"/>
      <c r="AL2927" s="3"/>
      <c r="AM2927" s="3"/>
      <c r="AN2927" s="5" t="s">
        <v>46</v>
      </c>
      <c r="AO2927" s="1"/>
      <c r="AP2927" s="1"/>
      <c r="AQ2927" s="1"/>
    </row>
    <row r="2928" spans="1:43">
      <c r="A2928" s="1" t="s">
        <v>7715</v>
      </c>
      <c r="B2928" s="1" t="s">
        <v>7716</v>
      </c>
      <c r="C2928" s="3">
        <v>2.7972602739726</v>
      </c>
      <c r="D2928" s="4">
        <v>43216</v>
      </c>
      <c r="E2928" s="3">
        <v>0.9379625893</v>
      </c>
      <c r="F2928" s="5" t="s">
        <v>4978</v>
      </c>
      <c r="G2928" s="5">
        <v>163</v>
      </c>
      <c r="H2928" s="5" t="s">
        <v>50</v>
      </c>
      <c r="I2928" s="3">
        <v>0.0751809040503511</v>
      </c>
      <c r="J2928" s="3">
        <v>58.9995533720411</v>
      </c>
      <c r="K2928" s="3">
        <v>0.037576326914044</v>
      </c>
      <c r="L2928" s="3">
        <v>23.0190349712262</v>
      </c>
      <c r="M2928" s="3">
        <v>0.0187846341692495</v>
      </c>
      <c r="N2928" s="3">
        <v>32.5912733748887</v>
      </c>
      <c r="O2928" s="3">
        <v>0.348661892197501</v>
      </c>
      <c r="P2928" s="3">
        <v>76.3362265874829</v>
      </c>
      <c r="Q2928" s="3">
        <v>0.804619462324864</v>
      </c>
      <c r="R2928" s="3">
        <v>76.8710767745051</v>
      </c>
      <c r="S2928" s="3">
        <v>0.900132651127542</v>
      </c>
      <c r="T2928" s="3">
        <v>83.2768361581921</v>
      </c>
      <c r="U2928" s="3">
        <v>5.00159484418756</v>
      </c>
      <c r="V2928" s="3">
        <v>79.8761609907121</v>
      </c>
      <c r="W2928" s="3"/>
      <c r="X2928" s="3"/>
      <c r="Y2928" s="3"/>
      <c r="Z2928" s="3"/>
      <c r="AA2928" s="3">
        <v>-0.026770488003793</v>
      </c>
      <c r="AB2928" s="3">
        <v>0.262941353530226</v>
      </c>
      <c r="AC2928" s="3">
        <v>-3.71730151445617</v>
      </c>
      <c r="AD2928" s="3"/>
      <c r="AE2928" s="5">
        <v>4</v>
      </c>
      <c r="AF2928" s="3">
        <v>0.335684482066573</v>
      </c>
      <c r="AG2928" s="3">
        <v>1.72967106357427</v>
      </c>
      <c r="AH2928" s="3">
        <v>2.7173773016735</v>
      </c>
      <c r="AI2928" s="3"/>
      <c r="AJ2928" s="3"/>
      <c r="AK2928" s="3"/>
      <c r="AL2928" s="3"/>
      <c r="AM2928" s="3"/>
      <c r="AN2928" s="5" t="s">
        <v>51</v>
      </c>
      <c r="AO2928" s="1"/>
      <c r="AP2928" s="1"/>
      <c r="AQ2928" s="1"/>
    </row>
    <row r="2929" spans="1:43">
      <c r="A2929" s="1" t="s">
        <v>7717</v>
      </c>
      <c r="B2929" s="1" t="s">
        <v>7718</v>
      </c>
      <c r="C2929" s="3">
        <v>2.33698630136986</v>
      </c>
      <c r="D2929" s="4">
        <v>43384</v>
      </c>
      <c r="E2929" s="3">
        <v>6.617988718</v>
      </c>
      <c r="F2929" s="5" t="s">
        <v>6032</v>
      </c>
      <c r="G2929" s="5">
        <v>15</v>
      </c>
      <c r="H2929" s="5" t="s">
        <v>50</v>
      </c>
      <c r="I2929" s="3">
        <v>0</v>
      </c>
      <c r="J2929" s="3">
        <v>68.0214381420277</v>
      </c>
      <c r="K2929" s="3">
        <v>0</v>
      </c>
      <c r="L2929" s="3">
        <v>43.3820274457725</v>
      </c>
      <c r="M2929" s="3">
        <v>-0.227272727272726</v>
      </c>
      <c r="N2929" s="3">
        <v>76.5805877114871</v>
      </c>
      <c r="O2929" s="3">
        <v>0.808178134212763</v>
      </c>
      <c r="P2929" s="3">
        <v>28.8716308816811</v>
      </c>
      <c r="Q2929" s="3">
        <v>1.1706164057429</v>
      </c>
      <c r="R2929" s="3">
        <v>44.2298406566876</v>
      </c>
      <c r="S2929" s="3">
        <v>2.32472732425285</v>
      </c>
      <c r="T2929" s="3">
        <v>29.6045197740113</v>
      </c>
      <c r="U2929" s="3">
        <v>6.68850153474321</v>
      </c>
      <c r="V2929" s="3">
        <v>37.0743034055728</v>
      </c>
      <c r="W2929" s="3"/>
      <c r="X2929" s="3"/>
      <c r="Y2929" s="3"/>
      <c r="Z2929" s="3"/>
      <c r="AA2929" s="3">
        <v>0.0762303457224305</v>
      </c>
      <c r="AB2929" s="3">
        <v>0.421442242728565</v>
      </c>
      <c r="AC2929" s="3">
        <v>-1.83834257367961</v>
      </c>
      <c r="AD2929" s="3"/>
      <c r="AE2929" s="5">
        <v>3</v>
      </c>
      <c r="AF2929" s="3">
        <v>0.328516273560673</v>
      </c>
      <c r="AG2929" s="3">
        <v>3.43958404195264</v>
      </c>
      <c r="AH2929" s="3">
        <v>3.48517542146776</v>
      </c>
      <c r="AI2929" s="3"/>
      <c r="AJ2929" s="3"/>
      <c r="AK2929" s="3"/>
      <c r="AL2929" s="3"/>
      <c r="AM2929" s="3"/>
      <c r="AN2929" s="5" t="s">
        <v>51</v>
      </c>
      <c r="AO2929" s="1"/>
      <c r="AP2929" s="1"/>
      <c r="AQ2929" s="1"/>
    </row>
    <row r="2930" spans="1:43">
      <c r="A2930" s="1" t="s">
        <v>7719</v>
      </c>
      <c r="B2930" s="1" t="s">
        <v>7720</v>
      </c>
      <c r="C2930" s="3">
        <v>2.68219178082192</v>
      </c>
      <c r="D2930" s="4">
        <v>43258</v>
      </c>
      <c r="E2930" s="3">
        <v>63.5323594557</v>
      </c>
      <c r="F2930" s="5" t="s">
        <v>7054</v>
      </c>
      <c r="G2930" s="5">
        <v>96</v>
      </c>
      <c r="H2930" s="5" t="s">
        <v>50</v>
      </c>
      <c r="I2930" s="3">
        <v>0.0194685096855681</v>
      </c>
      <c r="J2930" s="3">
        <v>66.2795891022778</v>
      </c>
      <c r="K2930" s="3">
        <v>0.00973330737783927</v>
      </c>
      <c r="L2930" s="3">
        <v>40.3275785745905</v>
      </c>
      <c r="M2930" s="3">
        <v>-0.0680801400505805</v>
      </c>
      <c r="N2930" s="3">
        <v>48.1300089047195</v>
      </c>
      <c r="O2930" s="3">
        <v>0.873748281955626</v>
      </c>
      <c r="P2930" s="3">
        <v>18.5929648241206</v>
      </c>
      <c r="Q2930" s="3">
        <v>0.962955684386353</v>
      </c>
      <c r="R2930" s="3">
        <v>66.441332689522</v>
      </c>
      <c r="S2930" s="3">
        <v>1.0618730715364</v>
      </c>
      <c r="T2930" s="3">
        <v>80.2824858757062</v>
      </c>
      <c r="U2930" s="3">
        <v>4.79821017952636</v>
      </c>
      <c r="V2930" s="3">
        <v>82.5851393188855</v>
      </c>
      <c r="W2930" s="3"/>
      <c r="X2930" s="3"/>
      <c r="Y2930" s="3"/>
      <c r="Z2930" s="3"/>
      <c r="AA2930" s="3">
        <v>-0.0277648653278123</v>
      </c>
      <c r="AB2930" s="3">
        <v>0.271166830818759</v>
      </c>
      <c r="AC2930" s="3">
        <v>-2.60340609994299</v>
      </c>
      <c r="AD2930" s="3"/>
      <c r="AE2930" s="5">
        <v>4</v>
      </c>
      <c r="AF2930" s="3">
        <v>0.287694498542559</v>
      </c>
      <c r="AG2930" s="3">
        <v>1.58792325454375</v>
      </c>
      <c r="AH2930" s="3">
        <v>2.51199271746778</v>
      </c>
      <c r="AI2930" s="3"/>
      <c r="AJ2930" s="3"/>
      <c r="AK2930" s="3"/>
      <c r="AL2930" s="3"/>
      <c r="AM2930" s="3"/>
      <c r="AN2930" s="5" t="s">
        <v>46</v>
      </c>
      <c r="AO2930" s="1"/>
      <c r="AP2930" s="1"/>
      <c r="AQ2930" s="1"/>
    </row>
    <row r="2931" spans="1:43">
      <c r="A2931" s="1" t="s">
        <v>7721</v>
      </c>
      <c r="B2931" s="1" t="s">
        <v>7722</v>
      </c>
      <c r="C2931" s="3">
        <v>2.43561643835616</v>
      </c>
      <c r="D2931" s="4">
        <v>43348</v>
      </c>
      <c r="E2931" s="3">
        <v>6.6279204909</v>
      </c>
      <c r="F2931" s="5" t="s">
        <v>7723</v>
      </c>
      <c r="G2931" s="5">
        <v>890</v>
      </c>
      <c r="H2931" s="5" t="s">
        <v>93</v>
      </c>
      <c r="I2931" s="3">
        <v>3.56053620824172</v>
      </c>
      <c r="J2931" s="3">
        <v>63.05</v>
      </c>
      <c r="K2931" s="3">
        <v>1.14998268098372</v>
      </c>
      <c r="L2931" s="3">
        <v>63.5777998017839</v>
      </c>
      <c r="M2931" s="3">
        <v>1.9979042961928</v>
      </c>
      <c r="N2931" s="3">
        <v>54.2914171656687</v>
      </c>
      <c r="O2931" s="3">
        <v>5.78901608462541</v>
      </c>
      <c r="P2931" s="3">
        <v>67.1529175050302</v>
      </c>
      <c r="Q2931" s="3">
        <v>5.00539374325781</v>
      </c>
      <c r="R2931" s="3">
        <v>84.2621259029928</v>
      </c>
      <c r="S2931" s="3">
        <v>22.0717331326812</v>
      </c>
      <c r="T2931" s="3">
        <v>73.2133403917417</v>
      </c>
      <c r="U2931" s="3">
        <v>43.1751323788978</v>
      </c>
      <c r="V2931" s="3">
        <v>71.1517165005537</v>
      </c>
      <c r="W2931" s="3"/>
      <c r="X2931" s="3"/>
      <c r="Y2931" s="3"/>
      <c r="Z2931" s="3"/>
      <c r="AA2931" s="3">
        <v>0.199655434825169</v>
      </c>
      <c r="AB2931" s="3">
        <v>0.283240329175897</v>
      </c>
      <c r="AC2931" s="3">
        <v>-11.6181878970244</v>
      </c>
      <c r="AD2931" s="3"/>
      <c r="AE2931" s="5">
        <v>2</v>
      </c>
      <c r="AF2931" s="3">
        <v>1.32281411110039</v>
      </c>
      <c r="AG2931" s="3">
        <v>18.755796895612</v>
      </c>
      <c r="AH2931" s="3">
        <v>20.2365538796276</v>
      </c>
      <c r="AI2931" s="3"/>
      <c r="AJ2931" s="3"/>
      <c r="AK2931" s="3"/>
      <c r="AL2931" s="3"/>
      <c r="AM2931" s="3"/>
      <c r="AN2931" s="5" t="s">
        <v>46</v>
      </c>
      <c r="AO2931" s="1"/>
      <c r="AP2931" s="1"/>
      <c r="AQ2931" s="1"/>
    </row>
    <row r="2932" spans="1:43">
      <c r="A2932" s="1" t="s">
        <v>7724</v>
      </c>
      <c r="B2932" s="1" t="s">
        <v>7725</v>
      </c>
      <c r="C2932" s="3">
        <v>2.64383561643836</v>
      </c>
      <c r="D2932" s="4">
        <v>43272</v>
      </c>
      <c r="E2932" s="3">
        <v>1.1668159233</v>
      </c>
      <c r="F2932" s="5" t="s">
        <v>7726</v>
      </c>
      <c r="G2932" s="5">
        <v>966</v>
      </c>
      <c r="H2932" s="5" t="s">
        <v>60</v>
      </c>
      <c r="I2932" s="3">
        <v>8.91742464776173</v>
      </c>
      <c r="J2932" s="3">
        <v>31.1507936507937</v>
      </c>
      <c r="K2932" s="3">
        <v>3.33333333333334</v>
      </c>
      <c r="L2932" s="3">
        <v>33.9405560882071</v>
      </c>
      <c r="M2932" s="3">
        <v>3.59041049417619</v>
      </c>
      <c r="N2932" s="3">
        <v>35.8061325420376</v>
      </c>
      <c r="O2932" s="3">
        <v>16.1320993914807</v>
      </c>
      <c r="P2932" s="3">
        <v>24.1379310344828</v>
      </c>
      <c r="Q2932" s="3">
        <v>20.827013124052</v>
      </c>
      <c r="R2932" s="3">
        <v>28.6910994764398</v>
      </c>
      <c r="S2932" s="3">
        <v>54.4642104375685</v>
      </c>
      <c r="T2932" s="3">
        <v>24.2753623188406</v>
      </c>
      <c r="U2932" s="3">
        <v>92.8323334385854</v>
      </c>
      <c r="V2932" s="3">
        <v>29.8811544991511</v>
      </c>
      <c r="W2932" s="3"/>
      <c r="X2932" s="3"/>
      <c r="Y2932" s="3"/>
      <c r="Z2932" s="3"/>
      <c r="AA2932" s="3">
        <v>0.284139241445367</v>
      </c>
      <c r="AB2932" s="3">
        <v>0.261384847078301</v>
      </c>
      <c r="AC2932" s="3">
        <v>-14.3577620173365</v>
      </c>
      <c r="AD2932" s="3"/>
      <c r="AE2932" s="5">
        <v>3</v>
      </c>
      <c r="AF2932" s="3">
        <v>1.90993971159225</v>
      </c>
      <c r="AG2932" s="3">
        <v>43.1639946717742</v>
      </c>
      <c r="AH2932" s="3">
        <v>41.7181495565867</v>
      </c>
      <c r="AI2932" s="3"/>
      <c r="AJ2932" s="3"/>
      <c r="AK2932" s="3"/>
      <c r="AL2932" s="3"/>
      <c r="AM2932" s="3"/>
      <c r="AN2932" s="5" t="s">
        <v>46</v>
      </c>
      <c r="AO2932" s="1"/>
      <c r="AP2932" s="1"/>
      <c r="AQ2932" s="1"/>
    </row>
    <row r="2933" spans="1:43">
      <c r="A2933" s="1" t="s">
        <v>7727</v>
      </c>
      <c r="B2933" s="1" t="s">
        <v>7728</v>
      </c>
      <c r="C2933" s="3">
        <v>2.71780821917808</v>
      </c>
      <c r="D2933" s="4">
        <v>43245</v>
      </c>
      <c r="E2933" s="3">
        <v>3.1050842919</v>
      </c>
      <c r="F2933" s="5" t="s">
        <v>7345</v>
      </c>
      <c r="G2933" s="5">
        <v>923</v>
      </c>
      <c r="H2933" s="5" t="s">
        <v>116</v>
      </c>
      <c r="I2933" s="3">
        <v>11.1375568778439</v>
      </c>
      <c r="J2933" s="3">
        <v>19.6261682242991</v>
      </c>
      <c r="K2933" s="3">
        <v>3.72402979223833</v>
      </c>
      <c r="L2933" s="3">
        <v>22.4770642201835</v>
      </c>
      <c r="M2933" s="3">
        <v>5.53044403084286</v>
      </c>
      <c r="N2933" s="3">
        <v>21.4953271028037</v>
      </c>
      <c r="O2933" s="3">
        <v>17.6610094122879</v>
      </c>
      <c r="P2933" s="3">
        <v>24.5</v>
      </c>
      <c r="Q2933" s="3">
        <v>24.6056039557335</v>
      </c>
      <c r="R2933" s="3">
        <v>26.4550264550265</v>
      </c>
      <c r="S2933" s="3">
        <v>58.7123862841148</v>
      </c>
      <c r="T2933" s="3">
        <v>39.8773006134969</v>
      </c>
      <c r="U2933" s="3">
        <v>82.7348066298342</v>
      </c>
      <c r="V2933" s="3">
        <v>70.5882352941177</v>
      </c>
      <c r="W2933" s="3"/>
      <c r="X2933" s="3"/>
      <c r="Y2933" s="3"/>
      <c r="Z2933" s="3"/>
      <c r="AA2933" s="3">
        <v>0.277551401718199</v>
      </c>
      <c r="AB2933" s="3">
        <v>0.184289153146107</v>
      </c>
      <c r="AC2933" s="3">
        <v>-19.9776104213312</v>
      </c>
      <c r="AD2933" s="3"/>
      <c r="AE2933" s="5">
        <v>3</v>
      </c>
      <c r="AF2933" s="3">
        <v>1.66557742543857</v>
      </c>
      <c r="AG2933" s="3">
        <v>45.5956576983616</v>
      </c>
      <c r="AH2933" s="3">
        <v>38.5970903290128</v>
      </c>
      <c r="AI2933" s="3"/>
      <c r="AJ2933" s="3"/>
      <c r="AK2933" s="3"/>
      <c r="AL2933" s="3"/>
      <c r="AM2933" s="3"/>
      <c r="AN2933" s="5" t="s">
        <v>46</v>
      </c>
      <c r="AO2933" s="1"/>
      <c r="AP2933" s="1"/>
      <c r="AQ2933" s="1"/>
    </row>
    <row r="2934" spans="1:43">
      <c r="A2934" s="1" t="s">
        <v>7729</v>
      </c>
      <c r="B2934" s="1" t="s">
        <v>7730</v>
      </c>
      <c r="C2934" s="3">
        <v>2.63287671232877</v>
      </c>
      <c r="D2934" s="4">
        <v>43276</v>
      </c>
      <c r="E2934" s="3">
        <v>29.8413689838</v>
      </c>
      <c r="F2934" s="5" t="s">
        <v>7731</v>
      </c>
      <c r="G2934" s="5">
        <v>962</v>
      </c>
      <c r="H2934" s="5" t="s">
        <v>50</v>
      </c>
      <c r="I2934" s="3">
        <v>0.138737488851435</v>
      </c>
      <c r="J2934" s="3">
        <v>47.2532380527021</v>
      </c>
      <c r="K2934" s="3">
        <v>-0.0197882655585242</v>
      </c>
      <c r="L2934" s="3">
        <v>65.6042496679947</v>
      </c>
      <c r="M2934" s="3">
        <v>-0.0791061010580458</v>
      </c>
      <c r="N2934" s="3">
        <v>50.6233303650935</v>
      </c>
      <c r="O2934" s="3">
        <v>0.339827688931898</v>
      </c>
      <c r="P2934" s="3">
        <v>76.7016902695295</v>
      </c>
      <c r="Q2934" s="3">
        <v>0.687664486680996</v>
      </c>
      <c r="R2934" s="3">
        <v>81.1685176243361</v>
      </c>
      <c r="S2934" s="3">
        <v>1.97954623716745</v>
      </c>
      <c r="T2934" s="3">
        <v>45.7627118644068</v>
      </c>
      <c r="U2934" s="3">
        <v>6.13334324276194</v>
      </c>
      <c r="V2934" s="3">
        <v>51.9349845201238</v>
      </c>
      <c r="W2934" s="3"/>
      <c r="X2934" s="3"/>
      <c r="Y2934" s="3"/>
      <c r="Z2934" s="3"/>
      <c r="AA2934" s="3">
        <v>0.0541569035719488</v>
      </c>
      <c r="AB2934" s="3">
        <v>0.515002149554454</v>
      </c>
      <c r="AC2934" s="3">
        <v>-1.42156604476999</v>
      </c>
      <c r="AD2934" s="3"/>
      <c r="AE2934" s="5">
        <v>2</v>
      </c>
      <c r="AF2934" s="3">
        <v>0.367748714010018</v>
      </c>
      <c r="AG2934" s="3">
        <v>2.78193298403349</v>
      </c>
      <c r="AH2934" s="3">
        <v>3.33138061921203</v>
      </c>
      <c r="AI2934" s="3"/>
      <c r="AJ2934" s="3"/>
      <c r="AK2934" s="3"/>
      <c r="AL2934" s="3"/>
      <c r="AM2934" s="3"/>
      <c r="AN2934" s="5" t="s">
        <v>46</v>
      </c>
      <c r="AO2934" s="1"/>
      <c r="AP2934" s="1"/>
      <c r="AQ2934" s="1"/>
    </row>
    <row r="2935" spans="1:43">
      <c r="A2935" s="1" t="s">
        <v>7732</v>
      </c>
      <c r="B2935" s="1" t="s">
        <v>7733</v>
      </c>
      <c r="C2935" s="3">
        <v>2.66027397260274</v>
      </c>
      <c r="D2935" s="4">
        <v>43266</v>
      </c>
      <c r="E2935" s="3">
        <v>54.0832132856</v>
      </c>
      <c r="F2935" s="5" t="s">
        <v>7734</v>
      </c>
      <c r="G2935" s="5">
        <v>972</v>
      </c>
      <c r="H2935" s="5" t="s">
        <v>50</v>
      </c>
      <c r="I2935" s="3">
        <v>0.177060790871527</v>
      </c>
      <c r="J2935" s="3">
        <v>40.8664582402858</v>
      </c>
      <c r="K2935" s="3">
        <v>0.00982028871647887</v>
      </c>
      <c r="L2935" s="3">
        <v>39.7078353253652</v>
      </c>
      <c r="M2935" s="3">
        <v>-0.00981836033383532</v>
      </c>
      <c r="N2935" s="3">
        <v>38.6910062333036</v>
      </c>
      <c r="O2935" s="3">
        <v>0.781791192478965</v>
      </c>
      <c r="P2935" s="3">
        <v>33.8053905893102</v>
      </c>
      <c r="Q2935" s="3">
        <v>1.24266825728203</v>
      </c>
      <c r="R2935" s="3">
        <v>34.1863833896668</v>
      </c>
      <c r="S2935" s="3">
        <v>1.99617611481549</v>
      </c>
      <c r="T2935" s="3">
        <v>44.5197740112994</v>
      </c>
      <c r="U2935" s="3">
        <v>5.39101180377281</v>
      </c>
      <c r="V2935" s="3">
        <v>72.4458204334365</v>
      </c>
      <c r="W2935" s="3"/>
      <c r="X2935" s="3"/>
      <c r="Y2935" s="3"/>
      <c r="Z2935" s="3"/>
      <c r="AA2935" s="3">
        <v>0.0977389544301912</v>
      </c>
      <c r="AB2935" s="3">
        <v>0.59512818529963</v>
      </c>
      <c r="AC2935" s="3">
        <v>-0.574883536524895</v>
      </c>
      <c r="AD2935" s="3"/>
      <c r="AE2935" s="5">
        <v>3</v>
      </c>
      <c r="AF2935" s="3">
        <v>0.255026029181256</v>
      </c>
      <c r="AG2935" s="3">
        <v>2.21377839598047</v>
      </c>
      <c r="AH2935" s="3">
        <v>2.8124046255005</v>
      </c>
      <c r="AI2935" s="3"/>
      <c r="AJ2935" s="3"/>
      <c r="AK2935" s="3"/>
      <c r="AL2935" s="3"/>
      <c r="AM2935" s="3"/>
      <c r="AN2935" s="5" t="s">
        <v>46</v>
      </c>
      <c r="AO2935" s="1"/>
      <c r="AP2935" s="1"/>
      <c r="AQ2935" s="1"/>
    </row>
    <row r="2936" spans="1:43">
      <c r="A2936" s="1" t="s">
        <v>7735</v>
      </c>
      <c r="B2936" s="1" t="s">
        <v>7736</v>
      </c>
      <c r="C2936" s="3">
        <v>2.66575342465753</v>
      </c>
      <c r="D2936" s="4">
        <v>43264</v>
      </c>
      <c r="E2936" s="3">
        <v>0.5567894734</v>
      </c>
      <c r="F2936" s="5" t="s">
        <v>7737</v>
      </c>
      <c r="G2936" s="5">
        <v>707</v>
      </c>
      <c r="H2936" s="5" t="s">
        <v>60</v>
      </c>
      <c r="I2936" s="3">
        <v>11.8366672177219</v>
      </c>
      <c r="J2936" s="3">
        <v>12.797619047619</v>
      </c>
      <c r="K2936" s="3">
        <v>3.2824427480916</v>
      </c>
      <c r="L2936" s="3">
        <v>34.8993288590604</v>
      </c>
      <c r="M2936" s="3">
        <v>5.6976199156294</v>
      </c>
      <c r="N2936" s="3">
        <v>13.8476755687438</v>
      </c>
      <c r="O2936" s="3">
        <v>18.9345991561182</v>
      </c>
      <c r="P2936" s="3">
        <v>13.184584178499</v>
      </c>
      <c r="Q2936" s="3">
        <v>22.7619162835713</v>
      </c>
      <c r="R2936" s="3">
        <v>20.5235602094241</v>
      </c>
      <c r="S2936" s="3">
        <v>61.1865618298785</v>
      </c>
      <c r="T2936" s="3">
        <v>14.7342995169082</v>
      </c>
      <c r="U2936" s="3">
        <v>150.927299703264</v>
      </c>
      <c r="V2936" s="3">
        <v>9.50764006791171</v>
      </c>
      <c r="W2936" s="3"/>
      <c r="X2936" s="3"/>
      <c r="Y2936" s="3"/>
      <c r="Z2936" s="3"/>
      <c r="AA2936" s="3">
        <v>0.234005151261642</v>
      </c>
      <c r="AB2936" s="3">
        <v>0.252624074289344</v>
      </c>
      <c r="AC2936" s="3">
        <v>-23.0594059405941</v>
      </c>
      <c r="AD2936" s="3"/>
      <c r="AE2936" s="5">
        <v>4</v>
      </c>
      <c r="AF2936" s="3">
        <v>2.35681340223382</v>
      </c>
      <c r="AG2936" s="3">
        <v>71.0583101984811</v>
      </c>
      <c r="AH2936" s="3">
        <v>59.2472632287931</v>
      </c>
      <c r="AI2936" s="3"/>
      <c r="AJ2936" s="3"/>
      <c r="AK2936" s="3"/>
      <c r="AL2936" s="3"/>
      <c r="AM2936" s="3"/>
      <c r="AN2936" s="5" t="s">
        <v>46</v>
      </c>
      <c r="AO2936" s="1"/>
      <c r="AP2936" s="1"/>
      <c r="AQ2936" s="1"/>
    </row>
    <row r="2937" spans="1:43">
      <c r="A2937" s="1" t="s">
        <v>7738</v>
      </c>
      <c r="B2937" s="1" t="s">
        <v>7739</v>
      </c>
      <c r="C2937" s="3">
        <v>2.60821917808219</v>
      </c>
      <c r="D2937" s="4">
        <v>43285</v>
      </c>
      <c r="E2937" s="3">
        <v>27.4019740775</v>
      </c>
      <c r="F2937" s="5" t="s">
        <v>7740</v>
      </c>
      <c r="G2937" s="5">
        <v>953</v>
      </c>
      <c r="H2937" s="5" t="s">
        <v>55</v>
      </c>
      <c r="I2937" s="3">
        <v>16.3164748530602</v>
      </c>
      <c r="J2937" s="3">
        <v>12.1597096188748</v>
      </c>
      <c r="K2937" s="3">
        <v>1.51431379776386</v>
      </c>
      <c r="L2937" s="3">
        <v>70.225988700565</v>
      </c>
      <c r="M2937" s="3">
        <v>8.57809317300742</v>
      </c>
      <c r="N2937" s="3">
        <v>20.7660083782166</v>
      </c>
      <c r="O2937" s="3">
        <v>28.2908272194402</v>
      </c>
      <c r="P2937" s="3">
        <v>12.7152317880795</v>
      </c>
      <c r="Q2937" s="3">
        <v>47.2837470475511</v>
      </c>
      <c r="R2937" s="3">
        <v>5.03048780487805</v>
      </c>
      <c r="S2937" s="3">
        <v>103.1034906588</v>
      </c>
      <c r="T2937" s="3">
        <v>8.10546875</v>
      </c>
      <c r="U2937" s="3">
        <v>225.029504327301</v>
      </c>
      <c r="V2937" s="3">
        <v>8.53658536585366</v>
      </c>
      <c r="W2937" s="3"/>
      <c r="X2937" s="3"/>
      <c r="Y2937" s="3"/>
      <c r="Z2937" s="3"/>
      <c r="AA2937" s="3">
        <v>0.424662330846325</v>
      </c>
      <c r="AB2937" s="3">
        <v>0.648525472047804</v>
      </c>
      <c r="AC2937" s="3">
        <v>-18.4108862365219</v>
      </c>
      <c r="AD2937" s="3"/>
      <c r="AE2937" s="5">
        <v>1</v>
      </c>
      <c r="AF2937" s="3">
        <v>4.01114046310813</v>
      </c>
      <c r="AG2937" s="3">
        <v>96.7934684169439</v>
      </c>
      <c r="AH2937" s="3">
        <v>85.5437275575011</v>
      </c>
      <c r="AI2937" s="3"/>
      <c r="AJ2937" s="3"/>
      <c r="AK2937" s="3"/>
      <c r="AL2937" s="3"/>
      <c r="AM2937" s="3"/>
      <c r="AN2937" s="5" t="s">
        <v>51</v>
      </c>
      <c r="AO2937" s="1"/>
      <c r="AP2937" s="1"/>
      <c r="AQ2937" s="1"/>
    </row>
    <row r="2938" spans="1:43">
      <c r="A2938" s="1" t="s">
        <v>7741</v>
      </c>
      <c r="B2938" s="1" t="s">
        <v>7742</v>
      </c>
      <c r="C2938" s="3">
        <v>2.26301369863014</v>
      </c>
      <c r="D2938" s="4">
        <v>43411</v>
      </c>
      <c r="E2938" s="3">
        <v>0.9079944738</v>
      </c>
      <c r="F2938" s="5" t="s">
        <v>7743</v>
      </c>
      <c r="G2938" s="5">
        <v>462</v>
      </c>
      <c r="H2938" s="5" t="s">
        <v>226</v>
      </c>
      <c r="I2938" s="3">
        <v>3.11014858930397</v>
      </c>
      <c r="J2938" s="3">
        <v>28.5917496443812</v>
      </c>
      <c r="K2938" s="3">
        <v>1.40211796722476</v>
      </c>
      <c r="L2938" s="3">
        <v>12.3015873015873</v>
      </c>
      <c r="M2938" s="3">
        <v>-0.970649410677139</v>
      </c>
      <c r="N2938" s="3">
        <v>94.9224259520451</v>
      </c>
      <c r="O2938" s="3">
        <v>10.1684021082401</v>
      </c>
      <c r="P2938" s="3">
        <v>4.87421383647799</v>
      </c>
      <c r="Q2938" s="3">
        <v>16.2112685605804</v>
      </c>
      <c r="R2938" s="3">
        <v>3.28467153284672</v>
      </c>
      <c r="S2938" s="3">
        <v>37.4498797113071</v>
      </c>
      <c r="T2938" s="3">
        <v>2.92553191489362</v>
      </c>
      <c r="U2938" s="3">
        <v>68.1876165243843</v>
      </c>
      <c r="V2938" s="3">
        <v>3.125</v>
      </c>
      <c r="W2938" s="3"/>
      <c r="X2938" s="3"/>
      <c r="Y2938" s="3"/>
      <c r="Z2938" s="3"/>
      <c r="AA2938" s="3">
        <v>0.195728023906344</v>
      </c>
      <c r="AB2938" s="3">
        <v>0.305703803992853</v>
      </c>
      <c r="AC2938" s="3">
        <v>-16.3941703040615</v>
      </c>
      <c r="AD2938" s="3"/>
      <c r="AE2938" s="5">
        <v>2</v>
      </c>
      <c r="AF2938" s="3">
        <v>2.1268055814244</v>
      </c>
      <c r="AG2938" s="3">
        <v>37.0792739964781</v>
      </c>
      <c r="AH2938" s="3">
        <v>29.2112710637249</v>
      </c>
      <c r="AI2938" s="3"/>
      <c r="AJ2938" s="3"/>
      <c r="AK2938" s="3"/>
      <c r="AL2938" s="3"/>
      <c r="AM2938" s="3"/>
      <c r="AN2938" s="5" t="s">
        <v>46</v>
      </c>
      <c r="AO2938" s="1"/>
      <c r="AP2938" s="1"/>
      <c r="AQ2938" s="1"/>
    </row>
    <row r="2939" spans="1:43">
      <c r="A2939" s="1" t="s">
        <v>7744</v>
      </c>
      <c r="B2939" s="1" t="s">
        <v>7745</v>
      </c>
      <c r="C2939" s="3">
        <v>2.67945205479452</v>
      </c>
      <c r="D2939" s="4">
        <v>43259</v>
      </c>
      <c r="E2939" s="3">
        <v>30.0175827459</v>
      </c>
      <c r="F2939" s="5" t="s">
        <v>4222</v>
      </c>
      <c r="G2939" s="5">
        <v>979</v>
      </c>
      <c r="H2939" s="5" t="s">
        <v>50</v>
      </c>
      <c r="I2939" s="3">
        <v>0.189054726368168</v>
      </c>
      <c r="J2939" s="3">
        <v>38.1420276909335</v>
      </c>
      <c r="K2939" s="3">
        <v>-0.0397101161521008</v>
      </c>
      <c r="L2939" s="3">
        <v>76.7153607791058</v>
      </c>
      <c r="M2939" s="3">
        <v>-0.00993048659383108</v>
      </c>
      <c r="N2939" s="3">
        <v>39.0471950133571</v>
      </c>
      <c r="O2939" s="3">
        <v>0.312569072444755</v>
      </c>
      <c r="P2939" s="3">
        <v>77.9808131566925</v>
      </c>
      <c r="Q2939" s="3">
        <v>0.943201936367319</v>
      </c>
      <c r="R2939" s="3">
        <v>68.1796233703525</v>
      </c>
      <c r="S2939" s="3">
        <v>1.81883638107884</v>
      </c>
      <c r="T2939" s="3">
        <v>54.1242937853107</v>
      </c>
      <c r="U2939" s="3">
        <v>6.61666268932391</v>
      </c>
      <c r="V2939" s="3">
        <v>38.9318885448916</v>
      </c>
      <c r="W2939" s="3"/>
      <c r="X2939" s="3"/>
      <c r="Y2939" s="3"/>
      <c r="Z2939" s="3"/>
      <c r="AA2939" s="3">
        <v>0.0266246283639822</v>
      </c>
      <c r="AB2939" s="3">
        <v>0.405190714812384</v>
      </c>
      <c r="AC2939" s="3">
        <v>-2.36045853839426</v>
      </c>
      <c r="AD2939" s="3"/>
      <c r="AE2939" s="5">
        <v>3</v>
      </c>
      <c r="AF2939" s="3">
        <v>0.375611570595029</v>
      </c>
      <c r="AG2939" s="3">
        <v>2.42478792035334</v>
      </c>
      <c r="AH2939" s="3">
        <v>3.38486433335652</v>
      </c>
      <c r="AI2939" s="3"/>
      <c r="AJ2939" s="3"/>
      <c r="AK2939" s="3"/>
      <c r="AL2939" s="3"/>
      <c r="AM2939" s="3"/>
      <c r="AN2939" s="5" t="s">
        <v>51</v>
      </c>
      <c r="AO2939" s="1"/>
      <c r="AP2939" s="1"/>
      <c r="AQ2939" s="1"/>
    </row>
    <row r="2940" spans="1:43">
      <c r="A2940" s="1" t="s">
        <v>7746</v>
      </c>
      <c r="B2940" s="1" t="s">
        <v>7747</v>
      </c>
      <c r="C2940" s="3">
        <v>2.2986301369863</v>
      </c>
      <c r="D2940" s="4">
        <v>43398</v>
      </c>
      <c r="E2940" s="3">
        <v>0.6743127971</v>
      </c>
      <c r="F2940" s="5" t="s">
        <v>6014</v>
      </c>
      <c r="G2940" s="5">
        <v>840</v>
      </c>
      <c r="H2940" s="5" t="s">
        <v>60</v>
      </c>
      <c r="I2940" s="3">
        <v>7.94529262086514</v>
      </c>
      <c r="J2940" s="3">
        <v>42.5595238095238</v>
      </c>
      <c r="K2940" s="3">
        <v>4.34755872586398</v>
      </c>
      <c r="L2940" s="3">
        <v>8.7248322147651</v>
      </c>
      <c r="M2940" s="3">
        <v>4.07875368007851</v>
      </c>
      <c r="N2940" s="3">
        <v>29.3768545994065</v>
      </c>
      <c r="O2940" s="3">
        <v>14.7329276538201</v>
      </c>
      <c r="P2940" s="3">
        <v>33.8742393509128</v>
      </c>
      <c r="Q2940" s="3">
        <v>20.160158301514</v>
      </c>
      <c r="R2940" s="3">
        <v>32.0418848167539</v>
      </c>
      <c r="S2940" s="3">
        <v>45.8006008001171</v>
      </c>
      <c r="T2940" s="3">
        <v>41.1835748792271</v>
      </c>
      <c r="U2940" s="3">
        <v>67.4886251509838</v>
      </c>
      <c r="V2940" s="3">
        <v>55.5178268251273</v>
      </c>
      <c r="W2940" s="3"/>
      <c r="X2940" s="3"/>
      <c r="Y2940" s="3"/>
      <c r="Z2940" s="3"/>
      <c r="AA2940" s="3">
        <v>0.261737660747818</v>
      </c>
      <c r="AB2940" s="3">
        <v>0.313552238724724</v>
      </c>
      <c r="AC2940" s="3">
        <v>-14.3710191082803</v>
      </c>
      <c r="AD2940" s="3"/>
      <c r="AE2940" s="5">
        <v>3</v>
      </c>
      <c r="AF2940" s="3">
        <v>1.88850367370866</v>
      </c>
      <c r="AG2940" s="3">
        <v>32.9242118866021</v>
      </c>
      <c r="AH2940" s="3">
        <v>30.7378890514734</v>
      </c>
      <c r="AI2940" s="3"/>
      <c r="AJ2940" s="3"/>
      <c r="AK2940" s="3"/>
      <c r="AL2940" s="3"/>
      <c r="AM2940" s="3"/>
      <c r="AN2940" s="5" t="s">
        <v>46</v>
      </c>
      <c r="AO2940" s="1"/>
      <c r="AP2940" s="1"/>
      <c r="AQ2940" s="1"/>
    </row>
    <row r="2941" spans="1:43">
      <c r="A2941" s="1" t="s">
        <v>7748</v>
      </c>
      <c r="B2941" s="1" t="s">
        <v>7749</v>
      </c>
      <c r="C2941" s="3">
        <v>2.64657534246575</v>
      </c>
      <c r="D2941" s="4">
        <v>43271</v>
      </c>
      <c r="E2941" s="3">
        <v>0.2601185209</v>
      </c>
      <c r="F2941" s="5" t="s">
        <v>7750</v>
      </c>
      <c r="G2941" s="5">
        <v>967</v>
      </c>
      <c r="H2941" s="5" t="s">
        <v>55</v>
      </c>
      <c r="I2941" s="3">
        <v>10.4066498247901</v>
      </c>
      <c r="J2941" s="3">
        <v>49.3647912885662</v>
      </c>
      <c r="K2941" s="3">
        <v>-0.426282522416583</v>
      </c>
      <c r="L2941" s="3">
        <v>93.728813559322</v>
      </c>
      <c r="M2941" s="3">
        <v>5.34173081408911</v>
      </c>
      <c r="N2941" s="3">
        <v>48.1747456612807</v>
      </c>
      <c r="O2941" s="3">
        <v>24.5793103448276</v>
      </c>
      <c r="P2941" s="3">
        <v>23.7748344370861</v>
      </c>
      <c r="Q2941" s="3">
        <v>20.6303980055204</v>
      </c>
      <c r="R2941" s="3">
        <v>59.8323170731707</v>
      </c>
      <c r="S2941" s="3">
        <v>25.4096084420994</v>
      </c>
      <c r="T2941" s="3">
        <v>95.01953125</v>
      </c>
      <c r="U2941" s="3">
        <v>35.5342136854742</v>
      </c>
      <c r="V2941" s="3">
        <v>98.780487804878</v>
      </c>
      <c r="W2941" s="3"/>
      <c r="X2941" s="3"/>
      <c r="Y2941" s="3"/>
      <c r="Z2941" s="3"/>
      <c r="AA2941" s="3">
        <v>0.141385854441214</v>
      </c>
      <c r="AB2941" s="3">
        <v>0.136489408767636</v>
      </c>
      <c r="AC2941" s="3">
        <v>-24.4561403508772</v>
      </c>
      <c r="AD2941" s="3"/>
      <c r="AE2941" s="5">
        <v>3</v>
      </c>
      <c r="AF2941" s="3">
        <v>0.884851640860403</v>
      </c>
      <c r="AG2941" s="3">
        <v>20.6944679870808</v>
      </c>
      <c r="AH2941" s="3">
        <v>19.445356616692</v>
      </c>
      <c r="AI2941" s="3"/>
      <c r="AJ2941" s="3"/>
      <c r="AK2941" s="3"/>
      <c r="AL2941" s="3"/>
      <c r="AM2941" s="3"/>
      <c r="AN2941" s="5" t="s">
        <v>51</v>
      </c>
      <c r="AO2941" s="1"/>
      <c r="AP2941" s="1"/>
      <c r="AQ2941" s="1"/>
    </row>
    <row r="2942" spans="1:43">
      <c r="A2942" s="1" t="s">
        <v>7751</v>
      </c>
      <c r="B2942" s="1" t="s">
        <v>7752</v>
      </c>
      <c r="C2942" s="3">
        <v>2.62739726027397</v>
      </c>
      <c r="D2942" s="4">
        <v>43278</v>
      </c>
      <c r="E2942" s="3">
        <v>30.3433476048</v>
      </c>
      <c r="F2942" s="5" t="s">
        <v>2075</v>
      </c>
      <c r="G2942" s="5">
        <v>924</v>
      </c>
      <c r="H2942" s="5" t="s">
        <v>50</v>
      </c>
      <c r="I2942" s="3">
        <v>0.292590844738064</v>
      </c>
      <c r="J2942" s="3">
        <v>19.65163019205</v>
      </c>
      <c r="K2942" s="3">
        <v>-0.122191935332275</v>
      </c>
      <c r="L2942" s="3">
        <v>93.4484285081895</v>
      </c>
      <c r="M2942" s="3">
        <v>-0.244085617724366</v>
      </c>
      <c r="N2942" s="3">
        <v>78.7622439893143</v>
      </c>
      <c r="O2942" s="3">
        <v>0.815939278937366</v>
      </c>
      <c r="P2942" s="3">
        <v>27.6381909547739</v>
      </c>
      <c r="Q2942" s="3">
        <v>1.26751167444964</v>
      </c>
      <c r="R2942" s="3">
        <v>30.902945436987</v>
      </c>
      <c r="S2942" s="3">
        <v>1.75237000861822</v>
      </c>
      <c r="T2942" s="3">
        <v>56.8361581920904</v>
      </c>
      <c r="U2942" s="3">
        <v>7.69941799596772</v>
      </c>
      <c r="V2942" s="3">
        <v>19.969040247678</v>
      </c>
      <c r="W2942" s="3"/>
      <c r="X2942" s="3"/>
      <c r="Y2942" s="3"/>
      <c r="Z2942" s="3"/>
      <c r="AA2942" s="3">
        <v>0.0227551569086865</v>
      </c>
      <c r="AB2942" s="3">
        <v>0.331887077584712</v>
      </c>
      <c r="AC2942" s="3">
        <v>-3.12325711098717</v>
      </c>
      <c r="AD2942" s="3"/>
      <c r="AE2942" s="5">
        <v>4</v>
      </c>
      <c r="AF2942" s="3">
        <v>0.374847319537947</v>
      </c>
      <c r="AG2942" s="3">
        <v>3.15308322973393</v>
      </c>
      <c r="AH2942" s="3">
        <v>4.06170204533942</v>
      </c>
      <c r="AI2942" s="3"/>
      <c r="AJ2942" s="3"/>
      <c r="AK2942" s="3"/>
      <c r="AL2942" s="3"/>
      <c r="AM2942" s="3"/>
      <c r="AN2942" s="5" t="s">
        <v>51</v>
      </c>
      <c r="AO2942" s="1"/>
      <c r="AP2942" s="1"/>
      <c r="AQ2942" s="1"/>
    </row>
    <row r="2943" spans="1:43">
      <c r="A2943" s="1" t="s">
        <v>7753</v>
      </c>
      <c r="B2943" s="1" t="s">
        <v>7754</v>
      </c>
      <c r="C2943" s="3">
        <v>2.63013698630137</v>
      </c>
      <c r="D2943" s="4">
        <v>43277</v>
      </c>
      <c r="E2943" s="3">
        <v>29.3781771359</v>
      </c>
      <c r="F2943" s="5" t="s">
        <v>7755</v>
      </c>
      <c r="G2943" s="5">
        <v>961</v>
      </c>
      <c r="H2943" s="5" t="s">
        <v>45</v>
      </c>
      <c r="I2943" s="3">
        <v>-3.70130337725931</v>
      </c>
      <c r="J2943" s="3">
        <v>96.9745222929936</v>
      </c>
      <c r="K2943" s="3">
        <v>-0.0149532710280256</v>
      </c>
      <c r="L2943" s="3">
        <v>85.8695652173913</v>
      </c>
      <c r="M2943" s="3">
        <v>-2.80543644160186</v>
      </c>
      <c r="N2943" s="3">
        <v>92.8571428571429</v>
      </c>
      <c r="O2943" s="3">
        <v>-5.04153944472059</v>
      </c>
      <c r="P2943" s="3">
        <v>96.8543046357616</v>
      </c>
      <c r="Q2943" s="3">
        <v>-9.31714925069505</v>
      </c>
      <c r="R2943" s="3">
        <v>98.1164383561644</v>
      </c>
      <c r="S2943" s="3">
        <v>7.18121343271619</v>
      </c>
      <c r="T2943" s="3">
        <v>56.4971751412429</v>
      </c>
      <c r="U2943" s="3">
        <v>32.3047368888995</v>
      </c>
      <c r="V2943" s="3">
        <v>17.1974522292994</v>
      </c>
      <c r="W2943" s="3"/>
      <c r="X2943" s="3"/>
      <c r="Y2943" s="3"/>
      <c r="Z2943" s="3"/>
      <c r="AA2943" s="3">
        <v>0.0604232119907955</v>
      </c>
      <c r="AB2943" s="3">
        <v>0.231824366420815</v>
      </c>
      <c r="AC2943" s="3">
        <v>-13.0592105263158</v>
      </c>
      <c r="AD2943" s="3"/>
      <c r="AE2943" s="5">
        <v>2</v>
      </c>
      <c r="AF2943" s="3">
        <v>1.1111173165358</v>
      </c>
      <c r="AG2943" s="3">
        <v>7.68810658783081</v>
      </c>
      <c r="AH2943" s="3">
        <v>16.9603777118621</v>
      </c>
      <c r="AI2943" s="3"/>
      <c r="AJ2943" s="3"/>
      <c r="AK2943" s="3"/>
      <c r="AL2943" s="3"/>
      <c r="AM2943" s="3"/>
      <c r="AN2943" s="5" t="s">
        <v>46</v>
      </c>
      <c r="AO2943" s="1"/>
      <c r="AP2943" s="1"/>
      <c r="AQ2943" s="1"/>
    </row>
    <row r="2944" spans="1:43">
      <c r="A2944" s="1" t="s">
        <v>7756</v>
      </c>
      <c r="B2944" s="1" t="s">
        <v>7757</v>
      </c>
      <c r="C2944" s="3">
        <v>2.26301369863014</v>
      </c>
      <c r="D2944" s="4">
        <v>43411</v>
      </c>
      <c r="E2944" s="3">
        <v>20.1855462274</v>
      </c>
      <c r="F2944" s="5" t="s">
        <v>7758</v>
      </c>
      <c r="G2944" s="5">
        <v>827</v>
      </c>
      <c r="H2944" s="5" t="s">
        <v>55</v>
      </c>
      <c r="I2944" s="3">
        <v>14.3044116708166</v>
      </c>
      <c r="J2944" s="3">
        <v>22.4440411373261</v>
      </c>
      <c r="K2944" s="3">
        <v>4.45144540707681</v>
      </c>
      <c r="L2944" s="3">
        <v>13.1073446327684</v>
      </c>
      <c r="M2944" s="3">
        <v>8.3156875794059</v>
      </c>
      <c r="N2944" s="3">
        <v>22.0825852782765</v>
      </c>
      <c r="O2944" s="3">
        <v>29.0807498197549</v>
      </c>
      <c r="P2944" s="3">
        <v>10.7284768211921</v>
      </c>
      <c r="Q2944" s="3">
        <v>54.0616125978832</v>
      </c>
      <c r="R2944" s="3">
        <v>1.60060975609756</v>
      </c>
      <c r="S2944" s="3">
        <v>130.685478675428</v>
      </c>
      <c r="T2944" s="3">
        <v>0.87890625</v>
      </c>
      <c r="U2944" s="3">
        <v>251.946137212502</v>
      </c>
      <c r="V2944" s="3">
        <v>2.710027100271</v>
      </c>
      <c r="W2944" s="3"/>
      <c r="X2944" s="3"/>
      <c r="Y2944" s="3"/>
      <c r="Z2944" s="3"/>
      <c r="AA2944" s="3">
        <v>0.459300147156791</v>
      </c>
      <c r="AB2944" s="3">
        <v>0.661308158504656</v>
      </c>
      <c r="AC2944" s="3">
        <v>-16.4964312084666</v>
      </c>
      <c r="AD2944" s="3"/>
      <c r="AE2944" s="5">
        <v>2</v>
      </c>
      <c r="AF2944" s="3">
        <v>4.79842232468637</v>
      </c>
      <c r="AG2944" s="3">
        <v>114.928422553507</v>
      </c>
      <c r="AH2944" s="3">
        <v>87.773548820381</v>
      </c>
      <c r="AI2944" s="3"/>
      <c r="AJ2944" s="3"/>
      <c r="AK2944" s="3"/>
      <c r="AL2944" s="3"/>
      <c r="AM2944" s="3"/>
      <c r="AN2944" s="5" t="s">
        <v>46</v>
      </c>
      <c r="AO2944" s="1"/>
      <c r="AP2944" s="1"/>
      <c r="AQ2944" s="1"/>
    </row>
    <row r="2945" spans="1:43">
      <c r="A2945" s="1" t="s">
        <v>7759</v>
      </c>
      <c r="B2945" s="1" t="s">
        <v>7760</v>
      </c>
      <c r="C2945" s="3">
        <v>1.4958904109589</v>
      </c>
      <c r="D2945" s="4">
        <v>43691</v>
      </c>
      <c r="E2945" s="3">
        <v>0.2634440312</v>
      </c>
      <c r="F2945" s="5" t="s">
        <v>5031</v>
      </c>
      <c r="G2945" s="5">
        <v>76</v>
      </c>
      <c r="H2945" s="5" t="s">
        <v>50</v>
      </c>
      <c r="I2945" s="3">
        <v>0.0643086816720186</v>
      </c>
      <c r="J2945" s="3">
        <v>60.2947744528808</v>
      </c>
      <c r="K2945" s="3">
        <v>0.0551166636046237</v>
      </c>
      <c r="L2945" s="3">
        <v>11.6423196104471</v>
      </c>
      <c r="M2945" s="3">
        <v>-0.055055973573147</v>
      </c>
      <c r="N2945" s="3">
        <v>46.126447016919</v>
      </c>
      <c r="O2945" s="3">
        <v>1.82294101149854</v>
      </c>
      <c r="P2945" s="3">
        <v>1.96436729100046</v>
      </c>
      <c r="Q2945" s="3">
        <v>2.80320906087776</v>
      </c>
      <c r="R2945" s="3">
        <v>1.73829068083052</v>
      </c>
      <c r="S2945" s="3">
        <v>5.17574353032057</v>
      </c>
      <c r="T2945" s="3">
        <v>1.63841807909605</v>
      </c>
      <c r="U2945" s="3"/>
      <c r="V2945" s="3"/>
      <c r="W2945" s="3"/>
      <c r="X2945" s="3"/>
      <c r="Y2945" s="3"/>
      <c r="Z2945" s="3"/>
      <c r="AA2945" s="3">
        <v>0.298841713832969</v>
      </c>
      <c r="AB2945" s="3">
        <v>0.874388454084676</v>
      </c>
      <c r="AC2945" s="3">
        <v>-1.03724658180103</v>
      </c>
      <c r="AD2945" s="3"/>
      <c r="AE2945" s="5">
        <v>2</v>
      </c>
      <c r="AF2945" s="3">
        <v>0.494461448676147</v>
      </c>
      <c r="AG2945" s="3">
        <v>5.79977850822173</v>
      </c>
      <c r="AH2945" s="3"/>
      <c r="AI2945" s="3"/>
      <c r="AJ2945" s="3"/>
      <c r="AK2945" s="3"/>
      <c r="AL2945" s="3"/>
      <c r="AM2945" s="3"/>
      <c r="AN2945" s="5" t="s">
        <v>46</v>
      </c>
      <c r="AO2945" s="1"/>
      <c r="AP2945" s="1"/>
      <c r="AQ2945" s="1"/>
    </row>
    <row r="2946" spans="1:43">
      <c r="A2946" s="1" t="s">
        <v>7761</v>
      </c>
      <c r="B2946" s="1" t="s">
        <v>7762</v>
      </c>
      <c r="C2946" s="3">
        <v>2.43287671232877</v>
      </c>
      <c r="D2946" s="4">
        <v>43349</v>
      </c>
      <c r="E2946" s="3">
        <v>3.3255745213</v>
      </c>
      <c r="F2946" s="5" t="s">
        <v>5031</v>
      </c>
      <c r="G2946" s="5">
        <v>76</v>
      </c>
      <c r="H2946" s="5" t="s">
        <v>50</v>
      </c>
      <c r="I2946" s="3">
        <v>0.0253421186011123</v>
      </c>
      <c r="J2946" s="3">
        <v>65.6543099598035</v>
      </c>
      <c r="K2946" s="3">
        <v>0.00844594594594502</v>
      </c>
      <c r="L2946" s="3">
        <v>43.1606905710491</v>
      </c>
      <c r="M2946" s="3">
        <v>-0.185450560566465</v>
      </c>
      <c r="N2946" s="3">
        <v>70.1246660730187</v>
      </c>
      <c r="O2946" s="3">
        <v>0.092983939137775</v>
      </c>
      <c r="P2946" s="3">
        <v>85.427135678392</v>
      </c>
      <c r="Q2946" s="3">
        <v>1.27437564146424</v>
      </c>
      <c r="R2946" s="3">
        <v>29.8406566875905</v>
      </c>
      <c r="S2946" s="3">
        <v>2.84895335707461</v>
      </c>
      <c r="T2946" s="3">
        <v>15.5367231638418</v>
      </c>
      <c r="U2946" s="3">
        <v>14.5607585139319</v>
      </c>
      <c r="V2946" s="3">
        <v>1.31578947368421</v>
      </c>
      <c r="W2946" s="3"/>
      <c r="X2946" s="3"/>
      <c r="Y2946" s="3"/>
      <c r="Z2946" s="3"/>
      <c r="AA2946" s="3">
        <v>0.11456909976932</v>
      </c>
      <c r="AB2946" s="3">
        <v>0.837519578209346</v>
      </c>
      <c r="AC2946" s="3">
        <v>-1.58338299140207</v>
      </c>
      <c r="AD2946" s="3"/>
      <c r="AE2946" s="5">
        <v>2</v>
      </c>
      <c r="AF2946" s="3">
        <v>0.606041002591771</v>
      </c>
      <c r="AG2946" s="3">
        <v>3.81791146588806</v>
      </c>
      <c r="AH2946" s="3">
        <v>7.09705256374209</v>
      </c>
      <c r="AI2946" s="3"/>
      <c r="AJ2946" s="3"/>
      <c r="AK2946" s="3"/>
      <c r="AL2946" s="3"/>
      <c r="AM2946" s="3"/>
      <c r="AN2946" s="5" t="s">
        <v>46</v>
      </c>
      <c r="AO2946" s="1"/>
      <c r="AP2946" s="1"/>
      <c r="AQ2946" s="1"/>
    </row>
    <row r="2947" spans="1:43">
      <c r="A2947" s="1" t="s">
        <v>7763</v>
      </c>
      <c r="B2947" s="1" t="s">
        <v>7764</v>
      </c>
      <c r="C2947" s="3">
        <v>2.51506849315068</v>
      </c>
      <c r="D2947" s="4">
        <v>43319</v>
      </c>
      <c r="E2947" s="3">
        <v>1.8053375971</v>
      </c>
      <c r="F2947" s="5" t="s">
        <v>7765</v>
      </c>
      <c r="G2947" s="5">
        <v>919</v>
      </c>
      <c r="H2947" s="5" t="s">
        <v>191</v>
      </c>
      <c r="I2947" s="3">
        <v>13.0948876459621</v>
      </c>
      <c r="J2947" s="3">
        <v>30.1989150090416</v>
      </c>
      <c r="K2947" s="3">
        <v>3.46050269299819</v>
      </c>
      <c r="L2947" s="3">
        <v>30.3082191780822</v>
      </c>
      <c r="M2947" s="3">
        <v>4.18531073446328</v>
      </c>
      <c r="N2947" s="3">
        <v>62.7027027027027</v>
      </c>
      <c r="O2947" s="3">
        <v>28.9277923821243</v>
      </c>
      <c r="P2947" s="3">
        <v>13.1428571428571</v>
      </c>
      <c r="Q2947" s="3">
        <v>36.9474809885931</v>
      </c>
      <c r="R2947" s="3">
        <v>19.916142557652</v>
      </c>
      <c r="S2947" s="3">
        <v>54.1151300394464</v>
      </c>
      <c r="T2947" s="3">
        <v>65.4411764705882</v>
      </c>
      <c r="U2947" s="3">
        <v>133.451488758355</v>
      </c>
      <c r="V2947" s="3">
        <v>59.5307917888563</v>
      </c>
      <c r="W2947" s="3"/>
      <c r="X2947" s="3"/>
      <c r="Y2947" s="3"/>
      <c r="Z2947" s="3"/>
      <c r="AA2947" s="3">
        <v>0.190661092140037</v>
      </c>
      <c r="AB2947" s="3">
        <v>0.332160678155748</v>
      </c>
      <c r="AC2947" s="3">
        <v>-27.6022462987123</v>
      </c>
      <c r="AD2947" s="3"/>
      <c r="AE2947" s="5">
        <v>4</v>
      </c>
      <c r="AF2947" s="3">
        <v>2.91588538290499</v>
      </c>
      <c r="AG2947" s="3">
        <v>72.9571510844128</v>
      </c>
      <c r="AH2947" s="3">
        <v>58.8228182567606</v>
      </c>
      <c r="AI2947" s="3"/>
      <c r="AJ2947" s="3"/>
      <c r="AK2947" s="3"/>
      <c r="AL2947" s="3"/>
      <c r="AM2947" s="3"/>
      <c r="AN2947" s="5" t="s">
        <v>46</v>
      </c>
      <c r="AO2947" s="1"/>
      <c r="AP2947" s="1"/>
      <c r="AQ2947" s="1"/>
    </row>
    <row r="2948" spans="1:43">
      <c r="A2948" s="1" t="s">
        <v>7766</v>
      </c>
      <c r="B2948" s="1" t="s">
        <v>7767</v>
      </c>
      <c r="C2948" s="3">
        <v>2.57534246575342</v>
      </c>
      <c r="D2948" s="4">
        <v>43297</v>
      </c>
      <c r="E2948" s="3">
        <v>24.9974551485</v>
      </c>
      <c r="F2948" s="5" t="s">
        <v>2075</v>
      </c>
      <c r="G2948" s="5">
        <v>917</v>
      </c>
      <c r="H2948" s="5" t="s">
        <v>50</v>
      </c>
      <c r="I2948" s="3">
        <v>0.268533614654285</v>
      </c>
      <c r="J2948" s="3">
        <v>24.4305493523895</v>
      </c>
      <c r="K2948" s="3">
        <v>0.0287026406429556</v>
      </c>
      <c r="L2948" s="3">
        <v>29.3935369632581</v>
      </c>
      <c r="M2948" s="3">
        <v>0.0382738493924311</v>
      </c>
      <c r="N2948" s="3">
        <v>29.1629563668744</v>
      </c>
      <c r="O2948" s="3">
        <v>0.812112514490989</v>
      </c>
      <c r="P2948" s="3">
        <v>28.2320694380996</v>
      </c>
      <c r="Q2948" s="3">
        <v>1.20897339419937</v>
      </c>
      <c r="R2948" s="3">
        <v>38.9183969097055</v>
      </c>
      <c r="S2948" s="3">
        <v>2.35251483012986</v>
      </c>
      <c r="T2948" s="3">
        <v>28.5310734463277</v>
      </c>
      <c r="U2948" s="3">
        <v>7.2975585459541</v>
      </c>
      <c r="V2948" s="3">
        <v>25.1547987616099</v>
      </c>
      <c r="W2948" s="3"/>
      <c r="X2948" s="3"/>
      <c r="Y2948" s="3"/>
      <c r="Z2948" s="3"/>
      <c r="AA2948" s="3">
        <v>0.0805644719079454</v>
      </c>
      <c r="AB2948" s="3">
        <v>0.539899215032999</v>
      </c>
      <c r="AC2948" s="3">
        <v>-1.75552065046662</v>
      </c>
      <c r="AD2948" s="3"/>
      <c r="AE2948" s="5">
        <v>4</v>
      </c>
      <c r="AF2948" s="3">
        <v>0.38355142540689</v>
      </c>
      <c r="AG2948" s="3">
        <v>2.8075136381194</v>
      </c>
      <c r="AH2948" s="3">
        <v>3.6382717765814</v>
      </c>
      <c r="AI2948" s="3"/>
      <c r="AJ2948" s="3"/>
      <c r="AK2948" s="3"/>
      <c r="AL2948" s="3"/>
      <c r="AM2948" s="3"/>
      <c r="AN2948" s="5" t="s">
        <v>51</v>
      </c>
      <c r="AO2948" s="1"/>
      <c r="AP2948" s="1"/>
      <c r="AQ2948" s="1"/>
    </row>
    <row r="2949" spans="1:43">
      <c r="A2949" s="1" t="s">
        <v>7768</v>
      </c>
      <c r="B2949" s="1" t="s">
        <v>7769</v>
      </c>
      <c r="C2949" s="3">
        <v>2.64657534246575</v>
      </c>
      <c r="D2949" s="4">
        <v>43271</v>
      </c>
      <c r="E2949" s="3">
        <v>30.1941969591</v>
      </c>
      <c r="F2949" s="5" t="s">
        <v>2075</v>
      </c>
      <c r="G2949" s="5">
        <v>953</v>
      </c>
      <c r="H2949" s="5" t="s">
        <v>50</v>
      </c>
      <c r="I2949" s="3">
        <v>0.26178010471203</v>
      </c>
      <c r="J2949" s="3">
        <v>26.2617239839214</v>
      </c>
      <c r="K2949" s="3">
        <v>0.0193442305832085</v>
      </c>
      <c r="L2949" s="3">
        <v>34.838424081452</v>
      </c>
      <c r="M2949" s="3">
        <v>0.0871080139372853</v>
      </c>
      <c r="N2949" s="3">
        <v>22.573463935886</v>
      </c>
      <c r="O2949" s="3">
        <v>-0.337316885119518</v>
      </c>
      <c r="P2949" s="3">
        <v>92.7364093193239</v>
      </c>
      <c r="Q2949" s="3">
        <v>-0.0290023201856159</v>
      </c>
      <c r="R2949" s="3">
        <v>92.2742636407533</v>
      </c>
      <c r="S2949" s="3">
        <v>0.899225432602766</v>
      </c>
      <c r="T2949" s="3">
        <v>83.3333333333333</v>
      </c>
      <c r="U2949" s="3">
        <v>4.23279230142844</v>
      </c>
      <c r="V2949" s="3">
        <v>88.7770897832817</v>
      </c>
      <c r="W2949" s="3"/>
      <c r="X2949" s="3"/>
      <c r="Y2949" s="3"/>
      <c r="Z2949" s="3"/>
      <c r="AA2949" s="3">
        <v>-0.0703899288453284</v>
      </c>
      <c r="AB2949" s="3">
        <v>0.280649727910686</v>
      </c>
      <c r="AC2949" s="3">
        <v>-1.47721822541968</v>
      </c>
      <c r="AD2949" s="3"/>
      <c r="AE2949" s="5">
        <v>3</v>
      </c>
      <c r="AF2949" s="3">
        <v>0.225269317160241</v>
      </c>
      <c r="AG2949" s="3">
        <v>1.38461604585145</v>
      </c>
      <c r="AH2949" s="3">
        <v>2.2634236101913</v>
      </c>
      <c r="AI2949" s="3"/>
      <c r="AJ2949" s="3"/>
      <c r="AK2949" s="3"/>
      <c r="AL2949" s="3"/>
      <c r="AM2949" s="3"/>
      <c r="AN2949" s="5" t="s">
        <v>51</v>
      </c>
      <c r="AO2949" s="1"/>
      <c r="AP2949" s="1"/>
      <c r="AQ2949" s="1"/>
    </row>
    <row r="2950" spans="1:43">
      <c r="A2950" s="1" t="s">
        <v>7770</v>
      </c>
      <c r="B2950" s="1" t="s">
        <v>7771</v>
      </c>
      <c r="C2950" s="3">
        <v>2.3972602739726</v>
      </c>
      <c r="D2950" s="4">
        <v>43362</v>
      </c>
      <c r="E2950" s="3">
        <v>24.8721118308</v>
      </c>
      <c r="F2950" s="5" t="s">
        <v>7772</v>
      </c>
      <c r="G2950" s="5">
        <v>339</v>
      </c>
      <c r="H2950" s="5" t="s">
        <v>50</v>
      </c>
      <c r="I2950" s="3">
        <v>0.277557494052353</v>
      </c>
      <c r="J2950" s="3">
        <v>22.7780259044216</v>
      </c>
      <c r="K2950" s="3">
        <v>0.0197745699031012</v>
      </c>
      <c r="L2950" s="3">
        <v>32.5365205843293</v>
      </c>
      <c r="M2950" s="3">
        <v>-0.039525691699598</v>
      </c>
      <c r="N2950" s="3">
        <v>44.0338379341051</v>
      </c>
      <c r="O2950" s="3">
        <v>0.978058428028014</v>
      </c>
      <c r="P2950" s="3">
        <v>9.95888533576976</v>
      </c>
      <c r="Q2950" s="3">
        <v>1.19985528160395</v>
      </c>
      <c r="R2950" s="3">
        <v>40.2704007725736</v>
      </c>
      <c r="S2950" s="3">
        <v>2.23349024858923</v>
      </c>
      <c r="T2950" s="3">
        <v>33.2203389830508</v>
      </c>
      <c r="U2950" s="3">
        <v>6.95214821058788</v>
      </c>
      <c r="V2950" s="3">
        <v>31.3467492260062</v>
      </c>
      <c r="W2950" s="3"/>
      <c r="X2950" s="3"/>
      <c r="Y2950" s="3"/>
      <c r="Z2950" s="3"/>
      <c r="AA2950" s="3">
        <v>0.0570307202444129</v>
      </c>
      <c r="AB2950" s="3">
        <v>0.363144713442442</v>
      </c>
      <c r="AC2950" s="3">
        <v>-2.30919765166341</v>
      </c>
      <c r="AD2950" s="3"/>
      <c r="AE2950" s="5">
        <v>4</v>
      </c>
      <c r="AF2950" s="3">
        <v>0.326772163669574</v>
      </c>
      <c r="AG2950" s="3">
        <v>3.05373419809622</v>
      </c>
      <c r="AH2950" s="3">
        <v>3.66578989234376</v>
      </c>
      <c r="AI2950" s="3"/>
      <c r="AJ2950" s="3"/>
      <c r="AK2950" s="3"/>
      <c r="AL2950" s="3"/>
      <c r="AM2950" s="3"/>
      <c r="AN2950" s="5" t="s">
        <v>51</v>
      </c>
      <c r="AO2950" s="1"/>
      <c r="AP2950" s="1"/>
      <c r="AQ2950" s="1"/>
    </row>
    <row r="2951" spans="1:43">
      <c r="A2951" s="1" t="s">
        <v>7773</v>
      </c>
      <c r="B2951" s="1" t="s">
        <v>7774</v>
      </c>
      <c r="C2951" s="3">
        <v>2.37808219178082</v>
      </c>
      <c r="D2951" s="4">
        <v>43369</v>
      </c>
      <c r="E2951" s="3">
        <v>14.2547686904</v>
      </c>
      <c r="F2951" s="5" t="s">
        <v>6703</v>
      </c>
      <c r="G2951" s="5">
        <v>869</v>
      </c>
      <c r="H2951" s="5" t="s">
        <v>50</v>
      </c>
      <c r="I2951" s="3">
        <v>0.0294233032561676</v>
      </c>
      <c r="J2951" s="3">
        <v>64.8950424296561</v>
      </c>
      <c r="K2951" s="3">
        <v>0</v>
      </c>
      <c r="L2951" s="3">
        <v>43.3820274457725</v>
      </c>
      <c r="M2951" s="3">
        <v>-0.166405638214569</v>
      </c>
      <c r="N2951" s="3">
        <v>66.5182546749777</v>
      </c>
      <c r="O2951" s="3">
        <v>0.940694721983932</v>
      </c>
      <c r="P2951" s="3">
        <v>12.0146185472819</v>
      </c>
      <c r="Q2951" s="3">
        <v>1.36036500295039</v>
      </c>
      <c r="R2951" s="3">
        <v>21.487204249155</v>
      </c>
      <c r="S2951" s="3">
        <v>1.85074982322199</v>
      </c>
      <c r="T2951" s="3">
        <v>52.5988700564972</v>
      </c>
      <c r="U2951" s="3">
        <v>5.68600842088328</v>
      </c>
      <c r="V2951" s="3">
        <v>64.7832817337461</v>
      </c>
      <c r="W2951" s="3"/>
      <c r="X2951" s="3"/>
      <c r="Y2951" s="3"/>
      <c r="Z2951" s="3"/>
      <c r="AA2951" s="3">
        <v>0.0232899879234205</v>
      </c>
      <c r="AB2951" s="3">
        <v>0.26279974278786</v>
      </c>
      <c r="AC2951" s="3">
        <v>-2.63588263588265</v>
      </c>
      <c r="AD2951" s="3"/>
      <c r="AE2951" s="5">
        <v>4</v>
      </c>
      <c r="AF2951" s="3">
        <v>0.287249979529014</v>
      </c>
      <c r="AG2951" s="3">
        <v>2.45447459327877</v>
      </c>
      <c r="AH2951" s="3">
        <v>3.0716640006188</v>
      </c>
      <c r="AI2951" s="3"/>
      <c r="AJ2951" s="3"/>
      <c r="AK2951" s="3"/>
      <c r="AL2951" s="3"/>
      <c r="AM2951" s="3"/>
      <c r="AN2951" s="5" t="s">
        <v>51</v>
      </c>
      <c r="AO2951" s="1"/>
      <c r="AP2951" s="1"/>
      <c r="AQ2951" s="1"/>
    </row>
    <row r="2952" spans="1:43">
      <c r="A2952" s="1" t="s">
        <v>7775</v>
      </c>
      <c r="B2952" s="1" t="s">
        <v>7776</v>
      </c>
      <c r="C2952" s="3">
        <v>2.58904109589041</v>
      </c>
      <c r="D2952" s="4">
        <v>43292</v>
      </c>
      <c r="E2952" s="3">
        <v>0.1988972777</v>
      </c>
      <c r="F2952" s="5" t="s">
        <v>1149</v>
      </c>
      <c r="G2952" s="5">
        <v>946</v>
      </c>
      <c r="H2952" s="5" t="s">
        <v>93</v>
      </c>
      <c r="I2952" s="3">
        <v>0.224620952143263</v>
      </c>
      <c r="J2952" s="3">
        <v>92.35</v>
      </c>
      <c r="K2952" s="3">
        <v>2.50797702616465</v>
      </c>
      <c r="L2952" s="3">
        <v>35.8275520317146</v>
      </c>
      <c r="M2952" s="3">
        <v>-0.335049947260648</v>
      </c>
      <c r="N2952" s="3">
        <v>87.874251497006</v>
      </c>
      <c r="O2952" s="3">
        <v>3.04721580703105</v>
      </c>
      <c r="P2952" s="3">
        <v>86.7706237424547</v>
      </c>
      <c r="Q2952" s="3">
        <v>8.9743360107633</v>
      </c>
      <c r="R2952" s="3">
        <v>64.3446852425181</v>
      </c>
      <c r="S2952" s="3">
        <v>30.5811457756585</v>
      </c>
      <c r="T2952" s="3">
        <v>61.7787188988883</v>
      </c>
      <c r="U2952" s="3">
        <v>36.4946753052312</v>
      </c>
      <c r="V2952" s="3">
        <v>76.4119601328904</v>
      </c>
      <c r="W2952" s="3"/>
      <c r="X2952" s="3"/>
      <c r="Y2952" s="3"/>
      <c r="Z2952" s="3"/>
      <c r="AA2952" s="3">
        <v>0.220075858547437</v>
      </c>
      <c r="AB2952" s="3">
        <v>0.224956935397763</v>
      </c>
      <c r="AC2952" s="3">
        <v>-12.6774513040607</v>
      </c>
      <c r="AD2952" s="3"/>
      <c r="AE2952" s="5">
        <v>2</v>
      </c>
      <c r="AF2952" s="3">
        <v>1.16327174544055</v>
      </c>
      <c r="AG2952" s="3">
        <v>22.0091404421</v>
      </c>
      <c r="AH2952" s="3">
        <v>17.0109764668094</v>
      </c>
      <c r="AI2952" s="3"/>
      <c r="AJ2952" s="3"/>
      <c r="AK2952" s="3"/>
      <c r="AL2952" s="3"/>
      <c r="AM2952" s="3">
        <v>10</v>
      </c>
      <c r="AN2952" s="5" t="s">
        <v>56</v>
      </c>
      <c r="AO2952" s="1"/>
      <c r="AP2952" s="1"/>
      <c r="AQ2952" s="1"/>
    </row>
    <row r="2953" spans="1:43">
      <c r="A2953" s="1" t="s">
        <v>7777</v>
      </c>
      <c r="B2953" s="1" t="s">
        <v>7778</v>
      </c>
      <c r="C2953" s="3">
        <v>2.66575342465753</v>
      </c>
      <c r="D2953" s="4">
        <v>43264</v>
      </c>
      <c r="E2953" s="3">
        <v>0.313406275</v>
      </c>
      <c r="F2953" s="5" t="s">
        <v>1822</v>
      </c>
      <c r="G2953" s="5">
        <v>974</v>
      </c>
      <c r="H2953" s="5" t="s">
        <v>93</v>
      </c>
      <c r="I2953" s="3">
        <v>8.5494166850099</v>
      </c>
      <c r="J2953" s="3">
        <v>36.5</v>
      </c>
      <c r="K2953" s="3">
        <v>4.56299563207668</v>
      </c>
      <c r="L2953" s="3">
        <v>7.28444003964321</v>
      </c>
      <c r="M2953" s="3">
        <v>3.8670542145836</v>
      </c>
      <c r="N2953" s="3">
        <v>36.5269461077844</v>
      </c>
      <c r="O2953" s="3">
        <v>20.8380298946337</v>
      </c>
      <c r="P2953" s="3">
        <v>21.4788732394366</v>
      </c>
      <c r="Q2953" s="3">
        <v>27.9620115210961</v>
      </c>
      <c r="R2953" s="3">
        <v>22.4974200206398</v>
      </c>
      <c r="S2953" s="3">
        <v>78.312120335551</v>
      </c>
      <c r="T2953" s="3">
        <v>15.9872948650079</v>
      </c>
      <c r="U2953" s="3">
        <v>166.331821127673</v>
      </c>
      <c r="V2953" s="3">
        <v>14.5071982281285</v>
      </c>
      <c r="W2953" s="3"/>
      <c r="X2953" s="3"/>
      <c r="Y2953" s="3"/>
      <c r="Z2953" s="3"/>
      <c r="AA2953" s="3">
        <v>0.36679272595472</v>
      </c>
      <c r="AB2953" s="3">
        <v>0.479880880213236</v>
      </c>
      <c r="AC2953" s="3">
        <v>-13.9133040351578</v>
      </c>
      <c r="AD2953" s="3"/>
      <c r="AE2953" s="5">
        <v>4</v>
      </c>
      <c r="AF2953" s="3">
        <v>2.80174687328536</v>
      </c>
      <c r="AG2953" s="3">
        <v>73.0243890530048</v>
      </c>
      <c r="AH2953" s="3">
        <v>66.2965857374622</v>
      </c>
      <c r="AI2953" s="3"/>
      <c r="AJ2953" s="3"/>
      <c r="AK2953" s="3"/>
      <c r="AL2953" s="3"/>
      <c r="AM2953" s="3"/>
      <c r="AN2953" s="5" t="s">
        <v>46</v>
      </c>
      <c r="AO2953" s="1"/>
      <c r="AP2953" s="1"/>
      <c r="AQ2953" s="1"/>
    </row>
    <row r="2954" spans="1:43">
      <c r="A2954" s="1" t="s">
        <v>7779</v>
      </c>
      <c r="B2954" s="1" t="s">
        <v>7780</v>
      </c>
      <c r="C2954" s="3">
        <v>2.68219178082192</v>
      </c>
      <c r="D2954" s="4">
        <v>43258</v>
      </c>
      <c r="E2954" s="3">
        <v>4.38177742</v>
      </c>
      <c r="F2954" s="5" t="s">
        <v>5803</v>
      </c>
      <c r="G2954" s="5">
        <v>399</v>
      </c>
      <c r="H2954" s="5" t="s">
        <v>55</v>
      </c>
      <c r="I2954" s="3">
        <v>17.0435424959987</v>
      </c>
      <c r="J2954" s="3">
        <v>9.13490623109498</v>
      </c>
      <c r="K2954" s="3">
        <v>3.61866007847695</v>
      </c>
      <c r="L2954" s="3">
        <v>28.135593220339</v>
      </c>
      <c r="M2954" s="3">
        <v>7.6917267681154</v>
      </c>
      <c r="N2954" s="3">
        <v>27.4685816876122</v>
      </c>
      <c r="O2954" s="3">
        <v>29.8370208504052</v>
      </c>
      <c r="P2954" s="3">
        <v>9.47019867549669</v>
      </c>
      <c r="Q2954" s="3">
        <v>28.9330922242314</v>
      </c>
      <c r="R2954" s="3">
        <v>34.6798780487805</v>
      </c>
      <c r="S2954" s="3">
        <v>83.7747277530769</v>
      </c>
      <c r="T2954" s="3">
        <v>23.33984375</v>
      </c>
      <c r="U2954" s="3">
        <v>207.360706972734</v>
      </c>
      <c r="V2954" s="3">
        <v>12.4661246612466</v>
      </c>
      <c r="W2954" s="3"/>
      <c r="X2954" s="3"/>
      <c r="Y2954" s="3"/>
      <c r="Z2954" s="3"/>
      <c r="AA2954" s="3">
        <v>0.311548459427353</v>
      </c>
      <c r="AB2954" s="3">
        <v>0.449063596516474</v>
      </c>
      <c r="AC2954" s="3">
        <v>-19.4637822910074</v>
      </c>
      <c r="AD2954" s="3"/>
      <c r="AE2954" s="5">
        <v>4</v>
      </c>
      <c r="AF2954" s="3">
        <v>3.41057442818065</v>
      </c>
      <c r="AG2954" s="3">
        <v>85.3113996467541</v>
      </c>
      <c r="AH2954" s="3">
        <v>76.0464917247636</v>
      </c>
      <c r="AI2954" s="3"/>
      <c r="AJ2954" s="3"/>
      <c r="AK2954" s="3"/>
      <c r="AL2954" s="3"/>
      <c r="AM2954" s="3"/>
      <c r="AN2954" s="5" t="s">
        <v>46</v>
      </c>
      <c r="AO2954" s="1"/>
      <c r="AP2954" s="1"/>
      <c r="AQ2954" s="1"/>
    </row>
    <row r="2955" spans="1:43">
      <c r="A2955" s="1" t="s">
        <v>7781</v>
      </c>
      <c r="B2955" s="1" t="s">
        <v>7782</v>
      </c>
      <c r="C2955" s="3">
        <v>2.64657534246575</v>
      </c>
      <c r="D2955" s="4">
        <v>43271</v>
      </c>
      <c r="E2955" s="3">
        <v>1.6419143335</v>
      </c>
      <c r="F2955" s="5" t="s">
        <v>3829</v>
      </c>
      <c r="G2955" s="5">
        <v>693</v>
      </c>
      <c r="H2955" s="5" t="s">
        <v>93</v>
      </c>
      <c r="I2955" s="3">
        <v>0.12932149323218</v>
      </c>
      <c r="J2955" s="3">
        <v>92.65</v>
      </c>
      <c r="K2955" s="3">
        <v>0.12932149323218</v>
      </c>
      <c r="L2955" s="3">
        <v>92.0218037661051</v>
      </c>
      <c r="M2955" s="3">
        <v>0.198429816236733</v>
      </c>
      <c r="N2955" s="3">
        <v>83.3333333333333</v>
      </c>
      <c r="O2955" s="3">
        <v>0.606375606375597</v>
      </c>
      <c r="P2955" s="3">
        <v>94.1649899396378</v>
      </c>
      <c r="Q2955" s="3">
        <v>1.33496204519676</v>
      </c>
      <c r="R2955" s="3">
        <v>92.2084623323013</v>
      </c>
      <c r="S2955" s="3">
        <v>5.59141740158195</v>
      </c>
      <c r="T2955" s="3">
        <v>97.0354685018528</v>
      </c>
      <c r="U2955" s="3">
        <v>13.6955457660303</v>
      </c>
      <c r="V2955" s="3">
        <v>97.2868217054263</v>
      </c>
      <c r="W2955" s="3"/>
      <c r="X2955" s="3"/>
      <c r="Y2955" s="3"/>
      <c r="Z2955" s="3"/>
      <c r="AA2955" s="3">
        <v>0.194700972722324</v>
      </c>
      <c r="AB2955" s="3">
        <v>0.237294217668953</v>
      </c>
      <c r="AC2955" s="3">
        <v>-4.61481549986126</v>
      </c>
      <c r="AD2955" s="3"/>
      <c r="AE2955" s="5">
        <v>2</v>
      </c>
      <c r="AF2955" s="3">
        <v>0.470493713718626</v>
      </c>
      <c r="AG2955" s="3">
        <v>4.96919180374256</v>
      </c>
      <c r="AH2955" s="3">
        <v>7.52767944770407</v>
      </c>
      <c r="AI2955" s="3"/>
      <c r="AJ2955" s="3"/>
      <c r="AK2955" s="3"/>
      <c r="AL2955" s="3"/>
      <c r="AM2955" s="3"/>
      <c r="AN2955" s="5" t="s">
        <v>46</v>
      </c>
      <c r="AO2955" s="1"/>
      <c r="AP2955" s="1"/>
      <c r="AQ2955" s="1"/>
    </row>
    <row r="2956" spans="1:43">
      <c r="A2956" s="1" t="s">
        <v>7783</v>
      </c>
      <c r="B2956" s="1" t="s">
        <v>7784</v>
      </c>
      <c r="C2956" s="3">
        <v>2.63287671232877</v>
      </c>
      <c r="D2956" s="4">
        <v>43276</v>
      </c>
      <c r="E2956" s="3">
        <v>1.6397431444</v>
      </c>
      <c r="F2956" s="5" t="s">
        <v>7785</v>
      </c>
      <c r="G2956" s="5">
        <v>962</v>
      </c>
      <c r="H2956" s="5" t="s">
        <v>45</v>
      </c>
      <c r="I2956" s="3">
        <v>2.01106524984631</v>
      </c>
      <c r="J2956" s="3">
        <v>30.4140127388535</v>
      </c>
      <c r="K2956" s="3">
        <v>1.52958657460013</v>
      </c>
      <c r="L2956" s="3">
        <v>7.60869565217391</v>
      </c>
      <c r="M2956" s="3">
        <v>1.31705189707805</v>
      </c>
      <c r="N2956" s="3">
        <v>14.1269841269841</v>
      </c>
      <c r="O2956" s="3">
        <v>0.676027041081646</v>
      </c>
      <c r="P2956" s="3">
        <v>70.1986754966888</v>
      </c>
      <c r="Q2956" s="3">
        <v>1.46750524109014</v>
      </c>
      <c r="R2956" s="3">
        <v>63.6986301369863</v>
      </c>
      <c r="S2956" s="3">
        <v>3.50173750334134</v>
      </c>
      <c r="T2956" s="3">
        <v>77.9661016949153</v>
      </c>
      <c r="U2956" s="3">
        <v>12.1019108280255</v>
      </c>
      <c r="V2956" s="3">
        <v>74.7346072186836</v>
      </c>
      <c r="W2956" s="3"/>
      <c r="X2956" s="3"/>
      <c r="Y2956" s="3"/>
      <c r="Z2956" s="3"/>
      <c r="AA2956" s="3">
        <v>0.0180453452474269</v>
      </c>
      <c r="AB2956" s="3">
        <v>0.203446698041899</v>
      </c>
      <c r="AC2956" s="3">
        <v>-3.57543991014601</v>
      </c>
      <c r="AD2956" s="3"/>
      <c r="AE2956" s="5">
        <v>2</v>
      </c>
      <c r="AF2956" s="3">
        <v>0.42356763362752</v>
      </c>
      <c r="AG2956" s="3">
        <v>2.02127518547581</v>
      </c>
      <c r="AH2956" s="3">
        <v>5.62026719238669</v>
      </c>
      <c r="AI2956" s="3"/>
      <c r="AJ2956" s="3"/>
      <c r="AK2956" s="3"/>
      <c r="AL2956" s="3"/>
      <c r="AM2956" s="3"/>
      <c r="AN2956" s="5" t="s">
        <v>46</v>
      </c>
      <c r="AO2956" s="1"/>
      <c r="AP2956" s="1"/>
      <c r="AQ2956" s="1"/>
    </row>
    <row r="2957" spans="1:43">
      <c r="A2957" s="1" t="s">
        <v>7786</v>
      </c>
      <c r="B2957" s="1" t="s">
        <v>7787</v>
      </c>
      <c r="C2957" s="3">
        <v>2.51232876712329</v>
      </c>
      <c r="D2957" s="4">
        <v>43320</v>
      </c>
      <c r="E2957" s="3">
        <v>0.9623835095</v>
      </c>
      <c r="F2957" s="5" t="s">
        <v>7788</v>
      </c>
      <c r="G2957" s="5">
        <v>619</v>
      </c>
      <c r="H2957" s="5" t="s">
        <v>93</v>
      </c>
      <c r="I2957" s="3">
        <v>17.6097630738428</v>
      </c>
      <c r="J2957" s="3">
        <v>3.55</v>
      </c>
      <c r="K2957" s="3">
        <v>5.55793256888583</v>
      </c>
      <c r="L2957" s="3">
        <v>1.58572844400396</v>
      </c>
      <c r="M2957" s="3">
        <v>11.165682872978</v>
      </c>
      <c r="N2957" s="3">
        <v>3.49301397205589</v>
      </c>
      <c r="O2957" s="3">
        <v>21.3407436553217</v>
      </c>
      <c r="P2957" s="3">
        <v>19.7183098591549</v>
      </c>
      <c r="Q2957" s="3">
        <v>36.6738684837405</v>
      </c>
      <c r="R2957" s="3">
        <v>8.82352941176471</v>
      </c>
      <c r="S2957" s="3">
        <v>80.4358955605939</v>
      </c>
      <c r="T2957" s="3">
        <v>14.6638433033351</v>
      </c>
      <c r="U2957" s="3">
        <v>144.09814979717</v>
      </c>
      <c r="V2957" s="3">
        <v>22.6467331118494</v>
      </c>
      <c r="W2957" s="3"/>
      <c r="X2957" s="3"/>
      <c r="Y2957" s="3"/>
      <c r="Z2957" s="3"/>
      <c r="AA2957" s="3">
        <v>0.359047676394032</v>
      </c>
      <c r="AB2957" s="3">
        <v>0.490369301035903</v>
      </c>
      <c r="AC2957" s="3">
        <v>-13.0966360433792</v>
      </c>
      <c r="AD2957" s="3"/>
      <c r="AE2957" s="5">
        <v>3</v>
      </c>
      <c r="AF2957" s="3">
        <v>2.85305083156811</v>
      </c>
      <c r="AG2957" s="3">
        <v>68.1954044333717</v>
      </c>
      <c r="AH2957" s="3">
        <v>54.8640241252839</v>
      </c>
      <c r="AI2957" s="3"/>
      <c r="AJ2957" s="3"/>
      <c r="AK2957" s="3"/>
      <c r="AL2957" s="3"/>
      <c r="AM2957" s="3"/>
      <c r="AN2957" s="5" t="s">
        <v>46</v>
      </c>
      <c r="AO2957" s="1"/>
      <c r="AP2957" s="1"/>
      <c r="AQ2957" s="1"/>
    </row>
    <row r="2958" spans="1:43">
      <c r="A2958" s="1" t="s">
        <v>7789</v>
      </c>
      <c r="B2958" s="1" t="s">
        <v>7790</v>
      </c>
      <c r="C2958" s="3">
        <v>2.27671232876712</v>
      </c>
      <c r="D2958" s="4">
        <v>43406</v>
      </c>
      <c r="E2958" s="3">
        <v>195.3668951267</v>
      </c>
      <c r="F2958" s="5" t="s">
        <v>7791</v>
      </c>
      <c r="G2958" s="5">
        <v>832</v>
      </c>
      <c r="H2958" s="5" t="s">
        <v>55</v>
      </c>
      <c r="I2958" s="3">
        <v>16.6173741591278</v>
      </c>
      <c r="J2958" s="3">
        <v>11.2522686025408</v>
      </c>
      <c r="K2958" s="3">
        <v>3.96804880570778</v>
      </c>
      <c r="L2958" s="3">
        <v>20.9039548022599</v>
      </c>
      <c r="M2958" s="3">
        <v>8.13303220949615</v>
      </c>
      <c r="N2958" s="3">
        <v>24.1172950329144</v>
      </c>
      <c r="O2958" s="3">
        <v>21.9792551255611</v>
      </c>
      <c r="P2958" s="3">
        <v>34.9006622516556</v>
      </c>
      <c r="Q2958" s="3">
        <v>19.8992368232769</v>
      </c>
      <c r="R2958" s="3">
        <v>61.6615853658537</v>
      </c>
      <c r="S2958" s="3">
        <v>67.6310027879148</v>
      </c>
      <c r="T2958" s="3">
        <v>46.2890625</v>
      </c>
      <c r="U2958" s="3">
        <v>303.495086974041</v>
      </c>
      <c r="V2958" s="3">
        <v>0.13550135501355</v>
      </c>
      <c r="W2958" s="3"/>
      <c r="X2958" s="3"/>
      <c r="Y2958" s="3"/>
      <c r="Z2958" s="3"/>
      <c r="AA2958" s="3">
        <v>0.231174020114528</v>
      </c>
      <c r="AB2958" s="3">
        <v>0.704206025641097</v>
      </c>
      <c r="AC2958" s="3">
        <v>-22.3280725912029</v>
      </c>
      <c r="AD2958" s="3"/>
      <c r="AE2958" s="5">
        <v>2</v>
      </c>
      <c r="AF2958" s="3">
        <v>5.68494576039533</v>
      </c>
      <c r="AG2958" s="3">
        <v>82.8507230393932</v>
      </c>
      <c r="AH2958" s="3">
        <v>105.437689170301</v>
      </c>
      <c r="AI2958" s="3"/>
      <c r="AJ2958" s="3"/>
      <c r="AK2958" s="3"/>
      <c r="AL2958" s="3"/>
      <c r="AM2958" s="3"/>
      <c r="AN2958" s="5" t="s">
        <v>46</v>
      </c>
      <c r="AO2958" s="1"/>
      <c r="AP2958" s="1"/>
      <c r="AQ2958" s="1"/>
    </row>
    <row r="2959" spans="1:43">
      <c r="A2959" s="1" t="s">
        <v>7792</v>
      </c>
      <c r="B2959" s="1" t="s">
        <v>7793</v>
      </c>
      <c r="C2959" s="3">
        <v>2.03013698630137</v>
      </c>
      <c r="D2959" s="4">
        <v>43496</v>
      </c>
      <c r="E2959" s="3">
        <v>5.3825087319</v>
      </c>
      <c r="F2959" s="5" t="s">
        <v>80</v>
      </c>
      <c r="G2959" s="5">
        <v>742</v>
      </c>
      <c r="H2959" s="5" t="s">
        <v>55</v>
      </c>
      <c r="I2959" s="3">
        <v>13.6487512844569</v>
      </c>
      <c r="J2959" s="3">
        <v>26.194797338173</v>
      </c>
      <c r="K2959" s="3">
        <v>1.45170295924065</v>
      </c>
      <c r="L2959" s="3">
        <v>71.1299435028249</v>
      </c>
      <c r="M2959" s="3">
        <v>10.4175709697022</v>
      </c>
      <c r="N2959" s="3">
        <v>10.0538599640934</v>
      </c>
      <c r="O2959" s="3">
        <v>26.5761058864507</v>
      </c>
      <c r="P2959" s="3">
        <v>17.2847682119205</v>
      </c>
      <c r="Q2959" s="3">
        <v>36.002994011976</v>
      </c>
      <c r="R2959" s="3">
        <v>16.6158536585366</v>
      </c>
      <c r="S2959" s="3">
        <v>78.3120706575073</v>
      </c>
      <c r="T2959" s="3">
        <v>31.15234375</v>
      </c>
      <c r="U2959" s="3">
        <v>154.38</v>
      </c>
      <c r="V2959" s="3">
        <v>41.5989159891599</v>
      </c>
      <c r="W2959" s="3"/>
      <c r="X2959" s="3"/>
      <c r="Y2959" s="3"/>
      <c r="Z2959" s="3"/>
      <c r="AA2959" s="3">
        <v>0.36613880877003</v>
      </c>
      <c r="AB2959" s="3">
        <v>0.640039581291012</v>
      </c>
      <c r="AC2959" s="3">
        <v>-17.6675198529894</v>
      </c>
      <c r="AD2959" s="3"/>
      <c r="AE2959" s="5">
        <v>1</v>
      </c>
      <c r="AF2959" s="3">
        <v>3.80321066677968</v>
      </c>
      <c r="AG2959" s="3">
        <v>84.4669806808596</v>
      </c>
      <c r="AH2959" s="3"/>
      <c r="AI2959" s="3"/>
      <c r="AJ2959" s="3"/>
      <c r="AK2959" s="3"/>
      <c r="AL2959" s="3"/>
      <c r="AM2959" s="3"/>
      <c r="AN2959" s="5" t="s">
        <v>51</v>
      </c>
      <c r="AO2959" s="1"/>
      <c r="AP2959" s="1"/>
      <c r="AQ2959" s="1"/>
    </row>
    <row r="2960" spans="1:43">
      <c r="A2960" s="1" t="s">
        <v>7794</v>
      </c>
      <c r="B2960" s="1" t="s">
        <v>7795</v>
      </c>
      <c r="C2960" s="3">
        <v>2.64657534246575</v>
      </c>
      <c r="D2960" s="4">
        <v>43271</v>
      </c>
      <c r="E2960" s="3">
        <v>20.3213359328</v>
      </c>
      <c r="F2960" s="5" t="s">
        <v>453</v>
      </c>
      <c r="G2960" s="5">
        <v>967</v>
      </c>
      <c r="H2960" s="5" t="s">
        <v>50</v>
      </c>
      <c r="I2960" s="3">
        <v>0.205018061114908</v>
      </c>
      <c r="J2960" s="3">
        <v>35.0602947744529</v>
      </c>
      <c r="K2960" s="3">
        <v>0.0584909339052358</v>
      </c>
      <c r="L2960" s="3">
        <v>11.0225763612218</v>
      </c>
      <c r="M2960" s="3">
        <v>0.0194893782888434</v>
      </c>
      <c r="N2960" s="3">
        <v>32.1905609973286</v>
      </c>
      <c r="O2960" s="3">
        <v>-0.74460883860361</v>
      </c>
      <c r="P2960" s="3">
        <v>94.9291914116035</v>
      </c>
      <c r="Q2960" s="3">
        <v>-0.484777971688968</v>
      </c>
      <c r="R2960" s="3">
        <v>95.0748430709802</v>
      </c>
      <c r="S2960" s="3">
        <v>0.469851213782293</v>
      </c>
      <c r="T2960" s="3">
        <v>90.8474576271186</v>
      </c>
      <c r="U2960" s="3">
        <v>3.89527994734297</v>
      </c>
      <c r="V2960" s="3">
        <v>91.1764705882353</v>
      </c>
      <c r="W2960" s="3"/>
      <c r="X2960" s="3"/>
      <c r="Y2960" s="3"/>
      <c r="Z2960" s="3"/>
      <c r="AA2960" s="3">
        <v>-0.112536267157734</v>
      </c>
      <c r="AB2960" s="3">
        <v>0.266990943578046</v>
      </c>
      <c r="AC2960" s="3">
        <v>-1.67662362690308</v>
      </c>
      <c r="AD2960" s="3"/>
      <c r="AE2960" s="5">
        <v>3</v>
      </c>
      <c r="AF2960" s="3">
        <v>0.226042770578991</v>
      </c>
      <c r="AG2960" s="3">
        <v>1.03383940178772</v>
      </c>
      <c r="AH2960" s="3">
        <v>2.10620301383992</v>
      </c>
      <c r="AI2960" s="3"/>
      <c r="AJ2960" s="3"/>
      <c r="AK2960" s="3"/>
      <c r="AL2960" s="3"/>
      <c r="AM2960" s="3"/>
      <c r="AN2960" s="5" t="s">
        <v>51</v>
      </c>
      <c r="AO2960" s="1"/>
      <c r="AP2960" s="1"/>
      <c r="AQ2960" s="1"/>
    </row>
    <row r="2961" spans="1:43">
      <c r="A2961" s="1" t="s">
        <v>7796</v>
      </c>
      <c r="B2961" s="1" t="s">
        <v>7797</v>
      </c>
      <c r="C2961" s="3">
        <v>2.47945205479452</v>
      </c>
      <c r="D2961" s="4">
        <v>43332</v>
      </c>
      <c r="E2961" s="3">
        <v>9.9657437614</v>
      </c>
      <c r="F2961" s="5" t="s">
        <v>7798</v>
      </c>
      <c r="G2961" s="5">
        <v>682</v>
      </c>
      <c r="H2961" s="5" t="s">
        <v>50</v>
      </c>
      <c r="I2961" s="3">
        <v>0</v>
      </c>
      <c r="J2961" s="3">
        <v>68.0214381420277</v>
      </c>
      <c r="K2961" s="3">
        <v>0.00982607841210695</v>
      </c>
      <c r="L2961" s="3">
        <v>39.5750332005312</v>
      </c>
      <c r="M2961" s="3">
        <v>-0.117762512266902</v>
      </c>
      <c r="N2961" s="3">
        <v>59.0382902938557</v>
      </c>
      <c r="O2961" s="3">
        <v>0.942179906773791</v>
      </c>
      <c r="P2961" s="3">
        <v>11.7405207857469</v>
      </c>
      <c r="Q2961" s="3">
        <v>1.11265646731573</v>
      </c>
      <c r="R2961" s="3">
        <v>51.6175760502173</v>
      </c>
      <c r="S2961" s="3">
        <v>0.718742254137998</v>
      </c>
      <c r="T2961" s="3">
        <v>87.4011299435028</v>
      </c>
      <c r="U2961" s="3">
        <v>3.95596315298188</v>
      </c>
      <c r="V2961" s="3">
        <v>90.8668730650155</v>
      </c>
      <c r="W2961" s="3"/>
      <c r="X2961" s="3"/>
      <c r="Y2961" s="3"/>
      <c r="Z2961" s="3"/>
      <c r="AA2961" s="3">
        <v>-0.0547180093642131</v>
      </c>
      <c r="AB2961" s="3">
        <v>0.200164414207847</v>
      </c>
      <c r="AC2961" s="3">
        <v>-2.73684210526315</v>
      </c>
      <c r="AD2961" s="3"/>
      <c r="AE2961" s="5">
        <v>4</v>
      </c>
      <c r="AF2961" s="3">
        <v>0.270103228059896</v>
      </c>
      <c r="AG2961" s="3">
        <v>1.27463496728171</v>
      </c>
      <c r="AH2961" s="3">
        <v>2.0559551168563</v>
      </c>
      <c r="AI2961" s="3"/>
      <c r="AJ2961" s="3"/>
      <c r="AK2961" s="3"/>
      <c r="AL2961" s="3"/>
      <c r="AM2961" s="3"/>
      <c r="AN2961" s="5" t="s">
        <v>46</v>
      </c>
      <c r="AO2961" s="1"/>
      <c r="AP2961" s="1"/>
      <c r="AQ2961" s="1"/>
    </row>
    <row r="2962" spans="1:43">
      <c r="A2962" s="1" t="s">
        <v>7799</v>
      </c>
      <c r="B2962" s="1" t="s">
        <v>7800</v>
      </c>
      <c r="C2962" s="3">
        <v>2.77808219178082</v>
      </c>
      <c r="D2962" s="4">
        <v>43223</v>
      </c>
      <c r="E2962" s="3">
        <v>147.8735227514</v>
      </c>
      <c r="F2962" s="5" t="s">
        <v>4415</v>
      </c>
      <c r="G2962" s="5">
        <v>1015</v>
      </c>
      <c r="H2962" s="5" t="s">
        <v>50</v>
      </c>
      <c r="I2962" s="3">
        <v>0.305527265993876</v>
      </c>
      <c r="J2962" s="3">
        <v>17.4631531933899</v>
      </c>
      <c r="K2962" s="3">
        <v>0.0646531818601573</v>
      </c>
      <c r="L2962" s="3">
        <v>7.43691899070385</v>
      </c>
      <c r="M2962" s="3">
        <v>0.0831408775981433</v>
      </c>
      <c r="N2962" s="3">
        <v>22.9296527159394</v>
      </c>
      <c r="O2962" s="3">
        <v>0.790771234533441</v>
      </c>
      <c r="P2962" s="3">
        <v>31.6582914572864</v>
      </c>
      <c r="Q2962" s="3">
        <v>1.14835216132947</v>
      </c>
      <c r="R2962" s="3">
        <v>46.7889908256881</v>
      </c>
      <c r="S2962" s="3">
        <v>2.02467275638006</v>
      </c>
      <c r="T2962" s="3">
        <v>42.9378531073446</v>
      </c>
      <c r="U2962" s="3">
        <v>5.51227113361901</v>
      </c>
      <c r="V2962" s="3">
        <v>69.8142414860681</v>
      </c>
      <c r="W2962" s="3"/>
      <c r="X2962" s="3"/>
      <c r="Y2962" s="3"/>
      <c r="Z2962" s="3"/>
      <c r="AA2962" s="3">
        <v>0.0515227876686906</v>
      </c>
      <c r="AB2962" s="3">
        <v>0.318361452907195</v>
      </c>
      <c r="AC2962" s="3">
        <v>-1.30145837179251</v>
      </c>
      <c r="AD2962" s="3"/>
      <c r="AE2962" s="5">
        <v>4</v>
      </c>
      <c r="AF2962" s="3">
        <v>0.246859361548229</v>
      </c>
      <c r="AG2962" s="3">
        <v>2.33274021951002</v>
      </c>
      <c r="AH2962" s="3">
        <v>2.95542244645786</v>
      </c>
      <c r="AI2962" s="3"/>
      <c r="AJ2962" s="3"/>
      <c r="AK2962" s="3"/>
      <c r="AL2962" s="3"/>
      <c r="AM2962" s="3"/>
      <c r="AN2962" s="5" t="s">
        <v>46</v>
      </c>
      <c r="AO2962" s="1"/>
      <c r="AP2962" s="1"/>
      <c r="AQ2962" s="1"/>
    </row>
    <row r="2963" spans="1:43">
      <c r="A2963" s="1" t="s">
        <v>7801</v>
      </c>
      <c r="B2963" s="1" t="s">
        <v>7802</v>
      </c>
      <c r="C2963" s="3">
        <v>1.68767123287671</v>
      </c>
      <c r="D2963" s="4">
        <v>43621</v>
      </c>
      <c r="E2963" s="3">
        <v>0.2660170792</v>
      </c>
      <c r="F2963" s="5" t="s">
        <v>6722</v>
      </c>
      <c r="G2963" s="5">
        <v>617</v>
      </c>
      <c r="H2963" s="5" t="s">
        <v>55</v>
      </c>
      <c r="I2963" s="3">
        <v>4.26522490050311</v>
      </c>
      <c r="J2963" s="3">
        <v>82.8796128251664</v>
      </c>
      <c r="K2963" s="3">
        <v>0.579500181093807</v>
      </c>
      <c r="L2963" s="3">
        <v>83.2203389830509</v>
      </c>
      <c r="M2963" s="3">
        <v>1.4985380116959</v>
      </c>
      <c r="N2963" s="3">
        <v>80.131657690006</v>
      </c>
      <c r="O2963" s="3">
        <v>7.92848814613293</v>
      </c>
      <c r="P2963" s="3">
        <v>86.6225165562914</v>
      </c>
      <c r="Q2963" s="3">
        <v>10.1197557300341</v>
      </c>
      <c r="R2963" s="3">
        <v>85.4420731707317</v>
      </c>
      <c r="S2963" s="3">
        <v>26.9195612431444</v>
      </c>
      <c r="T2963" s="3">
        <v>94.3359375</v>
      </c>
      <c r="U2963" s="3"/>
      <c r="V2963" s="3"/>
      <c r="W2963" s="3"/>
      <c r="X2963" s="3"/>
      <c r="Y2963" s="3"/>
      <c r="Z2963" s="3"/>
      <c r="AA2963" s="3">
        <v>0.19889396875185</v>
      </c>
      <c r="AB2963" s="3">
        <v>0.296613153605214</v>
      </c>
      <c r="AC2963" s="3">
        <v>-14.0688437775816</v>
      </c>
      <c r="AD2963" s="3"/>
      <c r="AE2963" s="5">
        <v>3</v>
      </c>
      <c r="AF2963" s="3">
        <v>1.59558708006262</v>
      </c>
      <c r="AG2963" s="3">
        <v>27.3281456717919</v>
      </c>
      <c r="AH2963" s="3"/>
      <c r="AI2963" s="3"/>
      <c r="AJ2963" s="3"/>
      <c r="AK2963" s="3"/>
      <c r="AL2963" s="3"/>
      <c r="AM2963" s="3"/>
      <c r="AN2963" s="5" t="s">
        <v>46</v>
      </c>
      <c r="AO2963" s="1"/>
      <c r="AP2963" s="1"/>
      <c r="AQ2963" s="1"/>
    </row>
    <row r="2964" spans="1:43">
      <c r="A2964" s="1" t="s">
        <v>7803</v>
      </c>
      <c r="B2964" s="1" t="s">
        <v>7804</v>
      </c>
      <c r="C2964" s="3">
        <v>2.76438356164384</v>
      </c>
      <c r="D2964" s="4">
        <v>43228</v>
      </c>
      <c r="E2964" s="3">
        <v>2.1802364398</v>
      </c>
      <c r="F2964" s="5" t="s">
        <v>6565</v>
      </c>
      <c r="G2964" s="5">
        <v>1010</v>
      </c>
      <c r="H2964" s="5" t="s">
        <v>191</v>
      </c>
      <c r="I2964" s="3">
        <v>7.80388340516241</v>
      </c>
      <c r="J2964" s="3">
        <v>68.1735985533454</v>
      </c>
      <c r="K2964" s="3">
        <v>-3.03851283761255</v>
      </c>
      <c r="L2964" s="3">
        <v>99.6575342465753</v>
      </c>
      <c r="M2964" s="3">
        <v>-1.83974007342082</v>
      </c>
      <c r="N2964" s="3">
        <v>93.3333333333333</v>
      </c>
      <c r="O2964" s="3">
        <v>36.2959925005859</v>
      </c>
      <c r="P2964" s="3">
        <v>2.47619047619048</v>
      </c>
      <c r="Q2964" s="3">
        <v>54.8183149208039</v>
      </c>
      <c r="R2964" s="3">
        <v>3.14465408805031</v>
      </c>
      <c r="S2964" s="3">
        <v>81.8132082844861</v>
      </c>
      <c r="T2964" s="3">
        <v>30.8823529411765</v>
      </c>
      <c r="U2964" s="3">
        <v>154.602167013243</v>
      </c>
      <c r="V2964" s="3">
        <v>47.2140762463343</v>
      </c>
      <c r="W2964" s="3"/>
      <c r="X2964" s="3"/>
      <c r="Y2964" s="3"/>
      <c r="Z2964" s="3"/>
      <c r="AA2964" s="3">
        <v>0.238460653264506</v>
      </c>
      <c r="AB2964" s="3">
        <v>0.271321459324881</v>
      </c>
      <c r="AC2964" s="3">
        <v>-27.9341586555087</v>
      </c>
      <c r="AD2964" s="3"/>
      <c r="AE2964" s="5">
        <v>3</v>
      </c>
      <c r="AF2964" s="3">
        <v>2.94482192606692</v>
      </c>
      <c r="AG2964" s="3">
        <v>97.1121112953471</v>
      </c>
      <c r="AH2964" s="3">
        <v>59.2981950927149</v>
      </c>
      <c r="AI2964" s="3"/>
      <c r="AJ2964" s="3"/>
      <c r="AK2964" s="3"/>
      <c r="AL2964" s="3"/>
      <c r="AM2964" s="3"/>
      <c r="AN2964" s="5" t="s">
        <v>46</v>
      </c>
      <c r="AO2964" s="1"/>
      <c r="AP2964" s="1"/>
      <c r="AQ2964" s="1"/>
    </row>
    <row r="2965" spans="1:43">
      <c r="A2965" s="1" t="s">
        <v>7805</v>
      </c>
      <c r="B2965" s="1" t="s">
        <v>7806</v>
      </c>
      <c r="C2965" s="3">
        <v>2.2958904109589</v>
      </c>
      <c r="D2965" s="4">
        <v>43399</v>
      </c>
      <c r="E2965" s="3">
        <v>14.4521745915</v>
      </c>
      <c r="F2965" s="5" t="s">
        <v>7807</v>
      </c>
      <c r="G2965" s="5">
        <v>643</v>
      </c>
      <c r="H2965" s="5" t="s">
        <v>50</v>
      </c>
      <c r="I2965" s="3">
        <v>0.345224395857318</v>
      </c>
      <c r="J2965" s="3">
        <v>12.0589548905761</v>
      </c>
      <c r="K2965" s="3">
        <v>0.00955748829207084</v>
      </c>
      <c r="L2965" s="3">
        <v>41.7441345728198</v>
      </c>
      <c r="M2965" s="3">
        <v>0.0573723465289576</v>
      </c>
      <c r="N2965" s="3">
        <v>26.5805877114871</v>
      </c>
      <c r="O2965" s="3">
        <v>0.898211201891037</v>
      </c>
      <c r="P2965" s="3">
        <v>15.8063042485153</v>
      </c>
      <c r="Q2965" s="3">
        <v>1.33923340972901</v>
      </c>
      <c r="R2965" s="3">
        <v>23.0323515210043</v>
      </c>
      <c r="S2965" s="3">
        <v>2.48838097289911</v>
      </c>
      <c r="T2965" s="3">
        <v>23.7853107344633</v>
      </c>
      <c r="U2965" s="3">
        <v>5.87640702565613</v>
      </c>
      <c r="V2965" s="3">
        <v>58.9009287925697</v>
      </c>
      <c r="W2965" s="3"/>
      <c r="X2965" s="3"/>
      <c r="Y2965" s="3"/>
      <c r="Z2965" s="3"/>
      <c r="AA2965" s="3">
        <v>0.0776332253908334</v>
      </c>
      <c r="AB2965" s="3">
        <v>0.222843228739544</v>
      </c>
      <c r="AC2965" s="3">
        <v>-2.24541134817851</v>
      </c>
      <c r="AD2965" s="3"/>
      <c r="AE2965" s="5">
        <v>4</v>
      </c>
      <c r="AF2965" s="3">
        <v>0.273007542813874</v>
      </c>
      <c r="AG2965" s="3">
        <v>3.24769032363448</v>
      </c>
      <c r="AH2965" s="3">
        <v>3.1173619337072</v>
      </c>
      <c r="AI2965" s="3"/>
      <c r="AJ2965" s="3"/>
      <c r="AK2965" s="3"/>
      <c r="AL2965" s="3"/>
      <c r="AM2965" s="3"/>
      <c r="AN2965" s="5" t="s">
        <v>46</v>
      </c>
      <c r="AO2965" s="1"/>
      <c r="AP2965" s="1"/>
      <c r="AQ2965" s="1"/>
    </row>
    <row r="2966" spans="1:43">
      <c r="A2966" s="1" t="s">
        <v>7808</v>
      </c>
      <c r="B2966" s="1" t="s">
        <v>7809</v>
      </c>
      <c r="C2966" s="3">
        <v>2.12876712328767</v>
      </c>
      <c r="D2966" s="4">
        <v>43460</v>
      </c>
      <c r="E2966" s="3">
        <v>1.3388527582</v>
      </c>
      <c r="F2966" s="5" t="s">
        <v>7810</v>
      </c>
      <c r="G2966" s="5">
        <v>262</v>
      </c>
      <c r="H2966" s="5" t="s">
        <v>93</v>
      </c>
      <c r="I2966" s="3">
        <v>10.2646234724066</v>
      </c>
      <c r="J2966" s="3">
        <v>29.3</v>
      </c>
      <c r="K2966" s="3">
        <v>2.25815643254026</v>
      </c>
      <c r="L2966" s="3">
        <v>39.9405351833499</v>
      </c>
      <c r="M2966" s="3">
        <v>5.03890634168372</v>
      </c>
      <c r="N2966" s="3">
        <v>29.2415169660679</v>
      </c>
      <c r="O2966" s="3">
        <v>16.8224552079566</v>
      </c>
      <c r="P2966" s="3">
        <v>32.9979879275654</v>
      </c>
      <c r="Q2966" s="3">
        <v>26.3327354754834</v>
      </c>
      <c r="R2966" s="3">
        <v>24.922600619195</v>
      </c>
      <c r="S2966" s="3">
        <v>69.9577198392283</v>
      </c>
      <c r="T2966" s="3">
        <v>22.3928004235045</v>
      </c>
      <c r="U2966" s="3">
        <v>74.1837506201318</v>
      </c>
      <c r="V2966" s="3">
        <v>52.7131782945737</v>
      </c>
      <c r="W2966" s="3"/>
      <c r="X2966" s="3"/>
      <c r="Y2966" s="3"/>
      <c r="Z2966" s="3"/>
      <c r="AA2966" s="3">
        <v>0.319079358017984</v>
      </c>
      <c r="AB2966" s="3">
        <v>0.361070315443236</v>
      </c>
      <c r="AC2966" s="3">
        <v>-17.4643538279902</v>
      </c>
      <c r="AD2966" s="3"/>
      <c r="AE2966" s="5">
        <v>7</v>
      </c>
      <c r="AF2966" s="3">
        <v>2.11155778922076</v>
      </c>
      <c r="AG2966" s="3">
        <v>65.0460105895983</v>
      </c>
      <c r="AH2966" s="3">
        <v>30.206005478412</v>
      </c>
      <c r="AI2966" s="3"/>
      <c r="AJ2966" s="3"/>
      <c r="AK2966" s="3"/>
      <c r="AL2966" s="3"/>
      <c r="AM2966" s="3"/>
      <c r="AN2966" s="5" t="s">
        <v>46</v>
      </c>
      <c r="AO2966" s="1"/>
      <c r="AP2966" s="1"/>
      <c r="AQ2966" s="1"/>
    </row>
    <row r="2967" spans="1:43">
      <c r="A2967" s="1" t="s">
        <v>7811</v>
      </c>
      <c r="B2967" s="1" t="s">
        <v>7812</v>
      </c>
      <c r="C2967" s="3">
        <v>2.49041095890411</v>
      </c>
      <c r="D2967" s="4">
        <v>43328</v>
      </c>
      <c r="E2967" s="3">
        <v>48.4032480228</v>
      </c>
      <c r="F2967" s="5" t="s">
        <v>7813</v>
      </c>
      <c r="G2967" s="5">
        <v>748</v>
      </c>
      <c r="H2967" s="5" t="s">
        <v>50</v>
      </c>
      <c r="I2967" s="3">
        <v>0.028445829322205</v>
      </c>
      <c r="J2967" s="3">
        <v>65.2970075926753</v>
      </c>
      <c r="K2967" s="3">
        <v>-0.0100030009002791</v>
      </c>
      <c r="L2967" s="3">
        <v>61.4873837981408</v>
      </c>
      <c r="M2967" s="3">
        <v>-0.14026967609486</v>
      </c>
      <c r="N2967" s="3">
        <v>62.9118432769368</v>
      </c>
      <c r="O2967" s="3">
        <v>0.717963751127343</v>
      </c>
      <c r="P2967" s="3">
        <v>43.8099588853358</v>
      </c>
      <c r="Q2967" s="3">
        <v>1.30650754455936</v>
      </c>
      <c r="R2967" s="3">
        <v>26.1709319169483</v>
      </c>
      <c r="S2967" s="3">
        <v>1.67708599999999</v>
      </c>
      <c r="T2967" s="3">
        <v>60.7344632768362</v>
      </c>
      <c r="U2967" s="3">
        <v>6.57355074466251</v>
      </c>
      <c r="V2967" s="3">
        <v>40.9442724458204</v>
      </c>
      <c r="W2967" s="3"/>
      <c r="X2967" s="3"/>
      <c r="Y2967" s="3"/>
      <c r="Z2967" s="3"/>
      <c r="AA2967" s="3">
        <v>0.0236890451746298</v>
      </c>
      <c r="AB2967" s="3">
        <v>0.484620448919559</v>
      </c>
      <c r="AC2967" s="3">
        <v>-1.95938087143239</v>
      </c>
      <c r="AD2967" s="3"/>
      <c r="AE2967" s="5">
        <v>3</v>
      </c>
      <c r="AF2967" s="3">
        <v>0.36790365595466</v>
      </c>
      <c r="AG2967" s="3">
        <v>3.19665483523661</v>
      </c>
      <c r="AH2967" s="3">
        <v>3.40750178096256</v>
      </c>
      <c r="AI2967" s="3"/>
      <c r="AJ2967" s="3"/>
      <c r="AK2967" s="3"/>
      <c r="AL2967" s="3"/>
      <c r="AM2967" s="3"/>
      <c r="AN2967" s="5" t="s">
        <v>206</v>
      </c>
      <c r="AO2967" s="1"/>
      <c r="AP2967" s="1"/>
      <c r="AQ2967" s="1"/>
    </row>
    <row r="2968" spans="1:43">
      <c r="A2968" s="1" t="s">
        <v>7814</v>
      </c>
      <c r="B2968" s="1" t="s">
        <v>7815</v>
      </c>
      <c r="C2968" s="3">
        <v>2.24383561643836</v>
      </c>
      <c r="D2968" s="4">
        <v>43418</v>
      </c>
      <c r="E2968" s="3">
        <v>7.9112968218</v>
      </c>
      <c r="F2968" s="5" t="s">
        <v>429</v>
      </c>
      <c r="G2968" s="5">
        <v>820</v>
      </c>
      <c r="H2968" s="5" t="s">
        <v>55</v>
      </c>
      <c r="I2968" s="3">
        <v>8.70921793393475</v>
      </c>
      <c r="J2968" s="3">
        <v>61.9479733817302</v>
      </c>
      <c r="K2968" s="3">
        <v>1.94644106608994</v>
      </c>
      <c r="L2968" s="3">
        <v>63.0508474576271</v>
      </c>
      <c r="M2968" s="3">
        <v>5.62841890199696</v>
      </c>
      <c r="N2968" s="3">
        <v>45.3620586475165</v>
      </c>
      <c r="O2968" s="3">
        <v>12.233893557423</v>
      </c>
      <c r="P2968" s="3">
        <v>75.4966887417219</v>
      </c>
      <c r="Q2968" s="3">
        <v>14.6505472494456</v>
      </c>
      <c r="R2968" s="3">
        <v>75.3048780487805</v>
      </c>
      <c r="S2968" s="3">
        <v>33.7813021702838</v>
      </c>
      <c r="T2968" s="3">
        <v>89.84375</v>
      </c>
      <c r="U2968" s="3">
        <v>58.4948575949367</v>
      </c>
      <c r="V2968" s="3">
        <v>93.7669376693767</v>
      </c>
      <c r="W2968" s="3"/>
      <c r="X2968" s="3"/>
      <c r="Y2968" s="3"/>
      <c r="Z2968" s="3"/>
      <c r="AA2968" s="3">
        <v>0.175351679374861</v>
      </c>
      <c r="AB2968" s="3">
        <v>0.24888580240748</v>
      </c>
      <c r="AC2968" s="3">
        <v>-18.4825926761411</v>
      </c>
      <c r="AD2968" s="3"/>
      <c r="AE2968" s="5">
        <v>3</v>
      </c>
      <c r="AF2968" s="3">
        <v>1.73601679814181</v>
      </c>
      <c r="AG2968" s="3">
        <v>21.1548484791581</v>
      </c>
      <c r="AH2968" s="3">
        <v>27.2998353753356</v>
      </c>
      <c r="AI2968" s="3"/>
      <c r="AJ2968" s="3"/>
      <c r="AK2968" s="3"/>
      <c r="AL2968" s="3"/>
      <c r="AM2968" s="3"/>
      <c r="AN2968" s="5" t="s">
        <v>51</v>
      </c>
      <c r="AO2968" s="1"/>
      <c r="AP2968" s="1"/>
      <c r="AQ2968" s="1"/>
    </row>
    <row r="2969" spans="1:43">
      <c r="A2969" s="1" t="s">
        <v>7816</v>
      </c>
      <c r="B2969" s="1" t="s">
        <v>7817</v>
      </c>
      <c r="C2969" s="3">
        <v>2.24383561643836</v>
      </c>
      <c r="D2969" s="4">
        <v>43418</v>
      </c>
      <c r="E2969" s="3">
        <v>33.645351317</v>
      </c>
      <c r="F2969" s="5" t="s">
        <v>7818</v>
      </c>
      <c r="G2969" s="5">
        <v>820</v>
      </c>
      <c r="H2969" s="5" t="s">
        <v>55</v>
      </c>
      <c r="I2969" s="3">
        <v>6.8126958965306</v>
      </c>
      <c r="J2969" s="3">
        <v>71.7483363581367</v>
      </c>
      <c r="K2969" s="3">
        <v>-3.16490838423099</v>
      </c>
      <c r="L2969" s="3">
        <v>99.4915254237288</v>
      </c>
      <c r="M2969" s="3">
        <v>-3.74338495503393</v>
      </c>
      <c r="N2969" s="3">
        <v>95.9904248952723</v>
      </c>
      <c r="O2969" s="3">
        <v>27.8151405414727</v>
      </c>
      <c r="P2969" s="3">
        <v>14.2384105960265</v>
      </c>
      <c r="Q2969" s="3">
        <v>56.3795558837491</v>
      </c>
      <c r="R2969" s="3">
        <v>0.914634146341463</v>
      </c>
      <c r="S2969" s="3">
        <v>81.6332781964099</v>
      </c>
      <c r="T2969" s="3">
        <v>26.46484375</v>
      </c>
      <c r="U2969" s="3">
        <v>184.1752132656</v>
      </c>
      <c r="V2969" s="3">
        <v>21.680216802168</v>
      </c>
      <c r="W2969" s="3"/>
      <c r="X2969" s="3"/>
      <c r="Y2969" s="3"/>
      <c r="Z2969" s="3"/>
      <c r="AA2969" s="3">
        <v>0.229592978718902</v>
      </c>
      <c r="AB2969" s="3">
        <v>0.404401560569573</v>
      </c>
      <c r="AC2969" s="3">
        <v>-29.372880381675</v>
      </c>
      <c r="AD2969" s="3"/>
      <c r="AE2969" s="5">
        <v>2</v>
      </c>
      <c r="AF2969" s="3">
        <v>4.61062638489039</v>
      </c>
      <c r="AG2969" s="3">
        <v>106.199791418908</v>
      </c>
      <c r="AH2969" s="3">
        <v>73.8653798499415</v>
      </c>
      <c r="AI2969" s="3"/>
      <c r="AJ2969" s="3"/>
      <c r="AK2969" s="3"/>
      <c r="AL2969" s="3"/>
      <c r="AM2969" s="3"/>
      <c r="AN2969" s="5" t="s">
        <v>46</v>
      </c>
      <c r="AO2969" s="1"/>
      <c r="AP2969" s="1"/>
      <c r="AQ2969" s="1"/>
    </row>
    <row r="2970" spans="1:43">
      <c r="A2970" s="1" t="s">
        <v>7819</v>
      </c>
      <c r="B2970" s="1" t="s">
        <v>7820</v>
      </c>
      <c r="C2970" s="3">
        <v>2.39178082191781</v>
      </c>
      <c r="D2970" s="4">
        <v>43364</v>
      </c>
      <c r="E2970" s="3">
        <v>5.6177046049</v>
      </c>
      <c r="F2970" s="5" t="s">
        <v>4752</v>
      </c>
      <c r="G2970" s="5">
        <v>360</v>
      </c>
      <c r="H2970" s="5" t="s">
        <v>226</v>
      </c>
      <c r="I2970" s="3">
        <v>4.21528348397698</v>
      </c>
      <c r="J2970" s="3">
        <v>13.9402560455192</v>
      </c>
      <c r="K2970" s="3">
        <v>1.14841693914985</v>
      </c>
      <c r="L2970" s="3">
        <v>18.6507936507937</v>
      </c>
      <c r="M2970" s="3">
        <v>2.58007117437723</v>
      </c>
      <c r="N2970" s="3">
        <v>9.44992947813822</v>
      </c>
      <c r="O2970" s="3">
        <v>6.70536765943125</v>
      </c>
      <c r="P2970" s="3">
        <v>19.3396226415094</v>
      </c>
      <c r="Q2970" s="3">
        <v>11.7346489296097</v>
      </c>
      <c r="R2970" s="3">
        <v>11.4963503649635</v>
      </c>
      <c r="S2970" s="3">
        <v>21.2639831723874</v>
      </c>
      <c r="T2970" s="3">
        <v>21.8085106382979</v>
      </c>
      <c r="U2970" s="3">
        <v>26.0610277308419</v>
      </c>
      <c r="V2970" s="3">
        <v>57.6388888888889</v>
      </c>
      <c r="W2970" s="3"/>
      <c r="X2970" s="3"/>
      <c r="Y2970" s="3"/>
      <c r="Z2970" s="3"/>
      <c r="AA2970" s="3">
        <v>0.388840790030201</v>
      </c>
      <c r="AB2970" s="3">
        <v>0.560659658270582</v>
      </c>
      <c r="AC2970" s="3">
        <v>-3.1609737686356</v>
      </c>
      <c r="AD2970" s="3"/>
      <c r="AE2970" s="5">
        <v>2</v>
      </c>
      <c r="AF2970" s="3">
        <v>0.769594784178412</v>
      </c>
      <c r="AG2970" s="3">
        <v>17.2284475201009</v>
      </c>
      <c r="AH2970" s="3">
        <v>11.4559802104105</v>
      </c>
      <c r="AI2970" s="3"/>
      <c r="AJ2970" s="3"/>
      <c r="AK2970" s="3"/>
      <c r="AL2970" s="3"/>
      <c r="AM2970" s="3">
        <v>1</v>
      </c>
      <c r="AN2970" s="5" t="s">
        <v>56</v>
      </c>
      <c r="AO2970" s="1"/>
      <c r="AP2970" s="1"/>
      <c r="AQ2970" s="1"/>
    </row>
    <row r="2971" spans="1:43">
      <c r="A2971" s="1" t="s">
        <v>7821</v>
      </c>
      <c r="B2971" s="1" t="s">
        <v>7822</v>
      </c>
      <c r="C2971" s="3">
        <v>2.61369863013699</v>
      </c>
      <c r="D2971" s="4">
        <v>43283</v>
      </c>
      <c r="E2971" s="3">
        <v>0.5522667912</v>
      </c>
      <c r="F2971" s="5" t="s">
        <v>7823</v>
      </c>
      <c r="G2971" s="5">
        <v>197</v>
      </c>
      <c r="H2971" s="5" t="s">
        <v>45</v>
      </c>
      <c r="I2971" s="3">
        <v>-2.47049336558904</v>
      </c>
      <c r="J2971" s="3">
        <v>93.9490445859873</v>
      </c>
      <c r="K2971" s="3">
        <v>0.407547169811326</v>
      </c>
      <c r="L2971" s="3">
        <v>53.5714285714286</v>
      </c>
      <c r="M2971" s="3">
        <v>-3.9699725710986</v>
      </c>
      <c r="N2971" s="3">
        <v>95.7142857142857</v>
      </c>
      <c r="O2971" s="3">
        <v>-1.64855474236712</v>
      </c>
      <c r="P2971" s="3">
        <v>90.2317880794702</v>
      </c>
      <c r="Q2971" s="3">
        <v>2.50404499576238</v>
      </c>
      <c r="R2971" s="3">
        <v>51.027397260274</v>
      </c>
      <c r="S2971" s="3">
        <v>13.5735017927267</v>
      </c>
      <c r="T2971" s="3">
        <v>22.0338983050847</v>
      </c>
      <c r="U2971" s="3">
        <v>26.295804063034</v>
      </c>
      <c r="V2971" s="3">
        <v>25.4777070063694</v>
      </c>
      <c r="W2971" s="3"/>
      <c r="X2971" s="3"/>
      <c r="Y2971" s="3"/>
      <c r="Z2971" s="3"/>
      <c r="AA2971" s="3">
        <v>0.119875538690151</v>
      </c>
      <c r="AB2971" s="3">
        <v>0.197652377592885</v>
      </c>
      <c r="AC2971" s="3">
        <v>-12.1400778210117</v>
      </c>
      <c r="AD2971" s="3"/>
      <c r="AE2971" s="5">
        <v>3</v>
      </c>
      <c r="AF2971" s="3">
        <v>0.994885857296502</v>
      </c>
      <c r="AG2971" s="3">
        <v>10.7026209432724</v>
      </c>
      <c r="AH2971" s="3">
        <v>14.4017054121321</v>
      </c>
      <c r="AI2971" s="3"/>
      <c r="AJ2971" s="3"/>
      <c r="AK2971" s="3"/>
      <c r="AL2971" s="3"/>
      <c r="AM2971" s="3"/>
      <c r="AN2971" s="5" t="s">
        <v>46</v>
      </c>
      <c r="AO2971" s="1"/>
      <c r="AP2971" s="1"/>
      <c r="AQ2971" s="1"/>
    </row>
    <row r="2972" spans="1:43">
      <c r="A2972" s="1" t="s">
        <v>7824</v>
      </c>
      <c r="B2972" s="1" t="s">
        <v>7825</v>
      </c>
      <c r="C2972" s="3">
        <v>2.64109589041096</v>
      </c>
      <c r="D2972" s="4">
        <v>43273</v>
      </c>
      <c r="E2972" s="3">
        <v>0.8489091214</v>
      </c>
      <c r="F2972" s="5" t="s">
        <v>7826</v>
      </c>
      <c r="G2972" s="5">
        <v>965</v>
      </c>
      <c r="H2972" s="5" t="s">
        <v>93</v>
      </c>
      <c r="I2972" s="3">
        <v>4.05362067859664</v>
      </c>
      <c r="J2972" s="3">
        <v>58.65</v>
      </c>
      <c r="K2972" s="3">
        <v>2.31458123107973</v>
      </c>
      <c r="L2972" s="3">
        <v>38.800792864222</v>
      </c>
      <c r="M2972" s="3">
        <v>0.0431672422299053</v>
      </c>
      <c r="N2972" s="3">
        <v>85.1297405189621</v>
      </c>
      <c r="O2972" s="3">
        <v>6.56900742297839</v>
      </c>
      <c r="P2972" s="3">
        <v>62.625754527163</v>
      </c>
      <c r="Q2972" s="3">
        <v>9.12087172933344</v>
      </c>
      <c r="R2972" s="3">
        <v>63.7254901960784</v>
      </c>
      <c r="S2972" s="3">
        <v>45.2242413391818</v>
      </c>
      <c r="T2972" s="3">
        <v>46.7972472207517</v>
      </c>
      <c r="U2972" s="3">
        <v>84.6460277714546</v>
      </c>
      <c r="V2972" s="3">
        <v>47.1207087486157</v>
      </c>
      <c r="W2972" s="3"/>
      <c r="X2972" s="3"/>
      <c r="Y2972" s="3"/>
      <c r="Z2972" s="3"/>
      <c r="AA2972" s="3">
        <v>0.232790115573295</v>
      </c>
      <c r="AB2972" s="3">
        <v>0.193222140928077</v>
      </c>
      <c r="AC2972" s="3">
        <v>-19.0639717425432</v>
      </c>
      <c r="AD2972" s="3"/>
      <c r="AE2972" s="5">
        <v>3</v>
      </c>
      <c r="AF2972" s="3">
        <v>1.58182958339331</v>
      </c>
      <c r="AG2972" s="3">
        <v>34.888062316413</v>
      </c>
      <c r="AH2972" s="3">
        <v>37.7447807969296</v>
      </c>
      <c r="AI2972" s="3"/>
      <c r="AJ2972" s="3"/>
      <c r="AK2972" s="3"/>
      <c r="AL2972" s="3"/>
      <c r="AM2972" s="3"/>
      <c r="AN2972" s="5" t="s">
        <v>46</v>
      </c>
      <c r="AO2972" s="1"/>
      <c r="AP2972" s="1"/>
      <c r="AQ2972" s="1"/>
    </row>
    <row r="2973" spans="1:43">
      <c r="A2973" s="1" t="s">
        <v>7827</v>
      </c>
      <c r="B2973" s="1" t="s">
        <v>7828</v>
      </c>
      <c r="C2973" s="3">
        <v>2.7013698630137</v>
      </c>
      <c r="D2973" s="4">
        <v>43251</v>
      </c>
      <c r="E2973" s="3">
        <v>0.2110274969</v>
      </c>
      <c r="F2973" s="5" t="s">
        <v>7829</v>
      </c>
      <c r="G2973" s="5">
        <v>967</v>
      </c>
      <c r="H2973" s="5" t="s">
        <v>93</v>
      </c>
      <c r="I2973" s="3">
        <v>6.99694981051852</v>
      </c>
      <c r="J2973" s="3">
        <v>43.45</v>
      </c>
      <c r="K2973" s="3">
        <v>3.16371089920683</v>
      </c>
      <c r="L2973" s="3">
        <v>25.3221010901883</v>
      </c>
      <c r="M2973" s="3">
        <v>1.98220421108272</v>
      </c>
      <c r="N2973" s="3">
        <v>54.5409181636727</v>
      </c>
      <c r="O2973" s="3">
        <v>8.57250046895516</v>
      </c>
      <c r="P2973" s="3">
        <v>54.9295774647887</v>
      </c>
      <c r="Q2973" s="3">
        <v>6.20183486238531</v>
      </c>
      <c r="R2973" s="3">
        <v>80.4437564499484</v>
      </c>
      <c r="S2973" s="3">
        <v>14.6819893005746</v>
      </c>
      <c r="T2973" s="3">
        <v>87.0831127580731</v>
      </c>
      <c r="U2973" s="3">
        <v>19.6238503668492</v>
      </c>
      <c r="V2973" s="3">
        <v>93.7430786267996</v>
      </c>
      <c r="W2973" s="3"/>
      <c r="X2973" s="3"/>
      <c r="Y2973" s="3"/>
      <c r="Z2973" s="3"/>
      <c r="AA2973" s="3">
        <v>0.0878837312375355</v>
      </c>
      <c r="AB2973" s="3">
        <v>0.0544415283853413</v>
      </c>
      <c r="AC2973" s="3">
        <v>-12.9572769541188</v>
      </c>
      <c r="AD2973" s="3"/>
      <c r="AE2973" s="5">
        <v>3</v>
      </c>
      <c r="AF2973" s="3">
        <v>0.357513209072567</v>
      </c>
      <c r="AG2973" s="3">
        <v>8.97123591222662</v>
      </c>
      <c r="AH2973" s="3">
        <v>9.76508961751863</v>
      </c>
      <c r="AI2973" s="3"/>
      <c r="AJ2973" s="3"/>
      <c r="AK2973" s="3"/>
      <c r="AL2973" s="3"/>
      <c r="AM2973" s="3"/>
      <c r="AN2973" s="5" t="s">
        <v>46</v>
      </c>
      <c r="AO2973" s="1"/>
      <c r="AP2973" s="1"/>
      <c r="AQ2973" s="1"/>
    </row>
    <row r="2974" spans="1:43">
      <c r="A2974" s="1" t="s">
        <v>7830</v>
      </c>
      <c r="B2974" s="1" t="s">
        <v>7831</v>
      </c>
      <c r="C2974" s="3">
        <v>2.66301369863014</v>
      </c>
      <c r="D2974" s="4">
        <v>43265</v>
      </c>
      <c r="E2974" s="3">
        <v>42.394113214</v>
      </c>
      <c r="F2974" s="5" t="s">
        <v>273</v>
      </c>
      <c r="G2974" s="5">
        <v>973</v>
      </c>
      <c r="H2974" s="5" t="s">
        <v>50</v>
      </c>
      <c r="I2974" s="3">
        <v>-0.144522593698835</v>
      </c>
      <c r="J2974" s="3">
        <v>84.0553818669049</v>
      </c>
      <c r="K2974" s="3">
        <v>-0.00964785335264248</v>
      </c>
      <c r="L2974" s="3">
        <v>57.7246569278442</v>
      </c>
      <c r="M2974" s="3">
        <v>-0.221430634446911</v>
      </c>
      <c r="N2974" s="3">
        <v>76.0017809439003</v>
      </c>
      <c r="O2974" s="3">
        <v>0.826928689561234</v>
      </c>
      <c r="P2974" s="3">
        <v>25.9022384650525</v>
      </c>
      <c r="Q2974" s="3">
        <v>1.19117359890645</v>
      </c>
      <c r="R2974" s="3">
        <v>41.4292612264606</v>
      </c>
      <c r="S2974" s="3">
        <v>1.44893355987485</v>
      </c>
      <c r="T2974" s="3">
        <v>69.8870056497175</v>
      </c>
      <c r="U2974" s="3">
        <v>5.6367757893121</v>
      </c>
      <c r="V2974" s="3">
        <v>66.1764705882353</v>
      </c>
      <c r="W2974" s="3"/>
      <c r="X2974" s="3"/>
      <c r="Y2974" s="3"/>
      <c r="Z2974" s="3"/>
      <c r="AA2974" s="3">
        <v>0.00323722061613214</v>
      </c>
      <c r="AB2974" s="3">
        <v>0.274423350185525</v>
      </c>
      <c r="AC2974" s="3">
        <v>-2.89968036912199</v>
      </c>
      <c r="AD2974" s="3"/>
      <c r="AE2974" s="5">
        <v>4</v>
      </c>
      <c r="AF2974" s="3">
        <v>0.305543232428217</v>
      </c>
      <c r="AG2974" s="3">
        <v>2.27951529681609</v>
      </c>
      <c r="AH2974" s="3">
        <v>2.94803991812618</v>
      </c>
      <c r="AI2974" s="3"/>
      <c r="AJ2974" s="3"/>
      <c r="AK2974" s="3"/>
      <c r="AL2974" s="3"/>
      <c r="AM2974" s="3">
        <v>30</v>
      </c>
      <c r="AN2974" s="5" t="s">
        <v>56</v>
      </c>
      <c r="AO2974" s="1"/>
      <c r="AP2974" s="1"/>
      <c r="AQ2974" s="1"/>
    </row>
    <row r="2975" spans="1:43">
      <c r="A2975" s="1" t="s">
        <v>7832</v>
      </c>
      <c r="B2975" s="1" t="s">
        <v>7833</v>
      </c>
      <c r="C2975" s="3">
        <v>2.64383561643836</v>
      </c>
      <c r="D2975" s="4">
        <v>43272</v>
      </c>
      <c r="E2975" s="3">
        <v>2.2142291154</v>
      </c>
      <c r="F2975" s="5" t="s">
        <v>7834</v>
      </c>
      <c r="G2975" s="5">
        <v>849</v>
      </c>
      <c r="H2975" s="5" t="s">
        <v>93</v>
      </c>
      <c r="I2975" s="3">
        <v>14.9941107184924</v>
      </c>
      <c r="J2975" s="3">
        <v>8.85</v>
      </c>
      <c r="K2975" s="3">
        <v>4.3780403057679</v>
      </c>
      <c r="L2975" s="3">
        <v>8.62239841427156</v>
      </c>
      <c r="M2975" s="3">
        <v>6.70528444177277</v>
      </c>
      <c r="N2975" s="3">
        <v>18.7624750499002</v>
      </c>
      <c r="O2975" s="3">
        <v>22.262630993536</v>
      </c>
      <c r="P2975" s="3">
        <v>17.4044265593561</v>
      </c>
      <c r="Q2975" s="3">
        <v>35.9848248329117</v>
      </c>
      <c r="R2975" s="3">
        <v>9.49432404540764</v>
      </c>
      <c r="S2975" s="3">
        <v>84.215352028136</v>
      </c>
      <c r="T2975" s="3">
        <v>12.0169401799894</v>
      </c>
      <c r="U2975" s="3">
        <v>108.850223764441</v>
      </c>
      <c r="V2975" s="3">
        <v>38.1506090808416</v>
      </c>
      <c r="W2975" s="3"/>
      <c r="X2975" s="3"/>
      <c r="Y2975" s="3"/>
      <c r="Z2975" s="3"/>
      <c r="AA2975" s="3">
        <v>0.349486447232942</v>
      </c>
      <c r="AB2975" s="3">
        <v>0.36969112066311</v>
      </c>
      <c r="AC2975" s="3">
        <v>-14.4034634917992</v>
      </c>
      <c r="AD2975" s="3"/>
      <c r="AE2975" s="5">
        <v>4</v>
      </c>
      <c r="AF2975" s="3">
        <v>2.1655052803379</v>
      </c>
      <c r="AG2975" s="3">
        <v>76.5441062040397</v>
      </c>
      <c r="AH2975" s="3">
        <v>45.3433478079695</v>
      </c>
      <c r="AI2975" s="3"/>
      <c r="AJ2975" s="3"/>
      <c r="AK2975" s="3"/>
      <c r="AL2975" s="3"/>
      <c r="AM2975" s="3"/>
      <c r="AN2975" s="5" t="s">
        <v>46</v>
      </c>
      <c r="AO2975" s="1"/>
      <c r="AP2975" s="1"/>
      <c r="AQ2975" s="1"/>
    </row>
    <row r="2976" spans="1:43">
      <c r="A2976" s="1" t="s">
        <v>7835</v>
      </c>
      <c r="B2976" s="1" t="s">
        <v>7836</v>
      </c>
      <c r="C2976" s="3">
        <v>2.50958904109589</v>
      </c>
      <c r="D2976" s="4">
        <v>43321</v>
      </c>
      <c r="E2976" s="3">
        <v>0.727664342</v>
      </c>
      <c r="F2976" s="5" t="s">
        <v>1996</v>
      </c>
      <c r="G2976" s="5">
        <v>341</v>
      </c>
      <c r="H2976" s="5" t="s">
        <v>226</v>
      </c>
      <c r="I2976" s="3">
        <v>-1.93459511260182</v>
      </c>
      <c r="J2976" s="3">
        <v>98.7197724039829</v>
      </c>
      <c r="K2976" s="3">
        <v>0.491008408518996</v>
      </c>
      <c r="L2976" s="3">
        <v>53.8359788359788</v>
      </c>
      <c r="M2976" s="3">
        <v>-1.26635711270579</v>
      </c>
      <c r="N2976" s="3">
        <v>96.7559943582511</v>
      </c>
      <c r="O2976" s="3">
        <v>-6.03191000918274</v>
      </c>
      <c r="P2976" s="3">
        <v>99.5283018867924</v>
      </c>
      <c r="Q2976" s="3">
        <v>-2.77893236743661</v>
      </c>
      <c r="R2976" s="3">
        <v>98.3576642335766</v>
      </c>
      <c r="S2976" s="3">
        <v>12.7228915662651</v>
      </c>
      <c r="T2976" s="3">
        <v>61.436170212766</v>
      </c>
      <c r="U2976" s="3">
        <v>53.5640592759332</v>
      </c>
      <c r="V2976" s="3">
        <v>7.63888888888889</v>
      </c>
      <c r="W2976" s="3"/>
      <c r="X2976" s="3"/>
      <c r="Y2976" s="3"/>
      <c r="Z2976" s="3"/>
      <c r="AA2976" s="3">
        <v>0.0876883658431517</v>
      </c>
      <c r="AB2976" s="3">
        <v>0.30622143100694</v>
      </c>
      <c r="AC2976" s="3">
        <v>-12.2512125773541</v>
      </c>
      <c r="AD2976" s="3"/>
      <c r="AE2976" s="5">
        <v>2</v>
      </c>
      <c r="AF2976" s="3">
        <v>1.77626637863586</v>
      </c>
      <c r="AG2976" s="3">
        <v>16.3730615409059</v>
      </c>
      <c r="AH2976" s="3">
        <v>24.4438683237335</v>
      </c>
      <c r="AI2976" s="3"/>
      <c r="AJ2976" s="3"/>
      <c r="AK2976" s="3"/>
      <c r="AL2976" s="3"/>
      <c r="AM2976" s="3"/>
      <c r="AN2976" s="5" t="s">
        <v>46</v>
      </c>
      <c r="AO2976" s="1"/>
      <c r="AP2976" s="1"/>
      <c r="AQ2976" s="1"/>
    </row>
    <row r="2977" spans="1:43">
      <c r="A2977" s="1" t="s">
        <v>7837</v>
      </c>
      <c r="B2977" s="1" t="s">
        <v>7838</v>
      </c>
      <c r="C2977" s="3">
        <v>2.3041095890411</v>
      </c>
      <c r="D2977" s="4">
        <v>43396</v>
      </c>
      <c r="E2977" s="3">
        <v>0.3447154672</v>
      </c>
      <c r="F2977" s="5" t="s">
        <v>7839</v>
      </c>
      <c r="G2977" s="5">
        <v>842</v>
      </c>
      <c r="H2977" s="5" t="s">
        <v>226</v>
      </c>
      <c r="I2977" s="3">
        <v>6.51011560693642</v>
      </c>
      <c r="J2977" s="3">
        <v>2.7027027027027</v>
      </c>
      <c r="K2977" s="3">
        <v>-1.14009791429147</v>
      </c>
      <c r="L2977" s="3">
        <v>99.2063492063492</v>
      </c>
      <c r="M2977" s="3">
        <v>1.54301852999931</v>
      </c>
      <c r="N2977" s="3">
        <v>25.1057827926657</v>
      </c>
      <c r="O2977" s="3">
        <v>16.1714871148239</v>
      </c>
      <c r="P2977" s="3">
        <v>0.471698113207547</v>
      </c>
      <c r="Q2977" s="3">
        <v>22.1494862446138</v>
      </c>
      <c r="R2977" s="3">
        <v>0.72992700729927</v>
      </c>
      <c r="S2977" s="3">
        <v>44.2932654659358</v>
      </c>
      <c r="T2977" s="3">
        <v>1.06382978723404</v>
      </c>
      <c r="U2977" s="3">
        <v>46.5599522767946</v>
      </c>
      <c r="V2977" s="3">
        <v>12.5</v>
      </c>
      <c r="W2977" s="3"/>
      <c r="X2977" s="3"/>
      <c r="Y2977" s="3"/>
      <c r="Z2977" s="3"/>
      <c r="AA2977" s="3">
        <v>0.295153942529546</v>
      </c>
      <c r="AB2977" s="3">
        <v>0.368069488481234</v>
      </c>
      <c r="AC2977" s="3">
        <v>-7.60333712552142</v>
      </c>
      <c r="AD2977" s="3"/>
      <c r="AE2977" s="5">
        <v>2</v>
      </c>
      <c r="AF2977" s="3">
        <v>1.44185226916017</v>
      </c>
      <c r="AG2977" s="3">
        <v>40.2255025674549</v>
      </c>
      <c r="AH2977" s="3">
        <v>21.6153719126759</v>
      </c>
      <c r="AI2977" s="3"/>
      <c r="AJ2977" s="3"/>
      <c r="AK2977" s="3"/>
      <c r="AL2977" s="3"/>
      <c r="AM2977" s="3"/>
      <c r="AN2977" s="5" t="s">
        <v>46</v>
      </c>
      <c r="AO2977" s="1"/>
      <c r="AP2977" s="1"/>
      <c r="AQ2977" s="1"/>
    </row>
    <row r="2978" spans="1:43">
      <c r="A2978" s="1" t="s">
        <v>7840</v>
      </c>
      <c r="B2978" s="1" t="s">
        <v>7841</v>
      </c>
      <c r="C2978" s="3">
        <v>2.63013698630137</v>
      </c>
      <c r="D2978" s="4">
        <v>43277</v>
      </c>
      <c r="E2978" s="3">
        <v>5.6325857081</v>
      </c>
      <c r="F2978" s="5" t="s">
        <v>5914</v>
      </c>
      <c r="G2978" s="5">
        <v>961</v>
      </c>
      <c r="H2978" s="5" t="s">
        <v>191</v>
      </c>
      <c r="I2978" s="3">
        <v>6.65525358442115</v>
      </c>
      <c r="J2978" s="3">
        <v>74.502712477396</v>
      </c>
      <c r="K2978" s="3">
        <v>2.59365994236312</v>
      </c>
      <c r="L2978" s="3">
        <v>48.8013698630137</v>
      </c>
      <c r="M2978" s="3">
        <v>3.25253780816243</v>
      </c>
      <c r="N2978" s="3">
        <v>69.7297297297297</v>
      </c>
      <c r="O2978" s="3">
        <v>8.94782862139318</v>
      </c>
      <c r="P2978" s="3">
        <v>79.2380952380952</v>
      </c>
      <c r="Q2978" s="3">
        <v>13.8072766022226</v>
      </c>
      <c r="R2978" s="3">
        <v>71.4884696016772</v>
      </c>
      <c r="S2978" s="3">
        <v>40.1180770312061</v>
      </c>
      <c r="T2978" s="3">
        <v>81.6176470588235</v>
      </c>
      <c r="U2978" s="3">
        <v>64.2896385012636</v>
      </c>
      <c r="V2978" s="3">
        <v>92.6686217008798</v>
      </c>
      <c r="W2978" s="3"/>
      <c r="X2978" s="3"/>
      <c r="Y2978" s="3"/>
      <c r="Z2978" s="3"/>
      <c r="AA2978" s="3">
        <v>0.228072877263647</v>
      </c>
      <c r="AB2978" s="3">
        <v>0.165890101071245</v>
      </c>
      <c r="AC2978" s="3">
        <v>-16.6464681440443</v>
      </c>
      <c r="AD2978" s="3"/>
      <c r="AE2978" s="5">
        <v>3</v>
      </c>
      <c r="AF2978" s="3">
        <v>1.24954908580004</v>
      </c>
      <c r="AG2978" s="3">
        <v>33.1924106460783</v>
      </c>
      <c r="AH2978" s="3">
        <v>30.3495451723963</v>
      </c>
      <c r="AI2978" s="3"/>
      <c r="AJ2978" s="3"/>
      <c r="AK2978" s="3"/>
      <c r="AL2978" s="3"/>
      <c r="AM2978" s="3">
        <v>100</v>
      </c>
      <c r="AN2978" s="5" t="s">
        <v>56</v>
      </c>
      <c r="AO2978" s="1"/>
      <c r="AP2978" s="1"/>
      <c r="AQ2978" s="1"/>
    </row>
    <row r="2979" spans="1:43">
      <c r="A2979" s="1" t="s">
        <v>7842</v>
      </c>
      <c r="B2979" s="1" t="s">
        <v>7843</v>
      </c>
      <c r="C2979" s="3">
        <v>2.49315068493151</v>
      </c>
      <c r="D2979" s="4">
        <v>43327</v>
      </c>
      <c r="E2979" s="3">
        <v>54.9574574459</v>
      </c>
      <c r="F2979" s="5" t="s">
        <v>3724</v>
      </c>
      <c r="G2979" s="5">
        <v>911</v>
      </c>
      <c r="H2979" s="5" t="s">
        <v>191</v>
      </c>
      <c r="I2979" s="3">
        <v>10.3008560366568</v>
      </c>
      <c r="J2979" s="3">
        <v>49.3670886075949</v>
      </c>
      <c r="K2979" s="3">
        <v>-0.538099356202554</v>
      </c>
      <c r="L2979" s="3">
        <v>94.8630136986301</v>
      </c>
      <c r="M2979" s="3">
        <v>7.88659972900672</v>
      </c>
      <c r="N2979" s="3">
        <v>26.6666666666667</v>
      </c>
      <c r="O2979" s="3">
        <v>15.8477895914941</v>
      </c>
      <c r="P2979" s="3">
        <v>60</v>
      </c>
      <c r="Q2979" s="3">
        <v>17.5893668585277</v>
      </c>
      <c r="R2979" s="3">
        <v>63.7316561844864</v>
      </c>
      <c r="S2979" s="3">
        <v>48.0759143579228</v>
      </c>
      <c r="T2979" s="3">
        <v>71.8137254901961</v>
      </c>
      <c r="U2979" s="3">
        <v>208.463295917354</v>
      </c>
      <c r="V2979" s="3">
        <v>17.8885630498534</v>
      </c>
      <c r="W2979" s="3"/>
      <c r="X2979" s="3"/>
      <c r="Y2979" s="3"/>
      <c r="Z2979" s="3"/>
      <c r="AA2979" s="3">
        <v>0.169366276025192</v>
      </c>
      <c r="AB2979" s="3">
        <v>0.440073394512721</v>
      </c>
      <c r="AC2979" s="3">
        <v>-24.4594178006782</v>
      </c>
      <c r="AD2979" s="3"/>
      <c r="AE2979" s="5">
        <v>2</v>
      </c>
      <c r="AF2979" s="3">
        <v>4.18900178991528</v>
      </c>
      <c r="AG2979" s="3">
        <v>73.656312107541</v>
      </c>
      <c r="AH2979" s="3">
        <v>84.0095191778577</v>
      </c>
      <c r="AI2979" s="3"/>
      <c r="AJ2979" s="3"/>
      <c r="AK2979" s="3"/>
      <c r="AL2979" s="3"/>
      <c r="AM2979" s="3"/>
      <c r="AN2979" s="5" t="s">
        <v>46</v>
      </c>
      <c r="AO2979" s="1"/>
      <c r="AP2979" s="1"/>
      <c r="AQ2979" s="1"/>
    </row>
    <row r="2980" spans="1:43">
      <c r="A2980" s="1" t="s">
        <v>7844</v>
      </c>
      <c r="B2980" s="1" t="s">
        <v>7845</v>
      </c>
      <c r="C2980" s="3">
        <v>2.74520547945205</v>
      </c>
      <c r="D2980" s="4">
        <v>43235</v>
      </c>
      <c r="E2980" s="3">
        <v>14.7735944048</v>
      </c>
      <c r="F2980" s="5" t="s">
        <v>1814</v>
      </c>
      <c r="G2980" s="5">
        <v>1003</v>
      </c>
      <c r="H2980" s="5" t="s">
        <v>50</v>
      </c>
      <c r="I2980" s="3">
        <v>-0.543531010385335</v>
      </c>
      <c r="J2980" s="3">
        <v>95.8910227780259</v>
      </c>
      <c r="K2980" s="3">
        <v>-0.475912975912983</v>
      </c>
      <c r="L2980" s="3">
        <v>98.1850376272687</v>
      </c>
      <c r="M2980" s="3">
        <v>-0.832284912416553</v>
      </c>
      <c r="N2980" s="3">
        <v>96.3045414069457</v>
      </c>
      <c r="O2980" s="3">
        <v>-0.240682763479963</v>
      </c>
      <c r="P2980" s="3">
        <v>91.7770671539516</v>
      </c>
      <c r="Q2980" s="3">
        <v>0.432322838781959</v>
      </c>
      <c r="R2980" s="3">
        <v>86.9628198937711</v>
      </c>
      <c r="S2980" s="3">
        <v>1.94088195014182</v>
      </c>
      <c r="T2980" s="3">
        <v>47.9661016949153</v>
      </c>
      <c r="U2980" s="3">
        <v>8.69066967781097</v>
      </c>
      <c r="V2980" s="3">
        <v>13.1578947368421</v>
      </c>
      <c r="W2980" s="3"/>
      <c r="X2980" s="3"/>
      <c r="Y2980" s="3"/>
      <c r="Z2980" s="3"/>
      <c r="AA2980" s="3">
        <v>0.0250595694461574</v>
      </c>
      <c r="AB2980" s="3">
        <v>0.465616160481683</v>
      </c>
      <c r="AC2980" s="3">
        <v>-2.55710255710256</v>
      </c>
      <c r="AD2980" s="3"/>
      <c r="AE2980" s="5">
        <v>2</v>
      </c>
      <c r="AF2980" s="3">
        <v>0.493513832844454</v>
      </c>
      <c r="AG2980" s="3">
        <v>2.93699560666214</v>
      </c>
      <c r="AH2980" s="3">
        <v>4.52346929886767</v>
      </c>
      <c r="AI2980" s="3"/>
      <c r="AJ2980" s="3"/>
      <c r="AK2980" s="3"/>
      <c r="AL2980" s="3"/>
      <c r="AM2980" s="3"/>
      <c r="AN2980" s="5" t="s">
        <v>51</v>
      </c>
      <c r="AO2980" s="1"/>
      <c r="AP2980" s="1"/>
      <c r="AQ2980" s="1"/>
    </row>
    <row r="2981" spans="1:43">
      <c r="A2981" s="1" t="s">
        <v>7846</v>
      </c>
      <c r="B2981" s="1" t="s">
        <v>7847</v>
      </c>
      <c r="C2981" s="3">
        <v>2.2027397260274</v>
      </c>
      <c r="D2981" s="4">
        <v>43433</v>
      </c>
      <c r="E2981" s="3">
        <v>0.6418520642</v>
      </c>
      <c r="F2981" s="5" t="s">
        <v>5374</v>
      </c>
      <c r="G2981" s="5">
        <v>805</v>
      </c>
      <c r="H2981" s="5" t="s">
        <v>116</v>
      </c>
      <c r="I2981" s="3">
        <v>5.47913669064748</v>
      </c>
      <c r="J2981" s="3">
        <v>69.6261682242991</v>
      </c>
      <c r="K2981" s="3">
        <v>1.55150440516429</v>
      </c>
      <c r="L2981" s="3">
        <v>67.8899082568807</v>
      </c>
      <c r="M2981" s="3">
        <v>1.34933362826964</v>
      </c>
      <c r="N2981" s="3">
        <v>79.4392523364486</v>
      </c>
      <c r="O2981" s="3">
        <v>5.25499655410062</v>
      </c>
      <c r="P2981" s="3">
        <v>81.5</v>
      </c>
      <c r="Q2981" s="3">
        <v>1.59090909090909</v>
      </c>
      <c r="R2981" s="3">
        <v>83.0687830687831</v>
      </c>
      <c r="S2981" s="3">
        <v>34.6286637772717</v>
      </c>
      <c r="T2981" s="3">
        <v>82.8220858895705</v>
      </c>
      <c r="U2981" s="3">
        <v>80.9002072845721</v>
      </c>
      <c r="V2981" s="3">
        <v>74.7899159663866</v>
      </c>
      <c r="W2981" s="3"/>
      <c r="X2981" s="3"/>
      <c r="Y2981" s="3"/>
      <c r="Z2981" s="3"/>
      <c r="AA2981" s="3">
        <v>0.171432836660581</v>
      </c>
      <c r="AB2981" s="3">
        <v>0.318559884287405</v>
      </c>
      <c r="AC2981" s="3">
        <v>-16.8847066024023</v>
      </c>
      <c r="AD2981" s="3"/>
      <c r="AE2981" s="5">
        <v>2</v>
      </c>
      <c r="AF2981" s="3">
        <v>2.40944019311484</v>
      </c>
      <c r="AG2981" s="3">
        <v>33.9046859850339</v>
      </c>
      <c r="AH2981" s="3">
        <v>34.8115474504405</v>
      </c>
      <c r="AI2981" s="3"/>
      <c r="AJ2981" s="3"/>
      <c r="AK2981" s="3"/>
      <c r="AL2981" s="3"/>
      <c r="AM2981" s="3"/>
      <c r="AN2981" s="5" t="s">
        <v>46</v>
      </c>
      <c r="AO2981" s="1"/>
      <c r="AP2981" s="1"/>
      <c r="AQ2981" s="1"/>
    </row>
    <row r="2982" spans="1:43">
      <c r="A2982" s="1" t="s">
        <v>7848</v>
      </c>
      <c r="B2982" s="1" t="s">
        <v>7849</v>
      </c>
      <c r="C2982" s="3">
        <v>2.68493150684931</v>
      </c>
      <c r="D2982" s="4">
        <v>43257</v>
      </c>
      <c r="E2982" s="3">
        <v>3.7240088076</v>
      </c>
      <c r="F2982" s="5" t="s">
        <v>7850</v>
      </c>
      <c r="G2982" s="5">
        <v>981</v>
      </c>
      <c r="H2982" s="5" t="s">
        <v>55</v>
      </c>
      <c r="I2982" s="3">
        <v>8.40051148051371</v>
      </c>
      <c r="J2982" s="3">
        <v>63.5208711433757</v>
      </c>
      <c r="K2982" s="3">
        <v>-0.954993396322256</v>
      </c>
      <c r="L2982" s="3">
        <v>96.7796610169491</v>
      </c>
      <c r="M2982" s="3">
        <v>5.71459553242246</v>
      </c>
      <c r="N2982" s="3">
        <v>44.7636146020347</v>
      </c>
      <c r="O2982" s="3">
        <v>5.26372617826486</v>
      </c>
      <c r="P2982" s="3">
        <v>90.728476821192</v>
      </c>
      <c r="Q2982" s="3">
        <v>1.09924297417815</v>
      </c>
      <c r="R2982" s="3">
        <v>94.5121951219512</v>
      </c>
      <c r="S2982" s="3">
        <v>56.4345314505777</v>
      </c>
      <c r="T2982" s="3">
        <v>64.453125</v>
      </c>
      <c r="U2982" s="3">
        <v>136.053268765133</v>
      </c>
      <c r="V2982" s="3">
        <v>53.5230352303523</v>
      </c>
      <c r="W2982" s="3"/>
      <c r="X2982" s="3"/>
      <c r="Y2982" s="3"/>
      <c r="Z2982" s="3"/>
      <c r="AA2982" s="3">
        <v>0.218933559518964</v>
      </c>
      <c r="AB2982" s="3">
        <v>0.247700617626366</v>
      </c>
      <c r="AC2982" s="3">
        <v>-21.6248506571087</v>
      </c>
      <c r="AD2982" s="3"/>
      <c r="AE2982" s="5">
        <v>4</v>
      </c>
      <c r="AF2982" s="3">
        <v>2.35495909753988</v>
      </c>
      <c r="AG2982" s="3">
        <v>69.0939456719131</v>
      </c>
      <c r="AH2982" s="3">
        <v>58.3993118240039</v>
      </c>
      <c r="AI2982" s="3"/>
      <c r="AJ2982" s="3"/>
      <c r="AK2982" s="3"/>
      <c r="AL2982" s="3"/>
      <c r="AM2982" s="3"/>
      <c r="AN2982" s="5" t="s">
        <v>51</v>
      </c>
      <c r="AO2982" s="1"/>
      <c r="AP2982" s="1"/>
      <c r="AQ2982" s="1"/>
    </row>
    <row r="2983" spans="1:43">
      <c r="A2983" s="1" t="s">
        <v>7851</v>
      </c>
      <c r="B2983" s="1" t="s">
        <v>7852</v>
      </c>
      <c r="C2983" s="3">
        <v>2.73972602739726</v>
      </c>
      <c r="D2983" s="4">
        <v>43237</v>
      </c>
      <c r="E2983" s="3">
        <v>22.7931445061</v>
      </c>
      <c r="F2983" s="5" t="s">
        <v>5071</v>
      </c>
      <c r="G2983" s="5">
        <v>1001</v>
      </c>
      <c r="H2983" s="5" t="s">
        <v>191</v>
      </c>
      <c r="I2983" s="3">
        <v>28.6537025845213</v>
      </c>
      <c r="J2983" s="3">
        <v>0.361663652802893</v>
      </c>
      <c r="K2983" s="3">
        <v>5.76012624934245</v>
      </c>
      <c r="L2983" s="3">
        <v>1.02739726027397</v>
      </c>
      <c r="M2983" s="3">
        <v>14.3737555703044</v>
      </c>
      <c r="N2983" s="3">
        <v>2.7027027027027</v>
      </c>
      <c r="O2983" s="3">
        <v>52.2209136030958</v>
      </c>
      <c r="P2983" s="3">
        <v>0.19047619047619</v>
      </c>
      <c r="Q2983" s="3">
        <v>85.9851988899167</v>
      </c>
      <c r="R2983" s="3">
        <v>0.209643605870021</v>
      </c>
      <c r="S2983" s="3">
        <v>176.653161073312</v>
      </c>
      <c r="T2983" s="3">
        <v>0.245098039215686</v>
      </c>
      <c r="U2983" s="3">
        <v>316.779914775999</v>
      </c>
      <c r="V2983" s="3">
        <v>0.586510263929619</v>
      </c>
      <c r="W2983" s="3"/>
      <c r="X2983" s="3"/>
      <c r="Y2983" s="3"/>
      <c r="Z2983" s="3"/>
      <c r="AA2983" s="3">
        <v>0.448382148678548</v>
      </c>
      <c r="AB2983" s="3">
        <v>0.425119073875083</v>
      </c>
      <c r="AC2983" s="3">
        <v>-24.98</v>
      </c>
      <c r="AD2983" s="3"/>
      <c r="AE2983" s="5">
        <v>2</v>
      </c>
      <c r="AF2983" s="3">
        <v>4.27346088248915</v>
      </c>
      <c r="AG2983" s="3">
        <v>161.929715366729</v>
      </c>
      <c r="AH2983" s="3">
        <v>110.647485906795</v>
      </c>
      <c r="AI2983" s="3"/>
      <c r="AJ2983" s="3"/>
      <c r="AK2983" s="3"/>
      <c r="AL2983" s="3"/>
      <c r="AM2983" s="3"/>
      <c r="AN2983" s="5" t="s">
        <v>46</v>
      </c>
      <c r="AO2983" s="1"/>
      <c r="AP2983" s="1"/>
      <c r="AQ2983" s="1"/>
    </row>
    <row r="2984" spans="1:43">
      <c r="A2984" s="1" t="s">
        <v>7853</v>
      </c>
      <c r="B2984" s="1" t="s">
        <v>7854</v>
      </c>
      <c r="C2984" s="3">
        <v>2.06849315068493</v>
      </c>
      <c r="D2984" s="4">
        <v>43482</v>
      </c>
      <c r="E2984" s="3">
        <v>2.1461048567</v>
      </c>
      <c r="F2984" s="5" t="s">
        <v>7855</v>
      </c>
      <c r="G2984" s="5">
        <v>756</v>
      </c>
      <c r="H2984" s="5" t="s">
        <v>191</v>
      </c>
      <c r="I2984" s="3">
        <v>3.65501763385701</v>
      </c>
      <c r="J2984" s="3">
        <v>87.3417721518987</v>
      </c>
      <c r="K2984" s="3">
        <v>-0.0669723352738179</v>
      </c>
      <c r="L2984" s="3">
        <v>90.4109589041096</v>
      </c>
      <c r="M2984" s="3">
        <v>1.44336366488861</v>
      </c>
      <c r="N2984" s="3">
        <v>80.9009009009009</v>
      </c>
      <c r="O2984" s="3">
        <v>4.99594046008119</v>
      </c>
      <c r="P2984" s="3">
        <v>88.9523809523809</v>
      </c>
      <c r="Q2984" s="3">
        <v>8.9041095890411</v>
      </c>
      <c r="R2984" s="3">
        <v>82.8092243186583</v>
      </c>
      <c r="S2984" s="3">
        <v>57.5664040289172</v>
      </c>
      <c r="T2984" s="3">
        <v>60.5392156862745</v>
      </c>
      <c r="U2984" s="3">
        <v>94.0188037607521</v>
      </c>
      <c r="V2984" s="3">
        <v>81.8181818181818</v>
      </c>
      <c r="W2984" s="3"/>
      <c r="X2984" s="3"/>
      <c r="Y2984" s="3"/>
      <c r="Z2984" s="3"/>
      <c r="AA2984" s="3">
        <v>0.276074720955752</v>
      </c>
      <c r="AB2984" s="3">
        <v>0.447252482214016</v>
      </c>
      <c r="AC2984" s="3">
        <v>-11.6428683508552</v>
      </c>
      <c r="AD2984" s="3"/>
      <c r="AE2984" s="5">
        <v>1</v>
      </c>
      <c r="AF2984" s="3">
        <v>2.7771106234176</v>
      </c>
      <c r="AG2984" s="3">
        <v>52.4340011319807</v>
      </c>
      <c r="AH2984" s="3"/>
      <c r="AI2984" s="3"/>
      <c r="AJ2984" s="3"/>
      <c r="AK2984" s="3"/>
      <c r="AL2984" s="3"/>
      <c r="AM2984" s="3"/>
      <c r="AN2984" s="5" t="s">
        <v>46</v>
      </c>
      <c r="AO2984" s="1"/>
      <c r="AP2984" s="1"/>
      <c r="AQ2984" s="1"/>
    </row>
    <row r="2985" spans="1:43">
      <c r="A2985" s="1" t="s">
        <v>7856</v>
      </c>
      <c r="B2985" s="1" t="s">
        <v>7857</v>
      </c>
      <c r="C2985" s="3">
        <v>2.32054794520548</v>
      </c>
      <c r="D2985" s="4">
        <v>43390</v>
      </c>
      <c r="E2985" s="3">
        <v>12.4411491192</v>
      </c>
      <c r="F2985" s="5" t="s">
        <v>7772</v>
      </c>
      <c r="G2985" s="5">
        <v>356</v>
      </c>
      <c r="H2985" s="5" t="s">
        <v>50</v>
      </c>
      <c r="I2985" s="3">
        <v>0.151543853002444</v>
      </c>
      <c r="J2985" s="3">
        <v>45.064761054042</v>
      </c>
      <c r="K2985" s="3">
        <v>0.0378429517502168</v>
      </c>
      <c r="L2985" s="3">
        <v>22.8862328463922</v>
      </c>
      <c r="M2985" s="3">
        <v>-0.0283634300841705</v>
      </c>
      <c r="N2985" s="3">
        <v>41.3624220837044</v>
      </c>
      <c r="O2985" s="3">
        <v>0.787629089523439</v>
      </c>
      <c r="P2985" s="3">
        <v>32.4805847418913</v>
      </c>
      <c r="Q2985" s="3">
        <v>1.23379769565615</v>
      </c>
      <c r="R2985" s="3">
        <v>35.4901014002897</v>
      </c>
      <c r="S2985" s="3">
        <v>1.82542378608531</v>
      </c>
      <c r="T2985" s="3">
        <v>53.728813559322</v>
      </c>
      <c r="U2985" s="3">
        <v>5.64755230163617</v>
      </c>
      <c r="V2985" s="3">
        <v>65.7894736842105</v>
      </c>
      <c r="W2985" s="3"/>
      <c r="X2985" s="3"/>
      <c r="Y2985" s="3"/>
      <c r="Z2985" s="3"/>
      <c r="AA2985" s="3">
        <v>0.0246138300321085</v>
      </c>
      <c r="AB2985" s="3">
        <v>0.372450842338404</v>
      </c>
      <c r="AC2985" s="3">
        <v>-2.31255645889793</v>
      </c>
      <c r="AD2985" s="3"/>
      <c r="AE2985" s="5">
        <v>3</v>
      </c>
      <c r="AF2985" s="3">
        <v>0.331589885430013</v>
      </c>
      <c r="AG2985" s="3">
        <v>2.54487313567693</v>
      </c>
      <c r="AH2985" s="3">
        <v>2.86308451668549</v>
      </c>
      <c r="AI2985" s="3"/>
      <c r="AJ2985" s="3"/>
      <c r="AK2985" s="3"/>
      <c r="AL2985" s="3"/>
      <c r="AM2985" s="3"/>
      <c r="AN2985" s="5" t="s">
        <v>46</v>
      </c>
      <c r="AO2985" s="1"/>
      <c r="AP2985" s="1"/>
      <c r="AQ2985" s="1"/>
    </row>
    <row r="2986" spans="1:43">
      <c r="A2986" s="1" t="s">
        <v>7858</v>
      </c>
      <c r="B2986" s="1" t="s">
        <v>7859</v>
      </c>
      <c r="C2986" s="3">
        <v>2.71780821917808</v>
      </c>
      <c r="D2986" s="4">
        <v>43245</v>
      </c>
      <c r="E2986" s="3">
        <v>21.6954248313</v>
      </c>
      <c r="F2986" s="5" t="s">
        <v>5840</v>
      </c>
      <c r="G2986" s="5">
        <v>897</v>
      </c>
      <c r="H2986" s="5" t="s">
        <v>50</v>
      </c>
      <c r="I2986" s="3">
        <v>-0.18346852066435</v>
      </c>
      <c r="J2986" s="3">
        <v>86.4671728450201</v>
      </c>
      <c r="K2986" s="3">
        <v>-0.00967305088026037</v>
      </c>
      <c r="L2986" s="3">
        <v>57.9902611775122</v>
      </c>
      <c r="M2986" s="3">
        <v>-0.29899691358024</v>
      </c>
      <c r="N2986" s="3">
        <v>85.040071237756</v>
      </c>
      <c r="O2986" s="3">
        <v>0.770130629752391</v>
      </c>
      <c r="P2986" s="3">
        <v>35.678391959799</v>
      </c>
      <c r="Q2986" s="3">
        <v>1.10524256651017</v>
      </c>
      <c r="R2986" s="3">
        <v>52.2452921294061</v>
      </c>
      <c r="S2986" s="3">
        <v>1.41482965376604</v>
      </c>
      <c r="T2986" s="3">
        <v>70.6214689265537</v>
      </c>
      <c r="U2986" s="3">
        <v>5.16765640144612</v>
      </c>
      <c r="V2986" s="3">
        <v>76.5479876160991</v>
      </c>
      <c r="W2986" s="3"/>
      <c r="X2986" s="3"/>
      <c r="Y2986" s="3"/>
      <c r="Z2986" s="3"/>
      <c r="AA2986" s="3">
        <v>-0.000107777216388481</v>
      </c>
      <c r="AB2986" s="3">
        <v>0.274479930292691</v>
      </c>
      <c r="AC2986" s="3">
        <v>-3.14358003585302</v>
      </c>
      <c r="AD2986" s="3"/>
      <c r="AE2986" s="5">
        <v>4</v>
      </c>
      <c r="AF2986" s="3">
        <v>0.317145330163312</v>
      </c>
      <c r="AG2986" s="3">
        <v>2.15280786283301</v>
      </c>
      <c r="AH2986" s="3">
        <v>2.79978863721508</v>
      </c>
      <c r="AI2986" s="3"/>
      <c r="AJ2986" s="3"/>
      <c r="AK2986" s="3"/>
      <c r="AL2986" s="3"/>
      <c r="AM2986" s="3"/>
      <c r="AN2986" s="5" t="s">
        <v>46</v>
      </c>
      <c r="AO2986" s="1"/>
      <c r="AP2986" s="1"/>
      <c r="AQ2986" s="1"/>
    </row>
    <row r="2987" spans="1:43">
      <c r="A2987" s="1" t="s">
        <v>7860</v>
      </c>
      <c r="B2987" s="1" t="s">
        <v>7861</v>
      </c>
      <c r="C2987" s="3">
        <v>2.72876712328767</v>
      </c>
      <c r="D2987" s="4">
        <v>43241</v>
      </c>
      <c r="E2987" s="3">
        <v>13.0247145773</v>
      </c>
      <c r="F2987" s="5" t="s">
        <v>7862</v>
      </c>
      <c r="G2987" s="5">
        <v>997</v>
      </c>
      <c r="H2987" s="5" t="s">
        <v>226</v>
      </c>
      <c r="I2987" s="3">
        <v>2.23647169221144</v>
      </c>
      <c r="J2987" s="3">
        <v>44.950213371266</v>
      </c>
      <c r="K2987" s="3">
        <v>0.461041954817889</v>
      </c>
      <c r="L2987" s="3">
        <v>56.4814814814815</v>
      </c>
      <c r="M2987" s="3">
        <v>0.306889673162498</v>
      </c>
      <c r="N2987" s="3">
        <v>64.8801128349788</v>
      </c>
      <c r="O2987" s="3">
        <v>4.93619070551408</v>
      </c>
      <c r="P2987" s="3">
        <v>35.2201257861635</v>
      </c>
      <c r="Q2987" s="3">
        <v>8.31814415907206</v>
      </c>
      <c r="R2987" s="3">
        <v>32.1167883211679</v>
      </c>
      <c r="S2987" s="3">
        <v>16.5760142666072</v>
      </c>
      <c r="T2987" s="3">
        <v>43.6170212765958</v>
      </c>
      <c r="U2987" s="3">
        <v>29.0112492599171</v>
      </c>
      <c r="V2987" s="3">
        <v>46.5277777777778</v>
      </c>
      <c r="W2987" s="3"/>
      <c r="X2987" s="3"/>
      <c r="Y2987" s="3"/>
      <c r="Z2987" s="3"/>
      <c r="AA2987" s="3">
        <v>0.266907078210951</v>
      </c>
      <c r="AB2987" s="3">
        <v>0.294646853464216</v>
      </c>
      <c r="AC2987" s="3">
        <v>-5.77139396037034</v>
      </c>
      <c r="AD2987" s="3"/>
      <c r="AE2987" s="5">
        <v>2</v>
      </c>
      <c r="AF2987" s="3">
        <v>0.841513618712491</v>
      </c>
      <c r="AG2987" s="3">
        <v>14.3465521772187</v>
      </c>
      <c r="AH2987" s="3">
        <v>15.2706093326773</v>
      </c>
      <c r="AI2987" s="3"/>
      <c r="AJ2987" s="3"/>
      <c r="AK2987" s="3"/>
      <c r="AL2987" s="3"/>
      <c r="AM2987" s="3"/>
      <c r="AN2987" s="5" t="s">
        <v>51</v>
      </c>
      <c r="AO2987" s="1"/>
      <c r="AP2987" s="1"/>
      <c r="AQ2987" s="1"/>
    </row>
    <row r="2988" spans="1:43">
      <c r="A2988" s="1" t="s">
        <v>7863</v>
      </c>
      <c r="B2988" s="1" t="s">
        <v>7864</v>
      </c>
      <c r="C2988" s="3">
        <v>2.43561643835616</v>
      </c>
      <c r="D2988" s="4">
        <v>43348</v>
      </c>
      <c r="E2988" s="3">
        <v>9.0116273681</v>
      </c>
      <c r="F2988" s="5" t="s">
        <v>7865</v>
      </c>
      <c r="G2988" s="5">
        <v>281</v>
      </c>
      <c r="H2988" s="5" t="s">
        <v>226</v>
      </c>
      <c r="I2988" s="3">
        <v>2.12390799070289</v>
      </c>
      <c r="J2988" s="3">
        <v>48.3641536273115</v>
      </c>
      <c r="K2988" s="3">
        <v>0.46518962390602</v>
      </c>
      <c r="L2988" s="3">
        <v>55.952380952381</v>
      </c>
      <c r="M2988" s="3">
        <v>0.417684608716221</v>
      </c>
      <c r="N2988" s="3">
        <v>61.3540197461213</v>
      </c>
      <c r="O2988" s="3">
        <v>4.1013071895425</v>
      </c>
      <c r="P2988" s="3">
        <v>50.9433962264151</v>
      </c>
      <c r="Q2988" s="3">
        <v>6.11259160559628</v>
      </c>
      <c r="R2988" s="3">
        <v>52.1897810218978</v>
      </c>
      <c r="S2988" s="3">
        <v>18.387066802936</v>
      </c>
      <c r="T2988" s="3">
        <v>35.6382978723404</v>
      </c>
      <c r="U2988" s="3">
        <v>28.5302578072547</v>
      </c>
      <c r="V2988" s="3">
        <v>48.9583333333333</v>
      </c>
      <c r="W2988" s="3"/>
      <c r="X2988" s="3"/>
      <c r="Y2988" s="3"/>
      <c r="Z2988" s="3"/>
      <c r="AA2988" s="3">
        <v>0.353448971566028</v>
      </c>
      <c r="AB2988" s="3">
        <v>0.640390806935926</v>
      </c>
      <c r="AC2988" s="3">
        <v>-2.82790697674419</v>
      </c>
      <c r="AD2988" s="3"/>
      <c r="AE2988" s="5">
        <v>2</v>
      </c>
      <c r="AF2988" s="3">
        <v>0.884884062929241</v>
      </c>
      <c r="AG2988" s="3">
        <v>18.1413072882235</v>
      </c>
      <c r="AH2988" s="3">
        <v>13.0811291605651</v>
      </c>
      <c r="AI2988" s="3"/>
      <c r="AJ2988" s="3"/>
      <c r="AK2988" s="3"/>
      <c r="AL2988" s="3"/>
      <c r="AM2988" s="3"/>
      <c r="AN2988" s="5" t="s">
        <v>46</v>
      </c>
      <c r="AO2988" s="1"/>
      <c r="AP2988" s="1"/>
      <c r="AQ2988" s="1"/>
    </row>
    <row r="2989" spans="1:43">
      <c r="A2989" s="1" t="s">
        <v>7866</v>
      </c>
      <c r="B2989" s="1" t="s">
        <v>7867</v>
      </c>
      <c r="C2989" s="3">
        <v>2.62739726027397</v>
      </c>
      <c r="D2989" s="4">
        <v>43278</v>
      </c>
      <c r="E2989" s="3">
        <v>0.5569257639</v>
      </c>
      <c r="F2989" s="5" t="s">
        <v>7868</v>
      </c>
      <c r="G2989" s="5">
        <v>960</v>
      </c>
      <c r="H2989" s="5" t="s">
        <v>93</v>
      </c>
      <c r="I2989" s="3">
        <v>3.31616226658082</v>
      </c>
      <c r="J2989" s="3">
        <v>64.95</v>
      </c>
      <c r="K2989" s="3">
        <v>-0.67065621130829</v>
      </c>
      <c r="L2989" s="3">
        <v>98.0673934588702</v>
      </c>
      <c r="M2989" s="3">
        <v>-3.07088199758357</v>
      </c>
      <c r="N2989" s="3">
        <v>95.059880239521</v>
      </c>
      <c r="O2989" s="3">
        <v>29.3169453959299</v>
      </c>
      <c r="P2989" s="3">
        <v>4.72837022132797</v>
      </c>
      <c r="Q2989" s="3">
        <v>31.381780962129</v>
      </c>
      <c r="R2989" s="3">
        <v>14.6542827657379</v>
      </c>
      <c r="S2989" s="3">
        <v>71.9414181103769</v>
      </c>
      <c r="T2989" s="3">
        <v>20.3282159872949</v>
      </c>
      <c r="U2989" s="3">
        <v>90.1254073269478</v>
      </c>
      <c r="V2989" s="3">
        <v>44.7951273532669</v>
      </c>
      <c r="W2989" s="3"/>
      <c r="X2989" s="3"/>
      <c r="Y2989" s="3"/>
      <c r="Z2989" s="3"/>
      <c r="AA2989" s="3">
        <v>0.26719590602306</v>
      </c>
      <c r="AB2989" s="3">
        <v>0.341399272460624</v>
      </c>
      <c r="AC2989" s="3">
        <v>-20.8936009087467</v>
      </c>
      <c r="AD2989" s="3"/>
      <c r="AE2989" s="5">
        <v>2</v>
      </c>
      <c r="AF2989" s="3">
        <v>2.21383787858028</v>
      </c>
      <c r="AG2989" s="3">
        <v>67.7306144971576</v>
      </c>
      <c r="AH2989" s="3">
        <v>36.2590545546228</v>
      </c>
      <c r="AI2989" s="3"/>
      <c r="AJ2989" s="3"/>
      <c r="AK2989" s="3"/>
      <c r="AL2989" s="3"/>
      <c r="AM2989" s="3"/>
      <c r="AN2989" s="5" t="s">
        <v>46</v>
      </c>
      <c r="AO2989" s="1"/>
      <c r="AP2989" s="1"/>
      <c r="AQ2989" s="1"/>
    </row>
    <row r="2990" spans="1:43">
      <c r="A2990" s="1" t="s">
        <v>7869</v>
      </c>
      <c r="B2990" s="1" t="s">
        <v>7870</v>
      </c>
      <c r="C2990" s="3">
        <v>2.06849315068493</v>
      </c>
      <c r="D2990" s="4">
        <v>43482</v>
      </c>
      <c r="E2990" s="3">
        <v>1.2337798559</v>
      </c>
      <c r="F2990" s="5" t="s">
        <v>7871</v>
      </c>
      <c r="G2990" s="5">
        <v>756</v>
      </c>
      <c r="H2990" s="5" t="s">
        <v>226</v>
      </c>
      <c r="I2990" s="3">
        <v>4.32164129715421</v>
      </c>
      <c r="J2990" s="3">
        <v>12.9445234708393</v>
      </c>
      <c r="K2990" s="3">
        <v>-0.39807911032478</v>
      </c>
      <c r="L2990" s="3">
        <v>96.8253968253968</v>
      </c>
      <c r="M2990" s="3">
        <v>0.773558368495077</v>
      </c>
      <c r="N2990" s="3">
        <v>48.6600846262341</v>
      </c>
      <c r="O2990" s="3">
        <v>9.01860432948337</v>
      </c>
      <c r="P2990" s="3">
        <v>8.33333333333333</v>
      </c>
      <c r="Q2990" s="3">
        <v>10.4702501927255</v>
      </c>
      <c r="R2990" s="3">
        <v>17.1532846715328</v>
      </c>
      <c r="S2990" s="3">
        <v>36.879124696075</v>
      </c>
      <c r="T2990" s="3">
        <v>3.72340425531915</v>
      </c>
      <c r="U2990" s="3">
        <v>57.5669732107157</v>
      </c>
      <c r="V2990" s="3">
        <v>6.25</v>
      </c>
      <c r="W2990" s="3"/>
      <c r="X2990" s="3"/>
      <c r="Y2990" s="3"/>
      <c r="Z2990" s="3"/>
      <c r="AA2990" s="3">
        <v>0.285098699794763</v>
      </c>
      <c r="AB2990" s="3">
        <v>0.415382529632207</v>
      </c>
      <c r="AC2990" s="3">
        <v>-12.435445528322</v>
      </c>
      <c r="AD2990" s="3"/>
      <c r="AE2990" s="5">
        <v>2</v>
      </c>
      <c r="AF2990" s="3">
        <v>1.89809448684495</v>
      </c>
      <c r="AG2990" s="3">
        <v>37.7541134752764</v>
      </c>
      <c r="AH2990" s="3"/>
      <c r="AI2990" s="3"/>
      <c r="AJ2990" s="3"/>
      <c r="AK2990" s="3"/>
      <c r="AL2990" s="3"/>
      <c r="AM2990" s="3"/>
      <c r="AN2990" s="5" t="s">
        <v>46</v>
      </c>
      <c r="AO2990" s="1"/>
      <c r="AP2990" s="1"/>
      <c r="AQ2990" s="1"/>
    </row>
    <row r="2991" spans="1:43">
      <c r="A2991" s="1" t="s">
        <v>7872</v>
      </c>
      <c r="B2991" s="1" t="s">
        <v>7873</v>
      </c>
      <c r="C2991" s="3">
        <v>2.2027397260274</v>
      </c>
      <c r="D2991" s="4">
        <v>43433</v>
      </c>
      <c r="E2991" s="3">
        <v>0.2357279054</v>
      </c>
      <c r="F2991" s="5" t="s">
        <v>700</v>
      </c>
      <c r="G2991" s="5">
        <v>805</v>
      </c>
      <c r="H2991" s="5" t="s">
        <v>191</v>
      </c>
      <c r="I2991" s="3">
        <v>14.533258803801</v>
      </c>
      <c r="J2991" s="3">
        <v>21.5189873417722</v>
      </c>
      <c r="K2991" s="3">
        <v>3.01188299817183</v>
      </c>
      <c r="L2991" s="3">
        <v>38.013698630137</v>
      </c>
      <c r="M2991" s="3">
        <v>13.7873586429725</v>
      </c>
      <c r="N2991" s="3">
        <v>4.68468468468468</v>
      </c>
      <c r="O2991" s="3">
        <v>8.62692177936285</v>
      </c>
      <c r="P2991" s="3">
        <v>80</v>
      </c>
      <c r="Q2991" s="3">
        <v>18.3584519245917</v>
      </c>
      <c r="R2991" s="3">
        <v>61.4255765199161</v>
      </c>
      <c r="S2991" s="3">
        <v>68.5536942865689</v>
      </c>
      <c r="T2991" s="3">
        <v>46.3235294117647</v>
      </c>
      <c r="U2991" s="3">
        <v>123.357447230205</v>
      </c>
      <c r="V2991" s="3">
        <v>64.8093841642229</v>
      </c>
      <c r="W2991" s="3"/>
      <c r="X2991" s="3"/>
      <c r="Y2991" s="3"/>
      <c r="Z2991" s="3"/>
      <c r="AA2991" s="3">
        <v>0.329086668137597</v>
      </c>
      <c r="AB2991" s="3">
        <v>0.515238607227458</v>
      </c>
      <c r="AC2991" s="3">
        <v>-14.5051312073834</v>
      </c>
      <c r="AD2991" s="3"/>
      <c r="AE2991" s="5">
        <v>1</v>
      </c>
      <c r="AF2991" s="3">
        <v>2.97529045448673</v>
      </c>
      <c r="AG2991" s="3">
        <v>60.3858769311355</v>
      </c>
      <c r="AH2991" s="3">
        <v>49.1434534064362</v>
      </c>
      <c r="AI2991" s="3"/>
      <c r="AJ2991" s="3"/>
      <c r="AK2991" s="3"/>
      <c r="AL2991" s="3"/>
      <c r="AM2991" s="3"/>
      <c r="AN2991" s="5" t="s">
        <v>46</v>
      </c>
      <c r="AO2991" s="1"/>
      <c r="AP2991" s="1"/>
      <c r="AQ2991" s="1"/>
    </row>
    <row r="2992" spans="1:43">
      <c r="A2992" s="1" t="s">
        <v>7874</v>
      </c>
      <c r="B2992" s="1" t="s">
        <v>7875</v>
      </c>
      <c r="C2992" s="3">
        <v>0.895890410958904</v>
      </c>
      <c r="D2992" s="4">
        <v>43910</v>
      </c>
      <c r="E2992" s="3">
        <v>16.0184531041</v>
      </c>
      <c r="F2992" s="5" t="s">
        <v>1598</v>
      </c>
      <c r="G2992" s="5">
        <v>328</v>
      </c>
      <c r="H2992" s="5" t="s">
        <v>226</v>
      </c>
      <c r="I2992" s="3">
        <v>-0.0361630955609961</v>
      </c>
      <c r="J2992" s="3">
        <v>91.8918918918919</v>
      </c>
      <c r="K2992" s="3">
        <v>0.43600690344263</v>
      </c>
      <c r="L2992" s="3">
        <v>58.7301587301587</v>
      </c>
      <c r="M2992" s="3">
        <v>-0.602301330456684</v>
      </c>
      <c r="N2992" s="3">
        <v>91.3963328631876</v>
      </c>
      <c r="O2992" s="3">
        <v>0.0361892698814762</v>
      </c>
      <c r="P2992" s="3">
        <v>95.7547169811321</v>
      </c>
      <c r="Q2992" s="3">
        <v>2.37015091195258</v>
      </c>
      <c r="R2992" s="3">
        <v>84.6715328467153</v>
      </c>
      <c r="S2992" s="3"/>
      <c r="T2992" s="3"/>
      <c r="U2992" s="3"/>
      <c r="V2992" s="3"/>
      <c r="W2992" s="3"/>
      <c r="X2992" s="3"/>
      <c r="Y2992" s="3"/>
      <c r="Z2992" s="3"/>
      <c r="AA2992" s="3">
        <v>0.281498918764024</v>
      </c>
      <c r="AB2992" s="3">
        <v>0.490252556919008</v>
      </c>
      <c r="AC2992" s="3">
        <v>-2.50512614781136</v>
      </c>
      <c r="AD2992" s="3"/>
      <c r="AE2992" s="5">
        <v>2</v>
      </c>
      <c r="AF2992" s="3">
        <v>0.964658468834267</v>
      </c>
      <c r="AG2992" s="3"/>
      <c r="AH2992" s="3"/>
      <c r="AI2992" s="3"/>
      <c r="AJ2992" s="3"/>
      <c r="AK2992" s="3"/>
      <c r="AL2992" s="3"/>
      <c r="AM2992" s="3">
        <v>500</v>
      </c>
      <c r="AN2992" s="5" t="s">
        <v>56</v>
      </c>
      <c r="AO2992" s="1"/>
      <c r="AP2992" s="1"/>
      <c r="AQ2992" s="1"/>
    </row>
    <row r="2993" spans="1:43">
      <c r="A2993" s="1" t="s">
        <v>7876</v>
      </c>
      <c r="B2993" s="1" t="s">
        <v>7877</v>
      </c>
      <c r="C2993" s="3">
        <v>2.62739726027397</v>
      </c>
      <c r="D2993" s="4">
        <v>43278</v>
      </c>
      <c r="E2993" s="3">
        <v>6.2258557015</v>
      </c>
      <c r="F2993" s="5" t="s">
        <v>3449</v>
      </c>
      <c r="G2993" s="5">
        <v>919</v>
      </c>
      <c r="H2993" s="5" t="s">
        <v>50</v>
      </c>
      <c r="I2993" s="3">
        <v>-0.288517022504335</v>
      </c>
      <c r="J2993" s="3">
        <v>91.9160339437249</v>
      </c>
      <c r="K2993" s="3">
        <v>-0.0674698795180814</v>
      </c>
      <c r="L2993" s="3">
        <v>84.772023019035</v>
      </c>
      <c r="M2993" s="3">
        <v>-0.393889902968584</v>
      </c>
      <c r="N2993" s="3">
        <v>90.8281389136242</v>
      </c>
      <c r="O2993" s="3">
        <v>0.773318294051532</v>
      </c>
      <c r="P2993" s="3">
        <v>35.4499771585199</v>
      </c>
      <c r="Q2993" s="3">
        <v>1.11073937472438</v>
      </c>
      <c r="R2993" s="3">
        <v>51.8590053114438</v>
      </c>
      <c r="S2993" s="3">
        <v>2.10756531983494</v>
      </c>
      <c r="T2993" s="3">
        <v>39.3220338983051</v>
      </c>
      <c r="U2993" s="3">
        <v>5.86857671355059</v>
      </c>
      <c r="V2993" s="3">
        <v>59.2105263157895</v>
      </c>
      <c r="W2993" s="3"/>
      <c r="X2993" s="3"/>
      <c r="Y2993" s="3"/>
      <c r="Z2993" s="3"/>
      <c r="AA2993" s="3">
        <v>0.0398248690107653</v>
      </c>
      <c r="AB2993" s="3">
        <v>0.26809665365383</v>
      </c>
      <c r="AC2993" s="3">
        <v>-3.23580348190683</v>
      </c>
      <c r="AD2993" s="3"/>
      <c r="AE2993" s="5">
        <v>4</v>
      </c>
      <c r="AF2993" s="3">
        <v>0.34363547135272</v>
      </c>
      <c r="AG2993" s="3">
        <v>3.17259574126949</v>
      </c>
      <c r="AH2993" s="3">
        <v>3.03850497746891</v>
      </c>
      <c r="AI2993" s="3"/>
      <c r="AJ2993" s="3"/>
      <c r="AK2993" s="3"/>
      <c r="AL2993" s="3"/>
      <c r="AM2993" s="3"/>
      <c r="AN2993" s="5" t="s">
        <v>51</v>
      </c>
      <c r="AO2993" s="1"/>
      <c r="AP2993" s="1"/>
      <c r="AQ2993" s="1"/>
    </row>
    <row r="2994" spans="1:43">
      <c r="A2994" s="1" t="s">
        <v>7878</v>
      </c>
      <c r="B2994" s="1" t="s">
        <v>7879</v>
      </c>
      <c r="C2994" s="3">
        <v>2.66575342465753</v>
      </c>
      <c r="D2994" s="4">
        <v>43264</v>
      </c>
      <c r="E2994" s="3">
        <v>12.6030025238</v>
      </c>
      <c r="F2994" s="5" t="s">
        <v>3111</v>
      </c>
      <c r="G2994" s="5">
        <v>974</v>
      </c>
      <c r="H2994" s="5" t="s">
        <v>198</v>
      </c>
      <c r="I2994" s="3">
        <v>0.164298830578921</v>
      </c>
      <c r="J2994" s="3">
        <v>63.2275132275132</v>
      </c>
      <c r="K2994" s="3">
        <v>0.0386100386100431</v>
      </c>
      <c r="L2994" s="3">
        <v>35.6382978723404</v>
      </c>
      <c r="M2994" s="3">
        <v>-0.0192938452633632</v>
      </c>
      <c r="N2994" s="3">
        <v>70.026525198939</v>
      </c>
      <c r="O2994" s="3">
        <v>0.582298136645969</v>
      </c>
      <c r="P2994" s="3">
        <v>60.0574712643678</v>
      </c>
      <c r="Q2994" s="3">
        <v>1.02349156837899</v>
      </c>
      <c r="R2994" s="3">
        <v>70.8333333333333</v>
      </c>
      <c r="S2994" s="3">
        <v>1.98946220637096</v>
      </c>
      <c r="T2994" s="3">
        <v>61.6279069767442</v>
      </c>
      <c r="U2994" s="3">
        <v>5.23828578658824</v>
      </c>
      <c r="V2994" s="3">
        <v>82.6771653543307</v>
      </c>
      <c r="W2994" s="3"/>
      <c r="X2994" s="3"/>
      <c r="Y2994" s="3"/>
      <c r="Z2994" s="3"/>
      <c r="AA2994" s="3">
        <v>0.104433173578824</v>
      </c>
      <c r="AB2994" s="3">
        <v>0.676803902266574</v>
      </c>
      <c r="AC2994" s="3">
        <v>-0.375758743616929</v>
      </c>
      <c r="AD2994" s="3"/>
      <c r="AE2994" s="5">
        <v>2</v>
      </c>
      <c r="AF2994" s="3">
        <v>0.244985757604558</v>
      </c>
      <c r="AG2994" s="3">
        <v>2.16875901903226</v>
      </c>
      <c r="AH2994" s="3">
        <v>2.68398081503958</v>
      </c>
      <c r="AI2994" s="3"/>
      <c r="AJ2994" s="3"/>
      <c r="AK2994" s="3"/>
      <c r="AL2994" s="3"/>
      <c r="AM2994" s="3"/>
      <c r="AN2994" s="5" t="s">
        <v>46</v>
      </c>
      <c r="AO2994" s="1"/>
      <c r="AP2994" s="1"/>
      <c r="AQ2994" s="1"/>
    </row>
    <row r="2995" spans="1:43">
      <c r="A2995" s="1" t="s">
        <v>7880</v>
      </c>
      <c r="B2995" s="1" t="s">
        <v>7881</v>
      </c>
      <c r="C2995" s="3">
        <v>2.53150684931507</v>
      </c>
      <c r="D2995" s="4">
        <v>43313</v>
      </c>
      <c r="E2995" s="3">
        <v>1.7489339762</v>
      </c>
      <c r="F2995" s="5" t="s">
        <v>7882</v>
      </c>
      <c r="G2995" s="5">
        <v>925</v>
      </c>
      <c r="H2995" s="5" t="s">
        <v>116</v>
      </c>
      <c r="I2995" s="3">
        <v>2.3685036076545</v>
      </c>
      <c r="J2995" s="3">
        <v>89.2523364485981</v>
      </c>
      <c r="K2995" s="3">
        <v>0.637368285787714</v>
      </c>
      <c r="L2995" s="3">
        <v>84.4036697247707</v>
      </c>
      <c r="M2995" s="3">
        <v>-0.269967400163003</v>
      </c>
      <c r="N2995" s="3">
        <v>92.0560747663551</v>
      </c>
      <c r="O2995" s="3">
        <v>4.80702317863069</v>
      </c>
      <c r="P2995" s="3">
        <v>85</v>
      </c>
      <c r="Q2995" s="3">
        <v>0.99035436116985</v>
      </c>
      <c r="R2995" s="3">
        <v>87.3015873015873</v>
      </c>
      <c r="S2995" s="3">
        <v>42.3823721911134</v>
      </c>
      <c r="T2995" s="3">
        <v>65.6441717791411</v>
      </c>
      <c r="U2995" s="3">
        <v>99.7042023663811</v>
      </c>
      <c r="V2995" s="3">
        <v>46.218487394958</v>
      </c>
      <c r="W2995" s="3"/>
      <c r="X2995" s="3"/>
      <c r="Y2995" s="3"/>
      <c r="Z2995" s="3"/>
      <c r="AA2995" s="3">
        <v>0.202725186227801</v>
      </c>
      <c r="AB2995" s="3">
        <v>0.334081511258084</v>
      </c>
      <c r="AC2995" s="3">
        <v>-17.0198065407646</v>
      </c>
      <c r="AD2995" s="3"/>
      <c r="AE2995" s="5">
        <v>2</v>
      </c>
      <c r="AF2995" s="3">
        <v>2.36429207122296</v>
      </c>
      <c r="AG2995" s="3">
        <v>38.9755855598411</v>
      </c>
      <c r="AH2995" s="3">
        <v>41.1807145815611</v>
      </c>
      <c r="AI2995" s="3"/>
      <c r="AJ2995" s="3"/>
      <c r="AK2995" s="3"/>
      <c r="AL2995" s="3"/>
      <c r="AM2995" s="3"/>
      <c r="AN2995" s="5" t="s">
        <v>46</v>
      </c>
      <c r="AO2995" s="1"/>
      <c r="AP2995" s="1"/>
      <c r="AQ2995" s="1"/>
    </row>
    <row r="2996" spans="1:43">
      <c r="A2996" s="1" t="s">
        <v>7883</v>
      </c>
      <c r="B2996" s="1" t="s">
        <v>7884</v>
      </c>
      <c r="C2996" s="3">
        <v>2.63013698630137</v>
      </c>
      <c r="D2996" s="4">
        <v>43277</v>
      </c>
      <c r="E2996" s="3">
        <v>17.227027666</v>
      </c>
      <c r="F2996" s="5" t="s">
        <v>170</v>
      </c>
      <c r="G2996" s="5">
        <v>467</v>
      </c>
      <c r="H2996" s="5" t="s">
        <v>50</v>
      </c>
      <c r="I2996" s="3">
        <v>-0.135988343856241</v>
      </c>
      <c r="J2996" s="3">
        <v>83.2961143367575</v>
      </c>
      <c r="K2996" s="3">
        <v>-0.00972573429294198</v>
      </c>
      <c r="L2996" s="3">
        <v>58.2558654271802</v>
      </c>
      <c r="M2996" s="3">
        <v>-0.252255748520418</v>
      </c>
      <c r="N2996" s="3">
        <v>79.6527159394479</v>
      </c>
      <c r="O2996" s="3">
        <v>0.841250300882693</v>
      </c>
      <c r="P2996" s="3">
        <v>23.4810415714938</v>
      </c>
      <c r="Q2996" s="3">
        <v>1.18525066740619</v>
      </c>
      <c r="R2996" s="3">
        <v>42.5398358281024</v>
      </c>
      <c r="S2996" s="3">
        <v>2.05546919298373</v>
      </c>
      <c r="T2996" s="3">
        <v>41.5819209039548</v>
      </c>
      <c r="U2996" s="3">
        <v>6.46658789605662</v>
      </c>
      <c r="V2996" s="3">
        <v>43.343653250774</v>
      </c>
      <c r="W2996" s="3"/>
      <c r="X2996" s="3"/>
      <c r="Y2996" s="3"/>
      <c r="Z2996" s="3"/>
      <c r="AA2996" s="3">
        <v>0.0327156603399268</v>
      </c>
      <c r="AB2996" s="3">
        <v>0.346756792227908</v>
      </c>
      <c r="AC2996" s="3">
        <v>-2.78619486085586</v>
      </c>
      <c r="AD2996" s="3"/>
      <c r="AE2996" s="5">
        <v>4</v>
      </c>
      <c r="AF2996" s="3">
        <v>0.343198284032729</v>
      </c>
      <c r="AG2996" s="3">
        <v>2.91239391841867</v>
      </c>
      <c r="AH2996" s="3">
        <v>3.31694299621139</v>
      </c>
      <c r="AI2996" s="3"/>
      <c r="AJ2996" s="3"/>
      <c r="AK2996" s="3"/>
      <c r="AL2996" s="3"/>
      <c r="AM2996" s="3"/>
      <c r="AN2996" s="5" t="s">
        <v>51</v>
      </c>
      <c r="AO2996" s="1"/>
      <c r="AP2996" s="1"/>
      <c r="AQ2996" s="1"/>
    </row>
    <row r="2997" spans="1:43">
      <c r="A2997" s="1" t="s">
        <v>7885</v>
      </c>
      <c r="B2997" s="1" t="s">
        <v>7886</v>
      </c>
      <c r="C2997" s="3">
        <v>2.43287671232877</v>
      </c>
      <c r="D2997" s="4">
        <v>43349</v>
      </c>
      <c r="E2997" s="3">
        <v>1.2142018578</v>
      </c>
      <c r="F2997" s="5" t="s">
        <v>7887</v>
      </c>
      <c r="G2997" s="5">
        <v>96</v>
      </c>
      <c r="H2997" s="5" t="s">
        <v>50</v>
      </c>
      <c r="I2997" s="3">
        <v>-0.0901100114683426</v>
      </c>
      <c r="J2997" s="3">
        <v>79.0084859312193</v>
      </c>
      <c r="K2997" s="3">
        <v>-0.0497265042267842</v>
      </c>
      <c r="L2997" s="3">
        <v>80.6994245241257</v>
      </c>
      <c r="M2997" s="3">
        <v>-0.277539702402594</v>
      </c>
      <c r="N2997" s="3">
        <v>83.1700801424755</v>
      </c>
      <c r="O2997" s="3">
        <v>0.787254554841478</v>
      </c>
      <c r="P2997" s="3">
        <v>32.7089995431704</v>
      </c>
      <c r="Q2997" s="3">
        <v>0.837567681116847</v>
      </c>
      <c r="R2997" s="3">
        <v>74.9396426846934</v>
      </c>
      <c r="S2997" s="3">
        <v>1.38723563504313</v>
      </c>
      <c r="T2997" s="3">
        <v>71.4689265536723</v>
      </c>
      <c r="U2997" s="3">
        <v>5.10819864588406</v>
      </c>
      <c r="V2997" s="3">
        <v>77.7089783281734</v>
      </c>
      <c r="W2997" s="3"/>
      <c r="X2997" s="3"/>
      <c r="Y2997" s="3"/>
      <c r="Z2997" s="3"/>
      <c r="AA2997" s="3">
        <v>-0.00623089157479985</v>
      </c>
      <c r="AB2997" s="3">
        <v>0.231475398782083</v>
      </c>
      <c r="AC2997" s="3">
        <v>-2.50276512182786</v>
      </c>
      <c r="AD2997" s="3"/>
      <c r="AE2997" s="5">
        <v>4</v>
      </c>
      <c r="AF2997" s="3">
        <v>0.266734704021017</v>
      </c>
      <c r="AG2997" s="3">
        <v>1.84914898195474</v>
      </c>
      <c r="AH2997" s="3">
        <v>2.67223793654394</v>
      </c>
      <c r="AI2997" s="3"/>
      <c r="AJ2997" s="3"/>
      <c r="AK2997" s="3"/>
      <c r="AL2997" s="3"/>
      <c r="AM2997" s="3"/>
      <c r="AN2997" s="5" t="s">
        <v>46</v>
      </c>
      <c r="AO2997" s="1"/>
      <c r="AP2997" s="1"/>
      <c r="AQ2997" s="1"/>
    </row>
    <row r="2998" spans="1:43">
      <c r="A2998" s="1" t="s">
        <v>7888</v>
      </c>
      <c r="B2998" s="1" t="s">
        <v>7889</v>
      </c>
      <c r="C2998" s="3">
        <v>2.53698630136986</v>
      </c>
      <c r="D2998" s="4">
        <v>43311</v>
      </c>
      <c r="E2998" s="3">
        <v>24.1355865903</v>
      </c>
      <c r="F2998" s="5" t="s">
        <v>7890</v>
      </c>
      <c r="G2998" s="5">
        <v>927</v>
      </c>
      <c r="H2998" s="5" t="s">
        <v>191</v>
      </c>
      <c r="I2998" s="3">
        <v>14.5503070838291</v>
      </c>
      <c r="J2998" s="3">
        <v>21.1573236889693</v>
      </c>
      <c r="K2998" s="3">
        <v>2.80206619917467</v>
      </c>
      <c r="L2998" s="3">
        <v>42.2945205479452</v>
      </c>
      <c r="M2998" s="3">
        <v>10.9609095156518</v>
      </c>
      <c r="N2998" s="3">
        <v>12.0720720720721</v>
      </c>
      <c r="O2998" s="3">
        <v>24.1340859990243</v>
      </c>
      <c r="P2998" s="3">
        <v>27.8095238095238</v>
      </c>
      <c r="Q2998" s="3">
        <v>18.7110533506615</v>
      </c>
      <c r="R2998" s="3">
        <v>60.377358490566</v>
      </c>
      <c r="S2998" s="3">
        <v>94.9863163656267</v>
      </c>
      <c r="T2998" s="3">
        <v>18.8725490196078</v>
      </c>
      <c r="U2998" s="3">
        <v>279.786780383795</v>
      </c>
      <c r="V2998" s="3">
        <v>1.75953079178886</v>
      </c>
      <c r="W2998" s="3"/>
      <c r="X2998" s="3"/>
      <c r="Y2998" s="3"/>
      <c r="Z2998" s="3"/>
      <c r="AA2998" s="3">
        <v>0.321166437599403</v>
      </c>
      <c r="AB2998" s="3">
        <v>0.610114342007381</v>
      </c>
      <c r="AC2998" s="3">
        <v>-15.0012951690196</v>
      </c>
      <c r="AD2998" s="3"/>
      <c r="AE2998" s="5">
        <v>2</v>
      </c>
      <c r="AF2998" s="3">
        <v>4.31305658635433</v>
      </c>
      <c r="AG2998" s="3">
        <v>114.242083710158</v>
      </c>
      <c r="AH2998" s="3">
        <v>97.3827203132317</v>
      </c>
      <c r="AI2998" s="3"/>
      <c r="AJ2998" s="3"/>
      <c r="AK2998" s="3"/>
      <c r="AL2998" s="3"/>
      <c r="AM2998" s="3"/>
      <c r="AN2998" s="5" t="s">
        <v>51</v>
      </c>
      <c r="AO2998" s="1"/>
      <c r="AP2998" s="1"/>
      <c r="AQ2998" s="1"/>
    </row>
    <row r="2999" spans="1:43">
      <c r="A2999" s="1" t="s">
        <v>7891</v>
      </c>
      <c r="B2999" s="1" t="s">
        <v>7892</v>
      </c>
      <c r="C2999" s="3">
        <v>2.55068493150685</v>
      </c>
      <c r="D2999" s="4">
        <v>43306</v>
      </c>
      <c r="E2999" s="3">
        <v>2.5008420693</v>
      </c>
      <c r="F2999" s="5" t="s">
        <v>122</v>
      </c>
      <c r="G2999" s="5">
        <v>932</v>
      </c>
      <c r="H2999" s="5" t="s">
        <v>45</v>
      </c>
      <c r="I2999" s="3">
        <v>0.151704444047835</v>
      </c>
      <c r="J2999" s="3">
        <v>68.4713375796178</v>
      </c>
      <c r="K2999" s="3">
        <v>-0.00890947968638533</v>
      </c>
      <c r="L2999" s="3">
        <v>84.9378881987578</v>
      </c>
      <c r="M2999" s="3">
        <v>-0.514138817480722</v>
      </c>
      <c r="N2999" s="3">
        <v>68.4126984126984</v>
      </c>
      <c r="O2999" s="3">
        <v>1.19015417906412</v>
      </c>
      <c r="P2999" s="3">
        <v>61.4238410596026</v>
      </c>
      <c r="Q2999" s="3">
        <v>2.17589220684632</v>
      </c>
      <c r="R2999" s="3">
        <v>52.9109589041096</v>
      </c>
      <c r="S2999" s="3">
        <v>3.93591405815892</v>
      </c>
      <c r="T2999" s="3">
        <v>74.9529190207156</v>
      </c>
      <c r="U2999" s="3">
        <v>9.06705539358602</v>
      </c>
      <c r="V2999" s="3">
        <v>83.864118895966</v>
      </c>
      <c r="W2999" s="3"/>
      <c r="X2999" s="3"/>
      <c r="Y2999" s="3"/>
      <c r="Z2999" s="3"/>
      <c r="AA2999" s="3">
        <v>0.156916368916826</v>
      </c>
      <c r="AB2999" s="3">
        <v>0.465150284930957</v>
      </c>
      <c r="AC2999" s="3">
        <v>-1.63416395810762</v>
      </c>
      <c r="AD2999" s="3"/>
      <c r="AE2999" s="5">
        <v>2</v>
      </c>
      <c r="AF2999" s="3">
        <v>0.388037338827102</v>
      </c>
      <c r="AG2999" s="3">
        <v>4.19363517919653</v>
      </c>
      <c r="AH2999" s="3">
        <v>4.68770022385456</v>
      </c>
      <c r="AI2999" s="3"/>
      <c r="AJ2999" s="3"/>
      <c r="AK2999" s="3"/>
      <c r="AL2999" s="3"/>
      <c r="AM2999" s="3"/>
      <c r="AN2999" s="5" t="s">
        <v>51</v>
      </c>
      <c r="AO2999" s="1"/>
      <c r="AP2999" s="1"/>
      <c r="AQ2999" s="1"/>
    </row>
    <row r="3000" spans="1:43">
      <c r="A3000" s="1" t="s">
        <v>7893</v>
      </c>
      <c r="B3000" s="1" t="s">
        <v>7894</v>
      </c>
      <c r="C3000" s="3">
        <v>1.87671232876712</v>
      </c>
      <c r="D3000" s="4">
        <v>43552</v>
      </c>
      <c r="E3000" s="3">
        <v>0.2042421798</v>
      </c>
      <c r="F3000" s="5" t="s">
        <v>1149</v>
      </c>
      <c r="G3000" s="5">
        <v>686</v>
      </c>
      <c r="H3000" s="5" t="s">
        <v>226</v>
      </c>
      <c r="I3000" s="3">
        <v>-1.9051687313114</v>
      </c>
      <c r="J3000" s="3">
        <v>98.5775248933144</v>
      </c>
      <c r="K3000" s="3">
        <v>-0.329861111111094</v>
      </c>
      <c r="L3000" s="3">
        <v>95.5026455026455</v>
      </c>
      <c r="M3000" s="3">
        <v>-2.45518647523574</v>
      </c>
      <c r="N3000" s="3">
        <v>99.0126939351199</v>
      </c>
      <c r="O3000" s="3">
        <v>-1.35738831615119</v>
      </c>
      <c r="P3000" s="3">
        <v>98.5849056603774</v>
      </c>
      <c r="Q3000" s="3">
        <v>-5.40451474707529</v>
      </c>
      <c r="R3000" s="3">
        <v>99.4525547445255</v>
      </c>
      <c r="S3000" s="3">
        <v>2.04408105225739</v>
      </c>
      <c r="T3000" s="3">
        <v>96.0106382978723</v>
      </c>
      <c r="U3000" s="3"/>
      <c r="V3000" s="3"/>
      <c r="W3000" s="3"/>
      <c r="X3000" s="3"/>
      <c r="Y3000" s="3"/>
      <c r="Z3000" s="3"/>
      <c r="AA3000" s="3">
        <v>0.00722773215531007</v>
      </c>
      <c r="AB3000" s="3">
        <v>0.0884151437324666</v>
      </c>
      <c r="AC3000" s="3">
        <v>-12.8282593539391</v>
      </c>
      <c r="AD3000" s="3"/>
      <c r="AE3000" s="5">
        <v>2</v>
      </c>
      <c r="AF3000" s="3">
        <v>0.689553923891893</v>
      </c>
      <c r="AG3000" s="3">
        <v>4.90373424872221</v>
      </c>
      <c r="AH3000" s="3"/>
      <c r="AI3000" s="3"/>
      <c r="AJ3000" s="3"/>
      <c r="AK3000" s="3"/>
      <c r="AL3000" s="3"/>
      <c r="AM3000" s="3"/>
      <c r="AN3000" s="5" t="s">
        <v>46</v>
      </c>
      <c r="AO3000" s="1"/>
      <c r="AP3000" s="1"/>
      <c r="AQ3000" s="1"/>
    </row>
    <row r="3001" spans="1:43">
      <c r="A3001" s="1" t="s">
        <v>7895</v>
      </c>
      <c r="B3001" s="1" t="s">
        <v>7896</v>
      </c>
      <c r="C3001" s="3">
        <v>2.54520547945205</v>
      </c>
      <c r="D3001" s="4">
        <v>43308</v>
      </c>
      <c r="E3001" s="3">
        <v>19.5230183259</v>
      </c>
      <c r="F3001" s="5" t="s">
        <v>7897</v>
      </c>
      <c r="G3001" s="5">
        <v>751</v>
      </c>
      <c r="H3001" s="5" t="s">
        <v>55</v>
      </c>
      <c r="I3001" s="3">
        <v>13.1378182899039</v>
      </c>
      <c r="J3001" s="3">
        <v>30.4295220810647</v>
      </c>
      <c r="K3001" s="3">
        <v>7.06483521635177</v>
      </c>
      <c r="L3001" s="3">
        <v>0.338983050847458</v>
      </c>
      <c r="M3001" s="3">
        <v>5.4288616009602</v>
      </c>
      <c r="N3001" s="3">
        <v>47.4566128067026</v>
      </c>
      <c r="O3001" s="3">
        <v>18.8921859545005</v>
      </c>
      <c r="P3001" s="3">
        <v>51.6556291390728</v>
      </c>
      <c r="Q3001" s="3">
        <v>8.99632510857633</v>
      </c>
      <c r="R3001" s="3">
        <v>87.1189024390244</v>
      </c>
      <c r="S3001" s="3">
        <v>64.3021582733813</v>
      </c>
      <c r="T3001" s="3">
        <v>52.1484375</v>
      </c>
      <c r="U3001" s="3">
        <v>126.006927263731</v>
      </c>
      <c r="V3001" s="3">
        <v>60.1626016260163</v>
      </c>
      <c r="W3001" s="3"/>
      <c r="X3001" s="3"/>
      <c r="Y3001" s="3"/>
      <c r="Z3001" s="3"/>
      <c r="AA3001" s="3">
        <v>0.274499279291032</v>
      </c>
      <c r="AB3001" s="3">
        <v>0.418478862943063</v>
      </c>
      <c r="AC3001" s="3">
        <v>-15.6136562054864</v>
      </c>
      <c r="AD3001" s="3"/>
      <c r="AE3001" s="5">
        <v>3</v>
      </c>
      <c r="AF3001" s="3">
        <v>2.54910703211096</v>
      </c>
      <c r="AG3001" s="3">
        <v>55.0221177154576</v>
      </c>
      <c r="AH3001" s="3">
        <v>50.0266854756352</v>
      </c>
      <c r="AI3001" s="3"/>
      <c r="AJ3001" s="3"/>
      <c r="AK3001" s="3"/>
      <c r="AL3001" s="3"/>
      <c r="AM3001" s="3"/>
      <c r="AN3001" s="5" t="s">
        <v>46</v>
      </c>
      <c r="AO3001" s="1"/>
      <c r="AP3001" s="1"/>
      <c r="AQ3001" s="1"/>
    </row>
    <row r="3002" spans="1:43">
      <c r="A3002" s="1" t="s">
        <v>7898</v>
      </c>
      <c r="B3002" s="1" t="s">
        <v>7899</v>
      </c>
      <c r="C3002" s="3">
        <v>2.68219178082192</v>
      </c>
      <c r="D3002" s="4">
        <v>43258</v>
      </c>
      <c r="E3002" s="3">
        <v>0.029452007</v>
      </c>
      <c r="F3002" s="5" t="s">
        <v>7900</v>
      </c>
      <c r="G3002" s="5">
        <v>492</v>
      </c>
      <c r="H3002" s="5" t="s">
        <v>93</v>
      </c>
      <c r="I3002" s="3">
        <v>12.6667271572453</v>
      </c>
      <c r="J3002" s="3">
        <v>18.1</v>
      </c>
      <c r="K3002" s="3">
        <v>4.68763173425513</v>
      </c>
      <c r="L3002" s="3">
        <v>6.24380574826561</v>
      </c>
      <c r="M3002" s="3">
        <v>6.95090439276485</v>
      </c>
      <c r="N3002" s="3">
        <v>17.5149700598802</v>
      </c>
      <c r="O3002" s="3">
        <v>13.8130155820348</v>
      </c>
      <c r="P3002" s="3">
        <v>41.3983903420523</v>
      </c>
      <c r="Q3002" s="3">
        <v>17.9090304814358</v>
      </c>
      <c r="R3002" s="3">
        <v>41.4860681114551</v>
      </c>
      <c r="S3002" s="3">
        <v>12.6974042475949</v>
      </c>
      <c r="T3002" s="3">
        <v>91.8475383800953</v>
      </c>
      <c r="U3002" s="3">
        <v>26.2864011597357</v>
      </c>
      <c r="V3002" s="3">
        <v>88.6489479512735</v>
      </c>
      <c r="W3002" s="3"/>
      <c r="X3002" s="3"/>
      <c r="Y3002" s="3"/>
      <c r="Z3002" s="3"/>
      <c r="AA3002" s="3">
        <v>0.0705967356314535</v>
      </c>
      <c r="AB3002" s="3">
        <v>0.123658313278795</v>
      </c>
      <c r="AC3002" s="3">
        <v>-13.6019283746556</v>
      </c>
      <c r="AD3002" s="3"/>
      <c r="AE3002" s="5">
        <v>3</v>
      </c>
      <c r="AF3002" s="3">
        <v>0.610673150975375</v>
      </c>
      <c r="AG3002" s="3">
        <v>9.62968993548832</v>
      </c>
      <c r="AH3002" s="3">
        <v>12.7296348822088</v>
      </c>
      <c r="AI3002" s="3"/>
      <c r="AJ3002" s="3"/>
      <c r="AK3002" s="3"/>
      <c r="AL3002" s="3"/>
      <c r="AM3002" s="3"/>
      <c r="AN3002" s="5" t="s">
        <v>46</v>
      </c>
      <c r="AO3002" s="1"/>
      <c r="AP3002" s="1"/>
      <c r="AQ3002" s="1"/>
    </row>
    <row r="3003" spans="1:43">
      <c r="A3003" s="1" t="s">
        <v>7901</v>
      </c>
      <c r="B3003" s="1" t="s">
        <v>7902</v>
      </c>
      <c r="C3003" s="3">
        <v>2.7013698630137</v>
      </c>
      <c r="D3003" s="4">
        <v>43251</v>
      </c>
      <c r="E3003" s="3">
        <v>4.0706266843</v>
      </c>
      <c r="F3003" s="5" t="s">
        <v>5608</v>
      </c>
      <c r="G3003" s="5">
        <v>685</v>
      </c>
      <c r="H3003" s="5" t="s">
        <v>50</v>
      </c>
      <c r="I3003" s="3">
        <v>0.136114800875191</v>
      </c>
      <c r="J3003" s="3">
        <v>48.0125055828495</v>
      </c>
      <c r="K3003" s="3">
        <v>0.0506952491309492</v>
      </c>
      <c r="L3003" s="3">
        <v>11.8636564851704</v>
      </c>
      <c r="M3003" s="3">
        <v>0.0446410752948332</v>
      </c>
      <c r="N3003" s="3">
        <v>28.0498664292075</v>
      </c>
      <c r="O3003" s="3">
        <v>0.232358537414287</v>
      </c>
      <c r="P3003" s="3">
        <v>81.0872544540886</v>
      </c>
      <c r="Q3003" s="3">
        <v>0.903543266386389</v>
      </c>
      <c r="R3003" s="3">
        <v>71.0284886528247</v>
      </c>
      <c r="S3003" s="3">
        <v>0.910443354511126</v>
      </c>
      <c r="T3003" s="3">
        <v>83.0508474576271</v>
      </c>
      <c r="U3003" s="3">
        <v>5.65450161017541</v>
      </c>
      <c r="V3003" s="3">
        <v>65.7120743034056</v>
      </c>
      <c r="W3003" s="3"/>
      <c r="X3003" s="3"/>
      <c r="Y3003" s="3"/>
      <c r="Z3003" s="3"/>
      <c r="AA3003" s="3">
        <v>-0.0402306957113207</v>
      </c>
      <c r="AB3003" s="3">
        <v>0.0700318833584758</v>
      </c>
      <c r="AC3003" s="3">
        <v>-2.95432818330404</v>
      </c>
      <c r="AD3003" s="3"/>
      <c r="AE3003" s="5">
        <v>3</v>
      </c>
      <c r="AF3003" s="3">
        <v>0.170572621593482</v>
      </c>
      <c r="AG3003" s="3">
        <v>1.79922260241472</v>
      </c>
      <c r="AH3003" s="3">
        <v>2.99488745483867</v>
      </c>
      <c r="AI3003" s="3"/>
      <c r="AJ3003" s="3"/>
      <c r="AK3003" s="3"/>
      <c r="AL3003" s="3"/>
      <c r="AM3003" s="3">
        <v>1</v>
      </c>
      <c r="AN3003" s="5" t="s">
        <v>56</v>
      </c>
      <c r="AO3003" s="1"/>
      <c r="AP3003" s="1"/>
      <c r="AQ3003" s="1"/>
    </row>
    <row r="3004" spans="1:43">
      <c r="A3004" s="1" t="s">
        <v>7903</v>
      </c>
      <c r="B3004" s="1" t="s">
        <v>7904</v>
      </c>
      <c r="C3004" s="3">
        <v>2.03561643835616</v>
      </c>
      <c r="D3004" s="4">
        <v>43494</v>
      </c>
      <c r="E3004" s="3">
        <v>9.9216649678</v>
      </c>
      <c r="F3004" s="5" t="s">
        <v>7905</v>
      </c>
      <c r="G3004" s="5">
        <v>341</v>
      </c>
      <c r="H3004" s="5" t="s">
        <v>226</v>
      </c>
      <c r="I3004" s="3">
        <v>4.36222005842259</v>
      </c>
      <c r="J3004" s="3">
        <v>12.6600284495021</v>
      </c>
      <c r="K3004" s="3">
        <v>0.865800865800854</v>
      </c>
      <c r="L3004" s="3">
        <v>32.010582010582</v>
      </c>
      <c r="M3004" s="3">
        <v>1.42577755346666</v>
      </c>
      <c r="N3004" s="3">
        <v>28.490832157969</v>
      </c>
      <c r="O3004" s="3">
        <v>7.72581077459126</v>
      </c>
      <c r="P3004" s="3">
        <v>12.8930817610063</v>
      </c>
      <c r="Q3004" s="3">
        <v>12.1286092899986</v>
      </c>
      <c r="R3004" s="3">
        <v>9.48905109489051</v>
      </c>
      <c r="S3004" s="3">
        <v>28.2364201962192</v>
      </c>
      <c r="T3004" s="3">
        <v>9.30851063829787</v>
      </c>
      <c r="U3004" s="3">
        <v>60.7539246075392</v>
      </c>
      <c r="V3004" s="3">
        <v>4.86111111111111</v>
      </c>
      <c r="W3004" s="3"/>
      <c r="X3004" s="3"/>
      <c r="Y3004" s="3"/>
      <c r="Z3004" s="3"/>
      <c r="AA3004" s="3">
        <v>0.19662774697797</v>
      </c>
      <c r="AB3004" s="3">
        <v>0.382936779513086</v>
      </c>
      <c r="AC3004" s="3">
        <v>-14.2741994577563</v>
      </c>
      <c r="AD3004" s="3"/>
      <c r="AE3004" s="5">
        <v>2</v>
      </c>
      <c r="AF3004" s="3">
        <v>1.99352325926121</v>
      </c>
      <c r="AG3004" s="3">
        <v>28.2301936802728</v>
      </c>
      <c r="AH3004" s="3"/>
      <c r="AI3004" s="3"/>
      <c r="AJ3004" s="3"/>
      <c r="AK3004" s="3"/>
      <c r="AL3004" s="3"/>
      <c r="AM3004" s="3"/>
      <c r="AN3004" s="5" t="s">
        <v>46</v>
      </c>
      <c r="AO3004" s="1"/>
      <c r="AP3004" s="1"/>
      <c r="AQ3004" s="1"/>
    </row>
    <row r="3005" spans="1:43">
      <c r="A3005" s="1" t="s">
        <v>7906</v>
      </c>
      <c r="B3005" s="1" t="s">
        <v>7907</v>
      </c>
      <c r="C3005" s="3">
        <v>2.69041095890411</v>
      </c>
      <c r="D3005" s="4">
        <v>43255</v>
      </c>
      <c r="E3005" s="3">
        <v>20.405231574</v>
      </c>
      <c r="F3005" s="5" t="s">
        <v>6623</v>
      </c>
      <c r="G3005" s="5">
        <v>983</v>
      </c>
      <c r="H3005" s="5" t="s">
        <v>50</v>
      </c>
      <c r="I3005" s="3">
        <v>0.200880045915449</v>
      </c>
      <c r="J3005" s="3">
        <v>35.6409111210362</v>
      </c>
      <c r="K3005" s="3">
        <v>0.0190967249117092</v>
      </c>
      <c r="L3005" s="3">
        <v>35.4581673306773</v>
      </c>
      <c r="M3005" s="3">
        <v>0.0190967249117092</v>
      </c>
      <c r="N3005" s="3">
        <v>32.3241317898486</v>
      </c>
      <c r="O3005" s="3">
        <v>0.856922780666298</v>
      </c>
      <c r="P3005" s="3">
        <v>21.2425765189584</v>
      </c>
      <c r="Q3005" s="3">
        <v>1.27622546649909</v>
      </c>
      <c r="R3005" s="3">
        <v>29.6957991308547</v>
      </c>
      <c r="S3005" s="3">
        <v>2.45500782472615</v>
      </c>
      <c r="T3005" s="3">
        <v>24.8587570621469</v>
      </c>
      <c r="U3005" s="3">
        <v>6.43267909415438</v>
      </c>
      <c r="V3005" s="3">
        <v>44.8142414860681</v>
      </c>
      <c r="W3005" s="3"/>
      <c r="X3005" s="3"/>
      <c r="Y3005" s="3"/>
      <c r="Z3005" s="3"/>
      <c r="AA3005" s="3">
        <v>0.128121602862984</v>
      </c>
      <c r="AB3005" s="3">
        <v>0.588496475466629</v>
      </c>
      <c r="AC3005" s="3">
        <v>-1.06597522327858</v>
      </c>
      <c r="AD3005" s="3"/>
      <c r="AE3005" s="5">
        <v>3</v>
      </c>
      <c r="AF3005" s="3">
        <v>0.309144415128719</v>
      </c>
      <c r="AG3005" s="3">
        <v>2.8240573135184</v>
      </c>
      <c r="AH3005" s="3">
        <v>3.32341098048894</v>
      </c>
      <c r="AI3005" s="3"/>
      <c r="AJ3005" s="3"/>
      <c r="AK3005" s="3"/>
      <c r="AL3005" s="3"/>
      <c r="AM3005" s="3"/>
      <c r="AN3005" s="5" t="s">
        <v>46</v>
      </c>
      <c r="AO3005" s="1"/>
      <c r="AP3005" s="1"/>
      <c r="AQ3005" s="1"/>
    </row>
    <row r="3006" spans="1:43">
      <c r="A3006" s="1" t="s">
        <v>7908</v>
      </c>
      <c r="B3006" s="1" t="s">
        <v>7909</v>
      </c>
      <c r="C3006" s="3">
        <v>2.24383561643836</v>
      </c>
      <c r="D3006" s="4">
        <v>43411</v>
      </c>
      <c r="E3006" s="3"/>
      <c r="F3006" s="5"/>
      <c r="G3006" s="5"/>
      <c r="H3006" s="5" t="s">
        <v>50</v>
      </c>
      <c r="I3006" s="3">
        <v>1.28620520373098</v>
      </c>
      <c r="J3006" s="3"/>
      <c r="K3006" s="3"/>
      <c r="L3006" s="3"/>
      <c r="M3006" s="3">
        <v>0.988742046010776</v>
      </c>
      <c r="N3006" s="3"/>
      <c r="O3006" s="3">
        <v>2.44289970208542</v>
      </c>
      <c r="P3006" s="3"/>
      <c r="Q3006" s="3">
        <v>2.76947599123333</v>
      </c>
      <c r="R3006" s="3"/>
      <c r="S3006" s="3">
        <v>3.00893731294859</v>
      </c>
      <c r="T3006" s="3"/>
      <c r="U3006" s="3">
        <v>7.10359718960426</v>
      </c>
      <c r="V3006" s="3"/>
      <c r="W3006" s="3"/>
      <c r="X3006" s="3"/>
      <c r="Y3006" s="3"/>
      <c r="Z3006" s="3"/>
      <c r="AA3006" s="3">
        <v>0.128588485124064</v>
      </c>
      <c r="AB3006" s="3">
        <v>0.293687768963646</v>
      </c>
      <c r="AC3006" s="3">
        <v>-2.60898125654751</v>
      </c>
      <c r="AD3006" s="3"/>
      <c r="AE3006" s="5">
        <v>4</v>
      </c>
      <c r="AF3006" s="3">
        <v>0.314017282204032</v>
      </c>
      <c r="AG3006" s="3">
        <v>3.70849381003349</v>
      </c>
      <c r="AH3006" s="3">
        <v>3.67466583495049</v>
      </c>
      <c r="AI3006" s="3"/>
      <c r="AJ3006" s="3"/>
      <c r="AK3006" s="3"/>
      <c r="AL3006" s="3"/>
      <c r="AM3006" s="3"/>
      <c r="AN3006" s="5" t="s">
        <v>51</v>
      </c>
      <c r="AO3006" s="1"/>
      <c r="AP3006" s="1"/>
      <c r="AQ3006" s="1"/>
    </row>
    <row r="3007" spans="1:43">
      <c r="A3007" s="1" t="s">
        <v>7910</v>
      </c>
      <c r="B3007" s="1" t="s">
        <v>7911</v>
      </c>
      <c r="C3007" s="3">
        <v>2.62191780821918</v>
      </c>
      <c r="D3007" s="4">
        <v>43280</v>
      </c>
      <c r="E3007" s="3">
        <v>15.0125986373</v>
      </c>
      <c r="F3007" s="5" t="s">
        <v>2766</v>
      </c>
      <c r="G3007" s="5">
        <v>958</v>
      </c>
      <c r="H3007" s="5" t="s">
        <v>116</v>
      </c>
      <c r="I3007" s="3">
        <v>12.8221410805948</v>
      </c>
      <c r="J3007" s="3">
        <v>6.07476635514019</v>
      </c>
      <c r="K3007" s="3">
        <v>4.152418172936</v>
      </c>
      <c r="L3007" s="3">
        <v>12.3853211009174</v>
      </c>
      <c r="M3007" s="3">
        <v>6.63732306307208</v>
      </c>
      <c r="N3007" s="3">
        <v>7.94392523364486</v>
      </c>
      <c r="O3007" s="3">
        <v>21.3846504213163</v>
      </c>
      <c r="P3007" s="3">
        <v>9.5</v>
      </c>
      <c r="Q3007" s="3">
        <v>31.8491032776747</v>
      </c>
      <c r="R3007" s="3">
        <v>7.40740740740741</v>
      </c>
      <c r="S3007" s="3">
        <v>70.3147467646589</v>
      </c>
      <c r="T3007" s="3">
        <v>6.13496932515337</v>
      </c>
      <c r="U3007" s="3">
        <v>125.823535642411</v>
      </c>
      <c r="V3007" s="3">
        <v>14.2857142857143</v>
      </c>
      <c r="W3007" s="3"/>
      <c r="X3007" s="3"/>
      <c r="Y3007" s="3"/>
      <c r="Z3007" s="3"/>
      <c r="AA3007" s="3">
        <v>0.335477836376489</v>
      </c>
      <c r="AB3007" s="3">
        <v>0.3118878902029</v>
      </c>
      <c r="AC3007" s="3">
        <v>-15.8811323551208</v>
      </c>
      <c r="AD3007" s="3"/>
      <c r="AE3007" s="5">
        <v>3</v>
      </c>
      <c r="AF3007" s="3">
        <v>2.37339117721985</v>
      </c>
      <c r="AG3007" s="3">
        <v>55.8401641871763</v>
      </c>
      <c r="AH3007" s="3">
        <v>54.0142278063834</v>
      </c>
      <c r="AI3007" s="3"/>
      <c r="AJ3007" s="3"/>
      <c r="AK3007" s="3"/>
      <c r="AL3007" s="3"/>
      <c r="AM3007" s="3"/>
      <c r="AN3007" s="5" t="s">
        <v>46</v>
      </c>
      <c r="AO3007" s="1"/>
      <c r="AP3007" s="1"/>
      <c r="AQ3007" s="1"/>
    </row>
    <row r="3008" spans="1:43">
      <c r="A3008" s="1" t="s">
        <v>7912</v>
      </c>
      <c r="B3008" s="1" t="s">
        <v>7913</v>
      </c>
      <c r="C3008" s="3">
        <v>2.56712328767123</v>
      </c>
      <c r="D3008" s="4">
        <v>43300</v>
      </c>
      <c r="E3008" s="3">
        <v>6.0666410377</v>
      </c>
      <c r="F3008" s="5" t="s">
        <v>7914</v>
      </c>
      <c r="G3008" s="5">
        <v>938</v>
      </c>
      <c r="H3008" s="5" t="s">
        <v>55</v>
      </c>
      <c r="I3008" s="3">
        <v>10.2270834490034</v>
      </c>
      <c r="J3008" s="3">
        <v>50.7562008469449</v>
      </c>
      <c r="K3008" s="3">
        <v>2.36671135402702</v>
      </c>
      <c r="L3008" s="3">
        <v>54.8022598870056</v>
      </c>
      <c r="M3008" s="3">
        <v>4.57203055043455</v>
      </c>
      <c r="N3008" s="3">
        <v>56.0742070616397</v>
      </c>
      <c r="O3008" s="3">
        <v>18.7096388423822</v>
      </c>
      <c r="P3008" s="3">
        <v>52.1854304635762</v>
      </c>
      <c r="Q3008" s="3">
        <v>20.8853437252633</v>
      </c>
      <c r="R3008" s="3">
        <v>58.5365853658537</v>
      </c>
      <c r="S3008" s="3">
        <v>50.8586626139818</v>
      </c>
      <c r="T3008" s="3">
        <v>72.8515625</v>
      </c>
      <c r="U3008" s="3">
        <v>91.0228038102569</v>
      </c>
      <c r="V3008" s="3">
        <v>80.3523035230352</v>
      </c>
      <c r="W3008" s="3"/>
      <c r="X3008" s="3"/>
      <c r="Y3008" s="3"/>
      <c r="Z3008" s="3"/>
      <c r="AA3008" s="3">
        <v>0.247120754855025</v>
      </c>
      <c r="AB3008" s="3">
        <v>0.332777914478967</v>
      </c>
      <c r="AC3008" s="3">
        <v>-15.1500245941958</v>
      </c>
      <c r="AD3008" s="3"/>
      <c r="AE3008" s="5">
        <v>3</v>
      </c>
      <c r="AF3008" s="3">
        <v>2.23244963566086</v>
      </c>
      <c r="AG3008" s="3">
        <v>38.5245946712391</v>
      </c>
      <c r="AH3008" s="3">
        <v>42.0409941199944</v>
      </c>
      <c r="AI3008" s="3"/>
      <c r="AJ3008" s="3"/>
      <c r="AK3008" s="3"/>
      <c r="AL3008" s="3"/>
      <c r="AM3008" s="3">
        <v>100</v>
      </c>
      <c r="AN3008" s="5" t="s">
        <v>56</v>
      </c>
      <c r="AO3008" s="1"/>
      <c r="AP3008" s="1"/>
      <c r="AQ3008" s="1"/>
    </row>
    <row r="3009" spans="1:43">
      <c r="A3009" s="1" t="s">
        <v>7915</v>
      </c>
      <c r="B3009" s="1" t="s">
        <v>7916</v>
      </c>
      <c r="C3009" s="3">
        <v>1.37534246575342</v>
      </c>
      <c r="D3009" s="4">
        <v>43735</v>
      </c>
      <c r="E3009" s="3">
        <v>2.699714719</v>
      </c>
      <c r="F3009" s="5" t="s">
        <v>1008</v>
      </c>
      <c r="G3009" s="5">
        <v>469</v>
      </c>
      <c r="H3009" s="5" t="s">
        <v>50</v>
      </c>
      <c r="I3009" s="3">
        <v>0.936633852623533</v>
      </c>
      <c r="J3009" s="3">
        <v>1.60786065207682</v>
      </c>
      <c r="K3009" s="3">
        <v>0.0473664266767663</v>
      </c>
      <c r="L3009" s="3">
        <v>16.821602478973</v>
      </c>
      <c r="M3009" s="3">
        <v>0.859516760576843</v>
      </c>
      <c r="N3009" s="3">
        <v>1.06856634016028</v>
      </c>
      <c r="O3009" s="3">
        <v>-0.302086283394682</v>
      </c>
      <c r="P3009" s="3">
        <v>92.462311557789</v>
      </c>
      <c r="Q3009" s="3">
        <v>1.11057922450934</v>
      </c>
      <c r="R3009" s="3">
        <v>51.9555770159343</v>
      </c>
      <c r="S3009" s="3">
        <v>4.16214616826117</v>
      </c>
      <c r="T3009" s="3">
        <v>3.55932203389831</v>
      </c>
      <c r="U3009" s="3"/>
      <c r="V3009" s="3"/>
      <c r="W3009" s="3"/>
      <c r="X3009" s="3"/>
      <c r="Y3009" s="3"/>
      <c r="Z3009" s="3"/>
      <c r="AA3009" s="3">
        <v>0.108365131765336</v>
      </c>
      <c r="AB3009" s="3">
        <v>0.140743581445479</v>
      </c>
      <c r="AC3009" s="3">
        <v>-2.95478145945435</v>
      </c>
      <c r="AD3009" s="3"/>
      <c r="AE3009" s="5">
        <v>1</v>
      </c>
      <c r="AF3009" s="3">
        <v>0.341763290290013</v>
      </c>
      <c r="AG3009" s="3">
        <v>4.28923197767421</v>
      </c>
      <c r="AH3009" s="3"/>
      <c r="AI3009" s="3"/>
      <c r="AJ3009" s="3"/>
      <c r="AK3009" s="3"/>
      <c r="AL3009" s="3"/>
      <c r="AM3009" s="3"/>
      <c r="AN3009" s="5" t="s">
        <v>1266</v>
      </c>
      <c r="AO3009" s="1"/>
      <c r="AP3009" s="1"/>
      <c r="AQ3009" s="1"/>
    </row>
    <row r="3010" spans="1:43">
      <c r="A3010" s="1" t="s">
        <v>7917</v>
      </c>
      <c r="B3010" s="1" t="s">
        <v>7918</v>
      </c>
      <c r="C3010" s="3">
        <v>2.39452054794521</v>
      </c>
      <c r="D3010" s="4">
        <v>43363</v>
      </c>
      <c r="E3010" s="3">
        <v>0.9928609117</v>
      </c>
      <c r="F3010" s="5" t="s">
        <v>1124</v>
      </c>
      <c r="G3010" s="5">
        <v>519</v>
      </c>
      <c r="H3010" s="5" t="s">
        <v>55</v>
      </c>
      <c r="I3010" s="3">
        <v>4.32155282915217</v>
      </c>
      <c r="J3010" s="3">
        <v>82.335148215366</v>
      </c>
      <c r="K3010" s="3">
        <v>2.86488113150768</v>
      </c>
      <c r="L3010" s="3">
        <v>44.4632768361582</v>
      </c>
      <c r="M3010" s="3">
        <v>2.21278631660787</v>
      </c>
      <c r="N3010" s="3">
        <v>75.1047277079593</v>
      </c>
      <c r="O3010" s="3">
        <v>9.22162576687117</v>
      </c>
      <c r="P3010" s="3">
        <v>83.3774834437086</v>
      </c>
      <c r="Q3010" s="3">
        <v>12.886393659181</v>
      </c>
      <c r="R3010" s="3">
        <v>79.9542682926829</v>
      </c>
      <c r="S3010" s="3">
        <v>32.8694705745161</v>
      </c>
      <c r="T3010" s="3">
        <v>90.234375</v>
      </c>
      <c r="U3010" s="3">
        <v>69.7725240886064</v>
      </c>
      <c r="V3010" s="3">
        <v>90.5149051490515</v>
      </c>
      <c r="W3010" s="3"/>
      <c r="X3010" s="3"/>
      <c r="Y3010" s="3"/>
      <c r="Z3010" s="3"/>
      <c r="AA3010" s="3">
        <v>0.224589551379628</v>
      </c>
      <c r="AB3010" s="3">
        <v>0.297205758114514</v>
      </c>
      <c r="AC3010" s="3">
        <v>-13.7354171252476</v>
      </c>
      <c r="AD3010" s="3"/>
      <c r="AE3010" s="5">
        <v>3</v>
      </c>
      <c r="AF3010" s="3">
        <v>1.86527096784694</v>
      </c>
      <c r="AG3010" s="3">
        <v>25.7289262737066</v>
      </c>
      <c r="AH3010" s="3">
        <v>30.2859948254637</v>
      </c>
      <c r="AI3010" s="3"/>
      <c r="AJ3010" s="3"/>
      <c r="AK3010" s="3"/>
      <c r="AL3010" s="3"/>
      <c r="AM3010" s="3"/>
      <c r="AN3010" s="5" t="s">
        <v>46</v>
      </c>
      <c r="AO3010" s="1"/>
      <c r="AP3010" s="1"/>
      <c r="AQ3010" s="1"/>
    </row>
    <row r="3011" spans="1:43">
      <c r="A3011" s="1" t="s">
        <v>7919</v>
      </c>
      <c r="B3011" s="1" t="s">
        <v>7920</v>
      </c>
      <c r="C3011" s="3">
        <v>2.27671232876712</v>
      </c>
      <c r="D3011" s="4">
        <v>43406</v>
      </c>
      <c r="E3011" s="3">
        <v>6.0991948936</v>
      </c>
      <c r="F3011" s="5" t="s">
        <v>7921</v>
      </c>
      <c r="G3011" s="5">
        <v>832</v>
      </c>
      <c r="H3011" s="5" t="s">
        <v>50</v>
      </c>
      <c r="I3011" s="3">
        <v>-0.255779636005902</v>
      </c>
      <c r="J3011" s="3">
        <v>90.4421616793211</v>
      </c>
      <c r="K3011" s="3">
        <v>-0.0788410367596348</v>
      </c>
      <c r="L3011" s="3">
        <v>87.3837981407703</v>
      </c>
      <c r="M3011" s="3">
        <v>-0.344014153725201</v>
      </c>
      <c r="N3011" s="3">
        <v>87.8450578806768</v>
      </c>
      <c r="O3011" s="3">
        <v>0.735221063089924</v>
      </c>
      <c r="P3011" s="3">
        <v>41.5714938328004</v>
      </c>
      <c r="Q3011" s="3">
        <v>1.07666234672514</v>
      </c>
      <c r="R3011" s="3">
        <v>55.5770159343312</v>
      </c>
      <c r="S3011" s="3">
        <v>1.38623934968101</v>
      </c>
      <c r="T3011" s="3">
        <v>71.5819209039548</v>
      </c>
      <c r="U3011" s="3">
        <v>5.7779497041028</v>
      </c>
      <c r="V3011" s="3">
        <v>62.0743034055727</v>
      </c>
      <c r="W3011" s="3"/>
      <c r="X3011" s="3"/>
      <c r="Y3011" s="3"/>
      <c r="Z3011" s="3"/>
      <c r="AA3011" s="3">
        <v>-0.00244821633472408</v>
      </c>
      <c r="AB3011" s="3">
        <v>0.203612094732268</v>
      </c>
      <c r="AC3011" s="3">
        <v>-2.17872691873993</v>
      </c>
      <c r="AD3011" s="3"/>
      <c r="AE3011" s="5">
        <v>3</v>
      </c>
      <c r="AF3011" s="3">
        <v>0.255623876680564</v>
      </c>
      <c r="AG3011" s="3">
        <v>2.21127342704872</v>
      </c>
      <c r="AH3011" s="3">
        <v>2.98484169619475</v>
      </c>
      <c r="AI3011" s="3"/>
      <c r="AJ3011" s="3"/>
      <c r="AK3011" s="3"/>
      <c r="AL3011" s="3"/>
      <c r="AM3011" s="3">
        <v>50</v>
      </c>
      <c r="AN3011" s="5" t="s">
        <v>56</v>
      </c>
      <c r="AO3011" s="1"/>
      <c r="AP3011" s="1"/>
      <c r="AQ3011" s="1"/>
    </row>
    <row r="3012" spans="1:43">
      <c r="A3012" s="1" t="s">
        <v>7922</v>
      </c>
      <c r="B3012" s="1" t="s">
        <v>7923</v>
      </c>
      <c r="C3012" s="3">
        <v>2.32054794520548</v>
      </c>
      <c r="D3012" s="4">
        <v>43390</v>
      </c>
      <c r="E3012" s="3">
        <v>50.3575969188</v>
      </c>
      <c r="F3012" s="5" t="s">
        <v>4320</v>
      </c>
      <c r="G3012" s="5">
        <v>848</v>
      </c>
      <c r="H3012" s="5" t="s">
        <v>50</v>
      </c>
      <c r="I3012" s="3">
        <v>-0.0999949671412458</v>
      </c>
      <c r="J3012" s="3">
        <v>80.2143814202769</v>
      </c>
      <c r="K3012" s="3">
        <v>-0.0597371565113372</v>
      </c>
      <c r="L3012" s="3">
        <v>83.444001770695</v>
      </c>
      <c r="M3012" s="3">
        <v>-0.238442806228571</v>
      </c>
      <c r="N3012" s="3">
        <v>78.2279608192342</v>
      </c>
      <c r="O3012" s="3">
        <v>0.917750886290732</v>
      </c>
      <c r="P3012" s="3">
        <v>13.6592051164915</v>
      </c>
      <c r="Q3012" s="3">
        <v>1.26390022565521</v>
      </c>
      <c r="R3012" s="3">
        <v>31.2892322549493</v>
      </c>
      <c r="S3012" s="3">
        <v>2.33113513723289</v>
      </c>
      <c r="T3012" s="3">
        <v>29.3785310734463</v>
      </c>
      <c r="U3012" s="3">
        <v>7.90304189247335</v>
      </c>
      <c r="V3012" s="3">
        <v>18.4210526315789</v>
      </c>
      <c r="W3012" s="3"/>
      <c r="X3012" s="3"/>
      <c r="Y3012" s="3"/>
      <c r="Z3012" s="3"/>
      <c r="AA3012" s="3">
        <v>0.042468079869106</v>
      </c>
      <c r="AB3012" s="3">
        <v>0.286875300056522</v>
      </c>
      <c r="AC3012" s="3">
        <v>-3.47027918268162</v>
      </c>
      <c r="AD3012" s="3"/>
      <c r="AE3012" s="5">
        <v>4</v>
      </c>
      <c r="AF3012" s="3">
        <v>0.370054956939899</v>
      </c>
      <c r="AG3012" s="3">
        <v>3.79412546096389</v>
      </c>
      <c r="AH3012" s="3">
        <v>4.06318385006177</v>
      </c>
      <c r="AI3012" s="3"/>
      <c r="AJ3012" s="3"/>
      <c r="AK3012" s="3"/>
      <c r="AL3012" s="3"/>
      <c r="AM3012" s="3"/>
      <c r="AN3012" s="5" t="s">
        <v>51</v>
      </c>
      <c r="AO3012" s="1"/>
      <c r="AP3012" s="1"/>
      <c r="AQ3012" s="1"/>
    </row>
    <row r="3013" spans="1:43">
      <c r="A3013" s="1" t="s">
        <v>7924</v>
      </c>
      <c r="B3013" s="1" t="s">
        <v>7925</v>
      </c>
      <c r="C3013" s="3">
        <v>2.64657534246575</v>
      </c>
      <c r="D3013" s="4">
        <v>43271</v>
      </c>
      <c r="E3013" s="3">
        <v>82.1598422073</v>
      </c>
      <c r="F3013" s="5" t="s">
        <v>7926</v>
      </c>
      <c r="G3013" s="5">
        <v>482</v>
      </c>
      <c r="H3013" s="5" t="s">
        <v>50</v>
      </c>
      <c r="I3013" s="3">
        <v>0.212704244416498</v>
      </c>
      <c r="J3013" s="3">
        <v>33.9883876730683</v>
      </c>
      <c r="K3013" s="3">
        <v>0.0192994306667773</v>
      </c>
      <c r="L3013" s="3">
        <v>34.8826914563966</v>
      </c>
      <c r="M3013" s="3">
        <v>0</v>
      </c>
      <c r="N3013" s="3">
        <v>34.1495992876224</v>
      </c>
      <c r="O3013" s="3">
        <v>0.846468184471664</v>
      </c>
      <c r="P3013" s="3">
        <v>22.6130653266332</v>
      </c>
      <c r="Q3013" s="3">
        <v>1.39894345529251</v>
      </c>
      <c r="R3013" s="3">
        <v>18.5900531144375</v>
      </c>
      <c r="S3013" s="3">
        <v>2.03780271707028</v>
      </c>
      <c r="T3013" s="3">
        <v>42.5423728813559</v>
      </c>
      <c r="U3013" s="3">
        <v>6.71027004985824</v>
      </c>
      <c r="V3013" s="3">
        <v>36.4551083591331</v>
      </c>
      <c r="W3013" s="3"/>
      <c r="X3013" s="3"/>
      <c r="Y3013" s="3"/>
      <c r="Z3013" s="3"/>
      <c r="AA3013" s="3">
        <v>0.0512676737748978</v>
      </c>
      <c r="AB3013" s="3">
        <v>0.334785147902681</v>
      </c>
      <c r="AC3013" s="3">
        <v>-2.27359938603224</v>
      </c>
      <c r="AD3013" s="3"/>
      <c r="AE3013" s="5">
        <v>3</v>
      </c>
      <c r="AF3013" s="3">
        <v>0.283367001439919</v>
      </c>
      <c r="AG3013" s="3">
        <v>2.68938457343091</v>
      </c>
      <c r="AH3013" s="3">
        <v>3.33782736164028</v>
      </c>
      <c r="AI3013" s="3"/>
      <c r="AJ3013" s="3"/>
      <c r="AK3013" s="3"/>
      <c r="AL3013" s="3"/>
      <c r="AM3013" s="3"/>
      <c r="AN3013" s="5" t="s">
        <v>51</v>
      </c>
      <c r="AO3013" s="1"/>
      <c r="AP3013" s="1"/>
      <c r="AQ3013" s="1"/>
    </row>
    <row r="3014" spans="1:43">
      <c r="A3014" s="1" t="s">
        <v>7927</v>
      </c>
      <c r="B3014" s="1" t="s">
        <v>7928</v>
      </c>
      <c r="C3014" s="3">
        <v>2.13150684931507</v>
      </c>
      <c r="D3014" s="4">
        <v>43459</v>
      </c>
      <c r="E3014" s="3">
        <v>1.1040220508</v>
      </c>
      <c r="F3014" s="5" t="s">
        <v>4184</v>
      </c>
      <c r="G3014" s="5">
        <v>342</v>
      </c>
      <c r="H3014" s="5" t="s">
        <v>45</v>
      </c>
      <c r="I3014" s="3">
        <v>3.12971859986272</v>
      </c>
      <c r="J3014" s="3">
        <v>13.5350318471338</v>
      </c>
      <c r="K3014" s="3">
        <v>1.60254243018459</v>
      </c>
      <c r="L3014" s="3">
        <v>7.29813664596273</v>
      </c>
      <c r="M3014" s="3">
        <v>-0.890442582943082</v>
      </c>
      <c r="N3014" s="3">
        <v>75.3968253968254</v>
      </c>
      <c r="O3014" s="3">
        <v>12.8756009615385</v>
      </c>
      <c r="P3014" s="3">
        <v>0.993377483443709</v>
      </c>
      <c r="Q3014" s="3">
        <v>18.0825147347741</v>
      </c>
      <c r="R3014" s="3">
        <v>0.342465753424658</v>
      </c>
      <c r="S3014" s="3">
        <v>51.4717741935484</v>
      </c>
      <c r="T3014" s="3">
        <v>0.188323917137476</v>
      </c>
      <c r="U3014" s="3">
        <v>50.1548915758969</v>
      </c>
      <c r="V3014" s="3">
        <v>4.03397027600849</v>
      </c>
      <c r="W3014" s="3"/>
      <c r="X3014" s="3"/>
      <c r="Y3014" s="3"/>
      <c r="Z3014" s="3"/>
      <c r="AA3014" s="3">
        <v>0.220385905312935</v>
      </c>
      <c r="AB3014" s="3">
        <v>0.203480709019682</v>
      </c>
      <c r="AC3014" s="3">
        <v>-13.3872166480862</v>
      </c>
      <c r="AD3014" s="3"/>
      <c r="AE3014" s="5">
        <v>2</v>
      </c>
      <c r="AF3014" s="3">
        <v>1.64041050741312</v>
      </c>
      <c r="AG3014" s="3">
        <v>39.7533871358453</v>
      </c>
      <c r="AH3014" s="3">
        <v>21.2012228693756</v>
      </c>
      <c r="AI3014" s="3"/>
      <c r="AJ3014" s="3"/>
      <c r="AK3014" s="3"/>
      <c r="AL3014" s="3"/>
      <c r="AM3014" s="3"/>
      <c r="AN3014" s="5" t="s">
        <v>46</v>
      </c>
      <c r="AO3014" s="1"/>
      <c r="AP3014" s="1"/>
      <c r="AQ3014" s="1"/>
    </row>
    <row r="3015" spans="1:43">
      <c r="A3015" s="1" t="s">
        <v>7929</v>
      </c>
      <c r="B3015" s="1" t="s">
        <v>7930</v>
      </c>
      <c r="C3015" s="3">
        <v>1.41643835616438</v>
      </c>
      <c r="D3015" s="4">
        <v>43720</v>
      </c>
      <c r="E3015" s="3">
        <v>3.2686906709</v>
      </c>
      <c r="F3015" s="5" t="s">
        <v>3021</v>
      </c>
      <c r="G3015" s="5">
        <v>518</v>
      </c>
      <c r="H3015" s="5" t="s">
        <v>50</v>
      </c>
      <c r="I3015" s="3">
        <v>0.24333268444617</v>
      </c>
      <c r="J3015" s="3">
        <v>29.343456900402</v>
      </c>
      <c r="K3015" s="3">
        <v>0.0971911750413171</v>
      </c>
      <c r="L3015" s="3">
        <v>3.54138999557326</v>
      </c>
      <c r="M3015" s="3">
        <v>0.0874635568513239</v>
      </c>
      <c r="N3015" s="3">
        <v>22.439893143366</v>
      </c>
      <c r="O3015" s="3">
        <v>0.165337482979968</v>
      </c>
      <c r="P3015" s="3">
        <v>83.4627683873915</v>
      </c>
      <c r="Q3015" s="3">
        <v>1.35813404192501</v>
      </c>
      <c r="R3015" s="3">
        <v>21.6320618058909</v>
      </c>
      <c r="S3015" s="3">
        <v>2.29439809296783</v>
      </c>
      <c r="T3015" s="3">
        <v>31.0734463276836</v>
      </c>
      <c r="U3015" s="3"/>
      <c r="V3015" s="3"/>
      <c r="W3015" s="3"/>
      <c r="X3015" s="3"/>
      <c r="Y3015" s="3"/>
      <c r="Z3015" s="3"/>
      <c r="AA3015" s="3">
        <v>0.0923878778823413</v>
      </c>
      <c r="AB3015" s="3">
        <v>0.138617392960368</v>
      </c>
      <c r="AC3015" s="3">
        <v>-0.749137506160675</v>
      </c>
      <c r="AD3015" s="3"/>
      <c r="AE3015" s="5">
        <v>1</v>
      </c>
      <c r="AF3015" s="3">
        <v>0.196247716384653</v>
      </c>
      <c r="AG3015" s="3">
        <v>2.28313706003227</v>
      </c>
      <c r="AH3015" s="3"/>
      <c r="AI3015" s="3"/>
      <c r="AJ3015" s="3"/>
      <c r="AK3015" s="3"/>
      <c r="AL3015" s="3"/>
      <c r="AM3015" s="3"/>
      <c r="AN3015" s="5" t="s">
        <v>51</v>
      </c>
      <c r="AO3015" s="1"/>
      <c r="AP3015" s="1"/>
      <c r="AQ3015" s="1"/>
    </row>
    <row r="3016" spans="1:43">
      <c r="A3016" s="1" t="s">
        <v>7931</v>
      </c>
      <c r="B3016" s="1" t="s">
        <v>7932</v>
      </c>
      <c r="C3016" s="3">
        <v>2.13150684931507</v>
      </c>
      <c r="D3016" s="4">
        <v>43459</v>
      </c>
      <c r="E3016" s="3">
        <v>1.4857233052</v>
      </c>
      <c r="F3016" s="5" t="s">
        <v>7933</v>
      </c>
      <c r="G3016" s="5">
        <v>779</v>
      </c>
      <c r="H3016" s="5" t="s">
        <v>116</v>
      </c>
      <c r="I3016" s="3">
        <v>12.2996606630123</v>
      </c>
      <c r="J3016" s="3">
        <v>10.7476635514019</v>
      </c>
      <c r="K3016" s="3">
        <v>3.4232415019953</v>
      </c>
      <c r="L3016" s="3">
        <v>34.4036697247706</v>
      </c>
      <c r="M3016" s="3">
        <v>6.63791394011502</v>
      </c>
      <c r="N3016" s="3">
        <v>7.47663551401869</v>
      </c>
      <c r="O3016" s="3">
        <v>20.5976341313001</v>
      </c>
      <c r="P3016" s="3">
        <v>13.5</v>
      </c>
      <c r="Q3016" s="3">
        <v>23.9541316123084</v>
      </c>
      <c r="R3016" s="3">
        <v>30.6878306878307</v>
      </c>
      <c r="S3016" s="3">
        <v>62.5311673592747</v>
      </c>
      <c r="T3016" s="3">
        <v>23.9263803680982</v>
      </c>
      <c r="U3016" s="3">
        <v>109.781548663936</v>
      </c>
      <c r="V3016" s="3">
        <v>28.5714285714286</v>
      </c>
      <c r="W3016" s="3"/>
      <c r="X3016" s="3"/>
      <c r="Y3016" s="3"/>
      <c r="Z3016" s="3"/>
      <c r="AA3016" s="3">
        <v>0.2959298019794</v>
      </c>
      <c r="AB3016" s="3">
        <v>0.44955903022896</v>
      </c>
      <c r="AC3016" s="3">
        <v>-14.6866295264624</v>
      </c>
      <c r="AD3016" s="3"/>
      <c r="AE3016" s="5">
        <v>1</v>
      </c>
      <c r="AF3016" s="3">
        <v>2.90791614516111</v>
      </c>
      <c r="AG3016" s="3">
        <v>51.6011899453921</v>
      </c>
      <c r="AH3016" s="3">
        <v>44.9511648007522</v>
      </c>
      <c r="AI3016" s="3"/>
      <c r="AJ3016" s="3"/>
      <c r="AK3016" s="3"/>
      <c r="AL3016" s="3"/>
      <c r="AM3016" s="3"/>
      <c r="AN3016" s="5" t="s">
        <v>46</v>
      </c>
      <c r="AO3016" s="1"/>
      <c r="AP3016" s="1"/>
      <c r="AQ3016" s="1"/>
    </row>
    <row r="3017" spans="1:43">
      <c r="A3017" s="1" t="s">
        <v>7934</v>
      </c>
      <c r="B3017" s="1" t="s">
        <v>7935</v>
      </c>
      <c r="C3017" s="3">
        <v>2.12602739726027</v>
      </c>
      <c r="D3017" s="4">
        <v>43461</v>
      </c>
      <c r="E3017" s="3">
        <v>11.182582168</v>
      </c>
      <c r="F3017" s="5" t="s">
        <v>7807</v>
      </c>
      <c r="G3017" s="5">
        <v>643</v>
      </c>
      <c r="H3017" s="5" t="s">
        <v>50</v>
      </c>
      <c r="I3017" s="3">
        <v>0.0777047381574051</v>
      </c>
      <c r="J3017" s="3">
        <v>58.5975882090219</v>
      </c>
      <c r="K3017" s="3">
        <v>0.0217433002795973</v>
      </c>
      <c r="L3017" s="3">
        <v>30.5444887118194</v>
      </c>
      <c r="M3017" s="3">
        <v>-0.0620816079709511</v>
      </c>
      <c r="N3017" s="3">
        <v>47.640249332146</v>
      </c>
      <c r="O3017" s="3">
        <v>0.801475120879126</v>
      </c>
      <c r="P3017" s="3">
        <v>30.0137048880767</v>
      </c>
      <c r="Q3017" s="3">
        <v>1.18160701536722</v>
      </c>
      <c r="R3017" s="3">
        <v>43.0226943505553</v>
      </c>
      <c r="S3017" s="3">
        <v>2.86909859215951</v>
      </c>
      <c r="T3017" s="3">
        <v>15.0847457627119</v>
      </c>
      <c r="U3017" s="3">
        <v>7.01299288184267</v>
      </c>
      <c r="V3017" s="3">
        <v>29.953560371517</v>
      </c>
      <c r="W3017" s="3"/>
      <c r="X3017" s="3"/>
      <c r="Y3017" s="3"/>
      <c r="Z3017" s="3"/>
      <c r="AA3017" s="3">
        <v>0.119437399583552</v>
      </c>
      <c r="AB3017" s="3">
        <v>0.302854631067822</v>
      </c>
      <c r="AC3017" s="3">
        <v>-1.53631284916201</v>
      </c>
      <c r="AD3017" s="3"/>
      <c r="AE3017" s="5">
        <v>4</v>
      </c>
      <c r="AF3017" s="3">
        <v>0.279953775742807</v>
      </c>
      <c r="AG3017" s="3">
        <v>3.9364530307743</v>
      </c>
      <c r="AH3017" s="3">
        <v>3.44582134978353</v>
      </c>
      <c r="AI3017" s="3"/>
      <c r="AJ3017" s="3"/>
      <c r="AK3017" s="3"/>
      <c r="AL3017" s="3"/>
      <c r="AM3017" s="3"/>
      <c r="AN3017" s="5" t="s">
        <v>46</v>
      </c>
      <c r="AO3017" s="1"/>
      <c r="AP3017" s="1"/>
      <c r="AQ3017" s="1"/>
    </row>
    <row r="3018" spans="1:43">
      <c r="A3018" s="1" t="s">
        <v>7936</v>
      </c>
      <c r="B3018" s="1" t="s">
        <v>7937</v>
      </c>
      <c r="C3018" s="3">
        <v>2.45205479452055</v>
      </c>
      <c r="D3018" s="4">
        <v>43342</v>
      </c>
      <c r="E3018" s="3">
        <v>3.961370779</v>
      </c>
      <c r="F3018" s="5" t="s">
        <v>4962</v>
      </c>
      <c r="G3018" s="5">
        <v>896</v>
      </c>
      <c r="H3018" s="5" t="s">
        <v>50</v>
      </c>
      <c r="I3018" s="3">
        <v>0.139609094535307</v>
      </c>
      <c r="J3018" s="3">
        <v>46.9405984814649</v>
      </c>
      <c r="K3018" s="3">
        <v>-0.00995718410834174</v>
      </c>
      <c r="L3018" s="3">
        <v>60.9561752988048</v>
      </c>
      <c r="M3018" s="3">
        <v>-0.139220365950682</v>
      </c>
      <c r="N3018" s="3">
        <v>62.5556544968833</v>
      </c>
      <c r="O3018" s="3">
        <v>0.863800723181994</v>
      </c>
      <c r="P3018" s="3">
        <v>20.1005025125628</v>
      </c>
      <c r="Q3018" s="3">
        <v>1.22983870967743</v>
      </c>
      <c r="R3018" s="3">
        <v>36.0695316272332</v>
      </c>
      <c r="S3018" s="3">
        <v>1.67591703502317</v>
      </c>
      <c r="T3018" s="3">
        <v>60.8474576271186</v>
      </c>
      <c r="U3018" s="3">
        <v>5.1931431785997</v>
      </c>
      <c r="V3018" s="3">
        <v>76.0835913312693</v>
      </c>
      <c r="W3018" s="3"/>
      <c r="X3018" s="3"/>
      <c r="Y3018" s="3"/>
      <c r="Z3018" s="3"/>
      <c r="AA3018" s="3">
        <v>0.019538637274628</v>
      </c>
      <c r="AB3018" s="3">
        <v>0.327384481142636</v>
      </c>
      <c r="AC3018" s="3">
        <v>-2.2248590922575</v>
      </c>
      <c r="AD3018" s="3"/>
      <c r="AE3018" s="5">
        <v>4</v>
      </c>
      <c r="AF3018" s="3">
        <v>0.361276074488071</v>
      </c>
      <c r="AG3018" s="3">
        <v>2.6829241842921</v>
      </c>
      <c r="AH3018" s="3">
        <v>2.89298378342746</v>
      </c>
      <c r="AI3018" s="3"/>
      <c r="AJ3018" s="3"/>
      <c r="AK3018" s="3"/>
      <c r="AL3018" s="3"/>
      <c r="AM3018" s="3">
        <v>50</v>
      </c>
      <c r="AN3018" s="5" t="s">
        <v>56</v>
      </c>
      <c r="AO3018" s="1"/>
      <c r="AP3018" s="1"/>
      <c r="AQ3018" s="1"/>
    </row>
    <row r="3019" spans="1:43">
      <c r="A3019" s="1" t="s">
        <v>7938</v>
      </c>
      <c r="B3019" s="1" t="s">
        <v>7939</v>
      </c>
      <c r="C3019" s="3">
        <v>2.47397260273973</v>
      </c>
      <c r="D3019" s="4">
        <v>43334</v>
      </c>
      <c r="E3019" s="3">
        <v>6.3293954243</v>
      </c>
      <c r="F3019" s="5" t="s">
        <v>1441</v>
      </c>
      <c r="G3019" s="5">
        <v>904</v>
      </c>
      <c r="H3019" s="5" t="s">
        <v>93</v>
      </c>
      <c r="I3019" s="3">
        <v>19.0550582671846</v>
      </c>
      <c r="J3019" s="3">
        <v>1.65</v>
      </c>
      <c r="K3019" s="3">
        <v>2.22971503154231</v>
      </c>
      <c r="L3019" s="3">
        <v>40.386521308226</v>
      </c>
      <c r="M3019" s="3">
        <v>11.6712871287129</v>
      </c>
      <c r="N3019" s="3">
        <v>2.59481037924152</v>
      </c>
      <c r="O3019" s="3">
        <v>27.1567080045096</v>
      </c>
      <c r="P3019" s="3">
        <v>7.74647887323944</v>
      </c>
      <c r="Q3019" s="3">
        <v>44.5629325813894</v>
      </c>
      <c r="R3019" s="3">
        <v>3.86996904024768</v>
      </c>
      <c r="S3019" s="3">
        <v>97.2921914357683</v>
      </c>
      <c r="T3019" s="3">
        <v>5.18793012175754</v>
      </c>
      <c r="U3019" s="3">
        <v>187.226240195579</v>
      </c>
      <c r="V3019" s="3">
        <v>9.30232558139535</v>
      </c>
      <c r="W3019" s="3"/>
      <c r="X3019" s="3"/>
      <c r="Y3019" s="3"/>
      <c r="Z3019" s="3"/>
      <c r="AA3019" s="3">
        <v>0.398869075455024</v>
      </c>
      <c r="AB3019" s="3">
        <v>0.505209064612834</v>
      </c>
      <c r="AC3019" s="3">
        <v>-17.7405469836435</v>
      </c>
      <c r="AD3019" s="3"/>
      <c r="AE3019" s="5">
        <v>1</v>
      </c>
      <c r="AF3019" s="3">
        <v>3.51239681952698</v>
      </c>
      <c r="AG3019" s="3">
        <v>93.6785267293658</v>
      </c>
      <c r="AH3019" s="3">
        <v>73.6023544086375</v>
      </c>
      <c r="AI3019" s="3"/>
      <c r="AJ3019" s="3"/>
      <c r="AK3019" s="3"/>
      <c r="AL3019" s="3"/>
      <c r="AM3019" s="3">
        <v>10</v>
      </c>
      <c r="AN3019" s="5" t="s">
        <v>51</v>
      </c>
      <c r="AO3019" s="1"/>
      <c r="AP3019" s="1"/>
      <c r="AQ3019" s="1"/>
    </row>
    <row r="3020" spans="1:43">
      <c r="A3020" s="1" t="s">
        <v>7940</v>
      </c>
      <c r="B3020" s="1" t="s">
        <v>7941</v>
      </c>
      <c r="C3020" s="3">
        <v>2.6986301369863</v>
      </c>
      <c r="D3020" s="4">
        <v>43252</v>
      </c>
      <c r="E3020" s="3">
        <v>17.2316249207</v>
      </c>
      <c r="F3020" s="5" t="s">
        <v>7942</v>
      </c>
      <c r="G3020" s="5">
        <v>974</v>
      </c>
      <c r="H3020" s="5" t="s">
        <v>50</v>
      </c>
      <c r="I3020" s="3">
        <v>0.0967960507211342</v>
      </c>
      <c r="J3020" s="3">
        <v>54.7565877623939</v>
      </c>
      <c r="K3020" s="3">
        <v>-0.0193367494923994</v>
      </c>
      <c r="L3020" s="3">
        <v>63.8778220451527</v>
      </c>
      <c r="M3020" s="3">
        <v>-0.0773021547975601</v>
      </c>
      <c r="N3020" s="3">
        <v>50.0445235975067</v>
      </c>
      <c r="O3020" s="3">
        <v>0.827306858140797</v>
      </c>
      <c r="P3020" s="3">
        <v>25.6281407035176</v>
      </c>
      <c r="Q3020" s="3">
        <v>1.29535408351598</v>
      </c>
      <c r="R3020" s="3">
        <v>27.2815065185901</v>
      </c>
      <c r="S3020" s="3">
        <v>2.10233528069117</v>
      </c>
      <c r="T3020" s="3">
        <v>39.6045197740113</v>
      </c>
      <c r="U3020" s="3">
        <v>7.77403001653752</v>
      </c>
      <c r="V3020" s="3">
        <v>19.3498452012384</v>
      </c>
      <c r="W3020" s="3"/>
      <c r="X3020" s="3"/>
      <c r="Y3020" s="3"/>
      <c r="Z3020" s="3"/>
      <c r="AA3020" s="3">
        <v>0.0526943927319309</v>
      </c>
      <c r="AB3020" s="3">
        <v>0.56730880451312</v>
      </c>
      <c r="AC3020" s="3">
        <v>-2.10458001112552</v>
      </c>
      <c r="AD3020" s="3"/>
      <c r="AE3020" s="5">
        <v>3</v>
      </c>
      <c r="AF3020" s="3">
        <v>0.412365672016646</v>
      </c>
      <c r="AG3020" s="3">
        <v>3.15597311553675</v>
      </c>
      <c r="AH3020" s="3">
        <v>4.06196788923228</v>
      </c>
      <c r="AI3020" s="3"/>
      <c r="AJ3020" s="3"/>
      <c r="AK3020" s="3"/>
      <c r="AL3020" s="3"/>
      <c r="AM3020" s="3"/>
      <c r="AN3020" s="5" t="s">
        <v>46</v>
      </c>
      <c r="AO3020" s="1"/>
      <c r="AP3020" s="1"/>
      <c r="AQ3020" s="1"/>
    </row>
    <row r="3021" spans="1:43">
      <c r="A3021" s="1" t="s">
        <v>7943</v>
      </c>
      <c r="B3021" s="1" t="s">
        <v>7944</v>
      </c>
      <c r="C3021" s="3">
        <v>2.49315068493151</v>
      </c>
      <c r="D3021" s="4">
        <v>43327</v>
      </c>
      <c r="E3021" s="3">
        <v>0.4466434489</v>
      </c>
      <c r="F3021" s="5" t="s">
        <v>7945</v>
      </c>
      <c r="G3021" s="5">
        <v>911</v>
      </c>
      <c r="H3021" s="5" t="s">
        <v>55</v>
      </c>
      <c r="I3021" s="3">
        <v>5.01879437560906</v>
      </c>
      <c r="J3021" s="3">
        <v>78.5843920145191</v>
      </c>
      <c r="K3021" s="3">
        <v>-0.428986272439293</v>
      </c>
      <c r="L3021" s="3">
        <v>93.7853107344633</v>
      </c>
      <c r="M3021" s="3">
        <v>1.53442358166767</v>
      </c>
      <c r="N3021" s="3">
        <v>79.8922800718133</v>
      </c>
      <c r="O3021" s="3">
        <v>8.6333525345622</v>
      </c>
      <c r="P3021" s="3">
        <v>84.635761589404</v>
      </c>
      <c r="Q3021" s="3">
        <v>8.25918484500574</v>
      </c>
      <c r="R3021" s="3">
        <v>88.2621951219512</v>
      </c>
      <c r="S3021" s="3">
        <v>25.2137106813843</v>
      </c>
      <c r="T3021" s="3">
        <v>95.21484375</v>
      </c>
      <c r="U3021" s="3">
        <v>51.0512615138166</v>
      </c>
      <c r="V3021" s="3">
        <v>95.9349593495935</v>
      </c>
      <c r="W3021" s="3"/>
      <c r="X3021" s="3"/>
      <c r="Y3021" s="3"/>
      <c r="Z3021" s="3"/>
      <c r="AA3021" s="3">
        <v>0.210749610498544</v>
      </c>
      <c r="AB3021" s="3">
        <v>0.309899345560594</v>
      </c>
      <c r="AC3021" s="3">
        <v>-13.1789638932496</v>
      </c>
      <c r="AD3021" s="3"/>
      <c r="AE3021" s="5">
        <v>1</v>
      </c>
      <c r="AF3021" s="3">
        <v>1.40593029107477</v>
      </c>
      <c r="AG3021" s="3">
        <v>24.2321892841808</v>
      </c>
      <c r="AH3021" s="3">
        <v>24.2175727289902</v>
      </c>
      <c r="AI3021" s="3"/>
      <c r="AJ3021" s="3"/>
      <c r="AK3021" s="3"/>
      <c r="AL3021" s="3"/>
      <c r="AM3021" s="3"/>
      <c r="AN3021" s="5" t="s">
        <v>46</v>
      </c>
      <c r="AO3021" s="1"/>
      <c r="AP3021" s="1"/>
      <c r="AQ3021" s="1"/>
    </row>
    <row r="3022" spans="1:43">
      <c r="A3022" s="1" t="s">
        <v>7946</v>
      </c>
      <c r="B3022" s="1" t="s">
        <v>7947</v>
      </c>
      <c r="C3022" s="3">
        <v>2.66027397260274</v>
      </c>
      <c r="D3022" s="4">
        <v>43266</v>
      </c>
      <c r="E3022" s="3">
        <v>44.4835839823</v>
      </c>
      <c r="F3022" s="5" t="s">
        <v>7948</v>
      </c>
      <c r="G3022" s="5">
        <v>442</v>
      </c>
      <c r="H3022" s="5" t="s">
        <v>50</v>
      </c>
      <c r="I3022" s="3">
        <v>-0.0971345313259048</v>
      </c>
      <c r="J3022" s="3">
        <v>79.4997766860205</v>
      </c>
      <c r="K3022" s="3">
        <v>0</v>
      </c>
      <c r="L3022" s="3">
        <v>43.3820274457725</v>
      </c>
      <c r="M3022" s="3">
        <v>-0.261830876648572</v>
      </c>
      <c r="N3022" s="3">
        <v>81.2110418521817</v>
      </c>
      <c r="O3022" s="3">
        <v>0.783929446349815</v>
      </c>
      <c r="P3022" s="3">
        <v>33.2571950662403</v>
      </c>
      <c r="Q3022" s="3">
        <v>1.08108108108106</v>
      </c>
      <c r="R3022" s="3">
        <v>55.2873008208595</v>
      </c>
      <c r="S3022" s="3">
        <v>1.36540780270058</v>
      </c>
      <c r="T3022" s="3">
        <v>71.9774011299435</v>
      </c>
      <c r="U3022" s="3">
        <v>5.63315808710403</v>
      </c>
      <c r="V3022" s="3">
        <v>66.3312693498452</v>
      </c>
      <c r="W3022" s="3"/>
      <c r="X3022" s="3"/>
      <c r="Y3022" s="3"/>
      <c r="Z3022" s="3"/>
      <c r="AA3022" s="3">
        <v>-0.00230850501546548</v>
      </c>
      <c r="AB3022" s="3">
        <v>0.276526845684166</v>
      </c>
      <c r="AC3022" s="3">
        <v>-2.98338368580059</v>
      </c>
      <c r="AD3022" s="3"/>
      <c r="AE3022" s="5">
        <v>4</v>
      </c>
      <c r="AF3022" s="3">
        <v>0.302445529646575</v>
      </c>
      <c r="AG3022" s="3">
        <v>2.31429051339973</v>
      </c>
      <c r="AH3022" s="3">
        <v>2.88026619603734</v>
      </c>
      <c r="AI3022" s="3"/>
      <c r="AJ3022" s="3"/>
      <c r="AK3022" s="3"/>
      <c r="AL3022" s="3"/>
      <c r="AM3022" s="3"/>
      <c r="AN3022" s="5" t="s">
        <v>46</v>
      </c>
      <c r="AO3022" s="1"/>
      <c r="AP3022" s="1"/>
      <c r="AQ3022" s="1"/>
    </row>
    <row r="3023" spans="1:43">
      <c r="A3023" s="1" t="s">
        <v>7949</v>
      </c>
      <c r="B3023" s="1" t="s">
        <v>7950</v>
      </c>
      <c r="C3023" s="3">
        <v>1.45753424657534</v>
      </c>
      <c r="D3023" s="4">
        <v>43705</v>
      </c>
      <c r="E3023" s="3">
        <v>30.5684989427</v>
      </c>
      <c r="F3023" s="5" t="s">
        <v>435</v>
      </c>
      <c r="G3023" s="5">
        <v>533</v>
      </c>
      <c r="H3023" s="5" t="s">
        <v>50</v>
      </c>
      <c r="I3023" s="3">
        <v>0.116560808792658</v>
      </c>
      <c r="J3023" s="3">
        <v>51.2282268870031</v>
      </c>
      <c r="K3023" s="3">
        <v>-0.0797368683345169</v>
      </c>
      <c r="L3023" s="3">
        <v>87.7822045152722</v>
      </c>
      <c r="M3023" s="3">
        <v>-0.199544760608555</v>
      </c>
      <c r="N3023" s="3">
        <v>72.8851291184328</v>
      </c>
      <c r="O3023" s="3">
        <v>0.486845761760678</v>
      </c>
      <c r="P3023" s="3">
        <v>68.5244403837369</v>
      </c>
      <c r="Q3023" s="3">
        <v>1.14826816730522</v>
      </c>
      <c r="R3023" s="3">
        <v>46.8372766779334</v>
      </c>
      <c r="S3023" s="3">
        <v>1.97981593452851</v>
      </c>
      <c r="T3023" s="3">
        <v>45.7062146892655</v>
      </c>
      <c r="U3023" s="3"/>
      <c r="V3023" s="3"/>
      <c r="W3023" s="3"/>
      <c r="X3023" s="3"/>
      <c r="Y3023" s="3"/>
      <c r="Z3023" s="3"/>
      <c r="AA3023" s="3">
        <v>0.032746568763988</v>
      </c>
      <c r="AB3023" s="3">
        <v>0.0471741170706052</v>
      </c>
      <c r="AC3023" s="3">
        <v>-3.11601150527325</v>
      </c>
      <c r="AD3023" s="3"/>
      <c r="AE3023" s="5">
        <v>4</v>
      </c>
      <c r="AF3023" s="3">
        <v>0.175559618253187</v>
      </c>
      <c r="AG3023" s="3">
        <v>3.01291450896815</v>
      </c>
      <c r="AH3023" s="3"/>
      <c r="AI3023" s="3"/>
      <c r="AJ3023" s="3"/>
      <c r="AK3023" s="3"/>
      <c r="AL3023" s="3"/>
      <c r="AM3023" s="3"/>
      <c r="AN3023" s="5" t="s">
        <v>51</v>
      </c>
      <c r="AO3023" s="1"/>
      <c r="AP3023" s="1"/>
      <c r="AQ3023" s="1"/>
    </row>
    <row r="3024" spans="1:43">
      <c r="A3024" s="1" t="s">
        <v>7951</v>
      </c>
      <c r="B3024" s="1" t="s">
        <v>7952</v>
      </c>
      <c r="C3024" s="3">
        <v>2.4986301369863</v>
      </c>
      <c r="D3024" s="4">
        <v>43325</v>
      </c>
      <c r="E3024" s="3">
        <v>0.6827301856</v>
      </c>
      <c r="F3024" s="5" t="s">
        <v>2987</v>
      </c>
      <c r="G3024" s="5">
        <v>804</v>
      </c>
      <c r="H3024" s="5" t="s">
        <v>116</v>
      </c>
      <c r="I3024" s="3">
        <v>9.62196861626248</v>
      </c>
      <c r="J3024" s="3">
        <v>38.3177570093458</v>
      </c>
      <c r="K3024" s="3">
        <v>1.43215417106651</v>
      </c>
      <c r="L3024" s="3">
        <v>72.0183486238532</v>
      </c>
      <c r="M3024" s="3">
        <v>5.20947426067907</v>
      </c>
      <c r="N3024" s="3">
        <v>28.0373831775701</v>
      </c>
      <c r="O3024" s="3">
        <v>11.8396157764517</v>
      </c>
      <c r="P3024" s="3">
        <v>57.5</v>
      </c>
      <c r="Q3024" s="3">
        <v>3.38355980088793</v>
      </c>
      <c r="R3024" s="3">
        <v>73.015873015873</v>
      </c>
      <c r="S3024" s="3">
        <v>41.6758849557522</v>
      </c>
      <c r="T3024" s="3">
        <v>67.4846625766871</v>
      </c>
      <c r="U3024" s="3">
        <v>84.6569746485642</v>
      </c>
      <c r="V3024" s="3">
        <v>68.9075630252101</v>
      </c>
      <c r="W3024" s="3"/>
      <c r="X3024" s="3"/>
      <c r="Y3024" s="3"/>
      <c r="Z3024" s="3"/>
      <c r="AA3024" s="3">
        <v>0.196687601517428</v>
      </c>
      <c r="AB3024" s="3">
        <v>0.192359349324553</v>
      </c>
      <c r="AC3024" s="3">
        <v>-22.33</v>
      </c>
      <c r="AD3024" s="3"/>
      <c r="AE3024" s="5">
        <v>2</v>
      </c>
      <c r="AF3024" s="3">
        <v>1.72533506644671</v>
      </c>
      <c r="AG3024" s="3">
        <v>37.6663655938639</v>
      </c>
      <c r="AH3024" s="3">
        <v>39.4842835062901</v>
      </c>
      <c r="AI3024" s="3"/>
      <c r="AJ3024" s="3"/>
      <c r="AK3024" s="3"/>
      <c r="AL3024" s="3"/>
      <c r="AM3024" s="3"/>
      <c r="AN3024" s="5" t="s">
        <v>46</v>
      </c>
      <c r="AO3024" s="1"/>
      <c r="AP3024" s="1"/>
      <c r="AQ3024" s="1"/>
    </row>
    <row r="3025" spans="1:43">
      <c r="A3025" s="1" t="s">
        <v>7953</v>
      </c>
      <c r="B3025" s="1" t="s">
        <v>7954</v>
      </c>
      <c r="C3025" s="3">
        <v>2.60821917808219</v>
      </c>
      <c r="D3025" s="4">
        <v>43285</v>
      </c>
      <c r="E3025" s="3">
        <v>2.1123555091</v>
      </c>
      <c r="F3025" s="5" t="s">
        <v>7955</v>
      </c>
      <c r="G3025" s="5">
        <v>196</v>
      </c>
      <c r="H3025" s="5" t="s">
        <v>55</v>
      </c>
      <c r="I3025" s="3">
        <v>16.7156816241343</v>
      </c>
      <c r="J3025" s="3">
        <v>10.4053236539625</v>
      </c>
      <c r="K3025" s="3">
        <v>2.40552688530048</v>
      </c>
      <c r="L3025" s="3">
        <v>53.3333333333333</v>
      </c>
      <c r="M3025" s="3">
        <v>8.03951701427004</v>
      </c>
      <c r="N3025" s="3">
        <v>24.8952722920407</v>
      </c>
      <c r="O3025" s="3">
        <v>34.1803904460683</v>
      </c>
      <c r="P3025" s="3">
        <v>2.58278145695364</v>
      </c>
      <c r="Q3025" s="3">
        <v>52.2365897420033</v>
      </c>
      <c r="R3025" s="3">
        <v>1.98170731707317</v>
      </c>
      <c r="S3025" s="3">
        <v>113.279015341943</v>
      </c>
      <c r="T3025" s="3">
        <v>4.4921875</v>
      </c>
      <c r="U3025" s="3">
        <v>154.01052957572</v>
      </c>
      <c r="V3025" s="3">
        <v>42.1409214092141</v>
      </c>
      <c r="W3025" s="3"/>
      <c r="X3025" s="3"/>
      <c r="Y3025" s="3"/>
      <c r="Z3025" s="3"/>
      <c r="AA3025" s="3">
        <v>0.368437918899267</v>
      </c>
      <c r="AB3025" s="3">
        <v>0.398906959812944</v>
      </c>
      <c r="AC3025" s="3">
        <v>-16.2232740329688</v>
      </c>
      <c r="AD3025" s="3"/>
      <c r="AE3025" s="5">
        <v>2</v>
      </c>
      <c r="AF3025" s="3">
        <v>3.02307305391925</v>
      </c>
      <c r="AG3025" s="3">
        <v>103.749129352686</v>
      </c>
      <c r="AH3025" s="3">
        <v>64.5509380661292</v>
      </c>
      <c r="AI3025" s="3"/>
      <c r="AJ3025" s="3"/>
      <c r="AK3025" s="3"/>
      <c r="AL3025" s="3"/>
      <c r="AM3025" s="3"/>
      <c r="AN3025" s="5" t="s">
        <v>46</v>
      </c>
      <c r="AO3025" s="1"/>
      <c r="AP3025" s="1"/>
      <c r="AQ3025" s="1"/>
    </row>
    <row r="3026" spans="1:43">
      <c r="A3026" s="1" t="s">
        <v>7956</v>
      </c>
      <c r="B3026" s="1" t="s">
        <v>7957</v>
      </c>
      <c r="C3026" s="3">
        <v>2.03561643835616</v>
      </c>
      <c r="D3026" s="4">
        <v>43494</v>
      </c>
      <c r="E3026" s="3">
        <v>3.4428988892</v>
      </c>
      <c r="F3026" s="5" t="s">
        <v>6920</v>
      </c>
      <c r="G3026" s="5">
        <v>227</v>
      </c>
      <c r="H3026" s="5" t="s">
        <v>93</v>
      </c>
      <c r="I3026" s="3">
        <v>8.86706586826349</v>
      </c>
      <c r="J3026" s="3">
        <v>35.05</v>
      </c>
      <c r="K3026" s="3">
        <v>2.47091712507892</v>
      </c>
      <c r="L3026" s="3">
        <v>36.4717542120912</v>
      </c>
      <c r="M3026" s="3">
        <v>1.18883298454964</v>
      </c>
      <c r="N3026" s="3">
        <v>69.4610778443114</v>
      </c>
      <c r="O3026" s="3">
        <v>26.4804096170971</v>
      </c>
      <c r="P3026" s="3">
        <v>8.80281690140845</v>
      </c>
      <c r="Q3026" s="3">
        <v>51.8610090210491</v>
      </c>
      <c r="R3026" s="3">
        <v>1.65118679050568</v>
      </c>
      <c r="S3026" s="3">
        <v>93.7425404944587</v>
      </c>
      <c r="T3026" s="3">
        <v>6.5643197458973</v>
      </c>
      <c r="U3026" s="3">
        <v>127.237276272373</v>
      </c>
      <c r="V3026" s="3">
        <v>29.4573643410853</v>
      </c>
      <c r="W3026" s="3"/>
      <c r="X3026" s="3"/>
      <c r="Y3026" s="3"/>
      <c r="Z3026" s="3"/>
      <c r="AA3026" s="3">
        <v>0.332489916335443</v>
      </c>
      <c r="AB3026" s="3">
        <v>0.48178779272106</v>
      </c>
      <c r="AC3026" s="3">
        <v>-19.3595107821049</v>
      </c>
      <c r="AD3026" s="3"/>
      <c r="AE3026" s="5">
        <v>1</v>
      </c>
      <c r="AF3026" s="3">
        <v>3.42619078232063</v>
      </c>
      <c r="AG3026" s="3">
        <v>89.4284830087728</v>
      </c>
      <c r="AH3026" s="3"/>
      <c r="AI3026" s="3"/>
      <c r="AJ3026" s="3"/>
      <c r="AK3026" s="3"/>
      <c r="AL3026" s="3"/>
      <c r="AM3026" s="3"/>
      <c r="AN3026" s="5" t="s">
        <v>46</v>
      </c>
      <c r="AO3026" s="1"/>
      <c r="AP3026" s="1"/>
      <c r="AQ3026" s="1"/>
    </row>
    <row r="3027" spans="1:43">
      <c r="A3027" s="1" t="s">
        <v>7958</v>
      </c>
      <c r="B3027" s="1" t="s">
        <v>7959</v>
      </c>
      <c r="C3027" s="3">
        <v>2.45753424657534</v>
      </c>
      <c r="D3027" s="4">
        <v>43340</v>
      </c>
      <c r="E3027" s="3">
        <v>6.2011790305</v>
      </c>
      <c r="F3027" s="5" t="s">
        <v>7960</v>
      </c>
      <c r="G3027" s="5">
        <v>898</v>
      </c>
      <c r="H3027" s="5" t="s">
        <v>50</v>
      </c>
      <c r="I3027" s="3">
        <v>-0.0677834801975335</v>
      </c>
      <c r="J3027" s="3">
        <v>75.9267530147387</v>
      </c>
      <c r="K3027" s="3">
        <v>-0.00968898362561668</v>
      </c>
      <c r="L3027" s="3">
        <v>58.1230633023462</v>
      </c>
      <c r="M3027" s="3">
        <v>-0.193423597678917</v>
      </c>
      <c r="N3027" s="3">
        <v>71.0151380231523</v>
      </c>
      <c r="O3027" s="3">
        <v>0.488665833353912</v>
      </c>
      <c r="P3027" s="3">
        <v>68.2046596619461</v>
      </c>
      <c r="Q3027" s="3">
        <v>1.23181098021986</v>
      </c>
      <c r="R3027" s="3">
        <v>35.9246740704973</v>
      </c>
      <c r="S3027" s="3">
        <v>1.78905030671647</v>
      </c>
      <c r="T3027" s="3">
        <v>54.9717514124294</v>
      </c>
      <c r="U3027" s="3">
        <v>7.08475716212478</v>
      </c>
      <c r="V3027" s="3">
        <v>28.4829721362229</v>
      </c>
      <c r="W3027" s="3"/>
      <c r="X3027" s="3"/>
      <c r="Y3027" s="3"/>
      <c r="Z3027" s="3"/>
      <c r="AA3027" s="3">
        <v>0.0297861997018949</v>
      </c>
      <c r="AB3027" s="3">
        <v>0.255087378215922</v>
      </c>
      <c r="AC3027" s="3">
        <v>-2.32974910394266</v>
      </c>
      <c r="AD3027" s="3"/>
      <c r="AE3027" s="5">
        <v>3</v>
      </c>
      <c r="AF3027" s="3">
        <v>0.284719474296952</v>
      </c>
      <c r="AG3027" s="3">
        <v>2.77590616176346</v>
      </c>
      <c r="AH3027" s="3">
        <v>3.53461414299343</v>
      </c>
      <c r="AI3027" s="3"/>
      <c r="AJ3027" s="3"/>
      <c r="AK3027" s="3"/>
      <c r="AL3027" s="3"/>
      <c r="AM3027" s="3"/>
      <c r="AN3027" s="5" t="s">
        <v>51</v>
      </c>
      <c r="AO3027" s="1"/>
      <c r="AP3027" s="1"/>
      <c r="AQ3027" s="1"/>
    </row>
    <row r="3028" spans="1:43">
      <c r="A3028" s="1" t="s">
        <v>7961</v>
      </c>
      <c r="B3028" s="1" t="s">
        <v>7962</v>
      </c>
      <c r="C3028" s="3">
        <v>2.64383561643836</v>
      </c>
      <c r="D3028" s="4">
        <v>43272</v>
      </c>
      <c r="E3028" s="3">
        <v>16.442306007</v>
      </c>
      <c r="F3028" s="5" t="s">
        <v>7963</v>
      </c>
      <c r="G3028" s="5">
        <v>966</v>
      </c>
      <c r="H3028" s="5" t="s">
        <v>50</v>
      </c>
      <c r="I3028" s="3">
        <v>0.0681198910081675</v>
      </c>
      <c r="J3028" s="3">
        <v>59.8481464939705</v>
      </c>
      <c r="K3028" s="3">
        <v>0.00972573429292415</v>
      </c>
      <c r="L3028" s="3">
        <v>40.5489154493139</v>
      </c>
      <c r="M3028" s="3">
        <v>-0.126262626262647</v>
      </c>
      <c r="N3028" s="3">
        <v>60.5520926090828</v>
      </c>
      <c r="O3028" s="3">
        <v>0.871047901121907</v>
      </c>
      <c r="P3028" s="3">
        <v>18.8670625856555</v>
      </c>
      <c r="Q3028" s="3">
        <v>1.2349192838207</v>
      </c>
      <c r="R3028" s="3">
        <v>35.3452438435538</v>
      </c>
      <c r="S3028" s="3">
        <v>2.44046030814066</v>
      </c>
      <c r="T3028" s="3">
        <v>25.2542372881356</v>
      </c>
      <c r="U3028" s="3">
        <v>6.35847134022961</v>
      </c>
      <c r="V3028" s="3">
        <v>46.9814241486068</v>
      </c>
      <c r="W3028" s="3"/>
      <c r="X3028" s="3"/>
      <c r="Y3028" s="3"/>
      <c r="Z3028" s="3"/>
      <c r="AA3028" s="3">
        <v>0.0738587593847235</v>
      </c>
      <c r="AB3028" s="3">
        <v>0.496019254873159</v>
      </c>
      <c r="AC3028" s="3">
        <v>-1.94513146600459</v>
      </c>
      <c r="AD3028" s="3"/>
      <c r="AE3028" s="5">
        <v>4</v>
      </c>
      <c r="AF3028" s="3">
        <v>0.401060480908064</v>
      </c>
      <c r="AG3028" s="3">
        <v>2.98653563604923</v>
      </c>
      <c r="AH3028" s="3">
        <v>3.59028425459449</v>
      </c>
      <c r="AI3028" s="3"/>
      <c r="AJ3028" s="3"/>
      <c r="AK3028" s="3"/>
      <c r="AL3028" s="3"/>
      <c r="AM3028" s="3"/>
      <c r="AN3028" s="5" t="s">
        <v>46</v>
      </c>
      <c r="AO3028" s="1"/>
      <c r="AP3028" s="1"/>
      <c r="AQ3028" s="1"/>
    </row>
    <row r="3029" spans="1:43">
      <c r="A3029" s="1" t="s">
        <v>7964</v>
      </c>
      <c r="B3029" s="1" t="s">
        <v>7965</v>
      </c>
      <c r="C3029" s="3">
        <v>2.43013698630137</v>
      </c>
      <c r="D3029" s="4">
        <v>43350</v>
      </c>
      <c r="E3029" s="3">
        <v>15.3487477249</v>
      </c>
      <c r="F3029" s="5" t="s">
        <v>270</v>
      </c>
      <c r="G3029" s="5">
        <v>888</v>
      </c>
      <c r="H3029" s="5" t="s">
        <v>55</v>
      </c>
      <c r="I3029" s="3">
        <v>10.2207686017989</v>
      </c>
      <c r="J3029" s="3">
        <v>50.8166969147005</v>
      </c>
      <c r="K3029" s="3">
        <v>1.12528132033008</v>
      </c>
      <c r="L3029" s="3">
        <v>75.8757062146893</v>
      </c>
      <c r="M3029" s="3">
        <v>6.4090516107206</v>
      </c>
      <c r="N3029" s="3">
        <v>38.5996409335727</v>
      </c>
      <c r="O3029" s="3">
        <v>18.0779177442229</v>
      </c>
      <c r="P3029" s="3">
        <v>54.5033112582781</v>
      </c>
      <c r="Q3029" s="3">
        <v>29.8174814271301</v>
      </c>
      <c r="R3029" s="3">
        <v>32.5457317073171</v>
      </c>
      <c r="S3029" s="3">
        <v>70.8388654194327</v>
      </c>
      <c r="T3029" s="3">
        <v>41.6015625</v>
      </c>
      <c r="U3029" s="3">
        <v>182.881982612171</v>
      </c>
      <c r="V3029" s="3">
        <v>22.2222222222222</v>
      </c>
      <c r="W3029" s="3"/>
      <c r="X3029" s="3"/>
      <c r="Y3029" s="3"/>
      <c r="Z3029" s="3"/>
      <c r="AA3029" s="3">
        <v>0.286251371028697</v>
      </c>
      <c r="AB3029" s="3">
        <v>0.624585629240825</v>
      </c>
      <c r="AC3029" s="3">
        <v>-18.5966236988296</v>
      </c>
      <c r="AD3029" s="3"/>
      <c r="AE3029" s="5">
        <v>3</v>
      </c>
      <c r="AF3029" s="3">
        <v>3.75723437260135</v>
      </c>
      <c r="AG3029" s="3">
        <v>89.3865581405204</v>
      </c>
      <c r="AH3029" s="3">
        <v>68.3601748606298</v>
      </c>
      <c r="AI3029" s="3"/>
      <c r="AJ3029" s="3"/>
      <c r="AK3029" s="3"/>
      <c r="AL3029" s="3"/>
      <c r="AM3029" s="3"/>
      <c r="AN3029" s="5" t="s">
        <v>46</v>
      </c>
      <c r="AO3029" s="1"/>
      <c r="AP3029" s="1"/>
      <c r="AQ3029" s="1"/>
    </row>
    <row r="3030" spans="1:43">
      <c r="A3030" s="1" t="s">
        <v>7966</v>
      </c>
      <c r="B3030" s="1" t="s">
        <v>7967</v>
      </c>
      <c r="C3030" s="3">
        <v>2.16712328767123</v>
      </c>
      <c r="D3030" s="4">
        <v>43446</v>
      </c>
      <c r="E3030" s="3">
        <v>39.7329464342</v>
      </c>
      <c r="F3030" s="5" t="s">
        <v>5982</v>
      </c>
      <c r="G3030" s="5">
        <v>792</v>
      </c>
      <c r="H3030" s="5" t="s">
        <v>45</v>
      </c>
      <c r="I3030" s="3">
        <v>1.55642023346305</v>
      </c>
      <c r="J3030" s="3">
        <v>38.375796178344</v>
      </c>
      <c r="K3030" s="3">
        <v>0.403004213225866</v>
      </c>
      <c r="L3030" s="3">
        <v>53.8819875776398</v>
      </c>
      <c r="M3030" s="3">
        <v>1.03225806451614</v>
      </c>
      <c r="N3030" s="3">
        <v>21.2698412698413</v>
      </c>
      <c r="O3030" s="3">
        <v>2.56972159633736</v>
      </c>
      <c r="P3030" s="3">
        <v>40.7284768211921</v>
      </c>
      <c r="Q3030" s="3">
        <v>3.80665612949423</v>
      </c>
      <c r="R3030" s="3">
        <v>35.6164383561644</v>
      </c>
      <c r="S3030" s="3">
        <v>5.86647692227411</v>
      </c>
      <c r="T3030" s="3">
        <v>65.9133709981168</v>
      </c>
      <c r="U3030" s="3">
        <v>13.3594282346829</v>
      </c>
      <c r="V3030" s="3">
        <v>69.8513800424628</v>
      </c>
      <c r="W3030" s="3"/>
      <c r="X3030" s="3"/>
      <c r="Y3030" s="3"/>
      <c r="Z3030" s="3"/>
      <c r="AA3030" s="3">
        <v>0.143686754177266</v>
      </c>
      <c r="AB3030" s="3">
        <v>0.406858822679464</v>
      </c>
      <c r="AC3030" s="3">
        <v>-2.4236417695288</v>
      </c>
      <c r="AD3030" s="3"/>
      <c r="AE3030" s="5">
        <v>2</v>
      </c>
      <c r="AF3030" s="3">
        <v>0.539154745547958</v>
      </c>
      <c r="AG3030" s="3">
        <v>5.3209413511951</v>
      </c>
      <c r="AH3030" s="3">
        <v>6.81317015459806</v>
      </c>
      <c r="AI3030" s="3"/>
      <c r="AJ3030" s="3"/>
      <c r="AK3030" s="3"/>
      <c r="AL3030" s="3"/>
      <c r="AM3030" s="3"/>
      <c r="AN3030" s="5" t="s">
        <v>46</v>
      </c>
      <c r="AO3030" s="1"/>
      <c r="AP3030" s="1"/>
      <c r="AQ3030" s="1"/>
    </row>
    <row r="3031" spans="1:43">
      <c r="A3031" s="1" t="s">
        <v>7968</v>
      </c>
      <c r="B3031" s="1" t="s">
        <v>7969</v>
      </c>
      <c r="C3031" s="3">
        <v>2.55068493150685</v>
      </c>
      <c r="D3031" s="4">
        <v>43306</v>
      </c>
      <c r="E3031" s="3">
        <v>0.8523025061</v>
      </c>
      <c r="F3031" s="5" t="s">
        <v>7970</v>
      </c>
      <c r="G3031" s="5">
        <v>701</v>
      </c>
      <c r="H3031" s="5" t="s">
        <v>45</v>
      </c>
      <c r="I3031" s="3">
        <v>-0.247402276100931</v>
      </c>
      <c r="J3031" s="3">
        <v>79.6178343949045</v>
      </c>
      <c r="K3031" s="3">
        <v>0.565347522447615</v>
      </c>
      <c r="L3031" s="3">
        <v>42.0807453416149</v>
      </c>
      <c r="M3031" s="3">
        <v>-2.03288248157446</v>
      </c>
      <c r="N3031" s="3">
        <v>88.4126984126984</v>
      </c>
      <c r="O3031" s="3">
        <v>0.976709241172055</v>
      </c>
      <c r="P3031" s="3">
        <v>65.2317880794702</v>
      </c>
      <c r="Q3031" s="3">
        <v>0.306824778173981</v>
      </c>
      <c r="R3031" s="3">
        <v>76.1986301369863</v>
      </c>
      <c r="S3031" s="3">
        <v>5.86381935935585</v>
      </c>
      <c r="T3031" s="3">
        <v>66.1016949152542</v>
      </c>
      <c r="U3031" s="3">
        <v>15.2548832777513</v>
      </c>
      <c r="V3031" s="3">
        <v>59.447983014862</v>
      </c>
      <c r="W3031" s="3"/>
      <c r="X3031" s="3"/>
      <c r="Y3031" s="3"/>
      <c r="Z3031" s="3"/>
      <c r="AA3031" s="3">
        <v>0.0809061628016274</v>
      </c>
      <c r="AB3031" s="3">
        <v>0.259985279890207</v>
      </c>
      <c r="AC3031" s="3">
        <v>-5.39559233302371</v>
      </c>
      <c r="AD3031" s="3"/>
      <c r="AE3031" s="5">
        <v>2</v>
      </c>
      <c r="AF3031" s="3">
        <v>0.627637165299375</v>
      </c>
      <c r="AG3031" s="3">
        <v>6.61873158282527</v>
      </c>
      <c r="AH3031" s="3">
        <v>7.58705467725556</v>
      </c>
      <c r="AI3031" s="3"/>
      <c r="AJ3031" s="3"/>
      <c r="AK3031" s="3"/>
      <c r="AL3031" s="3"/>
      <c r="AM3031" s="3"/>
      <c r="AN3031" s="5" t="s">
        <v>46</v>
      </c>
      <c r="AO3031" s="1"/>
      <c r="AP3031" s="1"/>
      <c r="AQ3031" s="1"/>
    </row>
    <row r="3032" spans="1:43">
      <c r="A3032" s="1" t="s">
        <v>7971</v>
      </c>
      <c r="B3032" s="1" t="s">
        <v>7972</v>
      </c>
      <c r="C3032" s="3">
        <v>2.59178082191781</v>
      </c>
      <c r="D3032" s="4">
        <v>43291</v>
      </c>
      <c r="E3032" s="3">
        <v>0.665991147</v>
      </c>
      <c r="F3032" s="5" t="s">
        <v>651</v>
      </c>
      <c r="G3032" s="5">
        <v>224</v>
      </c>
      <c r="H3032" s="5" t="s">
        <v>116</v>
      </c>
      <c r="I3032" s="3">
        <v>10.3970101703223</v>
      </c>
      <c r="J3032" s="3">
        <v>28.0373831775701</v>
      </c>
      <c r="K3032" s="3">
        <v>3.34365680201881</v>
      </c>
      <c r="L3032" s="3">
        <v>38.9908256880734</v>
      </c>
      <c r="M3032" s="3">
        <v>5.63372024856373</v>
      </c>
      <c r="N3032" s="3">
        <v>19.6261682242991</v>
      </c>
      <c r="O3032" s="3">
        <v>17.694317439582</v>
      </c>
      <c r="P3032" s="3">
        <v>24</v>
      </c>
      <c r="Q3032" s="3">
        <v>18.1109071840587</v>
      </c>
      <c r="R3032" s="3">
        <v>50.7936507936508</v>
      </c>
      <c r="S3032" s="3">
        <v>54.5766492236425</v>
      </c>
      <c r="T3032" s="3">
        <v>46.0122699386503</v>
      </c>
      <c r="U3032" s="3">
        <v>95.2644126571305</v>
      </c>
      <c r="V3032" s="3">
        <v>51.2605042016807</v>
      </c>
      <c r="W3032" s="3"/>
      <c r="X3032" s="3"/>
      <c r="Y3032" s="3"/>
      <c r="Z3032" s="3"/>
      <c r="AA3032" s="3">
        <v>0.266106477394271</v>
      </c>
      <c r="AB3032" s="3">
        <v>0.240991162294677</v>
      </c>
      <c r="AC3032" s="3">
        <v>-16.6568685087204</v>
      </c>
      <c r="AD3032" s="3"/>
      <c r="AE3032" s="5">
        <v>3</v>
      </c>
      <c r="AF3032" s="3">
        <v>1.83537306173415</v>
      </c>
      <c r="AG3032" s="3">
        <v>46.5408298192558</v>
      </c>
      <c r="AH3032" s="3">
        <v>43.1796402499431</v>
      </c>
      <c r="AI3032" s="3"/>
      <c r="AJ3032" s="3"/>
      <c r="AK3032" s="3"/>
      <c r="AL3032" s="3"/>
      <c r="AM3032" s="3"/>
      <c r="AN3032" s="5" t="s">
        <v>46</v>
      </c>
      <c r="AO3032" s="1"/>
      <c r="AP3032" s="1"/>
      <c r="AQ3032" s="1"/>
    </row>
    <row r="3033" spans="1:43">
      <c r="A3033" s="1" t="s">
        <v>7973</v>
      </c>
      <c r="B3033" s="1" t="s">
        <v>7974</v>
      </c>
      <c r="C3033" s="3">
        <v>2.55068493150685</v>
      </c>
      <c r="D3033" s="4">
        <v>43306</v>
      </c>
      <c r="E3033" s="3">
        <v>30.2771295179</v>
      </c>
      <c r="F3033" s="5" t="s">
        <v>3663</v>
      </c>
      <c r="G3033" s="5">
        <v>345</v>
      </c>
      <c r="H3033" s="5" t="s">
        <v>50</v>
      </c>
      <c r="I3033" s="3">
        <v>0.138148805999597</v>
      </c>
      <c r="J3033" s="3">
        <v>47.5212148280482</v>
      </c>
      <c r="K3033" s="3">
        <v>-0.0590900137876865</v>
      </c>
      <c r="L3033" s="3">
        <v>82.912793271359</v>
      </c>
      <c r="M3033" s="3">
        <v>-0.14759421430681</v>
      </c>
      <c r="N3033" s="3">
        <v>63.6242208370436</v>
      </c>
      <c r="O3033" s="3">
        <v>0.68459172536958</v>
      </c>
      <c r="P3033" s="3">
        <v>49.3375970762905</v>
      </c>
      <c r="Q3033" s="3">
        <v>1.15753557588437</v>
      </c>
      <c r="R3033" s="3">
        <v>45.7267020762916</v>
      </c>
      <c r="S3033" s="3">
        <v>1.96350081712362</v>
      </c>
      <c r="T3033" s="3">
        <v>46.5536723163842</v>
      </c>
      <c r="U3033" s="3">
        <v>7.58827544330221</v>
      </c>
      <c r="V3033" s="3">
        <v>21.1300309597523</v>
      </c>
      <c r="W3033" s="3"/>
      <c r="X3033" s="3"/>
      <c r="Y3033" s="3"/>
      <c r="Z3033" s="3"/>
      <c r="AA3033" s="3">
        <v>0.0324433520884195</v>
      </c>
      <c r="AB3033" s="3">
        <v>0.301317508061034</v>
      </c>
      <c r="AC3033" s="3">
        <v>-2.95497330106195</v>
      </c>
      <c r="AD3033" s="3"/>
      <c r="AE3033" s="5">
        <v>4</v>
      </c>
      <c r="AF3033" s="3">
        <v>0.330464212449688</v>
      </c>
      <c r="AG3033" s="3">
        <v>2.97943683547477</v>
      </c>
      <c r="AH3033" s="3">
        <v>3.86889096604661</v>
      </c>
      <c r="AI3033" s="3"/>
      <c r="AJ3033" s="3"/>
      <c r="AK3033" s="3"/>
      <c r="AL3033" s="3"/>
      <c r="AM3033" s="3"/>
      <c r="AN3033" s="5" t="s">
        <v>46</v>
      </c>
      <c r="AO3033" s="1"/>
      <c r="AP3033" s="1"/>
      <c r="AQ3033" s="1"/>
    </row>
    <row r="3034" spans="1:43">
      <c r="A3034" s="1" t="s">
        <v>7975</v>
      </c>
      <c r="B3034" s="1" t="s">
        <v>7976</v>
      </c>
      <c r="C3034" s="3">
        <v>2.66301369863014</v>
      </c>
      <c r="D3034" s="4">
        <v>43265</v>
      </c>
      <c r="E3034" s="3">
        <v>4.5777714452</v>
      </c>
      <c r="F3034" s="5" t="s">
        <v>6345</v>
      </c>
      <c r="G3034" s="5">
        <v>344</v>
      </c>
      <c r="H3034" s="5" t="s">
        <v>50</v>
      </c>
      <c r="I3034" s="3">
        <v>-0.0982800982801046</v>
      </c>
      <c r="J3034" s="3">
        <v>79.7677534613667</v>
      </c>
      <c r="K3034" s="3">
        <v>0.029521747687465</v>
      </c>
      <c r="L3034" s="3">
        <v>27.7556440903054</v>
      </c>
      <c r="M3034" s="3">
        <v>-0.235548140151138</v>
      </c>
      <c r="N3034" s="3">
        <v>77.9162956366875</v>
      </c>
      <c r="O3034" s="3">
        <v>0.683438985736929</v>
      </c>
      <c r="P3034" s="3">
        <v>49.474645957058</v>
      </c>
      <c r="Q3034" s="3">
        <v>0.973517521721057</v>
      </c>
      <c r="R3034" s="3">
        <v>65.5721873491067</v>
      </c>
      <c r="S3034" s="3">
        <v>1.71669293426619</v>
      </c>
      <c r="T3034" s="3">
        <v>58.361581920904</v>
      </c>
      <c r="U3034" s="3">
        <v>5.44278777159553</v>
      </c>
      <c r="V3034" s="3">
        <v>71.1300309597523</v>
      </c>
      <c r="W3034" s="3"/>
      <c r="X3034" s="3"/>
      <c r="Y3034" s="3"/>
      <c r="Z3034" s="3"/>
      <c r="AA3034" s="3">
        <v>0.0217433344311894</v>
      </c>
      <c r="AB3034" s="3">
        <v>0.329661800485379</v>
      </c>
      <c r="AC3034" s="3">
        <v>-2.36526341716479</v>
      </c>
      <c r="AD3034" s="3"/>
      <c r="AE3034" s="5">
        <v>4</v>
      </c>
      <c r="AF3034" s="3">
        <v>0.299345945849298</v>
      </c>
      <c r="AG3034" s="3">
        <v>2.20253991168846</v>
      </c>
      <c r="AH3034" s="3">
        <v>2.87176876826014</v>
      </c>
      <c r="AI3034" s="3"/>
      <c r="AJ3034" s="3"/>
      <c r="AK3034" s="3"/>
      <c r="AL3034" s="3"/>
      <c r="AM3034" s="3"/>
      <c r="AN3034" s="5" t="s">
        <v>46</v>
      </c>
      <c r="AO3034" s="1"/>
      <c r="AP3034" s="1"/>
      <c r="AQ3034" s="1"/>
    </row>
    <row r="3035" spans="1:43">
      <c r="A3035" s="1" t="s">
        <v>7977</v>
      </c>
      <c r="B3035" s="1" t="s">
        <v>7978</v>
      </c>
      <c r="C3035" s="3">
        <v>2.41095890410959</v>
      </c>
      <c r="D3035" s="4">
        <v>43357</v>
      </c>
      <c r="E3035" s="3">
        <v>20.2598889119</v>
      </c>
      <c r="F3035" s="5" t="s">
        <v>6970</v>
      </c>
      <c r="G3035" s="5">
        <v>881</v>
      </c>
      <c r="H3035" s="5" t="s">
        <v>50</v>
      </c>
      <c r="I3035" s="3">
        <v>0.214195307175579</v>
      </c>
      <c r="J3035" s="3">
        <v>33.8097364895042</v>
      </c>
      <c r="K3035" s="3">
        <v>0.0194344572928076</v>
      </c>
      <c r="L3035" s="3">
        <v>34.572819831784</v>
      </c>
      <c r="M3035" s="3">
        <v>0.0388764700165571</v>
      </c>
      <c r="N3035" s="3">
        <v>28.9848619768477</v>
      </c>
      <c r="O3035" s="3">
        <v>0.842559028117975</v>
      </c>
      <c r="P3035" s="3">
        <v>23.2983097304705</v>
      </c>
      <c r="Q3035" s="3">
        <v>1.20943952802363</v>
      </c>
      <c r="R3035" s="3">
        <v>38.8701110574602</v>
      </c>
      <c r="S3035" s="3">
        <v>2.22687825995251</v>
      </c>
      <c r="T3035" s="3">
        <v>33.6158192090396</v>
      </c>
      <c r="U3035" s="3">
        <v>5.80155142999125</v>
      </c>
      <c r="V3035" s="3">
        <v>61.3003095975232</v>
      </c>
      <c r="W3035" s="3"/>
      <c r="X3035" s="3"/>
      <c r="Y3035" s="3"/>
      <c r="Z3035" s="3"/>
      <c r="AA3035" s="3">
        <v>0.0654941493906653</v>
      </c>
      <c r="AB3035" s="3">
        <v>0.336963503337945</v>
      </c>
      <c r="AC3035" s="3">
        <v>-1.98220847031522</v>
      </c>
      <c r="AD3035" s="3"/>
      <c r="AE3035" s="5">
        <v>3</v>
      </c>
      <c r="AF3035" s="3">
        <v>0.289928811524533</v>
      </c>
      <c r="AG3035" s="3">
        <v>2.66103915636429</v>
      </c>
      <c r="AH3035" s="3">
        <v>3.16743808028928</v>
      </c>
      <c r="AI3035" s="3"/>
      <c r="AJ3035" s="3"/>
      <c r="AK3035" s="3"/>
      <c r="AL3035" s="3"/>
      <c r="AM3035" s="3"/>
      <c r="AN3035" s="5" t="s">
        <v>46</v>
      </c>
      <c r="AO3035" s="1"/>
      <c r="AP3035" s="1"/>
      <c r="AQ3035" s="1"/>
    </row>
    <row r="3036" spans="1:43">
      <c r="A3036" s="1" t="s">
        <v>7979</v>
      </c>
      <c r="B3036" s="1" t="s">
        <v>7980</v>
      </c>
      <c r="C3036" s="3">
        <v>2.66301369863014</v>
      </c>
      <c r="D3036" s="4">
        <v>43265</v>
      </c>
      <c r="E3036" s="3">
        <v>13.1741351166</v>
      </c>
      <c r="F3036" s="5" t="s">
        <v>7981</v>
      </c>
      <c r="G3036" s="5">
        <v>973</v>
      </c>
      <c r="H3036" s="5" t="s">
        <v>50</v>
      </c>
      <c r="I3036" s="3">
        <v>0.157744257123145</v>
      </c>
      <c r="J3036" s="3">
        <v>44.0375167485485</v>
      </c>
      <c r="K3036" s="3">
        <v>0.0295391886569539</v>
      </c>
      <c r="L3036" s="3">
        <v>27.6671093404161</v>
      </c>
      <c r="M3036" s="3">
        <v>-0.0295217476874654</v>
      </c>
      <c r="N3036" s="3">
        <v>42.2083704363313</v>
      </c>
      <c r="O3036" s="3">
        <v>0.833746898263031</v>
      </c>
      <c r="P3036" s="3">
        <v>24.6231155778894</v>
      </c>
      <c r="Q3036" s="3">
        <v>1.27604426278535</v>
      </c>
      <c r="R3036" s="3">
        <v>29.7440849830999</v>
      </c>
      <c r="S3036" s="3">
        <v>1.65282043851029</v>
      </c>
      <c r="T3036" s="3">
        <v>61.7514124293785</v>
      </c>
      <c r="U3036" s="3">
        <v>5.27330993830086</v>
      </c>
      <c r="V3036" s="3">
        <v>74.8452012383901</v>
      </c>
      <c r="W3036" s="3"/>
      <c r="X3036" s="3"/>
      <c r="Y3036" s="3"/>
      <c r="Z3036" s="3"/>
      <c r="AA3036" s="3">
        <v>0.0166231040343081</v>
      </c>
      <c r="AB3036" s="3">
        <v>0.285563897740098</v>
      </c>
      <c r="AC3036" s="3">
        <v>-1.7209165109647</v>
      </c>
      <c r="AD3036" s="3"/>
      <c r="AE3036" s="5">
        <v>3</v>
      </c>
      <c r="AF3036" s="3">
        <v>0.23629091050031</v>
      </c>
      <c r="AG3036" s="3">
        <v>2.01212976096501</v>
      </c>
      <c r="AH3036" s="3">
        <v>2.64547041110441</v>
      </c>
      <c r="AI3036" s="3"/>
      <c r="AJ3036" s="3"/>
      <c r="AK3036" s="3"/>
      <c r="AL3036" s="3"/>
      <c r="AM3036" s="3"/>
      <c r="AN3036" s="5" t="s">
        <v>46</v>
      </c>
      <c r="AO3036" s="1"/>
      <c r="AP3036" s="1"/>
      <c r="AQ3036" s="1"/>
    </row>
    <row r="3037" spans="1:43">
      <c r="A3037" s="1" t="s">
        <v>7982</v>
      </c>
      <c r="B3037" s="1" t="s">
        <v>7983</v>
      </c>
      <c r="C3037" s="3">
        <v>2.12876712328767</v>
      </c>
      <c r="D3037" s="4">
        <v>43460</v>
      </c>
      <c r="E3037" s="3">
        <v>5.8874010298</v>
      </c>
      <c r="F3037" s="5" t="s">
        <v>7984</v>
      </c>
      <c r="G3037" s="5">
        <v>778</v>
      </c>
      <c r="H3037" s="5" t="s">
        <v>55</v>
      </c>
      <c r="I3037" s="3">
        <v>12.2189167906204</v>
      </c>
      <c r="J3037" s="3">
        <v>36.6001209921355</v>
      </c>
      <c r="K3037" s="3">
        <v>1.49566731294268</v>
      </c>
      <c r="L3037" s="3">
        <v>70.5649717514124</v>
      </c>
      <c r="M3037" s="3">
        <v>7.7275208937046</v>
      </c>
      <c r="N3037" s="3">
        <v>27.2890484739677</v>
      </c>
      <c r="O3037" s="3">
        <v>21.9907737670614</v>
      </c>
      <c r="P3037" s="3">
        <v>34.8344370860927</v>
      </c>
      <c r="Q3037" s="3">
        <v>37.0172533518509</v>
      </c>
      <c r="R3037" s="3">
        <v>14.3292682926829</v>
      </c>
      <c r="S3037" s="3">
        <v>70.3253652058433</v>
      </c>
      <c r="T3037" s="3">
        <v>42.3828125</v>
      </c>
      <c r="U3037" s="3">
        <v>155.691786283892</v>
      </c>
      <c r="V3037" s="3">
        <v>40.7859078590786</v>
      </c>
      <c r="W3037" s="3"/>
      <c r="X3037" s="3"/>
      <c r="Y3037" s="3"/>
      <c r="Z3037" s="3"/>
      <c r="AA3037" s="3">
        <v>0.274965351089709</v>
      </c>
      <c r="AB3037" s="3">
        <v>0.599769784107756</v>
      </c>
      <c r="AC3037" s="3">
        <v>-18.0894800483676</v>
      </c>
      <c r="AD3037" s="3"/>
      <c r="AE3037" s="5">
        <v>2</v>
      </c>
      <c r="AF3037" s="3">
        <v>3.74326042296937</v>
      </c>
      <c r="AG3037" s="3">
        <v>91.1318479713295</v>
      </c>
      <c r="AH3037" s="3">
        <v>58.7144896955466</v>
      </c>
      <c r="AI3037" s="3"/>
      <c r="AJ3037" s="3"/>
      <c r="AK3037" s="3"/>
      <c r="AL3037" s="3"/>
      <c r="AM3037" s="3">
        <v>500</v>
      </c>
      <c r="AN3037" s="5" t="s">
        <v>56</v>
      </c>
      <c r="AO3037" s="1"/>
      <c r="AP3037" s="1"/>
      <c r="AQ3037" s="1"/>
    </row>
    <row r="3038" spans="1:43">
      <c r="A3038" s="1" t="s">
        <v>7985</v>
      </c>
      <c r="B3038" s="1" t="s">
        <v>7986</v>
      </c>
      <c r="C3038" s="3">
        <v>2.45205479452055</v>
      </c>
      <c r="D3038" s="4">
        <v>43342</v>
      </c>
      <c r="E3038" s="3">
        <v>2.4657708329</v>
      </c>
      <c r="F3038" s="5" t="s">
        <v>6337</v>
      </c>
      <c r="G3038" s="5">
        <v>582</v>
      </c>
      <c r="H3038" s="5" t="s">
        <v>198</v>
      </c>
      <c r="I3038" s="3">
        <v>0.0857387825092789</v>
      </c>
      <c r="J3038" s="3">
        <v>79.6296296296296</v>
      </c>
      <c r="K3038" s="3">
        <v>0.0190403655750169</v>
      </c>
      <c r="L3038" s="3">
        <v>63.031914893617</v>
      </c>
      <c r="M3038" s="3">
        <v>-0.0285469597487836</v>
      </c>
      <c r="N3038" s="3">
        <v>71.6180371352785</v>
      </c>
      <c r="O3038" s="3">
        <v>-2.57789317507419</v>
      </c>
      <c r="P3038" s="3">
        <v>99.4252873563218</v>
      </c>
      <c r="Q3038" s="3">
        <v>-2.21518987341773</v>
      </c>
      <c r="R3038" s="3">
        <v>98.2142857142857</v>
      </c>
      <c r="S3038" s="3">
        <v>-0.914835423936626</v>
      </c>
      <c r="T3038" s="3">
        <v>96.8992248062015</v>
      </c>
      <c r="U3038" s="3">
        <v>2.97980788080768</v>
      </c>
      <c r="V3038" s="3">
        <v>96.0629921259843</v>
      </c>
      <c r="W3038" s="3"/>
      <c r="X3038" s="3"/>
      <c r="Y3038" s="3"/>
      <c r="Z3038" s="3"/>
      <c r="AA3038" s="3">
        <v>-0.102172869971022</v>
      </c>
      <c r="AB3038" s="3">
        <v>0.0388146073311122</v>
      </c>
      <c r="AC3038" s="3">
        <v>-3.11572700296737</v>
      </c>
      <c r="AD3038" s="3"/>
      <c r="AE3038" s="5">
        <v>1</v>
      </c>
      <c r="AF3038" s="3">
        <v>0.169065267873766</v>
      </c>
      <c r="AG3038" s="3">
        <v>-0.296462951190957</v>
      </c>
      <c r="AH3038" s="3">
        <v>1.66792693687019</v>
      </c>
      <c r="AI3038" s="3"/>
      <c r="AJ3038" s="3"/>
      <c r="AK3038" s="3"/>
      <c r="AL3038" s="3"/>
      <c r="AM3038" s="3"/>
      <c r="AN3038" s="5" t="s">
        <v>46</v>
      </c>
      <c r="AO3038" s="1"/>
      <c r="AP3038" s="1"/>
      <c r="AQ3038" s="1"/>
    </row>
    <row r="3039" spans="1:43">
      <c r="A3039" s="1" t="s">
        <v>7987</v>
      </c>
      <c r="B3039" s="1" t="s">
        <v>7988</v>
      </c>
      <c r="C3039" s="3">
        <v>2.52876712328767</v>
      </c>
      <c r="D3039" s="4">
        <v>43314</v>
      </c>
      <c r="E3039" s="3">
        <v>4.1176365619</v>
      </c>
      <c r="F3039" s="5" t="s">
        <v>7989</v>
      </c>
      <c r="G3039" s="5">
        <v>924</v>
      </c>
      <c r="H3039" s="5" t="s">
        <v>198</v>
      </c>
      <c r="I3039" s="3">
        <v>0.446917183509659</v>
      </c>
      <c r="J3039" s="3">
        <v>7.67195767195767</v>
      </c>
      <c r="K3039" s="3">
        <v>0.0363339086202158</v>
      </c>
      <c r="L3039" s="3">
        <v>42.0212765957447</v>
      </c>
      <c r="M3039" s="3">
        <v>0.291412439668506</v>
      </c>
      <c r="N3039" s="3">
        <v>5.57029177718833</v>
      </c>
      <c r="O3039" s="3">
        <v>1.03669724770641</v>
      </c>
      <c r="P3039" s="3">
        <v>7.47126436781609</v>
      </c>
      <c r="Q3039" s="3">
        <v>1.6522060180912</v>
      </c>
      <c r="R3039" s="3">
        <v>11.3095238095238</v>
      </c>
      <c r="S3039" s="3">
        <v>2.90599887871425</v>
      </c>
      <c r="T3039" s="3">
        <v>14.7286821705426</v>
      </c>
      <c r="U3039" s="3">
        <v>6.89119673881393</v>
      </c>
      <c r="V3039" s="3">
        <v>18.8976377952756</v>
      </c>
      <c r="W3039" s="3"/>
      <c r="X3039" s="3"/>
      <c r="Y3039" s="3"/>
      <c r="Z3039" s="3"/>
      <c r="AA3039" s="3">
        <v>0.357287609675645</v>
      </c>
      <c r="AB3039" s="3">
        <v>1.66544233684652</v>
      </c>
      <c r="AC3039" s="3">
        <v>-0.286189069423918</v>
      </c>
      <c r="AD3039" s="3"/>
      <c r="AE3039" s="5">
        <v>1</v>
      </c>
      <c r="AF3039" s="3">
        <v>0.311513902378823</v>
      </c>
      <c r="AG3039" s="3">
        <v>3.04700404485316</v>
      </c>
      <c r="AH3039" s="3">
        <v>3.49519463825185</v>
      </c>
      <c r="AI3039" s="3"/>
      <c r="AJ3039" s="3"/>
      <c r="AK3039" s="3"/>
      <c r="AL3039" s="3"/>
      <c r="AM3039" s="3">
        <v>500</v>
      </c>
      <c r="AN3039" s="5" t="s">
        <v>56</v>
      </c>
      <c r="AO3039" s="1"/>
      <c r="AP3039" s="1"/>
      <c r="AQ3039" s="1"/>
    </row>
    <row r="3040" spans="1:43">
      <c r="A3040" s="1" t="s">
        <v>7990</v>
      </c>
      <c r="B3040" s="1" t="s">
        <v>7991</v>
      </c>
      <c r="C3040" s="3">
        <v>2.12876712328767</v>
      </c>
      <c r="D3040" s="4">
        <v>43460</v>
      </c>
      <c r="E3040" s="3">
        <v>1.0551844261</v>
      </c>
      <c r="F3040" s="5" t="s">
        <v>7992</v>
      </c>
      <c r="G3040" s="5">
        <v>23</v>
      </c>
      <c r="H3040" s="5" t="s">
        <v>191</v>
      </c>
      <c r="I3040" s="3">
        <v>9.31318560289001</v>
      </c>
      <c r="J3040" s="3">
        <v>56.4195298372514</v>
      </c>
      <c r="K3040" s="3">
        <v>2.73683338853925</v>
      </c>
      <c r="L3040" s="3">
        <v>44.0068493150685</v>
      </c>
      <c r="M3040" s="3">
        <v>5.36753153000127</v>
      </c>
      <c r="N3040" s="3">
        <v>49.1891891891892</v>
      </c>
      <c r="O3040" s="3">
        <v>14.0984963443234</v>
      </c>
      <c r="P3040" s="3">
        <v>67.6190476190476</v>
      </c>
      <c r="Q3040" s="3">
        <v>15.1201633107544</v>
      </c>
      <c r="R3040" s="3">
        <v>68.7631027253669</v>
      </c>
      <c r="S3040" s="3">
        <v>46.1479561785841</v>
      </c>
      <c r="T3040" s="3">
        <v>73.7745098039216</v>
      </c>
      <c r="U3040" s="3">
        <v>146.772749875684</v>
      </c>
      <c r="V3040" s="3">
        <v>51.3196480938416</v>
      </c>
      <c r="W3040" s="3"/>
      <c r="X3040" s="3"/>
      <c r="Y3040" s="3"/>
      <c r="Z3040" s="3"/>
      <c r="AA3040" s="3">
        <v>0.133432580457458</v>
      </c>
      <c r="AB3040" s="3">
        <v>0.349464642375223</v>
      </c>
      <c r="AC3040" s="3">
        <v>-26.0243577732853</v>
      </c>
      <c r="AD3040" s="3"/>
      <c r="AE3040" s="5">
        <v>2</v>
      </c>
      <c r="AF3040" s="3">
        <v>3.89725229387164</v>
      </c>
      <c r="AG3040" s="3">
        <v>72.1140935837526</v>
      </c>
      <c r="AH3040" s="3">
        <v>59.5047842804387</v>
      </c>
      <c r="AI3040" s="3"/>
      <c r="AJ3040" s="3"/>
      <c r="AK3040" s="3"/>
      <c r="AL3040" s="3"/>
      <c r="AM3040" s="3"/>
      <c r="AN3040" s="5" t="s">
        <v>46</v>
      </c>
      <c r="AO3040" s="1"/>
      <c r="AP3040" s="1"/>
      <c r="AQ3040" s="1"/>
    </row>
    <row r="3041" spans="1:43">
      <c r="A3041" s="1" t="s">
        <v>7993</v>
      </c>
      <c r="B3041" s="1" t="s">
        <v>7994</v>
      </c>
      <c r="C3041" s="3">
        <v>2.2986301369863</v>
      </c>
      <c r="D3041" s="4">
        <v>43398</v>
      </c>
      <c r="E3041" s="3">
        <v>10.0889893726</v>
      </c>
      <c r="F3041" s="5" t="s">
        <v>1087</v>
      </c>
      <c r="G3041" s="5">
        <v>840</v>
      </c>
      <c r="H3041" s="5" t="s">
        <v>50</v>
      </c>
      <c r="I3041" s="3">
        <v>-0.267405214401668</v>
      </c>
      <c r="J3041" s="3">
        <v>90.9781152300134</v>
      </c>
      <c r="K3041" s="3">
        <v>-0.105222881193814</v>
      </c>
      <c r="L3041" s="3">
        <v>92.7844178840195</v>
      </c>
      <c r="M3041" s="3">
        <v>-0.381570161213408</v>
      </c>
      <c r="N3041" s="3">
        <v>90.1157613535174</v>
      </c>
      <c r="O3041" s="3">
        <v>0.86931324253838</v>
      </c>
      <c r="P3041" s="3">
        <v>19.0954773869347</v>
      </c>
      <c r="Q3041" s="3">
        <v>0.966837474620522</v>
      </c>
      <c r="R3041" s="3">
        <v>66.1033317238049</v>
      </c>
      <c r="S3041" s="3">
        <v>-0.88268792710707</v>
      </c>
      <c r="T3041" s="3">
        <v>96.6666666666667</v>
      </c>
      <c r="U3041" s="3">
        <v>4.49154973364438</v>
      </c>
      <c r="V3041" s="3">
        <v>86.4551083591331</v>
      </c>
      <c r="W3041" s="3"/>
      <c r="X3041" s="3"/>
      <c r="Y3041" s="3"/>
      <c r="Z3041" s="3"/>
      <c r="AA3041" s="3">
        <v>-0.1262007562246</v>
      </c>
      <c r="AB3041" s="3">
        <v>0.0696369602006089</v>
      </c>
      <c r="AC3041" s="3">
        <v>-3.70231159556476</v>
      </c>
      <c r="AD3041" s="3"/>
      <c r="AE3041" s="5">
        <v>4</v>
      </c>
      <c r="AF3041" s="3">
        <v>0.197120876071792</v>
      </c>
      <c r="AG3041" s="3">
        <v>1.06220699344484</v>
      </c>
      <c r="AH3041" s="3">
        <v>2.29565771919826</v>
      </c>
      <c r="AI3041" s="3"/>
      <c r="AJ3041" s="3"/>
      <c r="AK3041" s="3"/>
      <c r="AL3041" s="3"/>
      <c r="AM3041" s="3"/>
      <c r="AN3041" s="5" t="s">
        <v>46</v>
      </c>
      <c r="AO3041" s="1"/>
      <c r="AP3041" s="1"/>
      <c r="AQ3041" s="1"/>
    </row>
    <row r="3042" spans="1:43">
      <c r="A3042" s="1" t="s">
        <v>7995</v>
      </c>
      <c r="B3042" s="1" t="s">
        <v>7996</v>
      </c>
      <c r="C3042" s="3">
        <v>2.18630136986301</v>
      </c>
      <c r="D3042" s="4">
        <v>43439</v>
      </c>
      <c r="E3042" s="3">
        <v>4.9840892946</v>
      </c>
      <c r="F3042" s="5" t="s">
        <v>7324</v>
      </c>
      <c r="G3042" s="5">
        <v>799</v>
      </c>
      <c r="H3042" s="5" t="s">
        <v>55</v>
      </c>
      <c r="I3042" s="3">
        <v>14.3499214815617</v>
      </c>
      <c r="J3042" s="3">
        <v>22.2625529340593</v>
      </c>
      <c r="K3042" s="3">
        <v>4.87187127532779</v>
      </c>
      <c r="L3042" s="3">
        <v>7.74011299435028</v>
      </c>
      <c r="M3042" s="3">
        <v>8.11488838828588</v>
      </c>
      <c r="N3042" s="3">
        <v>24.4165170556553</v>
      </c>
      <c r="O3042" s="3">
        <v>24.4225783643648</v>
      </c>
      <c r="P3042" s="3">
        <v>24.4370860927152</v>
      </c>
      <c r="Q3042" s="3">
        <v>31.8411687581944</v>
      </c>
      <c r="R3042" s="3">
        <v>27.2865853658537</v>
      </c>
      <c r="S3042" s="3">
        <v>74.0459902744581</v>
      </c>
      <c r="T3042" s="3">
        <v>37.20703125</v>
      </c>
      <c r="U3042" s="3">
        <v>117.689802578509</v>
      </c>
      <c r="V3042" s="3">
        <v>65.5826558265583</v>
      </c>
      <c r="W3042" s="3"/>
      <c r="X3042" s="3"/>
      <c r="Y3042" s="3"/>
      <c r="Z3042" s="3"/>
      <c r="AA3042" s="3">
        <v>0.320524668844861</v>
      </c>
      <c r="AB3042" s="3">
        <v>0.417328194876448</v>
      </c>
      <c r="AC3042" s="3">
        <v>-16.9942108470445</v>
      </c>
      <c r="AD3042" s="3"/>
      <c r="AE3042" s="5">
        <v>1</v>
      </c>
      <c r="AF3042" s="3">
        <v>2.95492671194128</v>
      </c>
      <c r="AG3042" s="3">
        <v>65.4445059619738</v>
      </c>
      <c r="AH3042" s="3">
        <v>45.085927043848</v>
      </c>
      <c r="AI3042" s="3"/>
      <c r="AJ3042" s="3"/>
      <c r="AK3042" s="3"/>
      <c r="AL3042" s="3"/>
      <c r="AM3042" s="3">
        <v>10000</v>
      </c>
      <c r="AN3042" s="5" t="s">
        <v>56</v>
      </c>
      <c r="AO3042" s="1"/>
      <c r="AP3042" s="1"/>
      <c r="AQ3042" s="1"/>
    </row>
    <row r="3043" spans="1:43">
      <c r="A3043" s="1" t="s">
        <v>7997</v>
      </c>
      <c r="B3043" s="1" t="s">
        <v>7998</v>
      </c>
      <c r="C3043" s="3">
        <v>2.22739726027397</v>
      </c>
      <c r="D3043" s="4">
        <v>43424</v>
      </c>
      <c r="E3043" s="3">
        <v>20.6394591282</v>
      </c>
      <c r="F3043" s="5" t="s">
        <v>7981</v>
      </c>
      <c r="G3043" s="5">
        <v>814</v>
      </c>
      <c r="H3043" s="5" t="s">
        <v>50</v>
      </c>
      <c r="I3043" s="3">
        <v>0.0584339696143566</v>
      </c>
      <c r="J3043" s="3">
        <v>61.4113443501563</v>
      </c>
      <c r="K3043" s="3">
        <v>0.00973425484278834</v>
      </c>
      <c r="L3043" s="3">
        <v>40.2833111996459</v>
      </c>
      <c r="M3043" s="3">
        <v>-0.155490767735652</v>
      </c>
      <c r="N3043" s="3">
        <v>64.826357969724</v>
      </c>
      <c r="O3043" s="3">
        <v>0.646551724137953</v>
      </c>
      <c r="P3043" s="3">
        <v>55.3220648698036</v>
      </c>
      <c r="Q3043" s="3">
        <v>1.10214524699863</v>
      </c>
      <c r="R3043" s="3">
        <v>52.6798647996137</v>
      </c>
      <c r="S3043" s="3">
        <v>1.4589369119347</v>
      </c>
      <c r="T3043" s="3">
        <v>69.54802259887</v>
      </c>
      <c r="U3043" s="3">
        <v>5.27868007071999</v>
      </c>
      <c r="V3043" s="3">
        <v>74.4582043343653</v>
      </c>
      <c r="W3043" s="3"/>
      <c r="X3043" s="3"/>
      <c r="Y3043" s="3"/>
      <c r="Z3043" s="3"/>
      <c r="AA3043" s="3">
        <v>-0.0034542757562618</v>
      </c>
      <c r="AB3043" s="3">
        <v>0.169678850016615</v>
      </c>
      <c r="AC3043" s="3">
        <v>-3.48302052843161</v>
      </c>
      <c r="AD3043" s="3"/>
      <c r="AE3043" s="5">
        <v>4</v>
      </c>
      <c r="AF3043" s="3">
        <v>0.264348908528313</v>
      </c>
      <c r="AG3043" s="3">
        <v>2.16068808766117</v>
      </c>
      <c r="AH3043" s="3">
        <v>2.85723806097051</v>
      </c>
      <c r="AI3043" s="3"/>
      <c r="AJ3043" s="3"/>
      <c r="AK3043" s="3"/>
      <c r="AL3043" s="3"/>
      <c r="AM3043" s="3"/>
      <c r="AN3043" s="5" t="s">
        <v>51</v>
      </c>
      <c r="AO3043" s="1"/>
      <c r="AP3043" s="1"/>
      <c r="AQ3043" s="1"/>
    </row>
    <row r="3044" spans="1:43">
      <c r="A3044" s="1" t="s">
        <v>7999</v>
      </c>
      <c r="B3044" s="1" t="s">
        <v>8000</v>
      </c>
      <c r="C3044" s="3">
        <v>2.49041095890411</v>
      </c>
      <c r="D3044" s="4">
        <v>43328</v>
      </c>
      <c r="E3044" s="3">
        <v>22.1705334795</v>
      </c>
      <c r="F3044" s="5" t="s">
        <v>7460</v>
      </c>
      <c r="G3044" s="5">
        <v>542</v>
      </c>
      <c r="H3044" s="5" t="s">
        <v>50</v>
      </c>
      <c r="I3044" s="3">
        <v>0.154768814083963</v>
      </c>
      <c r="J3044" s="3">
        <v>44.6181330951318</v>
      </c>
      <c r="K3044" s="3">
        <v>-0.0193124758594104</v>
      </c>
      <c r="L3044" s="3">
        <v>63.7892872952634</v>
      </c>
      <c r="M3044" s="3">
        <v>-0.144661973189293</v>
      </c>
      <c r="N3044" s="3">
        <v>63.2235084594835</v>
      </c>
      <c r="O3044" s="3">
        <v>0.911916582835652</v>
      </c>
      <c r="P3044" s="3">
        <v>14.2987665600731</v>
      </c>
      <c r="Q3044" s="3">
        <v>1.25070958814972</v>
      </c>
      <c r="R3044" s="3">
        <v>32.9792370835345</v>
      </c>
      <c r="S3044" s="3">
        <v>2.05626214809599</v>
      </c>
      <c r="T3044" s="3">
        <v>41.5254237288136</v>
      </c>
      <c r="U3044" s="3">
        <v>5.70138725481859</v>
      </c>
      <c r="V3044" s="3">
        <v>64.2414860681115</v>
      </c>
      <c r="W3044" s="3"/>
      <c r="X3044" s="3"/>
      <c r="Y3044" s="3"/>
      <c r="Z3044" s="3"/>
      <c r="AA3044" s="3">
        <v>0.041248798444713</v>
      </c>
      <c r="AB3044" s="3">
        <v>0.281894194006677</v>
      </c>
      <c r="AC3044" s="3">
        <v>-2.91145108947613</v>
      </c>
      <c r="AD3044" s="3"/>
      <c r="AE3044" s="5">
        <v>4</v>
      </c>
      <c r="AF3044" s="3">
        <v>0.306572725116032</v>
      </c>
      <c r="AG3044" s="3">
        <v>2.88188017251794</v>
      </c>
      <c r="AH3044" s="3">
        <v>3.22469062657211</v>
      </c>
      <c r="AI3044" s="3"/>
      <c r="AJ3044" s="3"/>
      <c r="AK3044" s="3"/>
      <c r="AL3044" s="3"/>
      <c r="AM3044" s="3"/>
      <c r="AN3044" s="5" t="s">
        <v>46</v>
      </c>
      <c r="AO3044" s="1"/>
      <c r="AP3044" s="1"/>
      <c r="AQ3044" s="1"/>
    </row>
    <row r="3045" spans="1:43">
      <c r="A3045" s="1" t="s">
        <v>8001</v>
      </c>
      <c r="B3045" s="1" t="s">
        <v>8002</v>
      </c>
      <c r="C3045" s="3">
        <v>2.52876712328767</v>
      </c>
      <c r="D3045" s="4">
        <v>43314</v>
      </c>
      <c r="E3045" s="3">
        <v>0.5240009841</v>
      </c>
      <c r="F3045" s="5" t="s">
        <v>8003</v>
      </c>
      <c r="G3045" s="5">
        <v>434</v>
      </c>
      <c r="H3045" s="5" t="s">
        <v>50</v>
      </c>
      <c r="I3045" s="3">
        <v>-0.501160092807411</v>
      </c>
      <c r="J3045" s="3">
        <v>95.4890576150067</v>
      </c>
      <c r="K3045" s="3">
        <v>-0.065249813571954</v>
      </c>
      <c r="L3045" s="3">
        <v>84.1965471447543</v>
      </c>
      <c r="M3045" s="3">
        <v>-0.602633042833298</v>
      </c>
      <c r="N3045" s="3">
        <v>94.5681211041852</v>
      </c>
      <c r="O3045" s="3">
        <v>0.0746756277420082</v>
      </c>
      <c r="P3045" s="3">
        <v>86.2494289629968</v>
      </c>
      <c r="Q3045" s="3">
        <v>0.525082044069391</v>
      </c>
      <c r="R3045" s="3">
        <v>85.1762433606953</v>
      </c>
      <c r="S3045" s="3">
        <v>1.87191182060054</v>
      </c>
      <c r="T3045" s="3">
        <v>51.8079096045198</v>
      </c>
      <c r="U3045" s="3">
        <v>4.74841231069858</v>
      </c>
      <c r="V3045" s="3">
        <v>83.28173374613</v>
      </c>
      <c r="W3045" s="3"/>
      <c r="X3045" s="3"/>
      <c r="Y3045" s="3"/>
      <c r="Z3045" s="3"/>
      <c r="AA3045" s="3">
        <v>0.0284950070013907</v>
      </c>
      <c r="AB3045" s="3">
        <v>0.170266660357177</v>
      </c>
      <c r="AC3045" s="3">
        <v>-2.43475053029604</v>
      </c>
      <c r="AD3045" s="3"/>
      <c r="AE3045" s="5">
        <v>3</v>
      </c>
      <c r="AF3045" s="3">
        <v>0.256629303058719</v>
      </c>
      <c r="AG3045" s="3">
        <v>2.16561774854056</v>
      </c>
      <c r="AH3045" s="3">
        <v>2.4242117735723</v>
      </c>
      <c r="AI3045" s="3"/>
      <c r="AJ3045" s="3"/>
      <c r="AK3045" s="3"/>
      <c r="AL3045" s="3"/>
      <c r="AM3045" s="3"/>
      <c r="AN3045" s="5" t="s">
        <v>46</v>
      </c>
      <c r="AO3045" s="1"/>
      <c r="AP3045" s="1"/>
      <c r="AQ3045" s="1"/>
    </row>
    <row r="3046" spans="1:43">
      <c r="A3046" s="1" t="s">
        <v>8004</v>
      </c>
      <c r="B3046" s="1" t="s">
        <v>8005</v>
      </c>
      <c r="C3046" s="3">
        <v>2.41369863013699</v>
      </c>
      <c r="D3046" s="4">
        <v>43356</v>
      </c>
      <c r="E3046" s="3">
        <v>10.3975517758</v>
      </c>
      <c r="F3046" s="5" t="s">
        <v>5341</v>
      </c>
      <c r="G3046" s="5">
        <v>882</v>
      </c>
      <c r="H3046" s="5" t="s">
        <v>50</v>
      </c>
      <c r="I3046" s="3">
        <v>0.316972433003573</v>
      </c>
      <c r="J3046" s="3">
        <v>15.765966949531</v>
      </c>
      <c r="K3046" s="3">
        <v>0.00957579239683745</v>
      </c>
      <c r="L3046" s="3">
        <v>41.5670650730412</v>
      </c>
      <c r="M3046" s="3">
        <v>0.0478973081712855</v>
      </c>
      <c r="N3046" s="3">
        <v>27.8272484416741</v>
      </c>
      <c r="O3046" s="3">
        <v>0.498294243512234</v>
      </c>
      <c r="P3046" s="3">
        <v>67.4280493375971</v>
      </c>
      <c r="Q3046" s="3">
        <v>1.22037115498919</v>
      </c>
      <c r="R3046" s="3">
        <v>37.1318203766296</v>
      </c>
      <c r="S3046" s="3">
        <v>2.38173224106406</v>
      </c>
      <c r="T3046" s="3">
        <v>27.1751412429379</v>
      </c>
      <c r="U3046" s="3">
        <v>9.63791326397443</v>
      </c>
      <c r="V3046" s="3">
        <v>7.6625386996904</v>
      </c>
      <c r="W3046" s="3"/>
      <c r="X3046" s="3"/>
      <c r="Y3046" s="3"/>
      <c r="Z3046" s="3"/>
      <c r="AA3046" s="3">
        <v>0.0651956497820101</v>
      </c>
      <c r="AB3046" s="3">
        <v>0.498164248082128</v>
      </c>
      <c r="AC3046" s="3">
        <v>-2.19600725952813</v>
      </c>
      <c r="AD3046" s="3"/>
      <c r="AE3046" s="5">
        <v>3</v>
      </c>
      <c r="AF3046" s="3">
        <v>0.441022790328327</v>
      </c>
      <c r="AG3046" s="3">
        <v>3.52731831615853</v>
      </c>
      <c r="AH3046" s="3">
        <v>5.04539818250826</v>
      </c>
      <c r="AI3046" s="3"/>
      <c r="AJ3046" s="3"/>
      <c r="AK3046" s="3"/>
      <c r="AL3046" s="3"/>
      <c r="AM3046" s="3"/>
      <c r="AN3046" s="5" t="s">
        <v>46</v>
      </c>
      <c r="AO3046" s="1"/>
      <c r="AP3046" s="1"/>
      <c r="AQ3046" s="1"/>
    </row>
    <row r="3047" spans="1:43">
      <c r="A3047" s="1" t="s">
        <v>8006</v>
      </c>
      <c r="B3047" s="1" t="s">
        <v>8007</v>
      </c>
      <c r="C3047" s="3">
        <v>2.63287671232877</v>
      </c>
      <c r="D3047" s="4">
        <v>43276</v>
      </c>
      <c r="E3047" s="3">
        <v>5.1483831341</v>
      </c>
      <c r="F3047" s="5" t="s">
        <v>5341</v>
      </c>
      <c r="G3047" s="5">
        <v>962</v>
      </c>
      <c r="H3047" s="5" t="s">
        <v>50</v>
      </c>
      <c r="I3047" s="3">
        <v>-0.00961168781239121</v>
      </c>
      <c r="J3047" s="3">
        <v>70.7905314872711</v>
      </c>
      <c r="K3047" s="3">
        <v>-0.0384356683001876</v>
      </c>
      <c r="L3047" s="3">
        <v>74.6347941567065</v>
      </c>
      <c r="M3047" s="3">
        <v>-0.182306658990611</v>
      </c>
      <c r="N3047" s="3">
        <v>69.6349065004452</v>
      </c>
      <c r="O3047" s="3">
        <v>0.580102484772304</v>
      </c>
      <c r="P3047" s="3">
        <v>61.2151667428049</v>
      </c>
      <c r="Q3047" s="3">
        <v>0.980392156862741</v>
      </c>
      <c r="R3047" s="3">
        <v>64.7030420086915</v>
      </c>
      <c r="S3047" s="3">
        <v>1.94022537971581</v>
      </c>
      <c r="T3047" s="3">
        <v>48.0225988700565</v>
      </c>
      <c r="U3047" s="3">
        <v>6.6309540993683</v>
      </c>
      <c r="V3047" s="3">
        <v>38.4674922600619</v>
      </c>
      <c r="W3047" s="3"/>
      <c r="X3047" s="3"/>
      <c r="Y3047" s="3"/>
      <c r="Z3047" s="3"/>
      <c r="AA3047" s="3">
        <v>0.031722161120345</v>
      </c>
      <c r="AB3047" s="3">
        <v>0.302564459923387</v>
      </c>
      <c r="AC3047" s="3">
        <v>-2.61805026656513</v>
      </c>
      <c r="AD3047" s="3"/>
      <c r="AE3047" s="5">
        <v>4</v>
      </c>
      <c r="AF3047" s="3">
        <v>0.305457356570722</v>
      </c>
      <c r="AG3047" s="3">
        <v>2.67877019059959</v>
      </c>
      <c r="AH3047" s="3">
        <v>3.43041521024587</v>
      </c>
      <c r="AI3047" s="3"/>
      <c r="AJ3047" s="3"/>
      <c r="AK3047" s="3"/>
      <c r="AL3047" s="3"/>
      <c r="AM3047" s="3">
        <v>1000</v>
      </c>
      <c r="AN3047" s="5" t="s">
        <v>56</v>
      </c>
      <c r="AO3047" s="1"/>
      <c r="AP3047" s="1"/>
      <c r="AQ3047" s="1"/>
    </row>
    <row r="3048" spans="1:43">
      <c r="A3048" s="1" t="s">
        <v>8008</v>
      </c>
      <c r="B3048" s="1" t="s">
        <v>8009</v>
      </c>
      <c r="C3048" s="3">
        <v>2.64383561643836</v>
      </c>
      <c r="D3048" s="4">
        <v>43272</v>
      </c>
      <c r="E3048" s="3">
        <v>10.0235411152</v>
      </c>
      <c r="F3048" s="5" t="s">
        <v>5245</v>
      </c>
      <c r="G3048" s="5">
        <v>966</v>
      </c>
      <c r="H3048" s="5" t="s">
        <v>50</v>
      </c>
      <c r="I3048" s="3">
        <v>0.157962286504113</v>
      </c>
      <c r="J3048" s="3">
        <v>43.9928539526574</v>
      </c>
      <c r="K3048" s="3">
        <v>0.0789188122718629</v>
      </c>
      <c r="L3048" s="3">
        <v>5.44488711819389</v>
      </c>
      <c r="M3048" s="3">
        <v>-0.00985610092647445</v>
      </c>
      <c r="N3048" s="3">
        <v>38.8691006233304</v>
      </c>
      <c r="O3048" s="3">
        <v>0.714782090737604</v>
      </c>
      <c r="P3048" s="3">
        <v>44.4495203289173</v>
      </c>
      <c r="Q3048" s="3">
        <v>1.27664125444389</v>
      </c>
      <c r="R3048" s="3">
        <v>29.5509415741188</v>
      </c>
      <c r="S3048" s="3">
        <v>1.65472479582014</v>
      </c>
      <c r="T3048" s="3">
        <v>61.6949152542373</v>
      </c>
      <c r="U3048" s="3">
        <v>4.71761620323894</v>
      </c>
      <c r="V3048" s="3">
        <v>83.5913312693499</v>
      </c>
      <c r="W3048" s="3"/>
      <c r="X3048" s="3"/>
      <c r="Y3048" s="3"/>
      <c r="Z3048" s="3"/>
      <c r="AA3048" s="3">
        <v>0.0152817297442262</v>
      </c>
      <c r="AB3048" s="3">
        <v>0.226434367202695</v>
      </c>
      <c r="AC3048" s="3">
        <v>-3.62483437440848</v>
      </c>
      <c r="AD3048" s="3"/>
      <c r="AE3048" s="5">
        <v>4</v>
      </c>
      <c r="AF3048" s="3">
        <v>0.320933443115452</v>
      </c>
      <c r="AG3048" s="3">
        <v>2.22874266674664</v>
      </c>
      <c r="AH3048" s="3">
        <v>2.51552820615726</v>
      </c>
      <c r="AI3048" s="3"/>
      <c r="AJ3048" s="3"/>
      <c r="AK3048" s="3"/>
      <c r="AL3048" s="3"/>
      <c r="AM3048" s="3"/>
      <c r="AN3048" s="5" t="s">
        <v>51</v>
      </c>
      <c r="AO3048" s="1"/>
      <c r="AP3048" s="1"/>
      <c r="AQ3048" s="1"/>
    </row>
    <row r="3049" spans="1:43">
      <c r="A3049" s="1" t="s">
        <v>8010</v>
      </c>
      <c r="B3049" s="1" t="s">
        <v>8011</v>
      </c>
      <c r="C3049" s="3">
        <v>1.70684931506849</v>
      </c>
      <c r="D3049" s="4">
        <v>43614</v>
      </c>
      <c r="E3049" s="3">
        <v>0.5255445598</v>
      </c>
      <c r="F3049" s="5" t="s">
        <v>4896</v>
      </c>
      <c r="G3049" s="5">
        <v>162</v>
      </c>
      <c r="H3049" s="5" t="s">
        <v>50</v>
      </c>
      <c r="I3049" s="3">
        <v>0.34555576886159</v>
      </c>
      <c r="J3049" s="3">
        <v>12.0142920946851</v>
      </c>
      <c r="K3049" s="3">
        <v>0.0478514690401155</v>
      </c>
      <c r="L3049" s="3">
        <v>16.4674634794157</v>
      </c>
      <c r="M3049" s="3">
        <v>0.172479877347645</v>
      </c>
      <c r="N3049" s="3">
        <v>13.1789848619768</v>
      </c>
      <c r="O3049" s="3">
        <v>0.586933512941424</v>
      </c>
      <c r="P3049" s="3">
        <v>60.6212882594792</v>
      </c>
      <c r="Q3049" s="3">
        <v>1.20038722168443</v>
      </c>
      <c r="R3049" s="3">
        <v>40.1738290680831</v>
      </c>
      <c r="S3049" s="3">
        <v>2.35973758934691</v>
      </c>
      <c r="T3049" s="3">
        <v>28.361581920904</v>
      </c>
      <c r="U3049" s="3"/>
      <c r="V3049" s="3"/>
      <c r="W3049" s="3"/>
      <c r="X3049" s="3"/>
      <c r="Y3049" s="3"/>
      <c r="Z3049" s="3"/>
      <c r="AA3049" s="3">
        <v>0.0671970591692545</v>
      </c>
      <c r="AB3049" s="3">
        <v>0.160598500938141</v>
      </c>
      <c r="AC3049" s="3">
        <v>-2.40768937952035</v>
      </c>
      <c r="AD3049" s="3"/>
      <c r="AE3049" s="5">
        <v>2</v>
      </c>
      <c r="AF3049" s="3">
        <v>0.216466946513297</v>
      </c>
      <c r="AG3049" s="3">
        <v>2.82194786403007</v>
      </c>
      <c r="AH3049" s="3"/>
      <c r="AI3049" s="3"/>
      <c r="AJ3049" s="3"/>
      <c r="AK3049" s="3"/>
      <c r="AL3049" s="3"/>
      <c r="AM3049" s="3"/>
      <c r="AN3049" s="5" t="s">
        <v>46</v>
      </c>
      <c r="AO3049" s="1"/>
      <c r="AP3049" s="1"/>
      <c r="AQ3049" s="1"/>
    </row>
    <row r="3050" spans="1:43">
      <c r="A3050" s="1" t="s">
        <v>8012</v>
      </c>
      <c r="B3050" s="1" t="s">
        <v>8013</v>
      </c>
      <c r="C3050" s="3">
        <v>2.62739726027397</v>
      </c>
      <c r="D3050" s="4">
        <v>43278</v>
      </c>
      <c r="E3050" s="3">
        <v>40.6476890678</v>
      </c>
      <c r="F3050" s="5" t="s">
        <v>8014</v>
      </c>
      <c r="G3050" s="5">
        <v>960</v>
      </c>
      <c r="H3050" s="5" t="s">
        <v>60</v>
      </c>
      <c r="I3050" s="3">
        <v>-6.51554711606932</v>
      </c>
      <c r="J3050" s="3">
        <v>95.3373015873016</v>
      </c>
      <c r="K3050" s="3">
        <v>-0.082450688146133</v>
      </c>
      <c r="L3050" s="3">
        <v>88.8782358581016</v>
      </c>
      <c r="M3050" s="3">
        <v>-7.17105650816099</v>
      </c>
      <c r="N3050" s="3">
        <v>94.3620178041543</v>
      </c>
      <c r="O3050" s="3">
        <v>-5.90132600645084</v>
      </c>
      <c r="P3050" s="3">
        <v>90.973630831643</v>
      </c>
      <c r="Q3050" s="3">
        <v>-9.95141468991141</v>
      </c>
      <c r="R3050" s="3">
        <v>91.413612565445</v>
      </c>
      <c r="S3050" s="3">
        <v>20.1861458651205</v>
      </c>
      <c r="T3050" s="3">
        <v>77.1739130434783</v>
      </c>
      <c r="U3050" s="3">
        <v>44.9843548683968</v>
      </c>
      <c r="V3050" s="3">
        <v>73.6842105263158</v>
      </c>
      <c r="W3050" s="3"/>
      <c r="X3050" s="3"/>
      <c r="Y3050" s="3"/>
      <c r="Z3050" s="3"/>
      <c r="AA3050" s="3">
        <v>0.0840483089947797</v>
      </c>
      <c r="AB3050" s="3">
        <v>0.156099791546279</v>
      </c>
      <c r="AC3050" s="3">
        <v>-20.6645694062131</v>
      </c>
      <c r="AD3050" s="3"/>
      <c r="AE3050" s="5">
        <v>2</v>
      </c>
      <c r="AF3050" s="3">
        <v>1.8317753459898</v>
      </c>
      <c r="AG3050" s="3">
        <v>12.3060936922137</v>
      </c>
      <c r="AH3050" s="3">
        <v>24.8768741495583</v>
      </c>
      <c r="AI3050" s="3"/>
      <c r="AJ3050" s="3"/>
      <c r="AK3050" s="3"/>
      <c r="AL3050" s="3"/>
      <c r="AM3050" s="3"/>
      <c r="AN3050" s="5" t="s">
        <v>46</v>
      </c>
      <c r="AO3050" s="1"/>
      <c r="AP3050" s="1"/>
      <c r="AQ3050" s="1"/>
    </row>
    <row r="3051" spans="1:43">
      <c r="A3051" s="1" t="s">
        <v>8015</v>
      </c>
      <c r="B3051" s="1" t="s">
        <v>8016</v>
      </c>
      <c r="C3051" s="3">
        <v>2.39452054794521</v>
      </c>
      <c r="D3051" s="4">
        <v>43363</v>
      </c>
      <c r="E3051" s="3">
        <v>2.1020804896</v>
      </c>
      <c r="F3051" s="5" t="s">
        <v>1779</v>
      </c>
      <c r="G3051" s="5">
        <v>875</v>
      </c>
      <c r="H3051" s="5" t="s">
        <v>50</v>
      </c>
      <c r="I3051" s="3">
        <v>-0.0298003377371437</v>
      </c>
      <c r="J3051" s="3">
        <v>72.8896828941492</v>
      </c>
      <c r="K3051" s="3">
        <v>-0.0298003377371437</v>
      </c>
      <c r="L3051" s="3">
        <v>71.9344842850819</v>
      </c>
      <c r="M3051" s="3">
        <v>-0.178536004760959</v>
      </c>
      <c r="N3051" s="3">
        <v>69.1896705253785</v>
      </c>
      <c r="O3051" s="3">
        <v>0.710497348143701</v>
      </c>
      <c r="P3051" s="3">
        <v>45.4545454545455</v>
      </c>
      <c r="Q3051" s="3">
        <v>0.660063439128756</v>
      </c>
      <c r="R3051" s="3">
        <v>81.9410912602607</v>
      </c>
      <c r="S3051" s="3">
        <v>0.861281922441792</v>
      </c>
      <c r="T3051" s="3">
        <v>84.180790960452</v>
      </c>
      <c r="U3051" s="3">
        <v>5.0999331929008</v>
      </c>
      <c r="V3051" s="3">
        <v>77.8637770897833</v>
      </c>
      <c r="W3051" s="3"/>
      <c r="X3051" s="3"/>
      <c r="Y3051" s="3"/>
      <c r="Z3051" s="3"/>
      <c r="AA3051" s="3">
        <v>-0.0441361763440045</v>
      </c>
      <c r="AB3051" s="3">
        <v>0.262362693485487</v>
      </c>
      <c r="AC3051" s="3">
        <v>-2.53326359144711</v>
      </c>
      <c r="AD3051" s="3"/>
      <c r="AE3051" s="5">
        <v>4</v>
      </c>
      <c r="AF3051" s="3">
        <v>0.284072737610676</v>
      </c>
      <c r="AG3051" s="3">
        <v>1.46786610976599</v>
      </c>
      <c r="AH3051" s="3">
        <v>2.82430956165809</v>
      </c>
      <c r="AI3051" s="3"/>
      <c r="AJ3051" s="3"/>
      <c r="AK3051" s="3"/>
      <c r="AL3051" s="3"/>
      <c r="AM3051" s="3"/>
      <c r="AN3051" s="5" t="s">
        <v>51</v>
      </c>
      <c r="AO3051" s="1"/>
      <c r="AP3051" s="1"/>
      <c r="AQ3051" s="1"/>
    </row>
    <row r="3052" spans="1:43">
      <c r="A3052" s="1" t="s">
        <v>8017</v>
      </c>
      <c r="B3052" s="1" t="s">
        <v>8018</v>
      </c>
      <c r="C3052" s="3">
        <v>2.47397260273973</v>
      </c>
      <c r="D3052" s="4">
        <v>43334</v>
      </c>
      <c r="E3052" s="3">
        <v>6.4687876757</v>
      </c>
      <c r="F3052" s="5" t="s">
        <v>3685</v>
      </c>
      <c r="G3052" s="5">
        <v>904</v>
      </c>
      <c r="H3052" s="5" t="s">
        <v>93</v>
      </c>
      <c r="I3052" s="3">
        <v>15.769884666636</v>
      </c>
      <c r="J3052" s="3">
        <v>6.65</v>
      </c>
      <c r="K3052" s="3">
        <v>3.55102544079568</v>
      </c>
      <c r="L3052" s="3">
        <v>18.780971258672</v>
      </c>
      <c r="M3052" s="3">
        <v>10.4704695926689</v>
      </c>
      <c r="N3052" s="3">
        <v>4.54091816367265</v>
      </c>
      <c r="O3052" s="3">
        <v>25.0993048659384</v>
      </c>
      <c r="P3052" s="3">
        <v>11.1167002012072</v>
      </c>
      <c r="Q3052" s="3">
        <v>22.0215032932972</v>
      </c>
      <c r="R3052" s="3">
        <v>32.4045407636739</v>
      </c>
      <c r="S3052" s="3">
        <v>76.7698028485231</v>
      </c>
      <c r="T3052" s="3">
        <v>16.9931180518793</v>
      </c>
      <c r="U3052" s="3">
        <v>187.219606970148</v>
      </c>
      <c r="V3052" s="3">
        <v>9.35769656699889</v>
      </c>
      <c r="W3052" s="3"/>
      <c r="X3052" s="3"/>
      <c r="Y3052" s="3"/>
      <c r="Z3052" s="3"/>
      <c r="AA3052" s="3">
        <v>0.311089499170945</v>
      </c>
      <c r="AB3052" s="3">
        <v>0.617094921229382</v>
      </c>
      <c r="AC3052" s="3">
        <v>-18.389872786231</v>
      </c>
      <c r="AD3052" s="3"/>
      <c r="AE3052" s="5">
        <v>2</v>
      </c>
      <c r="AF3052" s="3">
        <v>3.77909598377397</v>
      </c>
      <c r="AG3052" s="3">
        <v>75.695880969432</v>
      </c>
      <c r="AH3052" s="3">
        <v>71.1775151020748</v>
      </c>
      <c r="AI3052" s="3"/>
      <c r="AJ3052" s="3"/>
      <c r="AK3052" s="3"/>
      <c r="AL3052" s="3"/>
      <c r="AM3052" s="3"/>
      <c r="AN3052" s="5" t="s">
        <v>46</v>
      </c>
      <c r="AO3052" s="1"/>
      <c r="AP3052" s="1"/>
      <c r="AQ3052" s="1"/>
    </row>
    <row r="3053" spans="1:43">
      <c r="A3053" s="1" t="s">
        <v>8019</v>
      </c>
      <c r="B3053" s="1" t="s">
        <v>8020</v>
      </c>
      <c r="C3053" s="3">
        <v>2.45753424657534</v>
      </c>
      <c r="D3053" s="4">
        <v>43340</v>
      </c>
      <c r="E3053" s="3">
        <v>2.1412677936</v>
      </c>
      <c r="F3053" s="5" t="s">
        <v>8021</v>
      </c>
      <c r="G3053" s="5">
        <v>898</v>
      </c>
      <c r="H3053" s="5" t="s">
        <v>45</v>
      </c>
      <c r="I3053" s="3">
        <v>5.83420048560528</v>
      </c>
      <c r="J3053" s="3">
        <v>1.91082802547771</v>
      </c>
      <c r="K3053" s="3">
        <v>1.50365934797074</v>
      </c>
      <c r="L3053" s="3">
        <v>8.07453416149068</v>
      </c>
      <c r="M3053" s="3">
        <v>1.79488890371656</v>
      </c>
      <c r="N3053" s="3">
        <v>7.61904761904762</v>
      </c>
      <c r="O3053" s="3">
        <v>6.32099797895324</v>
      </c>
      <c r="P3053" s="3">
        <v>9.93377483443709</v>
      </c>
      <c r="Q3053" s="3">
        <v>12.8318911323127</v>
      </c>
      <c r="R3053" s="3">
        <v>2.91095890410959</v>
      </c>
      <c r="S3053" s="3">
        <v>36.3725753106284</v>
      </c>
      <c r="T3053" s="3">
        <v>0.941619585687382</v>
      </c>
      <c r="U3053" s="3">
        <v>50.1427024899124</v>
      </c>
      <c r="V3053" s="3">
        <v>4.24628450106157</v>
      </c>
      <c r="W3053" s="3"/>
      <c r="X3053" s="3"/>
      <c r="Y3053" s="3"/>
      <c r="Z3053" s="3"/>
      <c r="AA3053" s="3">
        <v>0.206677232844975</v>
      </c>
      <c r="AB3053" s="3">
        <v>0.230974378930029</v>
      </c>
      <c r="AC3053" s="3">
        <v>-12.7400646510744</v>
      </c>
      <c r="AD3053" s="3"/>
      <c r="AE3053" s="5">
        <v>2</v>
      </c>
      <c r="AF3053" s="3">
        <v>1.4112032114944</v>
      </c>
      <c r="AG3053" s="3">
        <v>24.0141657324716</v>
      </c>
      <c r="AH3053" s="3">
        <v>20.8552233858079</v>
      </c>
      <c r="AI3053" s="3"/>
      <c r="AJ3053" s="3"/>
      <c r="AK3053" s="3"/>
      <c r="AL3053" s="3"/>
      <c r="AM3053" s="3"/>
      <c r="AN3053" s="5" t="s">
        <v>46</v>
      </c>
      <c r="AO3053" s="1"/>
      <c r="AP3053" s="1"/>
      <c r="AQ3053" s="1"/>
    </row>
    <row r="3054" spans="1:43">
      <c r="A3054" s="1" t="s">
        <v>8022</v>
      </c>
      <c r="B3054" s="1" t="s">
        <v>8023</v>
      </c>
      <c r="C3054" s="3">
        <v>2.56712328767123</v>
      </c>
      <c r="D3054" s="4">
        <v>43300</v>
      </c>
      <c r="E3054" s="3">
        <v>0.1119984871</v>
      </c>
      <c r="F3054" s="5" t="s">
        <v>8024</v>
      </c>
      <c r="G3054" s="5">
        <v>337</v>
      </c>
      <c r="H3054" s="5" t="s">
        <v>55</v>
      </c>
      <c r="I3054" s="3">
        <v>6.83181428682713</v>
      </c>
      <c r="J3054" s="3">
        <v>71.6878402903811</v>
      </c>
      <c r="K3054" s="3">
        <v>3.00435631665916</v>
      </c>
      <c r="L3054" s="3">
        <v>41.0734463276836</v>
      </c>
      <c r="M3054" s="3">
        <v>2.15270018621973</v>
      </c>
      <c r="N3054" s="3">
        <v>75.7031717534411</v>
      </c>
      <c r="O3054" s="3">
        <v>14.0836868812911</v>
      </c>
      <c r="P3054" s="3">
        <v>69.6688741721854</v>
      </c>
      <c r="Q3054" s="3">
        <v>20.9774170783345</v>
      </c>
      <c r="R3054" s="3">
        <v>58.3841463414634</v>
      </c>
      <c r="S3054" s="3">
        <v>39.3132872815928</v>
      </c>
      <c r="T3054" s="3">
        <v>85.7421875</v>
      </c>
      <c r="U3054" s="3">
        <v>50.9188951249037</v>
      </c>
      <c r="V3054" s="3">
        <v>96.070460704607</v>
      </c>
      <c r="W3054" s="3"/>
      <c r="X3054" s="3"/>
      <c r="Y3054" s="3"/>
      <c r="Z3054" s="3"/>
      <c r="AA3054" s="3">
        <v>0.171418044954327</v>
      </c>
      <c r="AB3054" s="3">
        <v>0.123936606551799</v>
      </c>
      <c r="AC3054" s="3">
        <v>-29.0487319311001</v>
      </c>
      <c r="AD3054" s="3"/>
      <c r="AE3054" s="5">
        <v>4</v>
      </c>
      <c r="AF3054" s="3">
        <v>1.03462843149329</v>
      </c>
      <c r="AG3054" s="3">
        <v>36.2166743778057</v>
      </c>
      <c r="AH3054" s="3">
        <v>27.523143943185</v>
      </c>
      <c r="AI3054" s="3"/>
      <c r="AJ3054" s="3"/>
      <c r="AK3054" s="3"/>
      <c r="AL3054" s="3"/>
      <c r="AM3054" s="3"/>
      <c r="AN3054" s="5" t="s">
        <v>46</v>
      </c>
      <c r="AO3054" s="1"/>
      <c r="AP3054" s="1"/>
      <c r="AQ3054" s="1"/>
    </row>
    <row r="3055" spans="1:43">
      <c r="A3055" s="1" t="s">
        <v>8025</v>
      </c>
      <c r="B3055" s="1" t="s">
        <v>8026</v>
      </c>
      <c r="C3055" s="3">
        <v>2.03287671232877</v>
      </c>
      <c r="D3055" s="4">
        <v>43495</v>
      </c>
      <c r="E3055" s="3">
        <v>0.3950038133</v>
      </c>
      <c r="F3055" s="5" t="s">
        <v>2005</v>
      </c>
      <c r="G3055" s="5">
        <v>743</v>
      </c>
      <c r="H3055" s="5" t="s">
        <v>112</v>
      </c>
      <c r="I3055" s="3">
        <v>5.88714790326963</v>
      </c>
      <c r="J3055" s="3">
        <v>75</v>
      </c>
      <c r="K3055" s="3">
        <v>1.60785677038067</v>
      </c>
      <c r="L3055" s="3">
        <v>27.027027027027</v>
      </c>
      <c r="M3055" s="3">
        <v>3.24090427410808</v>
      </c>
      <c r="N3055" s="3">
        <v>77.7777777777778</v>
      </c>
      <c r="O3055" s="3">
        <v>15.1028847100522</v>
      </c>
      <c r="P3055" s="3">
        <v>55.5555555555556</v>
      </c>
      <c r="Q3055" s="3">
        <v>18.0551348076341</v>
      </c>
      <c r="R3055" s="3">
        <v>69.4444444444444</v>
      </c>
      <c r="S3055" s="3">
        <v>5.21058315334774</v>
      </c>
      <c r="T3055" s="3">
        <v>91.6666666666667</v>
      </c>
      <c r="U3055" s="3">
        <v>16.91</v>
      </c>
      <c r="V3055" s="3">
        <v>90.3225806451613</v>
      </c>
      <c r="W3055" s="3"/>
      <c r="X3055" s="3"/>
      <c r="Y3055" s="3"/>
      <c r="Z3055" s="3"/>
      <c r="AA3055" s="3">
        <v>0.0327546989641796</v>
      </c>
      <c r="AB3055" s="3">
        <v>0.0769532020190082</v>
      </c>
      <c r="AC3055" s="3">
        <v>-36.2992474546259</v>
      </c>
      <c r="AD3055" s="3"/>
      <c r="AE3055" s="5">
        <v>2</v>
      </c>
      <c r="AF3055" s="3">
        <v>0.54294685320586</v>
      </c>
      <c r="AG3055" s="3">
        <v>9.78391956412834</v>
      </c>
      <c r="AH3055" s="3"/>
      <c r="AI3055" s="3"/>
      <c r="AJ3055" s="3"/>
      <c r="AK3055" s="3"/>
      <c r="AL3055" s="3"/>
      <c r="AM3055" s="3"/>
      <c r="AN3055" s="5" t="s">
        <v>46</v>
      </c>
      <c r="AO3055" s="1"/>
      <c r="AP3055" s="1"/>
      <c r="AQ3055" s="1"/>
    </row>
    <row r="3056" spans="1:43">
      <c r="A3056" s="1" t="s">
        <v>8027</v>
      </c>
      <c r="B3056" s="1" t="s">
        <v>8028</v>
      </c>
      <c r="C3056" s="3">
        <v>1.64931506849315</v>
      </c>
      <c r="D3056" s="4">
        <v>43635</v>
      </c>
      <c r="E3056" s="3">
        <v>0.5182171123</v>
      </c>
      <c r="F3056" s="5" t="s">
        <v>8029</v>
      </c>
      <c r="G3056" s="5">
        <v>603</v>
      </c>
      <c r="H3056" s="5" t="s">
        <v>191</v>
      </c>
      <c r="I3056" s="3">
        <v>6.82438580527753</v>
      </c>
      <c r="J3056" s="3">
        <v>73.4177215189873</v>
      </c>
      <c r="K3056" s="3">
        <v>0.360942249240124</v>
      </c>
      <c r="L3056" s="3">
        <v>84.5890410958904</v>
      </c>
      <c r="M3056" s="3">
        <v>5.43857898413332</v>
      </c>
      <c r="N3056" s="3">
        <v>48.1081081081081</v>
      </c>
      <c r="O3056" s="3">
        <v>7.8603511637403</v>
      </c>
      <c r="P3056" s="3">
        <v>81.9047619047619</v>
      </c>
      <c r="Q3056" s="3">
        <v>8.89415644645985</v>
      </c>
      <c r="R3056" s="3">
        <v>83.0188679245283</v>
      </c>
      <c r="S3056" s="3">
        <v>8.435960591133</v>
      </c>
      <c r="T3056" s="3">
        <v>99.2647058823529</v>
      </c>
      <c r="U3056" s="3"/>
      <c r="V3056" s="3"/>
      <c r="W3056" s="3"/>
      <c r="X3056" s="3"/>
      <c r="Y3056" s="3"/>
      <c r="Z3056" s="3"/>
      <c r="AA3056" s="3">
        <v>0.0566096027223853</v>
      </c>
      <c r="AB3056" s="3">
        <v>0.0319635948721047</v>
      </c>
      <c r="AC3056" s="3">
        <v>-20.9065320780355</v>
      </c>
      <c r="AD3056" s="3"/>
      <c r="AE3056" s="5">
        <v>3</v>
      </c>
      <c r="AF3056" s="3">
        <v>0.114837258427981</v>
      </c>
      <c r="AG3056" s="3">
        <v>3.48228090532048</v>
      </c>
      <c r="AH3056" s="3"/>
      <c r="AI3056" s="3"/>
      <c r="AJ3056" s="3"/>
      <c r="AK3056" s="3"/>
      <c r="AL3056" s="3"/>
      <c r="AM3056" s="3"/>
      <c r="AN3056" s="5" t="s">
        <v>51</v>
      </c>
      <c r="AO3056" s="1"/>
      <c r="AP3056" s="1"/>
      <c r="AQ3056" s="1"/>
    </row>
    <row r="3057" spans="1:43">
      <c r="A3057" s="1" t="s">
        <v>8030</v>
      </c>
      <c r="B3057" s="1" t="s">
        <v>8031</v>
      </c>
      <c r="C3057" s="3">
        <v>2.62739726027397</v>
      </c>
      <c r="D3057" s="4">
        <v>43278</v>
      </c>
      <c r="E3057" s="3">
        <v>25.2614267939</v>
      </c>
      <c r="F3057" s="5" t="s">
        <v>8032</v>
      </c>
      <c r="G3057" s="5">
        <v>960</v>
      </c>
      <c r="H3057" s="5" t="s">
        <v>50</v>
      </c>
      <c r="I3057" s="3">
        <v>0.288155802861685</v>
      </c>
      <c r="J3057" s="3">
        <v>20.5002233139795</v>
      </c>
      <c r="K3057" s="3">
        <v>-0.0495147553971027</v>
      </c>
      <c r="L3057" s="3">
        <v>80.5666223992917</v>
      </c>
      <c r="M3057" s="3">
        <v>-0.0297147385103018</v>
      </c>
      <c r="N3057" s="3">
        <v>42.5645592163847</v>
      </c>
      <c r="O3057" s="3">
        <v>0.583654181757264</v>
      </c>
      <c r="P3057" s="3">
        <v>60.9867519415258</v>
      </c>
      <c r="Q3057" s="3">
        <v>0.99851289175816</v>
      </c>
      <c r="R3057" s="3">
        <v>63.1578947368421</v>
      </c>
      <c r="S3057" s="3">
        <v>1.60873627583024</v>
      </c>
      <c r="T3057" s="3">
        <v>63.3333333333333</v>
      </c>
      <c r="U3057" s="3">
        <v>6.8430520268661</v>
      </c>
      <c r="V3057" s="3">
        <v>34.0557275541796</v>
      </c>
      <c r="W3057" s="3"/>
      <c r="X3057" s="3"/>
      <c r="Y3057" s="3"/>
      <c r="Z3057" s="3"/>
      <c r="AA3057" s="3">
        <v>0.0126120729546936</v>
      </c>
      <c r="AB3057" s="3">
        <v>0.368918858895959</v>
      </c>
      <c r="AC3057" s="3">
        <v>-2.11263483940358</v>
      </c>
      <c r="AD3057" s="3"/>
      <c r="AE3057" s="5">
        <v>4</v>
      </c>
      <c r="AF3057" s="3">
        <v>0.336147522394848</v>
      </c>
      <c r="AG3057" s="3">
        <v>2.53506910516255</v>
      </c>
      <c r="AH3057" s="3">
        <v>3.55807917695345</v>
      </c>
      <c r="AI3057" s="3"/>
      <c r="AJ3057" s="3"/>
      <c r="AK3057" s="3"/>
      <c r="AL3057" s="3"/>
      <c r="AM3057" s="3"/>
      <c r="AN3057" s="5" t="s">
        <v>51</v>
      </c>
      <c r="AO3057" s="1"/>
      <c r="AP3057" s="1"/>
      <c r="AQ3057" s="1"/>
    </row>
    <row r="3058" spans="1:43">
      <c r="A3058" s="1" t="s">
        <v>8033</v>
      </c>
      <c r="B3058" s="1" t="s">
        <v>8034</v>
      </c>
      <c r="C3058" s="3">
        <v>2.50684931506849</v>
      </c>
      <c r="D3058" s="4">
        <v>43322</v>
      </c>
      <c r="E3058" s="3">
        <v>0.2870982457</v>
      </c>
      <c r="F3058" s="5" t="s">
        <v>8035</v>
      </c>
      <c r="G3058" s="5">
        <v>275</v>
      </c>
      <c r="H3058" s="5" t="s">
        <v>93</v>
      </c>
      <c r="I3058" s="3">
        <v>3.71340316948698</v>
      </c>
      <c r="J3058" s="3">
        <v>61.6</v>
      </c>
      <c r="K3058" s="3">
        <v>1.49832424262338</v>
      </c>
      <c r="L3058" s="3">
        <v>53.3696729435084</v>
      </c>
      <c r="M3058" s="3">
        <v>1.9404659758432</v>
      </c>
      <c r="N3058" s="3">
        <v>55.0898203592814</v>
      </c>
      <c r="O3058" s="3">
        <v>5.23267697758399</v>
      </c>
      <c r="P3058" s="3">
        <v>71.3782696177062</v>
      </c>
      <c r="Q3058" s="3">
        <v>14.5856517545812</v>
      </c>
      <c r="R3058" s="3">
        <v>48.0908152734778</v>
      </c>
      <c r="S3058" s="3">
        <v>15.2688930338802</v>
      </c>
      <c r="T3058" s="3">
        <v>86.4478560084701</v>
      </c>
      <c r="U3058" s="3">
        <v>46.7443235760407</v>
      </c>
      <c r="V3058" s="3">
        <v>68.7153931339978</v>
      </c>
      <c r="W3058" s="3"/>
      <c r="X3058" s="3"/>
      <c r="Y3058" s="3"/>
      <c r="Z3058" s="3"/>
      <c r="AA3058" s="3">
        <v>0.163201952589644</v>
      </c>
      <c r="AB3058" s="3">
        <v>0.0748882909768089</v>
      </c>
      <c r="AC3058" s="3">
        <v>-22.389162304</v>
      </c>
      <c r="AD3058" s="3"/>
      <c r="AE3058" s="5">
        <v>4</v>
      </c>
      <c r="AF3058" s="3">
        <v>0.68348612496031</v>
      </c>
      <c r="AG3058" s="3">
        <v>22.622383941198</v>
      </c>
      <c r="AH3058" s="3">
        <v>24.7552401708307</v>
      </c>
      <c r="AI3058" s="3"/>
      <c r="AJ3058" s="3"/>
      <c r="AK3058" s="3"/>
      <c r="AL3058" s="3"/>
      <c r="AM3058" s="3"/>
      <c r="AN3058" s="5" t="s">
        <v>46</v>
      </c>
      <c r="AO3058" s="1"/>
      <c r="AP3058" s="1"/>
      <c r="AQ3058" s="1"/>
    </row>
    <row r="3059" spans="1:43">
      <c r="A3059" s="1" t="s">
        <v>8036</v>
      </c>
      <c r="B3059" s="1" t="s">
        <v>8037</v>
      </c>
      <c r="C3059" s="3">
        <v>2.47123287671233</v>
      </c>
      <c r="D3059" s="4">
        <v>43335</v>
      </c>
      <c r="E3059" s="3">
        <v>57.7370725671</v>
      </c>
      <c r="F3059" s="5" t="s">
        <v>8038</v>
      </c>
      <c r="G3059" s="5">
        <v>903</v>
      </c>
      <c r="H3059" s="5" t="s">
        <v>55</v>
      </c>
      <c r="I3059" s="3">
        <v>7.17633186961526</v>
      </c>
      <c r="J3059" s="3">
        <v>70.4174228675136</v>
      </c>
      <c r="K3059" s="3">
        <v>3.81163434903047</v>
      </c>
      <c r="L3059" s="3">
        <v>23.5593220338983</v>
      </c>
      <c r="M3059" s="3">
        <v>2.38079602369736</v>
      </c>
      <c r="N3059" s="3">
        <v>73.7881508078995</v>
      </c>
      <c r="O3059" s="3">
        <v>16.8601751034797</v>
      </c>
      <c r="P3059" s="3">
        <v>58.5430463576159</v>
      </c>
      <c r="Q3059" s="3">
        <v>23.5353895312036</v>
      </c>
      <c r="R3059" s="3">
        <v>50.1524390243902</v>
      </c>
      <c r="S3059" s="3">
        <v>71.4102017028566</v>
      </c>
      <c r="T3059" s="3">
        <v>41.015625</v>
      </c>
      <c r="U3059" s="3">
        <v>118.464206286484</v>
      </c>
      <c r="V3059" s="3">
        <v>65.0406504065041</v>
      </c>
      <c r="W3059" s="3"/>
      <c r="X3059" s="3"/>
      <c r="Y3059" s="3"/>
      <c r="Z3059" s="3"/>
      <c r="AA3059" s="3">
        <v>0.346392721177287</v>
      </c>
      <c r="AB3059" s="3">
        <v>0.48368134971677</v>
      </c>
      <c r="AC3059" s="3">
        <v>-10.7529375386518</v>
      </c>
      <c r="AD3059" s="3"/>
      <c r="AE3059" s="5">
        <v>2</v>
      </c>
      <c r="AF3059" s="3">
        <v>2.84185885373668</v>
      </c>
      <c r="AG3059" s="3">
        <v>71.2334553655419</v>
      </c>
      <c r="AH3059" s="3">
        <v>52.1646146813737</v>
      </c>
      <c r="AI3059" s="3"/>
      <c r="AJ3059" s="3"/>
      <c r="AK3059" s="3"/>
      <c r="AL3059" s="3"/>
      <c r="AM3059" s="3"/>
      <c r="AN3059" s="5" t="s">
        <v>51</v>
      </c>
      <c r="AO3059" s="1"/>
      <c r="AP3059" s="1"/>
      <c r="AQ3059" s="1"/>
    </row>
    <row r="3060" spans="1:43">
      <c r="A3060" s="1" t="s">
        <v>8039</v>
      </c>
      <c r="B3060" s="1" t="s">
        <v>8040</v>
      </c>
      <c r="C3060" s="3">
        <v>2.63013698630137</v>
      </c>
      <c r="D3060" s="4">
        <v>43277</v>
      </c>
      <c r="E3060" s="3">
        <v>10.1616791163</v>
      </c>
      <c r="F3060" s="5" t="s">
        <v>692</v>
      </c>
      <c r="G3060" s="5">
        <v>217</v>
      </c>
      <c r="H3060" s="5" t="s">
        <v>50</v>
      </c>
      <c r="I3060" s="3">
        <v>0.301997077447646</v>
      </c>
      <c r="J3060" s="3">
        <v>17.8204555605181</v>
      </c>
      <c r="K3060" s="3">
        <v>-0.0485389767983775</v>
      </c>
      <c r="L3060" s="3">
        <v>79.2828685258964</v>
      </c>
      <c r="M3060" s="3">
        <v>0</v>
      </c>
      <c r="N3060" s="3">
        <v>34.1495992876224</v>
      </c>
      <c r="O3060" s="3">
        <v>0.674684658257555</v>
      </c>
      <c r="P3060" s="3">
        <v>51.3476473275468</v>
      </c>
      <c r="Q3060" s="3">
        <v>1.10680021808187</v>
      </c>
      <c r="R3060" s="3">
        <v>52.1487204249155</v>
      </c>
      <c r="S3060" s="3">
        <v>2.10536196153402</v>
      </c>
      <c r="T3060" s="3">
        <v>39.4915254237288</v>
      </c>
      <c r="U3060" s="3">
        <v>6.79565194116503</v>
      </c>
      <c r="V3060" s="3">
        <v>34.984520123839</v>
      </c>
      <c r="W3060" s="3"/>
      <c r="X3060" s="3"/>
      <c r="Y3060" s="3"/>
      <c r="Z3060" s="3"/>
      <c r="AA3060" s="3">
        <v>0.0421765800750953</v>
      </c>
      <c r="AB3060" s="3">
        <v>0.357606714247609</v>
      </c>
      <c r="AC3060" s="3">
        <v>-2.90595116516573</v>
      </c>
      <c r="AD3060" s="3"/>
      <c r="AE3060" s="5">
        <v>4</v>
      </c>
      <c r="AF3060" s="3">
        <v>0.385058338147056</v>
      </c>
      <c r="AG3060" s="3">
        <v>2.8006056710417</v>
      </c>
      <c r="AH3060" s="3">
        <v>3.7351197557687</v>
      </c>
      <c r="AI3060" s="3"/>
      <c r="AJ3060" s="3"/>
      <c r="AK3060" s="3"/>
      <c r="AL3060" s="3"/>
      <c r="AM3060" s="3"/>
      <c r="AN3060" s="5" t="s">
        <v>51</v>
      </c>
      <c r="AO3060" s="1"/>
      <c r="AP3060" s="1"/>
      <c r="AQ3060" s="1"/>
    </row>
    <row r="3061" spans="1:43">
      <c r="A3061" s="1" t="s">
        <v>8041</v>
      </c>
      <c r="B3061" s="1" t="s">
        <v>8042</v>
      </c>
      <c r="C3061" s="3">
        <v>2.51232876712329</v>
      </c>
      <c r="D3061" s="4">
        <v>43320</v>
      </c>
      <c r="E3061" s="3">
        <v>105.5468158672</v>
      </c>
      <c r="F3061" s="5" t="s">
        <v>8043</v>
      </c>
      <c r="G3061" s="5">
        <v>918</v>
      </c>
      <c r="H3061" s="5" t="s">
        <v>55</v>
      </c>
      <c r="I3061" s="3">
        <v>15.4707913084682</v>
      </c>
      <c r="J3061" s="3">
        <v>15.3660012099214</v>
      </c>
      <c r="K3061" s="3">
        <v>4.50911318731813</v>
      </c>
      <c r="L3061" s="3">
        <v>11.9774011299435</v>
      </c>
      <c r="M3061" s="3">
        <v>12.3045524869153</v>
      </c>
      <c r="N3061" s="3">
        <v>5.38599640933573</v>
      </c>
      <c r="O3061" s="3">
        <v>24.3648160974009</v>
      </c>
      <c r="P3061" s="3">
        <v>24.635761589404</v>
      </c>
      <c r="Q3061" s="3">
        <v>24.3965580106468</v>
      </c>
      <c r="R3061" s="3">
        <v>47.484756097561</v>
      </c>
      <c r="S3061" s="3">
        <v>93.8576055457696</v>
      </c>
      <c r="T3061" s="3">
        <v>13.57421875</v>
      </c>
      <c r="U3061" s="3">
        <v>251.178589809573</v>
      </c>
      <c r="V3061" s="3">
        <v>2.9810298102981</v>
      </c>
      <c r="W3061" s="3"/>
      <c r="X3061" s="3"/>
      <c r="Y3061" s="3"/>
      <c r="Z3061" s="3"/>
      <c r="AA3061" s="3">
        <v>0.319600793673672</v>
      </c>
      <c r="AB3061" s="3">
        <v>0.56399592855813</v>
      </c>
      <c r="AC3061" s="3">
        <v>-14.2210192077456</v>
      </c>
      <c r="AD3061" s="3"/>
      <c r="AE3061" s="5">
        <v>2</v>
      </c>
      <c r="AF3061" s="3">
        <v>4.23725143454619</v>
      </c>
      <c r="AG3061" s="3">
        <v>106.801868878019</v>
      </c>
      <c r="AH3061" s="3">
        <v>91.2550848230397</v>
      </c>
      <c r="AI3061" s="3"/>
      <c r="AJ3061" s="3"/>
      <c r="AK3061" s="3"/>
      <c r="AL3061" s="3"/>
      <c r="AM3061" s="3"/>
      <c r="AN3061" s="5" t="s">
        <v>46</v>
      </c>
      <c r="AO3061" s="1"/>
      <c r="AP3061" s="1"/>
      <c r="AQ3061" s="1"/>
    </row>
    <row r="3062" spans="1:43">
      <c r="A3062" s="1" t="s">
        <v>8044</v>
      </c>
      <c r="B3062" s="1" t="s">
        <v>8045</v>
      </c>
      <c r="C3062" s="3">
        <v>2.50958904109589</v>
      </c>
      <c r="D3062" s="4">
        <v>43321</v>
      </c>
      <c r="E3062" s="3">
        <v>1.7200034164</v>
      </c>
      <c r="F3062" s="5" t="s">
        <v>7834</v>
      </c>
      <c r="G3062" s="5">
        <v>917</v>
      </c>
      <c r="H3062" s="5" t="s">
        <v>45</v>
      </c>
      <c r="I3062" s="3">
        <v>1.54693235448347</v>
      </c>
      <c r="J3062" s="3">
        <v>38.5350318471338</v>
      </c>
      <c r="K3062" s="3">
        <v>0.806871421134814</v>
      </c>
      <c r="L3062" s="3">
        <v>26.2422360248447</v>
      </c>
      <c r="M3062" s="3">
        <v>0.362788287121014</v>
      </c>
      <c r="N3062" s="3">
        <v>38.5714285714286</v>
      </c>
      <c r="O3062" s="3">
        <v>2.89585547290116</v>
      </c>
      <c r="P3062" s="3">
        <v>37.2516556291391</v>
      </c>
      <c r="Q3062" s="3">
        <v>2.77753206545775</v>
      </c>
      <c r="R3062" s="3">
        <v>48.6301369863014</v>
      </c>
      <c r="S3062" s="3">
        <v>6.90035881865857</v>
      </c>
      <c r="T3062" s="3">
        <v>58.5687382297552</v>
      </c>
      <c r="U3062" s="3">
        <v>12.5</v>
      </c>
      <c r="V3062" s="3">
        <v>72.8237791932059</v>
      </c>
      <c r="W3062" s="3"/>
      <c r="X3062" s="3"/>
      <c r="Y3062" s="3"/>
      <c r="Z3062" s="3"/>
      <c r="AA3062" s="3">
        <v>0.106185947929854</v>
      </c>
      <c r="AB3062" s="3">
        <v>0.159478759840754</v>
      </c>
      <c r="AC3062" s="3">
        <v>-5.25513406869339</v>
      </c>
      <c r="AD3062" s="3"/>
      <c r="AE3062" s="5">
        <v>2</v>
      </c>
      <c r="AF3062" s="3">
        <v>0.486203338126505</v>
      </c>
      <c r="AG3062" s="3">
        <v>5.63520498043724</v>
      </c>
      <c r="AH3062" s="3">
        <v>6.23709533047816</v>
      </c>
      <c r="AI3062" s="3"/>
      <c r="AJ3062" s="3"/>
      <c r="AK3062" s="3"/>
      <c r="AL3062" s="3"/>
      <c r="AM3062" s="3">
        <v>100</v>
      </c>
      <c r="AN3062" s="5" t="s">
        <v>56</v>
      </c>
      <c r="AO3062" s="1"/>
      <c r="AP3062" s="1"/>
      <c r="AQ3062" s="1"/>
    </row>
    <row r="3063" spans="1:43">
      <c r="A3063" s="1" t="s">
        <v>8046</v>
      </c>
      <c r="B3063" s="1" t="s">
        <v>8047</v>
      </c>
      <c r="C3063" s="3">
        <v>2.23835616438356</v>
      </c>
      <c r="D3063" s="4">
        <v>43420</v>
      </c>
      <c r="E3063" s="3">
        <v>0.5274785193</v>
      </c>
      <c r="F3063" s="5" t="s">
        <v>4886</v>
      </c>
      <c r="G3063" s="5">
        <v>216</v>
      </c>
      <c r="H3063" s="5" t="s">
        <v>50</v>
      </c>
      <c r="I3063" s="3">
        <v>-0.00991965082828336</v>
      </c>
      <c r="J3063" s="3">
        <v>71.1031710585083</v>
      </c>
      <c r="K3063" s="3">
        <v>0.0396982929734141</v>
      </c>
      <c r="L3063" s="3">
        <v>19.3005754758743</v>
      </c>
      <c r="M3063" s="3">
        <v>-0.198019801980195</v>
      </c>
      <c r="N3063" s="3">
        <v>72.306322350846</v>
      </c>
      <c r="O3063" s="3">
        <v>0.729489357449804</v>
      </c>
      <c r="P3063" s="3">
        <v>42.3937871174052</v>
      </c>
      <c r="Q3063" s="3">
        <v>1.23531184091594</v>
      </c>
      <c r="R3063" s="3">
        <v>35.2486721390633</v>
      </c>
      <c r="S3063" s="3">
        <v>1.34820704898276</v>
      </c>
      <c r="T3063" s="3">
        <v>72.5423728813559</v>
      </c>
      <c r="U3063" s="3">
        <v>4.95166682241141</v>
      </c>
      <c r="V3063" s="3">
        <v>80.5727554179567</v>
      </c>
      <c r="W3063" s="3"/>
      <c r="X3063" s="3"/>
      <c r="Y3063" s="3"/>
      <c r="Z3063" s="3"/>
      <c r="AA3063" s="3">
        <v>-0.0130799750245912</v>
      </c>
      <c r="AB3063" s="3">
        <v>0.175279235983937</v>
      </c>
      <c r="AC3063" s="3">
        <v>-2.08048622054272</v>
      </c>
      <c r="AD3063" s="3"/>
      <c r="AE3063" s="5">
        <v>3</v>
      </c>
      <c r="AF3063" s="3">
        <v>0.226116865539307</v>
      </c>
      <c r="AG3063" s="3">
        <v>1.84214005153702</v>
      </c>
      <c r="AH3063" s="3">
        <v>2.52461761458709</v>
      </c>
      <c r="AI3063" s="3"/>
      <c r="AJ3063" s="3"/>
      <c r="AK3063" s="3"/>
      <c r="AL3063" s="3"/>
      <c r="AM3063" s="3">
        <v>10</v>
      </c>
      <c r="AN3063" s="5" t="s">
        <v>56</v>
      </c>
      <c r="AO3063" s="1"/>
      <c r="AP3063" s="1"/>
      <c r="AQ3063" s="1"/>
    </row>
    <row r="3064" spans="1:43">
      <c r="A3064" s="1" t="s">
        <v>8048</v>
      </c>
      <c r="B3064" s="1" t="s">
        <v>8049</v>
      </c>
      <c r="C3064" s="3">
        <v>2.24109589041096</v>
      </c>
      <c r="D3064" s="4">
        <v>43419</v>
      </c>
      <c r="E3064" s="3">
        <v>0.0946747257</v>
      </c>
      <c r="F3064" s="5" t="s">
        <v>8050</v>
      </c>
      <c r="G3064" s="5">
        <v>819</v>
      </c>
      <c r="H3064" s="5" t="s">
        <v>60</v>
      </c>
      <c r="I3064" s="3">
        <v>3.12802038485195</v>
      </c>
      <c r="J3064" s="3">
        <v>65.2777777777778</v>
      </c>
      <c r="K3064" s="3">
        <v>1.97219808861859</v>
      </c>
      <c r="L3064" s="3">
        <v>55.6088207094918</v>
      </c>
      <c r="M3064" s="3">
        <v>-1.68369911207908</v>
      </c>
      <c r="N3064" s="3">
        <v>74.1839762611276</v>
      </c>
      <c r="O3064" s="3">
        <v>9.59940237183677</v>
      </c>
      <c r="P3064" s="3">
        <v>53.1440162271805</v>
      </c>
      <c r="Q3064" s="3">
        <v>7.49152852825349</v>
      </c>
      <c r="R3064" s="3">
        <v>59.7905759162304</v>
      </c>
      <c r="S3064" s="3">
        <v>25.9199656689196</v>
      </c>
      <c r="T3064" s="3">
        <v>65.9420289855072</v>
      </c>
      <c r="U3064" s="3">
        <v>16.8093152866242</v>
      </c>
      <c r="V3064" s="3">
        <v>90.6621392190153</v>
      </c>
      <c r="W3064" s="3"/>
      <c r="X3064" s="3"/>
      <c r="Y3064" s="3"/>
      <c r="Z3064" s="3"/>
      <c r="AA3064" s="3">
        <v>0.134229406303311</v>
      </c>
      <c r="AB3064" s="3">
        <v>0.0634550618165678</v>
      </c>
      <c r="AC3064" s="3">
        <v>-19.7239375227025</v>
      </c>
      <c r="AD3064" s="3"/>
      <c r="AE3064" s="5">
        <v>4</v>
      </c>
      <c r="AF3064" s="3">
        <v>0.629650982051561</v>
      </c>
      <c r="AG3064" s="3">
        <v>13.2309233892916</v>
      </c>
      <c r="AH3064" s="3">
        <v>7.84358647902246</v>
      </c>
      <c r="AI3064" s="3"/>
      <c r="AJ3064" s="3"/>
      <c r="AK3064" s="3"/>
      <c r="AL3064" s="3"/>
      <c r="AM3064" s="3"/>
      <c r="AN3064" s="5" t="s">
        <v>46</v>
      </c>
      <c r="AO3064" s="1"/>
      <c r="AP3064" s="1"/>
      <c r="AQ3064" s="1"/>
    </row>
    <row r="3065" spans="1:43">
      <c r="A3065" s="1" t="s">
        <v>8051</v>
      </c>
      <c r="B3065" s="1" t="s">
        <v>8052</v>
      </c>
      <c r="C3065" s="3">
        <v>2.18082191780822</v>
      </c>
      <c r="D3065" s="4">
        <v>43441</v>
      </c>
      <c r="E3065" s="3">
        <v>20.7080657772</v>
      </c>
      <c r="F3065" s="5" t="s">
        <v>8053</v>
      </c>
      <c r="G3065" s="5">
        <v>776</v>
      </c>
      <c r="H3065" s="5" t="s">
        <v>50</v>
      </c>
      <c r="I3065" s="3">
        <v>0.336637366747711</v>
      </c>
      <c r="J3065" s="3">
        <v>12.9522108083966</v>
      </c>
      <c r="K3065" s="3">
        <v>-0.0279511786080264</v>
      </c>
      <c r="L3065" s="3">
        <v>68.1274900398406</v>
      </c>
      <c r="M3065" s="3">
        <v>0.0186428038777134</v>
      </c>
      <c r="N3065" s="3">
        <v>32.6357969723954</v>
      </c>
      <c r="O3065" s="3">
        <v>0.760634801389811</v>
      </c>
      <c r="P3065" s="3">
        <v>37.0488807674737</v>
      </c>
      <c r="Q3065" s="3">
        <v>1.28374551633</v>
      </c>
      <c r="R3065" s="3">
        <v>28.7783679381941</v>
      </c>
      <c r="S3065" s="3">
        <v>2.70167505421061</v>
      </c>
      <c r="T3065" s="3">
        <v>18.5310734463277</v>
      </c>
      <c r="U3065" s="3">
        <v>8.31794381027512</v>
      </c>
      <c r="V3065" s="3">
        <v>15.6346749226006</v>
      </c>
      <c r="W3065" s="3"/>
      <c r="X3065" s="3"/>
      <c r="Y3065" s="3"/>
      <c r="Z3065" s="3"/>
      <c r="AA3065" s="3">
        <v>0.0968788356256721</v>
      </c>
      <c r="AB3065" s="3">
        <v>0.421962769054521</v>
      </c>
      <c r="AC3065" s="3">
        <v>-2.0717205499814</v>
      </c>
      <c r="AD3065" s="3"/>
      <c r="AE3065" s="5">
        <v>4</v>
      </c>
      <c r="AF3065" s="3">
        <v>0.372474811929849</v>
      </c>
      <c r="AG3065" s="3">
        <v>3.56168763297875</v>
      </c>
      <c r="AH3065" s="3">
        <v>4.51228239509993</v>
      </c>
      <c r="AI3065" s="3"/>
      <c r="AJ3065" s="3"/>
      <c r="AK3065" s="3"/>
      <c r="AL3065" s="3"/>
      <c r="AM3065" s="3"/>
      <c r="AN3065" s="5" t="s">
        <v>51</v>
      </c>
      <c r="AO3065" s="1"/>
      <c r="AP3065" s="1"/>
      <c r="AQ3065" s="1"/>
    </row>
    <row r="3066" spans="1:43">
      <c r="A3066" s="1" t="s">
        <v>8054</v>
      </c>
      <c r="B3066" s="1" t="s">
        <v>8055</v>
      </c>
      <c r="C3066" s="3">
        <v>1.93150684931507</v>
      </c>
      <c r="D3066" s="4">
        <v>43532</v>
      </c>
      <c r="E3066" s="3">
        <v>7.7959519905</v>
      </c>
      <c r="F3066" s="5" t="s">
        <v>1725</v>
      </c>
      <c r="G3066" s="5">
        <v>706</v>
      </c>
      <c r="H3066" s="5" t="s">
        <v>55</v>
      </c>
      <c r="I3066" s="3">
        <v>19.8958247887786</v>
      </c>
      <c r="J3066" s="3">
        <v>2.60133091349062</v>
      </c>
      <c r="K3066" s="3">
        <v>5.06397354801609</v>
      </c>
      <c r="L3066" s="3">
        <v>6.10169491525424</v>
      </c>
      <c r="M3066" s="3">
        <v>12.8861600247142</v>
      </c>
      <c r="N3066" s="3">
        <v>4.06941950927588</v>
      </c>
      <c r="O3066" s="3">
        <v>35.3881067061875</v>
      </c>
      <c r="P3066" s="3">
        <v>1.65562913907285</v>
      </c>
      <c r="Q3066" s="3">
        <v>47.6563289221133</v>
      </c>
      <c r="R3066" s="3">
        <v>4.95426829268293</v>
      </c>
      <c r="S3066" s="3">
        <v>124.52380952381</v>
      </c>
      <c r="T3066" s="3">
        <v>1.66015625</v>
      </c>
      <c r="U3066" s="3"/>
      <c r="V3066" s="3"/>
      <c r="W3066" s="3"/>
      <c r="X3066" s="3"/>
      <c r="Y3066" s="3"/>
      <c r="Z3066" s="3"/>
      <c r="AA3066" s="3">
        <v>0.436056958463655</v>
      </c>
      <c r="AB3066" s="3">
        <v>0.711252194657429</v>
      </c>
      <c r="AC3066" s="3">
        <v>-15.8636559758378</v>
      </c>
      <c r="AD3066" s="3"/>
      <c r="AE3066" s="5">
        <v>1</v>
      </c>
      <c r="AF3066" s="3">
        <v>4.67281237934677</v>
      </c>
      <c r="AG3066" s="3">
        <v>117.609475597606</v>
      </c>
      <c r="AH3066" s="3"/>
      <c r="AI3066" s="3"/>
      <c r="AJ3066" s="3"/>
      <c r="AK3066" s="3"/>
      <c r="AL3066" s="3"/>
      <c r="AM3066" s="3"/>
      <c r="AN3066" s="5" t="s">
        <v>46</v>
      </c>
      <c r="AO3066" s="1"/>
      <c r="AP3066" s="1"/>
      <c r="AQ3066" s="1"/>
    </row>
    <row r="3067" spans="1:43">
      <c r="A3067" s="1" t="s">
        <v>8056</v>
      </c>
      <c r="B3067" s="1" t="s">
        <v>8057</v>
      </c>
      <c r="C3067" s="3">
        <v>1.92054794520548</v>
      </c>
      <c r="D3067" s="4">
        <v>43536</v>
      </c>
      <c r="E3067" s="3">
        <v>5.9741905017</v>
      </c>
      <c r="F3067" s="5" t="s">
        <v>1686</v>
      </c>
      <c r="G3067" s="5">
        <v>702</v>
      </c>
      <c r="H3067" s="5" t="s">
        <v>55</v>
      </c>
      <c r="I3067" s="3">
        <v>10.9750312648238</v>
      </c>
      <c r="J3067" s="3">
        <v>44.9485783424077</v>
      </c>
      <c r="K3067" s="3">
        <v>2.64039566049776</v>
      </c>
      <c r="L3067" s="3">
        <v>48.4745762711864</v>
      </c>
      <c r="M3067" s="3">
        <v>4.77159840403876</v>
      </c>
      <c r="N3067" s="3">
        <v>53.8001196888091</v>
      </c>
      <c r="O3067" s="3">
        <v>19.9272998415509</v>
      </c>
      <c r="P3067" s="3">
        <v>45.364238410596</v>
      </c>
      <c r="Q3067" s="3">
        <v>30.3713460661634</v>
      </c>
      <c r="R3067" s="3">
        <v>30.7164634146341</v>
      </c>
      <c r="S3067" s="3">
        <v>81.7244544876774</v>
      </c>
      <c r="T3067" s="3">
        <v>26.3671875</v>
      </c>
      <c r="U3067" s="3"/>
      <c r="V3067" s="3"/>
      <c r="W3067" s="3"/>
      <c r="X3067" s="3"/>
      <c r="Y3067" s="3"/>
      <c r="Z3067" s="3"/>
      <c r="AA3067" s="3">
        <v>0.292908266509602</v>
      </c>
      <c r="AB3067" s="3">
        <v>0.528500404347616</v>
      </c>
      <c r="AC3067" s="3">
        <v>-21.8729620451285</v>
      </c>
      <c r="AD3067" s="3"/>
      <c r="AE3067" s="5">
        <v>2</v>
      </c>
      <c r="AF3067" s="3">
        <v>4.32302544388612</v>
      </c>
      <c r="AG3067" s="3">
        <v>89.4539628531667</v>
      </c>
      <c r="AH3067" s="3"/>
      <c r="AI3067" s="3"/>
      <c r="AJ3067" s="3"/>
      <c r="AK3067" s="3"/>
      <c r="AL3067" s="3"/>
      <c r="AM3067" s="3"/>
      <c r="AN3067" s="5" t="s">
        <v>46</v>
      </c>
      <c r="AO3067" s="1"/>
      <c r="AP3067" s="1"/>
      <c r="AQ3067" s="1"/>
    </row>
    <row r="3068" spans="1:43">
      <c r="A3068" s="1" t="s">
        <v>8058</v>
      </c>
      <c r="B3068" s="1" t="s">
        <v>8059</v>
      </c>
      <c r="C3068" s="3">
        <v>1.37808219178082</v>
      </c>
      <c r="D3068" s="4">
        <v>43734</v>
      </c>
      <c r="E3068" s="3">
        <v>0.9425191356</v>
      </c>
      <c r="F3068" s="5" t="s">
        <v>8060</v>
      </c>
      <c r="G3068" s="5">
        <v>504</v>
      </c>
      <c r="H3068" s="5" t="s">
        <v>55</v>
      </c>
      <c r="I3068" s="3">
        <v>16.1750245821042</v>
      </c>
      <c r="J3068" s="3">
        <v>12.9461584996975</v>
      </c>
      <c r="K3068" s="3">
        <v>5.57186622415114</v>
      </c>
      <c r="L3068" s="3">
        <v>3.22033898305085</v>
      </c>
      <c r="M3068" s="3">
        <v>10.894341646554</v>
      </c>
      <c r="N3068" s="3">
        <v>8.97666068222621</v>
      </c>
      <c r="O3068" s="3">
        <v>16.1831846596895</v>
      </c>
      <c r="P3068" s="3">
        <v>61.1920529801325</v>
      </c>
      <c r="Q3068" s="3">
        <v>14.0129583677971</v>
      </c>
      <c r="R3068" s="3">
        <v>77.0579268292683</v>
      </c>
      <c r="S3068" s="3">
        <v>65.3606555156964</v>
      </c>
      <c r="T3068" s="3">
        <v>50.29296875</v>
      </c>
      <c r="U3068" s="3"/>
      <c r="V3068" s="3"/>
      <c r="W3068" s="3"/>
      <c r="X3068" s="3"/>
      <c r="Y3068" s="3"/>
      <c r="Z3068" s="3"/>
      <c r="AA3068" s="3">
        <v>0.282848273495582</v>
      </c>
      <c r="AB3068" s="3">
        <v>0.396377255588954</v>
      </c>
      <c r="AC3068" s="3">
        <v>-14.0322163838401</v>
      </c>
      <c r="AD3068" s="3"/>
      <c r="AE3068" s="5">
        <v>2</v>
      </c>
      <c r="AF3068" s="3">
        <v>3.01745542127522</v>
      </c>
      <c r="AG3068" s="3">
        <v>48.4984106712285</v>
      </c>
      <c r="AH3068" s="3"/>
      <c r="AI3068" s="3"/>
      <c r="AJ3068" s="3"/>
      <c r="AK3068" s="3"/>
      <c r="AL3068" s="3"/>
      <c r="AM3068" s="3"/>
      <c r="AN3068" s="5" t="s">
        <v>46</v>
      </c>
      <c r="AO3068" s="1"/>
      <c r="AP3068" s="1"/>
      <c r="AQ3068" s="1"/>
    </row>
    <row r="3069" spans="1:43">
      <c r="A3069" s="1" t="s">
        <v>8061</v>
      </c>
      <c r="B3069" s="1" t="s">
        <v>8062</v>
      </c>
      <c r="C3069" s="3">
        <v>2.22191780821918</v>
      </c>
      <c r="D3069" s="4">
        <v>43426</v>
      </c>
      <c r="E3069" s="3">
        <v>11.0013584989</v>
      </c>
      <c r="F3069" s="5" t="s">
        <v>8063</v>
      </c>
      <c r="G3069" s="5">
        <v>488</v>
      </c>
      <c r="H3069" s="5" t="s">
        <v>55</v>
      </c>
      <c r="I3069" s="3">
        <v>-0.202135051481263</v>
      </c>
      <c r="J3069" s="3">
        <v>95.0393224440411</v>
      </c>
      <c r="K3069" s="3">
        <v>2.43791739609674</v>
      </c>
      <c r="L3069" s="3">
        <v>52.5423728813559</v>
      </c>
      <c r="M3069" s="3">
        <v>-4.77367247302754</v>
      </c>
      <c r="N3069" s="3">
        <v>96.8880909634949</v>
      </c>
      <c r="O3069" s="3">
        <v>13.5067174365975</v>
      </c>
      <c r="P3069" s="3">
        <v>72.0529801324503</v>
      </c>
      <c r="Q3069" s="3">
        <v>11.4096326070094</v>
      </c>
      <c r="R3069" s="3">
        <v>82.8506097560976</v>
      </c>
      <c r="S3069" s="3">
        <v>31.5158578206942</v>
      </c>
      <c r="T3069" s="3">
        <v>91.30859375</v>
      </c>
      <c r="U3069" s="3">
        <v>55.6705094097941</v>
      </c>
      <c r="V3069" s="3">
        <v>94.9864498644986</v>
      </c>
      <c r="W3069" s="3"/>
      <c r="X3069" s="3"/>
      <c r="Y3069" s="3"/>
      <c r="Z3069" s="3"/>
      <c r="AA3069" s="3">
        <v>0.113243646269915</v>
      </c>
      <c r="AB3069" s="3">
        <v>0.180734875852736</v>
      </c>
      <c r="AC3069" s="3">
        <v>-24.0597991123569</v>
      </c>
      <c r="AD3069" s="3"/>
      <c r="AE3069" s="5">
        <v>3</v>
      </c>
      <c r="AF3069" s="3">
        <v>2.00935712464787</v>
      </c>
      <c r="AG3069" s="3">
        <v>22.5843467274829</v>
      </c>
      <c r="AH3069" s="3">
        <v>25.2041359189147</v>
      </c>
      <c r="AI3069" s="3"/>
      <c r="AJ3069" s="3"/>
      <c r="AK3069" s="3"/>
      <c r="AL3069" s="3"/>
      <c r="AM3069" s="3"/>
      <c r="AN3069" s="5" t="s">
        <v>46</v>
      </c>
      <c r="AO3069" s="1"/>
      <c r="AP3069" s="1"/>
      <c r="AQ3069" s="1"/>
    </row>
    <row r="3070" spans="1:43">
      <c r="A3070" s="1" t="s">
        <v>8064</v>
      </c>
      <c r="B3070" s="1" t="s">
        <v>8065</v>
      </c>
      <c r="C3070" s="3">
        <v>2.07397260273973</v>
      </c>
      <c r="D3070" s="4">
        <v>43480</v>
      </c>
      <c r="E3070" s="3">
        <v>0.1254272483</v>
      </c>
      <c r="F3070" s="5" t="s">
        <v>601</v>
      </c>
      <c r="G3070" s="5">
        <v>758</v>
      </c>
      <c r="H3070" s="5" t="s">
        <v>60</v>
      </c>
      <c r="I3070" s="3">
        <v>-3.50666024715135</v>
      </c>
      <c r="J3070" s="3">
        <v>89.1865079365079</v>
      </c>
      <c r="K3070" s="3">
        <v>0.0832292967124336</v>
      </c>
      <c r="L3070" s="3">
        <v>86.1936720997124</v>
      </c>
      <c r="M3070" s="3">
        <v>-4.41176470588236</v>
      </c>
      <c r="N3070" s="3">
        <v>89.2185954500494</v>
      </c>
      <c r="O3070" s="3">
        <v>-6.25974430932336</v>
      </c>
      <c r="P3070" s="3">
        <v>92.393509127789</v>
      </c>
      <c r="Q3070" s="3">
        <v>-9.86432801139346</v>
      </c>
      <c r="R3070" s="3">
        <v>91.0994764397906</v>
      </c>
      <c r="S3070" s="3">
        <v>8.58768286075492</v>
      </c>
      <c r="T3070" s="3">
        <v>88.4057971014493</v>
      </c>
      <c r="U3070" s="3">
        <v>20.2139358192542</v>
      </c>
      <c r="V3070" s="3">
        <v>89.4736842105263</v>
      </c>
      <c r="W3070" s="3"/>
      <c r="X3070" s="3"/>
      <c r="Y3070" s="3"/>
      <c r="Z3070" s="3"/>
      <c r="AA3070" s="3">
        <v>0.0493569763158727</v>
      </c>
      <c r="AB3070" s="3">
        <v>0.0966249853930512</v>
      </c>
      <c r="AC3070" s="3">
        <v>-19.8774837037619</v>
      </c>
      <c r="AD3070" s="3"/>
      <c r="AE3070" s="5">
        <v>2</v>
      </c>
      <c r="AF3070" s="3">
        <v>0.866772306514153</v>
      </c>
      <c r="AG3070" s="3">
        <v>6.1267433445799</v>
      </c>
      <c r="AH3070" s="3"/>
      <c r="AI3070" s="3"/>
      <c r="AJ3070" s="3"/>
      <c r="AK3070" s="3"/>
      <c r="AL3070" s="3"/>
      <c r="AM3070" s="3"/>
      <c r="AN3070" s="5" t="s">
        <v>46</v>
      </c>
      <c r="AO3070" s="1"/>
      <c r="AP3070" s="1"/>
      <c r="AQ3070" s="1"/>
    </row>
    <row r="3071" spans="1:43">
      <c r="A3071" s="1" t="s">
        <v>8066</v>
      </c>
      <c r="B3071" s="1" t="s">
        <v>8067</v>
      </c>
      <c r="C3071" s="3">
        <v>2.45753424657534</v>
      </c>
      <c r="D3071" s="4">
        <v>43340</v>
      </c>
      <c r="E3071" s="3">
        <v>1.099642136</v>
      </c>
      <c r="F3071" s="5" t="s">
        <v>6850</v>
      </c>
      <c r="G3071" s="5">
        <v>898</v>
      </c>
      <c r="H3071" s="5" t="s">
        <v>55</v>
      </c>
      <c r="I3071" s="3">
        <v>2.77261462205701</v>
      </c>
      <c r="J3071" s="3">
        <v>86.9328493647913</v>
      </c>
      <c r="K3071" s="3">
        <v>-1.22078308768795</v>
      </c>
      <c r="L3071" s="3">
        <v>97.4011299435028</v>
      </c>
      <c r="M3071" s="3">
        <v>-2.38340444313668</v>
      </c>
      <c r="N3071" s="3">
        <v>93.4171154997008</v>
      </c>
      <c r="O3071" s="3">
        <v>16.4443664443664</v>
      </c>
      <c r="P3071" s="3">
        <v>60.3311258278146</v>
      </c>
      <c r="Q3071" s="3">
        <v>13.5401069518717</v>
      </c>
      <c r="R3071" s="3">
        <v>78.3536585365854</v>
      </c>
      <c r="S3071" s="3">
        <v>57.9855943806179</v>
      </c>
      <c r="T3071" s="3">
        <v>62.20703125</v>
      </c>
      <c r="U3071" s="3">
        <v>147.875221817503</v>
      </c>
      <c r="V3071" s="3">
        <v>46.7479674796748</v>
      </c>
      <c r="W3071" s="3"/>
      <c r="X3071" s="3"/>
      <c r="Y3071" s="3"/>
      <c r="Z3071" s="3"/>
      <c r="AA3071" s="3">
        <v>0.233219160688559</v>
      </c>
      <c r="AB3071" s="3">
        <v>0.399218823016172</v>
      </c>
      <c r="AC3071" s="3">
        <v>-20.4719645018152</v>
      </c>
      <c r="AD3071" s="3"/>
      <c r="AE3071" s="5">
        <v>3</v>
      </c>
      <c r="AF3071" s="3">
        <v>3.57907269498087</v>
      </c>
      <c r="AG3071" s="3">
        <v>62.45411120037</v>
      </c>
      <c r="AH3071" s="3">
        <v>62.8158767670631</v>
      </c>
      <c r="AI3071" s="3"/>
      <c r="AJ3071" s="3"/>
      <c r="AK3071" s="3"/>
      <c r="AL3071" s="3"/>
      <c r="AM3071" s="3"/>
      <c r="AN3071" s="5" t="s">
        <v>46</v>
      </c>
      <c r="AO3071" s="1"/>
      <c r="AP3071" s="1"/>
      <c r="AQ3071" s="1"/>
    </row>
    <row r="3072" spans="1:43">
      <c r="A3072" s="1" t="s">
        <v>8068</v>
      </c>
      <c r="B3072" s="1" t="s">
        <v>8069</v>
      </c>
      <c r="C3072" s="3">
        <v>2.41095890410959</v>
      </c>
      <c r="D3072" s="4">
        <v>43357</v>
      </c>
      <c r="E3072" s="3">
        <v>1.8683971192</v>
      </c>
      <c r="F3072" s="5" t="s">
        <v>8070</v>
      </c>
      <c r="G3072" s="5">
        <v>682</v>
      </c>
      <c r="H3072" s="5" t="s">
        <v>50</v>
      </c>
      <c r="I3072" s="3">
        <v>-0.207100591715973</v>
      </c>
      <c r="J3072" s="3">
        <v>88.3430102724431</v>
      </c>
      <c r="K3072" s="3">
        <v>-0.108588351431387</v>
      </c>
      <c r="L3072" s="3">
        <v>93.0057547587428</v>
      </c>
      <c r="M3072" s="3">
        <v>-0.383933845245138</v>
      </c>
      <c r="N3072" s="3">
        <v>90.160284951024</v>
      </c>
      <c r="O3072" s="3">
        <v>0.636499254102441</v>
      </c>
      <c r="P3072" s="3">
        <v>55.9159433531293</v>
      </c>
      <c r="Q3072" s="3">
        <v>0.977946312743244</v>
      </c>
      <c r="R3072" s="3">
        <v>65.1859005311444</v>
      </c>
      <c r="S3072" s="3">
        <v>0.835768888243115</v>
      </c>
      <c r="T3072" s="3">
        <v>85.1977401129944</v>
      </c>
      <c r="U3072" s="3">
        <v>4.88205513636364</v>
      </c>
      <c r="V3072" s="3">
        <v>81.1919504643963</v>
      </c>
      <c r="W3072" s="3"/>
      <c r="X3072" s="3"/>
      <c r="Y3072" s="3"/>
      <c r="Z3072" s="3"/>
      <c r="AA3072" s="3">
        <v>-0.0516327827861377</v>
      </c>
      <c r="AB3072" s="3">
        <v>0.272313158810686</v>
      </c>
      <c r="AC3072" s="3">
        <v>-2.19457235230724</v>
      </c>
      <c r="AD3072" s="3"/>
      <c r="AE3072" s="5">
        <v>4</v>
      </c>
      <c r="AF3072" s="3">
        <v>0.288842532529831</v>
      </c>
      <c r="AG3072" s="3">
        <v>1.60864806315664</v>
      </c>
      <c r="AH3072" s="3">
        <v>2.57862686584929</v>
      </c>
      <c r="AI3072" s="3"/>
      <c r="AJ3072" s="3"/>
      <c r="AK3072" s="3"/>
      <c r="AL3072" s="3"/>
      <c r="AM3072" s="3"/>
      <c r="AN3072" s="5" t="s">
        <v>46</v>
      </c>
      <c r="AO3072" s="1"/>
      <c r="AP3072" s="1"/>
      <c r="AQ3072" s="1"/>
    </row>
    <row r="3073" spans="1:43">
      <c r="A3073" s="1" t="s">
        <v>8071</v>
      </c>
      <c r="B3073" s="1" t="s">
        <v>8072</v>
      </c>
      <c r="C3073" s="3">
        <v>2.49041095890411</v>
      </c>
      <c r="D3073" s="4">
        <v>43328</v>
      </c>
      <c r="E3073" s="3">
        <v>13.0818525349</v>
      </c>
      <c r="F3073" s="5" t="s">
        <v>4747</v>
      </c>
      <c r="G3073" s="5">
        <v>910</v>
      </c>
      <c r="H3073" s="5" t="s">
        <v>50</v>
      </c>
      <c r="I3073" s="3">
        <v>0.298448070035818</v>
      </c>
      <c r="J3073" s="3">
        <v>18.6243858865565</v>
      </c>
      <c r="K3073" s="3">
        <v>0.0496179418477661</v>
      </c>
      <c r="L3073" s="3">
        <v>13.6343514829571</v>
      </c>
      <c r="M3073" s="3">
        <v>0.0297648576247769</v>
      </c>
      <c r="N3073" s="3">
        <v>30.0089047195013</v>
      </c>
      <c r="O3073" s="3">
        <v>0.678056355613254</v>
      </c>
      <c r="P3073" s="3">
        <v>50.5710370031978</v>
      </c>
      <c r="Q3073" s="3">
        <v>1.26664923050914</v>
      </c>
      <c r="R3073" s="3">
        <v>31.0478029937228</v>
      </c>
      <c r="S3073" s="3">
        <v>2.72110370049201</v>
      </c>
      <c r="T3073" s="3">
        <v>17.8531073446328</v>
      </c>
      <c r="U3073" s="3">
        <v>7.2741570094865</v>
      </c>
      <c r="V3073" s="3">
        <v>25.3095975232198</v>
      </c>
      <c r="W3073" s="3"/>
      <c r="X3073" s="3"/>
      <c r="Y3073" s="3"/>
      <c r="Z3073" s="3"/>
      <c r="AA3073" s="3">
        <v>0.118672089837547</v>
      </c>
      <c r="AB3073" s="3">
        <v>0.448927243632843</v>
      </c>
      <c r="AC3073" s="3">
        <v>-1.39076685339002</v>
      </c>
      <c r="AD3073" s="3"/>
      <c r="AE3073" s="5">
        <v>3</v>
      </c>
      <c r="AF3073" s="3">
        <v>0.316976525354052</v>
      </c>
      <c r="AG3073" s="3">
        <v>3.26735484459419</v>
      </c>
      <c r="AH3073" s="3">
        <v>3.83720873148456</v>
      </c>
      <c r="AI3073" s="3"/>
      <c r="AJ3073" s="3"/>
      <c r="AK3073" s="3"/>
      <c r="AL3073" s="3"/>
      <c r="AM3073" s="3"/>
      <c r="AN3073" s="5" t="s">
        <v>51</v>
      </c>
      <c r="AO3073" s="1"/>
      <c r="AP3073" s="1"/>
      <c r="AQ3073" s="1"/>
    </row>
    <row r="3074" spans="1:43">
      <c r="A3074" s="1" t="s">
        <v>8073</v>
      </c>
      <c r="B3074" s="1" t="s">
        <v>8074</v>
      </c>
      <c r="C3074" s="3">
        <v>2.39178082191781</v>
      </c>
      <c r="D3074" s="4">
        <v>43364</v>
      </c>
      <c r="E3074" s="3">
        <v>5.0817847478</v>
      </c>
      <c r="F3074" s="5" t="s">
        <v>301</v>
      </c>
      <c r="G3074" s="5">
        <v>874</v>
      </c>
      <c r="H3074" s="5" t="s">
        <v>55</v>
      </c>
      <c r="I3074" s="3">
        <v>15.2351480695189</v>
      </c>
      <c r="J3074" s="3">
        <v>16.3944343617665</v>
      </c>
      <c r="K3074" s="3">
        <v>3.20324836453869</v>
      </c>
      <c r="L3074" s="3">
        <v>36.6101694915254</v>
      </c>
      <c r="M3074" s="3">
        <v>10.5415760588174</v>
      </c>
      <c r="N3074" s="3">
        <v>9.75463794135248</v>
      </c>
      <c r="O3074" s="3">
        <v>23.3913847576481</v>
      </c>
      <c r="P3074" s="3">
        <v>27.9470198675497</v>
      </c>
      <c r="Q3074" s="3">
        <v>43.609865470852</v>
      </c>
      <c r="R3074" s="3">
        <v>7.39329268292683</v>
      </c>
      <c r="S3074" s="3">
        <v>92.7011252181238</v>
      </c>
      <c r="T3074" s="3">
        <v>14.84375</v>
      </c>
      <c r="U3074" s="3">
        <v>208.823529411765</v>
      </c>
      <c r="V3074" s="3">
        <v>11.7886178861789</v>
      </c>
      <c r="W3074" s="3"/>
      <c r="X3074" s="3"/>
      <c r="Y3074" s="3"/>
      <c r="Z3074" s="3"/>
      <c r="AA3074" s="3">
        <v>0.399987027265498</v>
      </c>
      <c r="AB3074" s="3">
        <v>0.690529261108629</v>
      </c>
      <c r="AC3074" s="3">
        <v>-18.2526148249204</v>
      </c>
      <c r="AD3074" s="3"/>
      <c r="AE3074" s="5">
        <v>2</v>
      </c>
      <c r="AF3074" s="3">
        <v>3.99183179692736</v>
      </c>
      <c r="AG3074" s="3">
        <v>87.9443120229278</v>
      </c>
      <c r="AH3074" s="3">
        <v>78.8970379146682</v>
      </c>
      <c r="AI3074" s="3"/>
      <c r="AJ3074" s="3"/>
      <c r="AK3074" s="3"/>
      <c r="AL3074" s="3"/>
      <c r="AM3074" s="3"/>
      <c r="AN3074" s="5" t="s">
        <v>51</v>
      </c>
      <c r="AO3074" s="1"/>
      <c r="AP3074" s="1"/>
      <c r="AQ3074" s="1"/>
    </row>
    <row r="3075" spans="1:43">
      <c r="A3075" s="1" t="s">
        <v>8075</v>
      </c>
      <c r="B3075" s="1" t="s">
        <v>8076</v>
      </c>
      <c r="C3075" s="3">
        <v>2.16438356164384</v>
      </c>
      <c r="D3075" s="4">
        <v>43447</v>
      </c>
      <c r="E3075" s="3">
        <v>20.2674775319</v>
      </c>
      <c r="F3075" s="5" t="s">
        <v>6157</v>
      </c>
      <c r="G3075" s="5">
        <v>791</v>
      </c>
      <c r="H3075" s="5" t="s">
        <v>50</v>
      </c>
      <c r="I3075" s="3">
        <v>0.158730158730161</v>
      </c>
      <c r="J3075" s="3">
        <v>43.5908887896382</v>
      </c>
      <c r="K3075" s="3">
        <v>0.0396353547364203</v>
      </c>
      <c r="L3075" s="3">
        <v>19.8760513501549</v>
      </c>
      <c r="M3075" s="3">
        <v>-0.0692863505889208</v>
      </c>
      <c r="N3075" s="3">
        <v>48.7978628673197</v>
      </c>
      <c r="O3075" s="3">
        <v>0.721160998197164</v>
      </c>
      <c r="P3075" s="3">
        <v>42.9876656007309</v>
      </c>
      <c r="Q3075" s="3">
        <v>1.18045027411793</v>
      </c>
      <c r="R3075" s="3">
        <v>43.0709802028006</v>
      </c>
      <c r="S3075" s="3">
        <v>2.24437524887885</v>
      </c>
      <c r="T3075" s="3">
        <v>32.9943502824859</v>
      </c>
      <c r="U3075" s="3">
        <v>6.22314715118111</v>
      </c>
      <c r="V3075" s="3">
        <v>49.6904024767802</v>
      </c>
      <c r="W3075" s="3"/>
      <c r="X3075" s="3"/>
      <c r="Y3075" s="3"/>
      <c r="Z3075" s="3"/>
      <c r="AA3075" s="3">
        <v>0.0582922052319795</v>
      </c>
      <c r="AB3075" s="3">
        <v>0.286356806764633</v>
      </c>
      <c r="AC3075" s="3">
        <v>-2.07199373022446</v>
      </c>
      <c r="AD3075" s="3"/>
      <c r="AE3075" s="5">
        <v>4</v>
      </c>
      <c r="AF3075" s="3">
        <v>0.287662758347214</v>
      </c>
      <c r="AG3075" s="3">
        <v>2.7165515228549</v>
      </c>
      <c r="AH3075" s="3">
        <v>3.37924094748341</v>
      </c>
      <c r="AI3075" s="3"/>
      <c r="AJ3075" s="3"/>
      <c r="AK3075" s="3"/>
      <c r="AL3075" s="3"/>
      <c r="AM3075" s="3"/>
      <c r="AN3075" s="5" t="s">
        <v>51</v>
      </c>
      <c r="AO3075" s="1"/>
      <c r="AP3075" s="1"/>
      <c r="AQ3075" s="1"/>
    </row>
    <row r="3076" spans="1:43">
      <c r="A3076" s="1" t="s">
        <v>8077</v>
      </c>
      <c r="B3076" s="1" t="s">
        <v>8078</v>
      </c>
      <c r="C3076" s="3">
        <v>2.39452054794521</v>
      </c>
      <c r="D3076" s="4">
        <v>43363</v>
      </c>
      <c r="E3076" s="3">
        <v>0.2583602851</v>
      </c>
      <c r="F3076" s="5" t="s">
        <v>3583</v>
      </c>
      <c r="G3076" s="5">
        <v>875</v>
      </c>
      <c r="H3076" s="5" t="s">
        <v>191</v>
      </c>
      <c r="I3076" s="3">
        <v>4.0275152278933</v>
      </c>
      <c r="J3076" s="3">
        <v>84.8101265822785</v>
      </c>
      <c r="K3076" s="3">
        <v>1.76709302922895</v>
      </c>
      <c r="L3076" s="3">
        <v>64.041095890411</v>
      </c>
      <c r="M3076" s="3">
        <v>2.82881760614554</v>
      </c>
      <c r="N3076" s="3">
        <v>71.7117117117117</v>
      </c>
      <c r="O3076" s="3">
        <v>6.99972994869026</v>
      </c>
      <c r="P3076" s="3">
        <v>84</v>
      </c>
      <c r="Q3076" s="3">
        <v>5.16509183565135</v>
      </c>
      <c r="R3076" s="3">
        <v>88.4696016771488</v>
      </c>
      <c r="S3076" s="3">
        <v>49.4380327374217</v>
      </c>
      <c r="T3076" s="3">
        <v>70.343137254902</v>
      </c>
      <c r="U3076" s="3">
        <v>95.0477503199764</v>
      </c>
      <c r="V3076" s="3">
        <v>81.2316715542522</v>
      </c>
      <c r="W3076" s="3"/>
      <c r="X3076" s="3"/>
      <c r="Y3076" s="3"/>
      <c r="Z3076" s="3"/>
      <c r="AA3076" s="3">
        <v>0.279253558701626</v>
      </c>
      <c r="AB3076" s="3">
        <v>0.351951196591815</v>
      </c>
      <c r="AC3076" s="3">
        <v>-17.5564681724846</v>
      </c>
      <c r="AD3076" s="3"/>
      <c r="AE3076" s="5">
        <v>2</v>
      </c>
      <c r="AF3076" s="3">
        <v>2.48137817845062</v>
      </c>
      <c r="AG3076" s="3">
        <v>37.9458361852255</v>
      </c>
      <c r="AH3076" s="3">
        <v>41.8531673779711</v>
      </c>
      <c r="AI3076" s="3"/>
      <c r="AJ3076" s="3"/>
      <c r="AK3076" s="3"/>
      <c r="AL3076" s="3"/>
      <c r="AM3076" s="3"/>
      <c r="AN3076" s="5" t="s">
        <v>46</v>
      </c>
      <c r="AO3076" s="1"/>
      <c r="AP3076" s="1"/>
      <c r="AQ3076" s="1"/>
    </row>
    <row r="3077" spans="1:43">
      <c r="A3077" s="1" t="s">
        <v>8079</v>
      </c>
      <c r="B3077" s="1" t="s">
        <v>8080</v>
      </c>
      <c r="C3077" s="3">
        <v>2.13150684931507</v>
      </c>
      <c r="D3077" s="4">
        <v>43459</v>
      </c>
      <c r="E3077" s="3">
        <v>0.566238751</v>
      </c>
      <c r="F3077" s="5" t="s">
        <v>8081</v>
      </c>
      <c r="G3077" s="5">
        <v>42</v>
      </c>
      <c r="H3077" s="5" t="s">
        <v>45</v>
      </c>
      <c r="I3077" s="3">
        <v>1.52564801120885</v>
      </c>
      <c r="J3077" s="3">
        <v>39.0127388535032</v>
      </c>
      <c r="K3077" s="3">
        <v>0.671503550478537</v>
      </c>
      <c r="L3077" s="3">
        <v>34.9378881987578</v>
      </c>
      <c r="M3077" s="3">
        <v>-0.450312929323769</v>
      </c>
      <c r="N3077" s="3">
        <v>65.7142857142857</v>
      </c>
      <c r="O3077" s="3">
        <v>8.54693741677763</v>
      </c>
      <c r="P3077" s="3">
        <v>4.80132450331126</v>
      </c>
      <c r="Q3077" s="3">
        <v>8.81862172534623</v>
      </c>
      <c r="R3077" s="3">
        <v>6.16438356164384</v>
      </c>
      <c r="S3077" s="3">
        <v>15.0988351570773</v>
      </c>
      <c r="T3077" s="3">
        <v>17.7024482109228</v>
      </c>
      <c r="U3077" s="3">
        <v>30.1177174780527</v>
      </c>
      <c r="V3077" s="3">
        <v>20.8067940552017</v>
      </c>
      <c r="W3077" s="3"/>
      <c r="X3077" s="3"/>
      <c r="Y3077" s="3"/>
      <c r="Z3077" s="3"/>
      <c r="AA3077" s="3">
        <v>0.201763454583982</v>
      </c>
      <c r="AB3077" s="3">
        <v>0.290354615095581</v>
      </c>
      <c r="AC3077" s="3">
        <v>-10.3734827264239</v>
      </c>
      <c r="AD3077" s="3"/>
      <c r="AE3077" s="5">
        <v>2</v>
      </c>
      <c r="AF3077" s="3">
        <v>1.04220033751511</v>
      </c>
      <c r="AG3077" s="3">
        <v>12.6489440072614</v>
      </c>
      <c r="AH3077" s="3">
        <v>13.1817944780826</v>
      </c>
      <c r="AI3077" s="3"/>
      <c r="AJ3077" s="3"/>
      <c r="AK3077" s="3"/>
      <c r="AL3077" s="3"/>
      <c r="AM3077" s="3"/>
      <c r="AN3077" s="5" t="s">
        <v>46</v>
      </c>
      <c r="AO3077" s="1"/>
      <c r="AP3077" s="1"/>
      <c r="AQ3077" s="1"/>
    </row>
    <row r="3078" spans="1:43">
      <c r="A3078" s="1" t="s">
        <v>8082</v>
      </c>
      <c r="B3078" s="1" t="s">
        <v>8083</v>
      </c>
      <c r="C3078" s="3">
        <v>2.58904109589041</v>
      </c>
      <c r="D3078" s="4">
        <v>43292</v>
      </c>
      <c r="E3078" s="3">
        <v>2.1136725006</v>
      </c>
      <c r="F3078" s="5" t="s">
        <v>737</v>
      </c>
      <c r="G3078" s="5">
        <v>946</v>
      </c>
      <c r="H3078" s="5" t="s">
        <v>50</v>
      </c>
      <c r="I3078" s="3">
        <v>-0.238450074515638</v>
      </c>
      <c r="J3078" s="3">
        <v>89.6828941491737</v>
      </c>
      <c r="K3078" s="3">
        <v>-0.0298685782556762</v>
      </c>
      <c r="L3078" s="3">
        <v>72.3328906595839</v>
      </c>
      <c r="M3078" s="3">
        <v>-0.357249181303954</v>
      </c>
      <c r="N3078" s="3">
        <v>88.8691006233304</v>
      </c>
      <c r="O3078" s="3">
        <v>0.823375840947892</v>
      </c>
      <c r="P3078" s="3">
        <v>26.4961169483783</v>
      </c>
      <c r="Q3078" s="3">
        <v>1.04659353929758</v>
      </c>
      <c r="R3078" s="3">
        <v>58.8121680347658</v>
      </c>
      <c r="S3078" s="3">
        <v>2.55794578754032</v>
      </c>
      <c r="T3078" s="3">
        <v>21.6949152542373</v>
      </c>
      <c r="U3078" s="3">
        <v>4.99740715648631</v>
      </c>
      <c r="V3078" s="3">
        <v>80.030959752322</v>
      </c>
      <c r="W3078" s="3"/>
      <c r="X3078" s="3"/>
      <c r="Y3078" s="3"/>
      <c r="Z3078" s="3"/>
      <c r="AA3078" s="3">
        <v>0.057205880230787</v>
      </c>
      <c r="AB3078" s="3">
        <v>0.199494991278343</v>
      </c>
      <c r="AC3078" s="3">
        <v>-3.0463314274027</v>
      </c>
      <c r="AD3078" s="3"/>
      <c r="AE3078" s="5">
        <v>5</v>
      </c>
      <c r="AF3078" s="3">
        <v>0.264149811688722</v>
      </c>
      <c r="AG3078" s="3">
        <v>3.81909386329411</v>
      </c>
      <c r="AH3078" s="3">
        <v>2.68238584928075</v>
      </c>
      <c r="AI3078" s="3"/>
      <c r="AJ3078" s="3"/>
      <c r="AK3078" s="3"/>
      <c r="AL3078" s="3"/>
      <c r="AM3078" s="3"/>
      <c r="AN3078" s="5" t="s">
        <v>51</v>
      </c>
      <c r="AO3078" s="1"/>
      <c r="AP3078" s="1"/>
      <c r="AQ3078" s="1"/>
    </row>
    <row r="3079" spans="1:43">
      <c r="A3079" s="1" t="s">
        <v>8084</v>
      </c>
      <c r="B3079" s="1" t="s">
        <v>8085</v>
      </c>
      <c r="C3079" s="3">
        <v>1.68767123287671</v>
      </c>
      <c r="D3079" s="4">
        <v>43621</v>
      </c>
      <c r="E3079" s="3">
        <v>0.258627501</v>
      </c>
      <c r="F3079" s="5" t="s">
        <v>7454</v>
      </c>
      <c r="G3079" s="5">
        <v>617</v>
      </c>
      <c r="H3079" s="5" t="s">
        <v>60</v>
      </c>
      <c r="I3079" s="3">
        <v>4.15473831021067</v>
      </c>
      <c r="J3079" s="3">
        <v>59.8214285714286</v>
      </c>
      <c r="K3079" s="3">
        <v>1.36448064009145</v>
      </c>
      <c r="L3079" s="3">
        <v>65.8676893576222</v>
      </c>
      <c r="M3079" s="3">
        <v>1.77892547163045</v>
      </c>
      <c r="N3079" s="3">
        <v>52.4233432245302</v>
      </c>
      <c r="O3079" s="3">
        <v>2.75926998841252</v>
      </c>
      <c r="P3079" s="3">
        <v>70.6896551724138</v>
      </c>
      <c r="Q3079" s="3">
        <v>0.588402098397843</v>
      </c>
      <c r="R3079" s="3">
        <v>71.7277486910995</v>
      </c>
      <c r="S3079" s="3">
        <v>29.8526585522101</v>
      </c>
      <c r="T3079" s="3">
        <v>57.8502415458937</v>
      </c>
      <c r="U3079" s="3"/>
      <c r="V3079" s="3"/>
      <c r="W3079" s="3"/>
      <c r="X3079" s="3"/>
      <c r="Y3079" s="3"/>
      <c r="Z3079" s="3"/>
      <c r="AA3079" s="3">
        <v>0.167502843140613</v>
      </c>
      <c r="AB3079" s="3">
        <v>0.20469348350224</v>
      </c>
      <c r="AC3079" s="3">
        <v>-13.7700420132041</v>
      </c>
      <c r="AD3079" s="3"/>
      <c r="AE3079" s="5">
        <v>3</v>
      </c>
      <c r="AF3079" s="3">
        <v>1.77111975418448</v>
      </c>
      <c r="AG3079" s="3">
        <v>23.4446296268211</v>
      </c>
      <c r="AH3079" s="3"/>
      <c r="AI3079" s="3"/>
      <c r="AJ3079" s="3"/>
      <c r="AK3079" s="3"/>
      <c r="AL3079" s="3"/>
      <c r="AM3079" s="3"/>
      <c r="AN3079" s="5" t="s">
        <v>46</v>
      </c>
      <c r="AO3079" s="1"/>
      <c r="AP3079" s="1"/>
      <c r="AQ3079" s="1"/>
    </row>
    <row r="3080" spans="1:43">
      <c r="A3080" s="1" t="s">
        <v>8086</v>
      </c>
      <c r="B3080" s="1" t="s">
        <v>8087</v>
      </c>
      <c r="C3080" s="3">
        <v>2.49041095890411</v>
      </c>
      <c r="D3080" s="4">
        <v>43328</v>
      </c>
      <c r="E3080" s="3">
        <v>11.876175325</v>
      </c>
      <c r="F3080" s="5" t="s">
        <v>8088</v>
      </c>
      <c r="G3080" s="5">
        <v>910</v>
      </c>
      <c r="H3080" s="5" t="s">
        <v>50</v>
      </c>
      <c r="I3080" s="3">
        <v>0.11417697431019</v>
      </c>
      <c r="J3080" s="3">
        <v>51.7641804376954</v>
      </c>
      <c r="K3080" s="3">
        <v>-0.038001140034197</v>
      </c>
      <c r="L3080" s="3">
        <v>74.4577246569279</v>
      </c>
      <c r="M3080" s="3">
        <v>-0.0854619694235921</v>
      </c>
      <c r="N3080" s="3">
        <v>51.3357079252004</v>
      </c>
      <c r="O3080" s="3">
        <v>0.314615311278486</v>
      </c>
      <c r="P3080" s="3">
        <v>77.8437642759251</v>
      </c>
      <c r="Q3080" s="3">
        <v>0.833732630570199</v>
      </c>
      <c r="R3080" s="3">
        <v>75.1810719459198</v>
      </c>
      <c r="S3080" s="3">
        <v>1.75429906578204</v>
      </c>
      <c r="T3080" s="3">
        <v>56.7231638418079</v>
      </c>
      <c r="U3080" s="3">
        <v>5.83881092418352</v>
      </c>
      <c r="V3080" s="3">
        <v>60.1393188854489</v>
      </c>
      <c r="W3080" s="3"/>
      <c r="X3080" s="3"/>
      <c r="Y3080" s="3"/>
      <c r="Z3080" s="3"/>
      <c r="AA3080" s="3">
        <v>0.0229553856771341</v>
      </c>
      <c r="AB3080" s="3">
        <v>0.0446800373790842</v>
      </c>
      <c r="AC3080" s="3">
        <v>-2.7572386290277</v>
      </c>
      <c r="AD3080" s="3"/>
      <c r="AE3080" s="5">
        <v>3</v>
      </c>
      <c r="AF3080" s="3">
        <v>0.155559635591934</v>
      </c>
      <c r="AG3080" s="3">
        <v>2.80846205573446</v>
      </c>
      <c r="AH3080" s="3">
        <v>2.54317788853367</v>
      </c>
      <c r="AI3080" s="3"/>
      <c r="AJ3080" s="3"/>
      <c r="AK3080" s="3"/>
      <c r="AL3080" s="3"/>
      <c r="AM3080" s="3"/>
      <c r="AN3080" s="5" t="s">
        <v>46</v>
      </c>
      <c r="AO3080" s="1"/>
      <c r="AP3080" s="1"/>
      <c r="AQ3080" s="1"/>
    </row>
    <row r="3081" spans="1:43">
      <c r="A3081" s="1" t="s">
        <v>8089</v>
      </c>
      <c r="B3081" s="1" t="s">
        <v>8090</v>
      </c>
      <c r="C3081" s="3">
        <v>1.43835616438356</v>
      </c>
      <c r="D3081" s="4">
        <v>43712</v>
      </c>
      <c r="E3081" s="3">
        <v>0.7956519313</v>
      </c>
      <c r="F3081" s="5" t="s">
        <v>8091</v>
      </c>
      <c r="G3081" s="5">
        <v>526</v>
      </c>
      <c r="H3081" s="5" t="s">
        <v>45</v>
      </c>
      <c r="I3081" s="3">
        <v>2.89002772410317</v>
      </c>
      <c r="J3081" s="3">
        <v>15.9235668789809</v>
      </c>
      <c r="K3081" s="3">
        <v>2.03282512705157</v>
      </c>
      <c r="L3081" s="3">
        <v>4.6583850931677</v>
      </c>
      <c r="M3081" s="3">
        <v>0.707178685963321</v>
      </c>
      <c r="N3081" s="3">
        <v>27.6190476190476</v>
      </c>
      <c r="O3081" s="3">
        <v>2.24578393721823</v>
      </c>
      <c r="P3081" s="3">
        <v>46.523178807947</v>
      </c>
      <c r="Q3081" s="3">
        <v>-9.94852941176472</v>
      </c>
      <c r="R3081" s="3">
        <v>99.1438356164384</v>
      </c>
      <c r="S3081" s="3">
        <v>11.275667817554</v>
      </c>
      <c r="T3081" s="3">
        <v>31.2617702448211</v>
      </c>
      <c r="U3081" s="3"/>
      <c r="V3081" s="3"/>
      <c r="W3081" s="3"/>
      <c r="X3081" s="3"/>
      <c r="Y3081" s="3"/>
      <c r="Z3081" s="3"/>
      <c r="AA3081" s="3">
        <v>0.053664847736414</v>
      </c>
      <c r="AB3081" s="3">
        <v>0.120211026775476</v>
      </c>
      <c r="AC3081" s="3">
        <v>-17.6203843662276</v>
      </c>
      <c r="AD3081" s="3"/>
      <c r="AE3081" s="5">
        <v>2</v>
      </c>
      <c r="AF3081" s="3">
        <v>1.30861916454678</v>
      </c>
      <c r="AG3081" s="3">
        <v>11.671113245581</v>
      </c>
      <c r="AH3081" s="3"/>
      <c r="AI3081" s="3"/>
      <c r="AJ3081" s="3"/>
      <c r="AK3081" s="3"/>
      <c r="AL3081" s="3"/>
      <c r="AM3081" s="3"/>
      <c r="AN3081" s="5" t="s">
        <v>46</v>
      </c>
      <c r="AO3081" s="1"/>
      <c r="AP3081" s="1"/>
      <c r="AQ3081" s="1"/>
    </row>
    <row r="3082" spans="1:43">
      <c r="A3082" s="1" t="s">
        <v>8092</v>
      </c>
      <c r="B3082" s="1" t="s">
        <v>8093</v>
      </c>
      <c r="C3082" s="3">
        <v>2.4027397260274</v>
      </c>
      <c r="D3082" s="4">
        <v>43360</v>
      </c>
      <c r="E3082" s="3">
        <v>0.0060145638</v>
      </c>
      <c r="F3082" s="5" t="s">
        <v>201</v>
      </c>
      <c r="G3082" s="5">
        <v>878</v>
      </c>
      <c r="H3082" s="5" t="s">
        <v>50</v>
      </c>
      <c r="I3082" s="3">
        <v>1.45695364238411</v>
      </c>
      <c r="J3082" s="3">
        <v>0.937918713711478</v>
      </c>
      <c r="K3082" s="3">
        <v>0.0186532363365006</v>
      </c>
      <c r="L3082" s="3">
        <v>35.9893758300133</v>
      </c>
      <c r="M3082" s="3">
        <v>-0.158272041709345</v>
      </c>
      <c r="N3082" s="3">
        <v>65.3606411398041</v>
      </c>
      <c r="O3082" s="3">
        <v>5.30243519245876</v>
      </c>
      <c r="P3082" s="3">
        <v>0.137048880767474</v>
      </c>
      <c r="Q3082" s="3">
        <v>5.63435776201733</v>
      </c>
      <c r="R3082" s="3">
        <v>0.241429261226461</v>
      </c>
      <c r="S3082" s="3">
        <v>5.48352056188443</v>
      </c>
      <c r="T3082" s="3">
        <v>1.46892655367232</v>
      </c>
      <c r="U3082" s="3">
        <v>10.1099600974089</v>
      </c>
      <c r="V3082" s="3">
        <v>5.72755417956656</v>
      </c>
      <c r="W3082" s="3"/>
      <c r="X3082" s="3"/>
      <c r="Y3082" s="3"/>
      <c r="Z3082" s="3"/>
      <c r="AA3082" s="3">
        <v>0.162920957163527</v>
      </c>
      <c r="AB3082" s="3">
        <v>0.480024757240213</v>
      </c>
      <c r="AC3082" s="3">
        <v>-2.77322328452693</v>
      </c>
      <c r="AD3082" s="3"/>
      <c r="AE3082" s="5">
        <v>4</v>
      </c>
      <c r="AF3082" s="3">
        <v>0.434386979999836</v>
      </c>
      <c r="AG3082" s="3">
        <v>6.33214967894016</v>
      </c>
      <c r="AH3082" s="3">
        <v>5.01154535112718</v>
      </c>
      <c r="AI3082" s="3"/>
      <c r="AJ3082" s="3"/>
      <c r="AK3082" s="3"/>
      <c r="AL3082" s="3"/>
      <c r="AM3082" s="3"/>
      <c r="AN3082" s="5" t="s">
        <v>46</v>
      </c>
      <c r="AO3082" s="1"/>
      <c r="AP3082" s="1"/>
      <c r="AQ3082" s="1"/>
    </row>
    <row r="3083" spans="1:43">
      <c r="A3083" s="1" t="s">
        <v>8094</v>
      </c>
      <c r="B3083" s="1" t="s">
        <v>8095</v>
      </c>
      <c r="C3083" s="3">
        <v>2.39452054794521</v>
      </c>
      <c r="D3083" s="4">
        <v>43363</v>
      </c>
      <c r="E3083" s="3">
        <v>2.457228009</v>
      </c>
      <c r="F3083" s="5" t="s">
        <v>5007</v>
      </c>
      <c r="G3083" s="5">
        <v>875</v>
      </c>
      <c r="H3083" s="5" t="s">
        <v>50</v>
      </c>
      <c r="I3083" s="3">
        <v>1.12540192926046</v>
      </c>
      <c r="J3083" s="3">
        <v>1.25055828494864</v>
      </c>
      <c r="K3083" s="3">
        <v>0.2937227257469</v>
      </c>
      <c r="L3083" s="3">
        <v>0.929614873837981</v>
      </c>
      <c r="M3083" s="3">
        <v>0.758789309501739</v>
      </c>
      <c r="N3083" s="3">
        <v>1.20213713268032</v>
      </c>
      <c r="O3083" s="3">
        <v>1.35696717835637</v>
      </c>
      <c r="P3083" s="3">
        <v>3.38053905893102</v>
      </c>
      <c r="Q3083" s="3">
        <v>2.77777777777778</v>
      </c>
      <c r="R3083" s="3">
        <v>1.8348623853211</v>
      </c>
      <c r="S3083" s="3">
        <v>5.8828741029503</v>
      </c>
      <c r="T3083" s="3">
        <v>1.1864406779661</v>
      </c>
      <c r="U3083" s="3">
        <v>14.8582412301778</v>
      </c>
      <c r="V3083" s="3">
        <v>1.1609907120743</v>
      </c>
      <c r="W3083" s="3"/>
      <c r="X3083" s="3"/>
      <c r="Y3083" s="3"/>
      <c r="Z3083" s="3"/>
      <c r="AA3083" s="3">
        <v>0.355996434075274</v>
      </c>
      <c r="AB3083" s="3">
        <v>1.08260770374911</v>
      </c>
      <c r="AC3083" s="3">
        <v>-1.09405478754984</v>
      </c>
      <c r="AD3083" s="3"/>
      <c r="AE3083" s="5">
        <v>1</v>
      </c>
      <c r="AF3083" s="3">
        <v>0.629461020203686</v>
      </c>
      <c r="AG3083" s="3">
        <v>6.80360740045785</v>
      </c>
      <c r="AH3083" s="3">
        <v>7.89385067944108</v>
      </c>
      <c r="AI3083" s="3"/>
      <c r="AJ3083" s="3"/>
      <c r="AK3083" s="3"/>
      <c r="AL3083" s="3"/>
      <c r="AM3083" s="3"/>
      <c r="AN3083" s="5" t="s">
        <v>51</v>
      </c>
      <c r="AO3083" s="1"/>
      <c r="AP3083" s="1"/>
      <c r="AQ3083" s="1"/>
    </row>
    <row r="3084" spans="1:43">
      <c r="A3084" s="1" t="s">
        <v>8096</v>
      </c>
      <c r="B3084" s="1" t="s">
        <v>8097</v>
      </c>
      <c r="C3084" s="3">
        <v>2.16438356164384</v>
      </c>
      <c r="D3084" s="4">
        <v>43447</v>
      </c>
      <c r="E3084" s="3">
        <v>7.3495861661</v>
      </c>
      <c r="F3084" s="5" t="s">
        <v>8098</v>
      </c>
      <c r="G3084" s="5">
        <v>716</v>
      </c>
      <c r="H3084" s="5" t="s">
        <v>50</v>
      </c>
      <c r="I3084" s="3">
        <v>0.837666088965904</v>
      </c>
      <c r="J3084" s="3">
        <v>1.92050022331398</v>
      </c>
      <c r="K3084" s="3">
        <v>0.00954927425515553</v>
      </c>
      <c r="L3084" s="3">
        <v>41.7884019477645</v>
      </c>
      <c r="M3084" s="3">
        <v>0.566545035529073</v>
      </c>
      <c r="N3084" s="3">
        <v>1.38023152270703</v>
      </c>
      <c r="O3084" s="3">
        <v>0.663206459054197</v>
      </c>
      <c r="P3084" s="3">
        <v>53.1749657377798</v>
      </c>
      <c r="Q3084" s="3">
        <v>1.73887701573729</v>
      </c>
      <c r="R3084" s="3">
        <v>6.18058908739739</v>
      </c>
      <c r="S3084" s="3">
        <v>2.36445705793981</v>
      </c>
      <c r="T3084" s="3">
        <v>27.9661016949153</v>
      </c>
      <c r="U3084" s="3">
        <v>7.37134997710378</v>
      </c>
      <c r="V3084" s="3">
        <v>24.0712074303406</v>
      </c>
      <c r="W3084" s="3"/>
      <c r="X3084" s="3"/>
      <c r="Y3084" s="3"/>
      <c r="Z3084" s="3"/>
      <c r="AA3084" s="3">
        <v>0.0597577158788977</v>
      </c>
      <c r="AB3084" s="3">
        <v>0.275440638946773</v>
      </c>
      <c r="AC3084" s="3">
        <v>-2.1302809903822</v>
      </c>
      <c r="AD3084" s="3"/>
      <c r="AE3084" s="5">
        <v>3</v>
      </c>
      <c r="AF3084" s="3">
        <v>0.311801293253967</v>
      </c>
      <c r="AG3084" s="3">
        <v>2.9882461790439</v>
      </c>
      <c r="AH3084" s="3">
        <v>3.83697698184093</v>
      </c>
      <c r="AI3084" s="3"/>
      <c r="AJ3084" s="3"/>
      <c r="AK3084" s="3"/>
      <c r="AL3084" s="3"/>
      <c r="AM3084" s="3"/>
      <c r="AN3084" s="5" t="s">
        <v>46</v>
      </c>
      <c r="AO3084" s="1"/>
      <c r="AP3084" s="1"/>
      <c r="AQ3084" s="1"/>
    </row>
    <row r="3085" spans="1:43">
      <c r="A3085" s="1" t="s">
        <v>8099</v>
      </c>
      <c r="B3085" s="1" t="s">
        <v>8100</v>
      </c>
      <c r="C3085" s="3">
        <v>2.10684931506849</v>
      </c>
      <c r="D3085" s="4">
        <v>43468</v>
      </c>
      <c r="E3085" s="3">
        <v>10.6066832375</v>
      </c>
      <c r="F3085" s="5" t="s">
        <v>8101</v>
      </c>
      <c r="G3085" s="5">
        <v>23</v>
      </c>
      <c r="H3085" s="5" t="s">
        <v>50</v>
      </c>
      <c r="I3085" s="3">
        <v>0.207509881422904</v>
      </c>
      <c r="J3085" s="3">
        <v>34.7029924073247</v>
      </c>
      <c r="K3085" s="3">
        <v>0.0295916354310455</v>
      </c>
      <c r="L3085" s="3">
        <v>27.1359008410801</v>
      </c>
      <c r="M3085" s="3">
        <v>-0.0197180321404093</v>
      </c>
      <c r="N3085" s="3">
        <v>40.4719501335708</v>
      </c>
      <c r="O3085" s="3">
        <v>0.895433290219866</v>
      </c>
      <c r="P3085" s="3">
        <v>16.1717679305619</v>
      </c>
      <c r="Q3085" s="3">
        <v>1.26822448571997</v>
      </c>
      <c r="R3085" s="3">
        <v>30.7580878802511</v>
      </c>
      <c r="S3085" s="3">
        <v>2.20925758230709</v>
      </c>
      <c r="T3085" s="3">
        <v>34.5197740112994</v>
      </c>
      <c r="U3085" s="3">
        <v>5.66163271485581</v>
      </c>
      <c r="V3085" s="3">
        <v>65.2476780185759</v>
      </c>
      <c r="W3085" s="3"/>
      <c r="X3085" s="3"/>
      <c r="Y3085" s="3"/>
      <c r="Z3085" s="3"/>
      <c r="AA3085" s="3">
        <v>0.0894946994152837</v>
      </c>
      <c r="AB3085" s="3">
        <v>0.297205374095702</v>
      </c>
      <c r="AC3085" s="3">
        <v>-1.14550170227723</v>
      </c>
      <c r="AD3085" s="3"/>
      <c r="AE3085" s="5">
        <v>3</v>
      </c>
      <c r="AF3085" s="3">
        <v>0.226127130529517</v>
      </c>
      <c r="AG3085" s="3">
        <v>2.49336475038535</v>
      </c>
      <c r="AH3085" s="3"/>
      <c r="AI3085" s="3"/>
      <c r="AJ3085" s="3"/>
      <c r="AK3085" s="3"/>
      <c r="AL3085" s="3"/>
      <c r="AM3085" s="3"/>
      <c r="AN3085" s="5" t="s">
        <v>46</v>
      </c>
      <c r="AO3085" s="1"/>
      <c r="AP3085" s="1"/>
      <c r="AQ3085" s="1"/>
    </row>
    <row r="3086" spans="1:43">
      <c r="A3086" s="1" t="s">
        <v>8102</v>
      </c>
      <c r="B3086" s="1" t="s">
        <v>8103</v>
      </c>
      <c r="C3086" s="3">
        <v>2.13150684931507</v>
      </c>
      <c r="D3086" s="4">
        <v>43459</v>
      </c>
      <c r="E3086" s="3">
        <v>1.3600392232</v>
      </c>
      <c r="F3086" s="5" t="s">
        <v>8104</v>
      </c>
      <c r="G3086" s="5">
        <v>779</v>
      </c>
      <c r="H3086" s="5" t="s">
        <v>55</v>
      </c>
      <c r="I3086" s="3">
        <v>2.62695713912036</v>
      </c>
      <c r="J3086" s="3">
        <v>87.719298245614</v>
      </c>
      <c r="K3086" s="3">
        <v>-0.80543215227363</v>
      </c>
      <c r="L3086" s="3">
        <v>96.1581920903955</v>
      </c>
      <c r="M3086" s="3">
        <v>-0.962821391222817</v>
      </c>
      <c r="N3086" s="3">
        <v>90.6044284859366</v>
      </c>
      <c r="O3086" s="3">
        <v>12.9090610097024</v>
      </c>
      <c r="P3086" s="3">
        <v>74.2384105960265</v>
      </c>
      <c r="Q3086" s="3">
        <v>17.9421111397406</v>
      </c>
      <c r="R3086" s="3">
        <v>66.3871951219512</v>
      </c>
      <c r="S3086" s="3">
        <v>36.236916513716</v>
      </c>
      <c r="T3086" s="3">
        <v>87.6953125</v>
      </c>
      <c r="U3086" s="3">
        <v>172.325235498265</v>
      </c>
      <c r="V3086" s="3">
        <v>28.1842818428184</v>
      </c>
      <c r="W3086" s="3"/>
      <c r="X3086" s="3"/>
      <c r="Y3086" s="3"/>
      <c r="Z3086" s="3"/>
      <c r="AA3086" s="3">
        <v>0.141058984913752</v>
      </c>
      <c r="AB3086" s="3">
        <v>0.409937821885203</v>
      </c>
      <c r="AC3086" s="3">
        <v>-23.9064043833648</v>
      </c>
      <c r="AD3086" s="3"/>
      <c r="AE3086" s="5">
        <v>3</v>
      </c>
      <c r="AF3086" s="3">
        <v>4.4014605916378</v>
      </c>
      <c r="AG3086" s="3">
        <v>48.5580388299839</v>
      </c>
      <c r="AH3086" s="3">
        <v>67.6278726309925</v>
      </c>
      <c r="AI3086" s="3"/>
      <c r="AJ3086" s="3"/>
      <c r="AK3086" s="3"/>
      <c r="AL3086" s="3"/>
      <c r="AM3086" s="3"/>
      <c r="AN3086" s="5" t="s">
        <v>46</v>
      </c>
      <c r="AO3086" s="1"/>
      <c r="AP3086" s="1"/>
      <c r="AQ3086" s="1"/>
    </row>
    <row r="3087" spans="1:43">
      <c r="A3087" s="1" t="s">
        <v>8105</v>
      </c>
      <c r="B3087" s="1" t="s">
        <v>8106</v>
      </c>
      <c r="C3087" s="3">
        <v>2.4027397260274</v>
      </c>
      <c r="D3087" s="4">
        <v>43360</v>
      </c>
      <c r="E3087" s="3">
        <v>0.2702749278</v>
      </c>
      <c r="F3087" s="5" t="s">
        <v>7702</v>
      </c>
      <c r="G3087" s="5">
        <v>576</v>
      </c>
      <c r="H3087" s="5" t="s">
        <v>55</v>
      </c>
      <c r="I3087" s="3">
        <v>9.56033019144078</v>
      </c>
      <c r="J3087" s="3">
        <v>55.7773744706594</v>
      </c>
      <c r="K3087" s="3">
        <v>2.89201671431713</v>
      </c>
      <c r="L3087" s="3">
        <v>43.7853107344633</v>
      </c>
      <c r="M3087" s="3">
        <v>6.1245321537938</v>
      </c>
      <c r="N3087" s="3">
        <v>40.8138839018552</v>
      </c>
      <c r="O3087" s="3">
        <v>11.6853664359036</v>
      </c>
      <c r="P3087" s="3">
        <v>77.0860927152318</v>
      </c>
      <c r="Q3087" s="3">
        <v>8.5561807529439</v>
      </c>
      <c r="R3087" s="3">
        <v>87.8048780487805</v>
      </c>
      <c r="S3087" s="3">
        <v>40.1587777112043</v>
      </c>
      <c r="T3087" s="3">
        <v>84.86328125</v>
      </c>
      <c r="U3087" s="3">
        <v>87.7219380078242</v>
      </c>
      <c r="V3087" s="3">
        <v>82.7913279132791</v>
      </c>
      <c r="W3087" s="3"/>
      <c r="X3087" s="3"/>
      <c r="Y3087" s="3"/>
      <c r="Z3087" s="3"/>
      <c r="AA3087" s="3">
        <v>0.196366041390502</v>
      </c>
      <c r="AB3087" s="3">
        <v>0.297949199585077</v>
      </c>
      <c r="AC3087" s="3">
        <v>-18.5277513014151</v>
      </c>
      <c r="AD3087" s="3"/>
      <c r="AE3087" s="5">
        <v>2</v>
      </c>
      <c r="AF3087" s="3">
        <v>2.22159658923525</v>
      </c>
      <c r="AG3087" s="3">
        <v>34.4526218749815</v>
      </c>
      <c r="AH3087" s="3">
        <v>38.9948004831452</v>
      </c>
      <c r="AI3087" s="3"/>
      <c r="AJ3087" s="3"/>
      <c r="AK3087" s="3"/>
      <c r="AL3087" s="3"/>
      <c r="AM3087" s="3"/>
      <c r="AN3087" s="5" t="s">
        <v>46</v>
      </c>
      <c r="AO3087" s="1"/>
      <c r="AP3087" s="1"/>
      <c r="AQ3087" s="1"/>
    </row>
    <row r="3088" spans="1:43">
      <c r="A3088" s="1" t="s">
        <v>8107</v>
      </c>
      <c r="B3088" s="1" t="s">
        <v>8108</v>
      </c>
      <c r="C3088" s="3">
        <v>2.47123287671233</v>
      </c>
      <c r="D3088" s="4">
        <v>43335</v>
      </c>
      <c r="E3088" s="3">
        <v>27.1454295769</v>
      </c>
      <c r="F3088" s="5" t="s">
        <v>1448</v>
      </c>
      <c r="G3088" s="5">
        <v>903</v>
      </c>
      <c r="H3088" s="5" t="s">
        <v>93</v>
      </c>
      <c r="I3088" s="3">
        <v>7.37587842084214</v>
      </c>
      <c r="J3088" s="3">
        <v>42</v>
      </c>
      <c r="K3088" s="3">
        <v>2.07473386921574</v>
      </c>
      <c r="L3088" s="3">
        <v>43.0624380574827</v>
      </c>
      <c r="M3088" s="3">
        <v>1.60566578364059</v>
      </c>
      <c r="N3088" s="3">
        <v>61.5768463073852</v>
      </c>
      <c r="O3088" s="3">
        <v>13.3397660113376</v>
      </c>
      <c r="P3088" s="3">
        <v>42.2032193158954</v>
      </c>
      <c r="Q3088" s="3">
        <v>14.1937052237456</v>
      </c>
      <c r="R3088" s="3">
        <v>48.8648090815273</v>
      </c>
      <c r="S3088" s="3">
        <v>60.5152112256872</v>
      </c>
      <c r="T3088" s="3">
        <v>31.1805187930122</v>
      </c>
      <c r="U3088" s="3">
        <v>128.529850032835</v>
      </c>
      <c r="V3088" s="3">
        <v>28.9036544850498</v>
      </c>
      <c r="W3088" s="3"/>
      <c r="X3088" s="3"/>
      <c r="Y3088" s="3"/>
      <c r="Z3088" s="3"/>
      <c r="AA3088" s="3">
        <v>0.353707446438597</v>
      </c>
      <c r="AB3088" s="3">
        <v>0.584111183912072</v>
      </c>
      <c r="AC3088" s="3">
        <v>-12.1746373290761</v>
      </c>
      <c r="AD3088" s="3"/>
      <c r="AE3088" s="5">
        <v>2</v>
      </c>
      <c r="AF3088" s="3">
        <v>2.98456647090743</v>
      </c>
      <c r="AG3088" s="3">
        <v>62.3896192654623</v>
      </c>
      <c r="AH3088" s="3">
        <v>52.9099983035939</v>
      </c>
      <c r="AI3088" s="3"/>
      <c r="AJ3088" s="3"/>
      <c r="AK3088" s="3"/>
      <c r="AL3088" s="3"/>
      <c r="AM3088" s="3"/>
      <c r="AN3088" s="5" t="s">
        <v>51</v>
      </c>
      <c r="AO3088" s="1"/>
      <c r="AP3088" s="1"/>
      <c r="AQ3088" s="1"/>
    </row>
    <row r="3089" spans="1:43">
      <c r="A3089" s="1" t="s">
        <v>8109</v>
      </c>
      <c r="B3089" s="1" t="s">
        <v>8110</v>
      </c>
      <c r="C3089" s="3">
        <v>2.50684931506849</v>
      </c>
      <c r="D3089" s="4">
        <v>43322</v>
      </c>
      <c r="E3089" s="3">
        <v>5.2171192077</v>
      </c>
      <c r="F3089" s="5" t="s">
        <v>8111</v>
      </c>
      <c r="G3089" s="5">
        <v>916</v>
      </c>
      <c r="H3089" s="5" t="s">
        <v>55</v>
      </c>
      <c r="I3089" s="3">
        <v>9.20262932266362</v>
      </c>
      <c r="J3089" s="3">
        <v>58.6206896551724</v>
      </c>
      <c r="K3089" s="3">
        <v>2.36283754822118</v>
      </c>
      <c r="L3089" s="3">
        <v>55.0282485875706</v>
      </c>
      <c r="M3089" s="3">
        <v>6.05640057732876</v>
      </c>
      <c r="N3089" s="3">
        <v>41.5320167564333</v>
      </c>
      <c r="O3089" s="3">
        <v>9.90623022493241</v>
      </c>
      <c r="P3089" s="3">
        <v>81.1920529801324</v>
      </c>
      <c r="Q3089" s="3">
        <v>10.76646567718</v>
      </c>
      <c r="R3089" s="3">
        <v>84.375</v>
      </c>
      <c r="S3089" s="3">
        <v>52.7544575037979</v>
      </c>
      <c r="T3089" s="3">
        <v>70.1171875</v>
      </c>
      <c r="U3089" s="3">
        <v>93.6644703497212</v>
      </c>
      <c r="V3089" s="3">
        <v>79.2682926829268</v>
      </c>
      <c r="W3089" s="3"/>
      <c r="X3089" s="3"/>
      <c r="Y3089" s="3"/>
      <c r="Z3089" s="3"/>
      <c r="AA3089" s="3">
        <v>0.248929064119804</v>
      </c>
      <c r="AB3089" s="3">
        <v>0.322150218529455</v>
      </c>
      <c r="AC3089" s="3">
        <v>-13.0544196288141</v>
      </c>
      <c r="AD3089" s="3"/>
      <c r="AE3089" s="5">
        <v>2</v>
      </c>
      <c r="AF3089" s="3">
        <v>2.24386148217329</v>
      </c>
      <c r="AG3089" s="3">
        <v>44.1840662838922</v>
      </c>
      <c r="AH3089" s="3">
        <v>40.3583873579566</v>
      </c>
      <c r="AI3089" s="3"/>
      <c r="AJ3089" s="3"/>
      <c r="AK3089" s="3"/>
      <c r="AL3089" s="3"/>
      <c r="AM3089" s="3"/>
      <c r="AN3089" s="5" t="s">
        <v>46</v>
      </c>
      <c r="AO3089" s="1"/>
      <c r="AP3089" s="1"/>
      <c r="AQ3089" s="1"/>
    </row>
    <row r="3090" spans="1:43">
      <c r="A3090" s="1" t="s">
        <v>8112</v>
      </c>
      <c r="B3090" s="1" t="s">
        <v>8113</v>
      </c>
      <c r="C3090" s="3">
        <v>2.56712328767123</v>
      </c>
      <c r="D3090" s="4">
        <v>43300</v>
      </c>
      <c r="E3090" s="3">
        <v>6.8920068752</v>
      </c>
      <c r="F3090" s="5" t="s">
        <v>5095</v>
      </c>
      <c r="G3090" s="5">
        <v>938</v>
      </c>
      <c r="H3090" s="5" t="s">
        <v>45</v>
      </c>
      <c r="I3090" s="3">
        <v>0.761492902134069</v>
      </c>
      <c r="J3090" s="3">
        <v>55.7324840764331</v>
      </c>
      <c r="K3090" s="3">
        <v>-0.083900438146716</v>
      </c>
      <c r="L3090" s="3">
        <v>91.6149068322981</v>
      </c>
      <c r="M3090" s="3">
        <v>-0.00932922847279258</v>
      </c>
      <c r="N3090" s="3">
        <v>48.5714285714286</v>
      </c>
      <c r="O3090" s="3">
        <v>1.57316148597425</v>
      </c>
      <c r="P3090" s="3">
        <v>54.9668874172185</v>
      </c>
      <c r="Q3090" s="3">
        <v>1.67915757518264</v>
      </c>
      <c r="R3090" s="3">
        <v>59.5890410958904</v>
      </c>
      <c r="S3090" s="3">
        <v>2.01789453645539</v>
      </c>
      <c r="T3090" s="3">
        <v>85.4990583804143</v>
      </c>
      <c r="U3090" s="3">
        <v>7.66896142263481</v>
      </c>
      <c r="V3090" s="3">
        <v>88.5350318471338</v>
      </c>
      <c r="W3090" s="3"/>
      <c r="X3090" s="3"/>
      <c r="Y3090" s="3"/>
      <c r="Z3090" s="3"/>
      <c r="AA3090" s="3">
        <v>0.0356115416268355</v>
      </c>
      <c r="AB3090" s="3">
        <v>0.427523150983084</v>
      </c>
      <c r="AC3090" s="3">
        <v>-2.56791961295124</v>
      </c>
      <c r="AD3090" s="3"/>
      <c r="AE3090" s="5">
        <v>3</v>
      </c>
      <c r="AF3090" s="3">
        <v>0.422218007996701</v>
      </c>
      <c r="AG3090" s="3">
        <v>2.96371083030871</v>
      </c>
      <c r="AH3090" s="3">
        <v>4.17147762899865</v>
      </c>
      <c r="AI3090" s="3"/>
      <c r="AJ3090" s="3"/>
      <c r="AK3090" s="3"/>
      <c r="AL3090" s="3"/>
      <c r="AM3090" s="3"/>
      <c r="AN3090" s="5" t="s">
        <v>51</v>
      </c>
      <c r="AO3090" s="1"/>
      <c r="AP3090" s="1"/>
      <c r="AQ3090" s="1"/>
    </row>
    <row r="3091" spans="1:43">
      <c r="A3091" s="1" t="s">
        <v>8114</v>
      </c>
      <c r="B3091" s="1" t="s">
        <v>8115</v>
      </c>
      <c r="C3091" s="3">
        <v>2.24109589041096</v>
      </c>
      <c r="D3091" s="4">
        <v>43419</v>
      </c>
      <c r="E3091" s="3">
        <v>2.3933894712</v>
      </c>
      <c r="F3091" s="5" t="s">
        <v>5095</v>
      </c>
      <c r="G3091" s="5">
        <v>819</v>
      </c>
      <c r="H3091" s="5" t="s">
        <v>50</v>
      </c>
      <c r="I3091" s="3">
        <v>-0.00937470704039332</v>
      </c>
      <c r="J3091" s="3">
        <v>70.522554711925</v>
      </c>
      <c r="K3091" s="3">
        <v>-0.233841548966417</v>
      </c>
      <c r="L3091" s="3">
        <v>96.7684816290394</v>
      </c>
      <c r="M3091" s="3">
        <v>-0.271154745208032</v>
      </c>
      <c r="N3091" s="3">
        <v>82.3686553873553</v>
      </c>
      <c r="O3091" s="3">
        <v>0</v>
      </c>
      <c r="P3091" s="3">
        <v>87.756966651439</v>
      </c>
      <c r="Q3091" s="3">
        <v>0.461523970989926</v>
      </c>
      <c r="R3091" s="3">
        <v>86.3351038145823</v>
      </c>
      <c r="S3091" s="3">
        <v>1.44569145900705</v>
      </c>
      <c r="T3091" s="3">
        <v>70.0564971751412</v>
      </c>
      <c r="U3091" s="3">
        <v>6.17199746371683</v>
      </c>
      <c r="V3091" s="3">
        <v>51.1609907120743</v>
      </c>
      <c r="W3091" s="3"/>
      <c r="X3091" s="3"/>
      <c r="Y3091" s="3"/>
      <c r="Z3091" s="3"/>
      <c r="AA3091" s="3">
        <v>0.0198745213610022</v>
      </c>
      <c r="AB3091" s="3">
        <v>0.305565163507834</v>
      </c>
      <c r="AC3091" s="3">
        <v>-1.94913681084091</v>
      </c>
      <c r="AD3091" s="3"/>
      <c r="AE3091" s="5">
        <v>3</v>
      </c>
      <c r="AF3091" s="3">
        <v>0.300677815509243</v>
      </c>
      <c r="AG3091" s="3">
        <v>2.57356337395698</v>
      </c>
      <c r="AH3091" s="3">
        <v>3.39896572258012</v>
      </c>
      <c r="AI3091" s="3"/>
      <c r="AJ3091" s="3"/>
      <c r="AK3091" s="3"/>
      <c r="AL3091" s="3"/>
      <c r="AM3091" s="3"/>
      <c r="AN3091" s="5" t="s">
        <v>46</v>
      </c>
      <c r="AO3091" s="1"/>
      <c r="AP3091" s="1"/>
      <c r="AQ3091" s="1"/>
    </row>
    <row r="3092" spans="1:43">
      <c r="A3092" s="1" t="s">
        <v>8116</v>
      </c>
      <c r="B3092" s="1" t="s">
        <v>8117</v>
      </c>
      <c r="C3092" s="3">
        <v>2.22191780821918</v>
      </c>
      <c r="D3092" s="4">
        <v>43426</v>
      </c>
      <c r="E3092" s="3">
        <v>0.63483386</v>
      </c>
      <c r="F3092" s="5" t="s">
        <v>5955</v>
      </c>
      <c r="G3092" s="5">
        <v>812</v>
      </c>
      <c r="H3092" s="5" t="s">
        <v>116</v>
      </c>
      <c r="I3092" s="3">
        <v>-1.33317462206881</v>
      </c>
      <c r="J3092" s="3">
        <v>97.6635514018692</v>
      </c>
      <c r="K3092" s="3">
        <v>-0.748368556546731</v>
      </c>
      <c r="L3092" s="3">
        <v>99.5412844036697</v>
      </c>
      <c r="M3092" s="3">
        <v>-0.162601626016277</v>
      </c>
      <c r="N3092" s="3">
        <v>91.1214953271028</v>
      </c>
      <c r="O3092" s="3">
        <v>-4.82259731312436</v>
      </c>
      <c r="P3092" s="3">
        <v>98.5</v>
      </c>
      <c r="Q3092" s="3">
        <v>-9.59301560258255</v>
      </c>
      <c r="R3092" s="3">
        <v>98.9417989417989</v>
      </c>
      <c r="S3092" s="3">
        <v>29.2395146083887</v>
      </c>
      <c r="T3092" s="3">
        <v>92.0245398773006</v>
      </c>
      <c r="U3092" s="3">
        <v>73.828401061743</v>
      </c>
      <c r="V3092" s="3">
        <v>81.5126050420168</v>
      </c>
      <c r="W3092" s="3"/>
      <c r="X3092" s="3"/>
      <c r="Y3092" s="3"/>
      <c r="Z3092" s="3"/>
      <c r="AA3092" s="3">
        <v>0.145969737313604</v>
      </c>
      <c r="AB3092" s="3">
        <v>0.259110496463237</v>
      </c>
      <c r="AC3092" s="3">
        <v>-17.1384570255207</v>
      </c>
      <c r="AD3092" s="3"/>
      <c r="AE3092" s="5">
        <v>3</v>
      </c>
      <c r="AF3092" s="3">
        <v>2.39305785103705</v>
      </c>
      <c r="AG3092" s="3">
        <v>27.033210583133</v>
      </c>
      <c r="AH3092" s="3">
        <v>32.3495670870382</v>
      </c>
      <c r="AI3092" s="3"/>
      <c r="AJ3092" s="3"/>
      <c r="AK3092" s="3"/>
      <c r="AL3092" s="3"/>
      <c r="AM3092" s="3"/>
      <c r="AN3092" s="5" t="s">
        <v>46</v>
      </c>
      <c r="AO3092" s="1"/>
      <c r="AP3092" s="1"/>
      <c r="AQ3092" s="1"/>
    </row>
    <row r="3093" spans="1:43">
      <c r="A3093" s="1" t="s">
        <v>8118</v>
      </c>
      <c r="B3093" s="1" t="s">
        <v>8119</v>
      </c>
      <c r="C3093" s="3">
        <v>1.91780821917808</v>
      </c>
      <c r="D3093" s="4">
        <v>43537</v>
      </c>
      <c r="E3093" s="3">
        <v>2.0646036754</v>
      </c>
      <c r="F3093" s="5" t="s">
        <v>8120</v>
      </c>
      <c r="G3093" s="5">
        <v>701</v>
      </c>
      <c r="H3093" s="5" t="s">
        <v>55</v>
      </c>
      <c r="I3093" s="3">
        <v>6.53806105113168</v>
      </c>
      <c r="J3093" s="3">
        <v>73.0792498487598</v>
      </c>
      <c r="K3093" s="3">
        <v>2.96610169491526</v>
      </c>
      <c r="L3093" s="3">
        <v>42.2598870056497</v>
      </c>
      <c r="M3093" s="3">
        <v>2.85714285714286</v>
      </c>
      <c r="N3093" s="3">
        <v>70.6762417713944</v>
      </c>
      <c r="O3093" s="3">
        <v>12.0654868276935</v>
      </c>
      <c r="P3093" s="3">
        <v>75.8278145695364</v>
      </c>
      <c r="Q3093" s="3">
        <v>26.2747645339396</v>
      </c>
      <c r="R3093" s="3">
        <v>42.3018292682927</v>
      </c>
      <c r="S3093" s="3">
        <v>70.2276707530648</v>
      </c>
      <c r="T3093" s="3">
        <v>42.48046875</v>
      </c>
      <c r="U3093" s="3"/>
      <c r="V3093" s="3"/>
      <c r="W3093" s="3"/>
      <c r="X3093" s="3"/>
      <c r="Y3093" s="3"/>
      <c r="Z3093" s="3"/>
      <c r="AA3093" s="3">
        <v>0.341153610192657</v>
      </c>
      <c r="AB3093" s="3">
        <v>0.487234431588811</v>
      </c>
      <c r="AC3093" s="3">
        <v>-15.696244054453</v>
      </c>
      <c r="AD3093" s="3"/>
      <c r="AE3093" s="5">
        <v>2</v>
      </c>
      <c r="AF3093" s="3">
        <v>3.20752871724223</v>
      </c>
      <c r="AG3093" s="3">
        <v>56.1126091293326</v>
      </c>
      <c r="AH3093" s="3"/>
      <c r="AI3093" s="3"/>
      <c r="AJ3093" s="3"/>
      <c r="AK3093" s="3"/>
      <c r="AL3093" s="3"/>
      <c r="AM3093" s="3"/>
      <c r="AN3093" s="5" t="s">
        <v>46</v>
      </c>
      <c r="AO3093" s="1"/>
      <c r="AP3093" s="1"/>
      <c r="AQ3093" s="1"/>
    </row>
    <row r="3094" spans="1:43">
      <c r="A3094" s="1" t="s">
        <v>8121</v>
      </c>
      <c r="B3094" s="1" t="s">
        <v>8122</v>
      </c>
      <c r="C3094" s="3">
        <v>2.26301369863014</v>
      </c>
      <c r="D3094" s="4">
        <v>43411</v>
      </c>
      <c r="E3094" s="3">
        <v>0.5944034824</v>
      </c>
      <c r="F3094" s="5" t="s">
        <v>3868</v>
      </c>
      <c r="G3094" s="5">
        <v>827</v>
      </c>
      <c r="H3094" s="5" t="s">
        <v>50</v>
      </c>
      <c r="I3094" s="3">
        <v>0.102382725241984</v>
      </c>
      <c r="J3094" s="3">
        <v>53.2827154979902</v>
      </c>
      <c r="K3094" s="3">
        <v>-0.0464684014870044</v>
      </c>
      <c r="L3094" s="3">
        <v>78.2647189021691</v>
      </c>
      <c r="M3094" s="3">
        <v>0.0372058413170827</v>
      </c>
      <c r="N3094" s="3">
        <v>29.4300979519145</v>
      </c>
      <c r="O3094" s="3">
        <v>1.39530498727255</v>
      </c>
      <c r="P3094" s="3">
        <v>3.10644129739607</v>
      </c>
      <c r="Q3094" s="3">
        <v>1.52931180968564</v>
      </c>
      <c r="R3094" s="3">
        <v>12.9406084017383</v>
      </c>
      <c r="S3094" s="3">
        <v>2.12705346120976</v>
      </c>
      <c r="T3094" s="3">
        <v>38.5310734463277</v>
      </c>
      <c r="U3094" s="3">
        <v>6.82359952324195</v>
      </c>
      <c r="V3094" s="3">
        <v>34.4427244582043</v>
      </c>
      <c r="W3094" s="3"/>
      <c r="X3094" s="3"/>
      <c r="Y3094" s="3"/>
      <c r="Z3094" s="3"/>
      <c r="AA3094" s="3">
        <v>0.0478397224650986</v>
      </c>
      <c r="AB3094" s="3">
        <v>0.252087297300165</v>
      </c>
      <c r="AC3094" s="3">
        <v>-2.29596579289832</v>
      </c>
      <c r="AD3094" s="3"/>
      <c r="AE3094" s="5">
        <v>3</v>
      </c>
      <c r="AF3094" s="3">
        <v>0.2814330163726</v>
      </c>
      <c r="AG3094" s="3">
        <v>2.91735915452196</v>
      </c>
      <c r="AH3094" s="3">
        <v>3.42532945808123</v>
      </c>
      <c r="AI3094" s="3"/>
      <c r="AJ3094" s="3"/>
      <c r="AK3094" s="3"/>
      <c r="AL3094" s="3"/>
      <c r="AM3094" s="3"/>
      <c r="AN3094" s="5" t="s">
        <v>46</v>
      </c>
      <c r="AO3094" s="1"/>
      <c r="AP3094" s="1"/>
      <c r="AQ3094" s="1"/>
    </row>
    <row r="3095" spans="1:43">
      <c r="A3095" s="1" t="s">
        <v>8123</v>
      </c>
      <c r="B3095" s="1" t="s">
        <v>8124</v>
      </c>
      <c r="C3095" s="3">
        <v>2.50958904109589</v>
      </c>
      <c r="D3095" s="4">
        <v>43321</v>
      </c>
      <c r="E3095" s="3">
        <v>9.0997013673</v>
      </c>
      <c r="F3095" s="5" t="s">
        <v>6992</v>
      </c>
      <c r="G3095" s="5">
        <v>917</v>
      </c>
      <c r="H3095" s="5" t="s">
        <v>50</v>
      </c>
      <c r="I3095" s="3">
        <v>-0.0592885375493957</v>
      </c>
      <c r="J3095" s="3">
        <v>75.2568110763734</v>
      </c>
      <c r="K3095" s="3">
        <v>-0.00988630746415687</v>
      </c>
      <c r="L3095" s="3">
        <v>59.9822930500221</v>
      </c>
      <c r="M3095" s="3">
        <v>-0.226891585281642</v>
      </c>
      <c r="N3095" s="3">
        <v>76.4470169189671</v>
      </c>
      <c r="O3095" s="3">
        <v>0.787839547658874</v>
      </c>
      <c r="P3095" s="3">
        <v>32.4349017816355</v>
      </c>
      <c r="Q3095" s="3">
        <v>1.19722149945737</v>
      </c>
      <c r="R3095" s="3">
        <v>40.5118300338001</v>
      </c>
      <c r="S3095" s="3">
        <v>2.37811951286967</v>
      </c>
      <c r="T3095" s="3">
        <v>27.2881355932203</v>
      </c>
      <c r="U3095" s="3">
        <v>6.37400380669504</v>
      </c>
      <c r="V3095" s="3">
        <v>46.671826625387</v>
      </c>
      <c r="W3095" s="3"/>
      <c r="X3095" s="3"/>
      <c r="Y3095" s="3"/>
      <c r="Z3095" s="3"/>
      <c r="AA3095" s="3">
        <v>0.0650319960036537</v>
      </c>
      <c r="AB3095" s="3">
        <v>0.356195430830437</v>
      </c>
      <c r="AC3095" s="3">
        <v>-2.27771741925023</v>
      </c>
      <c r="AD3095" s="3"/>
      <c r="AE3095" s="5">
        <v>3</v>
      </c>
      <c r="AF3095" s="3">
        <v>0.323151566545724</v>
      </c>
      <c r="AG3095" s="3">
        <v>3.03705906448843</v>
      </c>
      <c r="AH3095" s="3">
        <v>3.22408620363039</v>
      </c>
      <c r="AI3095" s="3"/>
      <c r="AJ3095" s="3"/>
      <c r="AK3095" s="3"/>
      <c r="AL3095" s="3"/>
      <c r="AM3095" s="3"/>
      <c r="AN3095" s="5" t="s">
        <v>51</v>
      </c>
      <c r="AO3095" s="1"/>
      <c r="AP3095" s="1"/>
      <c r="AQ3095" s="1"/>
    </row>
    <row r="3096" spans="1:43">
      <c r="A3096" s="1" t="s">
        <v>8125</v>
      </c>
      <c r="B3096" s="1" t="s">
        <v>8126</v>
      </c>
      <c r="C3096" s="3">
        <v>2.47945205479452</v>
      </c>
      <c r="D3096" s="4">
        <v>43332</v>
      </c>
      <c r="E3096" s="3">
        <v>24.3300183796</v>
      </c>
      <c r="F3096" s="5" t="s">
        <v>4732</v>
      </c>
      <c r="G3096" s="5">
        <v>509</v>
      </c>
      <c r="H3096" s="5" t="s">
        <v>50</v>
      </c>
      <c r="I3096" s="3">
        <v>-0.0789811432520522</v>
      </c>
      <c r="J3096" s="3">
        <v>77.5346136668155</v>
      </c>
      <c r="K3096" s="3">
        <v>0.0593178447849553</v>
      </c>
      <c r="L3096" s="3">
        <v>10.1814962372731</v>
      </c>
      <c r="M3096" s="3">
        <v>-0.157837624543758</v>
      </c>
      <c r="N3096" s="3">
        <v>65.2715939447907</v>
      </c>
      <c r="O3096" s="3">
        <v>1.14931041375174</v>
      </c>
      <c r="P3096" s="3">
        <v>5.43627227044312</v>
      </c>
      <c r="Q3096" s="3">
        <v>1.49418371440031</v>
      </c>
      <c r="R3096" s="3">
        <v>14.4374698213423</v>
      </c>
      <c r="S3096" s="3">
        <v>2.27389003327582</v>
      </c>
      <c r="T3096" s="3">
        <v>32.2033898305085</v>
      </c>
      <c r="U3096" s="3">
        <v>6.86996505438595</v>
      </c>
      <c r="V3096" s="3">
        <v>33.4365325077399</v>
      </c>
      <c r="W3096" s="3"/>
      <c r="X3096" s="3"/>
      <c r="Y3096" s="3"/>
      <c r="Z3096" s="3"/>
      <c r="AA3096" s="3">
        <v>0.0490346383343849</v>
      </c>
      <c r="AB3096" s="3">
        <v>0.271274149611576</v>
      </c>
      <c r="AC3096" s="3">
        <v>-2.49694366791516</v>
      </c>
      <c r="AD3096" s="3"/>
      <c r="AE3096" s="5">
        <v>3</v>
      </c>
      <c r="AF3096" s="3">
        <v>0.311761352398536</v>
      </c>
      <c r="AG3096" s="3">
        <v>3.46095953534475</v>
      </c>
      <c r="AH3096" s="3">
        <v>3.51780418592584</v>
      </c>
      <c r="AI3096" s="3"/>
      <c r="AJ3096" s="3"/>
      <c r="AK3096" s="3"/>
      <c r="AL3096" s="3"/>
      <c r="AM3096" s="3"/>
      <c r="AN3096" s="5" t="s">
        <v>46</v>
      </c>
      <c r="AO3096" s="1"/>
      <c r="AP3096" s="1"/>
      <c r="AQ3096" s="1"/>
    </row>
    <row r="3097" spans="1:43">
      <c r="A3097" s="1" t="s">
        <v>8127</v>
      </c>
      <c r="B3097" s="1" t="s">
        <v>8128</v>
      </c>
      <c r="C3097" s="3">
        <v>2.44931506849315</v>
      </c>
      <c r="D3097" s="4">
        <v>43343</v>
      </c>
      <c r="E3097" s="3">
        <v>7.5293471115</v>
      </c>
      <c r="F3097" s="5" t="s">
        <v>3424</v>
      </c>
      <c r="G3097" s="5">
        <v>489</v>
      </c>
      <c r="H3097" s="5" t="s">
        <v>50</v>
      </c>
      <c r="I3097" s="3">
        <v>-2.37236153707378</v>
      </c>
      <c r="J3097" s="3">
        <v>99.2407324698526</v>
      </c>
      <c r="K3097" s="3">
        <v>-0.997072813757776</v>
      </c>
      <c r="L3097" s="3">
        <v>99.2917220008854</v>
      </c>
      <c r="M3097" s="3">
        <v>-2.54817215919323</v>
      </c>
      <c r="N3097" s="3">
        <v>99.4657168299199</v>
      </c>
      <c r="O3097" s="3">
        <v>-3.96302926328522</v>
      </c>
      <c r="P3097" s="3">
        <v>98.949291914116</v>
      </c>
      <c r="Q3097" s="3">
        <v>-4.36793474995696</v>
      </c>
      <c r="R3097" s="3">
        <v>99.1308546595847</v>
      </c>
      <c r="S3097" s="3">
        <v>3.33170903086651</v>
      </c>
      <c r="T3097" s="3">
        <v>8.36158192090396</v>
      </c>
      <c r="U3097" s="3">
        <v>8.32708209902535</v>
      </c>
      <c r="V3097" s="3">
        <v>15.4798761609907</v>
      </c>
      <c r="W3097" s="3"/>
      <c r="X3097" s="3"/>
      <c r="Y3097" s="3"/>
      <c r="Z3097" s="3"/>
      <c r="AA3097" s="3">
        <v>0.0478633005134328</v>
      </c>
      <c r="AB3097" s="3">
        <v>0.185944826974981</v>
      </c>
      <c r="AC3097" s="3">
        <v>-4.41728050085999</v>
      </c>
      <c r="AD3097" s="3"/>
      <c r="AE3097" s="5">
        <v>3</v>
      </c>
      <c r="AF3097" s="3">
        <v>0.405813358292619</v>
      </c>
      <c r="AG3097" s="3">
        <v>3.14925219472892</v>
      </c>
      <c r="AH3097" s="3">
        <v>4.38598307708948</v>
      </c>
      <c r="AI3097" s="3"/>
      <c r="AJ3097" s="3"/>
      <c r="AK3097" s="3"/>
      <c r="AL3097" s="3"/>
      <c r="AM3097" s="3"/>
      <c r="AN3097" s="5" t="s">
        <v>51</v>
      </c>
      <c r="AO3097" s="1"/>
      <c r="AP3097" s="1"/>
      <c r="AQ3097" s="1"/>
    </row>
    <row r="3098" spans="1:43">
      <c r="A3098" s="1" t="s">
        <v>8129</v>
      </c>
      <c r="B3098" s="1" t="s">
        <v>8130</v>
      </c>
      <c r="C3098" s="3">
        <v>2.44931506849315</v>
      </c>
      <c r="D3098" s="4">
        <v>43343</v>
      </c>
      <c r="E3098" s="3">
        <v>59.0594817819</v>
      </c>
      <c r="F3098" s="5" t="s">
        <v>267</v>
      </c>
      <c r="G3098" s="5">
        <v>175</v>
      </c>
      <c r="H3098" s="5" t="s">
        <v>50</v>
      </c>
      <c r="I3098" s="3">
        <v>0.0346609052561049</v>
      </c>
      <c r="J3098" s="3">
        <v>64.2697632871818</v>
      </c>
      <c r="K3098" s="3">
        <v>-0.00978665100802519</v>
      </c>
      <c r="L3098" s="3">
        <v>58.7870739265162</v>
      </c>
      <c r="M3098" s="3">
        <v>-0.118810623604201</v>
      </c>
      <c r="N3098" s="3">
        <v>59.3944790739092</v>
      </c>
      <c r="O3098" s="3">
        <v>0.975273750138771</v>
      </c>
      <c r="P3098" s="3">
        <v>10.1416171767931</v>
      </c>
      <c r="Q3098" s="3">
        <v>1.24024919879791</v>
      </c>
      <c r="R3098" s="3">
        <v>34.379526798648</v>
      </c>
      <c r="S3098" s="3">
        <v>1.26948675471552</v>
      </c>
      <c r="T3098" s="3">
        <v>74.9717514124294</v>
      </c>
      <c r="U3098" s="3">
        <v>9.16015281728593</v>
      </c>
      <c r="V3098" s="3">
        <v>9.90712074303406</v>
      </c>
      <c r="W3098" s="3"/>
      <c r="X3098" s="3"/>
      <c r="Y3098" s="3"/>
      <c r="Z3098" s="3"/>
      <c r="AA3098" s="3">
        <v>-0.00654460568242377</v>
      </c>
      <c r="AB3098" s="3">
        <v>0.24594003494432</v>
      </c>
      <c r="AC3098" s="3">
        <v>-4.39667971740971</v>
      </c>
      <c r="AD3098" s="3"/>
      <c r="AE3098" s="5">
        <v>3</v>
      </c>
      <c r="AF3098" s="3">
        <v>0.356134460552147</v>
      </c>
      <c r="AG3098" s="3">
        <v>5.37074655286802</v>
      </c>
      <c r="AH3098" s="3">
        <v>4.4838586549641</v>
      </c>
      <c r="AI3098" s="3"/>
      <c r="AJ3098" s="3"/>
      <c r="AK3098" s="3"/>
      <c r="AL3098" s="3"/>
      <c r="AM3098" s="3">
        <v>1000</v>
      </c>
      <c r="AN3098" s="5" t="s">
        <v>56</v>
      </c>
      <c r="AO3098" s="1"/>
      <c r="AP3098" s="1"/>
      <c r="AQ3098" s="1"/>
    </row>
    <row r="3099" spans="1:43">
      <c r="A3099" s="1" t="s">
        <v>8131</v>
      </c>
      <c r="B3099" s="1" t="s">
        <v>8132</v>
      </c>
      <c r="C3099" s="3">
        <v>1.8986301369863</v>
      </c>
      <c r="D3099" s="4">
        <v>43544</v>
      </c>
      <c r="E3099" s="3">
        <v>16.5996747503</v>
      </c>
      <c r="F3099" s="5" t="s">
        <v>8133</v>
      </c>
      <c r="G3099" s="5">
        <v>694</v>
      </c>
      <c r="H3099" s="5" t="s">
        <v>55</v>
      </c>
      <c r="I3099" s="3">
        <v>12.3681867179079</v>
      </c>
      <c r="J3099" s="3">
        <v>35.5716878402904</v>
      </c>
      <c r="K3099" s="3">
        <v>3.42507117591235</v>
      </c>
      <c r="L3099" s="3">
        <v>31.6949152542373</v>
      </c>
      <c r="M3099" s="3">
        <v>6.28130679551399</v>
      </c>
      <c r="N3099" s="3">
        <v>39.6768402154399</v>
      </c>
      <c r="O3099" s="3">
        <v>22.4452275164701</v>
      </c>
      <c r="P3099" s="3">
        <v>32.1192052980132</v>
      </c>
      <c r="Q3099" s="3">
        <v>29.9371341859961</v>
      </c>
      <c r="R3099" s="3">
        <v>31.7835365853659</v>
      </c>
      <c r="S3099" s="3">
        <v>114.396852365197</v>
      </c>
      <c r="T3099" s="3">
        <v>3.90625</v>
      </c>
      <c r="U3099" s="3"/>
      <c r="V3099" s="3"/>
      <c r="W3099" s="3"/>
      <c r="X3099" s="3"/>
      <c r="Y3099" s="3"/>
      <c r="Z3099" s="3"/>
      <c r="AA3099" s="3">
        <v>0.463035033364252</v>
      </c>
      <c r="AB3099" s="3">
        <v>0.690282957685616</v>
      </c>
      <c r="AC3099" s="3">
        <v>-13.4153388920994</v>
      </c>
      <c r="AD3099" s="3"/>
      <c r="AE3099" s="5">
        <v>2</v>
      </c>
      <c r="AF3099" s="3">
        <v>3.86038743952707</v>
      </c>
      <c r="AG3099" s="3">
        <v>103.671433775596</v>
      </c>
      <c r="AH3099" s="3"/>
      <c r="AI3099" s="3"/>
      <c r="AJ3099" s="3"/>
      <c r="AK3099" s="3"/>
      <c r="AL3099" s="3"/>
      <c r="AM3099" s="3"/>
      <c r="AN3099" s="5" t="s">
        <v>51</v>
      </c>
      <c r="AO3099" s="1"/>
      <c r="AP3099" s="1"/>
      <c r="AQ3099" s="1"/>
    </row>
    <row r="3100" spans="1:43">
      <c r="A3100" s="1" t="s">
        <v>8134</v>
      </c>
      <c r="B3100" s="1" t="s">
        <v>8135</v>
      </c>
      <c r="C3100" s="3">
        <v>2.41369863013699</v>
      </c>
      <c r="D3100" s="4">
        <v>43356</v>
      </c>
      <c r="E3100" s="3">
        <v>44.0681817381</v>
      </c>
      <c r="F3100" s="5" t="s">
        <v>8136</v>
      </c>
      <c r="G3100" s="5">
        <v>882</v>
      </c>
      <c r="H3100" s="5" t="s">
        <v>50</v>
      </c>
      <c r="I3100" s="3">
        <v>-0.0788332676389525</v>
      </c>
      <c r="J3100" s="3">
        <v>77.3559624832514</v>
      </c>
      <c r="K3100" s="3">
        <v>0.00986290561197903</v>
      </c>
      <c r="L3100" s="3">
        <v>38.9995573262506</v>
      </c>
      <c r="M3100" s="3">
        <v>-0.196850393700789</v>
      </c>
      <c r="N3100" s="3">
        <v>71.9056099732858</v>
      </c>
      <c r="O3100" s="3">
        <v>0.724344038685745</v>
      </c>
      <c r="P3100" s="3">
        <v>42.8962996802193</v>
      </c>
      <c r="Q3100" s="3">
        <v>0.943613411535841</v>
      </c>
      <c r="R3100" s="3">
        <v>68.1313375181072</v>
      </c>
      <c r="S3100" s="3">
        <v>1.6199166675769</v>
      </c>
      <c r="T3100" s="3">
        <v>62.8813559322034</v>
      </c>
      <c r="U3100" s="3">
        <v>5.60920580450247</v>
      </c>
      <c r="V3100" s="3">
        <v>67.2600619195046</v>
      </c>
      <c r="W3100" s="3"/>
      <c r="X3100" s="3"/>
      <c r="Y3100" s="3"/>
      <c r="Z3100" s="3"/>
      <c r="AA3100" s="3">
        <v>0.0156430287134884</v>
      </c>
      <c r="AB3100" s="3">
        <v>0.230558250500037</v>
      </c>
      <c r="AC3100" s="3">
        <v>-3.11179038469587</v>
      </c>
      <c r="AD3100" s="3"/>
      <c r="AE3100" s="5">
        <v>4</v>
      </c>
      <c r="AF3100" s="3">
        <v>0.282402540456205</v>
      </c>
      <c r="AG3100" s="3">
        <v>2.36630683298509</v>
      </c>
      <c r="AH3100" s="3">
        <v>3.02033542074109</v>
      </c>
      <c r="AI3100" s="3"/>
      <c r="AJ3100" s="3"/>
      <c r="AK3100" s="3"/>
      <c r="AL3100" s="3"/>
      <c r="AM3100" s="3"/>
      <c r="AN3100" s="5" t="s">
        <v>46</v>
      </c>
      <c r="AO3100" s="1"/>
      <c r="AP3100" s="1"/>
      <c r="AQ3100" s="1"/>
    </row>
    <row r="3101" spans="1:43">
      <c r="A3101" s="1" t="s">
        <v>8137</v>
      </c>
      <c r="B3101" s="1" t="s">
        <v>8138</v>
      </c>
      <c r="C3101" s="3">
        <v>2.23835616438356</v>
      </c>
      <c r="D3101" s="4">
        <v>43420</v>
      </c>
      <c r="E3101" s="3">
        <v>0.1374877157</v>
      </c>
      <c r="F3101" s="5" t="s">
        <v>8139</v>
      </c>
      <c r="G3101" s="5">
        <v>801</v>
      </c>
      <c r="H3101" s="5" t="s">
        <v>93</v>
      </c>
      <c r="I3101" s="3">
        <v>8.24103623052376</v>
      </c>
      <c r="J3101" s="3">
        <v>37.9</v>
      </c>
      <c r="K3101" s="3">
        <v>2.03503804636347</v>
      </c>
      <c r="L3101" s="3">
        <v>44.00396432111</v>
      </c>
      <c r="M3101" s="3">
        <v>2.9826754777639</v>
      </c>
      <c r="N3101" s="3">
        <v>42.7644710578842</v>
      </c>
      <c r="O3101" s="3">
        <v>14.8605577689243</v>
      </c>
      <c r="P3101" s="3">
        <v>38.682092555332</v>
      </c>
      <c r="Q3101" s="3">
        <v>24</v>
      </c>
      <c r="R3101" s="3">
        <v>29.4633642930857</v>
      </c>
      <c r="S3101" s="3">
        <v>49.805144193297</v>
      </c>
      <c r="T3101" s="3">
        <v>42.5622022233986</v>
      </c>
      <c r="U3101" s="3">
        <v>15.1932873838777</v>
      </c>
      <c r="V3101" s="3">
        <v>96.1240310077519</v>
      </c>
      <c r="W3101" s="3"/>
      <c r="X3101" s="3"/>
      <c r="Y3101" s="3"/>
      <c r="Z3101" s="3"/>
      <c r="AA3101" s="3">
        <v>0.288828304502283</v>
      </c>
      <c r="AB3101" s="3">
        <v>0.0678112930584594</v>
      </c>
      <c r="AC3101" s="3">
        <v>-39.4034247836494</v>
      </c>
      <c r="AD3101" s="3"/>
      <c r="AE3101" s="5">
        <v>4</v>
      </c>
      <c r="AF3101" s="3">
        <v>0.611745522315939</v>
      </c>
      <c r="AG3101" s="3">
        <v>39.2321884329373</v>
      </c>
      <c r="AH3101" s="3">
        <v>7.95183417622913</v>
      </c>
      <c r="AI3101" s="3"/>
      <c r="AJ3101" s="3"/>
      <c r="AK3101" s="3"/>
      <c r="AL3101" s="3"/>
      <c r="AM3101" s="3">
        <v>100</v>
      </c>
      <c r="AN3101" s="5" t="s">
        <v>56</v>
      </c>
      <c r="AO3101" s="1"/>
      <c r="AP3101" s="1"/>
      <c r="AQ3101" s="1"/>
    </row>
    <row r="3102" spans="1:43">
      <c r="A3102" s="1" t="s">
        <v>8140</v>
      </c>
      <c r="B3102" s="1" t="s">
        <v>8141</v>
      </c>
      <c r="C3102" s="3">
        <v>2.41095890410959</v>
      </c>
      <c r="D3102" s="4">
        <v>43357</v>
      </c>
      <c r="E3102" s="3">
        <v>41.121412969</v>
      </c>
      <c r="F3102" s="5" t="s">
        <v>577</v>
      </c>
      <c r="G3102" s="5">
        <v>881</v>
      </c>
      <c r="H3102" s="5" t="s">
        <v>50</v>
      </c>
      <c r="I3102" s="3">
        <v>-0.205218411023149</v>
      </c>
      <c r="J3102" s="3">
        <v>88.1196962929879</v>
      </c>
      <c r="K3102" s="3">
        <v>-0.0293685756240807</v>
      </c>
      <c r="L3102" s="3">
        <v>70.3408587870739</v>
      </c>
      <c r="M3102" s="3">
        <v>-0.34156338440516</v>
      </c>
      <c r="N3102" s="3">
        <v>87.7560106856634</v>
      </c>
      <c r="O3102" s="3">
        <v>0.759098042003874</v>
      </c>
      <c r="P3102" s="3">
        <v>37.505710370032</v>
      </c>
      <c r="Q3102" s="3">
        <v>1.00805805890939</v>
      </c>
      <c r="R3102" s="3">
        <v>62.2404635441816</v>
      </c>
      <c r="S3102" s="3">
        <v>1.00226939485379</v>
      </c>
      <c r="T3102" s="3">
        <v>81.2994350282486</v>
      </c>
      <c r="U3102" s="3">
        <v>5.86073073184902</v>
      </c>
      <c r="V3102" s="3">
        <v>59.5201238390093</v>
      </c>
      <c r="W3102" s="3"/>
      <c r="X3102" s="3"/>
      <c r="Y3102" s="3"/>
      <c r="Z3102" s="3"/>
      <c r="AA3102" s="3">
        <v>-0.0241381002410515</v>
      </c>
      <c r="AB3102" s="3">
        <v>0.273036764813481</v>
      </c>
      <c r="AC3102" s="3">
        <v>-3.06679233291873</v>
      </c>
      <c r="AD3102" s="3"/>
      <c r="AE3102" s="5">
        <v>3</v>
      </c>
      <c r="AF3102" s="3">
        <v>0.314557929164486</v>
      </c>
      <c r="AG3102" s="3">
        <v>2.20833234004361</v>
      </c>
      <c r="AH3102" s="3">
        <v>3.07284485516177</v>
      </c>
      <c r="AI3102" s="3"/>
      <c r="AJ3102" s="3"/>
      <c r="AK3102" s="3"/>
      <c r="AL3102" s="3"/>
      <c r="AM3102" s="3"/>
      <c r="AN3102" s="5" t="s">
        <v>46</v>
      </c>
      <c r="AO3102" s="1"/>
      <c r="AP3102" s="1"/>
      <c r="AQ3102" s="1"/>
    </row>
    <row r="3103" spans="1:43">
      <c r="A3103" s="1" t="s">
        <v>8142</v>
      </c>
      <c r="B3103" s="1" t="s">
        <v>8143</v>
      </c>
      <c r="C3103" s="3">
        <v>2.28767123287671</v>
      </c>
      <c r="D3103" s="4">
        <v>43402</v>
      </c>
      <c r="E3103" s="3">
        <v>3.6332014591</v>
      </c>
      <c r="F3103" s="5" t="s">
        <v>8144</v>
      </c>
      <c r="G3103" s="5">
        <v>801</v>
      </c>
      <c r="H3103" s="5" t="s">
        <v>50</v>
      </c>
      <c r="I3103" s="3">
        <v>0.0393584571484764</v>
      </c>
      <c r="J3103" s="3">
        <v>63.8231353282716</v>
      </c>
      <c r="K3103" s="3">
        <v>-0.0688028307450611</v>
      </c>
      <c r="L3103" s="3">
        <v>85.2589641434263</v>
      </c>
      <c r="M3103" s="3">
        <v>-0.196328654167079</v>
      </c>
      <c r="N3103" s="3">
        <v>71.7275155832591</v>
      </c>
      <c r="O3103" s="3">
        <v>0.668024476982625</v>
      </c>
      <c r="P3103" s="3">
        <v>52.352672453175</v>
      </c>
      <c r="Q3103" s="3">
        <v>1.2951494138241</v>
      </c>
      <c r="R3103" s="3">
        <v>27.3780782230806</v>
      </c>
      <c r="S3103" s="3">
        <v>1.53843683195704</v>
      </c>
      <c r="T3103" s="3">
        <v>66.8926553672316</v>
      </c>
      <c r="U3103" s="3">
        <v>7.48405851363366</v>
      </c>
      <c r="V3103" s="3">
        <v>22.9102167182663</v>
      </c>
      <c r="W3103" s="3"/>
      <c r="X3103" s="3"/>
      <c r="Y3103" s="3"/>
      <c r="Z3103" s="3"/>
      <c r="AA3103" s="3">
        <v>0.00625708927843289</v>
      </c>
      <c r="AB3103" s="3">
        <v>0.210488853797161</v>
      </c>
      <c r="AC3103" s="3">
        <v>-3.48695896045621</v>
      </c>
      <c r="AD3103" s="3"/>
      <c r="AE3103" s="5">
        <v>4</v>
      </c>
      <c r="AF3103" s="3">
        <v>0.316041219799739</v>
      </c>
      <c r="AG3103" s="3">
        <v>2.86613670490092</v>
      </c>
      <c r="AH3103" s="3">
        <v>3.76670533692758</v>
      </c>
      <c r="AI3103" s="3"/>
      <c r="AJ3103" s="3"/>
      <c r="AK3103" s="3"/>
      <c r="AL3103" s="3"/>
      <c r="AM3103" s="3"/>
      <c r="AN3103" s="5" t="s">
        <v>46</v>
      </c>
      <c r="AO3103" s="1"/>
      <c r="AP3103" s="1"/>
      <c r="AQ3103" s="1"/>
    </row>
    <row r="3104" spans="1:43">
      <c r="A3104" s="1" t="s">
        <v>8145</v>
      </c>
      <c r="B3104" s="1" t="s">
        <v>8146</v>
      </c>
      <c r="C3104" s="3">
        <v>2.45205479452055</v>
      </c>
      <c r="D3104" s="4">
        <v>43342</v>
      </c>
      <c r="E3104" s="3">
        <v>40.6584509371</v>
      </c>
      <c r="F3104" s="5" t="s">
        <v>8147</v>
      </c>
      <c r="G3104" s="5">
        <v>442</v>
      </c>
      <c r="H3104" s="5" t="s">
        <v>50</v>
      </c>
      <c r="I3104" s="3">
        <v>-0.0786936848317889</v>
      </c>
      <c r="J3104" s="3">
        <v>77.1773112996874</v>
      </c>
      <c r="K3104" s="3">
        <v>0.02954209748891</v>
      </c>
      <c r="L3104" s="3">
        <v>27.6228419654714</v>
      </c>
      <c r="M3104" s="3">
        <v>-0.206307102858829</v>
      </c>
      <c r="N3104" s="3">
        <v>74.2208370436331</v>
      </c>
      <c r="O3104" s="3">
        <v>0.464840272970024</v>
      </c>
      <c r="P3104" s="3">
        <v>70.2147099132024</v>
      </c>
      <c r="Q3104" s="3">
        <v>0.554345674123934</v>
      </c>
      <c r="R3104" s="3">
        <v>84.6933848382424</v>
      </c>
      <c r="S3104" s="3">
        <v>-0.0840641070289034</v>
      </c>
      <c r="T3104" s="3">
        <v>94.1242937853107</v>
      </c>
      <c r="U3104" s="3">
        <v>3.60386574002549</v>
      </c>
      <c r="V3104" s="3">
        <v>92.4922600619195</v>
      </c>
      <c r="W3104" s="3"/>
      <c r="X3104" s="3"/>
      <c r="Y3104" s="3"/>
      <c r="Z3104" s="3"/>
      <c r="AA3104" s="3">
        <v>-0.0883235387982644</v>
      </c>
      <c r="AB3104" s="3">
        <v>0.0851461689972787</v>
      </c>
      <c r="AC3104" s="3">
        <v>-3.67816091954024</v>
      </c>
      <c r="AD3104" s="3"/>
      <c r="AE3104" s="5">
        <v>4</v>
      </c>
      <c r="AF3104" s="3">
        <v>0.189610073168551</v>
      </c>
      <c r="AG3104" s="3">
        <v>0.875118252258744</v>
      </c>
      <c r="AH3104" s="3">
        <v>1.75613448489638</v>
      </c>
      <c r="AI3104" s="3"/>
      <c r="AJ3104" s="3"/>
      <c r="AK3104" s="3"/>
      <c r="AL3104" s="3"/>
      <c r="AM3104" s="3"/>
      <c r="AN3104" s="5" t="s">
        <v>46</v>
      </c>
      <c r="AO3104" s="1"/>
      <c r="AP3104" s="1"/>
      <c r="AQ3104" s="1"/>
    </row>
    <row r="3105" spans="1:43">
      <c r="A3105" s="1" t="s">
        <v>8148</v>
      </c>
      <c r="B3105" s="1" t="s">
        <v>8149</v>
      </c>
      <c r="C3105" s="3">
        <v>2.54794520547945</v>
      </c>
      <c r="D3105" s="4">
        <v>43307</v>
      </c>
      <c r="E3105" s="3">
        <v>3.4607000999</v>
      </c>
      <c r="F3105" s="5" t="s">
        <v>7367</v>
      </c>
      <c r="G3105" s="5">
        <v>931</v>
      </c>
      <c r="H3105" s="5" t="s">
        <v>50</v>
      </c>
      <c r="I3105" s="3">
        <v>0.22441651705565</v>
      </c>
      <c r="J3105" s="3">
        <v>32.2912014292095</v>
      </c>
      <c r="K3105" s="3">
        <v>-0.0984251968503829</v>
      </c>
      <c r="L3105" s="3">
        <v>91.8990703851262</v>
      </c>
      <c r="M3105" s="3">
        <v>-0.0894854586129655</v>
      </c>
      <c r="N3105" s="3">
        <v>52.9830810329475</v>
      </c>
      <c r="O3105" s="3">
        <v>0.931115530645451</v>
      </c>
      <c r="P3105" s="3">
        <v>12.7455459113751</v>
      </c>
      <c r="Q3105" s="3">
        <v>1.38939338903016</v>
      </c>
      <c r="R3105" s="3">
        <v>19.2177691936263</v>
      </c>
      <c r="S3105" s="3">
        <v>2.73279352226721</v>
      </c>
      <c r="T3105" s="3">
        <v>17.6271186440678</v>
      </c>
      <c r="U3105" s="3">
        <v>7.60408635312259</v>
      </c>
      <c r="V3105" s="3">
        <v>20.9752321981424</v>
      </c>
      <c r="W3105" s="3"/>
      <c r="X3105" s="3"/>
      <c r="Y3105" s="3"/>
      <c r="Z3105" s="3"/>
      <c r="AA3105" s="3">
        <v>0.136431918378263</v>
      </c>
      <c r="AB3105" s="3">
        <v>0.698495807760995</v>
      </c>
      <c r="AC3105" s="3">
        <v>-1.30442605253688</v>
      </c>
      <c r="AD3105" s="3"/>
      <c r="AE3105" s="5">
        <v>2</v>
      </c>
      <c r="AF3105" s="3">
        <v>0.370101809916527</v>
      </c>
      <c r="AG3105" s="3">
        <v>3.23996660084198</v>
      </c>
      <c r="AH3105" s="3">
        <v>4.19560558164462</v>
      </c>
      <c r="AI3105" s="3"/>
      <c r="AJ3105" s="3"/>
      <c r="AK3105" s="3"/>
      <c r="AL3105" s="3"/>
      <c r="AM3105" s="3"/>
      <c r="AN3105" s="5" t="s">
        <v>51</v>
      </c>
      <c r="AO3105" s="1"/>
      <c r="AP3105" s="1"/>
      <c r="AQ3105" s="1"/>
    </row>
    <row r="3106" spans="1:43">
      <c r="A3106" s="1" t="s">
        <v>8150</v>
      </c>
      <c r="B3106" s="1" t="s">
        <v>8151</v>
      </c>
      <c r="C3106" s="3">
        <v>2.27671232876712</v>
      </c>
      <c r="D3106" s="4">
        <v>43406</v>
      </c>
      <c r="E3106" s="3">
        <v>1.0182332336</v>
      </c>
      <c r="F3106" s="5" t="s">
        <v>8152</v>
      </c>
      <c r="G3106" s="5">
        <v>730</v>
      </c>
      <c r="H3106" s="5" t="s">
        <v>45</v>
      </c>
      <c r="I3106" s="3">
        <v>-0.765832106038299</v>
      </c>
      <c r="J3106" s="3">
        <v>85.9872611464968</v>
      </c>
      <c r="K3106" s="3">
        <v>-0.295945546019554</v>
      </c>
      <c r="L3106" s="3">
        <v>96.583850931677</v>
      </c>
      <c r="M3106" s="3">
        <v>-1.32773601483942</v>
      </c>
      <c r="N3106" s="3">
        <v>82.8571428571429</v>
      </c>
      <c r="O3106" s="3">
        <v>-1.96494603973961</v>
      </c>
      <c r="P3106" s="3">
        <v>91.2251655629139</v>
      </c>
      <c r="Q3106" s="3">
        <v>-1.13579847702337</v>
      </c>
      <c r="R3106" s="3">
        <v>85.958904109589</v>
      </c>
      <c r="S3106" s="3">
        <v>0.789381188363024</v>
      </c>
      <c r="T3106" s="3">
        <v>90.9604519774011</v>
      </c>
      <c r="U3106" s="3">
        <v>6.27887132515697</v>
      </c>
      <c r="V3106" s="3">
        <v>92.1443736730361</v>
      </c>
      <c r="W3106" s="3"/>
      <c r="X3106" s="3"/>
      <c r="Y3106" s="3"/>
      <c r="Z3106" s="3"/>
      <c r="AA3106" s="3">
        <v>-0.0232851615851557</v>
      </c>
      <c r="AB3106" s="3">
        <v>0.147611159753241</v>
      </c>
      <c r="AC3106" s="3">
        <v>-2.88470544160347</v>
      </c>
      <c r="AD3106" s="3"/>
      <c r="AE3106" s="5">
        <v>3</v>
      </c>
      <c r="AF3106" s="3">
        <v>0.313376387325099</v>
      </c>
      <c r="AG3106" s="3">
        <v>1.14749457115129</v>
      </c>
      <c r="AH3106" s="3">
        <v>3.61505180365851</v>
      </c>
      <c r="AI3106" s="3"/>
      <c r="AJ3106" s="3"/>
      <c r="AK3106" s="3"/>
      <c r="AL3106" s="3"/>
      <c r="AM3106" s="3"/>
      <c r="AN3106" s="5" t="s">
        <v>51</v>
      </c>
      <c r="AO3106" s="1"/>
      <c r="AP3106" s="1"/>
      <c r="AQ3106" s="1"/>
    </row>
    <row r="3107" spans="1:43">
      <c r="A3107" s="1" t="s">
        <v>8153</v>
      </c>
      <c r="B3107" s="1" t="s">
        <v>8154</v>
      </c>
      <c r="C3107" s="3">
        <v>2.3041095890411</v>
      </c>
      <c r="D3107" s="4">
        <v>43396</v>
      </c>
      <c r="E3107" s="3">
        <v>5.8035225889</v>
      </c>
      <c r="F3107" s="5" t="s">
        <v>5459</v>
      </c>
      <c r="G3107" s="5">
        <v>15</v>
      </c>
      <c r="H3107" s="5" t="s">
        <v>50</v>
      </c>
      <c r="I3107" s="3">
        <v>0.00987459267303879</v>
      </c>
      <c r="J3107" s="3">
        <v>67.1728450200983</v>
      </c>
      <c r="K3107" s="3">
        <v>-0.0296120817293459</v>
      </c>
      <c r="L3107" s="3">
        <v>70.9606020362992</v>
      </c>
      <c r="M3107" s="3">
        <v>-0.167570231641218</v>
      </c>
      <c r="N3107" s="3">
        <v>67.1415850400712</v>
      </c>
      <c r="O3107" s="3">
        <v>1.08398762713206</v>
      </c>
      <c r="P3107" s="3">
        <v>6.48698035632709</v>
      </c>
      <c r="Q3107" s="3">
        <v>1.39520030831379</v>
      </c>
      <c r="R3107" s="3">
        <v>18.7349106711733</v>
      </c>
      <c r="S3107" s="3">
        <v>1.99066106062311</v>
      </c>
      <c r="T3107" s="3">
        <v>44.9152542372881</v>
      </c>
      <c r="U3107" s="3">
        <v>7.23358844470654</v>
      </c>
      <c r="V3107" s="3">
        <v>26.0835913312693</v>
      </c>
      <c r="W3107" s="3"/>
      <c r="X3107" s="3"/>
      <c r="Y3107" s="3"/>
      <c r="Z3107" s="3"/>
      <c r="AA3107" s="3">
        <v>0.0368920845044612</v>
      </c>
      <c r="AB3107" s="3">
        <v>0.28412991422222</v>
      </c>
      <c r="AC3107" s="3">
        <v>-2.94684129429891</v>
      </c>
      <c r="AD3107" s="3"/>
      <c r="AE3107" s="5">
        <v>4</v>
      </c>
      <c r="AF3107" s="3">
        <v>0.322733436175942</v>
      </c>
      <c r="AG3107" s="3">
        <v>3.67937751477758</v>
      </c>
      <c r="AH3107" s="3">
        <v>3.72693346159698</v>
      </c>
      <c r="AI3107" s="3"/>
      <c r="AJ3107" s="3"/>
      <c r="AK3107" s="3"/>
      <c r="AL3107" s="3"/>
      <c r="AM3107" s="3">
        <v>5</v>
      </c>
      <c r="AN3107" s="5" t="s">
        <v>56</v>
      </c>
      <c r="AO3107" s="1"/>
      <c r="AP3107" s="1"/>
      <c r="AQ3107" s="1"/>
    </row>
    <row r="3108" spans="1:43">
      <c r="A3108" s="1" t="s">
        <v>8155</v>
      </c>
      <c r="B3108" s="1" t="s">
        <v>8156</v>
      </c>
      <c r="C3108" s="3">
        <v>2.24383561643836</v>
      </c>
      <c r="D3108" s="4">
        <v>43418</v>
      </c>
      <c r="E3108" s="3">
        <v>0.1837784798</v>
      </c>
      <c r="F3108" s="5" t="s">
        <v>8157</v>
      </c>
      <c r="G3108" s="5">
        <v>820</v>
      </c>
      <c r="H3108" s="5" t="s">
        <v>191</v>
      </c>
      <c r="I3108" s="3">
        <v>8.95465026902384</v>
      </c>
      <c r="J3108" s="3">
        <v>59.4936708860759</v>
      </c>
      <c r="K3108" s="3">
        <v>1.97841726618706</v>
      </c>
      <c r="L3108" s="3">
        <v>60.6164383561644</v>
      </c>
      <c r="M3108" s="3">
        <v>5.45567265964043</v>
      </c>
      <c r="N3108" s="3">
        <v>47.7477477477478</v>
      </c>
      <c r="O3108" s="3">
        <v>15.1502843216897</v>
      </c>
      <c r="P3108" s="3">
        <v>63.4285714285714</v>
      </c>
      <c r="Q3108" s="3">
        <v>19.983071171616</v>
      </c>
      <c r="R3108" s="3">
        <v>55.5555555555556</v>
      </c>
      <c r="S3108" s="3">
        <v>52.3374529822676</v>
      </c>
      <c r="T3108" s="3">
        <v>67.156862745098</v>
      </c>
      <c r="U3108" s="3">
        <v>69.4223107569721</v>
      </c>
      <c r="V3108" s="3">
        <v>91.2023460410557</v>
      </c>
      <c r="W3108" s="3"/>
      <c r="X3108" s="3"/>
      <c r="Y3108" s="3"/>
      <c r="Z3108" s="3"/>
      <c r="AA3108" s="3">
        <v>0.286749541576875</v>
      </c>
      <c r="AB3108" s="3">
        <v>0.315738641126498</v>
      </c>
      <c r="AC3108" s="3">
        <v>-14.7655470568673</v>
      </c>
      <c r="AD3108" s="3"/>
      <c r="AE3108" s="5">
        <v>2</v>
      </c>
      <c r="AF3108" s="3">
        <v>1.97757339805216</v>
      </c>
      <c r="AG3108" s="3">
        <v>45.1964150728721</v>
      </c>
      <c r="AH3108" s="3">
        <v>30.3792780557041</v>
      </c>
      <c r="AI3108" s="3"/>
      <c r="AJ3108" s="3"/>
      <c r="AK3108" s="3"/>
      <c r="AL3108" s="3"/>
      <c r="AM3108" s="3"/>
      <c r="AN3108" s="5" t="s">
        <v>46</v>
      </c>
      <c r="AO3108" s="1"/>
      <c r="AP3108" s="1"/>
      <c r="AQ3108" s="1"/>
    </row>
    <row r="3109" spans="1:43">
      <c r="A3109" s="1" t="s">
        <v>8158</v>
      </c>
      <c r="B3109" s="1" t="s">
        <v>8159</v>
      </c>
      <c r="C3109" s="3">
        <v>2.28219178082192</v>
      </c>
      <c r="D3109" s="4">
        <v>43404</v>
      </c>
      <c r="E3109" s="3">
        <v>0.0211633063</v>
      </c>
      <c r="F3109" s="5" t="s">
        <v>7068</v>
      </c>
      <c r="G3109" s="5">
        <v>246</v>
      </c>
      <c r="H3109" s="5" t="s">
        <v>191</v>
      </c>
      <c r="I3109" s="3">
        <v>2.32876712328767</v>
      </c>
      <c r="J3109" s="3">
        <v>91.500904159132</v>
      </c>
      <c r="K3109" s="3">
        <v>1.11855229410089</v>
      </c>
      <c r="L3109" s="3">
        <v>74.1438356164384</v>
      </c>
      <c r="M3109" s="3">
        <v>-0.337054982093948</v>
      </c>
      <c r="N3109" s="3">
        <v>88.2882882882883</v>
      </c>
      <c r="O3109" s="3">
        <v>4.3526211307992</v>
      </c>
      <c r="P3109" s="3">
        <v>90.2857142857143</v>
      </c>
      <c r="Q3109" s="3">
        <v>6.53006079711776</v>
      </c>
      <c r="R3109" s="3">
        <v>85.9538784067086</v>
      </c>
      <c r="S3109" s="3">
        <v>29.8298572996707</v>
      </c>
      <c r="T3109" s="3">
        <v>90.9313725490196</v>
      </c>
      <c r="U3109" s="3">
        <v>41.3927077106993</v>
      </c>
      <c r="V3109" s="3">
        <v>98.2404692082112</v>
      </c>
      <c r="W3109" s="3"/>
      <c r="X3109" s="3"/>
      <c r="Y3109" s="3"/>
      <c r="Z3109" s="3"/>
      <c r="AA3109" s="3">
        <v>0.183615725321106</v>
      </c>
      <c r="AB3109" s="3">
        <v>0.175816066076855</v>
      </c>
      <c r="AC3109" s="3">
        <v>-20.6671721000758</v>
      </c>
      <c r="AD3109" s="3"/>
      <c r="AE3109" s="5">
        <v>4</v>
      </c>
      <c r="AF3109" s="3">
        <v>1.36338780345796</v>
      </c>
      <c r="AG3109" s="3">
        <v>16.7219084340915</v>
      </c>
      <c r="AH3109" s="3">
        <v>18.6771052746142</v>
      </c>
      <c r="AI3109" s="3"/>
      <c r="AJ3109" s="3"/>
      <c r="AK3109" s="3"/>
      <c r="AL3109" s="3"/>
      <c r="AM3109" s="3"/>
      <c r="AN3109" s="5" t="s">
        <v>46</v>
      </c>
      <c r="AO3109" s="1"/>
      <c r="AP3109" s="1"/>
      <c r="AQ3109" s="1"/>
    </row>
    <row r="3110" spans="1:43">
      <c r="A3110" s="1" t="s">
        <v>8160</v>
      </c>
      <c r="B3110" s="1" t="s">
        <v>8161</v>
      </c>
      <c r="C3110" s="3">
        <v>2.24383561643836</v>
      </c>
      <c r="D3110" s="4">
        <v>43418</v>
      </c>
      <c r="E3110" s="3">
        <v>2.8442529652</v>
      </c>
      <c r="F3110" s="5" t="s">
        <v>1520</v>
      </c>
      <c r="G3110" s="5">
        <v>820</v>
      </c>
      <c r="H3110" s="5" t="s">
        <v>60</v>
      </c>
      <c r="I3110" s="3">
        <v>3.1429039122606</v>
      </c>
      <c r="J3110" s="3">
        <v>64.9801587301587</v>
      </c>
      <c r="K3110" s="3">
        <v>2.01570468712053</v>
      </c>
      <c r="L3110" s="3">
        <v>54.8418024928092</v>
      </c>
      <c r="M3110" s="3">
        <v>-1.77708495713172</v>
      </c>
      <c r="N3110" s="3">
        <v>74.8763600395648</v>
      </c>
      <c r="O3110" s="3">
        <v>9.04213896339881</v>
      </c>
      <c r="P3110" s="3">
        <v>54.3610547667343</v>
      </c>
      <c r="Q3110" s="3">
        <v>8.27390669301487</v>
      </c>
      <c r="R3110" s="3">
        <v>58.1151832460733</v>
      </c>
      <c r="S3110" s="3">
        <v>26.7806841046278</v>
      </c>
      <c r="T3110" s="3">
        <v>64.3719806763285</v>
      </c>
      <c r="U3110" s="3">
        <v>25.3556152392321</v>
      </c>
      <c r="V3110" s="3">
        <v>87.0967741935484</v>
      </c>
      <c r="W3110" s="3"/>
      <c r="X3110" s="3"/>
      <c r="Y3110" s="3"/>
      <c r="Z3110" s="3"/>
      <c r="AA3110" s="3">
        <v>0.137293941005603</v>
      </c>
      <c r="AB3110" s="3">
        <v>0.0983238684736984</v>
      </c>
      <c r="AC3110" s="3">
        <v>-20.023797382288</v>
      </c>
      <c r="AD3110" s="3"/>
      <c r="AE3110" s="5">
        <v>4</v>
      </c>
      <c r="AF3110" s="3">
        <v>0.916383403621078</v>
      </c>
      <c r="AG3110" s="3">
        <v>13.7472440305506</v>
      </c>
      <c r="AH3110" s="3">
        <v>11.5094577618343</v>
      </c>
      <c r="AI3110" s="3"/>
      <c r="AJ3110" s="3"/>
      <c r="AK3110" s="3"/>
      <c r="AL3110" s="3"/>
      <c r="AM3110" s="3"/>
      <c r="AN3110" s="5" t="s">
        <v>46</v>
      </c>
      <c r="AO3110" s="1"/>
      <c r="AP3110" s="1"/>
      <c r="AQ3110" s="1"/>
    </row>
    <row r="3111" spans="1:43">
      <c r="A3111" s="1" t="s">
        <v>8162</v>
      </c>
      <c r="B3111" s="1" t="s">
        <v>8163</v>
      </c>
      <c r="C3111" s="3">
        <v>1.27123287671233</v>
      </c>
      <c r="D3111" s="4">
        <v>43773</v>
      </c>
      <c r="E3111" s="3">
        <v>0.5392711336</v>
      </c>
      <c r="F3111" s="5" t="s">
        <v>1885</v>
      </c>
      <c r="G3111" s="5">
        <v>465</v>
      </c>
      <c r="H3111" s="5" t="s">
        <v>55</v>
      </c>
      <c r="I3111" s="3">
        <v>12.1842406704045</v>
      </c>
      <c r="J3111" s="3">
        <v>36.9026013309135</v>
      </c>
      <c r="K3111" s="3">
        <v>3.70040124832813</v>
      </c>
      <c r="L3111" s="3">
        <v>26.4406779661017</v>
      </c>
      <c r="M3111" s="3">
        <v>6.08893956670468</v>
      </c>
      <c r="N3111" s="3">
        <v>41.1729503291442</v>
      </c>
      <c r="O3111" s="3">
        <v>18.55249745158</v>
      </c>
      <c r="P3111" s="3">
        <v>52.7152317880795</v>
      </c>
      <c r="Q3111" s="3">
        <v>28.446193138676</v>
      </c>
      <c r="R3111" s="3">
        <v>35.9756097560976</v>
      </c>
      <c r="S3111" s="3">
        <v>78.8886752547587</v>
      </c>
      <c r="T3111" s="3">
        <v>30.46875</v>
      </c>
      <c r="U3111" s="3"/>
      <c r="V3111" s="3"/>
      <c r="W3111" s="3"/>
      <c r="X3111" s="3"/>
      <c r="Y3111" s="3"/>
      <c r="Z3111" s="3"/>
      <c r="AA3111" s="3">
        <v>0.307322995455033</v>
      </c>
      <c r="AB3111" s="3">
        <v>0.535683303220996</v>
      </c>
      <c r="AC3111" s="3">
        <v>-15.519303040656</v>
      </c>
      <c r="AD3111" s="3"/>
      <c r="AE3111" s="5">
        <v>2</v>
      </c>
      <c r="AF3111" s="3">
        <v>4.21208421480462</v>
      </c>
      <c r="AG3111" s="3">
        <v>71.4559285638373</v>
      </c>
      <c r="AH3111" s="3"/>
      <c r="AI3111" s="3"/>
      <c r="AJ3111" s="3"/>
      <c r="AK3111" s="3"/>
      <c r="AL3111" s="3"/>
      <c r="AM3111" s="3"/>
      <c r="AN3111" s="5" t="s">
        <v>51</v>
      </c>
      <c r="AO3111" s="1"/>
      <c r="AP3111" s="1"/>
      <c r="AQ3111" s="1"/>
    </row>
    <row r="3112" spans="1:43">
      <c r="A3112" s="1" t="s">
        <v>8164</v>
      </c>
      <c r="B3112" s="1" t="s">
        <v>8165</v>
      </c>
      <c r="C3112" s="3">
        <v>1.87671232876712</v>
      </c>
      <c r="D3112" s="4">
        <v>43552</v>
      </c>
      <c r="E3112" s="3">
        <v>1.7740029266</v>
      </c>
      <c r="F3112" s="5" t="s">
        <v>2990</v>
      </c>
      <c r="G3112" s="5">
        <v>686</v>
      </c>
      <c r="H3112" s="5" t="s">
        <v>55</v>
      </c>
      <c r="I3112" s="3">
        <v>12.9214265812204</v>
      </c>
      <c r="J3112" s="3">
        <v>31.6999395039322</v>
      </c>
      <c r="K3112" s="3">
        <v>4.55336988068365</v>
      </c>
      <c r="L3112" s="3">
        <v>11.4689265536723</v>
      </c>
      <c r="M3112" s="3">
        <v>6.60923319742207</v>
      </c>
      <c r="N3112" s="3">
        <v>36.2058647516457</v>
      </c>
      <c r="O3112" s="3">
        <v>17.2077217843974</v>
      </c>
      <c r="P3112" s="3">
        <v>57.2185430463576</v>
      </c>
      <c r="Q3112" s="3">
        <v>21.4944165480027</v>
      </c>
      <c r="R3112" s="3">
        <v>56.0975609756098</v>
      </c>
      <c r="S3112" s="3">
        <v>53.0928321843422</v>
      </c>
      <c r="T3112" s="3">
        <v>69.53125</v>
      </c>
      <c r="U3112" s="3"/>
      <c r="V3112" s="3"/>
      <c r="W3112" s="3"/>
      <c r="X3112" s="3"/>
      <c r="Y3112" s="3"/>
      <c r="Z3112" s="3"/>
      <c r="AA3112" s="3">
        <v>0.230957291294777</v>
      </c>
      <c r="AB3112" s="3">
        <v>0.272770798584382</v>
      </c>
      <c r="AC3112" s="3">
        <v>-17.0384351407001</v>
      </c>
      <c r="AD3112" s="3"/>
      <c r="AE3112" s="5">
        <v>2</v>
      </c>
      <c r="AF3112" s="3">
        <v>2.00656163805326</v>
      </c>
      <c r="AG3112" s="3">
        <v>33.8406443869139</v>
      </c>
      <c r="AH3112" s="3"/>
      <c r="AI3112" s="3"/>
      <c r="AJ3112" s="3"/>
      <c r="AK3112" s="3"/>
      <c r="AL3112" s="3"/>
      <c r="AM3112" s="3">
        <v>500</v>
      </c>
      <c r="AN3112" s="5" t="s">
        <v>56</v>
      </c>
      <c r="AO3112" s="1"/>
      <c r="AP3112" s="1"/>
      <c r="AQ3112" s="1"/>
    </row>
    <row r="3113" spans="1:43">
      <c r="A3113" s="1" t="s">
        <v>8166</v>
      </c>
      <c r="B3113" s="1" t="s">
        <v>8167</v>
      </c>
      <c r="C3113" s="3">
        <v>2.41643835616438</v>
      </c>
      <c r="D3113" s="4">
        <v>43355</v>
      </c>
      <c r="E3113" s="3">
        <v>0.6617659949</v>
      </c>
      <c r="F3113" s="5" t="s">
        <v>651</v>
      </c>
      <c r="G3113" s="5">
        <v>576</v>
      </c>
      <c r="H3113" s="5" t="s">
        <v>55</v>
      </c>
      <c r="I3113" s="3">
        <v>9.23426113964879</v>
      </c>
      <c r="J3113" s="3">
        <v>58.37870538415</v>
      </c>
      <c r="K3113" s="3">
        <v>2.73580135947418</v>
      </c>
      <c r="L3113" s="3">
        <v>46.7231638418079</v>
      </c>
      <c r="M3113" s="3">
        <v>5.07929211675477</v>
      </c>
      <c r="N3113" s="3">
        <v>51.2268102932376</v>
      </c>
      <c r="O3113" s="3">
        <v>15.1782340345132</v>
      </c>
      <c r="P3113" s="3">
        <v>65.6291390728477</v>
      </c>
      <c r="Q3113" s="3">
        <v>15.2217741935484</v>
      </c>
      <c r="R3113" s="3">
        <v>73.8567073170732</v>
      </c>
      <c r="S3113" s="3">
        <v>50.5061311826187</v>
      </c>
      <c r="T3113" s="3">
        <v>73.53515625</v>
      </c>
      <c r="U3113" s="3">
        <v>94.8226270373921</v>
      </c>
      <c r="V3113" s="3">
        <v>78.7262872628726</v>
      </c>
      <c r="W3113" s="3"/>
      <c r="X3113" s="3"/>
      <c r="Y3113" s="3"/>
      <c r="Z3113" s="3"/>
      <c r="AA3113" s="3">
        <v>0.259015778620202</v>
      </c>
      <c r="AB3113" s="3">
        <v>0.277237296557954</v>
      </c>
      <c r="AC3113" s="3">
        <v>-14.671022640936</v>
      </c>
      <c r="AD3113" s="3"/>
      <c r="AE3113" s="5">
        <v>3</v>
      </c>
      <c r="AF3113" s="3">
        <v>2.04798317497631</v>
      </c>
      <c r="AG3113" s="3">
        <v>41.1760461817741</v>
      </c>
      <c r="AH3113" s="3">
        <v>42.1837608741918</v>
      </c>
      <c r="AI3113" s="3"/>
      <c r="AJ3113" s="3"/>
      <c r="AK3113" s="3"/>
      <c r="AL3113" s="3"/>
      <c r="AM3113" s="3"/>
      <c r="AN3113" s="5" t="s">
        <v>46</v>
      </c>
      <c r="AO3113" s="1"/>
      <c r="AP3113" s="1"/>
      <c r="AQ3113" s="1"/>
    </row>
    <row r="3114" spans="1:43">
      <c r="A3114" s="1" t="s">
        <v>8168</v>
      </c>
      <c r="B3114" s="1" t="s">
        <v>8169</v>
      </c>
      <c r="C3114" s="3">
        <v>2.06575342465753</v>
      </c>
      <c r="D3114" s="4">
        <v>43483</v>
      </c>
      <c r="E3114" s="3">
        <v>0.9593517287</v>
      </c>
      <c r="F3114" s="5" t="s">
        <v>8170</v>
      </c>
      <c r="G3114" s="5">
        <v>755</v>
      </c>
      <c r="H3114" s="5" t="s">
        <v>55</v>
      </c>
      <c r="I3114" s="3">
        <v>10.0477475607224</v>
      </c>
      <c r="J3114" s="3">
        <v>52.1476104053237</v>
      </c>
      <c r="K3114" s="3">
        <v>2.06989506113412</v>
      </c>
      <c r="L3114" s="3">
        <v>60.3389830508475</v>
      </c>
      <c r="M3114" s="3">
        <v>4.80427046263345</v>
      </c>
      <c r="N3114" s="3">
        <v>53.44105326152</v>
      </c>
      <c r="O3114" s="3">
        <v>15.9068547064611</v>
      </c>
      <c r="P3114" s="3">
        <v>62.3841059602649</v>
      </c>
      <c r="Q3114" s="3">
        <v>28.1208459214502</v>
      </c>
      <c r="R3114" s="3">
        <v>36.890243902439</v>
      </c>
      <c r="S3114" s="3">
        <v>66.9343410486537</v>
      </c>
      <c r="T3114" s="3">
        <v>47.55859375</v>
      </c>
      <c r="U3114" s="3">
        <v>111.870503597122</v>
      </c>
      <c r="V3114" s="3">
        <v>68.970189701897</v>
      </c>
      <c r="W3114" s="3"/>
      <c r="X3114" s="3"/>
      <c r="Y3114" s="3"/>
      <c r="Z3114" s="3"/>
      <c r="AA3114" s="3">
        <v>0.286219262284655</v>
      </c>
      <c r="AB3114" s="3">
        <v>0.427629755294971</v>
      </c>
      <c r="AC3114" s="3">
        <v>-17.0744288872513</v>
      </c>
      <c r="AD3114" s="3"/>
      <c r="AE3114" s="5">
        <v>2</v>
      </c>
      <c r="AF3114" s="3">
        <v>3.0303779803204</v>
      </c>
      <c r="AG3114" s="3">
        <v>60.475372012477</v>
      </c>
      <c r="AH3114" s="3"/>
      <c r="AI3114" s="3"/>
      <c r="AJ3114" s="3"/>
      <c r="AK3114" s="3"/>
      <c r="AL3114" s="3"/>
      <c r="AM3114" s="3"/>
      <c r="AN3114" s="5" t="s">
        <v>51</v>
      </c>
      <c r="AO3114" s="1"/>
      <c r="AP3114" s="1"/>
      <c r="AQ3114" s="1"/>
    </row>
    <row r="3115" spans="1:43">
      <c r="A3115" s="1" t="s">
        <v>8171</v>
      </c>
      <c r="B3115" s="1" t="s">
        <v>8172</v>
      </c>
      <c r="C3115" s="3">
        <v>2.43287671232877</v>
      </c>
      <c r="D3115" s="4">
        <v>43349</v>
      </c>
      <c r="E3115" s="3">
        <v>8.6507546837</v>
      </c>
      <c r="F3115" s="5" t="s">
        <v>4540</v>
      </c>
      <c r="G3115" s="5">
        <v>889</v>
      </c>
      <c r="H3115" s="5" t="s">
        <v>50</v>
      </c>
      <c r="I3115" s="3">
        <v>0.0377893245158271</v>
      </c>
      <c r="J3115" s="3">
        <v>64.1357748995087</v>
      </c>
      <c r="K3115" s="3">
        <v>0.00944465432565238</v>
      </c>
      <c r="L3115" s="3">
        <v>42.1868083222665</v>
      </c>
      <c r="M3115" s="3">
        <v>-0.160286630209307</v>
      </c>
      <c r="N3115" s="3">
        <v>65.8058771148709</v>
      </c>
      <c r="O3115" s="3">
        <v>0.924513915364094</v>
      </c>
      <c r="P3115" s="3">
        <v>13.0653266331658</v>
      </c>
      <c r="Q3115" s="3">
        <v>1.23326959847037</v>
      </c>
      <c r="R3115" s="3">
        <v>35.5866731047803</v>
      </c>
      <c r="S3115" s="3">
        <v>1.75693543170778</v>
      </c>
      <c r="T3115" s="3">
        <v>56.4971751412429</v>
      </c>
      <c r="U3115" s="3">
        <v>6.3781850630921</v>
      </c>
      <c r="V3115" s="3">
        <v>46.4396284829721</v>
      </c>
      <c r="W3115" s="3"/>
      <c r="X3115" s="3"/>
      <c r="Y3115" s="3"/>
      <c r="Z3115" s="3"/>
      <c r="AA3115" s="3">
        <v>0.0192126217270914</v>
      </c>
      <c r="AB3115" s="3">
        <v>0.249887291081886</v>
      </c>
      <c r="AC3115" s="3">
        <v>-2.7866093136338</v>
      </c>
      <c r="AD3115" s="3"/>
      <c r="AE3115" s="5">
        <v>4</v>
      </c>
      <c r="AF3115" s="3">
        <v>0.29901530212004</v>
      </c>
      <c r="AG3115" s="3">
        <v>2.43185123204075</v>
      </c>
      <c r="AH3115" s="3">
        <v>3.43532287115007</v>
      </c>
      <c r="AI3115" s="3"/>
      <c r="AJ3115" s="3"/>
      <c r="AK3115" s="3"/>
      <c r="AL3115" s="3"/>
      <c r="AM3115" s="3"/>
      <c r="AN3115" s="5" t="s">
        <v>46</v>
      </c>
      <c r="AO3115" s="1"/>
      <c r="AP3115" s="1"/>
      <c r="AQ3115" s="1"/>
    </row>
    <row r="3116" spans="1:43">
      <c r="A3116" s="1" t="s">
        <v>8173</v>
      </c>
      <c r="B3116" s="1" t="s">
        <v>8174</v>
      </c>
      <c r="C3116" s="3">
        <v>2.39178082191781</v>
      </c>
      <c r="D3116" s="4">
        <v>43364</v>
      </c>
      <c r="E3116" s="3">
        <v>0.7819459304</v>
      </c>
      <c r="F3116" s="5" t="s">
        <v>7167</v>
      </c>
      <c r="G3116" s="5">
        <v>874</v>
      </c>
      <c r="H3116" s="5" t="s">
        <v>55</v>
      </c>
      <c r="I3116" s="3">
        <v>11.2450042388277</v>
      </c>
      <c r="J3116" s="3">
        <v>43.0732002419843</v>
      </c>
      <c r="K3116" s="3">
        <v>-0.417389418907201</v>
      </c>
      <c r="L3116" s="3">
        <v>93.6723163841808</v>
      </c>
      <c r="M3116" s="3">
        <v>13.1707016571182</v>
      </c>
      <c r="N3116" s="3">
        <v>3.59066427289048</v>
      </c>
      <c r="O3116" s="3">
        <v>19.4085147871303</v>
      </c>
      <c r="P3116" s="3">
        <v>49.0066225165563</v>
      </c>
      <c r="Q3116" s="3">
        <v>24.8453958545702</v>
      </c>
      <c r="R3116" s="3">
        <v>46.1890243902439</v>
      </c>
      <c r="S3116" s="3">
        <v>53.6422179476457</v>
      </c>
      <c r="T3116" s="3">
        <v>68.84765625</v>
      </c>
      <c r="U3116" s="3">
        <v>80.3022867798606</v>
      </c>
      <c r="V3116" s="3">
        <v>86.5853658536585</v>
      </c>
      <c r="W3116" s="3"/>
      <c r="X3116" s="3"/>
      <c r="Y3116" s="3"/>
      <c r="Z3116" s="3"/>
      <c r="AA3116" s="3">
        <v>0.204555635246497</v>
      </c>
      <c r="AB3116" s="3">
        <v>0.253380982959562</v>
      </c>
      <c r="AC3116" s="3">
        <v>-27.4232413525068</v>
      </c>
      <c r="AD3116" s="3"/>
      <c r="AE3116" s="5">
        <v>3</v>
      </c>
      <c r="AF3116" s="3">
        <v>2.06934239229187</v>
      </c>
      <c r="AG3116" s="3">
        <v>44.6240750859728</v>
      </c>
      <c r="AH3116" s="3">
        <v>39.6153415089157</v>
      </c>
      <c r="AI3116" s="3"/>
      <c r="AJ3116" s="3"/>
      <c r="AK3116" s="3"/>
      <c r="AL3116" s="3"/>
      <c r="AM3116" s="3"/>
      <c r="AN3116" s="5" t="s">
        <v>51</v>
      </c>
      <c r="AO3116" s="1"/>
      <c r="AP3116" s="1"/>
      <c r="AQ3116" s="1"/>
    </row>
    <row r="3117" spans="1:43">
      <c r="A3117" s="1" t="s">
        <v>8175</v>
      </c>
      <c r="B3117" s="1" t="s">
        <v>8176</v>
      </c>
      <c r="C3117" s="3">
        <v>2.41095890410959</v>
      </c>
      <c r="D3117" s="4">
        <v>43357</v>
      </c>
      <c r="E3117" s="3">
        <v>15.6635693556</v>
      </c>
      <c r="F3117" s="5" t="s">
        <v>5095</v>
      </c>
      <c r="G3117" s="5">
        <v>881</v>
      </c>
      <c r="H3117" s="5" t="s">
        <v>50</v>
      </c>
      <c r="I3117" s="3">
        <v>-0.186989469540407</v>
      </c>
      <c r="J3117" s="3">
        <v>86.8691380080393</v>
      </c>
      <c r="K3117" s="3">
        <v>-0.0295712173484551</v>
      </c>
      <c r="L3117" s="3">
        <v>70.8277999114652</v>
      </c>
      <c r="M3117" s="3">
        <v>-0.304728202103625</v>
      </c>
      <c r="N3117" s="3">
        <v>85.4853072128228</v>
      </c>
      <c r="O3117" s="3">
        <v>0.815109343936364</v>
      </c>
      <c r="P3117" s="3">
        <v>27.7752398355413</v>
      </c>
      <c r="Q3117" s="3">
        <v>1.12673247582012</v>
      </c>
      <c r="R3117" s="3">
        <v>49.9758570738774</v>
      </c>
      <c r="S3117" s="3">
        <v>1.57677378459267</v>
      </c>
      <c r="T3117" s="3">
        <v>65.1412429378531</v>
      </c>
      <c r="U3117" s="3">
        <v>5.55710693487559</v>
      </c>
      <c r="V3117" s="3">
        <v>68.4984520123839</v>
      </c>
      <c r="W3117" s="3"/>
      <c r="X3117" s="3"/>
      <c r="Y3117" s="3"/>
      <c r="Z3117" s="3"/>
      <c r="AA3117" s="3">
        <v>0.0109187613449799</v>
      </c>
      <c r="AB3117" s="3">
        <v>0.258238939847024</v>
      </c>
      <c r="AC3117" s="3">
        <v>-2.85968159527504</v>
      </c>
      <c r="AD3117" s="3"/>
      <c r="AE3117" s="5">
        <v>4</v>
      </c>
      <c r="AF3117" s="3">
        <v>0.291002858686409</v>
      </c>
      <c r="AG3117" s="3">
        <v>2.62443060396329</v>
      </c>
      <c r="AH3117" s="3">
        <v>2.89840590789743</v>
      </c>
      <c r="AI3117" s="3"/>
      <c r="AJ3117" s="3"/>
      <c r="AK3117" s="3"/>
      <c r="AL3117" s="3"/>
      <c r="AM3117" s="3"/>
      <c r="AN3117" s="5" t="s">
        <v>46</v>
      </c>
      <c r="AO3117" s="1"/>
      <c r="AP3117" s="1"/>
      <c r="AQ3117" s="1"/>
    </row>
    <row r="3118" spans="1:43">
      <c r="A3118" s="1" t="s">
        <v>8177</v>
      </c>
      <c r="B3118" s="1" t="s">
        <v>8178</v>
      </c>
      <c r="C3118" s="3">
        <v>1.91506849315068</v>
      </c>
      <c r="D3118" s="4">
        <v>43538</v>
      </c>
      <c r="E3118" s="3">
        <v>4.9306404379</v>
      </c>
      <c r="F3118" s="5" t="s">
        <v>8179</v>
      </c>
      <c r="G3118" s="5">
        <v>700</v>
      </c>
      <c r="H3118" s="5" t="s">
        <v>45</v>
      </c>
      <c r="I3118" s="3">
        <v>4.17468930509363</v>
      </c>
      <c r="J3118" s="3">
        <v>7.00636942675159</v>
      </c>
      <c r="K3118" s="3">
        <v>0.634088603314156</v>
      </c>
      <c r="L3118" s="3">
        <v>37.7329192546584</v>
      </c>
      <c r="M3118" s="3">
        <v>2.86924207069397</v>
      </c>
      <c r="N3118" s="3">
        <v>2.6984126984127</v>
      </c>
      <c r="O3118" s="3">
        <v>5.98343869646513</v>
      </c>
      <c r="P3118" s="3">
        <v>10.5960264900662</v>
      </c>
      <c r="Q3118" s="3">
        <v>7.26322429485447</v>
      </c>
      <c r="R3118" s="3">
        <v>11.6438356164384</v>
      </c>
      <c r="S3118" s="3">
        <v>13.2432689563315</v>
      </c>
      <c r="T3118" s="3">
        <v>22.7871939736347</v>
      </c>
      <c r="U3118" s="3"/>
      <c r="V3118" s="3"/>
      <c r="W3118" s="3"/>
      <c r="X3118" s="3"/>
      <c r="Y3118" s="3"/>
      <c r="Z3118" s="3"/>
      <c r="AA3118" s="3">
        <v>0.290755635072873</v>
      </c>
      <c r="AB3118" s="3">
        <v>0.428179836653895</v>
      </c>
      <c r="AC3118" s="3">
        <v>-3.76339077782953</v>
      </c>
      <c r="AD3118" s="3"/>
      <c r="AE3118" s="5">
        <v>2</v>
      </c>
      <c r="AF3118" s="3">
        <v>0.705654876653952</v>
      </c>
      <c r="AG3118" s="3">
        <v>11.9211345671867</v>
      </c>
      <c r="AH3118" s="3"/>
      <c r="AI3118" s="3"/>
      <c r="AJ3118" s="3"/>
      <c r="AK3118" s="3"/>
      <c r="AL3118" s="3"/>
      <c r="AM3118" s="3"/>
      <c r="AN3118" s="5" t="s">
        <v>51</v>
      </c>
      <c r="AO3118" s="1"/>
      <c r="AP3118" s="1"/>
      <c r="AQ3118" s="1"/>
    </row>
    <row r="3119" spans="1:43">
      <c r="A3119" s="1" t="s">
        <v>8180</v>
      </c>
      <c r="B3119" s="1" t="s">
        <v>8181</v>
      </c>
      <c r="C3119" s="3">
        <v>2.43835616438356</v>
      </c>
      <c r="D3119" s="4">
        <v>43347</v>
      </c>
      <c r="E3119" s="3">
        <v>2.8035142667</v>
      </c>
      <c r="F3119" s="5" t="s">
        <v>1955</v>
      </c>
      <c r="G3119" s="5">
        <v>891</v>
      </c>
      <c r="H3119" s="5" t="s">
        <v>93</v>
      </c>
      <c r="I3119" s="3">
        <v>11.5298580042793</v>
      </c>
      <c r="J3119" s="3">
        <v>23.55</v>
      </c>
      <c r="K3119" s="3">
        <v>2.10577864838393</v>
      </c>
      <c r="L3119" s="3">
        <v>42.5173439048563</v>
      </c>
      <c r="M3119" s="3">
        <v>7.31330713082537</v>
      </c>
      <c r="N3119" s="3">
        <v>15.0698602794411</v>
      </c>
      <c r="O3119" s="3">
        <v>16.1089454766364</v>
      </c>
      <c r="P3119" s="3">
        <v>34.9597585513078</v>
      </c>
      <c r="Q3119" s="3">
        <v>21.9622440840202</v>
      </c>
      <c r="R3119" s="3">
        <v>32.5593395252838</v>
      </c>
      <c r="S3119" s="3">
        <v>55.323039414872</v>
      </c>
      <c r="T3119" s="3">
        <v>37.2683959767073</v>
      </c>
      <c r="U3119" s="3">
        <v>124.610713935951</v>
      </c>
      <c r="V3119" s="3">
        <v>31.1184939091916</v>
      </c>
      <c r="W3119" s="3"/>
      <c r="X3119" s="3"/>
      <c r="Y3119" s="3"/>
      <c r="Z3119" s="3"/>
      <c r="AA3119" s="3">
        <v>0.235099558348533</v>
      </c>
      <c r="AB3119" s="3">
        <v>0.470584040089768</v>
      </c>
      <c r="AC3119" s="3">
        <v>-17.694021537319</v>
      </c>
      <c r="AD3119" s="3"/>
      <c r="AE3119" s="5">
        <v>2</v>
      </c>
      <c r="AF3119" s="3">
        <v>2.93105890059344</v>
      </c>
      <c r="AG3119" s="3">
        <v>60.5905833865132</v>
      </c>
      <c r="AH3119" s="3">
        <v>48.057460064055</v>
      </c>
      <c r="AI3119" s="3"/>
      <c r="AJ3119" s="3"/>
      <c r="AK3119" s="3"/>
      <c r="AL3119" s="3"/>
      <c r="AM3119" s="3"/>
      <c r="AN3119" s="5" t="s">
        <v>46</v>
      </c>
      <c r="AO3119" s="1"/>
      <c r="AP3119" s="1"/>
      <c r="AQ3119" s="1"/>
    </row>
    <row r="3120" spans="1:43">
      <c r="A3120" s="1" t="s">
        <v>8182</v>
      </c>
      <c r="B3120" s="1" t="s">
        <v>8183</v>
      </c>
      <c r="C3120" s="3">
        <v>2.51232876712329</v>
      </c>
      <c r="D3120" s="4">
        <v>43320</v>
      </c>
      <c r="E3120" s="3">
        <v>10.3585979504</v>
      </c>
      <c r="F3120" s="5" t="s">
        <v>3148</v>
      </c>
      <c r="G3120" s="5">
        <v>276</v>
      </c>
      <c r="H3120" s="5" t="s">
        <v>50</v>
      </c>
      <c r="I3120" s="3">
        <v>-0.183062718879337</v>
      </c>
      <c r="J3120" s="3">
        <v>86.377847253238</v>
      </c>
      <c r="K3120" s="3">
        <v>-0.148623901908211</v>
      </c>
      <c r="L3120" s="3">
        <v>94.5993802567508</v>
      </c>
      <c r="M3120" s="3">
        <v>-0.418199624149699</v>
      </c>
      <c r="N3120" s="3">
        <v>91.406945681211</v>
      </c>
      <c r="O3120" s="3">
        <v>0</v>
      </c>
      <c r="P3120" s="3">
        <v>87.756966651439</v>
      </c>
      <c r="Q3120" s="3">
        <v>-1.64950070580854</v>
      </c>
      <c r="R3120" s="3">
        <v>97.6339932399807</v>
      </c>
      <c r="S3120" s="3">
        <v>-0.864272351189698</v>
      </c>
      <c r="T3120" s="3">
        <v>96.6101694915254</v>
      </c>
      <c r="U3120" s="3">
        <v>3.03456859397544</v>
      </c>
      <c r="V3120" s="3">
        <v>94.2724458204334</v>
      </c>
      <c r="W3120" s="3"/>
      <c r="X3120" s="3"/>
      <c r="Y3120" s="3"/>
      <c r="Z3120" s="3"/>
      <c r="AA3120" s="3">
        <v>-0.131395888070985</v>
      </c>
      <c r="AB3120" s="3">
        <v>0.0796003983020271</v>
      </c>
      <c r="AC3120" s="3">
        <v>-2.78463256877159</v>
      </c>
      <c r="AD3120" s="3"/>
      <c r="AE3120" s="5">
        <v>2</v>
      </c>
      <c r="AF3120" s="3">
        <v>0.201781485733493</v>
      </c>
      <c r="AG3120" s="3">
        <v>0.297314719935948</v>
      </c>
      <c r="AH3120" s="3">
        <v>1.80173160119461</v>
      </c>
      <c r="AI3120" s="3"/>
      <c r="AJ3120" s="3"/>
      <c r="AK3120" s="3"/>
      <c r="AL3120" s="3"/>
      <c r="AM3120" s="3">
        <v>5</v>
      </c>
      <c r="AN3120" s="5" t="s">
        <v>56</v>
      </c>
      <c r="AO3120" s="1"/>
      <c r="AP3120" s="1"/>
      <c r="AQ3120" s="1"/>
    </row>
    <row r="3121" spans="1:43">
      <c r="A3121" s="1" t="s">
        <v>8184</v>
      </c>
      <c r="B3121" s="1" t="s">
        <v>8185</v>
      </c>
      <c r="C3121" s="3">
        <v>2.46849315068493</v>
      </c>
      <c r="D3121" s="4">
        <v>43336</v>
      </c>
      <c r="E3121" s="3">
        <v>10.5137074806</v>
      </c>
      <c r="F3121" s="5" t="s">
        <v>8186</v>
      </c>
      <c r="G3121" s="5">
        <v>287</v>
      </c>
      <c r="H3121" s="5" t="s">
        <v>50</v>
      </c>
      <c r="I3121" s="3">
        <v>0.238117915991982</v>
      </c>
      <c r="J3121" s="3">
        <v>30.2367128182224</v>
      </c>
      <c r="K3121" s="3">
        <v>0</v>
      </c>
      <c r="L3121" s="3">
        <v>43.3820274457725</v>
      </c>
      <c r="M3121" s="3">
        <v>-0.00950118764845295</v>
      </c>
      <c r="N3121" s="3">
        <v>38.2457702582369</v>
      </c>
      <c r="O3121" s="3">
        <v>0.40068689181453</v>
      </c>
      <c r="P3121" s="3">
        <v>73.4125171311101</v>
      </c>
      <c r="Q3121" s="3">
        <v>0.823912626940023</v>
      </c>
      <c r="R3121" s="3">
        <v>75.7122163206181</v>
      </c>
      <c r="S3121" s="3">
        <v>1.50462962962963</v>
      </c>
      <c r="T3121" s="3">
        <v>67.683615819209</v>
      </c>
      <c r="U3121" s="3">
        <v>7.35971364562574</v>
      </c>
      <c r="V3121" s="3">
        <v>24.3808049535604</v>
      </c>
      <c r="W3121" s="3"/>
      <c r="X3121" s="3"/>
      <c r="Y3121" s="3"/>
      <c r="Z3121" s="3"/>
      <c r="AA3121" s="3">
        <v>0.00474191516414799</v>
      </c>
      <c r="AB3121" s="3">
        <v>0.233050489171568</v>
      </c>
      <c r="AC3121" s="3">
        <v>-3.11973018549747</v>
      </c>
      <c r="AD3121" s="3"/>
      <c r="AE3121" s="5">
        <v>3</v>
      </c>
      <c r="AF3121" s="3">
        <v>0.311464348274281</v>
      </c>
      <c r="AG3121" s="3">
        <v>2.88312659481516</v>
      </c>
      <c r="AH3121" s="3">
        <v>3.74272713432473</v>
      </c>
      <c r="AI3121" s="3"/>
      <c r="AJ3121" s="3"/>
      <c r="AK3121" s="3"/>
      <c r="AL3121" s="3"/>
      <c r="AM3121" s="3">
        <v>100</v>
      </c>
      <c r="AN3121" s="5" t="s">
        <v>56</v>
      </c>
      <c r="AO3121" s="1"/>
      <c r="AP3121" s="1"/>
      <c r="AQ3121" s="1"/>
    </row>
    <row r="3122" spans="1:43">
      <c r="A3122" s="1" t="s">
        <v>8187</v>
      </c>
      <c r="B3122" s="1" t="s">
        <v>8188</v>
      </c>
      <c r="C3122" s="3">
        <v>2.43561643835616</v>
      </c>
      <c r="D3122" s="4">
        <v>43348</v>
      </c>
      <c r="E3122" s="3">
        <v>5.2117458644</v>
      </c>
      <c r="F3122" s="5" t="s">
        <v>7357</v>
      </c>
      <c r="G3122" s="5">
        <v>890</v>
      </c>
      <c r="H3122" s="5" t="s">
        <v>60</v>
      </c>
      <c r="I3122" s="3">
        <v>1.36818607330596</v>
      </c>
      <c r="J3122" s="3">
        <v>75.4960317460317</v>
      </c>
      <c r="K3122" s="3">
        <v>0.84533276022638</v>
      </c>
      <c r="L3122" s="3">
        <v>75.7430488974113</v>
      </c>
      <c r="M3122" s="3">
        <v>-1.38704028021016</v>
      </c>
      <c r="N3122" s="3">
        <v>70.8209693372898</v>
      </c>
      <c r="O3122" s="3">
        <v>1.83015046296295</v>
      </c>
      <c r="P3122" s="3">
        <v>74.1379310344828</v>
      </c>
      <c r="Q3122" s="3">
        <v>-2.62848447119043</v>
      </c>
      <c r="R3122" s="3">
        <v>78.9528795811518</v>
      </c>
      <c r="S3122" s="3">
        <v>23.4283209118807</v>
      </c>
      <c r="T3122" s="3">
        <v>69.8067632850241</v>
      </c>
      <c r="U3122" s="3">
        <v>54.5225027442371</v>
      </c>
      <c r="V3122" s="3">
        <v>64.8556876061121</v>
      </c>
      <c r="W3122" s="3"/>
      <c r="X3122" s="3"/>
      <c r="Y3122" s="3"/>
      <c r="Z3122" s="3"/>
      <c r="AA3122" s="3">
        <v>0.124930758440742</v>
      </c>
      <c r="AB3122" s="3">
        <v>0.133596246670784</v>
      </c>
      <c r="AC3122" s="3">
        <v>-19.6355278279429</v>
      </c>
      <c r="AD3122" s="3"/>
      <c r="AE3122" s="5">
        <v>2</v>
      </c>
      <c r="AF3122" s="3">
        <v>1.31629627729034</v>
      </c>
      <c r="AG3122" s="3">
        <v>20.8138035896616</v>
      </c>
      <c r="AH3122" s="3">
        <v>25.3858917149604</v>
      </c>
      <c r="AI3122" s="3"/>
      <c r="AJ3122" s="3"/>
      <c r="AK3122" s="3"/>
      <c r="AL3122" s="3"/>
      <c r="AM3122" s="3"/>
      <c r="AN3122" s="5" t="s">
        <v>46</v>
      </c>
      <c r="AO3122" s="1"/>
      <c r="AP3122" s="1"/>
      <c r="AQ3122" s="1"/>
    </row>
    <row r="3123" spans="1:43">
      <c r="A3123" s="1" t="s">
        <v>8189</v>
      </c>
      <c r="B3123" s="1" t="s">
        <v>8190</v>
      </c>
      <c r="C3123" s="3">
        <v>2.3972602739726</v>
      </c>
      <c r="D3123" s="4">
        <v>43362</v>
      </c>
      <c r="E3123" s="3">
        <v>5.1897218552</v>
      </c>
      <c r="F3123" s="5" t="s">
        <v>1837</v>
      </c>
      <c r="G3123" s="5">
        <v>876</v>
      </c>
      <c r="H3123" s="5" t="s">
        <v>93</v>
      </c>
      <c r="I3123" s="3">
        <v>1.01845195303138</v>
      </c>
      <c r="J3123" s="3">
        <v>88.75</v>
      </c>
      <c r="K3123" s="3">
        <v>0.0534029549635026</v>
      </c>
      <c r="L3123" s="3">
        <v>93.0128840436075</v>
      </c>
      <c r="M3123" s="3">
        <v>0.506646003457104</v>
      </c>
      <c r="N3123" s="3">
        <v>79.6906187624751</v>
      </c>
      <c r="O3123" s="3">
        <v>2.23731279936942</v>
      </c>
      <c r="P3123" s="3">
        <v>89.2857142857143</v>
      </c>
      <c r="Q3123" s="3">
        <v>0.692702734981478</v>
      </c>
      <c r="R3123" s="3">
        <v>92.9824561403509</v>
      </c>
      <c r="S3123" s="3">
        <v>13.1388182211824</v>
      </c>
      <c r="T3123" s="3">
        <v>91.0534674430916</v>
      </c>
      <c r="U3123" s="3">
        <v>77.4337435571863</v>
      </c>
      <c r="V3123" s="3">
        <v>50.8859357696567</v>
      </c>
      <c r="W3123" s="3"/>
      <c r="X3123" s="3"/>
      <c r="Y3123" s="3"/>
      <c r="Z3123" s="3"/>
      <c r="AA3123" s="3">
        <v>0.114146257641871</v>
      </c>
      <c r="AB3123" s="3">
        <v>0.430280285327809</v>
      </c>
      <c r="AC3123" s="3">
        <v>-13.1173988582775</v>
      </c>
      <c r="AD3123" s="3"/>
      <c r="AE3123" s="5">
        <v>3</v>
      </c>
      <c r="AF3123" s="3">
        <v>2.54913040089999</v>
      </c>
      <c r="AG3123" s="3">
        <v>11.3120615655402</v>
      </c>
      <c r="AH3123" s="3">
        <v>37.0257785856771</v>
      </c>
      <c r="AI3123" s="3"/>
      <c r="AJ3123" s="3"/>
      <c r="AK3123" s="3"/>
      <c r="AL3123" s="3"/>
      <c r="AM3123" s="3"/>
      <c r="AN3123" s="5" t="s">
        <v>46</v>
      </c>
      <c r="AO3123" s="1"/>
      <c r="AP3123" s="1"/>
      <c r="AQ3123" s="1"/>
    </row>
    <row r="3124" spans="1:43">
      <c r="A3124" s="1" t="s">
        <v>8191</v>
      </c>
      <c r="B3124" s="1" t="s">
        <v>8192</v>
      </c>
      <c r="C3124" s="3">
        <v>1.92054794520548</v>
      </c>
      <c r="D3124" s="4">
        <v>43536</v>
      </c>
      <c r="E3124" s="3">
        <v>14.7245937262</v>
      </c>
      <c r="F3124" s="5" t="s">
        <v>8193</v>
      </c>
      <c r="G3124" s="5">
        <v>274</v>
      </c>
      <c r="H3124" s="5" t="s">
        <v>55</v>
      </c>
      <c r="I3124" s="3">
        <v>14.8964835855751</v>
      </c>
      <c r="J3124" s="3">
        <v>18.8142770719903</v>
      </c>
      <c r="K3124" s="3">
        <v>3.44074717988112</v>
      </c>
      <c r="L3124" s="3">
        <v>31.3559322033898</v>
      </c>
      <c r="M3124" s="3">
        <v>10.8204106384822</v>
      </c>
      <c r="N3124" s="3">
        <v>9.15619389587074</v>
      </c>
      <c r="O3124" s="3">
        <v>21.7300280725127</v>
      </c>
      <c r="P3124" s="3">
        <v>36.2251655629139</v>
      </c>
      <c r="Q3124" s="3">
        <v>15.1757979561518</v>
      </c>
      <c r="R3124" s="3">
        <v>73.9329268292683</v>
      </c>
      <c r="S3124" s="3">
        <v>94.2154406741061</v>
      </c>
      <c r="T3124" s="3">
        <v>13.0859375</v>
      </c>
      <c r="U3124" s="3"/>
      <c r="V3124" s="3"/>
      <c r="W3124" s="3"/>
      <c r="X3124" s="3"/>
      <c r="Y3124" s="3"/>
      <c r="Z3124" s="3"/>
      <c r="AA3124" s="3">
        <v>0.311670137090277</v>
      </c>
      <c r="AB3124" s="3">
        <v>0.528444664584197</v>
      </c>
      <c r="AC3124" s="3">
        <v>-18.5697709398771</v>
      </c>
      <c r="AD3124" s="3"/>
      <c r="AE3124" s="5">
        <v>2</v>
      </c>
      <c r="AF3124" s="3">
        <v>4.26459157112813</v>
      </c>
      <c r="AG3124" s="3">
        <v>108.395123468502</v>
      </c>
      <c r="AH3124" s="3"/>
      <c r="AI3124" s="3"/>
      <c r="AJ3124" s="3"/>
      <c r="AK3124" s="3"/>
      <c r="AL3124" s="3"/>
      <c r="AM3124" s="3"/>
      <c r="AN3124" s="5" t="s">
        <v>51</v>
      </c>
      <c r="AO3124" s="1"/>
      <c r="AP3124" s="1"/>
      <c r="AQ3124" s="1"/>
    </row>
    <row r="3125" spans="1:43">
      <c r="A3125" s="1" t="s">
        <v>8194</v>
      </c>
      <c r="B3125" s="1" t="s">
        <v>8195</v>
      </c>
      <c r="C3125" s="3">
        <v>2.27671232876712</v>
      </c>
      <c r="D3125" s="4">
        <v>43406</v>
      </c>
      <c r="E3125" s="3">
        <v>5.1094999114</v>
      </c>
      <c r="F3125" s="5" t="s">
        <v>8196</v>
      </c>
      <c r="G3125" s="5">
        <v>220</v>
      </c>
      <c r="H3125" s="5" t="s">
        <v>50</v>
      </c>
      <c r="I3125" s="3">
        <v>-0.195579894386867</v>
      </c>
      <c r="J3125" s="3">
        <v>87.4944171505136</v>
      </c>
      <c r="K3125" s="3">
        <v>-0.107663697758658</v>
      </c>
      <c r="L3125" s="3">
        <v>92.9172200088535</v>
      </c>
      <c r="M3125" s="3">
        <v>-0.370948848106217</v>
      </c>
      <c r="N3125" s="3">
        <v>89.5814781834372</v>
      </c>
      <c r="O3125" s="3">
        <v>1.08463193669248</v>
      </c>
      <c r="P3125" s="3">
        <v>6.44129739607127</v>
      </c>
      <c r="Q3125" s="3">
        <v>2.12613378207442</v>
      </c>
      <c r="R3125" s="3">
        <v>3.0420086914534</v>
      </c>
      <c r="S3125" s="3">
        <v>3.15504911935191</v>
      </c>
      <c r="T3125" s="3">
        <v>10.1129943502825</v>
      </c>
      <c r="U3125" s="3">
        <v>8.90909819642855</v>
      </c>
      <c r="V3125" s="3">
        <v>11.3777089783282</v>
      </c>
      <c r="W3125" s="3"/>
      <c r="X3125" s="3"/>
      <c r="Y3125" s="3"/>
      <c r="Z3125" s="3"/>
      <c r="AA3125" s="3">
        <v>0.0896115816338761</v>
      </c>
      <c r="AB3125" s="3">
        <v>0.33015406596588</v>
      </c>
      <c r="AC3125" s="3">
        <v>-3.29270571460874</v>
      </c>
      <c r="AD3125" s="3"/>
      <c r="AE3125" s="5">
        <v>4</v>
      </c>
      <c r="AF3125" s="3">
        <v>0.397897176106949</v>
      </c>
      <c r="AG3125" s="3">
        <v>3.9252060671028</v>
      </c>
      <c r="AH3125" s="3">
        <v>4.61500626640401</v>
      </c>
      <c r="AI3125" s="3"/>
      <c r="AJ3125" s="3"/>
      <c r="AK3125" s="3"/>
      <c r="AL3125" s="3"/>
      <c r="AM3125" s="3"/>
      <c r="AN3125" s="5" t="s">
        <v>51</v>
      </c>
      <c r="AO3125" s="1"/>
      <c r="AP3125" s="1"/>
      <c r="AQ3125" s="1"/>
    </row>
    <row r="3126" spans="1:43">
      <c r="A3126" s="1" t="s">
        <v>8197</v>
      </c>
      <c r="B3126" s="1" t="s">
        <v>8198</v>
      </c>
      <c r="C3126" s="3">
        <v>2.13150684931507</v>
      </c>
      <c r="D3126" s="4">
        <v>43459</v>
      </c>
      <c r="E3126" s="3">
        <v>1.4371829531</v>
      </c>
      <c r="F3126" s="5" t="s">
        <v>6978</v>
      </c>
      <c r="G3126" s="5">
        <v>779</v>
      </c>
      <c r="H3126" s="5" t="s">
        <v>60</v>
      </c>
      <c r="I3126" s="3">
        <v>7.91852239979041</v>
      </c>
      <c r="J3126" s="3">
        <v>43.0555555555556</v>
      </c>
      <c r="K3126" s="3">
        <v>4.38390877415267</v>
      </c>
      <c r="L3126" s="3">
        <v>8.24544582933845</v>
      </c>
      <c r="M3126" s="3">
        <v>3.98863994951088</v>
      </c>
      <c r="N3126" s="3">
        <v>30.5637982195846</v>
      </c>
      <c r="O3126" s="3">
        <v>14.3680155479975</v>
      </c>
      <c r="P3126" s="3">
        <v>36.9168356997972</v>
      </c>
      <c r="Q3126" s="3">
        <v>18.5566268527846</v>
      </c>
      <c r="R3126" s="3">
        <v>38.9528795811518</v>
      </c>
      <c r="S3126" s="3">
        <v>36.7953507679535</v>
      </c>
      <c r="T3126" s="3">
        <v>51.0869565217391</v>
      </c>
      <c r="U3126" s="3">
        <v>56.9238095238095</v>
      </c>
      <c r="V3126" s="3">
        <v>62.9881154499151</v>
      </c>
      <c r="W3126" s="3"/>
      <c r="X3126" s="3"/>
      <c r="Y3126" s="3"/>
      <c r="Z3126" s="3"/>
      <c r="AA3126" s="3">
        <v>0.208242106140371</v>
      </c>
      <c r="AB3126" s="3">
        <v>0.277525828860025</v>
      </c>
      <c r="AC3126" s="3">
        <v>-16.5029167945962</v>
      </c>
      <c r="AD3126" s="3"/>
      <c r="AE3126" s="5">
        <v>3</v>
      </c>
      <c r="AF3126" s="3">
        <v>1.87217140829862</v>
      </c>
      <c r="AG3126" s="3">
        <v>24.0519051557571</v>
      </c>
      <c r="AH3126" s="3">
        <v>27.9339931005026</v>
      </c>
      <c r="AI3126" s="3"/>
      <c r="AJ3126" s="3"/>
      <c r="AK3126" s="3"/>
      <c r="AL3126" s="3"/>
      <c r="AM3126" s="3"/>
      <c r="AN3126" s="5" t="s">
        <v>46</v>
      </c>
      <c r="AO3126" s="1"/>
      <c r="AP3126" s="1"/>
      <c r="AQ3126" s="1"/>
    </row>
    <row r="3127" spans="1:43">
      <c r="A3127" s="1" t="s">
        <v>8199</v>
      </c>
      <c r="B3127" s="1" t="s">
        <v>8200</v>
      </c>
      <c r="C3127" s="3">
        <v>2.52876712328767</v>
      </c>
      <c r="D3127" s="4">
        <v>43314</v>
      </c>
      <c r="E3127" s="3">
        <v>10.3144540062</v>
      </c>
      <c r="F3127" s="5" t="s">
        <v>2075</v>
      </c>
      <c r="G3127" s="5">
        <v>904</v>
      </c>
      <c r="H3127" s="5" t="s">
        <v>50</v>
      </c>
      <c r="I3127" s="3">
        <v>0.114481969089867</v>
      </c>
      <c r="J3127" s="3">
        <v>51.6301920500223</v>
      </c>
      <c r="K3127" s="3">
        <v>-0.0190548780487937</v>
      </c>
      <c r="L3127" s="3">
        <v>63.1252766710934</v>
      </c>
      <c r="M3127" s="3">
        <v>-0.114220445459736</v>
      </c>
      <c r="N3127" s="3">
        <v>58.3704363312556</v>
      </c>
      <c r="O3127" s="3">
        <v>0.719838756118622</v>
      </c>
      <c r="P3127" s="3">
        <v>43.3531292827775</v>
      </c>
      <c r="Q3127" s="3">
        <v>1.17624373312767</v>
      </c>
      <c r="R3127" s="3">
        <v>43.5538387252535</v>
      </c>
      <c r="S3127" s="3">
        <v>2.12144803425456</v>
      </c>
      <c r="T3127" s="3">
        <v>38.7570621468927</v>
      </c>
      <c r="U3127" s="3">
        <v>6.45447994037364</v>
      </c>
      <c r="V3127" s="3">
        <v>44.3498452012384</v>
      </c>
      <c r="W3127" s="3"/>
      <c r="X3127" s="3"/>
      <c r="Y3127" s="3"/>
      <c r="Z3127" s="3"/>
      <c r="AA3127" s="3">
        <v>0.0522593288563683</v>
      </c>
      <c r="AB3127" s="3">
        <v>0.342394880985451</v>
      </c>
      <c r="AC3127" s="3">
        <v>-2.20936848094063</v>
      </c>
      <c r="AD3127" s="3"/>
      <c r="AE3127" s="5">
        <v>4</v>
      </c>
      <c r="AF3127" s="3">
        <v>0.318947855138596</v>
      </c>
      <c r="AG3127" s="3">
        <v>2.87700359868339</v>
      </c>
      <c r="AH3127" s="3">
        <v>3.37536183554239</v>
      </c>
      <c r="AI3127" s="3"/>
      <c r="AJ3127" s="3"/>
      <c r="AK3127" s="3"/>
      <c r="AL3127" s="3"/>
      <c r="AM3127" s="3">
        <v>500</v>
      </c>
      <c r="AN3127" s="5" t="s">
        <v>56</v>
      </c>
      <c r="AO3127" s="1"/>
      <c r="AP3127" s="1"/>
      <c r="AQ3127" s="1"/>
    </row>
    <row r="3128" spans="1:43">
      <c r="A3128" s="1" t="s">
        <v>8201</v>
      </c>
      <c r="B3128" s="1" t="s">
        <v>8202</v>
      </c>
      <c r="C3128" s="3">
        <v>2.37534246575342</v>
      </c>
      <c r="D3128" s="4">
        <v>43370</v>
      </c>
      <c r="E3128" s="3">
        <v>10.1382204001</v>
      </c>
      <c r="F3128" s="5" t="s">
        <v>8203</v>
      </c>
      <c r="G3128" s="5">
        <v>868</v>
      </c>
      <c r="H3128" s="5" t="s">
        <v>55</v>
      </c>
      <c r="I3128" s="3">
        <v>15.2083503221072</v>
      </c>
      <c r="J3128" s="3">
        <v>16.4549304295221</v>
      </c>
      <c r="K3128" s="3">
        <v>2.64085146572706</v>
      </c>
      <c r="L3128" s="3">
        <v>48.4180790960452</v>
      </c>
      <c r="M3128" s="3">
        <v>10.1598440545809</v>
      </c>
      <c r="N3128" s="3">
        <v>11.5499700777977</v>
      </c>
      <c r="O3128" s="3">
        <v>20.664474527053</v>
      </c>
      <c r="P3128" s="3">
        <v>41.8543046357616</v>
      </c>
      <c r="Q3128" s="3">
        <v>23.2702207486258</v>
      </c>
      <c r="R3128" s="3">
        <v>51.0670731707317</v>
      </c>
      <c r="S3128" s="3">
        <v>68.8942020322773</v>
      </c>
      <c r="T3128" s="3">
        <v>44.53125</v>
      </c>
      <c r="U3128" s="3">
        <v>179.292280320253</v>
      </c>
      <c r="V3128" s="3">
        <v>25.0677506775068</v>
      </c>
      <c r="W3128" s="3"/>
      <c r="X3128" s="3"/>
      <c r="Y3128" s="3"/>
      <c r="Z3128" s="3"/>
      <c r="AA3128" s="3">
        <v>0.303537657226199</v>
      </c>
      <c r="AB3128" s="3">
        <v>0.554468375012751</v>
      </c>
      <c r="AC3128" s="3">
        <v>-16.3969911791764</v>
      </c>
      <c r="AD3128" s="3"/>
      <c r="AE3128" s="5">
        <v>2</v>
      </c>
      <c r="AF3128" s="3">
        <v>3.66891584345049</v>
      </c>
      <c r="AG3128" s="3">
        <v>76.6004601566549</v>
      </c>
      <c r="AH3128" s="3">
        <v>67.088308219619</v>
      </c>
      <c r="AI3128" s="3"/>
      <c r="AJ3128" s="3"/>
      <c r="AK3128" s="3"/>
      <c r="AL3128" s="3"/>
      <c r="AM3128" s="3"/>
      <c r="AN3128" s="5" t="s">
        <v>51</v>
      </c>
      <c r="AO3128" s="1"/>
      <c r="AP3128" s="1"/>
      <c r="AQ3128" s="1"/>
    </row>
    <row r="3129" spans="1:43">
      <c r="A3129" s="1" t="s">
        <v>8204</v>
      </c>
      <c r="B3129" s="1" t="s">
        <v>8205</v>
      </c>
      <c r="C3129" s="3">
        <v>2.3972602739726</v>
      </c>
      <c r="D3129" s="4">
        <v>43362</v>
      </c>
      <c r="E3129" s="3">
        <v>29.5037768802</v>
      </c>
      <c r="F3129" s="5" t="s">
        <v>3479</v>
      </c>
      <c r="G3129" s="5">
        <v>876</v>
      </c>
      <c r="H3129" s="5" t="s">
        <v>205</v>
      </c>
      <c r="I3129" s="3">
        <v>-0.369111219038388</v>
      </c>
      <c r="J3129" s="3">
        <v>86.5168539325843</v>
      </c>
      <c r="K3129" s="3">
        <v>-0.107128944292939</v>
      </c>
      <c r="L3129" s="3">
        <v>94.8148148148148</v>
      </c>
      <c r="M3129" s="3">
        <v>-0.465793304221248</v>
      </c>
      <c r="N3129" s="3">
        <v>90.2985074626866</v>
      </c>
      <c r="O3129" s="3">
        <v>0.726701365020124</v>
      </c>
      <c r="P3129" s="3">
        <v>58.3657587548638</v>
      </c>
      <c r="Q3129" s="3">
        <v>1.07583057553183</v>
      </c>
      <c r="R3129" s="3">
        <v>59.2920353982301</v>
      </c>
      <c r="S3129" s="3">
        <v>1.01508536682547</v>
      </c>
      <c r="T3129" s="3">
        <v>71.7948717948718</v>
      </c>
      <c r="U3129" s="3">
        <v>5.46068260579907</v>
      </c>
      <c r="V3129" s="3">
        <v>44.4444444444444</v>
      </c>
      <c r="W3129" s="3"/>
      <c r="X3129" s="3"/>
      <c r="Y3129" s="3"/>
      <c r="Z3129" s="3"/>
      <c r="AA3129" s="3">
        <v>-0.0193660653986278</v>
      </c>
      <c r="AB3129" s="3">
        <v>0.200540913550641</v>
      </c>
      <c r="AC3129" s="3">
        <v>-3.92931706484319</v>
      </c>
      <c r="AD3129" s="3"/>
      <c r="AE3129" s="5">
        <v>4</v>
      </c>
      <c r="AF3129" s="3">
        <v>0.305826209010668</v>
      </c>
      <c r="AG3129" s="3">
        <v>1.94972137758105</v>
      </c>
      <c r="AH3129" s="3">
        <v>2.97787590574323</v>
      </c>
      <c r="AI3129" s="3"/>
      <c r="AJ3129" s="3"/>
      <c r="AK3129" s="3"/>
      <c r="AL3129" s="3"/>
      <c r="AM3129" s="3"/>
      <c r="AN3129" s="5" t="s">
        <v>46</v>
      </c>
      <c r="AO3129" s="1"/>
      <c r="AP3129" s="1"/>
      <c r="AQ3129" s="1"/>
    </row>
    <row r="3130" spans="1:43">
      <c r="A3130" s="1" t="s">
        <v>8206</v>
      </c>
      <c r="B3130" s="1" t="s">
        <v>8207</v>
      </c>
      <c r="C3130" s="3">
        <v>2.37534246575342</v>
      </c>
      <c r="D3130" s="4">
        <v>43370</v>
      </c>
      <c r="E3130" s="3">
        <v>0.782855786</v>
      </c>
      <c r="F3130" s="5" t="s">
        <v>8208</v>
      </c>
      <c r="G3130" s="5">
        <v>315</v>
      </c>
      <c r="H3130" s="5" t="s">
        <v>55</v>
      </c>
      <c r="I3130" s="3">
        <v>10.215539494063</v>
      </c>
      <c r="J3130" s="3">
        <v>50.9376890502117</v>
      </c>
      <c r="K3130" s="3">
        <v>3.78585318424891</v>
      </c>
      <c r="L3130" s="3">
        <v>24.4632768361582</v>
      </c>
      <c r="M3130" s="3">
        <v>4.15929743245716</v>
      </c>
      <c r="N3130" s="3">
        <v>59.6648713345302</v>
      </c>
      <c r="O3130" s="3">
        <v>15.7035431203848</v>
      </c>
      <c r="P3130" s="3">
        <v>63.5099337748344</v>
      </c>
      <c r="Q3130" s="3">
        <v>11.8980541178012</v>
      </c>
      <c r="R3130" s="3">
        <v>82.3932926829268</v>
      </c>
      <c r="S3130" s="3">
        <v>42.3487247874646</v>
      </c>
      <c r="T3130" s="3">
        <v>83.59375</v>
      </c>
      <c r="U3130" s="3">
        <v>71.6309918601146</v>
      </c>
      <c r="V3130" s="3">
        <v>89.7018970189702</v>
      </c>
      <c r="W3130" s="3"/>
      <c r="X3130" s="3"/>
      <c r="Y3130" s="3"/>
      <c r="Z3130" s="3"/>
      <c r="AA3130" s="3">
        <v>0.194719239790601</v>
      </c>
      <c r="AB3130" s="3">
        <v>0.26506033789778</v>
      </c>
      <c r="AC3130" s="3">
        <v>-14.0606364948842</v>
      </c>
      <c r="AD3130" s="3"/>
      <c r="AE3130" s="5">
        <v>2</v>
      </c>
      <c r="AF3130" s="3">
        <v>1.77249971872951</v>
      </c>
      <c r="AG3130" s="3">
        <v>38.8800835871266</v>
      </c>
      <c r="AH3130" s="3">
        <v>30.5850146539262</v>
      </c>
      <c r="AI3130" s="3"/>
      <c r="AJ3130" s="3"/>
      <c r="AK3130" s="3"/>
      <c r="AL3130" s="3"/>
      <c r="AM3130" s="3"/>
      <c r="AN3130" s="5" t="s">
        <v>46</v>
      </c>
      <c r="AO3130" s="1"/>
      <c r="AP3130" s="1"/>
      <c r="AQ3130" s="1"/>
    </row>
    <row r="3131" spans="1:43">
      <c r="A3131" s="1" t="s">
        <v>8209</v>
      </c>
      <c r="B3131" s="1" t="s">
        <v>8210</v>
      </c>
      <c r="C3131" s="3">
        <v>1.99452054794521</v>
      </c>
      <c r="D3131" s="4">
        <v>43509</v>
      </c>
      <c r="E3131" s="3">
        <v>1.2134160766</v>
      </c>
      <c r="F3131" s="5" t="s">
        <v>8211</v>
      </c>
      <c r="G3131" s="5">
        <v>729</v>
      </c>
      <c r="H3131" s="5" t="s">
        <v>55</v>
      </c>
      <c r="I3131" s="3">
        <v>10.6958893041107</v>
      </c>
      <c r="J3131" s="3">
        <v>47.5499092558984</v>
      </c>
      <c r="K3131" s="3">
        <v>1.3266768363149</v>
      </c>
      <c r="L3131" s="3">
        <v>73.5028248587571</v>
      </c>
      <c r="M3131" s="3">
        <v>3.20636564810021</v>
      </c>
      <c r="N3131" s="3">
        <v>67.6241771394375</v>
      </c>
      <c r="O3131" s="3">
        <v>17.1941830624465</v>
      </c>
      <c r="P3131" s="3">
        <v>57.2847682119205</v>
      </c>
      <c r="Q3131" s="3">
        <v>22.7392351195476</v>
      </c>
      <c r="R3131" s="3">
        <v>52.3628048780488</v>
      </c>
      <c r="S3131" s="3">
        <v>53.5336555298732</v>
      </c>
      <c r="T3131" s="3">
        <v>69.140625</v>
      </c>
      <c r="U3131" s="3"/>
      <c r="V3131" s="3"/>
      <c r="W3131" s="3"/>
      <c r="X3131" s="3"/>
      <c r="Y3131" s="3"/>
      <c r="Z3131" s="3"/>
      <c r="AA3131" s="3">
        <v>0.194847803058819</v>
      </c>
      <c r="AB3131" s="3">
        <v>0.375477710943868</v>
      </c>
      <c r="AC3131" s="3">
        <v>-25.0030754090294</v>
      </c>
      <c r="AD3131" s="3"/>
      <c r="AE3131" s="5">
        <v>2</v>
      </c>
      <c r="AF3131" s="3">
        <v>3.61721758086596</v>
      </c>
      <c r="AG3131" s="3">
        <v>68.1276341166455</v>
      </c>
      <c r="AH3131" s="3"/>
      <c r="AI3131" s="3"/>
      <c r="AJ3131" s="3"/>
      <c r="AK3131" s="3"/>
      <c r="AL3131" s="3"/>
      <c r="AM3131" s="3"/>
      <c r="AN3131" s="5" t="s">
        <v>46</v>
      </c>
      <c r="AO3131" s="1"/>
      <c r="AP3131" s="1"/>
      <c r="AQ3131" s="1"/>
    </row>
    <row r="3132" spans="1:43">
      <c r="A3132" s="1" t="s">
        <v>8212</v>
      </c>
      <c r="B3132" s="1" t="s">
        <v>8213</v>
      </c>
      <c r="C3132" s="3">
        <v>1.95342465753425</v>
      </c>
      <c r="D3132" s="4">
        <v>43524</v>
      </c>
      <c r="E3132" s="3">
        <v>40.6257825127</v>
      </c>
      <c r="F3132" s="5" t="s">
        <v>1562</v>
      </c>
      <c r="G3132" s="5">
        <v>714</v>
      </c>
      <c r="H3132" s="5" t="s">
        <v>191</v>
      </c>
      <c r="I3132" s="3">
        <v>16.847740513305</v>
      </c>
      <c r="J3132" s="3">
        <v>9.76491862567812</v>
      </c>
      <c r="K3132" s="3">
        <v>3.34215290349534</v>
      </c>
      <c r="L3132" s="3">
        <v>32.3630136986301</v>
      </c>
      <c r="M3132" s="3">
        <v>13.8146543460757</v>
      </c>
      <c r="N3132" s="3">
        <v>4.5045045045045</v>
      </c>
      <c r="O3132" s="3">
        <v>29.6187939391293</v>
      </c>
      <c r="P3132" s="3">
        <v>11.2380952380952</v>
      </c>
      <c r="Q3132" s="3">
        <v>27.0121090240041</v>
      </c>
      <c r="R3132" s="3">
        <v>35.4297693920335</v>
      </c>
      <c r="S3132" s="3">
        <v>113.124641010913</v>
      </c>
      <c r="T3132" s="3">
        <v>7.59803921568627</v>
      </c>
      <c r="U3132" s="3"/>
      <c r="V3132" s="3"/>
      <c r="W3132" s="3"/>
      <c r="X3132" s="3"/>
      <c r="Y3132" s="3"/>
      <c r="Z3132" s="3"/>
      <c r="AA3132" s="3">
        <v>0.349592434907935</v>
      </c>
      <c r="AB3132" s="3">
        <v>0.617445829075089</v>
      </c>
      <c r="AC3132" s="3">
        <v>-15.3129764701034</v>
      </c>
      <c r="AD3132" s="3"/>
      <c r="AE3132" s="5">
        <v>2</v>
      </c>
      <c r="AF3132" s="3">
        <v>4.71526161659118</v>
      </c>
      <c r="AG3132" s="3">
        <v>126.91228754756</v>
      </c>
      <c r="AH3132" s="3"/>
      <c r="AI3132" s="3"/>
      <c r="AJ3132" s="3"/>
      <c r="AK3132" s="3"/>
      <c r="AL3132" s="3"/>
      <c r="AM3132" s="3"/>
      <c r="AN3132" s="5" t="s">
        <v>46</v>
      </c>
      <c r="AO3132" s="1"/>
      <c r="AP3132" s="1"/>
      <c r="AQ3132" s="1"/>
    </row>
    <row r="3133" spans="1:43">
      <c r="A3133" s="1" t="s">
        <v>8214</v>
      </c>
      <c r="B3133" s="1" t="s">
        <v>8215</v>
      </c>
      <c r="C3133" s="3">
        <v>2.41095890410959</v>
      </c>
      <c r="D3133" s="4">
        <v>43357</v>
      </c>
      <c r="E3133" s="3">
        <v>0.4727792299</v>
      </c>
      <c r="F3133" s="5" t="s">
        <v>8216</v>
      </c>
      <c r="G3133" s="5">
        <v>881</v>
      </c>
      <c r="H3133" s="5" t="s">
        <v>55</v>
      </c>
      <c r="I3133" s="3">
        <v>4.3561686459576</v>
      </c>
      <c r="J3133" s="3">
        <v>82.0931639443436</v>
      </c>
      <c r="K3133" s="3">
        <v>-0.00993788819875667</v>
      </c>
      <c r="L3133" s="3">
        <v>89.6610169491525</v>
      </c>
      <c r="M3133" s="3">
        <v>0.685479835885133</v>
      </c>
      <c r="N3133" s="3">
        <v>84.4404548174746</v>
      </c>
      <c r="O3133" s="3">
        <v>8.36878668748991</v>
      </c>
      <c r="P3133" s="3">
        <v>85.7615894039735</v>
      </c>
      <c r="Q3133" s="3">
        <v>7.50040066242857</v>
      </c>
      <c r="R3133" s="3">
        <v>88.6432926829268</v>
      </c>
      <c r="S3133" s="3">
        <v>44.7385456376322</v>
      </c>
      <c r="T3133" s="3">
        <v>80.6640625</v>
      </c>
      <c r="U3133" s="3">
        <v>102.099025810987</v>
      </c>
      <c r="V3133" s="3">
        <v>74.9322493224932</v>
      </c>
      <c r="W3133" s="3"/>
      <c r="X3133" s="3"/>
      <c r="Y3133" s="3"/>
      <c r="Z3133" s="3"/>
      <c r="AA3133" s="3">
        <v>0.235629327834313</v>
      </c>
      <c r="AB3133" s="3">
        <v>0.381746594840921</v>
      </c>
      <c r="AC3133" s="3">
        <v>-15.0484783194183</v>
      </c>
      <c r="AD3133" s="3"/>
      <c r="AE3133" s="5">
        <v>2</v>
      </c>
      <c r="AF3133" s="3">
        <v>2.57447786111461</v>
      </c>
      <c r="AG3133" s="3">
        <v>44.228177645311</v>
      </c>
      <c r="AH3133" s="3">
        <v>44.3926826164644</v>
      </c>
      <c r="AI3133" s="3"/>
      <c r="AJ3133" s="3"/>
      <c r="AK3133" s="3"/>
      <c r="AL3133" s="3"/>
      <c r="AM3133" s="3"/>
      <c r="AN3133" s="5" t="s">
        <v>51</v>
      </c>
      <c r="AO3133" s="1"/>
      <c r="AP3133" s="1"/>
      <c r="AQ3133" s="1"/>
    </row>
    <row r="3134" spans="1:43">
      <c r="A3134" s="1" t="s">
        <v>8217</v>
      </c>
      <c r="B3134" s="1" t="s">
        <v>8218</v>
      </c>
      <c r="C3134" s="3">
        <v>2.41643835616438</v>
      </c>
      <c r="D3134" s="4">
        <v>43355</v>
      </c>
      <c r="E3134" s="3">
        <v>0.197685635</v>
      </c>
      <c r="F3134" s="5" t="s">
        <v>7900</v>
      </c>
      <c r="G3134" s="5">
        <v>219</v>
      </c>
      <c r="H3134" s="5" t="s">
        <v>93</v>
      </c>
      <c r="I3134" s="3">
        <v>13.0782008688985</v>
      </c>
      <c r="J3134" s="3">
        <v>15.85</v>
      </c>
      <c r="K3134" s="3">
        <v>4.91404860699466</v>
      </c>
      <c r="L3134" s="3">
        <v>4.5589692765114</v>
      </c>
      <c r="M3134" s="3">
        <v>6.34500991407801</v>
      </c>
      <c r="N3134" s="3">
        <v>21.7564870259481</v>
      </c>
      <c r="O3134" s="3">
        <v>20.7463501159776</v>
      </c>
      <c r="P3134" s="3">
        <v>21.9315895372233</v>
      </c>
      <c r="Q3134" s="3">
        <v>30.8226772119151</v>
      </c>
      <c r="R3134" s="3">
        <v>15.9442724458204</v>
      </c>
      <c r="S3134" s="3">
        <v>57.5279830540582</v>
      </c>
      <c r="T3134" s="3">
        <v>34.4097406034939</v>
      </c>
      <c r="U3134" s="3">
        <v>87.2193713140945</v>
      </c>
      <c r="V3134" s="3">
        <v>45.9025470653378</v>
      </c>
      <c r="W3134" s="3"/>
      <c r="X3134" s="3"/>
      <c r="Y3134" s="3"/>
      <c r="Z3134" s="3"/>
      <c r="AA3134" s="3">
        <v>0.303005127112883</v>
      </c>
      <c r="AB3134" s="3">
        <v>0.420633972794975</v>
      </c>
      <c r="AC3134" s="3">
        <v>-11.2488710074719</v>
      </c>
      <c r="AD3134" s="3"/>
      <c r="AE3134" s="5">
        <v>3</v>
      </c>
      <c r="AF3134" s="3">
        <v>2.12739270403817</v>
      </c>
      <c r="AG3134" s="3">
        <v>49.8482754136981</v>
      </c>
      <c r="AH3134" s="3">
        <v>37.1499529095976</v>
      </c>
      <c r="AI3134" s="3"/>
      <c r="AJ3134" s="3"/>
      <c r="AK3134" s="3"/>
      <c r="AL3134" s="3"/>
      <c r="AM3134" s="3"/>
      <c r="AN3134" s="5" t="s">
        <v>46</v>
      </c>
      <c r="AO3134" s="1"/>
      <c r="AP3134" s="1"/>
      <c r="AQ3134" s="1"/>
    </row>
    <row r="3135" spans="1:43">
      <c r="A3135" s="1" t="s">
        <v>8219</v>
      </c>
      <c r="B3135" s="1" t="s">
        <v>8220</v>
      </c>
      <c r="C3135" s="3">
        <v>1.3041095890411</v>
      </c>
      <c r="D3135" s="4">
        <v>43761</v>
      </c>
      <c r="E3135" s="3">
        <v>1.3202494536</v>
      </c>
      <c r="F3135" s="5" t="s">
        <v>6850</v>
      </c>
      <c r="G3135" s="5">
        <v>477</v>
      </c>
      <c r="H3135" s="5" t="s">
        <v>55</v>
      </c>
      <c r="I3135" s="3">
        <v>0.918259822369422</v>
      </c>
      <c r="J3135" s="3">
        <v>92.4984875983061</v>
      </c>
      <c r="K3135" s="3">
        <v>-0.578377576746247</v>
      </c>
      <c r="L3135" s="3">
        <v>95.0282485875706</v>
      </c>
      <c r="M3135" s="3">
        <v>-2.87811473826541</v>
      </c>
      <c r="N3135" s="3">
        <v>94.7336923997606</v>
      </c>
      <c r="O3135" s="3">
        <v>15.8658831662634</v>
      </c>
      <c r="P3135" s="3">
        <v>62.5165562913907</v>
      </c>
      <c r="Q3135" s="3">
        <v>16.5642749507361</v>
      </c>
      <c r="R3135" s="3">
        <v>69.8932926829268</v>
      </c>
      <c r="S3135" s="3">
        <v>64.4211903204709</v>
      </c>
      <c r="T3135" s="3">
        <v>51.66015625</v>
      </c>
      <c r="U3135" s="3"/>
      <c r="V3135" s="3"/>
      <c r="W3135" s="3"/>
      <c r="X3135" s="3"/>
      <c r="Y3135" s="3"/>
      <c r="Z3135" s="3"/>
      <c r="AA3135" s="3">
        <v>0.247159018268982</v>
      </c>
      <c r="AB3135" s="3">
        <v>0.527949319048842</v>
      </c>
      <c r="AC3135" s="3">
        <v>-18.7433059621564</v>
      </c>
      <c r="AD3135" s="3"/>
      <c r="AE3135" s="5">
        <v>1</v>
      </c>
      <c r="AF3135" s="3">
        <v>4.85639247302298</v>
      </c>
      <c r="AG3135" s="3">
        <v>71.7010773690526</v>
      </c>
      <c r="AH3135" s="3"/>
      <c r="AI3135" s="3"/>
      <c r="AJ3135" s="3"/>
      <c r="AK3135" s="3"/>
      <c r="AL3135" s="3"/>
      <c r="AM3135" s="3"/>
      <c r="AN3135" s="5" t="s">
        <v>46</v>
      </c>
      <c r="AO3135" s="1"/>
      <c r="AP3135" s="1"/>
      <c r="AQ3135" s="1"/>
    </row>
    <row r="3136" spans="1:43">
      <c r="A3136" s="1" t="s">
        <v>8221</v>
      </c>
      <c r="B3136" s="1" t="s">
        <v>8222</v>
      </c>
      <c r="C3136" s="3">
        <v>1.71232876712329</v>
      </c>
      <c r="D3136" s="4">
        <v>43612</v>
      </c>
      <c r="E3136" s="3">
        <v>0.1351218349</v>
      </c>
      <c r="F3136" s="5" t="s">
        <v>3747</v>
      </c>
      <c r="G3136" s="5">
        <v>626</v>
      </c>
      <c r="H3136" s="5" t="s">
        <v>55</v>
      </c>
      <c r="I3136" s="3">
        <v>11.7314829756334</v>
      </c>
      <c r="J3136" s="3">
        <v>39.9879007864489</v>
      </c>
      <c r="K3136" s="3">
        <v>5.53269318701417</v>
      </c>
      <c r="L3136" s="3">
        <v>3.38983050847458</v>
      </c>
      <c r="M3136" s="3">
        <v>6.01204450341941</v>
      </c>
      <c r="N3136" s="3">
        <v>41.8910831837223</v>
      </c>
      <c r="O3136" s="3">
        <v>24.7867355520846</v>
      </c>
      <c r="P3136" s="3">
        <v>22.7152317880795</v>
      </c>
      <c r="Q3136" s="3">
        <v>35.2872215709261</v>
      </c>
      <c r="R3136" s="3">
        <v>18.140243902439</v>
      </c>
      <c r="S3136" s="3">
        <v>93.7325125909345</v>
      </c>
      <c r="T3136" s="3">
        <v>13.671875</v>
      </c>
      <c r="U3136" s="3"/>
      <c r="V3136" s="3"/>
      <c r="W3136" s="3"/>
      <c r="X3136" s="3"/>
      <c r="Y3136" s="3"/>
      <c r="Z3136" s="3"/>
      <c r="AA3136" s="3">
        <v>0.389006218488652</v>
      </c>
      <c r="AB3136" s="3">
        <v>0.584552453718185</v>
      </c>
      <c r="AC3136" s="3">
        <v>-11.5584988962472</v>
      </c>
      <c r="AD3136" s="3"/>
      <c r="AE3136" s="5">
        <v>2</v>
      </c>
      <c r="AF3136" s="3">
        <v>3.4310736113331</v>
      </c>
      <c r="AG3136" s="3">
        <v>78.4729870805194</v>
      </c>
      <c r="AH3136" s="3"/>
      <c r="AI3136" s="3"/>
      <c r="AJ3136" s="3"/>
      <c r="AK3136" s="3"/>
      <c r="AL3136" s="3"/>
      <c r="AM3136" s="3"/>
      <c r="AN3136" s="5" t="s">
        <v>46</v>
      </c>
      <c r="AO3136" s="1"/>
      <c r="AP3136" s="1"/>
      <c r="AQ3136" s="1"/>
    </row>
    <row r="3137" spans="1:43">
      <c r="A3137" s="1" t="s">
        <v>8223</v>
      </c>
      <c r="B3137" s="1" t="s">
        <v>8224</v>
      </c>
      <c r="C3137" s="3">
        <v>2.37808219178082</v>
      </c>
      <c r="D3137" s="4">
        <v>43369</v>
      </c>
      <c r="E3137" s="3">
        <v>10.4080131227</v>
      </c>
      <c r="F3137" s="5" t="s">
        <v>5341</v>
      </c>
      <c r="G3137" s="5">
        <v>869</v>
      </c>
      <c r="H3137" s="5" t="s">
        <v>50</v>
      </c>
      <c r="I3137" s="3">
        <v>0.348398335430173</v>
      </c>
      <c r="J3137" s="3">
        <v>11.6569897275569</v>
      </c>
      <c r="K3137" s="3">
        <v>-0.028924026224445</v>
      </c>
      <c r="L3137" s="3">
        <v>69.4555112881806</v>
      </c>
      <c r="M3137" s="3">
        <v>0.0289407678950361</v>
      </c>
      <c r="N3137" s="3">
        <v>30.7658058771149</v>
      </c>
      <c r="O3137" s="3">
        <v>0.787325038880248</v>
      </c>
      <c r="P3137" s="3">
        <v>32.6633165829146</v>
      </c>
      <c r="Q3137" s="3">
        <v>1.259765625</v>
      </c>
      <c r="R3137" s="3">
        <v>31.9652341863834</v>
      </c>
      <c r="S3137" s="3">
        <v>1.78659075292039</v>
      </c>
      <c r="T3137" s="3">
        <v>55.0847457627119</v>
      </c>
      <c r="U3137" s="3">
        <v>5.42713357441168</v>
      </c>
      <c r="V3137" s="3">
        <v>71.671826625387</v>
      </c>
      <c r="W3137" s="3"/>
      <c r="X3137" s="3"/>
      <c r="Y3137" s="3"/>
      <c r="Z3137" s="3"/>
      <c r="AA3137" s="3">
        <v>0.0251247362161664</v>
      </c>
      <c r="AB3137" s="3">
        <v>0.185358347366789</v>
      </c>
      <c r="AC3137" s="3">
        <v>-2.28078581696215</v>
      </c>
      <c r="AD3137" s="3"/>
      <c r="AE3137" s="5">
        <v>4</v>
      </c>
      <c r="AF3137" s="3">
        <v>0.23275112553215</v>
      </c>
      <c r="AG3137" s="3">
        <v>2.44730275462295</v>
      </c>
      <c r="AH3137" s="3">
        <v>2.83308876893347</v>
      </c>
      <c r="AI3137" s="3"/>
      <c r="AJ3137" s="3"/>
      <c r="AK3137" s="3"/>
      <c r="AL3137" s="3"/>
      <c r="AM3137" s="3"/>
      <c r="AN3137" s="5" t="s">
        <v>206</v>
      </c>
      <c r="AO3137" s="1"/>
      <c r="AP3137" s="1"/>
      <c r="AQ3137" s="1"/>
    </row>
    <row r="3138" spans="1:43">
      <c r="A3138" s="1" t="s">
        <v>8225</v>
      </c>
      <c r="B3138" s="1" t="s">
        <v>8226</v>
      </c>
      <c r="C3138" s="3">
        <v>2.3972602739726</v>
      </c>
      <c r="D3138" s="4">
        <v>43362</v>
      </c>
      <c r="E3138" s="3">
        <v>0.1835281664</v>
      </c>
      <c r="F3138" s="5" t="s">
        <v>8227</v>
      </c>
      <c r="G3138" s="5">
        <v>178</v>
      </c>
      <c r="H3138" s="5" t="s">
        <v>55</v>
      </c>
      <c r="I3138" s="3">
        <v>10.9625541228529</v>
      </c>
      <c r="J3138" s="3">
        <v>45.0695704779189</v>
      </c>
      <c r="K3138" s="3">
        <v>0.50422340975695</v>
      </c>
      <c r="L3138" s="3">
        <v>84.1242937853107</v>
      </c>
      <c r="M3138" s="3">
        <v>9.26255622188907</v>
      </c>
      <c r="N3138" s="3">
        <v>15.9186116098145</v>
      </c>
      <c r="O3138" s="3">
        <v>15.3363006923838</v>
      </c>
      <c r="P3138" s="3">
        <v>64.8344370860927</v>
      </c>
      <c r="Q3138" s="3">
        <v>5.71143647160146</v>
      </c>
      <c r="R3138" s="3">
        <v>90.7774390243902</v>
      </c>
      <c r="S3138" s="3">
        <v>52.7643128520896</v>
      </c>
      <c r="T3138" s="3">
        <v>70.01953125</v>
      </c>
      <c r="U3138" s="3">
        <v>131.084026952041</v>
      </c>
      <c r="V3138" s="3">
        <v>56.2330623306233</v>
      </c>
      <c r="W3138" s="3"/>
      <c r="X3138" s="3"/>
      <c r="Y3138" s="3"/>
      <c r="Z3138" s="3"/>
      <c r="AA3138" s="3">
        <v>0.214307871692068</v>
      </c>
      <c r="AB3138" s="3">
        <v>0.401101304547431</v>
      </c>
      <c r="AC3138" s="3">
        <v>-16.6318410172053</v>
      </c>
      <c r="AD3138" s="3"/>
      <c r="AE3138" s="5">
        <v>2</v>
      </c>
      <c r="AF3138" s="3">
        <v>2.95839396823521</v>
      </c>
      <c r="AG3138" s="3">
        <v>65.4966128133394</v>
      </c>
      <c r="AH3138" s="3">
        <v>55.509147815247</v>
      </c>
      <c r="AI3138" s="3"/>
      <c r="AJ3138" s="3"/>
      <c r="AK3138" s="3"/>
      <c r="AL3138" s="3"/>
      <c r="AM3138" s="3"/>
      <c r="AN3138" s="5" t="s">
        <v>46</v>
      </c>
      <c r="AO3138" s="1"/>
      <c r="AP3138" s="1"/>
      <c r="AQ3138" s="1"/>
    </row>
    <row r="3139" spans="1:43">
      <c r="A3139" s="1" t="s">
        <v>8228</v>
      </c>
      <c r="B3139" s="1" t="s">
        <v>8229</v>
      </c>
      <c r="C3139" s="3">
        <v>1.49041095890411</v>
      </c>
      <c r="D3139" s="4">
        <v>43693</v>
      </c>
      <c r="E3139" s="3">
        <v>5.058939955</v>
      </c>
      <c r="F3139" s="5" t="s">
        <v>8230</v>
      </c>
      <c r="G3139" s="5">
        <v>545</v>
      </c>
      <c r="H3139" s="5" t="s">
        <v>50</v>
      </c>
      <c r="I3139" s="3">
        <v>-0.0693962526023464</v>
      </c>
      <c r="J3139" s="3">
        <v>76.2393925859759</v>
      </c>
      <c r="K3139" s="3">
        <v>-0.0198373338623342</v>
      </c>
      <c r="L3139" s="3">
        <v>65.958388667552</v>
      </c>
      <c r="M3139" s="3">
        <v>-0.267141585040069</v>
      </c>
      <c r="N3139" s="3">
        <v>81.8788958147818</v>
      </c>
      <c r="O3139" s="3">
        <v>0.168739685026899</v>
      </c>
      <c r="P3139" s="3">
        <v>83.325719506624</v>
      </c>
      <c r="Q3139" s="3">
        <v>0.534752263374322</v>
      </c>
      <c r="R3139" s="3">
        <v>85.12795750845</v>
      </c>
      <c r="S3139" s="3">
        <v>2.74910432598677</v>
      </c>
      <c r="T3139" s="3">
        <v>17.3446327683616</v>
      </c>
      <c r="U3139" s="3"/>
      <c r="V3139" s="3"/>
      <c r="W3139" s="3"/>
      <c r="X3139" s="3"/>
      <c r="Y3139" s="3"/>
      <c r="Z3139" s="3"/>
      <c r="AA3139" s="3">
        <v>0.109569686128407</v>
      </c>
      <c r="AB3139" s="3">
        <v>0.307044424372192</v>
      </c>
      <c r="AC3139" s="3">
        <v>-0.904977375565605</v>
      </c>
      <c r="AD3139" s="3"/>
      <c r="AE3139" s="5">
        <v>2</v>
      </c>
      <c r="AF3139" s="3">
        <v>0.322970020285581</v>
      </c>
      <c r="AG3139" s="3">
        <v>3.65055614661192</v>
      </c>
      <c r="AH3139" s="3"/>
      <c r="AI3139" s="3"/>
      <c r="AJ3139" s="3"/>
      <c r="AK3139" s="3"/>
      <c r="AL3139" s="3"/>
      <c r="AM3139" s="3">
        <v>1</v>
      </c>
      <c r="AN3139" s="5" t="s">
        <v>56</v>
      </c>
      <c r="AO3139" s="1"/>
      <c r="AP3139" s="1"/>
      <c r="AQ3139" s="1"/>
    </row>
    <row r="3140" spans="1:43">
      <c r="A3140" s="1" t="s">
        <v>8231</v>
      </c>
      <c r="B3140" s="1" t="s">
        <v>8232</v>
      </c>
      <c r="C3140" s="3">
        <v>2.37534246575342</v>
      </c>
      <c r="D3140" s="4">
        <v>43370</v>
      </c>
      <c r="E3140" s="3">
        <v>4.6587308806</v>
      </c>
      <c r="F3140" s="5" t="s">
        <v>8233</v>
      </c>
      <c r="G3140" s="5">
        <v>868</v>
      </c>
      <c r="H3140" s="5" t="s">
        <v>55</v>
      </c>
      <c r="I3140" s="3">
        <v>11.9042507513955</v>
      </c>
      <c r="J3140" s="3">
        <v>38.8384754990926</v>
      </c>
      <c r="K3140" s="3">
        <v>3.1259273914334</v>
      </c>
      <c r="L3140" s="3">
        <v>38.3050847457627</v>
      </c>
      <c r="M3140" s="3">
        <v>6.45902476384989</v>
      </c>
      <c r="N3140" s="3">
        <v>38.1807301017355</v>
      </c>
      <c r="O3140" s="3">
        <v>21.0309398037964</v>
      </c>
      <c r="P3140" s="3">
        <v>39.9337748344371</v>
      </c>
      <c r="Q3140" s="3">
        <v>27.5541416860394</v>
      </c>
      <c r="R3140" s="3">
        <v>38.3384146341463</v>
      </c>
      <c r="S3140" s="3">
        <v>76.8747879199186</v>
      </c>
      <c r="T3140" s="3">
        <v>32.51953125</v>
      </c>
      <c r="U3140" s="3">
        <v>112.428885096863</v>
      </c>
      <c r="V3140" s="3">
        <v>68.6991869918699</v>
      </c>
      <c r="W3140" s="3"/>
      <c r="X3140" s="3"/>
      <c r="Y3140" s="3"/>
      <c r="Z3140" s="3"/>
      <c r="AA3140" s="3">
        <v>0.442140930417589</v>
      </c>
      <c r="AB3140" s="3">
        <v>0.664169900283834</v>
      </c>
      <c r="AC3140" s="3">
        <v>-9.78949839580562</v>
      </c>
      <c r="AD3140" s="3"/>
      <c r="AE3140" s="5">
        <v>1</v>
      </c>
      <c r="AF3140" s="3">
        <v>2.63751559090319</v>
      </c>
      <c r="AG3140" s="3">
        <v>71.1511471721906</v>
      </c>
      <c r="AH3140" s="3">
        <v>44.6584230966857</v>
      </c>
      <c r="AI3140" s="3"/>
      <c r="AJ3140" s="3"/>
      <c r="AK3140" s="3"/>
      <c r="AL3140" s="3"/>
      <c r="AM3140" s="3"/>
      <c r="AN3140" s="5" t="s">
        <v>51</v>
      </c>
      <c r="AO3140" s="1"/>
      <c r="AP3140" s="1"/>
      <c r="AQ3140" s="1"/>
    </row>
    <row r="3141" spans="1:43">
      <c r="A3141" s="1" t="s">
        <v>8234</v>
      </c>
      <c r="B3141" s="1" t="s">
        <v>8235</v>
      </c>
      <c r="C3141" s="3">
        <v>1.52054794520548</v>
      </c>
      <c r="D3141" s="4">
        <v>43682</v>
      </c>
      <c r="E3141" s="3">
        <v>3.2910665587</v>
      </c>
      <c r="F3141" s="5" t="s">
        <v>8236</v>
      </c>
      <c r="G3141" s="5">
        <v>556</v>
      </c>
      <c r="H3141" s="5" t="s">
        <v>2390</v>
      </c>
      <c r="I3141" s="3">
        <v>2.28604086298043</v>
      </c>
      <c r="J3141" s="3">
        <v>84.6153846153846</v>
      </c>
      <c r="K3141" s="3">
        <v>-0.209088374686375</v>
      </c>
      <c r="L3141" s="3">
        <v>59.3984962406015</v>
      </c>
      <c r="M3141" s="3">
        <v>-0.438078019609205</v>
      </c>
      <c r="N3141" s="3">
        <v>90.1515151515152</v>
      </c>
      <c r="O3141" s="3">
        <v>6.89063083240015</v>
      </c>
      <c r="P3141" s="3">
        <v>62.5</v>
      </c>
      <c r="Q3141" s="3">
        <v>7.93818318884281</v>
      </c>
      <c r="R3141" s="3">
        <v>82.2429906542056</v>
      </c>
      <c r="S3141" s="3">
        <v>28.2285509582662</v>
      </c>
      <c r="T3141" s="3">
        <v>61.3333333333333</v>
      </c>
      <c r="U3141" s="3"/>
      <c r="V3141" s="3"/>
      <c r="W3141" s="3"/>
      <c r="X3141" s="3"/>
      <c r="Y3141" s="3"/>
      <c r="Z3141" s="3"/>
      <c r="AA3141" s="3">
        <v>0.258639509941684</v>
      </c>
      <c r="AB3141" s="3">
        <v>0.449564684075283</v>
      </c>
      <c r="AC3141" s="3">
        <v>-10.2407076635196</v>
      </c>
      <c r="AD3141" s="3"/>
      <c r="AE3141" s="5">
        <v>1</v>
      </c>
      <c r="AF3141" s="3">
        <v>1.99859024285843</v>
      </c>
      <c r="AG3141" s="3">
        <v>29.0430485003441</v>
      </c>
      <c r="AH3141" s="3"/>
      <c r="AI3141" s="3"/>
      <c r="AJ3141" s="3"/>
      <c r="AK3141" s="3"/>
      <c r="AL3141" s="3"/>
      <c r="AM3141" s="3"/>
      <c r="AN3141" s="5" t="s">
        <v>134</v>
      </c>
      <c r="AO3141" s="1"/>
      <c r="AP3141" s="1"/>
      <c r="AQ3141" s="1"/>
    </row>
    <row r="3142" spans="1:43">
      <c r="A3142" s="1" t="s">
        <v>8237</v>
      </c>
      <c r="B3142" s="1" t="s">
        <v>8238</v>
      </c>
      <c r="C3142" s="3">
        <v>2.42191780821918</v>
      </c>
      <c r="D3142" s="4">
        <v>43353</v>
      </c>
      <c r="E3142" s="3">
        <v>0.6780565046</v>
      </c>
      <c r="F3142" s="5" t="s">
        <v>173</v>
      </c>
      <c r="G3142" s="5">
        <v>885</v>
      </c>
      <c r="H3142" s="5" t="s">
        <v>60</v>
      </c>
      <c r="I3142" s="3">
        <v>9.44677333648225</v>
      </c>
      <c r="J3142" s="3">
        <v>25.3968253968254</v>
      </c>
      <c r="K3142" s="3">
        <v>2.24489795918367</v>
      </c>
      <c r="L3142" s="3">
        <v>50.6232023010546</v>
      </c>
      <c r="M3142" s="3">
        <v>1.65615574444749</v>
      </c>
      <c r="N3142" s="3">
        <v>53.3135509396637</v>
      </c>
      <c r="O3142" s="3">
        <v>11.293227665706</v>
      </c>
      <c r="P3142" s="3">
        <v>48.580121703854</v>
      </c>
      <c r="Q3142" s="3">
        <v>14.687867351358</v>
      </c>
      <c r="R3142" s="3">
        <v>47.0157068062827</v>
      </c>
      <c r="S3142" s="3">
        <v>46.2254476611185</v>
      </c>
      <c r="T3142" s="3">
        <v>40.5797101449275</v>
      </c>
      <c r="U3142" s="3">
        <v>99.7091144149967</v>
      </c>
      <c r="V3142" s="3">
        <v>24.2784380305603</v>
      </c>
      <c r="W3142" s="3"/>
      <c r="X3142" s="3"/>
      <c r="Y3142" s="3"/>
      <c r="Z3142" s="3"/>
      <c r="AA3142" s="3">
        <v>0.201361141295777</v>
      </c>
      <c r="AB3142" s="3">
        <v>0.235805749297172</v>
      </c>
      <c r="AC3142" s="3">
        <v>-20.4829240056231</v>
      </c>
      <c r="AD3142" s="3"/>
      <c r="AE3142" s="5">
        <v>2</v>
      </c>
      <c r="AF3142" s="3">
        <v>2.1653079579964</v>
      </c>
      <c r="AG3142" s="3">
        <v>45.3688049959254</v>
      </c>
      <c r="AH3142" s="3">
        <v>44.5967162532423</v>
      </c>
      <c r="AI3142" s="3"/>
      <c r="AJ3142" s="3"/>
      <c r="AK3142" s="3"/>
      <c r="AL3142" s="3"/>
      <c r="AM3142" s="3"/>
      <c r="AN3142" s="5" t="s">
        <v>46</v>
      </c>
      <c r="AO3142" s="1"/>
      <c r="AP3142" s="1"/>
      <c r="AQ3142" s="1"/>
    </row>
    <row r="3143" spans="1:43">
      <c r="A3143" s="1" t="s">
        <v>8239</v>
      </c>
      <c r="B3143" s="1" t="s">
        <v>8240</v>
      </c>
      <c r="C3143" s="3">
        <v>2.4958904109589</v>
      </c>
      <c r="D3143" s="4">
        <v>43326</v>
      </c>
      <c r="E3143" s="3">
        <v>2.5398092695</v>
      </c>
      <c r="F3143" s="5" t="s">
        <v>173</v>
      </c>
      <c r="G3143" s="5">
        <v>912</v>
      </c>
      <c r="H3143" s="5" t="s">
        <v>60</v>
      </c>
      <c r="I3143" s="3">
        <v>11.9205298013245</v>
      </c>
      <c r="J3143" s="3">
        <v>11.9047619047619</v>
      </c>
      <c r="K3143" s="3">
        <v>3.27906234322982</v>
      </c>
      <c r="L3143" s="3">
        <v>35.0910834132311</v>
      </c>
      <c r="M3143" s="3">
        <v>5.72855875624446</v>
      </c>
      <c r="N3143" s="3">
        <v>13.4520276953511</v>
      </c>
      <c r="O3143" s="3">
        <v>19.7314158824152</v>
      </c>
      <c r="P3143" s="3">
        <v>10.8519269776876</v>
      </c>
      <c r="Q3143" s="3">
        <v>23.2905052264808</v>
      </c>
      <c r="R3143" s="3">
        <v>18.5340314136126</v>
      </c>
      <c r="S3143" s="3">
        <v>62.663410429536</v>
      </c>
      <c r="T3143" s="3">
        <v>12.56038647343</v>
      </c>
      <c r="U3143" s="3">
        <v>158.33903718914</v>
      </c>
      <c r="V3143" s="3">
        <v>6.96095076400679</v>
      </c>
      <c r="W3143" s="3"/>
      <c r="X3143" s="3"/>
      <c r="Y3143" s="3"/>
      <c r="Z3143" s="3"/>
      <c r="AA3143" s="3">
        <v>0.236826196167475</v>
      </c>
      <c r="AB3143" s="3">
        <v>0.317693852230261</v>
      </c>
      <c r="AC3143" s="3">
        <v>-18.6355103890219</v>
      </c>
      <c r="AD3143" s="3"/>
      <c r="AE3143" s="5">
        <v>2</v>
      </c>
      <c r="AF3143" s="3">
        <v>2.98627767557677</v>
      </c>
      <c r="AG3143" s="3">
        <v>73.5672084829847</v>
      </c>
      <c r="AH3143" s="3">
        <v>61.6338406642966</v>
      </c>
      <c r="AI3143" s="3"/>
      <c r="AJ3143" s="3"/>
      <c r="AK3143" s="3"/>
      <c r="AL3143" s="3"/>
      <c r="AM3143" s="3"/>
      <c r="AN3143" s="5" t="s">
        <v>46</v>
      </c>
      <c r="AO3143" s="1"/>
      <c r="AP3143" s="1"/>
      <c r="AQ3143" s="1"/>
    </row>
    <row r="3144" spans="1:43">
      <c r="A3144" s="1" t="s">
        <v>8241</v>
      </c>
      <c r="B3144" s="1" t="s">
        <v>8242</v>
      </c>
      <c r="C3144" s="3">
        <v>2.03561643835616</v>
      </c>
      <c r="D3144" s="4">
        <v>43494</v>
      </c>
      <c r="E3144" s="3">
        <v>5.3732733289</v>
      </c>
      <c r="F3144" s="5" t="s">
        <v>539</v>
      </c>
      <c r="G3144" s="5">
        <v>744</v>
      </c>
      <c r="H3144" s="5" t="s">
        <v>55</v>
      </c>
      <c r="I3144" s="3">
        <v>10.9301412872841</v>
      </c>
      <c r="J3144" s="3">
        <v>45.4325468844525</v>
      </c>
      <c r="K3144" s="3">
        <v>0.308751508268852</v>
      </c>
      <c r="L3144" s="3">
        <v>86.5536723163842</v>
      </c>
      <c r="M3144" s="3">
        <v>2.0139314974555</v>
      </c>
      <c r="N3144" s="3">
        <v>76.7803710353082</v>
      </c>
      <c r="O3144" s="3">
        <v>30.157487566771</v>
      </c>
      <c r="P3144" s="3">
        <v>8.74172185430464</v>
      </c>
      <c r="Q3144" s="3">
        <v>56.4800974367491</v>
      </c>
      <c r="R3144" s="3">
        <v>0.76219512195122</v>
      </c>
      <c r="S3144" s="3">
        <v>94.0611053896327</v>
      </c>
      <c r="T3144" s="3">
        <v>13.28125</v>
      </c>
      <c r="U3144" s="3">
        <v>182.593481303739</v>
      </c>
      <c r="V3144" s="3">
        <v>22.7642276422764</v>
      </c>
      <c r="W3144" s="3"/>
      <c r="X3144" s="3"/>
      <c r="Y3144" s="3"/>
      <c r="Z3144" s="3"/>
      <c r="AA3144" s="3">
        <v>0.280712111762576</v>
      </c>
      <c r="AB3144" s="3">
        <v>0.487185057056926</v>
      </c>
      <c r="AC3144" s="3">
        <v>-29.9811234784873</v>
      </c>
      <c r="AD3144" s="3"/>
      <c r="AE3144" s="5">
        <v>3</v>
      </c>
      <c r="AF3144" s="3">
        <v>4.63442972966286</v>
      </c>
      <c r="AG3144" s="3">
        <v>119.089060748253</v>
      </c>
      <c r="AH3144" s="3"/>
      <c r="AI3144" s="3"/>
      <c r="AJ3144" s="3"/>
      <c r="AK3144" s="3"/>
      <c r="AL3144" s="3"/>
      <c r="AM3144" s="3"/>
      <c r="AN3144" s="5" t="s">
        <v>46</v>
      </c>
      <c r="AO3144" s="1"/>
      <c r="AP3144" s="1"/>
      <c r="AQ3144" s="1"/>
    </row>
    <row r="3145" spans="1:43">
      <c r="A3145" s="1" t="s">
        <v>8243</v>
      </c>
      <c r="B3145" s="1" t="s">
        <v>8244</v>
      </c>
      <c r="C3145" s="3">
        <v>1.53150684931507</v>
      </c>
      <c r="D3145" s="4">
        <v>43678</v>
      </c>
      <c r="E3145" s="3">
        <v>1.3639895726</v>
      </c>
      <c r="F3145" s="5" t="s">
        <v>8245</v>
      </c>
      <c r="G3145" s="5">
        <v>560</v>
      </c>
      <c r="H3145" s="5" t="s">
        <v>191</v>
      </c>
      <c r="I3145" s="3">
        <v>1.71909659205485</v>
      </c>
      <c r="J3145" s="3">
        <v>93.128390596745</v>
      </c>
      <c r="K3145" s="3">
        <v>-0.0445853561874627</v>
      </c>
      <c r="L3145" s="3">
        <v>90.0684931506849</v>
      </c>
      <c r="M3145" s="3">
        <v>-2.77081727062452</v>
      </c>
      <c r="N3145" s="3">
        <v>94.7747747747748</v>
      </c>
      <c r="O3145" s="3">
        <v>18.2985459662289</v>
      </c>
      <c r="P3145" s="3">
        <v>49.9047619047619</v>
      </c>
      <c r="Q3145" s="3">
        <v>26.5015673981191</v>
      </c>
      <c r="R3145" s="3">
        <v>37.5262054507338</v>
      </c>
      <c r="S3145" s="3">
        <v>81.889479852159</v>
      </c>
      <c r="T3145" s="3">
        <v>30.6372549019608</v>
      </c>
      <c r="U3145" s="3"/>
      <c r="V3145" s="3"/>
      <c r="W3145" s="3"/>
      <c r="X3145" s="3"/>
      <c r="Y3145" s="3"/>
      <c r="Z3145" s="3"/>
      <c r="AA3145" s="3">
        <v>0.315600106250854</v>
      </c>
      <c r="AB3145" s="3">
        <v>0.541037351524258</v>
      </c>
      <c r="AC3145" s="3">
        <v>-17.0044685604852</v>
      </c>
      <c r="AD3145" s="3"/>
      <c r="AE3145" s="5">
        <v>1</v>
      </c>
      <c r="AF3145" s="3">
        <v>4.0565742679724</v>
      </c>
      <c r="AG3145" s="3">
        <v>82.3933153688567</v>
      </c>
      <c r="AH3145" s="3"/>
      <c r="AI3145" s="3"/>
      <c r="AJ3145" s="3"/>
      <c r="AK3145" s="3"/>
      <c r="AL3145" s="3"/>
      <c r="AM3145" s="3"/>
      <c r="AN3145" s="5" t="s">
        <v>46</v>
      </c>
      <c r="AO3145" s="1"/>
      <c r="AP3145" s="1"/>
      <c r="AQ3145" s="1"/>
    </row>
    <row r="3146" spans="1:43">
      <c r="A3146" s="1" t="s">
        <v>8246</v>
      </c>
      <c r="B3146" s="1" t="s">
        <v>8247</v>
      </c>
      <c r="C3146" s="3">
        <v>2.26575342465753</v>
      </c>
      <c r="D3146" s="4">
        <v>43410</v>
      </c>
      <c r="E3146" s="3">
        <v>14.218138101</v>
      </c>
      <c r="F3146" s="5" t="s">
        <v>8248</v>
      </c>
      <c r="G3146" s="5">
        <v>427</v>
      </c>
      <c r="H3146" s="5" t="s">
        <v>93</v>
      </c>
      <c r="I3146" s="3">
        <v>18.366410813125</v>
      </c>
      <c r="J3146" s="3">
        <v>2.4</v>
      </c>
      <c r="K3146" s="3">
        <v>2.96879572238035</v>
      </c>
      <c r="L3146" s="3">
        <v>28.8899900891972</v>
      </c>
      <c r="M3146" s="3">
        <v>9.58016023554057</v>
      </c>
      <c r="N3146" s="3">
        <v>6.68662674650699</v>
      </c>
      <c r="O3146" s="3">
        <v>33.5460943969086</v>
      </c>
      <c r="P3146" s="3">
        <v>1.60965794768612</v>
      </c>
      <c r="Q3146" s="3">
        <v>59.9595007851889</v>
      </c>
      <c r="R3146" s="3">
        <v>0.309597523219814</v>
      </c>
      <c r="S3146" s="3">
        <v>122.134863701578</v>
      </c>
      <c r="T3146" s="3">
        <v>1.37638962413976</v>
      </c>
      <c r="U3146" s="3">
        <v>276.307602566595</v>
      </c>
      <c r="V3146" s="3">
        <v>0.664451827242525</v>
      </c>
      <c r="W3146" s="3"/>
      <c r="X3146" s="3"/>
      <c r="Y3146" s="3"/>
      <c r="Z3146" s="3"/>
      <c r="AA3146" s="3">
        <v>0.429385050258494</v>
      </c>
      <c r="AB3146" s="3">
        <v>0.760502549359292</v>
      </c>
      <c r="AC3146" s="3">
        <v>-17.854382439326</v>
      </c>
      <c r="AD3146" s="3"/>
      <c r="AE3146" s="5">
        <v>2</v>
      </c>
      <c r="AF3146" s="3">
        <v>5.22327046636492</v>
      </c>
      <c r="AG3146" s="3">
        <v>111.213370848014</v>
      </c>
      <c r="AH3146" s="3">
        <v>95.4995484477563</v>
      </c>
      <c r="AI3146" s="3"/>
      <c r="AJ3146" s="3"/>
      <c r="AK3146" s="3"/>
      <c r="AL3146" s="3"/>
      <c r="AM3146" s="3"/>
      <c r="AN3146" s="5" t="s">
        <v>46</v>
      </c>
      <c r="AO3146" s="1"/>
      <c r="AP3146" s="1"/>
      <c r="AQ3146" s="1"/>
    </row>
    <row r="3147" spans="1:43">
      <c r="A3147" s="1" t="s">
        <v>8249</v>
      </c>
      <c r="B3147" s="1" t="s">
        <v>8250</v>
      </c>
      <c r="C3147" s="3">
        <v>1.9972602739726</v>
      </c>
      <c r="D3147" s="4">
        <v>43508</v>
      </c>
      <c r="E3147" s="3">
        <v>0.2521735278</v>
      </c>
      <c r="F3147" s="5" t="s">
        <v>8251</v>
      </c>
      <c r="G3147" s="5">
        <v>209</v>
      </c>
      <c r="H3147" s="5" t="s">
        <v>45</v>
      </c>
      <c r="I3147" s="3">
        <v>1.63773044567746</v>
      </c>
      <c r="J3147" s="3">
        <v>37.4203821656051</v>
      </c>
      <c r="K3147" s="3">
        <v>1.02294965308663</v>
      </c>
      <c r="L3147" s="3">
        <v>17.0807453416149</v>
      </c>
      <c r="M3147" s="3">
        <v>-0.768894713848855</v>
      </c>
      <c r="N3147" s="3">
        <v>73.1746031746032</v>
      </c>
      <c r="O3147" s="3">
        <v>1.87477574452816</v>
      </c>
      <c r="P3147" s="3">
        <v>50.9933774834437</v>
      </c>
      <c r="Q3147" s="3">
        <v>2.40757439134355</v>
      </c>
      <c r="R3147" s="3">
        <v>51.541095890411</v>
      </c>
      <c r="S3147" s="3">
        <v>7.82303237444223</v>
      </c>
      <c r="T3147" s="3">
        <v>50.4708097928437</v>
      </c>
      <c r="U3147" s="3"/>
      <c r="V3147" s="3"/>
      <c r="W3147" s="3"/>
      <c r="X3147" s="3"/>
      <c r="Y3147" s="3"/>
      <c r="Z3147" s="3"/>
      <c r="AA3147" s="3">
        <v>0.0531801192701073</v>
      </c>
      <c r="AB3147" s="3">
        <v>0.0992608191563837</v>
      </c>
      <c r="AC3147" s="3">
        <v>-7.68436451252043</v>
      </c>
      <c r="AD3147" s="3"/>
      <c r="AE3147" s="5">
        <v>2</v>
      </c>
      <c r="AF3147" s="3">
        <v>0.502062263977421</v>
      </c>
      <c r="AG3147" s="3">
        <v>5.73496420629027</v>
      </c>
      <c r="AH3147" s="3"/>
      <c r="AI3147" s="3"/>
      <c r="AJ3147" s="3"/>
      <c r="AK3147" s="3"/>
      <c r="AL3147" s="3"/>
      <c r="AM3147" s="3"/>
      <c r="AN3147" s="5" t="s">
        <v>46</v>
      </c>
      <c r="AO3147" s="1"/>
      <c r="AP3147" s="1"/>
      <c r="AQ3147" s="1"/>
    </row>
    <row r="3148" spans="1:43">
      <c r="A3148" s="1" t="s">
        <v>8252</v>
      </c>
      <c r="B3148" s="1" t="s">
        <v>8253</v>
      </c>
      <c r="C3148" s="3">
        <v>2.2027397260274</v>
      </c>
      <c r="D3148" s="4">
        <v>43433</v>
      </c>
      <c r="E3148" s="3">
        <v>0.5380315827</v>
      </c>
      <c r="F3148" s="5" t="s">
        <v>8254</v>
      </c>
      <c r="G3148" s="5">
        <v>805</v>
      </c>
      <c r="H3148" s="5" t="s">
        <v>60</v>
      </c>
      <c r="I3148" s="3">
        <v>-1.5423554536107</v>
      </c>
      <c r="J3148" s="3">
        <v>85.515873015873</v>
      </c>
      <c r="K3148" s="3">
        <v>0.395193160738762</v>
      </c>
      <c r="L3148" s="3">
        <v>81.4956855225312</v>
      </c>
      <c r="M3148" s="3">
        <v>-3.1284046692607</v>
      </c>
      <c r="N3148" s="3">
        <v>84.2729970326409</v>
      </c>
      <c r="O3148" s="3">
        <v>-4.10600107849936</v>
      </c>
      <c r="P3148" s="3">
        <v>86.7139959432049</v>
      </c>
      <c r="Q3148" s="3">
        <v>-12.0407009609949</v>
      </c>
      <c r="R3148" s="3">
        <v>93.717277486911</v>
      </c>
      <c r="S3148" s="3">
        <v>13.2150977717144</v>
      </c>
      <c r="T3148" s="3">
        <v>84.0579710144928</v>
      </c>
      <c r="U3148" s="3">
        <v>24.2687431366677</v>
      </c>
      <c r="V3148" s="3">
        <v>88.2852292020374</v>
      </c>
      <c r="W3148" s="3"/>
      <c r="X3148" s="3"/>
      <c r="Y3148" s="3"/>
      <c r="Z3148" s="3"/>
      <c r="AA3148" s="3">
        <v>0.0800186963415297</v>
      </c>
      <c r="AB3148" s="3">
        <v>0.0973739270580865</v>
      </c>
      <c r="AC3148" s="3">
        <v>-21.9394879751746</v>
      </c>
      <c r="AD3148" s="3"/>
      <c r="AE3148" s="5">
        <v>3</v>
      </c>
      <c r="AF3148" s="3">
        <v>0.972077663131351</v>
      </c>
      <c r="AG3148" s="3">
        <v>7.85232263284532</v>
      </c>
      <c r="AH3148" s="3">
        <v>12.0916390678522</v>
      </c>
      <c r="AI3148" s="3"/>
      <c r="AJ3148" s="3"/>
      <c r="AK3148" s="3"/>
      <c r="AL3148" s="3"/>
      <c r="AM3148" s="3"/>
      <c r="AN3148" s="5" t="s">
        <v>46</v>
      </c>
      <c r="AO3148" s="1"/>
      <c r="AP3148" s="1"/>
      <c r="AQ3148" s="1"/>
    </row>
    <row r="3149" spans="1:43">
      <c r="A3149" s="1" t="s">
        <v>8255</v>
      </c>
      <c r="B3149" s="1" t="s">
        <v>8256</v>
      </c>
      <c r="C3149" s="3">
        <v>2.06849315068493</v>
      </c>
      <c r="D3149" s="4">
        <v>43482</v>
      </c>
      <c r="E3149" s="3">
        <v>15.2364487466</v>
      </c>
      <c r="F3149" s="5" t="s">
        <v>2270</v>
      </c>
      <c r="G3149" s="5">
        <v>756</v>
      </c>
      <c r="H3149" s="5" t="s">
        <v>191</v>
      </c>
      <c r="I3149" s="3">
        <v>-1.27298444130127</v>
      </c>
      <c r="J3149" s="3">
        <v>97.2875226039783</v>
      </c>
      <c r="K3149" s="3">
        <v>-0.196604110813224</v>
      </c>
      <c r="L3149" s="3">
        <v>92.4657534246575</v>
      </c>
      <c r="M3149" s="3">
        <v>-5.20731655561686</v>
      </c>
      <c r="N3149" s="3">
        <v>98.1981981981982</v>
      </c>
      <c r="O3149" s="3">
        <v>-0.878672228632291</v>
      </c>
      <c r="P3149" s="3">
        <v>97.9047619047619</v>
      </c>
      <c r="Q3149" s="3">
        <v>3.4074074074074</v>
      </c>
      <c r="R3149" s="3">
        <v>90.9853249475891</v>
      </c>
      <c r="S3149" s="3">
        <v>38.940034834536</v>
      </c>
      <c r="T3149" s="3">
        <v>82.5980392156863</v>
      </c>
      <c r="U3149" s="3">
        <v>123.404680936187</v>
      </c>
      <c r="V3149" s="3">
        <v>64.5161290322581</v>
      </c>
      <c r="W3149" s="3"/>
      <c r="X3149" s="3"/>
      <c r="Y3149" s="3"/>
      <c r="Z3149" s="3"/>
      <c r="AA3149" s="3">
        <v>0.147872185818224</v>
      </c>
      <c r="AB3149" s="3">
        <v>0.362031460427742</v>
      </c>
      <c r="AC3149" s="3">
        <v>-21.4997985495568</v>
      </c>
      <c r="AD3149" s="3"/>
      <c r="AE3149" s="5">
        <v>2</v>
      </c>
      <c r="AF3149" s="3">
        <v>3.67352484700467</v>
      </c>
      <c r="AG3149" s="3">
        <v>49.5835609521614</v>
      </c>
      <c r="AH3149" s="3"/>
      <c r="AI3149" s="3"/>
      <c r="AJ3149" s="3"/>
      <c r="AK3149" s="3"/>
      <c r="AL3149" s="3"/>
      <c r="AM3149" s="3"/>
      <c r="AN3149" s="5" t="s">
        <v>46</v>
      </c>
      <c r="AO3149" s="1"/>
      <c r="AP3149" s="1"/>
      <c r="AQ3149" s="1"/>
    </row>
    <row r="3150" spans="1:43">
      <c r="A3150" s="1" t="s">
        <v>8257</v>
      </c>
      <c r="B3150" s="1" t="s">
        <v>8258</v>
      </c>
      <c r="C3150" s="3">
        <v>1.7972602739726</v>
      </c>
      <c r="D3150" s="4">
        <v>43581</v>
      </c>
      <c r="E3150" s="3">
        <v>26.4740855679</v>
      </c>
      <c r="F3150" s="5" t="s">
        <v>8259</v>
      </c>
      <c r="G3150" s="5">
        <v>657</v>
      </c>
      <c r="H3150" s="5" t="s">
        <v>55</v>
      </c>
      <c r="I3150" s="3">
        <v>18.8086045228902</v>
      </c>
      <c r="J3150" s="3">
        <v>4.23472474289171</v>
      </c>
      <c r="K3150" s="3">
        <v>3.67232998026663</v>
      </c>
      <c r="L3150" s="3">
        <v>27.4576271186441</v>
      </c>
      <c r="M3150" s="3">
        <v>10.1677577741407</v>
      </c>
      <c r="N3150" s="3">
        <v>11.4901256732496</v>
      </c>
      <c r="O3150" s="3">
        <v>25.1816121345964</v>
      </c>
      <c r="P3150" s="3">
        <v>21.0596026490066</v>
      </c>
      <c r="Q3150" s="3">
        <v>31.6625916870416</v>
      </c>
      <c r="R3150" s="3">
        <v>27.9725609756098</v>
      </c>
      <c r="S3150" s="3">
        <v>91.5518008003557</v>
      </c>
      <c r="T3150" s="3">
        <v>15.91796875</v>
      </c>
      <c r="U3150" s="3"/>
      <c r="V3150" s="3"/>
      <c r="W3150" s="3"/>
      <c r="X3150" s="3"/>
      <c r="Y3150" s="3"/>
      <c r="Z3150" s="3"/>
      <c r="AA3150" s="3">
        <v>0.381945178283548</v>
      </c>
      <c r="AB3150" s="3">
        <v>0.578104115427449</v>
      </c>
      <c r="AC3150" s="3">
        <v>-15.3846153846154</v>
      </c>
      <c r="AD3150" s="3"/>
      <c r="AE3150" s="5">
        <v>1</v>
      </c>
      <c r="AF3150" s="3">
        <v>3.50028759536553</v>
      </c>
      <c r="AG3150" s="3">
        <v>75.2757391062327</v>
      </c>
      <c r="AH3150" s="3"/>
      <c r="AI3150" s="3"/>
      <c r="AJ3150" s="3"/>
      <c r="AK3150" s="3"/>
      <c r="AL3150" s="3"/>
      <c r="AM3150" s="3"/>
      <c r="AN3150" s="5" t="s">
        <v>46</v>
      </c>
      <c r="AO3150" s="1"/>
      <c r="AP3150" s="1"/>
      <c r="AQ3150" s="1"/>
    </row>
    <row r="3151" spans="1:43">
      <c r="A3151" s="1" t="s">
        <v>8260</v>
      </c>
      <c r="B3151" s="1" t="s">
        <v>8261</v>
      </c>
      <c r="C3151" s="3">
        <v>2.43287671232877</v>
      </c>
      <c r="D3151" s="4">
        <v>43349</v>
      </c>
      <c r="E3151" s="3">
        <v>73.0438351349</v>
      </c>
      <c r="F3151" s="5" t="s">
        <v>7772</v>
      </c>
      <c r="G3151" s="5">
        <v>339</v>
      </c>
      <c r="H3151" s="5" t="s">
        <v>50</v>
      </c>
      <c r="I3151" s="3">
        <v>0.118847182331359</v>
      </c>
      <c r="J3151" s="3">
        <v>50.5582849486378</v>
      </c>
      <c r="K3151" s="3">
        <v>-0.0197804371476771</v>
      </c>
      <c r="L3151" s="3">
        <v>65.55998229305</v>
      </c>
      <c r="M3151" s="3">
        <v>-0.0494364247577916</v>
      </c>
      <c r="N3151" s="3">
        <v>45.3695458593054</v>
      </c>
      <c r="O3151" s="3">
        <v>0.198235702249972</v>
      </c>
      <c r="P3151" s="3">
        <v>81.9552306989493</v>
      </c>
      <c r="Q3151" s="3">
        <v>0.75750024917769</v>
      </c>
      <c r="R3151" s="3">
        <v>78.9956542732979</v>
      </c>
      <c r="S3151" s="3">
        <v>1.18710580806588</v>
      </c>
      <c r="T3151" s="3">
        <v>77.4011299435028</v>
      </c>
      <c r="U3151" s="3">
        <v>5.27607109827267</v>
      </c>
      <c r="V3151" s="3">
        <v>74.6130030959752</v>
      </c>
      <c r="W3151" s="3"/>
      <c r="X3151" s="3"/>
      <c r="Y3151" s="3"/>
      <c r="Z3151" s="3"/>
      <c r="AA3151" s="3">
        <v>-0.0205711659887477</v>
      </c>
      <c r="AB3151" s="3">
        <v>0.245900633279465</v>
      </c>
      <c r="AC3151" s="3">
        <v>-2.40727657081848</v>
      </c>
      <c r="AD3151" s="3"/>
      <c r="AE3151" s="5">
        <v>3</v>
      </c>
      <c r="AF3151" s="3">
        <v>0.265104257744307</v>
      </c>
      <c r="AG3151" s="3">
        <v>2.02553801040024</v>
      </c>
      <c r="AH3151" s="3">
        <v>2.9195311752769</v>
      </c>
      <c r="AI3151" s="3"/>
      <c r="AJ3151" s="3"/>
      <c r="AK3151" s="3"/>
      <c r="AL3151" s="3"/>
      <c r="AM3151" s="3">
        <v>500</v>
      </c>
      <c r="AN3151" s="5" t="s">
        <v>56</v>
      </c>
      <c r="AO3151" s="1"/>
      <c r="AP3151" s="1"/>
      <c r="AQ3151" s="1"/>
    </row>
    <row r="3152" spans="1:43">
      <c r="A3152" s="1" t="s">
        <v>8262</v>
      </c>
      <c r="B3152" s="1" t="s">
        <v>8263</v>
      </c>
      <c r="C3152" s="3">
        <v>2.41095890410959</v>
      </c>
      <c r="D3152" s="4">
        <v>43357</v>
      </c>
      <c r="E3152" s="3">
        <v>3.6154965894</v>
      </c>
      <c r="F3152" s="5" t="s">
        <v>8264</v>
      </c>
      <c r="G3152" s="5">
        <v>881</v>
      </c>
      <c r="H3152" s="5" t="s">
        <v>191</v>
      </c>
      <c r="I3152" s="3">
        <v>4.3041270309019</v>
      </c>
      <c r="J3152" s="3">
        <v>83.1826401446655</v>
      </c>
      <c r="K3152" s="3">
        <v>0.152511961722492</v>
      </c>
      <c r="L3152" s="3">
        <v>87.1575342465753</v>
      </c>
      <c r="M3152" s="3">
        <v>-1.71307074327685</v>
      </c>
      <c r="N3152" s="3">
        <v>93.1531531531532</v>
      </c>
      <c r="O3152" s="3">
        <v>22.6927981646753</v>
      </c>
      <c r="P3152" s="3">
        <v>33.3333333333333</v>
      </c>
      <c r="Q3152" s="3">
        <v>46.1163523151922</v>
      </c>
      <c r="R3152" s="3">
        <v>8.80503144654088</v>
      </c>
      <c r="S3152" s="3">
        <v>87.9747034374516</v>
      </c>
      <c r="T3152" s="3">
        <v>24.2647058823529</v>
      </c>
      <c r="U3152" s="3">
        <v>244.09380315408</v>
      </c>
      <c r="V3152" s="3">
        <v>5.86510263929619</v>
      </c>
      <c r="W3152" s="3"/>
      <c r="X3152" s="3"/>
      <c r="Y3152" s="3"/>
      <c r="Z3152" s="3"/>
      <c r="AA3152" s="3">
        <v>0.258983218305247</v>
      </c>
      <c r="AB3152" s="3">
        <v>0.497240118518923</v>
      </c>
      <c r="AC3152" s="3">
        <v>-26.8066707844348</v>
      </c>
      <c r="AD3152" s="3"/>
      <c r="AE3152" s="5">
        <v>3</v>
      </c>
      <c r="AF3152" s="3">
        <v>4.74550409660541</v>
      </c>
      <c r="AG3152" s="3">
        <v>102.514722789488</v>
      </c>
      <c r="AH3152" s="3">
        <v>90.0118495310062</v>
      </c>
      <c r="AI3152" s="3"/>
      <c r="AJ3152" s="3"/>
      <c r="AK3152" s="3"/>
      <c r="AL3152" s="3"/>
      <c r="AM3152" s="3"/>
      <c r="AN3152" s="5" t="s">
        <v>46</v>
      </c>
      <c r="AO3152" s="1"/>
      <c r="AP3152" s="1"/>
      <c r="AQ3152" s="1"/>
    </row>
    <row r="3153" spans="1:43">
      <c r="A3153" s="1" t="s">
        <v>8265</v>
      </c>
      <c r="B3153" s="1" t="s">
        <v>8266</v>
      </c>
      <c r="C3153" s="3">
        <v>1.88219178082192</v>
      </c>
      <c r="D3153" s="4">
        <v>43550</v>
      </c>
      <c r="E3153" s="3">
        <v>10.2716168701</v>
      </c>
      <c r="F3153" s="5" t="s">
        <v>8267</v>
      </c>
      <c r="G3153" s="5">
        <v>226</v>
      </c>
      <c r="H3153" s="5" t="s">
        <v>55</v>
      </c>
      <c r="I3153" s="3">
        <v>13.2942245724201</v>
      </c>
      <c r="J3153" s="3">
        <v>29.0986085904416</v>
      </c>
      <c r="K3153" s="3">
        <v>2.69237970417524</v>
      </c>
      <c r="L3153" s="3">
        <v>47.4011299435028</v>
      </c>
      <c r="M3153" s="3">
        <v>6.98291331824919</v>
      </c>
      <c r="N3153" s="3">
        <v>33.213644524237</v>
      </c>
      <c r="O3153" s="3">
        <v>35.4606075574216</v>
      </c>
      <c r="P3153" s="3">
        <v>1.52317880794702</v>
      </c>
      <c r="Q3153" s="3">
        <v>48.938250149351</v>
      </c>
      <c r="R3153" s="3">
        <v>3.65853658536585</v>
      </c>
      <c r="S3153" s="3">
        <v>112.325797460514</v>
      </c>
      <c r="T3153" s="3">
        <v>4.8828125</v>
      </c>
      <c r="U3153" s="3"/>
      <c r="V3153" s="3"/>
      <c r="W3153" s="3"/>
      <c r="X3153" s="3"/>
      <c r="Y3153" s="3"/>
      <c r="Z3153" s="3"/>
      <c r="AA3153" s="3">
        <v>0.333121633132719</v>
      </c>
      <c r="AB3153" s="3">
        <v>0.574270937807028</v>
      </c>
      <c r="AC3153" s="3">
        <v>-18.4040558372109</v>
      </c>
      <c r="AD3153" s="3"/>
      <c r="AE3153" s="5">
        <v>2</v>
      </c>
      <c r="AF3153" s="3">
        <v>4.75956328581762</v>
      </c>
      <c r="AG3153" s="3">
        <v>97.2644357455399</v>
      </c>
      <c r="AH3153" s="3"/>
      <c r="AI3153" s="3"/>
      <c r="AJ3153" s="3"/>
      <c r="AK3153" s="3"/>
      <c r="AL3153" s="3"/>
      <c r="AM3153" s="3"/>
      <c r="AN3153" s="5" t="s">
        <v>46</v>
      </c>
      <c r="AO3153" s="1"/>
      <c r="AP3153" s="1"/>
      <c r="AQ3153" s="1"/>
    </row>
    <row r="3154" spans="1:43">
      <c r="A3154" s="1" t="s">
        <v>8268</v>
      </c>
      <c r="B3154" s="1" t="s">
        <v>8269</v>
      </c>
      <c r="C3154" s="3">
        <v>2.22191780821918</v>
      </c>
      <c r="D3154" s="4">
        <v>43426</v>
      </c>
      <c r="E3154" s="3">
        <v>4.1225946212</v>
      </c>
      <c r="F3154" s="5" t="s">
        <v>6912</v>
      </c>
      <c r="G3154" s="5">
        <v>812</v>
      </c>
      <c r="H3154" s="5" t="s">
        <v>93</v>
      </c>
      <c r="I3154" s="3">
        <v>11.3492450073064</v>
      </c>
      <c r="J3154" s="3">
        <v>24.3</v>
      </c>
      <c r="K3154" s="3">
        <v>1.57491977289558</v>
      </c>
      <c r="L3154" s="3">
        <v>51.3875123885035</v>
      </c>
      <c r="M3154" s="3">
        <v>7.12835199166882</v>
      </c>
      <c r="N3154" s="3">
        <v>16.0179640718563</v>
      </c>
      <c r="O3154" s="3">
        <v>23.0502392344498</v>
      </c>
      <c r="P3154" s="3">
        <v>15.6438631790744</v>
      </c>
      <c r="Q3154" s="3">
        <v>20.704018773834</v>
      </c>
      <c r="R3154" s="3">
        <v>35.2941176470588</v>
      </c>
      <c r="S3154" s="3">
        <v>53.7208607292289</v>
      </c>
      <c r="T3154" s="3">
        <v>38.9094759131816</v>
      </c>
      <c r="U3154" s="3">
        <v>115.319381085166</v>
      </c>
      <c r="V3154" s="3">
        <v>35.5481727574751</v>
      </c>
      <c r="W3154" s="3"/>
      <c r="X3154" s="3"/>
      <c r="Y3154" s="3"/>
      <c r="Z3154" s="3"/>
      <c r="AA3154" s="3">
        <v>0.237131706647273</v>
      </c>
      <c r="AB3154" s="3">
        <v>0.423208745487904</v>
      </c>
      <c r="AC3154" s="3">
        <v>-14.7327515680393</v>
      </c>
      <c r="AD3154" s="3"/>
      <c r="AE3154" s="5">
        <v>3</v>
      </c>
      <c r="AF3154" s="3">
        <v>3.03105196698934</v>
      </c>
      <c r="AG3154" s="3">
        <v>64.3207540247855</v>
      </c>
      <c r="AH3154" s="3">
        <v>45.7799225771003</v>
      </c>
      <c r="AI3154" s="3"/>
      <c r="AJ3154" s="3"/>
      <c r="AK3154" s="3"/>
      <c r="AL3154" s="3"/>
      <c r="AM3154" s="3"/>
      <c r="AN3154" s="5" t="s">
        <v>46</v>
      </c>
      <c r="AO3154" s="1"/>
      <c r="AP3154" s="1"/>
      <c r="AQ3154" s="1"/>
    </row>
    <row r="3155" spans="1:43">
      <c r="A3155" s="1" t="s">
        <v>8270</v>
      </c>
      <c r="B3155" s="1" t="s">
        <v>8271</v>
      </c>
      <c r="C3155" s="3">
        <v>2.04657534246575</v>
      </c>
      <c r="D3155" s="4">
        <v>43490</v>
      </c>
      <c r="E3155" s="3">
        <v>0.1720662429</v>
      </c>
      <c r="F3155" s="5" t="s">
        <v>8196</v>
      </c>
      <c r="G3155" s="5">
        <v>195</v>
      </c>
      <c r="H3155" s="5" t="s">
        <v>55</v>
      </c>
      <c r="I3155" s="3">
        <v>8.83186942388825</v>
      </c>
      <c r="J3155" s="3">
        <v>61.3430127041742</v>
      </c>
      <c r="K3155" s="3">
        <v>3.19365204275691</v>
      </c>
      <c r="L3155" s="3">
        <v>37.0621468926554</v>
      </c>
      <c r="M3155" s="3">
        <v>0.159124180510481</v>
      </c>
      <c r="N3155" s="3">
        <v>87.2531418312388</v>
      </c>
      <c r="O3155" s="3">
        <v>17.9433368310598</v>
      </c>
      <c r="P3155" s="3">
        <v>54.8344370860927</v>
      </c>
      <c r="Q3155" s="3">
        <v>16.3217031342401</v>
      </c>
      <c r="R3155" s="3">
        <v>70.655487804878</v>
      </c>
      <c r="S3155" s="3">
        <v>45.1125046108447</v>
      </c>
      <c r="T3155" s="3">
        <v>79.98046875</v>
      </c>
      <c r="U3155" s="3">
        <v>57.3442655734427</v>
      </c>
      <c r="V3155" s="3">
        <v>94.3089430894309</v>
      </c>
      <c r="W3155" s="3"/>
      <c r="X3155" s="3"/>
      <c r="Y3155" s="3"/>
      <c r="Z3155" s="3"/>
      <c r="AA3155" s="3">
        <v>0.177938158215678</v>
      </c>
      <c r="AB3155" s="3">
        <v>0.242124962436125</v>
      </c>
      <c r="AC3155" s="3">
        <v>-16.0907504363002</v>
      </c>
      <c r="AD3155" s="3"/>
      <c r="AE3155" s="5">
        <v>4</v>
      </c>
      <c r="AF3155" s="3">
        <v>1.86391167175382</v>
      </c>
      <c r="AG3155" s="3">
        <v>53.799092768072</v>
      </c>
      <c r="AH3155" s="3"/>
      <c r="AI3155" s="3"/>
      <c r="AJ3155" s="3"/>
      <c r="AK3155" s="3"/>
      <c r="AL3155" s="3"/>
      <c r="AM3155" s="3"/>
      <c r="AN3155" s="5" t="s">
        <v>46</v>
      </c>
      <c r="AO3155" s="1"/>
      <c r="AP3155" s="1"/>
      <c r="AQ3155" s="1"/>
    </row>
    <row r="3156" spans="1:43">
      <c r="A3156" s="1" t="s">
        <v>8272</v>
      </c>
      <c r="B3156" s="1" t="s">
        <v>8273</v>
      </c>
      <c r="C3156" s="3">
        <v>2.2027397260274</v>
      </c>
      <c r="D3156" s="4">
        <v>43433</v>
      </c>
      <c r="E3156" s="3">
        <v>0.1962086935</v>
      </c>
      <c r="F3156" s="5" t="s">
        <v>3106</v>
      </c>
      <c r="G3156" s="5">
        <v>805</v>
      </c>
      <c r="H3156" s="5" t="s">
        <v>55</v>
      </c>
      <c r="I3156" s="3">
        <v>1.17049327931057</v>
      </c>
      <c r="J3156" s="3">
        <v>91.4095583787054</v>
      </c>
      <c r="K3156" s="3">
        <v>0.402093438856266</v>
      </c>
      <c r="L3156" s="3">
        <v>85.5932203389831</v>
      </c>
      <c r="M3156" s="3">
        <v>1.06649534211371</v>
      </c>
      <c r="N3156" s="3">
        <v>82.0466786355476</v>
      </c>
      <c r="O3156" s="3">
        <v>-5.62155027597793</v>
      </c>
      <c r="P3156" s="3">
        <v>99.4039735099338</v>
      </c>
      <c r="Q3156" s="3">
        <v>-18.6902362123327</v>
      </c>
      <c r="R3156" s="3">
        <v>99.8475609756098</v>
      </c>
      <c r="S3156" s="3">
        <v>15.9846641598466</v>
      </c>
      <c r="T3156" s="3">
        <v>97.8515625</v>
      </c>
      <c r="U3156" s="3">
        <v>49.0383704405495</v>
      </c>
      <c r="V3156" s="3">
        <v>96.3414634146341</v>
      </c>
      <c r="W3156" s="3"/>
      <c r="X3156" s="3"/>
      <c r="Y3156" s="3"/>
      <c r="Z3156" s="3"/>
      <c r="AA3156" s="3">
        <v>0.0737544182962799</v>
      </c>
      <c r="AB3156" s="3">
        <v>0.202006368427875</v>
      </c>
      <c r="AC3156" s="3">
        <v>-22.2769989215837</v>
      </c>
      <c r="AD3156" s="3"/>
      <c r="AE3156" s="5">
        <v>4</v>
      </c>
      <c r="AF3156" s="3">
        <v>1.85609841962142</v>
      </c>
      <c r="AG3156" s="3">
        <v>26.0523690534428</v>
      </c>
      <c r="AH3156" s="3">
        <v>25.7511624897166</v>
      </c>
      <c r="AI3156" s="3"/>
      <c r="AJ3156" s="3"/>
      <c r="AK3156" s="3"/>
      <c r="AL3156" s="3"/>
      <c r="AM3156" s="3"/>
      <c r="AN3156" s="5" t="s">
        <v>46</v>
      </c>
      <c r="AO3156" s="1"/>
      <c r="AP3156" s="1"/>
      <c r="AQ3156" s="1"/>
    </row>
    <row r="3157" spans="1:43">
      <c r="A3157" s="1" t="s">
        <v>8274</v>
      </c>
      <c r="B3157" s="1" t="s">
        <v>8275</v>
      </c>
      <c r="C3157" s="3">
        <v>2.45753424657534</v>
      </c>
      <c r="D3157" s="4">
        <v>43340</v>
      </c>
      <c r="E3157" s="3">
        <v>20.2685378601</v>
      </c>
      <c r="F3157" s="5" t="s">
        <v>8276</v>
      </c>
      <c r="G3157" s="5">
        <v>428</v>
      </c>
      <c r="H3157" s="5" t="s">
        <v>50</v>
      </c>
      <c r="I3157" s="3">
        <v>0.0393894633185587</v>
      </c>
      <c r="J3157" s="3">
        <v>63.7784725323805</v>
      </c>
      <c r="K3157" s="3">
        <v>-0.00984251968503848</v>
      </c>
      <c r="L3157" s="3">
        <v>59.3182824258521</v>
      </c>
      <c r="M3157" s="3">
        <v>-0.206286836935169</v>
      </c>
      <c r="N3157" s="3">
        <v>74.1763134461265</v>
      </c>
      <c r="O3157" s="3">
        <v>0.903853794199444</v>
      </c>
      <c r="P3157" s="3">
        <v>14.9383280036546</v>
      </c>
      <c r="Q3157" s="3">
        <v>1.28614157527418</v>
      </c>
      <c r="R3157" s="3">
        <v>28.3920811202318</v>
      </c>
      <c r="S3157" s="3">
        <v>1.92811308533738</v>
      </c>
      <c r="T3157" s="3">
        <v>48.4745762711864</v>
      </c>
      <c r="U3157" s="3">
        <v>5.92335226842153</v>
      </c>
      <c r="V3157" s="3">
        <v>57.8173374613003</v>
      </c>
      <c r="W3157" s="3"/>
      <c r="X3157" s="3"/>
      <c r="Y3157" s="3"/>
      <c r="Z3157" s="3"/>
      <c r="AA3157" s="3">
        <v>0.0329335949874063</v>
      </c>
      <c r="AB3157" s="3">
        <v>0.246234469796355</v>
      </c>
      <c r="AC3157" s="3">
        <v>-3.20238856397907</v>
      </c>
      <c r="AD3157" s="3"/>
      <c r="AE3157" s="5">
        <v>4</v>
      </c>
      <c r="AF3157" s="3">
        <v>0.298824522213124</v>
      </c>
      <c r="AG3157" s="3">
        <v>2.73161996905491</v>
      </c>
      <c r="AH3157" s="3">
        <v>3.22401444566538</v>
      </c>
      <c r="AI3157" s="3"/>
      <c r="AJ3157" s="3"/>
      <c r="AK3157" s="3"/>
      <c r="AL3157" s="3"/>
      <c r="AM3157" s="3"/>
      <c r="AN3157" s="5" t="s">
        <v>46</v>
      </c>
      <c r="AO3157" s="1"/>
      <c r="AP3157" s="1"/>
      <c r="AQ3157" s="1"/>
    </row>
    <row r="3158" spans="1:43">
      <c r="A3158" s="1" t="s">
        <v>8277</v>
      </c>
      <c r="B3158" s="1" t="s">
        <v>8278</v>
      </c>
      <c r="C3158" s="3">
        <v>2.24657534246575</v>
      </c>
      <c r="D3158" s="4">
        <v>43417</v>
      </c>
      <c r="E3158" s="3">
        <v>5.6685405136</v>
      </c>
      <c r="F3158" s="5" t="s">
        <v>6475</v>
      </c>
      <c r="G3158" s="5">
        <v>216</v>
      </c>
      <c r="H3158" s="5" t="s">
        <v>93</v>
      </c>
      <c r="I3158" s="3">
        <v>11.0379842045882</v>
      </c>
      <c r="J3158" s="3">
        <v>25.4</v>
      </c>
      <c r="K3158" s="3">
        <v>2.26288749061941</v>
      </c>
      <c r="L3158" s="3">
        <v>39.7918731417245</v>
      </c>
      <c r="M3158" s="3">
        <v>6.9165308709035</v>
      </c>
      <c r="N3158" s="3">
        <v>17.7644710578842</v>
      </c>
      <c r="O3158" s="3">
        <v>18.241890268322</v>
      </c>
      <c r="P3158" s="3">
        <v>28.9738430583501</v>
      </c>
      <c r="Q3158" s="3">
        <v>15.4372474912029</v>
      </c>
      <c r="R3158" s="3">
        <v>46.3880288957688</v>
      </c>
      <c r="S3158" s="3">
        <v>66.2911855815263</v>
      </c>
      <c r="T3158" s="3">
        <v>26.2043409211223</v>
      </c>
      <c r="U3158" s="3">
        <v>76.2861976316052</v>
      </c>
      <c r="V3158" s="3">
        <v>51.6057585825028</v>
      </c>
      <c r="W3158" s="3"/>
      <c r="X3158" s="3"/>
      <c r="Y3158" s="3"/>
      <c r="Z3158" s="3"/>
      <c r="AA3158" s="3">
        <v>0.335466752178353</v>
      </c>
      <c r="AB3158" s="3">
        <v>0.438118794474592</v>
      </c>
      <c r="AC3158" s="3">
        <v>-12.0323129251701</v>
      </c>
      <c r="AD3158" s="3"/>
      <c r="AE3158" s="5">
        <v>4</v>
      </c>
      <c r="AF3158" s="3">
        <v>2.10679827578463</v>
      </c>
      <c r="AG3158" s="3">
        <v>61.3765337950431</v>
      </c>
      <c r="AH3158" s="3">
        <v>31.1186599327486</v>
      </c>
      <c r="AI3158" s="3"/>
      <c r="AJ3158" s="3"/>
      <c r="AK3158" s="3"/>
      <c r="AL3158" s="3"/>
      <c r="AM3158" s="3"/>
      <c r="AN3158" s="5" t="s">
        <v>46</v>
      </c>
      <c r="AO3158" s="1"/>
      <c r="AP3158" s="1"/>
      <c r="AQ3158" s="1"/>
    </row>
    <row r="3159" spans="1:43">
      <c r="A3159" s="1" t="s">
        <v>8279</v>
      </c>
      <c r="B3159" s="1" t="s">
        <v>8280</v>
      </c>
      <c r="C3159" s="3">
        <v>2.24657534246575</v>
      </c>
      <c r="D3159" s="4">
        <v>43417</v>
      </c>
      <c r="E3159" s="3">
        <v>0.2023284483</v>
      </c>
      <c r="F3159" s="5" t="s">
        <v>1663</v>
      </c>
      <c r="G3159" s="5">
        <v>821</v>
      </c>
      <c r="H3159" s="5" t="s">
        <v>93</v>
      </c>
      <c r="I3159" s="3">
        <v>7.05330730686416</v>
      </c>
      <c r="J3159" s="3">
        <v>43.15</v>
      </c>
      <c r="K3159" s="3">
        <v>2.46937360351336</v>
      </c>
      <c r="L3159" s="3">
        <v>36.5708622398414</v>
      </c>
      <c r="M3159" s="3">
        <v>2.72065496534013</v>
      </c>
      <c r="N3159" s="3">
        <v>45.5588822355289</v>
      </c>
      <c r="O3159" s="3">
        <v>10.7115356600279</v>
      </c>
      <c r="P3159" s="3">
        <v>48.4909456740443</v>
      </c>
      <c r="Q3159" s="3">
        <v>16.0818713450292</v>
      </c>
      <c r="R3159" s="3">
        <v>45.0980392156863</v>
      </c>
      <c r="S3159" s="3">
        <v>35.7819239898925</v>
      </c>
      <c r="T3159" s="3">
        <v>56.3260984647962</v>
      </c>
      <c r="U3159" s="3">
        <v>39.340417238751</v>
      </c>
      <c r="V3159" s="3">
        <v>73.7541528239203</v>
      </c>
      <c r="W3159" s="3"/>
      <c r="X3159" s="3"/>
      <c r="Y3159" s="3"/>
      <c r="Z3159" s="3"/>
      <c r="AA3159" s="3">
        <v>0.240439850298335</v>
      </c>
      <c r="AB3159" s="3">
        <v>0.258449041271632</v>
      </c>
      <c r="AC3159" s="3">
        <v>-12.1835443037975</v>
      </c>
      <c r="AD3159" s="3"/>
      <c r="AE3159" s="5">
        <v>3</v>
      </c>
      <c r="AF3159" s="3">
        <v>1.14051872373001</v>
      </c>
      <c r="AG3159" s="3">
        <v>27.891425447679</v>
      </c>
      <c r="AH3159" s="3">
        <v>16.422127247984</v>
      </c>
      <c r="AI3159" s="3"/>
      <c r="AJ3159" s="3"/>
      <c r="AK3159" s="3"/>
      <c r="AL3159" s="3"/>
      <c r="AM3159" s="3"/>
      <c r="AN3159" s="5" t="s">
        <v>46</v>
      </c>
      <c r="AO3159" s="1"/>
      <c r="AP3159" s="1"/>
      <c r="AQ3159" s="1"/>
    </row>
    <row r="3160" spans="1:43">
      <c r="A3160" s="1" t="s">
        <v>8281</v>
      </c>
      <c r="B3160" s="1" t="s">
        <v>8282</v>
      </c>
      <c r="C3160" s="3">
        <v>2.04657534246575</v>
      </c>
      <c r="D3160" s="4">
        <v>43490</v>
      </c>
      <c r="E3160" s="3">
        <v>1.2819303945</v>
      </c>
      <c r="F3160" s="5" t="s">
        <v>8283</v>
      </c>
      <c r="G3160" s="5">
        <v>273</v>
      </c>
      <c r="H3160" s="5" t="s">
        <v>55</v>
      </c>
      <c r="I3160" s="3">
        <v>13.347269169187</v>
      </c>
      <c r="J3160" s="3">
        <v>28.4331518451301</v>
      </c>
      <c r="K3160" s="3">
        <v>3.19902814334886</v>
      </c>
      <c r="L3160" s="3">
        <v>36.6666666666667</v>
      </c>
      <c r="M3160" s="3">
        <v>5.03647529159627</v>
      </c>
      <c r="N3160" s="3">
        <v>51.7654099341712</v>
      </c>
      <c r="O3160" s="3">
        <v>28.8031941777014</v>
      </c>
      <c r="P3160" s="3">
        <v>11.4569536423841</v>
      </c>
      <c r="Q3160" s="3">
        <v>45.937124205463</v>
      </c>
      <c r="R3160" s="3">
        <v>5.86890243902439</v>
      </c>
      <c r="S3160" s="3">
        <v>95.7222947546271</v>
      </c>
      <c r="T3160" s="3">
        <v>11.81640625</v>
      </c>
      <c r="U3160" s="3">
        <v>154.875487548755</v>
      </c>
      <c r="V3160" s="3">
        <v>41.1924119241192</v>
      </c>
      <c r="W3160" s="3"/>
      <c r="X3160" s="3"/>
      <c r="Y3160" s="3"/>
      <c r="Z3160" s="3"/>
      <c r="AA3160" s="3">
        <v>0.292569661735098</v>
      </c>
      <c r="AB3160" s="3">
        <v>0.429821883288495</v>
      </c>
      <c r="AC3160" s="3">
        <v>-20.0013464386697</v>
      </c>
      <c r="AD3160" s="3"/>
      <c r="AE3160" s="5">
        <v>2</v>
      </c>
      <c r="AF3160" s="3">
        <v>3.80015923274262</v>
      </c>
      <c r="AG3160" s="3">
        <v>93.8244866980619</v>
      </c>
      <c r="AH3160" s="3"/>
      <c r="AI3160" s="3"/>
      <c r="AJ3160" s="3"/>
      <c r="AK3160" s="3"/>
      <c r="AL3160" s="3"/>
      <c r="AM3160" s="3"/>
      <c r="AN3160" s="5" t="s">
        <v>46</v>
      </c>
      <c r="AO3160" s="1"/>
      <c r="AP3160" s="1"/>
      <c r="AQ3160" s="1"/>
    </row>
    <row r="3161" spans="1:43">
      <c r="A3161" s="1" t="s">
        <v>8284</v>
      </c>
      <c r="B3161" s="1" t="s">
        <v>8285</v>
      </c>
      <c r="C3161" s="3">
        <v>2.28219178082192</v>
      </c>
      <c r="D3161" s="4">
        <v>43404</v>
      </c>
      <c r="E3161" s="3">
        <v>0.5002962731</v>
      </c>
      <c r="F3161" s="5" t="s">
        <v>5080</v>
      </c>
      <c r="G3161" s="5">
        <v>834</v>
      </c>
      <c r="H3161" s="5" t="s">
        <v>112</v>
      </c>
      <c r="I3161" s="3">
        <v>1.7993504783639</v>
      </c>
      <c r="J3161" s="3">
        <v>94.4444444444444</v>
      </c>
      <c r="K3161" s="3">
        <v>1.62095855603259</v>
      </c>
      <c r="L3161" s="3">
        <v>24.3243243243243</v>
      </c>
      <c r="M3161" s="3">
        <v>-0.489060489060492</v>
      </c>
      <c r="N3161" s="3">
        <v>94.4444444444444</v>
      </c>
      <c r="O3161" s="3">
        <v>11.1451844753234</v>
      </c>
      <c r="P3161" s="3">
        <v>80.5555555555556</v>
      </c>
      <c r="Q3161" s="3">
        <v>9.38413656512307</v>
      </c>
      <c r="R3161" s="3">
        <v>94.4444444444444</v>
      </c>
      <c r="S3161" s="3">
        <v>1.72791860363126</v>
      </c>
      <c r="T3161" s="3">
        <v>94.4444444444444</v>
      </c>
      <c r="U3161" s="3">
        <v>15.1509134233519</v>
      </c>
      <c r="V3161" s="3">
        <v>93.5483870967742</v>
      </c>
      <c r="W3161" s="3"/>
      <c r="X3161" s="3"/>
      <c r="Y3161" s="3"/>
      <c r="Z3161" s="3"/>
      <c r="AA3161" s="3">
        <v>0.0158994421305741</v>
      </c>
      <c r="AB3161" s="3">
        <v>0.0581637389996723</v>
      </c>
      <c r="AC3161" s="3">
        <v>-34.8318462594372</v>
      </c>
      <c r="AD3161" s="3"/>
      <c r="AE3161" s="5">
        <v>3</v>
      </c>
      <c r="AF3161" s="3">
        <v>0.529206969504723</v>
      </c>
      <c r="AG3161" s="3">
        <v>4.4151647963647</v>
      </c>
      <c r="AH3161" s="3">
        <v>9.73010434119894</v>
      </c>
      <c r="AI3161" s="3"/>
      <c r="AJ3161" s="3"/>
      <c r="AK3161" s="3"/>
      <c r="AL3161" s="3"/>
      <c r="AM3161" s="3"/>
      <c r="AN3161" s="5" t="s">
        <v>46</v>
      </c>
      <c r="AO3161" s="1"/>
      <c r="AP3161" s="1"/>
      <c r="AQ3161" s="1"/>
    </row>
    <row r="3162" spans="1:43">
      <c r="A3162" s="1" t="s">
        <v>8286</v>
      </c>
      <c r="B3162" s="1" t="s">
        <v>8287</v>
      </c>
      <c r="C3162" s="3">
        <v>1.8027397260274</v>
      </c>
      <c r="D3162" s="4">
        <v>43579</v>
      </c>
      <c r="E3162" s="3">
        <v>10.1073773682</v>
      </c>
      <c r="F3162" s="5" t="s">
        <v>8288</v>
      </c>
      <c r="G3162" s="5">
        <v>659</v>
      </c>
      <c r="H3162" s="5" t="s">
        <v>50</v>
      </c>
      <c r="I3162" s="3">
        <v>0.421775380088277</v>
      </c>
      <c r="J3162" s="3">
        <v>6.92273336310853</v>
      </c>
      <c r="K3162" s="3">
        <v>-0.0195312499999884</v>
      </c>
      <c r="L3162" s="3">
        <v>64.4090305444887</v>
      </c>
      <c r="M3162" s="3">
        <v>0.146727966350403</v>
      </c>
      <c r="N3162" s="3">
        <v>15.2270703472841</v>
      </c>
      <c r="O3162" s="3">
        <v>1.00896994442316</v>
      </c>
      <c r="P3162" s="3">
        <v>8.1772498857926</v>
      </c>
      <c r="Q3162" s="3">
        <v>1.67777130683806</v>
      </c>
      <c r="R3162" s="3">
        <v>7.77402221149203</v>
      </c>
      <c r="S3162" s="3">
        <v>2.72022568057554</v>
      </c>
      <c r="T3162" s="3">
        <v>17.909604519774</v>
      </c>
      <c r="U3162" s="3"/>
      <c r="V3162" s="3"/>
      <c r="W3162" s="3"/>
      <c r="X3162" s="3"/>
      <c r="Y3162" s="3"/>
      <c r="Z3162" s="3"/>
      <c r="AA3162" s="3">
        <v>0.0892363008888902</v>
      </c>
      <c r="AB3162" s="3">
        <v>0.309747736677801</v>
      </c>
      <c r="AC3162" s="3">
        <v>-2.43774837028109</v>
      </c>
      <c r="AD3162" s="3"/>
      <c r="AE3162" s="5">
        <v>3</v>
      </c>
      <c r="AF3162" s="3">
        <v>0.324067985373388</v>
      </c>
      <c r="AG3162" s="3">
        <v>3.45310672731458</v>
      </c>
      <c r="AH3162" s="3"/>
      <c r="AI3162" s="3"/>
      <c r="AJ3162" s="3"/>
      <c r="AK3162" s="3"/>
      <c r="AL3162" s="3"/>
      <c r="AM3162" s="3"/>
      <c r="AN3162" s="5" t="s">
        <v>51</v>
      </c>
      <c r="AO3162" s="1"/>
      <c r="AP3162" s="1"/>
      <c r="AQ3162" s="1"/>
    </row>
    <row r="3163" spans="1:43">
      <c r="A3163" s="1" t="s">
        <v>8289</v>
      </c>
      <c r="B3163" s="1" t="s">
        <v>8290</v>
      </c>
      <c r="C3163" s="3">
        <v>2.33972602739726</v>
      </c>
      <c r="D3163" s="4">
        <v>43383</v>
      </c>
      <c r="E3163" s="3">
        <v>5.433000737</v>
      </c>
      <c r="F3163" s="5" t="s">
        <v>1917</v>
      </c>
      <c r="G3163" s="5">
        <v>855</v>
      </c>
      <c r="H3163" s="5" t="s">
        <v>60</v>
      </c>
      <c r="I3163" s="3">
        <v>9.3234961623133</v>
      </c>
      <c r="J3163" s="3">
        <v>26.7857142857143</v>
      </c>
      <c r="K3163" s="3">
        <v>3.49800033797103</v>
      </c>
      <c r="L3163" s="3">
        <v>25.790987535954</v>
      </c>
      <c r="M3163" s="3">
        <v>3.87246311266888</v>
      </c>
      <c r="N3163" s="3">
        <v>32.4431256181998</v>
      </c>
      <c r="O3163" s="3">
        <v>15.8443211433451</v>
      </c>
      <c r="P3163" s="3">
        <v>25.6592292089249</v>
      </c>
      <c r="Q3163" s="3">
        <v>21.0614162177405</v>
      </c>
      <c r="R3163" s="3">
        <v>27.434554973822</v>
      </c>
      <c r="S3163" s="3">
        <v>56.4361427739852</v>
      </c>
      <c r="T3163" s="3">
        <v>22.3429951690821</v>
      </c>
      <c r="U3163" s="3">
        <v>97.8340798370601</v>
      </c>
      <c r="V3163" s="3">
        <v>25.8064516129032</v>
      </c>
      <c r="W3163" s="3"/>
      <c r="X3163" s="3"/>
      <c r="Y3163" s="3"/>
      <c r="Z3163" s="3"/>
      <c r="AA3163" s="3">
        <v>0.283446245668426</v>
      </c>
      <c r="AB3163" s="3">
        <v>0.378607400712513</v>
      </c>
      <c r="AC3163" s="3">
        <v>-14.8990983254616</v>
      </c>
      <c r="AD3163" s="3"/>
      <c r="AE3163" s="5">
        <v>2</v>
      </c>
      <c r="AF3163" s="3">
        <v>2.55183217796493</v>
      </c>
      <c r="AG3163" s="3">
        <v>45.5790816880034</v>
      </c>
      <c r="AH3163" s="3">
        <v>43.8193673269991</v>
      </c>
      <c r="AI3163" s="3"/>
      <c r="AJ3163" s="3"/>
      <c r="AK3163" s="3"/>
      <c r="AL3163" s="3"/>
      <c r="AM3163" s="3"/>
      <c r="AN3163" s="5" t="s">
        <v>46</v>
      </c>
      <c r="AO3163" s="1"/>
      <c r="AP3163" s="1"/>
      <c r="AQ3163" s="1"/>
    </row>
    <row r="3164" spans="1:43">
      <c r="A3164" s="1" t="s">
        <v>8291</v>
      </c>
      <c r="B3164" s="1" t="s">
        <v>8292</v>
      </c>
      <c r="C3164" s="3">
        <v>2.41095890410959</v>
      </c>
      <c r="D3164" s="4">
        <v>43357</v>
      </c>
      <c r="E3164" s="3">
        <v>9.7995672393</v>
      </c>
      <c r="F3164" s="5" t="s">
        <v>7460</v>
      </c>
      <c r="G3164" s="5">
        <v>542</v>
      </c>
      <c r="H3164" s="5" t="s">
        <v>50</v>
      </c>
      <c r="I3164" s="3">
        <v>-0.106485963213945</v>
      </c>
      <c r="J3164" s="3">
        <v>80.7056721750782</v>
      </c>
      <c r="K3164" s="3">
        <v>-0.0387484258452055</v>
      </c>
      <c r="L3164" s="3">
        <v>74.9889331562638</v>
      </c>
      <c r="M3164" s="3">
        <v>-0.328407224958955</v>
      </c>
      <c r="N3164" s="3">
        <v>86.8655387355298</v>
      </c>
      <c r="O3164" s="3">
        <v>0.80851919282955</v>
      </c>
      <c r="P3164" s="3">
        <v>28.8259479214253</v>
      </c>
      <c r="Q3164" s="3">
        <v>0.992405700573769</v>
      </c>
      <c r="R3164" s="3">
        <v>63.640753259295</v>
      </c>
      <c r="S3164" s="3">
        <v>1.9716916895077</v>
      </c>
      <c r="T3164" s="3">
        <v>46.3276836158192</v>
      </c>
      <c r="U3164" s="3">
        <v>5.8725304678397</v>
      </c>
      <c r="V3164" s="3">
        <v>59.0557275541796</v>
      </c>
      <c r="W3164" s="3"/>
      <c r="X3164" s="3"/>
      <c r="Y3164" s="3"/>
      <c r="Z3164" s="3"/>
      <c r="AA3164" s="3">
        <v>0.0345861771053727</v>
      </c>
      <c r="AB3164" s="3">
        <v>0.231110996456605</v>
      </c>
      <c r="AC3164" s="3">
        <v>-2.93489365654313</v>
      </c>
      <c r="AD3164" s="3"/>
      <c r="AE3164" s="5">
        <v>4</v>
      </c>
      <c r="AF3164" s="3">
        <v>0.285498193638219</v>
      </c>
      <c r="AG3164" s="3">
        <v>2.82475659659263</v>
      </c>
      <c r="AH3164" s="3">
        <v>3.34475307405799</v>
      </c>
      <c r="AI3164" s="3"/>
      <c r="AJ3164" s="3"/>
      <c r="AK3164" s="3"/>
      <c r="AL3164" s="3"/>
      <c r="AM3164" s="3"/>
      <c r="AN3164" s="5" t="s">
        <v>46</v>
      </c>
      <c r="AO3164" s="1"/>
      <c r="AP3164" s="1"/>
      <c r="AQ3164" s="1"/>
    </row>
    <row r="3165" spans="1:43">
      <c r="A3165" s="1" t="s">
        <v>8293</v>
      </c>
      <c r="B3165" s="1" t="s">
        <v>8294</v>
      </c>
      <c r="C3165" s="3">
        <v>2.41369863013699</v>
      </c>
      <c r="D3165" s="4">
        <v>43356</v>
      </c>
      <c r="E3165" s="3">
        <v>9.5697405109</v>
      </c>
      <c r="F3165" s="5" t="s">
        <v>8295</v>
      </c>
      <c r="G3165" s="5">
        <v>882</v>
      </c>
      <c r="H3165" s="5" t="s">
        <v>55</v>
      </c>
      <c r="I3165" s="3">
        <v>3.61659943939292</v>
      </c>
      <c r="J3165" s="3">
        <v>84.3315184513007</v>
      </c>
      <c r="K3165" s="3">
        <v>-1.39873788302646</v>
      </c>
      <c r="L3165" s="3">
        <v>97.9661016949153</v>
      </c>
      <c r="M3165" s="3">
        <v>-2.01073252731621</v>
      </c>
      <c r="N3165" s="3">
        <v>93.1178934769599</v>
      </c>
      <c r="O3165" s="3">
        <v>11.0504916177833</v>
      </c>
      <c r="P3165" s="3">
        <v>78.0132450331126</v>
      </c>
      <c r="Q3165" s="3">
        <v>14.590175413332</v>
      </c>
      <c r="R3165" s="3">
        <v>75.4573170731707</v>
      </c>
      <c r="S3165" s="3">
        <v>35.6676429116391</v>
      </c>
      <c r="T3165" s="3">
        <v>88.28125</v>
      </c>
      <c r="U3165" s="3">
        <v>56.7897088793516</v>
      </c>
      <c r="V3165" s="3">
        <v>94.7154471544715</v>
      </c>
      <c r="W3165" s="3"/>
      <c r="X3165" s="3"/>
      <c r="Y3165" s="3"/>
      <c r="Z3165" s="3"/>
      <c r="AA3165" s="3">
        <v>0.263029051592693</v>
      </c>
      <c r="AB3165" s="3">
        <v>0.402391675035161</v>
      </c>
      <c r="AC3165" s="3">
        <v>-10.3235747303544</v>
      </c>
      <c r="AD3165" s="3"/>
      <c r="AE3165" s="5">
        <v>2</v>
      </c>
      <c r="AF3165" s="3">
        <v>1.66658141418968</v>
      </c>
      <c r="AG3165" s="3">
        <v>37.7562721112957</v>
      </c>
      <c r="AH3165" s="3">
        <v>25.8572150356459</v>
      </c>
      <c r="AI3165" s="3"/>
      <c r="AJ3165" s="3"/>
      <c r="AK3165" s="3"/>
      <c r="AL3165" s="3"/>
      <c r="AM3165" s="3"/>
      <c r="AN3165" s="5" t="s">
        <v>134</v>
      </c>
      <c r="AO3165" s="1"/>
      <c r="AP3165" s="1"/>
      <c r="AQ3165" s="1"/>
    </row>
    <row r="3166" spans="1:43">
      <c r="A3166" s="1" t="s">
        <v>8296</v>
      </c>
      <c r="B3166" s="1" t="s">
        <v>8297</v>
      </c>
      <c r="C3166" s="3">
        <v>2.26575342465753</v>
      </c>
      <c r="D3166" s="4">
        <v>43410</v>
      </c>
      <c r="E3166" s="3">
        <v>10.4950417375</v>
      </c>
      <c r="F3166" s="5" t="s">
        <v>8298</v>
      </c>
      <c r="G3166" s="5">
        <v>828</v>
      </c>
      <c r="H3166" s="5" t="s">
        <v>2390</v>
      </c>
      <c r="I3166" s="3">
        <v>4.33329047190434</v>
      </c>
      <c r="J3166" s="3">
        <v>45.3846153846154</v>
      </c>
      <c r="K3166" s="3">
        <v>-0.325532829678772</v>
      </c>
      <c r="L3166" s="3">
        <v>63.1578947368421</v>
      </c>
      <c r="M3166" s="3">
        <v>1.26045176588044</v>
      </c>
      <c r="N3166" s="3">
        <v>50.7575757575758</v>
      </c>
      <c r="O3166" s="3">
        <v>8.65751590224305</v>
      </c>
      <c r="P3166" s="3">
        <v>44.53125</v>
      </c>
      <c r="Q3166" s="3">
        <v>16.4549695012558</v>
      </c>
      <c r="R3166" s="3">
        <v>25.2336448598131</v>
      </c>
      <c r="S3166" s="3">
        <v>38.8432580424367</v>
      </c>
      <c r="T3166" s="3">
        <v>41.3333333333333</v>
      </c>
      <c r="U3166" s="3">
        <v>60.18162076794</v>
      </c>
      <c r="V3166" s="3">
        <v>69.0476190476191</v>
      </c>
      <c r="W3166" s="3"/>
      <c r="X3166" s="3"/>
      <c r="Y3166" s="3"/>
      <c r="Z3166" s="3"/>
      <c r="AA3166" s="3">
        <v>0.384778579214583</v>
      </c>
      <c r="AB3166" s="3">
        <v>0.555413188904983</v>
      </c>
      <c r="AC3166" s="3">
        <v>-8.85815427677615</v>
      </c>
      <c r="AD3166" s="3"/>
      <c r="AE3166" s="5">
        <v>2</v>
      </c>
      <c r="AF3166" s="3">
        <v>1.83177371492671</v>
      </c>
      <c r="AG3166" s="3">
        <v>36.4166509237926</v>
      </c>
      <c r="AH3166" s="3">
        <v>26.699985934661</v>
      </c>
      <c r="AI3166" s="3"/>
      <c r="AJ3166" s="3"/>
      <c r="AK3166" s="3"/>
      <c r="AL3166" s="3"/>
      <c r="AM3166" s="3"/>
      <c r="AN3166" s="5" t="s">
        <v>134</v>
      </c>
      <c r="AO3166" s="1"/>
      <c r="AP3166" s="1"/>
      <c r="AQ3166" s="1"/>
    </row>
    <row r="3167" spans="1:43">
      <c r="A3167" s="1" t="s">
        <v>8299</v>
      </c>
      <c r="B3167" s="1" t="s">
        <v>8300</v>
      </c>
      <c r="C3167" s="3">
        <v>2.12876712328767</v>
      </c>
      <c r="D3167" s="4">
        <v>43460</v>
      </c>
      <c r="E3167" s="3">
        <v>5.1504690737</v>
      </c>
      <c r="F3167" s="5" t="s">
        <v>8301</v>
      </c>
      <c r="G3167" s="5">
        <v>778</v>
      </c>
      <c r="H3167" s="5" t="s">
        <v>2390</v>
      </c>
      <c r="I3167" s="3">
        <v>3.47775684683378</v>
      </c>
      <c r="J3167" s="3">
        <v>62.3076923076923</v>
      </c>
      <c r="K3167" s="3">
        <v>-0.550100967899173</v>
      </c>
      <c r="L3167" s="3">
        <v>79.6992481203008</v>
      </c>
      <c r="M3167" s="3">
        <v>0.982818355370149</v>
      </c>
      <c r="N3167" s="3">
        <v>59.8484848484849</v>
      </c>
      <c r="O3167" s="3">
        <v>6.79727809765946</v>
      </c>
      <c r="P3167" s="3">
        <v>63.28125</v>
      </c>
      <c r="Q3167" s="3">
        <v>11.3085496064219</v>
      </c>
      <c r="R3167" s="3">
        <v>49.5327102803738</v>
      </c>
      <c r="S3167" s="3">
        <v>26.6808586127373</v>
      </c>
      <c r="T3167" s="3">
        <v>68</v>
      </c>
      <c r="U3167" s="3">
        <v>41.4619651347068</v>
      </c>
      <c r="V3167" s="3">
        <v>83.3333333333333</v>
      </c>
      <c r="W3167" s="3"/>
      <c r="X3167" s="3"/>
      <c r="Y3167" s="3"/>
      <c r="Z3167" s="3"/>
      <c r="AA3167" s="3">
        <v>0.312677677031536</v>
      </c>
      <c r="AB3167" s="3">
        <v>0.499486186174468</v>
      </c>
      <c r="AC3167" s="3">
        <v>-7.06136560069145</v>
      </c>
      <c r="AD3167" s="3"/>
      <c r="AE3167" s="5">
        <v>2</v>
      </c>
      <c r="AF3167" s="3">
        <v>1.39486810670865</v>
      </c>
      <c r="AG3167" s="3">
        <v>26.7498386700554</v>
      </c>
      <c r="AH3167" s="3">
        <v>19.1723579577745</v>
      </c>
      <c r="AI3167" s="3"/>
      <c r="AJ3167" s="3"/>
      <c r="AK3167" s="3"/>
      <c r="AL3167" s="3"/>
      <c r="AM3167" s="3"/>
      <c r="AN3167" s="5" t="s">
        <v>134</v>
      </c>
      <c r="AO3167" s="1"/>
      <c r="AP3167" s="1"/>
      <c r="AQ3167" s="1"/>
    </row>
    <row r="3168" spans="1:43">
      <c r="A3168" s="1" t="s">
        <v>8302</v>
      </c>
      <c r="B3168" s="1" t="s">
        <v>8303</v>
      </c>
      <c r="C3168" s="3">
        <v>2.16438356164384</v>
      </c>
      <c r="D3168" s="4">
        <v>43447</v>
      </c>
      <c r="E3168" s="3">
        <v>4.6314952538</v>
      </c>
      <c r="F3168" s="5" t="s">
        <v>8304</v>
      </c>
      <c r="G3168" s="5">
        <v>791</v>
      </c>
      <c r="H3168" s="5" t="s">
        <v>2390</v>
      </c>
      <c r="I3168" s="3">
        <v>1.4891276757763</v>
      </c>
      <c r="J3168" s="3">
        <v>90</v>
      </c>
      <c r="K3168" s="3">
        <v>-0.133211223045545</v>
      </c>
      <c r="L3168" s="3">
        <v>57.1428571428571</v>
      </c>
      <c r="M3168" s="3">
        <v>0.141926865920858</v>
      </c>
      <c r="N3168" s="3">
        <v>78.7878787878788</v>
      </c>
      <c r="O3168" s="3">
        <v>2.90837336993823</v>
      </c>
      <c r="P3168" s="3">
        <v>96.09375</v>
      </c>
      <c r="Q3168" s="3">
        <v>5.05342441758627</v>
      </c>
      <c r="R3168" s="3">
        <v>94.392523364486</v>
      </c>
      <c r="S3168" s="3">
        <v>11.9249790053186</v>
      </c>
      <c r="T3168" s="3">
        <v>100</v>
      </c>
      <c r="U3168" s="3">
        <v>19.3294866693195</v>
      </c>
      <c r="V3168" s="3">
        <v>100</v>
      </c>
      <c r="W3168" s="3"/>
      <c r="X3168" s="3"/>
      <c r="Y3168" s="3"/>
      <c r="Z3168" s="3"/>
      <c r="AA3168" s="3">
        <v>0.300634608469716</v>
      </c>
      <c r="AB3168" s="3">
        <v>0.483874061137266</v>
      </c>
      <c r="AC3168" s="3">
        <v>-3.56522534052474</v>
      </c>
      <c r="AD3168" s="3"/>
      <c r="AE3168" s="5">
        <v>2</v>
      </c>
      <c r="AF3168" s="3">
        <v>0.711332928578824</v>
      </c>
      <c r="AG3168" s="3">
        <v>11.2194075685196</v>
      </c>
      <c r="AH3168" s="3">
        <v>9.2410641686617</v>
      </c>
      <c r="AI3168" s="3"/>
      <c r="AJ3168" s="3"/>
      <c r="AK3168" s="3"/>
      <c r="AL3168" s="3"/>
      <c r="AM3168" s="3"/>
      <c r="AN3168" s="5" t="s">
        <v>134</v>
      </c>
      <c r="AO3168" s="1"/>
      <c r="AP3168" s="1"/>
      <c r="AQ3168" s="1"/>
    </row>
    <row r="3169" spans="1:43">
      <c r="A3169" s="1" t="s">
        <v>8305</v>
      </c>
      <c r="B3169" s="1" t="s">
        <v>8306</v>
      </c>
      <c r="C3169" s="3">
        <v>2.28219178082192</v>
      </c>
      <c r="D3169" s="4">
        <v>43404</v>
      </c>
      <c r="E3169" s="3">
        <v>5.5645869858</v>
      </c>
      <c r="F3169" s="5" t="s">
        <v>8307</v>
      </c>
      <c r="G3169" s="5">
        <v>834</v>
      </c>
      <c r="H3169" s="5" t="s">
        <v>2390</v>
      </c>
      <c r="I3169" s="3">
        <v>5.06861007156458</v>
      </c>
      <c r="J3169" s="3">
        <v>36.9230769230769</v>
      </c>
      <c r="K3169" s="3">
        <v>-0.0249890672830609</v>
      </c>
      <c r="L3169" s="3">
        <v>54.8872180451128</v>
      </c>
      <c r="M3169" s="3">
        <v>1.38748099341105</v>
      </c>
      <c r="N3169" s="3">
        <v>46.969696969697</v>
      </c>
      <c r="O3169" s="3">
        <v>11.6826017167981</v>
      </c>
      <c r="P3169" s="3">
        <v>30.46875</v>
      </c>
      <c r="Q3169" s="3">
        <v>18.1294751605522</v>
      </c>
      <c r="R3169" s="3">
        <v>24.2990654205607</v>
      </c>
      <c r="S3169" s="3">
        <v>38.8908175663947</v>
      </c>
      <c r="T3169" s="3">
        <v>40</v>
      </c>
      <c r="U3169" s="3">
        <v>58.5083201267829</v>
      </c>
      <c r="V3169" s="3">
        <v>73.8095238095238</v>
      </c>
      <c r="W3169" s="3"/>
      <c r="X3169" s="3"/>
      <c r="Y3169" s="3"/>
      <c r="Z3169" s="3"/>
      <c r="AA3169" s="3">
        <v>0.33706380030582</v>
      </c>
      <c r="AB3169" s="3">
        <v>0.49248299092421</v>
      </c>
      <c r="AC3169" s="3">
        <v>-10.5693744318651</v>
      </c>
      <c r="AD3169" s="3"/>
      <c r="AE3169" s="5">
        <v>2</v>
      </c>
      <c r="AF3169" s="3">
        <v>1.73832777999429</v>
      </c>
      <c r="AG3169" s="3">
        <v>39.1028933169412</v>
      </c>
      <c r="AH3169" s="3">
        <v>26.3151513501902</v>
      </c>
      <c r="AI3169" s="3"/>
      <c r="AJ3169" s="3"/>
      <c r="AK3169" s="3"/>
      <c r="AL3169" s="3"/>
      <c r="AM3169" s="3"/>
      <c r="AN3169" s="5" t="s">
        <v>51</v>
      </c>
      <c r="AO3169" s="1"/>
      <c r="AP3169" s="1"/>
      <c r="AQ3169" s="1"/>
    </row>
    <row r="3170" spans="1:43">
      <c r="A3170" s="1" t="s">
        <v>8308</v>
      </c>
      <c r="B3170" s="1" t="s">
        <v>8309</v>
      </c>
      <c r="C3170" s="3">
        <v>2.18630136986301</v>
      </c>
      <c r="D3170" s="4">
        <v>43439</v>
      </c>
      <c r="E3170" s="3">
        <v>5.5062995321</v>
      </c>
      <c r="F3170" s="5" t="s">
        <v>1624</v>
      </c>
      <c r="G3170" s="5">
        <v>40</v>
      </c>
      <c r="H3170" s="5" t="s">
        <v>55</v>
      </c>
      <c r="I3170" s="3">
        <v>2.55477057018483</v>
      </c>
      <c r="J3170" s="3">
        <v>88.021778584392</v>
      </c>
      <c r="K3170" s="3">
        <v>-0.75961604861542</v>
      </c>
      <c r="L3170" s="3">
        <v>95.9322033898305</v>
      </c>
      <c r="M3170" s="3">
        <v>0.856200435118253</v>
      </c>
      <c r="N3170" s="3">
        <v>83.3632555356074</v>
      </c>
      <c r="O3170" s="3">
        <v>4.73726404780992</v>
      </c>
      <c r="P3170" s="3">
        <v>91.6556291390728</v>
      </c>
      <c r="Q3170" s="3">
        <v>5.84812550637108</v>
      </c>
      <c r="R3170" s="3">
        <v>90.5487804878049</v>
      </c>
      <c r="S3170" s="3">
        <v>26.7954826186695</v>
      </c>
      <c r="T3170" s="3">
        <v>94.43359375</v>
      </c>
      <c r="U3170" s="3">
        <v>43.1802331373916</v>
      </c>
      <c r="V3170" s="3">
        <v>97.9674796747967</v>
      </c>
      <c r="W3170" s="3"/>
      <c r="X3170" s="3"/>
      <c r="Y3170" s="3"/>
      <c r="Z3170" s="3"/>
      <c r="AA3170" s="3">
        <v>0.25140912313786</v>
      </c>
      <c r="AB3170" s="3">
        <v>0.392687645509455</v>
      </c>
      <c r="AC3170" s="3">
        <v>-8.88869804191001</v>
      </c>
      <c r="AD3170" s="3"/>
      <c r="AE3170" s="5">
        <v>2</v>
      </c>
      <c r="AF3170" s="3">
        <v>1.43367139779117</v>
      </c>
      <c r="AG3170" s="3">
        <v>26.7269337104282</v>
      </c>
      <c r="AH3170" s="3">
        <v>19.9901177322908</v>
      </c>
      <c r="AI3170" s="3"/>
      <c r="AJ3170" s="3"/>
      <c r="AK3170" s="3"/>
      <c r="AL3170" s="3"/>
      <c r="AM3170" s="3"/>
      <c r="AN3170" s="5" t="s">
        <v>51</v>
      </c>
      <c r="AO3170" s="1"/>
      <c r="AP3170" s="1"/>
      <c r="AQ3170" s="1"/>
    </row>
    <row r="3171" spans="1:43">
      <c r="A3171" s="1" t="s">
        <v>8310</v>
      </c>
      <c r="B3171" s="1" t="s">
        <v>8311</v>
      </c>
      <c r="C3171" s="3">
        <v>2.16438356164384</v>
      </c>
      <c r="D3171" s="4">
        <v>43447</v>
      </c>
      <c r="E3171" s="3">
        <v>15.4543451669</v>
      </c>
      <c r="F3171" s="5" t="s">
        <v>8312</v>
      </c>
      <c r="G3171" s="5">
        <v>622</v>
      </c>
      <c r="H3171" s="5" t="s">
        <v>226</v>
      </c>
      <c r="I3171" s="3">
        <v>1.2808833449639</v>
      </c>
      <c r="J3171" s="3">
        <v>68.2788051209104</v>
      </c>
      <c r="K3171" s="3">
        <v>-0.195000886367689</v>
      </c>
      <c r="L3171" s="3">
        <v>92.7248677248677</v>
      </c>
      <c r="M3171" s="3">
        <v>0.410201533797022</v>
      </c>
      <c r="N3171" s="3">
        <v>61.6361071932299</v>
      </c>
      <c r="O3171" s="3">
        <v>1.96753340153993</v>
      </c>
      <c r="P3171" s="3">
        <v>80.188679245283</v>
      </c>
      <c r="Q3171" s="3">
        <v>2.55302794107866</v>
      </c>
      <c r="R3171" s="3">
        <v>83.3941605839416</v>
      </c>
      <c r="S3171" s="3">
        <v>7.47048227070916</v>
      </c>
      <c r="T3171" s="3">
        <v>82.7127659574468</v>
      </c>
      <c r="U3171" s="3">
        <v>15.0943386294012</v>
      </c>
      <c r="V3171" s="3">
        <v>84.375</v>
      </c>
      <c r="W3171" s="3"/>
      <c r="X3171" s="3"/>
      <c r="Y3171" s="3"/>
      <c r="Z3171" s="3"/>
      <c r="AA3171" s="3">
        <v>0.260806637786495</v>
      </c>
      <c r="AB3171" s="3">
        <v>0.549711942031024</v>
      </c>
      <c r="AC3171" s="3">
        <v>-2.12469845982559</v>
      </c>
      <c r="AD3171" s="3"/>
      <c r="AE3171" s="5">
        <v>1</v>
      </c>
      <c r="AF3171" s="3">
        <v>0.572227641917318</v>
      </c>
      <c r="AG3171" s="3">
        <v>8.04593951101182</v>
      </c>
      <c r="AH3171" s="3">
        <v>7.36543346023615</v>
      </c>
      <c r="AI3171" s="3"/>
      <c r="AJ3171" s="3"/>
      <c r="AK3171" s="3"/>
      <c r="AL3171" s="3"/>
      <c r="AM3171" s="3">
        <v>1</v>
      </c>
      <c r="AN3171" s="5" t="s">
        <v>46</v>
      </c>
      <c r="AO3171" s="1"/>
      <c r="AP3171" s="1"/>
      <c r="AQ3171" s="1"/>
    </row>
    <row r="3172" spans="1:43">
      <c r="A3172" s="1" t="s">
        <v>8313</v>
      </c>
      <c r="B3172" s="1" t="s">
        <v>8314</v>
      </c>
      <c r="C3172" s="3">
        <v>2.13150684931507</v>
      </c>
      <c r="D3172" s="4">
        <v>43459</v>
      </c>
      <c r="E3172" s="3">
        <v>3.7345981868</v>
      </c>
      <c r="F3172" s="5" t="s">
        <v>8315</v>
      </c>
      <c r="G3172" s="5">
        <v>779</v>
      </c>
      <c r="H3172" s="5" t="s">
        <v>226</v>
      </c>
      <c r="I3172" s="3">
        <v>1.54137604408852</v>
      </c>
      <c r="J3172" s="3">
        <v>63.1578947368421</v>
      </c>
      <c r="K3172" s="3">
        <v>-0.245326114541912</v>
      </c>
      <c r="L3172" s="3">
        <v>93.2539682539683</v>
      </c>
      <c r="M3172" s="3">
        <v>0.383076530177917</v>
      </c>
      <c r="N3172" s="3">
        <v>62.4823695345557</v>
      </c>
      <c r="O3172" s="3">
        <v>2.96891372685994</v>
      </c>
      <c r="P3172" s="3">
        <v>66.0377358490566</v>
      </c>
      <c r="Q3172" s="3">
        <v>4.16040985778642</v>
      </c>
      <c r="R3172" s="3">
        <v>72.2627737226277</v>
      </c>
      <c r="S3172" s="3">
        <v>13.6359256047027</v>
      </c>
      <c r="T3172" s="3">
        <v>58.5106382978723</v>
      </c>
      <c r="U3172" s="3">
        <v>22.4678421469801</v>
      </c>
      <c r="V3172" s="3">
        <v>67.7083333333333</v>
      </c>
      <c r="W3172" s="3"/>
      <c r="X3172" s="3"/>
      <c r="Y3172" s="3"/>
      <c r="Z3172" s="3"/>
      <c r="AA3172" s="3">
        <v>0.271396572626892</v>
      </c>
      <c r="AB3172" s="3">
        <v>0.43896548920588</v>
      </c>
      <c r="AC3172" s="3">
        <v>-4.33629994319259</v>
      </c>
      <c r="AD3172" s="3"/>
      <c r="AE3172" s="5">
        <v>2</v>
      </c>
      <c r="AF3172" s="3">
        <v>0.835701311239076</v>
      </c>
      <c r="AG3172" s="3">
        <v>12.5751306598729</v>
      </c>
      <c r="AH3172" s="3">
        <v>10.8644872510099</v>
      </c>
      <c r="AI3172" s="3"/>
      <c r="AJ3172" s="3"/>
      <c r="AK3172" s="3"/>
      <c r="AL3172" s="3"/>
      <c r="AM3172" s="3"/>
      <c r="AN3172" s="5" t="s">
        <v>46</v>
      </c>
      <c r="AO3172" s="1"/>
      <c r="AP3172" s="1"/>
      <c r="AQ3172" s="1"/>
    </row>
    <row r="3173" spans="1:43">
      <c r="A3173" s="1" t="s">
        <v>8316</v>
      </c>
      <c r="B3173" s="1" t="s">
        <v>8317</v>
      </c>
      <c r="C3173" s="3">
        <v>2.24109589041096</v>
      </c>
      <c r="D3173" s="4">
        <v>43419</v>
      </c>
      <c r="E3173" s="3">
        <v>8.4351138516</v>
      </c>
      <c r="F3173" s="5" t="s">
        <v>8318</v>
      </c>
      <c r="G3173" s="5">
        <v>196</v>
      </c>
      <c r="H3173" s="5" t="s">
        <v>55</v>
      </c>
      <c r="I3173" s="3">
        <v>16.2167246731258</v>
      </c>
      <c r="J3173" s="3">
        <v>12.5831820931639</v>
      </c>
      <c r="K3173" s="3">
        <v>1.55768361349719</v>
      </c>
      <c r="L3173" s="3">
        <v>69.7175141242938</v>
      </c>
      <c r="M3173" s="3">
        <v>6.47649416124446</v>
      </c>
      <c r="N3173" s="3">
        <v>37.8815080789946</v>
      </c>
      <c r="O3173" s="3">
        <v>35.9185918591859</v>
      </c>
      <c r="P3173" s="3">
        <v>1.12582781456954</v>
      </c>
      <c r="Q3173" s="3">
        <v>51.9960632342991</v>
      </c>
      <c r="R3173" s="3">
        <v>2.28658536585366</v>
      </c>
      <c r="S3173" s="3">
        <v>120.035618878005</v>
      </c>
      <c r="T3173" s="3">
        <v>2.24609375</v>
      </c>
      <c r="U3173" s="3">
        <v>143.760481404755</v>
      </c>
      <c r="V3173" s="3">
        <v>48.9159891598916</v>
      </c>
      <c r="W3173" s="3"/>
      <c r="X3173" s="3"/>
      <c r="Y3173" s="3"/>
      <c r="Z3173" s="3"/>
      <c r="AA3173" s="3">
        <v>0.389524966216027</v>
      </c>
      <c r="AB3173" s="3">
        <v>0.491870302296382</v>
      </c>
      <c r="AC3173" s="3">
        <v>-16.7283431455004</v>
      </c>
      <c r="AD3173" s="3"/>
      <c r="AE3173" s="5">
        <v>2</v>
      </c>
      <c r="AF3173" s="3">
        <v>3.49258051391354</v>
      </c>
      <c r="AG3173" s="3">
        <v>110.41521384579</v>
      </c>
      <c r="AH3173" s="3">
        <v>56.3595267395375</v>
      </c>
      <c r="AI3173" s="3"/>
      <c r="AJ3173" s="3"/>
      <c r="AK3173" s="3"/>
      <c r="AL3173" s="3"/>
      <c r="AM3173" s="3"/>
      <c r="AN3173" s="5" t="s">
        <v>46</v>
      </c>
      <c r="AO3173" s="1"/>
      <c r="AP3173" s="1"/>
      <c r="AQ3173" s="1"/>
    </row>
    <row r="3174" spans="1:43">
      <c r="A3174" s="1" t="s">
        <v>8319</v>
      </c>
      <c r="B3174" s="1" t="s">
        <v>8320</v>
      </c>
      <c r="C3174" s="3">
        <v>2.45205479452055</v>
      </c>
      <c r="D3174" s="4">
        <v>43342</v>
      </c>
      <c r="E3174" s="3">
        <v>29.3709909841</v>
      </c>
      <c r="F3174" s="5" t="s">
        <v>8321</v>
      </c>
      <c r="G3174" s="5">
        <v>896</v>
      </c>
      <c r="H3174" s="5" t="s">
        <v>50</v>
      </c>
      <c r="I3174" s="3">
        <v>-0.116959064327493</v>
      </c>
      <c r="J3174" s="3">
        <v>81.7775792764627</v>
      </c>
      <c r="K3174" s="3">
        <v>-0.0292654375182928</v>
      </c>
      <c r="L3174" s="3">
        <v>70.1195219123506</v>
      </c>
      <c r="M3174" s="3">
        <v>-0.223931457501704</v>
      </c>
      <c r="N3174" s="3">
        <v>76.179875333927</v>
      </c>
      <c r="O3174" s="3">
        <v>0.757054370268424</v>
      </c>
      <c r="P3174" s="3">
        <v>37.8711740520786</v>
      </c>
      <c r="Q3174" s="3">
        <v>1.07588961111363</v>
      </c>
      <c r="R3174" s="3">
        <v>55.6735876388218</v>
      </c>
      <c r="S3174" s="3">
        <v>1.7900498898241</v>
      </c>
      <c r="T3174" s="3">
        <v>54.9152542372881</v>
      </c>
      <c r="U3174" s="3">
        <v>5.85049592518995</v>
      </c>
      <c r="V3174" s="3">
        <v>59.9071207430341</v>
      </c>
      <c r="W3174" s="3"/>
      <c r="X3174" s="3"/>
      <c r="Y3174" s="3"/>
      <c r="Z3174" s="3"/>
      <c r="AA3174" s="3">
        <v>0.0284770236674399</v>
      </c>
      <c r="AB3174" s="3">
        <v>0.275960268613925</v>
      </c>
      <c r="AC3174" s="3">
        <v>-2.36004383259374</v>
      </c>
      <c r="AD3174" s="3"/>
      <c r="AE3174" s="5">
        <v>4</v>
      </c>
      <c r="AF3174" s="3">
        <v>0.288485313178282</v>
      </c>
      <c r="AG3174" s="3">
        <v>2.58244695000498</v>
      </c>
      <c r="AH3174" s="3">
        <v>3.05133778808826</v>
      </c>
      <c r="AI3174" s="3"/>
      <c r="AJ3174" s="3"/>
      <c r="AK3174" s="3"/>
      <c r="AL3174" s="3"/>
      <c r="AM3174" s="3"/>
      <c r="AN3174" s="5" t="s">
        <v>46</v>
      </c>
      <c r="AO3174" s="1"/>
      <c r="AP3174" s="1"/>
      <c r="AQ3174" s="1"/>
    </row>
    <row r="3175" spans="1:43">
      <c r="A3175" s="1" t="s">
        <v>8322</v>
      </c>
      <c r="B3175" s="1" t="s">
        <v>8323</v>
      </c>
      <c r="C3175" s="3">
        <v>2.19178082191781</v>
      </c>
      <c r="D3175" s="4">
        <v>43437</v>
      </c>
      <c r="E3175" s="3">
        <v>7.4890390065</v>
      </c>
      <c r="F3175" s="5" t="s">
        <v>7184</v>
      </c>
      <c r="G3175" s="5">
        <v>801</v>
      </c>
      <c r="H3175" s="5" t="s">
        <v>55</v>
      </c>
      <c r="I3175" s="3">
        <v>10.4654566744731</v>
      </c>
      <c r="J3175" s="3">
        <v>49.1833030852995</v>
      </c>
      <c r="K3175" s="3">
        <v>4.2067473650297</v>
      </c>
      <c r="L3175" s="3">
        <v>16.6666666666667</v>
      </c>
      <c r="M3175" s="3">
        <v>5.21399693294299</v>
      </c>
      <c r="N3175" s="3">
        <v>49.670855774985</v>
      </c>
      <c r="O3175" s="3">
        <v>21.719262405247</v>
      </c>
      <c r="P3175" s="3">
        <v>36.2913907284768</v>
      </c>
      <c r="Q3175" s="3">
        <v>25.9162449251988</v>
      </c>
      <c r="R3175" s="3">
        <v>43.0640243902439</v>
      </c>
      <c r="S3175" s="3">
        <v>74.4030195655523</v>
      </c>
      <c r="T3175" s="3">
        <v>36.03515625</v>
      </c>
      <c r="U3175" s="3">
        <v>161.593520227134</v>
      </c>
      <c r="V3175" s="3">
        <v>36.1788617886179</v>
      </c>
      <c r="W3175" s="3"/>
      <c r="X3175" s="3"/>
      <c r="Y3175" s="3"/>
      <c r="Z3175" s="3"/>
      <c r="AA3175" s="3">
        <v>0.371944677833454</v>
      </c>
      <c r="AB3175" s="3">
        <v>0.723483835496384</v>
      </c>
      <c r="AC3175" s="3">
        <v>-14.820952518193</v>
      </c>
      <c r="AD3175" s="3"/>
      <c r="AE3175" s="5">
        <v>1</v>
      </c>
      <c r="AF3175" s="3">
        <v>4.06640257955081</v>
      </c>
      <c r="AG3175" s="3">
        <v>75.6050592409449</v>
      </c>
      <c r="AH3175" s="3">
        <v>63.9992385149752</v>
      </c>
      <c r="AI3175" s="3"/>
      <c r="AJ3175" s="3"/>
      <c r="AK3175" s="3"/>
      <c r="AL3175" s="3"/>
      <c r="AM3175" s="3"/>
      <c r="AN3175" s="5" t="s">
        <v>46</v>
      </c>
      <c r="AO3175" s="1"/>
      <c r="AP3175" s="1"/>
      <c r="AQ3175" s="1"/>
    </row>
    <row r="3176" spans="1:43">
      <c r="A3176" s="1" t="s">
        <v>8324</v>
      </c>
      <c r="B3176" s="1" t="s">
        <v>8325</v>
      </c>
      <c r="C3176" s="3">
        <v>1.76438356164384</v>
      </c>
      <c r="D3176" s="4">
        <v>43593</v>
      </c>
      <c r="E3176" s="3">
        <v>2.5507168784</v>
      </c>
      <c r="F3176" s="5" t="s">
        <v>8326</v>
      </c>
      <c r="G3176" s="5">
        <v>645</v>
      </c>
      <c r="H3176" s="5" t="s">
        <v>226</v>
      </c>
      <c r="I3176" s="3">
        <v>2.17443030283133</v>
      </c>
      <c r="J3176" s="3">
        <v>46.9416785206259</v>
      </c>
      <c r="K3176" s="3">
        <v>0.871404399323184</v>
      </c>
      <c r="L3176" s="3">
        <v>31.2169312169312</v>
      </c>
      <c r="M3176" s="3">
        <v>0.488833135695792</v>
      </c>
      <c r="N3176" s="3">
        <v>58.6741889985896</v>
      </c>
      <c r="O3176" s="3">
        <v>4.34910670484693</v>
      </c>
      <c r="P3176" s="3">
        <v>46.2264150943396</v>
      </c>
      <c r="Q3176" s="3">
        <v>5.6933638852529</v>
      </c>
      <c r="R3176" s="3">
        <v>56.5693430656934</v>
      </c>
      <c r="S3176" s="3">
        <v>13.8013752872826</v>
      </c>
      <c r="T3176" s="3">
        <v>57.7127659574468</v>
      </c>
      <c r="U3176" s="3"/>
      <c r="V3176" s="3"/>
      <c r="W3176" s="3"/>
      <c r="X3176" s="3"/>
      <c r="Y3176" s="3"/>
      <c r="Z3176" s="3"/>
      <c r="AA3176" s="3">
        <v>0.300801298980202</v>
      </c>
      <c r="AB3176" s="3">
        <v>0.555393655311785</v>
      </c>
      <c r="AC3176" s="3">
        <v>-2.41616903996325</v>
      </c>
      <c r="AD3176" s="3"/>
      <c r="AE3176" s="5">
        <v>1</v>
      </c>
      <c r="AF3176" s="3">
        <v>0.909211130714276</v>
      </c>
      <c r="AG3176" s="3">
        <v>13.6200556382966</v>
      </c>
      <c r="AH3176" s="3"/>
      <c r="AI3176" s="3"/>
      <c r="AJ3176" s="3"/>
      <c r="AK3176" s="3"/>
      <c r="AL3176" s="3"/>
      <c r="AM3176" s="3"/>
      <c r="AN3176" s="5" t="s">
        <v>51</v>
      </c>
      <c r="AO3176" s="1"/>
      <c r="AP3176" s="1"/>
      <c r="AQ3176" s="1"/>
    </row>
    <row r="3177" spans="1:43">
      <c r="A3177" s="1" t="s">
        <v>8327</v>
      </c>
      <c r="B3177" s="1" t="s">
        <v>8328</v>
      </c>
      <c r="C3177" s="3">
        <v>2.41095890410959</v>
      </c>
      <c r="D3177" s="4">
        <v>43357</v>
      </c>
      <c r="E3177" s="3">
        <v>29.769838856</v>
      </c>
      <c r="F3177" s="5" t="s">
        <v>8329</v>
      </c>
      <c r="G3177" s="5">
        <v>826</v>
      </c>
      <c r="H3177" s="5" t="s">
        <v>50</v>
      </c>
      <c r="I3177" s="3">
        <v>-0.0686543742644362</v>
      </c>
      <c r="J3177" s="3">
        <v>76.0160786065208</v>
      </c>
      <c r="K3177" s="3">
        <v>0.00981546917941471</v>
      </c>
      <c r="L3177" s="3">
        <v>39.7521027003099</v>
      </c>
      <c r="M3177" s="3">
        <v>-0.186128526645766</v>
      </c>
      <c r="N3177" s="3">
        <v>70.1691896705254</v>
      </c>
      <c r="O3177" s="3">
        <v>0.661924520845679</v>
      </c>
      <c r="P3177" s="3">
        <v>53.2206486980356</v>
      </c>
      <c r="Q3177" s="3">
        <v>0.941153160293233</v>
      </c>
      <c r="R3177" s="3">
        <v>68.3244809270884</v>
      </c>
      <c r="S3177" s="3">
        <v>1.41086509689951</v>
      </c>
      <c r="T3177" s="3">
        <v>70.7344632768362</v>
      </c>
      <c r="U3177" s="3">
        <v>5.15435967302426</v>
      </c>
      <c r="V3177" s="3">
        <v>76.8575851393189</v>
      </c>
      <c r="W3177" s="3"/>
      <c r="X3177" s="3"/>
      <c r="Y3177" s="3"/>
      <c r="Z3177" s="3"/>
      <c r="AA3177" s="3">
        <v>-0.00174720045620652</v>
      </c>
      <c r="AB3177" s="3">
        <v>0.234094757907349</v>
      </c>
      <c r="AC3177" s="3">
        <v>-2.43121113381222</v>
      </c>
      <c r="AD3177" s="3"/>
      <c r="AE3177" s="5">
        <v>4</v>
      </c>
      <c r="AF3177" s="3">
        <v>0.255150933818663</v>
      </c>
      <c r="AG3177" s="3">
        <v>1.92562926552475</v>
      </c>
      <c r="AH3177" s="3">
        <v>2.70443676836314</v>
      </c>
      <c r="AI3177" s="3"/>
      <c r="AJ3177" s="3"/>
      <c r="AK3177" s="3"/>
      <c r="AL3177" s="3"/>
      <c r="AM3177" s="3"/>
      <c r="AN3177" s="5" t="s">
        <v>46</v>
      </c>
      <c r="AO3177" s="1"/>
      <c r="AP3177" s="1"/>
      <c r="AQ3177" s="1"/>
    </row>
    <row r="3178" spans="1:43">
      <c r="A3178" s="1" t="s">
        <v>8330</v>
      </c>
      <c r="B3178" s="1" t="s">
        <v>8331</v>
      </c>
      <c r="C3178" s="3">
        <v>2.16438356164384</v>
      </c>
      <c r="D3178" s="4">
        <v>43447</v>
      </c>
      <c r="E3178" s="3">
        <v>4.0974522549</v>
      </c>
      <c r="F3178" s="5" t="s">
        <v>8332</v>
      </c>
      <c r="G3178" s="5">
        <v>791</v>
      </c>
      <c r="H3178" s="5" t="s">
        <v>55</v>
      </c>
      <c r="I3178" s="3">
        <v>3.7515825947891</v>
      </c>
      <c r="J3178" s="3">
        <v>84.0895341802783</v>
      </c>
      <c r="K3178" s="3">
        <v>-0.701530612244906</v>
      </c>
      <c r="L3178" s="3">
        <v>95.819209039548</v>
      </c>
      <c r="M3178" s="3">
        <v>-0.0770119368502176</v>
      </c>
      <c r="N3178" s="3">
        <v>88.3901855176541</v>
      </c>
      <c r="O3178" s="3">
        <v>8.7974285514639</v>
      </c>
      <c r="P3178" s="3">
        <v>84.5033112582781</v>
      </c>
      <c r="Q3178" s="3">
        <v>8.65317515701325</v>
      </c>
      <c r="R3178" s="3">
        <v>87.4237804878049</v>
      </c>
      <c r="S3178" s="3">
        <v>35.1093370357515</v>
      </c>
      <c r="T3178" s="3">
        <v>88.76953125</v>
      </c>
      <c r="U3178" s="3">
        <v>54.6944858420268</v>
      </c>
      <c r="V3178" s="3">
        <v>95.2574525745257</v>
      </c>
      <c r="W3178" s="3"/>
      <c r="X3178" s="3"/>
      <c r="Y3178" s="3"/>
      <c r="Z3178" s="3"/>
      <c r="AA3178" s="3">
        <v>0.280968739330439</v>
      </c>
      <c r="AB3178" s="3">
        <v>0.43312445723886</v>
      </c>
      <c r="AC3178" s="3">
        <v>-10.3208733046642</v>
      </c>
      <c r="AD3178" s="3"/>
      <c r="AE3178" s="5">
        <v>2</v>
      </c>
      <c r="AF3178" s="3">
        <v>1.77204361008183</v>
      </c>
      <c r="AG3178" s="3">
        <v>36.1080212465619</v>
      </c>
      <c r="AH3178" s="3">
        <v>24.6668104990776</v>
      </c>
      <c r="AI3178" s="3"/>
      <c r="AJ3178" s="3"/>
      <c r="AK3178" s="3"/>
      <c r="AL3178" s="3"/>
      <c r="AM3178" s="3"/>
      <c r="AN3178" s="5" t="s">
        <v>134</v>
      </c>
      <c r="AO3178" s="1"/>
      <c r="AP3178" s="1"/>
      <c r="AQ3178" s="1"/>
    </row>
    <row r="3179" spans="1:43">
      <c r="A3179" s="1" t="s">
        <v>8333</v>
      </c>
      <c r="B3179" s="1" t="s">
        <v>8334</v>
      </c>
      <c r="C3179" s="3">
        <v>2.2986301369863</v>
      </c>
      <c r="D3179" s="4">
        <v>43398</v>
      </c>
      <c r="E3179" s="3">
        <v>3.9266185125</v>
      </c>
      <c r="F3179" s="5" t="s">
        <v>6731</v>
      </c>
      <c r="G3179" s="5">
        <v>346</v>
      </c>
      <c r="H3179" s="5" t="s">
        <v>2390</v>
      </c>
      <c r="I3179" s="3">
        <v>3.22208606646003</v>
      </c>
      <c r="J3179" s="3">
        <v>66.1538461538461</v>
      </c>
      <c r="K3179" s="3">
        <v>-0.327138581471438</v>
      </c>
      <c r="L3179" s="3">
        <v>63.9097744360902</v>
      </c>
      <c r="M3179" s="3">
        <v>0.357418179269737</v>
      </c>
      <c r="N3179" s="3">
        <v>72.7272727272727</v>
      </c>
      <c r="O3179" s="3">
        <v>7.2097027775698</v>
      </c>
      <c r="P3179" s="3">
        <v>59.375</v>
      </c>
      <c r="Q3179" s="3">
        <v>10.7758954127021</v>
      </c>
      <c r="R3179" s="3">
        <v>53.2710280373832</v>
      </c>
      <c r="S3179" s="3">
        <v>30.6569343065693</v>
      </c>
      <c r="T3179" s="3">
        <v>56</v>
      </c>
      <c r="U3179" s="3">
        <v>40.9587557830495</v>
      </c>
      <c r="V3179" s="3">
        <v>85.7142857142857</v>
      </c>
      <c r="W3179" s="3"/>
      <c r="X3179" s="3"/>
      <c r="Y3179" s="3"/>
      <c r="Z3179" s="3"/>
      <c r="AA3179" s="3">
        <v>0.29958465230347</v>
      </c>
      <c r="AB3179" s="3">
        <v>0.379173802700925</v>
      </c>
      <c r="AC3179" s="3">
        <v>-8.42572062084257</v>
      </c>
      <c r="AD3179" s="3"/>
      <c r="AE3179" s="5">
        <v>2</v>
      </c>
      <c r="AF3179" s="3">
        <v>1.3293497630515</v>
      </c>
      <c r="AG3179" s="3">
        <v>28.6698381160163</v>
      </c>
      <c r="AH3179" s="3">
        <v>19.9805235893176</v>
      </c>
      <c r="AI3179" s="3"/>
      <c r="AJ3179" s="3"/>
      <c r="AK3179" s="3"/>
      <c r="AL3179" s="3"/>
      <c r="AM3179" s="3"/>
      <c r="AN3179" s="5" t="s">
        <v>134</v>
      </c>
      <c r="AO3179" s="1"/>
      <c r="AP3179" s="1"/>
      <c r="AQ3179" s="1"/>
    </row>
    <row r="3180" spans="1:43">
      <c r="A3180" s="1" t="s">
        <v>8335</v>
      </c>
      <c r="B3180" s="1" t="s">
        <v>8336</v>
      </c>
      <c r="C3180" s="3">
        <v>1.93698630136986</v>
      </c>
      <c r="D3180" s="4">
        <v>43530</v>
      </c>
      <c r="E3180" s="3">
        <v>1.387163516</v>
      </c>
      <c r="F3180" s="5" t="s">
        <v>8236</v>
      </c>
      <c r="G3180" s="5">
        <v>708</v>
      </c>
      <c r="H3180" s="5" t="s">
        <v>55</v>
      </c>
      <c r="I3180" s="3">
        <v>2.7608176267587</v>
      </c>
      <c r="J3180" s="3">
        <v>87.1143375680581</v>
      </c>
      <c r="K3180" s="3">
        <v>-0.116114049800027</v>
      </c>
      <c r="L3180" s="3">
        <v>91.2429378531073</v>
      </c>
      <c r="M3180" s="3">
        <v>-0.328290955906025</v>
      </c>
      <c r="N3180" s="3">
        <v>89.3476959904249</v>
      </c>
      <c r="O3180" s="3">
        <v>8.5377821393523</v>
      </c>
      <c r="P3180" s="3">
        <v>85.0331125827815</v>
      </c>
      <c r="Q3180" s="3">
        <v>9.09603325583034</v>
      </c>
      <c r="R3180" s="3">
        <v>86.8140243902439</v>
      </c>
      <c r="S3180" s="3">
        <v>35.6817385208552</v>
      </c>
      <c r="T3180" s="3">
        <v>88.18359375</v>
      </c>
      <c r="U3180" s="3"/>
      <c r="V3180" s="3"/>
      <c r="W3180" s="3"/>
      <c r="X3180" s="3"/>
      <c r="Y3180" s="3"/>
      <c r="Z3180" s="3"/>
      <c r="AA3180" s="3">
        <v>0.265051971337119</v>
      </c>
      <c r="AB3180" s="3">
        <v>0.357532906061948</v>
      </c>
      <c r="AC3180" s="3">
        <v>-12.5453945196434</v>
      </c>
      <c r="AD3180" s="3"/>
      <c r="AE3180" s="5">
        <v>2</v>
      </c>
      <c r="AF3180" s="3">
        <v>1.98078081810935</v>
      </c>
      <c r="AG3180" s="3">
        <v>37.3688732979451</v>
      </c>
      <c r="AH3180" s="3"/>
      <c r="AI3180" s="3"/>
      <c r="AJ3180" s="3"/>
      <c r="AK3180" s="3"/>
      <c r="AL3180" s="3"/>
      <c r="AM3180" s="3"/>
      <c r="AN3180" s="5" t="s">
        <v>134</v>
      </c>
      <c r="AO3180" s="1"/>
      <c r="AP3180" s="1"/>
      <c r="AQ3180" s="1"/>
    </row>
    <row r="3181" spans="1:43">
      <c r="A3181" s="1" t="s">
        <v>8337</v>
      </c>
      <c r="B3181" s="1" t="s">
        <v>8338</v>
      </c>
      <c r="C3181" s="3">
        <v>2.39178082191781</v>
      </c>
      <c r="D3181" s="4">
        <v>43364</v>
      </c>
      <c r="E3181" s="3">
        <v>18.9116517985</v>
      </c>
      <c r="F3181" s="5" t="s">
        <v>8339</v>
      </c>
      <c r="G3181" s="5">
        <v>874</v>
      </c>
      <c r="H3181" s="5" t="s">
        <v>1442</v>
      </c>
      <c r="I3181" s="3">
        <v>14.862883907183</v>
      </c>
      <c r="J3181" s="3">
        <v>51.3513513513513</v>
      </c>
      <c r="K3181" s="3">
        <v>2.12995930824009</v>
      </c>
      <c r="L3181" s="3">
        <v>15</v>
      </c>
      <c r="M3181" s="3">
        <v>8.53745058954694</v>
      </c>
      <c r="N3181" s="3">
        <v>52.5</v>
      </c>
      <c r="O3181" s="3">
        <v>28.7408832251343</v>
      </c>
      <c r="P3181" s="3">
        <v>26.4705882352941</v>
      </c>
      <c r="Q3181" s="3">
        <v>32.0970394736842</v>
      </c>
      <c r="R3181" s="3">
        <v>27.2727272727273</v>
      </c>
      <c r="S3181" s="3">
        <v>106.518385188995</v>
      </c>
      <c r="T3181" s="3">
        <v>6.45161290322581</v>
      </c>
      <c r="U3181" s="3">
        <v>223.264238277319</v>
      </c>
      <c r="V3181" s="3">
        <v>7.69230769230769</v>
      </c>
      <c r="W3181" s="3"/>
      <c r="X3181" s="3"/>
      <c r="Y3181" s="3"/>
      <c r="Z3181" s="3"/>
      <c r="AA3181" s="3">
        <v>0.408382709876562</v>
      </c>
      <c r="AB3181" s="3">
        <v>0.719865670327887</v>
      </c>
      <c r="AC3181" s="3">
        <v>-14.9167890357318</v>
      </c>
      <c r="AD3181" s="3"/>
      <c r="AE3181" s="5">
        <v>1</v>
      </c>
      <c r="AF3181" s="3">
        <v>3.99641753876264</v>
      </c>
      <c r="AG3181" s="3">
        <v>114.047687934292</v>
      </c>
      <c r="AH3181" s="3">
        <v>80.7043581201401</v>
      </c>
      <c r="AI3181" s="3"/>
      <c r="AJ3181" s="3"/>
      <c r="AK3181" s="3"/>
      <c r="AL3181" s="3"/>
      <c r="AM3181" s="3"/>
      <c r="AN3181" s="5" t="s">
        <v>51</v>
      </c>
      <c r="AO3181" s="1"/>
      <c r="AP3181" s="1"/>
      <c r="AQ3181" s="1"/>
    </row>
    <row r="3182" spans="1:43">
      <c r="A3182" s="1" t="s">
        <v>8340</v>
      </c>
      <c r="B3182" s="1" t="s">
        <v>8341</v>
      </c>
      <c r="C3182" s="3">
        <v>1.76438356164384</v>
      </c>
      <c r="D3182" s="4">
        <v>43593</v>
      </c>
      <c r="E3182" s="3">
        <v>12.5051875328</v>
      </c>
      <c r="F3182" s="5" t="s">
        <v>4500</v>
      </c>
      <c r="G3182" s="5">
        <v>639</v>
      </c>
      <c r="H3182" s="5" t="s">
        <v>55</v>
      </c>
      <c r="I3182" s="3">
        <v>9.54408817635271</v>
      </c>
      <c r="J3182" s="3">
        <v>56.0193587416818</v>
      </c>
      <c r="K3182" s="3">
        <v>4.14384377232675</v>
      </c>
      <c r="L3182" s="3">
        <v>17.7401129943503</v>
      </c>
      <c r="M3182" s="3">
        <v>4.82620854974031</v>
      </c>
      <c r="N3182" s="3">
        <v>53.2016756433273</v>
      </c>
      <c r="O3182" s="3">
        <v>18.3811586356253</v>
      </c>
      <c r="P3182" s="3">
        <v>53.3774834437086</v>
      </c>
      <c r="Q3182" s="3">
        <v>12.3683083511777</v>
      </c>
      <c r="R3182" s="3">
        <v>81.3262195121951</v>
      </c>
      <c r="S3182" s="3">
        <v>80.5284161277006</v>
      </c>
      <c r="T3182" s="3">
        <v>27.734375</v>
      </c>
      <c r="U3182" s="3"/>
      <c r="V3182" s="3"/>
      <c r="W3182" s="3"/>
      <c r="X3182" s="3"/>
      <c r="Y3182" s="3"/>
      <c r="Z3182" s="3"/>
      <c r="AA3182" s="3">
        <v>0.305331885623629</v>
      </c>
      <c r="AB3182" s="3">
        <v>0.643961474557309</v>
      </c>
      <c r="AC3182" s="3">
        <v>-16.9864832247164</v>
      </c>
      <c r="AD3182" s="3"/>
      <c r="AE3182" s="5">
        <v>3</v>
      </c>
      <c r="AF3182" s="3">
        <v>4.7144926161573</v>
      </c>
      <c r="AG3182" s="3">
        <v>74.9807868527922</v>
      </c>
      <c r="AH3182" s="3"/>
      <c r="AI3182" s="3"/>
      <c r="AJ3182" s="3"/>
      <c r="AK3182" s="3"/>
      <c r="AL3182" s="3"/>
      <c r="AM3182" s="3"/>
      <c r="AN3182" s="5" t="s">
        <v>46</v>
      </c>
      <c r="AO3182" s="1"/>
      <c r="AP3182" s="1"/>
      <c r="AQ3182" s="1"/>
    </row>
    <row r="3183" spans="1:43">
      <c r="A3183" s="1" t="s">
        <v>8342</v>
      </c>
      <c r="B3183" s="1" t="s">
        <v>8343</v>
      </c>
      <c r="C3183" s="3">
        <v>2.03013698630137</v>
      </c>
      <c r="D3183" s="4">
        <v>43496</v>
      </c>
      <c r="E3183" s="3">
        <v>10.3106104718</v>
      </c>
      <c r="F3183" s="5" t="s">
        <v>6025</v>
      </c>
      <c r="G3183" s="5">
        <v>356</v>
      </c>
      <c r="H3183" s="5" t="s">
        <v>50</v>
      </c>
      <c r="I3183" s="3">
        <v>0.0425894378194274</v>
      </c>
      <c r="J3183" s="3">
        <v>63.3765073693613</v>
      </c>
      <c r="K3183" s="3">
        <v>0.00851498637601039</v>
      </c>
      <c r="L3183" s="3">
        <v>43.0721558211598</v>
      </c>
      <c r="M3183" s="3">
        <v>-0.0595643294758177</v>
      </c>
      <c r="N3183" s="3">
        <v>47.4621549421193</v>
      </c>
      <c r="O3183" s="3">
        <v>0.824105073396866</v>
      </c>
      <c r="P3183" s="3">
        <v>26.313385107355</v>
      </c>
      <c r="Q3183" s="3">
        <v>1.08443067389621</v>
      </c>
      <c r="R3183" s="3">
        <v>54.7561564461613</v>
      </c>
      <c r="S3183" s="3">
        <v>1.29366106080208</v>
      </c>
      <c r="T3183" s="3">
        <v>73.8983050847458</v>
      </c>
      <c r="U3183" s="3">
        <v>4.72918546700001</v>
      </c>
      <c r="V3183" s="3">
        <v>83.4365325077399</v>
      </c>
      <c r="W3183" s="3"/>
      <c r="X3183" s="3"/>
      <c r="Y3183" s="3"/>
      <c r="Z3183" s="3"/>
      <c r="AA3183" s="3">
        <v>-0.016126781054981</v>
      </c>
      <c r="AB3183" s="3">
        <v>0.0993185819098718</v>
      </c>
      <c r="AC3183" s="3">
        <v>-2.70361324012466</v>
      </c>
      <c r="AD3183" s="3"/>
      <c r="AE3183" s="5">
        <v>4</v>
      </c>
      <c r="AF3183" s="3">
        <v>0.191083296888286</v>
      </c>
      <c r="AG3183" s="3">
        <v>1.90328544423324</v>
      </c>
      <c r="AH3183" s="3"/>
      <c r="AI3183" s="3"/>
      <c r="AJ3183" s="3"/>
      <c r="AK3183" s="3"/>
      <c r="AL3183" s="3"/>
      <c r="AM3183" s="3">
        <v>500</v>
      </c>
      <c r="AN3183" s="5" t="s">
        <v>56</v>
      </c>
      <c r="AO3183" s="1"/>
      <c r="AP3183" s="1"/>
      <c r="AQ3183" s="1"/>
    </row>
    <row r="3184" spans="1:43">
      <c r="A3184" s="1" t="s">
        <v>8344</v>
      </c>
      <c r="B3184" s="1" t="s">
        <v>8345</v>
      </c>
      <c r="C3184" s="3">
        <v>2.24383561643836</v>
      </c>
      <c r="D3184" s="4">
        <v>43418</v>
      </c>
      <c r="E3184" s="3">
        <v>33.4007967287</v>
      </c>
      <c r="F3184" s="5" t="s">
        <v>8346</v>
      </c>
      <c r="G3184" s="5">
        <v>820</v>
      </c>
      <c r="H3184" s="5" t="s">
        <v>198</v>
      </c>
      <c r="I3184" s="3">
        <v>0.278468423669804</v>
      </c>
      <c r="J3184" s="3">
        <v>30.6878306878307</v>
      </c>
      <c r="K3184" s="3">
        <v>0.0496130184560422</v>
      </c>
      <c r="L3184" s="3">
        <v>18.8829787234043</v>
      </c>
      <c r="M3184" s="3">
        <v>0.148986889153773</v>
      </c>
      <c r="N3184" s="3">
        <v>25.4641909814324</v>
      </c>
      <c r="O3184" s="3">
        <v>0.678502583726546</v>
      </c>
      <c r="P3184" s="3">
        <v>45.6896551724138</v>
      </c>
      <c r="Q3184" s="3">
        <v>1.24099172336445</v>
      </c>
      <c r="R3184" s="3">
        <v>45.2380952380952</v>
      </c>
      <c r="S3184" s="3">
        <v>2.31080317173123</v>
      </c>
      <c r="T3184" s="3">
        <v>42.6356589147287</v>
      </c>
      <c r="U3184" s="3">
        <v>5.91162942191212</v>
      </c>
      <c r="V3184" s="3">
        <v>54.3307086614173</v>
      </c>
      <c r="W3184" s="3"/>
      <c r="X3184" s="3"/>
      <c r="Y3184" s="3"/>
      <c r="Z3184" s="3"/>
      <c r="AA3184" s="3">
        <v>0.233574619809201</v>
      </c>
      <c r="AB3184" s="3">
        <v>0.926720359274317</v>
      </c>
      <c r="AC3184" s="3">
        <v>-0.306021717670263</v>
      </c>
      <c r="AD3184" s="3"/>
      <c r="AE3184" s="5">
        <v>1</v>
      </c>
      <c r="AF3184" s="3">
        <v>0.25390214842939</v>
      </c>
      <c r="AG3184" s="3">
        <v>2.55772842176905</v>
      </c>
      <c r="AH3184" s="3">
        <v>3.06853958932456</v>
      </c>
      <c r="AI3184" s="3"/>
      <c r="AJ3184" s="3"/>
      <c r="AK3184" s="3"/>
      <c r="AL3184" s="3"/>
      <c r="AM3184" s="3"/>
      <c r="AN3184" s="5" t="s">
        <v>46</v>
      </c>
      <c r="AO3184" s="1"/>
      <c r="AP3184" s="1"/>
      <c r="AQ3184" s="1"/>
    </row>
    <row r="3185" spans="1:43">
      <c r="A3185" s="1" t="s">
        <v>8347</v>
      </c>
      <c r="B3185" s="1" t="s">
        <v>8348</v>
      </c>
      <c r="C3185" s="3">
        <v>2.33972602739726</v>
      </c>
      <c r="D3185" s="4">
        <v>43383</v>
      </c>
      <c r="E3185" s="3">
        <v>11.2916596951</v>
      </c>
      <c r="F3185" s="5" t="s">
        <v>8349</v>
      </c>
      <c r="G3185" s="5">
        <v>855</v>
      </c>
      <c r="H3185" s="5" t="s">
        <v>55</v>
      </c>
      <c r="I3185" s="3">
        <v>3.04021550894748</v>
      </c>
      <c r="J3185" s="3">
        <v>86.2068965517241</v>
      </c>
      <c r="K3185" s="3">
        <v>-0.64320613519698</v>
      </c>
      <c r="L3185" s="3">
        <v>95.4802259887006</v>
      </c>
      <c r="M3185" s="3">
        <v>0.437636761487972</v>
      </c>
      <c r="N3185" s="3">
        <v>85.6373429084381</v>
      </c>
      <c r="O3185" s="3">
        <v>7.06431189603466</v>
      </c>
      <c r="P3185" s="3">
        <v>88.1456953642384</v>
      </c>
      <c r="Q3185" s="3">
        <v>11.5082945790241</v>
      </c>
      <c r="R3185" s="3">
        <v>82.6981707317073</v>
      </c>
      <c r="S3185" s="3">
        <v>31.2929061784897</v>
      </c>
      <c r="T3185" s="3">
        <v>91.6015625</v>
      </c>
      <c r="U3185" s="3">
        <v>57.2533281127643</v>
      </c>
      <c r="V3185" s="3">
        <v>94.4444444444444</v>
      </c>
      <c r="W3185" s="3"/>
      <c r="X3185" s="3"/>
      <c r="Y3185" s="3"/>
      <c r="Z3185" s="3"/>
      <c r="AA3185" s="3">
        <v>0.353080857602066</v>
      </c>
      <c r="AB3185" s="3">
        <v>0.536885574984321</v>
      </c>
      <c r="AC3185" s="3">
        <v>-7.94619114656655</v>
      </c>
      <c r="AD3185" s="3"/>
      <c r="AE3185" s="5">
        <v>2</v>
      </c>
      <c r="AF3185" s="3">
        <v>1.76154447377209</v>
      </c>
      <c r="AG3185" s="3">
        <v>31.3772318828346</v>
      </c>
      <c r="AH3185" s="3">
        <v>25.8296175587608</v>
      </c>
      <c r="AI3185" s="3"/>
      <c r="AJ3185" s="3"/>
      <c r="AK3185" s="3"/>
      <c r="AL3185" s="3"/>
      <c r="AM3185" s="3"/>
      <c r="AN3185" s="5" t="s">
        <v>134</v>
      </c>
      <c r="AO3185" s="1"/>
      <c r="AP3185" s="1"/>
      <c r="AQ3185" s="1"/>
    </row>
    <row r="3186" spans="1:43">
      <c r="A3186" s="1" t="s">
        <v>8350</v>
      </c>
      <c r="B3186" s="1" t="s">
        <v>8351</v>
      </c>
      <c r="C3186" s="3">
        <v>2.4</v>
      </c>
      <c r="D3186" s="4">
        <v>43361</v>
      </c>
      <c r="E3186" s="3">
        <v>1.1540095257</v>
      </c>
      <c r="F3186" s="5" t="s">
        <v>8352</v>
      </c>
      <c r="G3186" s="5">
        <v>877</v>
      </c>
      <c r="H3186" s="5" t="s">
        <v>93</v>
      </c>
      <c r="I3186" s="3">
        <v>-0.157056315907557</v>
      </c>
      <c r="J3186" s="3">
        <v>93.5</v>
      </c>
      <c r="K3186" s="3">
        <v>0.326907902153084</v>
      </c>
      <c r="L3186" s="3">
        <v>87.9583746283449</v>
      </c>
      <c r="M3186" s="3">
        <v>-2.26761104705429</v>
      </c>
      <c r="N3186" s="3">
        <v>93.2135728542914</v>
      </c>
      <c r="O3186" s="3">
        <v>18.0455143691537</v>
      </c>
      <c r="P3186" s="3">
        <v>29.476861167002</v>
      </c>
      <c r="Q3186" s="3">
        <v>28.5627145295993</v>
      </c>
      <c r="R3186" s="3">
        <v>21.0010319917441</v>
      </c>
      <c r="S3186" s="3">
        <v>64.89515695866</v>
      </c>
      <c r="T3186" s="3">
        <v>27.3689782953944</v>
      </c>
      <c r="U3186" s="3">
        <v>96.9906480228292</v>
      </c>
      <c r="V3186" s="3">
        <v>42.0819490586932</v>
      </c>
      <c r="W3186" s="3"/>
      <c r="X3186" s="3"/>
      <c r="Y3186" s="3"/>
      <c r="Z3186" s="3"/>
      <c r="AA3186" s="3">
        <v>0.294441665778596</v>
      </c>
      <c r="AB3186" s="3">
        <v>0.342345467994413</v>
      </c>
      <c r="AC3186" s="3">
        <v>-14.6091915464609</v>
      </c>
      <c r="AD3186" s="3"/>
      <c r="AE3186" s="5">
        <v>3</v>
      </c>
      <c r="AF3186" s="3">
        <v>2.46783847594455</v>
      </c>
      <c r="AG3186" s="3">
        <v>54.5910857943221</v>
      </c>
      <c r="AH3186" s="3">
        <v>39.8085974633181</v>
      </c>
      <c r="AI3186" s="3"/>
      <c r="AJ3186" s="3"/>
      <c r="AK3186" s="3"/>
      <c r="AL3186" s="3"/>
      <c r="AM3186" s="3"/>
      <c r="AN3186" s="5" t="s">
        <v>46</v>
      </c>
      <c r="AO3186" s="1"/>
      <c r="AP3186" s="1"/>
      <c r="AQ3186" s="1"/>
    </row>
    <row r="3187" spans="1:43">
      <c r="A3187" s="1" t="s">
        <v>8353</v>
      </c>
      <c r="B3187" s="1" t="s">
        <v>8354</v>
      </c>
      <c r="C3187" s="3">
        <v>2.22191780821918</v>
      </c>
      <c r="D3187" s="4">
        <v>43426</v>
      </c>
      <c r="E3187" s="3">
        <v>80.9236210297</v>
      </c>
      <c r="F3187" s="5" t="s">
        <v>5304</v>
      </c>
      <c r="G3187" s="5">
        <v>812</v>
      </c>
      <c r="H3187" s="5" t="s">
        <v>50</v>
      </c>
      <c r="I3187" s="3">
        <v>0.203252032520344</v>
      </c>
      <c r="J3187" s="3">
        <v>35.37293434569</v>
      </c>
      <c r="K3187" s="3">
        <v>-0.106136626785019</v>
      </c>
      <c r="L3187" s="3">
        <v>92.8729526339088</v>
      </c>
      <c r="M3187" s="3">
        <v>-0.212048192771093</v>
      </c>
      <c r="N3187" s="3">
        <v>74.79964381122</v>
      </c>
      <c r="O3187" s="3">
        <v>0.916268642167847</v>
      </c>
      <c r="P3187" s="3">
        <v>13.796253997259</v>
      </c>
      <c r="Q3187" s="3">
        <v>1.3013698630137</v>
      </c>
      <c r="R3187" s="3">
        <v>26.8469338483824</v>
      </c>
      <c r="S3187" s="3">
        <v>0.916268642167847</v>
      </c>
      <c r="T3187" s="3">
        <v>82.7683615819209</v>
      </c>
      <c r="U3187" s="3">
        <v>6.61499140126507</v>
      </c>
      <c r="V3187" s="3">
        <v>39.0092879256966</v>
      </c>
      <c r="W3187" s="3"/>
      <c r="X3187" s="3"/>
      <c r="Y3187" s="3"/>
      <c r="Z3187" s="3"/>
      <c r="AA3187" s="3">
        <v>-0.0231702309481773</v>
      </c>
      <c r="AB3187" s="3">
        <v>0.191961525953803</v>
      </c>
      <c r="AC3187" s="3">
        <v>-3.4941131788834</v>
      </c>
      <c r="AD3187" s="3"/>
      <c r="AE3187" s="5">
        <v>4</v>
      </c>
      <c r="AF3187" s="3">
        <v>0.29957722195753</v>
      </c>
      <c r="AG3187" s="3">
        <v>2.96861320067008</v>
      </c>
      <c r="AH3187" s="3">
        <v>3.48928024259667</v>
      </c>
      <c r="AI3187" s="3"/>
      <c r="AJ3187" s="3"/>
      <c r="AK3187" s="3"/>
      <c r="AL3187" s="3"/>
      <c r="AM3187" s="3"/>
      <c r="AN3187" s="5" t="s">
        <v>51</v>
      </c>
      <c r="AO3187" s="1"/>
      <c r="AP3187" s="1"/>
      <c r="AQ3187" s="1"/>
    </row>
    <row r="3188" spans="1:43">
      <c r="A3188" s="1" t="s">
        <v>8355</v>
      </c>
      <c r="B3188" s="1" t="s">
        <v>8356</v>
      </c>
      <c r="C3188" s="3">
        <v>2.06575342465753</v>
      </c>
      <c r="D3188" s="4">
        <v>43483</v>
      </c>
      <c r="E3188" s="3">
        <v>10.8021068399</v>
      </c>
      <c r="F3188" s="5" t="s">
        <v>8357</v>
      </c>
      <c r="G3188" s="5">
        <v>755</v>
      </c>
      <c r="H3188" s="5" t="s">
        <v>112</v>
      </c>
      <c r="I3188" s="3">
        <v>17.9088437954359</v>
      </c>
      <c r="J3188" s="3">
        <v>14.7368421052632</v>
      </c>
      <c r="K3188" s="3">
        <v>0.150343642611679</v>
      </c>
      <c r="L3188" s="3">
        <v>82.4742268041237</v>
      </c>
      <c r="M3188" s="3">
        <v>15.4279348969615</v>
      </c>
      <c r="N3188" s="3">
        <v>4.21052631578947</v>
      </c>
      <c r="O3188" s="3">
        <v>16.9111194684719</v>
      </c>
      <c r="P3188" s="3">
        <v>30.8510638297872</v>
      </c>
      <c r="Q3188" s="3">
        <v>25.8569500674764</v>
      </c>
      <c r="R3188" s="3">
        <v>11.2359550561798</v>
      </c>
      <c r="S3188" s="3">
        <v>58.3899456521739</v>
      </c>
      <c r="T3188" s="3">
        <v>7.40740740740741</v>
      </c>
      <c r="U3188" s="3">
        <v>86.4640607817655</v>
      </c>
      <c r="V3188" s="3">
        <v>25</v>
      </c>
      <c r="W3188" s="3"/>
      <c r="X3188" s="3"/>
      <c r="Y3188" s="3"/>
      <c r="Z3188" s="3"/>
      <c r="AA3188" s="3">
        <v>0.269180687846621</v>
      </c>
      <c r="AB3188" s="3">
        <v>0.330039259657625</v>
      </c>
      <c r="AC3188" s="3">
        <v>-20.2125919869174</v>
      </c>
      <c r="AD3188" s="3"/>
      <c r="AE3188" s="5">
        <v>2</v>
      </c>
      <c r="AF3188" s="3">
        <v>2.49839039850142</v>
      </c>
      <c r="AG3188" s="3">
        <v>60.1761583321339</v>
      </c>
      <c r="AH3188" s="3"/>
      <c r="AI3188" s="3"/>
      <c r="AJ3188" s="3"/>
      <c r="AK3188" s="3"/>
      <c r="AL3188" s="3"/>
      <c r="AM3188" s="3"/>
      <c r="AN3188" s="5" t="s">
        <v>46</v>
      </c>
      <c r="AO3188" s="1"/>
      <c r="AP3188" s="1"/>
      <c r="AQ3188" s="1"/>
    </row>
    <row r="3189" spans="1:43">
      <c r="A3189" s="1" t="s">
        <v>8358</v>
      </c>
      <c r="B3189" s="1" t="s">
        <v>8359</v>
      </c>
      <c r="C3189" s="3">
        <v>2.27671232876712</v>
      </c>
      <c r="D3189" s="4">
        <v>43406</v>
      </c>
      <c r="E3189" s="3">
        <v>5.5116295935</v>
      </c>
      <c r="F3189" s="5" t="s">
        <v>3500</v>
      </c>
      <c r="G3189" s="5">
        <v>692</v>
      </c>
      <c r="H3189" s="5" t="s">
        <v>50</v>
      </c>
      <c r="I3189" s="3">
        <v>0.503680743897723</v>
      </c>
      <c r="J3189" s="3">
        <v>4.33229120142921</v>
      </c>
      <c r="K3189" s="3">
        <v>0</v>
      </c>
      <c r="L3189" s="3">
        <v>43.3820274457725</v>
      </c>
      <c r="M3189" s="3">
        <v>0.231839258114397</v>
      </c>
      <c r="N3189" s="3">
        <v>7.92520035618878</v>
      </c>
      <c r="O3189" s="3">
        <v>0.173778721760954</v>
      </c>
      <c r="P3189" s="3">
        <v>83.0516217450891</v>
      </c>
      <c r="Q3189" s="3">
        <v>1.08324005485546</v>
      </c>
      <c r="R3189" s="3">
        <v>55.045871559633</v>
      </c>
      <c r="S3189" s="3">
        <v>1.54429178739644</v>
      </c>
      <c r="T3189" s="3">
        <v>66.6101694915254</v>
      </c>
      <c r="U3189" s="3">
        <v>7.48746937353435</v>
      </c>
      <c r="V3189" s="3">
        <v>22.7554179566563</v>
      </c>
      <c r="W3189" s="3"/>
      <c r="X3189" s="3"/>
      <c r="Y3189" s="3"/>
      <c r="Z3189" s="3"/>
      <c r="AA3189" s="3">
        <v>0.00607997947216002</v>
      </c>
      <c r="AB3189" s="3">
        <v>0.292050347915162</v>
      </c>
      <c r="AC3189" s="3">
        <v>-2.36702613781759</v>
      </c>
      <c r="AD3189" s="3"/>
      <c r="AE3189" s="5">
        <v>3</v>
      </c>
      <c r="AF3189" s="3">
        <v>0.328744914697511</v>
      </c>
      <c r="AG3189" s="3">
        <v>2.23699699925914</v>
      </c>
      <c r="AH3189" s="3">
        <v>4.01094681370862</v>
      </c>
      <c r="AI3189" s="3"/>
      <c r="AJ3189" s="3"/>
      <c r="AK3189" s="3"/>
      <c r="AL3189" s="3"/>
      <c r="AM3189" s="3">
        <v>100</v>
      </c>
      <c r="AN3189" s="5" t="s">
        <v>56</v>
      </c>
      <c r="AO3189" s="1"/>
      <c r="AP3189" s="1"/>
      <c r="AQ3189" s="1"/>
    </row>
    <row r="3190" spans="1:43">
      <c r="A3190" s="1" t="s">
        <v>8360</v>
      </c>
      <c r="B3190" s="1" t="s">
        <v>8361</v>
      </c>
      <c r="C3190" s="3">
        <v>1.43287671232877</v>
      </c>
      <c r="D3190" s="4">
        <v>43714</v>
      </c>
      <c r="E3190" s="3">
        <v>6.3335226847</v>
      </c>
      <c r="F3190" s="5" t="s">
        <v>3811</v>
      </c>
      <c r="G3190" s="5">
        <v>524</v>
      </c>
      <c r="H3190" s="5" t="s">
        <v>55</v>
      </c>
      <c r="I3190" s="3">
        <v>11.7890220291978</v>
      </c>
      <c r="J3190" s="3">
        <v>39.5644283121597</v>
      </c>
      <c r="K3190" s="3">
        <v>3.3175355450237</v>
      </c>
      <c r="L3190" s="3">
        <v>34.6892655367232</v>
      </c>
      <c r="M3190" s="3">
        <v>5.5116554721454</v>
      </c>
      <c r="N3190" s="3">
        <v>46.6786355475763</v>
      </c>
      <c r="O3190" s="3">
        <v>20.6187895212285</v>
      </c>
      <c r="P3190" s="3">
        <v>41.9205298013245</v>
      </c>
      <c r="Q3190" s="3">
        <v>36.0504362223779</v>
      </c>
      <c r="R3190" s="3">
        <v>16.4634146341463</v>
      </c>
      <c r="S3190" s="3">
        <v>84.8896581566422</v>
      </c>
      <c r="T3190" s="3">
        <v>21.97265625</v>
      </c>
      <c r="U3190" s="3"/>
      <c r="V3190" s="3"/>
      <c r="W3190" s="3"/>
      <c r="X3190" s="3"/>
      <c r="Y3190" s="3"/>
      <c r="Z3190" s="3"/>
      <c r="AA3190" s="3">
        <v>0.350925411942219</v>
      </c>
      <c r="AB3190" s="3">
        <v>0.624654504060256</v>
      </c>
      <c r="AC3190" s="3">
        <v>-17.9945712917132</v>
      </c>
      <c r="AD3190" s="3"/>
      <c r="AE3190" s="5">
        <v>1</v>
      </c>
      <c r="AF3190" s="3">
        <v>4.62672847156865</v>
      </c>
      <c r="AG3190" s="3">
        <v>84.4348383276311</v>
      </c>
      <c r="AH3190" s="3"/>
      <c r="AI3190" s="3"/>
      <c r="AJ3190" s="3"/>
      <c r="AK3190" s="3"/>
      <c r="AL3190" s="3"/>
      <c r="AM3190" s="3"/>
      <c r="AN3190" s="5" t="s">
        <v>46</v>
      </c>
      <c r="AO3190" s="1"/>
      <c r="AP3190" s="1"/>
      <c r="AQ3190" s="1"/>
    </row>
    <row r="3191" spans="1:43">
      <c r="A3191" s="1" t="s">
        <v>8362</v>
      </c>
      <c r="B3191" s="1" t="s">
        <v>8363</v>
      </c>
      <c r="C3191" s="3">
        <v>2.43287671232877</v>
      </c>
      <c r="D3191" s="4">
        <v>43349</v>
      </c>
      <c r="E3191" s="3">
        <v>11.0333399011</v>
      </c>
      <c r="F3191" s="5" t="s">
        <v>414</v>
      </c>
      <c r="G3191" s="5">
        <v>889</v>
      </c>
      <c r="H3191" s="5" t="s">
        <v>50</v>
      </c>
      <c r="I3191" s="3">
        <v>-0.0388953714507852</v>
      </c>
      <c r="J3191" s="3">
        <v>73.3363108530594</v>
      </c>
      <c r="K3191" s="3">
        <v>0.00972857281836449</v>
      </c>
      <c r="L3191" s="3">
        <v>40.4603806994245</v>
      </c>
      <c r="M3191" s="3">
        <v>-0.174791221596413</v>
      </c>
      <c r="N3191" s="3">
        <v>68.6553873552983</v>
      </c>
      <c r="O3191" s="3">
        <v>1.00216152485753</v>
      </c>
      <c r="P3191" s="3">
        <v>8.5427135678392</v>
      </c>
      <c r="Q3191" s="3">
        <v>1.47073339255752</v>
      </c>
      <c r="R3191" s="3">
        <v>15.4031868662482</v>
      </c>
      <c r="S3191" s="3">
        <v>1.99059944624393</v>
      </c>
      <c r="T3191" s="3">
        <v>44.9717514124294</v>
      </c>
      <c r="U3191" s="3">
        <v>5.74623692458376</v>
      </c>
      <c r="V3191" s="3">
        <v>63.1578947368421</v>
      </c>
      <c r="W3191" s="3"/>
      <c r="X3191" s="3"/>
      <c r="Y3191" s="3"/>
      <c r="Z3191" s="3"/>
      <c r="AA3191" s="3">
        <v>0.051084777617612</v>
      </c>
      <c r="AB3191" s="3">
        <v>0.304050795047722</v>
      </c>
      <c r="AC3191" s="3">
        <v>-1.88164735173545</v>
      </c>
      <c r="AD3191" s="3"/>
      <c r="AE3191" s="5">
        <v>3</v>
      </c>
      <c r="AF3191" s="3">
        <v>0.267576765931612</v>
      </c>
      <c r="AG3191" s="3">
        <v>2.59876627536573</v>
      </c>
      <c r="AH3191" s="3">
        <v>2.95907184389279</v>
      </c>
      <c r="AI3191" s="3"/>
      <c r="AJ3191" s="3"/>
      <c r="AK3191" s="3"/>
      <c r="AL3191" s="3"/>
      <c r="AM3191" s="3"/>
      <c r="AN3191" s="5" t="s">
        <v>46</v>
      </c>
      <c r="AO3191" s="1"/>
      <c r="AP3191" s="1"/>
      <c r="AQ3191" s="1"/>
    </row>
    <row r="3192" spans="1:43">
      <c r="A3192" s="1" t="s">
        <v>8364</v>
      </c>
      <c r="B3192" s="1" t="s">
        <v>8365</v>
      </c>
      <c r="C3192" s="3">
        <v>1.68767123287671</v>
      </c>
      <c r="D3192" s="4">
        <v>43621</v>
      </c>
      <c r="E3192" s="3">
        <v>0.3330252945</v>
      </c>
      <c r="F3192" s="5" t="s">
        <v>8050</v>
      </c>
      <c r="G3192" s="5">
        <v>617</v>
      </c>
      <c r="H3192" s="5" t="s">
        <v>60</v>
      </c>
      <c r="I3192" s="3">
        <v>9.14191419141915</v>
      </c>
      <c r="J3192" s="3">
        <v>28.8690476190476</v>
      </c>
      <c r="K3192" s="3">
        <v>3.32437667937261</v>
      </c>
      <c r="L3192" s="3">
        <v>34.3240651965484</v>
      </c>
      <c r="M3192" s="3">
        <v>3.6872138960306</v>
      </c>
      <c r="N3192" s="3">
        <v>34.0257171117705</v>
      </c>
      <c r="O3192" s="3">
        <v>16.550363008388</v>
      </c>
      <c r="P3192" s="3">
        <v>21.7038539553753</v>
      </c>
      <c r="Q3192" s="3">
        <v>23.1473895881433</v>
      </c>
      <c r="R3192" s="3">
        <v>18.7434554973822</v>
      </c>
      <c r="S3192" s="3">
        <v>53.6138981791156</v>
      </c>
      <c r="T3192" s="3">
        <v>26.3285024154589</v>
      </c>
      <c r="U3192" s="3"/>
      <c r="V3192" s="3"/>
      <c r="W3192" s="3"/>
      <c r="X3192" s="3"/>
      <c r="Y3192" s="3"/>
      <c r="Z3192" s="3"/>
      <c r="AA3192" s="3">
        <v>0.270716134332014</v>
      </c>
      <c r="AB3192" s="3">
        <v>0.370332053095915</v>
      </c>
      <c r="AC3192" s="3">
        <v>-14.4940114563444</v>
      </c>
      <c r="AD3192" s="3"/>
      <c r="AE3192" s="5">
        <v>1</v>
      </c>
      <c r="AF3192" s="3">
        <v>2.36894351855232</v>
      </c>
      <c r="AG3192" s="3">
        <v>43.5718023852321</v>
      </c>
      <c r="AH3192" s="3"/>
      <c r="AI3192" s="3"/>
      <c r="AJ3192" s="3"/>
      <c r="AK3192" s="3"/>
      <c r="AL3192" s="3"/>
      <c r="AM3192" s="3"/>
      <c r="AN3192" s="5" t="s">
        <v>46</v>
      </c>
      <c r="AO3192" s="1"/>
      <c r="AP3192" s="1"/>
      <c r="AQ3192" s="1"/>
    </row>
    <row r="3193" spans="1:43">
      <c r="A3193" s="1" t="s">
        <v>8366</v>
      </c>
      <c r="B3193" s="1" t="s">
        <v>8367</v>
      </c>
      <c r="C3193" s="3">
        <v>2.22191780821918</v>
      </c>
      <c r="D3193" s="4">
        <v>43426</v>
      </c>
      <c r="E3193" s="3">
        <v>4.1489109138</v>
      </c>
      <c r="F3193" s="5" t="s">
        <v>8368</v>
      </c>
      <c r="G3193" s="5">
        <v>112</v>
      </c>
      <c r="H3193" s="5" t="s">
        <v>60</v>
      </c>
      <c r="I3193" s="3">
        <v>10.6606606606607</v>
      </c>
      <c r="J3193" s="3">
        <v>18.1547619047619</v>
      </c>
      <c r="K3193" s="3">
        <v>4.29005315110098</v>
      </c>
      <c r="L3193" s="3">
        <v>9.39597315436242</v>
      </c>
      <c r="M3193" s="3">
        <v>3.0136706098933</v>
      </c>
      <c r="N3193" s="3">
        <v>44.3125618199802</v>
      </c>
      <c r="O3193" s="3">
        <v>22.9933246499512</v>
      </c>
      <c r="P3193" s="3">
        <v>6.59229208924949</v>
      </c>
      <c r="Q3193" s="3">
        <v>36.6790302153067</v>
      </c>
      <c r="R3193" s="3">
        <v>3.56020942408377</v>
      </c>
      <c r="S3193" s="3">
        <v>92.7227501753938</v>
      </c>
      <c r="T3193" s="3">
        <v>2.65700483091787</v>
      </c>
      <c r="U3193" s="3">
        <v>182.904222451081</v>
      </c>
      <c r="V3193" s="3">
        <v>3.73514431239389</v>
      </c>
      <c r="W3193" s="3"/>
      <c r="X3193" s="3"/>
      <c r="Y3193" s="3"/>
      <c r="Z3193" s="3"/>
      <c r="AA3193" s="3">
        <v>0.37569594330011</v>
      </c>
      <c r="AB3193" s="3">
        <v>0.604987553512642</v>
      </c>
      <c r="AC3193" s="3">
        <v>-14.196380253743</v>
      </c>
      <c r="AD3193" s="3"/>
      <c r="AE3193" s="5">
        <v>2</v>
      </c>
      <c r="AF3193" s="3">
        <v>4.14712753012157</v>
      </c>
      <c r="AG3193" s="3">
        <v>82.6980484170996</v>
      </c>
      <c r="AH3193" s="3">
        <v>75.442605378683</v>
      </c>
      <c r="AI3193" s="3"/>
      <c r="AJ3193" s="3"/>
      <c r="AK3193" s="3"/>
      <c r="AL3193" s="3"/>
      <c r="AM3193" s="3"/>
      <c r="AN3193" s="5" t="s">
        <v>46</v>
      </c>
      <c r="AO3193" s="1"/>
      <c r="AP3193" s="1"/>
      <c r="AQ3193" s="1"/>
    </row>
    <row r="3194" spans="1:43">
      <c r="A3194" s="1" t="s">
        <v>8369</v>
      </c>
      <c r="B3194" s="1" t="s">
        <v>8370</v>
      </c>
      <c r="C3194" s="3">
        <v>2.32054794520548</v>
      </c>
      <c r="D3194" s="4">
        <v>43390</v>
      </c>
      <c r="E3194" s="3">
        <v>0.1840068521</v>
      </c>
      <c r="F3194" s="5" t="s">
        <v>5025</v>
      </c>
      <c r="G3194" s="5">
        <v>97</v>
      </c>
      <c r="H3194" s="5" t="s">
        <v>60</v>
      </c>
      <c r="I3194" s="3">
        <v>7.04083007680906</v>
      </c>
      <c r="J3194" s="3">
        <v>48.8095238095238</v>
      </c>
      <c r="K3194" s="3">
        <v>3.78911609067747</v>
      </c>
      <c r="L3194" s="3">
        <v>15.5321188878236</v>
      </c>
      <c r="M3194" s="3">
        <v>2.90174234082518</v>
      </c>
      <c r="N3194" s="3">
        <v>45.4005934718101</v>
      </c>
      <c r="O3194" s="3">
        <v>10.0207756232687</v>
      </c>
      <c r="P3194" s="3">
        <v>51.9269776876268</v>
      </c>
      <c r="Q3194" s="3">
        <v>10.8885321421093</v>
      </c>
      <c r="R3194" s="3">
        <v>53.2984293193717</v>
      </c>
      <c r="S3194" s="3">
        <v>33.0680961554569</v>
      </c>
      <c r="T3194" s="3">
        <v>55.6763285024155</v>
      </c>
      <c r="U3194" s="3">
        <v>54.3626117372717</v>
      </c>
      <c r="V3194" s="3">
        <v>65.0254668930391</v>
      </c>
      <c r="W3194" s="3"/>
      <c r="X3194" s="3"/>
      <c r="Y3194" s="3"/>
      <c r="Z3194" s="3"/>
      <c r="AA3194" s="3">
        <v>0.214460506426651</v>
      </c>
      <c r="AB3194" s="3">
        <v>0.266520036524179</v>
      </c>
      <c r="AC3194" s="3">
        <v>-14.1265107518443</v>
      </c>
      <c r="AD3194" s="3"/>
      <c r="AE3194" s="5">
        <v>3</v>
      </c>
      <c r="AF3194" s="3">
        <v>1.59563336434633</v>
      </c>
      <c r="AG3194" s="3">
        <v>22.1676752491778</v>
      </c>
      <c r="AH3194" s="3">
        <v>26.9130857986641</v>
      </c>
      <c r="AI3194" s="3"/>
      <c r="AJ3194" s="3"/>
      <c r="AK3194" s="3"/>
      <c r="AL3194" s="3"/>
      <c r="AM3194" s="3"/>
      <c r="AN3194" s="5" t="s">
        <v>46</v>
      </c>
      <c r="AO3194" s="1"/>
      <c r="AP3194" s="1"/>
      <c r="AQ3194" s="1"/>
    </row>
    <row r="3195" spans="1:43">
      <c r="A3195" s="1" t="s">
        <v>8371</v>
      </c>
      <c r="B3195" s="1" t="s">
        <v>8372</v>
      </c>
      <c r="C3195" s="3">
        <v>1.82465753424658</v>
      </c>
      <c r="D3195" s="4">
        <v>43571</v>
      </c>
      <c r="E3195" s="3">
        <v>81.016728849</v>
      </c>
      <c r="F3195" s="5" t="s">
        <v>8373</v>
      </c>
      <c r="G3195" s="5">
        <v>667</v>
      </c>
      <c r="H3195" s="5" t="s">
        <v>55</v>
      </c>
      <c r="I3195" s="3">
        <v>17.4246367895509</v>
      </c>
      <c r="J3195" s="3">
        <v>7.86448880822747</v>
      </c>
      <c r="K3195" s="3">
        <v>4.29135843981171</v>
      </c>
      <c r="L3195" s="3">
        <v>15.4237288135593</v>
      </c>
      <c r="M3195" s="3">
        <v>11.8055242644077</v>
      </c>
      <c r="N3195" s="3">
        <v>6.28366247755835</v>
      </c>
      <c r="O3195" s="3">
        <v>34.9192539829264</v>
      </c>
      <c r="P3195" s="3">
        <v>2.05298013245033</v>
      </c>
      <c r="Q3195" s="3">
        <v>53.5172925818227</v>
      </c>
      <c r="R3195" s="3">
        <v>1.82926829268293</v>
      </c>
      <c r="S3195" s="3">
        <v>133.402313987395</v>
      </c>
      <c r="T3195" s="3">
        <v>0.5859375</v>
      </c>
      <c r="U3195" s="3"/>
      <c r="V3195" s="3"/>
      <c r="W3195" s="3"/>
      <c r="X3195" s="3"/>
      <c r="Y3195" s="3"/>
      <c r="Z3195" s="3"/>
      <c r="AA3195" s="3">
        <v>0.478187540283718</v>
      </c>
      <c r="AB3195" s="3">
        <v>0.5881767371612</v>
      </c>
      <c r="AC3195" s="3">
        <v>-16.1747039643041</v>
      </c>
      <c r="AD3195" s="3"/>
      <c r="AE3195" s="5">
        <v>3</v>
      </c>
      <c r="AF3195" s="3">
        <v>4.12331852149249</v>
      </c>
      <c r="AG3195" s="3">
        <v>110.322960257941</v>
      </c>
      <c r="AH3195" s="3"/>
      <c r="AI3195" s="3"/>
      <c r="AJ3195" s="3"/>
      <c r="AK3195" s="3"/>
      <c r="AL3195" s="3"/>
      <c r="AM3195" s="3"/>
      <c r="AN3195" s="5" t="s">
        <v>1266</v>
      </c>
      <c r="AO3195" s="1"/>
      <c r="AP3195" s="1"/>
      <c r="AQ3195" s="1"/>
    </row>
    <row r="3196" spans="1:43">
      <c r="A3196" s="1" t="s">
        <v>8374</v>
      </c>
      <c r="B3196" s="1" t="s">
        <v>8375</v>
      </c>
      <c r="C3196" s="3">
        <v>2.44109589041096</v>
      </c>
      <c r="D3196" s="4">
        <v>43346</v>
      </c>
      <c r="E3196" s="3">
        <v>0.3349567624</v>
      </c>
      <c r="F3196" s="5" t="s">
        <v>8376</v>
      </c>
      <c r="G3196" s="5">
        <v>395</v>
      </c>
      <c r="H3196" s="5" t="s">
        <v>191</v>
      </c>
      <c r="I3196" s="3">
        <v>12.1052897489011</v>
      </c>
      <c r="J3196" s="3">
        <v>34.9005424954792</v>
      </c>
      <c r="K3196" s="3">
        <v>2.53696857670979</v>
      </c>
      <c r="L3196" s="3">
        <v>50.1712328767123</v>
      </c>
      <c r="M3196" s="3">
        <v>11.1506286630266</v>
      </c>
      <c r="N3196" s="3">
        <v>10.990990990991</v>
      </c>
      <c r="O3196" s="3">
        <v>11.0338270616493</v>
      </c>
      <c r="P3196" s="3">
        <v>74.2857142857143</v>
      </c>
      <c r="Q3196" s="3">
        <v>10.277819193877</v>
      </c>
      <c r="R3196" s="3">
        <v>80.293501048218</v>
      </c>
      <c r="S3196" s="3">
        <v>63.0105789009697</v>
      </c>
      <c r="T3196" s="3">
        <v>53.921568627451</v>
      </c>
      <c r="U3196" s="3">
        <v>121.38082410456</v>
      </c>
      <c r="V3196" s="3">
        <v>66.8621700879765</v>
      </c>
      <c r="W3196" s="3"/>
      <c r="X3196" s="3"/>
      <c r="Y3196" s="3"/>
      <c r="Z3196" s="3"/>
      <c r="AA3196" s="3">
        <v>0.292091005875668</v>
      </c>
      <c r="AB3196" s="3">
        <v>0.392330625975622</v>
      </c>
      <c r="AC3196" s="3">
        <v>-15.026285046729</v>
      </c>
      <c r="AD3196" s="3"/>
      <c r="AE3196" s="5">
        <v>2</v>
      </c>
      <c r="AF3196" s="3">
        <v>2.77616331483939</v>
      </c>
      <c r="AG3196" s="3">
        <v>49.6812609313427</v>
      </c>
      <c r="AH3196" s="3">
        <v>49.4954254207002</v>
      </c>
      <c r="AI3196" s="3"/>
      <c r="AJ3196" s="3"/>
      <c r="AK3196" s="3"/>
      <c r="AL3196" s="3"/>
      <c r="AM3196" s="3"/>
      <c r="AN3196" s="5" t="s">
        <v>46</v>
      </c>
      <c r="AO3196" s="1"/>
      <c r="AP3196" s="1"/>
      <c r="AQ3196" s="1"/>
    </row>
    <row r="3197" spans="1:43">
      <c r="A3197" s="1" t="s">
        <v>8377</v>
      </c>
      <c r="B3197" s="1" t="s">
        <v>8378</v>
      </c>
      <c r="C3197" s="3">
        <v>2.16438356164384</v>
      </c>
      <c r="D3197" s="4">
        <v>43447</v>
      </c>
      <c r="E3197" s="3">
        <v>5.5848131767</v>
      </c>
      <c r="F3197" s="5" t="s">
        <v>8379</v>
      </c>
      <c r="G3197" s="5">
        <v>428</v>
      </c>
      <c r="H3197" s="5" t="s">
        <v>55</v>
      </c>
      <c r="I3197" s="3">
        <v>4.69986411957477</v>
      </c>
      <c r="J3197" s="3">
        <v>80.3992740471869</v>
      </c>
      <c r="K3197" s="3">
        <v>1.25613573996058</v>
      </c>
      <c r="L3197" s="3">
        <v>74.4632768361582</v>
      </c>
      <c r="M3197" s="3">
        <v>0.290942500574231</v>
      </c>
      <c r="N3197" s="3">
        <v>86.654697785757</v>
      </c>
      <c r="O3197" s="3">
        <v>18.1367243867244</v>
      </c>
      <c r="P3197" s="3">
        <v>54.2384105960265</v>
      </c>
      <c r="Q3197" s="3">
        <v>21.315119240565</v>
      </c>
      <c r="R3197" s="3">
        <v>57.0121951219512</v>
      </c>
      <c r="S3197" s="3">
        <v>60.6352320804464</v>
      </c>
      <c r="T3197" s="3">
        <v>58.203125</v>
      </c>
      <c r="U3197" s="3">
        <v>155.714982918497</v>
      </c>
      <c r="V3197" s="3">
        <v>40.5149051490515</v>
      </c>
      <c r="W3197" s="3"/>
      <c r="X3197" s="3"/>
      <c r="Y3197" s="3"/>
      <c r="Z3197" s="3"/>
      <c r="AA3197" s="3">
        <v>0.228242061361082</v>
      </c>
      <c r="AB3197" s="3">
        <v>0.463831728267202</v>
      </c>
      <c r="AC3197" s="3">
        <v>-22.7103582338239</v>
      </c>
      <c r="AD3197" s="3"/>
      <c r="AE3197" s="5">
        <v>2</v>
      </c>
      <c r="AF3197" s="3">
        <v>4.03351251273527</v>
      </c>
      <c r="AG3197" s="3">
        <v>65.5888453864478</v>
      </c>
      <c r="AH3197" s="3">
        <v>60.0865150483352</v>
      </c>
      <c r="AI3197" s="3"/>
      <c r="AJ3197" s="3"/>
      <c r="AK3197" s="3"/>
      <c r="AL3197" s="3"/>
      <c r="AM3197" s="3">
        <v>5</v>
      </c>
      <c r="AN3197" s="5" t="s">
        <v>51</v>
      </c>
      <c r="AO3197" s="1"/>
      <c r="AP3197" s="1"/>
      <c r="AQ3197" s="1"/>
    </row>
    <row r="3198" spans="1:43">
      <c r="A3198" s="1" t="s">
        <v>8380</v>
      </c>
      <c r="B3198" s="1" t="s">
        <v>8381</v>
      </c>
      <c r="C3198" s="3">
        <v>2.04657534246575</v>
      </c>
      <c r="D3198" s="4">
        <v>43490</v>
      </c>
      <c r="E3198" s="3">
        <v>0.1627280879</v>
      </c>
      <c r="F3198" s="5" t="s">
        <v>5025</v>
      </c>
      <c r="G3198" s="5">
        <v>97</v>
      </c>
      <c r="H3198" s="5" t="s">
        <v>60</v>
      </c>
      <c r="I3198" s="3">
        <v>5.38549680798822</v>
      </c>
      <c r="J3198" s="3">
        <v>55.7539682539683</v>
      </c>
      <c r="K3198" s="3">
        <v>2.50776212085026</v>
      </c>
      <c r="L3198" s="3">
        <v>46.0210930009588</v>
      </c>
      <c r="M3198" s="3">
        <v>0.996156561298938</v>
      </c>
      <c r="N3198" s="3">
        <v>57.4678536102868</v>
      </c>
      <c r="O3198" s="3">
        <v>4.58939160100723</v>
      </c>
      <c r="P3198" s="3">
        <v>64.8073022312373</v>
      </c>
      <c r="Q3198" s="3">
        <v>1.70616113744076</v>
      </c>
      <c r="R3198" s="3">
        <v>70.1570680628272</v>
      </c>
      <c r="S3198" s="3">
        <v>14.3720021318174</v>
      </c>
      <c r="T3198" s="3">
        <v>82.6086956521739</v>
      </c>
      <c r="U3198" s="3">
        <v>28.004771846108</v>
      </c>
      <c r="V3198" s="3">
        <v>84.5500848896435</v>
      </c>
      <c r="W3198" s="3"/>
      <c r="X3198" s="3"/>
      <c r="Y3198" s="3"/>
      <c r="Z3198" s="3"/>
      <c r="AA3198" s="3">
        <v>0.0867744997536517</v>
      </c>
      <c r="AB3198" s="3">
        <v>0.137759343439132</v>
      </c>
      <c r="AC3198" s="3">
        <v>-15.8362270855205</v>
      </c>
      <c r="AD3198" s="3"/>
      <c r="AE3198" s="5">
        <v>3</v>
      </c>
      <c r="AF3198" s="3">
        <v>0.982502006181864</v>
      </c>
      <c r="AG3198" s="3">
        <v>4.79976144953163</v>
      </c>
      <c r="AH3198" s="3"/>
      <c r="AI3198" s="3"/>
      <c r="AJ3198" s="3"/>
      <c r="AK3198" s="3"/>
      <c r="AL3198" s="3"/>
      <c r="AM3198" s="3"/>
      <c r="AN3198" s="5" t="s">
        <v>46</v>
      </c>
      <c r="AO3198" s="1"/>
      <c r="AP3198" s="1"/>
      <c r="AQ3198" s="1"/>
    </row>
    <row r="3199" spans="1:43">
      <c r="A3199" s="1" t="s">
        <v>8382</v>
      </c>
      <c r="B3199" s="1" t="s">
        <v>8383</v>
      </c>
      <c r="C3199" s="3">
        <v>2.04657534246575</v>
      </c>
      <c r="D3199" s="4">
        <v>43490</v>
      </c>
      <c r="E3199" s="3">
        <v>0.1804971704</v>
      </c>
      <c r="F3199" s="5" t="s">
        <v>5025</v>
      </c>
      <c r="G3199" s="5">
        <v>97</v>
      </c>
      <c r="H3199" s="5" t="s">
        <v>60</v>
      </c>
      <c r="I3199" s="3">
        <v>2.55189636335258</v>
      </c>
      <c r="J3199" s="3">
        <v>68.2539682539683</v>
      </c>
      <c r="K3199" s="3">
        <v>2.70418132082845</v>
      </c>
      <c r="L3199" s="3">
        <v>42.4736337488015</v>
      </c>
      <c r="M3199" s="3">
        <v>-0.762724663948044</v>
      </c>
      <c r="N3199" s="3">
        <v>66.1721068249258</v>
      </c>
      <c r="O3199" s="3">
        <v>3.14756671899529</v>
      </c>
      <c r="P3199" s="3">
        <v>69.1683569979716</v>
      </c>
      <c r="Q3199" s="3">
        <v>9.4900849858357</v>
      </c>
      <c r="R3199" s="3">
        <v>55.4973821989529</v>
      </c>
      <c r="S3199" s="3">
        <v>21.3052709314133</v>
      </c>
      <c r="T3199" s="3">
        <v>74.3961352657005</v>
      </c>
      <c r="U3199" s="3">
        <v>30.3412021424321</v>
      </c>
      <c r="V3199" s="3">
        <v>82.5127334465195</v>
      </c>
      <c r="W3199" s="3"/>
      <c r="X3199" s="3"/>
      <c r="Y3199" s="3"/>
      <c r="Z3199" s="3"/>
      <c r="AA3199" s="3">
        <v>0.139702725436199</v>
      </c>
      <c r="AB3199" s="3">
        <v>0.14565096294508</v>
      </c>
      <c r="AC3199" s="3">
        <v>-18.4248010054462</v>
      </c>
      <c r="AD3199" s="3"/>
      <c r="AE3199" s="5">
        <v>3</v>
      </c>
      <c r="AF3199" s="3">
        <v>1.09832008032326</v>
      </c>
      <c r="AG3199" s="3">
        <v>9.39736185580447</v>
      </c>
      <c r="AH3199" s="3"/>
      <c r="AI3199" s="3"/>
      <c r="AJ3199" s="3"/>
      <c r="AK3199" s="3"/>
      <c r="AL3199" s="3"/>
      <c r="AM3199" s="3"/>
      <c r="AN3199" s="5" t="s">
        <v>46</v>
      </c>
      <c r="AO3199" s="1"/>
      <c r="AP3199" s="1"/>
      <c r="AQ3199" s="1"/>
    </row>
    <row r="3200" spans="1:43">
      <c r="A3200" s="1" t="s">
        <v>8384</v>
      </c>
      <c r="B3200" s="1" t="s">
        <v>8385</v>
      </c>
      <c r="C3200" s="3">
        <v>2.34246575342466</v>
      </c>
      <c r="D3200" s="4">
        <v>43382</v>
      </c>
      <c r="E3200" s="3">
        <v>17.8364266076</v>
      </c>
      <c r="F3200" s="5" t="s">
        <v>8386</v>
      </c>
      <c r="G3200" s="5">
        <v>856</v>
      </c>
      <c r="H3200" s="5" t="s">
        <v>226</v>
      </c>
      <c r="I3200" s="3">
        <v>1.03920243325448</v>
      </c>
      <c r="J3200" s="3">
        <v>73.9687055476529</v>
      </c>
      <c r="K3200" s="3">
        <v>0.217883181094439</v>
      </c>
      <c r="L3200" s="3">
        <v>72.2222222222222</v>
      </c>
      <c r="M3200" s="3">
        <v>0.142354714453193</v>
      </c>
      <c r="N3200" s="3">
        <v>73.2016925246826</v>
      </c>
      <c r="O3200" s="3">
        <v>2.2836127266507</v>
      </c>
      <c r="P3200" s="3">
        <v>75.6289308176101</v>
      </c>
      <c r="Q3200" s="3">
        <v>4.51844083202236</v>
      </c>
      <c r="R3200" s="3">
        <v>69.1605839416058</v>
      </c>
      <c r="S3200" s="3">
        <v>8.70829924552312</v>
      </c>
      <c r="T3200" s="3">
        <v>78.4574468085106</v>
      </c>
      <c r="U3200" s="3">
        <v>15.8817829457364</v>
      </c>
      <c r="V3200" s="3">
        <v>82.9861111111111</v>
      </c>
      <c r="W3200" s="3"/>
      <c r="X3200" s="3"/>
      <c r="Y3200" s="3"/>
      <c r="Z3200" s="3"/>
      <c r="AA3200" s="3">
        <v>0.400835260584436</v>
      </c>
      <c r="AB3200" s="3">
        <v>0.798472728042077</v>
      </c>
      <c r="AC3200" s="3">
        <v>-0.977578475336315</v>
      </c>
      <c r="AD3200" s="3"/>
      <c r="AE3200" s="5">
        <v>1</v>
      </c>
      <c r="AF3200" s="3">
        <v>0.659460765144871</v>
      </c>
      <c r="AG3200" s="3">
        <v>7.71521259754477</v>
      </c>
      <c r="AH3200" s="3">
        <v>8.28364568441444</v>
      </c>
      <c r="AI3200" s="3"/>
      <c r="AJ3200" s="3"/>
      <c r="AK3200" s="3"/>
      <c r="AL3200" s="3"/>
      <c r="AM3200" s="3"/>
      <c r="AN3200" s="5" t="s">
        <v>51</v>
      </c>
      <c r="AO3200" s="1"/>
      <c r="AP3200" s="1"/>
      <c r="AQ3200" s="1"/>
    </row>
    <row r="3201" spans="1:43">
      <c r="A3201" s="1" t="s">
        <v>8387</v>
      </c>
      <c r="B3201" s="1" t="s">
        <v>8388</v>
      </c>
      <c r="C3201" s="3">
        <v>0.367123287671233</v>
      </c>
      <c r="D3201" s="4">
        <v>44103</v>
      </c>
      <c r="E3201" s="3">
        <v>0.5268894455</v>
      </c>
      <c r="F3201" s="5" t="s">
        <v>2592</v>
      </c>
      <c r="G3201" s="5">
        <v>135</v>
      </c>
      <c r="H3201" s="5" t="s">
        <v>93</v>
      </c>
      <c r="I3201" s="3">
        <v>3.80045173328095</v>
      </c>
      <c r="J3201" s="3">
        <v>60.9</v>
      </c>
      <c r="K3201" s="3">
        <v>1.85006745037578</v>
      </c>
      <c r="L3201" s="3">
        <v>46.382556987116</v>
      </c>
      <c r="M3201" s="3">
        <v>1.93847044073681</v>
      </c>
      <c r="N3201" s="3">
        <v>55.1397205588822</v>
      </c>
      <c r="O3201" s="3">
        <v>4.87151503125309</v>
      </c>
      <c r="P3201" s="3">
        <v>74.9496981891348</v>
      </c>
      <c r="Q3201" s="3"/>
      <c r="R3201" s="3"/>
      <c r="S3201" s="3"/>
      <c r="T3201" s="3"/>
      <c r="U3201" s="3"/>
      <c r="V3201" s="3"/>
      <c r="W3201" s="3"/>
      <c r="X3201" s="3"/>
      <c r="Y3201" s="3"/>
      <c r="Z3201" s="3"/>
      <c r="AA3201" s="3">
        <v>0.153508642622089</v>
      </c>
      <c r="AB3201" s="3">
        <v>0.241599171866181</v>
      </c>
      <c r="AC3201" s="3">
        <v>-3.22826397485954</v>
      </c>
      <c r="AD3201" s="3"/>
      <c r="AE3201" s="5">
        <v>1</v>
      </c>
      <c r="AF3201" s="3">
        <v>0.403580029017752</v>
      </c>
      <c r="AG3201" s="3"/>
      <c r="AH3201" s="3"/>
      <c r="AI3201" s="3"/>
      <c r="AJ3201" s="3"/>
      <c r="AK3201" s="3"/>
      <c r="AL3201" s="3"/>
      <c r="AM3201" s="3"/>
      <c r="AN3201" s="5" t="s">
        <v>46</v>
      </c>
      <c r="AO3201" s="1"/>
      <c r="AP3201" s="1"/>
      <c r="AQ3201" s="1"/>
    </row>
    <row r="3202" spans="1:43">
      <c r="A3202" s="1" t="s">
        <v>8389</v>
      </c>
      <c r="B3202" s="1" t="s">
        <v>8390</v>
      </c>
      <c r="C3202" s="3">
        <v>2.08767123287671</v>
      </c>
      <c r="D3202" s="4">
        <v>43475</v>
      </c>
      <c r="E3202" s="3">
        <v>5.1816383076</v>
      </c>
      <c r="F3202" s="5" t="s">
        <v>3413</v>
      </c>
      <c r="G3202" s="5">
        <v>749</v>
      </c>
      <c r="H3202" s="5" t="s">
        <v>50</v>
      </c>
      <c r="I3202" s="3">
        <v>-0.134835789270932</v>
      </c>
      <c r="J3202" s="3">
        <v>83.1174631531934</v>
      </c>
      <c r="K3202" s="3">
        <v>-0.125216721248315</v>
      </c>
      <c r="L3202" s="3">
        <v>93.7140327578575</v>
      </c>
      <c r="M3202" s="3">
        <v>-0.345987506006727</v>
      </c>
      <c r="N3202" s="3">
        <v>88.0676758682101</v>
      </c>
      <c r="O3202" s="3">
        <v>0.173896241908994</v>
      </c>
      <c r="P3202" s="3">
        <v>83.0059387848333</v>
      </c>
      <c r="Q3202" s="3">
        <v>1.03998493615051</v>
      </c>
      <c r="R3202" s="3">
        <v>59.343312409464</v>
      </c>
      <c r="S3202" s="3">
        <v>1.97554035222598</v>
      </c>
      <c r="T3202" s="3">
        <v>45.9887005649718</v>
      </c>
      <c r="U3202" s="3">
        <v>8.97775886516743</v>
      </c>
      <c r="V3202" s="3">
        <v>11.0681114551084</v>
      </c>
      <c r="W3202" s="3"/>
      <c r="X3202" s="3"/>
      <c r="Y3202" s="3"/>
      <c r="Z3202" s="3"/>
      <c r="AA3202" s="3">
        <v>0.0583318405408572</v>
      </c>
      <c r="AB3202" s="3">
        <v>0.472040422188524</v>
      </c>
      <c r="AC3202" s="3">
        <v>-1.62624035281147</v>
      </c>
      <c r="AD3202" s="3"/>
      <c r="AE3202" s="5">
        <v>2</v>
      </c>
      <c r="AF3202" s="3">
        <v>0.365751683233631</v>
      </c>
      <c r="AG3202" s="3">
        <v>2.94442829984527</v>
      </c>
      <c r="AH3202" s="3"/>
      <c r="AI3202" s="3"/>
      <c r="AJ3202" s="3"/>
      <c r="AK3202" s="3"/>
      <c r="AL3202" s="3"/>
      <c r="AM3202" s="3"/>
      <c r="AN3202" s="5" t="s">
        <v>46</v>
      </c>
      <c r="AO3202" s="1"/>
      <c r="AP3202" s="1"/>
      <c r="AQ3202" s="1"/>
    </row>
    <row r="3203" spans="1:43">
      <c r="A3203" s="1" t="s">
        <v>8391</v>
      </c>
      <c r="B3203" s="1" t="s">
        <v>8392</v>
      </c>
      <c r="C3203" s="3">
        <v>2.44109589041096</v>
      </c>
      <c r="D3203" s="4">
        <v>43346</v>
      </c>
      <c r="E3203" s="3">
        <v>72.0695868406</v>
      </c>
      <c r="F3203" s="5" t="s">
        <v>8393</v>
      </c>
      <c r="G3203" s="5">
        <v>891</v>
      </c>
      <c r="H3203" s="5" t="s">
        <v>198</v>
      </c>
      <c r="I3203" s="3">
        <v>0.364101554812063</v>
      </c>
      <c r="J3203" s="3">
        <v>13.4920634920635</v>
      </c>
      <c r="K3203" s="3">
        <v>0.0490484598783513</v>
      </c>
      <c r="L3203" s="3">
        <v>20.2127659574468</v>
      </c>
      <c r="M3203" s="3">
        <v>0.245724395517985</v>
      </c>
      <c r="N3203" s="3">
        <v>9.54907161803713</v>
      </c>
      <c r="O3203" s="3">
        <v>0.689452248367808</v>
      </c>
      <c r="P3203" s="3">
        <v>43.3908045977011</v>
      </c>
      <c r="Q3203" s="3">
        <v>1.5319308995582</v>
      </c>
      <c r="R3203" s="3">
        <v>16.9642857142857</v>
      </c>
      <c r="S3203" s="3">
        <v>2.9567963368187</v>
      </c>
      <c r="T3203" s="3">
        <v>13.1782945736434</v>
      </c>
      <c r="U3203" s="3">
        <v>7.33120577961758</v>
      </c>
      <c r="V3203" s="3">
        <v>11.8110236220472</v>
      </c>
      <c r="W3203" s="3"/>
      <c r="X3203" s="3"/>
      <c r="Y3203" s="3"/>
      <c r="Z3203" s="3"/>
      <c r="AA3203" s="3">
        <v>0.329347118705376</v>
      </c>
      <c r="AB3203" s="3">
        <v>1.17694075526107</v>
      </c>
      <c r="AC3203" s="3">
        <v>-0.381343502493394</v>
      </c>
      <c r="AD3203" s="3"/>
      <c r="AE3203" s="5">
        <v>1</v>
      </c>
      <c r="AF3203" s="3">
        <v>0.312183213865557</v>
      </c>
      <c r="AG3203" s="3">
        <v>3.17712932951624</v>
      </c>
      <c r="AH3203" s="3">
        <v>3.69454275709904</v>
      </c>
      <c r="AI3203" s="3"/>
      <c r="AJ3203" s="3"/>
      <c r="AK3203" s="3"/>
      <c r="AL3203" s="3"/>
      <c r="AM3203" s="3"/>
      <c r="AN3203" s="5" t="s">
        <v>46</v>
      </c>
      <c r="AO3203" s="1"/>
      <c r="AP3203" s="1"/>
      <c r="AQ3203" s="1"/>
    </row>
    <row r="3204" spans="1:43">
      <c r="A3204" s="1" t="s">
        <v>8394</v>
      </c>
      <c r="B3204" s="1" t="s">
        <v>8395</v>
      </c>
      <c r="C3204" s="3">
        <v>2.2986301369863</v>
      </c>
      <c r="D3204" s="4">
        <v>43398</v>
      </c>
      <c r="E3204" s="3">
        <v>0.1459475511</v>
      </c>
      <c r="F3204" s="5" t="s">
        <v>8024</v>
      </c>
      <c r="G3204" s="5">
        <v>28</v>
      </c>
      <c r="H3204" s="5" t="s">
        <v>55</v>
      </c>
      <c r="I3204" s="3">
        <v>8.64809683535074</v>
      </c>
      <c r="J3204" s="3">
        <v>62.4924379915306</v>
      </c>
      <c r="K3204" s="3">
        <v>3.69545549446725</v>
      </c>
      <c r="L3204" s="3">
        <v>26.6101694915254</v>
      </c>
      <c r="M3204" s="3">
        <v>5.39718469265049</v>
      </c>
      <c r="N3204" s="3">
        <v>47.6959904248953</v>
      </c>
      <c r="O3204" s="3">
        <v>14.9159339811815</v>
      </c>
      <c r="P3204" s="3">
        <v>67.0198675496689</v>
      </c>
      <c r="Q3204" s="3">
        <v>20.9906617945595</v>
      </c>
      <c r="R3204" s="3">
        <v>58.3079268292683</v>
      </c>
      <c r="S3204" s="3">
        <v>42.1891401851322</v>
      </c>
      <c r="T3204" s="3">
        <v>83.69140625</v>
      </c>
      <c r="U3204" s="3">
        <v>71.630651732991</v>
      </c>
      <c r="V3204" s="3">
        <v>89.8373983739837</v>
      </c>
      <c r="W3204" s="3"/>
      <c r="X3204" s="3"/>
      <c r="Y3204" s="3"/>
      <c r="Z3204" s="3"/>
      <c r="AA3204" s="3">
        <v>0.266734085825217</v>
      </c>
      <c r="AB3204" s="3">
        <v>0.334163428044992</v>
      </c>
      <c r="AC3204" s="3">
        <v>-16.5420529008289</v>
      </c>
      <c r="AD3204" s="3"/>
      <c r="AE3204" s="5">
        <v>3</v>
      </c>
      <c r="AF3204" s="3">
        <v>1.95952804478249</v>
      </c>
      <c r="AG3204" s="3">
        <v>28.1006929785373</v>
      </c>
      <c r="AH3204" s="3">
        <v>30.2535169368091</v>
      </c>
      <c r="AI3204" s="3"/>
      <c r="AJ3204" s="3"/>
      <c r="AK3204" s="3"/>
      <c r="AL3204" s="3"/>
      <c r="AM3204" s="3"/>
      <c r="AN3204" s="5" t="s">
        <v>46</v>
      </c>
      <c r="AO3204" s="1"/>
      <c r="AP3204" s="1"/>
      <c r="AQ3204" s="1"/>
    </row>
    <row r="3205" spans="1:43">
      <c r="A3205" s="1" t="s">
        <v>8396</v>
      </c>
      <c r="B3205" s="1" t="s">
        <v>8397</v>
      </c>
      <c r="C3205" s="3">
        <v>1.9013698630137</v>
      </c>
      <c r="D3205" s="4">
        <v>43543</v>
      </c>
      <c r="E3205" s="3">
        <v>4.0784817004</v>
      </c>
      <c r="F3205" s="5" t="s">
        <v>8398</v>
      </c>
      <c r="G3205" s="5">
        <v>695</v>
      </c>
      <c r="H3205" s="5" t="s">
        <v>55</v>
      </c>
      <c r="I3205" s="3">
        <v>18.5096685694057</v>
      </c>
      <c r="J3205" s="3">
        <v>5.08166969147005</v>
      </c>
      <c r="K3205" s="3">
        <v>1.87143400532522</v>
      </c>
      <c r="L3205" s="3">
        <v>64.8022598870056</v>
      </c>
      <c r="M3205" s="3">
        <v>9.85233798195241</v>
      </c>
      <c r="N3205" s="3">
        <v>12.8067025733094</v>
      </c>
      <c r="O3205" s="3">
        <v>31.0017609078458</v>
      </c>
      <c r="P3205" s="3">
        <v>6.49006622516556</v>
      </c>
      <c r="Q3205" s="3">
        <v>34.3870741131015</v>
      </c>
      <c r="R3205" s="3">
        <v>20.8079268292683</v>
      </c>
      <c r="S3205" s="3">
        <v>91.5051841258491</v>
      </c>
      <c r="T3205" s="3">
        <v>16.11328125</v>
      </c>
      <c r="U3205" s="3"/>
      <c r="V3205" s="3"/>
      <c r="W3205" s="3"/>
      <c r="X3205" s="3"/>
      <c r="Y3205" s="3"/>
      <c r="Z3205" s="3"/>
      <c r="AA3205" s="3">
        <v>0.352150125767397</v>
      </c>
      <c r="AB3205" s="3">
        <v>0.710851229232487</v>
      </c>
      <c r="AC3205" s="3">
        <v>-17.1642747309072</v>
      </c>
      <c r="AD3205" s="3"/>
      <c r="AE3205" s="5">
        <v>2</v>
      </c>
      <c r="AF3205" s="3">
        <v>4.3421873047889</v>
      </c>
      <c r="AG3205" s="3">
        <v>94.877159504614</v>
      </c>
      <c r="AH3205" s="3"/>
      <c r="AI3205" s="3"/>
      <c r="AJ3205" s="3"/>
      <c r="AK3205" s="3"/>
      <c r="AL3205" s="3"/>
      <c r="AM3205" s="3"/>
      <c r="AN3205" s="5" t="s">
        <v>46</v>
      </c>
      <c r="AO3205" s="1"/>
      <c r="AP3205" s="1"/>
      <c r="AQ3205" s="1"/>
    </row>
    <row r="3206" spans="1:43">
      <c r="A3206" s="1" t="s">
        <v>8399</v>
      </c>
      <c r="B3206" s="1" t="s">
        <v>8400</v>
      </c>
      <c r="C3206" s="3">
        <v>2.18082191780822</v>
      </c>
      <c r="D3206" s="4">
        <v>43441</v>
      </c>
      <c r="E3206" s="3">
        <v>1.8127319235</v>
      </c>
      <c r="F3206" s="5" t="s">
        <v>8401</v>
      </c>
      <c r="G3206" s="5">
        <v>797</v>
      </c>
      <c r="H3206" s="5" t="s">
        <v>55</v>
      </c>
      <c r="I3206" s="3">
        <v>11.4996945632254</v>
      </c>
      <c r="J3206" s="3">
        <v>41.1978221415608</v>
      </c>
      <c r="K3206" s="3">
        <v>3.36235577263395</v>
      </c>
      <c r="L3206" s="3">
        <v>33.4463276836158</v>
      </c>
      <c r="M3206" s="3">
        <v>3.77740663089443</v>
      </c>
      <c r="N3206" s="3">
        <v>62.7767803710353</v>
      </c>
      <c r="O3206" s="3">
        <v>21.3244152714885</v>
      </c>
      <c r="P3206" s="3">
        <v>38.1456953642384</v>
      </c>
      <c r="Q3206" s="3">
        <v>33.1631024577083</v>
      </c>
      <c r="R3206" s="3">
        <v>23.8567073170732</v>
      </c>
      <c r="S3206" s="3">
        <v>78.4213098729228</v>
      </c>
      <c r="T3206" s="3">
        <v>30.859375</v>
      </c>
      <c r="U3206" s="3">
        <v>186.08934169279</v>
      </c>
      <c r="V3206" s="3">
        <v>20.8672086720867</v>
      </c>
      <c r="W3206" s="3"/>
      <c r="X3206" s="3"/>
      <c r="Y3206" s="3"/>
      <c r="Z3206" s="3"/>
      <c r="AA3206" s="3">
        <v>0.235800076314991</v>
      </c>
      <c r="AB3206" s="3">
        <v>0.510278908811697</v>
      </c>
      <c r="AC3206" s="3">
        <v>-23.6300650850304</v>
      </c>
      <c r="AD3206" s="3"/>
      <c r="AE3206" s="5">
        <v>2</v>
      </c>
      <c r="AF3206" s="3">
        <v>4.33127660245408</v>
      </c>
      <c r="AG3206" s="3">
        <v>88.9777119516095</v>
      </c>
      <c r="AH3206" s="3">
        <v>67.8540350941786</v>
      </c>
      <c r="AI3206" s="3"/>
      <c r="AJ3206" s="3"/>
      <c r="AK3206" s="3"/>
      <c r="AL3206" s="3"/>
      <c r="AM3206" s="3"/>
      <c r="AN3206" s="5" t="s">
        <v>46</v>
      </c>
      <c r="AO3206" s="1"/>
      <c r="AP3206" s="1"/>
      <c r="AQ3206" s="1"/>
    </row>
    <row r="3207" spans="1:43">
      <c r="A3207" s="1" t="s">
        <v>8402</v>
      </c>
      <c r="B3207" s="1" t="s">
        <v>8403</v>
      </c>
      <c r="C3207" s="3">
        <v>2.37808219178082</v>
      </c>
      <c r="D3207" s="4">
        <v>43369</v>
      </c>
      <c r="E3207" s="3">
        <v>11.7611764593</v>
      </c>
      <c r="F3207" s="5" t="s">
        <v>1115</v>
      </c>
      <c r="G3207" s="5">
        <v>217</v>
      </c>
      <c r="H3207" s="5" t="s">
        <v>50</v>
      </c>
      <c r="I3207" s="3">
        <v>-0.177270041363024</v>
      </c>
      <c r="J3207" s="3">
        <v>86.0205448861099</v>
      </c>
      <c r="K3207" s="3">
        <v>-0.05915992900809</v>
      </c>
      <c r="L3207" s="3">
        <v>82.9570606463037</v>
      </c>
      <c r="M3207" s="3">
        <v>-0.314712824547592</v>
      </c>
      <c r="N3207" s="3">
        <v>85.9750667853963</v>
      </c>
      <c r="O3207" s="3">
        <v>0.833608621268525</v>
      </c>
      <c r="P3207" s="3">
        <v>24.7601644586569</v>
      </c>
      <c r="Q3207" s="3">
        <v>1.11492224581756</v>
      </c>
      <c r="R3207" s="3">
        <v>51.3761467889908</v>
      </c>
      <c r="S3207" s="3">
        <v>1.20197114322397</v>
      </c>
      <c r="T3207" s="3">
        <v>76.9491525423729</v>
      </c>
      <c r="U3207" s="3">
        <v>4.88898469398908</v>
      </c>
      <c r="V3207" s="3">
        <v>81.1145510835913</v>
      </c>
      <c r="W3207" s="3"/>
      <c r="X3207" s="3"/>
      <c r="Y3207" s="3"/>
      <c r="Z3207" s="3"/>
      <c r="AA3207" s="3">
        <v>-0.0117960998545854</v>
      </c>
      <c r="AB3207" s="3">
        <v>0.186247093536074</v>
      </c>
      <c r="AC3207" s="3">
        <v>-3.08303154792627</v>
      </c>
      <c r="AD3207" s="3"/>
      <c r="AE3207" s="5">
        <v>4</v>
      </c>
      <c r="AF3207" s="3">
        <v>0.263321071907283</v>
      </c>
      <c r="AG3207" s="3">
        <v>1.96761730550048</v>
      </c>
      <c r="AH3207" s="3">
        <v>2.64083899642311</v>
      </c>
      <c r="AI3207" s="3"/>
      <c r="AJ3207" s="3"/>
      <c r="AK3207" s="3"/>
      <c r="AL3207" s="3"/>
      <c r="AM3207" s="3"/>
      <c r="AN3207" s="5" t="s">
        <v>46</v>
      </c>
      <c r="AO3207" s="1"/>
      <c r="AP3207" s="1"/>
      <c r="AQ3207" s="1"/>
    </row>
    <row r="3208" spans="1:43">
      <c r="A3208" s="1" t="s">
        <v>8404</v>
      </c>
      <c r="B3208" s="1" t="s">
        <v>8405</v>
      </c>
      <c r="C3208" s="3">
        <v>2.28219178082192</v>
      </c>
      <c r="D3208" s="4">
        <v>43404</v>
      </c>
      <c r="E3208" s="3">
        <v>0.9114495324</v>
      </c>
      <c r="F3208" s="5" t="s">
        <v>8406</v>
      </c>
      <c r="G3208" s="5">
        <v>834</v>
      </c>
      <c r="H3208" s="5" t="s">
        <v>55</v>
      </c>
      <c r="I3208" s="3">
        <v>6.5978024203757</v>
      </c>
      <c r="J3208" s="3">
        <v>72.7767695099818</v>
      </c>
      <c r="K3208" s="3">
        <v>2.18921411581963</v>
      </c>
      <c r="L3208" s="3">
        <v>58.4745762711864</v>
      </c>
      <c r="M3208" s="3">
        <v>0.746554364471672</v>
      </c>
      <c r="N3208" s="3">
        <v>84.1412327947337</v>
      </c>
      <c r="O3208" s="3">
        <v>12.855151710089</v>
      </c>
      <c r="P3208" s="3">
        <v>74.3046357615894</v>
      </c>
      <c r="Q3208" s="3">
        <v>21.4001499336832</v>
      </c>
      <c r="R3208" s="3">
        <v>56.3262195121951</v>
      </c>
      <c r="S3208" s="3">
        <v>67.7182919056724</v>
      </c>
      <c r="T3208" s="3">
        <v>46.19140625</v>
      </c>
      <c r="U3208" s="3">
        <v>111.322923239094</v>
      </c>
      <c r="V3208" s="3">
        <v>69.6476964769648</v>
      </c>
      <c r="W3208" s="3"/>
      <c r="X3208" s="3"/>
      <c r="Y3208" s="3"/>
      <c r="Z3208" s="3"/>
      <c r="AA3208" s="3">
        <v>0.309828328083129</v>
      </c>
      <c r="AB3208" s="3">
        <v>0.412634367261213</v>
      </c>
      <c r="AC3208" s="3">
        <v>-16.2893591918</v>
      </c>
      <c r="AD3208" s="3"/>
      <c r="AE3208" s="5">
        <v>2</v>
      </c>
      <c r="AF3208" s="3">
        <v>2.86638370369458</v>
      </c>
      <c r="AG3208" s="3">
        <v>65.1388871894927</v>
      </c>
      <c r="AH3208" s="3">
        <v>46.5492610254005</v>
      </c>
      <c r="AI3208" s="3"/>
      <c r="AJ3208" s="3"/>
      <c r="AK3208" s="3"/>
      <c r="AL3208" s="3"/>
      <c r="AM3208" s="3"/>
      <c r="AN3208" s="5" t="s">
        <v>46</v>
      </c>
      <c r="AO3208" s="1"/>
      <c r="AP3208" s="1"/>
      <c r="AQ3208" s="1"/>
    </row>
    <row r="3209" spans="1:43">
      <c r="A3209" s="1" t="s">
        <v>8407</v>
      </c>
      <c r="B3209" s="1" t="s">
        <v>8408</v>
      </c>
      <c r="C3209" s="3">
        <v>1.56986301369863</v>
      </c>
      <c r="D3209" s="4">
        <v>43664</v>
      </c>
      <c r="E3209" s="3">
        <v>11.393281706</v>
      </c>
      <c r="F3209" s="5" t="s">
        <v>8409</v>
      </c>
      <c r="G3209" s="5">
        <v>574</v>
      </c>
      <c r="H3209" s="5" t="s">
        <v>93</v>
      </c>
      <c r="I3209" s="3">
        <v>14.4279244638127</v>
      </c>
      <c r="J3209" s="3">
        <v>11.1</v>
      </c>
      <c r="K3209" s="3">
        <v>3.87852460923865</v>
      </c>
      <c r="L3209" s="3">
        <v>14.2715559960357</v>
      </c>
      <c r="M3209" s="3">
        <v>2.51866028708135</v>
      </c>
      <c r="N3209" s="3">
        <v>47.7544910179641</v>
      </c>
      <c r="O3209" s="3">
        <v>31.0451120461885</v>
      </c>
      <c r="P3209" s="3">
        <v>3.11871227364185</v>
      </c>
      <c r="Q3209" s="3">
        <v>53.9252873563218</v>
      </c>
      <c r="R3209" s="3">
        <v>1.18679050567595</v>
      </c>
      <c r="S3209" s="3">
        <v>93.672716754646</v>
      </c>
      <c r="T3209" s="3">
        <v>6.72313393329804</v>
      </c>
      <c r="U3209" s="3"/>
      <c r="V3209" s="3"/>
      <c r="W3209" s="3"/>
      <c r="X3209" s="3"/>
      <c r="Y3209" s="3"/>
      <c r="Z3209" s="3"/>
      <c r="AA3209" s="3">
        <v>0.309791561691509</v>
      </c>
      <c r="AB3209" s="3">
        <v>0.736619581075061</v>
      </c>
      <c r="AC3209" s="3">
        <v>-20.2484639794747</v>
      </c>
      <c r="AD3209" s="3"/>
      <c r="AE3209" s="5">
        <v>1</v>
      </c>
      <c r="AF3209" s="3">
        <v>5.4075305095846</v>
      </c>
      <c r="AG3209" s="3">
        <v>105.195483106617</v>
      </c>
      <c r="AH3209" s="3"/>
      <c r="AI3209" s="3"/>
      <c r="AJ3209" s="3"/>
      <c r="AK3209" s="3"/>
      <c r="AL3209" s="3"/>
      <c r="AM3209" s="3"/>
      <c r="AN3209" s="5" t="s">
        <v>46</v>
      </c>
      <c r="AO3209" s="1"/>
      <c r="AP3209" s="1"/>
      <c r="AQ3209" s="1"/>
    </row>
    <row r="3210" spans="1:43">
      <c r="A3210" s="1" t="s">
        <v>8410</v>
      </c>
      <c r="B3210" s="1" t="s">
        <v>8411</v>
      </c>
      <c r="C3210" s="3">
        <v>2.22739726027397</v>
      </c>
      <c r="D3210" s="4">
        <v>43424</v>
      </c>
      <c r="E3210" s="3">
        <v>0.6959591137</v>
      </c>
      <c r="F3210" s="5" t="s">
        <v>8412</v>
      </c>
      <c r="G3210" s="5">
        <v>814</v>
      </c>
      <c r="H3210" s="5" t="s">
        <v>1442</v>
      </c>
      <c r="I3210" s="3">
        <v>14.0101757631822</v>
      </c>
      <c r="J3210" s="3">
        <v>62.1621621621622</v>
      </c>
      <c r="K3210" s="3">
        <v>0.146264169341407</v>
      </c>
      <c r="L3210" s="3">
        <v>57.5</v>
      </c>
      <c r="M3210" s="3">
        <v>8.8977247625359</v>
      </c>
      <c r="N3210" s="3">
        <v>42.5</v>
      </c>
      <c r="O3210" s="3">
        <v>25.8115557370355</v>
      </c>
      <c r="P3210" s="3">
        <v>47.0588235294118</v>
      </c>
      <c r="Q3210" s="3">
        <v>25.4657436628321</v>
      </c>
      <c r="R3210" s="3">
        <v>51.5151515151515</v>
      </c>
      <c r="S3210" s="3">
        <v>63.6285183218269</v>
      </c>
      <c r="T3210" s="3">
        <v>48.3870967741936</v>
      </c>
      <c r="U3210" s="3">
        <v>138.731234866828</v>
      </c>
      <c r="V3210" s="3">
        <v>26.9230769230769</v>
      </c>
      <c r="W3210" s="3"/>
      <c r="X3210" s="3"/>
      <c r="Y3210" s="3"/>
      <c r="Z3210" s="3"/>
      <c r="AA3210" s="3">
        <v>0.283151452206371</v>
      </c>
      <c r="AB3210" s="3">
        <v>0.520339213465034</v>
      </c>
      <c r="AC3210" s="3">
        <v>-22.9140964872411</v>
      </c>
      <c r="AD3210" s="3"/>
      <c r="AE3210" s="5">
        <v>2</v>
      </c>
      <c r="AF3210" s="3">
        <v>3.43967811702304</v>
      </c>
      <c r="AG3210" s="3">
        <v>73.6083207820111</v>
      </c>
      <c r="AH3210" s="3">
        <v>55.4540222076197</v>
      </c>
      <c r="AI3210" s="3"/>
      <c r="AJ3210" s="3"/>
      <c r="AK3210" s="3"/>
      <c r="AL3210" s="3"/>
      <c r="AM3210" s="3"/>
      <c r="AN3210" s="5" t="s">
        <v>51</v>
      </c>
      <c r="AO3210" s="1"/>
      <c r="AP3210" s="1"/>
      <c r="AQ3210" s="1"/>
    </row>
    <row r="3211" spans="1:43">
      <c r="A3211" s="1" t="s">
        <v>8413</v>
      </c>
      <c r="B3211" s="1" t="s">
        <v>8414</v>
      </c>
      <c r="C3211" s="3">
        <v>2.13150684931507</v>
      </c>
      <c r="D3211" s="4">
        <v>43459</v>
      </c>
      <c r="E3211" s="3">
        <v>0.3439518935</v>
      </c>
      <c r="F3211" s="5" t="s">
        <v>8415</v>
      </c>
      <c r="G3211" s="5">
        <v>287</v>
      </c>
      <c r="H3211" s="5" t="s">
        <v>93</v>
      </c>
      <c r="I3211" s="3">
        <v>17.8569349863221</v>
      </c>
      <c r="J3211" s="3">
        <v>3.25</v>
      </c>
      <c r="K3211" s="3">
        <v>4.35477221191508</v>
      </c>
      <c r="L3211" s="3">
        <v>8.96927651139742</v>
      </c>
      <c r="M3211" s="3">
        <v>11.6385489028559</v>
      </c>
      <c r="N3211" s="3">
        <v>2.64471057884232</v>
      </c>
      <c r="O3211" s="3">
        <v>25.0478601865004</v>
      </c>
      <c r="P3211" s="3">
        <v>11.2676056338028</v>
      </c>
      <c r="Q3211" s="3">
        <v>27.9638523761375</v>
      </c>
      <c r="R3211" s="3">
        <v>22.3942208462332</v>
      </c>
      <c r="S3211" s="3">
        <v>80.0551307131424</v>
      </c>
      <c r="T3211" s="3">
        <v>14.9285336156697</v>
      </c>
      <c r="U3211" s="3">
        <v>100.485148514852</v>
      </c>
      <c r="V3211" s="3">
        <v>40.6423034330011</v>
      </c>
      <c r="W3211" s="3"/>
      <c r="X3211" s="3"/>
      <c r="Y3211" s="3"/>
      <c r="Z3211" s="3"/>
      <c r="AA3211" s="3">
        <v>0.308889369925025</v>
      </c>
      <c r="AB3211" s="3">
        <v>0.382283728726872</v>
      </c>
      <c r="AC3211" s="3">
        <v>-17.5734581853407</v>
      </c>
      <c r="AD3211" s="3"/>
      <c r="AE3211" s="5">
        <v>3</v>
      </c>
      <c r="AF3211" s="3">
        <v>2.58293868487971</v>
      </c>
      <c r="AG3211" s="3">
        <v>56.6944071889755</v>
      </c>
      <c r="AH3211" s="3">
        <v>37.7466296689255</v>
      </c>
      <c r="AI3211" s="3"/>
      <c r="AJ3211" s="3"/>
      <c r="AK3211" s="3"/>
      <c r="AL3211" s="3"/>
      <c r="AM3211" s="3"/>
      <c r="AN3211" s="5" t="s">
        <v>46</v>
      </c>
      <c r="AO3211" s="1"/>
      <c r="AP3211" s="1"/>
      <c r="AQ3211" s="1"/>
    </row>
    <row r="3212" spans="1:43">
      <c r="A3212" s="1" t="s">
        <v>8416</v>
      </c>
      <c r="B3212" s="1" t="s">
        <v>8417</v>
      </c>
      <c r="C3212" s="3">
        <v>1.74794520547945</v>
      </c>
      <c r="D3212" s="4">
        <v>43599</v>
      </c>
      <c r="E3212" s="3">
        <v>0.1050722415</v>
      </c>
      <c r="F3212" s="5" t="s">
        <v>6157</v>
      </c>
      <c r="G3212" s="5">
        <v>639</v>
      </c>
      <c r="H3212" s="5" t="s">
        <v>50</v>
      </c>
      <c r="I3212" s="3">
        <v>-0.169503374422519</v>
      </c>
      <c r="J3212" s="3">
        <v>85.5292541313086</v>
      </c>
      <c r="K3212" s="3">
        <v>-0.0598862161892351</v>
      </c>
      <c r="L3212" s="3">
        <v>83.5325365205843</v>
      </c>
      <c r="M3212" s="3">
        <v>-0.268926237310242</v>
      </c>
      <c r="N3212" s="3">
        <v>82.1460373998219</v>
      </c>
      <c r="O3212" s="3">
        <v>-0.387972580208133</v>
      </c>
      <c r="P3212" s="3">
        <v>92.964824120603</v>
      </c>
      <c r="Q3212" s="3">
        <v>0.190066198215879</v>
      </c>
      <c r="R3212" s="3">
        <v>89.3771125060357</v>
      </c>
      <c r="S3212" s="3">
        <v>0.644294912696361</v>
      </c>
      <c r="T3212" s="3">
        <v>88.7570621468927</v>
      </c>
      <c r="U3212" s="3"/>
      <c r="V3212" s="3"/>
      <c r="W3212" s="3"/>
      <c r="X3212" s="3"/>
      <c r="Y3212" s="3"/>
      <c r="Z3212" s="3"/>
      <c r="AA3212" s="3">
        <v>-0.0420000488529099</v>
      </c>
      <c r="AB3212" s="3">
        <v>0.0739271943122037</v>
      </c>
      <c r="AC3212" s="3">
        <v>-3.21211454295378</v>
      </c>
      <c r="AD3212" s="3"/>
      <c r="AE3212" s="5">
        <v>4</v>
      </c>
      <c r="AF3212" s="3">
        <v>0.209874311037671</v>
      </c>
      <c r="AG3212" s="3">
        <v>1.52651302058351</v>
      </c>
      <c r="AH3212" s="3"/>
      <c r="AI3212" s="3"/>
      <c r="AJ3212" s="3"/>
      <c r="AK3212" s="3"/>
      <c r="AL3212" s="3"/>
      <c r="AM3212" s="3"/>
      <c r="AN3212" s="5" t="s">
        <v>51</v>
      </c>
      <c r="AO3212" s="1"/>
      <c r="AP3212" s="1"/>
      <c r="AQ3212" s="1"/>
    </row>
    <row r="3213" spans="1:43">
      <c r="A3213" s="1" t="s">
        <v>8418</v>
      </c>
      <c r="B3213" s="1" t="s">
        <v>8419</v>
      </c>
      <c r="C3213" s="3">
        <v>2.0958904109589</v>
      </c>
      <c r="D3213" s="4">
        <v>43472</v>
      </c>
      <c r="E3213" s="3">
        <v>2.8642410509</v>
      </c>
      <c r="F3213" s="5" t="s">
        <v>925</v>
      </c>
      <c r="G3213" s="5">
        <v>539</v>
      </c>
      <c r="H3213" s="5" t="s">
        <v>50</v>
      </c>
      <c r="I3213" s="3">
        <v>0.706946931850322</v>
      </c>
      <c r="J3213" s="3">
        <v>2.76909334524341</v>
      </c>
      <c r="K3213" s="3">
        <v>-0.0280714887246156</v>
      </c>
      <c r="L3213" s="3">
        <v>68.3045595396193</v>
      </c>
      <c r="M3213" s="3">
        <v>0.432412107539005</v>
      </c>
      <c r="N3213" s="3">
        <v>1.95903829029386</v>
      </c>
      <c r="O3213" s="3">
        <v>0.131208997188385</v>
      </c>
      <c r="P3213" s="3">
        <v>84.0566468707172</v>
      </c>
      <c r="Q3213" s="3">
        <v>1.27974215565457</v>
      </c>
      <c r="R3213" s="3">
        <v>29.3577981651376</v>
      </c>
      <c r="S3213" s="3">
        <v>1.68459122489769</v>
      </c>
      <c r="T3213" s="3">
        <v>60.1694915254237</v>
      </c>
      <c r="U3213" s="3">
        <v>6.73326673326675</v>
      </c>
      <c r="V3213" s="3">
        <v>36.0681114551084</v>
      </c>
      <c r="W3213" s="3"/>
      <c r="X3213" s="3"/>
      <c r="Y3213" s="3"/>
      <c r="Z3213" s="3"/>
      <c r="AA3213" s="3">
        <v>0.0141845856400965</v>
      </c>
      <c r="AB3213" s="3">
        <v>0.167774991391176</v>
      </c>
      <c r="AC3213" s="3">
        <v>-2.60577192490894</v>
      </c>
      <c r="AD3213" s="3"/>
      <c r="AE3213" s="5">
        <v>3</v>
      </c>
      <c r="AF3213" s="3">
        <v>0.268678870927614</v>
      </c>
      <c r="AG3213" s="3">
        <v>2.55174776553839</v>
      </c>
      <c r="AH3213" s="3"/>
      <c r="AI3213" s="3"/>
      <c r="AJ3213" s="3"/>
      <c r="AK3213" s="3"/>
      <c r="AL3213" s="3"/>
      <c r="AM3213" s="3">
        <v>300</v>
      </c>
      <c r="AN3213" s="5" t="s">
        <v>56</v>
      </c>
      <c r="AO3213" s="1"/>
      <c r="AP3213" s="1"/>
      <c r="AQ3213" s="1"/>
    </row>
    <row r="3214" spans="1:43">
      <c r="A3214" s="1" t="s">
        <v>8420</v>
      </c>
      <c r="B3214" s="1" t="s">
        <v>8421</v>
      </c>
      <c r="C3214" s="3">
        <v>2.23835616438356</v>
      </c>
      <c r="D3214" s="4">
        <v>43420</v>
      </c>
      <c r="E3214" s="3">
        <v>3.2423221154</v>
      </c>
      <c r="F3214" s="5" t="s">
        <v>6671</v>
      </c>
      <c r="G3214" s="5">
        <v>818</v>
      </c>
      <c r="H3214" s="5" t="s">
        <v>93</v>
      </c>
      <c r="I3214" s="3">
        <v>12.8752860925369</v>
      </c>
      <c r="J3214" s="3">
        <v>16.6</v>
      </c>
      <c r="K3214" s="3">
        <v>3.6383864188883</v>
      </c>
      <c r="L3214" s="3">
        <v>17.3439048562934</v>
      </c>
      <c r="M3214" s="3">
        <v>6.96606277111509</v>
      </c>
      <c r="N3214" s="3">
        <v>17.4151696606786</v>
      </c>
      <c r="O3214" s="3">
        <v>21.99641072901</v>
      </c>
      <c r="P3214" s="3">
        <v>18.1086519114688</v>
      </c>
      <c r="Q3214" s="3">
        <v>37.9098585371203</v>
      </c>
      <c r="R3214" s="3">
        <v>7.58513931888545</v>
      </c>
      <c r="S3214" s="3">
        <v>93.8795960841748</v>
      </c>
      <c r="T3214" s="3">
        <v>6.51138168343039</v>
      </c>
      <c r="U3214" s="3">
        <v>149.796404806833</v>
      </c>
      <c r="V3214" s="3">
        <v>20.0996677740864</v>
      </c>
      <c r="W3214" s="3"/>
      <c r="X3214" s="3"/>
      <c r="Y3214" s="3"/>
      <c r="Z3214" s="3"/>
      <c r="AA3214" s="3">
        <v>0.424316484142804</v>
      </c>
      <c r="AB3214" s="3">
        <v>0.646744660306411</v>
      </c>
      <c r="AC3214" s="3">
        <v>-14.608509116911</v>
      </c>
      <c r="AD3214" s="3"/>
      <c r="AE3214" s="5">
        <v>1</v>
      </c>
      <c r="AF3214" s="3">
        <v>3.4447031165393</v>
      </c>
      <c r="AG3214" s="3">
        <v>85.9504153138196</v>
      </c>
      <c r="AH3214" s="3">
        <v>55.8573951424627</v>
      </c>
      <c r="AI3214" s="3"/>
      <c r="AJ3214" s="3"/>
      <c r="AK3214" s="3"/>
      <c r="AL3214" s="3"/>
      <c r="AM3214" s="3"/>
      <c r="AN3214" s="5" t="s">
        <v>46</v>
      </c>
      <c r="AO3214" s="1"/>
      <c r="AP3214" s="1"/>
      <c r="AQ3214" s="1"/>
    </row>
    <row r="3215" spans="1:43">
      <c r="A3215" s="1" t="s">
        <v>8422</v>
      </c>
      <c r="B3215" s="1" t="s">
        <v>8423</v>
      </c>
      <c r="C3215" s="3">
        <v>2.18082191780822</v>
      </c>
      <c r="D3215" s="4">
        <v>43441</v>
      </c>
      <c r="E3215" s="3">
        <v>16.6650023721</v>
      </c>
      <c r="F3215" s="5" t="s">
        <v>8424</v>
      </c>
      <c r="G3215" s="5">
        <v>797</v>
      </c>
      <c r="H3215" s="5" t="s">
        <v>198</v>
      </c>
      <c r="I3215" s="3">
        <v>0.257855028173071</v>
      </c>
      <c r="J3215" s="3">
        <v>37.037037037037</v>
      </c>
      <c r="K3215" s="3">
        <v>0.0381170192490926</v>
      </c>
      <c r="L3215" s="3">
        <v>38.031914893617</v>
      </c>
      <c r="M3215" s="3">
        <v>0.14308881045503</v>
      </c>
      <c r="N3215" s="3">
        <v>28.6472148541114</v>
      </c>
      <c r="O3215" s="3">
        <v>0.43049842150581</v>
      </c>
      <c r="P3215" s="3">
        <v>77.0114942528736</v>
      </c>
      <c r="Q3215" s="3">
        <v>1.41035548686246</v>
      </c>
      <c r="R3215" s="3">
        <v>27.9761904761905</v>
      </c>
      <c r="S3215" s="3">
        <v>2.84090909090911</v>
      </c>
      <c r="T3215" s="3">
        <v>17.0542635658915</v>
      </c>
      <c r="U3215" s="3">
        <v>7.40129540678305</v>
      </c>
      <c r="V3215" s="3">
        <v>9.44881889763779</v>
      </c>
      <c r="W3215" s="3"/>
      <c r="X3215" s="3"/>
      <c r="Y3215" s="3"/>
      <c r="Z3215" s="3"/>
      <c r="AA3215" s="3">
        <v>0.323979817297994</v>
      </c>
      <c r="AB3215" s="3">
        <v>1.08404798448668</v>
      </c>
      <c r="AC3215" s="3">
        <v>-0.319674513222909</v>
      </c>
      <c r="AD3215" s="3"/>
      <c r="AE3215" s="5">
        <v>1</v>
      </c>
      <c r="AF3215" s="3">
        <v>0.309034783194658</v>
      </c>
      <c r="AG3215" s="3">
        <v>3.09761963676252</v>
      </c>
      <c r="AH3215" s="3">
        <v>3.75448750916703</v>
      </c>
      <c r="AI3215" s="3"/>
      <c r="AJ3215" s="3"/>
      <c r="AK3215" s="3"/>
      <c r="AL3215" s="3"/>
      <c r="AM3215" s="3">
        <v>10000</v>
      </c>
      <c r="AN3215" s="5" t="s">
        <v>56</v>
      </c>
      <c r="AO3215" s="1"/>
      <c r="AP3215" s="1"/>
      <c r="AQ3215" s="1"/>
    </row>
    <row r="3216" spans="1:43">
      <c r="A3216" s="1" t="s">
        <v>8425</v>
      </c>
      <c r="B3216" s="1" t="s">
        <v>8426</v>
      </c>
      <c r="C3216" s="3">
        <v>2.3972602739726</v>
      </c>
      <c r="D3216" s="4">
        <v>43362</v>
      </c>
      <c r="E3216" s="3">
        <v>1.6345157697</v>
      </c>
      <c r="F3216" s="5" t="s">
        <v>8427</v>
      </c>
      <c r="G3216" s="5">
        <v>876</v>
      </c>
      <c r="H3216" s="5" t="s">
        <v>198</v>
      </c>
      <c r="I3216" s="3">
        <v>0.46895516788594</v>
      </c>
      <c r="J3216" s="3">
        <v>6.34920634920635</v>
      </c>
      <c r="K3216" s="3">
        <v>0.0373552484124069</v>
      </c>
      <c r="L3216" s="3">
        <v>41.4893617021277</v>
      </c>
      <c r="M3216" s="3">
        <v>0.215174478435788</v>
      </c>
      <c r="N3216" s="3">
        <v>12.9973474801061</v>
      </c>
      <c r="O3216" s="3">
        <v>0.96135721017909</v>
      </c>
      <c r="P3216" s="3">
        <v>8.62068965517241</v>
      </c>
      <c r="Q3216" s="3">
        <v>1.78639300646143</v>
      </c>
      <c r="R3216" s="3">
        <v>5.65476190476191</v>
      </c>
      <c r="S3216" s="3">
        <v>2.54642925521732</v>
      </c>
      <c r="T3216" s="3">
        <v>29.4573643410853</v>
      </c>
      <c r="U3216" s="3">
        <v>7.04441978089173</v>
      </c>
      <c r="V3216" s="3">
        <v>14.1732283464567</v>
      </c>
      <c r="W3216" s="3"/>
      <c r="X3216" s="3"/>
      <c r="Y3216" s="3"/>
      <c r="Z3216" s="3"/>
      <c r="AA3216" s="3">
        <v>0.0952086294199598</v>
      </c>
      <c r="AB3216" s="3">
        <v>0.40532407585957</v>
      </c>
      <c r="AC3216" s="3">
        <v>-1.77681677164614</v>
      </c>
      <c r="AD3216" s="3"/>
      <c r="AE3216" s="5">
        <v>3</v>
      </c>
      <c r="AF3216" s="3">
        <v>0.310092832637595</v>
      </c>
      <c r="AG3216" s="3">
        <v>2.94163509539627</v>
      </c>
      <c r="AH3216" s="3">
        <v>3.60439884637229</v>
      </c>
      <c r="AI3216" s="3"/>
      <c r="AJ3216" s="3"/>
      <c r="AK3216" s="3"/>
      <c r="AL3216" s="3"/>
      <c r="AM3216" s="3">
        <v>50</v>
      </c>
      <c r="AN3216" s="5" t="s">
        <v>56</v>
      </c>
      <c r="AO3216" s="1"/>
      <c r="AP3216" s="1"/>
      <c r="AQ3216" s="1"/>
    </row>
    <row r="3217" spans="1:43">
      <c r="A3217" s="1" t="s">
        <v>8428</v>
      </c>
      <c r="B3217" s="1" t="s">
        <v>8429</v>
      </c>
      <c r="C3217" s="3">
        <v>2.03287671232877</v>
      </c>
      <c r="D3217" s="4">
        <v>43495</v>
      </c>
      <c r="E3217" s="3">
        <v>2.4006081171</v>
      </c>
      <c r="F3217" s="5" t="s">
        <v>1263</v>
      </c>
      <c r="G3217" s="5">
        <v>743</v>
      </c>
      <c r="H3217" s="5" t="s">
        <v>93</v>
      </c>
      <c r="I3217" s="3">
        <v>15.2970473141231</v>
      </c>
      <c r="J3217" s="3">
        <v>7.95</v>
      </c>
      <c r="K3217" s="3">
        <v>1.0286783042394</v>
      </c>
      <c r="L3217" s="3">
        <v>68.2854311199207</v>
      </c>
      <c r="M3217" s="3">
        <v>9.54258675078865</v>
      </c>
      <c r="N3217" s="3">
        <v>6.83632734530938</v>
      </c>
      <c r="O3217" s="3">
        <v>29.0092879256966</v>
      </c>
      <c r="P3217" s="3">
        <v>5.33199195171026</v>
      </c>
      <c r="Q3217" s="3">
        <v>37.220680246507</v>
      </c>
      <c r="R3217" s="3">
        <v>8.20433436532508</v>
      </c>
      <c r="S3217" s="3">
        <v>88.8939256572983</v>
      </c>
      <c r="T3217" s="3">
        <v>9.21122286924298</v>
      </c>
      <c r="U3217" s="3">
        <v>191.660833916608</v>
      </c>
      <c r="V3217" s="3">
        <v>8.25027685492802</v>
      </c>
      <c r="W3217" s="3"/>
      <c r="X3217" s="3"/>
      <c r="Y3217" s="3"/>
      <c r="Z3217" s="3"/>
      <c r="AA3217" s="3">
        <v>0.302168102421676</v>
      </c>
      <c r="AB3217" s="3">
        <v>0.636301244370253</v>
      </c>
      <c r="AC3217" s="3">
        <v>-17.802519777322</v>
      </c>
      <c r="AD3217" s="3"/>
      <c r="AE3217" s="5">
        <v>1</v>
      </c>
      <c r="AF3217" s="3">
        <v>4.58342357780836</v>
      </c>
      <c r="AG3217" s="3">
        <v>110.425958474948</v>
      </c>
      <c r="AH3217" s="3"/>
      <c r="AI3217" s="3"/>
      <c r="AJ3217" s="3"/>
      <c r="AK3217" s="3"/>
      <c r="AL3217" s="3"/>
      <c r="AM3217" s="3"/>
      <c r="AN3217" s="5" t="s">
        <v>46</v>
      </c>
      <c r="AO3217" s="1"/>
      <c r="AP3217" s="1"/>
      <c r="AQ3217" s="1"/>
    </row>
    <row r="3218" spans="1:43">
      <c r="A3218" s="1" t="s">
        <v>8430</v>
      </c>
      <c r="B3218" s="1" t="s">
        <v>8431</v>
      </c>
      <c r="C3218" s="3">
        <v>2.41643835616438</v>
      </c>
      <c r="D3218" s="4">
        <v>43355</v>
      </c>
      <c r="E3218" s="3">
        <v>30.2865044512</v>
      </c>
      <c r="F3218" s="5" t="s">
        <v>8432</v>
      </c>
      <c r="G3218" s="5">
        <v>883</v>
      </c>
      <c r="H3218" s="5" t="s">
        <v>50</v>
      </c>
      <c r="I3218" s="3">
        <v>-0.0789110278161576</v>
      </c>
      <c r="J3218" s="3">
        <v>77.4006252791425</v>
      </c>
      <c r="K3218" s="3">
        <v>-0.0986193293885703</v>
      </c>
      <c r="L3218" s="3">
        <v>91.9433377600708</v>
      </c>
      <c r="M3218" s="3">
        <v>-0.285461167437755</v>
      </c>
      <c r="N3218" s="3">
        <v>83.8824577025824</v>
      </c>
      <c r="O3218" s="3">
        <v>0.904552093581442</v>
      </c>
      <c r="P3218" s="3">
        <v>14.846962083143</v>
      </c>
      <c r="Q3218" s="3">
        <v>1.41508107738824</v>
      </c>
      <c r="R3218" s="3">
        <v>17.6243360695316</v>
      </c>
      <c r="S3218" s="3">
        <v>1.8476300274526</v>
      </c>
      <c r="T3218" s="3">
        <v>52.7118644067797</v>
      </c>
      <c r="U3218" s="3">
        <v>5.02907665443305</v>
      </c>
      <c r="V3218" s="3">
        <v>79.2569659442725</v>
      </c>
      <c r="W3218" s="3"/>
      <c r="X3218" s="3"/>
      <c r="Y3218" s="3"/>
      <c r="Z3218" s="3"/>
      <c r="AA3218" s="3">
        <v>0.0421676282518356</v>
      </c>
      <c r="AB3218" s="3">
        <v>0.414309461390272</v>
      </c>
      <c r="AC3218" s="3">
        <v>-1.31669446319545</v>
      </c>
      <c r="AD3218" s="3"/>
      <c r="AE3218" s="5">
        <v>4</v>
      </c>
      <c r="AF3218" s="3">
        <v>0.285585283434633</v>
      </c>
      <c r="AG3218" s="3">
        <v>2.14034872977229</v>
      </c>
      <c r="AH3218" s="3">
        <v>2.8377352715321</v>
      </c>
      <c r="AI3218" s="3"/>
      <c r="AJ3218" s="3"/>
      <c r="AK3218" s="3"/>
      <c r="AL3218" s="3"/>
      <c r="AM3218" s="3"/>
      <c r="AN3218" s="5" t="s">
        <v>51</v>
      </c>
      <c r="AO3218" s="1"/>
      <c r="AP3218" s="1"/>
      <c r="AQ3218" s="1"/>
    </row>
    <row r="3219" spans="1:43">
      <c r="A3219" s="1" t="s">
        <v>8433</v>
      </c>
      <c r="B3219" s="1" t="s">
        <v>8434</v>
      </c>
      <c r="C3219" s="3">
        <v>1.8986301369863</v>
      </c>
      <c r="D3219" s="4">
        <v>43544</v>
      </c>
      <c r="E3219" s="3">
        <v>20.2689923646</v>
      </c>
      <c r="F3219" s="5" t="s">
        <v>8435</v>
      </c>
      <c r="G3219" s="5">
        <v>684</v>
      </c>
      <c r="H3219" s="5" t="s">
        <v>226</v>
      </c>
      <c r="I3219" s="3">
        <v>0.991537738268233</v>
      </c>
      <c r="J3219" s="3">
        <v>75.24893314367</v>
      </c>
      <c r="K3219" s="3">
        <v>0.237549843047418</v>
      </c>
      <c r="L3219" s="3">
        <v>71.6931216931217</v>
      </c>
      <c r="M3219" s="3">
        <v>-0.312183597705032</v>
      </c>
      <c r="N3219" s="3">
        <v>87.1650211565585</v>
      </c>
      <c r="O3219" s="3">
        <v>2.06461644782309</v>
      </c>
      <c r="P3219" s="3">
        <v>78.1446540880503</v>
      </c>
      <c r="Q3219" s="3">
        <v>2.99886670734897</v>
      </c>
      <c r="R3219" s="3">
        <v>80.4744525547445</v>
      </c>
      <c r="S3219" s="3">
        <v>9.74363737692736</v>
      </c>
      <c r="T3219" s="3">
        <v>74.7340425531915</v>
      </c>
      <c r="U3219" s="3"/>
      <c r="V3219" s="3"/>
      <c r="W3219" s="3"/>
      <c r="X3219" s="3"/>
      <c r="Y3219" s="3"/>
      <c r="Z3219" s="3"/>
      <c r="AA3219" s="3">
        <v>0.299108595819698</v>
      </c>
      <c r="AB3219" s="3">
        <v>0.566045729141043</v>
      </c>
      <c r="AC3219" s="3">
        <v>-1.96060633566305</v>
      </c>
      <c r="AD3219" s="3"/>
      <c r="AE3219" s="5">
        <v>2</v>
      </c>
      <c r="AF3219" s="3">
        <v>0.762821680477091</v>
      </c>
      <c r="AG3219" s="3">
        <v>10.053126313579</v>
      </c>
      <c r="AH3219" s="3"/>
      <c r="AI3219" s="3"/>
      <c r="AJ3219" s="3"/>
      <c r="AK3219" s="3"/>
      <c r="AL3219" s="3"/>
      <c r="AM3219" s="3"/>
      <c r="AN3219" s="5" t="s">
        <v>51</v>
      </c>
      <c r="AO3219" s="1"/>
      <c r="AP3219" s="1"/>
      <c r="AQ3219" s="1"/>
    </row>
    <row r="3220" spans="1:43">
      <c r="A3220" s="1" t="s">
        <v>8436</v>
      </c>
      <c r="B3220" s="1" t="s">
        <v>8437</v>
      </c>
      <c r="C3220" s="3">
        <v>1.74520547945205</v>
      </c>
      <c r="D3220" s="4">
        <v>43600</v>
      </c>
      <c r="E3220" s="3">
        <v>0.2492152611</v>
      </c>
      <c r="F3220" s="5" t="s">
        <v>6132</v>
      </c>
      <c r="G3220" s="5">
        <v>218</v>
      </c>
      <c r="H3220" s="5" t="s">
        <v>93</v>
      </c>
      <c r="I3220" s="3">
        <v>10.143479191948</v>
      </c>
      <c r="J3220" s="3">
        <v>29.8</v>
      </c>
      <c r="K3220" s="3">
        <v>1.78100263852242</v>
      </c>
      <c r="L3220" s="3">
        <v>47.7700693756194</v>
      </c>
      <c r="M3220" s="3">
        <v>7.75139664804469</v>
      </c>
      <c r="N3220" s="3">
        <v>12.874251497006</v>
      </c>
      <c r="O3220" s="3">
        <v>15.4421666916056</v>
      </c>
      <c r="P3220" s="3">
        <v>37.1730382293763</v>
      </c>
      <c r="Q3220" s="3">
        <v>17.6964149504195</v>
      </c>
      <c r="R3220" s="3">
        <v>42.0536635706914</v>
      </c>
      <c r="S3220" s="3">
        <v>40.7461461278847</v>
      </c>
      <c r="T3220" s="3">
        <v>51.1911064055056</v>
      </c>
      <c r="U3220" s="3"/>
      <c r="V3220" s="3"/>
      <c r="W3220" s="3"/>
      <c r="X3220" s="3"/>
      <c r="Y3220" s="3"/>
      <c r="Z3220" s="3"/>
      <c r="AA3220" s="3">
        <v>0.23122711837017</v>
      </c>
      <c r="AB3220" s="3">
        <v>0.346640247463835</v>
      </c>
      <c r="AC3220" s="3">
        <v>-12.9445112523621</v>
      </c>
      <c r="AD3220" s="3"/>
      <c r="AE3220" s="5">
        <v>1</v>
      </c>
      <c r="AF3220" s="3">
        <v>2.13027648544314</v>
      </c>
      <c r="AG3220" s="3">
        <v>34.899312584024</v>
      </c>
      <c r="AH3220" s="3"/>
      <c r="AI3220" s="3"/>
      <c r="AJ3220" s="3"/>
      <c r="AK3220" s="3"/>
      <c r="AL3220" s="3"/>
      <c r="AM3220" s="3"/>
      <c r="AN3220" s="5" t="s">
        <v>46</v>
      </c>
      <c r="AO3220" s="1"/>
      <c r="AP3220" s="1"/>
      <c r="AQ3220" s="1"/>
    </row>
    <row r="3221" spans="1:43">
      <c r="A3221" s="1" t="s">
        <v>8438</v>
      </c>
      <c r="B3221" s="1" t="s">
        <v>8439</v>
      </c>
      <c r="C3221" s="3">
        <v>2.16712328767123</v>
      </c>
      <c r="D3221" s="4">
        <v>43446</v>
      </c>
      <c r="E3221" s="3">
        <v>103.3653903099</v>
      </c>
      <c r="F3221" s="5" t="s">
        <v>6214</v>
      </c>
      <c r="G3221" s="5">
        <v>792</v>
      </c>
      <c r="H3221" s="5" t="s">
        <v>50</v>
      </c>
      <c r="I3221" s="3">
        <v>0.145264381173738</v>
      </c>
      <c r="J3221" s="3">
        <v>46.4939705225547</v>
      </c>
      <c r="K3221" s="3">
        <v>0.0483746130030829</v>
      </c>
      <c r="L3221" s="3">
        <v>16.1133244798583</v>
      </c>
      <c r="M3221" s="3">
        <v>-0.125555340931065</v>
      </c>
      <c r="N3221" s="3">
        <v>60.3739982190561</v>
      </c>
      <c r="O3221" s="3">
        <v>0.801198932940659</v>
      </c>
      <c r="P3221" s="3">
        <v>30.1507537688442</v>
      </c>
      <c r="Q3221" s="3">
        <v>1.25081157241659</v>
      </c>
      <c r="R3221" s="3">
        <v>32.8826653790439</v>
      </c>
      <c r="S3221" s="3">
        <v>2.24999035373048</v>
      </c>
      <c r="T3221" s="3">
        <v>32.7683615819209</v>
      </c>
      <c r="U3221" s="3">
        <v>6.09685974493926</v>
      </c>
      <c r="V3221" s="3">
        <v>53.328173374613</v>
      </c>
      <c r="W3221" s="3"/>
      <c r="X3221" s="3"/>
      <c r="Y3221" s="3"/>
      <c r="Z3221" s="3"/>
      <c r="AA3221" s="3">
        <v>0.0581379714628178</v>
      </c>
      <c r="AB3221" s="3">
        <v>0.264726453101862</v>
      </c>
      <c r="AC3221" s="3">
        <v>-2.06151455618238</v>
      </c>
      <c r="AD3221" s="3"/>
      <c r="AE3221" s="5">
        <v>4</v>
      </c>
      <c r="AF3221" s="3">
        <v>0.273766389741033</v>
      </c>
      <c r="AG3221" s="3">
        <v>2.7373099980466</v>
      </c>
      <c r="AH3221" s="3">
        <v>3.30485508732159</v>
      </c>
      <c r="AI3221" s="3"/>
      <c r="AJ3221" s="3"/>
      <c r="AK3221" s="3"/>
      <c r="AL3221" s="3"/>
      <c r="AM3221" s="3"/>
      <c r="AN3221" s="5" t="s">
        <v>51</v>
      </c>
      <c r="AO3221" s="1"/>
      <c r="AP3221" s="1"/>
      <c r="AQ3221" s="1"/>
    </row>
    <row r="3222" spans="1:43">
      <c r="A3222" s="1" t="s">
        <v>8440</v>
      </c>
      <c r="B3222" s="1" t="s">
        <v>8441</v>
      </c>
      <c r="C3222" s="3">
        <v>2.22739726027397</v>
      </c>
      <c r="D3222" s="4">
        <v>43424</v>
      </c>
      <c r="E3222" s="3">
        <v>0.8996611837</v>
      </c>
      <c r="F3222" s="5" t="s">
        <v>7585</v>
      </c>
      <c r="G3222" s="5">
        <v>814</v>
      </c>
      <c r="H3222" s="5" t="s">
        <v>50</v>
      </c>
      <c r="I3222" s="3">
        <v>-0.364567937727849</v>
      </c>
      <c r="J3222" s="3">
        <v>93.3899062081286</v>
      </c>
      <c r="K3222" s="3">
        <v>0</v>
      </c>
      <c r="L3222" s="3">
        <v>43.3820274457725</v>
      </c>
      <c r="M3222" s="3">
        <v>-0.49202912812438</v>
      </c>
      <c r="N3222" s="3">
        <v>93.4105075690116</v>
      </c>
      <c r="O3222" s="3">
        <v>0.16840019811788</v>
      </c>
      <c r="P3222" s="3">
        <v>83.3714024668799</v>
      </c>
      <c r="Q3222" s="3">
        <v>0.0395726157499208</v>
      </c>
      <c r="R3222" s="3">
        <v>91.1154031868662</v>
      </c>
      <c r="S3222" s="3">
        <v>0.212489309530565</v>
      </c>
      <c r="T3222" s="3">
        <v>92.4858757062147</v>
      </c>
      <c r="U3222" s="3">
        <v>4.76445386787796</v>
      </c>
      <c r="V3222" s="3">
        <v>83.1269349845201</v>
      </c>
      <c r="W3222" s="3"/>
      <c r="X3222" s="3"/>
      <c r="Y3222" s="3"/>
      <c r="Z3222" s="3"/>
      <c r="AA3222" s="3">
        <v>-0.0804319256702825</v>
      </c>
      <c r="AB3222" s="3">
        <v>0.142031984895302</v>
      </c>
      <c r="AC3222" s="3">
        <v>-2.92344680266632</v>
      </c>
      <c r="AD3222" s="3"/>
      <c r="AE3222" s="5">
        <v>5</v>
      </c>
      <c r="AF3222" s="3">
        <v>0.225984990515104</v>
      </c>
      <c r="AG3222" s="3">
        <v>1.27748831023689</v>
      </c>
      <c r="AH3222" s="3">
        <v>2.37733370381799</v>
      </c>
      <c r="AI3222" s="3"/>
      <c r="AJ3222" s="3"/>
      <c r="AK3222" s="3"/>
      <c r="AL3222" s="3"/>
      <c r="AM3222" s="3"/>
      <c r="AN3222" s="5" t="s">
        <v>46</v>
      </c>
      <c r="AO3222" s="1"/>
      <c r="AP3222" s="1"/>
      <c r="AQ3222" s="1"/>
    </row>
    <row r="3223" spans="1:43">
      <c r="A3223" s="1" t="s">
        <v>8442</v>
      </c>
      <c r="B3223" s="1" t="s">
        <v>8443</v>
      </c>
      <c r="C3223" s="3">
        <v>2.14246575342466</v>
      </c>
      <c r="D3223" s="4">
        <v>43455</v>
      </c>
      <c r="E3223" s="3">
        <v>37.4627026721</v>
      </c>
      <c r="F3223" s="5" t="s">
        <v>8444</v>
      </c>
      <c r="G3223" s="5">
        <v>783</v>
      </c>
      <c r="H3223" s="5" t="s">
        <v>55</v>
      </c>
      <c r="I3223" s="3">
        <v>18.8494050719122</v>
      </c>
      <c r="J3223" s="3">
        <v>4.17422867513612</v>
      </c>
      <c r="K3223" s="3">
        <v>2.9533229220892</v>
      </c>
      <c r="L3223" s="3">
        <v>42.4858757062147</v>
      </c>
      <c r="M3223" s="3">
        <v>11.8163657608081</v>
      </c>
      <c r="N3223" s="3">
        <v>6.22381807301017</v>
      </c>
      <c r="O3223" s="3">
        <v>32.1660874988862</v>
      </c>
      <c r="P3223" s="3">
        <v>5.16556291390728</v>
      </c>
      <c r="Q3223" s="3">
        <v>36.3327205882353</v>
      </c>
      <c r="R3223" s="3">
        <v>15.9298780487805</v>
      </c>
      <c r="S3223" s="3">
        <v>109.239667089858</v>
      </c>
      <c r="T3223" s="3">
        <v>5.95703125</v>
      </c>
      <c r="U3223" s="3">
        <v>195.448660491983</v>
      </c>
      <c r="V3223" s="3">
        <v>16.9376693766938</v>
      </c>
      <c r="W3223" s="3"/>
      <c r="X3223" s="3"/>
      <c r="Y3223" s="3"/>
      <c r="Z3223" s="3"/>
      <c r="AA3223" s="3">
        <v>0.429828718041218</v>
      </c>
      <c r="AB3223" s="3">
        <v>0.711675969946076</v>
      </c>
      <c r="AC3223" s="3">
        <v>-16.076629344379</v>
      </c>
      <c r="AD3223" s="3"/>
      <c r="AE3223" s="5">
        <v>1</v>
      </c>
      <c r="AF3223" s="3">
        <v>4.16484756954385</v>
      </c>
      <c r="AG3223" s="3">
        <v>101.562412991686</v>
      </c>
      <c r="AH3223" s="3">
        <v>71.077812485759</v>
      </c>
      <c r="AI3223" s="3"/>
      <c r="AJ3223" s="3"/>
      <c r="AK3223" s="3"/>
      <c r="AL3223" s="3"/>
      <c r="AM3223" s="3"/>
      <c r="AN3223" s="5" t="s">
        <v>46</v>
      </c>
      <c r="AO3223" s="1"/>
      <c r="AP3223" s="1"/>
      <c r="AQ3223" s="1"/>
    </row>
    <row r="3224" spans="1:43">
      <c r="A3224" s="1" t="s">
        <v>8445</v>
      </c>
      <c r="B3224" s="1" t="s">
        <v>8446</v>
      </c>
      <c r="C3224" s="3">
        <v>2.37534246575342</v>
      </c>
      <c r="D3224" s="4">
        <v>43370</v>
      </c>
      <c r="E3224" s="3">
        <v>41.7149385292</v>
      </c>
      <c r="F3224" s="5" t="s">
        <v>8447</v>
      </c>
      <c r="G3224" s="5">
        <v>868</v>
      </c>
      <c r="H3224" s="5" t="s">
        <v>205</v>
      </c>
      <c r="I3224" s="3">
        <v>-0.0986971969996253</v>
      </c>
      <c r="J3224" s="3">
        <v>50.561797752809</v>
      </c>
      <c r="K3224" s="3">
        <v>0.00988044659617579</v>
      </c>
      <c r="L3224" s="3">
        <v>32.962962962963</v>
      </c>
      <c r="M3224" s="3">
        <v>-0.207039337474129</v>
      </c>
      <c r="N3224" s="3">
        <v>38.0597014925373</v>
      </c>
      <c r="O3224" s="3">
        <v>0.814503891004402</v>
      </c>
      <c r="P3224" s="3">
        <v>33.0739299610895</v>
      </c>
      <c r="Q3224" s="3">
        <v>1.22582786946307</v>
      </c>
      <c r="R3224" s="3">
        <v>32.7433628318584</v>
      </c>
      <c r="S3224" s="3">
        <v>1.77910639990854</v>
      </c>
      <c r="T3224" s="3">
        <v>28.2051282051282</v>
      </c>
      <c r="U3224" s="3">
        <v>5.51288440329218</v>
      </c>
      <c r="V3224" s="3">
        <v>40.7407407407407</v>
      </c>
      <c r="W3224" s="3"/>
      <c r="X3224" s="3"/>
      <c r="Y3224" s="3"/>
      <c r="Z3224" s="3"/>
      <c r="AA3224" s="3">
        <v>0.0269007422152099</v>
      </c>
      <c r="AB3224" s="3">
        <v>0.302862770592679</v>
      </c>
      <c r="AC3224" s="3">
        <v>-1.77171045016507</v>
      </c>
      <c r="AD3224" s="3"/>
      <c r="AE3224" s="5">
        <v>4</v>
      </c>
      <c r="AF3224" s="3">
        <v>0.263461664053202</v>
      </c>
      <c r="AG3224" s="3">
        <v>2.27167223593128</v>
      </c>
      <c r="AH3224" s="3">
        <v>2.83777663577929</v>
      </c>
      <c r="AI3224" s="3"/>
      <c r="AJ3224" s="3"/>
      <c r="AK3224" s="3"/>
      <c r="AL3224" s="3"/>
      <c r="AM3224" s="3"/>
      <c r="AN3224" s="5" t="s">
        <v>46</v>
      </c>
      <c r="AO3224" s="1"/>
      <c r="AP3224" s="1"/>
      <c r="AQ3224" s="1"/>
    </row>
    <row r="3225" spans="1:43">
      <c r="A3225" s="1" t="s">
        <v>8448</v>
      </c>
      <c r="B3225" s="1" t="s">
        <v>8449</v>
      </c>
      <c r="C3225" s="3">
        <v>2.2027397260274</v>
      </c>
      <c r="D3225" s="4">
        <v>43433</v>
      </c>
      <c r="E3225" s="3">
        <v>3.0077553144</v>
      </c>
      <c r="F3225" s="5" t="s">
        <v>548</v>
      </c>
      <c r="G3225" s="5">
        <v>97</v>
      </c>
      <c r="H3225" s="5" t="s">
        <v>50</v>
      </c>
      <c r="I3225" s="3">
        <v>0.307631239456175</v>
      </c>
      <c r="J3225" s="3">
        <v>17.0165252344797</v>
      </c>
      <c r="K3225" s="3">
        <v>0.0395882818685613</v>
      </c>
      <c r="L3225" s="3">
        <v>20.1859229747676</v>
      </c>
      <c r="M3225" s="3">
        <v>-0.0296706557214977</v>
      </c>
      <c r="N3225" s="3">
        <v>42.520035618878</v>
      </c>
      <c r="O3225" s="3">
        <v>0.647216967041724</v>
      </c>
      <c r="P3225" s="3">
        <v>55.2306989492919</v>
      </c>
      <c r="Q3225" s="3">
        <v>1.0089642009017</v>
      </c>
      <c r="R3225" s="3">
        <v>62.143891839691</v>
      </c>
      <c r="S3225" s="3">
        <v>1.38619200270194</v>
      </c>
      <c r="T3225" s="3">
        <v>71.638418079096</v>
      </c>
      <c r="U3225" s="3">
        <v>5.15352002125565</v>
      </c>
      <c r="V3225" s="3">
        <v>77.0123839009288</v>
      </c>
      <c r="W3225" s="3"/>
      <c r="X3225" s="3"/>
      <c r="Y3225" s="3"/>
      <c r="Z3225" s="3"/>
      <c r="AA3225" s="3">
        <v>0.000474320815242472</v>
      </c>
      <c r="AB3225" s="3">
        <v>0.192406441915784</v>
      </c>
      <c r="AC3225" s="3">
        <v>-3.02919437875169</v>
      </c>
      <c r="AD3225" s="3"/>
      <c r="AE3225" s="5">
        <v>4</v>
      </c>
      <c r="AF3225" s="3">
        <v>0.253573987476398</v>
      </c>
      <c r="AG3225" s="3">
        <v>2.08141667438118</v>
      </c>
      <c r="AH3225" s="3">
        <v>2.58672133644389</v>
      </c>
      <c r="AI3225" s="3"/>
      <c r="AJ3225" s="3"/>
      <c r="AK3225" s="3"/>
      <c r="AL3225" s="3"/>
      <c r="AM3225" s="3"/>
      <c r="AN3225" s="5" t="s">
        <v>46</v>
      </c>
      <c r="AO3225" s="1"/>
      <c r="AP3225" s="1"/>
      <c r="AQ3225" s="1"/>
    </row>
    <row r="3226" spans="1:43">
      <c r="A3226" s="1" t="s">
        <v>8450</v>
      </c>
      <c r="B3226" s="1" t="s">
        <v>8451</v>
      </c>
      <c r="C3226" s="3">
        <v>2.39178082191781</v>
      </c>
      <c r="D3226" s="4">
        <v>43364</v>
      </c>
      <c r="E3226" s="3">
        <v>24.0645440638</v>
      </c>
      <c r="F3226" s="5" t="s">
        <v>607</v>
      </c>
      <c r="G3226" s="5">
        <v>170</v>
      </c>
      <c r="H3226" s="5" t="s">
        <v>50</v>
      </c>
      <c r="I3226" s="3">
        <v>0.188492063492078</v>
      </c>
      <c r="J3226" s="3">
        <v>38.5439928539527</v>
      </c>
      <c r="K3226" s="3">
        <v>-0.0296970896851938</v>
      </c>
      <c r="L3226" s="3">
        <v>71.3590084108012</v>
      </c>
      <c r="M3226" s="3">
        <v>0.00990295107943641</v>
      </c>
      <c r="N3226" s="3">
        <v>33.2591273374889</v>
      </c>
      <c r="O3226" s="3">
        <v>0.287984111221468</v>
      </c>
      <c r="P3226" s="3">
        <v>78.894472361809</v>
      </c>
      <c r="Q3226" s="3">
        <v>0.873541351745492</v>
      </c>
      <c r="R3226" s="3">
        <v>73.1530661516176</v>
      </c>
      <c r="S3226" s="3">
        <v>1.7969444372925</v>
      </c>
      <c r="T3226" s="3">
        <v>54.7457627118644</v>
      </c>
      <c r="U3226" s="3">
        <v>6.31186180034215</v>
      </c>
      <c r="V3226" s="3">
        <v>48.0650154798762</v>
      </c>
      <c r="W3226" s="3"/>
      <c r="X3226" s="3"/>
      <c r="Y3226" s="3"/>
      <c r="Z3226" s="3"/>
      <c r="AA3226" s="3">
        <v>0.0230398228730486</v>
      </c>
      <c r="AB3226" s="3">
        <v>0.252307136359324</v>
      </c>
      <c r="AC3226" s="3">
        <v>-2.42755709076953</v>
      </c>
      <c r="AD3226" s="3"/>
      <c r="AE3226" s="5">
        <v>2</v>
      </c>
      <c r="AF3226" s="3">
        <v>0.294226323304798</v>
      </c>
      <c r="AG3226" s="3">
        <v>2.6772884517817</v>
      </c>
      <c r="AH3226" s="3">
        <v>3.42450868958242</v>
      </c>
      <c r="AI3226" s="3"/>
      <c r="AJ3226" s="3"/>
      <c r="AK3226" s="3"/>
      <c r="AL3226" s="3"/>
      <c r="AM3226" s="3"/>
      <c r="AN3226" s="5" t="s">
        <v>51</v>
      </c>
      <c r="AO3226" s="1"/>
      <c r="AP3226" s="1"/>
      <c r="AQ3226" s="1"/>
    </row>
    <row r="3227" spans="1:43">
      <c r="A3227" s="1" t="s">
        <v>8452</v>
      </c>
      <c r="B3227" s="1" t="s">
        <v>8453</v>
      </c>
      <c r="C3227" s="3">
        <v>2.31506849315068</v>
      </c>
      <c r="D3227" s="4">
        <v>43392</v>
      </c>
      <c r="E3227" s="3">
        <v>33.7613860152</v>
      </c>
      <c r="F3227" s="5" t="s">
        <v>6827</v>
      </c>
      <c r="G3227" s="5">
        <v>846</v>
      </c>
      <c r="H3227" s="5" t="s">
        <v>198</v>
      </c>
      <c r="I3227" s="3">
        <v>-0.0998922526896696</v>
      </c>
      <c r="J3227" s="3">
        <v>92.3280423280423</v>
      </c>
      <c r="K3227" s="3">
        <v>-0.00981739642645124</v>
      </c>
      <c r="L3227" s="3">
        <v>82.7127659574468</v>
      </c>
      <c r="M3227" s="3">
        <v>-0.274254895902277</v>
      </c>
      <c r="N3227" s="3">
        <v>93.1034482758621</v>
      </c>
      <c r="O3227" s="3">
        <v>0.731793267243878</v>
      </c>
      <c r="P3227" s="3">
        <v>36.2068965517241</v>
      </c>
      <c r="Q3227" s="3">
        <v>1.11770207016657</v>
      </c>
      <c r="R3227" s="3">
        <v>59.8214285714286</v>
      </c>
      <c r="S3227" s="3">
        <v>1.91407445920553</v>
      </c>
      <c r="T3227" s="3">
        <v>66.2790697674419</v>
      </c>
      <c r="U3227" s="3">
        <v>5.64924457659513</v>
      </c>
      <c r="V3227" s="3">
        <v>62.2047244094488</v>
      </c>
      <c r="W3227" s="3"/>
      <c r="X3227" s="3"/>
      <c r="Y3227" s="3"/>
      <c r="Z3227" s="3"/>
      <c r="AA3227" s="3">
        <v>0.0369510477107782</v>
      </c>
      <c r="AB3227" s="3">
        <v>0.304535507923196</v>
      </c>
      <c r="AC3227" s="3">
        <v>-1.74340204199576</v>
      </c>
      <c r="AD3227" s="3"/>
      <c r="AE3227" s="5">
        <v>4</v>
      </c>
      <c r="AF3227" s="3">
        <v>0.278254651266713</v>
      </c>
      <c r="AG3227" s="3">
        <v>2.46397015071997</v>
      </c>
      <c r="AH3227" s="3">
        <v>3.03776437553271</v>
      </c>
      <c r="AI3227" s="3"/>
      <c r="AJ3227" s="3"/>
      <c r="AK3227" s="3"/>
      <c r="AL3227" s="3"/>
      <c r="AM3227" s="3"/>
      <c r="AN3227" s="5" t="s">
        <v>51</v>
      </c>
      <c r="AO3227" s="1"/>
      <c r="AP3227" s="1"/>
      <c r="AQ3227" s="1"/>
    </row>
    <row r="3228" spans="1:43">
      <c r="A3228" s="1" t="s">
        <v>8454</v>
      </c>
      <c r="B3228" s="1" t="s">
        <v>8455</v>
      </c>
      <c r="C3228" s="3">
        <v>2.18082191780822</v>
      </c>
      <c r="D3228" s="4">
        <v>43441</v>
      </c>
      <c r="E3228" s="3">
        <v>0.0897662573</v>
      </c>
      <c r="F3228" s="5" t="s">
        <v>5226</v>
      </c>
      <c r="G3228" s="5">
        <v>598</v>
      </c>
      <c r="H3228" s="5" t="s">
        <v>45</v>
      </c>
      <c r="I3228" s="3">
        <v>1.85434929197573</v>
      </c>
      <c r="J3228" s="3">
        <v>32.0063694267516</v>
      </c>
      <c r="K3228" s="3">
        <v>1.21450707764469</v>
      </c>
      <c r="L3228" s="3">
        <v>11.3354037267081</v>
      </c>
      <c r="M3228" s="3">
        <v>1.23146519225936</v>
      </c>
      <c r="N3228" s="3">
        <v>15.8730158730159</v>
      </c>
      <c r="O3228" s="3">
        <v>2.58064516129032</v>
      </c>
      <c r="P3228" s="3">
        <v>40.5629139072848</v>
      </c>
      <c r="Q3228" s="3">
        <v>2.069431539826</v>
      </c>
      <c r="R3228" s="3">
        <v>54.2808219178082</v>
      </c>
      <c r="S3228" s="3">
        <v>13.5821035811636</v>
      </c>
      <c r="T3228" s="3">
        <v>21.8455743879473</v>
      </c>
      <c r="U3228" s="3">
        <v>20.2029245001492</v>
      </c>
      <c r="V3228" s="3">
        <v>40.1273885350318</v>
      </c>
      <c r="W3228" s="3"/>
      <c r="X3228" s="3"/>
      <c r="Y3228" s="3"/>
      <c r="Z3228" s="3"/>
      <c r="AA3228" s="3">
        <v>0.118782010481293</v>
      </c>
      <c r="AB3228" s="3">
        <v>0.164632881593695</v>
      </c>
      <c r="AC3228" s="3">
        <v>-8.65779530146213</v>
      </c>
      <c r="AD3228" s="3"/>
      <c r="AE3228" s="5">
        <v>1</v>
      </c>
      <c r="AF3228" s="3">
        <v>0.687150180786362</v>
      </c>
      <c r="AG3228" s="3">
        <v>12.4835904411986</v>
      </c>
      <c r="AH3228" s="3">
        <v>9.36633867397418</v>
      </c>
      <c r="AI3228" s="3"/>
      <c r="AJ3228" s="3"/>
      <c r="AK3228" s="3"/>
      <c r="AL3228" s="3"/>
      <c r="AM3228" s="3"/>
      <c r="AN3228" s="5" t="s">
        <v>46</v>
      </c>
      <c r="AO3228" s="1"/>
      <c r="AP3228" s="1"/>
      <c r="AQ3228" s="1"/>
    </row>
    <row r="3229" spans="1:43">
      <c r="A3229" s="1" t="s">
        <v>8456</v>
      </c>
      <c r="B3229" s="1" t="s">
        <v>8457</v>
      </c>
      <c r="C3229" s="3">
        <v>2.13150684931507</v>
      </c>
      <c r="D3229" s="4">
        <v>43459</v>
      </c>
      <c r="E3229" s="3">
        <v>0.5711015559</v>
      </c>
      <c r="F3229" s="5" t="s">
        <v>8458</v>
      </c>
      <c r="G3229" s="5">
        <v>758</v>
      </c>
      <c r="H3229" s="5" t="s">
        <v>55</v>
      </c>
      <c r="I3229" s="3">
        <v>10.7730518472524</v>
      </c>
      <c r="J3229" s="3">
        <v>46.7634603750756</v>
      </c>
      <c r="K3229" s="3">
        <v>3.80542301873619</v>
      </c>
      <c r="L3229" s="3">
        <v>23.8983050847458</v>
      </c>
      <c r="M3229" s="3">
        <v>3.54634627662661</v>
      </c>
      <c r="N3229" s="3">
        <v>65.4697785757032</v>
      </c>
      <c r="O3229" s="3">
        <v>18.4044600783169</v>
      </c>
      <c r="P3229" s="3">
        <v>53.2450331125828</v>
      </c>
      <c r="Q3229" s="3">
        <v>24.6419339062391</v>
      </c>
      <c r="R3229" s="3">
        <v>46.5701219512195</v>
      </c>
      <c r="S3229" s="3">
        <v>57.0284305958982</v>
      </c>
      <c r="T3229" s="3">
        <v>63.4765625</v>
      </c>
      <c r="U3229" s="3">
        <v>78.0083815605668</v>
      </c>
      <c r="V3229" s="3">
        <v>87.1273712737127</v>
      </c>
      <c r="W3229" s="3"/>
      <c r="X3229" s="3"/>
      <c r="Y3229" s="3"/>
      <c r="Z3229" s="3"/>
      <c r="AA3229" s="3">
        <v>0.267703062869189</v>
      </c>
      <c r="AB3229" s="3">
        <v>0.364120722023921</v>
      </c>
      <c r="AC3229" s="3">
        <v>-11.8860016764459</v>
      </c>
      <c r="AD3229" s="3"/>
      <c r="AE3229" s="5">
        <v>3</v>
      </c>
      <c r="AF3229" s="3">
        <v>2.12232825656735</v>
      </c>
      <c r="AG3229" s="3">
        <v>47.6563137621095</v>
      </c>
      <c r="AH3229" s="3">
        <v>31.9259877741703</v>
      </c>
      <c r="AI3229" s="3"/>
      <c r="AJ3229" s="3"/>
      <c r="AK3229" s="3"/>
      <c r="AL3229" s="3"/>
      <c r="AM3229" s="3"/>
      <c r="AN3229" s="5" t="s">
        <v>46</v>
      </c>
      <c r="AO3229" s="1"/>
      <c r="AP3229" s="1"/>
      <c r="AQ3229" s="1"/>
    </row>
    <row r="3230" spans="1:43">
      <c r="A3230" s="1" t="s">
        <v>8459</v>
      </c>
      <c r="B3230" s="1" t="s">
        <v>8460</v>
      </c>
      <c r="C3230" s="3">
        <v>2.2027397260274</v>
      </c>
      <c r="D3230" s="4">
        <v>43433</v>
      </c>
      <c r="E3230" s="3">
        <v>20.7884022397</v>
      </c>
      <c r="F3230" s="5" t="s">
        <v>4340</v>
      </c>
      <c r="G3230" s="5">
        <v>805</v>
      </c>
      <c r="H3230" s="5" t="s">
        <v>50</v>
      </c>
      <c r="I3230" s="3">
        <v>0.048346548056464</v>
      </c>
      <c r="J3230" s="3">
        <v>62.8852166145601</v>
      </c>
      <c r="K3230" s="3">
        <v>-0.00966370313102648</v>
      </c>
      <c r="L3230" s="3">
        <v>57.9459938025675</v>
      </c>
      <c r="M3230" s="3">
        <v>-0.135122092462117</v>
      </c>
      <c r="N3230" s="3">
        <v>61.6206589492431</v>
      </c>
      <c r="O3230" s="3">
        <v>0.956190847887614</v>
      </c>
      <c r="P3230" s="3">
        <v>11.0095934216537</v>
      </c>
      <c r="Q3230" s="3">
        <v>1.40910068065641</v>
      </c>
      <c r="R3230" s="3">
        <v>17.9623370352487</v>
      </c>
      <c r="S3230" s="3">
        <v>2.50149614080076</v>
      </c>
      <c r="T3230" s="3">
        <v>23.3333333333333</v>
      </c>
      <c r="U3230" s="3">
        <v>6.37521710694499</v>
      </c>
      <c r="V3230" s="3">
        <v>46.5170278637771</v>
      </c>
      <c r="W3230" s="3"/>
      <c r="X3230" s="3"/>
      <c r="Y3230" s="3"/>
      <c r="Z3230" s="3"/>
      <c r="AA3230" s="3">
        <v>0.110166700700663</v>
      </c>
      <c r="AB3230" s="3">
        <v>0.333312408996547</v>
      </c>
      <c r="AC3230" s="3">
        <v>-1.68434766424716</v>
      </c>
      <c r="AD3230" s="3"/>
      <c r="AE3230" s="5">
        <v>3</v>
      </c>
      <c r="AF3230" s="3">
        <v>0.278587740972223</v>
      </c>
      <c r="AG3230" s="3">
        <v>3.45024948926482</v>
      </c>
      <c r="AH3230" s="3">
        <v>3.20566498623676</v>
      </c>
      <c r="AI3230" s="3"/>
      <c r="AJ3230" s="3"/>
      <c r="AK3230" s="3"/>
      <c r="AL3230" s="3"/>
      <c r="AM3230" s="3"/>
      <c r="AN3230" s="5" t="s">
        <v>46</v>
      </c>
      <c r="AO3230" s="1"/>
      <c r="AP3230" s="1"/>
      <c r="AQ3230" s="1"/>
    </row>
    <row r="3231" spans="1:43">
      <c r="A3231" s="1" t="s">
        <v>8461</v>
      </c>
      <c r="B3231" s="1" t="s">
        <v>8462</v>
      </c>
      <c r="C3231" s="3">
        <v>2.22191780821918</v>
      </c>
      <c r="D3231" s="4">
        <v>43426</v>
      </c>
      <c r="E3231" s="3">
        <v>12.2067196295</v>
      </c>
      <c r="F3231" s="5" t="s">
        <v>1963</v>
      </c>
      <c r="G3231" s="5">
        <v>812</v>
      </c>
      <c r="H3231" s="5" t="s">
        <v>50</v>
      </c>
      <c r="I3231" s="3">
        <v>0.361191933380154</v>
      </c>
      <c r="J3231" s="3">
        <v>10.4064314426083</v>
      </c>
      <c r="K3231" s="3">
        <v>0.040004000400056</v>
      </c>
      <c r="L3231" s="3">
        <v>17.8397521027003</v>
      </c>
      <c r="M3231" s="3">
        <v>0.150180216259525</v>
      </c>
      <c r="N3231" s="3">
        <v>14.826357969724</v>
      </c>
      <c r="O3231" s="3">
        <v>0.877369907220666</v>
      </c>
      <c r="P3231" s="3">
        <v>18.227501142074</v>
      </c>
      <c r="Q3231" s="3">
        <v>0.765588798227052</v>
      </c>
      <c r="R3231" s="3">
        <v>78.6093674553356</v>
      </c>
      <c r="S3231" s="3">
        <v>0.0479279123490551</v>
      </c>
      <c r="T3231" s="3">
        <v>93.2768361581921</v>
      </c>
      <c r="U3231" s="3">
        <v>6.96930928383068</v>
      </c>
      <c r="V3231" s="3">
        <v>31.0371517027864</v>
      </c>
      <c r="W3231" s="3"/>
      <c r="X3231" s="3"/>
      <c r="Y3231" s="3"/>
      <c r="Z3231" s="3"/>
      <c r="AA3231" s="3">
        <v>-0.0539256027443852</v>
      </c>
      <c r="AB3231" s="3">
        <v>0.158208763039737</v>
      </c>
      <c r="AC3231" s="3">
        <v>-4.79356580142955</v>
      </c>
      <c r="AD3231" s="3"/>
      <c r="AE3231" s="5">
        <v>4</v>
      </c>
      <c r="AF3231" s="3">
        <v>0.298439572269832</v>
      </c>
      <c r="AG3231" s="3">
        <v>1.78158756564737</v>
      </c>
      <c r="AH3231" s="3">
        <v>3.53564911496418</v>
      </c>
      <c r="AI3231" s="3"/>
      <c r="AJ3231" s="3"/>
      <c r="AK3231" s="3"/>
      <c r="AL3231" s="3"/>
      <c r="AM3231" s="3"/>
      <c r="AN3231" s="5" t="s">
        <v>46</v>
      </c>
      <c r="AO3231" s="1"/>
      <c r="AP3231" s="1"/>
      <c r="AQ3231" s="1"/>
    </row>
    <row r="3232" spans="1:43">
      <c r="A3232" s="1" t="s">
        <v>8463</v>
      </c>
      <c r="B3232" s="1" t="s">
        <v>8464</v>
      </c>
      <c r="C3232" s="3">
        <v>2.14520547945205</v>
      </c>
      <c r="D3232" s="4">
        <v>43454</v>
      </c>
      <c r="E3232" s="3">
        <v>2.0002861162</v>
      </c>
      <c r="F3232" s="5" t="s">
        <v>8465</v>
      </c>
      <c r="G3232" s="5">
        <v>758</v>
      </c>
      <c r="H3232" s="5" t="s">
        <v>55</v>
      </c>
      <c r="I3232" s="3">
        <v>15.6803600497941</v>
      </c>
      <c r="J3232" s="3">
        <v>14.519056261343</v>
      </c>
      <c r="K3232" s="3">
        <v>1.07936242312681</v>
      </c>
      <c r="L3232" s="3">
        <v>76.5536723163842</v>
      </c>
      <c r="M3232" s="3">
        <v>2.83026898195437</v>
      </c>
      <c r="N3232" s="3">
        <v>70.9156193895871</v>
      </c>
      <c r="O3232" s="3">
        <v>35.9880677660832</v>
      </c>
      <c r="P3232" s="3">
        <v>1.05960264900662</v>
      </c>
      <c r="Q3232" s="3">
        <v>57.6471355865849</v>
      </c>
      <c r="R3232" s="3">
        <v>0.457317073170732</v>
      </c>
      <c r="S3232" s="3">
        <v>114.478473146915</v>
      </c>
      <c r="T3232" s="3">
        <v>3.7109375</v>
      </c>
      <c r="U3232" s="3">
        <v>164.404869061976</v>
      </c>
      <c r="V3232" s="3">
        <v>34.2818428184282</v>
      </c>
      <c r="W3232" s="3"/>
      <c r="X3232" s="3"/>
      <c r="Y3232" s="3"/>
      <c r="Z3232" s="3"/>
      <c r="AA3232" s="3">
        <v>0.417576821427317</v>
      </c>
      <c r="AB3232" s="3">
        <v>0.662375044967215</v>
      </c>
      <c r="AC3232" s="3">
        <v>-13.3710281118101</v>
      </c>
      <c r="AD3232" s="3"/>
      <c r="AE3232" s="5">
        <v>2</v>
      </c>
      <c r="AF3232" s="3">
        <v>3.92218445173775</v>
      </c>
      <c r="AG3232" s="3">
        <v>112.764059823551</v>
      </c>
      <c r="AH3232" s="3">
        <v>62.0961427612542</v>
      </c>
      <c r="AI3232" s="3"/>
      <c r="AJ3232" s="3"/>
      <c r="AK3232" s="3"/>
      <c r="AL3232" s="3"/>
      <c r="AM3232" s="3"/>
      <c r="AN3232" s="5" t="s">
        <v>46</v>
      </c>
      <c r="AO3232" s="1"/>
      <c r="AP3232" s="1"/>
      <c r="AQ3232" s="1"/>
    </row>
    <row r="3233" spans="1:43">
      <c r="A3233" s="1" t="s">
        <v>8466</v>
      </c>
      <c r="B3233" s="1" t="s">
        <v>8467</v>
      </c>
      <c r="C3233" s="3">
        <v>2.2958904109589</v>
      </c>
      <c r="D3233" s="4">
        <v>43399</v>
      </c>
      <c r="E3233" s="3">
        <v>3.0189052185</v>
      </c>
      <c r="F3233" s="5" t="s">
        <v>3556</v>
      </c>
      <c r="G3233" s="5">
        <v>839</v>
      </c>
      <c r="H3233" s="5" t="s">
        <v>50</v>
      </c>
      <c r="I3233" s="3">
        <v>-0.186073841935157</v>
      </c>
      <c r="J3233" s="3">
        <v>86.7351496203662</v>
      </c>
      <c r="K3233" s="3">
        <v>-0.0294261893084818</v>
      </c>
      <c r="L3233" s="3">
        <v>70.4736609119079</v>
      </c>
      <c r="M3233" s="3">
        <v>-0.23492560689115</v>
      </c>
      <c r="N3233" s="3">
        <v>77.7382012466607</v>
      </c>
      <c r="O3233" s="3">
        <v>0.776220956180624</v>
      </c>
      <c r="P3233" s="3">
        <v>34.90178163545</v>
      </c>
      <c r="Q3233" s="3">
        <v>1.06358531668912</v>
      </c>
      <c r="R3233" s="3">
        <v>56.9773056494447</v>
      </c>
      <c r="S3233" s="3">
        <v>1.4807037598584</v>
      </c>
      <c r="T3233" s="3">
        <v>68.7570621468927</v>
      </c>
      <c r="U3233" s="3">
        <v>6.57382301259448</v>
      </c>
      <c r="V3233" s="3">
        <v>40.7894736842105</v>
      </c>
      <c r="W3233" s="3"/>
      <c r="X3233" s="3"/>
      <c r="Y3233" s="3"/>
      <c r="Z3233" s="3"/>
      <c r="AA3233" s="3">
        <v>0.00463098527994052</v>
      </c>
      <c r="AB3233" s="3">
        <v>0.312410632502567</v>
      </c>
      <c r="AC3233" s="3">
        <v>-2.70244552288515</v>
      </c>
      <c r="AD3233" s="3"/>
      <c r="AE3233" s="5">
        <v>4</v>
      </c>
      <c r="AF3233" s="3">
        <v>0.356874385673373</v>
      </c>
      <c r="AG3233" s="3">
        <v>2.6525812245215</v>
      </c>
      <c r="AH3233" s="3">
        <v>3.17121376326834</v>
      </c>
      <c r="AI3233" s="3"/>
      <c r="AJ3233" s="3"/>
      <c r="AK3233" s="3"/>
      <c r="AL3233" s="3"/>
      <c r="AM3233" s="3">
        <v>0.5</v>
      </c>
      <c r="AN3233" s="5" t="s">
        <v>56</v>
      </c>
      <c r="AO3233" s="1"/>
      <c r="AP3233" s="1"/>
      <c r="AQ3233" s="1"/>
    </row>
    <row r="3234" spans="1:43">
      <c r="A3234" s="1" t="s">
        <v>8468</v>
      </c>
      <c r="B3234" s="1" t="s">
        <v>8469</v>
      </c>
      <c r="C3234" s="3">
        <v>1.78630136986301</v>
      </c>
      <c r="D3234" s="4">
        <v>43585</v>
      </c>
      <c r="E3234" s="3">
        <v>1.825631965</v>
      </c>
      <c r="F3234" s="5" t="s">
        <v>2435</v>
      </c>
      <c r="G3234" s="5">
        <v>653</v>
      </c>
      <c r="H3234" s="5" t="s">
        <v>55</v>
      </c>
      <c r="I3234" s="3">
        <v>12.3832538697668</v>
      </c>
      <c r="J3234" s="3">
        <v>35.3901996370236</v>
      </c>
      <c r="K3234" s="3">
        <v>4.2595734367426</v>
      </c>
      <c r="L3234" s="3">
        <v>16.1581920903955</v>
      </c>
      <c r="M3234" s="3">
        <v>5.64219056974459</v>
      </c>
      <c r="N3234" s="3">
        <v>45.1825254338719</v>
      </c>
      <c r="O3234" s="3">
        <v>18.5299993111524</v>
      </c>
      <c r="P3234" s="3">
        <v>52.7814569536424</v>
      </c>
      <c r="Q3234" s="3">
        <v>26.727058476948</v>
      </c>
      <c r="R3234" s="3">
        <v>40.7012195121951</v>
      </c>
      <c r="S3234" s="3">
        <v>63.4714041421243</v>
      </c>
      <c r="T3234" s="3">
        <v>53.125</v>
      </c>
      <c r="U3234" s="3"/>
      <c r="V3234" s="3"/>
      <c r="W3234" s="3"/>
      <c r="X3234" s="3"/>
      <c r="Y3234" s="3"/>
      <c r="Z3234" s="3"/>
      <c r="AA3234" s="3">
        <v>0.31279785105376</v>
      </c>
      <c r="AB3234" s="3">
        <v>0.427809918159342</v>
      </c>
      <c r="AC3234" s="3">
        <v>-15.0682487287002</v>
      </c>
      <c r="AD3234" s="3"/>
      <c r="AE3234" s="5">
        <v>1</v>
      </c>
      <c r="AF3234" s="3">
        <v>2.43542406884515</v>
      </c>
      <c r="AG3234" s="3">
        <v>49.9829789714876</v>
      </c>
      <c r="AH3234" s="3"/>
      <c r="AI3234" s="3"/>
      <c r="AJ3234" s="3"/>
      <c r="AK3234" s="3"/>
      <c r="AL3234" s="3"/>
      <c r="AM3234" s="3"/>
      <c r="AN3234" s="5" t="s">
        <v>46</v>
      </c>
      <c r="AO3234" s="1"/>
      <c r="AP3234" s="1"/>
      <c r="AQ3234" s="1"/>
    </row>
    <row r="3235" spans="1:43">
      <c r="A3235" s="1" t="s">
        <v>8470</v>
      </c>
      <c r="B3235" s="1" t="s">
        <v>8471</v>
      </c>
      <c r="C3235" s="3">
        <v>2.18630136986301</v>
      </c>
      <c r="D3235" s="4">
        <v>43439</v>
      </c>
      <c r="E3235" s="3">
        <v>7.9785645802</v>
      </c>
      <c r="F3235" s="5" t="s">
        <v>8472</v>
      </c>
      <c r="G3235" s="5">
        <v>799</v>
      </c>
      <c r="H3235" s="5" t="s">
        <v>55</v>
      </c>
      <c r="I3235" s="3">
        <v>2.0726261690117</v>
      </c>
      <c r="J3235" s="3">
        <v>89.4736842105263</v>
      </c>
      <c r="K3235" s="3">
        <v>1.59329140461216</v>
      </c>
      <c r="L3235" s="3">
        <v>69.2090395480226</v>
      </c>
      <c r="M3235" s="3">
        <v>-3.19616460247703</v>
      </c>
      <c r="N3235" s="3">
        <v>95.4518252543387</v>
      </c>
      <c r="O3235" s="3">
        <v>15.2859454742265</v>
      </c>
      <c r="P3235" s="3">
        <v>65.0331125827815</v>
      </c>
      <c r="Q3235" s="3">
        <v>13.7015284796834</v>
      </c>
      <c r="R3235" s="3">
        <v>77.8963414634146</v>
      </c>
      <c r="S3235" s="3">
        <v>44.3538970021929</v>
      </c>
      <c r="T3235" s="3">
        <v>81.34765625</v>
      </c>
      <c r="U3235" s="3">
        <v>99.7044947370749</v>
      </c>
      <c r="V3235" s="3">
        <v>76.0162601626016</v>
      </c>
      <c r="W3235" s="3"/>
      <c r="X3235" s="3"/>
      <c r="Y3235" s="3"/>
      <c r="Z3235" s="3"/>
      <c r="AA3235" s="3">
        <v>0.228301226757494</v>
      </c>
      <c r="AB3235" s="3">
        <v>0.394918303624434</v>
      </c>
      <c r="AC3235" s="3">
        <v>-15.8222017503455</v>
      </c>
      <c r="AD3235" s="3"/>
      <c r="AE3235" s="5">
        <v>2</v>
      </c>
      <c r="AF3235" s="3">
        <v>2.97228995030235</v>
      </c>
      <c r="AG3235" s="3">
        <v>48.6263406431255</v>
      </c>
      <c r="AH3235" s="3">
        <v>44.4035203641926</v>
      </c>
      <c r="AI3235" s="3"/>
      <c r="AJ3235" s="3"/>
      <c r="AK3235" s="3"/>
      <c r="AL3235" s="3"/>
      <c r="AM3235" s="3"/>
      <c r="AN3235" s="5" t="s">
        <v>51</v>
      </c>
      <c r="AO3235" s="1"/>
      <c r="AP3235" s="1"/>
      <c r="AQ3235" s="1"/>
    </row>
    <row r="3236" spans="1:43">
      <c r="A3236" s="1" t="s">
        <v>8473</v>
      </c>
      <c r="B3236" s="1" t="s">
        <v>8474</v>
      </c>
      <c r="C3236" s="3">
        <v>1.8986301369863</v>
      </c>
      <c r="D3236" s="4">
        <v>43544</v>
      </c>
      <c r="E3236" s="3">
        <v>0.0052511186</v>
      </c>
      <c r="F3236" s="5" t="s">
        <v>5333</v>
      </c>
      <c r="G3236" s="5">
        <v>288</v>
      </c>
      <c r="H3236" s="5" t="s">
        <v>50</v>
      </c>
      <c r="I3236" s="3">
        <v>0.108674175064227</v>
      </c>
      <c r="J3236" s="3">
        <v>52.5234479678428</v>
      </c>
      <c r="K3236" s="3">
        <v>0</v>
      </c>
      <c r="L3236" s="3">
        <v>43.3820274457725</v>
      </c>
      <c r="M3236" s="3">
        <v>0.0296150049358528</v>
      </c>
      <c r="N3236" s="3">
        <v>30.2760463045414</v>
      </c>
      <c r="O3236" s="3">
        <v>0.0592475560383288</v>
      </c>
      <c r="P3236" s="3">
        <v>86.4321608040201</v>
      </c>
      <c r="Q3236" s="3">
        <v>0.237412206944325</v>
      </c>
      <c r="R3236" s="3">
        <v>89.0391115403187</v>
      </c>
      <c r="S3236" s="3">
        <v>0.655607430217559</v>
      </c>
      <c r="T3236" s="3">
        <v>88.4745762711864</v>
      </c>
      <c r="U3236" s="3"/>
      <c r="V3236" s="3"/>
      <c r="W3236" s="3"/>
      <c r="X3236" s="3"/>
      <c r="Y3236" s="3"/>
      <c r="Z3236" s="3"/>
      <c r="AA3236" s="3">
        <v>-0.124918834201867</v>
      </c>
      <c r="AB3236" s="3">
        <v>-0.188876682844925</v>
      </c>
      <c r="AC3236" s="3">
        <v>-0.693343898573704</v>
      </c>
      <c r="AD3236" s="3"/>
      <c r="AE3236" s="5">
        <v>2</v>
      </c>
      <c r="AF3236" s="3">
        <v>0.054000037794165</v>
      </c>
      <c r="AG3236" s="3">
        <v>0.58612437123573</v>
      </c>
      <c r="AH3236" s="3"/>
      <c r="AI3236" s="3"/>
      <c r="AJ3236" s="3"/>
      <c r="AK3236" s="3"/>
      <c r="AL3236" s="3"/>
      <c r="AM3236" s="3"/>
      <c r="AN3236" s="5" t="s">
        <v>46</v>
      </c>
      <c r="AO3236" s="1"/>
      <c r="AP3236" s="1"/>
      <c r="AQ3236" s="1"/>
    </row>
    <row r="3237" spans="1:43">
      <c r="A3237" s="1" t="s">
        <v>8475</v>
      </c>
      <c r="B3237" s="1" t="s">
        <v>8476</v>
      </c>
      <c r="C3237" s="3">
        <v>2.32054794520548</v>
      </c>
      <c r="D3237" s="4">
        <v>43390</v>
      </c>
      <c r="E3237" s="3">
        <v>4.3248870808</v>
      </c>
      <c r="F3237" s="5" t="s">
        <v>885</v>
      </c>
      <c r="G3237" s="5">
        <v>251</v>
      </c>
      <c r="H3237" s="5" t="s">
        <v>198</v>
      </c>
      <c r="I3237" s="3">
        <v>0.231460049995366</v>
      </c>
      <c r="J3237" s="3">
        <v>43.6507936507937</v>
      </c>
      <c r="K3237" s="3">
        <v>0.0739508227028944</v>
      </c>
      <c r="L3237" s="3">
        <v>3.45744680851064</v>
      </c>
      <c r="M3237" s="3">
        <v>0.0647009890008247</v>
      </c>
      <c r="N3237" s="3">
        <v>52.2546419098143</v>
      </c>
      <c r="O3237" s="3">
        <v>0.473317865429244</v>
      </c>
      <c r="P3237" s="3">
        <v>73.2758620689655</v>
      </c>
      <c r="Q3237" s="3">
        <v>1.27221702525726</v>
      </c>
      <c r="R3237" s="3">
        <v>40.4761904761905</v>
      </c>
      <c r="S3237" s="3">
        <v>2.44133232399698</v>
      </c>
      <c r="T3237" s="3">
        <v>36.8217054263566</v>
      </c>
      <c r="U3237" s="3">
        <v>6.49222899862287</v>
      </c>
      <c r="V3237" s="3">
        <v>30.7086614173228</v>
      </c>
      <c r="W3237" s="3"/>
      <c r="X3237" s="3"/>
      <c r="Y3237" s="3"/>
      <c r="Z3237" s="3"/>
      <c r="AA3237" s="3">
        <v>0.177090856969362</v>
      </c>
      <c r="AB3237" s="3">
        <v>0.771189559098537</v>
      </c>
      <c r="AC3237" s="3">
        <v>-0.504390061647681</v>
      </c>
      <c r="AD3237" s="3"/>
      <c r="AE3237" s="5">
        <v>2</v>
      </c>
      <c r="AF3237" s="3">
        <v>0.289991871785393</v>
      </c>
      <c r="AG3237" s="3">
        <v>2.81772169824059</v>
      </c>
      <c r="AH3237" s="3">
        <v>3.32799594424615</v>
      </c>
      <c r="AI3237" s="3"/>
      <c r="AJ3237" s="3"/>
      <c r="AK3237" s="3"/>
      <c r="AL3237" s="3"/>
      <c r="AM3237" s="3"/>
      <c r="AN3237" s="5" t="s">
        <v>51</v>
      </c>
      <c r="AO3237" s="1"/>
      <c r="AP3237" s="1"/>
      <c r="AQ3237" s="1"/>
    </row>
    <row r="3238" spans="1:43">
      <c r="A3238" s="1" t="s">
        <v>8477</v>
      </c>
      <c r="B3238" s="1" t="s">
        <v>8478</v>
      </c>
      <c r="C3238" s="3">
        <v>1.32054794520548</v>
      </c>
      <c r="D3238" s="4">
        <v>43755</v>
      </c>
      <c r="E3238" s="3">
        <v>43.1117729231</v>
      </c>
      <c r="F3238" s="5" t="s">
        <v>3124</v>
      </c>
      <c r="G3238" s="5">
        <v>483</v>
      </c>
      <c r="H3238" s="5" t="s">
        <v>55</v>
      </c>
      <c r="I3238" s="3">
        <v>-0.734639358860189</v>
      </c>
      <c r="J3238" s="3">
        <v>96.0072595281307</v>
      </c>
      <c r="K3238" s="3">
        <v>-1.30042609706158</v>
      </c>
      <c r="L3238" s="3">
        <v>97.6271186440678</v>
      </c>
      <c r="M3238" s="3">
        <v>-1.15273775216138</v>
      </c>
      <c r="N3238" s="3">
        <v>91.7414721723519</v>
      </c>
      <c r="O3238" s="3">
        <v>9.07534246575343</v>
      </c>
      <c r="P3238" s="3">
        <v>83.6423841059603</v>
      </c>
      <c r="Q3238" s="3">
        <v>21.6809933142311</v>
      </c>
      <c r="R3238" s="3">
        <v>55.1829268292683</v>
      </c>
      <c r="S3238" s="3">
        <v>49.2802142618011</v>
      </c>
      <c r="T3238" s="3">
        <v>75.29296875</v>
      </c>
      <c r="U3238" s="3"/>
      <c r="V3238" s="3"/>
      <c r="W3238" s="3"/>
      <c r="X3238" s="3"/>
      <c r="Y3238" s="3"/>
      <c r="Z3238" s="3"/>
      <c r="AA3238" s="3">
        <v>0.227333328980874</v>
      </c>
      <c r="AB3238" s="3">
        <v>0.457696503427849</v>
      </c>
      <c r="AC3238" s="3">
        <v>-19.0002350544543</v>
      </c>
      <c r="AD3238" s="3"/>
      <c r="AE3238" s="5">
        <v>1</v>
      </c>
      <c r="AF3238" s="3">
        <v>3.98508481615274</v>
      </c>
      <c r="AG3238" s="3">
        <v>60.1938483339014</v>
      </c>
      <c r="AH3238" s="3"/>
      <c r="AI3238" s="3"/>
      <c r="AJ3238" s="3"/>
      <c r="AK3238" s="3"/>
      <c r="AL3238" s="3"/>
      <c r="AM3238" s="3"/>
      <c r="AN3238" s="5" t="s">
        <v>51</v>
      </c>
      <c r="AO3238" s="1"/>
      <c r="AP3238" s="1"/>
      <c r="AQ3238" s="1"/>
    </row>
    <row r="3239" spans="1:43">
      <c r="A3239" s="1" t="s">
        <v>8479</v>
      </c>
      <c r="B3239" s="1" t="s">
        <v>8480</v>
      </c>
      <c r="C3239" s="3">
        <v>2.2986301369863</v>
      </c>
      <c r="D3239" s="4">
        <v>43398</v>
      </c>
      <c r="E3239" s="3">
        <v>2.4687434207</v>
      </c>
      <c r="F3239" s="5" t="s">
        <v>6214</v>
      </c>
      <c r="G3239" s="5">
        <v>708</v>
      </c>
      <c r="H3239" s="5" t="s">
        <v>198</v>
      </c>
      <c r="I3239" s="3">
        <v>0.194805194805194</v>
      </c>
      <c r="J3239" s="3">
        <v>53.968253968254</v>
      </c>
      <c r="K3239" s="3">
        <v>0.00925925925925824</v>
      </c>
      <c r="L3239" s="3">
        <v>70.7446808510638</v>
      </c>
      <c r="M3239" s="3">
        <v>0.00925925925925824</v>
      </c>
      <c r="N3239" s="3">
        <v>66.0477453580902</v>
      </c>
      <c r="O3239" s="3">
        <v>0.567970204841713</v>
      </c>
      <c r="P3239" s="3">
        <v>62.3563218390805</v>
      </c>
      <c r="Q3239" s="3">
        <v>1.06671657153552</v>
      </c>
      <c r="R3239" s="3">
        <v>65.1785714285714</v>
      </c>
      <c r="S3239" s="3">
        <v>2.58334124798178</v>
      </c>
      <c r="T3239" s="3">
        <v>26.7441860465116</v>
      </c>
      <c r="U3239" s="3">
        <v>6.30905511811024</v>
      </c>
      <c r="V3239" s="3">
        <v>39.3700787401575</v>
      </c>
      <c r="W3239" s="3"/>
      <c r="X3239" s="3"/>
      <c r="Y3239" s="3"/>
      <c r="Z3239" s="3"/>
      <c r="AA3239" s="3">
        <v>0.107238770970076</v>
      </c>
      <c r="AB3239" s="3">
        <v>0.402725890292255</v>
      </c>
      <c r="AC3239" s="3">
        <v>-1.4919840607914</v>
      </c>
      <c r="AD3239" s="3"/>
      <c r="AE3239" s="5">
        <v>3</v>
      </c>
      <c r="AF3239" s="3">
        <v>0.284957468067196</v>
      </c>
      <c r="AG3239" s="3">
        <v>2.89615551611331</v>
      </c>
      <c r="AH3239" s="3">
        <v>3.29674929272874</v>
      </c>
      <c r="AI3239" s="3"/>
      <c r="AJ3239" s="3"/>
      <c r="AK3239" s="3"/>
      <c r="AL3239" s="3"/>
      <c r="AM3239" s="3"/>
      <c r="AN3239" s="5" t="s">
        <v>46</v>
      </c>
      <c r="AO3239" s="1"/>
      <c r="AP3239" s="1"/>
      <c r="AQ3239" s="1"/>
    </row>
    <row r="3240" spans="1:43">
      <c r="A3240" s="1" t="s">
        <v>8481</v>
      </c>
      <c r="B3240" s="1" t="s">
        <v>8482</v>
      </c>
      <c r="C3240" s="3">
        <v>2.24383561643836</v>
      </c>
      <c r="D3240" s="4">
        <v>43418</v>
      </c>
      <c r="E3240" s="3">
        <v>2.6863133095</v>
      </c>
      <c r="F3240" s="5" t="s">
        <v>8483</v>
      </c>
      <c r="G3240" s="5">
        <v>820</v>
      </c>
      <c r="H3240" s="5" t="s">
        <v>60</v>
      </c>
      <c r="I3240" s="3">
        <v>3.10615448161917</v>
      </c>
      <c r="J3240" s="3">
        <v>65.5753968253968</v>
      </c>
      <c r="K3240" s="3">
        <v>2.06067544361762</v>
      </c>
      <c r="L3240" s="3">
        <v>54.1706615532119</v>
      </c>
      <c r="M3240" s="3">
        <v>-1.97141061891298</v>
      </c>
      <c r="N3240" s="3">
        <v>77.0524233432245</v>
      </c>
      <c r="O3240" s="3">
        <v>9.22376826813686</v>
      </c>
      <c r="P3240" s="3">
        <v>53.9553752535497</v>
      </c>
      <c r="Q3240" s="3">
        <v>8.31380716827214</v>
      </c>
      <c r="R3240" s="3">
        <v>58.0104712041885</v>
      </c>
      <c r="S3240" s="3">
        <v>26.4923482314787</v>
      </c>
      <c r="T3240" s="3">
        <v>64.8550724637681</v>
      </c>
      <c r="U3240" s="3">
        <v>24.3994817103558</v>
      </c>
      <c r="V3240" s="3">
        <v>88.1154499151104</v>
      </c>
      <c r="W3240" s="3"/>
      <c r="X3240" s="3"/>
      <c r="Y3240" s="3"/>
      <c r="Z3240" s="3"/>
      <c r="AA3240" s="3">
        <v>0.135034300413314</v>
      </c>
      <c r="AB3240" s="3">
        <v>0.0928213560286684</v>
      </c>
      <c r="AC3240" s="3">
        <v>-20.6299346294252</v>
      </c>
      <c r="AD3240" s="3"/>
      <c r="AE3240" s="5">
        <v>4</v>
      </c>
      <c r="AF3240" s="3">
        <v>0.880854250214716</v>
      </c>
      <c r="AG3240" s="3">
        <v>13.4271418889237</v>
      </c>
      <c r="AH3240" s="3">
        <v>11.4305564105677</v>
      </c>
      <c r="AI3240" s="3"/>
      <c r="AJ3240" s="3"/>
      <c r="AK3240" s="3"/>
      <c r="AL3240" s="3"/>
      <c r="AM3240" s="3"/>
      <c r="AN3240" s="5" t="s">
        <v>46</v>
      </c>
      <c r="AO3240" s="1"/>
      <c r="AP3240" s="1"/>
      <c r="AQ3240" s="1"/>
    </row>
    <row r="3241" spans="1:43">
      <c r="A3241" s="1" t="s">
        <v>8484</v>
      </c>
      <c r="B3241" s="1" t="s">
        <v>8485</v>
      </c>
      <c r="C3241" s="3">
        <v>0.758904109589041</v>
      </c>
      <c r="D3241" s="4">
        <v>43960</v>
      </c>
      <c r="E3241" s="3">
        <v>1.3955146988</v>
      </c>
      <c r="F3241" s="5" t="s">
        <v>1292</v>
      </c>
      <c r="G3241" s="5">
        <v>278</v>
      </c>
      <c r="H3241" s="5" t="s">
        <v>116</v>
      </c>
      <c r="I3241" s="3">
        <v>3.26361755918181</v>
      </c>
      <c r="J3241" s="3">
        <v>86.4485981308411</v>
      </c>
      <c r="K3241" s="3">
        <v>0.770035885167479</v>
      </c>
      <c r="L3241" s="3">
        <v>81.651376146789</v>
      </c>
      <c r="M3241" s="3">
        <v>0.522037437541958</v>
      </c>
      <c r="N3241" s="3">
        <v>85.0467289719626</v>
      </c>
      <c r="O3241" s="3">
        <v>3.23198284445125</v>
      </c>
      <c r="P3241" s="3">
        <v>87.5</v>
      </c>
      <c r="Q3241" s="3">
        <v>1.85129212634126</v>
      </c>
      <c r="R3241" s="3">
        <v>82.010582010582</v>
      </c>
      <c r="S3241" s="3"/>
      <c r="T3241" s="3"/>
      <c r="U3241" s="3"/>
      <c r="V3241" s="3"/>
      <c r="W3241" s="3"/>
      <c r="X3241" s="3"/>
      <c r="Y3241" s="3"/>
      <c r="Z3241" s="3"/>
      <c r="AA3241" s="3">
        <v>0.222435873959627</v>
      </c>
      <c r="AB3241" s="3">
        <v>0.440129778624172</v>
      </c>
      <c r="AC3241" s="3">
        <v>-8.15857725083363</v>
      </c>
      <c r="AD3241" s="3"/>
      <c r="AE3241" s="5">
        <v>2</v>
      </c>
      <c r="AF3241" s="3">
        <v>3.78472221152771</v>
      </c>
      <c r="AG3241" s="3"/>
      <c r="AH3241" s="3"/>
      <c r="AI3241" s="3"/>
      <c r="AJ3241" s="3"/>
      <c r="AK3241" s="3"/>
      <c r="AL3241" s="3"/>
      <c r="AM3241" s="3"/>
      <c r="AN3241" s="5" t="s">
        <v>46</v>
      </c>
      <c r="AO3241" s="1"/>
      <c r="AP3241" s="1"/>
      <c r="AQ3241" s="1"/>
    </row>
    <row r="3242" spans="1:43">
      <c r="A3242" s="1" t="s">
        <v>8486</v>
      </c>
      <c r="B3242" s="1" t="s">
        <v>8487</v>
      </c>
      <c r="C3242" s="3">
        <v>2.33424657534247</v>
      </c>
      <c r="D3242" s="4">
        <v>43385</v>
      </c>
      <c r="E3242" s="3">
        <v>10.1026747821</v>
      </c>
      <c r="F3242" s="5" t="s">
        <v>5341</v>
      </c>
      <c r="G3242" s="5">
        <v>853</v>
      </c>
      <c r="H3242" s="5" t="s">
        <v>50</v>
      </c>
      <c r="I3242" s="3">
        <v>0.0593295757935207</v>
      </c>
      <c r="J3242" s="3">
        <v>60.786065207682</v>
      </c>
      <c r="K3242" s="3">
        <v>-0.00988142292489913</v>
      </c>
      <c r="L3242" s="3">
        <v>59.8937583001328</v>
      </c>
      <c r="M3242" s="3">
        <v>-0.14801657785673</v>
      </c>
      <c r="N3242" s="3">
        <v>63.7577916295637</v>
      </c>
      <c r="O3242" s="3">
        <v>0.476616026213863</v>
      </c>
      <c r="P3242" s="3">
        <v>69.3924166285975</v>
      </c>
      <c r="Q3242" s="3">
        <v>0.980652520234546</v>
      </c>
      <c r="R3242" s="3">
        <v>64.6547561564462</v>
      </c>
      <c r="S3242" s="3">
        <v>1.91610197387227</v>
      </c>
      <c r="T3242" s="3">
        <v>49.2655367231638</v>
      </c>
      <c r="U3242" s="3">
        <v>8.01578613806908</v>
      </c>
      <c r="V3242" s="3">
        <v>17.2600619195046</v>
      </c>
      <c r="W3242" s="3"/>
      <c r="X3242" s="3"/>
      <c r="Y3242" s="3"/>
      <c r="Z3242" s="3"/>
      <c r="AA3242" s="3">
        <v>0.0398883803281706</v>
      </c>
      <c r="AB3242" s="3">
        <v>0.387181141334838</v>
      </c>
      <c r="AC3242" s="3">
        <v>-1.89406887525805</v>
      </c>
      <c r="AD3242" s="3"/>
      <c r="AE3242" s="5">
        <v>3</v>
      </c>
      <c r="AF3242" s="3">
        <v>0.333583498346458</v>
      </c>
      <c r="AG3242" s="3">
        <v>2.73502950940609</v>
      </c>
      <c r="AH3242" s="3">
        <v>4.03452989079558</v>
      </c>
      <c r="AI3242" s="3"/>
      <c r="AJ3242" s="3"/>
      <c r="AK3242" s="3"/>
      <c r="AL3242" s="3"/>
      <c r="AM3242" s="3"/>
      <c r="AN3242" s="5" t="s">
        <v>46</v>
      </c>
      <c r="AO3242" s="1"/>
      <c r="AP3242" s="1"/>
      <c r="AQ3242" s="1"/>
    </row>
    <row r="3243" spans="1:43">
      <c r="A3243" s="1" t="s">
        <v>8488</v>
      </c>
      <c r="B3243" s="1" t="s">
        <v>8489</v>
      </c>
      <c r="C3243" s="3">
        <v>1.9972602739726</v>
      </c>
      <c r="D3243" s="4">
        <v>43508</v>
      </c>
      <c r="E3243" s="3">
        <v>0.5801319203</v>
      </c>
      <c r="F3243" s="5" t="s">
        <v>8490</v>
      </c>
      <c r="G3243" s="5">
        <v>730</v>
      </c>
      <c r="H3243" s="5" t="s">
        <v>320</v>
      </c>
      <c r="I3243" s="3">
        <v>7.44811901828864</v>
      </c>
      <c r="J3243" s="3">
        <v>30</v>
      </c>
      <c r="K3243" s="3">
        <v>2.58753279652583</v>
      </c>
      <c r="L3243" s="3">
        <v>10</v>
      </c>
      <c r="M3243" s="3">
        <v>4.23791138076851</v>
      </c>
      <c r="N3243" s="3">
        <v>30</v>
      </c>
      <c r="O3243" s="3">
        <v>14.2813948800645</v>
      </c>
      <c r="P3243" s="3">
        <v>30</v>
      </c>
      <c r="Q3243" s="3">
        <v>14.385150812065</v>
      </c>
      <c r="R3243" s="3">
        <v>50</v>
      </c>
      <c r="S3243" s="3">
        <v>3.26017666879153</v>
      </c>
      <c r="T3243" s="3">
        <v>90</v>
      </c>
      <c r="U3243" s="3"/>
      <c r="V3243" s="3"/>
      <c r="W3243" s="3"/>
      <c r="X3243" s="3"/>
      <c r="Y3243" s="3"/>
      <c r="Z3243" s="3"/>
      <c r="AA3243" s="3">
        <v>0.0207819541612998</v>
      </c>
      <c r="AB3243" s="3">
        <v>0.0538303170041915</v>
      </c>
      <c r="AC3243" s="3">
        <v>-34.2221421493559</v>
      </c>
      <c r="AD3243" s="3"/>
      <c r="AE3243" s="5">
        <v>3</v>
      </c>
      <c r="AF3243" s="3">
        <v>0.452575142897113</v>
      </c>
      <c r="AG3243" s="3">
        <v>4.98522950701272</v>
      </c>
      <c r="AH3243" s="3"/>
      <c r="AI3243" s="3"/>
      <c r="AJ3243" s="3"/>
      <c r="AK3243" s="3"/>
      <c r="AL3243" s="3"/>
      <c r="AM3243" s="3"/>
      <c r="AN3243" s="5" t="s">
        <v>46</v>
      </c>
      <c r="AO3243" s="1"/>
      <c r="AP3243" s="1"/>
      <c r="AQ3243" s="1"/>
    </row>
    <row r="3244" spans="1:43">
      <c r="A3244" s="1" t="s">
        <v>8491</v>
      </c>
      <c r="B3244" s="1" t="s">
        <v>8492</v>
      </c>
      <c r="C3244" s="3">
        <v>1.88493150684932</v>
      </c>
      <c r="D3244" s="4">
        <v>43549</v>
      </c>
      <c r="E3244" s="3">
        <v>11.9026584143</v>
      </c>
      <c r="F3244" s="5" t="s">
        <v>2465</v>
      </c>
      <c r="G3244" s="5">
        <v>673</v>
      </c>
      <c r="H3244" s="5" t="s">
        <v>93</v>
      </c>
      <c r="I3244" s="3">
        <v>7.51489525273881</v>
      </c>
      <c r="J3244" s="3">
        <v>41.4</v>
      </c>
      <c r="K3244" s="3">
        <v>4.20042842507217</v>
      </c>
      <c r="L3244" s="3">
        <v>10.8523290386521</v>
      </c>
      <c r="M3244" s="3">
        <v>2.14553090477495</v>
      </c>
      <c r="N3244" s="3">
        <v>52.5948103792415</v>
      </c>
      <c r="O3244" s="3">
        <v>16.3054212796923</v>
      </c>
      <c r="P3244" s="3">
        <v>34.2555331991952</v>
      </c>
      <c r="Q3244" s="3">
        <v>18.586040595686</v>
      </c>
      <c r="R3244" s="3">
        <v>40.1960784313725</v>
      </c>
      <c r="S3244" s="3">
        <v>60.5049852951725</v>
      </c>
      <c r="T3244" s="3">
        <v>31.286394917946</v>
      </c>
      <c r="U3244" s="3"/>
      <c r="V3244" s="3"/>
      <c r="W3244" s="3"/>
      <c r="X3244" s="3"/>
      <c r="Y3244" s="3"/>
      <c r="Z3244" s="3"/>
      <c r="AA3244" s="3">
        <v>0.284086533706133</v>
      </c>
      <c r="AB3244" s="3">
        <v>0.547628119756973</v>
      </c>
      <c r="AC3244" s="3">
        <v>-18.010770560468</v>
      </c>
      <c r="AD3244" s="3"/>
      <c r="AE3244" s="5">
        <v>2</v>
      </c>
      <c r="AF3244" s="3">
        <v>3.5673372796358</v>
      </c>
      <c r="AG3244" s="3">
        <v>56.1978105748271</v>
      </c>
      <c r="AH3244" s="3"/>
      <c r="AI3244" s="3"/>
      <c r="AJ3244" s="3"/>
      <c r="AK3244" s="3"/>
      <c r="AL3244" s="3"/>
      <c r="AM3244" s="3"/>
      <c r="AN3244" s="5" t="s">
        <v>46</v>
      </c>
      <c r="AO3244" s="1"/>
      <c r="AP3244" s="1"/>
      <c r="AQ3244" s="1"/>
    </row>
    <row r="3245" spans="1:43">
      <c r="A3245" s="1" t="s">
        <v>8493</v>
      </c>
      <c r="B3245" s="1" t="s">
        <v>8494</v>
      </c>
      <c r="C3245" s="3">
        <v>2.27671232876712</v>
      </c>
      <c r="D3245" s="4">
        <v>43406</v>
      </c>
      <c r="E3245" s="3">
        <v>48.4231497203</v>
      </c>
      <c r="F3245" s="5" t="s">
        <v>49</v>
      </c>
      <c r="G3245" s="5">
        <v>832</v>
      </c>
      <c r="H3245" s="5" t="s">
        <v>50</v>
      </c>
      <c r="I3245" s="3">
        <v>-0.108760134467076</v>
      </c>
      <c r="J3245" s="3">
        <v>81.2416257257704</v>
      </c>
      <c r="K3245" s="3">
        <v>-0.0197921820880604</v>
      </c>
      <c r="L3245" s="3">
        <v>65.692784417884</v>
      </c>
      <c r="M3245" s="3">
        <v>-0.207427894112988</v>
      </c>
      <c r="N3245" s="3">
        <v>74.5325022261799</v>
      </c>
      <c r="O3245" s="3">
        <v>0.872022007219773</v>
      </c>
      <c r="P3245" s="3">
        <v>18.7300137048881</v>
      </c>
      <c r="Q3245" s="3">
        <v>1.09040268859735</v>
      </c>
      <c r="R3245" s="3">
        <v>53.9835828102366</v>
      </c>
      <c r="S3245" s="3">
        <v>1.57555832465827</v>
      </c>
      <c r="T3245" s="3">
        <v>65.1977401129944</v>
      </c>
      <c r="U3245" s="3">
        <v>5.63248904309327</v>
      </c>
      <c r="V3245" s="3">
        <v>66.4086687306501</v>
      </c>
      <c r="W3245" s="3"/>
      <c r="X3245" s="3"/>
      <c r="Y3245" s="3"/>
      <c r="Z3245" s="3"/>
      <c r="AA3245" s="3">
        <v>0.0113994428614818</v>
      </c>
      <c r="AB3245" s="3">
        <v>0.259669468297264</v>
      </c>
      <c r="AC3245" s="3">
        <v>-2.10730828432081</v>
      </c>
      <c r="AD3245" s="3"/>
      <c r="AE3245" s="5">
        <v>4</v>
      </c>
      <c r="AF3245" s="3">
        <v>0.26792553021219</v>
      </c>
      <c r="AG3245" s="3">
        <v>2.47958187193411</v>
      </c>
      <c r="AH3245" s="3">
        <v>2.9526474118893</v>
      </c>
      <c r="AI3245" s="3"/>
      <c r="AJ3245" s="3"/>
      <c r="AK3245" s="3"/>
      <c r="AL3245" s="3"/>
      <c r="AM3245" s="3">
        <v>500</v>
      </c>
      <c r="AN3245" s="5" t="s">
        <v>56</v>
      </c>
      <c r="AO3245" s="1"/>
      <c r="AP3245" s="1"/>
      <c r="AQ3245" s="1"/>
    </row>
    <row r="3246" spans="1:43">
      <c r="A3246" s="1" t="s">
        <v>8495</v>
      </c>
      <c r="B3246" s="1" t="s">
        <v>8496</v>
      </c>
      <c r="C3246" s="3">
        <v>2.03835616438356</v>
      </c>
      <c r="D3246" s="4">
        <v>43493</v>
      </c>
      <c r="E3246" s="3">
        <v>9.8320187887</v>
      </c>
      <c r="F3246" s="5" t="s">
        <v>8497</v>
      </c>
      <c r="G3246" s="5">
        <v>745</v>
      </c>
      <c r="H3246" s="5" t="s">
        <v>205</v>
      </c>
      <c r="I3246" s="3">
        <v>-0.260266049739736</v>
      </c>
      <c r="J3246" s="3">
        <v>70.0374531835206</v>
      </c>
      <c r="K3246" s="3">
        <v>-0.057954216169236</v>
      </c>
      <c r="L3246" s="3">
        <v>74.4444444444444</v>
      </c>
      <c r="M3246" s="3">
        <v>-0.337121941822379</v>
      </c>
      <c r="N3246" s="3">
        <v>70.1492537313433</v>
      </c>
      <c r="O3246" s="3">
        <v>0.906963136337023</v>
      </c>
      <c r="P3246" s="3">
        <v>17.8988326848249</v>
      </c>
      <c r="Q3246" s="3">
        <v>1.01532754075955</v>
      </c>
      <c r="R3246" s="3">
        <v>66.8141592920354</v>
      </c>
      <c r="S3246" s="3">
        <v>0.685939494311903</v>
      </c>
      <c r="T3246" s="3">
        <v>78.8461538461538</v>
      </c>
      <c r="U3246" s="3">
        <v>6.80792048215892</v>
      </c>
      <c r="V3246" s="3">
        <v>12.962962962963</v>
      </c>
      <c r="W3246" s="3"/>
      <c r="X3246" s="3"/>
      <c r="Y3246" s="3"/>
      <c r="Z3246" s="3"/>
      <c r="AA3246" s="3">
        <v>-0.0324735747499658</v>
      </c>
      <c r="AB3246" s="3">
        <v>0.143843892110291</v>
      </c>
      <c r="AC3246" s="3">
        <v>-4.38389742622797</v>
      </c>
      <c r="AD3246" s="3"/>
      <c r="AE3246" s="5">
        <v>5</v>
      </c>
      <c r="AF3246" s="3">
        <v>0.280923697624407</v>
      </c>
      <c r="AG3246" s="3">
        <v>2.3415376211539</v>
      </c>
      <c r="AH3246" s="3"/>
      <c r="AI3246" s="3"/>
      <c r="AJ3246" s="3"/>
      <c r="AK3246" s="3"/>
      <c r="AL3246" s="3"/>
      <c r="AM3246" s="3"/>
      <c r="AN3246" s="5" t="s">
        <v>46</v>
      </c>
      <c r="AO3246" s="1"/>
      <c r="AP3246" s="1"/>
      <c r="AQ3246" s="1"/>
    </row>
    <row r="3247" spans="1:43">
      <c r="A3247" s="1" t="s">
        <v>8498</v>
      </c>
      <c r="B3247" s="1" t="s">
        <v>8499</v>
      </c>
      <c r="C3247" s="3">
        <v>2.12876712328767</v>
      </c>
      <c r="D3247" s="4">
        <v>43460</v>
      </c>
      <c r="E3247" s="3">
        <v>5.0404050752</v>
      </c>
      <c r="F3247" s="5" t="s">
        <v>6345</v>
      </c>
      <c r="G3247" s="5">
        <v>344</v>
      </c>
      <c r="H3247" s="5" t="s">
        <v>50</v>
      </c>
      <c r="I3247" s="3">
        <v>-0.106609808102351</v>
      </c>
      <c r="J3247" s="3">
        <v>80.7503349709692</v>
      </c>
      <c r="K3247" s="3">
        <v>-0.0290979631425719</v>
      </c>
      <c r="L3247" s="3">
        <v>69.6325807879593</v>
      </c>
      <c r="M3247" s="3">
        <v>-0.212992545260926</v>
      </c>
      <c r="N3247" s="3">
        <v>74.8441674087266</v>
      </c>
      <c r="O3247" s="3">
        <v>0.379820802493182</v>
      </c>
      <c r="P3247" s="3">
        <v>74.6002740977615</v>
      </c>
      <c r="Q3247" s="3">
        <v>0.78224308203775</v>
      </c>
      <c r="R3247" s="3">
        <v>77.5953645581845</v>
      </c>
      <c r="S3247" s="3">
        <v>1.47278509359644</v>
      </c>
      <c r="T3247" s="3">
        <v>69.0960451977401</v>
      </c>
      <c r="U3247" s="3">
        <v>5.05146255457166</v>
      </c>
      <c r="V3247" s="3">
        <v>79.0247678018576</v>
      </c>
      <c r="W3247" s="3"/>
      <c r="X3247" s="3"/>
      <c r="Y3247" s="3"/>
      <c r="Z3247" s="3"/>
      <c r="AA3247" s="3">
        <v>0.00804034980897573</v>
      </c>
      <c r="AB3247" s="3">
        <v>0.175165329655378</v>
      </c>
      <c r="AC3247" s="3">
        <v>-2.10335437500943</v>
      </c>
      <c r="AD3247" s="3"/>
      <c r="AE3247" s="5">
        <v>3</v>
      </c>
      <c r="AF3247" s="3">
        <v>0.21566930250347</v>
      </c>
      <c r="AG3247" s="3">
        <v>1.93258645847298</v>
      </c>
      <c r="AH3247" s="3">
        <v>2.62335906864988</v>
      </c>
      <c r="AI3247" s="3"/>
      <c r="AJ3247" s="3"/>
      <c r="AK3247" s="3"/>
      <c r="AL3247" s="3"/>
      <c r="AM3247" s="3">
        <v>1</v>
      </c>
      <c r="AN3247" s="5" t="s">
        <v>56</v>
      </c>
      <c r="AO3247" s="1"/>
      <c r="AP3247" s="1"/>
      <c r="AQ3247" s="1"/>
    </row>
    <row r="3248" spans="1:43">
      <c r="A3248" s="1" t="s">
        <v>8500</v>
      </c>
      <c r="B3248" s="1" t="s">
        <v>8501</v>
      </c>
      <c r="C3248" s="3">
        <v>2.18630136986301</v>
      </c>
      <c r="D3248" s="4">
        <v>43439</v>
      </c>
      <c r="E3248" s="3">
        <v>6.664317432</v>
      </c>
      <c r="F3248" s="5" t="s">
        <v>8502</v>
      </c>
      <c r="G3248" s="5">
        <v>302</v>
      </c>
      <c r="H3248" s="5" t="s">
        <v>93</v>
      </c>
      <c r="I3248" s="3">
        <v>2.88068248217833</v>
      </c>
      <c r="J3248" s="3">
        <v>70.75</v>
      </c>
      <c r="K3248" s="3">
        <v>0.974938349486718</v>
      </c>
      <c r="L3248" s="3">
        <v>69.4747274529237</v>
      </c>
      <c r="M3248" s="3">
        <v>1.65117487442988</v>
      </c>
      <c r="N3248" s="3">
        <v>60.3792415169661</v>
      </c>
      <c r="O3248" s="3">
        <v>5.26095534166317</v>
      </c>
      <c r="P3248" s="3">
        <v>71.2273641851107</v>
      </c>
      <c r="Q3248" s="3">
        <v>4.57947255880256</v>
      </c>
      <c r="R3248" s="3">
        <v>85.2941176470588</v>
      </c>
      <c r="S3248" s="3">
        <v>35.1370020723003</v>
      </c>
      <c r="T3248" s="3">
        <v>57.2789835892006</v>
      </c>
      <c r="U3248" s="3">
        <v>70.9251528977769</v>
      </c>
      <c r="V3248" s="3">
        <v>54.5404208194906</v>
      </c>
      <c r="W3248" s="3"/>
      <c r="X3248" s="3"/>
      <c r="Y3248" s="3"/>
      <c r="Z3248" s="3"/>
      <c r="AA3248" s="3">
        <v>0.220078544296817</v>
      </c>
      <c r="AB3248" s="3">
        <v>0.537515131348272</v>
      </c>
      <c r="AC3248" s="3">
        <v>-9.55607476635514</v>
      </c>
      <c r="AD3248" s="3"/>
      <c r="AE3248" s="5">
        <v>3</v>
      </c>
      <c r="AF3248" s="3">
        <v>2.31119457234351</v>
      </c>
      <c r="AG3248" s="3">
        <v>30.3467682103887</v>
      </c>
      <c r="AH3248" s="3">
        <v>32.5075160535099</v>
      </c>
      <c r="AI3248" s="3"/>
      <c r="AJ3248" s="3"/>
      <c r="AK3248" s="3"/>
      <c r="AL3248" s="3"/>
      <c r="AM3248" s="3">
        <v>100</v>
      </c>
      <c r="AN3248" s="5" t="s">
        <v>56</v>
      </c>
      <c r="AO3248" s="1"/>
      <c r="AP3248" s="1"/>
      <c r="AQ3248" s="1"/>
    </row>
    <row r="3249" spans="1:43">
      <c r="A3249" s="1" t="s">
        <v>8503</v>
      </c>
      <c r="B3249" s="1" t="s">
        <v>8504</v>
      </c>
      <c r="C3249" s="3">
        <v>2.24657534246575</v>
      </c>
      <c r="D3249" s="4">
        <v>43417</v>
      </c>
      <c r="E3249" s="3">
        <v>2.3598243793</v>
      </c>
      <c r="F3249" s="5" t="s">
        <v>7834</v>
      </c>
      <c r="G3249" s="5">
        <v>821</v>
      </c>
      <c r="H3249" s="5" t="s">
        <v>45</v>
      </c>
      <c r="I3249" s="3">
        <v>1.7590618336887</v>
      </c>
      <c r="J3249" s="3">
        <v>34.2356687898089</v>
      </c>
      <c r="K3249" s="3">
        <v>1.08551760656606</v>
      </c>
      <c r="L3249" s="3">
        <v>14.5962732919255</v>
      </c>
      <c r="M3249" s="3">
        <v>0.491314265660647</v>
      </c>
      <c r="N3249" s="3">
        <v>34.4444444444444</v>
      </c>
      <c r="O3249" s="3">
        <v>3.52494577006507</v>
      </c>
      <c r="P3249" s="3">
        <v>30.794701986755</v>
      </c>
      <c r="Q3249" s="3">
        <v>3.95716100925759</v>
      </c>
      <c r="R3249" s="3">
        <v>33.3904109589041</v>
      </c>
      <c r="S3249" s="3">
        <v>7.95475966069746</v>
      </c>
      <c r="T3249" s="3">
        <v>49.9058380414313</v>
      </c>
      <c r="U3249" s="3">
        <v>12.3712351613853</v>
      </c>
      <c r="V3249" s="3">
        <v>73.8853503184713</v>
      </c>
      <c r="W3249" s="3"/>
      <c r="X3249" s="3"/>
      <c r="Y3249" s="3"/>
      <c r="Z3249" s="3"/>
      <c r="AA3249" s="3">
        <v>0.10859818392011</v>
      </c>
      <c r="AB3249" s="3">
        <v>0.114002675310884</v>
      </c>
      <c r="AC3249" s="3">
        <v>-6.48044692737431</v>
      </c>
      <c r="AD3249" s="3"/>
      <c r="AE3249" s="5">
        <v>2</v>
      </c>
      <c r="AF3249" s="3">
        <v>0.457588086935474</v>
      </c>
      <c r="AG3249" s="3">
        <v>6.52326264568668</v>
      </c>
      <c r="AH3249" s="3">
        <v>5.96008700991235</v>
      </c>
      <c r="AI3249" s="3"/>
      <c r="AJ3249" s="3"/>
      <c r="AK3249" s="3"/>
      <c r="AL3249" s="3"/>
      <c r="AM3249" s="3">
        <v>100</v>
      </c>
      <c r="AN3249" s="5" t="s">
        <v>56</v>
      </c>
      <c r="AO3249" s="1"/>
      <c r="AP3249" s="1"/>
      <c r="AQ3249" s="1"/>
    </row>
    <row r="3250" spans="1:43">
      <c r="A3250" s="1" t="s">
        <v>8505</v>
      </c>
      <c r="B3250" s="1" t="s">
        <v>8506</v>
      </c>
      <c r="C3250" s="3">
        <v>2.16712328767123</v>
      </c>
      <c r="D3250" s="4">
        <v>43446</v>
      </c>
      <c r="E3250" s="3">
        <v>2.0489743257</v>
      </c>
      <c r="F3250" s="5" t="s">
        <v>8507</v>
      </c>
      <c r="G3250" s="5">
        <v>218</v>
      </c>
      <c r="H3250" s="5" t="s">
        <v>50</v>
      </c>
      <c r="I3250" s="3">
        <v>0.0683393537049617</v>
      </c>
      <c r="J3250" s="3">
        <v>59.8034836980795</v>
      </c>
      <c r="K3250" s="3">
        <v>-0.00975514583942923</v>
      </c>
      <c r="L3250" s="3">
        <v>58.5214696768482</v>
      </c>
      <c r="M3250" s="3">
        <v>-0.0487567040468227</v>
      </c>
      <c r="N3250" s="3">
        <v>45.013357079252</v>
      </c>
      <c r="O3250" s="3">
        <v>0.303356492807504</v>
      </c>
      <c r="P3250" s="3">
        <v>78.1635449977158</v>
      </c>
      <c r="Q3250" s="3">
        <v>-0.504756357988749</v>
      </c>
      <c r="R3250" s="3">
        <v>95.2679864799614</v>
      </c>
      <c r="S3250" s="3">
        <v>-1.77287973167227</v>
      </c>
      <c r="T3250" s="3">
        <v>98.2485875706215</v>
      </c>
      <c r="U3250" s="3">
        <v>1.3647151898734</v>
      </c>
      <c r="V3250" s="3">
        <v>96.671826625387</v>
      </c>
      <c r="W3250" s="3"/>
      <c r="X3250" s="3"/>
      <c r="Y3250" s="3"/>
      <c r="Z3250" s="3"/>
      <c r="AA3250" s="3">
        <v>-0.171666925680885</v>
      </c>
      <c r="AB3250" s="3">
        <v>-0.0152004319975652</v>
      </c>
      <c r="AC3250" s="3">
        <v>-2.64565425023876</v>
      </c>
      <c r="AD3250" s="3"/>
      <c r="AE3250" s="5">
        <v>3</v>
      </c>
      <c r="AF3250" s="3">
        <v>0.098728212632126</v>
      </c>
      <c r="AG3250" s="3">
        <v>-0.894060639000982</v>
      </c>
      <c r="AH3250" s="3">
        <v>1.10232709521683</v>
      </c>
      <c r="AI3250" s="3"/>
      <c r="AJ3250" s="3"/>
      <c r="AK3250" s="3"/>
      <c r="AL3250" s="3"/>
      <c r="AM3250" s="3">
        <v>100</v>
      </c>
      <c r="AN3250" s="5" t="s">
        <v>51</v>
      </c>
      <c r="AO3250" s="1"/>
      <c r="AP3250" s="1"/>
      <c r="AQ3250" s="1"/>
    </row>
    <row r="3251" spans="1:43">
      <c r="A3251" s="1" t="s">
        <v>8508</v>
      </c>
      <c r="B3251" s="1" t="s">
        <v>8509</v>
      </c>
      <c r="C3251" s="3">
        <v>2.26027397260274</v>
      </c>
      <c r="D3251" s="4">
        <v>43412</v>
      </c>
      <c r="E3251" s="3">
        <v>50.9962349798</v>
      </c>
      <c r="F3251" s="5" t="s">
        <v>6703</v>
      </c>
      <c r="G3251" s="5">
        <v>826</v>
      </c>
      <c r="H3251" s="5" t="s">
        <v>50</v>
      </c>
      <c r="I3251" s="3">
        <v>-0.0393855848759318</v>
      </c>
      <c r="J3251" s="3">
        <v>73.5149620366235</v>
      </c>
      <c r="K3251" s="3">
        <v>0</v>
      </c>
      <c r="L3251" s="3">
        <v>43.3820274457725</v>
      </c>
      <c r="M3251" s="3">
        <v>-0.206428782070182</v>
      </c>
      <c r="N3251" s="3">
        <v>74.2653606411398</v>
      </c>
      <c r="O3251" s="3">
        <v>0.918752247200552</v>
      </c>
      <c r="P3251" s="3">
        <v>13.4764732754683</v>
      </c>
      <c r="Q3251" s="3">
        <v>1.30766838728365</v>
      </c>
      <c r="R3251" s="3">
        <v>26.0260743602125</v>
      </c>
      <c r="S3251" s="3">
        <v>1.6643145018742</v>
      </c>
      <c r="T3251" s="3">
        <v>61.1864406779661</v>
      </c>
      <c r="U3251" s="3">
        <v>5.58202815316469</v>
      </c>
      <c r="V3251" s="3">
        <v>67.8018575851393</v>
      </c>
      <c r="W3251" s="3"/>
      <c r="X3251" s="3"/>
      <c r="Y3251" s="3"/>
      <c r="Z3251" s="3"/>
      <c r="AA3251" s="3">
        <v>0.0187468276010954</v>
      </c>
      <c r="AB3251" s="3">
        <v>0.218768049958076</v>
      </c>
      <c r="AC3251" s="3">
        <v>-2.58541404091193</v>
      </c>
      <c r="AD3251" s="3"/>
      <c r="AE3251" s="5">
        <v>4</v>
      </c>
      <c r="AF3251" s="3">
        <v>0.263985760100013</v>
      </c>
      <c r="AG3251" s="3">
        <v>2.43558878115515</v>
      </c>
      <c r="AH3251" s="3">
        <v>2.9162513890941</v>
      </c>
      <c r="AI3251" s="3"/>
      <c r="AJ3251" s="3"/>
      <c r="AK3251" s="3"/>
      <c r="AL3251" s="3"/>
      <c r="AM3251" s="3"/>
      <c r="AN3251" s="5" t="s">
        <v>46</v>
      </c>
      <c r="AO3251" s="1"/>
      <c r="AP3251" s="1"/>
      <c r="AQ3251" s="1"/>
    </row>
    <row r="3252" spans="1:43">
      <c r="A3252" s="1" t="s">
        <v>8510</v>
      </c>
      <c r="B3252" s="1" t="s">
        <v>8511</v>
      </c>
      <c r="C3252" s="3">
        <v>1.72876712328767</v>
      </c>
      <c r="D3252" s="4">
        <v>43606</v>
      </c>
      <c r="E3252" s="3">
        <v>6.0038771102</v>
      </c>
      <c r="F3252" s="5" t="s">
        <v>8512</v>
      </c>
      <c r="G3252" s="5">
        <v>577</v>
      </c>
      <c r="H3252" s="5" t="s">
        <v>45</v>
      </c>
      <c r="I3252" s="3">
        <v>0.12829912023461</v>
      </c>
      <c r="J3252" s="3">
        <v>69.2675159235669</v>
      </c>
      <c r="K3252" s="3">
        <v>0.174200055010545</v>
      </c>
      <c r="L3252" s="3">
        <v>69.4099378881988</v>
      </c>
      <c r="M3252" s="3">
        <v>-0.164473684210528</v>
      </c>
      <c r="N3252" s="3">
        <v>55.3968253968254</v>
      </c>
      <c r="O3252" s="3">
        <v>0.312155710613301</v>
      </c>
      <c r="P3252" s="3">
        <v>76.3245033112583</v>
      </c>
      <c r="Q3252" s="3">
        <v>0.719026548672569</v>
      </c>
      <c r="R3252" s="3">
        <v>73.2876712328767</v>
      </c>
      <c r="S3252" s="3">
        <v>4.13648494090737</v>
      </c>
      <c r="T3252" s="3">
        <v>74.0112994350282</v>
      </c>
      <c r="U3252" s="3"/>
      <c r="V3252" s="3"/>
      <c r="W3252" s="3"/>
      <c r="X3252" s="3"/>
      <c r="Y3252" s="3"/>
      <c r="Z3252" s="3"/>
      <c r="AA3252" s="3">
        <v>0.135453492435164</v>
      </c>
      <c r="AB3252" s="3">
        <v>0.391418656987003</v>
      </c>
      <c r="AC3252" s="3">
        <v>-1.13732493655419</v>
      </c>
      <c r="AD3252" s="3"/>
      <c r="AE3252" s="5">
        <v>1</v>
      </c>
      <c r="AF3252" s="3">
        <v>0.429763760713149</v>
      </c>
      <c r="AG3252" s="3">
        <v>4.72844455099513</v>
      </c>
      <c r="AH3252" s="3"/>
      <c r="AI3252" s="3"/>
      <c r="AJ3252" s="3"/>
      <c r="AK3252" s="3"/>
      <c r="AL3252" s="3"/>
      <c r="AM3252" s="3"/>
      <c r="AN3252" s="5" t="s">
        <v>46</v>
      </c>
      <c r="AO3252" s="1"/>
      <c r="AP3252" s="1"/>
      <c r="AQ3252" s="1"/>
    </row>
    <row r="3253" spans="1:43">
      <c r="A3253" s="1" t="s">
        <v>8513</v>
      </c>
      <c r="B3253" s="1" t="s">
        <v>8514</v>
      </c>
      <c r="C3253" s="3">
        <v>1.7041095890411</v>
      </c>
      <c r="D3253" s="4">
        <v>43615</v>
      </c>
      <c r="E3253" s="3">
        <v>2.0325515304</v>
      </c>
      <c r="F3253" s="5" t="s">
        <v>5321</v>
      </c>
      <c r="G3253" s="5">
        <v>623</v>
      </c>
      <c r="H3253" s="5" t="s">
        <v>50</v>
      </c>
      <c r="I3253" s="3">
        <v>0.20703068505921</v>
      </c>
      <c r="J3253" s="3">
        <v>34.9263063867798</v>
      </c>
      <c r="K3253" s="3">
        <v>0.0493048022877507</v>
      </c>
      <c r="L3253" s="3">
        <v>14.8738379814077</v>
      </c>
      <c r="M3253" s="3">
        <v>0.157779220061134</v>
      </c>
      <c r="N3253" s="3">
        <v>14.3811219946572</v>
      </c>
      <c r="O3253" s="3">
        <v>0.483736489712225</v>
      </c>
      <c r="P3253" s="3">
        <v>68.6614892645043</v>
      </c>
      <c r="Q3253" s="3">
        <v>0.911665643823101</v>
      </c>
      <c r="R3253" s="3">
        <v>70.3524867213906</v>
      </c>
      <c r="S3253" s="3">
        <v>2.00751515972638</v>
      </c>
      <c r="T3253" s="3">
        <v>43.8418079096045</v>
      </c>
      <c r="U3253" s="3"/>
      <c r="V3253" s="3"/>
      <c r="W3253" s="3"/>
      <c r="X3253" s="3"/>
      <c r="Y3253" s="3"/>
      <c r="Z3253" s="3"/>
      <c r="AA3253" s="3">
        <v>0.106863459373265</v>
      </c>
      <c r="AB3253" s="3">
        <v>0.609423156337198</v>
      </c>
      <c r="AC3253" s="3">
        <v>-0.621902633368953</v>
      </c>
      <c r="AD3253" s="3"/>
      <c r="AE3253" s="5">
        <v>3</v>
      </c>
      <c r="AF3253" s="3">
        <v>0.242809432388531</v>
      </c>
      <c r="AG3253" s="3">
        <v>2.40795173992512</v>
      </c>
      <c r="AH3253" s="3"/>
      <c r="AI3253" s="3"/>
      <c r="AJ3253" s="3"/>
      <c r="AK3253" s="3"/>
      <c r="AL3253" s="3"/>
      <c r="AM3253" s="3"/>
      <c r="AN3253" s="5" t="s">
        <v>46</v>
      </c>
      <c r="AO3253" s="1"/>
      <c r="AP3253" s="1"/>
      <c r="AQ3253" s="1"/>
    </row>
    <row r="3254" spans="1:43">
      <c r="A3254" s="1" t="s">
        <v>8515</v>
      </c>
      <c r="B3254" s="1" t="s">
        <v>8516</v>
      </c>
      <c r="C3254" s="3">
        <v>2.18630136986301</v>
      </c>
      <c r="D3254" s="4">
        <v>43439</v>
      </c>
      <c r="E3254" s="3">
        <v>10.6934500473</v>
      </c>
      <c r="F3254" s="5" t="s">
        <v>8517</v>
      </c>
      <c r="G3254" s="5">
        <v>799</v>
      </c>
      <c r="H3254" s="5" t="s">
        <v>205</v>
      </c>
      <c r="I3254" s="3">
        <v>-0.156801254410023</v>
      </c>
      <c r="J3254" s="3">
        <v>59.5505617977528</v>
      </c>
      <c r="K3254" s="3">
        <v>-0.0392464678179142</v>
      </c>
      <c r="L3254" s="3">
        <v>64.4444444444444</v>
      </c>
      <c r="M3254" s="3">
        <v>-0.274079874706342</v>
      </c>
      <c r="N3254" s="3">
        <v>60.0746268656716</v>
      </c>
      <c r="O3254" s="3">
        <v>0.731769414959609</v>
      </c>
      <c r="P3254" s="3">
        <v>56.8093385214008</v>
      </c>
      <c r="Q3254" s="3">
        <v>1.17179728627261</v>
      </c>
      <c r="R3254" s="3">
        <v>42.9203539823009</v>
      </c>
      <c r="S3254" s="3">
        <v>1.63062581219403</v>
      </c>
      <c r="T3254" s="3">
        <v>42.9487179487179</v>
      </c>
      <c r="U3254" s="3">
        <v>5.44880128873448</v>
      </c>
      <c r="V3254" s="3">
        <v>48.1481481481481</v>
      </c>
      <c r="W3254" s="3"/>
      <c r="X3254" s="3"/>
      <c r="Y3254" s="3"/>
      <c r="Z3254" s="3"/>
      <c r="AA3254" s="3">
        <v>0.0163245288457032</v>
      </c>
      <c r="AB3254" s="3">
        <v>0.181101716971159</v>
      </c>
      <c r="AC3254" s="3">
        <v>-2.38722589664102</v>
      </c>
      <c r="AD3254" s="3"/>
      <c r="AE3254" s="5">
        <v>4</v>
      </c>
      <c r="AF3254" s="3">
        <v>0.234409349403882</v>
      </c>
      <c r="AG3254" s="3">
        <v>2.34853211625932</v>
      </c>
      <c r="AH3254" s="3">
        <v>2.78889363817292</v>
      </c>
      <c r="AI3254" s="3"/>
      <c r="AJ3254" s="3"/>
      <c r="AK3254" s="3"/>
      <c r="AL3254" s="3"/>
      <c r="AM3254" s="3"/>
      <c r="AN3254" s="5" t="s">
        <v>46</v>
      </c>
      <c r="AO3254" s="1"/>
      <c r="AP3254" s="1"/>
      <c r="AQ3254" s="1"/>
    </row>
    <row r="3255" spans="1:43">
      <c r="A3255" s="1" t="s">
        <v>8518</v>
      </c>
      <c r="B3255" s="1" t="s">
        <v>8519</v>
      </c>
      <c r="C3255" s="3">
        <v>2.33698630136986</v>
      </c>
      <c r="D3255" s="4">
        <v>43384</v>
      </c>
      <c r="E3255" s="3">
        <v>13.0393992141</v>
      </c>
      <c r="F3255" s="5" t="s">
        <v>4962</v>
      </c>
      <c r="G3255" s="5">
        <v>854</v>
      </c>
      <c r="H3255" s="5" t="s">
        <v>50</v>
      </c>
      <c r="I3255" s="3">
        <v>0.0987556784515168</v>
      </c>
      <c r="J3255" s="3">
        <v>54.1313086199196</v>
      </c>
      <c r="K3255" s="3">
        <v>0.0296062370472772</v>
      </c>
      <c r="L3255" s="3">
        <v>26.9145639663568</v>
      </c>
      <c r="M3255" s="3">
        <v>-0.118249901458398</v>
      </c>
      <c r="N3255" s="3">
        <v>59.1718610863758</v>
      </c>
      <c r="O3255" s="3">
        <v>0.688757081540776</v>
      </c>
      <c r="P3255" s="3">
        <v>48.8350845134765</v>
      </c>
      <c r="Q3255" s="3">
        <v>1.08338281966165</v>
      </c>
      <c r="R3255" s="3">
        <v>54.9975857073877</v>
      </c>
      <c r="S3255" s="3">
        <v>1.96178913388723</v>
      </c>
      <c r="T3255" s="3">
        <v>46.7796610169492</v>
      </c>
      <c r="U3255" s="3">
        <v>5.43899866889041</v>
      </c>
      <c r="V3255" s="3">
        <v>71.2848297213622</v>
      </c>
      <c r="W3255" s="3"/>
      <c r="X3255" s="3"/>
      <c r="Y3255" s="3"/>
      <c r="Z3255" s="3"/>
      <c r="AA3255" s="3">
        <v>0.0481657369489576</v>
      </c>
      <c r="AB3255" s="3">
        <v>0.335890268062144</v>
      </c>
      <c r="AC3255" s="3">
        <v>-1.44242674898232</v>
      </c>
      <c r="AD3255" s="3"/>
      <c r="AE3255" s="5">
        <v>3</v>
      </c>
      <c r="AF3255" s="3">
        <v>0.259519282668974</v>
      </c>
      <c r="AG3255" s="3">
        <v>2.34702338584734</v>
      </c>
      <c r="AH3255" s="3">
        <v>2.86123178899365</v>
      </c>
      <c r="AI3255" s="3"/>
      <c r="AJ3255" s="3"/>
      <c r="AK3255" s="3"/>
      <c r="AL3255" s="3"/>
      <c r="AM3255" s="3">
        <v>10</v>
      </c>
      <c r="AN3255" s="5" t="s">
        <v>56</v>
      </c>
      <c r="AO3255" s="1"/>
      <c r="AP3255" s="1"/>
      <c r="AQ3255" s="1"/>
    </row>
    <row r="3256" spans="1:43">
      <c r="A3256" s="1" t="s">
        <v>8520</v>
      </c>
      <c r="B3256" s="1" t="s">
        <v>8521</v>
      </c>
      <c r="C3256" s="3">
        <v>1.87671232876712</v>
      </c>
      <c r="D3256" s="4">
        <v>43552</v>
      </c>
      <c r="E3256" s="3">
        <v>0.0556581045</v>
      </c>
      <c r="F3256" s="5" t="s">
        <v>8522</v>
      </c>
      <c r="G3256" s="5">
        <v>686</v>
      </c>
      <c r="H3256" s="5" t="s">
        <v>55</v>
      </c>
      <c r="I3256" s="3">
        <v>7.61528326745718</v>
      </c>
      <c r="J3256" s="3">
        <v>68.1790683605566</v>
      </c>
      <c r="K3256" s="3">
        <v>-0.187372708757635</v>
      </c>
      <c r="L3256" s="3">
        <v>92.090395480226</v>
      </c>
      <c r="M3256" s="3">
        <v>7.0604683677036</v>
      </c>
      <c r="N3256" s="3">
        <v>32.4955116696589</v>
      </c>
      <c r="O3256" s="3">
        <v>6.88301491756085</v>
      </c>
      <c r="P3256" s="3">
        <v>88.9403973509934</v>
      </c>
      <c r="Q3256" s="3">
        <v>9.70630372492837</v>
      </c>
      <c r="R3256" s="3">
        <v>85.8993902439024</v>
      </c>
      <c r="S3256" s="3">
        <v>15.726834797393</v>
      </c>
      <c r="T3256" s="3">
        <v>98.046875</v>
      </c>
      <c r="U3256" s="3"/>
      <c r="V3256" s="3"/>
      <c r="W3256" s="3"/>
      <c r="X3256" s="3"/>
      <c r="Y3256" s="3"/>
      <c r="Z3256" s="3"/>
      <c r="AA3256" s="3">
        <v>0.114831861041949</v>
      </c>
      <c r="AB3256" s="3">
        <v>0.147416959414329</v>
      </c>
      <c r="AC3256" s="3">
        <v>-17.121702915317</v>
      </c>
      <c r="AD3256" s="3"/>
      <c r="AE3256" s="5">
        <v>3</v>
      </c>
      <c r="AF3256" s="3">
        <v>0.805854492629862</v>
      </c>
      <c r="AG3256" s="3">
        <v>13.9391449042064</v>
      </c>
      <c r="AH3256" s="3"/>
      <c r="AI3256" s="3"/>
      <c r="AJ3256" s="3"/>
      <c r="AK3256" s="3"/>
      <c r="AL3256" s="3"/>
      <c r="AM3256" s="3"/>
      <c r="AN3256" s="5" t="s">
        <v>46</v>
      </c>
      <c r="AO3256" s="1"/>
      <c r="AP3256" s="1"/>
      <c r="AQ3256" s="1"/>
    </row>
    <row r="3257" spans="1:43">
      <c r="A3257" s="1" t="s">
        <v>8523</v>
      </c>
      <c r="B3257" s="1" t="s">
        <v>8524</v>
      </c>
      <c r="C3257" s="3">
        <v>2.21917808219178</v>
      </c>
      <c r="D3257" s="4">
        <v>43427</v>
      </c>
      <c r="E3257" s="3">
        <v>1.7965582155</v>
      </c>
      <c r="F3257" s="5" t="s">
        <v>8525</v>
      </c>
      <c r="G3257" s="5">
        <v>696</v>
      </c>
      <c r="H3257" s="5" t="s">
        <v>191</v>
      </c>
      <c r="I3257" s="3">
        <v>8.52544584602002</v>
      </c>
      <c r="J3257" s="3">
        <v>63.2911392405063</v>
      </c>
      <c r="K3257" s="3">
        <v>3.6721549888329</v>
      </c>
      <c r="L3257" s="3">
        <v>24.1438356164384</v>
      </c>
      <c r="M3257" s="3">
        <v>0.640346896586506</v>
      </c>
      <c r="N3257" s="3">
        <v>85.045045045045</v>
      </c>
      <c r="O3257" s="3">
        <v>19.1677092244627</v>
      </c>
      <c r="P3257" s="3">
        <v>46.6666666666667</v>
      </c>
      <c r="Q3257" s="3">
        <v>41.6484813932969</v>
      </c>
      <c r="R3257" s="3">
        <v>12.3689727463312</v>
      </c>
      <c r="S3257" s="3">
        <v>87.3881086167248</v>
      </c>
      <c r="T3257" s="3">
        <v>25</v>
      </c>
      <c r="U3257" s="3">
        <v>113.902305550363</v>
      </c>
      <c r="V3257" s="3">
        <v>70.3812316715543</v>
      </c>
      <c r="W3257" s="3"/>
      <c r="X3257" s="3"/>
      <c r="Y3257" s="3"/>
      <c r="Z3257" s="3"/>
      <c r="AA3257" s="3">
        <v>0.350309398249275</v>
      </c>
      <c r="AB3257" s="3">
        <v>0.407466914463117</v>
      </c>
      <c r="AC3257" s="3">
        <v>-15.2944876936384</v>
      </c>
      <c r="AD3257" s="3"/>
      <c r="AE3257" s="5">
        <v>1</v>
      </c>
      <c r="AF3257" s="3">
        <v>2.86256233092489</v>
      </c>
      <c r="AG3257" s="3">
        <v>76.1342473320121</v>
      </c>
      <c r="AH3257" s="3">
        <v>45.0672668136655</v>
      </c>
      <c r="AI3257" s="3"/>
      <c r="AJ3257" s="3"/>
      <c r="AK3257" s="3"/>
      <c r="AL3257" s="3"/>
      <c r="AM3257" s="3">
        <v>100</v>
      </c>
      <c r="AN3257" s="5" t="s">
        <v>56</v>
      </c>
      <c r="AO3257" s="1"/>
      <c r="AP3257" s="1"/>
      <c r="AQ3257" s="1"/>
    </row>
    <row r="3258" spans="1:43">
      <c r="A3258" s="1" t="s">
        <v>8526</v>
      </c>
      <c r="B3258" s="1" t="s">
        <v>8527</v>
      </c>
      <c r="C3258" s="3">
        <v>2.06575342465753</v>
      </c>
      <c r="D3258" s="4">
        <v>43483</v>
      </c>
      <c r="E3258" s="3">
        <v>1.8660351267</v>
      </c>
      <c r="F3258" s="5" t="s">
        <v>8528</v>
      </c>
      <c r="G3258" s="5">
        <v>755</v>
      </c>
      <c r="H3258" s="5" t="s">
        <v>205</v>
      </c>
      <c r="I3258" s="3">
        <v>0.216110019646363</v>
      </c>
      <c r="J3258" s="3">
        <v>7.86516853932584</v>
      </c>
      <c r="K3258" s="3">
        <v>0.0588466065123552</v>
      </c>
      <c r="L3258" s="3">
        <v>5.92592592592593</v>
      </c>
      <c r="M3258" s="3">
        <v>0.107938376999333</v>
      </c>
      <c r="N3258" s="3">
        <v>3.73134328358209</v>
      </c>
      <c r="O3258" s="3">
        <v>0.680943452087241</v>
      </c>
      <c r="P3258" s="3">
        <v>66.5369649805447</v>
      </c>
      <c r="Q3258" s="3">
        <v>1.2605459057072</v>
      </c>
      <c r="R3258" s="3">
        <v>26.5486725663717</v>
      </c>
      <c r="S3258" s="3">
        <v>2.28029167750448</v>
      </c>
      <c r="T3258" s="3">
        <v>6.41025641025641</v>
      </c>
      <c r="U3258" s="3">
        <v>5.54669864961024</v>
      </c>
      <c r="V3258" s="3">
        <v>38.8888888888889</v>
      </c>
      <c r="W3258" s="3"/>
      <c r="X3258" s="3"/>
      <c r="Y3258" s="3"/>
      <c r="Z3258" s="3"/>
      <c r="AA3258" s="3">
        <v>0.26675779695788</v>
      </c>
      <c r="AB3258" s="3">
        <v>0.788424349518665</v>
      </c>
      <c r="AC3258" s="3">
        <v>-0.248360818597244</v>
      </c>
      <c r="AD3258" s="3"/>
      <c r="AE3258" s="5">
        <v>1</v>
      </c>
      <c r="AF3258" s="3">
        <v>0.220769694423511</v>
      </c>
      <c r="AG3258" s="3">
        <v>2.40546486107962</v>
      </c>
      <c r="AH3258" s="3"/>
      <c r="AI3258" s="3"/>
      <c r="AJ3258" s="3"/>
      <c r="AK3258" s="3"/>
      <c r="AL3258" s="3"/>
      <c r="AM3258" s="3"/>
      <c r="AN3258" s="5" t="s">
        <v>46</v>
      </c>
      <c r="AO3258" s="1"/>
      <c r="AP3258" s="1"/>
      <c r="AQ3258" s="1"/>
    </row>
    <row r="3259" spans="1:43">
      <c r="A3259" s="1" t="s">
        <v>8529</v>
      </c>
      <c r="B3259" s="1" t="s">
        <v>8530</v>
      </c>
      <c r="C3259" s="3">
        <v>2.27671232876712</v>
      </c>
      <c r="D3259" s="4">
        <v>43406</v>
      </c>
      <c r="E3259" s="3">
        <v>1.3546564161</v>
      </c>
      <c r="F3259" s="5" t="s">
        <v>8531</v>
      </c>
      <c r="G3259" s="5">
        <v>287</v>
      </c>
      <c r="H3259" s="5" t="s">
        <v>45</v>
      </c>
      <c r="I3259" s="3">
        <v>5.89028170912521</v>
      </c>
      <c r="J3259" s="3">
        <v>1.43312101910828</v>
      </c>
      <c r="K3259" s="3">
        <v>2.86761817467591</v>
      </c>
      <c r="L3259" s="3">
        <v>1.08695652173913</v>
      </c>
      <c r="M3259" s="3">
        <v>3.10387820723144</v>
      </c>
      <c r="N3259" s="3">
        <v>2.22222222222222</v>
      </c>
      <c r="O3259" s="3">
        <v>11.6146906301058</v>
      </c>
      <c r="P3259" s="3">
        <v>2.1523178807947</v>
      </c>
      <c r="Q3259" s="3">
        <v>10.9447818104787</v>
      </c>
      <c r="R3259" s="3">
        <v>4.96575342465753</v>
      </c>
      <c r="S3259" s="3">
        <v>35.4249267367695</v>
      </c>
      <c r="T3259" s="3">
        <v>1.12994350282486</v>
      </c>
      <c r="U3259" s="3">
        <v>54.4784190345099</v>
      </c>
      <c r="V3259" s="3">
        <v>3.18471337579618</v>
      </c>
      <c r="W3259" s="3"/>
      <c r="X3259" s="3"/>
      <c r="Y3259" s="3"/>
      <c r="Z3259" s="3"/>
      <c r="AA3259" s="3">
        <v>0.178040046706603</v>
      </c>
      <c r="AB3259" s="3">
        <v>0.292959936751469</v>
      </c>
      <c r="AC3259" s="3">
        <v>-7.90109421628535</v>
      </c>
      <c r="AD3259" s="3"/>
      <c r="AE3259" s="5">
        <v>2</v>
      </c>
      <c r="AF3259" s="3">
        <v>1.63363234664032</v>
      </c>
      <c r="AG3259" s="3">
        <v>29.3250965996942</v>
      </c>
      <c r="AH3259" s="3">
        <v>21.6784459413696</v>
      </c>
      <c r="AI3259" s="3"/>
      <c r="AJ3259" s="3"/>
      <c r="AK3259" s="3"/>
      <c r="AL3259" s="3"/>
      <c r="AM3259" s="3"/>
      <c r="AN3259" s="5" t="s">
        <v>46</v>
      </c>
      <c r="AO3259" s="1"/>
      <c r="AP3259" s="1"/>
      <c r="AQ3259" s="1"/>
    </row>
    <row r="3260" spans="1:43">
      <c r="A3260" s="1" t="s">
        <v>8532</v>
      </c>
      <c r="B3260" s="1" t="s">
        <v>8533</v>
      </c>
      <c r="C3260" s="3">
        <v>2.24383561643836</v>
      </c>
      <c r="D3260" s="4">
        <v>43418</v>
      </c>
      <c r="E3260" s="3">
        <v>41.9919289118</v>
      </c>
      <c r="F3260" s="5" t="s">
        <v>7331</v>
      </c>
      <c r="G3260" s="5">
        <v>813</v>
      </c>
      <c r="H3260" s="5" t="s">
        <v>205</v>
      </c>
      <c r="I3260" s="3">
        <v>-0.00974468914441884</v>
      </c>
      <c r="J3260" s="3">
        <v>27.7153558052434</v>
      </c>
      <c r="K3260" s="3">
        <v>0.00974658869395966</v>
      </c>
      <c r="L3260" s="3">
        <v>36.2962962962963</v>
      </c>
      <c r="M3260" s="3">
        <v>-0.126532995912023</v>
      </c>
      <c r="N3260" s="3">
        <v>21.6417910447761</v>
      </c>
      <c r="O3260" s="3">
        <v>0.814894979502269</v>
      </c>
      <c r="P3260" s="3">
        <v>32.6848249027237</v>
      </c>
      <c r="Q3260" s="3">
        <v>1.33162644295278</v>
      </c>
      <c r="R3260" s="3">
        <v>15.929203539823</v>
      </c>
      <c r="S3260" s="3">
        <v>1.67263447944233</v>
      </c>
      <c r="T3260" s="3">
        <v>38.4615384615385</v>
      </c>
      <c r="U3260" s="3">
        <v>5.35469924829361</v>
      </c>
      <c r="V3260" s="3">
        <v>53.7037037037037</v>
      </c>
      <c r="W3260" s="3"/>
      <c r="X3260" s="3"/>
      <c r="Y3260" s="3"/>
      <c r="Z3260" s="3"/>
      <c r="AA3260" s="3">
        <v>0.0172497881802453</v>
      </c>
      <c r="AB3260" s="3">
        <v>0.217235358909599</v>
      </c>
      <c r="AC3260" s="3">
        <v>-2.04976378326386</v>
      </c>
      <c r="AD3260" s="3"/>
      <c r="AE3260" s="5">
        <v>4</v>
      </c>
      <c r="AF3260" s="3">
        <v>0.237690317932598</v>
      </c>
      <c r="AG3260" s="3">
        <v>2.17966504495715</v>
      </c>
      <c r="AH3260" s="3">
        <v>2.74589510622563</v>
      </c>
      <c r="AI3260" s="3"/>
      <c r="AJ3260" s="3"/>
      <c r="AK3260" s="3"/>
      <c r="AL3260" s="3"/>
      <c r="AM3260" s="3"/>
      <c r="AN3260" s="5" t="s">
        <v>46</v>
      </c>
      <c r="AO3260" s="1"/>
      <c r="AP3260" s="1"/>
      <c r="AQ3260" s="1"/>
    </row>
    <row r="3261" spans="1:43">
      <c r="A3261" s="1" t="s">
        <v>8534</v>
      </c>
      <c r="B3261" s="1" t="s">
        <v>8535</v>
      </c>
      <c r="C3261" s="3">
        <v>2.27671232876712</v>
      </c>
      <c r="D3261" s="4">
        <v>43406</v>
      </c>
      <c r="E3261" s="3">
        <v>0.5355802857</v>
      </c>
      <c r="F3261" s="5" t="s">
        <v>6160</v>
      </c>
      <c r="G3261" s="5">
        <v>832</v>
      </c>
      <c r="H3261" s="5" t="s">
        <v>60</v>
      </c>
      <c r="I3261" s="3">
        <v>-5.78348986653484</v>
      </c>
      <c r="J3261" s="3">
        <v>92.4603174603175</v>
      </c>
      <c r="K3261" s="3">
        <v>-0.825094774399754</v>
      </c>
      <c r="L3261" s="3">
        <v>95.8772770853308</v>
      </c>
      <c r="M3261" s="3">
        <v>-4.83594864479314</v>
      </c>
      <c r="N3261" s="3">
        <v>89.8120672601385</v>
      </c>
      <c r="O3261" s="3">
        <v>-7.78906627963232</v>
      </c>
      <c r="P3261" s="3">
        <v>94.0162271805274</v>
      </c>
      <c r="Q3261" s="3">
        <v>-14.583866837388</v>
      </c>
      <c r="R3261" s="3">
        <v>96.8586387434555</v>
      </c>
      <c r="S3261" s="3">
        <v>11.081508617101</v>
      </c>
      <c r="T3261" s="3">
        <v>86.3526570048309</v>
      </c>
      <c r="U3261" s="3">
        <v>40.9763313609468</v>
      </c>
      <c r="V3261" s="3">
        <v>76.0611205432937</v>
      </c>
      <c r="W3261" s="3"/>
      <c r="X3261" s="3"/>
      <c r="Y3261" s="3"/>
      <c r="Z3261" s="3"/>
      <c r="AA3261" s="3">
        <v>0.0568399660615909</v>
      </c>
      <c r="AB3261" s="3">
        <v>0.120799159125315</v>
      </c>
      <c r="AC3261" s="3">
        <v>-19.627473806752</v>
      </c>
      <c r="AD3261" s="3"/>
      <c r="AE3261" s="5">
        <v>2</v>
      </c>
      <c r="AF3261" s="3">
        <v>1.35707353174734</v>
      </c>
      <c r="AG3261" s="3">
        <v>10.0492187138832</v>
      </c>
      <c r="AH3261" s="3">
        <v>18.7276310885304</v>
      </c>
      <c r="AI3261" s="3"/>
      <c r="AJ3261" s="3"/>
      <c r="AK3261" s="3"/>
      <c r="AL3261" s="3"/>
      <c r="AM3261" s="3"/>
      <c r="AN3261" s="5" t="s">
        <v>46</v>
      </c>
      <c r="AO3261" s="1"/>
      <c r="AP3261" s="1"/>
      <c r="AQ3261" s="1"/>
    </row>
    <row r="3262" spans="1:43">
      <c r="A3262" s="1" t="s">
        <v>8536</v>
      </c>
      <c r="B3262" s="1" t="s">
        <v>8537</v>
      </c>
      <c r="C3262" s="3">
        <v>2.28219178082192</v>
      </c>
      <c r="D3262" s="4">
        <v>43404</v>
      </c>
      <c r="E3262" s="3">
        <v>25.8867563169</v>
      </c>
      <c r="F3262" s="5" t="s">
        <v>5403</v>
      </c>
      <c r="G3262" s="5">
        <v>794</v>
      </c>
      <c r="H3262" s="5" t="s">
        <v>198</v>
      </c>
      <c r="I3262" s="3">
        <v>-0.0393662041137718</v>
      </c>
      <c r="J3262" s="3">
        <v>87.037037037037</v>
      </c>
      <c r="K3262" s="3">
        <v>0</v>
      </c>
      <c r="L3262" s="3">
        <v>72.0744680851064</v>
      </c>
      <c r="M3262" s="3">
        <v>-0.157279072053489</v>
      </c>
      <c r="N3262" s="3">
        <v>86.2068965517241</v>
      </c>
      <c r="O3262" s="3">
        <v>0.813895781637715</v>
      </c>
      <c r="P3262" s="3">
        <v>24.4252873563218</v>
      </c>
      <c r="Q3262" s="3">
        <v>1.15644939563265</v>
      </c>
      <c r="R3262" s="3">
        <v>55.952380952381</v>
      </c>
      <c r="S3262" s="3">
        <v>1.88361937835076</v>
      </c>
      <c r="T3262" s="3">
        <v>67.4418604651163</v>
      </c>
      <c r="U3262" s="3">
        <v>5.67157063426883</v>
      </c>
      <c r="V3262" s="3">
        <v>61.4173228346457</v>
      </c>
      <c r="W3262" s="3"/>
      <c r="X3262" s="3"/>
      <c r="Y3262" s="3"/>
      <c r="Z3262" s="3"/>
      <c r="AA3262" s="3">
        <v>0.0353996548466301</v>
      </c>
      <c r="AB3262" s="3">
        <v>0.264139863634089</v>
      </c>
      <c r="AC3262" s="3">
        <v>-1.98681732580039</v>
      </c>
      <c r="AD3262" s="3"/>
      <c r="AE3262" s="5">
        <v>4</v>
      </c>
      <c r="AF3262" s="3">
        <v>0.261899196163088</v>
      </c>
      <c r="AG3262" s="3">
        <v>2.45998695867693</v>
      </c>
      <c r="AH3262" s="3">
        <v>2.92131805249634</v>
      </c>
      <c r="AI3262" s="3"/>
      <c r="AJ3262" s="3"/>
      <c r="AK3262" s="3"/>
      <c r="AL3262" s="3"/>
      <c r="AM3262" s="3"/>
      <c r="AN3262" s="5" t="s">
        <v>46</v>
      </c>
      <c r="AO3262" s="1"/>
      <c r="AP3262" s="1"/>
      <c r="AQ3262" s="1"/>
    </row>
    <row r="3263" spans="1:43">
      <c r="A3263" s="1" t="s">
        <v>8538</v>
      </c>
      <c r="B3263" s="1" t="s">
        <v>8539</v>
      </c>
      <c r="C3263" s="3">
        <v>1.99452054794521</v>
      </c>
      <c r="D3263" s="4">
        <v>43509</v>
      </c>
      <c r="E3263" s="3">
        <v>0.5129327893</v>
      </c>
      <c r="F3263" s="5" t="s">
        <v>925</v>
      </c>
      <c r="G3263" s="5">
        <v>729</v>
      </c>
      <c r="H3263" s="5" t="s">
        <v>50</v>
      </c>
      <c r="I3263" s="3">
        <v>0.0787091696182651</v>
      </c>
      <c r="J3263" s="3">
        <v>58.1509602501117</v>
      </c>
      <c r="K3263" s="3">
        <v>0.019665683382504</v>
      </c>
      <c r="L3263" s="3">
        <v>33.4661354581673</v>
      </c>
      <c r="M3263" s="3">
        <v>-0.00982994200334539</v>
      </c>
      <c r="N3263" s="3">
        <v>38.7355298308103</v>
      </c>
      <c r="O3263" s="3">
        <v>0.692932092654933</v>
      </c>
      <c r="P3263" s="3">
        <v>48.1041571493833</v>
      </c>
      <c r="Q3263" s="3">
        <v>1.01290963257201</v>
      </c>
      <c r="R3263" s="3">
        <v>61.6127474649928</v>
      </c>
      <c r="S3263" s="3">
        <v>1.16543125033673</v>
      </c>
      <c r="T3263" s="3">
        <v>78.1920903954802</v>
      </c>
      <c r="U3263" s="3"/>
      <c r="V3263" s="3"/>
      <c r="W3263" s="3"/>
      <c r="X3263" s="3"/>
      <c r="Y3263" s="3"/>
      <c r="Z3263" s="3"/>
      <c r="AA3263" s="3">
        <v>-0.0150257225744618</v>
      </c>
      <c r="AB3263" s="3">
        <v>0.120204642641504</v>
      </c>
      <c r="AC3263" s="3">
        <v>-2.97404995626398</v>
      </c>
      <c r="AD3263" s="3"/>
      <c r="AE3263" s="5">
        <v>4</v>
      </c>
      <c r="AF3263" s="3">
        <v>0.220125407909654</v>
      </c>
      <c r="AG3263" s="3">
        <v>2.01029002615276</v>
      </c>
      <c r="AH3263" s="3"/>
      <c r="AI3263" s="3"/>
      <c r="AJ3263" s="3"/>
      <c r="AK3263" s="3"/>
      <c r="AL3263" s="3"/>
      <c r="AM3263" s="3"/>
      <c r="AN3263" s="5" t="s">
        <v>46</v>
      </c>
      <c r="AO3263" s="1"/>
      <c r="AP3263" s="1"/>
      <c r="AQ3263" s="1"/>
    </row>
    <row r="3264" spans="1:43">
      <c r="A3264" s="1" t="s">
        <v>8540</v>
      </c>
      <c r="B3264" s="1" t="s">
        <v>8541</v>
      </c>
      <c r="C3264" s="3">
        <v>2.26027397260274</v>
      </c>
      <c r="D3264" s="4">
        <v>43412</v>
      </c>
      <c r="E3264" s="3">
        <v>176.7979987059</v>
      </c>
      <c r="F3264" s="5" t="s">
        <v>8542</v>
      </c>
      <c r="G3264" s="5">
        <v>826</v>
      </c>
      <c r="H3264" s="5" t="s">
        <v>205</v>
      </c>
      <c r="I3264" s="3">
        <v>-0.0492465281197826</v>
      </c>
      <c r="J3264" s="3">
        <v>36.7041198501873</v>
      </c>
      <c r="K3264" s="3">
        <v>0.00985512959495306</v>
      </c>
      <c r="L3264" s="3">
        <v>34.0740740740741</v>
      </c>
      <c r="M3264" s="3">
        <v>-0.177060790871533</v>
      </c>
      <c r="N3264" s="3">
        <v>31.3432835820896</v>
      </c>
      <c r="O3264" s="3">
        <v>0.952511167511108</v>
      </c>
      <c r="P3264" s="3">
        <v>13.2295719844358</v>
      </c>
      <c r="Q3264" s="3">
        <v>1.35355432544169</v>
      </c>
      <c r="R3264" s="3">
        <v>12.3893805309735</v>
      </c>
      <c r="S3264" s="3">
        <v>2.03500190629086</v>
      </c>
      <c r="T3264" s="3">
        <v>13.4615384615385</v>
      </c>
      <c r="U3264" s="3">
        <v>5.97083033537186</v>
      </c>
      <c r="V3264" s="3">
        <v>29.6296296296296</v>
      </c>
      <c r="W3264" s="3"/>
      <c r="X3264" s="3"/>
      <c r="Y3264" s="3"/>
      <c r="Z3264" s="3"/>
      <c r="AA3264" s="3">
        <v>0.0506124065996034</v>
      </c>
      <c r="AB3264" s="3">
        <v>0.299108370210807</v>
      </c>
      <c r="AC3264" s="3">
        <v>-1.91331548612387</v>
      </c>
      <c r="AD3264" s="3"/>
      <c r="AE3264" s="5">
        <v>4</v>
      </c>
      <c r="AF3264" s="3">
        <v>0.2682338140665</v>
      </c>
      <c r="AG3264" s="3">
        <v>2.64168808786176</v>
      </c>
      <c r="AH3264" s="3">
        <v>3.06224230579801</v>
      </c>
      <c r="AI3264" s="3"/>
      <c r="AJ3264" s="3"/>
      <c r="AK3264" s="3"/>
      <c r="AL3264" s="3"/>
      <c r="AM3264" s="3"/>
      <c r="AN3264" s="5" t="s">
        <v>46</v>
      </c>
      <c r="AO3264" s="1"/>
      <c r="AP3264" s="1"/>
      <c r="AQ3264" s="1"/>
    </row>
    <row r="3265" spans="1:43">
      <c r="A3265" s="1" t="s">
        <v>8543</v>
      </c>
      <c r="B3265" s="1" t="s">
        <v>8544</v>
      </c>
      <c r="C3265" s="3">
        <v>2.18630136986301</v>
      </c>
      <c r="D3265" s="4">
        <v>43439</v>
      </c>
      <c r="E3265" s="3">
        <v>15.6155293386</v>
      </c>
      <c r="F3265" s="5" t="s">
        <v>8545</v>
      </c>
      <c r="G3265" s="5">
        <v>265</v>
      </c>
      <c r="H3265" s="5" t="s">
        <v>205</v>
      </c>
      <c r="I3265" s="3">
        <v>-0.336829948994322</v>
      </c>
      <c r="J3265" s="3">
        <v>82.7715355805243</v>
      </c>
      <c r="K3265" s="3">
        <v>-0.0964692263168079</v>
      </c>
      <c r="L3265" s="3">
        <v>91.4814814814815</v>
      </c>
      <c r="M3265" s="3">
        <v>-0.451792752090738</v>
      </c>
      <c r="N3265" s="3">
        <v>88.0597014925373</v>
      </c>
      <c r="O3265" s="3">
        <v>0.778513040093403</v>
      </c>
      <c r="P3265" s="3">
        <v>44.7470817120623</v>
      </c>
      <c r="Q3265" s="3">
        <v>1.17233294255568</v>
      </c>
      <c r="R3265" s="3">
        <v>42.0353982300885</v>
      </c>
      <c r="S3265" s="3">
        <v>1.49428745094413</v>
      </c>
      <c r="T3265" s="3">
        <v>51.2820512820513</v>
      </c>
      <c r="U3265" s="3">
        <v>6.16552326351219</v>
      </c>
      <c r="V3265" s="3">
        <v>27.7777777777778</v>
      </c>
      <c r="W3265" s="3"/>
      <c r="X3265" s="3"/>
      <c r="Y3265" s="3"/>
      <c r="Z3265" s="3"/>
      <c r="AA3265" s="3">
        <v>0.00748583107263505</v>
      </c>
      <c r="AB3265" s="3">
        <v>0.161082792448442</v>
      </c>
      <c r="AC3265" s="3">
        <v>-3.84942021573755</v>
      </c>
      <c r="AD3265" s="3"/>
      <c r="AE3265" s="5">
        <v>4</v>
      </c>
      <c r="AF3265" s="3">
        <v>0.27802768018896</v>
      </c>
      <c r="AG3265" s="3">
        <v>2.63385329530452</v>
      </c>
      <c r="AH3265" s="3">
        <v>3.22685302700065</v>
      </c>
      <c r="AI3265" s="3"/>
      <c r="AJ3265" s="3"/>
      <c r="AK3265" s="3"/>
      <c r="AL3265" s="3"/>
      <c r="AM3265" s="3"/>
      <c r="AN3265" s="5" t="s">
        <v>46</v>
      </c>
      <c r="AO3265" s="1"/>
      <c r="AP3265" s="1"/>
      <c r="AQ3265" s="1"/>
    </row>
    <row r="3266" spans="1:43">
      <c r="A3266" s="1" t="s">
        <v>8546</v>
      </c>
      <c r="B3266" s="1" t="s">
        <v>8547</v>
      </c>
      <c r="C3266" s="3">
        <v>2.24383561643836</v>
      </c>
      <c r="D3266" s="4">
        <v>43418</v>
      </c>
      <c r="E3266" s="3">
        <v>50.9550031642</v>
      </c>
      <c r="F3266" s="5" t="s">
        <v>8548</v>
      </c>
      <c r="G3266" s="5">
        <v>43</v>
      </c>
      <c r="H3266" s="5" t="s">
        <v>50</v>
      </c>
      <c r="I3266" s="3">
        <v>0.0786549995084145</v>
      </c>
      <c r="J3266" s="3">
        <v>58.2402858418937</v>
      </c>
      <c r="K3266" s="3">
        <v>0</v>
      </c>
      <c r="L3266" s="3">
        <v>43.3820274457725</v>
      </c>
      <c r="M3266" s="3">
        <v>-0.20588235294118</v>
      </c>
      <c r="N3266" s="3">
        <v>73.9091718610864</v>
      </c>
      <c r="O3266" s="3">
        <v>0.842084873936154</v>
      </c>
      <c r="P3266" s="3">
        <v>23.3439926907264</v>
      </c>
      <c r="Q3266" s="3">
        <v>1.3403358261325</v>
      </c>
      <c r="R3266" s="3">
        <v>22.9357798165138</v>
      </c>
      <c r="S3266" s="3">
        <v>1.95368439675242</v>
      </c>
      <c r="T3266" s="3">
        <v>46.9491525423729</v>
      </c>
      <c r="U3266" s="3">
        <v>8.08543973601469</v>
      </c>
      <c r="V3266" s="3">
        <v>17.1052631578947</v>
      </c>
      <c r="W3266" s="3"/>
      <c r="X3266" s="3"/>
      <c r="Y3266" s="3"/>
      <c r="Z3266" s="3"/>
      <c r="AA3266" s="3">
        <v>0.02829234031879</v>
      </c>
      <c r="AB3266" s="3">
        <v>0.265941879325576</v>
      </c>
      <c r="AC3266" s="3">
        <v>-2.65237020316027</v>
      </c>
      <c r="AD3266" s="3"/>
      <c r="AE3266" s="5">
        <v>4</v>
      </c>
      <c r="AF3266" s="3">
        <v>0.354223249876978</v>
      </c>
      <c r="AG3266" s="3">
        <v>3.41954158979938</v>
      </c>
      <c r="AH3266" s="3">
        <v>4.03799860426837</v>
      </c>
      <c r="AI3266" s="3"/>
      <c r="AJ3266" s="3"/>
      <c r="AK3266" s="3"/>
      <c r="AL3266" s="3"/>
      <c r="AM3266" s="3"/>
      <c r="AN3266" s="5" t="s">
        <v>51</v>
      </c>
      <c r="AO3266" s="1"/>
      <c r="AP3266" s="1"/>
      <c r="AQ3266" s="1"/>
    </row>
    <row r="3267" spans="1:43">
      <c r="A3267" s="1" t="s">
        <v>8549</v>
      </c>
      <c r="B3267" s="1" t="s">
        <v>8550</v>
      </c>
      <c r="C3267" s="3">
        <v>2.18082191780822</v>
      </c>
      <c r="D3267" s="4">
        <v>43441</v>
      </c>
      <c r="E3267" s="3">
        <v>12.6301142327</v>
      </c>
      <c r="F3267" s="5" t="s">
        <v>1233</v>
      </c>
      <c r="G3267" s="5">
        <v>562</v>
      </c>
      <c r="H3267" s="5" t="s">
        <v>198</v>
      </c>
      <c r="I3267" s="3">
        <v>0.211314955335684</v>
      </c>
      <c r="J3267" s="3">
        <v>47.8835978835979</v>
      </c>
      <c r="K3267" s="3">
        <v>0.019173617102861</v>
      </c>
      <c r="L3267" s="3">
        <v>61.968085106383</v>
      </c>
      <c r="M3267" s="3">
        <v>-0.00958405213727232</v>
      </c>
      <c r="N3267" s="3">
        <v>68.7002652519894</v>
      </c>
      <c r="O3267" s="3">
        <v>0.792193990918738</v>
      </c>
      <c r="P3267" s="3">
        <v>28.1609195402299</v>
      </c>
      <c r="Q3267" s="3">
        <v>1.24211547792332</v>
      </c>
      <c r="R3267" s="3">
        <v>44.9404761904762</v>
      </c>
      <c r="S3267" s="3">
        <v>2.26426190942951</v>
      </c>
      <c r="T3267" s="3">
        <v>48.062015503876</v>
      </c>
      <c r="U3267" s="3">
        <v>5.33559417163585</v>
      </c>
      <c r="V3267" s="3">
        <v>77.9527559055118</v>
      </c>
      <c r="W3267" s="3"/>
      <c r="X3267" s="3"/>
      <c r="Y3267" s="3"/>
      <c r="Z3267" s="3"/>
      <c r="AA3267" s="3">
        <v>0.147034833777493</v>
      </c>
      <c r="AB3267" s="3">
        <v>0.458616416206645</v>
      </c>
      <c r="AC3267" s="3">
        <v>-0.512721292444629</v>
      </c>
      <c r="AD3267" s="3"/>
      <c r="AE3267" s="5">
        <v>2</v>
      </c>
      <c r="AF3267" s="3">
        <v>0.224487640169014</v>
      </c>
      <c r="AG3267" s="3">
        <v>2.446536715713</v>
      </c>
      <c r="AH3267" s="3">
        <v>2.72217612180146</v>
      </c>
      <c r="AI3267" s="3"/>
      <c r="AJ3267" s="3"/>
      <c r="AK3267" s="3"/>
      <c r="AL3267" s="3"/>
      <c r="AM3267" s="3"/>
      <c r="AN3267" s="5" t="s">
        <v>46</v>
      </c>
      <c r="AO3267" s="1"/>
      <c r="AP3267" s="1"/>
      <c r="AQ3267" s="1"/>
    </row>
    <row r="3268" spans="1:43">
      <c r="A3268" s="1" t="s">
        <v>8551</v>
      </c>
      <c r="B3268" s="1" t="s">
        <v>8552</v>
      </c>
      <c r="C3268" s="3">
        <v>1.16712328767123</v>
      </c>
      <c r="D3268" s="4">
        <v>43811</v>
      </c>
      <c r="E3268" s="3">
        <v>0.2327049794</v>
      </c>
      <c r="F3268" s="5" t="s">
        <v>8553</v>
      </c>
      <c r="G3268" s="5">
        <v>426</v>
      </c>
      <c r="H3268" s="5" t="s">
        <v>50</v>
      </c>
      <c r="I3268" s="3">
        <v>0.151960287711484</v>
      </c>
      <c r="J3268" s="3">
        <v>45.020098258151</v>
      </c>
      <c r="K3268" s="3">
        <v>0.0404776361060582</v>
      </c>
      <c r="L3268" s="3">
        <v>17.5298804780877</v>
      </c>
      <c r="M3268" s="3">
        <v>0.0607287449392758</v>
      </c>
      <c r="N3268" s="3">
        <v>25.4674977738201</v>
      </c>
      <c r="O3268" s="3">
        <v>0.764448068494553</v>
      </c>
      <c r="P3268" s="3">
        <v>36.6834170854271</v>
      </c>
      <c r="Q3268" s="3">
        <v>1.12520458265139</v>
      </c>
      <c r="R3268" s="3">
        <v>50.2172863351038</v>
      </c>
      <c r="S3268" s="3">
        <v>-1.63184079601989</v>
      </c>
      <c r="T3268" s="3">
        <v>98.0225988700565</v>
      </c>
      <c r="U3268" s="3"/>
      <c r="V3268" s="3"/>
      <c r="W3268" s="3"/>
      <c r="X3268" s="3"/>
      <c r="Y3268" s="3"/>
      <c r="Z3268" s="3"/>
      <c r="AA3268" s="3">
        <v>-0.157604975293679</v>
      </c>
      <c r="AB3268" s="3">
        <v>-0.194591387553895</v>
      </c>
      <c r="AC3268" s="3">
        <v>-4.99005964214712</v>
      </c>
      <c r="AD3268" s="3"/>
      <c r="AE3268" s="5">
        <v>2</v>
      </c>
      <c r="AF3268" s="3">
        <v>-0.0978574705836183</v>
      </c>
      <c r="AG3268" s="3">
        <v>-1.14694775595224</v>
      </c>
      <c r="AH3268" s="3"/>
      <c r="AI3268" s="3"/>
      <c r="AJ3268" s="3"/>
      <c r="AK3268" s="3"/>
      <c r="AL3268" s="3"/>
      <c r="AM3268" s="3"/>
      <c r="AN3268" s="5" t="s">
        <v>46</v>
      </c>
      <c r="AO3268" s="1"/>
      <c r="AP3268" s="1"/>
      <c r="AQ3268" s="1"/>
    </row>
    <row r="3269" spans="1:43">
      <c r="A3269" s="1" t="s">
        <v>8554</v>
      </c>
      <c r="B3269" s="1" t="s">
        <v>8555</v>
      </c>
      <c r="C3269" s="3">
        <v>1.88219178082192</v>
      </c>
      <c r="D3269" s="4">
        <v>43550</v>
      </c>
      <c r="E3269" s="3">
        <v>0.2311202153</v>
      </c>
      <c r="F3269" s="5" t="s">
        <v>689</v>
      </c>
      <c r="G3269" s="5">
        <v>688</v>
      </c>
      <c r="H3269" s="5" t="s">
        <v>45</v>
      </c>
      <c r="I3269" s="3">
        <v>0.809986659043258</v>
      </c>
      <c r="J3269" s="3">
        <v>55.0955414012739</v>
      </c>
      <c r="K3269" s="3">
        <v>0.427188152648583</v>
      </c>
      <c r="L3269" s="3">
        <v>52.0186335403727</v>
      </c>
      <c r="M3269" s="3">
        <v>-0.451679683824213</v>
      </c>
      <c r="N3269" s="3">
        <v>65.8730158730159</v>
      </c>
      <c r="O3269" s="3">
        <v>1.47721822541967</v>
      </c>
      <c r="P3269" s="3">
        <v>56.4569536423841</v>
      </c>
      <c r="Q3269" s="3">
        <v>3.05893813930834</v>
      </c>
      <c r="R3269" s="3">
        <v>45.2054794520548</v>
      </c>
      <c r="S3269" s="3">
        <v>5.95953525641027</v>
      </c>
      <c r="T3269" s="3">
        <v>65.3483992467043</v>
      </c>
      <c r="U3269" s="3"/>
      <c r="V3269" s="3"/>
      <c r="W3269" s="3"/>
      <c r="X3269" s="3"/>
      <c r="Y3269" s="3"/>
      <c r="Z3269" s="3"/>
      <c r="AA3269" s="3">
        <v>0.109445666844969</v>
      </c>
      <c r="AB3269" s="3">
        <v>0.0556391711527654</v>
      </c>
      <c r="AC3269" s="3">
        <v>-3.54218419357806</v>
      </c>
      <c r="AD3269" s="3"/>
      <c r="AE3269" s="5">
        <v>5</v>
      </c>
      <c r="AF3269" s="3">
        <v>0.245676256124587</v>
      </c>
      <c r="AG3269" s="3">
        <v>5.58026618102805</v>
      </c>
      <c r="AH3269" s="3"/>
      <c r="AI3269" s="3"/>
      <c r="AJ3269" s="3"/>
      <c r="AK3269" s="3"/>
      <c r="AL3269" s="3"/>
      <c r="AM3269" s="3"/>
      <c r="AN3269" s="5" t="s">
        <v>46</v>
      </c>
      <c r="AO3269" s="1"/>
      <c r="AP3269" s="1"/>
      <c r="AQ3269" s="1"/>
    </row>
    <row r="3270" spans="1:43">
      <c r="A3270" s="1" t="s">
        <v>8556</v>
      </c>
      <c r="B3270" s="1" t="s">
        <v>8557</v>
      </c>
      <c r="C3270" s="3">
        <v>2.2027397260274</v>
      </c>
      <c r="D3270" s="4">
        <v>43433</v>
      </c>
      <c r="E3270" s="3">
        <v>2.8916243777</v>
      </c>
      <c r="F3270" s="5" t="s">
        <v>2369</v>
      </c>
      <c r="G3270" s="5">
        <v>805</v>
      </c>
      <c r="H3270" s="5" t="s">
        <v>191</v>
      </c>
      <c r="I3270" s="3">
        <v>5.47668393782383</v>
      </c>
      <c r="J3270" s="3">
        <v>79.3851717902351</v>
      </c>
      <c r="K3270" s="3">
        <v>0.632754955756583</v>
      </c>
      <c r="L3270" s="3">
        <v>81.1643835616438</v>
      </c>
      <c r="M3270" s="3">
        <v>4.86272085715757</v>
      </c>
      <c r="N3270" s="3">
        <v>55.8558558558559</v>
      </c>
      <c r="O3270" s="3">
        <v>5.54230609705515</v>
      </c>
      <c r="P3270" s="3">
        <v>87.2380952380952</v>
      </c>
      <c r="Q3270" s="3">
        <v>7.96033092914722</v>
      </c>
      <c r="R3270" s="3">
        <v>83.6477987421384</v>
      </c>
      <c r="S3270" s="3">
        <v>31.0733371965746</v>
      </c>
      <c r="T3270" s="3">
        <v>90.1960784313726</v>
      </c>
      <c r="U3270" s="3">
        <v>102.617696824923</v>
      </c>
      <c r="V3270" s="3">
        <v>75.6598240469208</v>
      </c>
      <c r="W3270" s="3"/>
      <c r="X3270" s="3"/>
      <c r="Y3270" s="3"/>
      <c r="Z3270" s="3"/>
      <c r="AA3270" s="3">
        <v>0.105684132327184</v>
      </c>
      <c r="AB3270" s="3">
        <v>0.280136606921789</v>
      </c>
      <c r="AC3270" s="3">
        <v>-29.5459236326109</v>
      </c>
      <c r="AD3270" s="3"/>
      <c r="AE3270" s="5">
        <v>3</v>
      </c>
      <c r="AF3270" s="3">
        <v>3.04706685051033</v>
      </c>
      <c r="AG3270" s="3">
        <v>40.6029817935909</v>
      </c>
      <c r="AH3270" s="3">
        <v>43.6047687500475</v>
      </c>
      <c r="AI3270" s="3"/>
      <c r="AJ3270" s="3"/>
      <c r="AK3270" s="3"/>
      <c r="AL3270" s="3"/>
      <c r="AM3270" s="3"/>
      <c r="AN3270" s="5" t="s">
        <v>51</v>
      </c>
      <c r="AO3270" s="1"/>
      <c r="AP3270" s="1"/>
      <c r="AQ3270" s="1"/>
    </row>
    <row r="3271" spans="1:43">
      <c r="A3271" s="1" t="s">
        <v>8558</v>
      </c>
      <c r="B3271" s="1" t="s">
        <v>8559</v>
      </c>
      <c r="C3271" s="3">
        <v>2.31506849315068</v>
      </c>
      <c r="D3271" s="4">
        <v>43392</v>
      </c>
      <c r="E3271" s="3">
        <v>5.2844263202</v>
      </c>
      <c r="F3271" s="5" t="s">
        <v>3248</v>
      </c>
      <c r="G3271" s="5">
        <v>744</v>
      </c>
      <c r="H3271" s="5" t="s">
        <v>50</v>
      </c>
      <c r="I3271" s="3">
        <v>0.0951927653498389</v>
      </c>
      <c r="J3271" s="3">
        <v>55.1585529254131</v>
      </c>
      <c r="K3271" s="3">
        <v>0.0666159116863402</v>
      </c>
      <c r="L3271" s="3">
        <v>7.25984949092519</v>
      </c>
      <c r="M3271" s="3">
        <v>-0.066527276183241</v>
      </c>
      <c r="N3271" s="3">
        <v>47.8628673196794</v>
      </c>
      <c r="O3271" s="3">
        <v>0.737689212492818</v>
      </c>
      <c r="P3271" s="3">
        <v>41.0232983097305</v>
      </c>
      <c r="Q3271" s="3">
        <v>1.18360277136261</v>
      </c>
      <c r="R3271" s="3">
        <v>42.7812650893288</v>
      </c>
      <c r="S3271" s="3">
        <v>2.14688167864776</v>
      </c>
      <c r="T3271" s="3">
        <v>37.6271186440678</v>
      </c>
      <c r="U3271" s="3">
        <v>6.3786228052716</v>
      </c>
      <c r="V3271" s="3">
        <v>46.3622291021672</v>
      </c>
      <c r="W3271" s="3"/>
      <c r="X3271" s="3"/>
      <c r="Y3271" s="3"/>
      <c r="Z3271" s="3"/>
      <c r="AA3271" s="3">
        <v>0.0640975007193636</v>
      </c>
      <c r="AB3271" s="3">
        <v>0.326835219245339</v>
      </c>
      <c r="AC3271" s="3">
        <v>-1.54619616771012</v>
      </c>
      <c r="AD3271" s="3"/>
      <c r="AE3271" s="5">
        <v>4</v>
      </c>
      <c r="AF3271" s="3">
        <v>0.269719527294041</v>
      </c>
      <c r="AG3271" s="3">
        <v>2.77002642011412</v>
      </c>
      <c r="AH3271" s="3">
        <v>3.20050059975636</v>
      </c>
      <c r="AI3271" s="3"/>
      <c r="AJ3271" s="3"/>
      <c r="AK3271" s="3"/>
      <c r="AL3271" s="3"/>
      <c r="AM3271" s="3">
        <v>1</v>
      </c>
      <c r="AN3271" s="5" t="s">
        <v>51</v>
      </c>
      <c r="AO3271" s="1"/>
      <c r="AP3271" s="1"/>
      <c r="AQ3271" s="1"/>
    </row>
    <row r="3272" spans="1:43">
      <c r="A3272" s="1" t="s">
        <v>8560</v>
      </c>
      <c r="B3272" s="1" t="s">
        <v>8561</v>
      </c>
      <c r="C3272" s="3">
        <v>2.33424657534247</v>
      </c>
      <c r="D3272" s="4">
        <v>43385</v>
      </c>
      <c r="E3272" s="3">
        <v>10.3864138861</v>
      </c>
      <c r="F3272" s="5" t="s">
        <v>8562</v>
      </c>
      <c r="G3272" s="5">
        <v>853</v>
      </c>
      <c r="H3272" s="5" t="s">
        <v>50</v>
      </c>
      <c r="I3272" s="3">
        <v>0.215855572998419</v>
      </c>
      <c r="J3272" s="3">
        <v>33.4970969182671</v>
      </c>
      <c r="K3272" s="3">
        <v>0.00979144227943318</v>
      </c>
      <c r="L3272" s="3">
        <v>39.9291722000885</v>
      </c>
      <c r="M3272" s="3">
        <v>-0.0293628266614442</v>
      </c>
      <c r="N3272" s="3">
        <v>42.0747996438112</v>
      </c>
      <c r="O3272" s="3">
        <v>0.770499087186852</v>
      </c>
      <c r="P3272" s="3">
        <v>35.5870260392873</v>
      </c>
      <c r="Q3272" s="3">
        <v>1.36275271897395</v>
      </c>
      <c r="R3272" s="3">
        <v>21.149203283438</v>
      </c>
      <c r="S3272" s="3">
        <v>2.21958904685492</v>
      </c>
      <c r="T3272" s="3">
        <v>33.954802259887</v>
      </c>
      <c r="U3272" s="3">
        <v>5.69354984439049</v>
      </c>
      <c r="V3272" s="3">
        <v>64.3962848297214</v>
      </c>
      <c r="W3272" s="3"/>
      <c r="X3272" s="3"/>
      <c r="Y3272" s="3"/>
      <c r="Z3272" s="3"/>
      <c r="AA3272" s="3">
        <v>0.0677505474708206</v>
      </c>
      <c r="AB3272" s="3">
        <v>0.274250690193958</v>
      </c>
      <c r="AC3272" s="3">
        <v>-1.93677015095414</v>
      </c>
      <c r="AD3272" s="3"/>
      <c r="AE3272" s="5">
        <v>3</v>
      </c>
      <c r="AF3272" s="3">
        <v>0.260093472920515</v>
      </c>
      <c r="AG3272" s="3">
        <v>2.71792832668005</v>
      </c>
      <c r="AH3272" s="3">
        <v>3.07045068371037</v>
      </c>
      <c r="AI3272" s="3"/>
      <c r="AJ3272" s="3"/>
      <c r="AK3272" s="3"/>
      <c r="AL3272" s="3"/>
      <c r="AM3272" s="3"/>
      <c r="AN3272" s="5" t="s">
        <v>46</v>
      </c>
      <c r="AO3272" s="1"/>
      <c r="AP3272" s="1"/>
      <c r="AQ3272" s="1"/>
    </row>
    <row r="3273" spans="1:43">
      <c r="A3273" s="1" t="s">
        <v>8563</v>
      </c>
      <c r="B3273" s="1" t="s">
        <v>8564</v>
      </c>
      <c r="C3273" s="3">
        <v>2.22191780821918</v>
      </c>
      <c r="D3273" s="4">
        <v>43426</v>
      </c>
      <c r="E3273" s="3">
        <v>0.4964120102</v>
      </c>
      <c r="F3273" s="5" t="s">
        <v>7616</v>
      </c>
      <c r="G3273" s="5">
        <v>280</v>
      </c>
      <c r="H3273" s="5" t="s">
        <v>226</v>
      </c>
      <c r="I3273" s="3">
        <v>2.38810955243821</v>
      </c>
      <c r="J3273" s="3">
        <v>41.8207681365576</v>
      </c>
      <c r="K3273" s="3">
        <v>0.442332896461324</v>
      </c>
      <c r="L3273" s="3">
        <v>57.9365079365079</v>
      </c>
      <c r="M3273" s="3">
        <v>-0.656242404601798</v>
      </c>
      <c r="N3273" s="3">
        <v>92.1015514809591</v>
      </c>
      <c r="O3273" s="3">
        <v>3.941680088158</v>
      </c>
      <c r="P3273" s="3">
        <v>53.1446540880503</v>
      </c>
      <c r="Q3273" s="3">
        <v>1.92003989693291</v>
      </c>
      <c r="R3273" s="3">
        <v>86.8613138686131</v>
      </c>
      <c r="S3273" s="3">
        <v>16.1394203447623</v>
      </c>
      <c r="T3273" s="3">
        <v>45.2127659574468</v>
      </c>
      <c r="U3273" s="3">
        <v>22.2410527365168</v>
      </c>
      <c r="V3273" s="3">
        <v>68.4027777777778</v>
      </c>
      <c r="W3273" s="3"/>
      <c r="X3273" s="3"/>
      <c r="Y3273" s="3"/>
      <c r="Z3273" s="3"/>
      <c r="AA3273" s="3">
        <v>0.163865282761183</v>
      </c>
      <c r="AB3273" s="3">
        <v>0.175178852842841</v>
      </c>
      <c r="AC3273" s="3">
        <v>-8.07381776239907</v>
      </c>
      <c r="AD3273" s="3"/>
      <c r="AE3273" s="5">
        <v>2</v>
      </c>
      <c r="AF3273" s="3">
        <v>0.801576335367996</v>
      </c>
      <c r="AG3273" s="3">
        <v>12.2806414521955</v>
      </c>
      <c r="AH3273" s="3">
        <v>10.6457536236214</v>
      </c>
      <c r="AI3273" s="3"/>
      <c r="AJ3273" s="3"/>
      <c r="AK3273" s="3"/>
      <c r="AL3273" s="3"/>
      <c r="AM3273" s="3"/>
      <c r="AN3273" s="5" t="s">
        <v>51</v>
      </c>
      <c r="AO3273" s="1"/>
      <c r="AP3273" s="1"/>
      <c r="AQ3273" s="1"/>
    </row>
    <row r="3274" spans="1:43">
      <c r="A3274" s="1" t="s">
        <v>8565</v>
      </c>
      <c r="B3274" s="1" t="s">
        <v>8566</v>
      </c>
      <c r="C3274" s="3">
        <v>2.22191780821918</v>
      </c>
      <c r="D3274" s="4">
        <v>43426</v>
      </c>
      <c r="E3274" s="3">
        <v>60.9398307408</v>
      </c>
      <c r="F3274" s="5" t="s">
        <v>8548</v>
      </c>
      <c r="G3274" s="5">
        <v>43</v>
      </c>
      <c r="H3274" s="5" t="s">
        <v>50</v>
      </c>
      <c r="I3274" s="3">
        <v>0.0590434953749239</v>
      </c>
      <c r="J3274" s="3">
        <v>61.1880303707012</v>
      </c>
      <c r="K3274" s="3">
        <v>-0.0294956248156512</v>
      </c>
      <c r="L3274" s="3">
        <v>70.6949977866312</v>
      </c>
      <c r="M3274" s="3">
        <v>-0.196309383588535</v>
      </c>
      <c r="N3274" s="3">
        <v>71.6829919857525</v>
      </c>
      <c r="O3274" s="3">
        <v>0.793021267687433</v>
      </c>
      <c r="P3274" s="3">
        <v>31.4755596162631</v>
      </c>
      <c r="Q3274" s="3">
        <v>1.27406325094613</v>
      </c>
      <c r="R3274" s="3">
        <v>29.9372283920811</v>
      </c>
      <c r="S3274" s="3">
        <v>1.98914028332423</v>
      </c>
      <c r="T3274" s="3">
        <v>45.0282485875706</v>
      </c>
      <c r="U3274" s="3">
        <v>8.26677200690315</v>
      </c>
      <c r="V3274" s="3">
        <v>15.8668730650155</v>
      </c>
      <c r="W3274" s="3"/>
      <c r="X3274" s="3"/>
      <c r="Y3274" s="3"/>
      <c r="Z3274" s="3"/>
      <c r="AA3274" s="3">
        <v>0.0305784807418744</v>
      </c>
      <c r="AB3274" s="3">
        <v>0.270946395189144</v>
      </c>
      <c r="AC3274" s="3">
        <v>-2.56072302767841</v>
      </c>
      <c r="AD3274" s="3"/>
      <c r="AE3274" s="5">
        <v>4</v>
      </c>
      <c r="AF3274" s="3">
        <v>0.354525585909044</v>
      </c>
      <c r="AG3274" s="3">
        <v>3.47338686004961</v>
      </c>
      <c r="AH3274" s="3">
        <v>4.08758240324663</v>
      </c>
      <c r="AI3274" s="3"/>
      <c r="AJ3274" s="3"/>
      <c r="AK3274" s="3"/>
      <c r="AL3274" s="3"/>
      <c r="AM3274" s="3"/>
      <c r="AN3274" s="5" t="s">
        <v>51</v>
      </c>
      <c r="AO3274" s="1"/>
      <c r="AP3274" s="1"/>
      <c r="AQ3274" s="1"/>
    </row>
    <row r="3275" spans="1:43">
      <c r="A3275" s="1" t="s">
        <v>8567</v>
      </c>
      <c r="B3275" s="1" t="s">
        <v>8568</v>
      </c>
      <c r="C3275" s="3">
        <v>1.76438356164384</v>
      </c>
      <c r="D3275" s="4">
        <v>43593</v>
      </c>
      <c r="E3275" s="3">
        <v>5.1516478617</v>
      </c>
      <c r="F3275" s="5" t="s">
        <v>8101</v>
      </c>
      <c r="G3275" s="5">
        <v>191</v>
      </c>
      <c r="H3275" s="5" t="s">
        <v>50</v>
      </c>
      <c r="I3275" s="3">
        <v>-0.252231276678314</v>
      </c>
      <c r="J3275" s="3">
        <v>90.263510495757</v>
      </c>
      <c r="K3275" s="3">
        <v>0.00972668028400545</v>
      </c>
      <c r="L3275" s="3">
        <v>40.5046480743692</v>
      </c>
      <c r="M3275" s="3">
        <v>-0.339245904817302</v>
      </c>
      <c r="N3275" s="3">
        <v>87.4888691006233</v>
      </c>
      <c r="O3275" s="3">
        <v>0.709373797696737</v>
      </c>
      <c r="P3275" s="3">
        <v>45.5459113750571</v>
      </c>
      <c r="Q3275" s="3">
        <v>1.08772516828822</v>
      </c>
      <c r="R3275" s="3">
        <v>54.4664413326895</v>
      </c>
      <c r="S3275" s="3">
        <v>0.806116712007695</v>
      </c>
      <c r="T3275" s="3">
        <v>85.819209039548</v>
      </c>
      <c r="U3275" s="3"/>
      <c r="V3275" s="3"/>
      <c r="W3275" s="3"/>
      <c r="X3275" s="3"/>
      <c r="Y3275" s="3"/>
      <c r="Z3275" s="3"/>
      <c r="AA3275" s="3">
        <v>-0.0293975228722122</v>
      </c>
      <c r="AB3275" s="3">
        <v>0.099748753918136</v>
      </c>
      <c r="AC3275" s="3">
        <v>-4.06814373487247</v>
      </c>
      <c r="AD3275" s="3"/>
      <c r="AE3275" s="5">
        <v>4</v>
      </c>
      <c r="AF3275" s="3">
        <v>0.236028349370382</v>
      </c>
      <c r="AG3275" s="3">
        <v>2.20648358777078</v>
      </c>
      <c r="AH3275" s="3"/>
      <c r="AI3275" s="3"/>
      <c r="AJ3275" s="3"/>
      <c r="AK3275" s="3"/>
      <c r="AL3275" s="3"/>
      <c r="AM3275" s="3">
        <v>10</v>
      </c>
      <c r="AN3275" s="5" t="s">
        <v>56</v>
      </c>
      <c r="AO3275" s="1"/>
      <c r="AP3275" s="1"/>
      <c r="AQ3275" s="1"/>
    </row>
    <row r="3276" spans="1:43">
      <c r="A3276" s="1" t="s">
        <v>8569</v>
      </c>
      <c r="B3276" s="1" t="s">
        <v>8570</v>
      </c>
      <c r="C3276" s="3">
        <v>2.26301369863014</v>
      </c>
      <c r="D3276" s="4">
        <v>43411</v>
      </c>
      <c r="E3276" s="3">
        <v>3.3801931895</v>
      </c>
      <c r="F3276" s="5" t="s">
        <v>8571</v>
      </c>
      <c r="G3276" s="5">
        <v>827</v>
      </c>
      <c r="H3276" s="5" t="s">
        <v>55</v>
      </c>
      <c r="I3276" s="3">
        <v>5.17162237976233</v>
      </c>
      <c r="J3276" s="3">
        <v>77.7979431336963</v>
      </c>
      <c r="K3276" s="3">
        <v>2.41370747454681</v>
      </c>
      <c r="L3276" s="3">
        <v>53.1638418079096</v>
      </c>
      <c r="M3276" s="3">
        <v>0.639336261591026</v>
      </c>
      <c r="N3276" s="3">
        <v>84.6798324356673</v>
      </c>
      <c r="O3276" s="3">
        <v>7.70395905149901</v>
      </c>
      <c r="P3276" s="3">
        <v>86.953642384106</v>
      </c>
      <c r="Q3276" s="3">
        <v>14.2500969582802</v>
      </c>
      <c r="R3276" s="3">
        <v>76.3719512195122</v>
      </c>
      <c r="S3276" s="3">
        <v>37.2171945701358</v>
      </c>
      <c r="T3276" s="3">
        <v>87.109375</v>
      </c>
      <c r="U3276" s="3">
        <v>101.396620763746</v>
      </c>
      <c r="V3276" s="3">
        <v>75.3387533875339</v>
      </c>
      <c r="W3276" s="3"/>
      <c r="X3276" s="3"/>
      <c r="Y3276" s="3"/>
      <c r="Z3276" s="3"/>
      <c r="AA3276" s="3">
        <v>0.184060842757839</v>
      </c>
      <c r="AB3276" s="3">
        <v>0.36479744998665</v>
      </c>
      <c r="AC3276" s="3">
        <v>-17.6448805776708</v>
      </c>
      <c r="AD3276" s="3"/>
      <c r="AE3276" s="5">
        <v>2</v>
      </c>
      <c r="AF3276" s="3">
        <v>2.78584958302682</v>
      </c>
      <c r="AG3276" s="3">
        <v>41.547321213339</v>
      </c>
      <c r="AH3276" s="3">
        <v>42.6836443408583</v>
      </c>
      <c r="AI3276" s="3"/>
      <c r="AJ3276" s="3"/>
      <c r="AK3276" s="3"/>
      <c r="AL3276" s="3"/>
      <c r="AM3276" s="3"/>
      <c r="AN3276" s="5" t="s">
        <v>46</v>
      </c>
      <c r="AO3276" s="1"/>
      <c r="AP3276" s="1"/>
      <c r="AQ3276" s="1"/>
    </row>
    <row r="3277" spans="1:43">
      <c r="A3277" s="1" t="s">
        <v>8572</v>
      </c>
      <c r="B3277" s="1" t="s">
        <v>8573</v>
      </c>
      <c r="C3277" s="3">
        <v>2.16712328767123</v>
      </c>
      <c r="D3277" s="4">
        <v>43446</v>
      </c>
      <c r="E3277" s="3">
        <v>18.6611499754</v>
      </c>
      <c r="F3277" s="5" t="s">
        <v>8574</v>
      </c>
      <c r="G3277" s="5">
        <v>792</v>
      </c>
      <c r="H3277" s="5" t="s">
        <v>50</v>
      </c>
      <c r="I3277" s="3">
        <v>0.0591540964211781</v>
      </c>
      <c r="J3277" s="3">
        <v>60.9200535953551</v>
      </c>
      <c r="K3277" s="3">
        <v>0.0295683027794105</v>
      </c>
      <c r="L3277" s="3">
        <v>27.3129703408588</v>
      </c>
      <c r="M3277" s="3">
        <v>-0.0886001181335025</v>
      </c>
      <c r="N3277" s="3">
        <v>52.5378450578807</v>
      </c>
      <c r="O3277" s="3">
        <v>0.774009175792157</v>
      </c>
      <c r="P3277" s="3">
        <v>35.404294198264</v>
      </c>
      <c r="Q3277" s="3">
        <v>1.06216203184599</v>
      </c>
      <c r="R3277" s="3">
        <v>57.0738773539353</v>
      </c>
      <c r="S3277" s="3">
        <v>1.65778173669477</v>
      </c>
      <c r="T3277" s="3">
        <v>61.4124293785311</v>
      </c>
      <c r="U3277" s="3">
        <v>5.64730213387224</v>
      </c>
      <c r="V3277" s="3">
        <v>65.8668730650155</v>
      </c>
      <c r="W3277" s="3"/>
      <c r="X3277" s="3"/>
      <c r="Y3277" s="3"/>
      <c r="Z3277" s="3"/>
      <c r="AA3277" s="3">
        <v>0.0184143471988164</v>
      </c>
      <c r="AB3277" s="3">
        <v>0.242644341725362</v>
      </c>
      <c r="AC3277" s="3">
        <v>-2.11935543277835</v>
      </c>
      <c r="AD3277" s="3"/>
      <c r="AE3277" s="5">
        <v>4</v>
      </c>
      <c r="AF3277" s="3">
        <v>0.253553981368901</v>
      </c>
      <c r="AG3277" s="3">
        <v>2.36035205880474</v>
      </c>
      <c r="AH3277" s="3">
        <v>2.94721395666331</v>
      </c>
      <c r="AI3277" s="3"/>
      <c r="AJ3277" s="3"/>
      <c r="AK3277" s="3"/>
      <c r="AL3277" s="3"/>
      <c r="AM3277" s="3"/>
      <c r="AN3277" s="5" t="s">
        <v>46</v>
      </c>
      <c r="AO3277" s="1"/>
      <c r="AP3277" s="1"/>
      <c r="AQ3277" s="1"/>
    </row>
    <row r="3278" spans="1:43">
      <c r="A3278" s="1" t="s">
        <v>8575</v>
      </c>
      <c r="B3278" s="1" t="s">
        <v>8576</v>
      </c>
      <c r="C3278" s="3">
        <v>2.22191780821918</v>
      </c>
      <c r="D3278" s="4">
        <v>43426</v>
      </c>
      <c r="E3278" s="3">
        <v>5.2498383796</v>
      </c>
      <c r="F3278" s="5" t="s">
        <v>4136</v>
      </c>
      <c r="G3278" s="5">
        <v>184</v>
      </c>
      <c r="H3278" s="5" t="s">
        <v>198</v>
      </c>
      <c r="I3278" s="3">
        <v>0.400586223742071</v>
      </c>
      <c r="J3278" s="3">
        <v>10.5820105820106</v>
      </c>
      <c r="K3278" s="3">
        <v>0.058422590068179</v>
      </c>
      <c r="L3278" s="3">
        <v>10.3723404255319</v>
      </c>
      <c r="M3278" s="3">
        <v>0.263440335642528</v>
      </c>
      <c r="N3278" s="3">
        <v>7.16180371352785</v>
      </c>
      <c r="O3278" s="3">
        <v>0.873662511043509</v>
      </c>
      <c r="P3278" s="3">
        <v>15.2298850574713</v>
      </c>
      <c r="Q3278" s="3">
        <v>1.71236266455509</v>
      </c>
      <c r="R3278" s="3">
        <v>8.03571428571429</v>
      </c>
      <c r="S3278" s="3">
        <v>3.3225897516233</v>
      </c>
      <c r="T3278" s="3">
        <v>6.97674418604651</v>
      </c>
      <c r="U3278" s="3">
        <v>7.67846642326262</v>
      </c>
      <c r="V3278" s="3">
        <v>7.08661417322835</v>
      </c>
      <c r="W3278" s="3"/>
      <c r="X3278" s="3"/>
      <c r="Y3278" s="3"/>
      <c r="Z3278" s="3"/>
      <c r="AA3278" s="3">
        <v>0.719321514522988</v>
      </c>
      <c r="AB3278" s="3">
        <v>1.66366603872775</v>
      </c>
      <c r="AC3278" s="3">
        <v>-0.245146107079813</v>
      </c>
      <c r="AD3278" s="3"/>
      <c r="AE3278" s="5"/>
      <c r="AF3278" s="3">
        <v>0.320872418831952</v>
      </c>
      <c r="AG3278" s="3">
        <v>3.44305290829363</v>
      </c>
      <c r="AH3278" s="3">
        <v>3.87354567616911</v>
      </c>
      <c r="AI3278" s="3"/>
      <c r="AJ3278" s="3"/>
      <c r="AK3278" s="3"/>
      <c r="AL3278" s="3"/>
      <c r="AM3278" s="3">
        <v>1000</v>
      </c>
      <c r="AN3278" s="5" t="s">
        <v>56</v>
      </c>
      <c r="AO3278" s="1"/>
      <c r="AP3278" s="1"/>
      <c r="AQ3278" s="1"/>
    </row>
    <row r="3279" spans="1:43">
      <c r="A3279" s="1" t="s">
        <v>8577</v>
      </c>
      <c r="B3279" s="1" t="s">
        <v>8578</v>
      </c>
      <c r="C3279" s="3">
        <v>2.22465753424658</v>
      </c>
      <c r="D3279" s="4">
        <v>43425</v>
      </c>
      <c r="E3279" s="3">
        <v>48.3232425251</v>
      </c>
      <c r="F3279" s="5" t="s">
        <v>201</v>
      </c>
      <c r="G3279" s="5">
        <v>813</v>
      </c>
      <c r="H3279" s="5" t="s">
        <v>198</v>
      </c>
      <c r="I3279" s="3">
        <v>0.274644433545836</v>
      </c>
      <c r="J3279" s="3">
        <v>32.010582010582</v>
      </c>
      <c r="K3279" s="3">
        <v>0.0195675569904891</v>
      </c>
      <c r="L3279" s="3">
        <v>60.1063829787234</v>
      </c>
      <c r="M3279" s="3">
        <v>0.117520321222212</v>
      </c>
      <c r="N3279" s="3">
        <v>35.0132625994695</v>
      </c>
      <c r="O3279" s="3">
        <v>0.90509490615837</v>
      </c>
      <c r="P3279" s="3">
        <v>11.2068965517241</v>
      </c>
      <c r="Q3279" s="3">
        <v>1.4690196758733</v>
      </c>
      <c r="R3279" s="3">
        <v>21.7261904761905</v>
      </c>
      <c r="S3279" s="3">
        <v>2.19735899447038</v>
      </c>
      <c r="T3279" s="3">
        <v>51.5503875968992</v>
      </c>
      <c r="U3279" s="3">
        <v>6.36274342250022</v>
      </c>
      <c r="V3279" s="3">
        <v>37.007874015748</v>
      </c>
      <c r="W3279" s="3"/>
      <c r="X3279" s="3"/>
      <c r="Y3279" s="3"/>
      <c r="Z3279" s="3"/>
      <c r="AA3279" s="3">
        <v>0.140062571233897</v>
      </c>
      <c r="AB3279" s="3">
        <v>0.640966627748895</v>
      </c>
      <c r="AC3279" s="3">
        <v>-0.550557095912179</v>
      </c>
      <c r="AD3279" s="3"/>
      <c r="AE3279" s="5">
        <v>2</v>
      </c>
      <c r="AF3279" s="3">
        <v>0.262716239948997</v>
      </c>
      <c r="AG3279" s="3">
        <v>2.73853292593986</v>
      </c>
      <c r="AH3279" s="3">
        <v>3.2087364143899</v>
      </c>
      <c r="AI3279" s="3"/>
      <c r="AJ3279" s="3"/>
      <c r="AK3279" s="3"/>
      <c r="AL3279" s="3"/>
      <c r="AM3279" s="3"/>
      <c r="AN3279" s="5" t="s">
        <v>46</v>
      </c>
      <c r="AO3279" s="1"/>
      <c r="AP3279" s="1"/>
      <c r="AQ3279" s="1"/>
    </row>
    <row r="3280" spans="1:43">
      <c r="A3280" s="1" t="s">
        <v>8579</v>
      </c>
      <c r="B3280" s="1" t="s">
        <v>8580</v>
      </c>
      <c r="C3280" s="3">
        <v>2.26301369863014</v>
      </c>
      <c r="D3280" s="4">
        <v>43411</v>
      </c>
      <c r="E3280" s="3">
        <v>3.3492758727</v>
      </c>
      <c r="F3280" s="5" t="s">
        <v>5333</v>
      </c>
      <c r="G3280" s="5">
        <v>288</v>
      </c>
      <c r="H3280" s="5" t="s">
        <v>198</v>
      </c>
      <c r="I3280" s="3">
        <v>0.395905755117805</v>
      </c>
      <c r="J3280" s="3">
        <v>10.8465608465608</v>
      </c>
      <c r="K3280" s="3">
        <v>0.0770045240157967</v>
      </c>
      <c r="L3280" s="3">
        <v>2.92553191489362</v>
      </c>
      <c r="M3280" s="3">
        <v>0.250699064699668</v>
      </c>
      <c r="N3280" s="3">
        <v>9.01856763925729</v>
      </c>
      <c r="O3280" s="3">
        <v>0.877429556125222</v>
      </c>
      <c r="P3280" s="3">
        <v>14.9425287356322</v>
      </c>
      <c r="Q3280" s="3">
        <v>1.61867987350492</v>
      </c>
      <c r="R3280" s="3">
        <v>12.5</v>
      </c>
      <c r="S3280" s="3">
        <v>3.18278529860254</v>
      </c>
      <c r="T3280" s="3">
        <v>8.52713178294574</v>
      </c>
      <c r="U3280" s="3">
        <v>7.52721602496533</v>
      </c>
      <c r="V3280" s="3">
        <v>7.8740157480315</v>
      </c>
      <c r="W3280" s="3"/>
      <c r="X3280" s="3"/>
      <c r="Y3280" s="3"/>
      <c r="Z3280" s="3"/>
      <c r="AA3280" s="3">
        <v>0.542837617819532</v>
      </c>
      <c r="AB3280" s="3">
        <v>1.86076005412132</v>
      </c>
      <c r="AC3280" s="3">
        <v>-0.191662673694309</v>
      </c>
      <c r="AD3280" s="3"/>
      <c r="AE3280" s="5"/>
      <c r="AF3280" s="3">
        <v>0.305141446980574</v>
      </c>
      <c r="AG3280" s="3">
        <v>3.41871973631063</v>
      </c>
      <c r="AH3280" s="3">
        <v>3.70181398581528</v>
      </c>
      <c r="AI3280" s="3"/>
      <c r="AJ3280" s="3"/>
      <c r="AK3280" s="3"/>
      <c r="AL3280" s="3"/>
      <c r="AM3280" s="3"/>
      <c r="AN3280" s="5" t="s">
        <v>46</v>
      </c>
      <c r="AO3280" s="1"/>
      <c r="AP3280" s="1"/>
      <c r="AQ3280" s="1"/>
    </row>
    <row r="3281" spans="1:43">
      <c r="A3281" s="1" t="s">
        <v>8581</v>
      </c>
      <c r="B3281" s="1" t="s">
        <v>8582</v>
      </c>
      <c r="C3281" s="3">
        <v>1.95342465753425</v>
      </c>
      <c r="D3281" s="4">
        <v>43524</v>
      </c>
      <c r="E3281" s="3">
        <v>0.3167899605</v>
      </c>
      <c r="F3281" s="5" t="s">
        <v>77</v>
      </c>
      <c r="G3281" s="5">
        <v>714</v>
      </c>
      <c r="H3281" s="5" t="s">
        <v>55</v>
      </c>
      <c r="I3281" s="3">
        <v>11.3884926295768</v>
      </c>
      <c r="J3281" s="3">
        <v>41.7422867513612</v>
      </c>
      <c r="K3281" s="3">
        <v>3.09164924634173</v>
      </c>
      <c r="L3281" s="3">
        <v>39.2655367231638</v>
      </c>
      <c r="M3281" s="3">
        <v>6.58021953022807</v>
      </c>
      <c r="N3281" s="3">
        <v>36.3853979652902</v>
      </c>
      <c r="O3281" s="3">
        <v>19.7367580346304</v>
      </c>
      <c r="P3281" s="3">
        <v>46.8211920529801</v>
      </c>
      <c r="Q3281" s="3">
        <v>22.6760932181199</v>
      </c>
      <c r="R3281" s="3">
        <v>52.515243902439</v>
      </c>
      <c r="S3281" s="3">
        <v>58.3171411675256</v>
      </c>
      <c r="T3281" s="3">
        <v>61.71875</v>
      </c>
      <c r="U3281" s="3"/>
      <c r="V3281" s="3"/>
      <c r="W3281" s="3"/>
      <c r="X3281" s="3"/>
      <c r="Y3281" s="3"/>
      <c r="Z3281" s="3"/>
      <c r="AA3281" s="3">
        <v>0.225992637354257</v>
      </c>
      <c r="AB3281" s="3">
        <v>0.341174350547404</v>
      </c>
      <c r="AC3281" s="3">
        <v>-21.2087207438282</v>
      </c>
      <c r="AD3281" s="3"/>
      <c r="AE3281" s="5">
        <v>3</v>
      </c>
      <c r="AF3281" s="3">
        <v>2.69615754072291</v>
      </c>
      <c r="AG3281" s="3">
        <v>51.4316864772734</v>
      </c>
      <c r="AH3281" s="3"/>
      <c r="AI3281" s="3"/>
      <c r="AJ3281" s="3"/>
      <c r="AK3281" s="3"/>
      <c r="AL3281" s="3"/>
      <c r="AM3281" s="3"/>
      <c r="AN3281" s="5" t="s">
        <v>51</v>
      </c>
      <c r="AO3281" s="1"/>
      <c r="AP3281" s="1"/>
      <c r="AQ3281" s="1"/>
    </row>
    <row r="3282" spans="1:43">
      <c r="A3282" s="1" t="s">
        <v>8583</v>
      </c>
      <c r="B3282" s="1" t="s">
        <v>8584</v>
      </c>
      <c r="C3282" s="3">
        <v>2.20821917808219</v>
      </c>
      <c r="D3282" s="4">
        <v>43431</v>
      </c>
      <c r="E3282" s="3">
        <v>0.1426167332</v>
      </c>
      <c r="F3282" s="5" t="s">
        <v>8585</v>
      </c>
      <c r="G3282" s="5">
        <v>55</v>
      </c>
      <c r="H3282" s="5" t="s">
        <v>60</v>
      </c>
      <c r="I3282" s="3">
        <v>11.0302804203196</v>
      </c>
      <c r="J3282" s="3">
        <v>17.5595238095238</v>
      </c>
      <c r="K3282" s="3">
        <v>3.75341351461274</v>
      </c>
      <c r="L3282" s="3">
        <v>16.5867689357622</v>
      </c>
      <c r="M3282" s="3">
        <v>5.31375324368955</v>
      </c>
      <c r="N3282" s="3">
        <v>17.5074183976261</v>
      </c>
      <c r="O3282" s="3">
        <v>17.8368747525406</v>
      </c>
      <c r="P3282" s="3">
        <v>17.342799188641</v>
      </c>
      <c r="Q3282" s="3">
        <v>22.1158449018669</v>
      </c>
      <c r="R3282" s="3">
        <v>23.0366492146597</v>
      </c>
      <c r="S3282" s="3">
        <v>52.9507494646681</v>
      </c>
      <c r="T3282" s="3">
        <v>27.536231884058</v>
      </c>
      <c r="U3282" s="3">
        <v>87.3973393857786</v>
      </c>
      <c r="V3282" s="3">
        <v>35.8234295415959</v>
      </c>
      <c r="W3282" s="3"/>
      <c r="X3282" s="3"/>
      <c r="Y3282" s="3"/>
      <c r="Z3282" s="3"/>
      <c r="AA3282" s="3">
        <v>0.259148882212898</v>
      </c>
      <c r="AB3282" s="3">
        <v>0.372758596348225</v>
      </c>
      <c r="AC3282" s="3">
        <v>-14.2845774311635</v>
      </c>
      <c r="AD3282" s="3"/>
      <c r="AE3282" s="5">
        <v>2</v>
      </c>
      <c r="AF3282" s="3">
        <v>2.46816389692187</v>
      </c>
      <c r="AG3282" s="3">
        <v>43.330256408127</v>
      </c>
      <c r="AH3282" s="3">
        <v>39.1883591262906</v>
      </c>
      <c r="AI3282" s="3"/>
      <c r="AJ3282" s="3"/>
      <c r="AK3282" s="3"/>
      <c r="AL3282" s="3"/>
      <c r="AM3282" s="3"/>
      <c r="AN3282" s="5" t="s">
        <v>46</v>
      </c>
      <c r="AO3282" s="1"/>
      <c r="AP3282" s="1"/>
      <c r="AQ3282" s="1"/>
    </row>
    <row r="3283" spans="1:43">
      <c r="A3283" s="1" t="s">
        <v>8586</v>
      </c>
      <c r="B3283" s="1" t="s">
        <v>8587</v>
      </c>
      <c r="C3283" s="3">
        <v>2.07397260273973</v>
      </c>
      <c r="D3283" s="4">
        <v>43480</v>
      </c>
      <c r="E3283" s="3">
        <v>5.407201483</v>
      </c>
      <c r="F3283" s="5" t="s">
        <v>645</v>
      </c>
      <c r="G3283" s="5">
        <v>348</v>
      </c>
      <c r="H3283" s="5" t="s">
        <v>93</v>
      </c>
      <c r="I3283" s="3">
        <v>9.24599320058281</v>
      </c>
      <c r="J3283" s="3">
        <v>33.45</v>
      </c>
      <c r="K3283" s="3">
        <v>1.5863159083211</v>
      </c>
      <c r="L3283" s="3">
        <v>51.189296333003</v>
      </c>
      <c r="M3283" s="3">
        <v>3.04644104678464</v>
      </c>
      <c r="N3283" s="3">
        <v>42.1157684630739</v>
      </c>
      <c r="O3283" s="3">
        <v>19.5045822818435</v>
      </c>
      <c r="P3283" s="3">
        <v>24.6981891348089</v>
      </c>
      <c r="Q3283" s="3">
        <v>29.395268569785</v>
      </c>
      <c r="R3283" s="3">
        <v>19.0402476780186</v>
      </c>
      <c r="S3283" s="3">
        <v>72.9456991830851</v>
      </c>
      <c r="T3283" s="3">
        <v>19.1635786130228</v>
      </c>
      <c r="U3283" s="3">
        <v>79.9140171965607</v>
      </c>
      <c r="V3283" s="3">
        <v>50</v>
      </c>
      <c r="W3283" s="3"/>
      <c r="X3283" s="3"/>
      <c r="Y3283" s="3"/>
      <c r="Z3283" s="3"/>
      <c r="AA3283" s="3">
        <v>0.309081387043504</v>
      </c>
      <c r="AB3283" s="3">
        <v>0.367958645593111</v>
      </c>
      <c r="AC3283" s="3">
        <v>-15.3102189781022</v>
      </c>
      <c r="AD3283" s="3"/>
      <c r="AE3283" s="5">
        <v>2</v>
      </c>
      <c r="AF3283" s="3">
        <v>2.37579583093328</v>
      </c>
      <c r="AG3283" s="3">
        <v>65.7809584191349</v>
      </c>
      <c r="AH3283" s="3"/>
      <c r="AI3283" s="3"/>
      <c r="AJ3283" s="3"/>
      <c r="AK3283" s="3"/>
      <c r="AL3283" s="3"/>
      <c r="AM3283" s="3">
        <v>200</v>
      </c>
      <c r="AN3283" s="5" t="s">
        <v>51</v>
      </c>
      <c r="AO3283" s="1"/>
      <c r="AP3283" s="1"/>
      <c r="AQ3283" s="1"/>
    </row>
    <row r="3284" spans="1:43">
      <c r="A3284" s="1" t="s">
        <v>8588</v>
      </c>
      <c r="B3284" s="1" t="s">
        <v>8589</v>
      </c>
      <c r="C3284" s="3">
        <v>2.04657534246575</v>
      </c>
      <c r="D3284" s="4">
        <v>43490</v>
      </c>
      <c r="E3284" s="3">
        <v>3.3224686384</v>
      </c>
      <c r="F3284" s="5" t="s">
        <v>7520</v>
      </c>
      <c r="G3284" s="5">
        <v>748</v>
      </c>
      <c r="H3284" s="5" t="s">
        <v>55</v>
      </c>
      <c r="I3284" s="3">
        <v>15.4902172738083</v>
      </c>
      <c r="J3284" s="3">
        <v>15.124016938899</v>
      </c>
      <c r="K3284" s="3">
        <v>4.15285630727237</v>
      </c>
      <c r="L3284" s="3">
        <v>17.5706214689266</v>
      </c>
      <c r="M3284" s="3">
        <v>9.46721311475411</v>
      </c>
      <c r="N3284" s="3">
        <v>14.6618791143028</v>
      </c>
      <c r="O3284" s="3">
        <v>22.8025379077254</v>
      </c>
      <c r="P3284" s="3">
        <v>30</v>
      </c>
      <c r="Q3284" s="3">
        <v>30.3672711938919</v>
      </c>
      <c r="R3284" s="3">
        <v>30.8689024390244</v>
      </c>
      <c r="S3284" s="3">
        <v>91.5415958711844</v>
      </c>
      <c r="T3284" s="3">
        <v>16.015625</v>
      </c>
      <c r="U3284" s="3">
        <v>150.971010128587</v>
      </c>
      <c r="V3284" s="3">
        <v>44.579945799458</v>
      </c>
      <c r="W3284" s="3"/>
      <c r="X3284" s="3"/>
      <c r="Y3284" s="3"/>
      <c r="Z3284" s="3"/>
      <c r="AA3284" s="3">
        <v>0.400334031446282</v>
      </c>
      <c r="AB3284" s="3">
        <v>0.644167380332037</v>
      </c>
      <c r="AC3284" s="3">
        <v>-12.398215676556</v>
      </c>
      <c r="AD3284" s="3"/>
      <c r="AE3284" s="5">
        <v>2</v>
      </c>
      <c r="AF3284" s="3">
        <v>3.66825722551663</v>
      </c>
      <c r="AG3284" s="3">
        <v>82.8682957266858</v>
      </c>
      <c r="AH3284" s="3"/>
      <c r="AI3284" s="3"/>
      <c r="AJ3284" s="3"/>
      <c r="AK3284" s="3"/>
      <c r="AL3284" s="3"/>
      <c r="AM3284" s="3">
        <v>200</v>
      </c>
      <c r="AN3284" s="5" t="s">
        <v>51</v>
      </c>
      <c r="AO3284" s="1"/>
      <c r="AP3284" s="1"/>
      <c r="AQ3284" s="1"/>
    </row>
    <row r="3285" spans="1:43">
      <c r="A3285" s="1" t="s">
        <v>8590</v>
      </c>
      <c r="B3285" s="1" t="s">
        <v>8591</v>
      </c>
      <c r="C3285" s="3">
        <v>1.67123287671233</v>
      </c>
      <c r="D3285" s="4">
        <v>43627</v>
      </c>
      <c r="E3285" s="3">
        <v>37.1252435095</v>
      </c>
      <c r="F3285" s="5" t="s">
        <v>1744</v>
      </c>
      <c r="G3285" s="5">
        <v>611</v>
      </c>
      <c r="H3285" s="5" t="s">
        <v>55</v>
      </c>
      <c r="I3285" s="3">
        <v>12.4201415325153</v>
      </c>
      <c r="J3285" s="3">
        <v>35.02722323049</v>
      </c>
      <c r="K3285" s="3">
        <v>2.56962958761133</v>
      </c>
      <c r="L3285" s="3">
        <v>50.6779661016949</v>
      </c>
      <c r="M3285" s="3">
        <v>6.60130660908546</v>
      </c>
      <c r="N3285" s="3">
        <v>36.2657091561939</v>
      </c>
      <c r="O3285" s="3">
        <v>28.4272830395305</v>
      </c>
      <c r="P3285" s="3">
        <v>12.317880794702</v>
      </c>
      <c r="Q3285" s="3">
        <v>37.8375036920736</v>
      </c>
      <c r="R3285" s="3">
        <v>13.2621951219512</v>
      </c>
      <c r="S3285" s="3">
        <v>82.7703471635209</v>
      </c>
      <c r="T3285" s="3">
        <v>24.51171875</v>
      </c>
      <c r="U3285" s="3"/>
      <c r="V3285" s="3"/>
      <c r="W3285" s="3"/>
      <c r="X3285" s="3"/>
      <c r="Y3285" s="3"/>
      <c r="Z3285" s="3"/>
      <c r="AA3285" s="3">
        <v>0.350595943422121</v>
      </c>
      <c r="AB3285" s="3">
        <v>0.493742579134754</v>
      </c>
      <c r="AC3285" s="3">
        <v>-17.9384431750362</v>
      </c>
      <c r="AD3285" s="3"/>
      <c r="AE3285" s="5">
        <v>2</v>
      </c>
      <c r="AF3285" s="3">
        <v>3.48292002461168</v>
      </c>
      <c r="AG3285" s="3">
        <v>76.5213838665948</v>
      </c>
      <c r="AH3285" s="3"/>
      <c r="AI3285" s="3"/>
      <c r="AJ3285" s="3"/>
      <c r="AK3285" s="3"/>
      <c r="AL3285" s="3"/>
      <c r="AM3285" s="3"/>
      <c r="AN3285" s="5" t="s">
        <v>134</v>
      </c>
      <c r="AO3285" s="1"/>
      <c r="AP3285" s="1"/>
      <c r="AQ3285" s="1"/>
    </row>
    <row r="3286" spans="1:43">
      <c r="A3286" s="1" t="s">
        <v>8592</v>
      </c>
      <c r="B3286" s="1" t="s">
        <v>8593</v>
      </c>
      <c r="C3286" s="3">
        <v>1.88219178082192</v>
      </c>
      <c r="D3286" s="4">
        <v>43550</v>
      </c>
      <c r="E3286" s="3">
        <v>5.8142345123</v>
      </c>
      <c r="F3286" s="5" t="s">
        <v>8594</v>
      </c>
      <c r="G3286" s="5">
        <v>250</v>
      </c>
      <c r="H3286" s="5" t="s">
        <v>55</v>
      </c>
      <c r="I3286" s="3">
        <v>8.47141078440761</v>
      </c>
      <c r="J3286" s="3">
        <v>63.2788868723533</v>
      </c>
      <c r="K3286" s="3">
        <v>-0.163081805359673</v>
      </c>
      <c r="L3286" s="3">
        <v>91.9209039548023</v>
      </c>
      <c r="M3286" s="3">
        <v>0.137046861184787</v>
      </c>
      <c r="N3286" s="3">
        <v>87.3728306403351</v>
      </c>
      <c r="O3286" s="3">
        <v>21.1931514178705</v>
      </c>
      <c r="P3286" s="3">
        <v>38.6754966887417</v>
      </c>
      <c r="Q3286" s="3">
        <v>20.7795670257012</v>
      </c>
      <c r="R3286" s="3">
        <v>59.2225609756098</v>
      </c>
      <c r="S3286" s="3">
        <v>70.6547125743992</v>
      </c>
      <c r="T3286" s="3">
        <v>41.9921875</v>
      </c>
      <c r="U3286" s="3"/>
      <c r="V3286" s="3"/>
      <c r="W3286" s="3"/>
      <c r="X3286" s="3"/>
      <c r="Y3286" s="3"/>
      <c r="Z3286" s="3"/>
      <c r="AA3286" s="3">
        <v>0.264105436533037</v>
      </c>
      <c r="AB3286" s="3">
        <v>0.464084201565369</v>
      </c>
      <c r="AC3286" s="3">
        <v>-16.6944019170605</v>
      </c>
      <c r="AD3286" s="3"/>
      <c r="AE3286" s="5">
        <v>2</v>
      </c>
      <c r="AF3286" s="3">
        <v>3.69300801213716</v>
      </c>
      <c r="AG3286" s="3">
        <v>71.7989974244708</v>
      </c>
      <c r="AH3286" s="3"/>
      <c r="AI3286" s="3"/>
      <c r="AJ3286" s="3"/>
      <c r="AK3286" s="3"/>
      <c r="AL3286" s="3"/>
      <c r="AM3286" s="3"/>
      <c r="AN3286" s="5" t="s">
        <v>51</v>
      </c>
      <c r="AO3286" s="1"/>
      <c r="AP3286" s="1"/>
      <c r="AQ3286" s="1"/>
    </row>
    <row r="3287" spans="1:43">
      <c r="A3287" s="1" t="s">
        <v>8595</v>
      </c>
      <c r="B3287" s="1" t="s">
        <v>8596</v>
      </c>
      <c r="C3287" s="3">
        <v>1.92054794520548</v>
      </c>
      <c r="D3287" s="4">
        <v>43536</v>
      </c>
      <c r="E3287" s="3">
        <v>0.8600952542</v>
      </c>
      <c r="F3287" s="5" t="s">
        <v>8597</v>
      </c>
      <c r="G3287" s="5">
        <v>702</v>
      </c>
      <c r="H3287" s="5" t="s">
        <v>2390</v>
      </c>
      <c r="I3287" s="3">
        <v>1.36532892014896</v>
      </c>
      <c r="J3287" s="3">
        <v>93.8461538461538</v>
      </c>
      <c r="K3287" s="3">
        <v>-0.341685649202732</v>
      </c>
      <c r="L3287" s="3">
        <v>66.1654135338346</v>
      </c>
      <c r="M3287" s="3">
        <v>-1.35287485907553</v>
      </c>
      <c r="N3287" s="3">
        <v>100</v>
      </c>
      <c r="O3287" s="3">
        <v>6.47544545849631</v>
      </c>
      <c r="P3287" s="3">
        <v>67.96875</v>
      </c>
      <c r="Q3287" s="3">
        <v>9.27743086529885</v>
      </c>
      <c r="R3287" s="3">
        <v>67.2897196261682</v>
      </c>
      <c r="S3287" s="3">
        <v>18.3231913455037</v>
      </c>
      <c r="T3287" s="3">
        <v>94.6666666666667</v>
      </c>
      <c r="U3287" s="3"/>
      <c r="V3287" s="3"/>
      <c r="W3287" s="3"/>
      <c r="X3287" s="3"/>
      <c r="Y3287" s="3"/>
      <c r="Z3287" s="3"/>
      <c r="AA3287" s="3">
        <v>0.279829548169583</v>
      </c>
      <c r="AB3287" s="3">
        <v>0.474297810394704</v>
      </c>
      <c r="AC3287" s="3">
        <v>-3.12825860271115</v>
      </c>
      <c r="AD3287" s="3"/>
      <c r="AE3287" s="5">
        <v>2</v>
      </c>
      <c r="AF3287" s="3">
        <v>0.952523323973767</v>
      </c>
      <c r="AG3287" s="3">
        <v>18.3232175108411</v>
      </c>
      <c r="AH3287" s="3"/>
      <c r="AI3287" s="3"/>
      <c r="AJ3287" s="3"/>
      <c r="AK3287" s="3"/>
      <c r="AL3287" s="3"/>
      <c r="AM3287" s="3"/>
      <c r="AN3287" s="5" t="s">
        <v>51</v>
      </c>
      <c r="AO3287" s="1"/>
      <c r="AP3287" s="1"/>
      <c r="AQ3287" s="1"/>
    </row>
    <row r="3288" spans="1:43">
      <c r="A3288" s="1" t="s">
        <v>8598</v>
      </c>
      <c r="B3288" s="1" t="s">
        <v>8599</v>
      </c>
      <c r="C3288" s="3">
        <v>1.8986301369863</v>
      </c>
      <c r="D3288" s="4">
        <v>43544</v>
      </c>
      <c r="E3288" s="3">
        <v>1.315649271</v>
      </c>
      <c r="F3288" s="5" t="s">
        <v>8600</v>
      </c>
      <c r="G3288" s="5">
        <v>694</v>
      </c>
      <c r="H3288" s="5" t="s">
        <v>226</v>
      </c>
      <c r="I3288" s="3">
        <v>1.68848758465013</v>
      </c>
      <c r="J3288" s="3">
        <v>58.6059743954481</v>
      </c>
      <c r="K3288" s="3">
        <v>0.679420704451998</v>
      </c>
      <c r="L3288" s="3">
        <v>39.6825396825397</v>
      </c>
      <c r="M3288" s="3">
        <v>-0.0975782843963345</v>
      </c>
      <c r="N3288" s="3">
        <v>81.9464033850494</v>
      </c>
      <c r="O3288" s="3">
        <v>4.27777777777778</v>
      </c>
      <c r="P3288" s="3">
        <v>47.9559748427673</v>
      </c>
      <c r="Q3288" s="3">
        <v>6.42600642600643</v>
      </c>
      <c r="R3288" s="3">
        <v>49.6350364963504</v>
      </c>
      <c r="S3288" s="3">
        <v>8.465761340653</v>
      </c>
      <c r="T3288" s="3">
        <v>79.5212765957447</v>
      </c>
      <c r="U3288" s="3"/>
      <c r="V3288" s="3"/>
      <c r="W3288" s="3"/>
      <c r="X3288" s="3"/>
      <c r="Y3288" s="3"/>
      <c r="Z3288" s="3"/>
      <c r="AA3288" s="3">
        <v>0.125044298430431</v>
      </c>
      <c r="AB3288" s="3">
        <v>0.194348338795894</v>
      </c>
      <c r="AC3288" s="3">
        <v>-3.52697095435686</v>
      </c>
      <c r="AD3288" s="3"/>
      <c r="AE3288" s="5">
        <v>2</v>
      </c>
      <c r="AF3288" s="3">
        <v>0.477460511248974</v>
      </c>
      <c r="AG3288" s="3">
        <v>7.6074897705924</v>
      </c>
      <c r="AH3288" s="3"/>
      <c r="AI3288" s="3"/>
      <c r="AJ3288" s="3"/>
      <c r="AK3288" s="3"/>
      <c r="AL3288" s="3"/>
      <c r="AM3288" s="3"/>
      <c r="AN3288" s="5" t="s">
        <v>51</v>
      </c>
      <c r="AO3288" s="1"/>
      <c r="AP3288" s="1"/>
      <c r="AQ3288" s="1"/>
    </row>
    <row r="3289" spans="1:43">
      <c r="A3289" s="1" t="s">
        <v>8601</v>
      </c>
      <c r="B3289" s="1" t="s">
        <v>8602</v>
      </c>
      <c r="C3289" s="3">
        <v>1.4</v>
      </c>
      <c r="D3289" s="4">
        <v>43726</v>
      </c>
      <c r="E3289" s="3">
        <v>1.1517914295</v>
      </c>
      <c r="F3289" s="5" t="s">
        <v>8603</v>
      </c>
      <c r="G3289" s="5">
        <v>121</v>
      </c>
      <c r="H3289" s="5" t="s">
        <v>55</v>
      </c>
      <c r="I3289" s="3">
        <v>14.7828788938087</v>
      </c>
      <c r="J3289" s="3">
        <v>19.7822141560799</v>
      </c>
      <c r="K3289" s="3">
        <v>-0.249780598123273</v>
      </c>
      <c r="L3289" s="3">
        <v>92.5988700564972</v>
      </c>
      <c r="M3289" s="3">
        <v>10.4499925250411</v>
      </c>
      <c r="N3289" s="3">
        <v>9.93417115499701</v>
      </c>
      <c r="O3289" s="3">
        <v>29.0593064896497</v>
      </c>
      <c r="P3289" s="3">
        <v>10.794701986755</v>
      </c>
      <c r="Q3289" s="3">
        <v>34.3272727272727</v>
      </c>
      <c r="R3289" s="3">
        <v>21.0365853658537</v>
      </c>
      <c r="S3289" s="3">
        <v>46.3404971773794</v>
      </c>
      <c r="T3289" s="3">
        <v>79.1015625</v>
      </c>
      <c r="U3289" s="3"/>
      <c r="V3289" s="3"/>
      <c r="W3289" s="3"/>
      <c r="X3289" s="3"/>
      <c r="Y3289" s="3"/>
      <c r="Z3289" s="3"/>
      <c r="AA3289" s="3">
        <v>0.224310087499334</v>
      </c>
      <c r="AB3289" s="3">
        <v>0.305967632117858</v>
      </c>
      <c r="AC3289" s="3">
        <v>-21.5697399527187</v>
      </c>
      <c r="AD3289" s="3"/>
      <c r="AE3289" s="5">
        <v>3</v>
      </c>
      <c r="AF3289" s="3">
        <v>2.16615655794943</v>
      </c>
      <c r="AG3289" s="3">
        <v>41.9514724053766</v>
      </c>
      <c r="AH3289" s="3"/>
      <c r="AI3289" s="3"/>
      <c r="AJ3289" s="3"/>
      <c r="AK3289" s="3"/>
      <c r="AL3289" s="3"/>
      <c r="AM3289" s="3"/>
      <c r="AN3289" s="5" t="s">
        <v>51</v>
      </c>
      <c r="AO3289" s="1"/>
      <c r="AP3289" s="1"/>
      <c r="AQ3289" s="1"/>
    </row>
    <row r="3290" spans="1:43">
      <c r="A3290" s="1" t="s">
        <v>8604</v>
      </c>
      <c r="B3290" s="1" t="s">
        <v>8605</v>
      </c>
      <c r="C3290" s="3">
        <v>2.21917808219178</v>
      </c>
      <c r="D3290" s="4">
        <v>43427</v>
      </c>
      <c r="E3290" s="3">
        <v>0.0381846349</v>
      </c>
      <c r="F3290" s="5" t="s">
        <v>1280</v>
      </c>
      <c r="G3290" s="5">
        <v>811</v>
      </c>
      <c r="H3290" s="5" t="s">
        <v>55</v>
      </c>
      <c r="I3290" s="3">
        <v>17.9218708477279</v>
      </c>
      <c r="J3290" s="3">
        <v>6.53357531760436</v>
      </c>
      <c r="K3290" s="3">
        <v>0.735527809307605</v>
      </c>
      <c r="L3290" s="3">
        <v>81.4124293785311</v>
      </c>
      <c r="M3290" s="3">
        <v>7.78236580034006</v>
      </c>
      <c r="N3290" s="3">
        <v>26.9299820466786</v>
      </c>
      <c r="O3290" s="3">
        <v>26.0195387935931</v>
      </c>
      <c r="P3290" s="3">
        <v>18.6754966887417</v>
      </c>
      <c r="Q3290" s="3">
        <v>27.2409244709526</v>
      </c>
      <c r="R3290" s="3">
        <v>39.2530487804878</v>
      </c>
      <c r="S3290" s="3">
        <v>60.3222776212154</v>
      </c>
      <c r="T3290" s="3">
        <v>58.88671875</v>
      </c>
      <c r="U3290" s="3">
        <v>116.458536585366</v>
      </c>
      <c r="V3290" s="3">
        <v>66.3956639566396</v>
      </c>
      <c r="W3290" s="3"/>
      <c r="X3290" s="3"/>
      <c r="Y3290" s="3"/>
      <c r="Z3290" s="3"/>
      <c r="AA3290" s="3">
        <v>0.222341029184659</v>
      </c>
      <c r="AB3290" s="3">
        <v>0.408139577169393</v>
      </c>
      <c r="AC3290" s="3">
        <v>-20.4825809949844</v>
      </c>
      <c r="AD3290" s="3"/>
      <c r="AE3290" s="5">
        <v>2</v>
      </c>
      <c r="AF3290" s="3">
        <v>3.12900919256232</v>
      </c>
      <c r="AG3290" s="3">
        <v>80.8777044325478</v>
      </c>
      <c r="AH3290" s="3">
        <v>48.2446314875582</v>
      </c>
      <c r="AI3290" s="3"/>
      <c r="AJ3290" s="3"/>
      <c r="AK3290" s="3"/>
      <c r="AL3290" s="3"/>
      <c r="AM3290" s="3"/>
      <c r="AN3290" s="5" t="s">
        <v>46</v>
      </c>
      <c r="AO3290" s="1"/>
      <c r="AP3290" s="1"/>
      <c r="AQ3290" s="1"/>
    </row>
    <row r="3291" spans="1:43">
      <c r="A3291" s="1" t="s">
        <v>8606</v>
      </c>
      <c r="B3291" s="1" t="s">
        <v>8607</v>
      </c>
      <c r="C3291" s="3">
        <v>2.22191780821918</v>
      </c>
      <c r="D3291" s="4">
        <v>43426</v>
      </c>
      <c r="E3291" s="3">
        <v>15.9880039968</v>
      </c>
      <c r="F3291" s="5" t="s">
        <v>8608</v>
      </c>
      <c r="G3291" s="5">
        <v>804</v>
      </c>
      <c r="H3291" s="5" t="s">
        <v>198</v>
      </c>
      <c r="I3291" s="3">
        <v>0.22729518727145</v>
      </c>
      <c r="J3291" s="3">
        <v>44.973544973545</v>
      </c>
      <c r="K3291" s="3">
        <v>0.0197238658776933</v>
      </c>
      <c r="L3291" s="3">
        <v>58.2446808510638</v>
      </c>
      <c r="M3291" s="3">
        <v>-0.0295712173484503</v>
      </c>
      <c r="N3291" s="3">
        <v>72.6790450928382</v>
      </c>
      <c r="O3291" s="3">
        <v>0.845480264122265</v>
      </c>
      <c r="P3291" s="3">
        <v>19.2528735632184</v>
      </c>
      <c r="Q3291" s="3">
        <v>1.18090839256878</v>
      </c>
      <c r="R3291" s="3">
        <v>53.2738095238095</v>
      </c>
      <c r="S3291" s="3">
        <v>2.13058454781996</v>
      </c>
      <c r="T3291" s="3">
        <v>54.6511627906977</v>
      </c>
      <c r="U3291" s="3">
        <v>5.98642600374532</v>
      </c>
      <c r="V3291" s="3">
        <v>51.1811023622047</v>
      </c>
      <c r="W3291" s="3"/>
      <c r="X3291" s="3"/>
      <c r="Y3291" s="3"/>
      <c r="Z3291" s="3"/>
      <c r="AA3291" s="3">
        <v>0.0576219352515487</v>
      </c>
      <c r="AB3291" s="3">
        <v>0.293551221306671</v>
      </c>
      <c r="AC3291" s="3">
        <v>-1.80291901173329</v>
      </c>
      <c r="AD3291" s="3"/>
      <c r="AE3291" s="5">
        <v>4</v>
      </c>
      <c r="AF3291" s="3">
        <v>0.274630713247701</v>
      </c>
      <c r="AG3291" s="3">
        <v>2.54470720578266</v>
      </c>
      <c r="AH3291" s="3">
        <v>3.29499178981536</v>
      </c>
      <c r="AI3291" s="3"/>
      <c r="AJ3291" s="3"/>
      <c r="AK3291" s="3"/>
      <c r="AL3291" s="3"/>
      <c r="AM3291" s="3">
        <v>100</v>
      </c>
      <c r="AN3291" s="5" t="s">
        <v>56</v>
      </c>
      <c r="AO3291" s="1"/>
      <c r="AP3291" s="1"/>
      <c r="AQ3291" s="1"/>
    </row>
    <row r="3292" spans="1:43">
      <c r="A3292" s="1" t="s">
        <v>8609</v>
      </c>
      <c r="B3292" s="1" t="s">
        <v>8610</v>
      </c>
      <c r="C3292" s="3">
        <v>2.05479452054795</v>
      </c>
      <c r="D3292" s="4">
        <v>43487</v>
      </c>
      <c r="E3292" s="3">
        <v>10.3749498312</v>
      </c>
      <c r="F3292" s="5" t="s">
        <v>4924</v>
      </c>
      <c r="G3292" s="5">
        <v>622</v>
      </c>
      <c r="H3292" s="5" t="s">
        <v>50</v>
      </c>
      <c r="I3292" s="3">
        <v>0.269153128905117</v>
      </c>
      <c r="J3292" s="3">
        <v>24.2518981688254</v>
      </c>
      <c r="K3292" s="3">
        <v>0</v>
      </c>
      <c r="L3292" s="3">
        <v>43.3820274457725</v>
      </c>
      <c r="M3292" s="3">
        <v>0</v>
      </c>
      <c r="N3292" s="3">
        <v>34.1495992876224</v>
      </c>
      <c r="O3292" s="3">
        <v>0.394610202117415</v>
      </c>
      <c r="P3292" s="3">
        <v>73.8693467336683</v>
      </c>
      <c r="Q3292" s="3">
        <v>0.906484603340873</v>
      </c>
      <c r="R3292" s="3">
        <v>70.7870593915983</v>
      </c>
      <c r="S3292" s="3">
        <v>1.9358481129755</v>
      </c>
      <c r="T3292" s="3">
        <v>48.2485875706215</v>
      </c>
      <c r="U3292" s="3">
        <v>6.85639724735159</v>
      </c>
      <c r="V3292" s="3">
        <v>33.7461300309598</v>
      </c>
      <c r="W3292" s="3"/>
      <c r="X3292" s="3"/>
      <c r="Y3292" s="3"/>
      <c r="Z3292" s="3"/>
      <c r="AA3292" s="3">
        <v>0.0363706865612188</v>
      </c>
      <c r="AB3292" s="3">
        <v>0.239295426277111</v>
      </c>
      <c r="AC3292" s="3">
        <v>-2.22903315686821</v>
      </c>
      <c r="AD3292" s="3"/>
      <c r="AE3292" s="5">
        <v>3</v>
      </c>
      <c r="AF3292" s="3">
        <v>0.2765572691419</v>
      </c>
      <c r="AG3292" s="3">
        <v>2.87010139530202</v>
      </c>
      <c r="AH3292" s="3"/>
      <c r="AI3292" s="3"/>
      <c r="AJ3292" s="3"/>
      <c r="AK3292" s="3"/>
      <c r="AL3292" s="3"/>
      <c r="AM3292" s="3">
        <v>500</v>
      </c>
      <c r="AN3292" s="5" t="s">
        <v>56</v>
      </c>
      <c r="AO3292" s="1"/>
      <c r="AP3292" s="1"/>
      <c r="AQ3292" s="1"/>
    </row>
    <row r="3293" spans="1:43">
      <c r="A3293" s="1" t="s">
        <v>8611</v>
      </c>
      <c r="B3293" s="1" t="s">
        <v>8612</v>
      </c>
      <c r="C3293" s="3">
        <v>2.18082191780822</v>
      </c>
      <c r="D3293" s="4">
        <v>43441</v>
      </c>
      <c r="E3293" s="3">
        <v>3.369980487</v>
      </c>
      <c r="F3293" s="5" t="s">
        <v>1155</v>
      </c>
      <c r="G3293" s="5">
        <v>400</v>
      </c>
      <c r="H3293" s="5" t="s">
        <v>198</v>
      </c>
      <c r="I3293" s="3">
        <v>0.259403372243852</v>
      </c>
      <c r="J3293" s="3">
        <v>36.2433862433862</v>
      </c>
      <c r="K3293" s="3">
        <v>0.00924129008409472</v>
      </c>
      <c r="L3293" s="3">
        <v>71.0106382978723</v>
      </c>
      <c r="M3293" s="3">
        <v>0.11100832562443</v>
      </c>
      <c r="N3293" s="3">
        <v>37.4005305039788</v>
      </c>
      <c r="O3293" s="3">
        <v>0.57620817843866</v>
      </c>
      <c r="P3293" s="3">
        <v>61.4942528735632</v>
      </c>
      <c r="Q3293" s="3">
        <v>1.22532971658405</v>
      </c>
      <c r="R3293" s="3">
        <v>47.6190476190476</v>
      </c>
      <c r="S3293" s="3">
        <v>2.47135687908342</v>
      </c>
      <c r="T3293" s="3">
        <v>34.8837209302326</v>
      </c>
      <c r="U3293" s="3">
        <v>6.95789681755288</v>
      </c>
      <c r="V3293" s="3">
        <v>16.5354330708661</v>
      </c>
      <c r="W3293" s="3"/>
      <c r="X3293" s="3"/>
      <c r="Y3293" s="3"/>
      <c r="Z3293" s="3"/>
      <c r="AA3293" s="3">
        <v>0.11383578918337</v>
      </c>
      <c r="AB3293" s="3">
        <v>0.496022945344069</v>
      </c>
      <c r="AC3293" s="3">
        <v>-1.2800296818477</v>
      </c>
      <c r="AD3293" s="3"/>
      <c r="AE3293" s="5">
        <v>2</v>
      </c>
      <c r="AF3293" s="3">
        <v>0.299811997213308</v>
      </c>
      <c r="AG3293" s="3">
        <v>3.04354511190028</v>
      </c>
      <c r="AH3293" s="3">
        <v>3.58309780760357</v>
      </c>
      <c r="AI3293" s="3"/>
      <c r="AJ3293" s="3"/>
      <c r="AK3293" s="3"/>
      <c r="AL3293" s="3"/>
      <c r="AM3293" s="3"/>
      <c r="AN3293" s="5" t="s">
        <v>46</v>
      </c>
      <c r="AO3293" s="1"/>
      <c r="AP3293" s="1"/>
      <c r="AQ3293" s="1"/>
    </row>
    <row r="3294" spans="1:43">
      <c r="A3294" s="1" t="s">
        <v>8613</v>
      </c>
      <c r="B3294" s="1" t="s">
        <v>8614</v>
      </c>
      <c r="C3294" s="3">
        <v>2.26575342465753</v>
      </c>
      <c r="D3294" s="4">
        <v>43410</v>
      </c>
      <c r="E3294" s="3">
        <v>2.3615570954</v>
      </c>
      <c r="F3294" s="5" t="s">
        <v>2064</v>
      </c>
      <c r="G3294" s="5">
        <v>828</v>
      </c>
      <c r="H3294" s="5" t="s">
        <v>93</v>
      </c>
      <c r="I3294" s="3">
        <v>2.85368435412719</v>
      </c>
      <c r="J3294" s="3">
        <v>71.05</v>
      </c>
      <c r="K3294" s="3">
        <v>2.73767110444404</v>
      </c>
      <c r="L3294" s="3">
        <v>32.2101090188305</v>
      </c>
      <c r="M3294" s="3">
        <v>1.79770697156005</v>
      </c>
      <c r="N3294" s="3">
        <v>56.936127744511</v>
      </c>
      <c r="O3294" s="3">
        <v>3.48804814703811</v>
      </c>
      <c r="P3294" s="3">
        <v>83.6519114688129</v>
      </c>
      <c r="Q3294" s="3">
        <v>17.7474403829787</v>
      </c>
      <c r="R3294" s="3">
        <v>41.8988648090815</v>
      </c>
      <c r="S3294" s="3">
        <v>35.4539708144174</v>
      </c>
      <c r="T3294" s="3">
        <v>56.8554790894653</v>
      </c>
      <c r="U3294" s="3">
        <v>57.088157073588</v>
      </c>
      <c r="V3294" s="3">
        <v>61.4617940199336</v>
      </c>
      <c r="W3294" s="3"/>
      <c r="X3294" s="3"/>
      <c r="Y3294" s="3"/>
      <c r="Z3294" s="3"/>
      <c r="AA3294" s="3">
        <v>0.239088854298879</v>
      </c>
      <c r="AB3294" s="3">
        <v>0.34667756011863</v>
      </c>
      <c r="AC3294" s="3">
        <v>-15.2811639795517</v>
      </c>
      <c r="AD3294" s="3"/>
      <c r="AE3294" s="5">
        <v>2</v>
      </c>
      <c r="AF3294" s="3">
        <v>1.76288402675801</v>
      </c>
      <c r="AG3294" s="3">
        <v>31.8684802422021</v>
      </c>
      <c r="AH3294" s="3">
        <v>25.8089936998673</v>
      </c>
      <c r="AI3294" s="3"/>
      <c r="AJ3294" s="3"/>
      <c r="AK3294" s="3"/>
      <c r="AL3294" s="3"/>
      <c r="AM3294" s="3">
        <v>100</v>
      </c>
      <c r="AN3294" s="5" t="s">
        <v>56</v>
      </c>
      <c r="AO3294" s="1"/>
      <c r="AP3294" s="1"/>
      <c r="AQ3294" s="1"/>
    </row>
    <row r="3295" spans="1:43">
      <c r="A3295" s="1" t="s">
        <v>8615</v>
      </c>
      <c r="B3295" s="1" t="s">
        <v>8616</v>
      </c>
      <c r="C3295" s="3">
        <v>1.86027397260274</v>
      </c>
      <c r="D3295" s="4">
        <v>43558</v>
      </c>
      <c r="E3295" s="3">
        <v>8.4544996413</v>
      </c>
      <c r="F3295" s="5" t="s">
        <v>8617</v>
      </c>
      <c r="G3295" s="5">
        <v>595</v>
      </c>
      <c r="H3295" s="5" t="s">
        <v>50</v>
      </c>
      <c r="I3295" s="3">
        <v>-0.57842475657958</v>
      </c>
      <c r="J3295" s="3">
        <v>96.158999553372</v>
      </c>
      <c r="K3295" s="3">
        <v>-0.183894696089789</v>
      </c>
      <c r="L3295" s="3">
        <v>95.6617972554228</v>
      </c>
      <c r="M3295" s="3">
        <v>-0.57842475657958</v>
      </c>
      <c r="N3295" s="3">
        <v>94.3009795191451</v>
      </c>
      <c r="O3295" s="3">
        <v>-0.405601158860449</v>
      </c>
      <c r="P3295" s="3">
        <v>93.1932389218821</v>
      </c>
      <c r="Q3295" s="3">
        <v>-0.00368740338887111</v>
      </c>
      <c r="R3295" s="3">
        <v>91.9845485272815</v>
      </c>
      <c r="S3295" s="3">
        <v>-0.977045410494102</v>
      </c>
      <c r="T3295" s="3">
        <v>96.9491525423729</v>
      </c>
      <c r="U3295" s="3"/>
      <c r="V3295" s="3"/>
      <c r="W3295" s="3"/>
      <c r="X3295" s="3"/>
      <c r="Y3295" s="3"/>
      <c r="Z3295" s="3"/>
      <c r="AA3295" s="3">
        <v>-0.0924385742291096</v>
      </c>
      <c r="AB3295" s="3">
        <v>0.144189956177304</v>
      </c>
      <c r="AC3295" s="3">
        <v>-4.49174709118788</v>
      </c>
      <c r="AD3295" s="3"/>
      <c r="AE3295" s="5">
        <v>4</v>
      </c>
      <c r="AF3295" s="3">
        <v>0.322296048590367</v>
      </c>
      <c r="AG3295" s="3">
        <v>2.30526054901816</v>
      </c>
      <c r="AH3295" s="3"/>
      <c r="AI3295" s="3"/>
      <c r="AJ3295" s="3"/>
      <c r="AK3295" s="3"/>
      <c r="AL3295" s="3"/>
      <c r="AM3295" s="3"/>
      <c r="AN3295" s="5" t="s">
        <v>46</v>
      </c>
      <c r="AO3295" s="1"/>
      <c r="AP3295" s="1"/>
      <c r="AQ3295" s="1"/>
    </row>
    <row r="3296" spans="1:43">
      <c r="A3296" s="1" t="s">
        <v>8618</v>
      </c>
      <c r="B3296" s="1" t="s">
        <v>8619</v>
      </c>
      <c r="C3296" s="3">
        <v>2.14794520547945</v>
      </c>
      <c r="D3296" s="4">
        <v>43453</v>
      </c>
      <c r="E3296" s="3">
        <v>23.3806964651</v>
      </c>
      <c r="F3296" s="5" t="s">
        <v>8620</v>
      </c>
      <c r="G3296" s="5">
        <v>785</v>
      </c>
      <c r="H3296" s="5" t="s">
        <v>55</v>
      </c>
      <c r="I3296" s="3">
        <v>-1.97212246637044</v>
      </c>
      <c r="J3296" s="3">
        <v>96.9147005444646</v>
      </c>
      <c r="K3296" s="3">
        <v>-0.0496493514553411</v>
      </c>
      <c r="L3296" s="3">
        <v>90.45197740113</v>
      </c>
      <c r="M3296" s="3">
        <v>-0.898406251922955</v>
      </c>
      <c r="N3296" s="3">
        <v>90.4847396768402</v>
      </c>
      <c r="O3296" s="3">
        <v>-6.76739608660414</v>
      </c>
      <c r="P3296" s="3">
        <v>99.6026490066225</v>
      </c>
      <c r="Q3296" s="3">
        <v>-9.99776461383704</v>
      </c>
      <c r="R3296" s="3">
        <v>98.9329268292683</v>
      </c>
      <c r="S3296" s="3">
        <v>19.3139724403615</v>
      </c>
      <c r="T3296" s="3">
        <v>97.0703125</v>
      </c>
      <c r="U3296" s="3">
        <v>54.2329055736449</v>
      </c>
      <c r="V3296" s="3">
        <v>95.3929539295393</v>
      </c>
      <c r="W3296" s="3"/>
      <c r="X3296" s="3"/>
      <c r="Y3296" s="3"/>
      <c r="Z3296" s="3"/>
      <c r="AA3296" s="3">
        <v>0.125383067186698</v>
      </c>
      <c r="AB3296" s="3">
        <v>0.275518089501169</v>
      </c>
      <c r="AC3296" s="3">
        <v>-14.5098039215686</v>
      </c>
      <c r="AD3296" s="3"/>
      <c r="AE3296" s="5">
        <v>2</v>
      </c>
      <c r="AF3296" s="3">
        <v>2.04088115318774</v>
      </c>
      <c r="AG3296" s="3">
        <v>21.1108905305743</v>
      </c>
      <c r="AH3296" s="3">
        <v>27.6294992147998</v>
      </c>
      <c r="AI3296" s="3"/>
      <c r="AJ3296" s="3"/>
      <c r="AK3296" s="3"/>
      <c r="AL3296" s="3"/>
      <c r="AM3296" s="3"/>
      <c r="AN3296" s="5" t="s">
        <v>46</v>
      </c>
      <c r="AO3296" s="1"/>
      <c r="AP3296" s="1"/>
      <c r="AQ3296" s="1"/>
    </row>
    <row r="3297" spans="1:43">
      <c r="A3297" s="1" t="s">
        <v>8621</v>
      </c>
      <c r="B3297" s="1" t="s">
        <v>8622</v>
      </c>
      <c r="C3297" s="3">
        <v>2.28767123287671</v>
      </c>
      <c r="D3297" s="4">
        <v>43402</v>
      </c>
      <c r="E3297" s="3">
        <v>6.63550486</v>
      </c>
      <c r="F3297" s="5" t="s">
        <v>7373</v>
      </c>
      <c r="G3297" s="5">
        <v>763</v>
      </c>
      <c r="H3297" s="5" t="s">
        <v>50</v>
      </c>
      <c r="I3297" s="3">
        <v>0.218347685999794</v>
      </c>
      <c r="J3297" s="3">
        <v>33.0058061634658</v>
      </c>
      <c r="K3297" s="3">
        <v>0.0399241441261535</v>
      </c>
      <c r="L3297" s="3">
        <v>18.149623727313</v>
      </c>
      <c r="M3297" s="3">
        <v>-0.0801581152889438</v>
      </c>
      <c r="N3297" s="3">
        <v>51.0685663401603</v>
      </c>
      <c r="O3297" s="3">
        <v>0.810642839107478</v>
      </c>
      <c r="P3297" s="3">
        <v>28.3234353586112</v>
      </c>
      <c r="Q3297" s="3">
        <v>1.59425070288813</v>
      </c>
      <c r="R3297" s="3">
        <v>10.0434572670208</v>
      </c>
      <c r="S3297" s="3">
        <v>1.79787582646427</v>
      </c>
      <c r="T3297" s="3">
        <v>54.6892655367232</v>
      </c>
      <c r="U3297" s="3">
        <v>6.60979085568125</v>
      </c>
      <c r="V3297" s="3">
        <v>39.2414860681115</v>
      </c>
      <c r="W3297" s="3"/>
      <c r="X3297" s="3"/>
      <c r="Y3297" s="3"/>
      <c r="Z3297" s="3"/>
      <c r="AA3297" s="3">
        <v>0.0165240497319809</v>
      </c>
      <c r="AB3297" s="3">
        <v>0.191920659048371</v>
      </c>
      <c r="AC3297" s="3">
        <v>-3.17638728958065</v>
      </c>
      <c r="AD3297" s="3"/>
      <c r="AE3297" s="5">
        <v>4</v>
      </c>
      <c r="AF3297" s="3">
        <v>0.29863095783685</v>
      </c>
      <c r="AG3297" s="3">
        <v>2.50588576409982</v>
      </c>
      <c r="AH3297" s="3">
        <v>3.55822311756044</v>
      </c>
      <c r="AI3297" s="3"/>
      <c r="AJ3297" s="3"/>
      <c r="AK3297" s="3"/>
      <c r="AL3297" s="3"/>
      <c r="AM3297" s="3">
        <v>1</v>
      </c>
      <c r="AN3297" s="5" t="s">
        <v>56</v>
      </c>
      <c r="AO3297" s="1"/>
      <c r="AP3297" s="1"/>
      <c r="AQ3297" s="1"/>
    </row>
    <row r="3298" spans="1:43">
      <c r="A3298" s="1" t="s">
        <v>8623</v>
      </c>
      <c r="B3298" s="1" t="s">
        <v>8624</v>
      </c>
      <c r="C3298" s="3">
        <v>2.03561643835616</v>
      </c>
      <c r="D3298" s="4">
        <v>43494</v>
      </c>
      <c r="E3298" s="3">
        <v>0.4390989752</v>
      </c>
      <c r="F3298" s="5" t="s">
        <v>8625</v>
      </c>
      <c r="G3298" s="5">
        <v>744</v>
      </c>
      <c r="H3298" s="5" t="s">
        <v>112</v>
      </c>
      <c r="I3298" s="3">
        <v>6.3605139295255</v>
      </c>
      <c r="J3298" s="3">
        <v>69.4444444444444</v>
      </c>
      <c r="K3298" s="3">
        <v>2.03807664144495</v>
      </c>
      <c r="L3298" s="3">
        <v>18.9189189189189</v>
      </c>
      <c r="M3298" s="3">
        <v>3.97960452680014</v>
      </c>
      <c r="N3298" s="3">
        <v>69.4444444444444</v>
      </c>
      <c r="O3298" s="3">
        <v>14.904143475572</v>
      </c>
      <c r="P3298" s="3">
        <v>58.3333333333333</v>
      </c>
      <c r="Q3298" s="3">
        <v>18.8317225696418</v>
      </c>
      <c r="R3298" s="3">
        <v>66.6666666666667</v>
      </c>
      <c r="S3298" s="3">
        <v>37.4034511092851</v>
      </c>
      <c r="T3298" s="3">
        <v>47.2222222222222</v>
      </c>
      <c r="U3298" s="3">
        <v>67.2032796720328</v>
      </c>
      <c r="V3298" s="3">
        <v>48.3870967741936</v>
      </c>
      <c r="W3298" s="3"/>
      <c r="X3298" s="3"/>
      <c r="Y3298" s="3"/>
      <c r="Z3298" s="3"/>
      <c r="AA3298" s="3">
        <v>0.182170674552668</v>
      </c>
      <c r="AB3298" s="3">
        <v>0.286175964907177</v>
      </c>
      <c r="AC3298" s="3">
        <v>-25.577836836595</v>
      </c>
      <c r="AD3298" s="3"/>
      <c r="AE3298" s="5">
        <v>2</v>
      </c>
      <c r="AF3298" s="3">
        <v>2.03221493075566</v>
      </c>
      <c r="AG3298" s="3">
        <v>42.9403084863881</v>
      </c>
      <c r="AH3298" s="3"/>
      <c r="AI3298" s="3"/>
      <c r="AJ3298" s="3"/>
      <c r="AK3298" s="3"/>
      <c r="AL3298" s="3"/>
      <c r="AM3298" s="3"/>
      <c r="AN3298" s="5" t="s">
        <v>46</v>
      </c>
      <c r="AO3298" s="1"/>
      <c r="AP3298" s="1"/>
      <c r="AQ3298" s="1"/>
    </row>
    <row r="3299" spans="1:43">
      <c r="A3299" s="1" t="s">
        <v>8626</v>
      </c>
      <c r="B3299" s="1" t="s">
        <v>8627</v>
      </c>
      <c r="C3299" s="3">
        <v>2.03561643835616</v>
      </c>
      <c r="D3299" s="4">
        <v>43494</v>
      </c>
      <c r="E3299" s="3">
        <v>0.2130035594</v>
      </c>
      <c r="F3299" s="5" t="s">
        <v>8628</v>
      </c>
      <c r="G3299" s="5">
        <v>744</v>
      </c>
      <c r="H3299" s="5" t="s">
        <v>55</v>
      </c>
      <c r="I3299" s="3">
        <v>15.9255631733594</v>
      </c>
      <c r="J3299" s="3">
        <v>13.9745916515427</v>
      </c>
      <c r="K3299" s="3">
        <v>4.01921724865245</v>
      </c>
      <c r="L3299" s="3">
        <v>20.1129943502825</v>
      </c>
      <c r="M3299" s="3">
        <v>8.29571794558986</v>
      </c>
      <c r="N3299" s="3">
        <v>22.3219628964692</v>
      </c>
      <c r="O3299" s="3">
        <v>19.4911832009692</v>
      </c>
      <c r="P3299" s="3">
        <v>48.2119205298013</v>
      </c>
      <c r="Q3299" s="3">
        <v>21.511190199165</v>
      </c>
      <c r="R3299" s="3">
        <v>55.8689024390244</v>
      </c>
      <c r="S3299" s="3">
        <v>50.0126742712294</v>
      </c>
      <c r="T3299" s="3">
        <v>74.31640625</v>
      </c>
      <c r="U3299" s="3">
        <v>77.5222477752225</v>
      </c>
      <c r="V3299" s="3">
        <v>87.5338753387534</v>
      </c>
      <c r="W3299" s="3"/>
      <c r="X3299" s="3"/>
      <c r="Y3299" s="3"/>
      <c r="Z3299" s="3"/>
      <c r="AA3299" s="3">
        <v>0.201415137849178</v>
      </c>
      <c r="AB3299" s="3">
        <v>0.275996075419172</v>
      </c>
      <c r="AC3299" s="3">
        <v>-23.2646948708349</v>
      </c>
      <c r="AD3299" s="3"/>
      <c r="AE3299" s="5">
        <v>2</v>
      </c>
      <c r="AF3299" s="3">
        <v>2.2133120502074</v>
      </c>
      <c r="AG3299" s="3">
        <v>48.942637379281</v>
      </c>
      <c r="AH3299" s="3"/>
      <c r="AI3299" s="3"/>
      <c r="AJ3299" s="3"/>
      <c r="AK3299" s="3"/>
      <c r="AL3299" s="3"/>
      <c r="AM3299" s="3"/>
      <c r="AN3299" s="5" t="s">
        <v>46</v>
      </c>
      <c r="AO3299" s="1"/>
      <c r="AP3299" s="1"/>
      <c r="AQ3299" s="1"/>
    </row>
    <row r="3300" spans="1:43">
      <c r="A3300" s="1" t="s">
        <v>8629</v>
      </c>
      <c r="B3300" s="1" t="s">
        <v>8630</v>
      </c>
      <c r="C3300" s="3">
        <v>2.22191780821918</v>
      </c>
      <c r="D3300" s="4">
        <v>43426</v>
      </c>
      <c r="E3300" s="3">
        <v>29.820405699</v>
      </c>
      <c r="F3300" s="5" t="s">
        <v>8147</v>
      </c>
      <c r="G3300" s="5">
        <v>442</v>
      </c>
      <c r="H3300" s="5" t="s">
        <v>50</v>
      </c>
      <c r="I3300" s="3">
        <v>-0.104702075004752</v>
      </c>
      <c r="J3300" s="3">
        <v>80.482358195623</v>
      </c>
      <c r="K3300" s="3">
        <v>-0.00952743902438955</v>
      </c>
      <c r="L3300" s="3">
        <v>57.5475874280655</v>
      </c>
      <c r="M3300" s="3">
        <v>-0.247124798023004</v>
      </c>
      <c r="N3300" s="3">
        <v>79.1629563668745</v>
      </c>
      <c r="O3300" s="3">
        <v>0.962000962000954</v>
      </c>
      <c r="P3300" s="3">
        <v>10.5527638190955</v>
      </c>
      <c r="Q3300" s="3">
        <v>1.19564169318293</v>
      </c>
      <c r="R3300" s="3">
        <v>40.7049734427813</v>
      </c>
      <c r="S3300" s="3">
        <v>1.6892033565</v>
      </c>
      <c r="T3300" s="3">
        <v>59.7175141242938</v>
      </c>
      <c r="U3300" s="3">
        <v>6.29915130921832</v>
      </c>
      <c r="V3300" s="3">
        <v>48.5294117647059</v>
      </c>
      <c r="W3300" s="3"/>
      <c r="X3300" s="3"/>
      <c r="Y3300" s="3"/>
      <c r="Z3300" s="3"/>
      <c r="AA3300" s="3">
        <v>0.0186565200460727</v>
      </c>
      <c r="AB3300" s="3">
        <v>0.219175891917166</v>
      </c>
      <c r="AC3300" s="3">
        <v>-3.15433721366879</v>
      </c>
      <c r="AD3300" s="3"/>
      <c r="AE3300" s="5">
        <v>4</v>
      </c>
      <c r="AF3300" s="3">
        <v>0.283289957692709</v>
      </c>
      <c r="AG3300" s="3">
        <v>2.77035365159919</v>
      </c>
      <c r="AH3300" s="3">
        <v>3.18789371904016</v>
      </c>
      <c r="AI3300" s="3"/>
      <c r="AJ3300" s="3"/>
      <c r="AK3300" s="3"/>
      <c r="AL3300" s="3"/>
      <c r="AM3300" s="3"/>
      <c r="AN3300" s="5" t="s">
        <v>46</v>
      </c>
      <c r="AO3300" s="1"/>
      <c r="AP3300" s="1"/>
      <c r="AQ3300" s="1"/>
    </row>
    <row r="3301" spans="1:43">
      <c r="A3301" s="1" t="s">
        <v>8631</v>
      </c>
      <c r="B3301" s="1" t="s">
        <v>8632</v>
      </c>
      <c r="C3301" s="3">
        <v>2.05479452054795</v>
      </c>
      <c r="D3301" s="4">
        <v>43487</v>
      </c>
      <c r="E3301" s="3">
        <v>0.3300356849</v>
      </c>
      <c r="F3301" s="5" t="s">
        <v>8633</v>
      </c>
      <c r="G3301" s="5">
        <v>65</v>
      </c>
      <c r="H3301" s="5" t="s">
        <v>60</v>
      </c>
      <c r="I3301" s="3">
        <v>9.87003341997772</v>
      </c>
      <c r="J3301" s="3">
        <v>22.1230158730159</v>
      </c>
      <c r="K3301" s="3">
        <v>1.985385357783</v>
      </c>
      <c r="L3301" s="3">
        <v>55.1294343240652</v>
      </c>
      <c r="M3301" s="3">
        <v>6.60805649636089</v>
      </c>
      <c r="N3301" s="3">
        <v>8.6053412462908</v>
      </c>
      <c r="O3301" s="3">
        <v>15.3528265107213</v>
      </c>
      <c r="P3301" s="3">
        <v>28.9046653144016</v>
      </c>
      <c r="Q3301" s="3">
        <v>26.3041065482797</v>
      </c>
      <c r="R3301" s="3">
        <v>12.4607329842932</v>
      </c>
      <c r="S3301" s="3">
        <v>62.1260273972603</v>
      </c>
      <c r="T3301" s="3">
        <v>13.0434782608696</v>
      </c>
      <c r="U3301" s="3">
        <v>47.8512892264641</v>
      </c>
      <c r="V3301" s="3">
        <v>70.7979626485569</v>
      </c>
      <c r="W3301" s="3"/>
      <c r="X3301" s="3"/>
      <c r="Y3301" s="3"/>
      <c r="Z3301" s="3"/>
      <c r="AA3301" s="3">
        <v>0.311643576673255</v>
      </c>
      <c r="AB3301" s="3">
        <v>0.197770841879561</v>
      </c>
      <c r="AC3301" s="3">
        <v>-18.5164159333901</v>
      </c>
      <c r="AD3301" s="3"/>
      <c r="AE3301" s="5">
        <v>3</v>
      </c>
      <c r="AF3301" s="3">
        <v>1.53868256837878</v>
      </c>
      <c r="AG3301" s="3">
        <v>41.9405070663441</v>
      </c>
      <c r="AH3301" s="3"/>
      <c r="AI3301" s="3"/>
      <c r="AJ3301" s="3"/>
      <c r="AK3301" s="3"/>
      <c r="AL3301" s="3"/>
      <c r="AM3301" s="3"/>
      <c r="AN3301" s="5" t="s">
        <v>46</v>
      </c>
      <c r="AO3301" s="1"/>
      <c r="AP3301" s="1"/>
      <c r="AQ3301" s="1"/>
    </row>
    <row r="3302" spans="1:43">
      <c r="A3302" s="1" t="s">
        <v>8634</v>
      </c>
      <c r="B3302" s="1" t="s">
        <v>8635</v>
      </c>
      <c r="C3302" s="3">
        <v>2.18082191780822</v>
      </c>
      <c r="D3302" s="4">
        <v>43441</v>
      </c>
      <c r="E3302" s="3">
        <v>0.5107260695</v>
      </c>
      <c r="F3302" s="5" t="s">
        <v>4656</v>
      </c>
      <c r="G3302" s="5">
        <v>314</v>
      </c>
      <c r="H3302" s="5" t="s">
        <v>50</v>
      </c>
      <c r="I3302" s="3">
        <v>1.72750606609332</v>
      </c>
      <c r="J3302" s="3">
        <v>0.714604734256364</v>
      </c>
      <c r="K3302" s="3">
        <v>-0.0563803796278878</v>
      </c>
      <c r="L3302" s="3">
        <v>81.850376272687</v>
      </c>
      <c r="M3302" s="3">
        <v>1.55714180610679</v>
      </c>
      <c r="N3302" s="3">
        <v>0.400712377560107</v>
      </c>
      <c r="O3302" s="3">
        <v>1.79782230411671</v>
      </c>
      <c r="P3302" s="3">
        <v>2.14709913202375</v>
      </c>
      <c r="Q3302" s="3">
        <v>2.39437291158025</v>
      </c>
      <c r="R3302" s="3">
        <v>2.41429261226461</v>
      </c>
      <c r="S3302" s="3">
        <v>2.68449602873014</v>
      </c>
      <c r="T3302" s="3">
        <v>18.9830508474576</v>
      </c>
      <c r="U3302" s="3">
        <v>6.34052440067442</v>
      </c>
      <c r="V3302" s="3">
        <v>47.6006191950464</v>
      </c>
      <c r="W3302" s="3"/>
      <c r="X3302" s="3"/>
      <c r="Y3302" s="3"/>
      <c r="Z3302" s="3"/>
      <c r="AA3302" s="3">
        <v>0.0741764367536448</v>
      </c>
      <c r="AB3302" s="3">
        <v>0.232430262113341</v>
      </c>
      <c r="AC3302" s="3">
        <v>-2.55037476881147</v>
      </c>
      <c r="AD3302" s="3"/>
      <c r="AE3302" s="5">
        <v>4</v>
      </c>
      <c r="AF3302" s="3">
        <v>0.268554214586568</v>
      </c>
      <c r="AG3302" s="3">
        <v>3.29102912783243</v>
      </c>
      <c r="AH3302" s="3">
        <v>3.25761643602731</v>
      </c>
      <c r="AI3302" s="3"/>
      <c r="AJ3302" s="3"/>
      <c r="AK3302" s="3"/>
      <c r="AL3302" s="3"/>
      <c r="AM3302" s="3"/>
      <c r="AN3302" s="5" t="s">
        <v>46</v>
      </c>
      <c r="AO3302" s="1"/>
      <c r="AP3302" s="1"/>
      <c r="AQ3302" s="1"/>
    </row>
    <row r="3303" spans="1:43">
      <c r="A3303" s="1" t="s">
        <v>8636</v>
      </c>
      <c r="B3303" s="1" t="s">
        <v>8637</v>
      </c>
      <c r="C3303" s="3">
        <v>1.74520547945205</v>
      </c>
      <c r="D3303" s="4">
        <v>43600</v>
      </c>
      <c r="E3303" s="3">
        <v>0.435238456</v>
      </c>
      <c r="F3303" s="5" t="s">
        <v>8638</v>
      </c>
      <c r="G3303" s="5">
        <v>575</v>
      </c>
      <c r="H3303" s="5" t="s">
        <v>55</v>
      </c>
      <c r="I3303" s="3">
        <v>11.5372044885064</v>
      </c>
      <c r="J3303" s="3">
        <v>40.8953418027828</v>
      </c>
      <c r="K3303" s="3">
        <v>3.87581168831169</v>
      </c>
      <c r="L3303" s="3">
        <v>22.5988700564972</v>
      </c>
      <c r="M3303" s="3">
        <v>6.26946232094665</v>
      </c>
      <c r="N3303" s="3">
        <v>39.9162178336326</v>
      </c>
      <c r="O3303" s="3">
        <v>25.1359775102365</v>
      </c>
      <c r="P3303" s="3">
        <v>21.3245033112583</v>
      </c>
      <c r="Q3303" s="3">
        <v>36.9632107023411</v>
      </c>
      <c r="R3303" s="3">
        <v>14.6341463414634</v>
      </c>
      <c r="S3303" s="3">
        <v>79.0956004548238</v>
      </c>
      <c r="T3303" s="3">
        <v>30.078125</v>
      </c>
      <c r="U3303" s="3"/>
      <c r="V3303" s="3"/>
      <c r="W3303" s="3"/>
      <c r="X3303" s="3"/>
      <c r="Y3303" s="3"/>
      <c r="Z3303" s="3"/>
      <c r="AA3303" s="3">
        <v>0.345436723242447</v>
      </c>
      <c r="AB3303" s="3">
        <v>0.528092700534495</v>
      </c>
      <c r="AC3303" s="3">
        <v>-15.1389901936948</v>
      </c>
      <c r="AD3303" s="3"/>
      <c r="AE3303" s="5">
        <v>2</v>
      </c>
      <c r="AF3303" s="3">
        <v>3.39998247013019</v>
      </c>
      <c r="AG3303" s="3">
        <v>67.4391806364103</v>
      </c>
      <c r="AH3303" s="3"/>
      <c r="AI3303" s="3"/>
      <c r="AJ3303" s="3"/>
      <c r="AK3303" s="3"/>
      <c r="AL3303" s="3"/>
      <c r="AM3303" s="3"/>
      <c r="AN3303" s="5" t="s">
        <v>46</v>
      </c>
      <c r="AO3303" s="1"/>
      <c r="AP3303" s="1"/>
      <c r="AQ3303" s="1"/>
    </row>
    <row r="3304" spans="1:43">
      <c r="A3304" s="1" t="s">
        <v>8639</v>
      </c>
      <c r="B3304" s="1" t="s">
        <v>8640</v>
      </c>
      <c r="C3304" s="3">
        <v>1.18630136986301</v>
      </c>
      <c r="D3304" s="4">
        <v>43804</v>
      </c>
      <c r="E3304" s="3">
        <v>41.6201027737</v>
      </c>
      <c r="F3304" s="5" t="s">
        <v>377</v>
      </c>
      <c r="G3304" s="5">
        <v>434</v>
      </c>
      <c r="H3304" s="5" t="s">
        <v>50</v>
      </c>
      <c r="I3304" s="3">
        <v>0.265983646931352</v>
      </c>
      <c r="J3304" s="3">
        <v>25.591782045556</v>
      </c>
      <c r="K3304" s="3">
        <v>0.0393159032828715</v>
      </c>
      <c r="L3304" s="3">
        <v>21.0712704736609</v>
      </c>
      <c r="M3304" s="3">
        <v>0.20675396278428</v>
      </c>
      <c r="N3304" s="3">
        <v>10.6856634016028</v>
      </c>
      <c r="O3304" s="3">
        <v>0.762300762300772</v>
      </c>
      <c r="P3304" s="3">
        <v>36.9118318867063</v>
      </c>
      <c r="Q3304" s="3">
        <v>1.43270032911641</v>
      </c>
      <c r="R3304" s="3">
        <v>16.9966199903428</v>
      </c>
      <c r="S3304" s="3">
        <v>2.94707328117848</v>
      </c>
      <c r="T3304" s="3">
        <v>13.1073446327684</v>
      </c>
      <c r="U3304" s="3"/>
      <c r="V3304" s="3"/>
      <c r="W3304" s="3"/>
      <c r="X3304" s="3"/>
      <c r="Y3304" s="3"/>
      <c r="Z3304" s="3"/>
      <c r="AA3304" s="3">
        <v>1.72964528512602</v>
      </c>
      <c r="AB3304" s="3"/>
      <c r="AC3304" s="3">
        <v>0</v>
      </c>
      <c r="AD3304" s="3"/>
      <c r="AE3304" s="5"/>
      <c r="AF3304" s="3">
        <v>0.24370376745878</v>
      </c>
      <c r="AG3304" s="3">
        <v>3.00873762759997</v>
      </c>
      <c r="AH3304" s="3"/>
      <c r="AI3304" s="3"/>
      <c r="AJ3304" s="3"/>
      <c r="AK3304" s="3"/>
      <c r="AL3304" s="3"/>
      <c r="AM3304" s="3"/>
      <c r="AN3304" s="5" t="s">
        <v>1266</v>
      </c>
      <c r="AO3304" s="1"/>
      <c r="AP3304" s="1"/>
      <c r="AQ3304" s="1"/>
    </row>
    <row r="3305" spans="1:43">
      <c r="A3305" s="1" t="s">
        <v>8641</v>
      </c>
      <c r="B3305" s="1" t="s">
        <v>8642</v>
      </c>
      <c r="C3305" s="3">
        <v>2.18630136986301</v>
      </c>
      <c r="D3305" s="4">
        <v>43439</v>
      </c>
      <c r="E3305" s="3">
        <v>3.6384122795</v>
      </c>
      <c r="F3305" s="5" t="s">
        <v>8643</v>
      </c>
      <c r="G3305" s="5">
        <v>799</v>
      </c>
      <c r="H3305" s="5" t="s">
        <v>93</v>
      </c>
      <c r="I3305" s="3">
        <v>6.72161274154926</v>
      </c>
      <c r="J3305" s="3">
        <v>44.75</v>
      </c>
      <c r="K3305" s="3">
        <v>3.19315061116796</v>
      </c>
      <c r="L3305" s="3">
        <v>24.9752229930624</v>
      </c>
      <c r="M3305" s="3">
        <v>3.89244280602841</v>
      </c>
      <c r="N3305" s="3">
        <v>36.2774451097804</v>
      </c>
      <c r="O3305" s="3">
        <v>9.58998112883858</v>
      </c>
      <c r="P3305" s="3">
        <v>51.7605633802817</v>
      </c>
      <c r="Q3305" s="3">
        <v>21.3987077156975</v>
      </c>
      <c r="R3305" s="3">
        <v>33.6945304437564</v>
      </c>
      <c r="S3305" s="3">
        <v>57.0819672131148</v>
      </c>
      <c r="T3305" s="3">
        <v>34.6744309158285</v>
      </c>
      <c r="U3305" s="3">
        <v>90.1190476190476</v>
      </c>
      <c r="V3305" s="3">
        <v>44.905869324474</v>
      </c>
      <c r="W3305" s="3"/>
      <c r="X3305" s="3"/>
      <c r="Y3305" s="3"/>
      <c r="Z3305" s="3"/>
      <c r="AA3305" s="3">
        <v>0.310358278217254</v>
      </c>
      <c r="AB3305" s="3">
        <v>0.353859946408965</v>
      </c>
      <c r="AC3305" s="3">
        <v>-16.2670572816282</v>
      </c>
      <c r="AD3305" s="3"/>
      <c r="AE3305" s="5">
        <v>3</v>
      </c>
      <c r="AF3305" s="3">
        <v>2.69544067421738</v>
      </c>
      <c r="AG3305" s="3">
        <v>42.0375275325475</v>
      </c>
      <c r="AH3305" s="3">
        <v>40.1340210003956</v>
      </c>
      <c r="AI3305" s="3"/>
      <c r="AJ3305" s="3"/>
      <c r="AK3305" s="3"/>
      <c r="AL3305" s="3"/>
      <c r="AM3305" s="3"/>
      <c r="AN3305" s="5" t="s">
        <v>46</v>
      </c>
      <c r="AO3305" s="1"/>
      <c r="AP3305" s="1"/>
      <c r="AQ3305" s="1"/>
    </row>
    <row r="3306" spans="1:43">
      <c r="A3306" s="1" t="s">
        <v>8644</v>
      </c>
      <c r="B3306" s="1" t="s">
        <v>8645</v>
      </c>
      <c r="C3306" s="3">
        <v>2.16438356164384</v>
      </c>
      <c r="D3306" s="4">
        <v>43447</v>
      </c>
      <c r="E3306" s="3">
        <v>1.6853732278</v>
      </c>
      <c r="F3306" s="5" t="s">
        <v>1572</v>
      </c>
      <c r="G3306" s="5">
        <v>583</v>
      </c>
      <c r="H3306" s="5" t="s">
        <v>55</v>
      </c>
      <c r="I3306" s="3">
        <v>14.7891658971991</v>
      </c>
      <c r="J3306" s="3">
        <v>19.6612220205687</v>
      </c>
      <c r="K3306" s="3">
        <v>4.73181690536365</v>
      </c>
      <c r="L3306" s="3">
        <v>9.2090395480226</v>
      </c>
      <c r="M3306" s="3">
        <v>8.82696235774729</v>
      </c>
      <c r="N3306" s="3">
        <v>18.7911430281269</v>
      </c>
      <c r="O3306" s="3">
        <v>23.1942303457388</v>
      </c>
      <c r="P3306" s="3">
        <v>28.5430463576159</v>
      </c>
      <c r="Q3306" s="3">
        <v>27.722602739726</v>
      </c>
      <c r="R3306" s="3">
        <v>37.8810975609756</v>
      </c>
      <c r="S3306" s="3">
        <v>81.7495126705653</v>
      </c>
      <c r="T3306" s="3">
        <v>26.26953125</v>
      </c>
      <c r="U3306" s="3">
        <v>122.038102798174</v>
      </c>
      <c r="V3306" s="3">
        <v>62.7371273712737</v>
      </c>
      <c r="W3306" s="3"/>
      <c r="X3306" s="3"/>
      <c r="Y3306" s="3"/>
      <c r="Z3306" s="3"/>
      <c r="AA3306" s="3">
        <v>0.316925894479087</v>
      </c>
      <c r="AB3306" s="3">
        <v>0.419585768003679</v>
      </c>
      <c r="AC3306" s="3">
        <v>-17.6802507836991</v>
      </c>
      <c r="AD3306" s="3"/>
      <c r="AE3306" s="5">
        <v>2</v>
      </c>
      <c r="AF3306" s="3">
        <v>3.04342603215126</v>
      </c>
      <c r="AG3306" s="3">
        <v>92.0370074559547</v>
      </c>
      <c r="AH3306" s="3">
        <v>48.1097084552277</v>
      </c>
      <c r="AI3306" s="3"/>
      <c r="AJ3306" s="3"/>
      <c r="AK3306" s="3"/>
      <c r="AL3306" s="3"/>
      <c r="AM3306" s="3"/>
      <c r="AN3306" s="5" t="s">
        <v>46</v>
      </c>
      <c r="AO3306" s="1"/>
      <c r="AP3306" s="1"/>
      <c r="AQ3306" s="1"/>
    </row>
    <row r="3307" spans="1:43">
      <c r="A3307" s="1" t="s">
        <v>8646</v>
      </c>
      <c r="B3307" s="1" t="s">
        <v>8647</v>
      </c>
      <c r="C3307" s="3">
        <v>2.26027397260274</v>
      </c>
      <c r="D3307" s="4">
        <v>43412</v>
      </c>
      <c r="E3307" s="3">
        <v>78.3679327833</v>
      </c>
      <c r="F3307" s="5" t="s">
        <v>8648</v>
      </c>
      <c r="G3307" s="5">
        <v>724</v>
      </c>
      <c r="H3307" s="5" t="s">
        <v>50</v>
      </c>
      <c r="I3307" s="3">
        <v>0.157032743280295</v>
      </c>
      <c r="J3307" s="3">
        <v>44.1268423403305</v>
      </c>
      <c r="K3307" s="3">
        <v>-0.0399720195862886</v>
      </c>
      <c r="L3307" s="3">
        <v>77.1137671536078</v>
      </c>
      <c r="M3307" s="3">
        <v>-0.100976059981903</v>
      </c>
      <c r="N3307" s="3">
        <v>56.1442564559216</v>
      </c>
      <c r="O3307" s="3">
        <v>0.687094542395909</v>
      </c>
      <c r="P3307" s="3">
        <v>49.0634993147556</v>
      </c>
      <c r="Q3307" s="3">
        <v>1.26121269065912</v>
      </c>
      <c r="R3307" s="3">
        <v>31.7238049251569</v>
      </c>
      <c r="S3307" s="3">
        <v>2.1537923097643</v>
      </c>
      <c r="T3307" s="3">
        <v>37.0056497175141</v>
      </c>
      <c r="U3307" s="3">
        <v>4.86753615050366</v>
      </c>
      <c r="V3307" s="3">
        <v>81.4241486068111</v>
      </c>
      <c r="W3307" s="3"/>
      <c r="X3307" s="3"/>
      <c r="Y3307" s="3"/>
      <c r="Z3307" s="3"/>
      <c r="AA3307" s="3">
        <v>0.044990255291738</v>
      </c>
      <c r="AB3307" s="3">
        <v>0.119401597778878</v>
      </c>
      <c r="AC3307" s="3">
        <v>-3.15277117610262</v>
      </c>
      <c r="AD3307" s="3"/>
      <c r="AE3307" s="5">
        <v>4</v>
      </c>
      <c r="AF3307" s="3">
        <v>0.229817334203528</v>
      </c>
      <c r="AG3307" s="3">
        <v>2.93642185546694</v>
      </c>
      <c r="AH3307" s="3">
        <v>2.64395335528842</v>
      </c>
      <c r="AI3307" s="3"/>
      <c r="AJ3307" s="3"/>
      <c r="AK3307" s="3"/>
      <c r="AL3307" s="3"/>
      <c r="AM3307" s="3"/>
      <c r="AN3307" s="5" t="s">
        <v>46</v>
      </c>
      <c r="AO3307" s="1"/>
      <c r="AP3307" s="1"/>
      <c r="AQ3307" s="1"/>
    </row>
    <row r="3308" spans="1:43">
      <c r="A3308" s="1" t="s">
        <v>8649</v>
      </c>
      <c r="B3308" s="1" t="s">
        <v>8650</v>
      </c>
      <c r="C3308" s="3">
        <v>1.8027397260274</v>
      </c>
      <c r="D3308" s="4">
        <v>43579</v>
      </c>
      <c r="E3308" s="3">
        <v>0.8296488989</v>
      </c>
      <c r="F3308" s="5" t="s">
        <v>6520</v>
      </c>
      <c r="G3308" s="5">
        <v>253</v>
      </c>
      <c r="H3308" s="5" t="s">
        <v>55</v>
      </c>
      <c r="I3308" s="3">
        <v>9.25145619035816</v>
      </c>
      <c r="J3308" s="3">
        <v>58.2577132486388</v>
      </c>
      <c r="K3308" s="3">
        <v>3.45616711653562</v>
      </c>
      <c r="L3308" s="3">
        <v>31.1299435028249</v>
      </c>
      <c r="M3308" s="3">
        <v>4.10368445914029</v>
      </c>
      <c r="N3308" s="3">
        <v>60.1436265709156</v>
      </c>
      <c r="O3308" s="3">
        <v>14.2718257826171</v>
      </c>
      <c r="P3308" s="3">
        <v>69.0066225165563</v>
      </c>
      <c r="Q3308" s="3">
        <v>15.5524970507275</v>
      </c>
      <c r="R3308" s="3">
        <v>73.1707317073171</v>
      </c>
      <c r="S3308" s="3">
        <v>48.5341196293176</v>
      </c>
      <c r="T3308" s="3">
        <v>76.46484375</v>
      </c>
      <c r="U3308" s="3"/>
      <c r="V3308" s="3"/>
      <c r="W3308" s="3"/>
      <c r="X3308" s="3"/>
      <c r="Y3308" s="3"/>
      <c r="Z3308" s="3"/>
      <c r="AA3308" s="3">
        <v>0.216574635677575</v>
      </c>
      <c r="AB3308" s="3">
        <v>0.365161053604109</v>
      </c>
      <c r="AC3308" s="3">
        <v>-13.7275269676388</v>
      </c>
      <c r="AD3308" s="3"/>
      <c r="AE3308" s="5">
        <v>3</v>
      </c>
      <c r="AF3308" s="3">
        <v>2.56681159664511</v>
      </c>
      <c r="AG3308" s="3">
        <v>39.3499526278378</v>
      </c>
      <c r="AH3308" s="3"/>
      <c r="AI3308" s="3"/>
      <c r="AJ3308" s="3"/>
      <c r="AK3308" s="3"/>
      <c r="AL3308" s="3"/>
      <c r="AM3308" s="3"/>
      <c r="AN3308" s="5" t="s">
        <v>46</v>
      </c>
      <c r="AO3308" s="1"/>
      <c r="AP3308" s="1"/>
      <c r="AQ3308" s="1"/>
    </row>
    <row r="3309" spans="1:43">
      <c r="A3309" s="1" t="s">
        <v>8651</v>
      </c>
      <c r="B3309" s="1" t="s">
        <v>8652</v>
      </c>
      <c r="C3309" s="3">
        <v>1.7972602739726</v>
      </c>
      <c r="D3309" s="4">
        <v>43581</v>
      </c>
      <c r="E3309" s="3">
        <v>3.3203637194</v>
      </c>
      <c r="F3309" s="5" t="s">
        <v>8653</v>
      </c>
      <c r="G3309" s="5">
        <v>657</v>
      </c>
      <c r="H3309" s="5" t="s">
        <v>55</v>
      </c>
      <c r="I3309" s="3">
        <v>3.64323628759851</v>
      </c>
      <c r="J3309" s="3">
        <v>84.1500302480339</v>
      </c>
      <c r="K3309" s="3">
        <v>-0.301717468667802</v>
      </c>
      <c r="L3309" s="3">
        <v>92.7683615819209</v>
      </c>
      <c r="M3309" s="3">
        <v>1.09829763866008</v>
      </c>
      <c r="N3309" s="3">
        <v>81.8073010173549</v>
      </c>
      <c r="O3309" s="3">
        <v>6.59222497932174</v>
      </c>
      <c r="P3309" s="3">
        <v>89.5364238410596</v>
      </c>
      <c r="Q3309" s="3">
        <v>8.43991921911815</v>
      </c>
      <c r="R3309" s="3">
        <v>87.8810975609756</v>
      </c>
      <c r="S3309" s="3">
        <v>21.4151121160731</v>
      </c>
      <c r="T3309" s="3">
        <v>95.99609375</v>
      </c>
      <c r="U3309" s="3"/>
      <c r="V3309" s="3"/>
      <c r="W3309" s="3"/>
      <c r="X3309" s="3"/>
      <c r="Y3309" s="3"/>
      <c r="Z3309" s="3"/>
      <c r="AA3309" s="3">
        <v>0.231885784455401</v>
      </c>
      <c r="AB3309" s="3">
        <v>0.323625235188937</v>
      </c>
      <c r="AC3309" s="3">
        <v>-7.67326732673266</v>
      </c>
      <c r="AD3309" s="3"/>
      <c r="AE3309" s="5">
        <v>1</v>
      </c>
      <c r="AF3309" s="3">
        <v>1.15962251984655</v>
      </c>
      <c r="AG3309" s="3">
        <v>20.3839136935876</v>
      </c>
      <c r="AH3309" s="3"/>
      <c r="AI3309" s="3"/>
      <c r="AJ3309" s="3"/>
      <c r="AK3309" s="3"/>
      <c r="AL3309" s="3"/>
      <c r="AM3309" s="3"/>
      <c r="AN3309" s="5" t="s">
        <v>134</v>
      </c>
      <c r="AO3309" s="1"/>
      <c r="AP3309" s="1"/>
      <c r="AQ3309" s="1"/>
    </row>
    <row r="3310" spans="1:43">
      <c r="A3310" s="1" t="s">
        <v>8654</v>
      </c>
      <c r="B3310" s="1" t="s">
        <v>8655</v>
      </c>
      <c r="C3310" s="3">
        <v>2.26301369863014</v>
      </c>
      <c r="D3310" s="4">
        <v>43411</v>
      </c>
      <c r="E3310" s="3">
        <v>10.2185278904</v>
      </c>
      <c r="F3310" s="5" t="s">
        <v>8562</v>
      </c>
      <c r="G3310" s="5">
        <v>827</v>
      </c>
      <c r="H3310" s="5" t="s">
        <v>50</v>
      </c>
      <c r="I3310" s="3">
        <v>0.179515308666611</v>
      </c>
      <c r="J3310" s="3">
        <v>40.1518535060295</v>
      </c>
      <c r="K3310" s="3">
        <v>-0.0398049557169734</v>
      </c>
      <c r="L3310" s="3">
        <v>76.8038955289951</v>
      </c>
      <c r="M3310" s="3">
        <v>-0.0895166103043722</v>
      </c>
      <c r="N3310" s="3">
        <v>53.0276046304541</v>
      </c>
      <c r="O3310" s="3">
        <v>0.762889092998944</v>
      </c>
      <c r="P3310" s="3">
        <v>36.8204659661946</v>
      </c>
      <c r="Q3310" s="3">
        <v>1.5996608641459</v>
      </c>
      <c r="R3310" s="3">
        <v>9.89859971028489</v>
      </c>
      <c r="S3310" s="3">
        <v>2.71047324376171</v>
      </c>
      <c r="T3310" s="3">
        <v>18.2485875706215</v>
      </c>
      <c r="U3310" s="3">
        <v>8.04423787475563</v>
      </c>
      <c r="V3310" s="3">
        <v>17.1826625386997</v>
      </c>
      <c r="W3310" s="3"/>
      <c r="X3310" s="3"/>
      <c r="Y3310" s="3"/>
      <c r="Z3310" s="3"/>
      <c r="AA3310" s="3">
        <v>0.130062708969045</v>
      </c>
      <c r="AB3310" s="3">
        <v>0.441247257890954</v>
      </c>
      <c r="AC3310" s="3">
        <v>-1.51037185737501</v>
      </c>
      <c r="AD3310" s="3"/>
      <c r="AE3310" s="5">
        <v>3</v>
      </c>
      <c r="AF3310" s="3">
        <v>0.322585792681476</v>
      </c>
      <c r="AG3310" s="3">
        <v>3.56687153393467</v>
      </c>
      <c r="AH3310" s="3">
        <v>4.02613731523245</v>
      </c>
      <c r="AI3310" s="3"/>
      <c r="AJ3310" s="3"/>
      <c r="AK3310" s="3"/>
      <c r="AL3310" s="3"/>
      <c r="AM3310" s="3"/>
      <c r="AN3310" s="5" t="s">
        <v>46</v>
      </c>
      <c r="AO3310" s="1"/>
      <c r="AP3310" s="1"/>
      <c r="AQ3310" s="1"/>
    </row>
    <row r="3311" spans="1:43">
      <c r="A3311" s="1" t="s">
        <v>8656</v>
      </c>
      <c r="B3311" s="1" t="s">
        <v>8657</v>
      </c>
      <c r="C3311" s="3">
        <v>2.14246575342466</v>
      </c>
      <c r="D3311" s="4">
        <v>43455</v>
      </c>
      <c r="E3311" s="3">
        <v>0.8907265084</v>
      </c>
      <c r="F3311" s="5" t="s">
        <v>8658</v>
      </c>
      <c r="G3311" s="5">
        <v>783</v>
      </c>
      <c r="H3311" s="5" t="s">
        <v>60</v>
      </c>
      <c r="I3311" s="3">
        <v>4.66244552257215</v>
      </c>
      <c r="J3311" s="3">
        <v>58.0357142857143</v>
      </c>
      <c r="K3311" s="3">
        <v>-0.461406115586143</v>
      </c>
      <c r="L3311" s="3">
        <v>92.9050814956855</v>
      </c>
      <c r="M3311" s="3">
        <v>2.29866580935541</v>
      </c>
      <c r="N3311" s="3">
        <v>49.0603363006924</v>
      </c>
      <c r="O3311" s="3">
        <v>8.13933729821579</v>
      </c>
      <c r="P3311" s="3">
        <v>55.578093306288</v>
      </c>
      <c r="Q3311" s="3">
        <v>6.66219726808011</v>
      </c>
      <c r="R3311" s="3">
        <v>61.4659685863874</v>
      </c>
      <c r="S3311" s="3">
        <v>10.5244876693296</v>
      </c>
      <c r="T3311" s="3">
        <v>87.0772946859903</v>
      </c>
      <c r="U3311" s="3">
        <v>18.1362539446816</v>
      </c>
      <c r="V3311" s="3">
        <v>90.1528013582343</v>
      </c>
      <c r="W3311" s="3"/>
      <c r="X3311" s="3"/>
      <c r="Y3311" s="3"/>
      <c r="Z3311" s="3"/>
      <c r="AA3311" s="3">
        <v>0.0606009320912269</v>
      </c>
      <c r="AB3311" s="3">
        <v>0.112744408401538</v>
      </c>
      <c r="AC3311" s="3">
        <v>-27.5162402758842</v>
      </c>
      <c r="AD3311" s="3"/>
      <c r="AE3311" s="5">
        <v>3</v>
      </c>
      <c r="AF3311" s="3">
        <v>1.01110807033334</v>
      </c>
      <c r="AG3311" s="3">
        <v>6.43234121732015</v>
      </c>
      <c r="AH3311" s="3">
        <v>15.0248596515434</v>
      </c>
      <c r="AI3311" s="3"/>
      <c r="AJ3311" s="3"/>
      <c r="AK3311" s="3"/>
      <c r="AL3311" s="3"/>
      <c r="AM3311" s="3"/>
      <c r="AN3311" s="5" t="s">
        <v>51</v>
      </c>
      <c r="AO3311" s="1"/>
      <c r="AP3311" s="1"/>
      <c r="AQ3311" s="1"/>
    </row>
    <row r="3312" spans="1:43">
      <c r="A3312" s="1" t="s">
        <v>8659</v>
      </c>
      <c r="B3312" s="1" t="s">
        <v>8660</v>
      </c>
      <c r="C3312" s="3">
        <v>2.04657534246575</v>
      </c>
      <c r="D3312" s="4">
        <v>43490</v>
      </c>
      <c r="E3312" s="3">
        <v>17.5127483801</v>
      </c>
      <c r="F3312" s="5" t="s">
        <v>8661</v>
      </c>
      <c r="G3312" s="5">
        <v>748</v>
      </c>
      <c r="H3312" s="5" t="s">
        <v>2390</v>
      </c>
      <c r="I3312" s="3">
        <v>2.55141890132777</v>
      </c>
      <c r="J3312" s="3">
        <v>78.4615384615385</v>
      </c>
      <c r="K3312" s="3">
        <v>-0.555415299166886</v>
      </c>
      <c r="L3312" s="3">
        <v>81.203007518797</v>
      </c>
      <c r="M3312" s="3">
        <v>0.311962819125225</v>
      </c>
      <c r="N3312" s="3">
        <v>73.4848484848485</v>
      </c>
      <c r="O3312" s="3">
        <v>5.2434707100394</v>
      </c>
      <c r="P3312" s="3">
        <v>79.6875</v>
      </c>
      <c r="Q3312" s="3">
        <v>8.90993295085365</v>
      </c>
      <c r="R3312" s="3">
        <v>72.8971962616822</v>
      </c>
      <c r="S3312" s="3">
        <v>28.1600780868716</v>
      </c>
      <c r="T3312" s="3">
        <v>62.6666666666667</v>
      </c>
      <c r="U3312" s="3">
        <v>56.2785161674271</v>
      </c>
      <c r="V3312" s="3">
        <v>76.1904761904762</v>
      </c>
      <c r="W3312" s="3"/>
      <c r="X3312" s="3"/>
      <c r="Y3312" s="3"/>
      <c r="Z3312" s="3"/>
      <c r="AA3312" s="3">
        <v>0.339390925341036</v>
      </c>
      <c r="AB3312" s="3">
        <v>0.558175806855967</v>
      </c>
      <c r="AC3312" s="3">
        <v>-7.78765201122544</v>
      </c>
      <c r="AD3312" s="3"/>
      <c r="AE3312" s="5">
        <v>2</v>
      </c>
      <c r="AF3312" s="3">
        <v>1.91296756073842</v>
      </c>
      <c r="AG3312" s="3">
        <v>27.4110316659634</v>
      </c>
      <c r="AH3312" s="3"/>
      <c r="AI3312" s="3"/>
      <c r="AJ3312" s="3"/>
      <c r="AK3312" s="3"/>
      <c r="AL3312" s="3"/>
      <c r="AM3312" s="3"/>
      <c r="AN3312" s="5" t="s">
        <v>134</v>
      </c>
      <c r="AO3312" s="1"/>
      <c r="AP3312" s="1"/>
      <c r="AQ3312" s="1"/>
    </row>
    <row r="3313" spans="1:43">
      <c r="A3313" s="1" t="s">
        <v>8662</v>
      </c>
      <c r="B3313" s="1" t="s">
        <v>8663</v>
      </c>
      <c r="C3313" s="3">
        <v>2.03013698630137</v>
      </c>
      <c r="D3313" s="4">
        <v>43496</v>
      </c>
      <c r="E3313" s="3">
        <v>11.6132667299</v>
      </c>
      <c r="F3313" s="5" t="s">
        <v>8664</v>
      </c>
      <c r="G3313" s="5">
        <v>742</v>
      </c>
      <c r="H3313" s="5" t="s">
        <v>226</v>
      </c>
      <c r="I3313" s="3">
        <v>1.65339991892158</v>
      </c>
      <c r="J3313" s="3">
        <v>60.1706970128023</v>
      </c>
      <c r="K3313" s="3">
        <v>-0.180738445649355</v>
      </c>
      <c r="L3313" s="3">
        <v>92.3280423280423</v>
      </c>
      <c r="M3313" s="3">
        <v>0.540914010096187</v>
      </c>
      <c r="N3313" s="3">
        <v>56.8406205923836</v>
      </c>
      <c r="O3313" s="3">
        <v>3.44181300686883</v>
      </c>
      <c r="P3313" s="3">
        <v>59.1194968553459</v>
      </c>
      <c r="Q3313" s="3">
        <v>4.77690344689508</v>
      </c>
      <c r="R3313" s="3">
        <v>67.1532846715328</v>
      </c>
      <c r="S3313" s="3">
        <v>12.6454297560297</v>
      </c>
      <c r="T3313" s="3">
        <v>61.968085106383</v>
      </c>
      <c r="U3313" s="3">
        <v>21.4196313138686</v>
      </c>
      <c r="V3313" s="3">
        <v>70.4861111111111</v>
      </c>
      <c r="W3313" s="3"/>
      <c r="X3313" s="3"/>
      <c r="Y3313" s="3"/>
      <c r="Z3313" s="3"/>
      <c r="AA3313" s="3">
        <v>0.274459217417032</v>
      </c>
      <c r="AB3313" s="3">
        <v>0.417451745693814</v>
      </c>
      <c r="AC3313" s="3">
        <v>-4.15364822642898</v>
      </c>
      <c r="AD3313" s="3"/>
      <c r="AE3313" s="5">
        <v>2</v>
      </c>
      <c r="AF3313" s="3">
        <v>0.784903755625634</v>
      </c>
      <c r="AG3313" s="3">
        <v>13.0540627849858</v>
      </c>
      <c r="AH3313" s="3"/>
      <c r="AI3313" s="3"/>
      <c r="AJ3313" s="3"/>
      <c r="AK3313" s="3"/>
      <c r="AL3313" s="3"/>
      <c r="AM3313" s="3"/>
      <c r="AN3313" s="5" t="s">
        <v>46</v>
      </c>
      <c r="AO3313" s="1"/>
      <c r="AP3313" s="1"/>
      <c r="AQ3313" s="1"/>
    </row>
    <row r="3314" spans="1:43">
      <c r="A3314" s="1" t="s">
        <v>8665</v>
      </c>
      <c r="B3314" s="1" t="s">
        <v>8666</v>
      </c>
      <c r="C3314" s="3">
        <v>2.14794520547945</v>
      </c>
      <c r="D3314" s="4">
        <v>43453</v>
      </c>
      <c r="E3314" s="3">
        <v>20.2142540007</v>
      </c>
      <c r="F3314" s="5" t="s">
        <v>3329</v>
      </c>
      <c r="G3314" s="5">
        <v>6</v>
      </c>
      <c r="H3314" s="5" t="s">
        <v>50</v>
      </c>
      <c r="I3314" s="3">
        <v>0.178359096313895</v>
      </c>
      <c r="J3314" s="3">
        <v>40.5091558731577</v>
      </c>
      <c r="K3314" s="3">
        <v>0.0197863078749441</v>
      </c>
      <c r="L3314" s="3">
        <v>32.315183709606</v>
      </c>
      <c r="M3314" s="3">
        <v>-0.06919047148366</v>
      </c>
      <c r="N3314" s="3">
        <v>48.7088156723063</v>
      </c>
      <c r="O3314" s="3">
        <v>0.752118400320385</v>
      </c>
      <c r="P3314" s="3">
        <v>38.7848332571951</v>
      </c>
      <c r="Q3314" s="3">
        <v>1.30625105526215</v>
      </c>
      <c r="R3314" s="3">
        <v>26.2192177691936</v>
      </c>
      <c r="S3314" s="3">
        <v>2.56363244128316</v>
      </c>
      <c r="T3314" s="3">
        <v>21.5819209039548</v>
      </c>
      <c r="U3314" s="3">
        <v>6.69959139749702</v>
      </c>
      <c r="V3314" s="3">
        <v>36.7647058823529</v>
      </c>
      <c r="W3314" s="3"/>
      <c r="X3314" s="3"/>
      <c r="Y3314" s="3"/>
      <c r="Z3314" s="3"/>
      <c r="AA3314" s="3">
        <v>0.0829166456717634</v>
      </c>
      <c r="AB3314" s="3">
        <v>0.272401262364138</v>
      </c>
      <c r="AC3314" s="3">
        <v>-1.94769059543685</v>
      </c>
      <c r="AD3314" s="3"/>
      <c r="AE3314" s="5">
        <v>4</v>
      </c>
      <c r="AF3314" s="3">
        <v>0.280945348846595</v>
      </c>
      <c r="AG3314" s="3">
        <v>3.32875787671545</v>
      </c>
      <c r="AH3314" s="3">
        <v>3.45169162250913</v>
      </c>
      <c r="AI3314" s="3"/>
      <c r="AJ3314" s="3"/>
      <c r="AK3314" s="3"/>
      <c r="AL3314" s="3"/>
      <c r="AM3314" s="3">
        <v>1</v>
      </c>
      <c r="AN3314" s="5" t="s">
        <v>51</v>
      </c>
      <c r="AO3314" s="1"/>
      <c r="AP3314" s="1"/>
      <c r="AQ3314" s="1"/>
    </row>
    <row r="3315" spans="1:43">
      <c r="A3315" s="1" t="s">
        <v>8667</v>
      </c>
      <c r="B3315" s="1" t="s">
        <v>8668</v>
      </c>
      <c r="C3315" s="3">
        <v>2.12876712328767</v>
      </c>
      <c r="D3315" s="4">
        <v>43460</v>
      </c>
      <c r="E3315" s="3">
        <v>0.056966295</v>
      </c>
      <c r="F3315" s="5" t="s">
        <v>8669</v>
      </c>
      <c r="G3315" s="5">
        <v>405</v>
      </c>
      <c r="H3315" s="5" t="s">
        <v>50</v>
      </c>
      <c r="I3315" s="3">
        <v>-0.503597122302163</v>
      </c>
      <c r="J3315" s="3">
        <v>95.5337204108977</v>
      </c>
      <c r="K3315" s="3">
        <v>0.208314464269538</v>
      </c>
      <c r="L3315" s="3">
        <v>1.28375387339531</v>
      </c>
      <c r="M3315" s="3">
        <v>-0.90461262875056</v>
      </c>
      <c r="N3315" s="3">
        <v>96.6162065894924</v>
      </c>
      <c r="O3315" s="3">
        <v>1.76600441501105</v>
      </c>
      <c r="P3315" s="3">
        <v>2.19278209227958</v>
      </c>
      <c r="Q3315" s="3">
        <v>3.1512213313444</v>
      </c>
      <c r="R3315" s="3">
        <v>1.2554321583776</v>
      </c>
      <c r="S3315" s="3">
        <v>3.11276794035416</v>
      </c>
      <c r="T3315" s="3">
        <v>10.7344632768362</v>
      </c>
      <c r="U3315" s="3">
        <v>10.3090727816551</v>
      </c>
      <c r="V3315" s="3">
        <v>5.03095975232198</v>
      </c>
      <c r="W3315" s="3"/>
      <c r="X3315" s="3"/>
      <c r="Y3315" s="3"/>
      <c r="Z3315" s="3"/>
      <c r="AA3315" s="3">
        <v>0.048853102824404</v>
      </c>
      <c r="AB3315" s="3">
        <v>0.22583417525223</v>
      </c>
      <c r="AC3315" s="3">
        <v>-3.29781370567702</v>
      </c>
      <c r="AD3315" s="3"/>
      <c r="AE3315" s="5">
        <v>2</v>
      </c>
      <c r="AF3315" s="3">
        <v>0.40645654111444</v>
      </c>
      <c r="AG3315" s="3">
        <v>4.57460962035761</v>
      </c>
      <c r="AH3315" s="3">
        <v>4.80196031965807</v>
      </c>
      <c r="AI3315" s="3"/>
      <c r="AJ3315" s="3"/>
      <c r="AK3315" s="3"/>
      <c r="AL3315" s="3"/>
      <c r="AM3315" s="3"/>
      <c r="AN3315" s="5" t="s">
        <v>46</v>
      </c>
      <c r="AO3315" s="1"/>
      <c r="AP3315" s="1"/>
      <c r="AQ3315" s="1"/>
    </row>
    <row r="3316" spans="1:43">
      <c r="A3316" s="1" t="s">
        <v>8670</v>
      </c>
      <c r="B3316" s="1" t="s">
        <v>8671</v>
      </c>
      <c r="C3316" s="3">
        <v>2.20821917808219</v>
      </c>
      <c r="D3316" s="4">
        <v>43431</v>
      </c>
      <c r="E3316" s="3">
        <v>9.7350269464</v>
      </c>
      <c r="F3316" s="5" t="s">
        <v>6387</v>
      </c>
      <c r="G3316" s="5">
        <v>111</v>
      </c>
      <c r="H3316" s="5" t="s">
        <v>50</v>
      </c>
      <c r="I3316" s="3">
        <v>-0.0583884780070208</v>
      </c>
      <c r="J3316" s="3">
        <v>74.9888343010272</v>
      </c>
      <c r="K3316" s="3">
        <v>0.04870920603994</v>
      </c>
      <c r="L3316" s="3">
        <v>15.9805223550243</v>
      </c>
      <c r="M3316" s="3">
        <v>-0.233145521663121</v>
      </c>
      <c r="N3316" s="3">
        <v>77.4710596616207</v>
      </c>
      <c r="O3316" s="3">
        <v>-0.964320154291233</v>
      </c>
      <c r="P3316" s="3">
        <v>95.8885335769758</v>
      </c>
      <c r="Q3316" s="3">
        <v>0.0478498814815585</v>
      </c>
      <c r="R3316" s="3">
        <v>91.0188314823757</v>
      </c>
      <c r="S3316" s="3">
        <v>0.141770473746702</v>
      </c>
      <c r="T3316" s="3">
        <v>92.8248587570621</v>
      </c>
      <c r="U3316" s="3">
        <v>8.11551946498436</v>
      </c>
      <c r="V3316" s="3">
        <v>17.0278637770898</v>
      </c>
      <c r="W3316" s="3"/>
      <c r="X3316" s="3"/>
      <c r="Y3316" s="3"/>
      <c r="Z3316" s="3"/>
      <c r="AA3316" s="3">
        <v>-0.0749970727156274</v>
      </c>
      <c r="AB3316" s="3">
        <v>0.296170140832977</v>
      </c>
      <c r="AC3316" s="3">
        <v>-3.17679844516442</v>
      </c>
      <c r="AD3316" s="3"/>
      <c r="AE3316" s="5">
        <v>3</v>
      </c>
      <c r="AF3316" s="3">
        <v>0.386286062694412</v>
      </c>
      <c r="AG3316" s="3">
        <v>1.84704288662232</v>
      </c>
      <c r="AH3316" s="3">
        <v>4.28865090308042</v>
      </c>
      <c r="AI3316" s="3"/>
      <c r="AJ3316" s="3"/>
      <c r="AK3316" s="3"/>
      <c r="AL3316" s="3"/>
      <c r="AM3316" s="3"/>
      <c r="AN3316" s="5" t="s">
        <v>51</v>
      </c>
      <c r="AO3316" s="1"/>
      <c r="AP3316" s="1"/>
      <c r="AQ3316" s="1"/>
    </row>
    <row r="3317" spans="1:43">
      <c r="A3317" s="1" t="s">
        <v>8672</v>
      </c>
      <c r="B3317" s="1" t="s">
        <v>8673</v>
      </c>
      <c r="C3317" s="3">
        <v>2.2027397260274</v>
      </c>
      <c r="D3317" s="4">
        <v>43433</v>
      </c>
      <c r="E3317" s="3">
        <v>25.4516615736</v>
      </c>
      <c r="F3317" s="5" t="s">
        <v>105</v>
      </c>
      <c r="G3317" s="5">
        <v>195</v>
      </c>
      <c r="H3317" s="5" t="s">
        <v>198</v>
      </c>
      <c r="I3317" s="3">
        <v>0.235040642444425</v>
      </c>
      <c r="J3317" s="3">
        <v>42.8571428571429</v>
      </c>
      <c r="K3317" s="3">
        <v>0.00977135040062633</v>
      </c>
      <c r="L3317" s="3">
        <v>68.3510638297872</v>
      </c>
      <c r="M3317" s="3">
        <v>0.0390968624767901</v>
      </c>
      <c r="N3317" s="3">
        <v>59.946949602122</v>
      </c>
      <c r="O3317" s="3">
        <v>0.826722113317155</v>
      </c>
      <c r="P3317" s="3">
        <v>21.264367816092</v>
      </c>
      <c r="Q3317" s="3">
        <v>1.61121411300547</v>
      </c>
      <c r="R3317" s="3">
        <v>13.6904761904762</v>
      </c>
      <c r="S3317" s="3">
        <v>2.93140380021225</v>
      </c>
      <c r="T3317" s="3">
        <v>13.953488372093</v>
      </c>
      <c r="U3317" s="3">
        <v>6.8165103604363</v>
      </c>
      <c r="V3317" s="3">
        <v>22.0472440944882</v>
      </c>
      <c r="W3317" s="3"/>
      <c r="X3317" s="3"/>
      <c r="Y3317" s="3"/>
      <c r="Z3317" s="3"/>
      <c r="AA3317" s="3">
        <v>0.161536242199971</v>
      </c>
      <c r="AB3317" s="3">
        <v>0.453006746588619</v>
      </c>
      <c r="AC3317" s="3">
        <v>-1.19551602465933</v>
      </c>
      <c r="AD3317" s="3"/>
      <c r="AE3317" s="5">
        <v>2</v>
      </c>
      <c r="AF3317" s="3">
        <v>0.283052573780195</v>
      </c>
      <c r="AG3317" s="3">
        <v>3.0053426946294</v>
      </c>
      <c r="AH3317" s="3">
        <v>3.44086681345224</v>
      </c>
      <c r="AI3317" s="3"/>
      <c r="AJ3317" s="3"/>
      <c r="AK3317" s="3"/>
      <c r="AL3317" s="3"/>
      <c r="AM3317" s="3">
        <v>1000</v>
      </c>
      <c r="AN3317" s="5" t="s">
        <v>56</v>
      </c>
      <c r="AO3317" s="1"/>
      <c r="AP3317" s="1"/>
      <c r="AQ3317" s="1"/>
    </row>
    <row r="3318" spans="1:43">
      <c r="A3318" s="1" t="s">
        <v>8674</v>
      </c>
      <c r="B3318" s="1" t="s">
        <v>8675</v>
      </c>
      <c r="C3318" s="3">
        <v>2.10684931506849</v>
      </c>
      <c r="D3318" s="4">
        <v>43468</v>
      </c>
      <c r="E3318" s="3">
        <v>3.6172065257</v>
      </c>
      <c r="F3318" s="5" t="s">
        <v>8111</v>
      </c>
      <c r="G3318" s="5">
        <v>770</v>
      </c>
      <c r="H3318" s="5" t="s">
        <v>116</v>
      </c>
      <c r="I3318" s="3">
        <v>9.63976774499348</v>
      </c>
      <c r="J3318" s="3">
        <v>37.8504672897196</v>
      </c>
      <c r="K3318" s="3">
        <v>1.419489203113</v>
      </c>
      <c r="L3318" s="3">
        <v>72.9357798165138</v>
      </c>
      <c r="M3318" s="3">
        <v>5.76703246456332</v>
      </c>
      <c r="N3318" s="3">
        <v>17.7570093457944</v>
      </c>
      <c r="O3318" s="3">
        <v>11.6709914911593</v>
      </c>
      <c r="P3318" s="3">
        <v>59.5</v>
      </c>
      <c r="Q3318" s="3">
        <v>10.3524360426978</v>
      </c>
      <c r="R3318" s="3">
        <v>57.6719576719577</v>
      </c>
      <c r="S3318" s="3">
        <v>52.2669299761376</v>
      </c>
      <c r="T3318" s="3">
        <v>47.8527607361963</v>
      </c>
      <c r="U3318" s="3">
        <v>102.151638110608</v>
      </c>
      <c r="V3318" s="3">
        <v>41.1764705882353</v>
      </c>
      <c r="W3318" s="3"/>
      <c r="X3318" s="3"/>
      <c r="Y3318" s="3"/>
      <c r="Z3318" s="3"/>
      <c r="AA3318" s="3">
        <v>0.242758620842363</v>
      </c>
      <c r="AB3318" s="3">
        <v>0.374428220985417</v>
      </c>
      <c r="AC3318" s="3">
        <v>-17.263685614943</v>
      </c>
      <c r="AD3318" s="3"/>
      <c r="AE3318" s="5">
        <v>2</v>
      </c>
      <c r="AF3318" s="3">
        <v>2.9536008660179</v>
      </c>
      <c r="AG3318" s="3">
        <v>46.3069120687378</v>
      </c>
      <c r="AH3318" s="3"/>
      <c r="AI3318" s="3"/>
      <c r="AJ3318" s="3"/>
      <c r="AK3318" s="3"/>
      <c r="AL3318" s="3"/>
      <c r="AM3318" s="3"/>
      <c r="AN3318" s="5" t="s">
        <v>46</v>
      </c>
      <c r="AO3318" s="1"/>
      <c r="AP3318" s="1"/>
      <c r="AQ3318" s="1"/>
    </row>
    <row r="3319" spans="1:43">
      <c r="A3319" s="1" t="s">
        <v>8676</v>
      </c>
      <c r="B3319" s="1" t="s">
        <v>8677</v>
      </c>
      <c r="C3319" s="3">
        <v>1.76986301369863</v>
      </c>
      <c r="D3319" s="4">
        <v>43591</v>
      </c>
      <c r="E3319" s="3">
        <v>1.5517146648</v>
      </c>
      <c r="F3319" s="5" t="s">
        <v>2823</v>
      </c>
      <c r="G3319" s="5">
        <v>185</v>
      </c>
      <c r="H3319" s="5" t="s">
        <v>55</v>
      </c>
      <c r="I3319" s="3">
        <v>17.8099858748388</v>
      </c>
      <c r="J3319" s="3">
        <v>6.95704779189353</v>
      </c>
      <c r="K3319" s="3">
        <v>0.963157894736841</v>
      </c>
      <c r="L3319" s="3">
        <v>78.361581920904</v>
      </c>
      <c r="M3319" s="3">
        <v>12.8146318513291</v>
      </c>
      <c r="N3319" s="3">
        <v>4.24895272292041</v>
      </c>
      <c r="O3319" s="3">
        <v>31.6880620580765</v>
      </c>
      <c r="P3319" s="3">
        <v>5.76158940397351</v>
      </c>
      <c r="Q3319" s="3">
        <v>29.0394188080183</v>
      </c>
      <c r="R3319" s="3">
        <v>34.5274390243902</v>
      </c>
      <c r="S3319" s="3">
        <v>59.4199285298762</v>
      </c>
      <c r="T3319" s="3">
        <v>59.86328125</v>
      </c>
      <c r="U3319" s="3"/>
      <c r="V3319" s="3"/>
      <c r="W3319" s="3"/>
      <c r="X3319" s="3"/>
      <c r="Y3319" s="3"/>
      <c r="Z3319" s="3"/>
      <c r="AA3319" s="3">
        <v>0.256664689128903</v>
      </c>
      <c r="AB3319" s="3">
        <v>0.386510644695256</v>
      </c>
      <c r="AC3319" s="3">
        <v>-21.3941148094549</v>
      </c>
      <c r="AD3319" s="3"/>
      <c r="AE3319" s="5">
        <v>2</v>
      </c>
      <c r="AF3319" s="3">
        <v>3.27744523244873</v>
      </c>
      <c r="AG3319" s="3">
        <v>59.2670342622259</v>
      </c>
      <c r="AH3319" s="3"/>
      <c r="AI3319" s="3"/>
      <c r="AJ3319" s="3"/>
      <c r="AK3319" s="3"/>
      <c r="AL3319" s="3"/>
      <c r="AM3319" s="3"/>
      <c r="AN3319" s="5" t="s">
        <v>51</v>
      </c>
      <c r="AO3319" s="1"/>
      <c r="AP3319" s="1"/>
      <c r="AQ3319" s="1"/>
    </row>
    <row r="3320" spans="1:43">
      <c r="A3320" s="1" t="s">
        <v>8678</v>
      </c>
      <c r="B3320" s="1" t="s">
        <v>8679</v>
      </c>
      <c r="C3320" s="3">
        <v>2.24383561643836</v>
      </c>
      <c r="D3320" s="4">
        <v>43418</v>
      </c>
      <c r="E3320" s="3">
        <v>21.9652512514</v>
      </c>
      <c r="F3320" s="5" t="s">
        <v>4886</v>
      </c>
      <c r="G3320" s="5">
        <v>216</v>
      </c>
      <c r="H3320" s="5" t="s">
        <v>50</v>
      </c>
      <c r="I3320" s="3">
        <v>-0.0994134605825737</v>
      </c>
      <c r="J3320" s="3">
        <v>80.0357302367128</v>
      </c>
      <c r="K3320" s="3">
        <v>0.0099522292993579</v>
      </c>
      <c r="L3320" s="3">
        <v>37.7600708277999</v>
      </c>
      <c r="M3320" s="3">
        <v>-0.218449012014707</v>
      </c>
      <c r="N3320" s="3">
        <v>75.7346393588602</v>
      </c>
      <c r="O3320" s="3">
        <v>0.818486686049845</v>
      </c>
      <c r="P3320" s="3">
        <v>27.2727272727273</v>
      </c>
      <c r="Q3320" s="3">
        <v>1.14161133812855</v>
      </c>
      <c r="R3320" s="3">
        <v>47.9961371318204</v>
      </c>
      <c r="S3320" s="3">
        <v>2.08830754293776</v>
      </c>
      <c r="T3320" s="3">
        <v>40.5084745762712</v>
      </c>
      <c r="U3320" s="3">
        <v>5.83687702121752</v>
      </c>
      <c r="V3320" s="3">
        <v>60.3715170278638</v>
      </c>
      <c r="W3320" s="3"/>
      <c r="X3320" s="3"/>
      <c r="Y3320" s="3"/>
      <c r="Z3320" s="3"/>
      <c r="AA3320" s="3">
        <v>0.0592813799792183</v>
      </c>
      <c r="AB3320" s="3">
        <v>0.278785440254607</v>
      </c>
      <c r="AC3320" s="3">
        <v>-1.59953184433827</v>
      </c>
      <c r="AD3320" s="3"/>
      <c r="AE3320" s="5">
        <v>4</v>
      </c>
      <c r="AF3320" s="3">
        <v>0.249229436540915</v>
      </c>
      <c r="AG3320" s="3">
        <v>2.53604907841551</v>
      </c>
      <c r="AH3320" s="3">
        <v>2.94411260578789</v>
      </c>
      <c r="AI3320" s="3"/>
      <c r="AJ3320" s="3"/>
      <c r="AK3320" s="3"/>
      <c r="AL3320" s="3"/>
      <c r="AM3320" s="3">
        <v>10</v>
      </c>
      <c r="AN3320" s="5" t="s">
        <v>56</v>
      </c>
      <c r="AO3320" s="1"/>
      <c r="AP3320" s="1"/>
      <c r="AQ3320" s="1"/>
    </row>
    <row r="3321" spans="1:43">
      <c r="A3321" s="1" t="s">
        <v>8680</v>
      </c>
      <c r="B3321" s="1" t="s">
        <v>8681</v>
      </c>
      <c r="C3321" s="3">
        <v>2.19178082191781</v>
      </c>
      <c r="D3321" s="4">
        <v>43437</v>
      </c>
      <c r="E3321" s="3">
        <v>0.9884431988</v>
      </c>
      <c r="F3321" s="5" t="s">
        <v>4956</v>
      </c>
      <c r="G3321" s="5">
        <v>272</v>
      </c>
      <c r="H3321" s="5" t="s">
        <v>198</v>
      </c>
      <c r="I3321" s="3">
        <v>0.245746691871449</v>
      </c>
      <c r="J3321" s="3">
        <v>41.005291005291</v>
      </c>
      <c r="K3321" s="3">
        <v>0.0660439664119184</v>
      </c>
      <c r="L3321" s="3">
        <v>5.85106382978723</v>
      </c>
      <c r="M3321" s="3">
        <v>0.103822557810276</v>
      </c>
      <c r="N3321" s="3">
        <v>39.5225464190981</v>
      </c>
      <c r="O3321" s="3">
        <v>0.76959619952494</v>
      </c>
      <c r="P3321" s="3">
        <v>31.3218390804598</v>
      </c>
      <c r="Q3321" s="3">
        <v>1.16367798550172</v>
      </c>
      <c r="R3321" s="3">
        <v>55.6547619047619</v>
      </c>
      <c r="S3321" s="3">
        <v>2.15758042766326</v>
      </c>
      <c r="T3321" s="3">
        <v>52.7131782945737</v>
      </c>
      <c r="U3321" s="3">
        <v>5.5848680935789</v>
      </c>
      <c r="V3321" s="3">
        <v>65.3543307086614</v>
      </c>
      <c r="W3321" s="3"/>
      <c r="X3321" s="3"/>
      <c r="Y3321" s="3"/>
      <c r="Z3321" s="3"/>
      <c r="AA3321" s="3">
        <v>0.0880936174604356</v>
      </c>
      <c r="AB3321" s="3">
        <v>0.317664451418548</v>
      </c>
      <c r="AC3321" s="3">
        <v>-0.921615201900242</v>
      </c>
      <c r="AD3321" s="3"/>
      <c r="AE3321" s="5">
        <v>3</v>
      </c>
      <c r="AF3321" s="3">
        <v>0.224967734866619</v>
      </c>
      <c r="AG3321" s="3">
        <v>2.51154394718049</v>
      </c>
      <c r="AH3321" s="3">
        <v>2.75419004261561</v>
      </c>
      <c r="AI3321" s="3"/>
      <c r="AJ3321" s="3"/>
      <c r="AK3321" s="3"/>
      <c r="AL3321" s="3"/>
      <c r="AM3321" s="3"/>
      <c r="AN3321" s="5" t="s">
        <v>46</v>
      </c>
      <c r="AO3321" s="1"/>
      <c r="AP3321" s="1"/>
      <c r="AQ3321" s="1"/>
    </row>
    <row r="3322" spans="1:43">
      <c r="A3322" s="1" t="s">
        <v>8682</v>
      </c>
      <c r="B3322" s="1" t="s">
        <v>8683</v>
      </c>
      <c r="C3322" s="3">
        <v>2.2027397260274</v>
      </c>
      <c r="D3322" s="4">
        <v>43433</v>
      </c>
      <c r="E3322" s="3">
        <v>32.9254800523</v>
      </c>
      <c r="F3322" s="5" t="s">
        <v>4675</v>
      </c>
      <c r="G3322" s="5">
        <v>805</v>
      </c>
      <c r="H3322" s="5" t="s">
        <v>50</v>
      </c>
      <c r="I3322" s="3">
        <v>-0.117416829745601</v>
      </c>
      <c r="J3322" s="3">
        <v>81.8222420723537</v>
      </c>
      <c r="K3322" s="3">
        <v>0.0195963158926059</v>
      </c>
      <c r="L3322" s="3">
        <v>33.908809207614</v>
      </c>
      <c r="M3322" s="3">
        <v>-0.234558248631752</v>
      </c>
      <c r="N3322" s="3">
        <v>77.6491540516474</v>
      </c>
      <c r="O3322" s="3">
        <v>0.72027627035025</v>
      </c>
      <c r="P3322" s="3">
        <v>43.1703974417542</v>
      </c>
      <c r="Q3322" s="3">
        <v>1.05930105930106</v>
      </c>
      <c r="R3322" s="3">
        <v>57.4601641718976</v>
      </c>
      <c r="S3322" s="3">
        <v>1.56406537267197</v>
      </c>
      <c r="T3322" s="3">
        <v>65.6497175141243</v>
      </c>
      <c r="U3322" s="3">
        <v>5.57085667410846</v>
      </c>
      <c r="V3322" s="3">
        <v>68.0340557275542</v>
      </c>
      <c r="W3322" s="3"/>
      <c r="X3322" s="3"/>
      <c r="Y3322" s="3"/>
      <c r="Z3322" s="3"/>
      <c r="AA3322" s="3">
        <v>0.00891202884031648</v>
      </c>
      <c r="AB3322" s="3">
        <v>0.224261379887912</v>
      </c>
      <c r="AC3322" s="3">
        <v>-2.31219612411909</v>
      </c>
      <c r="AD3322" s="3"/>
      <c r="AE3322" s="5">
        <v>4</v>
      </c>
      <c r="AF3322" s="3">
        <v>0.253652746907023</v>
      </c>
      <c r="AG3322" s="3">
        <v>2.38463031206289</v>
      </c>
      <c r="AH3322" s="3">
        <v>2.80639424824407</v>
      </c>
      <c r="AI3322" s="3"/>
      <c r="AJ3322" s="3"/>
      <c r="AK3322" s="3"/>
      <c r="AL3322" s="3"/>
      <c r="AM3322" s="3"/>
      <c r="AN3322" s="5" t="s">
        <v>46</v>
      </c>
      <c r="AO3322" s="1"/>
      <c r="AP3322" s="1"/>
      <c r="AQ3322" s="1"/>
    </row>
    <row r="3323" spans="1:43">
      <c r="A3323" s="1" t="s">
        <v>8684</v>
      </c>
      <c r="B3323" s="1" t="s">
        <v>8685</v>
      </c>
      <c r="C3323" s="3">
        <v>1.95342465753425</v>
      </c>
      <c r="D3323" s="4">
        <v>43524</v>
      </c>
      <c r="E3323" s="3">
        <v>3.4229433288</v>
      </c>
      <c r="F3323" s="5" t="s">
        <v>8208</v>
      </c>
      <c r="G3323" s="5">
        <v>315</v>
      </c>
      <c r="H3323" s="5" t="s">
        <v>60</v>
      </c>
      <c r="I3323" s="3">
        <v>8.43518459882211</v>
      </c>
      <c r="J3323" s="3">
        <v>37.3015873015873</v>
      </c>
      <c r="K3323" s="3">
        <v>3.51227179301173</v>
      </c>
      <c r="L3323" s="3">
        <v>25.215723873442</v>
      </c>
      <c r="M3323" s="3">
        <v>3.02647412755716</v>
      </c>
      <c r="N3323" s="3">
        <v>44.1147378832839</v>
      </c>
      <c r="O3323" s="3">
        <v>14.4891682267986</v>
      </c>
      <c r="P3323" s="3">
        <v>36.5111561866126</v>
      </c>
      <c r="Q3323" s="3">
        <v>22.3595826782907</v>
      </c>
      <c r="R3323" s="3">
        <v>22.0942408376963</v>
      </c>
      <c r="S3323" s="3">
        <v>59.1800687924142</v>
      </c>
      <c r="T3323" s="3">
        <v>18.3574879227053</v>
      </c>
      <c r="U3323" s="3"/>
      <c r="V3323" s="3"/>
      <c r="W3323" s="3"/>
      <c r="X3323" s="3"/>
      <c r="Y3323" s="3"/>
      <c r="Z3323" s="3"/>
      <c r="AA3323" s="3">
        <v>0.29584626384766</v>
      </c>
      <c r="AB3323" s="3">
        <v>0.329725757393</v>
      </c>
      <c r="AC3323" s="3">
        <v>-14.8384867852824</v>
      </c>
      <c r="AD3323" s="3"/>
      <c r="AE3323" s="5">
        <v>3</v>
      </c>
      <c r="AF3323" s="3">
        <v>2.22898293992961</v>
      </c>
      <c r="AG3323" s="3">
        <v>45.94077735131</v>
      </c>
      <c r="AH3323" s="3"/>
      <c r="AI3323" s="3"/>
      <c r="AJ3323" s="3"/>
      <c r="AK3323" s="3"/>
      <c r="AL3323" s="3"/>
      <c r="AM3323" s="3"/>
      <c r="AN3323" s="5" t="s">
        <v>46</v>
      </c>
      <c r="AO3323" s="1"/>
      <c r="AP3323" s="1"/>
      <c r="AQ3323" s="1"/>
    </row>
    <row r="3324" spans="1:43">
      <c r="A3324" s="1" t="s">
        <v>8686</v>
      </c>
      <c r="B3324" s="1" t="s">
        <v>8687</v>
      </c>
      <c r="C3324" s="3">
        <v>2.03287671232877</v>
      </c>
      <c r="D3324" s="4">
        <v>43495</v>
      </c>
      <c r="E3324" s="3">
        <v>0.0489892871</v>
      </c>
      <c r="F3324" s="5" t="s">
        <v>8688</v>
      </c>
      <c r="G3324" s="5">
        <v>743</v>
      </c>
      <c r="H3324" s="5" t="s">
        <v>93</v>
      </c>
      <c r="I3324" s="3">
        <v>10.6807511737089</v>
      </c>
      <c r="J3324" s="3">
        <v>26.75</v>
      </c>
      <c r="K3324" s="3">
        <v>3.60885733603786</v>
      </c>
      <c r="L3324" s="3">
        <v>17.98810703667</v>
      </c>
      <c r="M3324" s="3">
        <v>5.53546831955924</v>
      </c>
      <c r="N3324" s="3">
        <v>26.2974051896208</v>
      </c>
      <c r="O3324" s="3">
        <v>16.4529305595136</v>
      </c>
      <c r="P3324" s="3">
        <v>33.953722334004</v>
      </c>
      <c r="Q3324" s="3">
        <v>19.2741778556139</v>
      </c>
      <c r="R3324" s="3">
        <v>38.6996904024768</v>
      </c>
      <c r="S3324" s="3">
        <v>17.4683786891529</v>
      </c>
      <c r="T3324" s="3">
        <v>81.6304923239809</v>
      </c>
      <c r="U3324" s="3">
        <v>29.9205302018798</v>
      </c>
      <c r="V3324" s="3">
        <v>84.4961240310078</v>
      </c>
      <c r="W3324" s="3"/>
      <c r="X3324" s="3"/>
      <c r="Y3324" s="3"/>
      <c r="Z3324" s="3"/>
      <c r="AA3324" s="3">
        <v>0.128671297164536</v>
      </c>
      <c r="AB3324" s="3">
        <v>0.196990157168115</v>
      </c>
      <c r="AC3324" s="3">
        <v>-10.0200766563242</v>
      </c>
      <c r="AD3324" s="3"/>
      <c r="AE3324" s="5">
        <v>1</v>
      </c>
      <c r="AF3324" s="3">
        <v>0.8427807013638</v>
      </c>
      <c r="AG3324" s="3">
        <v>13.2124096166718</v>
      </c>
      <c r="AH3324" s="3"/>
      <c r="AI3324" s="3"/>
      <c r="AJ3324" s="3"/>
      <c r="AK3324" s="3"/>
      <c r="AL3324" s="3"/>
      <c r="AM3324" s="3"/>
      <c r="AN3324" s="5" t="s">
        <v>46</v>
      </c>
      <c r="AO3324" s="1"/>
      <c r="AP3324" s="1"/>
      <c r="AQ3324" s="1"/>
    </row>
    <row r="3325" spans="1:43">
      <c r="A3325" s="1" t="s">
        <v>8689</v>
      </c>
      <c r="B3325" s="1" t="s">
        <v>8690</v>
      </c>
      <c r="C3325" s="3">
        <v>1.95342465753425</v>
      </c>
      <c r="D3325" s="4">
        <v>43524</v>
      </c>
      <c r="E3325" s="3">
        <v>0.1951296999</v>
      </c>
      <c r="F3325" s="5" t="s">
        <v>8691</v>
      </c>
      <c r="G3325" s="5">
        <v>714</v>
      </c>
      <c r="H3325" s="5" t="s">
        <v>191</v>
      </c>
      <c r="I3325" s="3">
        <v>12.4340001487321</v>
      </c>
      <c r="J3325" s="3">
        <v>32.7305605786618</v>
      </c>
      <c r="K3325" s="3">
        <v>5.06601806810285</v>
      </c>
      <c r="L3325" s="3">
        <v>5.30821917808219</v>
      </c>
      <c r="M3325" s="3">
        <v>6.91605968460506</v>
      </c>
      <c r="N3325" s="3">
        <v>35.8558558558559</v>
      </c>
      <c r="O3325" s="3">
        <v>17.7675650412837</v>
      </c>
      <c r="P3325" s="3">
        <v>52.1904761904762</v>
      </c>
      <c r="Q3325" s="3">
        <v>19.1128968722918</v>
      </c>
      <c r="R3325" s="3">
        <v>58.9098532494759</v>
      </c>
      <c r="S3325" s="3">
        <v>44.0590757503573</v>
      </c>
      <c r="T3325" s="3">
        <v>77.2058823529412</v>
      </c>
      <c r="U3325" s="3"/>
      <c r="V3325" s="3"/>
      <c r="W3325" s="3"/>
      <c r="X3325" s="3"/>
      <c r="Y3325" s="3"/>
      <c r="Z3325" s="3"/>
      <c r="AA3325" s="3">
        <v>0.245687376763985</v>
      </c>
      <c r="AB3325" s="3">
        <v>0.259373962138395</v>
      </c>
      <c r="AC3325" s="3">
        <v>-15.7215098428752</v>
      </c>
      <c r="AD3325" s="3"/>
      <c r="AE3325" s="5">
        <v>2</v>
      </c>
      <c r="AF3325" s="3">
        <v>1.54505121765179</v>
      </c>
      <c r="AG3325" s="3">
        <v>39.6122161576174</v>
      </c>
      <c r="AH3325" s="3"/>
      <c r="AI3325" s="3"/>
      <c r="AJ3325" s="3"/>
      <c r="AK3325" s="3"/>
      <c r="AL3325" s="3"/>
      <c r="AM3325" s="3"/>
      <c r="AN3325" s="5" t="s">
        <v>51</v>
      </c>
      <c r="AO3325" s="1"/>
      <c r="AP3325" s="1"/>
      <c r="AQ3325" s="1"/>
    </row>
    <row r="3326" spans="1:43">
      <c r="A3326" s="1" t="s">
        <v>8692</v>
      </c>
      <c r="B3326" s="1" t="s">
        <v>8693</v>
      </c>
      <c r="C3326" s="3">
        <v>1.86027397260274</v>
      </c>
      <c r="D3326" s="4">
        <v>43558</v>
      </c>
      <c r="E3326" s="3">
        <v>5.3526707189</v>
      </c>
      <c r="F3326" s="5" t="s">
        <v>8694</v>
      </c>
      <c r="G3326" s="5">
        <v>204</v>
      </c>
      <c r="H3326" s="5" t="s">
        <v>191</v>
      </c>
      <c r="I3326" s="3">
        <v>14.4412352810486</v>
      </c>
      <c r="J3326" s="3">
        <v>22.6039783001808</v>
      </c>
      <c r="K3326" s="3">
        <v>3.58766037887624</v>
      </c>
      <c r="L3326" s="3">
        <v>25.8561643835616</v>
      </c>
      <c r="M3326" s="3">
        <v>6.1799142480211</v>
      </c>
      <c r="N3326" s="3">
        <v>42.1621621621622</v>
      </c>
      <c r="O3326" s="3">
        <v>31.0220277763646</v>
      </c>
      <c r="P3326" s="3">
        <v>7.42857142857143</v>
      </c>
      <c r="Q3326" s="3">
        <v>52.396449704142</v>
      </c>
      <c r="R3326" s="3">
        <v>4.40251572327044</v>
      </c>
      <c r="S3326" s="3">
        <v>135.657425199012</v>
      </c>
      <c r="T3326" s="3">
        <v>0.980392156862745</v>
      </c>
      <c r="U3326" s="3"/>
      <c r="V3326" s="3"/>
      <c r="W3326" s="3"/>
      <c r="X3326" s="3"/>
      <c r="Y3326" s="3"/>
      <c r="Z3326" s="3"/>
      <c r="AA3326" s="3">
        <v>0.466938132063436</v>
      </c>
      <c r="AB3326" s="3">
        <v>0.62330581460813</v>
      </c>
      <c r="AC3326" s="3">
        <v>-14.7654404319946</v>
      </c>
      <c r="AD3326" s="3"/>
      <c r="AE3326" s="5">
        <v>1</v>
      </c>
      <c r="AF3326" s="3">
        <v>4.33656737261403</v>
      </c>
      <c r="AG3326" s="3">
        <v>118.014798859155</v>
      </c>
      <c r="AH3326" s="3"/>
      <c r="AI3326" s="3"/>
      <c r="AJ3326" s="3"/>
      <c r="AK3326" s="3"/>
      <c r="AL3326" s="3"/>
      <c r="AM3326" s="3"/>
      <c r="AN3326" s="5" t="s">
        <v>51</v>
      </c>
      <c r="AO3326" s="1"/>
      <c r="AP3326" s="1"/>
      <c r="AQ3326" s="1"/>
    </row>
    <row r="3327" spans="1:43">
      <c r="A3327" s="1" t="s">
        <v>8695</v>
      </c>
      <c r="B3327" s="1" t="s">
        <v>8696</v>
      </c>
      <c r="C3327" s="3">
        <v>2.16712328767123</v>
      </c>
      <c r="D3327" s="4">
        <v>43446</v>
      </c>
      <c r="E3327" s="3">
        <v>3.172574485</v>
      </c>
      <c r="F3327" s="5" t="s">
        <v>8697</v>
      </c>
      <c r="G3327" s="5">
        <v>792</v>
      </c>
      <c r="H3327" s="5" t="s">
        <v>198</v>
      </c>
      <c r="I3327" s="3">
        <v>0.186323830817962</v>
      </c>
      <c r="J3327" s="3">
        <v>57.1428571428571</v>
      </c>
      <c r="K3327" s="3">
        <v>0.027904380987812</v>
      </c>
      <c r="L3327" s="3">
        <v>53.4574468085106</v>
      </c>
      <c r="M3327" s="3">
        <v>0.0558243394119775</v>
      </c>
      <c r="N3327" s="3">
        <v>55.4376657824934</v>
      </c>
      <c r="O3327" s="3">
        <v>0.551659654043947</v>
      </c>
      <c r="P3327" s="3">
        <v>63.5057471264368</v>
      </c>
      <c r="Q3327" s="3">
        <v>1.04293902095273</v>
      </c>
      <c r="R3327" s="3">
        <v>68.4523809523809</v>
      </c>
      <c r="S3327" s="3">
        <v>2.27294341417021</v>
      </c>
      <c r="T3327" s="3">
        <v>47.2868217054264</v>
      </c>
      <c r="U3327" s="3">
        <v>6.25432269538582</v>
      </c>
      <c r="V3327" s="3">
        <v>41.7322834645669</v>
      </c>
      <c r="W3327" s="3"/>
      <c r="X3327" s="3"/>
      <c r="Y3327" s="3"/>
      <c r="Z3327" s="3"/>
      <c r="AA3327" s="3">
        <v>0.101820234336427</v>
      </c>
      <c r="AB3327" s="3">
        <v>0.470539673844211</v>
      </c>
      <c r="AC3327" s="3">
        <v>-1.02784526256776</v>
      </c>
      <c r="AD3327" s="3"/>
      <c r="AE3327" s="5">
        <v>2</v>
      </c>
      <c r="AF3327" s="3">
        <v>0.27647426762788</v>
      </c>
      <c r="AG3327" s="3">
        <v>2.65747965365128</v>
      </c>
      <c r="AH3327" s="3">
        <v>3.29494555030299</v>
      </c>
      <c r="AI3327" s="3"/>
      <c r="AJ3327" s="3"/>
      <c r="AK3327" s="3"/>
      <c r="AL3327" s="3"/>
      <c r="AM3327" s="3"/>
      <c r="AN3327" s="5" t="s">
        <v>46</v>
      </c>
      <c r="AO3327" s="1"/>
      <c r="AP3327" s="1"/>
      <c r="AQ3327" s="1"/>
    </row>
    <row r="3328" spans="1:43">
      <c r="A3328" s="1" t="s">
        <v>8698</v>
      </c>
      <c r="B3328" s="1" t="s">
        <v>8699</v>
      </c>
      <c r="C3328" s="3">
        <v>1.71232876712329</v>
      </c>
      <c r="D3328" s="4">
        <v>43612</v>
      </c>
      <c r="E3328" s="3">
        <v>18.4931052335</v>
      </c>
      <c r="F3328" s="5" t="s">
        <v>2011</v>
      </c>
      <c r="G3328" s="5">
        <v>626</v>
      </c>
      <c r="H3328" s="5" t="s">
        <v>55</v>
      </c>
      <c r="I3328" s="3">
        <v>12.219053051911</v>
      </c>
      <c r="J3328" s="3">
        <v>36.5396249243799</v>
      </c>
      <c r="K3328" s="3">
        <v>2.97319932998325</v>
      </c>
      <c r="L3328" s="3">
        <v>42.090395480226</v>
      </c>
      <c r="M3328" s="3">
        <v>7.26866241343586</v>
      </c>
      <c r="N3328" s="3">
        <v>30.9395571514063</v>
      </c>
      <c r="O3328" s="3">
        <v>19.3254882930972</v>
      </c>
      <c r="P3328" s="3">
        <v>49.4701986754967</v>
      </c>
      <c r="Q3328" s="3">
        <v>30.9720372836218</v>
      </c>
      <c r="R3328" s="3">
        <v>29.5731707317073</v>
      </c>
      <c r="S3328" s="3">
        <v>66.365405489678</v>
      </c>
      <c r="T3328" s="3">
        <v>48.73046875</v>
      </c>
      <c r="U3328" s="3"/>
      <c r="V3328" s="3"/>
      <c r="W3328" s="3"/>
      <c r="X3328" s="3"/>
      <c r="Y3328" s="3"/>
      <c r="Z3328" s="3"/>
      <c r="AA3328" s="3">
        <v>0.332915634332401</v>
      </c>
      <c r="AB3328" s="3">
        <v>0.620416086617233</v>
      </c>
      <c r="AC3328" s="3">
        <v>-16.045804764261</v>
      </c>
      <c r="AD3328" s="3"/>
      <c r="AE3328" s="5">
        <v>1</v>
      </c>
      <c r="AF3328" s="3">
        <v>3.82086158045785</v>
      </c>
      <c r="AG3328" s="3">
        <v>68.9159242557402</v>
      </c>
      <c r="AH3328" s="3"/>
      <c r="AI3328" s="3"/>
      <c r="AJ3328" s="3"/>
      <c r="AK3328" s="3"/>
      <c r="AL3328" s="3"/>
      <c r="AM3328" s="3"/>
      <c r="AN3328" s="5" t="s">
        <v>46</v>
      </c>
      <c r="AO3328" s="1"/>
      <c r="AP3328" s="1"/>
      <c r="AQ3328" s="1"/>
    </row>
    <row r="3329" spans="1:43">
      <c r="A3329" s="1" t="s">
        <v>8700</v>
      </c>
      <c r="B3329" s="1" t="s">
        <v>8701</v>
      </c>
      <c r="C3329" s="3">
        <v>1.43835616438356</v>
      </c>
      <c r="D3329" s="4">
        <v>43712</v>
      </c>
      <c r="E3329" s="3">
        <v>3.0318852336</v>
      </c>
      <c r="F3329" s="5" t="s">
        <v>8702</v>
      </c>
      <c r="G3329" s="5">
        <v>526</v>
      </c>
      <c r="H3329" s="5" t="s">
        <v>198</v>
      </c>
      <c r="I3329" s="3">
        <v>0.287327850985841</v>
      </c>
      <c r="J3329" s="3">
        <v>28.5714285714286</v>
      </c>
      <c r="K3329" s="3">
        <v>0.00988044659618866</v>
      </c>
      <c r="L3329" s="3">
        <v>67.0212765957447</v>
      </c>
      <c r="M3329" s="3">
        <v>0.0395335046451968</v>
      </c>
      <c r="N3329" s="3">
        <v>58.0901856763926</v>
      </c>
      <c r="O3329" s="3">
        <v>0.636309405448411</v>
      </c>
      <c r="P3329" s="3">
        <v>53.735632183908</v>
      </c>
      <c r="Q3329" s="3">
        <v>1.2183560838095</v>
      </c>
      <c r="R3329" s="3">
        <v>48.2142857142857</v>
      </c>
      <c r="S3329" s="3">
        <v>2.25043869266628</v>
      </c>
      <c r="T3329" s="3">
        <v>48.8372093023256</v>
      </c>
      <c r="U3329" s="3"/>
      <c r="V3329" s="3"/>
      <c r="W3329" s="3"/>
      <c r="X3329" s="3"/>
      <c r="Y3329" s="3"/>
      <c r="Z3329" s="3"/>
      <c r="AA3329" s="3">
        <v>0.0773418726810105</v>
      </c>
      <c r="AB3329" s="3">
        <v>0.229596964884837</v>
      </c>
      <c r="AC3329" s="3">
        <v>-1.42425129255682</v>
      </c>
      <c r="AD3329" s="3"/>
      <c r="AE3329" s="5">
        <v>3</v>
      </c>
      <c r="AF3329" s="3">
        <v>0.255810675568109</v>
      </c>
      <c r="AG3329" s="3">
        <v>2.9082139197351</v>
      </c>
      <c r="AH3329" s="3"/>
      <c r="AI3329" s="3"/>
      <c r="AJ3329" s="3"/>
      <c r="AK3329" s="3"/>
      <c r="AL3329" s="3"/>
      <c r="AM3329" s="3">
        <v>50</v>
      </c>
      <c r="AN3329" s="5" t="s">
        <v>56</v>
      </c>
      <c r="AO3329" s="1"/>
      <c r="AP3329" s="1"/>
      <c r="AQ3329" s="1"/>
    </row>
    <row r="3330" spans="1:43">
      <c r="A3330" s="1" t="s">
        <v>8703</v>
      </c>
      <c r="B3330" s="1" t="s">
        <v>8704</v>
      </c>
      <c r="C3330" s="3">
        <v>1.95342465753425</v>
      </c>
      <c r="D3330" s="4">
        <v>43524</v>
      </c>
      <c r="E3330" s="3">
        <v>0.1740753912</v>
      </c>
      <c r="F3330" s="5" t="s">
        <v>1397</v>
      </c>
      <c r="G3330" s="5">
        <v>714</v>
      </c>
      <c r="H3330" s="5" t="s">
        <v>55</v>
      </c>
      <c r="I3330" s="3">
        <v>13.5147786545406</v>
      </c>
      <c r="J3330" s="3">
        <v>27.0417422867514</v>
      </c>
      <c r="K3330" s="3">
        <v>3.67045315744473</v>
      </c>
      <c r="L3330" s="3">
        <v>27.5706214689266</v>
      </c>
      <c r="M3330" s="3">
        <v>8.68869253425534</v>
      </c>
      <c r="N3330" s="3">
        <v>19.4494314781568</v>
      </c>
      <c r="O3330" s="3">
        <v>20.0070696359137</v>
      </c>
      <c r="P3330" s="3">
        <v>44.9006622516556</v>
      </c>
      <c r="Q3330" s="3">
        <v>14.9989838086851</v>
      </c>
      <c r="R3330" s="3">
        <v>74.6189024390244</v>
      </c>
      <c r="S3330" s="3">
        <v>48.4607311527025</v>
      </c>
      <c r="T3330" s="3">
        <v>76.66015625</v>
      </c>
      <c r="U3330" s="3"/>
      <c r="V3330" s="3"/>
      <c r="W3330" s="3"/>
      <c r="X3330" s="3"/>
      <c r="Y3330" s="3"/>
      <c r="Z3330" s="3"/>
      <c r="AA3330" s="3">
        <v>0.221360466133853</v>
      </c>
      <c r="AB3330" s="3">
        <v>0.296872376639307</v>
      </c>
      <c r="AC3330" s="3">
        <v>-17.0509905813576</v>
      </c>
      <c r="AD3330" s="3"/>
      <c r="AE3330" s="5">
        <v>1</v>
      </c>
      <c r="AF3330" s="3">
        <v>2.08492776038901</v>
      </c>
      <c r="AG3330" s="3">
        <v>47.0443903578203</v>
      </c>
      <c r="AH3330" s="3"/>
      <c r="AI3330" s="3"/>
      <c r="AJ3330" s="3"/>
      <c r="AK3330" s="3"/>
      <c r="AL3330" s="3"/>
      <c r="AM3330" s="3"/>
      <c r="AN3330" s="5" t="s">
        <v>51</v>
      </c>
      <c r="AO3330" s="1"/>
      <c r="AP3330" s="1"/>
      <c r="AQ3330" s="1"/>
    </row>
    <row r="3331" spans="1:43">
      <c r="A3331" s="1" t="s">
        <v>8705</v>
      </c>
      <c r="B3331" s="1" t="s">
        <v>8706</v>
      </c>
      <c r="C3331" s="3">
        <v>2.18082191780822</v>
      </c>
      <c r="D3331" s="4">
        <v>43441</v>
      </c>
      <c r="E3331" s="3">
        <v>0.4502106809</v>
      </c>
      <c r="F3331" s="5" t="s">
        <v>8208</v>
      </c>
      <c r="G3331" s="5">
        <v>315</v>
      </c>
      <c r="H3331" s="5" t="s">
        <v>60</v>
      </c>
      <c r="I3331" s="3">
        <v>2.12063156503931</v>
      </c>
      <c r="J3331" s="3">
        <v>70.2380952380952</v>
      </c>
      <c r="K3331" s="3">
        <v>1.09875735775017</v>
      </c>
      <c r="L3331" s="3">
        <v>68.7440076701822</v>
      </c>
      <c r="M3331" s="3">
        <v>-0.71933204881181</v>
      </c>
      <c r="N3331" s="3">
        <v>65.4797230464886</v>
      </c>
      <c r="O3331" s="3">
        <v>2.49303805861292</v>
      </c>
      <c r="P3331" s="3">
        <v>72.1095334685598</v>
      </c>
      <c r="Q3331" s="3">
        <v>-1.92246684855022</v>
      </c>
      <c r="R3331" s="3">
        <v>78.1151832460733</v>
      </c>
      <c r="S3331" s="3">
        <v>23.6936864847563</v>
      </c>
      <c r="T3331" s="3">
        <v>69.3236714975845</v>
      </c>
      <c r="U3331" s="3">
        <v>57.4615462972395</v>
      </c>
      <c r="V3331" s="3">
        <v>62.6485568760611</v>
      </c>
      <c r="W3331" s="3"/>
      <c r="X3331" s="3"/>
      <c r="Y3331" s="3"/>
      <c r="Z3331" s="3"/>
      <c r="AA3331" s="3">
        <v>0.125998949088564</v>
      </c>
      <c r="AB3331" s="3">
        <v>0.211499017738214</v>
      </c>
      <c r="AC3331" s="3">
        <v>-20.4860582050891</v>
      </c>
      <c r="AD3331" s="3"/>
      <c r="AE3331" s="5">
        <v>2</v>
      </c>
      <c r="AF3331" s="3">
        <v>2.0185250112899</v>
      </c>
      <c r="AG3331" s="3">
        <v>22.1857355764183</v>
      </c>
      <c r="AH3331" s="3">
        <v>26.5786977004027</v>
      </c>
      <c r="AI3331" s="3"/>
      <c r="AJ3331" s="3"/>
      <c r="AK3331" s="3"/>
      <c r="AL3331" s="3"/>
      <c r="AM3331" s="3"/>
      <c r="AN3331" s="5" t="s">
        <v>46</v>
      </c>
      <c r="AO3331" s="1"/>
      <c r="AP3331" s="1"/>
      <c r="AQ3331" s="1"/>
    </row>
    <row r="3332" spans="1:43">
      <c r="A3332" s="1" t="s">
        <v>8707</v>
      </c>
      <c r="B3332" s="1" t="s">
        <v>8708</v>
      </c>
      <c r="C3332" s="3">
        <v>2.18630136986301</v>
      </c>
      <c r="D3332" s="4">
        <v>43439</v>
      </c>
      <c r="E3332" s="3">
        <v>57.0367266865</v>
      </c>
      <c r="F3332" s="5" t="s">
        <v>8709</v>
      </c>
      <c r="G3332" s="5">
        <v>799</v>
      </c>
      <c r="H3332" s="5" t="s">
        <v>50</v>
      </c>
      <c r="I3332" s="3">
        <v>-0.869399063724059</v>
      </c>
      <c r="J3332" s="3">
        <v>97.3648950424297</v>
      </c>
      <c r="K3332" s="3">
        <v>-0.517737296260761</v>
      </c>
      <c r="L3332" s="3">
        <v>98.3178397521027</v>
      </c>
      <c r="M3332" s="3">
        <v>-1.03958035288507</v>
      </c>
      <c r="N3332" s="3">
        <v>97.1059661620659</v>
      </c>
      <c r="O3332" s="3">
        <v>-0.949360000696841</v>
      </c>
      <c r="P3332" s="3">
        <v>95.7971676564641</v>
      </c>
      <c r="Q3332" s="3">
        <v>0.246967045049819</v>
      </c>
      <c r="R3332" s="3">
        <v>88.9425398358281</v>
      </c>
      <c r="S3332" s="3">
        <v>3.58000976425579</v>
      </c>
      <c r="T3332" s="3">
        <v>6.21468926553672</v>
      </c>
      <c r="U3332" s="3">
        <v>12.1401723069034</v>
      </c>
      <c r="V3332" s="3">
        <v>2.47678018575851</v>
      </c>
      <c r="W3332" s="3"/>
      <c r="X3332" s="3"/>
      <c r="Y3332" s="3"/>
      <c r="Z3332" s="3"/>
      <c r="AA3332" s="3">
        <v>0.215960530222375</v>
      </c>
      <c r="AB3332" s="3">
        <v>0.958027439075426</v>
      </c>
      <c r="AC3332" s="3">
        <v>-1.10560426991991</v>
      </c>
      <c r="AD3332" s="3"/>
      <c r="AE3332" s="5">
        <v>1</v>
      </c>
      <c r="AF3332" s="3">
        <v>0.521501737595477</v>
      </c>
      <c r="AG3332" s="3">
        <v>4.2134325543681</v>
      </c>
      <c r="AH3332" s="3">
        <v>6.19954537880201</v>
      </c>
      <c r="AI3332" s="3"/>
      <c r="AJ3332" s="3"/>
      <c r="AK3332" s="3"/>
      <c r="AL3332" s="3"/>
      <c r="AM3332" s="3"/>
      <c r="AN3332" s="5" t="s">
        <v>51</v>
      </c>
      <c r="AO3332" s="1"/>
      <c r="AP3332" s="1"/>
      <c r="AQ3332" s="1"/>
    </row>
    <row r="3333" spans="1:43">
      <c r="A3333" s="1" t="s">
        <v>8710</v>
      </c>
      <c r="B3333" s="1" t="s">
        <v>8711</v>
      </c>
      <c r="C3333" s="3">
        <v>1.98082191780822</v>
      </c>
      <c r="D3333" s="4">
        <v>43514</v>
      </c>
      <c r="E3333" s="3">
        <v>0.0207966947</v>
      </c>
      <c r="F3333" s="5" t="s">
        <v>6203</v>
      </c>
      <c r="G3333" s="5">
        <v>549</v>
      </c>
      <c r="H3333" s="5" t="s">
        <v>50</v>
      </c>
      <c r="I3333" s="3">
        <v>-0.235782325756856</v>
      </c>
      <c r="J3333" s="3">
        <v>89.5042429656096</v>
      </c>
      <c r="K3333" s="3">
        <v>-0.0189035916824176</v>
      </c>
      <c r="L3333" s="3">
        <v>62.7711376715361</v>
      </c>
      <c r="M3333" s="3">
        <v>-0.273404355614208</v>
      </c>
      <c r="N3333" s="3">
        <v>82.6803205699021</v>
      </c>
      <c r="O3333" s="3">
        <v>0.0094544766947139</v>
      </c>
      <c r="P3333" s="3">
        <v>87.6656007309274</v>
      </c>
      <c r="Q3333" s="3">
        <v>0.0567536889897991</v>
      </c>
      <c r="R3333" s="3">
        <v>90.8739739256398</v>
      </c>
      <c r="S3333" s="3">
        <v>1.54555054238264</v>
      </c>
      <c r="T3333" s="3">
        <v>66.4406779661017</v>
      </c>
      <c r="U3333" s="3"/>
      <c r="V3333" s="3"/>
      <c r="W3333" s="3"/>
      <c r="X3333" s="3"/>
      <c r="Y3333" s="3"/>
      <c r="Z3333" s="3"/>
      <c r="AA3333" s="3">
        <v>0.0200846462610657</v>
      </c>
      <c r="AB3333" s="3">
        <v>0.25521580434224</v>
      </c>
      <c r="AC3333" s="3">
        <v>-1.27735512350898</v>
      </c>
      <c r="AD3333" s="3"/>
      <c r="AE3333" s="5">
        <v>1</v>
      </c>
      <c r="AF3333" s="3">
        <v>0.24691872812827</v>
      </c>
      <c r="AG3333" s="3">
        <v>2.90661513878463</v>
      </c>
      <c r="AH3333" s="3"/>
      <c r="AI3333" s="3"/>
      <c r="AJ3333" s="3"/>
      <c r="AK3333" s="3"/>
      <c r="AL3333" s="3"/>
      <c r="AM3333" s="3"/>
      <c r="AN3333" s="5" t="s">
        <v>46</v>
      </c>
      <c r="AO3333" s="1"/>
      <c r="AP3333" s="1"/>
      <c r="AQ3333" s="1"/>
    </row>
    <row r="3334" spans="1:43">
      <c r="A3334" s="1" t="s">
        <v>8712</v>
      </c>
      <c r="B3334" s="1" t="s">
        <v>8713</v>
      </c>
      <c r="C3334" s="3">
        <v>1.8027397260274</v>
      </c>
      <c r="D3334" s="4">
        <v>43579</v>
      </c>
      <c r="E3334" s="3">
        <v>9.4096386209</v>
      </c>
      <c r="F3334" s="5" t="s">
        <v>8714</v>
      </c>
      <c r="G3334" s="5">
        <v>659</v>
      </c>
      <c r="H3334" s="5" t="s">
        <v>55</v>
      </c>
      <c r="I3334" s="3">
        <v>10.9292898964119</v>
      </c>
      <c r="J3334" s="3">
        <v>45.5535390199637</v>
      </c>
      <c r="K3334" s="3">
        <v>2.44003881879938</v>
      </c>
      <c r="L3334" s="3">
        <v>52.4858757062147</v>
      </c>
      <c r="M3334" s="3">
        <v>7.37484560052314</v>
      </c>
      <c r="N3334" s="3">
        <v>30.1615798922801</v>
      </c>
      <c r="O3334" s="3">
        <v>22.2332506203474</v>
      </c>
      <c r="P3334" s="3">
        <v>32.7814569536424</v>
      </c>
      <c r="Q3334" s="3">
        <v>36.2906944572535</v>
      </c>
      <c r="R3334" s="3">
        <v>16.0060975609756</v>
      </c>
      <c r="S3334" s="3">
        <v>120.468446964046</v>
      </c>
      <c r="T3334" s="3">
        <v>2.1484375</v>
      </c>
      <c r="U3334" s="3"/>
      <c r="V3334" s="3"/>
      <c r="W3334" s="3"/>
      <c r="X3334" s="3"/>
      <c r="Y3334" s="3"/>
      <c r="Z3334" s="3"/>
      <c r="AA3334" s="3">
        <v>0.481183508669383</v>
      </c>
      <c r="AB3334" s="3">
        <v>0.939358341034804</v>
      </c>
      <c r="AC3334" s="3">
        <v>-15.0200040686241</v>
      </c>
      <c r="AD3334" s="3"/>
      <c r="AE3334" s="5">
        <v>2</v>
      </c>
      <c r="AF3334" s="3">
        <v>5.06850398066483</v>
      </c>
      <c r="AG3334" s="3">
        <v>125.99492795926</v>
      </c>
      <c r="AH3334" s="3"/>
      <c r="AI3334" s="3"/>
      <c r="AJ3334" s="3"/>
      <c r="AK3334" s="3"/>
      <c r="AL3334" s="3"/>
      <c r="AM3334" s="3"/>
      <c r="AN3334" s="5" t="s">
        <v>51</v>
      </c>
      <c r="AO3334" s="1"/>
      <c r="AP3334" s="1"/>
      <c r="AQ3334" s="1"/>
    </row>
    <row r="3335" spans="1:43">
      <c r="A3335" s="1" t="s">
        <v>8715</v>
      </c>
      <c r="B3335" s="1" t="s">
        <v>8716</v>
      </c>
      <c r="C3335" s="3">
        <v>1.56986301369863</v>
      </c>
      <c r="D3335" s="4">
        <v>43664</v>
      </c>
      <c r="E3335" s="3">
        <v>26.5891054981</v>
      </c>
      <c r="F3335" s="5" t="s">
        <v>1460</v>
      </c>
      <c r="G3335" s="5">
        <v>574</v>
      </c>
      <c r="H3335" s="5" t="s">
        <v>50</v>
      </c>
      <c r="I3335" s="3">
        <v>0.446949086669273</v>
      </c>
      <c r="J3335" s="3">
        <v>6.0741402411791</v>
      </c>
      <c r="K3335" s="3">
        <v>-0.0676655389076774</v>
      </c>
      <c r="L3335" s="3">
        <v>84.904825143869</v>
      </c>
      <c r="M3335" s="3">
        <v>-0.144885540423071</v>
      </c>
      <c r="N3335" s="3">
        <v>63.2680320569902</v>
      </c>
      <c r="O3335" s="3">
        <v>0.868377402673444</v>
      </c>
      <c r="P3335" s="3">
        <v>19.278209227958</v>
      </c>
      <c r="Q3335" s="3">
        <v>1.67191188040914</v>
      </c>
      <c r="R3335" s="3">
        <v>7.9671656204732</v>
      </c>
      <c r="S3335" s="3">
        <v>1.46236137010503</v>
      </c>
      <c r="T3335" s="3">
        <v>69.4915254237288</v>
      </c>
      <c r="U3335" s="3"/>
      <c r="V3335" s="3"/>
      <c r="W3335" s="3"/>
      <c r="X3335" s="3"/>
      <c r="Y3335" s="3"/>
      <c r="Z3335" s="3"/>
      <c r="AA3335" s="3">
        <v>0.00216310795489682</v>
      </c>
      <c r="AB3335" s="3">
        <v>0.116097184419948</v>
      </c>
      <c r="AC3335" s="3">
        <v>-1.4018691588785</v>
      </c>
      <c r="AD3335" s="3"/>
      <c r="AE3335" s="5">
        <v>3</v>
      </c>
      <c r="AF3335" s="3">
        <v>0.18637260550195</v>
      </c>
      <c r="AG3335" s="3">
        <v>1.74087183762848</v>
      </c>
      <c r="AH3335" s="3"/>
      <c r="AI3335" s="3"/>
      <c r="AJ3335" s="3"/>
      <c r="AK3335" s="3"/>
      <c r="AL3335" s="3"/>
      <c r="AM3335" s="3"/>
      <c r="AN3335" s="5" t="s">
        <v>51</v>
      </c>
      <c r="AO3335" s="1"/>
      <c r="AP3335" s="1"/>
      <c r="AQ3335" s="1"/>
    </row>
    <row r="3336" spans="1:43">
      <c r="A3336" s="1" t="s">
        <v>8717</v>
      </c>
      <c r="B3336" s="1" t="s">
        <v>8718</v>
      </c>
      <c r="C3336" s="3">
        <v>2.13150684931507</v>
      </c>
      <c r="D3336" s="4">
        <v>43459</v>
      </c>
      <c r="E3336" s="3">
        <v>0.0672617834</v>
      </c>
      <c r="F3336" s="5" t="s">
        <v>4747</v>
      </c>
      <c r="G3336" s="5">
        <v>779</v>
      </c>
      <c r="H3336" s="5" t="s">
        <v>45</v>
      </c>
      <c r="I3336" s="3">
        <v>-0.966850828729278</v>
      </c>
      <c r="J3336" s="3">
        <v>88.8535031847134</v>
      </c>
      <c r="K3336" s="3">
        <v>0.474892954456987</v>
      </c>
      <c r="L3336" s="3">
        <v>48.1366459627329</v>
      </c>
      <c r="M3336" s="3">
        <v>-3.05716217231277</v>
      </c>
      <c r="N3336" s="3">
        <v>93.6507936507936</v>
      </c>
      <c r="O3336" s="3">
        <v>2.22574257425743</v>
      </c>
      <c r="P3336" s="3">
        <v>46.8543046357616</v>
      </c>
      <c r="Q3336" s="3">
        <v>-1.05037184696773</v>
      </c>
      <c r="R3336" s="3">
        <v>85.4452054794521</v>
      </c>
      <c r="S3336" s="3">
        <v>12.6276289379527</v>
      </c>
      <c r="T3336" s="3">
        <v>25.8003766478343</v>
      </c>
      <c r="U3336" s="3">
        <v>28.6611504336557</v>
      </c>
      <c r="V3336" s="3">
        <v>23.3545647558386</v>
      </c>
      <c r="W3336" s="3"/>
      <c r="X3336" s="3"/>
      <c r="Y3336" s="3"/>
      <c r="Z3336" s="3"/>
      <c r="AA3336" s="3">
        <v>0.0600303045938166</v>
      </c>
      <c r="AB3336" s="3">
        <v>0.160112706377333</v>
      </c>
      <c r="AC3336" s="3">
        <v>-10.2645150557312</v>
      </c>
      <c r="AD3336" s="3"/>
      <c r="AE3336" s="5">
        <v>2</v>
      </c>
      <c r="AF3336" s="3">
        <v>1.06831554151679</v>
      </c>
      <c r="AG3336" s="3">
        <v>10.4839598677072</v>
      </c>
      <c r="AH3336" s="3">
        <v>12.2772042982205</v>
      </c>
      <c r="AI3336" s="3"/>
      <c r="AJ3336" s="3"/>
      <c r="AK3336" s="3"/>
      <c r="AL3336" s="3"/>
      <c r="AM3336" s="3"/>
      <c r="AN3336" s="5" t="s">
        <v>46</v>
      </c>
      <c r="AO3336" s="1"/>
      <c r="AP3336" s="1"/>
      <c r="AQ3336" s="1"/>
    </row>
    <row r="3337" spans="1:43">
      <c r="A3337" s="1" t="s">
        <v>8719</v>
      </c>
      <c r="B3337" s="1" t="s">
        <v>8720</v>
      </c>
      <c r="C3337" s="3">
        <v>1.84383561643836</v>
      </c>
      <c r="D3337" s="4">
        <v>43564</v>
      </c>
      <c r="E3337" s="3">
        <v>10.7649432625</v>
      </c>
      <c r="F3337" s="5" t="s">
        <v>8295</v>
      </c>
      <c r="G3337" s="5">
        <v>674</v>
      </c>
      <c r="H3337" s="5" t="s">
        <v>55</v>
      </c>
      <c r="I3337" s="3">
        <v>3.38616714697406</v>
      </c>
      <c r="J3337" s="3">
        <v>85.0574712643678</v>
      </c>
      <c r="K3337" s="3">
        <v>-1.31805157593124</v>
      </c>
      <c r="L3337" s="3">
        <v>97.7966101694915</v>
      </c>
      <c r="M3337" s="3">
        <v>-1.71232876712329</v>
      </c>
      <c r="N3337" s="3">
        <v>92.818671454219</v>
      </c>
      <c r="O3337" s="3">
        <v>11.3482056256062</v>
      </c>
      <c r="P3337" s="3">
        <v>77.4834437086093</v>
      </c>
      <c r="Q3337" s="3">
        <v>13.5584278554471</v>
      </c>
      <c r="R3337" s="3">
        <v>78.2774390243902</v>
      </c>
      <c r="S3337" s="3">
        <v>45.0349532552851</v>
      </c>
      <c r="T3337" s="3">
        <v>80.17578125</v>
      </c>
      <c r="U3337" s="3"/>
      <c r="V3337" s="3"/>
      <c r="W3337" s="3"/>
      <c r="X3337" s="3"/>
      <c r="Y3337" s="3"/>
      <c r="Z3337" s="3"/>
      <c r="AA3337" s="3">
        <v>0.272372649993015</v>
      </c>
      <c r="AB3337" s="3">
        <v>0.44707540852</v>
      </c>
      <c r="AC3337" s="3">
        <v>-13.4249803613511</v>
      </c>
      <c r="AD3337" s="3"/>
      <c r="AE3337" s="5">
        <v>1</v>
      </c>
      <c r="AF3337" s="3">
        <v>2.65481724263566</v>
      </c>
      <c r="AG3337" s="3">
        <v>51.6898071229808</v>
      </c>
      <c r="AH3337" s="3"/>
      <c r="AI3337" s="3"/>
      <c r="AJ3337" s="3"/>
      <c r="AK3337" s="3"/>
      <c r="AL3337" s="3"/>
      <c r="AM3337" s="3"/>
      <c r="AN3337" s="5" t="s">
        <v>134</v>
      </c>
      <c r="AO3337" s="1"/>
      <c r="AP3337" s="1"/>
      <c r="AQ3337" s="1"/>
    </row>
    <row r="3338" spans="1:43">
      <c r="A3338" s="1" t="s">
        <v>8721</v>
      </c>
      <c r="B3338" s="1" t="s">
        <v>8722</v>
      </c>
      <c r="C3338" s="3">
        <v>1.8027397260274</v>
      </c>
      <c r="D3338" s="4">
        <v>43579</v>
      </c>
      <c r="E3338" s="3">
        <v>3.9352346804</v>
      </c>
      <c r="F3338" s="5" t="s">
        <v>8295</v>
      </c>
      <c r="G3338" s="5">
        <v>659</v>
      </c>
      <c r="H3338" s="5" t="s">
        <v>55</v>
      </c>
      <c r="I3338" s="3">
        <v>4.68298616390452</v>
      </c>
      <c r="J3338" s="3">
        <v>80.4597701149425</v>
      </c>
      <c r="K3338" s="3">
        <v>-0.47701647875108</v>
      </c>
      <c r="L3338" s="3">
        <v>94.1242937853107</v>
      </c>
      <c r="M3338" s="3">
        <v>1.33195967326514</v>
      </c>
      <c r="N3338" s="3">
        <v>81.0891681627768</v>
      </c>
      <c r="O3338" s="3">
        <v>8.0423695566889</v>
      </c>
      <c r="P3338" s="3">
        <v>86.3576158940397</v>
      </c>
      <c r="Q3338" s="3">
        <v>11.1111111111111</v>
      </c>
      <c r="R3338" s="3">
        <v>83.3841463414634</v>
      </c>
      <c r="S3338" s="3">
        <v>31.1803372392112</v>
      </c>
      <c r="T3338" s="3">
        <v>91.69921875</v>
      </c>
      <c r="U3338" s="3"/>
      <c r="V3338" s="3"/>
      <c r="W3338" s="3"/>
      <c r="X3338" s="3"/>
      <c r="Y3338" s="3"/>
      <c r="Z3338" s="3"/>
      <c r="AA3338" s="3">
        <v>0.287349829434679</v>
      </c>
      <c r="AB3338" s="3">
        <v>0.396917639449039</v>
      </c>
      <c r="AC3338" s="3">
        <v>-9.84606976956008</v>
      </c>
      <c r="AD3338" s="3"/>
      <c r="AE3338" s="5">
        <v>1</v>
      </c>
      <c r="AF3338" s="3">
        <v>1.48005130782847</v>
      </c>
      <c r="AG3338" s="3">
        <v>31.6983898697454</v>
      </c>
      <c r="AH3338" s="3"/>
      <c r="AI3338" s="3"/>
      <c r="AJ3338" s="3"/>
      <c r="AK3338" s="3"/>
      <c r="AL3338" s="3"/>
      <c r="AM3338" s="3"/>
      <c r="AN3338" s="5" t="s">
        <v>134</v>
      </c>
      <c r="AO3338" s="1"/>
      <c r="AP3338" s="1"/>
      <c r="AQ3338" s="1"/>
    </row>
    <row r="3339" spans="1:43">
      <c r="A3339" s="1" t="s">
        <v>8723</v>
      </c>
      <c r="B3339" s="1" t="s">
        <v>8724</v>
      </c>
      <c r="C3339" s="3">
        <v>1.8986301369863</v>
      </c>
      <c r="D3339" s="4">
        <v>43544</v>
      </c>
      <c r="E3339" s="3">
        <v>1.6372120884</v>
      </c>
      <c r="F3339" s="5" t="s">
        <v>8725</v>
      </c>
      <c r="G3339" s="5">
        <v>694</v>
      </c>
      <c r="H3339" s="5" t="s">
        <v>93</v>
      </c>
      <c r="I3339" s="3">
        <v>6.71785028790787</v>
      </c>
      <c r="J3339" s="3">
        <v>44.85</v>
      </c>
      <c r="K3339" s="3">
        <v>3.2305978462681</v>
      </c>
      <c r="L3339" s="3">
        <v>24.3310208126858</v>
      </c>
      <c r="M3339" s="3">
        <v>4.03542693195285</v>
      </c>
      <c r="N3339" s="3">
        <v>35.4291417165669</v>
      </c>
      <c r="O3339" s="3">
        <v>9.91038481813389</v>
      </c>
      <c r="P3339" s="3">
        <v>50.5030181086519</v>
      </c>
      <c r="Q3339" s="3">
        <v>22.8367331909566</v>
      </c>
      <c r="R3339" s="3">
        <v>31.2693498452012</v>
      </c>
      <c r="S3339" s="3">
        <v>61.4401858304297</v>
      </c>
      <c r="T3339" s="3">
        <v>30.4393859184754</v>
      </c>
      <c r="U3339" s="3"/>
      <c r="V3339" s="3"/>
      <c r="W3339" s="3"/>
      <c r="X3339" s="3"/>
      <c r="Y3339" s="3"/>
      <c r="Z3339" s="3"/>
      <c r="AA3339" s="3">
        <v>0.322395163316959</v>
      </c>
      <c r="AB3339" s="3">
        <v>0.295142967054557</v>
      </c>
      <c r="AC3339" s="3">
        <v>-17.1346292296616</v>
      </c>
      <c r="AD3339" s="3"/>
      <c r="AE3339" s="5">
        <v>4</v>
      </c>
      <c r="AF3339" s="3">
        <v>2.18798697889082</v>
      </c>
      <c r="AG3339" s="3">
        <v>44.4093210055246</v>
      </c>
      <c r="AH3339" s="3"/>
      <c r="AI3339" s="3"/>
      <c r="AJ3339" s="3"/>
      <c r="AK3339" s="3"/>
      <c r="AL3339" s="3"/>
      <c r="AM3339" s="3"/>
      <c r="AN3339" s="5" t="s">
        <v>46</v>
      </c>
      <c r="AO3339" s="1"/>
      <c r="AP3339" s="1"/>
      <c r="AQ3339" s="1"/>
    </row>
    <row r="3340" spans="1:43">
      <c r="A3340" s="1" t="s">
        <v>8726</v>
      </c>
      <c r="B3340" s="1" t="s">
        <v>8727</v>
      </c>
      <c r="C3340" s="3">
        <v>2.21095890410959</v>
      </c>
      <c r="D3340" s="4">
        <v>43430</v>
      </c>
      <c r="E3340" s="3">
        <v>10.3552285646</v>
      </c>
      <c r="F3340" s="5" t="s">
        <v>5333</v>
      </c>
      <c r="G3340" s="5">
        <v>288</v>
      </c>
      <c r="H3340" s="5" t="s">
        <v>50</v>
      </c>
      <c r="I3340" s="3">
        <v>-0.219390768711478</v>
      </c>
      <c r="J3340" s="3">
        <v>88.8789638231353</v>
      </c>
      <c r="K3340" s="3">
        <v>-0.126689189189174</v>
      </c>
      <c r="L3340" s="3">
        <v>93.8025675077468</v>
      </c>
      <c r="M3340" s="3">
        <v>-0.429437521050845</v>
      </c>
      <c r="N3340" s="3">
        <v>91.6740872662511</v>
      </c>
      <c r="O3340" s="3">
        <v>-0.083796073722553</v>
      </c>
      <c r="P3340" s="3">
        <v>90.3152124257652</v>
      </c>
      <c r="Q3340" s="3">
        <v>-0.166405585029959</v>
      </c>
      <c r="R3340" s="3">
        <v>93.384838242395</v>
      </c>
      <c r="S3340" s="3">
        <v>1.11265486929013</v>
      </c>
      <c r="T3340" s="3">
        <v>79.3785310734463</v>
      </c>
      <c r="U3340" s="3">
        <v>6.00362781573723</v>
      </c>
      <c r="V3340" s="3">
        <v>55.4953560371517</v>
      </c>
      <c r="W3340" s="3"/>
      <c r="X3340" s="3"/>
      <c r="Y3340" s="3"/>
      <c r="Z3340" s="3"/>
      <c r="AA3340" s="3">
        <v>-0.01987815061423</v>
      </c>
      <c r="AB3340" s="3">
        <v>0.166823856629789</v>
      </c>
      <c r="AC3340" s="3">
        <v>-1.35914332784183</v>
      </c>
      <c r="AD3340" s="3"/>
      <c r="AE3340" s="5">
        <v>2</v>
      </c>
      <c r="AF3340" s="3">
        <v>0.235326108169499</v>
      </c>
      <c r="AG3340" s="3">
        <v>2.35549207275789</v>
      </c>
      <c r="AH3340" s="3">
        <v>2.89736188882903</v>
      </c>
      <c r="AI3340" s="3"/>
      <c r="AJ3340" s="3"/>
      <c r="AK3340" s="3"/>
      <c r="AL3340" s="3"/>
      <c r="AM3340" s="3">
        <v>100</v>
      </c>
      <c r="AN3340" s="5" t="s">
        <v>56</v>
      </c>
      <c r="AO3340" s="1"/>
      <c r="AP3340" s="1"/>
      <c r="AQ3340" s="1"/>
    </row>
    <row r="3341" spans="1:43">
      <c r="A3341" s="1" t="s">
        <v>8728</v>
      </c>
      <c r="B3341" s="1" t="s">
        <v>8729</v>
      </c>
      <c r="C3341" s="3">
        <v>2.05753424657534</v>
      </c>
      <c r="D3341" s="4">
        <v>43486</v>
      </c>
      <c r="E3341" s="3">
        <v>8.8875865563</v>
      </c>
      <c r="F3341" s="5" t="s">
        <v>8730</v>
      </c>
      <c r="G3341" s="5">
        <v>752</v>
      </c>
      <c r="H3341" s="5" t="s">
        <v>198</v>
      </c>
      <c r="I3341" s="3">
        <v>0.376957278175154</v>
      </c>
      <c r="J3341" s="3">
        <v>12.1693121693122</v>
      </c>
      <c r="K3341" s="3">
        <v>0.0288961664419308</v>
      </c>
      <c r="L3341" s="3">
        <v>51.8617021276596</v>
      </c>
      <c r="M3341" s="3">
        <v>0.221964871646397</v>
      </c>
      <c r="N3341" s="3">
        <v>12.2015915119363</v>
      </c>
      <c r="O3341" s="3">
        <v>0.63710339757914</v>
      </c>
      <c r="P3341" s="3">
        <v>53.448275862069</v>
      </c>
      <c r="Q3341" s="3">
        <v>1.57339446386618</v>
      </c>
      <c r="R3341" s="3">
        <v>14.8809523809524</v>
      </c>
      <c r="S3341" s="3">
        <v>3.4596047181009</v>
      </c>
      <c r="T3341" s="3">
        <v>5.81395348837209</v>
      </c>
      <c r="U3341" s="3">
        <v>7.93314264929099</v>
      </c>
      <c r="V3341" s="3">
        <v>6.2992125984252</v>
      </c>
      <c r="W3341" s="3"/>
      <c r="X3341" s="3"/>
      <c r="Y3341" s="3"/>
      <c r="Z3341" s="3"/>
      <c r="AA3341" s="3">
        <v>0.656679692095304</v>
      </c>
      <c r="AB3341" s="3">
        <v>2.02448302458093</v>
      </c>
      <c r="AC3341" s="3">
        <v>-0.186219739292365</v>
      </c>
      <c r="AD3341" s="3"/>
      <c r="AE3341" s="5">
        <v>1</v>
      </c>
      <c r="AF3341" s="3">
        <v>0.318006473192984</v>
      </c>
      <c r="AG3341" s="3">
        <v>3.66193844250322</v>
      </c>
      <c r="AH3341" s="3"/>
      <c r="AI3341" s="3"/>
      <c r="AJ3341" s="3"/>
      <c r="AK3341" s="3"/>
      <c r="AL3341" s="3"/>
      <c r="AM3341" s="3"/>
      <c r="AN3341" s="5" t="s">
        <v>206</v>
      </c>
      <c r="AO3341" s="1"/>
      <c r="AP3341" s="1"/>
      <c r="AQ3341" s="1"/>
    </row>
    <row r="3342" spans="1:43">
      <c r="A3342" s="1" t="s">
        <v>8731</v>
      </c>
      <c r="B3342" s="1" t="s">
        <v>8732</v>
      </c>
      <c r="C3342" s="3">
        <v>2.2</v>
      </c>
      <c r="D3342" s="4">
        <v>43434</v>
      </c>
      <c r="E3342" s="3">
        <v>27.3080982972</v>
      </c>
      <c r="F3342" s="5" t="s">
        <v>8733</v>
      </c>
      <c r="G3342" s="5">
        <v>804</v>
      </c>
      <c r="H3342" s="5" t="s">
        <v>198</v>
      </c>
      <c r="I3342" s="3">
        <v>0.457955763421981</v>
      </c>
      <c r="J3342" s="3">
        <v>7.14285714285714</v>
      </c>
      <c r="K3342" s="3">
        <v>-0.0290894986910049</v>
      </c>
      <c r="L3342" s="3">
        <v>89.6276595744681</v>
      </c>
      <c r="M3342" s="3">
        <v>0.165160788885635</v>
      </c>
      <c r="N3342" s="3">
        <v>22.0159151193634</v>
      </c>
      <c r="O3342" s="3">
        <v>0.595180017562682</v>
      </c>
      <c r="P3342" s="3">
        <v>58.0459770114943</v>
      </c>
      <c r="Q3342" s="3">
        <v>1.37393634054914</v>
      </c>
      <c r="R3342" s="3">
        <v>30.3571428571429</v>
      </c>
      <c r="S3342" s="3">
        <v>1.66929273402254</v>
      </c>
      <c r="T3342" s="3">
        <v>72.0930232558139</v>
      </c>
      <c r="U3342" s="3">
        <v>6.85117292473329</v>
      </c>
      <c r="V3342" s="3">
        <v>20.4724409448819</v>
      </c>
      <c r="W3342" s="3"/>
      <c r="X3342" s="3"/>
      <c r="Y3342" s="3"/>
      <c r="Z3342" s="3"/>
      <c r="AA3342" s="3">
        <v>0.0164953305676268</v>
      </c>
      <c r="AB3342" s="3">
        <v>0.294650212395268</v>
      </c>
      <c r="AC3342" s="3">
        <v>-2.27964928472542</v>
      </c>
      <c r="AD3342" s="3"/>
      <c r="AE3342" s="5">
        <v>3</v>
      </c>
      <c r="AF3342" s="3">
        <v>0.299837828713503</v>
      </c>
      <c r="AG3342" s="3">
        <v>2.33826497382266</v>
      </c>
      <c r="AH3342" s="3">
        <v>3.61637490604385</v>
      </c>
      <c r="AI3342" s="3"/>
      <c r="AJ3342" s="3"/>
      <c r="AK3342" s="3"/>
      <c r="AL3342" s="3"/>
      <c r="AM3342" s="3">
        <v>10</v>
      </c>
      <c r="AN3342" s="5" t="s">
        <v>56</v>
      </c>
      <c r="AO3342" s="1"/>
      <c r="AP3342" s="1"/>
      <c r="AQ3342" s="1"/>
    </row>
    <row r="3343" spans="1:43">
      <c r="A3343" s="1" t="s">
        <v>8734</v>
      </c>
      <c r="B3343" s="1" t="s">
        <v>8735</v>
      </c>
      <c r="C3343" s="3">
        <v>2.04657534246575</v>
      </c>
      <c r="D3343" s="4">
        <v>43490</v>
      </c>
      <c r="E3343" s="3">
        <v>5.3202099243</v>
      </c>
      <c r="F3343" s="5" t="s">
        <v>905</v>
      </c>
      <c r="G3343" s="5">
        <v>723</v>
      </c>
      <c r="H3343" s="5" t="s">
        <v>50</v>
      </c>
      <c r="I3343" s="3">
        <v>0.393996247654782</v>
      </c>
      <c r="J3343" s="3">
        <v>8.0393032603841</v>
      </c>
      <c r="K3343" s="3">
        <v>0.0280400037386641</v>
      </c>
      <c r="L3343" s="3">
        <v>29.7034085878707</v>
      </c>
      <c r="M3343" s="3">
        <v>0.130988023952102</v>
      </c>
      <c r="N3343" s="3">
        <v>16.6073018699911</v>
      </c>
      <c r="O3343" s="3">
        <v>0.867106503298784</v>
      </c>
      <c r="P3343" s="3">
        <v>19.6436729100046</v>
      </c>
      <c r="Q3343" s="3">
        <v>1.32550653285363</v>
      </c>
      <c r="R3343" s="3">
        <v>24.3360695316272</v>
      </c>
      <c r="S3343" s="3">
        <v>2.63738371535438</v>
      </c>
      <c r="T3343" s="3">
        <v>19.9435028248588</v>
      </c>
      <c r="U3343" s="3">
        <v>6.97720911635347</v>
      </c>
      <c r="V3343" s="3">
        <v>30.6501547987616</v>
      </c>
      <c r="W3343" s="3"/>
      <c r="X3343" s="3"/>
      <c r="Y3343" s="3"/>
      <c r="Z3343" s="3"/>
      <c r="AA3343" s="3">
        <v>0.157156628633228</v>
      </c>
      <c r="AB3343" s="3">
        <v>0.490242509345033</v>
      </c>
      <c r="AC3343" s="3">
        <v>-0.894454382826482</v>
      </c>
      <c r="AD3343" s="3"/>
      <c r="AE3343" s="5">
        <v>2</v>
      </c>
      <c r="AF3343" s="3">
        <v>0.27909436172044</v>
      </c>
      <c r="AG3343" s="3">
        <v>2.98416609166707</v>
      </c>
      <c r="AH3343" s="3"/>
      <c r="AI3343" s="3"/>
      <c r="AJ3343" s="3"/>
      <c r="AK3343" s="3"/>
      <c r="AL3343" s="3"/>
      <c r="AM3343" s="3"/>
      <c r="AN3343" s="5" t="s">
        <v>46</v>
      </c>
      <c r="AO3343" s="1"/>
      <c r="AP3343" s="1"/>
      <c r="AQ3343" s="1"/>
    </row>
    <row r="3344" spans="1:43">
      <c r="A3344" s="1" t="s">
        <v>8736</v>
      </c>
      <c r="B3344" s="1" t="s">
        <v>8737</v>
      </c>
      <c r="C3344" s="3">
        <v>2.17260273972603</v>
      </c>
      <c r="D3344" s="4">
        <v>43444</v>
      </c>
      <c r="E3344" s="3">
        <v>65.6144593999</v>
      </c>
      <c r="F3344" s="5" t="s">
        <v>4646</v>
      </c>
      <c r="G3344" s="5">
        <v>794</v>
      </c>
      <c r="H3344" s="5" t="s">
        <v>205</v>
      </c>
      <c r="I3344" s="3">
        <v>-0.0694306685181524</v>
      </c>
      <c r="J3344" s="3">
        <v>43.8202247191011</v>
      </c>
      <c r="K3344" s="3">
        <v>0.00992654357752949</v>
      </c>
      <c r="L3344" s="3">
        <v>29.2592592592593</v>
      </c>
      <c r="M3344" s="3">
        <v>-0.208003169572111</v>
      </c>
      <c r="N3344" s="3">
        <v>39.9253731343284</v>
      </c>
      <c r="O3344" s="3">
        <v>0.790316126450579</v>
      </c>
      <c r="P3344" s="3">
        <v>38.1322957198444</v>
      </c>
      <c r="Q3344" s="3">
        <v>0.951903807615238</v>
      </c>
      <c r="R3344" s="3">
        <v>73.0088495575221</v>
      </c>
      <c r="S3344" s="3">
        <v>1.13310427894932</v>
      </c>
      <c r="T3344" s="3">
        <v>69.2307692307692</v>
      </c>
      <c r="U3344" s="3">
        <v>4.84285119165841</v>
      </c>
      <c r="V3344" s="3">
        <v>66.6666666666667</v>
      </c>
      <c r="W3344" s="3"/>
      <c r="X3344" s="3"/>
      <c r="Y3344" s="3"/>
      <c r="Z3344" s="3"/>
      <c r="AA3344" s="3">
        <v>-0.0231035326804937</v>
      </c>
      <c r="AB3344" s="3">
        <v>0.134318955286294</v>
      </c>
      <c r="AC3344" s="3">
        <v>-2.39515476311965</v>
      </c>
      <c r="AD3344" s="3"/>
      <c r="AE3344" s="5">
        <v>4</v>
      </c>
      <c r="AF3344" s="3">
        <v>0.206762029945117</v>
      </c>
      <c r="AG3344" s="3">
        <v>1.7352654752125</v>
      </c>
      <c r="AH3344" s="3">
        <v>2.48526478039492</v>
      </c>
      <c r="AI3344" s="3"/>
      <c r="AJ3344" s="3"/>
      <c r="AK3344" s="3"/>
      <c r="AL3344" s="3"/>
      <c r="AM3344" s="3"/>
      <c r="AN3344" s="5" t="s">
        <v>46</v>
      </c>
      <c r="AO3344" s="1"/>
      <c r="AP3344" s="1"/>
      <c r="AQ3344" s="1"/>
    </row>
    <row r="3345" spans="1:43">
      <c r="A3345" s="1" t="s">
        <v>8738</v>
      </c>
      <c r="B3345" s="1" t="s">
        <v>8739</v>
      </c>
      <c r="C3345" s="3">
        <v>2.16438356164384</v>
      </c>
      <c r="D3345" s="4">
        <v>43447</v>
      </c>
      <c r="E3345" s="3">
        <v>8.4786339077</v>
      </c>
      <c r="F3345" s="5" t="s">
        <v>7460</v>
      </c>
      <c r="G3345" s="5">
        <v>428</v>
      </c>
      <c r="H3345" s="5" t="s">
        <v>50</v>
      </c>
      <c r="I3345" s="3">
        <v>0.17006802721089</v>
      </c>
      <c r="J3345" s="3">
        <v>41.4917373827602</v>
      </c>
      <c r="K3345" s="3">
        <v>-0.0188608072425392</v>
      </c>
      <c r="L3345" s="3">
        <v>62.5940681717574</v>
      </c>
      <c r="M3345" s="3">
        <v>-0.0942329438371525</v>
      </c>
      <c r="N3345" s="3">
        <v>54.0516473731077</v>
      </c>
      <c r="O3345" s="3">
        <v>0.961813160651375</v>
      </c>
      <c r="P3345" s="3">
        <v>10.6441297396071</v>
      </c>
      <c r="Q3345" s="3">
        <v>1.38663096490389</v>
      </c>
      <c r="R3345" s="3">
        <v>19.5557701593433</v>
      </c>
      <c r="S3345" s="3">
        <v>2.07972270363952</v>
      </c>
      <c r="T3345" s="3">
        <v>40.6779661016949</v>
      </c>
      <c r="U3345" s="3">
        <v>7.21214207939658</v>
      </c>
      <c r="V3345" s="3">
        <v>26.3931888544892</v>
      </c>
      <c r="W3345" s="3"/>
      <c r="X3345" s="3"/>
      <c r="Y3345" s="3"/>
      <c r="Z3345" s="3"/>
      <c r="AA3345" s="3">
        <v>0.0434918907004585</v>
      </c>
      <c r="AB3345" s="3">
        <v>0.264198871558737</v>
      </c>
      <c r="AC3345" s="3">
        <v>-3.00457217504899</v>
      </c>
      <c r="AD3345" s="3"/>
      <c r="AE3345" s="5">
        <v>4</v>
      </c>
      <c r="AF3345" s="3">
        <v>0.30028290127108</v>
      </c>
      <c r="AG3345" s="3">
        <v>2.98466662789711</v>
      </c>
      <c r="AH3345" s="3">
        <v>3.61285065423074</v>
      </c>
      <c r="AI3345" s="3"/>
      <c r="AJ3345" s="3"/>
      <c r="AK3345" s="3"/>
      <c r="AL3345" s="3"/>
      <c r="AM3345" s="3"/>
      <c r="AN3345" s="5" t="s">
        <v>46</v>
      </c>
      <c r="AO3345" s="1"/>
      <c r="AP3345" s="1"/>
      <c r="AQ3345" s="1"/>
    </row>
    <row r="3346" spans="1:43">
      <c r="A3346" s="1" t="s">
        <v>8740</v>
      </c>
      <c r="B3346" s="1" t="s">
        <v>8741</v>
      </c>
      <c r="C3346" s="3">
        <v>1.76986301369863</v>
      </c>
      <c r="D3346" s="4">
        <v>43591</v>
      </c>
      <c r="E3346" s="3">
        <v>0.6154560718</v>
      </c>
      <c r="F3346" s="5" t="s">
        <v>8742</v>
      </c>
      <c r="G3346" s="5">
        <v>647</v>
      </c>
      <c r="H3346" s="5" t="s">
        <v>50</v>
      </c>
      <c r="I3346" s="3">
        <v>0.0863226549012203</v>
      </c>
      <c r="J3346" s="3">
        <v>57.0343903528361</v>
      </c>
      <c r="K3346" s="3">
        <v>-0.0287411381490675</v>
      </c>
      <c r="L3346" s="3">
        <v>69.1899070385126</v>
      </c>
      <c r="M3346" s="3">
        <v>-0.0766063391745583</v>
      </c>
      <c r="N3346" s="3">
        <v>49.7773820124666</v>
      </c>
      <c r="O3346" s="3">
        <v>0.617105390029909</v>
      </c>
      <c r="P3346" s="3">
        <v>57.7889447236181</v>
      </c>
      <c r="Q3346" s="3">
        <v>1.12413993604032</v>
      </c>
      <c r="R3346" s="3">
        <v>50.3138580395944</v>
      </c>
      <c r="S3346" s="3">
        <v>1.73540021448767</v>
      </c>
      <c r="T3346" s="3">
        <v>57.2881355932203</v>
      </c>
      <c r="U3346" s="3"/>
      <c r="V3346" s="3"/>
      <c r="W3346" s="3"/>
      <c r="X3346" s="3"/>
      <c r="Y3346" s="3"/>
      <c r="Z3346" s="3"/>
      <c r="AA3346" s="3">
        <v>0.0383528123290892</v>
      </c>
      <c r="AB3346" s="3">
        <v>0.196452810493991</v>
      </c>
      <c r="AC3346" s="3">
        <v>-1.17454510445749</v>
      </c>
      <c r="AD3346" s="3"/>
      <c r="AE3346" s="5">
        <v>3</v>
      </c>
      <c r="AF3346" s="3">
        <v>0.206669099704215</v>
      </c>
      <c r="AG3346" s="3">
        <v>2.40333585784174</v>
      </c>
      <c r="AH3346" s="3"/>
      <c r="AI3346" s="3"/>
      <c r="AJ3346" s="3"/>
      <c r="AK3346" s="3"/>
      <c r="AL3346" s="3"/>
      <c r="AM3346" s="3"/>
      <c r="AN3346" s="5" t="s">
        <v>46</v>
      </c>
      <c r="AO3346" s="1"/>
      <c r="AP3346" s="1"/>
      <c r="AQ3346" s="1"/>
    </row>
    <row r="3347" spans="1:43">
      <c r="A3347" s="1" t="s">
        <v>8743</v>
      </c>
      <c r="B3347" s="1" t="s">
        <v>8744</v>
      </c>
      <c r="C3347" s="3">
        <v>2.13150684931507</v>
      </c>
      <c r="D3347" s="4">
        <v>43459</v>
      </c>
      <c r="E3347" s="3">
        <v>0.2962611793</v>
      </c>
      <c r="F3347" s="5" t="s">
        <v>6452</v>
      </c>
      <c r="G3347" s="5">
        <v>218</v>
      </c>
      <c r="H3347" s="5" t="s">
        <v>50</v>
      </c>
      <c r="I3347" s="3">
        <v>-0.644071375778704</v>
      </c>
      <c r="J3347" s="3">
        <v>96.4716391246092</v>
      </c>
      <c r="K3347" s="3">
        <v>1.3026159974163</v>
      </c>
      <c r="L3347" s="3">
        <v>0.177069499778663</v>
      </c>
      <c r="M3347" s="3">
        <v>-0.486463620981393</v>
      </c>
      <c r="N3347" s="3">
        <v>93.2324131789849</v>
      </c>
      <c r="O3347" s="3">
        <v>0.426894343649935</v>
      </c>
      <c r="P3347" s="3">
        <v>72.2247601644587</v>
      </c>
      <c r="Q3347" s="3">
        <v>-1.97916666666667</v>
      </c>
      <c r="R3347" s="3">
        <v>97.9719942056977</v>
      </c>
      <c r="S3347" s="3">
        <v>-6.60976578007147</v>
      </c>
      <c r="T3347" s="3">
        <v>99.9435028248588</v>
      </c>
      <c r="U3347" s="3">
        <v>-6.33087796137766</v>
      </c>
      <c r="V3347" s="3">
        <v>99.8452012383901</v>
      </c>
      <c r="W3347" s="3"/>
      <c r="X3347" s="3"/>
      <c r="Y3347" s="3"/>
      <c r="Z3347" s="3"/>
      <c r="AA3347" s="3">
        <v>-0.264154590693015</v>
      </c>
      <c r="AB3347" s="3">
        <v>-0.11256210475084</v>
      </c>
      <c r="AC3347" s="3">
        <v>-11.2373615792008</v>
      </c>
      <c r="AD3347" s="3"/>
      <c r="AE3347" s="5">
        <v>3</v>
      </c>
      <c r="AF3347" s="3">
        <v>-0.252754619548905</v>
      </c>
      <c r="AG3347" s="3">
        <v>-6.4597518199211</v>
      </c>
      <c r="AH3347" s="3">
        <v>-3.30393726535324</v>
      </c>
      <c r="AI3347" s="3"/>
      <c r="AJ3347" s="3"/>
      <c r="AK3347" s="3"/>
      <c r="AL3347" s="3"/>
      <c r="AM3347" s="3">
        <v>100</v>
      </c>
      <c r="AN3347" s="5" t="s">
        <v>56</v>
      </c>
      <c r="AO3347" s="1"/>
      <c r="AP3347" s="1"/>
      <c r="AQ3347" s="1"/>
    </row>
    <row r="3348" spans="1:43">
      <c r="A3348" s="1" t="s">
        <v>8745</v>
      </c>
      <c r="B3348" s="1" t="s">
        <v>8746</v>
      </c>
      <c r="C3348" s="3">
        <v>2.24109589041096</v>
      </c>
      <c r="D3348" s="4">
        <v>43419</v>
      </c>
      <c r="E3348" s="3">
        <v>2.006655641</v>
      </c>
      <c r="F3348" s="5" t="s">
        <v>5245</v>
      </c>
      <c r="G3348" s="5">
        <v>819</v>
      </c>
      <c r="H3348" s="5" t="s">
        <v>50</v>
      </c>
      <c r="I3348" s="3">
        <v>0.246159905474591</v>
      </c>
      <c r="J3348" s="3">
        <v>29.0308173291648</v>
      </c>
      <c r="K3348" s="3">
        <v>0.0786395360267137</v>
      </c>
      <c r="L3348" s="3">
        <v>5.57768924302789</v>
      </c>
      <c r="M3348" s="3">
        <v>0.0491352201257687</v>
      </c>
      <c r="N3348" s="3">
        <v>27.426536064114</v>
      </c>
      <c r="O3348" s="3">
        <v>0.669656308961909</v>
      </c>
      <c r="P3348" s="3">
        <v>51.9872087711284</v>
      </c>
      <c r="Q3348" s="3">
        <v>1.28124631353902</v>
      </c>
      <c r="R3348" s="3">
        <v>29.0197971994206</v>
      </c>
      <c r="S3348" s="3">
        <v>2.48697543631925</v>
      </c>
      <c r="T3348" s="3">
        <v>23.8418079096045</v>
      </c>
      <c r="U3348" s="3">
        <v>5.61419229277342</v>
      </c>
      <c r="V3348" s="3">
        <v>67.1052631578947</v>
      </c>
      <c r="W3348" s="3"/>
      <c r="X3348" s="3"/>
      <c r="Y3348" s="3"/>
      <c r="Z3348" s="3"/>
      <c r="AA3348" s="3">
        <v>0.107689100518862</v>
      </c>
      <c r="AB3348" s="3">
        <v>0.294071899329951</v>
      </c>
      <c r="AC3348" s="3">
        <v>-1.66796722590713</v>
      </c>
      <c r="AD3348" s="3"/>
      <c r="AE3348" s="5">
        <v>3</v>
      </c>
      <c r="AF3348" s="3">
        <v>0.298985440619301</v>
      </c>
      <c r="AG3348" s="3">
        <v>2.92005378023321</v>
      </c>
      <c r="AH3348" s="3">
        <v>3.27449520090317</v>
      </c>
      <c r="AI3348" s="3"/>
      <c r="AJ3348" s="3"/>
      <c r="AK3348" s="3"/>
      <c r="AL3348" s="3"/>
      <c r="AM3348" s="3"/>
      <c r="AN3348" s="5" t="s">
        <v>51</v>
      </c>
      <c r="AO3348" s="1"/>
      <c r="AP3348" s="1"/>
      <c r="AQ3348" s="1"/>
    </row>
    <row r="3349" spans="1:43">
      <c r="A3349" s="1" t="s">
        <v>8747</v>
      </c>
      <c r="B3349" s="1" t="s">
        <v>8748</v>
      </c>
      <c r="C3349" s="3">
        <v>2.13150684931507</v>
      </c>
      <c r="D3349" s="4">
        <v>43459</v>
      </c>
      <c r="E3349" s="3">
        <v>6.4752612077</v>
      </c>
      <c r="F3349" s="5" t="s">
        <v>5803</v>
      </c>
      <c r="G3349" s="5">
        <v>779</v>
      </c>
      <c r="H3349" s="5" t="s">
        <v>55</v>
      </c>
      <c r="I3349" s="3">
        <v>16.0266864343959</v>
      </c>
      <c r="J3349" s="3">
        <v>13.6116152450091</v>
      </c>
      <c r="K3349" s="3">
        <v>3.68309485956543</v>
      </c>
      <c r="L3349" s="3">
        <v>27.1751412429379</v>
      </c>
      <c r="M3349" s="3">
        <v>7.58867198240308</v>
      </c>
      <c r="N3349" s="3">
        <v>28.2465589467385</v>
      </c>
      <c r="O3349" s="3">
        <v>30.4623249611025</v>
      </c>
      <c r="P3349" s="3">
        <v>7.94701986754967</v>
      </c>
      <c r="Q3349" s="3">
        <v>29.5623864682406</v>
      </c>
      <c r="R3349" s="3">
        <v>33.0030487804878</v>
      </c>
      <c r="S3349" s="3">
        <v>81.11353904446</v>
      </c>
      <c r="T3349" s="3">
        <v>26.953125</v>
      </c>
      <c r="U3349" s="3">
        <v>198.533921417573</v>
      </c>
      <c r="V3349" s="3">
        <v>15.5826558265583</v>
      </c>
      <c r="W3349" s="3"/>
      <c r="X3349" s="3"/>
      <c r="Y3349" s="3"/>
      <c r="Z3349" s="3"/>
      <c r="AA3349" s="3">
        <v>0.322461450714615</v>
      </c>
      <c r="AB3349" s="3">
        <v>0.580175422472577</v>
      </c>
      <c r="AC3349" s="3">
        <v>-16.1854768153981</v>
      </c>
      <c r="AD3349" s="3"/>
      <c r="AE3349" s="5">
        <v>1</v>
      </c>
      <c r="AF3349" s="3">
        <v>4.48289493208923</v>
      </c>
      <c r="AG3349" s="3">
        <v>75.8681810445543</v>
      </c>
      <c r="AH3349" s="3">
        <v>71.9114876397021</v>
      </c>
      <c r="AI3349" s="3"/>
      <c r="AJ3349" s="3"/>
      <c r="AK3349" s="3"/>
      <c r="AL3349" s="3"/>
      <c r="AM3349" s="3"/>
      <c r="AN3349" s="5" t="s">
        <v>46</v>
      </c>
      <c r="AO3349" s="1"/>
      <c r="AP3349" s="1"/>
      <c r="AQ3349" s="1"/>
    </row>
    <row r="3350" spans="1:43">
      <c r="A3350" s="1" t="s">
        <v>8749</v>
      </c>
      <c r="B3350" s="1" t="s">
        <v>8750</v>
      </c>
      <c r="C3350" s="3">
        <v>2.03287671232877</v>
      </c>
      <c r="D3350" s="4">
        <v>43495</v>
      </c>
      <c r="E3350" s="3">
        <v>1.037139435</v>
      </c>
      <c r="F3350" s="5" t="s">
        <v>8406</v>
      </c>
      <c r="G3350" s="5">
        <v>153</v>
      </c>
      <c r="H3350" s="5" t="s">
        <v>55</v>
      </c>
      <c r="I3350" s="3">
        <v>13.293641343177</v>
      </c>
      <c r="J3350" s="3">
        <v>29.1591046581972</v>
      </c>
      <c r="K3350" s="3">
        <v>2.69850179180519</v>
      </c>
      <c r="L3350" s="3">
        <v>47.2881355932203</v>
      </c>
      <c r="M3350" s="3">
        <v>6.74505228200871</v>
      </c>
      <c r="N3350" s="3">
        <v>34.7695990424895</v>
      </c>
      <c r="O3350" s="3">
        <v>16.1539212813751</v>
      </c>
      <c r="P3350" s="3">
        <v>61.3245033112583</v>
      </c>
      <c r="Q3350" s="3">
        <v>23.4417977061602</v>
      </c>
      <c r="R3350" s="3">
        <v>50.5335365853659</v>
      </c>
      <c r="S3350" s="3">
        <v>65.5484409799554</v>
      </c>
      <c r="T3350" s="3">
        <v>50.09765625</v>
      </c>
      <c r="U3350" s="3">
        <v>137.622377622378</v>
      </c>
      <c r="V3350" s="3">
        <v>52.710027100271</v>
      </c>
      <c r="W3350" s="3"/>
      <c r="X3350" s="3"/>
      <c r="Y3350" s="3"/>
      <c r="Z3350" s="3"/>
      <c r="AA3350" s="3">
        <v>0.270705314238148</v>
      </c>
      <c r="AB3350" s="3">
        <v>0.51774748412455</v>
      </c>
      <c r="AC3350" s="3">
        <v>-16.919555264879</v>
      </c>
      <c r="AD3350" s="3"/>
      <c r="AE3350" s="5">
        <v>1</v>
      </c>
      <c r="AF3350" s="3">
        <v>3.58640125505426</v>
      </c>
      <c r="AG3350" s="3">
        <v>70.0312703151958</v>
      </c>
      <c r="AH3350" s="3"/>
      <c r="AI3350" s="3"/>
      <c r="AJ3350" s="3"/>
      <c r="AK3350" s="3"/>
      <c r="AL3350" s="3"/>
      <c r="AM3350" s="3"/>
      <c r="AN3350" s="5" t="s">
        <v>46</v>
      </c>
      <c r="AO3350" s="1"/>
      <c r="AP3350" s="1"/>
      <c r="AQ3350" s="1"/>
    </row>
    <row r="3351" spans="1:43">
      <c r="A3351" s="1" t="s">
        <v>8751</v>
      </c>
      <c r="B3351" s="1" t="s">
        <v>8752</v>
      </c>
      <c r="C3351" s="3">
        <v>2.18630136986301</v>
      </c>
      <c r="D3351" s="4">
        <v>43439</v>
      </c>
      <c r="E3351" s="3">
        <v>66.1047503725</v>
      </c>
      <c r="F3351" s="5" t="s">
        <v>6827</v>
      </c>
      <c r="G3351" s="5">
        <v>799</v>
      </c>
      <c r="H3351" s="5" t="s">
        <v>198</v>
      </c>
      <c r="I3351" s="3">
        <v>-0.0485814224640457</v>
      </c>
      <c r="J3351" s="3">
        <v>87.8306878306878</v>
      </c>
      <c r="K3351" s="3">
        <v>0.00972195216799453</v>
      </c>
      <c r="L3351" s="3">
        <v>68.6170212765958</v>
      </c>
      <c r="M3351" s="3">
        <v>-0.223084384093116</v>
      </c>
      <c r="N3351" s="3">
        <v>89.920424403183</v>
      </c>
      <c r="O3351" s="3">
        <v>0.773902821316613</v>
      </c>
      <c r="P3351" s="3">
        <v>30.4597701149425</v>
      </c>
      <c r="Q3351" s="3">
        <v>1.11067426774129</v>
      </c>
      <c r="R3351" s="3">
        <v>60.7142857142857</v>
      </c>
      <c r="S3351" s="3">
        <v>1.62347898952374</v>
      </c>
      <c r="T3351" s="3">
        <v>74.031007751938</v>
      </c>
      <c r="U3351" s="3">
        <v>5.33014500583696</v>
      </c>
      <c r="V3351" s="3">
        <v>78.740157480315</v>
      </c>
      <c r="W3351" s="3"/>
      <c r="X3351" s="3"/>
      <c r="Y3351" s="3"/>
      <c r="Z3351" s="3"/>
      <c r="AA3351" s="3">
        <v>0.0155033122188917</v>
      </c>
      <c r="AB3351" s="3">
        <v>0.214928395466597</v>
      </c>
      <c r="AC3351" s="3">
        <v>-2.03366376527355</v>
      </c>
      <c r="AD3351" s="3"/>
      <c r="AE3351" s="5">
        <v>4</v>
      </c>
      <c r="AF3351" s="3">
        <v>0.238911429310398</v>
      </c>
      <c r="AG3351" s="3">
        <v>2.20121756915588</v>
      </c>
      <c r="AH3351" s="3">
        <v>2.82543257208379</v>
      </c>
      <c r="AI3351" s="3"/>
      <c r="AJ3351" s="3"/>
      <c r="AK3351" s="3"/>
      <c r="AL3351" s="3"/>
      <c r="AM3351" s="3"/>
      <c r="AN3351" s="5" t="s">
        <v>46</v>
      </c>
      <c r="AO3351" s="1"/>
      <c r="AP3351" s="1"/>
      <c r="AQ3351" s="1"/>
    </row>
    <row r="3352" spans="1:43">
      <c r="A3352" s="1" t="s">
        <v>8753</v>
      </c>
      <c r="B3352" s="1" t="s">
        <v>8754</v>
      </c>
      <c r="C3352" s="3">
        <v>2.16438356164384</v>
      </c>
      <c r="D3352" s="4">
        <v>43447</v>
      </c>
      <c r="E3352" s="3">
        <v>69.4173138078</v>
      </c>
      <c r="F3352" s="5" t="s">
        <v>545</v>
      </c>
      <c r="G3352" s="5">
        <v>791</v>
      </c>
      <c r="H3352" s="5" t="s">
        <v>198</v>
      </c>
      <c r="I3352" s="3">
        <v>0.33764772087788</v>
      </c>
      <c r="J3352" s="3">
        <v>18.2539682539683</v>
      </c>
      <c r="K3352" s="3">
        <v>0.0374041518608745</v>
      </c>
      <c r="L3352" s="3">
        <v>41.2234042553192</v>
      </c>
      <c r="M3352" s="3">
        <v>0.159161127235281</v>
      </c>
      <c r="N3352" s="3">
        <v>23.342175066313</v>
      </c>
      <c r="O3352" s="3">
        <v>0.885175647786953</v>
      </c>
      <c r="P3352" s="3">
        <v>13.7931034482759</v>
      </c>
      <c r="Q3352" s="3">
        <v>1.46557701669339</v>
      </c>
      <c r="R3352" s="3">
        <v>22.6190476190476</v>
      </c>
      <c r="S3352" s="3">
        <v>2.87239559265634</v>
      </c>
      <c r="T3352" s="3">
        <v>16.2790697674419</v>
      </c>
      <c r="U3352" s="3">
        <v>6.84670901857187</v>
      </c>
      <c r="V3352" s="3">
        <v>21.259842519685</v>
      </c>
      <c r="W3352" s="3"/>
      <c r="X3352" s="3"/>
      <c r="Y3352" s="3"/>
      <c r="Z3352" s="3"/>
      <c r="AA3352" s="3">
        <v>0.340612077934956</v>
      </c>
      <c r="AB3352" s="3">
        <v>1.03879007345635</v>
      </c>
      <c r="AC3352" s="3">
        <v>-0.320936379082485</v>
      </c>
      <c r="AD3352" s="3"/>
      <c r="AE3352" s="5">
        <v>1</v>
      </c>
      <c r="AF3352" s="3">
        <v>0.277713210875582</v>
      </c>
      <c r="AG3352" s="3">
        <v>3.07831070732107</v>
      </c>
      <c r="AH3352" s="3">
        <v>3.41267745352913</v>
      </c>
      <c r="AI3352" s="3"/>
      <c r="AJ3352" s="3"/>
      <c r="AK3352" s="3"/>
      <c r="AL3352" s="3"/>
      <c r="AM3352" s="3"/>
      <c r="AN3352" s="5" t="s">
        <v>46</v>
      </c>
      <c r="AO3352" s="1"/>
      <c r="AP3352" s="1"/>
      <c r="AQ3352" s="1"/>
    </row>
    <row r="3353" spans="1:43">
      <c r="A3353" s="1" t="s">
        <v>8755</v>
      </c>
      <c r="B3353" s="1" t="s">
        <v>8756</v>
      </c>
      <c r="C3353" s="3">
        <v>1.78630136986301</v>
      </c>
      <c r="D3353" s="4">
        <v>43585</v>
      </c>
      <c r="E3353" s="3">
        <v>15.3514419757</v>
      </c>
      <c r="F3353" s="5" t="s">
        <v>8757</v>
      </c>
      <c r="G3353" s="5">
        <v>653</v>
      </c>
      <c r="H3353" s="5" t="s">
        <v>55</v>
      </c>
      <c r="I3353" s="3">
        <v>8.32941176470588</v>
      </c>
      <c r="J3353" s="3">
        <v>63.8233514821537</v>
      </c>
      <c r="K3353" s="3">
        <v>1.88846267335498</v>
      </c>
      <c r="L3353" s="3">
        <v>64.3502824858757</v>
      </c>
      <c r="M3353" s="3">
        <v>4.67336937301065</v>
      </c>
      <c r="N3353" s="3">
        <v>55.0568521843208</v>
      </c>
      <c r="O3353" s="3">
        <v>10.7322287546766</v>
      </c>
      <c r="P3353" s="3">
        <v>78.9403973509934</v>
      </c>
      <c r="Q3353" s="3">
        <v>12.7878490935816</v>
      </c>
      <c r="R3353" s="3">
        <v>80.2591463414634</v>
      </c>
      <c r="S3353" s="3">
        <v>61.5060804490178</v>
      </c>
      <c r="T3353" s="3">
        <v>56.54296875</v>
      </c>
      <c r="U3353" s="3"/>
      <c r="V3353" s="3"/>
      <c r="W3353" s="3"/>
      <c r="X3353" s="3"/>
      <c r="Y3353" s="3"/>
      <c r="Z3353" s="3"/>
      <c r="AA3353" s="3">
        <v>0.300897126804837</v>
      </c>
      <c r="AB3353" s="3">
        <v>0.563966801877417</v>
      </c>
      <c r="AC3353" s="3">
        <v>-15.3736654804271</v>
      </c>
      <c r="AD3353" s="3"/>
      <c r="AE3353" s="5">
        <v>1</v>
      </c>
      <c r="AF3353" s="3">
        <v>3.58902617008457</v>
      </c>
      <c r="AG3353" s="3">
        <v>58.1635952153359</v>
      </c>
      <c r="AH3353" s="3"/>
      <c r="AI3353" s="3"/>
      <c r="AJ3353" s="3"/>
      <c r="AK3353" s="3"/>
      <c r="AL3353" s="3"/>
      <c r="AM3353" s="3"/>
      <c r="AN3353" s="5" t="s">
        <v>46</v>
      </c>
      <c r="AO3353" s="1"/>
      <c r="AP3353" s="1"/>
      <c r="AQ3353" s="1"/>
    </row>
    <row r="3354" spans="1:43">
      <c r="A3354" s="1" t="s">
        <v>8758</v>
      </c>
      <c r="B3354" s="1" t="s">
        <v>8759</v>
      </c>
      <c r="C3354" s="3">
        <v>2.03013698630137</v>
      </c>
      <c r="D3354" s="4">
        <v>43496</v>
      </c>
      <c r="E3354" s="3">
        <v>1.4631345734</v>
      </c>
      <c r="F3354" s="5" t="s">
        <v>8760</v>
      </c>
      <c r="G3354" s="5">
        <v>742</v>
      </c>
      <c r="H3354" s="5" t="s">
        <v>45</v>
      </c>
      <c r="I3354" s="3">
        <v>-0.537681798148964</v>
      </c>
      <c r="J3354" s="3">
        <v>84.3949044585987</v>
      </c>
      <c r="K3354" s="3">
        <v>0.525612472160358</v>
      </c>
      <c r="L3354" s="3">
        <v>45.0310559006211</v>
      </c>
      <c r="M3354" s="3">
        <v>-0.221062870280303</v>
      </c>
      <c r="N3354" s="3">
        <v>57.9365079365079</v>
      </c>
      <c r="O3354" s="3">
        <v>-1.75010883761428</v>
      </c>
      <c r="P3354" s="3">
        <v>90.5629139072848</v>
      </c>
      <c r="Q3354" s="3">
        <v>-0.353232073472272</v>
      </c>
      <c r="R3354" s="3">
        <v>81.5068493150685</v>
      </c>
      <c r="S3354" s="3">
        <v>5.48751986538281</v>
      </c>
      <c r="T3354" s="3">
        <v>68.5499058380414</v>
      </c>
      <c r="U3354" s="3">
        <v>12.8625725145029</v>
      </c>
      <c r="V3354" s="3">
        <v>71.7622080679405</v>
      </c>
      <c r="W3354" s="3"/>
      <c r="X3354" s="3"/>
      <c r="Y3354" s="3"/>
      <c r="Z3354" s="3"/>
      <c r="AA3354" s="3">
        <v>0.0867607401433765</v>
      </c>
      <c r="AB3354" s="3">
        <v>0.232207499115366</v>
      </c>
      <c r="AC3354" s="3">
        <v>-3.17157712305026</v>
      </c>
      <c r="AD3354" s="3"/>
      <c r="AE3354" s="5">
        <v>2</v>
      </c>
      <c r="AF3354" s="3">
        <v>0.48721278055561</v>
      </c>
      <c r="AG3354" s="3">
        <v>4.75099144899156</v>
      </c>
      <c r="AH3354" s="3"/>
      <c r="AI3354" s="3"/>
      <c r="AJ3354" s="3"/>
      <c r="AK3354" s="3"/>
      <c r="AL3354" s="3"/>
      <c r="AM3354" s="3"/>
      <c r="AN3354" s="5" t="s">
        <v>46</v>
      </c>
      <c r="AO3354" s="1"/>
      <c r="AP3354" s="1"/>
      <c r="AQ3354" s="1"/>
    </row>
    <row r="3355" spans="1:43">
      <c r="A3355" s="1" t="s">
        <v>8761</v>
      </c>
      <c r="B3355" s="1" t="s">
        <v>8762</v>
      </c>
      <c r="C3355" s="3">
        <v>2.12602739726027</v>
      </c>
      <c r="D3355" s="4">
        <v>43461</v>
      </c>
      <c r="E3355" s="3">
        <v>1.3793273739</v>
      </c>
      <c r="F3355" s="5" t="s">
        <v>7118</v>
      </c>
      <c r="G3355" s="5">
        <v>777</v>
      </c>
      <c r="H3355" s="5" t="s">
        <v>55</v>
      </c>
      <c r="I3355" s="3">
        <v>4.29332294102363</v>
      </c>
      <c r="J3355" s="3">
        <v>82.5771324863884</v>
      </c>
      <c r="K3355" s="3">
        <v>3.73409134957038</v>
      </c>
      <c r="L3355" s="3">
        <v>25.9322033898305</v>
      </c>
      <c r="M3355" s="3">
        <v>3.22062226793519</v>
      </c>
      <c r="N3355" s="3">
        <v>67.5643327348893</v>
      </c>
      <c r="O3355" s="3">
        <v>8.31759309228278</v>
      </c>
      <c r="P3355" s="3">
        <v>85.9602649006623</v>
      </c>
      <c r="Q3355" s="3">
        <v>3.89517955354253</v>
      </c>
      <c r="R3355" s="3">
        <v>92.4542682926829</v>
      </c>
      <c r="S3355" s="3">
        <v>30.0899295147047</v>
      </c>
      <c r="T3355" s="3">
        <v>92.28515625</v>
      </c>
      <c r="U3355" s="3">
        <v>45.8004176881867</v>
      </c>
      <c r="V3355" s="3">
        <v>97.0189701897019</v>
      </c>
      <c r="W3355" s="3"/>
      <c r="X3355" s="3"/>
      <c r="Y3355" s="3"/>
      <c r="Z3355" s="3"/>
      <c r="AA3355" s="3">
        <v>0.157439273684563</v>
      </c>
      <c r="AB3355" s="3">
        <v>0.235693791617124</v>
      </c>
      <c r="AC3355" s="3">
        <v>-20.4215693351621</v>
      </c>
      <c r="AD3355" s="3"/>
      <c r="AE3355" s="5">
        <v>3</v>
      </c>
      <c r="AF3355" s="3">
        <v>1.83399918704983</v>
      </c>
      <c r="AG3355" s="3">
        <v>19.1006687647911</v>
      </c>
      <c r="AH3355" s="3">
        <v>28.1566862197555</v>
      </c>
      <c r="AI3355" s="3"/>
      <c r="AJ3355" s="3"/>
      <c r="AK3355" s="3"/>
      <c r="AL3355" s="3"/>
      <c r="AM3355" s="3"/>
      <c r="AN3355" s="5" t="s">
        <v>51</v>
      </c>
      <c r="AO3355" s="1"/>
      <c r="AP3355" s="1"/>
      <c r="AQ3355" s="1"/>
    </row>
    <row r="3356" spans="1:43">
      <c r="A3356" s="1" t="s">
        <v>8763</v>
      </c>
      <c r="B3356" s="1" t="s">
        <v>8764</v>
      </c>
      <c r="C3356" s="3">
        <v>2.14794520547945</v>
      </c>
      <c r="D3356" s="4">
        <v>43453</v>
      </c>
      <c r="E3356" s="3">
        <v>0.1074073376</v>
      </c>
      <c r="F3356" s="5" t="s">
        <v>5858</v>
      </c>
      <c r="G3356" s="5">
        <v>755</v>
      </c>
      <c r="H3356" s="5" t="s">
        <v>50</v>
      </c>
      <c r="I3356" s="3">
        <v>0.763998881952854</v>
      </c>
      <c r="J3356" s="3">
        <v>2.23313979455114</v>
      </c>
      <c r="K3356" s="3">
        <v>0</v>
      </c>
      <c r="L3356" s="3">
        <v>43.3820274457725</v>
      </c>
      <c r="M3356" s="3">
        <v>0.0555092978073668</v>
      </c>
      <c r="N3356" s="3">
        <v>26.7586821015138</v>
      </c>
      <c r="O3356" s="3">
        <v>6.89927844222592</v>
      </c>
      <c r="P3356" s="3">
        <v>0.0456829602558246</v>
      </c>
      <c r="Q3356" s="3">
        <v>7.05141203480145</v>
      </c>
      <c r="R3356" s="3">
        <v>0.0965717044905842</v>
      </c>
      <c r="S3356" s="3">
        <v>8.21490340404231</v>
      </c>
      <c r="T3356" s="3">
        <v>0.508474576271186</v>
      </c>
      <c r="U3356" s="3">
        <v>12.7623804694019</v>
      </c>
      <c r="V3356" s="3">
        <v>2.01238390092879</v>
      </c>
      <c r="W3356" s="3"/>
      <c r="X3356" s="3"/>
      <c r="Y3356" s="3"/>
      <c r="Z3356" s="3"/>
      <c r="AA3356" s="3">
        <v>0.137578295446595</v>
      </c>
      <c r="AB3356" s="3">
        <v>0.749344277582924</v>
      </c>
      <c r="AC3356" s="3">
        <v>-1.85994606156422</v>
      </c>
      <c r="AD3356" s="3"/>
      <c r="AE3356" s="5">
        <v>4</v>
      </c>
      <c r="AF3356" s="3">
        <v>0.510243983715956</v>
      </c>
      <c r="AG3356" s="3">
        <v>8.59388989011105</v>
      </c>
      <c r="AH3356" s="3">
        <v>6.32653653518567</v>
      </c>
      <c r="AI3356" s="3"/>
      <c r="AJ3356" s="3"/>
      <c r="AK3356" s="3"/>
      <c r="AL3356" s="3"/>
      <c r="AM3356" s="3"/>
      <c r="AN3356" s="5" t="s">
        <v>51</v>
      </c>
      <c r="AO3356" s="1"/>
      <c r="AP3356" s="1"/>
      <c r="AQ3356" s="1"/>
    </row>
    <row r="3357" spans="1:43">
      <c r="A3357" s="1" t="s">
        <v>8765</v>
      </c>
      <c r="B3357" s="1" t="s">
        <v>8766</v>
      </c>
      <c r="C3357" s="3">
        <v>2.06849315068493</v>
      </c>
      <c r="D3357" s="4">
        <v>43482</v>
      </c>
      <c r="E3357" s="3">
        <v>39.1548738591</v>
      </c>
      <c r="F3357" s="5" t="s">
        <v>8767</v>
      </c>
      <c r="G3357" s="5">
        <v>756</v>
      </c>
      <c r="H3357" s="5" t="s">
        <v>45</v>
      </c>
      <c r="I3357" s="3">
        <v>-0.178589145748594</v>
      </c>
      <c r="J3357" s="3">
        <v>78.0254777070064</v>
      </c>
      <c r="K3357" s="3">
        <v>-0.009938382031399</v>
      </c>
      <c r="L3357" s="3">
        <v>85.4037267080745</v>
      </c>
      <c r="M3357" s="3">
        <v>-0.29729461896741</v>
      </c>
      <c r="N3357" s="3">
        <v>60.3174603174603</v>
      </c>
      <c r="O3357" s="3">
        <v>-1.08150624324058</v>
      </c>
      <c r="P3357" s="3">
        <v>87.5827814569536</v>
      </c>
      <c r="Q3357" s="3">
        <v>-1.07900158243975</v>
      </c>
      <c r="R3357" s="3">
        <v>85.6164383561644</v>
      </c>
      <c r="S3357" s="3">
        <v>1.47945426805191</v>
      </c>
      <c r="T3357" s="3">
        <v>87.3822975517891</v>
      </c>
      <c r="U3357" s="3">
        <v>10.3050485254662</v>
      </c>
      <c r="V3357" s="3">
        <v>79.8301486199575</v>
      </c>
      <c r="W3357" s="3"/>
      <c r="X3357" s="3"/>
      <c r="Y3357" s="3"/>
      <c r="Z3357" s="3"/>
      <c r="AA3357" s="3">
        <v>-4.49577350427985e-5</v>
      </c>
      <c r="AB3357" s="3">
        <v>0.364592615061106</v>
      </c>
      <c r="AC3357" s="3">
        <v>-2.25146198830409</v>
      </c>
      <c r="AD3357" s="3"/>
      <c r="AE3357" s="5">
        <v>2</v>
      </c>
      <c r="AF3357" s="3">
        <v>0.409029630644462</v>
      </c>
      <c r="AG3357" s="3">
        <v>2.07566086334559</v>
      </c>
      <c r="AH3357" s="3"/>
      <c r="AI3357" s="3"/>
      <c r="AJ3357" s="3"/>
      <c r="AK3357" s="3"/>
      <c r="AL3357" s="3"/>
      <c r="AM3357" s="3">
        <v>1000</v>
      </c>
      <c r="AN3357" s="5" t="s">
        <v>51</v>
      </c>
      <c r="AO3357" s="1"/>
      <c r="AP3357" s="1"/>
      <c r="AQ3357" s="1"/>
    </row>
    <row r="3358" spans="1:43">
      <c r="A3358" s="1" t="s">
        <v>8768</v>
      </c>
      <c r="B3358" s="1" t="s">
        <v>8769</v>
      </c>
      <c r="C3358" s="3">
        <v>1.88219178082192</v>
      </c>
      <c r="D3358" s="4">
        <v>43550</v>
      </c>
      <c r="E3358" s="3">
        <v>0.07033689</v>
      </c>
      <c r="F3358" s="5" t="s">
        <v>8770</v>
      </c>
      <c r="G3358" s="5">
        <v>688</v>
      </c>
      <c r="H3358" s="5" t="s">
        <v>60</v>
      </c>
      <c r="I3358" s="3">
        <v>1.10984168434797</v>
      </c>
      <c r="J3358" s="3">
        <v>78.1746031746032</v>
      </c>
      <c r="K3358" s="3">
        <v>0.813669650122051</v>
      </c>
      <c r="L3358" s="3">
        <v>76.1265580057526</v>
      </c>
      <c r="M3358" s="3">
        <v>-1.58856235107226</v>
      </c>
      <c r="N3358" s="3">
        <v>73.2937685459941</v>
      </c>
      <c r="O3358" s="3">
        <v>1.18415679869336</v>
      </c>
      <c r="P3358" s="3">
        <v>77.9918864097363</v>
      </c>
      <c r="Q3358" s="3">
        <v>-4.00557836832725</v>
      </c>
      <c r="R3358" s="3">
        <v>84.0837696335079</v>
      </c>
      <c r="S3358" s="3">
        <v>20.5135687189962</v>
      </c>
      <c r="T3358" s="3">
        <v>76.6908212560386</v>
      </c>
      <c r="U3358" s="3"/>
      <c r="V3358" s="3"/>
      <c r="W3358" s="3"/>
      <c r="X3358" s="3"/>
      <c r="Y3358" s="3"/>
      <c r="Z3358" s="3"/>
      <c r="AA3358" s="3">
        <v>0.1104182374021</v>
      </c>
      <c r="AB3358" s="3">
        <v>0.115222233339949</v>
      </c>
      <c r="AC3358" s="3">
        <v>-13.8692658499508</v>
      </c>
      <c r="AD3358" s="3"/>
      <c r="AE3358" s="5">
        <v>2</v>
      </c>
      <c r="AF3358" s="3">
        <v>1.00047286688492</v>
      </c>
      <c r="AG3358" s="3">
        <v>18.2074347429791</v>
      </c>
      <c r="AH3358" s="3"/>
      <c r="AI3358" s="3"/>
      <c r="AJ3358" s="3"/>
      <c r="AK3358" s="3"/>
      <c r="AL3358" s="3"/>
      <c r="AM3358" s="3"/>
      <c r="AN3358" s="5" t="s">
        <v>46</v>
      </c>
      <c r="AO3358" s="1"/>
      <c r="AP3358" s="1"/>
      <c r="AQ3358" s="1"/>
    </row>
    <row r="3359" spans="1:43">
      <c r="A3359" s="1" t="s">
        <v>8771</v>
      </c>
      <c r="B3359" s="1" t="s">
        <v>8772</v>
      </c>
      <c r="C3359" s="3">
        <v>1.7972602739726</v>
      </c>
      <c r="D3359" s="4">
        <v>43581</v>
      </c>
      <c r="E3359" s="3">
        <v>0.2501011987</v>
      </c>
      <c r="F3359" s="5" t="s">
        <v>4606</v>
      </c>
      <c r="G3359" s="5">
        <v>618</v>
      </c>
      <c r="H3359" s="5" t="s">
        <v>60</v>
      </c>
      <c r="I3359" s="3">
        <v>1.4783759929391</v>
      </c>
      <c r="J3359" s="3">
        <v>74.2063492063492</v>
      </c>
      <c r="K3359" s="3">
        <v>0.943810359964875</v>
      </c>
      <c r="L3359" s="3">
        <v>70.9491850431448</v>
      </c>
      <c r="M3359" s="3">
        <v>1.1324903793293</v>
      </c>
      <c r="N3359" s="3">
        <v>56.5776458951533</v>
      </c>
      <c r="O3359" s="3">
        <v>0.19607843137254</v>
      </c>
      <c r="P3359" s="3">
        <v>80.3245436105477</v>
      </c>
      <c r="Q3359" s="3">
        <v>-0.0543301097468278</v>
      </c>
      <c r="R3359" s="3">
        <v>72.8795811518325</v>
      </c>
      <c r="S3359" s="3">
        <v>-7.01577031945006</v>
      </c>
      <c r="T3359" s="3">
        <v>96.7391304347826</v>
      </c>
      <c r="U3359" s="3"/>
      <c r="V3359" s="3"/>
      <c r="W3359" s="3"/>
      <c r="X3359" s="3"/>
      <c r="Y3359" s="3"/>
      <c r="Z3359" s="3"/>
      <c r="AA3359" s="3">
        <v>-0.0511089552652217</v>
      </c>
      <c r="AB3359" s="3">
        <v>-0.0509305293700997</v>
      </c>
      <c r="AC3359" s="3">
        <v>-26.7262237111483</v>
      </c>
      <c r="AD3359" s="3"/>
      <c r="AE3359" s="5">
        <v>3</v>
      </c>
      <c r="AF3359" s="3">
        <v>-0.471082241625689</v>
      </c>
      <c r="AG3359" s="3">
        <v>-12.1168139247112</v>
      </c>
      <c r="AH3359" s="3"/>
      <c r="AI3359" s="3"/>
      <c r="AJ3359" s="3"/>
      <c r="AK3359" s="3"/>
      <c r="AL3359" s="3"/>
      <c r="AM3359" s="3"/>
      <c r="AN3359" s="5" t="s">
        <v>51</v>
      </c>
      <c r="AO3359" s="1"/>
      <c r="AP3359" s="1"/>
      <c r="AQ3359" s="1"/>
    </row>
    <row r="3360" spans="1:43">
      <c r="A3360" s="1" t="s">
        <v>8773</v>
      </c>
      <c r="B3360" s="1" t="s">
        <v>8774</v>
      </c>
      <c r="C3360" s="3">
        <v>2.2027397260274</v>
      </c>
      <c r="D3360" s="4">
        <v>43433</v>
      </c>
      <c r="E3360" s="3">
        <v>5.867379976</v>
      </c>
      <c r="F3360" s="5" t="s">
        <v>8147</v>
      </c>
      <c r="G3360" s="5">
        <v>442</v>
      </c>
      <c r="H3360" s="5" t="s">
        <v>50</v>
      </c>
      <c r="I3360" s="3">
        <v>-0.0789110278161597</v>
      </c>
      <c r="J3360" s="3">
        <v>77.4452880750335</v>
      </c>
      <c r="K3360" s="3">
        <v>-0.0197394393999319</v>
      </c>
      <c r="L3360" s="3">
        <v>65.2501106684374</v>
      </c>
      <c r="M3360" s="3">
        <v>-0.206876169835483</v>
      </c>
      <c r="N3360" s="3">
        <v>74.3989314336598</v>
      </c>
      <c r="O3360" s="3">
        <v>0.956747059995987</v>
      </c>
      <c r="P3360" s="3">
        <v>10.9639104613979</v>
      </c>
      <c r="Q3360" s="3">
        <v>1.12808226015772</v>
      </c>
      <c r="R3360" s="3">
        <v>49.7344278126509</v>
      </c>
      <c r="S3360" s="3">
        <v>0.912384260501707</v>
      </c>
      <c r="T3360" s="3">
        <v>82.8813559322034</v>
      </c>
      <c r="U3360" s="3">
        <v>4.43740988182721</v>
      </c>
      <c r="V3360" s="3">
        <v>86.9969040247678</v>
      </c>
      <c r="W3360" s="3"/>
      <c r="X3360" s="3"/>
      <c r="Y3360" s="3"/>
      <c r="Z3360" s="3"/>
      <c r="AA3360" s="3">
        <v>-0.0291991617741109</v>
      </c>
      <c r="AB3360" s="3">
        <v>0.0998773786973637</v>
      </c>
      <c r="AC3360" s="3">
        <v>-3.12918573246411</v>
      </c>
      <c r="AD3360" s="3"/>
      <c r="AE3360" s="5">
        <v>4</v>
      </c>
      <c r="AF3360" s="3">
        <v>0.193435614488487</v>
      </c>
      <c r="AG3360" s="3">
        <v>1.79499037761504</v>
      </c>
      <c r="AH3360" s="3">
        <v>2.31050388534213</v>
      </c>
      <c r="AI3360" s="3"/>
      <c r="AJ3360" s="3"/>
      <c r="AK3360" s="3"/>
      <c r="AL3360" s="3"/>
      <c r="AM3360" s="3"/>
      <c r="AN3360" s="5" t="s">
        <v>46</v>
      </c>
      <c r="AO3360" s="1"/>
      <c r="AP3360" s="1"/>
      <c r="AQ3360" s="1"/>
    </row>
    <row r="3361" spans="1:43">
      <c r="A3361" s="1" t="s">
        <v>8775</v>
      </c>
      <c r="B3361" s="1" t="s">
        <v>8776</v>
      </c>
      <c r="C3361" s="3">
        <v>2.18630136986301</v>
      </c>
      <c r="D3361" s="4">
        <v>43439</v>
      </c>
      <c r="E3361" s="3">
        <v>24.1041220167</v>
      </c>
      <c r="F3361" s="5" t="s">
        <v>8777</v>
      </c>
      <c r="G3361" s="5">
        <v>799</v>
      </c>
      <c r="H3361" s="5" t="s">
        <v>198</v>
      </c>
      <c r="I3361" s="3">
        <v>0.197569503400308</v>
      </c>
      <c r="J3361" s="3">
        <v>53.1746031746032</v>
      </c>
      <c r="K3361" s="3">
        <v>0.039725891349698</v>
      </c>
      <c r="L3361" s="3">
        <v>27.6595744680851</v>
      </c>
      <c r="M3361" s="3">
        <v>0.0690603870285208</v>
      </c>
      <c r="N3361" s="3">
        <v>51.1936339522546</v>
      </c>
      <c r="O3361" s="3">
        <v>0.664946018551121</v>
      </c>
      <c r="P3361" s="3">
        <v>48.2758620689655</v>
      </c>
      <c r="Q3361" s="3">
        <v>1.28442532382379</v>
      </c>
      <c r="R3361" s="3">
        <v>39.2857142857143</v>
      </c>
      <c r="S3361" s="3">
        <v>2.27594811705997</v>
      </c>
      <c r="T3361" s="3">
        <v>46.5116279069767</v>
      </c>
      <c r="U3361" s="3">
        <v>5.70513249148514</v>
      </c>
      <c r="V3361" s="3">
        <v>60.6299212598425</v>
      </c>
      <c r="W3361" s="3"/>
      <c r="X3361" s="3"/>
      <c r="Y3361" s="3"/>
      <c r="Z3361" s="3"/>
      <c r="AA3361" s="3">
        <v>0.224511178539235</v>
      </c>
      <c r="AB3361" s="3">
        <v>0.859298851652605</v>
      </c>
      <c r="AC3361" s="3">
        <v>-0.265826523579819</v>
      </c>
      <c r="AD3361" s="3"/>
      <c r="AE3361" s="5">
        <v>1</v>
      </c>
      <c r="AF3361" s="3">
        <v>0.244608646969966</v>
      </c>
      <c r="AG3361" s="3">
        <v>2.46582902065604</v>
      </c>
      <c r="AH3361" s="3">
        <v>2.9606970212666</v>
      </c>
      <c r="AI3361" s="3"/>
      <c r="AJ3361" s="3"/>
      <c r="AK3361" s="3"/>
      <c r="AL3361" s="3"/>
      <c r="AM3361" s="3"/>
      <c r="AN3361" s="5" t="s">
        <v>46</v>
      </c>
      <c r="AO3361" s="1"/>
      <c r="AP3361" s="1"/>
      <c r="AQ3361" s="1"/>
    </row>
    <row r="3362" spans="1:43">
      <c r="A3362" s="1" t="s">
        <v>8778</v>
      </c>
      <c r="B3362" s="1" t="s">
        <v>8779</v>
      </c>
      <c r="C3362" s="3">
        <v>2.04931506849315</v>
      </c>
      <c r="D3362" s="4">
        <v>43489</v>
      </c>
      <c r="E3362" s="3">
        <v>17.596188432</v>
      </c>
      <c r="F3362" s="5" t="s">
        <v>5459</v>
      </c>
      <c r="G3362" s="5">
        <v>15</v>
      </c>
      <c r="H3362" s="5" t="s">
        <v>50</v>
      </c>
      <c r="I3362" s="3">
        <v>-0.0991768322919724</v>
      </c>
      <c r="J3362" s="3">
        <v>79.9910674408218</v>
      </c>
      <c r="K3362" s="3">
        <v>-0.00992654357751744</v>
      </c>
      <c r="L3362" s="3">
        <v>60.7348384240815</v>
      </c>
      <c r="M3362" s="3">
        <v>-0.257451232795328</v>
      </c>
      <c r="N3362" s="3">
        <v>80.3205699020481</v>
      </c>
      <c r="O3362" s="3">
        <v>0.730000000000007</v>
      </c>
      <c r="P3362" s="3">
        <v>42.2110552763819</v>
      </c>
      <c r="Q3362" s="3">
        <v>1.00270730973631</v>
      </c>
      <c r="R3362" s="3">
        <v>62.9164654756156</v>
      </c>
      <c r="S3362" s="3">
        <v>1.27615811160227</v>
      </c>
      <c r="T3362" s="3">
        <v>74.6327683615819</v>
      </c>
      <c r="U3362" s="3">
        <v>5.00454633925719</v>
      </c>
      <c r="V3362" s="3">
        <v>79.7987616099071</v>
      </c>
      <c r="W3362" s="3"/>
      <c r="X3362" s="3"/>
      <c r="Y3362" s="3"/>
      <c r="Z3362" s="3"/>
      <c r="AA3362" s="3">
        <v>-0.0115951055344917</v>
      </c>
      <c r="AB3362" s="3">
        <v>0.129873166748855</v>
      </c>
      <c r="AC3362" s="3">
        <v>-2.53558798019438</v>
      </c>
      <c r="AD3362" s="3"/>
      <c r="AE3362" s="5">
        <v>4</v>
      </c>
      <c r="AF3362" s="3">
        <v>0.210841073463529</v>
      </c>
      <c r="AG3362" s="3">
        <v>2.06889586040577</v>
      </c>
      <c r="AH3362" s="3"/>
      <c r="AI3362" s="3"/>
      <c r="AJ3362" s="3"/>
      <c r="AK3362" s="3"/>
      <c r="AL3362" s="3"/>
      <c r="AM3362" s="3"/>
      <c r="AN3362" s="5" t="s">
        <v>46</v>
      </c>
      <c r="AO3362" s="1"/>
      <c r="AP3362" s="1"/>
      <c r="AQ3362" s="1"/>
    </row>
    <row r="3363" spans="1:43">
      <c r="A3363" s="1" t="s">
        <v>8780</v>
      </c>
      <c r="B3363" s="1" t="s">
        <v>8781</v>
      </c>
      <c r="C3363" s="3">
        <v>1.83835616438356</v>
      </c>
      <c r="D3363" s="4">
        <v>43566</v>
      </c>
      <c r="E3363" s="3">
        <v>2.1281696708</v>
      </c>
      <c r="F3363" s="5" t="s">
        <v>8782</v>
      </c>
      <c r="G3363" s="5">
        <v>672</v>
      </c>
      <c r="H3363" s="5" t="s">
        <v>50</v>
      </c>
      <c r="I3363" s="3">
        <v>-0.0197355437142297</v>
      </c>
      <c r="J3363" s="3">
        <v>71.9964269763287</v>
      </c>
      <c r="K3363" s="3">
        <v>-0.059183270862104</v>
      </c>
      <c r="L3363" s="3">
        <v>83.045595396193</v>
      </c>
      <c r="M3363" s="3">
        <v>-0.265774190373073</v>
      </c>
      <c r="N3363" s="3">
        <v>81.6562778272484</v>
      </c>
      <c r="O3363" s="3">
        <v>0.805889961197885</v>
      </c>
      <c r="P3363" s="3">
        <v>29.2827775239836</v>
      </c>
      <c r="Q3363" s="3">
        <v>0.976679290412594</v>
      </c>
      <c r="R3363" s="3">
        <v>65.2341863833897</v>
      </c>
      <c r="S3363" s="3">
        <v>4.19754581930199</v>
      </c>
      <c r="T3363" s="3">
        <v>3.44632768361582</v>
      </c>
      <c r="U3363" s="3"/>
      <c r="V3363" s="3"/>
      <c r="W3363" s="3"/>
      <c r="X3363" s="3"/>
      <c r="Y3363" s="3"/>
      <c r="Z3363" s="3"/>
      <c r="AA3363" s="3">
        <v>0.219632278378177</v>
      </c>
      <c r="AB3363" s="3">
        <v>0.792315524699415</v>
      </c>
      <c r="AC3363" s="3">
        <v>-0.939087227175943</v>
      </c>
      <c r="AD3363" s="3"/>
      <c r="AE3363" s="5">
        <v>1</v>
      </c>
      <c r="AF3363" s="3">
        <v>0.43176148203969</v>
      </c>
      <c r="AG3363" s="3">
        <v>5.07418914144753</v>
      </c>
      <c r="AH3363" s="3"/>
      <c r="AI3363" s="3"/>
      <c r="AJ3363" s="3"/>
      <c r="AK3363" s="3"/>
      <c r="AL3363" s="3"/>
      <c r="AM3363" s="3"/>
      <c r="AN3363" s="5" t="s">
        <v>51</v>
      </c>
      <c r="AO3363" s="1"/>
      <c r="AP3363" s="1"/>
      <c r="AQ3363" s="1"/>
    </row>
    <row r="3364" spans="1:43">
      <c r="A3364" s="1" t="s">
        <v>8783</v>
      </c>
      <c r="B3364" s="1" t="s">
        <v>8784</v>
      </c>
      <c r="C3364" s="3">
        <v>2.13150684931507</v>
      </c>
      <c r="D3364" s="4">
        <v>43459</v>
      </c>
      <c r="E3364" s="3">
        <v>44.0824012047</v>
      </c>
      <c r="F3364" s="5" t="s">
        <v>5445</v>
      </c>
      <c r="G3364" s="5">
        <v>779</v>
      </c>
      <c r="H3364" s="5" t="s">
        <v>198</v>
      </c>
      <c r="I3364" s="3">
        <v>0.242177661532504</v>
      </c>
      <c r="J3364" s="3">
        <v>41.7989417989418</v>
      </c>
      <c r="K3364" s="3">
        <v>-0.0482951801410436</v>
      </c>
      <c r="L3364" s="3">
        <v>93.0851063829787</v>
      </c>
      <c r="M3364" s="3">
        <v>-0.0193236714975807</v>
      </c>
      <c r="N3364" s="3">
        <v>70.2917771883289</v>
      </c>
      <c r="O3364" s="3">
        <v>0.427018633540371</v>
      </c>
      <c r="P3364" s="3">
        <v>77.8735632183908</v>
      </c>
      <c r="Q3364" s="3">
        <v>0.916715428125594</v>
      </c>
      <c r="R3364" s="3">
        <v>77.3809523809524</v>
      </c>
      <c r="S3364" s="3">
        <v>1.31192480908556</v>
      </c>
      <c r="T3364" s="3">
        <v>80.6201550387597</v>
      </c>
      <c r="U3364" s="3">
        <v>5.94808681516964</v>
      </c>
      <c r="V3364" s="3">
        <v>53.5433070866142</v>
      </c>
      <c r="W3364" s="3"/>
      <c r="X3364" s="3"/>
      <c r="Y3364" s="3"/>
      <c r="Z3364" s="3"/>
      <c r="AA3364" s="3">
        <v>-0.0116716754597521</v>
      </c>
      <c r="AB3364" s="3">
        <v>0.184140878166116</v>
      </c>
      <c r="AC3364" s="3">
        <v>-2.33160621761658</v>
      </c>
      <c r="AD3364" s="3"/>
      <c r="AE3364" s="5">
        <v>3</v>
      </c>
      <c r="AF3364" s="3">
        <v>0.237950746471443</v>
      </c>
      <c r="AG3364" s="3">
        <v>2.02808814867437</v>
      </c>
      <c r="AH3364" s="3">
        <v>2.88540802918491</v>
      </c>
      <c r="AI3364" s="3"/>
      <c r="AJ3364" s="3"/>
      <c r="AK3364" s="3"/>
      <c r="AL3364" s="3"/>
      <c r="AM3364" s="3">
        <v>1000</v>
      </c>
      <c r="AN3364" s="5" t="s">
        <v>56</v>
      </c>
      <c r="AO3364" s="1"/>
      <c r="AP3364" s="1"/>
      <c r="AQ3364" s="1"/>
    </row>
    <row r="3365" spans="1:43">
      <c r="A3365" s="1" t="s">
        <v>8785</v>
      </c>
      <c r="B3365" s="1" t="s">
        <v>8786</v>
      </c>
      <c r="C3365" s="3">
        <v>1.8958904109589</v>
      </c>
      <c r="D3365" s="4">
        <v>43545</v>
      </c>
      <c r="E3365" s="3">
        <v>3.9457409091</v>
      </c>
      <c r="F3365" s="5" t="s">
        <v>453</v>
      </c>
      <c r="G3365" s="5">
        <v>693</v>
      </c>
      <c r="H3365" s="5" t="s">
        <v>50</v>
      </c>
      <c r="I3365" s="3">
        <v>-0.0584169019569747</v>
      </c>
      <c r="J3365" s="3">
        <v>75.0334970969183</v>
      </c>
      <c r="K3365" s="3">
        <v>0.0292340674332321</v>
      </c>
      <c r="L3365" s="3">
        <v>28.5524568393094</v>
      </c>
      <c r="M3365" s="3">
        <v>-0.194457948468658</v>
      </c>
      <c r="N3365" s="3">
        <v>71.193232413179</v>
      </c>
      <c r="O3365" s="3">
        <v>0.175661169122675</v>
      </c>
      <c r="P3365" s="3">
        <v>82.8688899040658</v>
      </c>
      <c r="Q3365" s="3">
        <v>0.66686280278511</v>
      </c>
      <c r="R3365" s="3">
        <v>81.6996619990343</v>
      </c>
      <c r="S3365" s="3">
        <v>1.54383755589591</v>
      </c>
      <c r="T3365" s="3">
        <v>66.6666666666667</v>
      </c>
      <c r="U3365" s="3"/>
      <c r="V3365" s="3"/>
      <c r="W3365" s="3"/>
      <c r="X3365" s="3"/>
      <c r="Y3365" s="3"/>
      <c r="Z3365" s="3"/>
      <c r="AA3365" s="3">
        <v>0.00961801273958259</v>
      </c>
      <c r="AB3365" s="3">
        <v>0.223849956936368</v>
      </c>
      <c r="AC3365" s="3">
        <v>-2.25592781031008</v>
      </c>
      <c r="AD3365" s="3"/>
      <c r="AE3365" s="5">
        <v>3</v>
      </c>
      <c r="AF3365" s="3">
        <v>0.256829814970592</v>
      </c>
      <c r="AG3365" s="3">
        <v>2.44638997602524</v>
      </c>
      <c r="AH3365" s="3"/>
      <c r="AI3365" s="3"/>
      <c r="AJ3365" s="3"/>
      <c r="AK3365" s="3"/>
      <c r="AL3365" s="3"/>
      <c r="AM3365" s="3"/>
      <c r="AN3365" s="5" t="s">
        <v>46</v>
      </c>
      <c r="AO3365" s="1"/>
      <c r="AP3365" s="1"/>
      <c r="AQ3365" s="1"/>
    </row>
    <row r="3366" spans="1:43">
      <c r="A3366" s="1" t="s">
        <v>8787</v>
      </c>
      <c r="B3366" s="1" t="s">
        <v>8788</v>
      </c>
      <c r="C3366" s="3">
        <v>1.71232876712329</v>
      </c>
      <c r="D3366" s="4">
        <v>43612</v>
      </c>
      <c r="E3366" s="3">
        <v>5.5213409371</v>
      </c>
      <c r="F3366" s="5" t="s">
        <v>301</v>
      </c>
      <c r="G3366" s="5">
        <v>449</v>
      </c>
      <c r="H3366" s="5" t="s">
        <v>191</v>
      </c>
      <c r="I3366" s="3">
        <v>16.5029279388279</v>
      </c>
      <c r="J3366" s="3">
        <v>11.9349005424955</v>
      </c>
      <c r="K3366" s="3">
        <v>3.74951514890317</v>
      </c>
      <c r="L3366" s="3">
        <v>22.0890410958904</v>
      </c>
      <c r="M3366" s="3">
        <v>12.375128372701</v>
      </c>
      <c r="N3366" s="3">
        <v>7.02702702702703</v>
      </c>
      <c r="O3366" s="3">
        <v>29.0569881520399</v>
      </c>
      <c r="P3366" s="3">
        <v>12.7619047619048</v>
      </c>
      <c r="Q3366" s="3">
        <v>46.5988673040619</v>
      </c>
      <c r="R3366" s="3">
        <v>8.38574423480084</v>
      </c>
      <c r="S3366" s="3">
        <v>100.758902510216</v>
      </c>
      <c r="T3366" s="3">
        <v>13.9705882352941</v>
      </c>
      <c r="U3366" s="3"/>
      <c r="V3366" s="3"/>
      <c r="W3366" s="3"/>
      <c r="X3366" s="3"/>
      <c r="Y3366" s="3"/>
      <c r="Z3366" s="3"/>
      <c r="AA3366" s="3">
        <v>0.412676704980621</v>
      </c>
      <c r="AB3366" s="3">
        <v>0.708680526933765</v>
      </c>
      <c r="AC3366" s="3">
        <v>-17.537372147915</v>
      </c>
      <c r="AD3366" s="3"/>
      <c r="AE3366" s="5">
        <v>1</v>
      </c>
      <c r="AF3366" s="3">
        <v>3.995353563225</v>
      </c>
      <c r="AG3366" s="3">
        <v>94.6850741527456</v>
      </c>
      <c r="AH3366" s="3"/>
      <c r="AI3366" s="3"/>
      <c r="AJ3366" s="3"/>
      <c r="AK3366" s="3"/>
      <c r="AL3366" s="3"/>
      <c r="AM3366" s="3"/>
      <c r="AN3366" s="5" t="s">
        <v>51</v>
      </c>
      <c r="AO3366" s="1"/>
      <c r="AP3366" s="1"/>
      <c r="AQ3366" s="1"/>
    </row>
    <row r="3367" spans="1:43">
      <c r="A3367" s="1" t="s">
        <v>8789</v>
      </c>
      <c r="B3367" s="1" t="s">
        <v>8790</v>
      </c>
      <c r="C3367" s="3">
        <v>2.06575342465753</v>
      </c>
      <c r="D3367" s="4">
        <v>43483</v>
      </c>
      <c r="E3367" s="3">
        <v>0.5122533151</v>
      </c>
      <c r="F3367" s="5" t="s">
        <v>4204</v>
      </c>
      <c r="G3367" s="5">
        <v>755</v>
      </c>
      <c r="H3367" s="5" t="s">
        <v>198</v>
      </c>
      <c r="I3367" s="3">
        <v>0.193535900909613</v>
      </c>
      <c r="J3367" s="3">
        <v>54.4973544973545</v>
      </c>
      <c r="K3367" s="3">
        <v>0.0386473429951847</v>
      </c>
      <c r="L3367" s="3">
        <v>35.1063829787234</v>
      </c>
      <c r="M3367" s="3">
        <v>0.0676524596501517</v>
      </c>
      <c r="N3367" s="3">
        <v>51.9893899204244</v>
      </c>
      <c r="O3367" s="3">
        <v>0.582613847965075</v>
      </c>
      <c r="P3367" s="3">
        <v>59.4827586206897</v>
      </c>
      <c r="Q3367" s="3">
        <v>1.05170963110022</v>
      </c>
      <c r="R3367" s="3">
        <v>66.0714285714286</v>
      </c>
      <c r="S3367" s="3">
        <v>1.4637428837809</v>
      </c>
      <c r="T3367" s="3">
        <v>78.2945736434108</v>
      </c>
      <c r="U3367" s="3">
        <v>5.36565358005198</v>
      </c>
      <c r="V3367" s="3">
        <v>75.5905511811024</v>
      </c>
      <c r="W3367" s="3"/>
      <c r="X3367" s="3"/>
      <c r="Y3367" s="3"/>
      <c r="Z3367" s="3"/>
      <c r="AA3367" s="3">
        <v>-0.0153307458510611</v>
      </c>
      <c r="AB3367" s="3">
        <v>0.636418145036377</v>
      </c>
      <c r="AC3367" s="3">
        <v>-0.241429261226485</v>
      </c>
      <c r="AD3367" s="3"/>
      <c r="AE3367" s="5">
        <v>2</v>
      </c>
      <c r="AF3367" s="3">
        <v>0.213748354542804</v>
      </c>
      <c r="AG3367" s="3">
        <v>1.92382565889186</v>
      </c>
      <c r="AH3367" s="3"/>
      <c r="AI3367" s="3"/>
      <c r="AJ3367" s="3"/>
      <c r="AK3367" s="3"/>
      <c r="AL3367" s="3"/>
      <c r="AM3367" s="3"/>
      <c r="AN3367" s="5" t="s">
        <v>46</v>
      </c>
      <c r="AO3367" s="1"/>
      <c r="AP3367" s="1"/>
      <c r="AQ3367" s="1"/>
    </row>
    <row r="3368" spans="1:43">
      <c r="A3368" s="1" t="s">
        <v>8791</v>
      </c>
      <c r="B3368" s="1" t="s">
        <v>8792</v>
      </c>
      <c r="C3368" s="3">
        <v>1.68493150684932</v>
      </c>
      <c r="D3368" s="4">
        <v>43622</v>
      </c>
      <c r="E3368" s="3">
        <v>0.4361717961</v>
      </c>
      <c r="F3368" s="5" t="s">
        <v>2473</v>
      </c>
      <c r="G3368" s="5">
        <v>616</v>
      </c>
      <c r="H3368" s="5" t="s">
        <v>191</v>
      </c>
      <c r="I3368" s="3">
        <v>23.5651925003578</v>
      </c>
      <c r="J3368" s="3">
        <v>1.44665461121157</v>
      </c>
      <c r="K3368" s="3">
        <v>5.55046151965279</v>
      </c>
      <c r="L3368" s="3">
        <v>1.88356164383562</v>
      </c>
      <c r="M3368" s="3">
        <v>14.2072888418546</v>
      </c>
      <c r="N3368" s="3">
        <v>3.42342342342342</v>
      </c>
      <c r="O3368" s="3">
        <v>27.7050514015235</v>
      </c>
      <c r="P3368" s="3">
        <v>16.1904761904762</v>
      </c>
      <c r="Q3368" s="3">
        <v>11.6304628911301</v>
      </c>
      <c r="R3368" s="3">
        <v>75.6813417190776</v>
      </c>
      <c r="S3368" s="3">
        <v>55.2787769784172</v>
      </c>
      <c r="T3368" s="3">
        <v>63.7254901960784</v>
      </c>
      <c r="U3368" s="3"/>
      <c r="V3368" s="3"/>
      <c r="W3368" s="3"/>
      <c r="X3368" s="3"/>
      <c r="Y3368" s="3"/>
      <c r="Z3368" s="3"/>
      <c r="AA3368" s="3">
        <v>0.248220585109707</v>
      </c>
      <c r="AB3368" s="3">
        <v>0.345143828115122</v>
      </c>
      <c r="AC3368" s="3">
        <v>-16.8094218415418</v>
      </c>
      <c r="AD3368" s="3"/>
      <c r="AE3368" s="5">
        <v>3</v>
      </c>
      <c r="AF3368" s="3">
        <v>2.44950472540143</v>
      </c>
      <c r="AG3368" s="3">
        <v>51.0376809360532</v>
      </c>
      <c r="AH3368" s="3"/>
      <c r="AI3368" s="3"/>
      <c r="AJ3368" s="3"/>
      <c r="AK3368" s="3"/>
      <c r="AL3368" s="3"/>
      <c r="AM3368" s="3"/>
      <c r="AN3368" s="5" t="s">
        <v>51</v>
      </c>
      <c r="AO3368" s="1"/>
      <c r="AP3368" s="1"/>
      <c r="AQ3368" s="1"/>
    </row>
    <row r="3369" spans="1:43">
      <c r="A3369" s="1" t="s">
        <v>8793</v>
      </c>
      <c r="B3369" s="1" t="s">
        <v>8794</v>
      </c>
      <c r="C3369" s="3">
        <v>2.14794520547945</v>
      </c>
      <c r="D3369" s="4">
        <v>43453</v>
      </c>
      <c r="E3369" s="3">
        <v>1.1292583131</v>
      </c>
      <c r="F3369" s="5" t="s">
        <v>4595</v>
      </c>
      <c r="G3369" s="5">
        <v>785</v>
      </c>
      <c r="H3369" s="5" t="s">
        <v>198</v>
      </c>
      <c r="I3369" s="3">
        <v>0.336927223719672</v>
      </c>
      <c r="J3369" s="3">
        <v>18.5185185185185</v>
      </c>
      <c r="K3369" s="3">
        <v>0</v>
      </c>
      <c r="L3369" s="3">
        <v>72.0744680851064</v>
      </c>
      <c r="M3369" s="3">
        <v>0.172993753003355</v>
      </c>
      <c r="N3369" s="3">
        <v>20.6896551724138</v>
      </c>
      <c r="O3369" s="3">
        <v>1.11563833915406</v>
      </c>
      <c r="P3369" s="3">
        <v>4.88505747126437</v>
      </c>
      <c r="Q3369" s="3">
        <v>1.74736431081607</v>
      </c>
      <c r="R3369" s="3">
        <v>7.14285714285714</v>
      </c>
      <c r="S3369" s="3">
        <v>2.67953896167866</v>
      </c>
      <c r="T3369" s="3">
        <v>23.2558139534884</v>
      </c>
      <c r="U3369" s="3">
        <v>6.53888859490141</v>
      </c>
      <c r="V3369" s="3">
        <v>27.5590551181102</v>
      </c>
      <c r="W3369" s="3"/>
      <c r="X3369" s="3"/>
      <c r="Y3369" s="3"/>
      <c r="Z3369" s="3"/>
      <c r="AA3369" s="3">
        <v>0.278172193792389</v>
      </c>
      <c r="AB3369" s="3">
        <v>0.93864343224817</v>
      </c>
      <c r="AC3369" s="3">
        <v>-0.399649088605127</v>
      </c>
      <c r="AD3369" s="3"/>
      <c r="AE3369" s="5">
        <v>2</v>
      </c>
      <c r="AF3369" s="3">
        <v>0.265467836826171</v>
      </c>
      <c r="AG3369" s="3">
        <v>2.91934019412656</v>
      </c>
      <c r="AH3369" s="3">
        <v>3.23625282266524</v>
      </c>
      <c r="AI3369" s="3"/>
      <c r="AJ3369" s="3"/>
      <c r="AK3369" s="3"/>
      <c r="AL3369" s="3"/>
      <c r="AM3369" s="3"/>
      <c r="AN3369" s="5" t="s">
        <v>46</v>
      </c>
      <c r="AO3369" s="1"/>
      <c r="AP3369" s="1"/>
      <c r="AQ3369" s="1"/>
    </row>
    <row r="3370" spans="1:43">
      <c r="A3370" s="1" t="s">
        <v>8795</v>
      </c>
      <c r="B3370" s="1" t="s">
        <v>8796</v>
      </c>
      <c r="C3370" s="3">
        <v>2.18082191780822</v>
      </c>
      <c r="D3370" s="4">
        <v>43441</v>
      </c>
      <c r="E3370" s="3">
        <v>18.5747812397</v>
      </c>
      <c r="F3370" s="5" t="s">
        <v>323</v>
      </c>
      <c r="G3370" s="5">
        <v>797</v>
      </c>
      <c r="H3370" s="5" t="s">
        <v>50</v>
      </c>
      <c r="I3370" s="3">
        <v>0.187353629976581</v>
      </c>
      <c r="J3370" s="3">
        <v>38.9012952210808</v>
      </c>
      <c r="K3370" s="3">
        <v>0.0187038249321966</v>
      </c>
      <c r="L3370" s="3">
        <v>35.8565737051793</v>
      </c>
      <c r="M3370" s="3">
        <v>-0.0373866716515729</v>
      </c>
      <c r="N3370" s="3">
        <v>43.4105075690116</v>
      </c>
      <c r="O3370" s="3">
        <v>0.915267031515363</v>
      </c>
      <c r="P3370" s="3">
        <v>13.9789858382823</v>
      </c>
      <c r="Q3370" s="3">
        <v>1.33598635588403</v>
      </c>
      <c r="R3370" s="3">
        <v>23.466924191212</v>
      </c>
      <c r="S3370" s="3">
        <v>2.18803745461494</v>
      </c>
      <c r="T3370" s="3">
        <v>35.3107344632768</v>
      </c>
      <c r="U3370" s="3">
        <v>6.18546465448767</v>
      </c>
      <c r="V3370" s="3">
        <v>50.6965944272446</v>
      </c>
      <c r="W3370" s="3"/>
      <c r="X3370" s="3"/>
      <c r="Y3370" s="3"/>
      <c r="Z3370" s="3"/>
      <c r="AA3370" s="3">
        <v>0.0914594973134024</v>
      </c>
      <c r="AB3370" s="3">
        <v>0.395088536769027</v>
      </c>
      <c r="AC3370" s="3">
        <v>-1.11926260346125</v>
      </c>
      <c r="AD3370" s="3"/>
      <c r="AE3370" s="5">
        <v>3</v>
      </c>
      <c r="AF3370" s="3">
        <v>0.257409431847328</v>
      </c>
      <c r="AG3370" s="3">
        <v>2.53487081965913</v>
      </c>
      <c r="AH3370" s="3">
        <v>3.09761295062749</v>
      </c>
      <c r="AI3370" s="3"/>
      <c r="AJ3370" s="3"/>
      <c r="AK3370" s="3"/>
      <c r="AL3370" s="3"/>
      <c r="AM3370" s="3"/>
      <c r="AN3370" s="5" t="s">
        <v>46</v>
      </c>
      <c r="AO3370" s="1"/>
      <c r="AP3370" s="1"/>
      <c r="AQ3370" s="1"/>
    </row>
    <row r="3371" spans="1:43">
      <c r="A3371" s="1" t="s">
        <v>8797</v>
      </c>
      <c r="B3371" s="1" t="s">
        <v>8798</v>
      </c>
      <c r="C3371" s="3">
        <v>1.88493150684932</v>
      </c>
      <c r="D3371" s="4">
        <v>43549</v>
      </c>
      <c r="E3371" s="3">
        <v>2.6647129111</v>
      </c>
      <c r="F3371" s="5" t="s">
        <v>6784</v>
      </c>
      <c r="G3371" s="5">
        <v>689</v>
      </c>
      <c r="H3371" s="5" t="s">
        <v>116</v>
      </c>
      <c r="I3371" s="3">
        <v>3.63350314653881</v>
      </c>
      <c r="J3371" s="3">
        <v>83.6448598130841</v>
      </c>
      <c r="K3371" s="3">
        <v>0.567066521264997</v>
      </c>
      <c r="L3371" s="3">
        <v>87.1559633027523</v>
      </c>
      <c r="M3371" s="3">
        <v>0.95606480805721</v>
      </c>
      <c r="N3371" s="3">
        <v>83.6448598130841</v>
      </c>
      <c r="O3371" s="3">
        <v>5.37822807953074</v>
      </c>
      <c r="P3371" s="3">
        <v>81</v>
      </c>
      <c r="Q3371" s="3">
        <v>4.86695474186946</v>
      </c>
      <c r="R3371" s="3">
        <v>67.7248677248677</v>
      </c>
      <c r="S3371" s="3">
        <v>40.5364218226151</v>
      </c>
      <c r="T3371" s="3">
        <v>69.3251533742331</v>
      </c>
      <c r="U3371" s="3"/>
      <c r="V3371" s="3"/>
      <c r="W3371" s="3"/>
      <c r="X3371" s="3"/>
      <c r="Y3371" s="3"/>
      <c r="Z3371" s="3"/>
      <c r="AA3371" s="3">
        <v>0.192688275473892</v>
      </c>
      <c r="AB3371" s="3">
        <v>0.155719721264661</v>
      </c>
      <c r="AC3371" s="3">
        <v>-18.5624305298259</v>
      </c>
      <c r="AD3371" s="3"/>
      <c r="AE3371" s="5">
        <v>2</v>
      </c>
      <c r="AF3371" s="3">
        <v>1.4324339947883</v>
      </c>
      <c r="AG3371" s="3">
        <v>33.7309490745854</v>
      </c>
      <c r="AH3371" s="3"/>
      <c r="AI3371" s="3"/>
      <c r="AJ3371" s="3"/>
      <c r="AK3371" s="3"/>
      <c r="AL3371" s="3"/>
      <c r="AM3371" s="3"/>
      <c r="AN3371" s="5" t="s">
        <v>46</v>
      </c>
      <c r="AO3371" s="1"/>
      <c r="AP3371" s="1"/>
      <c r="AQ3371" s="1"/>
    </row>
    <row r="3372" spans="1:43">
      <c r="A3372" s="1" t="s">
        <v>8799</v>
      </c>
      <c r="B3372" s="1" t="s">
        <v>8800</v>
      </c>
      <c r="C3372" s="3">
        <v>2.18630136986301</v>
      </c>
      <c r="D3372" s="4">
        <v>43439</v>
      </c>
      <c r="E3372" s="3">
        <v>2.1190129077</v>
      </c>
      <c r="F3372" s="5" t="s">
        <v>6337</v>
      </c>
      <c r="G3372" s="5">
        <v>342</v>
      </c>
      <c r="H3372" s="5" t="s">
        <v>50</v>
      </c>
      <c r="I3372" s="3">
        <v>-0.029075402209733</v>
      </c>
      <c r="J3372" s="3">
        <v>72.532380527021</v>
      </c>
      <c r="K3372" s="3">
        <v>-0.038763446070352</v>
      </c>
      <c r="L3372" s="3">
        <v>75.0332005312085</v>
      </c>
      <c r="M3372" s="3">
        <v>-0.0968523002421114</v>
      </c>
      <c r="N3372" s="3">
        <v>54.9421193232413</v>
      </c>
      <c r="O3372" s="3">
        <v>0.418613707165138</v>
      </c>
      <c r="P3372" s="3">
        <v>72.5902238465053</v>
      </c>
      <c r="Q3372" s="3">
        <v>0.702919066679701</v>
      </c>
      <c r="R3372" s="3">
        <v>80.5408015451473</v>
      </c>
      <c r="S3372" s="3">
        <v>0.939426558371677</v>
      </c>
      <c r="T3372" s="3">
        <v>82.5423728813559</v>
      </c>
      <c r="U3372" s="3">
        <v>6.59967477796545</v>
      </c>
      <c r="V3372" s="3">
        <v>39.7058823529412</v>
      </c>
      <c r="W3372" s="3"/>
      <c r="X3372" s="3"/>
      <c r="Y3372" s="3"/>
      <c r="Z3372" s="3"/>
      <c r="AA3372" s="3">
        <v>-0.0804069784216779</v>
      </c>
      <c r="AB3372" s="3">
        <v>0.431331053236306</v>
      </c>
      <c r="AC3372" s="3">
        <v>-1.15075911420559</v>
      </c>
      <c r="AD3372" s="3"/>
      <c r="AE3372" s="5">
        <v>3</v>
      </c>
      <c r="AF3372" s="3">
        <v>0.287881267392951</v>
      </c>
      <c r="AG3372" s="3">
        <v>2.63136682706107</v>
      </c>
      <c r="AH3372" s="3">
        <v>3.46044433521178</v>
      </c>
      <c r="AI3372" s="3"/>
      <c r="AJ3372" s="3"/>
      <c r="AK3372" s="3"/>
      <c r="AL3372" s="3"/>
      <c r="AM3372" s="3"/>
      <c r="AN3372" s="5" t="s">
        <v>51</v>
      </c>
      <c r="AO3372" s="1"/>
      <c r="AP3372" s="1"/>
      <c r="AQ3372" s="1"/>
    </row>
    <row r="3373" spans="1:43">
      <c r="A3373" s="1" t="s">
        <v>8801</v>
      </c>
      <c r="B3373" s="1" t="s">
        <v>8802</v>
      </c>
      <c r="C3373" s="3">
        <v>2.04931506849315</v>
      </c>
      <c r="D3373" s="4">
        <v>43489</v>
      </c>
      <c r="E3373" s="3">
        <v>6.5028727175</v>
      </c>
      <c r="F3373" s="5" t="s">
        <v>1955</v>
      </c>
      <c r="G3373" s="5">
        <v>749</v>
      </c>
      <c r="H3373" s="5" t="s">
        <v>60</v>
      </c>
      <c r="I3373" s="3">
        <v>12.0558925476603</v>
      </c>
      <c r="J3373" s="3">
        <v>10.8134920634921</v>
      </c>
      <c r="K3373" s="3">
        <v>3.42931413717256</v>
      </c>
      <c r="L3373" s="3">
        <v>29.9137104506232</v>
      </c>
      <c r="M3373" s="3">
        <v>4.28427419354839</v>
      </c>
      <c r="N3373" s="3">
        <v>25.4203758654797</v>
      </c>
      <c r="O3373" s="3">
        <v>18.5130026348952</v>
      </c>
      <c r="P3373" s="3">
        <v>15.3144016227181</v>
      </c>
      <c r="Q3373" s="3">
        <v>28.9016260669117</v>
      </c>
      <c r="R3373" s="3">
        <v>10.1570680628272</v>
      </c>
      <c r="S3373" s="3">
        <v>66.774141544414</v>
      </c>
      <c r="T3373" s="3">
        <v>9.05797101449275</v>
      </c>
      <c r="U3373" s="3">
        <v>106.817273090764</v>
      </c>
      <c r="V3373" s="3">
        <v>20.0339558573854</v>
      </c>
      <c r="W3373" s="3"/>
      <c r="X3373" s="3"/>
      <c r="Y3373" s="3"/>
      <c r="Z3373" s="3"/>
      <c r="AA3373" s="3">
        <v>0.287032892517406</v>
      </c>
      <c r="AB3373" s="3">
        <v>0.403649205610044</v>
      </c>
      <c r="AC3373" s="3">
        <v>-16.9487767018996</v>
      </c>
      <c r="AD3373" s="3"/>
      <c r="AE3373" s="5">
        <v>1</v>
      </c>
      <c r="AF3373" s="3">
        <v>2.90140774129842</v>
      </c>
      <c r="AG3373" s="3">
        <v>57.8927885720794</v>
      </c>
      <c r="AH3373" s="3"/>
      <c r="AI3373" s="3"/>
      <c r="AJ3373" s="3"/>
      <c r="AK3373" s="3"/>
      <c r="AL3373" s="3"/>
      <c r="AM3373" s="3"/>
      <c r="AN3373" s="5" t="s">
        <v>46</v>
      </c>
      <c r="AO3373" s="1"/>
      <c r="AP3373" s="1"/>
      <c r="AQ3373" s="1"/>
    </row>
    <row r="3374" spans="1:43">
      <c r="A3374" s="1" t="s">
        <v>8803</v>
      </c>
      <c r="B3374" s="1" t="s">
        <v>8804</v>
      </c>
      <c r="C3374" s="3">
        <v>1.54794520547945</v>
      </c>
      <c r="D3374" s="4">
        <v>43672</v>
      </c>
      <c r="E3374" s="3">
        <v>0.8762811077</v>
      </c>
      <c r="F3374" s="5" t="s">
        <v>8805</v>
      </c>
      <c r="G3374" s="5">
        <v>464</v>
      </c>
      <c r="H3374" s="5" t="s">
        <v>93</v>
      </c>
      <c r="I3374" s="3">
        <v>17.2473241864809</v>
      </c>
      <c r="J3374" s="3">
        <v>3.85</v>
      </c>
      <c r="K3374" s="3">
        <v>4.60138426044604</v>
      </c>
      <c r="L3374" s="3">
        <v>6.98711595639247</v>
      </c>
      <c r="M3374" s="3">
        <v>7.91404958677687</v>
      </c>
      <c r="N3374" s="3">
        <v>11.7764471057884</v>
      </c>
      <c r="O3374" s="3">
        <v>29.252454862211</v>
      </c>
      <c r="P3374" s="3">
        <v>4.87927565392354</v>
      </c>
      <c r="Q3374" s="3">
        <v>46.2675867013173</v>
      </c>
      <c r="R3374" s="3">
        <v>3.19917440660475</v>
      </c>
      <c r="S3374" s="3">
        <v>55.536497045931</v>
      </c>
      <c r="T3374" s="3">
        <v>36.791953414505</v>
      </c>
      <c r="U3374" s="3"/>
      <c r="V3374" s="3"/>
      <c r="W3374" s="3"/>
      <c r="X3374" s="3"/>
      <c r="Y3374" s="3"/>
      <c r="Z3374" s="3"/>
      <c r="AA3374" s="3">
        <v>0.222643464211158</v>
      </c>
      <c r="AB3374" s="3">
        <v>0.319373148314938</v>
      </c>
      <c r="AC3374" s="3">
        <v>-13.3960897900072</v>
      </c>
      <c r="AD3374" s="3"/>
      <c r="AE3374" s="5">
        <v>2</v>
      </c>
      <c r="AF3374" s="3">
        <v>2.32533359793302</v>
      </c>
      <c r="AG3374" s="3">
        <v>48.2989866202398</v>
      </c>
      <c r="AH3374" s="3"/>
      <c r="AI3374" s="3"/>
      <c r="AJ3374" s="3"/>
      <c r="AK3374" s="3"/>
      <c r="AL3374" s="3"/>
      <c r="AM3374" s="3"/>
      <c r="AN3374" s="5" t="s">
        <v>46</v>
      </c>
      <c r="AO3374" s="1"/>
      <c r="AP3374" s="1"/>
      <c r="AQ3374" s="1"/>
    </row>
    <row r="3375" spans="1:43">
      <c r="A3375" s="1" t="s">
        <v>8806</v>
      </c>
      <c r="B3375" s="1" t="s">
        <v>8807</v>
      </c>
      <c r="C3375" s="3">
        <v>2.03013698630137</v>
      </c>
      <c r="D3375" s="4">
        <v>43496</v>
      </c>
      <c r="E3375" s="3">
        <v>0.6857400662</v>
      </c>
      <c r="F3375" s="5" t="s">
        <v>4143</v>
      </c>
      <c r="G3375" s="5">
        <v>119</v>
      </c>
      <c r="H3375" s="5" t="s">
        <v>191</v>
      </c>
      <c r="I3375" s="3">
        <v>2.703125418982</v>
      </c>
      <c r="J3375" s="3">
        <v>90.4159132007233</v>
      </c>
      <c r="K3375" s="3">
        <v>2.93316157161968</v>
      </c>
      <c r="L3375" s="3">
        <v>40.2397260273973</v>
      </c>
      <c r="M3375" s="3">
        <v>-1.24350739183059</v>
      </c>
      <c r="N3375" s="3">
        <v>92.2522522522522</v>
      </c>
      <c r="O3375" s="3">
        <v>13.9045928988465</v>
      </c>
      <c r="P3375" s="3">
        <v>68.5714285714286</v>
      </c>
      <c r="Q3375" s="3">
        <v>24.5172693610278</v>
      </c>
      <c r="R3375" s="3">
        <v>42.5576519916143</v>
      </c>
      <c r="S3375" s="3">
        <v>74.8140104167244</v>
      </c>
      <c r="T3375" s="3">
        <v>36.7647058823529</v>
      </c>
      <c r="U3375" s="3">
        <v>142.3631921825</v>
      </c>
      <c r="V3375" s="3">
        <v>53.3724340175953</v>
      </c>
      <c r="W3375" s="3"/>
      <c r="X3375" s="3"/>
      <c r="Y3375" s="3"/>
      <c r="Z3375" s="3"/>
      <c r="AA3375" s="3">
        <v>0.304250754083798</v>
      </c>
      <c r="AB3375" s="3">
        <v>0.503437193622664</v>
      </c>
      <c r="AC3375" s="3">
        <v>-13.9970930232558</v>
      </c>
      <c r="AD3375" s="3"/>
      <c r="AE3375" s="5">
        <v>1</v>
      </c>
      <c r="AF3375" s="3">
        <v>3.72906843922685</v>
      </c>
      <c r="AG3375" s="3">
        <v>75.3995586182487</v>
      </c>
      <c r="AH3375" s="3"/>
      <c r="AI3375" s="3"/>
      <c r="AJ3375" s="3"/>
      <c r="AK3375" s="3"/>
      <c r="AL3375" s="3"/>
      <c r="AM3375" s="3"/>
      <c r="AN3375" s="5" t="s">
        <v>46</v>
      </c>
      <c r="AO3375" s="1"/>
      <c r="AP3375" s="1"/>
      <c r="AQ3375" s="1"/>
    </row>
    <row r="3376" spans="1:43">
      <c r="A3376" s="1" t="s">
        <v>8808</v>
      </c>
      <c r="B3376" s="1" t="s">
        <v>8809</v>
      </c>
      <c r="C3376" s="3">
        <v>2.03013698630137</v>
      </c>
      <c r="D3376" s="4">
        <v>43496</v>
      </c>
      <c r="E3376" s="3">
        <v>12.2288705454</v>
      </c>
      <c r="F3376" s="5" t="s">
        <v>8810</v>
      </c>
      <c r="G3376" s="5">
        <v>742</v>
      </c>
      <c r="H3376" s="5" t="s">
        <v>93</v>
      </c>
      <c r="I3376" s="3">
        <v>10.4676520474921</v>
      </c>
      <c r="J3376" s="3">
        <v>28</v>
      </c>
      <c r="K3376" s="3">
        <v>4.43248196082924</v>
      </c>
      <c r="L3376" s="3">
        <v>8.22596630327057</v>
      </c>
      <c r="M3376" s="3">
        <v>6.44408125145927</v>
      </c>
      <c r="N3376" s="3">
        <v>21.0079840319361</v>
      </c>
      <c r="O3376" s="3">
        <v>14.7662820227445</v>
      </c>
      <c r="P3376" s="3">
        <v>39.0342052313883</v>
      </c>
      <c r="Q3376" s="3">
        <v>26.8874484392289</v>
      </c>
      <c r="R3376" s="3">
        <v>23.9422084623323</v>
      </c>
      <c r="S3376" s="3">
        <v>85.4944563529103</v>
      </c>
      <c r="T3376" s="3">
        <v>11.4346214928534</v>
      </c>
      <c r="U3376" s="3">
        <v>111.885039375325</v>
      </c>
      <c r="V3376" s="3">
        <v>36.8217054263566</v>
      </c>
      <c r="W3376" s="3"/>
      <c r="X3376" s="3"/>
      <c r="Y3376" s="3"/>
      <c r="Z3376" s="3"/>
      <c r="AA3376" s="3">
        <v>0.403933607142405</v>
      </c>
      <c r="AB3376" s="3">
        <v>0.608882955633571</v>
      </c>
      <c r="AC3376" s="3">
        <v>-8.57858990944372</v>
      </c>
      <c r="AD3376" s="3"/>
      <c r="AE3376" s="5">
        <v>2</v>
      </c>
      <c r="AF3376" s="3">
        <v>3.09866519929317</v>
      </c>
      <c r="AG3376" s="3">
        <v>78.5849348067593</v>
      </c>
      <c r="AH3376" s="3"/>
      <c r="AI3376" s="3"/>
      <c r="AJ3376" s="3"/>
      <c r="AK3376" s="3"/>
      <c r="AL3376" s="3"/>
      <c r="AM3376" s="3"/>
      <c r="AN3376" s="5" t="s">
        <v>1266</v>
      </c>
      <c r="AO3376" s="1"/>
      <c r="AP3376" s="1"/>
      <c r="AQ3376" s="1"/>
    </row>
    <row r="3377" spans="1:43">
      <c r="A3377" s="1" t="s">
        <v>8811</v>
      </c>
      <c r="B3377" s="1" t="s">
        <v>8812</v>
      </c>
      <c r="C3377" s="3">
        <v>1.96164383561644</v>
      </c>
      <c r="D3377" s="4">
        <v>43521</v>
      </c>
      <c r="E3377" s="3">
        <v>0.4705490575</v>
      </c>
      <c r="F3377" s="5" t="s">
        <v>8813</v>
      </c>
      <c r="G3377" s="5">
        <v>717</v>
      </c>
      <c r="H3377" s="5" t="s">
        <v>116</v>
      </c>
      <c r="I3377" s="3">
        <v>8.89570552147239</v>
      </c>
      <c r="J3377" s="3">
        <v>45.3271028037383</v>
      </c>
      <c r="K3377" s="3">
        <v>3.23518720465285</v>
      </c>
      <c r="L3377" s="3">
        <v>43.5779816513761</v>
      </c>
      <c r="M3377" s="3">
        <v>3.21642740323459</v>
      </c>
      <c r="N3377" s="3">
        <v>61.214953271028</v>
      </c>
      <c r="O3377" s="3">
        <v>16.3934426229508</v>
      </c>
      <c r="P3377" s="3">
        <v>37.5</v>
      </c>
      <c r="Q3377" s="3">
        <v>21.8535469107551</v>
      </c>
      <c r="R3377" s="3">
        <v>40.2116402116402</v>
      </c>
      <c r="S3377" s="3">
        <v>52.0206976536712</v>
      </c>
      <c r="T3377" s="3">
        <v>49.079754601227</v>
      </c>
      <c r="U3377" s="3"/>
      <c r="V3377" s="3"/>
      <c r="W3377" s="3"/>
      <c r="X3377" s="3"/>
      <c r="Y3377" s="3"/>
      <c r="Z3377" s="3"/>
      <c r="AA3377" s="3">
        <v>0.262864638586397</v>
      </c>
      <c r="AB3377" s="3">
        <v>0.303754837486495</v>
      </c>
      <c r="AC3377" s="3">
        <v>-14.7117962466488</v>
      </c>
      <c r="AD3377" s="3"/>
      <c r="AE3377" s="5">
        <v>2</v>
      </c>
      <c r="AF3377" s="3">
        <v>2.22979045927628</v>
      </c>
      <c r="AG3377" s="3">
        <v>42.9033017392831</v>
      </c>
      <c r="AH3377" s="3"/>
      <c r="AI3377" s="3"/>
      <c r="AJ3377" s="3"/>
      <c r="AK3377" s="3"/>
      <c r="AL3377" s="3"/>
      <c r="AM3377" s="3"/>
      <c r="AN3377" s="5" t="s">
        <v>46</v>
      </c>
      <c r="AO3377" s="1"/>
      <c r="AP3377" s="1"/>
      <c r="AQ3377" s="1"/>
    </row>
    <row r="3378" spans="1:43">
      <c r="A3378" s="1" t="s">
        <v>8814</v>
      </c>
      <c r="B3378" s="1" t="s">
        <v>8815</v>
      </c>
      <c r="C3378" s="3">
        <v>1.91780821917808</v>
      </c>
      <c r="D3378" s="4">
        <v>43537</v>
      </c>
      <c r="E3378" s="3">
        <v>1.622706159</v>
      </c>
      <c r="F3378" s="5" t="s">
        <v>7970</v>
      </c>
      <c r="G3378" s="5">
        <v>701</v>
      </c>
      <c r="H3378" s="5" t="s">
        <v>226</v>
      </c>
      <c r="I3378" s="3">
        <v>-0.120230843218985</v>
      </c>
      <c r="J3378" s="3">
        <v>94.1678520625889</v>
      </c>
      <c r="K3378" s="3">
        <v>1.08704469862903</v>
      </c>
      <c r="L3378" s="3">
        <v>20.8994708994709</v>
      </c>
      <c r="M3378" s="3">
        <v>-1.92050373868556</v>
      </c>
      <c r="N3378" s="3">
        <v>98.7306064880113</v>
      </c>
      <c r="O3378" s="3">
        <v>1.80555555555556</v>
      </c>
      <c r="P3378" s="3">
        <v>82.3899371069182</v>
      </c>
      <c r="Q3378" s="3">
        <v>2.84747441399802</v>
      </c>
      <c r="R3378" s="3">
        <v>81.021897810219</v>
      </c>
      <c r="S3378" s="3">
        <v>14.9114717816304</v>
      </c>
      <c r="T3378" s="3">
        <v>52.3936170212766</v>
      </c>
      <c r="U3378" s="3"/>
      <c r="V3378" s="3"/>
      <c r="W3378" s="3"/>
      <c r="X3378" s="3"/>
      <c r="Y3378" s="3"/>
      <c r="Z3378" s="3"/>
      <c r="AA3378" s="3">
        <v>0.197223073941646</v>
      </c>
      <c r="AB3378" s="3">
        <v>0.320068858788966</v>
      </c>
      <c r="AC3378" s="3">
        <v>-7.7760224679656</v>
      </c>
      <c r="AD3378" s="3"/>
      <c r="AE3378" s="5">
        <v>2</v>
      </c>
      <c r="AF3378" s="3">
        <v>0.987334837117457</v>
      </c>
      <c r="AG3378" s="3">
        <v>13.6380385305614</v>
      </c>
      <c r="AH3378" s="3"/>
      <c r="AI3378" s="3"/>
      <c r="AJ3378" s="3"/>
      <c r="AK3378" s="3"/>
      <c r="AL3378" s="3"/>
      <c r="AM3378" s="3"/>
      <c r="AN3378" s="5" t="s">
        <v>46</v>
      </c>
      <c r="AO3378" s="1"/>
      <c r="AP3378" s="1"/>
      <c r="AQ3378" s="1"/>
    </row>
    <row r="3379" spans="1:43">
      <c r="A3379" s="1" t="s">
        <v>8816</v>
      </c>
      <c r="B3379" s="1" t="s">
        <v>8817</v>
      </c>
      <c r="C3379" s="3">
        <v>2.14794520547945</v>
      </c>
      <c r="D3379" s="4">
        <v>43453</v>
      </c>
      <c r="E3379" s="3">
        <v>0.0089212969</v>
      </c>
      <c r="F3379" s="5" t="s">
        <v>7645</v>
      </c>
      <c r="G3379" s="5">
        <v>785</v>
      </c>
      <c r="H3379" s="5" t="s">
        <v>198</v>
      </c>
      <c r="I3379" s="3">
        <v>0.0968710646130109</v>
      </c>
      <c r="J3379" s="3">
        <v>77.7777777777778</v>
      </c>
      <c r="K3379" s="3">
        <v>-0.0483652544012328</v>
      </c>
      <c r="L3379" s="3">
        <v>93.6170212765958</v>
      </c>
      <c r="M3379" s="3">
        <v>0.087175513366924</v>
      </c>
      <c r="N3379" s="3">
        <v>45.8885941644562</v>
      </c>
      <c r="O3379" s="3">
        <v>1.47304330747325</v>
      </c>
      <c r="P3379" s="3">
        <v>2.01149425287356</v>
      </c>
      <c r="Q3379" s="3">
        <v>1.11556903806635</v>
      </c>
      <c r="R3379" s="3">
        <v>60.1190476190476</v>
      </c>
      <c r="S3379" s="3">
        <v>1.20470127326153</v>
      </c>
      <c r="T3379" s="3">
        <v>82.9457364341085</v>
      </c>
      <c r="U3379" s="3">
        <v>2.88758339141692</v>
      </c>
      <c r="V3379" s="3">
        <v>96.8503937007874</v>
      </c>
      <c r="W3379" s="3"/>
      <c r="X3379" s="3"/>
      <c r="Y3379" s="3"/>
      <c r="Z3379" s="3"/>
      <c r="AA3379" s="3">
        <v>-0.0350928535726194</v>
      </c>
      <c r="AB3379" s="3">
        <v>0.018186504161135</v>
      </c>
      <c r="AC3379" s="3">
        <v>-0.848614904408889</v>
      </c>
      <c r="AD3379" s="3"/>
      <c r="AE3379" s="5">
        <v>2</v>
      </c>
      <c r="AF3379" s="3">
        <v>0.125236381019454</v>
      </c>
      <c r="AG3379" s="3">
        <v>1.23490237708643</v>
      </c>
      <c r="AH3379" s="3">
        <v>1.52759891802816</v>
      </c>
      <c r="AI3379" s="3"/>
      <c r="AJ3379" s="3"/>
      <c r="AK3379" s="3"/>
      <c r="AL3379" s="3"/>
      <c r="AM3379" s="3"/>
      <c r="AN3379" s="5" t="s">
        <v>46</v>
      </c>
      <c r="AO3379" s="1"/>
      <c r="AP3379" s="1"/>
      <c r="AQ3379" s="1"/>
    </row>
    <row r="3380" spans="1:43">
      <c r="A3380" s="1" t="s">
        <v>8818</v>
      </c>
      <c r="B3380" s="1" t="s">
        <v>8819</v>
      </c>
      <c r="C3380" s="3">
        <v>1.91780821917808</v>
      </c>
      <c r="D3380" s="4">
        <v>43537</v>
      </c>
      <c r="E3380" s="3">
        <v>1.0343297517</v>
      </c>
      <c r="F3380" s="5" t="s">
        <v>8820</v>
      </c>
      <c r="G3380" s="5">
        <v>701</v>
      </c>
      <c r="H3380" s="5" t="s">
        <v>60</v>
      </c>
      <c r="I3380" s="3">
        <v>9.57358127605002</v>
      </c>
      <c r="J3380" s="3">
        <v>24.1071428571429</v>
      </c>
      <c r="K3380" s="3">
        <v>3.35692251859917</v>
      </c>
      <c r="L3380" s="3">
        <v>32.8859060402685</v>
      </c>
      <c r="M3380" s="3">
        <v>4.27141811081279</v>
      </c>
      <c r="N3380" s="3">
        <v>25.8160237388724</v>
      </c>
      <c r="O3380" s="3">
        <v>16.3240299523485</v>
      </c>
      <c r="P3380" s="3">
        <v>22.7180527383367</v>
      </c>
      <c r="Q3380" s="3">
        <v>23.6468885672938</v>
      </c>
      <c r="R3380" s="3">
        <v>16.9633507853403</v>
      </c>
      <c r="S3380" s="3">
        <v>59.7755960729313</v>
      </c>
      <c r="T3380" s="3">
        <v>17.0289855072464</v>
      </c>
      <c r="U3380" s="3"/>
      <c r="V3380" s="3"/>
      <c r="W3380" s="3"/>
      <c r="X3380" s="3"/>
      <c r="Y3380" s="3"/>
      <c r="Z3380" s="3"/>
      <c r="AA3380" s="3">
        <v>0.298608485132644</v>
      </c>
      <c r="AB3380" s="3">
        <v>0.33292478961008</v>
      </c>
      <c r="AC3380" s="3">
        <v>-14.7222222222222</v>
      </c>
      <c r="AD3380" s="3"/>
      <c r="AE3380" s="5">
        <v>2</v>
      </c>
      <c r="AF3380" s="3">
        <v>2.26525575117637</v>
      </c>
      <c r="AG3380" s="3">
        <v>48.8069561245311</v>
      </c>
      <c r="AH3380" s="3"/>
      <c r="AI3380" s="3"/>
      <c r="AJ3380" s="3"/>
      <c r="AK3380" s="3"/>
      <c r="AL3380" s="3"/>
      <c r="AM3380" s="3"/>
      <c r="AN3380" s="5" t="s">
        <v>46</v>
      </c>
      <c r="AO3380" s="1"/>
      <c r="AP3380" s="1"/>
      <c r="AQ3380" s="1"/>
    </row>
    <row r="3381" spans="1:43">
      <c r="A3381" s="1" t="s">
        <v>8821</v>
      </c>
      <c r="B3381" s="1" t="s">
        <v>8822</v>
      </c>
      <c r="C3381" s="3">
        <v>1.47671232876712</v>
      </c>
      <c r="D3381" s="4">
        <v>43698</v>
      </c>
      <c r="E3381" s="3">
        <v>2.133330693</v>
      </c>
      <c r="F3381" s="5" t="s">
        <v>8823</v>
      </c>
      <c r="G3381" s="5">
        <v>540</v>
      </c>
      <c r="H3381" s="5" t="s">
        <v>50</v>
      </c>
      <c r="I3381" s="3">
        <v>0.0984348853233508</v>
      </c>
      <c r="J3381" s="3">
        <v>54.2206342117017</v>
      </c>
      <c r="K3381" s="3">
        <v>0.0393507132316828</v>
      </c>
      <c r="L3381" s="3">
        <v>20.8942009738822</v>
      </c>
      <c r="M3381" s="3">
        <v>0</v>
      </c>
      <c r="N3381" s="3">
        <v>34.1495992876224</v>
      </c>
      <c r="O3381" s="3">
        <v>0.650760376006988</v>
      </c>
      <c r="P3381" s="3">
        <v>54.8195523069895</v>
      </c>
      <c r="Q3381" s="3">
        <v>1.10215308121282</v>
      </c>
      <c r="R3381" s="3">
        <v>52.6315789473684</v>
      </c>
      <c r="S3381" s="3">
        <v>1.98709521577499</v>
      </c>
      <c r="T3381" s="3">
        <v>45.2542372881356</v>
      </c>
      <c r="U3381" s="3"/>
      <c r="V3381" s="3"/>
      <c r="W3381" s="3"/>
      <c r="X3381" s="3"/>
      <c r="Y3381" s="3"/>
      <c r="Z3381" s="3"/>
      <c r="AA3381" s="3">
        <v>0.0932114079700082</v>
      </c>
      <c r="AB3381" s="3">
        <v>0.314953680950745</v>
      </c>
      <c r="AC3381" s="3">
        <v>-0.524832345223039</v>
      </c>
      <c r="AD3381" s="3"/>
      <c r="AE3381" s="5">
        <v>3</v>
      </c>
      <c r="AF3381" s="3">
        <v>0.202553104671593</v>
      </c>
      <c r="AG3381" s="3">
        <v>2.17904102264503</v>
      </c>
      <c r="AH3381" s="3"/>
      <c r="AI3381" s="3"/>
      <c r="AJ3381" s="3"/>
      <c r="AK3381" s="3"/>
      <c r="AL3381" s="3"/>
      <c r="AM3381" s="3"/>
      <c r="AN3381" s="5" t="s">
        <v>51</v>
      </c>
      <c r="AO3381" s="1"/>
      <c r="AP3381" s="1"/>
      <c r="AQ3381" s="1"/>
    </row>
    <row r="3382" spans="1:43">
      <c r="A3382" s="1" t="s">
        <v>8824</v>
      </c>
      <c r="B3382" s="1" t="s">
        <v>8825</v>
      </c>
      <c r="C3382" s="3">
        <v>2.18630136986301</v>
      </c>
      <c r="D3382" s="4">
        <v>43439</v>
      </c>
      <c r="E3382" s="3">
        <v>11.0906682299</v>
      </c>
      <c r="F3382" s="5" t="s">
        <v>7457</v>
      </c>
      <c r="G3382" s="5">
        <v>276</v>
      </c>
      <c r="H3382" s="5" t="s">
        <v>50</v>
      </c>
      <c r="I3382" s="3">
        <v>0.388744909292871</v>
      </c>
      <c r="J3382" s="3">
        <v>8.4412684234033</v>
      </c>
      <c r="K3382" s="3">
        <v>0.0368935620734226</v>
      </c>
      <c r="L3382" s="3">
        <v>23.2403718459495</v>
      </c>
      <c r="M3382" s="3">
        <v>0.175487207906166</v>
      </c>
      <c r="N3382" s="3">
        <v>13.0008904719501</v>
      </c>
      <c r="O3382" s="3">
        <v>0.752438457965632</v>
      </c>
      <c r="P3382" s="3">
        <v>38.6934673366834</v>
      </c>
      <c r="Q3382" s="3">
        <v>1.58284162217851</v>
      </c>
      <c r="R3382" s="3">
        <v>10.574601641719</v>
      </c>
      <c r="S3382" s="3">
        <v>3.22642048158372</v>
      </c>
      <c r="T3382" s="3">
        <v>9.37853107344633</v>
      </c>
      <c r="U3382" s="3">
        <v>8.57865873585115</v>
      </c>
      <c r="V3382" s="3">
        <v>13.9318885448916</v>
      </c>
      <c r="W3382" s="3"/>
      <c r="X3382" s="3"/>
      <c r="Y3382" s="3"/>
      <c r="Z3382" s="3"/>
      <c r="AA3382" s="3">
        <v>0.184282760350458</v>
      </c>
      <c r="AB3382" s="3">
        <v>0.537919399630043</v>
      </c>
      <c r="AC3382" s="3">
        <v>-1.14535804078592</v>
      </c>
      <c r="AD3382" s="3"/>
      <c r="AE3382" s="5">
        <v>3</v>
      </c>
      <c r="AF3382" s="3">
        <v>0.337714071820747</v>
      </c>
      <c r="AG3382" s="3">
        <v>3.74677820028153</v>
      </c>
      <c r="AH3382" s="3">
        <v>4.1910348204804</v>
      </c>
      <c r="AI3382" s="3"/>
      <c r="AJ3382" s="3"/>
      <c r="AK3382" s="3"/>
      <c r="AL3382" s="3"/>
      <c r="AM3382" s="3"/>
      <c r="AN3382" s="5" t="s">
        <v>46</v>
      </c>
      <c r="AO3382" s="1"/>
      <c r="AP3382" s="1"/>
      <c r="AQ3382" s="1"/>
    </row>
    <row r="3383" spans="1:43">
      <c r="A3383" s="1" t="s">
        <v>8826</v>
      </c>
      <c r="B3383" s="1" t="s">
        <v>8827</v>
      </c>
      <c r="C3383" s="3">
        <v>2.06849315068493</v>
      </c>
      <c r="D3383" s="4">
        <v>43482</v>
      </c>
      <c r="E3383" s="3">
        <v>1.2118859412</v>
      </c>
      <c r="F3383" s="5" t="s">
        <v>945</v>
      </c>
      <c r="G3383" s="5">
        <v>55</v>
      </c>
      <c r="H3383" s="5" t="s">
        <v>60</v>
      </c>
      <c r="I3383" s="3">
        <v>14.6326759107743</v>
      </c>
      <c r="J3383" s="3">
        <v>2.08333333333333</v>
      </c>
      <c r="K3383" s="3">
        <v>5.77343346445741</v>
      </c>
      <c r="L3383" s="3">
        <v>0.767018216682646</v>
      </c>
      <c r="M3383" s="3">
        <v>7.89996351992218</v>
      </c>
      <c r="N3383" s="3">
        <v>5.93471810089021</v>
      </c>
      <c r="O3383" s="3">
        <v>26.3287775246773</v>
      </c>
      <c r="P3383" s="3">
        <v>2.12981744421907</v>
      </c>
      <c r="Q3383" s="3">
        <v>40.2159599683961</v>
      </c>
      <c r="R3383" s="3">
        <v>2.19895287958115</v>
      </c>
      <c r="S3383" s="3">
        <v>101.988011229987</v>
      </c>
      <c r="T3383" s="3">
        <v>1.44927536231884</v>
      </c>
      <c r="U3383" s="3">
        <v>163.173504695996</v>
      </c>
      <c r="V3383" s="3">
        <v>5.94227504244482</v>
      </c>
      <c r="W3383" s="3"/>
      <c r="X3383" s="3"/>
      <c r="Y3383" s="3"/>
      <c r="Z3383" s="3"/>
      <c r="AA3383" s="3">
        <v>0.422428957261666</v>
      </c>
      <c r="AB3383" s="3">
        <v>0.578739935019545</v>
      </c>
      <c r="AC3383" s="3">
        <v>-14.6640915988412</v>
      </c>
      <c r="AD3383" s="3"/>
      <c r="AE3383" s="5">
        <v>1</v>
      </c>
      <c r="AF3383" s="3">
        <v>3.85254190503629</v>
      </c>
      <c r="AG3383" s="3">
        <v>85.1722927196449</v>
      </c>
      <c r="AH3383" s="3"/>
      <c r="AI3383" s="3"/>
      <c r="AJ3383" s="3"/>
      <c r="AK3383" s="3"/>
      <c r="AL3383" s="3"/>
      <c r="AM3383" s="3"/>
      <c r="AN3383" s="5" t="s">
        <v>46</v>
      </c>
      <c r="AO3383" s="1"/>
      <c r="AP3383" s="1"/>
      <c r="AQ3383" s="1"/>
    </row>
    <row r="3384" spans="1:43">
      <c r="A3384" s="1" t="s">
        <v>8828</v>
      </c>
      <c r="B3384" s="1" t="s">
        <v>8829</v>
      </c>
      <c r="C3384" s="3">
        <v>1.94246575342466</v>
      </c>
      <c r="D3384" s="4">
        <v>43528</v>
      </c>
      <c r="E3384" s="3">
        <v>4.145516759</v>
      </c>
      <c r="F3384" s="5" t="s">
        <v>423</v>
      </c>
      <c r="G3384" s="5">
        <v>710</v>
      </c>
      <c r="H3384" s="5" t="s">
        <v>50</v>
      </c>
      <c r="I3384" s="3">
        <v>-0.0192845434384188</v>
      </c>
      <c r="J3384" s="3">
        <v>71.9071013845467</v>
      </c>
      <c r="K3384" s="3">
        <v>0.00964506172839789</v>
      </c>
      <c r="L3384" s="3">
        <v>41.1243913235945</v>
      </c>
      <c r="M3384" s="3">
        <v>-0.0963483957992173</v>
      </c>
      <c r="N3384" s="3">
        <v>54.8085485307213</v>
      </c>
      <c r="O3384" s="3">
        <v>0.47480620155038</v>
      </c>
      <c r="P3384" s="3">
        <v>69.6208314298766</v>
      </c>
      <c r="Q3384" s="3">
        <v>0.836331809783129</v>
      </c>
      <c r="R3384" s="3">
        <v>75.036214389184</v>
      </c>
      <c r="S3384" s="3">
        <v>2.16770125135483</v>
      </c>
      <c r="T3384" s="3">
        <v>36.4971751412429</v>
      </c>
      <c r="U3384" s="3"/>
      <c r="V3384" s="3"/>
      <c r="W3384" s="3"/>
      <c r="X3384" s="3"/>
      <c r="Y3384" s="3"/>
      <c r="Z3384" s="3"/>
      <c r="AA3384" s="3">
        <v>0.07673388412164</v>
      </c>
      <c r="AB3384" s="3">
        <v>0.33334250550295</v>
      </c>
      <c r="AC3384" s="3">
        <v>-1.20528396490211</v>
      </c>
      <c r="AD3384" s="3"/>
      <c r="AE3384" s="5">
        <v>3</v>
      </c>
      <c r="AF3384" s="3">
        <v>0.260664607061365</v>
      </c>
      <c r="AG3384" s="3">
        <v>2.56193631732684</v>
      </c>
      <c r="AH3384" s="3"/>
      <c r="AI3384" s="3"/>
      <c r="AJ3384" s="3"/>
      <c r="AK3384" s="3"/>
      <c r="AL3384" s="3"/>
      <c r="AM3384" s="3">
        <v>1</v>
      </c>
      <c r="AN3384" s="5" t="s">
        <v>56</v>
      </c>
      <c r="AO3384" s="1"/>
      <c r="AP3384" s="1"/>
      <c r="AQ3384" s="1"/>
    </row>
    <row r="3385" spans="1:43">
      <c r="A3385" s="1" t="s">
        <v>8830</v>
      </c>
      <c r="B3385" s="1" t="s">
        <v>8831</v>
      </c>
      <c r="C3385" s="3">
        <v>2.06575342465753</v>
      </c>
      <c r="D3385" s="4">
        <v>43483</v>
      </c>
      <c r="E3385" s="3">
        <v>58.372532789</v>
      </c>
      <c r="F3385" s="5" t="s">
        <v>4729</v>
      </c>
      <c r="G3385" s="5">
        <v>755</v>
      </c>
      <c r="H3385" s="5" t="s">
        <v>50</v>
      </c>
      <c r="I3385" s="3">
        <v>-0.271535580524356</v>
      </c>
      <c r="J3385" s="3">
        <v>91.3800803930326</v>
      </c>
      <c r="K3385" s="3">
        <v>-0.140633789611856</v>
      </c>
      <c r="L3385" s="3">
        <v>94.4223107569721</v>
      </c>
      <c r="M3385" s="3">
        <v>-0.625116626236252</v>
      </c>
      <c r="N3385" s="3">
        <v>94.7462154942119</v>
      </c>
      <c r="O3385" s="3">
        <v>-1.03140680170973</v>
      </c>
      <c r="P3385" s="3">
        <v>96.1169483782549</v>
      </c>
      <c r="Q3385" s="3">
        <v>-0.299541327342515</v>
      </c>
      <c r="R3385" s="3">
        <v>94.4471269917914</v>
      </c>
      <c r="S3385" s="3">
        <v>0.823551684967809</v>
      </c>
      <c r="T3385" s="3">
        <v>85.6497175141243</v>
      </c>
      <c r="U3385" s="3">
        <v>6.54196258877662</v>
      </c>
      <c r="V3385" s="3">
        <v>41.7956656346749</v>
      </c>
      <c r="W3385" s="3"/>
      <c r="X3385" s="3"/>
      <c r="Y3385" s="3"/>
      <c r="Z3385" s="3"/>
      <c r="AA3385" s="3">
        <v>-0.0448992314574861</v>
      </c>
      <c r="AB3385" s="3">
        <v>0.19845864028819</v>
      </c>
      <c r="AC3385" s="3">
        <v>-1.82137573964495</v>
      </c>
      <c r="AD3385" s="3"/>
      <c r="AE3385" s="5">
        <v>3</v>
      </c>
      <c r="AF3385" s="3">
        <v>0.272148081737271</v>
      </c>
      <c r="AG3385" s="3">
        <v>1.59029348936042</v>
      </c>
      <c r="AH3385" s="3"/>
      <c r="AI3385" s="3"/>
      <c r="AJ3385" s="3"/>
      <c r="AK3385" s="3"/>
      <c r="AL3385" s="3"/>
      <c r="AM3385" s="3"/>
      <c r="AN3385" s="5" t="s">
        <v>51</v>
      </c>
      <c r="AO3385" s="1"/>
      <c r="AP3385" s="1"/>
      <c r="AQ3385" s="1"/>
    </row>
    <row r="3386" spans="1:43">
      <c r="A3386" s="1" t="s">
        <v>8832</v>
      </c>
      <c r="B3386" s="1" t="s">
        <v>8833</v>
      </c>
      <c r="C3386" s="3">
        <v>1.70684931506849</v>
      </c>
      <c r="D3386" s="4">
        <v>43614</v>
      </c>
      <c r="E3386" s="3">
        <v>0.2407968355</v>
      </c>
      <c r="F3386" s="5" t="s">
        <v>8834</v>
      </c>
      <c r="G3386" s="5">
        <v>219</v>
      </c>
      <c r="H3386" s="5" t="s">
        <v>55</v>
      </c>
      <c r="I3386" s="3">
        <v>13.2587956492678</v>
      </c>
      <c r="J3386" s="3">
        <v>29.4615849969752</v>
      </c>
      <c r="K3386" s="3">
        <v>5.28129236330773</v>
      </c>
      <c r="L3386" s="3">
        <v>5.14124293785311</v>
      </c>
      <c r="M3386" s="3">
        <v>6.83824372348962</v>
      </c>
      <c r="N3386" s="3">
        <v>34.0514661879114</v>
      </c>
      <c r="O3386" s="3">
        <v>21.3713615940613</v>
      </c>
      <c r="P3386" s="3">
        <v>37.8807947019868</v>
      </c>
      <c r="Q3386" s="3">
        <v>31.0575165236957</v>
      </c>
      <c r="R3386" s="3">
        <v>29.344512195122</v>
      </c>
      <c r="S3386" s="3">
        <v>81.856909367091</v>
      </c>
      <c r="T3386" s="3">
        <v>26.07421875</v>
      </c>
      <c r="U3386" s="3"/>
      <c r="V3386" s="3"/>
      <c r="W3386" s="3"/>
      <c r="X3386" s="3"/>
      <c r="Y3386" s="3"/>
      <c r="Z3386" s="3"/>
      <c r="AA3386" s="3">
        <v>0.370201146194993</v>
      </c>
      <c r="AB3386" s="3">
        <v>0.547242137085338</v>
      </c>
      <c r="AC3386" s="3">
        <v>-12.9004253841479</v>
      </c>
      <c r="AD3386" s="3"/>
      <c r="AE3386" s="5">
        <v>1</v>
      </c>
      <c r="AF3386" s="3">
        <v>3.04914206742043</v>
      </c>
      <c r="AG3386" s="3">
        <v>65.7908791426287</v>
      </c>
      <c r="AH3386" s="3"/>
      <c r="AI3386" s="3"/>
      <c r="AJ3386" s="3"/>
      <c r="AK3386" s="3"/>
      <c r="AL3386" s="3"/>
      <c r="AM3386" s="3"/>
      <c r="AN3386" s="5" t="s">
        <v>46</v>
      </c>
      <c r="AO3386" s="1"/>
      <c r="AP3386" s="1"/>
      <c r="AQ3386" s="1"/>
    </row>
    <row r="3387" spans="1:43">
      <c r="A3387" s="1" t="s">
        <v>8835</v>
      </c>
      <c r="B3387" s="1" t="s">
        <v>8836</v>
      </c>
      <c r="C3387" s="3">
        <v>2.03561643835616</v>
      </c>
      <c r="D3387" s="4">
        <v>43494</v>
      </c>
      <c r="E3387" s="3">
        <v>0.2957959783</v>
      </c>
      <c r="F3387" s="5" t="s">
        <v>2567</v>
      </c>
      <c r="G3387" s="5">
        <v>164</v>
      </c>
      <c r="H3387" s="5" t="s">
        <v>55</v>
      </c>
      <c r="I3387" s="3">
        <v>18.1980215667053</v>
      </c>
      <c r="J3387" s="3">
        <v>6.11010284331518</v>
      </c>
      <c r="K3387" s="3">
        <v>4.48243264534425</v>
      </c>
      <c r="L3387" s="3">
        <v>12.5423728813559</v>
      </c>
      <c r="M3387" s="3">
        <v>10.2585418571785</v>
      </c>
      <c r="N3387" s="3">
        <v>10.951526032316</v>
      </c>
      <c r="O3387" s="3">
        <v>35.1781073230393</v>
      </c>
      <c r="P3387" s="3">
        <v>1.98675496688742</v>
      </c>
      <c r="Q3387" s="3">
        <v>36.795420555928</v>
      </c>
      <c r="R3387" s="3">
        <v>14.8628048780488</v>
      </c>
      <c r="S3387" s="3">
        <v>88.0609712867777</v>
      </c>
      <c r="T3387" s="3">
        <v>19.140625</v>
      </c>
      <c r="U3387" s="3">
        <v>165.26</v>
      </c>
      <c r="V3387" s="3">
        <v>33.739837398374</v>
      </c>
      <c r="W3387" s="3"/>
      <c r="X3387" s="3"/>
      <c r="Y3387" s="3"/>
      <c r="Z3387" s="3"/>
      <c r="AA3387" s="3">
        <v>0.346691746735555</v>
      </c>
      <c r="AB3387" s="3">
        <v>0.573018225368542</v>
      </c>
      <c r="AC3387" s="3">
        <v>-20.1421647819063</v>
      </c>
      <c r="AD3387" s="3"/>
      <c r="AE3387" s="5">
        <v>2</v>
      </c>
      <c r="AF3387" s="3">
        <v>3.92123330861271</v>
      </c>
      <c r="AG3387" s="3">
        <v>99.228510402069</v>
      </c>
      <c r="AH3387" s="3"/>
      <c r="AI3387" s="3"/>
      <c r="AJ3387" s="3"/>
      <c r="AK3387" s="3"/>
      <c r="AL3387" s="3"/>
      <c r="AM3387" s="3"/>
      <c r="AN3387" s="5" t="s">
        <v>46</v>
      </c>
      <c r="AO3387" s="1"/>
      <c r="AP3387" s="1"/>
      <c r="AQ3387" s="1"/>
    </row>
    <row r="3388" spans="1:43">
      <c r="A3388" s="1" t="s">
        <v>8837</v>
      </c>
      <c r="B3388" s="1" t="s">
        <v>8838</v>
      </c>
      <c r="C3388" s="3">
        <v>2.03287671232877</v>
      </c>
      <c r="D3388" s="4">
        <v>43495</v>
      </c>
      <c r="E3388" s="3">
        <v>1.1675237303</v>
      </c>
      <c r="F3388" s="5" t="s">
        <v>8839</v>
      </c>
      <c r="G3388" s="5">
        <v>225</v>
      </c>
      <c r="H3388" s="5" t="s">
        <v>50</v>
      </c>
      <c r="I3388" s="3">
        <v>-3.57806691449814</v>
      </c>
      <c r="J3388" s="3">
        <v>99.5533720410898</v>
      </c>
      <c r="K3388" s="3">
        <v>-1.25630532026267</v>
      </c>
      <c r="L3388" s="3">
        <v>99.5573262505533</v>
      </c>
      <c r="M3388" s="3">
        <v>-3.31749138011368</v>
      </c>
      <c r="N3388" s="3">
        <v>99.5547640249332</v>
      </c>
      <c r="O3388" s="3">
        <v>-4.99084249084249</v>
      </c>
      <c r="P3388" s="3">
        <v>99.2690726359068</v>
      </c>
      <c r="Q3388" s="3">
        <v>-4.74660301138449</v>
      </c>
      <c r="R3388" s="3">
        <v>99.3722839208112</v>
      </c>
      <c r="S3388" s="3">
        <v>-1.22810357958872</v>
      </c>
      <c r="T3388" s="3">
        <v>97.3446327683616</v>
      </c>
      <c r="U3388" s="3">
        <v>3.81228737242347</v>
      </c>
      <c r="V3388" s="3">
        <v>91.5634674922601</v>
      </c>
      <c r="W3388" s="3"/>
      <c r="X3388" s="3"/>
      <c r="Y3388" s="3"/>
      <c r="Z3388" s="3"/>
      <c r="AA3388" s="3">
        <v>-0.100583824033813</v>
      </c>
      <c r="AB3388" s="3">
        <v>0.0267135907445628</v>
      </c>
      <c r="AC3388" s="3">
        <v>-5.14719327116475</v>
      </c>
      <c r="AD3388" s="3"/>
      <c r="AE3388" s="5">
        <v>2</v>
      </c>
      <c r="AF3388" s="3">
        <v>0.212919442535937</v>
      </c>
      <c r="AG3388" s="3">
        <v>-0.192327766538569</v>
      </c>
      <c r="AH3388" s="3"/>
      <c r="AI3388" s="3"/>
      <c r="AJ3388" s="3"/>
      <c r="AK3388" s="3"/>
      <c r="AL3388" s="3"/>
      <c r="AM3388" s="3"/>
      <c r="AN3388" s="5" t="s">
        <v>51</v>
      </c>
      <c r="AO3388" s="1"/>
      <c r="AP3388" s="1"/>
      <c r="AQ3388" s="1"/>
    </row>
    <row r="3389" spans="1:43">
      <c r="A3389" s="1" t="s">
        <v>8840</v>
      </c>
      <c r="B3389" s="1" t="s">
        <v>8841</v>
      </c>
      <c r="C3389" s="3">
        <v>2.14794520547945</v>
      </c>
      <c r="D3389" s="4">
        <v>43453</v>
      </c>
      <c r="E3389" s="3">
        <v>7.1428024955</v>
      </c>
      <c r="F3389" s="5" t="s">
        <v>4962</v>
      </c>
      <c r="G3389" s="5">
        <v>785</v>
      </c>
      <c r="H3389" s="5" t="s">
        <v>50</v>
      </c>
      <c r="I3389" s="3">
        <v>0.226377952755912</v>
      </c>
      <c r="J3389" s="3">
        <v>31.8892362661903</v>
      </c>
      <c r="K3389" s="3">
        <v>-0.0294521892793883</v>
      </c>
      <c r="L3389" s="3">
        <v>70.5621956617973</v>
      </c>
      <c r="M3389" s="3">
        <v>-0.0294521892793883</v>
      </c>
      <c r="N3389" s="3">
        <v>42.1638468388246</v>
      </c>
      <c r="O3389" s="3">
        <v>0.556059001201031</v>
      </c>
      <c r="P3389" s="3">
        <v>63.8647784376428</v>
      </c>
      <c r="Q3389" s="3">
        <v>1.23244504829431</v>
      </c>
      <c r="R3389" s="3">
        <v>35.7315306615162</v>
      </c>
      <c r="S3389" s="3">
        <v>1.73826014552789</v>
      </c>
      <c r="T3389" s="3">
        <v>57.2316384180791</v>
      </c>
      <c r="U3389" s="3">
        <v>3.72605627039857</v>
      </c>
      <c r="V3389" s="3">
        <v>91.9504643962848</v>
      </c>
      <c r="W3389" s="3"/>
      <c r="X3389" s="3"/>
      <c r="Y3389" s="3"/>
      <c r="Z3389" s="3"/>
      <c r="AA3389" s="3">
        <v>0.0218205400416377</v>
      </c>
      <c r="AB3389" s="3">
        <v>0.104516430114673</v>
      </c>
      <c r="AC3389" s="3">
        <v>-2.05571565802111</v>
      </c>
      <c r="AD3389" s="3"/>
      <c r="AE3389" s="5">
        <v>3</v>
      </c>
      <c r="AF3389" s="3">
        <v>0.186451214675583</v>
      </c>
      <c r="AG3389" s="3">
        <v>2.65451097314444</v>
      </c>
      <c r="AH3389" s="3">
        <v>2.29455757133101</v>
      </c>
      <c r="AI3389" s="3"/>
      <c r="AJ3389" s="3"/>
      <c r="AK3389" s="3"/>
      <c r="AL3389" s="3"/>
      <c r="AM3389" s="3">
        <v>10</v>
      </c>
      <c r="AN3389" s="5" t="s">
        <v>56</v>
      </c>
      <c r="AO3389" s="1"/>
      <c r="AP3389" s="1"/>
      <c r="AQ3389" s="1"/>
    </row>
    <row r="3390" spans="1:43">
      <c r="A3390" s="1" t="s">
        <v>8842</v>
      </c>
      <c r="B3390" s="1" t="s">
        <v>8843</v>
      </c>
      <c r="C3390" s="3">
        <v>2.13150684931507</v>
      </c>
      <c r="D3390" s="4">
        <v>43459</v>
      </c>
      <c r="E3390" s="3">
        <v>6.8268813946</v>
      </c>
      <c r="F3390" s="5" t="s">
        <v>8844</v>
      </c>
      <c r="G3390" s="5">
        <v>779</v>
      </c>
      <c r="H3390" s="5" t="s">
        <v>205</v>
      </c>
      <c r="I3390" s="3">
        <v>-0.29513034923756</v>
      </c>
      <c r="J3390" s="3">
        <v>76.0299625468165</v>
      </c>
      <c r="K3390" s="3">
        <v>-0.0985707244948115</v>
      </c>
      <c r="L3390" s="3">
        <v>91.8518518518518</v>
      </c>
      <c r="M3390" s="3">
        <v>-0.393120393120381</v>
      </c>
      <c r="N3390" s="3">
        <v>79.1044776119403</v>
      </c>
      <c r="O3390" s="3">
        <v>0.845771144278628</v>
      </c>
      <c r="P3390" s="3">
        <v>28.0155642023346</v>
      </c>
      <c r="Q3390" s="3">
        <v>1.06701192292002</v>
      </c>
      <c r="R3390" s="3">
        <v>61.0619469026549</v>
      </c>
      <c r="S3390" s="3">
        <v>0.782317909385256</v>
      </c>
      <c r="T3390" s="3">
        <v>76.9230769230769</v>
      </c>
      <c r="U3390" s="3">
        <v>5.77230024701197</v>
      </c>
      <c r="V3390" s="3">
        <v>31.4814814814815</v>
      </c>
      <c r="W3390" s="3"/>
      <c r="X3390" s="3"/>
      <c r="Y3390" s="3"/>
      <c r="Z3390" s="3"/>
      <c r="AA3390" s="3">
        <v>-0.0242304092341389</v>
      </c>
      <c r="AB3390" s="3">
        <v>0.0989631774340805</v>
      </c>
      <c r="AC3390" s="3">
        <v>-4.70053070507959</v>
      </c>
      <c r="AD3390" s="3"/>
      <c r="AE3390" s="5">
        <v>4</v>
      </c>
      <c r="AF3390" s="3">
        <v>0.245843325766236</v>
      </c>
      <c r="AG3390" s="3">
        <v>2.01751144722861</v>
      </c>
      <c r="AH3390" s="3">
        <v>2.89991820983388</v>
      </c>
      <c r="AI3390" s="3"/>
      <c r="AJ3390" s="3"/>
      <c r="AK3390" s="3"/>
      <c r="AL3390" s="3"/>
      <c r="AM3390" s="3"/>
      <c r="AN3390" s="5" t="s">
        <v>46</v>
      </c>
      <c r="AO3390" s="1"/>
      <c r="AP3390" s="1"/>
      <c r="AQ3390" s="1"/>
    </row>
    <row r="3391" spans="1:43">
      <c r="A3391" s="1" t="s">
        <v>8845</v>
      </c>
      <c r="B3391" s="1" t="s">
        <v>8846</v>
      </c>
      <c r="C3391" s="3">
        <v>1.72328767123288</v>
      </c>
      <c r="D3391" s="4">
        <v>43608</v>
      </c>
      <c r="E3391" s="3">
        <v>0.4287097756</v>
      </c>
      <c r="F3391" s="5" t="s">
        <v>3966</v>
      </c>
      <c r="G3391" s="5">
        <v>524</v>
      </c>
      <c r="H3391" s="5" t="s">
        <v>116</v>
      </c>
      <c r="I3391" s="3">
        <v>2.86012798746244</v>
      </c>
      <c r="J3391" s="3">
        <v>88.3177570093458</v>
      </c>
      <c r="K3391" s="3">
        <v>0.133494374165652</v>
      </c>
      <c r="L3391" s="3">
        <v>90.8256880733945</v>
      </c>
      <c r="M3391" s="3">
        <v>0.254582484725045</v>
      </c>
      <c r="N3391" s="3">
        <v>88.785046728972</v>
      </c>
      <c r="O3391" s="3">
        <v>3.0891780623317</v>
      </c>
      <c r="P3391" s="3">
        <v>89</v>
      </c>
      <c r="Q3391" s="3">
        <v>0.0019952542920057</v>
      </c>
      <c r="R3391" s="3">
        <v>90.4761904761905</v>
      </c>
      <c r="S3391" s="3">
        <v>35.0759021016903</v>
      </c>
      <c r="T3391" s="3">
        <v>80.3680981595092</v>
      </c>
      <c r="U3391" s="3"/>
      <c r="V3391" s="3"/>
      <c r="W3391" s="3"/>
      <c r="X3391" s="3"/>
      <c r="Y3391" s="3"/>
      <c r="Z3391" s="3"/>
      <c r="AA3391" s="3">
        <v>0.182982890566464</v>
      </c>
      <c r="AB3391" s="3">
        <v>0.343846211567943</v>
      </c>
      <c r="AC3391" s="3">
        <v>-13.4103694693629</v>
      </c>
      <c r="AD3391" s="3"/>
      <c r="AE3391" s="5">
        <v>2</v>
      </c>
      <c r="AF3391" s="3">
        <v>2.62814862903538</v>
      </c>
      <c r="AG3391" s="3">
        <v>32.1938893161461</v>
      </c>
      <c r="AH3391" s="3"/>
      <c r="AI3391" s="3"/>
      <c r="AJ3391" s="3"/>
      <c r="AK3391" s="3"/>
      <c r="AL3391" s="3"/>
      <c r="AM3391" s="3"/>
      <c r="AN3391" s="5" t="s">
        <v>46</v>
      </c>
      <c r="AO3391" s="1"/>
      <c r="AP3391" s="1"/>
      <c r="AQ3391" s="1"/>
    </row>
    <row r="3392" spans="1:43">
      <c r="A3392" s="1" t="s">
        <v>8847</v>
      </c>
      <c r="B3392" s="1" t="s">
        <v>8848</v>
      </c>
      <c r="C3392" s="3">
        <v>2.18630136986301</v>
      </c>
      <c r="D3392" s="4">
        <v>43439</v>
      </c>
      <c r="E3392" s="3">
        <v>0.1898648816</v>
      </c>
      <c r="F3392" s="5" t="s">
        <v>5226</v>
      </c>
      <c r="G3392" s="5">
        <v>700</v>
      </c>
      <c r="H3392" s="5" t="s">
        <v>50</v>
      </c>
      <c r="I3392" s="3">
        <v>0.200381679389304</v>
      </c>
      <c r="J3392" s="3">
        <v>35.7302367128182</v>
      </c>
      <c r="K3392" s="3">
        <v>0.066704783685899</v>
      </c>
      <c r="L3392" s="3">
        <v>7.17131474103586</v>
      </c>
      <c r="M3392" s="3">
        <v>0.0857796416317394</v>
      </c>
      <c r="N3392" s="3">
        <v>22.7515583259127</v>
      </c>
      <c r="O3392" s="3">
        <v>0.758011897908269</v>
      </c>
      <c r="P3392" s="3">
        <v>37.7798081315669</v>
      </c>
      <c r="Q3392" s="3">
        <v>0.729016786570748</v>
      </c>
      <c r="R3392" s="3">
        <v>79.9613713182038</v>
      </c>
      <c r="S3392" s="3">
        <v>-0.59636501325255</v>
      </c>
      <c r="T3392" s="3">
        <v>95.9322033898305</v>
      </c>
      <c r="U3392" s="3">
        <v>6.58660995378947</v>
      </c>
      <c r="V3392" s="3">
        <v>40.0928792569659</v>
      </c>
      <c r="W3392" s="3"/>
      <c r="X3392" s="3"/>
      <c r="Y3392" s="3"/>
      <c r="Z3392" s="3"/>
      <c r="AA3392" s="3">
        <v>-0.188953800500137</v>
      </c>
      <c r="AB3392" s="3">
        <v>0.234979149804989</v>
      </c>
      <c r="AC3392" s="3">
        <v>-2.5891181988743</v>
      </c>
      <c r="AD3392" s="3"/>
      <c r="AE3392" s="5">
        <v>4</v>
      </c>
      <c r="AF3392" s="3">
        <v>0.265676966370595</v>
      </c>
      <c r="AG3392" s="3">
        <v>0.127022882861771</v>
      </c>
      <c r="AH3392" s="3">
        <v>3.27535880960921</v>
      </c>
      <c r="AI3392" s="3"/>
      <c r="AJ3392" s="3"/>
      <c r="AK3392" s="3"/>
      <c r="AL3392" s="3"/>
      <c r="AM3392" s="3">
        <v>500</v>
      </c>
      <c r="AN3392" s="5" t="s">
        <v>56</v>
      </c>
      <c r="AO3392" s="1"/>
      <c r="AP3392" s="1"/>
      <c r="AQ3392" s="1"/>
    </row>
    <row r="3393" spans="1:43">
      <c r="A3393" s="1" t="s">
        <v>8849</v>
      </c>
      <c r="B3393" s="1" t="s">
        <v>8850</v>
      </c>
      <c r="C3393" s="3">
        <v>1.87671232876712</v>
      </c>
      <c r="D3393" s="4">
        <v>43552</v>
      </c>
      <c r="E3393" s="3">
        <v>6.6666068494</v>
      </c>
      <c r="F3393" s="5" t="s">
        <v>1966</v>
      </c>
      <c r="G3393" s="5">
        <v>686</v>
      </c>
      <c r="H3393" s="5" t="s">
        <v>198</v>
      </c>
      <c r="I3393" s="3">
        <v>0.180385455235926</v>
      </c>
      <c r="J3393" s="3">
        <v>58.2010582010582</v>
      </c>
      <c r="K3393" s="3">
        <v>0.0853646969553164</v>
      </c>
      <c r="L3393" s="3">
        <v>1.86170212765957</v>
      </c>
      <c r="M3393" s="3">
        <v>0.0379218809252897</v>
      </c>
      <c r="N3393" s="3">
        <v>61.0079575596817</v>
      </c>
      <c r="O3393" s="3">
        <v>0.754320634011269</v>
      </c>
      <c r="P3393" s="3">
        <v>33.3333333333333</v>
      </c>
      <c r="Q3393" s="3">
        <v>1.32513923564431</v>
      </c>
      <c r="R3393" s="3">
        <v>34.2261904761905</v>
      </c>
      <c r="S3393" s="3">
        <v>2.42671325956124</v>
      </c>
      <c r="T3393" s="3">
        <v>37.2093023255814</v>
      </c>
      <c r="U3393" s="3"/>
      <c r="V3393" s="3"/>
      <c r="W3393" s="3"/>
      <c r="X3393" s="3"/>
      <c r="Y3393" s="3"/>
      <c r="Z3393" s="3"/>
      <c r="AA3393" s="3">
        <v>0.156648979068204</v>
      </c>
      <c r="AB3393" s="3">
        <v>0.456220006139256</v>
      </c>
      <c r="AC3393" s="3">
        <v>-0.659971305595421</v>
      </c>
      <c r="AD3393" s="3"/>
      <c r="AE3393" s="5">
        <v>2</v>
      </c>
      <c r="AF3393" s="3">
        <v>0.242026754760702</v>
      </c>
      <c r="AG3393" s="3">
        <v>2.84841453759954</v>
      </c>
      <c r="AH3393" s="3"/>
      <c r="AI3393" s="3"/>
      <c r="AJ3393" s="3"/>
      <c r="AK3393" s="3"/>
      <c r="AL3393" s="3"/>
      <c r="AM3393" s="3"/>
      <c r="AN3393" s="5" t="s">
        <v>46</v>
      </c>
      <c r="AO3393" s="1"/>
      <c r="AP3393" s="1"/>
      <c r="AQ3393" s="1"/>
    </row>
    <row r="3394" spans="1:43">
      <c r="A3394" s="1" t="s">
        <v>8851</v>
      </c>
      <c r="B3394" s="1" t="s">
        <v>8852</v>
      </c>
      <c r="C3394" s="3">
        <v>2.04657534246575</v>
      </c>
      <c r="D3394" s="4">
        <v>43490</v>
      </c>
      <c r="E3394" s="3">
        <v>2.5860360665</v>
      </c>
      <c r="F3394" s="5" t="s">
        <v>2705</v>
      </c>
      <c r="G3394" s="5">
        <v>685</v>
      </c>
      <c r="H3394" s="5" t="s">
        <v>55</v>
      </c>
      <c r="I3394" s="3">
        <v>7.09509523981638</v>
      </c>
      <c r="J3394" s="3">
        <v>70.659407138536</v>
      </c>
      <c r="K3394" s="3">
        <v>1.07453522087668</v>
      </c>
      <c r="L3394" s="3">
        <v>76.7231638418079</v>
      </c>
      <c r="M3394" s="3">
        <v>0.250372174854516</v>
      </c>
      <c r="N3394" s="3">
        <v>86.8342309994016</v>
      </c>
      <c r="O3394" s="3">
        <v>22.5392886683209</v>
      </c>
      <c r="P3394" s="3">
        <v>31.7880794701987</v>
      </c>
      <c r="Q3394" s="3">
        <v>42.7745386209223</v>
      </c>
      <c r="R3394" s="3">
        <v>8.23170731707317</v>
      </c>
      <c r="S3394" s="3">
        <v>86.5751526981928</v>
      </c>
      <c r="T3394" s="3">
        <v>20.21484375</v>
      </c>
      <c r="U3394" s="3">
        <v>196.270372962704</v>
      </c>
      <c r="V3394" s="3">
        <v>16.5311653116531</v>
      </c>
      <c r="W3394" s="3"/>
      <c r="X3394" s="3"/>
      <c r="Y3394" s="3"/>
      <c r="Z3394" s="3"/>
      <c r="AA3394" s="3">
        <v>0.269574313312116</v>
      </c>
      <c r="AB3394" s="3">
        <v>0.543064195221859</v>
      </c>
      <c r="AC3394" s="3">
        <v>-22.5116707970722</v>
      </c>
      <c r="AD3394" s="3"/>
      <c r="AE3394" s="5">
        <v>3</v>
      </c>
      <c r="AF3394" s="3">
        <v>4.68865362767768</v>
      </c>
      <c r="AG3394" s="3">
        <v>98.3325897335426</v>
      </c>
      <c r="AH3394" s="3"/>
      <c r="AI3394" s="3"/>
      <c r="AJ3394" s="3"/>
      <c r="AK3394" s="3"/>
      <c r="AL3394" s="3"/>
      <c r="AM3394" s="3"/>
      <c r="AN3394" s="5" t="s">
        <v>51</v>
      </c>
      <c r="AO3394" s="1"/>
      <c r="AP3394" s="1"/>
      <c r="AQ3394" s="1"/>
    </row>
    <row r="3395" spans="1:43">
      <c r="A3395" s="1" t="s">
        <v>8853</v>
      </c>
      <c r="B3395" s="1" t="s">
        <v>8854</v>
      </c>
      <c r="C3395" s="3">
        <v>1.72328767123288</v>
      </c>
      <c r="D3395" s="4">
        <v>43608</v>
      </c>
      <c r="E3395" s="3">
        <v>0.0005894554</v>
      </c>
      <c r="F3395" s="5" t="s">
        <v>783</v>
      </c>
      <c r="G3395" s="5">
        <v>630</v>
      </c>
      <c r="H3395" s="5" t="s">
        <v>50</v>
      </c>
      <c r="I3395" s="3">
        <v>-0.661112117370051</v>
      </c>
      <c r="J3395" s="3">
        <v>96.5609647163913</v>
      </c>
      <c r="K3395" s="3">
        <v>-0.0637755102040696</v>
      </c>
      <c r="L3395" s="3">
        <v>83.975210270031</v>
      </c>
      <c r="M3395" s="3">
        <v>-0.804847169470059</v>
      </c>
      <c r="N3395" s="3">
        <v>96.126447016919</v>
      </c>
      <c r="O3395" s="3">
        <v>-0.0546697038724333</v>
      </c>
      <c r="P3395" s="3">
        <v>89.5386021014162</v>
      </c>
      <c r="Q3395" s="3">
        <v>-0.553037171350857</v>
      </c>
      <c r="R3395" s="3">
        <v>95.5094157411878</v>
      </c>
      <c r="S3395" s="3">
        <v>-0.0819821461104186</v>
      </c>
      <c r="T3395" s="3">
        <v>94.0112994350282</v>
      </c>
      <c r="U3395" s="3"/>
      <c r="V3395" s="3"/>
      <c r="W3395" s="3"/>
      <c r="X3395" s="3"/>
      <c r="Y3395" s="3"/>
      <c r="Z3395" s="3"/>
      <c r="AA3395" s="3">
        <v>-0.103453404028991</v>
      </c>
      <c r="AB3395" s="3">
        <v>-0.093938388989233</v>
      </c>
      <c r="AC3395" s="3">
        <v>-2.96625222024866</v>
      </c>
      <c r="AD3395" s="3"/>
      <c r="AE3395" s="5">
        <v>4</v>
      </c>
      <c r="AF3395" s="3">
        <v>0.042909976968717</v>
      </c>
      <c r="AG3395" s="3">
        <v>-0.216235255968944</v>
      </c>
      <c r="AH3395" s="3"/>
      <c r="AI3395" s="3"/>
      <c r="AJ3395" s="3"/>
      <c r="AK3395" s="3"/>
      <c r="AL3395" s="3"/>
      <c r="AM3395" s="3"/>
      <c r="AN3395" s="5" t="s">
        <v>46</v>
      </c>
      <c r="AO3395" s="1"/>
      <c r="AP3395" s="1"/>
      <c r="AQ3395" s="1"/>
    </row>
    <row r="3396" spans="1:43">
      <c r="A3396" s="1" t="s">
        <v>8855</v>
      </c>
      <c r="B3396" s="1" t="s">
        <v>8856</v>
      </c>
      <c r="C3396" s="3">
        <v>1.67123287671233</v>
      </c>
      <c r="D3396" s="4">
        <v>43627</v>
      </c>
      <c r="E3396" s="3">
        <v>1.196962997</v>
      </c>
      <c r="F3396" s="5" t="s">
        <v>4791</v>
      </c>
      <c r="G3396" s="5">
        <v>125</v>
      </c>
      <c r="H3396" s="5" t="s">
        <v>45</v>
      </c>
      <c r="I3396" s="3">
        <v>0.99349092154848</v>
      </c>
      <c r="J3396" s="3">
        <v>51.4331210191083</v>
      </c>
      <c r="K3396" s="3">
        <v>0.425821836143767</v>
      </c>
      <c r="L3396" s="3">
        <v>52.1739130434783</v>
      </c>
      <c r="M3396" s="3">
        <v>-0.774150117805442</v>
      </c>
      <c r="N3396" s="3">
        <v>73.4920634920635</v>
      </c>
      <c r="O3396" s="3">
        <v>3.65682137834037</v>
      </c>
      <c r="P3396" s="3">
        <v>29.3046357615894</v>
      </c>
      <c r="Q3396" s="3">
        <v>6.23423423423423</v>
      </c>
      <c r="R3396" s="3">
        <v>15.4109589041096</v>
      </c>
      <c r="S3396" s="3">
        <v>11.8043045415758</v>
      </c>
      <c r="T3396" s="3">
        <v>29.1902071563089</v>
      </c>
      <c r="U3396" s="3"/>
      <c r="V3396" s="3"/>
      <c r="W3396" s="3"/>
      <c r="X3396" s="3"/>
      <c r="Y3396" s="3"/>
      <c r="Z3396" s="3"/>
      <c r="AA3396" s="3">
        <v>0.202160038166251</v>
      </c>
      <c r="AB3396" s="3">
        <v>0.346053856569869</v>
      </c>
      <c r="AC3396" s="3">
        <v>-3.6511908071541</v>
      </c>
      <c r="AD3396" s="3"/>
      <c r="AE3396" s="5">
        <v>1</v>
      </c>
      <c r="AF3396" s="3">
        <v>0.837030708668039</v>
      </c>
      <c r="AG3396" s="3">
        <v>10.4847572574053</v>
      </c>
      <c r="AH3396" s="3"/>
      <c r="AI3396" s="3"/>
      <c r="AJ3396" s="3"/>
      <c r="AK3396" s="3"/>
      <c r="AL3396" s="3"/>
      <c r="AM3396" s="3"/>
      <c r="AN3396" s="5" t="s">
        <v>46</v>
      </c>
      <c r="AO3396" s="1"/>
      <c r="AP3396" s="1"/>
      <c r="AQ3396" s="1"/>
    </row>
    <row r="3397" spans="1:43">
      <c r="A3397" s="1" t="s">
        <v>8857</v>
      </c>
      <c r="B3397" s="1" t="s">
        <v>8858</v>
      </c>
      <c r="C3397" s="3">
        <v>1.78630136986301</v>
      </c>
      <c r="D3397" s="4">
        <v>43585</v>
      </c>
      <c r="E3397" s="3">
        <v>5.0324253952</v>
      </c>
      <c r="F3397" s="5" t="s">
        <v>8859</v>
      </c>
      <c r="G3397" s="5">
        <v>59</v>
      </c>
      <c r="H3397" s="5" t="s">
        <v>198</v>
      </c>
      <c r="I3397" s="3">
        <v>0.507516997031512</v>
      </c>
      <c r="J3397" s="3">
        <v>4.76190476190476</v>
      </c>
      <c r="K3397" s="3">
        <v>-0.0285741499190368</v>
      </c>
      <c r="L3397" s="3">
        <v>88.563829787234</v>
      </c>
      <c r="M3397" s="3">
        <v>0.14311611487454</v>
      </c>
      <c r="N3397" s="3">
        <v>28.3819628647215</v>
      </c>
      <c r="O3397" s="3">
        <v>0.574932924492143</v>
      </c>
      <c r="P3397" s="3">
        <v>61.7816091954023</v>
      </c>
      <c r="Q3397" s="3">
        <v>0.277061240087907</v>
      </c>
      <c r="R3397" s="3">
        <v>91.9642857142857</v>
      </c>
      <c r="S3397" s="3">
        <v>1.26386878919441</v>
      </c>
      <c r="T3397" s="3">
        <v>81.7829457364341</v>
      </c>
      <c r="U3397" s="3"/>
      <c r="V3397" s="3"/>
      <c r="W3397" s="3"/>
      <c r="X3397" s="3"/>
      <c r="Y3397" s="3"/>
      <c r="Z3397" s="3"/>
      <c r="AA3397" s="3">
        <v>-0.0127732425277873</v>
      </c>
      <c r="AB3397" s="3">
        <v>0.157198221212299</v>
      </c>
      <c r="AC3397" s="3">
        <v>-2.1031783457512</v>
      </c>
      <c r="AD3397" s="3"/>
      <c r="AE3397" s="5">
        <v>3</v>
      </c>
      <c r="AF3397" s="3">
        <v>0.228409904154661</v>
      </c>
      <c r="AG3397" s="3">
        <v>2.01847270006148</v>
      </c>
      <c r="AH3397" s="3"/>
      <c r="AI3397" s="3"/>
      <c r="AJ3397" s="3"/>
      <c r="AK3397" s="3"/>
      <c r="AL3397" s="3"/>
      <c r="AM3397" s="3">
        <v>500</v>
      </c>
      <c r="AN3397" s="5" t="s">
        <v>56</v>
      </c>
      <c r="AO3397" s="1"/>
      <c r="AP3397" s="1"/>
      <c r="AQ3397" s="1"/>
    </row>
    <row r="3398" spans="1:43">
      <c r="A3398" s="1" t="s">
        <v>8860</v>
      </c>
      <c r="B3398" s="1" t="s">
        <v>8861</v>
      </c>
      <c r="C3398" s="3">
        <v>1.95890410958904</v>
      </c>
      <c r="D3398" s="4">
        <v>43522</v>
      </c>
      <c r="E3398" s="3">
        <v>18.3237243121</v>
      </c>
      <c r="F3398" s="5" t="s">
        <v>201</v>
      </c>
      <c r="G3398" s="5">
        <v>716</v>
      </c>
      <c r="H3398" s="5" t="s">
        <v>50</v>
      </c>
      <c r="I3398" s="3">
        <v>0.048928466581847</v>
      </c>
      <c r="J3398" s="3">
        <v>62.5725770433229</v>
      </c>
      <c r="K3398" s="3">
        <v>0.00978186442336121</v>
      </c>
      <c r="L3398" s="3">
        <v>39.9734395750332</v>
      </c>
      <c r="M3398" s="3">
        <v>-0.0879507475813735</v>
      </c>
      <c r="N3398" s="3">
        <v>52.2707034728406</v>
      </c>
      <c r="O3398" s="3">
        <v>0.828402366863895</v>
      </c>
      <c r="P3398" s="3">
        <v>25.4910918227501</v>
      </c>
      <c r="Q3398" s="3">
        <v>0.891026851958695</v>
      </c>
      <c r="R3398" s="3">
        <v>72.0424915499759</v>
      </c>
      <c r="S3398" s="3">
        <v>1.5563035962145</v>
      </c>
      <c r="T3398" s="3">
        <v>65.8757062146893</v>
      </c>
      <c r="U3398" s="3"/>
      <c r="V3398" s="3"/>
      <c r="W3398" s="3"/>
      <c r="X3398" s="3"/>
      <c r="Y3398" s="3"/>
      <c r="Z3398" s="3"/>
      <c r="AA3398" s="3">
        <v>0.00539482599437388</v>
      </c>
      <c r="AB3398" s="3">
        <v>0.202072537222543</v>
      </c>
      <c r="AC3398" s="3">
        <v>-2.30910069763103</v>
      </c>
      <c r="AD3398" s="3"/>
      <c r="AE3398" s="5">
        <v>4</v>
      </c>
      <c r="AF3398" s="3">
        <v>0.261992359048188</v>
      </c>
      <c r="AG3398" s="3">
        <v>2.55085323682547</v>
      </c>
      <c r="AH3398" s="3"/>
      <c r="AI3398" s="3"/>
      <c r="AJ3398" s="3"/>
      <c r="AK3398" s="3"/>
      <c r="AL3398" s="3"/>
      <c r="AM3398" s="3"/>
      <c r="AN3398" s="5" t="s">
        <v>46</v>
      </c>
      <c r="AO3398" s="1"/>
      <c r="AP3398" s="1"/>
      <c r="AQ3398" s="1"/>
    </row>
    <row r="3399" spans="1:43">
      <c r="A3399" s="1" t="s">
        <v>8862</v>
      </c>
      <c r="B3399" s="1" t="s">
        <v>8863</v>
      </c>
      <c r="C3399" s="3">
        <v>1.8986301369863</v>
      </c>
      <c r="D3399" s="4">
        <v>43544</v>
      </c>
      <c r="E3399" s="3">
        <v>0.3560034774</v>
      </c>
      <c r="F3399" s="5" t="s">
        <v>8864</v>
      </c>
      <c r="G3399" s="5">
        <v>694</v>
      </c>
      <c r="H3399" s="5" t="s">
        <v>60</v>
      </c>
      <c r="I3399" s="3">
        <v>6.00539811066127</v>
      </c>
      <c r="J3399" s="3">
        <v>53.4722222222222</v>
      </c>
      <c r="K3399" s="3">
        <v>3.61429890515763</v>
      </c>
      <c r="L3399" s="3">
        <v>21.3806327900288</v>
      </c>
      <c r="M3399" s="3">
        <v>2.41199478487614</v>
      </c>
      <c r="N3399" s="3">
        <v>47.9723046488625</v>
      </c>
      <c r="O3399" s="3">
        <v>9.98319798375806</v>
      </c>
      <c r="P3399" s="3">
        <v>52.1298174442191</v>
      </c>
      <c r="Q3399" s="3">
        <v>16.846411305318</v>
      </c>
      <c r="R3399" s="3">
        <v>42.5130890052356</v>
      </c>
      <c r="S3399" s="3">
        <v>41.416869205149</v>
      </c>
      <c r="T3399" s="3">
        <v>46.256038647343</v>
      </c>
      <c r="U3399" s="3"/>
      <c r="V3399" s="3"/>
      <c r="W3399" s="3"/>
      <c r="X3399" s="3"/>
      <c r="Y3399" s="3"/>
      <c r="Z3399" s="3"/>
      <c r="AA3399" s="3">
        <v>0.243715922742447</v>
      </c>
      <c r="AB3399" s="3">
        <v>0.319226471546361</v>
      </c>
      <c r="AC3399" s="3">
        <v>-14.4054747647562</v>
      </c>
      <c r="AD3399" s="3"/>
      <c r="AE3399" s="5">
        <v>3</v>
      </c>
      <c r="AF3399" s="3">
        <v>1.93697257656961</v>
      </c>
      <c r="AG3399" s="3">
        <v>33.5385290946737</v>
      </c>
      <c r="AH3399" s="3"/>
      <c r="AI3399" s="3"/>
      <c r="AJ3399" s="3"/>
      <c r="AK3399" s="3"/>
      <c r="AL3399" s="3"/>
      <c r="AM3399" s="3"/>
      <c r="AN3399" s="5" t="s">
        <v>46</v>
      </c>
      <c r="AO3399" s="1"/>
      <c r="AP3399" s="1"/>
      <c r="AQ3399" s="1"/>
    </row>
    <row r="3400" spans="1:43">
      <c r="A3400" s="1" t="s">
        <v>8865</v>
      </c>
      <c r="B3400" s="1" t="s">
        <v>8866</v>
      </c>
      <c r="C3400" s="3">
        <v>2.05205479452055</v>
      </c>
      <c r="D3400" s="4">
        <v>43488</v>
      </c>
      <c r="E3400" s="3">
        <v>60.2047897373</v>
      </c>
      <c r="F3400" s="5" t="s">
        <v>5840</v>
      </c>
      <c r="G3400" s="5">
        <v>750</v>
      </c>
      <c r="H3400" s="5" t="s">
        <v>205</v>
      </c>
      <c r="I3400" s="3">
        <v>-0.0976371802382267</v>
      </c>
      <c r="J3400" s="3">
        <v>49.438202247191</v>
      </c>
      <c r="K3400" s="3">
        <v>-0.0195427008012575</v>
      </c>
      <c r="L3400" s="3">
        <v>57.037037037037</v>
      </c>
      <c r="M3400" s="3">
        <v>-0.292340674332486</v>
      </c>
      <c r="N3400" s="3">
        <v>61.9402985074627</v>
      </c>
      <c r="O3400" s="3">
        <v>0.688840779374146</v>
      </c>
      <c r="P3400" s="3">
        <v>65.3696498054475</v>
      </c>
      <c r="Q3400" s="3">
        <v>1.10652346261609</v>
      </c>
      <c r="R3400" s="3">
        <v>54.4247787610619</v>
      </c>
      <c r="S3400" s="3">
        <v>1.6568095737577</v>
      </c>
      <c r="T3400" s="3">
        <v>41.025641025641</v>
      </c>
      <c r="U3400" s="3">
        <v>5.49594654301992</v>
      </c>
      <c r="V3400" s="3">
        <v>42.5925925925926</v>
      </c>
      <c r="W3400" s="3"/>
      <c r="X3400" s="3"/>
      <c r="Y3400" s="3"/>
      <c r="Z3400" s="3"/>
      <c r="AA3400" s="3">
        <v>0.0191441621971087</v>
      </c>
      <c r="AB3400" s="3">
        <v>0.198259631051255</v>
      </c>
      <c r="AC3400" s="3">
        <v>-1.63950303986672</v>
      </c>
      <c r="AD3400" s="3"/>
      <c r="AE3400" s="5">
        <v>4</v>
      </c>
      <c r="AF3400" s="3">
        <v>0.223155113177519</v>
      </c>
      <c r="AG3400" s="3">
        <v>2.17855482803759</v>
      </c>
      <c r="AH3400" s="3"/>
      <c r="AI3400" s="3"/>
      <c r="AJ3400" s="3"/>
      <c r="AK3400" s="3"/>
      <c r="AL3400" s="3"/>
      <c r="AM3400" s="3"/>
      <c r="AN3400" s="5" t="s">
        <v>46</v>
      </c>
      <c r="AO3400" s="1"/>
      <c r="AP3400" s="1"/>
      <c r="AQ3400" s="1"/>
    </row>
    <row r="3401" spans="1:43">
      <c r="A3401" s="1" t="s">
        <v>8867</v>
      </c>
      <c r="B3401" s="1" t="s">
        <v>8868</v>
      </c>
      <c r="C3401" s="3">
        <v>2.12328767123288</v>
      </c>
      <c r="D3401" s="4">
        <v>43462</v>
      </c>
      <c r="E3401" s="3">
        <v>0.0220005804</v>
      </c>
      <c r="F3401" s="5" t="s">
        <v>3597</v>
      </c>
      <c r="G3401" s="5">
        <v>776</v>
      </c>
      <c r="H3401" s="5" t="s">
        <v>50</v>
      </c>
      <c r="I3401" s="3">
        <v>-0.772966009315234</v>
      </c>
      <c r="J3401" s="3">
        <v>97.1415810629746</v>
      </c>
      <c r="K3401" s="3">
        <v>-0.0399321154038091</v>
      </c>
      <c r="L3401" s="3">
        <v>77.0252324037185</v>
      </c>
      <c r="M3401" s="3">
        <v>-0.753295668549889</v>
      </c>
      <c r="N3401" s="3">
        <v>95.9038290293856</v>
      </c>
      <c r="O3401" s="3">
        <v>-0.615384615384614</v>
      </c>
      <c r="P3401" s="3">
        <v>94.2439470077661</v>
      </c>
      <c r="Q3401" s="3">
        <v>-1.34975369458126</v>
      </c>
      <c r="R3401" s="3">
        <v>97.3442781265089</v>
      </c>
      <c r="S3401" s="3">
        <v>-1.44685039370078</v>
      </c>
      <c r="T3401" s="3">
        <v>97.5141242937853</v>
      </c>
      <c r="U3401" s="3">
        <v>-0.0698602794411101</v>
      </c>
      <c r="V3401" s="3">
        <v>98.4520123839009</v>
      </c>
      <c r="W3401" s="3"/>
      <c r="X3401" s="3"/>
      <c r="Y3401" s="3"/>
      <c r="Z3401" s="3"/>
      <c r="AA3401" s="3">
        <v>-0.195085691584525</v>
      </c>
      <c r="AB3401" s="3">
        <v>-0.158893313665588</v>
      </c>
      <c r="AC3401" s="3">
        <v>-2.97509448589979</v>
      </c>
      <c r="AD3401" s="3"/>
      <c r="AE3401" s="5">
        <v>3</v>
      </c>
      <c r="AF3401" s="3">
        <v>0.00783016892727504</v>
      </c>
      <c r="AG3401" s="3">
        <v>-1.03010606670596</v>
      </c>
      <c r="AH3401" s="3">
        <v>0.0648741258653107</v>
      </c>
      <c r="AI3401" s="3"/>
      <c r="AJ3401" s="3"/>
      <c r="AK3401" s="3"/>
      <c r="AL3401" s="3"/>
      <c r="AM3401" s="3"/>
      <c r="AN3401" s="5" t="s">
        <v>46</v>
      </c>
      <c r="AO3401" s="1"/>
      <c r="AP3401" s="1"/>
      <c r="AQ3401" s="1"/>
    </row>
    <row r="3402" spans="1:43">
      <c r="A3402" s="1" t="s">
        <v>8869</v>
      </c>
      <c r="B3402" s="1" t="s">
        <v>8870</v>
      </c>
      <c r="C3402" s="3">
        <v>2.13150684931507</v>
      </c>
      <c r="D3402" s="4">
        <v>43459</v>
      </c>
      <c r="E3402" s="3">
        <v>0.8264384602</v>
      </c>
      <c r="F3402" s="5" t="s">
        <v>8871</v>
      </c>
      <c r="G3402" s="5">
        <v>267</v>
      </c>
      <c r="H3402" s="5" t="s">
        <v>60</v>
      </c>
      <c r="I3402" s="3">
        <v>4.54726236245526</v>
      </c>
      <c r="J3402" s="3">
        <v>58.7301587301587</v>
      </c>
      <c r="K3402" s="3">
        <v>1.46680391147709</v>
      </c>
      <c r="L3402" s="3">
        <v>63.9501438159156</v>
      </c>
      <c r="M3402" s="3">
        <v>3.75633182027498</v>
      </c>
      <c r="N3402" s="3">
        <v>33.4322453016815</v>
      </c>
      <c r="O3402" s="3">
        <v>3.17263033950415</v>
      </c>
      <c r="P3402" s="3">
        <v>68.9655172413793</v>
      </c>
      <c r="Q3402" s="3">
        <v>2.72910831759264</v>
      </c>
      <c r="R3402" s="3">
        <v>68.2722513089005</v>
      </c>
      <c r="S3402" s="3">
        <v>35.0342465753425</v>
      </c>
      <c r="T3402" s="3">
        <v>53.2608695652174</v>
      </c>
      <c r="U3402" s="3">
        <v>51.5372790161414</v>
      </c>
      <c r="V3402" s="3">
        <v>67.911714770798</v>
      </c>
      <c r="W3402" s="3"/>
      <c r="X3402" s="3"/>
      <c r="Y3402" s="3"/>
      <c r="Z3402" s="3"/>
      <c r="AA3402" s="3">
        <v>0.207818317177055</v>
      </c>
      <c r="AB3402" s="3">
        <v>0.253985426158385</v>
      </c>
      <c r="AC3402" s="3">
        <v>-14.5383104125737</v>
      </c>
      <c r="AD3402" s="3"/>
      <c r="AE3402" s="5">
        <v>2</v>
      </c>
      <c r="AF3402" s="3">
        <v>1.80199536789548</v>
      </c>
      <c r="AG3402" s="3">
        <v>25.028606597446</v>
      </c>
      <c r="AH3402" s="3">
        <v>24.8465276534585</v>
      </c>
      <c r="AI3402" s="3"/>
      <c r="AJ3402" s="3"/>
      <c r="AK3402" s="3"/>
      <c r="AL3402" s="3"/>
      <c r="AM3402" s="3"/>
      <c r="AN3402" s="5" t="s">
        <v>46</v>
      </c>
      <c r="AO3402" s="1"/>
      <c r="AP3402" s="1"/>
      <c r="AQ3402" s="1"/>
    </row>
    <row r="3403" spans="1:43">
      <c r="A3403" s="1" t="s">
        <v>8872</v>
      </c>
      <c r="B3403" s="1" t="s">
        <v>8873</v>
      </c>
      <c r="C3403" s="3">
        <v>2.03287671232877</v>
      </c>
      <c r="D3403" s="4">
        <v>43495</v>
      </c>
      <c r="E3403" s="3">
        <v>0.0917191168</v>
      </c>
      <c r="F3403" s="5" t="s">
        <v>3340</v>
      </c>
      <c r="G3403" s="5">
        <v>531</v>
      </c>
      <c r="H3403" s="5" t="s">
        <v>55</v>
      </c>
      <c r="I3403" s="3">
        <v>7.86442908851595</v>
      </c>
      <c r="J3403" s="3">
        <v>66.5456745311555</v>
      </c>
      <c r="K3403" s="3">
        <v>4.45311877638809</v>
      </c>
      <c r="L3403" s="3">
        <v>13.0508474576271</v>
      </c>
      <c r="M3403" s="3">
        <v>2.05479452054795</v>
      </c>
      <c r="N3403" s="3">
        <v>76.4811490125673</v>
      </c>
      <c r="O3403" s="3">
        <v>9.33044275827566</v>
      </c>
      <c r="P3403" s="3">
        <v>83.046357615894</v>
      </c>
      <c r="Q3403" s="3">
        <v>11.0715798390512</v>
      </c>
      <c r="R3403" s="3">
        <v>83.5365853658537</v>
      </c>
      <c r="S3403" s="3">
        <v>39.9889881618009</v>
      </c>
      <c r="T3403" s="3">
        <v>85.15625</v>
      </c>
      <c r="U3403" s="3">
        <v>19.3966080032</v>
      </c>
      <c r="V3403" s="3">
        <v>99.7289972899729</v>
      </c>
      <c r="W3403" s="3"/>
      <c r="X3403" s="3"/>
      <c r="Y3403" s="3"/>
      <c r="Z3403" s="3"/>
      <c r="AA3403" s="3">
        <v>0.219881775239163</v>
      </c>
      <c r="AB3403" s="3">
        <v>0.0827924417819949</v>
      </c>
      <c r="AC3403" s="3">
        <v>-23.6514109083657</v>
      </c>
      <c r="AD3403" s="3"/>
      <c r="AE3403" s="5">
        <v>3</v>
      </c>
      <c r="AF3403" s="3">
        <v>0.634199101616696</v>
      </c>
      <c r="AG3403" s="3">
        <v>27.4946862545501</v>
      </c>
      <c r="AH3403" s="3"/>
      <c r="AI3403" s="3"/>
      <c r="AJ3403" s="3"/>
      <c r="AK3403" s="3"/>
      <c r="AL3403" s="3"/>
      <c r="AM3403" s="3"/>
      <c r="AN3403" s="5" t="s">
        <v>46</v>
      </c>
      <c r="AO3403" s="1"/>
      <c r="AP3403" s="1"/>
      <c r="AQ3403" s="1"/>
    </row>
    <row r="3404" spans="1:43">
      <c r="A3404" s="1" t="s">
        <v>8874</v>
      </c>
      <c r="B3404" s="1" t="s">
        <v>8875</v>
      </c>
      <c r="C3404" s="3">
        <v>1.93424657534247</v>
      </c>
      <c r="D3404" s="4">
        <v>43531</v>
      </c>
      <c r="E3404" s="3">
        <v>2.1306017934</v>
      </c>
      <c r="F3404" s="5" t="s">
        <v>8876</v>
      </c>
      <c r="G3404" s="5">
        <v>707</v>
      </c>
      <c r="H3404" s="5" t="s">
        <v>50</v>
      </c>
      <c r="I3404" s="3">
        <v>0.0492805046323631</v>
      </c>
      <c r="J3404" s="3">
        <v>62.3939258597588</v>
      </c>
      <c r="K3404" s="3">
        <v>0.00985221674876761</v>
      </c>
      <c r="L3404" s="3">
        <v>39.3536963258079</v>
      </c>
      <c r="M3404" s="3">
        <v>-0.147550659059619</v>
      </c>
      <c r="N3404" s="3">
        <v>63.579697239537</v>
      </c>
      <c r="O3404" s="3">
        <v>0.714356582994346</v>
      </c>
      <c r="P3404" s="3">
        <v>44.5865692096848</v>
      </c>
      <c r="Q3404" s="3">
        <v>0.929823137179596</v>
      </c>
      <c r="R3404" s="3">
        <v>69.0487687107677</v>
      </c>
      <c r="S3404" s="3">
        <v>1.50472751689514</v>
      </c>
      <c r="T3404" s="3">
        <v>67.6271186440678</v>
      </c>
      <c r="U3404" s="3"/>
      <c r="V3404" s="3"/>
      <c r="W3404" s="3"/>
      <c r="X3404" s="3"/>
      <c r="Y3404" s="3"/>
      <c r="Z3404" s="3"/>
      <c r="AA3404" s="3">
        <v>-0.000830094851014752</v>
      </c>
      <c r="AB3404" s="3">
        <v>0.193282860170776</v>
      </c>
      <c r="AC3404" s="3">
        <v>-1.45478748692594</v>
      </c>
      <c r="AD3404" s="3"/>
      <c r="AE3404" s="5">
        <v>4</v>
      </c>
      <c r="AF3404" s="3">
        <v>0.217235078591548</v>
      </c>
      <c r="AG3404" s="3">
        <v>1.84702596375963</v>
      </c>
      <c r="AH3404" s="3"/>
      <c r="AI3404" s="3"/>
      <c r="AJ3404" s="3"/>
      <c r="AK3404" s="3"/>
      <c r="AL3404" s="3"/>
      <c r="AM3404" s="3"/>
      <c r="AN3404" s="5" t="s">
        <v>46</v>
      </c>
      <c r="AO3404" s="1"/>
      <c r="AP3404" s="1"/>
      <c r="AQ3404" s="1"/>
    </row>
    <row r="3405" spans="1:43">
      <c r="A3405" s="1" t="s">
        <v>8877</v>
      </c>
      <c r="B3405" s="1" t="s">
        <v>8878</v>
      </c>
      <c r="C3405" s="3">
        <v>1.88219178082192</v>
      </c>
      <c r="D3405" s="4">
        <v>43550</v>
      </c>
      <c r="E3405" s="3">
        <v>63.0640956672</v>
      </c>
      <c r="F3405" s="5" t="s">
        <v>8879</v>
      </c>
      <c r="G3405" s="5">
        <v>688</v>
      </c>
      <c r="H3405" s="5" t="s">
        <v>191</v>
      </c>
      <c r="I3405" s="3">
        <v>9.48069241011984</v>
      </c>
      <c r="J3405" s="3">
        <v>54.7920433996383</v>
      </c>
      <c r="K3405" s="3">
        <v>1.04283707865169</v>
      </c>
      <c r="L3405" s="3">
        <v>75.3424657534247</v>
      </c>
      <c r="M3405" s="3">
        <v>5.8990211231324</v>
      </c>
      <c r="N3405" s="3">
        <v>43.6036036036036</v>
      </c>
      <c r="O3405" s="3">
        <v>15.6492384358799</v>
      </c>
      <c r="P3405" s="3">
        <v>60.7619047619048</v>
      </c>
      <c r="Q3405" s="3">
        <v>15.8214601948</v>
      </c>
      <c r="R3405" s="3">
        <v>68.1341719077568</v>
      </c>
      <c r="S3405" s="3">
        <v>57.011130510694</v>
      </c>
      <c r="T3405" s="3">
        <v>61.5196078431373</v>
      </c>
      <c r="U3405" s="3"/>
      <c r="V3405" s="3"/>
      <c r="W3405" s="3"/>
      <c r="X3405" s="3"/>
      <c r="Y3405" s="3"/>
      <c r="Z3405" s="3"/>
      <c r="AA3405" s="3">
        <v>0.187571172668251</v>
      </c>
      <c r="AB3405" s="3">
        <v>0.564123765860654</v>
      </c>
      <c r="AC3405" s="3">
        <v>-24.1685249323908</v>
      </c>
      <c r="AD3405" s="3"/>
      <c r="AE3405" s="5">
        <v>2</v>
      </c>
      <c r="AF3405" s="3">
        <v>5.09674877249024</v>
      </c>
      <c r="AG3405" s="3">
        <v>91.4330052805617</v>
      </c>
      <c r="AH3405" s="3"/>
      <c r="AI3405" s="3"/>
      <c r="AJ3405" s="3"/>
      <c r="AK3405" s="3"/>
      <c r="AL3405" s="3"/>
      <c r="AM3405" s="3"/>
      <c r="AN3405" s="5" t="s">
        <v>51</v>
      </c>
      <c r="AO3405" s="1"/>
      <c r="AP3405" s="1"/>
      <c r="AQ3405" s="1"/>
    </row>
    <row r="3406" spans="1:43">
      <c r="A3406" s="1" t="s">
        <v>8880</v>
      </c>
      <c r="B3406" s="1" t="s">
        <v>8881</v>
      </c>
      <c r="C3406" s="3">
        <v>1.78904109589041</v>
      </c>
      <c r="D3406" s="4">
        <v>43584</v>
      </c>
      <c r="E3406" s="3">
        <v>3.7148402243</v>
      </c>
      <c r="F3406" s="5" t="s">
        <v>8882</v>
      </c>
      <c r="G3406" s="5">
        <v>654</v>
      </c>
      <c r="H3406" s="5" t="s">
        <v>93</v>
      </c>
      <c r="I3406" s="3">
        <v>15.4016467169446</v>
      </c>
      <c r="J3406" s="3">
        <v>7.65</v>
      </c>
      <c r="K3406" s="3">
        <v>1.38593398577594</v>
      </c>
      <c r="L3406" s="3">
        <v>56.1942517343905</v>
      </c>
      <c r="M3406" s="3">
        <v>9.44943893956296</v>
      </c>
      <c r="N3406" s="3">
        <v>7.18562874251497</v>
      </c>
      <c r="O3406" s="3">
        <v>23.7222757955641</v>
      </c>
      <c r="P3406" s="3">
        <v>14.3360160965795</v>
      </c>
      <c r="Q3406" s="3">
        <v>30.1724810739093</v>
      </c>
      <c r="R3406" s="3">
        <v>17.1310629514964</v>
      </c>
      <c r="S3406" s="3">
        <v>55.8930741190765</v>
      </c>
      <c r="T3406" s="3">
        <v>36.3684489147697</v>
      </c>
      <c r="U3406" s="3"/>
      <c r="V3406" s="3"/>
      <c r="W3406" s="3"/>
      <c r="X3406" s="3"/>
      <c r="Y3406" s="3"/>
      <c r="Z3406" s="3"/>
      <c r="AA3406" s="3">
        <v>0.254078636495712</v>
      </c>
      <c r="AB3406" s="3">
        <v>0.33396520032238</v>
      </c>
      <c r="AC3406" s="3">
        <v>-24.6070133010883</v>
      </c>
      <c r="AD3406" s="3"/>
      <c r="AE3406" s="5">
        <v>3</v>
      </c>
      <c r="AF3406" s="3">
        <v>2.17348505316214</v>
      </c>
      <c r="AG3406" s="3">
        <v>47.5931930107662</v>
      </c>
      <c r="AH3406" s="3"/>
      <c r="AI3406" s="3"/>
      <c r="AJ3406" s="3"/>
      <c r="AK3406" s="3"/>
      <c r="AL3406" s="3"/>
      <c r="AM3406" s="3"/>
      <c r="AN3406" s="5" t="s">
        <v>51</v>
      </c>
      <c r="AO3406" s="1"/>
      <c r="AP3406" s="1"/>
      <c r="AQ3406" s="1"/>
    </row>
    <row r="3407" spans="1:43">
      <c r="A3407" s="1" t="s">
        <v>8883</v>
      </c>
      <c r="B3407" s="1" t="s">
        <v>8884</v>
      </c>
      <c r="C3407" s="3">
        <v>1.78630136986301</v>
      </c>
      <c r="D3407" s="4">
        <v>43585</v>
      </c>
      <c r="E3407" s="3">
        <v>7.4308359596</v>
      </c>
      <c r="F3407" s="5" t="s">
        <v>737</v>
      </c>
      <c r="G3407" s="5">
        <v>653</v>
      </c>
      <c r="H3407" s="5" t="s">
        <v>50</v>
      </c>
      <c r="I3407" s="3">
        <v>0.129378980891714</v>
      </c>
      <c r="J3407" s="3">
        <v>48.6824475212148</v>
      </c>
      <c r="K3407" s="3">
        <v>0.049721559268082</v>
      </c>
      <c r="L3407" s="3">
        <v>13.0146082337317</v>
      </c>
      <c r="M3407" s="3">
        <v>-0.0397416790859363</v>
      </c>
      <c r="N3407" s="3">
        <v>44.2119323241318</v>
      </c>
      <c r="O3407" s="3">
        <v>0.153270806834162</v>
      </c>
      <c r="P3407" s="3">
        <v>83.7825491091823</v>
      </c>
      <c r="Q3407" s="3">
        <v>1.5845920223586</v>
      </c>
      <c r="R3407" s="3">
        <v>10.4780299372284</v>
      </c>
      <c r="S3407" s="3">
        <v>4.46130385061477</v>
      </c>
      <c r="T3407" s="3">
        <v>2.93785310734463</v>
      </c>
      <c r="U3407" s="3"/>
      <c r="V3407" s="3"/>
      <c r="W3407" s="3"/>
      <c r="X3407" s="3"/>
      <c r="Y3407" s="3"/>
      <c r="Z3407" s="3"/>
      <c r="AA3407" s="3">
        <v>0.273203863423056</v>
      </c>
      <c r="AB3407" s="3">
        <v>0.585185364764245</v>
      </c>
      <c r="AC3407" s="3">
        <v>-0.901696644446509</v>
      </c>
      <c r="AD3407" s="3"/>
      <c r="AE3407" s="5">
        <v>2</v>
      </c>
      <c r="AF3407" s="3">
        <v>0.361330238497329</v>
      </c>
      <c r="AG3407" s="3">
        <v>5.61855866487377</v>
      </c>
      <c r="AH3407" s="3"/>
      <c r="AI3407" s="3"/>
      <c r="AJ3407" s="3"/>
      <c r="AK3407" s="3"/>
      <c r="AL3407" s="3"/>
      <c r="AM3407" s="3"/>
      <c r="AN3407" s="5" t="s">
        <v>51</v>
      </c>
      <c r="AO3407" s="1"/>
      <c r="AP3407" s="1"/>
      <c r="AQ3407" s="1"/>
    </row>
    <row r="3408" spans="1:43">
      <c r="A3408" s="1" t="s">
        <v>8885</v>
      </c>
      <c r="B3408" s="1" t="s">
        <v>8886</v>
      </c>
      <c r="C3408" s="3">
        <v>1.82465753424658</v>
      </c>
      <c r="D3408" s="4">
        <v>43571</v>
      </c>
      <c r="E3408" s="3">
        <v>9.431560484</v>
      </c>
      <c r="F3408" s="5" t="s">
        <v>8887</v>
      </c>
      <c r="G3408" s="5">
        <v>667</v>
      </c>
      <c r="H3408" s="5" t="s">
        <v>60</v>
      </c>
      <c r="I3408" s="3">
        <v>6.6950633464395</v>
      </c>
      <c r="J3408" s="3">
        <v>51.2896825396825</v>
      </c>
      <c r="K3408" s="3">
        <v>3.07026798902722</v>
      </c>
      <c r="L3408" s="3">
        <v>38.255033557047</v>
      </c>
      <c r="M3408" s="3">
        <v>3.1410019532281</v>
      </c>
      <c r="N3408" s="3">
        <v>42.8288822947577</v>
      </c>
      <c r="O3408" s="3">
        <v>4.42544094067344</v>
      </c>
      <c r="P3408" s="3">
        <v>65.3144016227181</v>
      </c>
      <c r="Q3408" s="3">
        <v>-11.4565394724916</v>
      </c>
      <c r="R3408" s="3">
        <v>92.8795811518325</v>
      </c>
      <c r="S3408" s="3">
        <v>46.3301378070701</v>
      </c>
      <c r="T3408" s="3">
        <v>40.2173913043478</v>
      </c>
      <c r="U3408" s="3"/>
      <c r="V3408" s="3"/>
      <c r="W3408" s="3"/>
      <c r="X3408" s="3"/>
      <c r="Y3408" s="3"/>
      <c r="Z3408" s="3"/>
      <c r="AA3408" s="3">
        <v>0.175492391957514</v>
      </c>
      <c r="AB3408" s="3">
        <v>0.345405859869786</v>
      </c>
      <c r="AC3408" s="3">
        <v>-24.3616649178034</v>
      </c>
      <c r="AD3408" s="3"/>
      <c r="AE3408" s="5">
        <v>2</v>
      </c>
      <c r="AF3408" s="3">
        <v>3.17515359753198</v>
      </c>
      <c r="AG3408" s="3">
        <v>62.0350219028623</v>
      </c>
      <c r="AH3408" s="3"/>
      <c r="AI3408" s="3"/>
      <c r="AJ3408" s="3"/>
      <c r="AK3408" s="3"/>
      <c r="AL3408" s="3"/>
      <c r="AM3408" s="3"/>
      <c r="AN3408" s="5" t="s">
        <v>46</v>
      </c>
      <c r="AO3408" s="1"/>
      <c r="AP3408" s="1"/>
      <c r="AQ3408" s="1"/>
    </row>
    <row r="3409" spans="1:43">
      <c r="A3409" s="1" t="s">
        <v>8888</v>
      </c>
      <c r="B3409" s="1" t="s">
        <v>8889</v>
      </c>
      <c r="C3409" s="3">
        <v>2.14246575342466</v>
      </c>
      <c r="D3409" s="4">
        <v>43455</v>
      </c>
      <c r="E3409" s="3">
        <v>57.0339423339</v>
      </c>
      <c r="F3409" s="5" t="s">
        <v>8890</v>
      </c>
      <c r="G3409" s="5">
        <v>783</v>
      </c>
      <c r="H3409" s="5" t="s">
        <v>50</v>
      </c>
      <c r="I3409" s="3">
        <v>-0.185764567852961</v>
      </c>
      <c r="J3409" s="3">
        <v>86.6011612326932</v>
      </c>
      <c r="K3409" s="3">
        <v>-0.00979431929482449</v>
      </c>
      <c r="L3409" s="3">
        <v>58.9198760513502</v>
      </c>
      <c r="M3409" s="3">
        <v>-0.361116533281281</v>
      </c>
      <c r="N3409" s="3">
        <v>89.0917186108638</v>
      </c>
      <c r="O3409" s="3">
        <v>0.977966231519203</v>
      </c>
      <c r="P3409" s="3">
        <v>10.0045682960256</v>
      </c>
      <c r="Q3409" s="3">
        <v>1.42876072362421</v>
      </c>
      <c r="R3409" s="3">
        <v>17.189763399324</v>
      </c>
      <c r="S3409" s="3">
        <v>2.63087537599692</v>
      </c>
      <c r="T3409" s="3">
        <v>20.2824858757062</v>
      </c>
      <c r="U3409" s="3">
        <v>8.00798072286281</v>
      </c>
      <c r="V3409" s="3">
        <v>17.3374613003096</v>
      </c>
      <c r="W3409" s="3"/>
      <c r="X3409" s="3"/>
      <c r="Y3409" s="3"/>
      <c r="Z3409" s="3"/>
      <c r="AA3409" s="3">
        <v>0.0772105888337662</v>
      </c>
      <c r="AB3409" s="3">
        <v>0.291025421116287</v>
      </c>
      <c r="AC3409" s="3">
        <v>-2.81825740509153</v>
      </c>
      <c r="AD3409" s="3"/>
      <c r="AE3409" s="5">
        <v>4</v>
      </c>
      <c r="AF3409" s="3">
        <v>0.331706257750736</v>
      </c>
      <c r="AG3409" s="3">
        <v>3.57820362436223</v>
      </c>
      <c r="AH3409" s="3">
        <v>4.05505832196473</v>
      </c>
      <c r="AI3409" s="3"/>
      <c r="AJ3409" s="3"/>
      <c r="AK3409" s="3"/>
      <c r="AL3409" s="3"/>
      <c r="AM3409" s="3"/>
      <c r="AN3409" s="5" t="s">
        <v>46</v>
      </c>
      <c r="AO3409" s="1"/>
      <c r="AP3409" s="1"/>
      <c r="AQ3409" s="1"/>
    </row>
    <row r="3410" spans="1:43">
      <c r="A3410" s="1" t="s">
        <v>8891</v>
      </c>
      <c r="B3410" s="1" t="s">
        <v>8892</v>
      </c>
      <c r="C3410" s="3">
        <v>1.66849315068493</v>
      </c>
      <c r="D3410" s="4">
        <v>43628</v>
      </c>
      <c r="E3410" s="3">
        <v>0.5376062228</v>
      </c>
      <c r="F3410" s="5" t="s">
        <v>8893</v>
      </c>
      <c r="G3410" s="5">
        <v>610</v>
      </c>
      <c r="H3410" s="5" t="s">
        <v>55</v>
      </c>
      <c r="I3410" s="3">
        <v>15.1921936492533</v>
      </c>
      <c r="J3410" s="3">
        <v>16.7574107683001</v>
      </c>
      <c r="K3410" s="3">
        <v>4.98722484276728</v>
      </c>
      <c r="L3410" s="3">
        <v>7.06214689265537</v>
      </c>
      <c r="M3410" s="3">
        <v>8.62182908850591</v>
      </c>
      <c r="N3410" s="3">
        <v>20.4667863554758</v>
      </c>
      <c r="O3410" s="3">
        <v>25.851101425374</v>
      </c>
      <c r="P3410" s="3">
        <v>19.1390728476821</v>
      </c>
      <c r="Q3410" s="3">
        <v>20.4521111674841</v>
      </c>
      <c r="R3410" s="3">
        <v>60.4420731707317</v>
      </c>
      <c r="S3410" s="3">
        <v>71.8709781209781</v>
      </c>
      <c r="T3410" s="3">
        <v>40.234375</v>
      </c>
      <c r="U3410" s="3"/>
      <c r="V3410" s="3"/>
      <c r="W3410" s="3"/>
      <c r="X3410" s="3"/>
      <c r="Y3410" s="3"/>
      <c r="Z3410" s="3"/>
      <c r="AA3410" s="3">
        <v>0.283036212917328</v>
      </c>
      <c r="AB3410" s="3">
        <v>0.50410161837906</v>
      </c>
      <c r="AC3410" s="3">
        <v>-23.2343771180697</v>
      </c>
      <c r="AD3410" s="3"/>
      <c r="AE3410" s="5">
        <v>2</v>
      </c>
      <c r="AF3410" s="3">
        <v>3.73860099126876</v>
      </c>
      <c r="AG3410" s="3">
        <v>71.1401701815911</v>
      </c>
      <c r="AH3410" s="3"/>
      <c r="AI3410" s="3"/>
      <c r="AJ3410" s="3"/>
      <c r="AK3410" s="3"/>
      <c r="AL3410" s="3"/>
      <c r="AM3410" s="3"/>
      <c r="AN3410" s="5" t="s">
        <v>46</v>
      </c>
      <c r="AO3410" s="1"/>
      <c r="AP3410" s="1"/>
      <c r="AQ3410" s="1"/>
    </row>
    <row r="3411" spans="1:43">
      <c r="A3411" s="1" t="s">
        <v>8894</v>
      </c>
      <c r="B3411" s="1" t="s">
        <v>8895</v>
      </c>
      <c r="C3411" s="3">
        <v>2.16164383561644</v>
      </c>
      <c r="D3411" s="4">
        <v>43448</v>
      </c>
      <c r="E3411" s="3">
        <v>17.1547306751</v>
      </c>
      <c r="F3411" s="5" t="s">
        <v>7981</v>
      </c>
      <c r="G3411" s="5">
        <v>765</v>
      </c>
      <c r="H3411" s="5" t="s">
        <v>50</v>
      </c>
      <c r="I3411" s="3">
        <v>-0.16159995763046</v>
      </c>
      <c r="J3411" s="3">
        <v>84.9486377847253</v>
      </c>
      <c r="K3411" s="3">
        <v>-0.0119872948339951</v>
      </c>
      <c r="L3411" s="3">
        <v>61.8415227976981</v>
      </c>
      <c r="M3411" s="3">
        <v>-0.240899719379764</v>
      </c>
      <c r="N3411" s="3">
        <v>78.4951024042743</v>
      </c>
      <c r="O3411" s="3">
        <v>0.842772554957468</v>
      </c>
      <c r="P3411" s="3">
        <v>23.2526267702147</v>
      </c>
      <c r="Q3411" s="3">
        <v>1.01932189774288</v>
      </c>
      <c r="R3411" s="3">
        <v>61.0816030902945</v>
      </c>
      <c r="S3411" s="3">
        <v>1.52285448639032</v>
      </c>
      <c r="T3411" s="3">
        <v>67.1751412429379</v>
      </c>
      <c r="U3411" s="3">
        <v>4.22618520017874</v>
      </c>
      <c r="V3411" s="3">
        <v>89.0866873065015</v>
      </c>
      <c r="W3411" s="3"/>
      <c r="X3411" s="3"/>
      <c r="Y3411" s="3"/>
      <c r="Z3411" s="3"/>
      <c r="AA3411" s="3">
        <v>0.00615882627578839</v>
      </c>
      <c r="AB3411" s="3">
        <v>0.074736813101948</v>
      </c>
      <c r="AC3411" s="3">
        <v>-3.84378305848467</v>
      </c>
      <c r="AD3411" s="3"/>
      <c r="AE3411" s="5">
        <v>4</v>
      </c>
      <c r="AF3411" s="3">
        <v>0.184295749543171</v>
      </c>
      <c r="AG3411" s="3">
        <v>2.29457474164307</v>
      </c>
      <c r="AH3411" s="3">
        <v>2.17860420743763</v>
      </c>
      <c r="AI3411" s="3"/>
      <c r="AJ3411" s="3"/>
      <c r="AK3411" s="3"/>
      <c r="AL3411" s="3"/>
      <c r="AM3411" s="3"/>
      <c r="AN3411" s="5" t="s">
        <v>46</v>
      </c>
      <c r="AO3411" s="1"/>
      <c r="AP3411" s="1"/>
      <c r="AQ3411" s="1"/>
    </row>
    <row r="3412" spans="1:43">
      <c r="A3412" s="1" t="s">
        <v>8896</v>
      </c>
      <c r="B3412" s="1" t="s">
        <v>8897</v>
      </c>
      <c r="C3412" s="3">
        <v>2.16438356164384</v>
      </c>
      <c r="D3412" s="4">
        <v>43447</v>
      </c>
      <c r="E3412" s="3">
        <v>9.221156797</v>
      </c>
      <c r="F3412" s="5" t="s">
        <v>4962</v>
      </c>
      <c r="G3412" s="5">
        <v>791</v>
      </c>
      <c r="H3412" s="5" t="s">
        <v>50</v>
      </c>
      <c r="I3412" s="3">
        <v>0.126804525946154</v>
      </c>
      <c r="J3412" s="3">
        <v>49.2630638677981</v>
      </c>
      <c r="K3412" s="3">
        <v>0</v>
      </c>
      <c r="L3412" s="3">
        <v>43.3820274457725</v>
      </c>
      <c r="M3412" s="3">
        <v>-0.0875997664006354</v>
      </c>
      <c r="N3412" s="3">
        <v>52.0926090828139</v>
      </c>
      <c r="O3412" s="3">
        <v>0.874606918238993</v>
      </c>
      <c r="P3412" s="3">
        <v>18.501598903609</v>
      </c>
      <c r="Q3412" s="3">
        <v>1.20279996056394</v>
      </c>
      <c r="R3412" s="3">
        <v>39.835828102366</v>
      </c>
      <c r="S3412" s="3">
        <v>2.68882029409967</v>
      </c>
      <c r="T3412" s="3">
        <v>18.8700564971751</v>
      </c>
      <c r="U3412" s="3">
        <v>7.10428662409304</v>
      </c>
      <c r="V3412" s="3">
        <v>28.0185758513932</v>
      </c>
      <c r="W3412" s="3"/>
      <c r="X3412" s="3"/>
      <c r="Y3412" s="3"/>
      <c r="Z3412" s="3"/>
      <c r="AA3412" s="3">
        <v>0.110205966444427</v>
      </c>
      <c r="AB3412" s="3">
        <v>0.348045615363149</v>
      </c>
      <c r="AC3412" s="3">
        <v>-1.65546791313663</v>
      </c>
      <c r="AD3412" s="3"/>
      <c r="AE3412" s="5">
        <v>4</v>
      </c>
      <c r="AF3412" s="3">
        <v>0.291703661177744</v>
      </c>
      <c r="AG3412" s="3">
        <v>3.50226757480037</v>
      </c>
      <c r="AH3412" s="3">
        <v>3.62618626672773</v>
      </c>
      <c r="AI3412" s="3"/>
      <c r="AJ3412" s="3"/>
      <c r="AK3412" s="3"/>
      <c r="AL3412" s="3"/>
      <c r="AM3412" s="3">
        <v>10</v>
      </c>
      <c r="AN3412" s="5" t="s">
        <v>56</v>
      </c>
      <c r="AO3412" s="1"/>
      <c r="AP3412" s="1"/>
      <c r="AQ3412" s="1"/>
    </row>
    <row r="3413" spans="1:43">
      <c r="A3413" s="1" t="s">
        <v>8898</v>
      </c>
      <c r="B3413" s="1" t="s">
        <v>8899</v>
      </c>
      <c r="C3413" s="3">
        <v>2.12602739726027</v>
      </c>
      <c r="D3413" s="4">
        <v>43461</v>
      </c>
      <c r="E3413" s="3">
        <v>5.099138581</v>
      </c>
      <c r="F3413" s="5" t="s">
        <v>8900</v>
      </c>
      <c r="G3413" s="5">
        <v>777</v>
      </c>
      <c r="H3413" s="5" t="s">
        <v>55</v>
      </c>
      <c r="I3413" s="3">
        <v>8.47921956434585</v>
      </c>
      <c r="J3413" s="3">
        <v>63.2183908045977</v>
      </c>
      <c r="K3413" s="3">
        <v>-0.123039064903107</v>
      </c>
      <c r="L3413" s="3">
        <v>91.3559322033898</v>
      </c>
      <c r="M3413" s="3">
        <v>4.64067031904607</v>
      </c>
      <c r="N3413" s="3">
        <v>55.5954518252543</v>
      </c>
      <c r="O3413" s="3">
        <v>16.2715748764592</v>
      </c>
      <c r="P3413" s="3">
        <v>60.8609271523179</v>
      </c>
      <c r="Q3413" s="3">
        <v>21.5467545107434</v>
      </c>
      <c r="R3413" s="3">
        <v>55.7164634146341</v>
      </c>
      <c r="S3413" s="3">
        <v>44.6969696969697</v>
      </c>
      <c r="T3413" s="3">
        <v>80.76171875</v>
      </c>
      <c r="U3413" s="3">
        <v>61.3015399900646</v>
      </c>
      <c r="V3413" s="3">
        <v>93.0894308943089</v>
      </c>
      <c r="W3413" s="3"/>
      <c r="X3413" s="3"/>
      <c r="Y3413" s="3"/>
      <c r="Z3413" s="3"/>
      <c r="AA3413" s="3">
        <v>0.310313853091855</v>
      </c>
      <c r="AB3413" s="3">
        <v>0.394049248490599</v>
      </c>
      <c r="AC3413" s="3">
        <v>-14.4069206454833</v>
      </c>
      <c r="AD3413" s="3"/>
      <c r="AE3413" s="5">
        <v>2</v>
      </c>
      <c r="AF3413" s="3">
        <v>1.8808366503362</v>
      </c>
      <c r="AG3413" s="3">
        <v>43.6271191623362</v>
      </c>
      <c r="AH3413" s="3">
        <v>27.6646069239698</v>
      </c>
      <c r="AI3413" s="3"/>
      <c r="AJ3413" s="3"/>
      <c r="AK3413" s="3"/>
      <c r="AL3413" s="3"/>
      <c r="AM3413" s="3"/>
      <c r="AN3413" s="5" t="s">
        <v>134</v>
      </c>
      <c r="AO3413" s="1"/>
      <c r="AP3413" s="1"/>
      <c r="AQ3413" s="1"/>
    </row>
    <row r="3414" spans="1:43">
      <c r="A3414" s="1" t="s">
        <v>8901</v>
      </c>
      <c r="B3414" s="1" t="s">
        <v>8902</v>
      </c>
      <c r="C3414" s="3">
        <v>2.05753424657534</v>
      </c>
      <c r="D3414" s="4">
        <v>43486</v>
      </c>
      <c r="E3414" s="3">
        <v>1.2805128037</v>
      </c>
      <c r="F3414" s="5" t="s">
        <v>432</v>
      </c>
      <c r="G3414" s="5">
        <v>273</v>
      </c>
      <c r="H3414" s="5" t="s">
        <v>50</v>
      </c>
      <c r="I3414" s="3">
        <v>0.106765019897127</v>
      </c>
      <c r="J3414" s="3">
        <v>52.8360875390799</v>
      </c>
      <c r="K3414" s="3">
        <v>0.0193948797517649</v>
      </c>
      <c r="L3414" s="3">
        <v>34.6170872067286</v>
      </c>
      <c r="M3414" s="3">
        <v>-0.0484543075879392</v>
      </c>
      <c r="N3414" s="3">
        <v>44.9243098842386</v>
      </c>
      <c r="O3414" s="3">
        <v>0.634208215435669</v>
      </c>
      <c r="P3414" s="3">
        <v>56.0529922338968</v>
      </c>
      <c r="Q3414" s="3">
        <v>0.93951849677041</v>
      </c>
      <c r="R3414" s="3">
        <v>68.5659101883148</v>
      </c>
      <c r="S3414" s="3">
        <v>1.94721755461106</v>
      </c>
      <c r="T3414" s="3">
        <v>47.3446327683616</v>
      </c>
      <c r="U3414" s="3">
        <v>3.00609208029562</v>
      </c>
      <c r="V3414" s="3">
        <v>94.4272445820433</v>
      </c>
      <c r="W3414" s="3"/>
      <c r="X3414" s="3"/>
      <c r="Y3414" s="3"/>
      <c r="Z3414" s="3"/>
      <c r="AA3414" s="3">
        <v>0.0747710121561244</v>
      </c>
      <c r="AB3414" s="3">
        <v>0.0059201844620099</v>
      </c>
      <c r="AC3414" s="3">
        <v>-2.89897227070002</v>
      </c>
      <c r="AD3414" s="3"/>
      <c r="AE3414" s="5">
        <v>2</v>
      </c>
      <c r="AF3414" s="3">
        <v>0.126077156172578</v>
      </c>
      <c r="AG3414" s="3">
        <v>2.5350330247204</v>
      </c>
      <c r="AH3414" s="3"/>
      <c r="AI3414" s="3"/>
      <c r="AJ3414" s="3"/>
      <c r="AK3414" s="3"/>
      <c r="AL3414" s="3"/>
      <c r="AM3414" s="3"/>
      <c r="AN3414" s="5" t="s">
        <v>46</v>
      </c>
      <c r="AO3414" s="1"/>
      <c r="AP3414" s="1"/>
      <c r="AQ3414" s="1"/>
    </row>
    <row r="3415" spans="1:43">
      <c r="A3415" s="1" t="s">
        <v>8903</v>
      </c>
      <c r="B3415" s="1" t="s">
        <v>8904</v>
      </c>
      <c r="C3415" s="3">
        <v>2.13150684931507</v>
      </c>
      <c r="D3415" s="4">
        <v>43459</v>
      </c>
      <c r="E3415" s="3">
        <v>16.2537745691</v>
      </c>
      <c r="F3415" s="5" t="s">
        <v>8905</v>
      </c>
      <c r="G3415" s="5">
        <v>310</v>
      </c>
      <c r="H3415" s="5" t="s">
        <v>50</v>
      </c>
      <c r="I3415" s="3">
        <v>0.0488179091987014</v>
      </c>
      <c r="J3415" s="3">
        <v>62.6172398392139</v>
      </c>
      <c r="K3415" s="3">
        <v>-0.00697009827838126</v>
      </c>
      <c r="L3415" s="3">
        <v>56.1752988047809</v>
      </c>
      <c r="M3415" s="3">
        <v>-0.173961450142646</v>
      </c>
      <c r="N3415" s="3">
        <v>68.566340160285</v>
      </c>
      <c r="O3415" s="3">
        <v>0.751457265257417</v>
      </c>
      <c r="P3415" s="3">
        <v>38.8305162174509</v>
      </c>
      <c r="Q3415" s="3">
        <v>1.14498700520601</v>
      </c>
      <c r="R3415" s="3">
        <v>47.3201352003863</v>
      </c>
      <c r="S3415" s="3">
        <v>-1.21306543405161</v>
      </c>
      <c r="T3415" s="3">
        <v>97.2881355932203</v>
      </c>
      <c r="U3415" s="3">
        <v>1.40484785558774</v>
      </c>
      <c r="V3415" s="3">
        <v>96.5944272445821</v>
      </c>
      <c r="W3415" s="3"/>
      <c r="X3415" s="3"/>
      <c r="Y3415" s="3"/>
      <c r="Z3415" s="3"/>
      <c r="AA3415" s="3">
        <v>-0.220421153437588</v>
      </c>
      <c r="AB3415" s="3">
        <v>-0.0963662980348823</v>
      </c>
      <c r="AC3415" s="3">
        <v>-2.9312647040122</v>
      </c>
      <c r="AD3415" s="3"/>
      <c r="AE3415" s="5">
        <v>4</v>
      </c>
      <c r="AF3415" s="3">
        <v>0.060664653794644</v>
      </c>
      <c r="AG3415" s="3">
        <v>-1.2661690707805</v>
      </c>
      <c r="AH3415" s="3">
        <v>0.709793587868845</v>
      </c>
      <c r="AI3415" s="3"/>
      <c r="AJ3415" s="3"/>
      <c r="AK3415" s="3"/>
      <c r="AL3415" s="3"/>
      <c r="AM3415" s="3"/>
      <c r="AN3415" s="5" t="s">
        <v>46</v>
      </c>
      <c r="AO3415" s="1"/>
      <c r="AP3415" s="1"/>
      <c r="AQ3415" s="1"/>
    </row>
    <row r="3416" spans="1:43">
      <c r="A3416" s="1" t="s">
        <v>8906</v>
      </c>
      <c r="B3416" s="1" t="s">
        <v>8907</v>
      </c>
      <c r="C3416" s="3">
        <v>1.88493150684932</v>
      </c>
      <c r="D3416" s="4">
        <v>43549</v>
      </c>
      <c r="E3416" s="3">
        <v>0.7363726855</v>
      </c>
      <c r="F3416" s="5" t="s">
        <v>5703</v>
      </c>
      <c r="G3416" s="5">
        <v>689</v>
      </c>
      <c r="H3416" s="5" t="s">
        <v>55</v>
      </c>
      <c r="I3416" s="3">
        <v>12.634391896091</v>
      </c>
      <c r="J3416" s="3">
        <v>33.3333333333333</v>
      </c>
      <c r="K3416" s="3">
        <v>0.733659404179641</v>
      </c>
      <c r="L3416" s="3">
        <v>81.4689265536723</v>
      </c>
      <c r="M3416" s="3">
        <v>3.59531294655616</v>
      </c>
      <c r="N3416" s="3">
        <v>64.9910233393178</v>
      </c>
      <c r="O3416" s="3">
        <v>23.8570354677783</v>
      </c>
      <c r="P3416" s="3">
        <v>25.9602649006622</v>
      </c>
      <c r="Q3416" s="3">
        <v>20.1219512195122</v>
      </c>
      <c r="R3416" s="3">
        <v>60.9756097560976</v>
      </c>
      <c r="S3416" s="3">
        <v>43.7385994131176</v>
      </c>
      <c r="T3416" s="3">
        <v>82.32421875</v>
      </c>
      <c r="U3416" s="3"/>
      <c r="V3416" s="3"/>
      <c r="W3416" s="3"/>
      <c r="X3416" s="3"/>
      <c r="Y3416" s="3"/>
      <c r="Z3416" s="3"/>
      <c r="AA3416" s="3">
        <v>0.179230310058993</v>
      </c>
      <c r="AB3416" s="3">
        <v>0.3107102682405</v>
      </c>
      <c r="AC3416" s="3">
        <v>-22.9731800766283</v>
      </c>
      <c r="AD3416" s="3"/>
      <c r="AE3416" s="5">
        <v>2</v>
      </c>
      <c r="AF3416" s="3">
        <v>2.62271437587455</v>
      </c>
      <c r="AG3416" s="3">
        <v>40.3845928696552</v>
      </c>
      <c r="AH3416" s="3"/>
      <c r="AI3416" s="3"/>
      <c r="AJ3416" s="3"/>
      <c r="AK3416" s="3"/>
      <c r="AL3416" s="3"/>
      <c r="AM3416" s="3"/>
      <c r="AN3416" s="5" t="s">
        <v>51</v>
      </c>
      <c r="AO3416" s="1"/>
      <c r="AP3416" s="1"/>
      <c r="AQ3416" s="1"/>
    </row>
    <row r="3417" spans="1:43">
      <c r="A3417" s="1" t="s">
        <v>8908</v>
      </c>
      <c r="B3417" s="1" t="s">
        <v>8909</v>
      </c>
      <c r="C3417" s="3">
        <v>1.4958904109589</v>
      </c>
      <c r="D3417" s="4">
        <v>43691</v>
      </c>
      <c r="E3417" s="3">
        <v>13.3549361757</v>
      </c>
      <c r="F3417" s="5" t="s">
        <v>7517</v>
      </c>
      <c r="G3417" s="5">
        <v>547</v>
      </c>
      <c r="H3417" s="5" t="s">
        <v>55</v>
      </c>
      <c r="I3417" s="3">
        <v>9.10827696597305</v>
      </c>
      <c r="J3417" s="3">
        <v>59.7096188747731</v>
      </c>
      <c r="K3417" s="3">
        <v>3.41098169717139</v>
      </c>
      <c r="L3417" s="3">
        <v>32.1468926553672</v>
      </c>
      <c r="M3417" s="3">
        <v>5.52309612983772</v>
      </c>
      <c r="N3417" s="3">
        <v>46.4991023339318</v>
      </c>
      <c r="O3417" s="3">
        <v>17.0497978175373</v>
      </c>
      <c r="P3417" s="3">
        <v>57.8807947019868</v>
      </c>
      <c r="Q3417" s="3">
        <v>15.8116847528225</v>
      </c>
      <c r="R3417" s="3">
        <v>72.8658536585366</v>
      </c>
      <c r="S3417" s="3">
        <v>73.0772381030387</v>
      </c>
      <c r="T3417" s="3">
        <v>38.28125</v>
      </c>
      <c r="U3417" s="3"/>
      <c r="V3417" s="3"/>
      <c r="W3417" s="3"/>
      <c r="X3417" s="3"/>
      <c r="Y3417" s="3"/>
      <c r="Z3417" s="3"/>
      <c r="AA3417" s="3">
        <v>0.303881361082483</v>
      </c>
      <c r="AB3417" s="3">
        <v>0.595254909252631</v>
      </c>
      <c r="AC3417" s="3">
        <v>-15.3719126938541</v>
      </c>
      <c r="AD3417" s="3"/>
      <c r="AE3417" s="5">
        <v>1</v>
      </c>
      <c r="AF3417" s="3">
        <v>4.21192327332624</v>
      </c>
      <c r="AG3417" s="3">
        <v>84.9741489087298</v>
      </c>
      <c r="AH3417" s="3"/>
      <c r="AI3417" s="3"/>
      <c r="AJ3417" s="3"/>
      <c r="AK3417" s="3"/>
      <c r="AL3417" s="3"/>
      <c r="AM3417" s="3"/>
      <c r="AN3417" s="5" t="s">
        <v>46</v>
      </c>
      <c r="AO3417" s="1"/>
      <c r="AP3417" s="1"/>
      <c r="AQ3417" s="1"/>
    </row>
    <row r="3418" spans="1:43">
      <c r="A3418" s="1" t="s">
        <v>8910</v>
      </c>
      <c r="B3418" s="1" t="s">
        <v>8911</v>
      </c>
      <c r="C3418" s="3">
        <v>1.93424657534247</v>
      </c>
      <c r="D3418" s="4">
        <v>43531</v>
      </c>
      <c r="E3418" s="3">
        <v>20.1828669388</v>
      </c>
      <c r="F3418" s="5" t="s">
        <v>7457</v>
      </c>
      <c r="G3418" s="5">
        <v>245</v>
      </c>
      <c r="H3418" s="5" t="s">
        <v>50</v>
      </c>
      <c r="I3418" s="3">
        <v>-0.0708574502166508</v>
      </c>
      <c r="J3418" s="3">
        <v>76.462706565431</v>
      </c>
      <c r="K3418" s="3">
        <v>-0.0200180162146001</v>
      </c>
      <c r="L3418" s="3">
        <v>67.2421425409473</v>
      </c>
      <c r="M3418" s="3">
        <v>-0.218812947033008</v>
      </c>
      <c r="N3418" s="3">
        <v>75.8682101513802</v>
      </c>
      <c r="O3418" s="3">
        <v>0.943284939120248</v>
      </c>
      <c r="P3418" s="3">
        <v>11.6491548652353</v>
      </c>
      <c r="Q3418" s="3">
        <v>1.19218346200001</v>
      </c>
      <c r="R3418" s="3">
        <v>41.3326895219701</v>
      </c>
      <c r="S3418" s="3">
        <v>0.917466651225169</v>
      </c>
      <c r="T3418" s="3">
        <v>82.7118644067797</v>
      </c>
      <c r="U3418" s="3"/>
      <c r="V3418" s="3"/>
      <c r="W3418" s="3"/>
      <c r="X3418" s="3"/>
      <c r="Y3418" s="3"/>
      <c r="Z3418" s="3"/>
      <c r="AA3418" s="3">
        <v>-0.0202047896897535</v>
      </c>
      <c r="AB3418" s="3">
        <v>0.0975197578872793</v>
      </c>
      <c r="AC3418" s="3">
        <v>-5.10348738304508</v>
      </c>
      <c r="AD3418" s="3"/>
      <c r="AE3418" s="5">
        <v>4</v>
      </c>
      <c r="AF3418" s="3">
        <v>0.252409594584933</v>
      </c>
      <c r="AG3418" s="3">
        <v>2.59068786924717</v>
      </c>
      <c r="AH3418" s="3"/>
      <c r="AI3418" s="3"/>
      <c r="AJ3418" s="3"/>
      <c r="AK3418" s="3"/>
      <c r="AL3418" s="3"/>
      <c r="AM3418" s="3"/>
      <c r="AN3418" s="5" t="s">
        <v>46</v>
      </c>
      <c r="AO3418" s="1"/>
      <c r="AP3418" s="1"/>
      <c r="AQ3418" s="1"/>
    </row>
    <row r="3419" spans="1:43">
      <c r="A3419" s="1" t="s">
        <v>8912</v>
      </c>
      <c r="B3419" s="1" t="s">
        <v>8913</v>
      </c>
      <c r="C3419" s="3">
        <v>2.13424657534247</v>
      </c>
      <c r="D3419" s="4">
        <v>43458</v>
      </c>
      <c r="E3419" s="3">
        <v>74.2942561824</v>
      </c>
      <c r="F3419" s="5" t="s">
        <v>545</v>
      </c>
      <c r="G3419" s="5">
        <v>780</v>
      </c>
      <c r="H3419" s="5" t="s">
        <v>198</v>
      </c>
      <c r="I3419" s="3">
        <v>-0.137322216772939</v>
      </c>
      <c r="J3419" s="3">
        <v>93.6507936507936</v>
      </c>
      <c r="K3419" s="3">
        <v>-0.00982125319189912</v>
      </c>
      <c r="L3419" s="3">
        <v>82.9787234042553</v>
      </c>
      <c r="M3419" s="3">
        <v>-0.254727148035658</v>
      </c>
      <c r="N3419" s="3">
        <v>92.8381962864722</v>
      </c>
      <c r="O3419" s="3">
        <v>0.869879924926221</v>
      </c>
      <c r="P3419" s="3">
        <v>16.0919540229885</v>
      </c>
      <c r="Q3419" s="3">
        <v>1.1792111539518</v>
      </c>
      <c r="R3419" s="3">
        <v>53.5714285714286</v>
      </c>
      <c r="S3419" s="3">
        <v>1.98979237421243</v>
      </c>
      <c r="T3419" s="3">
        <v>61.2403100775194</v>
      </c>
      <c r="U3419" s="3">
        <v>5.89558190775203</v>
      </c>
      <c r="V3419" s="3">
        <v>55.9055118110236</v>
      </c>
      <c r="W3419" s="3"/>
      <c r="X3419" s="3"/>
      <c r="Y3419" s="3"/>
      <c r="Z3419" s="3"/>
      <c r="AA3419" s="3">
        <v>0.0403890293001365</v>
      </c>
      <c r="AB3419" s="3">
        <v>0.199955084557165</v>
      </c>
      <c r="AC3419" s="3">
        <v>-2.33973739015977</v>
      </c>
      <c r="AD3419" s="3"/>
      <c r="AE3419" s="5">
        <v>4</v>
      </c>
      <c r="AF3419" s="3">
        <v>0.246417237067769</v>
      </c>
      <c r="AG3419" s="3">
        <v>2.66547306055387</v>
      </c>
      <c r="AH3419" s="3">
        <v>2.96204877700146</v>
      </c>
      <c r="AI3419" s="3"/>
      <c r="AJ3419" s="3"/>
      <c r="AK3419" s="3"/>
      <c r="AL3419" s="3"/>
      <c r="AM3419" s="3"/>
      <c r="AN3419" s="5" t="s">
        <v>46</v>
      </c>
      <c r="AO3419" s="1"/>
      <c r="AP3419" s="1"/>
      <c r="AQ3419" s="1"/>
    </row>
    <row r="3420" spans="1:43">
      <c r="A3420" s="1" t="s">
        <v>8914</v>
      </c>
      <c r="B3420" s="1" t="s">
        <v>8915</v>
      </c>
      <c r="C3420" s="3">
        <v>2.04657534246575</v>
      </c>
      <c r="D3420" s="4">
        <v>43490</v>
      </c>
      <c r="E3420" s="3">
        <v>54.1866368787</v>
      </c>
      <c r="F3420" s="5" t="s">
        <v>8916</v>
      </c>
      <c r="G3420" s="5">
        <v>748</v>
      </c>
      <c r="H3420" s="5" t="s">
        <v>198</v>
      </c>
      <c r="I3420" s="3">
        <v>0.150192434056139</v>
      </c>
      <c r="J3420" s="3">
        <v>67.4603174603175</v>
      </c>
      <c r="K3420" s="3">
        <v>0</v>
      </c>
      <c r="L3420" s="3">
        <v>72.0744680851064</v>
      </c>
      <c r="M3420" s="3">
        <v>0.00937382827146504</v>
      </c>
      <c r="N3420" s="3">
        <v>65.2519893899204</v>
      </c>
      <c r="O3420" s="3">
        <v>0.556079170593781</v>
      </c>
      <c r="P3420" s="3">
        <v>63.2183908045977</v>
      </c>
      <c r="Q3420" s="3">
        <v>1.10879454131919</v>
      </c>
      <c r="R3420" s="3">
        <v>61.0119047619048</v>
      </c>
      <c r="S3420" s="3">
        <v>2.30127529005658</v>
      </c>
      <c r="T3420" s="3">
        <v>43.4108527131783</v>
      </c>
      <c r="U3420" s="3">
        <v>6.62602438536878</v>
      </c>
      <c r="V3420" s="3">
        <v>25.1968503937008</v>
      </c>
      <c r="W3420" s="3"/>
      <c r="X3420" s="3"/>
      <c r="Y3420" s="3"/>
      <c r="Z3420" s="3"/>
      <c r="AA3420" s="3">
        <v>0.138262785640804</v>
      </c>
      <c r="AB3420" s="3">
        <v>0.522671750211346</v>
      </c>
      <c r="AC3420" s="3">
        <v>-0.726415094339626</v>
      </c>
      <c r="AD3420" s="3"/>
      <c r="AE3420" s="5">
        <v>2</v>
      </c>
      <c r="AF3420" s="3">
        <v>0.268201527382244</v>
      </c>
      <c r="AG3420" s="3">
        <v>2.66801972209942</v>
      </c>
      <c r="AH3420" s="3"/>
      <c r="AI3420" s="3"/>
      <c r="AJ3420" s="3"/>
      <c r="AK3420" s="3"/>
      <c r="AL3420" s="3"/>
      <c r="AM3420" s="3"/>
      <c r="AN3420" s="5" t="s">
        <v>46</v>
      </c>
      <c r="AO3420" s="1"/>
      <c r="AP3420" s="1"/>
      <c r="AQ3420" s="1"/>
    </row>
    <row r="3421" spans="1:43">
      <c r="A3421" s="1" t="s">
        <v>8917</v>
      </c>
      <c r="B3421" s="1" t="s">
        <v>8918</v>
      </c>
      <c r="C3421" s="3">
        <v>1.84383561643836</v>
      </c>
      <c r="D3421" s="4">
        <v>43564</v>
      </c>
      <c r="E3421" s="3">
        <v>8.21226318</v>
      </c>
      <c r="F3421" s="5" t="s">
        <v>1837</v>
      </c>
      <c r="G3421" s="5">
        <v>674</v>
      </c>
      <c r="H3421" s="5" t="s">
        <v>55</v>
      </c>
      <c r="I3421" s="3">
        <v>0.862201693610477</v>
      </c>
      <c r="J3421" s="3">
        <v>92.8614640048397</v>
      </c>
      <c r="K3421" s="3">
        <v>0.375392630046742</v>
      </c>
      <c r="L3421" s="3">
        <v>85.819209039548</v>
      </c>
      <c r="M3421" s="3">
        <v>0.514000767165319</v>
      </c>
      <c r="N3421" s="3">
        <v>85.0987432675045</v>
      </c>
      <c r="O3421" s="3">
        <v>0.877733292269793</v>
      </c>
      <c r="P3421" s="3">
        <v>96.2913907284768</v>
      </c>
      <c r="Q3421" s="3">
        <v>-2.42776288352696</v>
      </c>
      <c r="R3421" s="3">
        <v>96.4939024390244</v>
      </c>
      <c r="S3421" s="3">
        <v>11.0338983050848</v>
      </c>
      <c r="T3421" s="3">
        <v>98.73046875</v>
      </c>
      <c r="U3421" s="3"/>
      <c r="V3421" s="3"/>
      <c r="W3421" s="3"/>
      <c r="X3421" s="3"/>
      <c r="Y3421" s="3"/>
      <c r="Z3421" s="3"/>
      <c r="AA3421" s="3">
        <v>0.081031641769734</v>
      </c>
      <c r="AB3421" s="3">
        <v>0.22230361214443</v>
      </c>
      <c r="AC3421" s="3">
        <v>-11.8881699021072</v>
      </c>
      <c r="AD3421" s="3"/>
      <c r="AE3421" s="5">
        <v>3</v>
      </c>
      <c r="AF3421" s="3">
        <v>1.27052994659707</v>
      </c>
      <c r="AG3421" s="3">
        <v>12.7993618011027</v>
      </c>
      <c r="AH3421" s="3"/>
      <c r="AI3421" s="3"/>
      <c r="AJ3421" s="3"/>
      <c r="AK3421" s="3"/>
      <c r="AL3421" s="3"/>
      <c r="AM3421" s="3"/>
      <c r="AN3421" s="5" t="s">
        <v>46</v>
      </c>
      <c r="AO3421" s="1"/>
      <c r="AP3421" s="1"/>
      <c r="AQ3421" s="1"/>
    </row>
    <row r="3422" spans="1:43">
      <c r="A3422" s="1" t="s">
        <v>8919</v>
      </c>
      <c r="B3422" s="1" t="s">
        <v>8920</v>
      </c>
      <c r="C3422" s="3">
        <v>2.04657534246575</v>
      </c>
      <c r="D3422" s="4">
        <v>43490</v>
      </c>
      <c r="E3422" s="3">
        <v>20.9358087877</v>
      </c>
      <c r="F3422" s="5" t="s">
        <v>5459</v>
      </c>
      <c r="G3422" s="5">
        <v>15</v>
      </c>
      <c r="H3422" s="5" t="s">
        <v>50</v>
      </c>
      <c r="I3422" s="3">
        <v>0.210405508798781</v>
      </c>
      <c r="J3422" s="3">
        <v>34.2563644484145</v>
      </c>
      <c r="K3422" s="3">
        <v>0</v>
      </c>
      <c r="L3422" s="3">
        <v>43.3820274457725</v>
      </c>
      <c r="M3422" s="3">
        <v>0.0190912562046644</v>
      </c>
      <c r="N3422" s="3">
        <v>32.3686553873553</v>
      </c>
      <c r="O3422" s="3">
        <v>0.750000000000011</v>
      </c>
      <c r="P3422" s="3">
        <v>38.9218821379625</v>
      </c>
      <c r="Q3422" s="3">
        <v>1.1878319652342</v>
      </c>
      <c r="R3422" s="3">
        <v>41.9604056011589</v>
      </c>
      <c r="S3422" s="3">
        <v>2.5118246828657</v>
      </c>
      <c r="T3422" s="3">
        <v>23.1638418079096</v>
      </c>
      <c r="U3422" s="3">
        <v>6.40013348538832</v>
      </c>
      <c r="V3422" s="3">
        <v>45.7430340557276</v>
      </c>
      <c r="W3422" s="3"/>
      <c r="X3422" s="3"/>
      <c r="Y3422" s="3"/>
      <c r="Z3422" s="3"/>
      <c r="AA3422" s="3">
        <v>0.139357131496368</v>
      </c>
      <c r="AB3422" s="3">
        <v>0.35860392727924</v>
      </c>
      <c r="AC3422" s="3">
        <v>-1.00767754318618</v>
      </c>
      <c r="AD3422" s="3"/>
      <c r="AE3422" s="5">
        <v>3</v>
      </c>
      <c r="AF3422" s="3">
        <v>0.252017024489262</v>
      </c>
      <c r="AG3422" s="3">
        <v>2.93404817170895</v>
      </c>
      <c r="AH3422" s="3"/>
      <c r="AI3422" s="3"/>
      <c r="AJ3422" s="3"/>
      <c r="AK3422" s="3"/>
      <c r="AL3422" s="3"/>
      <c r="AM3422" s="3"/>
      <c r="AN3422" s="5" t="s">
        <v>46</v>
      </c>
      <c r="AO3422" s="1"/>
      <c r="AP3422" s="1"/>
      <c r="AQ3422" s="1"/>
    </row>
    <row r="3423" spans="1:43">
      <c r="A3423" s="1" t="s">
        <v>8921</v>
      </c>
      <c r="B3423" s="1" t="s">
        <v>8922</v>
      </c>
      <c r="C3423" s="3">
        <v>1.93424657534247</v>
      </c>
      <c r="D3423" s="4">
        <v>43531</v>
      </c>
      <c r="E3423" s="3">
        <v>0.2656512172</v>
      </c>
      <c r="F3423" s="5" t="s">
        <v>319</v>
      </c>
      <c r="G3423" s="5">
        <v>644</v>
      </c>
      <c r="H3423" s="5" t="s">
        <v>112</v>
      </c>
      <c r="I3423" s="3">
        <v>5.90100224994887</v>
      </c>
      <c r="J3423" s="3">
        <v>57.8947368421053</v>
      </c>
      <c r="K3423" s="3">
        <v>-0.700038358266193</v>
      </c>
      <c r="L3423" s="3">
        <v>97.9381443298969</v>
      </c>
      <c r="M3423" s="3">
        <v>4.36403950816369</v>
      </c>
      <c r="N3423" s="3">
        <v>55.7894736842105</v>
      </c>
      <c r="O3423" s="3">
        <v>7.08376421923476</v>
      </c>
      <c r="P3423" s="3">
        <v>76.5957446808511</v>
      </c>
      <c r="Q3423" s="3">
        <v>9.26453519046113</v>
      </c>
      <c r="R3423" s="3">
        <v>73.0337078651685</v>
      </c>
      <c r="S3423" s="3">
        <v>5.95518264606571</v>
      </c>
      <c r="T3423" s="3">
        <v>74.0740740740741</v>
      </c>
      <c r="U3423" s="3"/>
      <c r="V3423" s="3"/>
      <c r="W3423" s="3"/>
      <c r="X3423" s="3"/>
      <c r="Y3423" s="3"/>
      <c r="Z3423" s="3"/>
      <c r="AA3423" s="3">
        <v>0.0424113811493187</v>
      </c>
      <c r="AB3423" s="3">
        <v>0.0197448163565462</v>
      </c>
      <c r="AC3423" s="3">
        <v>-21.4900822447992</v>
      </c>
      <c r="AD3423" s="3"/>
      <c r="AE3423" s="5">
        <v>3</v>
      </c>
      <c r="AF3423" s="3">
        <v>0.114852590490682</v>
      </c>
      <c r="AG3423" s="3">
        <v>2.48047589364038</v>
      </c>
      <c r="AH3423" s="3"/>
      <c r="AI3423" s="3"/>
      <c r="AJ3423" s="3"/>
      <c r="AK3423" s="3"/>
      <c r="AL3423" s="3"/>
      <c r="AM3423" s="3"/>
      <c r="AN3423" s="5" t="s">
        <v>51</v>
      </c>
      <c r="AO3423" s="1"/>
      <c r="AP3423" s="1"/>
      <c r="AQ3423" s="1"/>
    </row>
    <row r="3424" spans="1:43">
      <c r="A3424" s="1" t="s">
        <v>8923</v>
      </c>
      <c r="B3424" s="1" t="s">
        <v>8924</v>
      </c>
      <c r="C3424" s="3">
        <v>1.93424657534247</v>
      </c>
      <c r="D3424" s="4">
        <v>43531</v>
      </c>
      <c r="E3424" s="3">
        <v>2.0501773864</v>
      </c>
      <c r="F3424" s="5" t="s">
        <v>8925</v>
      </c>
      <c r="G3424" s="5">
        <v>707</v>
      </c>
      <c r="H3424" s="5" t="s">
        <v>55</v>
      </c>
      <c r="I3424" s="3">
        <v>15.3802303044123</v>
      </c>
      <c r="J3424" s="3">
        <v>15.7894736842105</v>
      </c>
      <c r="K3424" s="3">
        <v>4.54545454545455</v>
      </c>
      <c r="L3424" s="3">
        <v>11.5819209039548</v>
      </c>
      <c r="M3424" s="3">
        <v>6.49828992370429</v>
      </c>
      <c r="N3424" s="3">
        <v>37.4027528426092</v>
      </c>
      <c r="O3424" s="3">
        <v>23.4146341463415</v>
      </c>
      <c r="P3424" s="3">
        <v>27.682119205298</v>
      </c>
      <c r="Q3424" s="3">
        <v>31.8824525965987</v>
      </c>
      <c r="R3424" s="3">
        <v>27.2103658536585</v>
      </c>
      <c r="S3424" s="3">
        <v>73.0802120745682</v>
      </c>
      <c r="T3424" s="3">
        <v>38.18359375</v>
      </c>
      <c r="U3424" s="3"/>
      <c r="V3424" s="3"/>
      <c r="W3424" s="3"/>
      <c r="X3424" s="3"/>
      <c r="Y3424" s="3"/>
      <c r="Z3424" s="3"/>
      <c r="AA3424" s="3">
        <v>0.319873679059952</v>
      </c>
      <c r="AB3424" s="3">
        <v>0.45138462365506</v>
      </c>
      <c r="AC3424" s="3">
        <v>-13.9195016770484</v>
      </c>
      <c r="AD3424" s="3"/>
      <c r="AE3424" s="5">
        <v>2</v>
      </c>
      <c r="AF3424" s="3">
        <v>2.89687576492232</v>
      </c>
      <c r="AG3424" s="3">
        <v>57.9830312635988</v>
      </c>
      <c r="AH3424" s="3"/>
      <c r="AI3424" s="3"/>
      <c r="AJ3424" s="3"/>
      <c r="AK3424" s="3"/>
      <c r="AL3424" s="3"/>
      <c r="AM3424" s="3"/>
      <c r="AN3424" s="5" t="s">
        <v>51</v>
      </c>
      <c r="AO3424" s="1"/>
      <c r="AP3424" s="1"/>
      <c r="AQ3424" s="1"/>
    </row>
    <row r="3425" spans="1:43">
      <c r="A3425" s="1" t="s">
        <v>8926</v>
      </c>
      <c r="B3425" s="1" t="s">
        <v>8927</v>
      </c>
      <c r="C3425" s="3">
        <v>1.8986301369863</v>
      </c>
      <c r="D3425" s="4">
        <v>43544</v>
      </c>
      <c r="E3425" s="3">
        <v>1.3000369514</v>
      </c>
      <c r="F3425" s="5" t="s">
        <v>8928</v>
      </c>
      <c r="G3425" s="5">
        <v>544</v>
      </c>
      <c r="H3425" s="5" t="s">
        <v>191</v>
      </c>
      <c r="I3425" s="3">
        <v>9.41186313059483</v>
      </c>
      <c r="J3425" s="3">
        <v>55.6962025316456</v>
      </c>
      <c r="K3425" s="3">
        <v>-0.0764058679706517</v>
      </c>
      <c r="L3425" s="3">
        <v>90.5821917808219</v>
      </c>
      <c r="M3425" s="3">
        <v>8.72059190290132</v>
      </c>
      <c r="N3425" s="3">
        <v>20.5405405405405</v>
      </c>
      <c r="O3425" s="3">
        <v>14.288211133444</v>
      </c>
      <c r="P3425" s="3">
        <v>66.8571428571429</v>
      </c>
      <c r="Q3425" s="3">
        <v>16.3523131672598</v>
      </c>
      <c r="R3425" s="3">
        <v>67.5052410901468</v>
      </c>
      <c r="S3425" s="3">
        <v>22.7635407866329</v>
      </c>
      <c r="T3425" s="3">
        <v>95.0980392156863</v>
      </c>
      <c r="U3425" s="3"/>
      <c r="V3425" s="3"/>
      <c r="W3425" s="3"/>
      <c r="X3425" s="3"/>
      <c r="Y3425" s="3"/>
      <c r="Z3425" s="3"/>
      <c r="AA3425" s="3">
        <v>0.132915672306687</v>
      </c>
      <c r="AB3425" s="3">
        <v>0.163832709748638</v>
      </c>
      <c r="AC3425" s="3">
        <v>-21.9803053573042</v>
      </c>
      <c r="AD3425" s="3"/>
      <c r="AE3425" s="5">
        <v>2</v>
      </c>
      <c r="AF3425" s="3">
        <v>1.11865608861494</v>
      </c>
      <c r="AG3425" s="3">
        <v>21.5911045357053</v>
      </c>
      <c r="AH3425" s="3"/>
      <c r="AI3425" s="3"/>
      <c r="AJ3425" s="3"/>
      <c r="AK3425" s="3"/>
      <c r="AL3425" s="3"/>
      <c r="AM3425" s="3"/>
      <c r="AN3425" s="5" t="s">
        <v>46</v>
      </c>
      <c r="AO3425" s="1"/>
      <c r="AP3425" s="1"/>
      <c r="AQ3425" s="1"/>
    </row>
    <row r="3426" spans="1:43">
      <c r="A3426" s="1" t="s">
        <v>8929</v>
      </c>
      <c r="B3426" s="1" t="s">
        <v>8930</v>
      </c>
      <c r="C3426" s="3">
        <v>1.88493150684932</v>
      </c>
      <c r="D3426" s="4">
        <v>43549</v>
      </c>
      <c r="E3426" s="3">
        <v>10.2476816945</v>
      </c>
      <c r="F3426" s="5" t="s">
        <v>7629</v>
      </c>
      <c r="G3426" s="5">
        <v>216</v>
      </c>
      <c r="H3426" s="5" t="s">
        <v>50</v>
      </c>
      <c r="I3426" s="3">
        <v>0.446818844099066</v>
      </c>
      <c r="J3426" s="3">
        <v>6.11880303707012</v>
      </c>
      <c r="K3426" s="3">
        <v>0.0386959465995836</v>
      </c>
      <c r="L3426" s="3">
        <v>22.0008853474989</v>
      </c>
      <c r="M3426" s="3">
        <v>0.0290191526407353</v>
      </c>
      <c r="N3426" s="3">
        <v>30.6767586821015</v>
      </c>
      <c r="O3426" s="3">
        <v>0.681530522831285</v>
      </c>
      <c r="P3426" s="3">
        <v>49.8857925993604</v>
      </c>
      <c r="Q3426" s="3">
        <v>1.31282453218379</v>
      </c>
      <c r="R3426" s="3">
        <v>25.4949299855142</v>
      </c>
      <c r="S3426" s="3">
        <v>2.2857318545525</v>
      </c>
      <c r="T3426" s="3">
        <v>31.7514124293785</v>
      </c>
      <c r="U3426" s="3"/>
      <c r="V3426" s="3"/>
      <c r="W3426" s="3"/>
      <c r="X3426" s="3"/>
      <c r="Y3426" s="3"/>
      <c r="Z3426" s="3"/>
      <c r="AA3426" s="3">
        <v>0.0762206361979197</v>
      </c>
      <c r="AB3426" s="3">
        <v>0.234730399442749</v>
      </c>
      <c r="AC3426" s="3">
        <v>-1.11922141119222</v>
      </c>
      <c r="AD3426" s="3"/>
      <c r="AE3426" s="5">
        <v>3</v>
      </c>
      <c r="AF3426" s="3">
        <v>0.240157374486545</v>
      </c>
      <c r="AG3426" s="3">
        <v>2.75827184704449</v>
      </c>
      <c r="AH3426" s="3"/>
      <c r="AI3426" s="3"/>
      <c r="AJ3426" s="3"/>
      <c r="AK3426" s="3"/>
      <c r="AL3426" s="3"/>
      <c r="AM3426" s="3"/>
      <c r="AN3426" s="5" t="s">
        <v>51</v>
      </c>
      <c r="AO3426" s="1"/>
      <c r="AP3426" s="1"/>
      <c r="AQ3426" s="1"/>
    </row>
    <row r="3427" spans="1:43">
      <c r="A3427" s="1" t="s">
        <v>8931</v>
      </c>
      <c r="B3427" s="1" t="s">
        <v>8932</v>
      </c>
      <c r="C3427" s="3">
        <v>1.96164383561644</v>
      </c>
      <c r="D3427" s="4">
        <v>43521</v>
      </c>
      <c r="E3427" s="3">
        <v>0.4142058151</v>
      </c>
      <c r="F3427" s="5" t="s">
        <v>8813</v>
      </c>
      <c r="G3427" s="5">
        <v>717</v>
      </c>
      <c r="H3427" s="5" t="s">
        <v>116</v>
      </c>
      <c r="I3427" s="3">
        <v>5.02709640616087</v>
      </c>
      <c r="J3427" s="3">
        <v>76.1682242990654</v>
      </c>
      <c r="K3427" s="3">
        <v>0.904295403165041</v>
      </c>
      <c r="L3427" s="3">
        <v>79.3577981651376</v>
      </c>
      <c r="M3427" s="3">
        <v>1.43240823634737</v>
      </c>
      <c r="N3427" s="3">
        <v>78.0373831775701</v>
      </c>
      <c r="O3427" s="3">
        <v>5.07205022114425</v>
      </c>
      <c r="P3427" s="3">
        <v>82.5</v>
      </c>
      <c r="Q3427" s="3">
        <v>3.07207837648706</v>
      </c>
      <c r="R3427" s="3">
        <v>75.1322751322751</v>
      </c>
      <c r="S3427" s="3">
        <v>36.6326530612245</v>
      </c>
      <c r="T3427" s="3">
        <v>76.6871165644172</v>
      </c>
      <c r="U3427" s="3"/>
      <c r="V3427" s="3"/>
      <c r="W3427" s="3"/>
      <c r="X3427" s="3"/>
      <c r="Y3427" s="3"/>
      <c r="Z3427" s="3"/>
      <c r="AA3427" s="3">
        <v>0.188790074972113</v>
      </c>
      <c r="AB3427" s="3">
        <v>0.203921648577937</v>
      </c>
      <c r="AC3427" s="3">
        <v>-17.886602413823</v>
      </c>
      <c r="AD3427" s="3"/>
      <c r="AE3427" s="5">
        <v>2</v>
      </c>
      <c r="AF3427" s="3">
        <v>1.7375874755236</v>
      </c>
      <c r="AG3427" s="3">
        <v>33.6708347812771</v>
      </c>
      <c r="AH3427" s="3"/>
      <c r="AI3427" s="3"/>
      <c r="AJ3427" s="3"/>
      <c r="AK3427" s="3"/>
      <c r="AL3427" s="3"/>
      <c r="AM3427" s="3"/>
      <c r="AN3427" s="5" t="s">
        <v>46</v>
      </c>
      <c r="AO3427" s="1"/>
      <c r="AP3427" s="1"/>
      <c r="AQ3427" s="1"/>
    </row>
    <row r="3428" spans="1:43">
      <c r="A3428" s="1" t="s">
        <v>8933</v>
      </c>
      <c r="B3428" s="1" t="s">
        <v>8934</v>
      </c>
      <c r="C3428" s="3">
        <v>1.96986301369863</v>
      </c>
      <c r="D3428" s="4">
        <v>43518</v>
      </c>
      <c r="E3428" s="3">
        <v>0.0496454883</v>
      </c>
      <c r="F3428" s="5" t="s">
        <v>1882</v>
      </c>
      <c r="G3428" s="5">
        <v>720</v>
      </c>
      <c r="H3428" s="5" t="s">
        <v>55</v>
      </c>
      <c r="I3428" s="3">
        <v>16.5744030405685</v>
      </c>
      <c r="J3428" s="3">
        <v>11.4337568058076</v>
      </c>
      <c r="K3428" s="3">
        <v>5.48785046728973</v>
      </c>
      <c r="L3428" s="3">
        <v>3.55932203389831</v>
      </c>
      <c r="M3428" s="3">
        <v>8.03215926493109</v>
      </c>
      <c r="N3428" s="3">
        <v>25.1346499102334</v>
      </c>
      <c r="O3428" s="3">
        <v>20.8169207056003</v>
      </c>
      <c r="P3428" s="3">
        <v>41.1920529801325</v>
      </c>
      <c r="Q3428" s="3">
        <v>18.2252388134741</v>
      </c>
      <c r="R3428" s="3">
        <v>65.5487804878049</v>
      </c>
      <c r="S3428" s="3">
        <v>42.9483282674772</v>
      </c>
      <c r="T3428" s="3">
        <v>82.91015625</v>
      </c>
      <c r="U3428" s="3"/>
      <c r="V3428" s="3"/>
      <c r="W3428" s="3"/>
      <c r="X3428" s="3"/>
      <c r="Y3428" s="3"/>
      <c r="Z3428" s="3"/>
      <c r="AA3428" s="3">
        <v>0.207602685364374</v>
      </c>
      <c r="AB3428" s="3">
        <v>0.195596328109676</v>
      </c>
      <c r="AC3428" s="3">
        <v>-13.0386017384802</v>
      </c>
      <c r="AD3428" s="3"/>
      <c r="AE3428" s="5">
        <v>2</v>
      </c>
      <c r="AF3428" s="3">
        <v>1.19277707887463</v>
      </c>
      <c r="AG3428" s="3">
        <v>34.0014395721995</v>
      </c>
      <c r="AH3428" s="3"/>
      <c r="AI3428" s="3"/>
      <c r="AJ3428" s="3"/>
      <c r="AK3428" s="3"/>
      <c r="AL3428" s="3"/>
      <c r="AM3428" s="3"/>
      <c r="AN3428" s="5" t="s">
        <v>46</v>
      </c>
      <c r="AO3428" s="1"/>
      <c r="AP3428" s="1"/>
      <c r="AQ3428" s="1"/>
    </row>
    <row r="3429" spans="1:43">
      <c r="A3429" s="1" t="s">
        <v>8935</v>
      </c>
      <c r="B3429" s="1" t="s">
        <v>8936</v>
      </c>
      <c r="C3429" s="3">
        <v>1.84383561643836</v>
      </c>
      <c r="D3429" s="4">
        <v>43564</v>
      </c>
      <c r="E3429" s="3">
        <v>0.5179679336</v>
      </c>
      <c r="F3429" s="5" t="s">
        <v>8658</v>
      </c>
      <c r="G3429" s="5">
        <v>674</v>
      </c>
      <c r="H3429" s="5" t="s">
        <v>60</v>
      </c>
      <c r="I3429" s="3">
        <v>13.3078616759487</v>
      </c>
      <c r="J3429" s="3">
        <v>3.86904761904762</v>
      </c>
      <c r="K3429" s="3">
        <v>0.650023009664064</v>
      </c>
      <c r="L3429" s="3">
        <v>78.6193672099712</v>
      </c>
      <c r="M3429" s="3">
        <v>8.90023028567872</v>
      </c>
      <c r="N3429" s="3">
        <v>4.45103857566766</v>
      </c>
      <c r="O3429" s="3">
        <v>23.4791813690896</v>
      </c>
      <c r="P3429" s="3">
        <v>5.88235294117647</v>
      </c>
      <c r="Q3429" s="3">
        <v>35.3209590100541</v>
      </c>
      <c r="R3429" s="3">
        <v>3.87434554973822</v>
      </c>
      <c r="S3429" s="3">
        <v>72.0114038537161</v>
      </c>
      <c r="T3429" s="3">
        <v>6.03864734299517</v>
      </c>
      <c r="U3429" s="3"/>
      <c r="V3429" s="3"/>
      <c r="W3429" s="3"/>
      <c r="X3429" s="3"/>
      <c r="Y3429" s="3"/>
      <c r="Z3429" s="3"/>
      <c r="AA3429" s="3">
        <v>0.289155143881164</v>
      </c>
      <c r="AB3429" s="3">
        <v>0.306767192087854</v>
      </c>
      <c r="AC3429" s="3">
        <v>-25.6980161645849</v>
      </c>
      <c r="AD3429" s="3"/>
      <c r="AE3429" s="5">
        <v>3</v>
      </c>
      <c r="AF3429" s="3">
        <v>2.60253093641804</v>
      </c>
      <c r="AG3429" s="3">
        <v>64.5106924502437</v>
      </c>
      <c r="AH3429" s="3"/>
      <c r="AI3429" s="3"/>
      <c r="AJ3429" s="3"/>
      <c r="AK3429" s="3"/>
      <c r="AL3429" s="3"/>
      <c r="AM3429" s="3"/>
      <c r="AN3429" s="5" t="s">
        <v>51</v>
      </c>
      <c r="AO3429" s="1"/>
      <c r="AP3429" s="1"/>
      <c r="AQ3429" s="1"/>
    </row>
    <row r="3430" spans="1:43">
      <c r="A3430" s="1" t="s">
        <v>8937</v>
      </c>
      <c r="B3430" s="1" t="s">
        <v>8938</v>
      </c>
      <c r="C3430" s="3">
        <v>2.12876712328767</v>
      </c>
      <c r="D3430" s="4">
        <v>43460</v>
      </c>
      <c r="E3430" s="3">
        <v>1.1128190043</v>
      </c>
      <c r="F3430" s="5" t="s">
        <v>7543</v>
      </c>
      <c r="G3430" s="5">
        <v>778</v>
      </c>
      <c r="H3430" s="5" t="s">
        <v>50</v>
      </c>
      <c r="I3430" s="3">
        <v>-0.108727883760014</v>
      </c>
      <c r="J3430" s="3">
        <v>81.1969629298794</v>
      </c>
      <c r="K3430" s="3">
        <v>0.00989609104402485</v>
      </c>
      <c r="L3430" s="3">
        <v>38.6011509517486</v>
      </c>
      <c r="M3430" s="3">
        <v>-0.227070786849639</v>
      </c>
      <c r="N3430" s="3">
        <v>76.5360641139804</v>
      </c>
      <c r="O3430" s="3">
        <v>0.677425782028284</v>
      </c>
      <c r="P3430" s="3">
        <v>50.8908177249886</v>
      </c>
      <c r="Q3430" s="3">
        <v>0.979216626698648</v>
      </c>
      <c r="R3430" s="3">
        <v>64.9927571221632</v>
      </c>
      <c r="S3430" s="3">
        <v>1.62334766286944</v>
      </c>
      <c r="T3430" s="3">
        <v>62.6553672316384</v>
      </c>
      <c r="U3430" s="3">
        <v>5.71854162480061</v>
      </c>
      <c r="V3430" s="3">
        <v>63.8544891640867</v>
      </c>
      <c r="W3430" s="3"/>
      <c r="X3430" s="3"/>
      <c r="Y3430" s="3"/>
      <c r="Z3430" s="3"/>
      <c r="AA3430" s="3">
        <v>0.0153086076609859</v>
      </c>
      <c r="AB3430" s="3">
        <v>0.180336798052434</v>
      </c>
      <c r="AC3430" s="3">
        <v>-2.13701861619431</v>
      </c>
      <c r="AD3430" s="3"/>
      <c r="AE3430" s="5">
        <v>4</v>
      </c>
      <c r="AF3430" s="3">
        <v>0.23199492547179</v>
      </c>
      <c r="AG3430" s="3">
        <v>2.25887580477384</v>
      </c>
      <c r="AH3430" s="3">
        <v>2.81272946867808</v>
      </c>
      <c r="AI3430" s="3"/>
      <c r="AJ3430" s="3"/>
      <c r="AK3430" s="3"/>
      <c r="AL3430" s="3"/>
      <c r="AM3430" s="3"/>
      <c r="AN3430" s="5" t="s">
        <v>51</v>
      </c>
      <c r="AO3430" s="1"/>
      <c r="AP3430" s="1"/>
      <c r="AQ3430" s="1"/>
    </row>
    <row r="3431" spans="1:43">
      <c r="A3431" s="1" t="s">
        <v>8939</v>
      </c>
      <c r="B3431" s="1" t="s">
        <v>8940</v>
      </c>
      <c r="C3431" s="3">
        <v>2.07397260273973</v>
      </c>
      <c r="D3431" s="4">
        <v>43480</v>
      </c>
      <c r="E3431" s="3">
        <v>4.0489174455</v>
      </c>
      <c r="F3431" s="5" t="s">
        <v>267</v>
      </c>
      <c r="G3431" s="5">
        <v>111</v>
      </c>
      <c r="H3431" s="5" t="s">
        <v>50</v>
      </c>
      <c r="I3431" s="3">
        <v>0.365359928902937</v>
      </c>
      <c r="J3431" s="3">
        <v>10.1831174631532</v>
      </c>
      <c r="K3431" s="3">
        <v>-0.0196734212079411</v>
      </c>
      <c r="L3431" s="3">
        <v>64.8517042939354</v>
      </c>
      <c r="M3431" s="3">
        <v>0.128066200374353</v>
      </c>
      <c r="N3431" s="3">
        <v>17.2751558325913</v>
      </c>
      <c r="O3431" s="3">
        <v>0.784496599783036</v>
      </c>
      <c r="P3431" s="3">
        <v>33.0287802649612</v>
      </c>
      <c r="Q3431" s="3">
        <v>1.27208487554393</v>
      </c>
      <c r="R3431" s="3">
        <v>30.2269435055529</v>
      </c>
      <c r="S3431" s="3">
        <v>2.53203342366251</v>
      </c>
      <c r="T3431" s="3">
        <v>22.316384180791</v>
      </c>
      <c r="U3431" s="3">
        <v>7.40453857827475</v>
      </c>
      <c r="V3431" s="3">
        <v>23.4520123839009</v>
      </c>
      <c r="W3431" s="3"/>
      <c r="X3431" s="3"/>
      <c r="Y3431" s="3"/>
      <c r="Z3431" s="3"/>
      <c r="AA3431" s="3">
        <v>0.0737084992394991</v>
      </c>
      <c r="AB3431" s="3">
        <v>0.261640795539637</v>
      </c>
      <c r="AC3431" s="3">
        <v>-2.35059002664635</v>
      </c>
      <c r="AD3431" s="3"/>
      <c r="AE3431" s="5">
        <v>3</v>
      </c>
      <c r="AF3431" s="3">
        <v>0.297237202256034</v>
      </c>
      <c r="AG3431" s="3">
        <v>3.26123989422293</v>
      </c>
      <c r="AH3431" s="3"/>
      <c r="AI3431" s="3"/>
      <c r="AJ3431" s="3"/>
      <c r="AK3431" s="3"/>
      <c r="AL3431" s="3"/>
      <c r="AM3431" s="3">
        <v>1</v>
      </c>
      <c r="AN3431" s="5" t="s">
        <v>56</v>
      </c>
      <c r="AO3431" s="1"/>
      <c r="AP3431" s="1"/>
      <c r="AQ3431" s="1"/>
    </row>
    <row r="3432" spans="1:43">
      <c r="A3432" s="1" t="s">
        <v>8941</v>
      </c>
      <c r="B3432" s="1" t="s">
        <v>8942</v>
      </c>
      <c r="C3432" s="3">
        <v>1.7972602739726</v>
      </c>
      <c r="D3432" s="4">
        <v>43581</v>
      </c>
      <c r="E3432" s="3">
        <v>4.2160713974</v>
      </c>
      <c r="F3432" s="5" t="s">
        <v>5040</v>
      </c>
      <c r="G3432" s="5">
        <v>657</v>
      </c>
      <c r="H3432" s="5" t="s">
        <v>50</v>
      </c>
      <c r="I3432" s="3">
        <v>0.0282432686876263</v>
      </c>
      <c r="J3432" s="3">
        <v>65.3416703885663</v>
      </c>
      <c r="K3432" s="3">
        <v>-0.0376328911468582</v>
      </c>
      <c r="L3432" s="3">
        <v>74.2363877822045</v>
      </c>
      <c r="M3432" s="3">
        <v>-0.112813763279128</v>
      </c>
      <c r="N3432" s="3">
        <v>58.1923419412289</v>
      </c>
      <c r="O3432" s="3">
        <v>0.844722854973416</v>
      </c>
      <c r="P3432" s="3">
        <v>22.8871630881681</v>
      </c>
      <c r="Q3432" s="3">
        <v>1.20975423890264</v>
      </c>
      <c r="R3432" s="3">
        <v>38.7735393529696</v>
      </c>
      <c r="S3432" s="3">
        <v>2.995347033734</v>
      </c>
      <c r="T3432" s="3">
        <v>12.5423728813559</v>
      </c>
      <c r="U3432" s="3"/>
      <c r="V3432" s="3"/>
      <c r="W3432" s="3"/>
      <c r="X3432" s="3"/>
      <c r="Y3432" s="3"/>
      <c r="Z3432" s="3"/>
      <c r="AA3432" s="3">
        <v>0.174175069272846</v>
      </c>
      <c r="AB3432" s="3">
        <v>0.454418196301541</v>
      </c>
      <c r="AC3432" s="3">
        <v>-1.02282413107303</v>
      </c>
      <c r="AD3432" s="3"/>
      <c r="AE3432" s="5">
        <v>2</v>
      </c>
      <c r="AF3432" s="3">
        <v>0.287439907696686</v>
      </c>
      <c r="AG3432" s="3">
        <v>3.58927789361823</v>
      </c>
      <c r="AH3432" s="3"/>
      <c r="AI3432" s="3"/>
      <c r="AJ3432" s="3"/>
      <c r="AK3432" s="3"/>
      <c r="AL3432" s="3"/>
      <c r="AM3432" s="3">
        <v>50</v>
      </c>
      <c r="AN3432" s="5" t="s">
        <v>56</v>
      </c>
      <c r="AO3432" s="1"/>
      <c r="AP3432" s="1"/>
      <c r="AQ3432" s="1"/>
    </row>
    <row r="3433" spans="1:43">
      <c r="A3433" s="1" t="s">
        <v>8943</v>
      </c>
      <c r="B3433" s="1" t="s">
        <v>8944</v>
      </c>
      <c r="C3433" s="3">
        <v>2.04931506849315</v>
      </c>
      <c r="D3433" s="4">
        <v>43489</v>
      </c>
      <c r="E3433" s="3">
        <v>38.6137279053</v>
      </c>
      <c r="F3433" s="5" t="s">
        <v>4229</v>
      </c>
      <c r="G3433" s="5">
        <v>749</v>
      </c>
      <c r="H3433" s="5" t="s">
        <v>198</v>
      </c>
      <c r="I3433" s="3">
        <v>0.34302048594566</v>
      </c>
      <c r="J3433" s="3">
        <v>17.1957671957672</v>
      </c>
      <c r="K3433" s="3">
        <v>0.0379975301605364</v>
      </c>
      <c r="L3433" s="3">
        <v>39.0957446808511</v>
      </c>
      <c r="M3433" s="3">
        <v>0.180745814307449</v>
      </c>
      <c r="N3433" s="3">
        <v>19.3633952254642</v>
      </c>
      <c r="O3433" s="3">
        <v>0.698030216102485</v>
      </c>
      <c r="P3433" s="3">
        <v>41.3793103448276</v>
      </c>
      <c r="Q3433" s="3">
        <v>1.28883331730306</v>
      </c>
      <c r="R3433" s="3">
        <v>37.797619047619</v>
      </c>
      <c r="S3433" s="3">
        <v>2.4117475444909</v>
      </c>
      <c r="T3433" s="3">
        <v>37.984496124031</v>
      </c>
      <c r="U3433" s="3">
        <v>6.28207287556221</v>
      </c>
      <c r="V3433" s="3">
        <v>40.9448818897638</v>
      </c>
      <c r="W3433" s="3"/>
      <c r="X3433" s="3"/>
      <c r="Y3433" s="3"/>
      <c r="Z3433" s="3"/>
      <c r="AA3433" s="3">
        <v>0.177613013652803</v>
      </c>
      <c r="AB3433" s="3">
        <v>0.553140708578899</v>
      </c>
      <c r="AC3433" s="3">
        <v>-0.489960611009689</v>
      </c>
      <c r="AD3433" s="3"/>
      <c r="AE3433" s="5">
        <v>1</v>
      </c>
      <c r="AF3433" s="3">
        <v>0.25085329880895</v>
      </c>
      <c r="AG3433" s="3">
        <v>2.70870788761677</v>
      </c>
      <c r="AH3433" s="3"/>
      <c r="AI3433" s="3"/>
      <c r="AJ3433" s="3"/>
      <c r="AK3433" s="3"/>
      <c r="AL3433" s="3"/>
      <c r="AM3433" s="3"/>
      <c r="AN3433" s="5" t="s">
        <v>46</v>
      </c>
      <c r="AO3433" s="1"/>
      <c r="AP3433" s="1"/>
      <c r="AQ3433" s="1"/>
    </row>
    <row r="3434" spans="1:43">
      <c r="A3434" s="1" t="s">
        <v>8945</v>
      </c>
      <c r="B3434" s="1" t="s">
        <v>8946</v>
      </c>
      <c r="C3434" s="3">
        <v>1.44383561643836</v>
      </c>
      <c r="D3434" s="4">
        <v>43710</v>
      </c>
      <c r="E3434" s="3">
        <v>10.1995330389</v>
      </c>
      <c r="F3434" s="5" t="s">
        <v>4962</v>
      </c>
      <c r="G3434" s="5">
        <v>528</v>
      </c>
      <c r="H3434" s="5" t="s">
        <v>50</v>
      </c>
      <c r="I3434" s="3">
        <v>0.0792157639370224</v>
      </c>
      <c r="J3434" s="3">
        <v>58.0616346583296</v>
      </c>
      <c r="K3434" s="3">
        <v>-0.0296735905044401</v>
      </c>
      <c r="L3434" s="3">
        <v>71.1819389110226</v>
      </c>
      <c r="M3434" s="3">
        <v>-0.138326252346604</v>
      </c>
      <c r="N3434" s="3">
        <v>62.1104185218166</v>
      </c>
      <c r="O3434" s="3">
        <v>0.557158491692362</v>
      </c>
      <c r="P3434" s="3">
        <v>63.5906806761078</v>
      </c>
      <c r="Q3434" s="3">
        <v>0.938779586537489</v>
      </c>
      <c r="R3434" s="3">
        <v>68.8556253017866</v>
      </c>
      <c r="S3434" s="3">
        <v>1.76182626114835</v>
      </c>
      <c r="T3434" s="3">
        <v>56.3276836158192</v>
      </c>
      <c r="U3434" s="3"/>
      <c r="V3434" s="3"/>
      <c r="W3434" s="3"/>
      <c r="X3434" s="3"/>
      <c r="Y3434" s="3"/>
      <c r="Z3434" s="3"/>
      <c r="AA3434" s="3">
        <v>0.018505943850855</v>
      </c>
      <c r="AB3434" s="3">
        <v>0.179367390097997</v>
      </c>
      <c r="AC3434" s="3">
        <v>-2.82436320443024</v>
      </c>
      <c r="AD3434" s="3"/>
      <c r="AE3434" s="5">
        <v>4</v>
      </c>
      <c r="AF3434" s="3">
        <v>0.291219344673483</v>
      </c>
      <c r="AG3434" s="3">
        <v>3.19593292758893</v>
      </c>
      <c r="AH3434" s="3"/>
      <c r="AI3434" s="3"/>
      <c r="AJ3434" s="3"/>
      <c r="AK3434" s="3"/>
      <c r="AL3434" s="3"/>
      <c r="AM3434" s="3"/>
      <c r="AN3434" s="5" t="s">
        <v>51</v>
      </c>
      <c r="AO3434" s="1"/>
      <c r="AP3434" s="1"/>
      <c r="AQ3434" s="1"/>
    </row>
    <row r="3435" spans="1:43">
      <c r="A3435" s="1" t="s">
        <v>8947</v>
      </c>
      <c r="B3435" s="1" t="s">
        <v>8948</v>
      </c>
      <c r="C3435" s="3">
        <v>1.97534246575342</v>
      </c>
      <c r="D3435" s="4">
        <v>43516</v>
      </c>
      <c r="E3435" s="3">
        <v>3.4577447072</v>
      </c>
      <c r="F3435" s="5" t="s">
        <v>8949</v>
      </c>
      <c r="G3435" s="5">
        <v>722</v>
      </c>
      <c r="H3435" s="5" t="s">
        <v>55</v>
      </c>
      <c r="I3435" s="3">
        <v>15.9944846604619</v>
      </c>
      <c r="J3435" s="3">
        <v>13.7326073805203</v>
      </c>
      <c r="K3435" s="3">
        <v>3.39529881702258</v>
      </c>
      <c r="L3435" s="3">
        <v>32.7118644067797</v>
      </c>
      <c r="M3435" s="3">
        <v>9.46649316851009</v>
      </c>
      <c r="N3435" s="3">
        <v>14.721723518851</v>
      </c>
      <c r="O3435" s="3">
        <v>27.6858132144382</v>
      </c>
      <c r="P3435" s="3">
        <v>14.7019867549669</v>
      </c>
      <c r="Q3435" s="3">
        <v>35.699163222099</v>
      </c>
      <c r="R3435" s="3">
        <v>17.2256097560976</v>
      </c>
      <c r="S3435" s="3">
        <v>98.7155827858567</v>
      </c>
      <c r="T3435" s="3">
        <v>9.5703125</v>
      </c>
      <c r="U3435" s="3"/>
      <c r="V3435" s="3"/>
      <c r="W3435" s="3"/>
      <c r="X3435" s="3"/>
      <c r="Y3435" s="3"/>
      <c r="Z3435" s="3"/>
      <c r="AA3435" s="3">
        <v>0.374252598671188</v>
      </c>
      <c r="AB3435" s="3">
        <v>0.661444054572196</v>
      </c>
      <c r="AC3435" s="3">
        <v>-17.3288424525708</v>
      </c>
      <c r="AD3435" s="3"/>
      <c r="AE3435" s="5">
        <v>1</v>
      </c>
      <c r="AF3435" s="3">
        <v>4.21030978672634</v>
      </c>
      <c r="AG3435" s="3">
        <v>104.987298012088</v>
      </c>
      <c r="AH3435" s="3"/>
      <c r="AI3435" s="3"/>
      <c r="AJ3435" s="3"/>
      <c r="AK3435" s="3"/>
      <c r="AL3435" s="3"/>
      <c r="AM3435" s="3"/>
      <c r="AN3435" s="5" t="s">
        <v>51</v>
      </c>
      <c r="AO3435" s="1"/>
      <c r="AP3435" s="1"/>
      <c r="AQ3435" s="1"/>
    </row>
    <row r="3436" spans="1:43">
      <c r="A3436" s="1" t="s">
        <v>8950</v>
      </c>
      <c r="B3436" s="1" t="s">
        <v>8951</v>
      </c>
      <c r="C3436" s="3">
        <v>2.04931506849315</v>
      </c>
      <c r="D3436" s="4">
        <v>43489</v>
      </c>
      <c r="E3436" s="3">
        <v>20.5369807744</v>
      </c>
      <c r="F3436" s="5" t="s">
        <v>8952</v>
      </c>
      <c r="G3436" s="5">
        <v>749</v>
      </c>
      <c r="H3436" s="5" t="s">
        <v>198</v>
      </c>
      <c r="I3436" s="3">
        <v>0.206011798857569</v>
      </c>
      <c r="J3436" s="3">
        <v>50.2645502645503</v>
      </c>
      <c r="K3436" s="3">
        <v>0.0561009817671955</v>
      </c>
      <c r="L3436" s="3">
        <v>14.3617021276596</v>
      </c>
      <c r="M3436" s="3">
        <v>-0.00934404784152392</v>
      </c>
      <c r="N3436" s="3">
        <v>68.1697612732095</v>
      </c>
      <c r="O3436" s="3">
        <v>0.639518480203154</v>
      </c>
      <c r="P3436" s="3">
        <v>52.8735632183908</v>
      </c>
      <c r="Q3436" s="3">
        <v>1.36402387041773</v>
      </c>
      <c r="R3436" s="3">
        <v>31.25</v>
      </c>
      <c r="S3436" s="3">
        <v>2.45093346098612</v>
      </c>
      <c r="T3436" s="3">
        <v>36.046511627907</v>
      </c>
      <c r="U3436" s="3">
        <v>6.94583250049971</v>
      </c>
      <c r="V3436" s="3">
        <v>18.1102362204724</v>
      </c>
      <c r="W3436" s="3"/>
      <c r="X3436" s="3"/>
      <c r="Y3436" s="3"/>
      <c r="Z3436" s="3"/>
      <c r="AA3436" s="3">
        <v>0.117986138947549</v>
      </c>
      <c r="AB3436" s="3">
        <v>0.472864912453235</v>
      </c>
      <c r="AC3436" s="3">
        <v>-1.01332332520174</v>
      </c>
      <c r="AD3436" s="3"/>
      <c r="AE3436" s="5">
        <v>3</v>
      </c>
      <c r="AF3436" s="3">
        <v>0.275635167365729</v>
      </c>
      <c r="AG3436" s="3">
        <v>3.3310935087399</v>
      </c>
      <c r="AH3436" s="3"/>
      <c r="AI3436" s="3"/>
      <c r="AJ3436" s="3"/>
      <c r="AK3436" s="3"/>
      <c r="AL3436" s="3"/>
      <c r="AM3436" s="3">
        <v>500</v>
      </c>
      <c r="AN3436" s="5" t="s">
        <v>56</v>
      </c>
      <c r="AO3436" s="1"/>
      <c r="AP3436" s="1"/>
      <c r="AQ3436" s="1"/>
    </row>
    <row r="3437" spans="1:43">
      <c r="A3437" s="1" t="s">
        <v>8953</v>
      </c>
      <c r="B3437" s="1" t="s">
        <v>8954</v>
      </c>
      <c r="C3437" s="3">
        <v>2.05753424657534</v>
      </c>
      <c r="D3437" s="4">
        <v>43486</v>
      </c>
      <c r="E3437" s="3">
        <v>4.9759455862</v>
      </c>
      <c r="F3437" s="5" t="s">
        <v>8955</v>
      </c>
      <c r="G3437" s="5">
        <v>589</v>
      </c>
      <c r="H3437" s="5" t="s">
        <v>198</v>
      </c>
      <c r="I3437" s="3">
        <v>0.511865984178702</v>
      </c>
      <c r="J3437" s="3">
        <v>4.4973544973545</v>
      </c>
      <c r="K3437" s="3">
        <v>0.0648568516631387</v>
      </c>
      <c r="L3437" s="3">
        <v>6.64893617021277</v>
      </c>
      <c r="M3437" s="3">
        <v>0.353094220405141</v>
      </c>
      <c r="N3437" s="3">
        <v>3.18302387267904</v>
      </c>
      <c r="O3437" s="3">
        <v>1.16148370176095</v>
      </c>
      <c r="P3437" s="3">
        <v>4.02298850574713</v>
      </c>
      <c r="Q3437" s="3">
        <v>2.19530658591978</v>
      </c>
      <c r="R3437" s="3">
        <v>2.67857142857143</v>
      </c>
      <c r="S3437" s="3">
        <v>4.28133875286917</v>
      </c>
      <c r="T3437" s="3">
        <v>2.71317829457364</v>
      </c>
      <c r="U3437" s="3">
        <v>9.06928858657599</v>
      </c>
      <c r="V3437" s="3">
        <v>3.93700787401575</v>
      </c>
      <c r="W3437" s="3"/>
      <c r="X3437" s="3"/>
      <c r="Y3437" s="3"/>
      <c r="Z3437" s="3"/>
      <c r="AA3437" s="3">
        <v>0.529501428977311</v>
      </c>
      <c r="AB3437" s="3">
        <v>1.2371715152422</v>
      </c>
      <c r="AC3437" s="3">
        <v>-0.369913686806416</v>
      </c>
      <c r="AD3437" s="3"/>
      <c r="AE3437" s="5">
        <v>1</v>
      </c>
      <c r="AF3437" s="3">
        <v>0.357659429495679</v>
      </c>
      <c r="AG3437" s="3">
        <v>4.52569144669421</v>
      </c>
      <c r="AH3437" s="3"/>
      <c r="AI3437" s="3"/>
      <c r="AJ3437" s="3"/>
      <c r="AK3437" s="3"/>
      <c r="AL3437" s="3"/>
      <c r="AM3437" s="3">
        <v>2000</v>
      </c>
      <c r="AN3437" s="5" t="s">
        <v>56</v>
      </c>
      <c r="AO3437" s="1"/>
      <c r="AP3437" s="1"/>
      <c r="AQ3437" s="1"/>
    </row>
    <row r="3438" spans="1:43">
      <c r="A3438" s="1" t="s">
        <v>8956</v>
      </c>
      <c r="B3438" s="1" t="s">
        <v>8957</v>
      </c>
      <c r="C3438" s="3">
        <v>1.4958904109589</v>
      </c>
      <c r="D3438" s="4">
        <v>43691</v>
      </c>
      <c r="E3438" s="3">
        <v>0.6637939406</v>
      </c>
      <c r="F3438" s="5" t="s">
        <v>8958</v>
      </c>
      <c r="G3438" s="5">
        <v>547</v>
      </c>
      <c r="H3438" s="5" t="s">
        <v>55</v>
      </c>
      <c r="I3438" s="3">
        <v>10.0326817537152</v>
      </c>
      <c r="J3438" s="3">
        <v>52.2686025408348</v>
      </c>
      <c r="K3438" s="3">
        <v>2.56351304747672</v>
      </c>
      <c r="L3438" s="3">
        <v>50.7909604519774</v>
      </c>
      <c r="M3438" s="3">
        <v>6.52498358306966</v>
      </c>
      <c r="N3438" s="3">
        <v>36.9239976062238</v>
      </c>
      <c r="O3438" s="3">
        <v>15.7799117570724</v>
      </c>
      <c r="P3438" s="3">
        <v>62.8476821192053</v>
      </c>
      <c r="Q3438" s="3">
        <v>12.1276863139374</v>
      </c>
      <c r="R3438" s="3">
        <v>81.859756097561</v>
      </c>
      <c r="S3438" s="3">
        <v>48.2921964597357</v>
      </c>
      <c r="T3438" s="3">
        <v>76.953125</v>
      </c>
      <c r="U3438" s="3"/>
      <c r="V3438" s="3"/>
      <c r="W3438" s="3"/>
      <c r="X3438" s="3"/>
      <c r="Y3438" s="3"/>
      <c r="Z3438" s="3"/>
      <c r="AA3438" s="3">
        <v>0.206587792332269</v>
      </c>
      <c r="AB3438" s="3">
        <v>0.437260993717259</v>
      </c>
      <c r="AC3438" s="3">
        <v>-16.2894580107207</v>
      </c>
      <c r="AD3438" s="3"/>
      <c r="AE3438" s="5">
        <v>2</v>
      </c>
      <c r="AF3438" s="3">
        <v>3.41230762234876</v>
      </c>
      <c r="AG3438" s="3">
        <v>60.8880433953234</v>
      </c>
      <c r="AH3438" s="3"/>
      <c r="AI3438" s="3"/>
      <c r="AJ3438" s="3"/>
      <c r="AK3438" s="3"/>
      <c r="AL3438" s="3"/>
      <c r="AM3438" s="3"/>
      <c r="AN3438" s="5" t="s">
        <v>46</v>
      </c>
      <c r="AO3438" s="1"/>
      <c r="AP3438" s="1"/>
      <c r="AQ3438" s="1"/>
    </row>
    <row r="3439" spans="1:43">
      <c r="A3439" s="1" t="s">
        <v>8959</v>
      </c>
      <c r="B3439" s="1" t="s">
        <v>8960</v>
      </c>
      <c r="C3439" s="3">
        <v>1.97534246575342</v>
      </c>
      <c r="D3439" s="4">
        <v>43516</v>
      </c>
      <c r="E3439" s="3">
        <v>2.6159819582</v>
      </c>
      <c r="F3439" s="5" t="s">
        <v>8961</v>
      </c>
      <c r="G3439" s="5">
        <v>722</v>
      </c>
      <c r="H3439" s="5" t="s">
        <v>191</v>
      </c>
      <c r="I3439" s="3">
        <v>10.4210685179596</v>
      </c>
      <c r="J3439" s="3">
        <v>47.377938517179</v>
      </c>
      <c r="K3439" s="3">
        <v>4.00881370388798</v>
      </c>
      <c r="L3439" s="3">
        <v>17.8082191780822</v>
      </c>
      <c r="M3439" s="3">
        <v>6.74009774600628</v>
      </c>
      <c r="N3439" s="3">
        <v>37.2972972972973</v>
      </c>
      <c r="O3439" s="3">
        <v>14.4813018306994</v>
      </c>
      <c r="P3439" s="3">
        <v>65.9047619047619</v>
      </c>
      <c r="Q3439" s="3">
        <v>14.8226616446955</v>
      </c>
      <c r="R3439" s="3">
        <v>69.811320754717</v>
      </c>
      <c r="S3439" s="3">
        <v>35.7925018559763</v>
      </c>
      <c r="T3439" s="3">
        <v>86.0294117647059</v>
      </c>
      <c r="U3439" s="3"/>
      <c r="V3439" s="3"/>
      <c r="W3439" s="3"/>
      <c r="X3439" s="3"/>
      <c r="Y3439" s="3"/>
      <c r="Z3439" s="3"/>
      <c r="AA3439" s="3">
        <v>0.209701686713826</v>
      </c>
      <c r="AB3439" s="3">
        <v>0.224832837606653</v>
      </c>
      <c r="AC3439" s="3">
        <v>-16.0671462829736</v>
      </c>
      <c r="AD3439" s="3"/>
      <c r="AE3439" s="5">
        <v>3</v>
      </c>
      <c r="AF3439" s="3">
        <v>1.49006700499296</v>
      </c>
      <c r="AG3439" s="3">
        <v>28.7887364936697</v>
      </c>
      <c r="AH3439" s="3"/>
      <c r="AI3439" s="3"/>
      <c r="AJ3439" s="3"/>
      <c r="AK3439" s="3"/>
      <c r="AL3439" s="3"/>
      <c r="AM3439" s="3"/>
      <c r="AN3439" s="5" t="s">
        <v>51</v>
      </c>
      <c r="AO3439" s="1"/>
      <c r="AP3439" s="1"/>
      <c r="AQ3439" s="1"/>
    </row>
    <row r="3440" spans="1:43">
      <c r="A3440" s="1" t="s">
        <v>8962</v>
      </c>
      <c r="B3440" s="1" t="s">
        <v>8963</v>
      </c>
      <c r="C3440" s="3">
        <v>2.06575342465753</v>
      </c>
      <c r="D3440" s="4">
        <v>43483</v>
      </c>
      <c r="E3440" s="3">
        <v>5.3069930655</v>
      </c>
      <c r="F3440" s="5" t="s">
        <v>276</v>
      </c>
      <c r="G3440" s="5">
        <v>755</v>
      </c>
      <c r="H3440" s="5" t="s">
        <v>198</v>
      </c>
      <c r="I3440" s="3">
        <v>0.320120515958935</v>
      </c>
      <c r="J3440" s="3">
        <v>22.4867724867725</v>
      </c>
      <c r="K3440" s="3">
        <v>0.0281637251220397</v>
      </c>
      <c r="L3440" s="3">
        <v>53.1914893617021</v>
      </c>
      <c r="M3440" s="3">
        <v>0.103344607290481</v>
      </c>
      <c r="N3440" s="3">
        <v>39.7877984084881</v>
      </c>
      <c r="O3440" s="3">
        <v>0.985688560326032</v>
      </c>
      <c r="P3440" s="3">
        <v>8.33333333333333</v>
      </c>
      <c r="Q3440" s="3">
        <v>1.57292659675881</v>
      </c>
      <c r="R3440" s="3">
        <v>15.1785714285714</v>
      </c>
      <c r="S3440" s="3">
        <v>2.9170288805177</v>
      </c>
      <c r="T3440" s="3">
        <v>14.3410852713178</v>
      </c>
      <c r="U3440" s="3">
        <v>6.43292378383776</v>
      </c>
      <c r="V3440" s="3">
        <v>33.8582677165354</v>
      </c>
      <c r="W3440" s="3"/>
      <c r="X3440" s="3"/>
      <c r="Y3440" s="3"/>
      <c r="Z3440" s="3"/>
      <c r="AA3440" s="3">
        <v>0.332615276554145</v>
      </c>
      <c r="AB3440" s="3">
        <v>0.865286310624797</v>
      </c>
      <c r="AC3440" s="3">
        <v>-0.333619292727084</v>
      </c>
      <c r="AD3440" s="3"/>
      <c r="AE3440" s="5">
        <v>1</v>
      </c>
      <c r="AF3440" s="3">
        <v>0.258456008371582</v>
      </c>
      <c r="AG3440" s="3">
        <v>3.13351992361852</v>
      </c>
      <c r="AH3440" s="3"/>
      <c r="AI3440" s="3"/>
      <c r="AJ3440" s="3"/>
      <c r="AK3440" s="3"/>
      <c r="AL3440" s="3"/>
      <c r="AM3440" s="3">
        <v>200</v>
      </c>
      <c r="AN3440" s="5" t="s">
        <v>56</v>
      </c>
      <c r="AO3440" s="1"/>
      <c r="AP3440" s="1"/>
      <c r="AQ3440" s="1"/>
    </row>
    <row r="3441" spans="1:43">
      <c r="A3441" s="1" t="s">
        <v>8964</v>
      </c>
      <c r="B3441" s="1" t="s">
        <v>8965</v>
      </c>
      <c r="C3441" s="3">
        <v>1.69041095890411</v>
      </c>
      <c r="D3441" s="4">
        <v>43620</v>
      </c>
      <c r="E3441" s="3">
        <v>0.014193863</v>
      </c>
      <c r="F3441" s="5" t="s">
        <v>8966</v>
      </c>
      <c r="G3441" s="5">
        <v>618</v>
      </c>
      <c r="H3441" s="5" t="s">
        <v>198</v>
      </c>
      <c r="I3441" s="3">
        <v>-0.391964723174915</v>
      </c>
      <c r="J3441" s="3">
        <v>97.8835978835979</v>
      </c>
      <c r="K3441" s="3">
        <v>0.039366204113764</v>
      </c>
      <c r="L3441" s="3">
        <v>30.0531914893617</v>
      </c>
      <c r="M3441" s="3">
        <v>-0.343137254901967</v>
      </c>
      <c r="N3441" s="3">
        <v>96.2864721485411</v>
      </c>
      <c r="O3441" s="3">
        <v>-0.245338567222762</v>
      </c>
      <c r="P3441" s="3">
        <v>93.9655172413793</v>
      </c>
      <c r="Q3441" s="3">
        <v>-0.538160469667325</v>
      </c>
      <c r="R3441" s="3">
        <v>96.4285714285714</v>
      </c>
      <c r="S3441" s="3">
        <v>-0.382203057624462</v>
      </c>
      <c r="T3441" s="3">
        <v>96.1240310077519</v>
      </c>
      <c r="U3441" s="3"/>
      <c r="V3441" s="3"/>
      <c r="W3441" s="3"/>
      <c r="X3441" s="3"/>
      <c r="Y3441" s="3"/>
      <c r="Z3441" s="3"/>
      <c r="AA3441" s="3">
        <v>-0.756242068972017</v>
      </c>
      <c r="AB3441" s="3">
        <v>-0.235764135904684</v>
      </c>
      <c r="AC3441" s="3">
        <v>-0.771936681649406</v>
      </c>
      <c r="AD3441" s="3"/>
      <c r="AE3441" s="5">
        <v>3</v>
      </c>
      <c r="AF3441" s="3">
        <v>0.0680262241357298</v>
      </c>
      <c r="AG3441" s="3">
        <v>-0.273478134372107</v>
      </c>
      <c r="AH3441" s="3"/>
      <c r="AI3441" s="3"/>
      <c r="AJ3441" s="3"/>
      <c r="AK3441" s="3"/>
      <c r="AL3441" s="3"/>
      <c r="AM3441" s="3"/>
      <c r="AN3441" s="5" t="s">
        <v>46</v>
      </c>
      <c r="AO3441" s="1"/>
      <c r="AP3441" s="1"/>
      <c r="AQ3441" s="1"/>
    </row>
    <row r="3442" spans="1:43">
      <c r="A3442" s="1" t="s">
        <v>8967</v>
      </c>
      <c r="B3442" s="1" t="s">
        <v>8968</v>
      </c>
      <c r="C3442" s="3">
        <v>1.82465753424658</v>
      </c>
      <c r="D3442" s="4">
        <v>43571</v>
      </c>
      <c r="E3442" s="3">
        <v>1.2368405379</v>
      </c>
      <c r="F3442" s="5" t="s">
        <v>3937</v>
      </c>
      <c r="G3442" s="5">
        <v>667</v>
      </c>
      <c r="H3442" s="5" t="s">
        <v>60</v>
      </c>
      <c r="I3442" s="3">
        <v>3.69876303662381</v>
      </c>
      <c r="J3442" s="3">
        <v>61.4087301587302</v>
      </c>
      <c r="K3442" s="3">
        <v>0.505406676069578</v>
      </c>
      <c r="L3442" s="3">
        <v>80.3451581975072</v>
      </c>
      <c r="M3442" s="3">
        <v>1.14738585285071</v>
      </c>
      <c r="N3442" s="3">
        <v>56.379821958457</v>
      </c>
      <c r="O3442" s="3">
        <v>4.09007912355447</v>
      </c>
      <c r="P3442" s="3">
        <v>66.2271805273834</v>
      </c>
      <c r="Q3442" s="3">
        <v>6.60765490587208</v>
      </c>
      <c r="R3442" s="3">
        <v>61.7801047120419</v>
      </c>
      <c r="S3442" s="3">
        <v>-9.7329251557057</v>
      </c>
      <c r="T3442" s="3">
        <v>98.4299516908213</v>
      </c>
      <c r="U3442" s="3"/>
      <c r="V3442" s="3"/>
      <c r="W3442" s="3"/>
      <c r="X3442" s="3"/>
      <c r="Y3442" s="3"/>
      <c r="Z3442" s="3"/>
      <c r="AA3442" s="3">
        <v>-0.0688867697452896</v>
      </c>
      <c r="AB3442" s="3">
        <v>-0.098707045068687</v>
      </c>
      <c r="AC3442" s="3">
        <v>-29.1326835090511</v>
      </c>
      <c r="AD3442" s="3"/>
      <c r="AE3442" s="5">
        <v>5</v>
      </c>
      <c r="AF3442" s="3">
        <v>-0.658864536817826</v>
      </c>
      <c r="AG3442" s="3">
        <v>-11.863116014067</v>
      </c>
      <c r="AH3442" s="3"/>
      <c r="AI3442" s="3"/>
      <c r="AJ3442" s="3"/>
      <c r="AK3442" s="3"/>
      <c r="AL3442" s="3"/>
      <c r="AM3442" s="3"/>
      <c r="AN3442" s="5" t="s">
        <v>51</v>
      </c>
      <c r="AO3442" s="1"/>
      <c r="AP3442" s="1"/>
      <c r="AQ3442" s="1"/>
    </row>
    <row r="3443" spans="1:43">
      <c r="A3443" s="1" t="s">
        <v>8969</v>
      </c>
      <c r="B3443" s="1" t="s">
        <v>8970</v>
      </c>
      <c r="C3443" s="3">
        <v>1.63561643835616</v>
      </c>
      <c r="D3443" s="4">
        <v>43640</v>
      </c>
      <c r="E3443" s="3">
        <v>0.0122317814</v>
      </c>
      <c r="F3443" s="5" t="s">
        <v>8971</v>
      </c>
      <c r="G3443" s="5">
        <v>518</v>
      </c>
      <c r="H3443" s="5" t="s">
        <v>50</v>
      </c>
      <c r="I3443" s="3">
        <v>0.539395106915811</v>
      </c>
      <c r="J3443" s="3">
        <v>3.88566324251898</v>
      </c>
      <c r="K3443" s="3">
        <v>0.0575153374233272</v>
      </c>
      <c r="L3443" s="3">
        <v>11.1996458610004</v>
      </c>
      <c r="M3443" s="3">
        <v>0.249711870918178</v>
      </c>
      <c r="N3443" s="3">
        <v>6.0106856634016</v>
      </c>
      <c r="O3443" s="3">
        <v>1.56660504038143</v>
      </c>
      <c r="P3443" s="3">
        <v>2.69529465509365</v>
      </c>
      <c r="Q3443" s="3">
        <v>3.91221034053564</v>
      </c>
      <c r="R3443" s="3">
        <v>0.917431192660551</v>
      </c>
      <c r="S3443" s="3">
        <v>4.78748145757071</v>
      </c>
      <c r="T3443" s="3">
        <v>2.31638418079096</v>
      </c>
      <c r="U3443" s="3"/>
      <c r="V3443" s="3"/>
      <c r="W3443" s="3"/>
      <c r="X3443" s="3"/>
      <c r="Y3443" s="3"/>
      <c r="Z3443" s="3"/>
      <c r="AA3443" s="3">
        <v>0.263659181495615</v>
      </c>
      <c r="AB3443" s="3">
        <v>0.579881781133842</v>
      </c>
      <c r="AC3443" s="3">
        <v>-1.4963325183374</v>
      </c>
      <c r="AD3443" s="3"/>
      <c r="AE3443" s="5">
        <v>3</v>
      </c>
      <c r="AF3443" s="3">
        <v>0.352312364269295</v>
      </c>
      <c r="AG3443" s="3">
        <v>5.02091804010025</v>
      </c>
      <c r="AH3443" s="3"/>
      <c r="AI3443" s="3"/>
      <c r="AJ3443" s="3"/>
      <c r="AK3443" s="3"/>
      <c r="AL3443" s="3"/>
      <c r="AM3443" s="3"/>
      <c r="AN3443" s="5" t="s">
        <v>46</v>
      </c>
      <c r="AO3443" s="1"/>
      <c r="AP3443" s="1"/>
      <c r="AQ3443" s="1"/>
    </row>
    <row r="3444" spans="1:43">
      <c r="A3444" s="1" t="s">
        <v>8972</v>
      </c>
      <c r="B3444" s="1" t="s">
        <v>8973</v>
      </c>
      <c r="C3444" s="3">
        <v>1.56986301369863</v>
      </c>
      <c r="D3444" s="4">
        <v>43664</v>
      </c>
      <c r="E3444" s="3">
        <v>2.9961321013</v>
      </c>
      <c r="F3444" s="5" t="s">
        <v>8974</v>
      </c>
      <c r="G3444" s="5">
        <v>279</v>
      </c>
      <c r="H3444" s="5" t="s">
        <v>50</v>
      </c>
      <c r="I3444" s="3">
        <v>-0.109376553644236</v>
      </c>
      <c r="J3444" s="3">
        <v>81.3309513175525</v>
      </c>
      <c r="K3444" s="3">
        <v>-0.0298537167877364</v>
      </c>
      <c r="L3444" s="3">
        <v>72.2000885347499</v>
      </c>
      <c r="M3444" s="3">
        <v>-0.307631239456214</v>
      </c>
      <c r="N3444" s="3">
        <v>85.6634016028495</v>
      </c>
      <c r="O3444" s="3">
        <v>0.530371259881917</v>
      </c>
      <c r="P3444" s="3">
        <v>65.372316126085</v>
      </c>
      <c r="Q3444" s="3">
        <v>0.510255127563762</v>
      </c>
      <c r="R3444" s="3">
        <v>85.610816030903</v>
      </c>
      <c r="S3444" s="3">
        <v>0.417118133834142</v>
      </c>
      <c r="T3444" s="3">
        <v>91.4124293785311</v>
      </c>
      <c r="U3444" s="3"/>
      <c r="V3444" s="3"/>
      <c r="W3444" s="3"/>
      <c r="X3444" s="3"/>
      <c r="Y3444" s="3"/>
      <c r="Z3444" s="3"/>
      <c r="AA3444" s="3">
        <v>-0.103023239180573</v>
      </c>
      <c r="AB3444" s="3">
        <v>0.00946505528491447</v>
      </c>
      <c r="AC3444" s="3">
        <v>-1.93764138880692</v>
      </c>
      <c r="AD3444" s="3"/>
      <c r="AE3444" s="5">
        <v>3</v>
      </c>
      <c r="AF3444" s="3">
        <v>0.134321107317709</v>
      </c>
      <c r="AG3444" s="3">
        <v>0.749592262322207</v>
      </c>
      <c r="AH3444" s="3"/>
      <c r="AI3444" s="3"/>
      <c r="AJ3444" s="3"/>
      <c r="AK3444" s="3"/>
      <c r="AL3444" s="3"/>
      <c r="AM3444" s="3"/>
      <c r="AN3444" s="5" t="s">
        <v>46</v>
      </c>
      <c r="AO3444" s="1"/>
      <c r="AP3444" s="1"/>
      <c r="AQ3444" s="1"/>
    </row>
    <row r="3445" spans="1:43">
      <c r="A3445" s="1" t="s">
        <v>8975</v>
      </c>
      <c r="B3445" s="1" t="s">
        <v>8976</v>
      </c>
      <c r="C3445" s="3">
        <v>2.03561643835616</v>
      </c>
      <c r="D3445" s="4">
        <v>43494</v>
      </c>
      <c r="E3445" s="3">
        <v>2.3716944521</v>
      </c>
      <c r="F3445" s="5" t="s">
        <v>8977</v>
      </c>
      <c r="G3445" s="5">
        <v>744</v>
      </c>
      <c r="H3445" s="5" t="s">
        <v>55</v>
      </c>
      <c r="I3445" s="3">
        <v>9.88067824994767</v>
      </c>
      <c r="J3445" s="3">
        <v>53.599516031458</v>
      </c>
      <c r="K3445" s="3">
        <v>0.315336837075975</v>
      </c>
      <c r="L3445" s="3">
        <v>86.4971751412429</v>
      </c>
      <c r="M3445" s="3">
        <v>4.72865123703114</v>
      </c>
      <c r="N3445" s="3">
        <v>54.2788749251945</v>
      </c>
      <c r="O3445" s="3">
        <v>23.4115088461765</v>
      </c>
      <c r="P3445" s="3">
        <v>27.7483443708609</v>
      </c>
      <c r="Q3445" s="3">
        <v>26.5200361554685</v>
      </c>
      <c r="R3445" s="3">
        <v>41.6920731707317</v>
      </c>
      <c r="S3445" s="3">
        <v>72.7212898979928</v>
      </c>
      <c r="T3445" s="3">
        <v>38.671875</v>
      </c>
      <c r="U3445" s="3">
        <v>109.93900609939</v>
      </c>
      <c r="V3445" s="3">
        <v>70.3252032520325</v>
      </c>
      <c r="W3445" s="3"/>
      <c r="X3445" s="3"/>
      <c r="Y3445" s="3"/>
      <c r="Z3445" s="3"/>
      <c r="AA3445" s="3">
        <v>0.29754008160973</v>
      </c>
      <c r="AB3445" s="3">
        <v>0.441399727333794</v>
      </c>
      <c r="AC3445" s="3">
        <v>-15.3282465815517</v>
      </c>
      <c r="AD3445" s="3"/>
      <c r="AE3445" s="5">
        <v>2</v>
      </c>
      <c r="AF3445" s="3">
        <v>3.15093022540023</v>
      </c>
      <c r="AG3445" s="3">
        <v>83.8226798815846</v>
      </c>
      <c r="AH3445" s="3"/>
      <c r="AI3445" s="3"/>
      <c r="AJ3445" s="3"/>
      <c r="AK3445" s="3"/>
      <c r="AL3445" s="3"/>
      <c r="AM3445" s="3"/>
      <c r="AN3445" s="5" t="s">
        <v>46</v>
      </c>
      <c r="AO3445" s="1"/>
      <c r="AP3445" s="1"/>
      <c r="AQ3445" s="1"/>
    </row>
    <row r="3446" spans="1:43">
      <c r="A3446" s="1" t="s">
        <v>8978</v>
      </c>
      <c r="B3446" s="1" t="s">
        <v>8979</v>
      </c>
      <c r="C3446" s="3">
        <v>2.03561643835616</v>
      </c>
      <c r="D3446" s="4">
        <v>43494</v>
      </c>
      <c r="E3446" s="3">
        <v>0.2508823726</v>
      </c>
      <c r="F3446" s="5" t="s">
        <v>8658</v>
      </c>
      <c r="G3446" s="5">
        <v>744</v>
      </c>
      <c r="H3446" s="5" t="s">
        <v>60</v>
      </c>
      <c r="I3446" s="3">
        <v>0.0109289617486327</v>
      </c>
      <c r="J3446" s="3">
        <v>81.0515873015873</v>
      </c>
      <c r="K3446" s="3">
        <v>0.109397221310579</v>
      </c>
      <c r="L3446" s="3">
        <v>85.9060402684564</v>
      </c>
      <c r="M3446" s="3">
        <v>-0.413537925780828</v>
      </c>
      <c r="N3446" s="3">
        <v>64.0949554896143</v>
      </c>
      <c r="O3446" s="3">
        <v>-5.65006701721827</v>
      </c>
      <c r="P3446" s="3">
        <v>90.3651115618661</v>
      </c>
      <c r="Q3446" s="3">
        <v>-7.58432639870733</v>
      </c>
      <c r="R3446" s="3">
        <v>89.1099476439791</v>
      </c>
      <c r="S3446" s="3">
        <v>-10.2667189645028</v>
      </c>
      <c r="T3446" s="3">
        <v>98.6714975845411</v>
      </c>
      <c r="U3446" s="3">
        <v>-8.50829834033193</v>
      </c>
      <c r="V3446" s="3">
        <v>98.641765704584</v>
      </c>
      <c r="W3446" s="3"/>
      <c r="X3446" s="3"/>
      <c r="Y3446" s="3"/>
      <c r="Z3446" s="3"/>
      <c r="AA3446" s="3">
        <v>-0.0522144641518291</v>
      </c>
      <c r="AB3446" s="3">
        <v>-0.0328554167165485</v>
      </c>
      <c r="AC3446" s="3">
        <v>-26.3801474554936</v>
      </c>
      <c r="AD3446" s="3"/>
      <c r="AE3446" s="5">
        <v>3</v>
      </c>
      <c r="AF3446" s="3">
        <v>-0.245704717513951</v>
      </c>
      <c r="AG3446" s="3">
        <v>-13.5002238983769</v>
      </c>
      <c r="AH3446" s="3"/>
      <c r="AI3446" s="3"/>
      <c r="AJ3446" s="3"/>
      <c r="AK3446" s="3"/>
      <c r="AL3446" s="3"/>
      <c r="AM3446" s="3"/>
      <c r="AN3446" s="5" t="s">
        <v>51</v>
      </c>
      <c r="AO3446" s="1"/>
      <c r="AP3446" s="1"/>
      <c r="AQ3446" s="1"/>
    </row>
    <row r="3447" spans="1:43">
      <c r="A3447" s="1" t="s">
        <v>8980</v>
      </c>
      <c r="B3447" s="1" t="s">
        <v>8981</v>
      </c>
      <c r="C3447" s="3">
        <v>1.93972602739726</v>
      </c>
      <c r="D3447" s="4">
        <v>43529</v>
      </c>
      <c r="E3447" s="3">
        <v>2.1874717392</v>
      </c>
      <c r="F3447" s="5" t="s">
        <v>8982</v>
      </c>
      <c r="G3447" s="5">
        <v>709</v>
      </c>
      <c r="H3447" s="5" t="s">
        <v>191</v>
      </c>
      <c r="I3447" s="3">
        <v>3.2873425314937</v>
      </c>
      <c r="J3447" s="3">
        <v>88.4267631103074</v>
      </c>
      <c r="K3447" s="3">
        <v>3.00927310798684</v>
      </c>
      <c r="L3447" s="3">
        <v>38.3561643835616</v>
      </c>
      <c r="M3447" s="3">
        <v>3.79792621171931</v>
      </c>
      <c r="N3447" s="3">
        <v>66.1261261261261</v>
      </c>
      <c r="O3447" s="3">
        <v>2.31756596149275</v>
      </c>
      <c r="P3447" s="3">
        <v>93.1428571428571</v>
      </c>
      <c r="Q3447" s="3">
        <v>10.2728320737799</v>
      </c>
      <c r="R3447" s="3">
        <v>80.5031446540881</v>
      </c>
      <c r="S3447" s="3">
        <v>45.9152542372881</v>
      </c>
      <c r="T3447" s="3">
        <v>74.0196078431373</v>
      </c>
      <c r="U3447" s="3"/>
      <c r="V3447" s="3"/>
      <c r="W3447" s="3"/>
      <c r="X3447" s="3"/>
      <c r="Y3447" s="3"/>
      <c r="Z3447" s="3"/>
      <c r="AA3447" s="3">
        <v>0.266142713025422</v>
      </c>
      <c r="AB3447" s="3">
        <v>0.332372698030592</v>
      </c>
      <c r="AC3447" s="3">
        <v>-16.3943188759927</v>
      </c>
      <c r="AD3447" s="3"/>
      <c r="AE3447" s="5">
        <v>2</v>
      </c>
      <c r="AF3447" s="3">
        <v>2.31046676652842</v>
      </c>
      <c r="AG3447" s="3">
        <v>38.2053803038542</v>
      </c>
      <c r="AH3447" s="3"/>
      <c r="AI3447" s="3"/>
      <c r="AJ3447" s="3"/>
      <c r="AK3447" s="3"/>
      <c r="AL3447" s="3"/>
      <c r="AM3447" s="3"/>
      <c r="AN3447" s="5" t="s">
        <v>46</v>
      </c>
      <c r="AO3447" s="1"/>
      <c r="AP3447" s="1"/>
      <c r="AQ3447" s="1"/>
    </row>
    <row r="3448" spans="1:43">
      <c r="A3448" s="1" t="s">
        <v>8983</v>
      </c>
      <c r="B3448" s="1" t="s">
        <v>8984</v>
      </c>
      <c r="C3448" s="3">
        <v>1.8986301369863</v>
      </c>
      <c r="D3448" s="4">
        <v>43544</v>
      </c>
      <c r="E3448" s="3">
        <v>0.1585921616</v>
      </c>
      <c r="F3448" s="5" t="s">
        <v>922</v>
      </c>
      <c r="G3448" s="5">
        <v>617</v>
      </c>
      <c r="H3448" s="5" t="s">
        <v>55</v>
      </c>
      <c r="I3448" s="3">
        <v>4.58586803930743</v>
      </c>
      <c r="J3448" s="3">
        <v>80.9437386569873</v>
      </c>
      <c r="K3448" s="3">
        <v>1.23199565178004</v>
      </c>
      <c r="L3448" s="3">
        <v>74.8022598870056</v>
      </c>
      <c r="M3448" s="3">
        <v>3.07138904261206</v>
      </c>
      <c r="N3448" s="3">
        <v>69.0005984440455</v>
      </c>
      <c r="O3448" s="3">
        <v>6.266256152626</v>
      </c>
      <c r="P3448" s="3">
        <v>89.7350993377484</v>
      </c>
      <c r="Q3448" s="3">
        <v>13.9714837082262</v>
      </c>
      <c r="R3448" s="3">
        <v>77.2103658536585</v>
      </c>
      <c r="S3448" s="3">
        <v>31.6495059847162</v>
      </c>
      <c r="T3448" s="3">
        <v>91.11328125</v>
      </c>
      <c r="U3448" s="3"/>
      <c r="V3448" s="3"/>
      <c r="W3448" s="3"/>
      <c r="X3448" s="3"/>
      <c r="Y3448" s="3"/>
      <c r="Z3448" s="3"/>
      <c r="AA3448" s="3">
        <v>0.200560074725192</v>
      </c>
      <c r="AB3448" s="3">
        <v>0.257039141245348</v>
      </c>
      <c r="AC3448" s="3">
        <v>-11.2775186185449</v>
      </c>
      <c r="AD3448" s="3"/>
      <c r="AE3448" s="5">
        <v>3</v>
      </c>
      <c r="AF3448" s="3">
        <v>1.90143253433941</v>
      </c>
      <c r="AG3448" s="3">
        <v>22.4117394165979</v>
      </c>
      <c r="AH3448" s="3"/>
      <c r="AI3448" s="3"/>
      <c r="AJ3448" s="3"/>
      <c r="AK3448" s="3"/>
      <c r="AL3448" s="3"/>
      <c r="AM3448" s="3"/>
      <c r="AN3448" s="5" t="s">
        <v>46</v>
      </c>
      <c r="AO3448" s="1"/>
      <c r="AP3448" s="1"/>
      <c r="AQ3448" s="1"/>
    </row>
    <row r="3449" spans="1:43">
      <c r="A3449" s="1" t="s">
        <v>8985</v>
      </c>
      <c r="B3449" s="1" t="s">
        <v>8986</v>
      </c>
      <c r="C3449" s="3">
        <v>2.06849315068493</v>
      </c>
      <c r="D3449" s="4">
        <v>43482</v>
      </c>
      <c r="E3449" s="3">
        <v>2.059627289</v>
      </c>
      <c r="F3449" s="5" t="s">
        <v>7989</v>
      </c>
      <c r="G3449" s="5">
        <v>756</v>
      </c>
      <c r="H3449" s="5" t="s">
        <v>198</v>
      </c>
      <c r="I3449" s="3">
        <v>0.240206947524015</v>
      </c>
      <c r="J3449" s="3">
        <v>42.3280423280423</v>
      </c>
      <c r="K3449" s="3">
        <v>0.0276574167972681</v>
      </c>
      <c r="L3449" s="3">
        <v>53.9893617021277</v>
      </c>
      <c r="M3449" s="3">
        <v>0.101485376879775</v>
      </c>
      <c r="N3449" s="3">
        <v>40.053050397878</v>
      </c>
      <c r="O3449" s="3">
        <v>0.407181195632053</v>
      </c>
      <c r="P3449" s="3">
        <v>79.3103448275862</v>
      </c>
      <c r="Q3449" s="3">
        <v>1.26936718312489</v>
      </c>
      <c r="R3449" s="3">
        <v>41.6666666666667</v>
      </c>
      <c r="S3449" s="3">
        <v>2.89236605026078</v>
      </c>
      <c r="T3449" s="3">
        <v>15.1162790697674</v>
      </c>
      <c r="U3449" s="3">
        <v>8.24022346368715</v>
      </c>
      <c r="V3449" s="3">
        <v>4.7244094488189</v>
      </c>
      <c r="W3449" s="3"/>
      <c r="X3449" s="3"/>
      <c r="Y3449" s="3"/>
      <c r="Z3449" s="3"/>
      <c r="AA3449" s="3">
        <v>0.234642854463955</v>
      </c>
      <c r="AB3449" s="3">
        <v>0.869582687581919</v>
      </c>
      <c r="AC3449" s="3">
        <v>-0.513203321825143</v>
      </c>
      <c r="AD3449" s="3"/>
      <c r="AE3449" s="5">
        <v>1</v>
      </c>
      <c r="AF3449" s="3">
        <v>0.327792333348122</v>
      </c>
      <c r="AG3449" s="3">
        <v>3.22377893889625</v>
      </c>
      <c r="AH3449" s="3"/>
      <c r="AI3449" s="3"/>
      <c r="AJ3449" s="3"/>
      <c r="AK3449" s="3"/>
      <c r="AL3449" s="3"/>
      <c r="AM3449" s="3">
        <v>10</v>
      </c>
      <c r="AN3449" s="5" t="s">
        <v>56</v>
      </c>
      <c r="AO3449" s="1"/>
      <c r="AP3449" s="1"/>
      <c r="AQ3449" s="1"/>
    </row>
    <row r="3450" spans="1:43">
      <c r="A3450" s="1" t="s">
        <v>8987</v>
      </c>
      <c r="B3450" s="1" t="s">
        <v>8988</v>
      </c>
      <c r="C3450" s="3">
        <v>1.93424657534247</v>
      </c>
      <c r="D3450" s="4">
        <v>43531</v>
      </c>
      <c r="E3450" s="3">
        <v>8.5335882022</v>
      </c>
      <c r="F3450" s="5" t="s">
        <v>8989</v>
      </c>
      <c r="G3450" s="5">
        <v>707</v>
      </c>
      <c r="H3450" s="5" t="s">
        <v>50</v>
      </c>
      <c r="I3450" s="3">
        <v>0.189951562351601</v>
      </c>
      <c r="J3450" s="3">
        <v>37.9187137114783</v>
      </c>
      <c r="K3450" s="3">
        <v>0</v>
      </c>
      <c r="L3450" s="3">
        <v>43.3820274457725</v>
      </c>
      <c r="M3450" s="3">
        <v>-0.0473754026909177</v>
      </c>
      <c r="N3450" s="3">
        <v>44.6571682991986</v>
      </c>
      <c r="O3450" s="3">
        <v>0.947368421052634</v>
      </c>
      <c r="P3450" s="3">
        <v>11.3293741434445</v>
      </c>
      <c r="Q3450" s="3">
        <v>1.31578947368422</v>
      </c>
      <c r="R3450" s="3">
        <v>25.1569290197972</v>
      </c>
      <c r="S3450" s="3">
        <v>2.09039001258104</v>
      </c>
      <c r="T3450" s="3">
        <v>40.3389830508475</v>
      </c>
      <c r="U3450" s="3"/>
      <c r="V3450" s="3"/>
      <c r="W3450" s="3"/>
      <c r="X3450" s="3"/>
      <c r="Y3450" s="3"/>
      <c r="Z3450" s="3"/>
      <c r="AA3450" s="3">
        <v>0.0831000781624831</v>
      </c>
      <c r="AB3450" s="3">
        <v>0.317247117555765</v>
      </c>
      <c r="AC3450" s="3">
        <v>-0.945829750644886</v>
      </c>
      <c r="AD3450" s="3"/>
      <c r="AE3450" s="5">
        <v>4</v>
      </c>
      <c r="AF3450" s="3">
        <v>0.232891176593026</v>
      </c>
      <c r="AG3450" s="3">
        <v>2.36575479893464</v>
      </c>
      <c r="AH3450" s="3"/>
      <c r="AI3450" s="3"/>
      <c r="AJ3450" s="3"/>
      <c r="AK3450" s="3"/>
      <c r="AL3450" s="3"/>
      <c r="AM3450" s="3"/>
      <c r="AN3450" s="5" t="s">
        <v>46</v>
      </c>
      <c r="AO3450" s="1"/>
      <c r="AP3450" s="1"/>
      <c r="AQ3450" s="1"/>
    </row>
    <row r="3451" spans="1:43">
      <c r="A3451" s="1" t="s">
        <v>8990</v>
      </c>
      <c r="B3451" s="1" t="s">
        <v>8991</v>
      </c>
      <c r="C3451" s="3">
        <v>2.06849315068493</v>
      </c>
      <c r="D3451" s="4">
        <v>43482</v>
      </c>
      <c r="E3451" s="3">
        <v>15.9969038319</v>
      </c>
      <c r="F3451" s="5" t="s">
        <v>6387</v>
      </c>
      <c r="G3451" s="5">
        <v>118</v>
      </c>
      <c r="H3451" s="5" t="s">
        <v>50</v>
      </c>
      <c r="I3451" s="3">
        <v>-0.0890119671644932</v>
      </c>
      <c r="J3451" s="3">
        <v>78.7851719517642</v>
      </c>
      <c r="K3451" s="3">
        <v>0.00990000990000495</v>
      </c>
      <c r="L3451" s="3">
        <v>38.5126162018592</v>
      </c>
      <c r="M3451" s="3">
        <v>-0.237013628283613</v>
      </c>
      <c r="N3451" s="3">
        <v>78.0943900267142</v>
      </c>
      <c r="O3451" s="3">
        <v>0.737933785400892</v>
      </c>
      <c r="P3451" s="3">
        <v>40.9776153494746</v>
      </c>
      <c r="Q3451" s="3">
        <v>1.05031509452837</v>
      </c>
      <c r="R3451" s="3">
        <v>58.3293095123129</v>
      </c>
      <c r="S3451" s="3">
        <v>0.87147504580685</v>
      </c>
      <c r="T3451" s="3">
        <v>83.8983050847458</v>
      </c>
      <c r="U3451" s="3">
        <v>4.86329989591449</v>
      </c>
      <c r="V3451" s="3">
        <v>81.5789473684211</v>
      </c>
      <c r="W3451" s="3"/>
      <c r="X3451" s="3"/>
      <c r="Y3451" s="3"/>
      <c r="Z3451" s="3"/>
      <c r="AA3451" s="3">
        <v>-0.0382082640327148</v>
      </c>
      <c r="AB3451" s="3">
        <v>0.10438629382947</v>
      </c>
      <c r="AC3451" s="3">
        <v>-2.90957764760051</v>
      </c>
      <c r="AD3451" s="3"/>
      <c r="AE3451" s="5">
        <v>4</v>
      </c>
      <c r="AF3451" s="3">
        <v>0.199762105528457</v>
      </c>
      <c r="AG3451" s="3">
        <v>1.67634206378076</v>
      </c>
      <c r="AH3451" s="3"/>
      <c r="AI3451" s="3"/>
      <c r="AJ3451" s="3"/>
      <c r="AK3451" s="3"/>
      <c r="AL3451" s="3"/>
      <c r="AM3451" s="3"/>
      <c r="AN3451" s="5" t="s">
        <v>46</v>
      </c>
      <c r="AO3451" s="1"/>
      <c r="AP3451" s="1"/>
      <c r="AQ3451" s="1"/>
    </row>
    <row r="3452" spans="1:43">
      <c r="A3452" s="1" t="s">
        <v>8992</v>
      </c>
      <c r="B3452" s="1" t="s">
        <v>8993</v>
      </c>
      <c r="C3452" s="3">
        <v>1.3972602739726</v>
      </c>
      <c r="D3452" s="4">
        <v>43727</v>
      </c>
      <c r="E3452" s="3">
        <v>5.0025913197</v>
      </c>
      <c r="F3452" s="5" t="s">
        <v>6970</v>
      </c>
      <c r="G3452" s="5">
        <v>511</v>
      </c>
      <c r="H3452" s="5" t="s">
        <v>50</v>
      </c>
      <c r="I3452" s="3">
        <v>0.190978537650049</v>
      </c>
      <c r="J3452" s="3">
        <v>37.5614113443502</v>
      </c>
      <c r="K3452" s="3">
        <v>-0.0272232304900332</v>
      </c>
      <c r="L3452" s="3">
        <v>67.9061531651173</v>
      </c>
      <c r="M3452" s="3">
        <v>-0.145019486993571</v>
      </c>
      <c r="N3452" s="3">
        <v>63.3125556544969</v>
      </c>
      <c r="O3452" s="3">
        <v>0.483400218898208</v>
      </c>
      <c r="P3452" s="3">
        <v>68.752855185016</v>
      </c>
      <c r="Q3452" s="3">
        <v>0.81442166910688</v>
      </c>
      <c r="R3452" s="3">
        <v>76.2916465475616</v>
      </c>
      <c r="S3452" s="3">
        <v>0.400984234028975</v>
      </c>
      <c r="T3452" s="3">
        <v>91.638418079096</v>
      </c>
      <c r="U3452" s="3"/>
      <c r="V3452" s="3"/>
      <c r="W3452" s="3"/>
      <c r="X3452" s="3"/>
      <c r="Y3452" s="3"/>
      <c r="Z3452" s="3"/>
      <c r="AA3452" s="3">
        <v>-0.0863443928827806</v>
      </c>
      <c r="AB3452" s="3">
        <v>-0.131853563447828</v>
      </c>
      <c r="AC3452" s="3">
        <v>-2.29853975121685</v>
      </c>
      <c r="AD3452" s="3"/>
      <c r="AE3452" s="5">
        <v>4</v>
      </c>
      <c r="AF3452" s="3">
        <v>0.00467122827188042</v>
      </c>
      <c r="AG3452" s="3">
        <v>0.454834673108095</v>
      </c>
      <c r="AH3452" s="3"/>
      <c r="AI3452" s="3"/>
      <c r="AJ3452" s="3"/>
      <c r="AK3452" s="3"/>
      <c r="AL3452" s="3"/>
      <c r="AM3452" s="3"/>
      <c r="AN3452" s="5" t="s">
        <v>46</v>
      </c>
      <c r="AO3452" s="1"/>
      <c r="AP3452" s="1"/>
      <c r="AQ3452" s="1"/>
    </row>
    <row r="3453" spans="1:43">
      <c r="A3453" s="1" t="s">
        <v>8994</v>
      </c>
      <c r="B3453" s="1" t="s">
        <v>8995</v>
      </c>
      <c r="C3453" s="3">
        <v>1.42465753424658</v>
      </c>
      <c r="D3453" s="4">
        <v>43717</v>
      </c>
      <c r="E3453" s="3">
        <v>0.6500271059</v>
      </c>
      <c r="F3453" s="5" t="s">
        <v>6992</v>
      </c>
      <c r="G3453" s="5">
        <v>521</v>
      </c>
      <c r="H3453" s="5" t="s">
        <v>198</v>
      </c>
      <c r="I3453" s="3">
        <v>0.144369586140525</v>
      </c>
      <c r="J3453" s="3">
        <v>69.8412698412698</v>
      </c>
      <c r="K3453" s="3">
        <v>0.0576978555630286</v>
      </c>
      <c r="L3453" s="3">
        <v>11.968085106383</v>
      </c>
      <c r="M3453" s="3">
        <v>0.019225223493221</v>
      </c>
      <c r="N3453" s="3">
        <v>63.9257294429708</v>
      </c>
      <c r="O3453" s="3">
        <v>0.872515753756655</v>
      </c>
      <c r="P3453" s="3">
        <v>15.5172413793103</v>
      </c>
      <c r="Q3453" s="3">
        <v>1.25535227715063</v>
      </c>
      <c r="R3453" s="3">
        <v>42.8571428571429</v>
      </c>
      <c r="S3453" s="3">
        <v>2.61341222879684</v>
      </c>
      <c r="T3453" s="3">
        <v>25.968992248062</v>
      </c>
      <c r="U3453" s="3"/>
      <c r="V3453" s="3"/>
      <c r="W3453" s="3"/>
      <c r="X3453" s="3"/>
      <c r="Y3453" s="3"/>
      <c r="Z3453" s="3"/>
      <c r="AA3453" s="3">
        <v>0.279110525953204</v>
      </c>
      <c r="AB3453" s="3">
        <v>0.65205046355735</v>
      </c>
      <c r="AC3453" s="3">
        <v>-0.320980449372637</v>
      </c>
      <c r="AD3453" s="3"/>
      <c r="AE3453" s="5">
        <v>2</v>
      </c>
      <c r="AF3453" s="3">
        <v>0.233936229521317</v>
      </c>
      <c r="AG3453" s="3">
        <v>2.85985320918563</v>
      </c>
      <c r="AH3453" s="3"/>
      <c r="AI3453" s="3"/>
      <c r="AJ3453" s="3"/>
      <c r="AK3453" s="3"/>
      <c r="AL3453" s="3"/>
      <c r="AM3453" s="3"/>
      <c r="AN3453" s="5" t="s">
        <v>46</v>
      </c>
      <c r="AO3453" s="1"/>
      <c r="AP3453" s="1"/>
      <c r="AQ3453" s="1"/>
    </row>
    <row r="3454" spans="1:43">
      <c r="A3454" s="1" t="s">
        <v>8996</v>
      </c>
      <c r="B3454" s="1" t="s">
        <v>8997</v>
      </c>
      <c r="C3454" s="3">
        <v>1.87671232876712</v>
      </c>
      <c r="D3454" s="4">
        <v>43552</v>
      </c>
      <c r="E3454" s="3">
        <v>8.0057805267</v>
      </c>
      <c r="F3454" s="5" t="s">
        <v>7963</v>
      </c>
      <c r="G3454" s="5">
        <v>686</v>
      </c>
      <c r="H3454" s="5" t="s">
        <v>45</v>
      </c>
      <c r="I3454" s="3">
        <v>1.22574055158325</v>
      </c>
      <c r="J3454" s="3">
        <v>46.8152866242038</v>
      </c>
      <c r="K3454" s="3">
        <v>0.30364372469636</v>
      </c>
      <c r="L3454" s="3">
        <v>60.0931677018634</v>
      </c>
      <c r="M3454" s="3">
        <v>0.515594624292113</v>
      </c>
      <c r="N3454" s="3">
        <v>32.8571428571429</v>
      </c>
      <c r="O3454" s="3">
        <v>1.64102564102565</v>
      </c>
      <c r="P3454" s="3">
        <v>54.4701986754967</v>
      </c>
      <c r="Q3454" s="3">
        <v>4.35240435240436</v>
      </c>
      <c r="R3454" s="3">
        <v>28.9383561643836</v>
      </c>
      <c r="S3454" s="3">
        <v>10.5718270571827</v>
      </c>
      <c r="T3454" s="3">
        <v>34.2749529190207</v>
      </c>
      <c r="U3454" s="3"/>
      <c r="V3454" s="3"/>
      <c r="W3454" s="3"/>
      <c r="X3454" s="3"/>
      <c r="Y3454" s="3"/>
      <c r="Z3454" s="3"/>
      <c r="AA3454" s="3">
        <v>0.235578165177503</v>
      </c>
      <c r="AB3454" s="3">
        <v>0.452768013056188</v>
      </c>
      <c r="AC3454" s="3">
        <v>-3.42602689930935</v>
      </c>
      <c r="AD3454" s="3"/>
      <c r="AE3454" s="5">
        <v>1</v>
      </c>
      <c r="AF3454" s="3">
        <v>0.769486694870135</v>
      </c>
      <c r="AG3454" s="3">
        <v>9.56206759834777</v>
      </c>
      <c r="AH3454" s="3"/>
      <c r="AI3454" s="3"/>
      <c r="AJ3454" s="3"/>
      <c r="AK3454" s="3"/>
      <c r="AL3454" s="3"/>
      <c r="AM3454" s="3"/>
      <c r="AN3454" s="5" t="s">
        <v>46</v>
      </c>
      <c r="AO3454" s="1"/>
      <c r="AP3454" s="1"/>
      <c r="AQ3454" s="1"/>
    </row>
    <row r="3455" spans="1:43">
      <c r="A3455" s="1" t="s">
        <v>8998</v>
      </c>
      <c r="B3455" s="1" t="s">
        <v>8999</v>
      </c>
      <c r="C3455" s="3">
        <v>2.03287671232877</v>
      </c>
      <c r="D3455" s="4">
        <v>43495</v>
      </c>
      <c r="E3455" s="3">
        <v>2.6731779022</v>
      </c>
      <c r="F3455" s="5" t="s">
        <v>801</v>
      </c>
      <c r="G3455" s="5">
        <v>716</v>
      </c>
      <c r="H3455" s="5" t="s">
        <v>198</v>
      </c>
      <c r="I3455" s="3">
        <v>0.376081233546446</v>
      </c>
      <c r="J3455" s="3">
        <v>12.4338624338624</v>
      </c>
      <c r="K3455" s="3">
        <v>-0.00936592675845172</v>
      </c>
      <c r="L3455" s="3">
        <v>81.6489361702128</v>
      </c>
      <c r="M3455" s="3">
        <v>0.00936768149884881</v>
      </c>
      <c r="N3455" s="3">
        <v>65.5172413793103</v>
      </c>
      <c r="O3455" s="3">
        <v>0.688484391210043</v>
      </c>
      <c r="P3455" s="3">
        <v>43.6781609195402</v>
      </c>
      <c r="Q3455" s="3">
        <v>1.55046133358701</v>
      </c>
      <c r="R3455" s="3">
        <v>16.6666666666667</v>
      </c>
      <c r="S3455" s="3">
        <v>2.89128758673863</v>
      </c>
      <c r="T3455" s="3">
        <v>15.5038759689922</v>
      </c>
      <c r="U3455" s="3">
        <v>6.7386522695461</v>
      </c>
      <c r="V3455" s="3">
        <v>23.6220472440945</v>
      </c>
      <c r="W3455" s="3"/>
      <c r="X3455" s="3"/>
      <c r="Y3455" s="3"/>
      <c r="Z3455" s="3"/>
      <c r="AA3455" s="3">
        <v>0.197629131214596</v>
      </c>
      <c r="AB3455" s="3">
        <v>0.486676030079031</v>
      </c>
      <c r="AC3455" s="3">
        <v>-0.702553878287273</v>
      </c>
      <c r="AD3455" s="3"/>
      <c r="AE3455" s="5">
        <v>2</v>
      </c>
      <c r="AF3455" s="3">
        <v>0.269769133874464</v>
      </c>
      <c r="AG3455" s="3">
        <v>3.36335660906393</v>
      </c>
      <c r="AH3455" s="3"/>
      <c r="AI3455" s="3"/>
      <c r="AJ3455" s="3"/>
      <c r="AK3455" s="3"/>
      <c r="AL3455" s="3"/>
      <c r="AM3455" s="3">
        <v>1000</v>
      </c>
      <c r="AN3455" s="5" t="s">
        <v>56</v>
      </c>
      <c r="AO3455" s="1"/>
      <c r="AP3455" s="1"/>
      <c r="AQ3455" s="1"/>
    </row>
    <row r="3456" spans="1:43">
      <c r="A3456" s="1" t="s">
        <v>9000</v>
      </c>
      <c r="B3456" s="1" t="s">
        <v>9001</v>
      </c>
      <c r="C3456" s="3">
        <v>1.68767123287671</v>
      </c>
      <c r="D3456" s="4">
        <v>43621</v>
      </c>
      <c r="E3456" s="3">
        <v>8.641989037</v>
      </c>
      <c r="F3456" s="5" t="s">
        <v>9002</v>
      </c>
      <c r="G3456" s="5">
        <v>617</v>
      </c>
      <c r="H3456" s="5" t="s">
        <v>93</v>
      </c>
      <c r="I3456" s="3">
        <v>6.4792008757526</v>
      </c>
      <c r="J3456" s="3">
        <v>46.4</v>
      </c>
      <c r="K3456" s="3">
        <v>2.11272226231875</v>
      </c>
      <c r="L3456" s="3">
        <v>42.4677898909812</v>
      </c>
      <c r="M3456" s="3">
        <v>3.5049215216813</v>
      </c>
      <c r="N3456" s="3">
        <v>38.9221556886228</v>
      </c>
      <c r="O3456" s="3">
        <v>11.1801685955137</v>
      </c>
      <c r="P3456" s="3">
        <v>47.887323943662</v>
      </c>
      <c r="Q3456" s="3">
        <v>16.3067035348629</v>
      </c>
      <c r="R3456" s="3">
        <v>44.7368421052632</v>
      </c>
      <c r="S3456" s="3">
        <v>41.9722678343368</v>
      </c>
      <c r="T3456" s="3">
        <v>49.8676548438327</v>
      </c>
      <c r="U3456" s="3"/>
      <c r="V3456" s="3"/>
      <c r="W3456" s="3"/>
      <c r="X3456" s="3"/>
      <c r="Y3456" s="3"/>
      <c r="Z3456" s="3"/>
      <c r="AA3456" s="3">
        <v>0.415710598429953</v>
      </c>
      <c r="AB3456" s="3">
        <v>0.700707079307114</v>
      </c>
      <c r="AC3456" s="3">
        <v>-8.18259385665528</v>
      </c>
      <c r="AD3456" s="3"/>
      <c r="AE3456" s="5">
        <v>1</v>
      </c>
      <c r="AF3456" s="3">
        <v>2.19051398997428</v>
      </c>
      <c r="AG3456" s="3">
        <v>38.3415312190674</v>
      </c>
      <c r="AH3456" s="3"/>
      <c r="AI3456" s="3"/>
      <c r="AJ3456" s="3"/>
      <c r="AK3456" s="3"/>
      <c r="AL3456" s="3"/>
      <c r="AM3456" s="3"/>
      <c r="AN3456" s="5" t="s">
        <v>51</v>
      </c>
      <c r="AO3456" s="1"/>
      <c r="AP3456" s="1"/>
      <c r="AQ3456" s="1"/>
    </row>
    <row r="3457" spans="1:43">
      <c r="A3457" s="1" t="s">
        <v>9003</v>
      </c>
      <c r="B3457" s="1" t="s">
        <v>9004</v>
      </c>
      <c r="C3457" s="3">
        <v>2.04931506849315</v>
      </c>
      <c r="D3457" s="4">
        <v>43489</v>
      </c>
      <c r="E3457" s="3">
        <v>3.1566386212</v>
      </c>
      <c r="F3457" s="5" t="s">
        <v>1087</v>
      </c>
      <c r="G3457" s="5">
        <v>730</v>
      </c>
      <c r="H3457" s="5" t="s">
        <v>50</v>
      </c>
      <c r="I3457" s="3">
        <v>-0.294637595757205</v>
      </c>
      <c r="J3457" s="3">
        <v>92.0500223313979</v>
      </c>
      <c r="K3457" s="3">
        <v>-0.19661816751867</v>
      </c>
      <c r="L3457" s="3">
        <v>96.2815405046481</v>
      </c>
      <c r="M3457" s="3">
        <v>-0.392464678178967</v>
      </c>
      <c r="N3457" s="3">
        <v>90.6945681211042</v>
      </c>
      <c r="O3457" s="3">
        <v>0.88442810295143</v>
      </c>
      <c r="P3457" s="3">
        <v>17.2681589767017</v>
      </c>
      <c r="Q3457" s="3">
        <v>1.15583897967319</v>
      </c>
      <c r="R3457" s="3">
        <v>45.8232737807822</v>
      </c>
      <c r="S3457" s="3">
        <v>0.828346505507155</v>
      </c>
      <c r="T3457" s="3">
        <v>85.4237288135593</v>
      </c>
      <c r="U3457" s="3">
        <v>5.20123572139506</v>
      </c>
      <c r="V3457" s="3">
        <v>75.9287925696594</v>
      </c>
      <c r="W3457" s="3"/>
      <c r="X3457" s="3"/>
      <c r="Y3457" s="3"/>
      <c r="Z3457" s="3"/>
      <c r="AA3457" s="3">
        <v>-0.0342239350421593</v>
      </c>
      <c r="AB3457" s="3">
        <v>0.0950833720732604</v>
      </c>
      <c r="AC3457" s="3">
        <v>-3.16105885775235</v>
      </c>
      <c r="AD3457" s="3"/>
      <c r="AE3457" s="5">
        <v>4</v>
      </c>
      <c r="AF3457" s="3">
        <v>0.222000691528899</v>
      </c>
      <c r="AG3457" s="3">
        <v>2.09756448509297</v>
      </c>
      <c r="AH3457" s="3"/>
      <c r="AI3457" s="3"/>
      <c r="AJ3457" s="3"/>
      <c r="AK3457" s="3"/>
      <c r="AL3457" s="3"/>
      <c r="AM3457" s="3"/>
      <c r="AN3457" s="5" t="s">
        <v>51</v>
      </c>
      <c r="AO3457" s="1"/>
      <c r="AP3457" s="1"/>
      <c r="AQ3457" s="1"/>
    </row>
    <row r="3458" spans="1:43">
      <c r="A3458" s="1" t="s">
        <v>9005</v>
      </c>
      <c r="B3458" s="1" t="s">
        <v>9006</v>
      </c>
      <c r="C3458" s="3">
        <v>1.82739726027397</v>
      </c>
      <c r="D3458" s="4">
        <v>43570</v>
      </c>
      <c r="E3458" s="3">
        <v>5.1381379695</v>
      </c>
      <c r="F3458" s="5" t="s">
        <v>6809</v>
      </c>
      <c r="G3458" s="5">
        <v>668</v>
      </c>
      <c r="H3458" s="5" t="s">
        <v>45</v>
      </c>
      <c r="I3458" s="3">
        <v>-0.137450746815709</v>
      </c>
      <c r="J3458" s="3">
        <v>77.0700636942675</v>
      </c>
      <c r="K3458" s="3">
        <v>0.590732877976757</v>
      </c>
      <c r="L3458" s="3">
        <v>39.5962732919255</v>
      </c>
      <c r="M3458" s="3">
        <v>-0.638220277169939</v>
      </c>
      <c r="N3458" s="3">
        <v>70.1587301587302</v>
      </c>
      <c r="O3458" s="3">
        <v>-0.420321637426895</v>
      </c>
      <c r="P3458" s="3">
        <v>84.4370860927152</v>
      </c>
      <c r="Q3458" s="3">
        <v>0.879385355919658</v>
      </c>
      <c r="R3458" s="3">
        <v>71.5753424657534</v>
      </c>
      <c r="S3458" s="3">
        <v>1.89808321645631</v>
      </c>
      <c r="T3458" s="3">
        <v>85.6873822975518</v>
      </c>
      <c r="U3458" s="3"/>
      <c r="V3458" s="3"/>
      <c r="W3458" s="3"/>
      <c r="X3458" s="3"/>
      <c r="Y3458" s="3"/>
      <c r="Z3458" s="3"/>
      <c r="AA3458" s="3">
        <v>-0.0467678984457292</v>
      </c>
      <c r="AB3458" s="3">
        <v>0.134932035914948</v>
      </c>
      <c r="AC3458" s="3">
        <v>-2.60497313052192</v>
      </c>
      <c r="AD3458" s="3"/>
      <c r="AE3458" s="5">
        <v>2</v>
      </c>
      <c r="AF3458" s="3">
        <v>0.347933704445856</v>
      </c>
      <c r="AG3458" s="3">
        <v>0.807451259714531</v>
      </c>
      <c r="AH3458" s="3"/>
      <c r="AI3458" s="3"/>
      <c r="AJ3458" s="3"/>
      <c r="AK3458" s="3"/>
      <c r="AL3458" s="3"/>
      <c r="AM3458" s="3"/>
      <c r="AN3458" s="5" t="s">
        <v>46</v>
      </c>
      <c r="AO3458" s="1"/>
      <c r="AP3458" s="1"/>
      <c r="AQ3458" s="1"/>
    </row>
    <row r="3459" spans="1:43">
      <c r="A3459" s="1" t="s">
        <v>9007</v>
      </c>
      <c r="B3459" s="1" t="s">
        <v>9008</v>
      </c>
      <c r="C3459" s="3">
        <v>2.03835616438356</v>
      </c>
      <c r="D3459" s="4">
        <v>43493</v>
      </c>
      <c r="E3459" s="3">
        <v>8.4967298547</v>
      </c>
      <c r="F3459" s="5" t="s">
        <v>232</v>
      </c>
      <c r="G3459" s="5">
        <v>112</v>
      </c>
      <c r="H3459" s="5" t="s">
        <v>50</v>
      </c>
      <c r="I3459" s="3">
        <v>0.0195793875757569</v>
      </c>
      <c r="J3459" s="3">
        <v>66.1902635104958</v>
      </c>
      <c r="K3459" s="3">
        <v>0.00990589400692703</v>
      </c>
      <c r="L3459" s="3">
        <v>38.3798140770252</v>
      </c>
      <c r="M3459" s="3">
        <v>-0.0890409474290037</v>
      </c>
      <c r="N3459" s="3">
        <v>52.7604630454141</v>
      </c>
      <c r="O3459" s="3">
        <v>0.987736178374558</v>
      </c>
      <c r="P3459" s="3">
        <v>9.41068981269986</v>
      </c>
      <c r="Q3459" s="3">
        <v>1.17957450944727</v>
      </c>
      <c r="R3459" s="3">
        <v>43.1675519072912</v>
      </c>
      <c r="S3459" s="3">
        <v>1.27555474007527</v>
      </c>
      <c r="T3459" s="3">
        <v>74.6892655367232</v>
      </c>
      <c r="U3459" s="3">
        <v>5.02628005757696</v>
      </c>
      <c r="V3459" s="3">
        <v>79.4891640866873</v>
      </c>
      <c r="W3459" s="3"/>
      <c r="X3459" s="3"/>
      <c r="Y3459" s="3"/>
      <c r="Z3459" s="3"/>
      <c r="AA3459" s="3">
        <v>-0.0223052333917766</v>
      </c>
      <c r="AB3459" s="3">
        <v>0.172367812557455</v>
      </c>
      <c r="AC3459" s="3">
        <v>-1.59834418552132</v>
      </c>
      <c r="AD3459" s="3"/>
      <c r="AE3459" s="5">
        <v>4</v>
      </c>
      <c r="AF3459" s="3">
        <v>0.204375361540285</v>
      </c>
      <c r="AG3459" s="3">
        <v>2.03888255225464</v>
      </c>
      <c r="AH3459" s="3"/>
      <c r="AI3459" s="3"/>
      <c r="AJ3459" s="3"/>
      <c r="AK3459" s="3"/>
      <c r="AL3459" s="3"/>
      <c r="AM3459" s="3"/>
      <c r="AN3459" s="5" t="s">
        <v>46</v>
      </c>
      <c r="AO3459" s="1"/>
      <c r="AP3459" s="1"/>
      <c r="AQ3459" s="1"/>
    </row>
    <row r="3460" spans="1:43">
      <c r="A3460" s="1" t="s">
        <v>9009</v>
      </c>
      <c r="B3460" s="1" t="s">
        <v>9010</v>
      </c>
      <c r="C3460" s="3">
        <v>2.08767123287671</v>
      </c>
      <c r="D3460" s="4">
        <v>43475</v>
      </c>
      <c r="E3460" s="3">
        <v>23.2529182665</v>
      </c>
      <c r="F3460" s="5" t="s">
        <v>8098</v>
      </c>
      <c r="G3460" s="5">
        <v>601</v>
      </c>
      <c r="H3460" s="5" t="s">
        <v>50</v>
      </c>
      <c r="I3460" s="3">
        <v>0.188617144692238</v>
      </c>
      <c r="J3460" s="3">
        <v>38.4993300580616</v>
      </c>
      <c r="K3460" s="3">
        <v>-0.0199642928053921</v>
      </c>
      <c r="L3460" s="3">
        <v>67.0650730411687</v>
      </c>
      <c r="M3460" s="3">
        <v>0.0196985201301172</v>
      </c>
      <c r="N3460" s="3">
        <v>32.0124666073019</v>
      </c>
      <c r="O3460" s="3">
        <v>0.498118317226613</v>
      </c>
      <c r="P3460" s="3">
        <v>67.5194152581087</v>
      </c>
      <c r="Q3460" s="3">
        <v>1.05634670476501</v>
      </c>
      <c r="R3460" s="3">
        <v>57.7498792853694</v>
      </c>
      <c r="S3460" s="3">
        <v>1.71058960569305</v>
      </c>
      <c r="T3460" s="3">
        <v>58.5875706214689</v>
      </c>
      <c r="U3460" s="3">
        <v>6.53758469843172</v>
      </c>
      <c r="V3460" s="3">
        <v>41.9504643962848</v>
      </c>
      <c r="W3460" s="3"/>
      <c r="X3460" s="3"/>
      <c r="Y3460" s="3"/>
      <c r="Z3460" s="3"/>
      <c r="AA3460" s="3">
        <v>0.0207449292796334</v>
      </c>
      <c r="AB3460" s="3">
        <v>0.238033304327274</v>
      </c>
      <c r="AC3460" s="3">
        <v>-2.090692124105</v>
      </c>
      <c r="AD3460" s="3"/>
      <c r="AE3460" s="5">
        <v>4</v>
      </c>
      <c r="AF3460" s="3">
        <v>0.266123101186649</v>
      </c>
      <c r="AG3460" s="3">
        <v>2.37691967739886</v>
      </c>
      <c r="AH3460" s="3"/>
      <c r="AI3460" s="3"/>
      <c r="AJ3460" s="3"/>
      <c r="AK3460" s="3"/>
      <c r="AL3460" s="3"/>
      <c r="AM3460" s="3"/>
      <c r="AN3460" s="5" t="s">
        <v>51</v>
      </c>
      <c r="AO3460" s="1"/>
      <c r="AP3460" s="1"/>
      <c r="AQ3460" s="1"/>
    </row>
    <row r="3461" spans="1:43">
      <c r="A3461" s="1" t="s">
        <v>9011</v>
      </c>
      <c r="B3461" s="1" t="s">
        <v>9012</v>
      </c>
      <c r="C3461" s="3">
        <v>1.63287671232877</v>
      </c>
      <c r="D3461" s="4">
        <v>43641</v>
      </c>
      <c r="E3461" s="3">
        <v>9.9475559252</v>
      </c>
      <c r="F3461" s="5" t="s">
        <v>4340</v>
      </c>
      <c r="G3461" s="5">
        <v>597</v>
      </c>
      <c r="H3461" s="5" t="s">
        <v>50</v>
      </c>
      <c r="I3461" s="3">
        <v>0.23766517729822</v>
      </c>
      <c r="J3461" s="3">
        <v>30.3260384100045</v>
      </c>
      <c r="K3461" s="3">
        <v>0</v>
      </c>
      <c r="L3461" s="3">
        <v>43.3820274457725</v>
      </c>
      <c r="M3461" s="3">
        <v>-0.0379218809252745</v>
      </c>
      <c r="N3461" s="3">
        <v>43.4550311665183</v>
      </c>
      <c r="O3461" s="3">
        <v>0.889866998373381</v>
      </c>
      <c r="P3461" s="3">
        <v>16.7199634536318</v>
      </c>
      <c r="Q3461" s="3">
        <v>1.49196265280587</v>
      </c>
      <c r="R3461" s="3">
        <v>14.5340415258329</v>
      </c>
      <c r="S3461" s="3">
        <v>3.60617077724281</v>
      </c>
      <c r="T3461" s="3">
        <v>5.93220338983051</v>
      </c>
      <c r="U3461" s="3"/>
      <c r="V3461" s="3"/>
      <c r="W3461" s="3"/>
      <c r="X3461" s="3"/>
      <c r="Y3461" s="3"/>
      <c r="Z3461" s="3"/>
      <c r="AA3461" s="3">
        <v>0.140488265941506</v>
      </c>
      <c r="AB3461" s="3">
        <v>0.35284170704462</v>
      </c>
      <c r="AC3461" s="3">
        <v>-2.02959028831566</v>
      </c>
      <c r="AD3461" s="3"/>
      <c r="AE3461" s="5">
        <v>3</v>
      </c>
      <c r="AF3461" s="3">
        <v>0.366386593572178</v>
      </c>
      <c r="AG3461" s="3">
        <v>4.57178352242495</v>
      </c>
      <c r="AH3461" s="3"/>
      <c r="AI3461" s="3"/>
      <c r="AJ3461" s="3"/>
      <c r="AK3461" s="3"/>
      <c r="AL3461" s="3"/>
      <c r="AM3461" s="3">
        <v>100</v>
      </c>
      <c r="AN3461" s="5" t="s">
        <v>51</v>
      </c>
      <c r="AO3461" s="1"/>
      <c r="AP3461" s="1"/>
      <c r="AQ3461" s="1"/>
    </row>
    <row r="3462" spans="1:43">
      <c r="A3462" s="1" t="s">
        <v>9013</v>
      </c>
      <c r="B3462" s="1" t="s">
        <v>9014</v>
      </c>
      <c r="C3462" s="3">
        <v>1.8986301369863</v>
      </c>
      <c r="D3462" s="4">
        <v>43544</v>
      </c>
      <c r="E3462" s="3">
        <v>3.5209041429</v>
      </c>
      <c r="F3462" s="5" t="s">
        <v>4646</v>
      </c>
      <c r="G3462" s="5">
        <v>694</v>
      </c>
      <c r="H3462" s="5" t="s">
        <v>205</v>
      </c>
      <c r="I3462" s="3">
        <v>-0.180218439881656</v>
      </c>
      <c r="J3462" s="3">
        <v>61.4232209737828</v>
      </c>
      <c r="K3462" s="3">
        <v>-0.0900180036007256</v>
      </c>
      <c r="L3462" s="3">
        <v>89.6296296296296</v>
      </c>
      <c r="M3462" s="3">
        <v>-0.269396326921668</v>
      </c>
      <c r="N3462" s="3">
        <v>59.3283582089552</v>
      </c>
      <c r="O3462" s="3">
        <v>1.02424347939578</v>
      </c>
      <c r="P3462" s="3">
        <v>10.5058365758755</v>
      </c>
      <c r="Q3462" s="3">
        <v>0.882227272074609</v>
      </c>
      <c r="R3462" s="3">
        <v>78.3185840707965</v>
      </c>
      <c r="S3462" s="3">
        <v>0.453406730881313</v>
      </c>
      <c r="T3462" s="3">
        <v>85.2564102564102</v>
      </c>
      <c r="U3462" s="3"/>
      <c r="V3462" s="3"/>
      <c r="W3462" s="3"/>
      <c r="X3462" s="3"/>
      <c r="Y3462" s="3"/>
      <c r="Z3462" s="3"/>
      <c r="AA3462" s="3">
        <v>-0.0325678606562084</v>
      </c>
      <c r="AB3462" s="3">
        <v>0.149691089516418</v>
      </c>
      <c r="AC3462" s="3">
        <v>-5.26562074317745</v>
      </c>
      <c r="AD3462" s="3"/>
      <c r="AE3462" s="5">
        <v>5</v>
      </c>
      <c r="AF3462" s="3">
        <v>0.331838874422468</v>
      </c>
      <c r="AG3462" s="3">
        <v>2.46182236855828</v>
      </c>
      <c r="AH3462" s="3"/>
      <c r="AI3462" s="3"/>
      <c r="AJ3462" s="3"/>
      <c r="AK3462" s="3"/>
      <c r="AL3462" s="3"/>
      <c r="AM3462" s="3"/>
      <c r="AN3462" s="5" t="s">
        <v>46</v>
      </c>
      <c r="AO3462" s="1"/>
      <c r="AP3462" s="1"/>
      <c r="AQ3462" s="1"/>
    </row>
    <row r="3463" spans="1:43">
      <c r="A3463" s="1" t="s">
        <v>9015</v>
      </c>
      <c r="B3463" s="1" t="s">
        <v>9016</v>
      </c>
      <c r="C3463" s="3">
        <v>2.06575342465753</v>
      </c>
      <c r="D3463" s="4">
        <v>43483</v>
      </c>
      <c r="E3463" s="3">
        <v>21.4816762444</v>
      </c>
      <c r="F3463" s="5" t="s">
        <v>7457</v>
      </c>
      <c r="G3463" s="5">
        <v>253</v>
      </c>
      <c r="H3463" s="5" t="s">
        <v>50</v>
      </c>
      <c r="I3463" s="3">
        <v>0.307033866765927</v>
      </c>
      <c r="J3463" s="3">
        <v>17.1505136221527</v>
      </c>
      <c r="K3463" s="3">
        <v>0.0185545969013753</v>
      </c>
      <c r="L3463" s="3">
        <v>36.3877822045153</v>
      </c>
      <c r="M3463" s="3">
        <v>0.102135561745602</v>
      </c>
      <c r="N3463" s="3">
        <v>19.3677649154052</v>
      </c>
      <c r="O3463" s="3">
        <v>0.747593682833385</v>
      </c>
      <c r="P3463" s="3">
        <v>39.5614435815441</v>
      </c>
      <c r="Q3463" s="3">
        <v>1.54469247433361</v>
      </c>
      <c r="R3463" s="3">
        <v>12.2646064703042</v>
      </c>
      <c r="S3463" s="3">
        <v>2.85250906315589</v>
      </c>
      <c r="T3463" s="3">
        <v>15.4237288135593</v>
      </c>
      <c r="U3463" s="3">
        <v>8.16566528694177</v>
      </c>
      <c r="V3463" s="3">
        <v>16.8730650154799</v>
      </c>
      <c r="W3463" s="3"/>
      <c r="X3463" s="3"/>
      <c r="Y3463" s="3"/>
      <c r="Z3463" s="3"/>
      <c r="AA3463" s="3">
        <v>0.129006823421999</v>
      </c>
      <c r="AB3463" s="3">
        <v>0.422764274383568</v>
      </c>
      <c r="AC3463" s="3">
        <v>-1.6034305956931</v>
      </c>
      <c r="AD3463" s="3"/>
      <c r="AE3463" s="5">
        <v>3</v>
      </c>
      <c r="AF3463" s="3">
        <v>0.325421834026204</v>
      </c>
      <c r="AG3463" s="3">
        <v>3.45589741797359</v>
      </c>
      <c r="AH3463" s="3"/>
      <c r="AI3463" s="3"/>
      <c r="AJ3463" s="3"/>
      <c r="AK3463" s="3"/>
      <c r="AL3463" s="3"/>
      <c r="AM3463" s="3"/>
      <c r="AN3463" s="5" t="s">
        <v>46</v>
      </c>
      <c r="AO3463" s="1"/>
      <c r="AP3463" s="1"/>
      <c r="AQ3463" s="1"/>
    </row>
    <row r="3464" spans="1:43">
      <c r="A3464" s="1" t="s">
        <v>9017</v>
      </c>
      <c r="B3464" s="1" t="s">
        <v>9018</v>
      </c>
      <c r="C3464" s="3">
        <v>2.06849315068493</v>
      </c>
      <c r="D3464" s="4">
        <v>43482</v>
      </c>
      <c r="E3464" s="3">
        <v>40.6820556979</v>
      </c>
      <c r="F3464" s="5" t="s">
        <v>9019</v>
      </c>
      <c r="G3464" s="5">
        <v>749</v>
      </c>
      <c r="H3464" s="5" t="s">
        <v>198</v>
      </c>
      <c r="I3464" s="3">
        <v>0.334481062469263</v>
      </c>
      <c r="J3464" s="3">
        <v>18.7830687830688</v>
      </c>
      <c r="K3464" s="3">
        <v>0.0392349190779788</v>
      </c>
      <c r="L3464" s="3">
        <v>31.6489361702128</v>
      </c>
      <c r="M3464" s="3">
        <v>0.147289866457201</v>
      </c>
      <c r="N3464" s="3">
        <v>26.2599469496021</v>
      </c>
      <c r="O3464" s="3">
        <v>0.750765583325111</v>
      </c>
      <c r="P3464" s="3">
        <v>33.6206896551724</v>
      </c>
      <c r="Q3464" s="3">
        <v>1.35603816767027</v>
      </c>
      <c r="R3464" s="3">
        <v>33.3333333333333</v>
      </c>
      <c r="S3464" s="3">
        <v>2.74850838445761</v>
      </c>
      <c r="T3464" s="3">
        <v>18.9922480620155</v>
      </c>
      <c r="U3464" s="3">
        <v>6.37340160435611</v>
      </c>
      <c r="V3464" s="3">
        <v>36.2204724409449</v>
      </c>
      <c r="W3464" s="3"/>
      <c r="X3464" s="3"/>
      <c r="Y3464" s="3"/>
      <c r="Z3464" s="3"/>
      <c r="AA3464" s="3">
        <v>0.281084956744003</v>
      </c>
      <c r="AB3464" s="3">
        <v>0.780109791423648</v>
      </c>
      <c r="AC3464" s="3">
        <v>-0.318409880355076</v>
      </c>
      <c r="AD3464" s="3"/>
      <c r="AE3464" s="5">
        <v>1</v>
      </c>
      <c r="AF3464" s="3">
        <v>0.25260368284286</v>
      </c>
      <c r="AG3464" s="3">
        <v>2.99038231029869</v>
      </c>
      <c r="AH3464" s="3"/>
      <c r="AI3464" s="3"/>
      <c r="AJ3464" s="3"/>
      <c r="AK3464" s="3"/>
      <c r="AL3464" s="3"/>
      <c r="AM3464" s="3"/>
      <c r="AN3464" s="5" t="s">
        <v>46</v>
      </c>
      <c r="AO3464" s="1"/>
      <c r="AP3464" s="1"/>
      <c r="AQ3464" s="1"/>
    </row>
    <row r="3465" spans="1:43">
      <c r="A3465" s="1" t="s">
        <v>9020</v>
      </c>
      <c r="B3465" s="1" t="s">
        <v>9021</v>
      </c>
      <c r="C3465" s="3">
        <v>1.43835616438356</v>
      </c>
      <c r="D3465" s="4">
        <v>43712</v>
      </c>
      <c r="E3465" s="3">
        <v>0.8802106631</v>
      </c>
      <c r="F3465" s="5" t="s">
        <v>7441</v>
      </c>
      <c r="G3465" s="5">
        <v>526</v>
      </c>
      <c r="H3465" s="5" t="s">
        <v>50</v>
      </c>
      <c r="I3465" s="3">
        <v>-0.165016501650169</v>
      </c>
      <c r="J3465" s="3">
        <v>85.1272889682894</v>
      </c>
      <c r="K3465" s="3">
        <v>-0.0291601866251901</v>
      </c>
      <c r="L3465" s="3">
        <v>69.8981850376273</v>
      </c>
      <c r="M3465" s="3">
        <v>-0.261830876648569</v>
      </c>
      <c r="N3465" s="3">
        <v>81.166518254675</v>
      </c>
      <c r="O3465" s="3">
        <v>0.932286555446514</v>
      </c>
      <c r="P3465" s="3">
        <v>12.5628140703518</v>
      </c>
      <c r="Q3465" s="3">
        <v>1.28015755785327</v>
      </c>
      <c r="R3465" s="3">
        <v>29.261226460647</v>
      </c>
      <c r="S3465" s="3">
        <v>1.77860544109056</v>
      </c>
      <c r="T3465" s="3">
        <v>55.4802259887006</v>
      </c>
      <c r="U3465" s="3"/>
      <c r="V3465" s="3"/>
      <c r="W3465" s="3"/>
      <c r="X3465" s="3"/>
      <c r="Y3465" s="3"/>
      <c r="Z3465" s="3"/>
      <c r="AA3465" s="3">
        <v>0.0236994191635168</v>
      </c>
      <c r="AB3465" s="3">
        <v>0.151568121583098</v>
      </c>
      <c r="AC3465" s="3">
        <v>-3.16850696111379</v>
      </c>
      <c r="AD3465" s="3"/>
      <c r="AE3465" s="5">
        <v>4</v>
      </c>
      <c r="AF3465" s="3">
        <v>0.270433412126999</v>
      </c>
      <c r="AG3465" s="3">
        <v>2.95366570557307</v>
      </c>
      <c r="AH3465" s="3"/>
      <c r="AI3465" s="3"/>
      <c r="AJ3465" s="3"/>
      <c r="AK3465" s="3"/>
      <c r="AL3465" s="3"/>
      <c r="AM3465" s="3"/>
      <c r="AN3465" s="5" t="s">
        <v>46</v>
      </c>
      <c r="AO3465" s="1"/>
      <c r="AP3465" s="1"/>
      <c r="AQ3465" s="1"/>
    </row>
    <row r="3466" spans="1:43">
      <c r="A3466" s="1" t="s">
        <v>9022</v>
      </c>
      <c r="B3466" s="1" t="s">
        <v>9023</v>
      </c>
      <c r="C3466" s="3">
        <v>1.86027397260274</v>
      </c>
      <c r="D3466" s="4">
        <v>43558</v>
      </c>
      <c r="E3466" s="3">
        <v>0.6098362158</v>
      </c>
      <c r="F3466" s="5" t="s">
        <v>8507</v>
      </c>
      <c r="G3466" s="5">
        <v>218</v>
      </c>
      <c r="H3466" s="5" t="s">
        <v>50</v>
      </c>
      <c r="I3466" s="3">
        <v>0.559384676855442</v>
      </c>
      <c r="J3466" s="3">
        <v>3.66234926306387</v>
      </c>
      <c r="K3466" s="3">
        <v>0.9729187562688</v>
      </c>
      <c r="L3466" s="3">
        <v>0.486941124391324</v>
      </c>
      <c r="M3466" s="3">
        <v>0.039749577660733</v>
      </c>
      <c r="N3466" s="3">
        <v>28.4505788067676</v>
      </c>
      <c r="O3466" s="3">
        <v>1.52279144816457</v>
      </c>
      <c r="P3466" s="3">
        <v>2.74097761534947</v>
      </c>
      <c r="Q3466" s="3">
        <v>0.9729187562688</v>
      </c>
      <c r="R3466" s="3">
        <v>65.7653307580879</v>
      </c>
      <c r="S3466" s="3">
        <v>0.9729187562688</v>
      </c>
      <c r="T3466" s="3">
        <v>82.0338983050847</v>
      </c>
      <c r="U3466" s="3"/>
      <c r="V3466" s="3"/>
      <c r="W3466" s="3"/>
      <c r="X3466" s="3"/>
      <c r="Y3466" s="3"/>
      <c r="Z3466" s="3"/>
      <c r="AA3466" s="3">
        <v>-0.0980027294401806</v>
      </c>
      <c r="AB3466" s="3">
        <v>-0.0781664763511759</v>
      </c>
      <c r="AC3466" s="3">
        <v>-4.44159936970652</v>
      </c>
      <c r="AD3466" s="3"/>
      <c r="AE3466" s="5">
        <v>3</v>
      </c>
      <c r="AF3466" s="3">
        <v>-0.0155596825802662</v>
      </c>
      <c r="AG3466" s="3">
        <v>-0.282440697589903</v>
      </c>
      <c r="AH3466" s="3"/>
      <c r="AI3466" s="3"/>
      <c r="AJ3466" s="3"/>
      <c r="AK3466" s="3"/>
      <c r="AL3466" s="3"/>
      <c r="AM3466" s="3">
        <v>100</v>
      </c>
      <c r="AN3466" s="5" t="s">
        <v>56</v>
      </c>
      <c r="AO3466" s="1"/>
      <c r="AP3466" s="1"/>
      <c r="AQ3466" s="1"/>
    </row>
    <row r="3467" spans="1:43">
      <c r="A3467" s="1" t="s">
        <v>9024</v>
      </c>
      <c r="B3467" s="1" t="s">
        <v>9025</v>
      </c>
      <c r="C3467" s="3">
        <v>1.72876712328767</v>
      </c>
      <c r="D3467" s="4">
        <v>43606</v>
      </c>
      <c r="E3467" s="3">
        <v>15.5965169174</v>
      </c>
      <c r="F3467" s="5" t="s">
        <v>8905</v>
      </c>
      <c r="G3467" s="5">
        <v>632</v>
      </c>
      <c r="H3467" s="5" t="s">
        <v>50</v>
      </c>
      <c r="I3467" s="3">
        <v>0.0290444379901222</v>
      </c>
      <c r="J3467" s="3">
        <v>65.1183564091112</v>
      </c>
      <c r="K3467" s="3">
        <v>-0.0483699332495085</v>
      </c>
      <c r="L3467" s="3">
        <v>79.1500664010624</v>
      </c>
      <c r="M3467" s="3">
        <v>-0.173913043478245</v>
      </c>
      <c r="N3467" s="3">
        <v>68.5218165627783</v>
      </c>
      <c r="O3467" s="3">
        <v>0.65270336093522</v>
      </c>
      <c r="P3467" s="3">
        <v>54.6368204659662</v>
      </c>
      <c r="Q3467" s="3">
        <v>1.09589041095891</v>
      </c>
      <c r="R3467" s="3">
        <v>53.2592950265572</v>
      </c>
      <c r="S3467" s="3">
        <v>2.02129916584726</v>
      </c>
      <c r="T3467" s="3">
        <v>43.1638418079096</v>
      </c>
      <c r="U3467" s="3"/>
      <c r="V3467" s="3"/>
      <c r="W3467" s="3"/>
      <c r="X3467" s="3"/>
      <c r="Y3467" s="3"/>
      <c r="Z3467" s="3"/>
      <c r="AA3467" s="3">
        <v>0.0372951835425873</v>
      </c>
      <c r="AB3467" s="3">
        <v>0.270844124886251</v>
      </c>
      <c r="AC3467" s="3">
        <v>-2.50549870899875</v>
      </c>
      <c r="AD3467" s="3"/>
      <c r="AE3467" s="5">
        <v>4</v>
      </c>
      <c r="AF3467" s="3">
        <v>0.321885588883504</v>
      </c>
      <c r="AG3467" s="3">
        <v>2.68233984976711</v>
      </c>
      <c r="AH3467" s="3"/>
      <c r="AI3467" s="3"/>
      <c r="AJ3467" s="3"/>
      <c r="AK3467" s="3"/>
      <c r="AL3467" s="3"/>
      <c r="AM3467" s="3"/>
      <c r="AN3467" s="5" t="s">
        <v>51</v>
      </c>
      <c r="AO3467" s="1"/>
      <c r="AP3467" s="1"/>
      <c r="AQ3467" s="1"/>
    </row>
    <row r="3468" spans="1:43">
      <c r="A3468" s="1" t="s">
        <v>9026</v>
      </c>
      <c r="B3468" s="1" t="s">
        <v>9027</v>
      </c>
      <c r="C3468" s="3">
        <v>2.03287671232877</v>
      </c>
      <c r="D3468" s="4">
        <v>43495</v>
      </c>
      <c r="E3468" s="3">
        <v>0.2360735754</v>
      </c>
      <c r="F3468" s="5" t="s">
        <v>9028</v>
      </c>
      <c r="G3468" s="5">
        <v>743</v>
      </c>
      <c r="H3468" s="5" t="s">
        <v>93</v>
      </c>
      <c r="I3468" s="3">
        <v>9.39826774046497</v>
      </c>
      <c r="J3468" s="3">
        <v>32.7</v>
      </c>
      <c r="K3468" s="3">
        <v>3.01924590398512</v>
      </c>
      <c r="L3468" s="3">
        <v>28.0971258671952</v>
      </c>
      <c r="M3468" s="3">
        <v>0.236686390532534</v>
      </c>
      <c r="N3468" s="3">
        <v>82.934131736527</v>
      </c>
      <c r="O3468" s="3">
        <v>11.9760479041916</v>
      </c>
      <c r="P3468" s="3">
        <v>45.523138832998</v>
      </c>
      <c r="Q3468" s="3">
        <v>10.9236576534936</v>
      </c>
      <c r="R3468" s="3">
        <v>56.8111455108359</v>
      </c>
      <c r="S3468" s="3">
        <v>31.8831287781645</v>
      </c>
      <c r="T3468" s="3">
        <v>60.5082053996824</v>
      </c>
      <c r="U3468" s="3">
        <v>43.975602439756</v>
      </c>
      <c r="V3468" s="3">
        <v>70.4318936877076</v>
      </c>
      <c r="W3468" s="3"/>
      <c r="X3468" s="3"/>
      <c r="Y3468" s="3"/>
      <c r="Z3468" s="3"/>
      <c r="AA3468" s="3">
        <v>0.127406585364526</v>
      </c>
      <c r="AB3468" s="3">
        <v>0.18493744920028</v>
      </c>
      <c r="AC3468" s="3">
        <v>-17.1495820144469</v>
      </c>
      <c r="AD3468" s="3"/>
      <c r="AE3468" s="5">
        <v>3</v>
      </c>
      <c r="AF3468" s="3">
        <v>1.38427508711</v>
      </c>
      <c r="AG3468" s="3">
        <v>30.5189529538099</v>
      </c>
      <c r="AH3468" s="3"/>
      <c r="AI3468" s="3"/>
      <c r="AJ3468" s="3"/>
      <c r="AK3468" s="3"/>
      <c r="AL3468" s="3"/>
      <c r="AM3468" s="3"/>
      <c r="AN3468" s="5" t="s">
        <v>46</v>
      </c>
      <c r="AO3468" s="1"/>
      <c r="AP3468" s="1"/>
      <c r="AQ3468" s="1"/>
    </row>
    <row r="3469" spans="1:43">
      <c r="A3469" s="1" t="s">
        <v>9029</v>
      </c>
      <c r="B3469" s="1" t="s">
        <v>9030</v>
      </c>
      <c r="C3469" s="3">
        <v>1.78630136986301</v>
      </c>
      <c r="D3469" s="4">
        <v>43585</v>
      </c>
      <c r="E3469" s="3">
        <v>0.1838346422</v>
      </c>
      <c r="F3469" s="5" t="s">
        <v>8301</v>
      </c>
      <c r="G3469" s="5">
        <v>653</v>
      </c>
      <c r="H3469" s="5" t="s">
        <v>2390</v>
      </c>
      <c r="I3469" s="3">
        <v>3.47299665445275</v>
      </c>
      <c r="J3469" s="3">
        <v>63.0769230769231</v>
      </c>
      <c r="K3469" s="3">
        <v>-0.398711854010128</v>
      </c>
      <c r="L3469" s="3">
        <v>69.1729323308271</v>
      </c>
      <c r="M3469" s="3">
        <v>1.11310033470849</v>
      </c>
      <c r="N3469" s="3">
        <v>56.8181818181818</v>
      </c>
      <c r="O3469" s="3">
        <v>6.43179024989758</v>
      </c>
      <c r="P3469" s="3">
        <v>68.75</v>
      </c>
      <c r="Q3469" s="3">
        <v>10.6379354399114</v>
      </c>
      <c r="R3469" s="3">
        <v>54.2056074766355</v>
      </c>
      <c r="S3469" s="3">
        <v>23.6907255760807</v>
      </c>
      <c r="T3469" s="3">
        <v>77.3333333333333</v>
      </c>
      <c r="U3469" s="3"/>
      <c r="V3469" s="3"/>
      <c r="W3469" s="3"/>
      <c r="X3469" s="3"/>
      <c r="Y3469" s="3"/>
      <c r="Z3469" s="3"/>
      <c r="AA3469" s="3">
        <v>0.325511320424227</v>
      </c>
      <c r="AB3469" s="3">
        <v>0.494446186709516</v>
      </c>
      <c r="AC3469" s="3">
        <v>-5.80548814635055</v>
      </c>
      <c r="AD3469" s="3"/>
      <c r="AE3469" s="5">
        <v>1</v>
      </c>
      <c r="AF3469" s="3">
        <v>1.2131130023252</v>
      </c>
      <c r="AG3469" s="3">
        <v>23.0431961769067</v>
      </c>
      <c r="AH3469" s="3"/>
      <c r="AI3469" s="3"/>
      <c r="AJ3469" s="3"/>
      <c r="AK3469" s="3"/>
      <c r="AL3469" s="3"/>
      <c r="AM3469" s="3"/>
      <c r="AN3469" s="5" t="s">
        <v>134</v>
      </c>
      <c r="AO3469" s="1"/>
      <c r="AP3469" s="1"/>
      <c r="AQ3469" s="1"/>
    </row>
    <row r="3470" spans="1:43">
      <c r="A3470" s="1" t="s">
        <v>9031</v>
      </c>
      <c r="B3470" s="1" t="s">
        <v>9032</v>
      </c>
      <c r="C3470" s="3">
        <v>1.78630136986301</v>
      </c>
      <c r="D3470" s="4">
        <v>43585</v>
      </c>
      <c r="E3470" s="3">
        <v>0.201161612</v>
      </c>
      <c r="F3470" s="5" t="s">
        <v>8301</v>
      </c>
      <c r="G3470" s="5">
        <v>653</v>
      </c>
      <c r="H3470" s="5" t="s">
        <v>2390</v>
      </c>
      <c r="I3470" s="3">
        <v>3.99329370522786</v>
      </c>
      <c r="J3470" s="3">
        <v>53.0769230769231</v>
      </c>
      <c r="K3470" s="3">
        <v>-0.306838106370542</v>
      </c>
      <c r="L3470" s="3">
        <v>62.406015037594</v>
      </c>
      <c r="M3470" s="3">
        <v>1.49497954629974</v>
      </c>
      <c r="N3470" s="3">
        <v>43.9393939393939</v>
      </c>
      <c r="O3470" s="3">
        <v>7.07784055241683</v>
      </c>
      <c r="P3470" s="3">
        <v>60.15625</v>
      </c>
      <c r="Q3470" s="3">
        <v>11.1418797849813</v>
      </c>
      <c r="R3470" s="3">
        <v>51.4018691588785</v>
      </c>
      <c r="S3470" s="3">
        <v>22.4625325316342</v>
      </c>
      <c r="T3470" s="3">
        <v>88</v>
      </c>
      <c r="U3470" s="3"/>
      <c r="V3470" s="3"/>
      <c r="W3470" s="3"/>
      <c r="X3470" s="3"/>
      <c r="Y3470" s="3"/>
      <c r="Z3470" s="3"/>
      <c r="AA3470" s="3">
        <v>0.237615208974292</v>
      </c>
      <c r="AB3470" s="3">
        <v>0.382938045083619</v>
      </c>
      <c r="AC3470" s="3">
        <v>-11.1439756415833</v>
      </c>
      <c r="AD3470" s="3"/>
      <c r="AE3470" s="5">
        <v>2</v>
      </c>
      <c r="AF3470" s="3">
        <v>1.44311493963739</v>
      </c>
      <c r="AG3470" s="3">
        <v>22.8180664743356</v>
      </c>
      <c r="AH3470" s="3"/>
      <c r="AI3470" s="3"/>
      <c r="AJ3470" s="3"/>
      <c r="AK3470" s="3"/>
      <c r="AL3470" s="3"/>
      <c r="AM3470" s="3"/>
      <c r="AN3470" s="5" t="s">
        <v>134</v>
      </c>
      <c r="AO3470" s="1"/>
      <c r="AP3470" s="1"/>
      <c r="AQ3470" s="1"/>
    </row>
    <row r="3471" spans="1:43">
      <c r="A3471" s="1" t="s">
        <v>9033</v>
      </c>
      <c r="B3471" s="1" t="s">
        <v>9034</v>
      </c>
      <c r="C3471" s="3">
        <v>1.7972602739726</v>
      </c>
      <c r="D3471" s="4">
        <v>43581</v>
      </c>
      <c r="E3471" s="3">
        <v>7.6595716499</v>
      </c>
      <c r="F3471" s="5" t="s">
        <v>9035</v>
      </c>
      <c r="G3471" s="5">
        <v>657</v>
      </c>
      <c r="H3471" s="5" t="s">
        <v>226</v>
      </c>
      <c r="I3471" s="3">
        <v>0.856050531914892</v>
      </c>
      <c r="J3471" s="3">
        <v>78.5206258890469</v>
      </c>
      <c r="K3471" s="3">
        <v>-0.426684171658314</v>
      </c>
      <c r="L3471" s="3">
        <v>97.0899470899471</v>
      </c>
      <c r="M3471" s="3">
        <v>-0.663064833005894</v>
      </c>
      <c r="N3471" s="3">
        <v>92.524682651622</v>
      </c>
      <c r="O3471" s="3">
        <v>2.83026862130329</v>
      </c>
      <c r="P3471" s="3">
        <v>67.7672955974843</v>
      </c>
      <c r="Q3471" s="3">
        <v>2.33597571259909</v>
      </c>
      <c r="R3471" s="3">
        <v>84.8540145985401</v>
      </c>
      <c r="S3471" s="3">
        <v>10.4989983609543</v>
      </c>
      <c r="T3471" s="3">
        <v>71.5425531914894</v>
      </c>
      <c r="U3471" s="3"/>
      <c r="V3471" s="3"/>
      <c r="W3471" s="3"/>
      <c r="X3471" s="3"/>
      <c r="Y3471" s="3"/>
      <c r="Z3471" s="3"/>
      <c r="AA3471" s="3">
        <v>0.21209033691394</v>
      </c>
      <c r="AB3471" s="3">
        <v>0.537983405662081</v>
      </c>
      <c r="AC3471" s="3">
        <v>-3.01819795827785</v>
      </c>
      <c r="AD3471" s="3"/>
      <c r="AE3471" s="5">
        <v>1</v>
      </c>
      <c r="AF3471" s="3">
        <v>0.916379467994388</v>
      </c>
      <c r="AG3471" s="3">
        <v>12.9075626452573</v>
      </c>
      <c r="AH3471" s="3"/>
      <c r="AI3471" s="3"/>
      <c r="AJ3471" s="3"/>
      <c r="AK3471" s="3"/>
      <c r="AL3471" s="3"/>
      <c r="AM3471" s="3"/>
      <c r="AN3471" s="5" t="s">
        <v>46</v>
      </c>
      <c r="AO3471" s="1"/>
      <c r="AP3471" s="1"/>
      <c r="AQ3471" s="1"/>
    </row>
    <row r="3472" spans="1:43">
      <c r="A3472" s="1" t="s">
        <v>9036</v>
      </c>
      <c r="B3472" s="1" t="s">
        <v>9037</v>
      </c>
      <c r="C3472" s="3">
        <v>1.8</v>
      </c>
      <c r="D3472" s="4">
        <v>43580</v>
      </c>
      <c r="E3472" s="3">
        <v>0.490669877</v>
      </c>
      <c r="F3472" s="5" t="s">
        <v>9038</v>
      </c>
      <c r="G3472" s="5">
        <v>658</v>
      </c>
      <c r="H3472" s="5" t="s">
        <v>55</v>
      </c>
      <c r="I3472" s="3">
        <v>14.8223695393507</v>
      </c>
      <c r="J3472" s="3">
        <v>19.2982456140351</v>
      </c>
      <c r="K3472" s="3">
        <v>3.46676197283774</v>
      </c>
      <c r="L3472" s="3">
        <v>30.9039548022599</v>
      </c>
      <c r="M3472" s="3">
        <v>7.23356968991429</v>
      </c>
      <c r="N3472" s="3">
        <v>31.5380011968881</v>
      </c>
      <c r="O3472" s="3">
        <v>17.635107679805</v>
      </c>
      <c r="P3472" s="3">
        <v>55.8278145695364</v>
      </c>
      <c r="Q3472" s="3">
        <v>37.9228203906622</v>
      </c>
      <c r="R3472" s="3">
        <v>13.109756097561</v>
      </c>
      <c r="S3472" s="3">
        <v>81.066833452466</v>
      </c>
      <c r="T3472" s="3">
        <v>27.05078125</v>
      </c>
      <c r="U3472" s="3"/>
      <c r="V3472" s="3"/>
      <c r="W3472" s="3"/>
      <c r="X3472" s="3"/>
      <c r="Y3472" s="3"/>
      <c r="Z3472" s="3"/>
      <c r="AA3472" s="3">
        <v>0.353873387430354</v>
      </c>
      <c r="AB3472" s="3">
        <v>0.487360690432572</v>
      </c>
      <c r="AC3472" s="3">
        <v>-17.0569672811825</v>
      </c>
      <c r="AD3472" s="3"/>
      <c r="AE3472" s="5">
        <v>2</v>
      </c>
      <c r="AF3472" s="3">
        <v>3.32803077663884</v>
      </c>
      <c r="AG3472" s="3">
        <v>63.8000181393566</v>
      </c>
      <c r="AH3472" s="3"/>
      <c r="AI3472" s="3"/>
      <c r="AJ3472" s="3"/>
      <c r="AK3472" s="3"/>
      <c r="AL3472" s="3"/>
      <c r="AM3472" s="3"/>
      <c r="AN3472" s="5" t="s">
        <v>46</v>
      </c>
      <c r="AO3472" s="1"/>
      <c r="AP3472" s="1"/>
      <c r="AQ3472" s="1"/>
    </row>
    <row r="3473" spans="1:43">
      <c r="A3473" s="1" t="s">
        <v>9039</v>
      </c>
      <c r="B3473" s="1" t="s">
        <v>9040</v>
      </c>
      <c r="C3473" s="3">
        <v>0.23013698630137</v>
      </c>
      <c r="D3473" s="4">
        <v>44153</v>
      </c>
      <c r="E3473" s="3">
        <v>13.4832473791</v>
      </c>
      <c r="F3473" s="5" t="s">
        <v>9041</v>
      </c>
      <c r="G3473" s="5">
        <v>85</v>
      </c>
      <c r="H3473" s="5" t="s">
        <v>55</v>
      </c>
      <c r="I3473" s="3">
        <v>4.96820349761527</v>
      </c>
      <c r="J3473" s="3">
        <v>78.9473684210526</v>
      </c>
      <c r="K3473" s="3">
        <v>3.73134328358209</v>
      </c>
      <c r="L3473" s="3">
        <v>25.9887005649718</v>
      </c>
      <c r="M3473" s="3">
        <v>1.38195777351247</v>
      </c>
      <c r="N3473" s="3">
        <v>80.9096349491323</v>
      </c>
      <c r="O3473" s="3"/>
      <c r="P3473" s="3"/>
      <c r="Q3473" s="3"/>
      <c r="R3473" s="3"/>
      <c r="S3473" s="3"/>
      <c r="T3473" s="3"/>
      <c r="U3473" s="3"/>
      <c r="V3473" s="3"/>
      <c r="W3473" s="3"/>
      <c r="X3473" s="3"/>
      <c r="Y3473" s="3"/>
      <c r="Z3473" s="3"/>
      <c r="AA3473" s="3">
        <v>0.0212606204048734</v>
      </c>
      <c r="AB3473" s="3">
        <v>0.0277191394471547</v>
      </c>
      <c r="AC3473" s="3">
        <v>-7.67310714615883</v>
      </c>
      <c r="AD3473" s="3"/>
      <c r="AE3473" s="5">
        <v>1</v>
      </c>
      <c r="AF3473" s="3">
        <v>-0.12286329536512</v>
      </c>
      <c r="AG3473" s="3"/>
      <c r="AH3473" s="3"/>
      <c r="AI3473" s="3"/>
      <c r="AJ3473" s="3"/>
      <c r="AK3473" s="3"/>
      <c r="AL3473" s="3"/>
      <c r="AM3473" s="3"/>
      <c r="AN3473" s="5" t="s">
        <v>46</v>
      </c>
      <c r="AO3473" s="1"/>
      <c r="AP3473" s="1"/>
      <c r="AQ3473" s="1"/>
    </row>
    <row r="3474" spans="1:43">
      <c r="A3474" s="1" t="s">
        <v>9042</v>
      </c>
      <c r="B3474" s="1" t="s">
        <v>9043</v>
      </c>
      <c r="C3474" s="3">
        <v>1.93972602739726</v>
      </c>
      <c r="D3474" s="4">
        <v>43529</v>
      </c>
      <c r="E3474" s="3">
        <v>14.8288118765</v>
      </c>
      <c r="F3474" s="5" t="s">
        <v>3396</v>
      </c>
      <c r="G3474" s="5">
        <v>709</v>
      </c>
      <c r="H3474" s="5" t="s">
        <v>191</v>
      </c>
      <c r="I3474" s="3">
        <v>9.4656025861198</v>
      </c>
      <c r="J3474" s="3">
        <v>54.9728752260398</v>
      </c>
      <c r="K3474" s="3">
        <v>0.417014178482064</v>
      </c>
      <c r="L3474" s="3">
        <v>83.7328767123288</v>
      </c>
      <c r="M3474" s="3">
        <v>5.68098698005558</v>
      </c>
      <c r="N3474" s="3">
        <v>46.8468468468468</v>
      </c>
      <c r="O3474" s="3">
        <v>17.2346640701071</v>
      </c>
      <c r="P3474" s="3">
        <v>54.8571428571429</v>
      </c>
      <c r="Q3474" s="3">
        <v>18.2904863271655</v>
      </c>
      <c r="R3474" s="3">
        <v>62.2641509433962</v>
      </c>
      <c r="S3474" s="3">
        <v>67.8698683191325</v>
      </c>
      <c r="T3474" s="3">
        <v>48.5294117647059</v>
      </c>
      <c r="U3474" s="3"/>
      <c r="V3474" s="3"/>
      <c r="W3474" s="3"/>
      <c r="X3474" s="3"/>
      <c r="Y3474" s="3"/>
      <c r="Z3474" s="3"/>
      <c r="AA3474" s="3">
        <v>0.257681679877529</v>
      </c>
      <c r="AB3474" s="3">
        <v>0.444231847918677</v>
      </c>
      <c r="AC3474" s="3">
        <v>-21.0908848436354</v>
      </c>
      <c r="AD3474" s="3"/>
      <c r="AE3474" s="5">
        <v>2</v>
      </c>
      <c r="AF3474" s="3">
        <v>3.64429047171157</v>
      </c>
      <c r="AG3474" s="3">
        <v>79.1782632441384</v>
      </c>
      <c r="AH3474" s="3"/>
      <c r="AI3474" s="3"/>
      <c r="AJ3474" s="3"/>
      <c r="AK3474" s="3"/>
      <c r="AL3474" s="3"/>
      <c r="AM3474" s="3">
        <v>500</v>
      </c>
      <c r="AN3474" s="5" t="s">
        <v>56</v>
      </c>
      <c r="AO3474" s="1"/>
      <c r="AP3474" s="1"/>
      <c r="AQ3474" s="1"/>
    </row>
    <row r="3475" spans="1:43">
      <c r="A3475" s="1" t="s">
        <v>9044</v>
      </c>
      <c r="B3475" s="1" t="s">
        <v>9045</v>
      </c>
      <c r="C3475" s="3">
        <v>1.4958904109589</v>
      </c>
      <c r="D3475" s="4">
        <v>43691</v>
      </c>
      <c r="E3475" s="3">
        <v>0.6202438762</v>
      </c>
      <c r="F3475" s="5" t="s">
        <v>453</v>
      </c>
      <c r="G3475" s="5">
        <v>547</v>
      </c>
      <c r="H3475" s="5" t="s">
        <v>50</v>
      </c>
      <c r="I3475" s="3">
        <v>-0.0878338833150297</v>
      </c>
      <c r="J3475" s="3">
        <v>78.5618579723091</v>
      </c>
      <c r="K3475" s="3">
        <v>0.00973236009731314</v>
      </c>
      <c r="L3475" s="3">
        <v>40.3718459495352</v>
      </c>
      <c r="M3475" s="3">
        <v>-0.184610487457474</v>
      </c>
      <c r="N3475" s="3">
        <v>69.8575244879786</v>
      </c>
      <c r="O3475" s="3">
        <v>0.262121164379154</v>
      </c>
      <c r="P3475" s="3">
        <v>80.0822293284605</v>
      </c>
      <c r="Q3475" s="3">
        <v>0.623807400358806</v>
      </c>
      <c r="R3475" s="3">
        <v>83.148237566393</v>
      </c>
      <c r="S3475" s="3">
        <v>1.69525811822616</v>
      </c>
      <c r="T3475" s="3">
        <v>59.3220338983051</v>
      </c>
      <c r="U3475" s="3"/>
      <c r="V3475" s="3"/>
      <c r="W3475" s="3"/>
      <c r="X3475" s="3"/>
      <c r="Y3475" s="3"/>
      <c r="Z3475" s="3"/>
      <c r="AA3475" s="3">
        <v>0.0275154047919926</v>
      </c>
      <c r="AB3475" s="3">
        <v>0.202514606744487</v>
      </c>
      <c r="AC3475" s="3">
        <v>-1.50256552186115</v>
      </c>
      <c r="AD3475" s="3"/>
      <c r="AE3475" s="5">
        <v>3</v>
      </c>
      <c r="AF3475" s="3">
        <v>0.22518497200254</v>
      </c>
      <c r="AG3475" s="3">
        <v>2.28758170761592</v>
      </c>
      <c r="AH3475" s="3"/>
      <c r="AI3475" s="3"/>
      <c r="AJ3475" s="3"/>
      <c r="AK3475" s="3"/>
      <c r="AL3475" s="3"/>
      <c r="AM3475" s="3"/>
      <c r="AN3475" s="5" t="s">
        <v>46</v>
      </c>
      <c r="AO3475" s="1"/>
      <c r="AP3475" s="1"/>
      <c r="AQ3475" s="1"/>
    </row>
    <row r="3476" spans="1:43">
      <c r="A3476" s="1" t="s">
        <v>9046</v>
      </c>
      <c r="B3476" s="1" t="s">
        <v>9047</v>
      </c>
      <c r="C3476" s="3">
        <v>1.91506849315068</v>
      </c>
      <c r="D3476" s="4">
        <v>43538</v>
      </c>
      <c r="E3476" s="3">
        <v>3.2949478399</v>
      </c>
      <c r="F3476" s="5" t="s">
        <v>105</v>
      </c>
      <c r="G3476" s="5">
        <v>195</v>
      </c>
      <c r="H3476" s="5" t="s">
        <v>198</v>
      </c>
      <c r="I3476" s="3">
        <v>0.0865884163940618</v>
      </c>
      <c r="J3476" s="3">
        <v>79.3650793650794</v>
      </c>
      <c r="K3476" s="3">
        <v>-0.0192215281114869</v>
      </c>
      <c r="L3476" s="3">
        <v>86.968085106383</v>
      </c>
      <c r="M3476" s="3">
        <v>-0.0960338038989618</v>
      </c>
      <c r="N3476" s="3">
        <v>82.7586206896552</v>
      </c>
      <c r="O3476" s="3">
        <v>0.833223008735573</v>
      </c>
      <c r="P3476" s="3">
        <v>20.4022988505747</v>
      </c>
      <c r="Q3476" s="3">
        <v>1.69645672685809</v>
      </c>
      <c r="R3476" s="3">
        <v>9.22619047619048</v>
      </c>
      <c r="S3476" s="3">
        <v>2.26143544032992</v>
      </c>
      <c r="T3476" s="3">
        <v>48.4496124031008</v>
      </c>
      <c r="U3476" s="3"/>
      <c r="V3476" s="3"/>
      <c r="W3476" s="3"/>
      <c r="X3476" s="3"/>
      <c r="Y3476" s="3"/>
      <c r="Z3476" s="3"/>
      <c r="AA3476" s="3">
        <v>0.122557352663606</v>
      </c>
      <c r="AB3476" s="3">
        <v>0.401753607667281</v>
      </c>
      <c r="AC3476" s="3">
        <v>-0.581846392552371</v>
      </c>
      <c r="AD3476" s="3"/>
      <c r="AE3476" s="5">
        <v>1</v>
      </c>
      <c r="AF3476" s="3">
        <v>0.250762986834936</v>
      </c>
      <c r="AG3476" s="3">
        <v>2.61003038320402</v>
      </c>
      <c r="AH3476" s="3"/>
      <c r="AI3476" s="3"/>
      <c r="AJ3476" s="3"/>
      <c r="AK3476" s="3"/>
      <c r="AL3476" s="3"/>
      <c r="AM3476" s="3">
        <v>100</v>
      </c>
      <c r="AN3476" s="5" t="s">
        <v>56</v>
      </c>
      <c r="AO3476" s="1"/>
      <c r="AP3476" s="1"/>
      <c r="AQ3476" s="1"/>
    </row>
    <row r="3477" spans="1:43">
      <c r="A3477" s="1" t="s">
        <v>9048</v>
      </c>
      <c r="B3477" s="1" t="s">
        <v>9049</v>
      </c>
      <c r="C3477" s="3">
        <v>1.37808219178082</v>
      </c>
      <c r="D3477" s="4">
        <v>43734</v>
      </c>
      <c r="E3477" s="3">
        <v>3.0063716909</v>
      </c>
      <c r="F3477" s="5" t="s">
        <v>7865</v>
      </c>
      <c r="G3477" s="5">
        <v>281</v>
      </c>
      <c r="H3477" s="5" t="s">
        <v>2390</v>
      </c>
      <c r="I3477" s="3">
        <v>1.49074305204549</v>
      </c>
      <c r="J3477" s="3">
        <v>89.2307692307692</v>
      </c>
      <c r="K3477" s="3">
        <v>-0.483664902354451</v>
      </c>
      <c r="L3477" s="3">
        <v>74.4360902255639</v>
      </c>
      <c r="M3477" s="3">
        <v>-0.965182758554266</v>
      </c>
      <c r="N3477" s="3">
        <v>95.4545454545455</v>
      </c>
      <c r="O3477" s="3">
        <v>4.59675960646264</v>
      </c>
      <c r="P3477" s="3">
        <v>87.5</v>
      </c>
      <c r="Q3477" s="3">
        <v>7.13428833055439</v>
      </c>
      <c r="R3477" s="3">
        <v>88.785046728972</v>
      </c>
      <c r="S3477" s="3">
        <v>23.3870176212194</v>
      </c>
      <c r="T3477" s="3">
        <v>80</v>
      </c>
      <c r="U3477" s="3"/>
      <c r="V3477" s="3"/>
      <c r="W3477" s="3"/>
      <c r="X3477" s="3"/>
      <c r="Y3477" s="3"/>
      <c r="Z3477" s="3"/>
      <c r="AA3477" s="3">
        <v>0.253465847624006</v>
      </c>
      <c r="AB3477" s="3">
        <v>0.423527838331859</v>
      </c>
      <c r="AC3477" s="3">
        <v>-5.58528114146249</v>
      </c>
      <c r="AD3477" s="3"/>
      <c r="AE3477" s="5">
        <v>1</v>
      </c>
      <c r="AF3477" s="3">
        <v>1.50499471903778</v>
      </c>
      <c r="AG3477" s="3">
        <v>24.9565271353225</v>
      </c>
      <c r="AH3477" s="3"/>
      <c r="AI3477" s="3"/>
      <c r="AJ3477" s="3"/>
      <c r="AK3477" s="3"/>
      <c r="AL3477" s="3"/>
      <c r="AM3477" s="3"/>
      <c r="AN3477" s="5" t="s">
        <v>46</v>
      </c>
      <c r="AO3477" s="1"/>
      <c r="AP3477" s="1"/>
      <c r="AQ3477" s="1"/>
    </row>
    <row r="3478" spans="1:43">
      <c r="A3478" s="1" t="s">
        <v>9050</v>
      </c>
      <c r="B3478" s="1" t="s">
        <v>9051</v>
      </c>
      <c r="C3478" s="3">
        <v>1.93972602739726</v>
      </c>
      <c r="D3478" s="4">
        <v>43529</v>
      </c>
      <c r="E3478" s="3">
        <v>10.1253359286</v>
      </c>
      <c r="F3478" s="5" t="s">
        <v>3021</v>
      </c>
      <c r="G3478" s="5">
        <v>709</v>
      </c>
      <c r="H3478" s="5" t="s">
        <v>198</v>
      </c>
      <c r="I3478" s="3">
        <v>0.312385152517463</v>
      </c>
      <c r="J3478" s="3">
        <v>24.0740740740741</v>
      </c>
      <c r="K3478" s="3">
        <v>-0.0183150183150163</v>
      </c>
      <c r="L3478" s="3">
        <v>86.436170212766</v>
      </c>
      <c r="M3478" s="3">
        <v>0.100852663427166</v>
      </c>
      <c r="N3478" s="3">
        <v>40.3183023872679</v>
      </c>
      <c r="O3478" s="3">
        <v>0.303169499310986</v>
      </c>
      <c r="P3478" s="3">
        <v>85.3448275862069</v>
      </c>
      <c r="Q3478" s="3">
        <v>1.46840148698885</v>
      </c>
      <c r="R3478" s="3">
        <v>22.0238095238095</v>
      </c>
      <c r="S3478" s="3">
        <v>3.04860783388391</v>
      </c>
      <c r="T3478" s="3">
        <v>11.2403100775194</v>
      </c>
      <c r="U3478" s="3"/>
      <c r="V3478" s="3"/>
      <c r="W3478" s="3"/>
      <c r="X3478" s="3"/>
      <c r="Y3478" s="3"/>
      <c r="Z3478" s="3"/>
      <c r="AA3478" s="3">
        <v>0.121353663615042</v>
      </c>
      <c r="AB3478" s="3">
        <v>0.434189381809987</v>
      </c>
      <c r="AC3478" s="3">
        <v>-1.99046046596955</v>
      </c>
      <c r="AD3478" s="3"/>
      <c r="AE3478" s="5">
        <v>3</v>
      </c>
      <c r="AF3478" s="3">
        <v>0.392984362742852</v>
      </c>
      <c r="AG3478" s="3">
        <v>3.88504570252148</v>
      </c>
      <c r="AH3478" s="3"/>
      <c r="AI3478" s="3"/>
      <c r="AJ3478" s="3"/>
      <c r="AK3478" s="3"/>
      <c r="AL3478" s="3"/>
      <c r="AM3478" s="3">
        <v>10</v>
      </c>
      <c r="AN3478" s="5" t="s">
        <v>56</v>
      </c>
      <c r="AO3478" s="1"/>
      <c r="AP3478" s="1"/>
      <c r="AQ3478" s="1"/>
    </row>
    <row r="3479" spans="1:43">
      <c r="A3479" s="1" t="s">
        <v>9052</v>
      </c>
      <c r="B3479" s="1" t="s">
        <v>9053</v>
      </c>
      <c r="C3479" s="3">
        <v>1.88493150684932</v>
      </c>
      <c r="D3479" s="4">
        <v>43549</v>
      </c>
      <c r="E3479" s="3">
        <v>3.1010259914</v>
      </c>
      <c r="F3479" s="5" t="s">
        <v>9054</v>
      </c>
      <c r="G3479" s="5">
        <v>190</v>
      </c>
      <c r="H3479" s="5" t="s">
        <v>226</v>
      </c>
      <c r="I3479" s="3">
        <v>1.91734128674904</v>
      </c>
      <c r="J3479" s="3">
        <v>53.6273115220484</v>
      </c>
      <c r="K3479" s="3">
        <v>-0.366544485171609</v>
      </c>
      <c r="L3479" s="3">
        <v>95.8994708994709</v>
      </c>
      <c r="M3479" s="3">
        <v>-0.075194251817208</v>
      </c>
      <c r="N3479" s="3">
        <v>80.6770098730606</v>
      </c>
      <c r="O3479" s="3">
        <v>4.45414847161572</v>
      </c>
      <c r="P3479" s="3">
        <v>44.3396226415094</v>
      </c>
      <c r="Q3479" s="3">
        <v>5.9156925256819</v>
      </c>
      <c r="R3479" s="3">
        <v>54.014598540146</v>
      </c>
      <c r="S3479" s="3">
        <v>15.792730372296</v>
      </c>
      <c r="T3479" s="3">
        <v>47.6063829787234</v>
      </c>
      <c r="U3479" s="3"/>
      <c r="V3479" s="3"/>
      <c r="W3479" s="3"/>
      <c r="X3479" s="3"/>
      <c r="Y3479" s="3"/>
      <c r="Z3479" s="3"/>
      <c r="AA3479" s="3">
        <v>0.279465662970562</v>
      </c>
      <c r="AB3479" s="3">
        <v>0.485215266506564</v>
      </c>
      <c r="AC3479" s="3">
        <v>-5.1810149884222</v>
      </c>
      <c r="AD3479" s="3"/>
      <c r="AE3479" s="5">
        <v>2</v>
      </c>
      <c r="AF3479" s="3">
        <v>0.98589768705809</v>
      </c>
      <c r="AG3479" s="3">
        <v>17.1051362285823</v>
      </c>
      <c r="AH3479" s="3"/>
      <c r="AI3479" s="3"/>
      <c r="AJ3479" s="3"/>
      <c r="AK3479" s="3"/>
      <c r="AL3479" s="3"/>
      <c r="AM3479" s="3"/>
      <c r="AN3479" s="5" t="s">
        <v>46</v>
      </c>
      <c r="AO3479" s="1"/>
      <c r="AP3479" s="1"/>
      <c r="AQ3479" s="1"/>
    </row>
    <row r="3480" spans="1:43">
      <c r="A3480" s="1" t="s">
        <v>9055</v>
      </c>
      <c r="B3480" s="1" t="s">
        <v>9056</v>
      </c>
      <c r="C3480" s="3">
        <v>1.67123287671233</v>
      </c>
      <c r="D3480" s="4">
        <v>43627</v>
      </c>
      <c r="E3480" s="3">
        <v>0.9962560896</v>
      </c>
      <c r="F3480" s="5" t="s">
        <v>9057</v>
      </c>
      <c r="G3480" s="5">
        <v>611</v>
      </c>
      <c r="H3480" s="5" t="s">
        <v>55</v>
      </c>
      <c r="I3480" s="3">
        <v>11.6182572614108</v>
      </c>
      <c r="J3480" s="3">
        <v>40.4718693284936</v>
      </c>
      <c r="K3480" s="3">
        <v>4.30848772080998</v>
      </c>
      <c r="L3480" s="3">
        <v>15.0282485875706</v>
      </c>
      <c r="M3480" s="3">
        <v>6.71466353217748</v>
      </c>
      <c r="N3480" s="3">
        <v>35.1885098743267</v>
      </c>
      <c r="O3480" s="3">
        <v>19.2017553992308</v>
      </c>
      <c r="P3480" s="3">
        <v>50.3311258278146</v>
      </c>
      <c r="Q3480" s="3">
        <v>25.6711050537236</v>
      </c>
      <c r="R3480" s="3">
        <v>43.5975609756098</v>
      </c>
      <c r="S3480" s="3">
        <v>55.191394829795</v>
      </c>
      <c r="T3480" s="3">
        <v>66.30859375</v>
      </c>
      <c r="U3480" s="3"/>
      <c r="V3480" s="3"/>
      <c r="W3480" s="3"/>
      <c r="X3480" s="3"/>
      <c r="Y3480" s="3"/>
      <c r="Z3480" s="3"/>
      <c r="AA3480" s="3">
        <v>0.295754831941795</v>
      </c>
      <c r="AB3480" s="3">
        <v>0.4565142858699</v>
      </c>
      <c r="AC3480" s="3">
        <v>-13.9718357651849</v>
      </c>
      <c r="AD3480" s="3"/>
      <c r="AE3480" s="5">
        <v>1</v>
      </c>
      <c r="AF3480" s="3">
        <v>2.56155093593149</v>
      </c>
      <c r="AG3480" s="3">
        <v>44.717109492595</v>
      </c>
      <c r="AH3480" s="3"/>
      <c r="AI3480" s="3"/>
      <c r="AJ3480" s="3"/>
      <c r="AK3480" s="3"/>
      <c r="AL3480" s="3"/>
      <c r="AM3480" s="3">
        <v>500</v>
      </c>
      <c r="AN3480" s="5" t="s">
        <v>56</v>
      </c>
      <c r="AO3480" s="1"/>
      <c r="AP3480" s="1"/>
      <c r="AQ3480" s="1"/>
    </row>
    <row r="3481" spans="1:43">
      <c r="A3481" s="1" t="s">
        <v>9058</v>
      </c>
      <c r="B3481" s="1" t="s">
        <v>9059</v>
      </c>
      <c r="C3481" s="3">
        <v>1.76438356164384</v>
      </c>
      <c r="D3481" s="4">
        <v>43593</v>
      </c>
      <c r="E3481" s="3">
        <v>32.2181693152</v>
      </c>
      <c r="F3481" s="5" t="s">
        <v>1683</v>
      </c>
      <c r="G3481" s="5">
        <v>645</v>
      </c>
      <c r="H3481" s="5" t="s">
        <v>55</v>
      </c>
      <c r="I3481" s="3">
        <v>9.41279398898666</v>
      </c>
      <c r="J3481" s="3">
        <v>56.8058076225045</v>
      </c>
      <c r="K3481" s="3">
        <v>4.36917034855179</v>
      </c>
      <c r="L3481" s="3">
        <v>14.1242937853107</v>
      </c>
      <c r="M3481" s="3">
        <v>4.96173784250801</v>
      </c>
      <c r="N3481" s="3">
        <v>52.1843207660084</v>
      </c>
      <c r="O3481" s="3">
        <v>10.012936610608</v>
      </c>
      <c r="P3481" s="3">
        <v>80.6622516556291</v>
      </c>
      <c r="Q3481" s="3">
        <v>10.7407021564746</v>
      </c>
      <c r="R3481" s="3">
        <v>84.4512195121951</v>
      </c>
      <c r="S3481" s="3">
        <v>19.9841977538236</v>
      </c>
      <c r="T3481" s="3">
        <v>96.77734375</v>
      </c>
      <c r="U3481" s="3"/>
      <c r="V3481" s="3"/>
      <c r="W3481" s="3"/>
      <c r="X3481" s="3"/>
      <c r="Y3481" s="3"/>
      <c r="Z3481" s="3"/>
      <c r="AA3481" s="3">
        <v>0.0865841087308195</v>
      </c>
      <c r="AB3481" s="3">
        <v>0.415583270573767</v>
      </c>
      <c r="AC3481" s="3">
        <v>-21.3739647483542</v>
      </c>
      <c r="AD3481" s="3"/>
      <c r="AE3481" s="5">
        <v>2</v>
      </c>
      <c r="AF3481" s="3">
        <v>3.73741057556566</v>
      </c>
      <c r="AG3481" s="3">
        <v>21.1713342427279</v>
      </c>
      <c r="AH3481" s="3"/>
      <c r="AI3481" s="3"/>
      <c r="AJ3481" s="3"/>
      <c r="AK3481" s="3"/>
      <c r="AL3481" s="3"/>
      <c r="AM3481" s="3"/>
      <c r="AN3481" s="5" t="s">
        <v>46</v>
      </c>
      <c r="AO3481" s="1"/>
      <c r="AP3481" s="1"/>
      <c r="AQ3481" s="1"/>
    </row>
    <row r="3482" spans="1:43">
      <c r="A3482" s="1" t="s">
        <v>9060</v>
      </c>
      <c r="B3482" s="1" t="s">
        <v>9061</v>
      </c>
      <c r="C3482" s="3">
        <v>1.7041095890411</v>
      </c>
      <c r="D3482" s="4">
        <v>43615</v>
      </c>
      <c r="E3482" s="3">
        <v>113.4924866954</v>
      </c>
      <c r="F3482" s="5" t="s">
        <v>9062</v>
      </c>
      <c r="G3482" s="5">
        <v>623</v>
      </c>
      <c r="H3482" s="5" t="s">
        <v>226</v>
      </c>
      <c r="I3482" s="3">
        <v>0.991228070175446</v>
      </c>
      <c r="J3482" s="3">
        <v>75.3911806543386</v>
      </c>
      <c r="K3482" s="3">
        <v>-0.190723883831814</v>
      </c>
      <c r="L3482" s="3">
        <v>92.5925925925926</v>
      </c>
      <c r="M3482" s="3">
        <v>0.0260642919200666</v>
      </c>
      <c r="N3482" s="3">
        <v>77.0098730606488</v>
      </c>
      <c r="O3482" s="3">
        <v>1.84890304317055</v>
      </c>
      <c r="P3482" s="3">
        <v>81.4465408805032</v>
      </c>
      <c r="Q3482" s="3">
        <v>3.09841497268738</v>
      </c>
      <c r="R3482" s="3">
        <v>79.7445255474452</v>
      </c>
      <c r="S3482" s="3">
        <v>9.75214489990468</v>
      </c>
      <c r="T3482" s="3">
        <v>74.468085106383</v>
      </c>
      <c r="U3482" s="3"/>
      <c r="V3482" s="3"/>
      <c r="W3482" s="3"/>
      <c r="X3482" s="3"/>
      <c r="Y3482" s="3"/>
      <c r="Z3482" s="3"/>
      <c r="AA3482" s="3">
        <v>0.327936284674416</v>
      </c>
      <c r="AB3482" s="3">
        <v>0.641921617871204</v>
      </c>
      <c r="AC3482" s="3">
        <v>-1.8551485055748</v>
      </c>
      <c r="AD3482" s="3"/>
      <c r="AE3482" s="5">
        <v>1</v>
      </c>
      <c r="AF3482" s="3">
        <v>0.693938532102817</v>
      </c>
      <c r="AG3482" s="3">
        <v>10.2068604503565</v>
      </c>
      <c r="AH3482" s="3"/>
      <c r="AI3482" s="3"/>
      <c r="AJ3482" s="3"/>
      <c r="AK3482" s="3"/>
      <c r="AL3482" s="3"/>
      <c r="AM3482" s="3"/>
      <c r="AN3482" s="5" t="s">
        <v>46</v>
      </c>
      <c r="AO3482" s="1"/>
      <c r="AP3482" s="1"/>
      <c r="AQ3482" s="1"/>
    </row>
    <row r="3483" spans="1:43">
      <c r="A3483" s="1" t="s">
        <v>9063</v>
      </c>
      <c r="B3483" s="1" t="s">
        <v>9064</v>
      </c>
      <c r="C3483" s="3">
        <v>1.87397260273973</v>
      </c>
      <c r="D3483" s="4">
        <v>43553</v>
      </c>
      <c r="E3483" s="3">
        <v>1.3058995793</v>
      </c>
      <c r="F3483" s="5" t="s">
        <v>1342</v>
      </c>
      <c r="G3483" s="5">
        <v>685</v>
      </c>
      <c r="H3483" s="5" t="s">
        <v>55</v>
      </c>
      <c r="I3483" s="3">
        <v>21.5148085266931</v>
      </c>
      <c r="J3483" s="3">
        <v>1.27041742286751</v>
      </c>
      <c r="K3483" s="3">
        <v>3.7696335078534</v>
      </c>
      <c r="L3483" s="3">
        <v>24.8587570621469</v>
      </c>
      <c r="M3483" s="3">
        <v>15.1038641947733</v>
      </c>
      <c r="N3483" s="3">
        <v>0.957510472770796</v>
      </c>
      <c r="O3483" s="3">
        <v>31.7886553117488</v>
      </c>
      <c r="P3483" s="3">
        <v>5.6953642384106</v>
      </c>
      <c r="Q3483" s="3">
        <v>24.1794785290857</v>
      </c>
      <c r="R3483" s="3">
        <v>48.3231707317073</v>
      </c>
      <c r="S3483" s="3">
        <v>94.8574453603569</v>
      </c>
      <c r="T3483" s="3">
        <v>12.79296875</v>
      </c>
      <c r="U3483" s="3"/>
      <c r="V3483" s="3"/>
      <c r="W3483" s="3"/>
      <c r="X3483" s="3"/>
      <c r="Y3483" s="3"/>
      <c r="Z3483" s="3"/>
      <c r="AA3483" s="3">
        <v>0.303143998297455</v>
      </c>
      <c r="AB3483" s="3">
        <v>0.522332359244855</v>
      </c>
      <c r="AC3483" s="3">
        <v>-16.7664397020518</v>
      </c>
      <c r="AD3483" s="3"/>
      <c r="AE3483" s="5">
        <v>2</v>
      </c>
      <c r="AF3483" s="3">
        <v>4.25769793014234</v>
      </c>
      <c r="AG3483" s="3">
        <v>108.16296955911</v>
      </c>
      <c r="AH3483" s="3"/>
      <c r="AI3483" s="3"/>
      <c r="AJ3483" s="3"/>
      <c r="AK3483" s="3"/>
      <c r="AL3483" s="3"/>
      <c r="AM3483" s="3"/>
      <c r="AN3483" s="5" t="s">
        <v>46</v>
      </c>
      <c r="AO3483" s="1"/>
      <c r="AP3483" s="1"/>
      <c r="AQ3483" s="1"/>
    </row>
    <row r="3484" spans="1:43">
      <c r="A3484" s="1" t="s">
        <v>9065</v>
      </c>
      <c r="B3484" s="1" t="s">
        <v>9066</v>
      </c>
      <c r="C3484" s="3">
        <v>1.71232876712329</v>
      </c>
      <c r="D3484" s="4">
        <v>43612</v>
      </c>
      <c r="E3484" s="3">
        <v>2.200414303</v>
      </c>
      <c r="F3484" s="5" t="s">
        <v>9067</v>
      </c>
      <c r="G3484" s="5">
        <v>626</v>
      </c>
      <c r="H3484" s="5" t="s">
        <v>55</v>
      </c>
      <c r="I3484" s="3">
        <v>14.6318048339734</v>
      </c>
      <c r="J3484" s="3">
        <v>20.6896551724138</v>
      </c>
      <c r="K3484" s="3">
        <v>4.74740698694464</v>
      </c>
      <c r="L3484" s="3">
        <v>8.92655367231638</v>
      </c>
      <c r="M3484" s="3">
        <v>7.97340425531916</v>
      </c>
      <c r="N3484" s="3">
        <v>25.4937163375224</v>
      </c>
      <c r="O3484" s="3">
        <v>23.7743902439024</v>
      </c>
      <c r="P3484" s="3">
        <v>26.5562913907285</v>
      </c>
      <c r="Q3484" s="3">
        <v>25.4496013843397</v>
      </c>
      <c r="R3484" s="3">
        <v>44.6646341463415</v>
      </c>
      <c r="S3484" s="3">
        <v>79.4466053748232</v>
      </c>
      <c r="T3484" s="3">
        <v>29.1015625</v>
      </c>
      <c r="U3484" s="3"/>
      <c r="V3484" s="3"/>
      <c r="W3484" s="3"/>
      <c r="X3484" s="3"/>
      <c r="Y3484" s="3"/>
      <c r="Z3484" s="3"/>
      <c r="AA3484" s="3">
        <v>0.359668439579428</v>
      </c>
      <c r="AB3484" s="3">
        <v>0.547179568132831</v>
      </c>
      <c r="AC3484" s="3">
        <v>-11.4134542705971</v>
      </c>
      <c r="AD3484" s="3"/>
      <c r="AE3484" s="5">
        <v>1</v>
      </c>
      <c r="AF3484" s="3">
        <v>3.27435527590176</v>
      </c>
      <c r="AG3484" s="3">
        <v>74.2364613812136</v>
      </c>
      <c r="AH3484" s="3"/>
      <c r="AI3484" s="3"/>
      <c r="AJ3484" s="3"/>
      <c r="AK3484" s="3"/>
      <c r="AL3484" s="3"/>
      <c r="AM3484" s="3"/>
      <c r="AN3484" s="5" t="s">
        <v>46</v>
      </c>
      <c r="AO3484" s="1"/>
      <c r="AP3484" s="1"/>
      <c r="AQ3484" s="1"/>
    </row>
    <row r="3485" spans="1:43">
      <c r="A3485" s="1" t="s">
        <v>9068</v>
      </c>
      <c r="B3485" s="1" t="s">
        <v>9069</v>
      </c>
      <c r="C3485" s="3">
        <v>1.96986301369863</v>
      </c>
      <c r="D3485" s="4">
        <v>43518</v>
      </c>
      <c r="E3485" s="3">
        <v>18.6415878554</v>
      </c>
      <c r="F3485" s="5" t="s">
        <v>4978</v>
      </c>
      <c r="G3485" s="5">
        <v>720</v>
      </c>
      <c r="H3485" s="5" t="s">
        <v>50</v>
      </c>
      <c r="I3485" s="3">
        <v>0.112076211824049</v>
      </c>
      <c r="J3485" s="3">
        <v>51.9874944171505</v>
      </c>
      <c r="K3485" s="3">
        <v>-0.0373029935652295</v>
      </c>
      <c r="L3485" s="3">
        <v>74.0150509074812</v>
      </c>
      <c r="M3485" s="3">
        <v>-0.111825552138651</v>
      </c>
      <c r="N3485" s="3">
        <v>58.1032947462155</v>
      </c>
      <c r="O3485" s="3">
        <v>0.61954379048157</v>
      </c>
      <c r="P3485" s="3">
        <v>57.3321151210598</v>
      </c>
      <c r="Q3485" s="3">
        <v>1.2946512946513</v>
      </c>
      <c r="R3485" s="3">
        <v>27.4263640753259</v>
      </c>
      <c r="S3485" s="3">
        <v>2.53491486512339</v>
      </c>
      <c r="T3485" s="3">
        <v>22.1468926553672</v>
      </c>
      <c r="U3485" s="3"/>
      <c r="V3485" s="3"/>
      <c r="W3485" s="3"/>
      <c r="X3485" s="3"/>
      <c r="Y3485" s="3"/>
      <c r="Z3485" s="3"/>
      <c r="AA3485" s="3">
        <v>0.0943328701696531</v>
      </c>
      <c r="AB3485" s="3">
        <v>0.355238492614185</v>
      </c>
      <c r="AC3485" s="3">
        <v>-1.82921138590759</v>
      </c>
      <c r="AD3485" s="3"/>
      <c r="AE3485" s="5">
        <v>3</v>
      </c>
      <c r="AF3485" s="3">
        <v>0.302273966796424</v>
      </c>
      <c r="AG3485" s="3">
        <v>2.98546167316098</v>
      </c>
      <c r="AH3485" s="3"/>
      <c r="AI3485" s="3"/>
      <c r="AJ3485" s="3"/>
      <c r="AK3485" s="3"/>
      <c r="AL3485" s="3"/>
      <c r="AM3485" s="3"/>
      <c r="AN3485" s="5" t="s">
        <v>46</v>
      </c>
      <c r="AO3485" s="1"/>
      <c r="AP3485" s="1"/>
      <c r="AQ3485" s="1"/>
    </row>
    <row r="3486" spans="1:43">
      <c r="A3486" s="1" t="s">
        <v>9070</v>
      </c>
      <c r="B3486" s="1" t="s">
        <v>9071</v>
      </c>
      <c r="C3486" s="3">
        <v>1.87671232876712</v>
      </c>
      <c r="D3486" s="4">
        <v>43552</v>
      </c>
      <c r="E3486" s="3">
        <v>1.694092842</v>
      </c>
      <c r="F3486" s="5" t="s">
        <v>9072</v>
      </c>
      <c r="G3486" s="5">
        <v>686</v>
      </c>
      <c r="H3486" s="5" t="s">
        <v>55</v>
      </c>
      <c r="I3486" s="3">
        <v>5.47609844092256</v>
      </c>
      <c r="J3486" s="3">
        <v>76.7090139140956</v>
      </c>
      <c r="K3486" s="3">
        <v>-1.12332407295567</v>
      </c>
      <c r="L3486" s="3">
        <v>97.2881355932203</v>
      </c>
      <c r="M3486" s="3">
        <v>0.831434378271852</v>
      </c>
      <c r="N3486" s="3">
        <v>83.4829443447038</v>
      </c>
      <c r="O3486" s="3">
        <v>10.4350758853288</v>
      </c>
      <c r="P3486" s="3">
        <v>79.8675496688742</v>
      </c>
      <c r="Q3486" s="3">
        <v>15.2389667065531</v>
      </c>
      <c r="R3486" s="3">
        <v>73.7042682926829</v>
      </c>
      <c r="S3486" s="3">
        <v>45.5418259400836</v>
      </c>
      <c r="T3486" s="3">
        <v>79.6875</v>
      </c>
      <c r="U3486" s="3"/>
      <c r="V3486" s="3"/>
      <c r="W3486" s="3"/>
      <c r="X3486" s="3"/>
      <c r="Y3486" s="3"/>
      <c r="Z3486" s="3"/>
      <c r="AA3486" s="3">
        <v>0.294798253508132</v>
      </c>
      <c r="AB3486" s="3">
        <v>0.448525337446159</v>
      </c>
      <c r="AC3486" s="3">
        <v>-13.0267236324035</v>
      </c>
      <c r="AD3486" s="3"/>
      <c r="AE3486" s="5">
        <v>2</v>
      </c>
      <c r="AF3486" s="3">
        <v>2.25242550460605</v>
      </c>
      <c r="AG3486" s="3">
        <v>45.9628171601631</v>
      </c>
      <c r="AH3486" s="3"/>
      <c r="AI3486" s="3"/>
      <c r="AJ3486" s="3"/>
      <c r="AK3486" s="3"/>
      <c r="AL3486" s="3"/>
      <c r="AM3486" s="3"/>
      <c r="AN3486" s="5" t="s">
        <v>51</v>
      </c>
      <c r="AO3486" s="1"/>
      <c r="AP3486" s="1"/>
      <c r="AQ3486" s="1"/>
    </row>
    <row r="3487" spans="1:43">
      <c r="A3487" s="1" t="s">
        <v>9073</v>
      </c>
      <c r="B3487" s="1" t="s">
        <v>9074</v>
      </c>
      <c r="C3487" s="3">
        <v>1.87671232876712</v>
      </c>
      <c r="D3487" s="4">
        <v>43552</v>
      </c>
      <c r="E3487" s="3">
        <v>1.1961049835</v>
      </c>
      <c r="F3487" s="5" t="s">
        <v>9075</v>
      </c>
      <c r="G3487" s="5">
        <v>345</v>
      </c>
      <c r="H3487" s="5" t="s">
        <v>55</v>
      </c>
      <c r="I3487" s="3">
        <v>13.492286115007</v>
      </c>
      <c r="J3487" s="3">
        <v>27.2232304900181</v>
      </c>
      <c r="K3487" s="3">
        <v>3.68377218271511</v>
      </c>
      <c r="L3487" s="3">
        <v>27.0621468926554</v>
      </c>
      <c r="M3487" s="3">
        <v>3.47826086956522</v>
      </c>
      <c r="N3487" s="3">
        <v>66.0682226211849</v>
      </c>
      <c r="O3487" s="3">
        <v>21.1195928753181</v>
      </c>
      <c r="P3487" s="3">
        <v>39.205298013245</v>
      </c>
      <c r="Q3487" s="3">
        <v>16.5658311725727</v>
      </c>
      <c r="R3487" s="3">
        <v>69.7408536585366</v>
      </c>
      <c r="S3487" s="3">
        <v>42.014742014742</v>
      </c>
      <c r="T3487" s="3">
        <v>83.88671875</v>
      </c>
      <c r="U3487" s="3"/>
      <c r="V3487" s="3"/>
      <c r="W3487" s="3"/>
      <c r="X3487" s="3"/>
      <c r="Y3487" s="3"/>
      <c r="Z3487" s="3"/>
      <c r="AA3487" s="3">
        <v>0.152301279265802</v>
      </c>
      <c r="AB3487" s="3">
        <v>0.25085501537285</v>
      </c>
      <c r="AC3487" s="3">
        <v>-19.9047043822562</v>
      </c>
      <c r="AD3487" s="3"/>
      <c r="AE3487" s="5">
        <v>2</v>
      </c>
      <c r="AF3487" s="3">
        <v>2.07811828135761</v>
      </c>
      <c r="AG3487" s="3">
        <v>44.6562762699084</v>
      </c>
      <c r="AH3487" s="3"/>
      <c r="AI3487" s="3"/>
      <c r="AJ3487" s="3"/>
      <c r="AK3487" s="3"/>
      <c r="AL3487" s="3"/>
      <c r="AM3487" s="3"/>
      <c r="AN3487" s="5" t="s">
        <v>46</v>
      </c>
      <c r="AO3487" s="1"/>
      <c r="AP3487" s="1"/>
      <c r="AQ3487" s="1"/>
    </row>
    <row r="3488" spans="1:43">
      <c r="A3488" s="1" t="s">
        <v>9076</v>
      </c>
      <c r="B3488" s="1" t="s">
        <v>9077</v>
      </c>
      <c r="C3488" s="3">
        <v>2.03013698630137</v>
      </c>
      <c r="D3488" s="4">
        <v>43496</v>
      </c>
      <c r="E3488" s="3">
        <v>10.0425783128</v>
      </c>
      <c r="F3488" s="5" t="s">
        <v>1192</v>
      </c>
      <c r="G3488" s="5">
        <v>168</v>
      </c>
      <c r="H3488" s="5" t="s">
        <v>50</v>
      </c>
      <c r="I3488" s="3">
        <v>-0.109213661636238</v>
      </c>
      <c r="J3488" s="3">
        <v>81.2862885216614</v>
      </c>
      <c r="K3488" s="3">
        <v>-0.0298092209857043</v>
      </c>
      <c r="L3488" s="3">
        <v>72.0672864099159</v>
      </c>
      <c r="M3488" s="3">
        <v>-0.257757509665904</v>
      </c>
      <c r="N3488" s="3">
        <v>80.4541406945681</v>
      </c>
      <c r="O3488" s="3">
        <v>0.685598815890952</v>
      </c>
      <c r="P3488" s="3">
        <v>49.2462311557789</v>
      </c>
      <c r="Q3488" s="3">
        <v>0.961099330583101</v>
      </c>
      <c r="R3488" s="3">
        <v>66.6827619507484</v>
      </c>
      <c r="S3488" s="3">
        <v>1.59651189397749</v>
      </c>
      <c r="T3488" s="3">
        <v>64.0677966101695</v>
      </c>
      <c r="U3488" s="3">
        <v>4.32642999360126</v>
      </c>
      <c r="V3488" s="3">
        <v>88.0030959752322</v>
      </c>
      <c r="W3488" s="3"/>
      <c r="X3488" s="3"/>
      <c r="Y3488" s="3"/>
      <c r="Z3488" s="3"/>
      <c r="AA3488" s="3">
        <v>0.0103473193897601</v>
      </c>
      <c r="AB3488" s="3">
        <v>0.0704922956396396</v>
      </c>
      <c r="AC3488" s="3">
        <v>-2.98237255836112</v>
      </c>
      <c r="AD3488" s="3"/>
      <c r="AE3488" s="5">
        <v>4</v>
      </c>
      <c r="AF3488" s="3">
        <v>0.177388217349752</v>
      </c>
      <c r="AG3488" s="3">
        <v>1.99534895983804</v>
      </c>
      <c r="AH3488" s="3"/>
      <c r="AI3488" s="3"/>
      <c r="AJ3488" s="3"/>
      <c r="AK3488" s="3"/>
      <c r="AL3488" s="3"/>
      <c r="AM3488" s="3">
        <v>500</v>
      </c>
      <c r="AN3488" s="5" t="s">
        <v>56</v>
      </c>
      <c r="AO3488" s="1"/>
      <c r="AP3488" s="1"/>
      <c r="AQ3488" s="1"/>
    </row>
    <row r="3489" spans="1:43">
      <c r="A3489" s="1" t="s">
        <v>9078</v>
      </c>
      <c r="B3489" s="1" t="s">
        <v>9079</v>
      </c>
      <c r="C3489" s="3">
        <v>1.8986301369863</v>
      </c>
      <c r="D3489" s="4">
        <v>43544</v>
      </c>
      <c r="E3489" s="3">
        <v>0.7633040254</v>
      </c>
      <c r="F3489" s="5" t="s">
        <v>9080</v>
      </c>
      <c r="G3489" s="5">
        <v>694</v>
      </c>
      <c r="H3489" s="5" t="s">
        <v>55</v>
      </c>
      <c r="I3489" s="3">
        <v>21.9789443674308</v>
      </c>
      <c r="J3489" s="3">
        <v>0.907441016333938</v>
      </c>
      <c r="K3489" s="3">
        <v>5.06322526929281</v>
      </c>
      <c r="L3489" s="3">
        <v>6.15819209039548</v>
      </c>
      <c r="M3489" s="3">
        <v>13.1221923381685</v>
      </c>
      <c r="N3489" s="3">
        <v>3.71035308198683</v>
      </c>
      <c r="O3489" s="3">
        <v>31.9912837688145</v>
      </c>
      <c r="P3489" s="3">
        <v>5.49668874172185</v>
      </c>
      <c r="Q3489" s="3">
        <v>35.8563161894527</v>
      </c>
      <c r="R3489" s="3">
        <v>16.7682926829268</v>
      </c>
      <c r="S3489" s="3">
        <v>72.2702632336748</v>
      </c>
      <c r="T3489" s="3">
        <v>39.74609375</v>
      </c>
      <c r="U3489" s="3"/>
      <c r="V3489" s="3"/>
      <c r="W3489" s="3"/>
      <c r="X3489" s="3"/>
      <c r="Y3489" s="3"/>
      <c r="Z3489" s="3"/>
      <c r="AA3489" s="3">
        <v>0.30761140623106</v>
      </c>
      <c r="AB3489" s="3">
        <v>0.49586481484428</v>
      </c>
      <c r="AC3489" s="3">
        <v>-19.0717688643</v>
      </c>
      <c r="AD3489" s="3"/>
      <c r="AE3489" s="5">
        <v>2</v>
      </c>
      <c r="AF3489" s="3">
        <v>3.15261320500127</v>
      </c>
      <c r="AG3489" s="3">
        <v>70.9460134128119</v>
      </c>
      <c r="AH3489" s="3"/>
      <c r="AI3489" s="3"/>
      <c r="AJ3489" s="3"/>
      <c r="AK3489" s="3"/>
      <c r="AL3489" s="3"/>
      <c r="AM3489" s="3"/>
      <c r="AN3489" s="5" t="s">
        <v>46</v>
      </c>
      <c r="AO3489" s="1"/>
      <c r="AP3489" s="1"/>
      <c r="AQ3489" s="1"/>
    </row>
    <row r="3490" spans="1:43">
      <c r="A3490" s="1" t="s">
        <v>9081</v>
      </c>
      <c r="B3490" s="1" t="s">
        <v>9082</v>
      </c>
      <c r="C3490" s="3">
        <v>1.88219178082192</v>
      </c>
      <c r="D3490" s="4">
        <v>43550</v>
      </c>
      <c r="E3490" s="3">
        <v>1.1628819457</v>
      </c>
      <c r="F3490" s="5" t="s">
        <v>9083</v>
      </c>
      <c r="G3490" s="5">
        <v>688</v>
      </c>
      <c r="H3490" s="5" t="s">
        <v>55</v>
      </c>
      <c r="I3490" s="3">
        <v>1.93687686543468</v>
      </c>
      <c r="J3490" s="3">
        <v>89.6551724137931</v>
      </c>
      <c r="K3490" s="3">
        <v>-1.3823186090803</v>
      </c>
      <c r="L3490" s="3">
        <v>97.909604519774</v>
      </c>
      <c r="M3490" s="3">
        <v>-2.56752655538695</v>
      </c>
      <c r="N3490" s="3">
        <v>94.1352483542789</v>
      </c>
      <c r="O3490" s="3">
        <v>8.85663908856639</v>
      </c>
      <c r="P3490" s="3">
        <v>84.1721854304636</v>
      </c>
      <c r="Q3490" s="3">
        <v>10.1867105985722</v>
      </c>
      <c r="R3490" s="3">
        <v>85.2896341463415</v>
      </c>
      <c r="S3490" s="3">
        <v>34.6983301166401</v>
      </c>
      <c r="T3490" s="3">
        <v>89.453125</v>
      </c>
      <c r="U3490" s="3"/>
      <c r="V3490" s="3"/>
      <c r="W3490" s="3"/>
      <c r="X3490" s="3"/>
      <c r="Y3490" s="3"/>
      <c r="Z3490" s="3"/>
      <c r="AA3490" s="3">
        <v>0.235198176009839</v>
      </c>
      <c r="AB3490" s="3">
        <v>0.383635808343137</v>
      </c>
      <c r="AC3490" s="3">
        <v>-12.8560126582279</v>
      </c>
      <c r="AD3490" s="3"/>
      <c r="AE3490" s="5">
        <v>1</v>
      </c>
      <c r="AF3490" s="3">
        <v>2.17673823387929</v>
      </c>
      <c r="AG3490" s="3">
        <v>36.5545157703658</v>
      </c>
      <c r="AH3490" s="3"/>
      <c r="AI3490" s="3"/>
      <c r="AJ3490" s="3"/>
      <c r="AK3490" s="3"/>
      <c r="AL3490" s="3"/>
      <c r="AM3490" s="3"/>
      <c r="AN3490" s="5" t="s">
        <v>134</v>
      </c>
      <c r="AO3490" s="1"/>
      <c r="AP3490" s="1"/>
      <c r="AQ3490" s="1"/>
    </row>
    <row r="3491" spans="1:43">
      <c r="A3491" s="1" t="s">
        <v>9084</v>
      </c>
      <c r="B3491" s="1" t="s">
        <v>9085</v>
      </c>
      <c r="C3491" s="3">
        <v>2.06575342465753</v>
      </c>
      <c r="D3491" s="4">
        <v>43483</v>
      </c>
      <c r="E3491" s="3">
        <v>1.4350515963</v>
      </c>
      <c r="F3491" s="5" t="s">
        <v>545</v>
      </c>
      <c r="G3491" s="5">
        <v>755</v>
      </c>
      <c r="H3491" s="5" t="s">
        <v>198</v>
      </c>
      <c r="I3491" s="3">
        <v>0.348364621637297</v>
      </c>
      <c r="J3491" s="3">
        <v>15.8730158730159</v>
      </c>
      <c r="K3491" s="3">
        <v>0.0675480073337762</v>
      </c>
      <c r="L3491" s="3">
        <v>5.0531914893617</v>
      </c>
      <c r="M3491" s="3">
        <v>0.251353441608656</v>
      </c>
      <c r="N3491" s="3">
        <v>8.48806366047745</v>
      </c>
      <c r="O3491" s="3">
        <v>0.885300126471436</v>
      </c>
      <c r="P3491" s="3">
        <v>13.5057471264368</v>
      </c>
      <c r="Q3491" s="3">
        <v>1.76643768400393</v>
      </c>
      <c r="R3491" s="3">
        <v>6.54761904761905</v>
      </c>
      <c r="S3491" s="3">
        <v>1.22010736944851</v>
      </c>
      <c r="T3491" s="3">
        <v>82.1705426356589</v>
      </c>
      <c r="U3491" s="3">
        <v>3.53434504792331</v>
      </c>
      <c r="V3491" s="3">
        <v>94.488188976378</v>
      </c>
      <c r="W3491" s="3"/>
      <c r="X3491" s="3"/>
      <c r="Y3491" s="3"/>
      <c r="Z3491" s="3"/>
      <c r="AA3491" s="3">
        <v>-0.0729648928324476</v>
      </c>
      <c r="AB3491" s="3">
        <v>0.0936195136673018</v>
      </c>
      <c r="AC3491" s="3">
        <v>-0.866180048661813</v>
      </c>
      <c r="AD3491" s="3"/>
      <c r="AE3491" s="5">
        <v>3</v>
      </c>
      <c r="AF3491" s="3">
        <v>0.143568366719641</v>
      </c>
      <c r="AG3491" s="3">
        <v>1.27656360867132</v>
      </c>
      <c r="AH3491" s="3"/>
      <c r="AI3491" s="3"/>
      <c r="AJ3491" s="3"/>
      <c r="AK3491" s="3"/>
      <c r="AL3491" s="3"/>
      <c r="AM3491" s="3"/>
      <c r="AN3491" s="5" t="s">
        <v>46</v>
      </c>
      <c r="AO3491" s="1"/>
      <c r="AP3491" s="1"/>
      <c r="AQ3491" s="1"/>
    </row>
    <row r="3492" spans="1:43">
      <c r="A3492" s="1" t="s">
        <v>9086</v>
      </c>
      <c r="B3492" s="1" t="s">
        <v>9087</v>
      </c>
      <c r="C3492" s="3">
        <v>1.76986301369863</v>
      </c>
      <c r="D3492" s="4">
        <v>43591</v>
      </c>
      <c r="E3492" s="3">
        <v>3.4874435007</v>
      </c>
      <c r="F3492" s="5" t="s">
        <v>9088</v>
      </c>
      <c r="G3492" s="5">
        <v>260</v>
      </c>
      <c r="H3492" s="5" t="s">
        <v>2390</v>
      </c>
      <c r="I3492" s="3">
        <v>4.14164742109315</v>
      </c>
      <c r="J3492" s="3">
        <v>48.4615384615385</v>
      </c>
      <c r="K3492" s="3">
        <v>-0.675477239353898</v>
      </c>
      <c r="L3492" s="3">
        <v>85.7142857142857</v>
      </c>
      <c r="M3492" s="3">
        <v>0.925096985974334</v>
      </c>
      <c r="N3492" s="3">
        <v>61.3636363636364</v>
      </c>
      <c r="O3492" s="3">
        <v>8.12020460358056</v>
      </c>
      <c r="P3492" s="3">
        <v>51.5625</v>
      </c>
      <c r="Q3492" s="3">
        <v>11.4241001564945</v>
      </c>
      <c r="R3492" s="3">
        <v>48.5981308411215</v>
      </c>
      <c r="S3492" s="3">
        <v>29.145584725537</v>
      </c>
      <c r="T3492" s="3">
        <v>57.3333333333333</v>
      </c>
      <c r="U3492" s="3"/>
      <c r="V3492" s="3"/>
      <c r="W3492" s="3"/>
      <c r="X3492" s="3"/>
      <c r="Y3492" s="3"/>
      <c r="Z3492" s="3"/>
      <c r="AA3492" s="3">
        <v>0.254245518638232</v>
      </c>
      <c r="AB3492" s="3">
        <v>0.377135007067735</v>
      </c>
      <c r="AC3492" s="3">
        <v>-8.36533187054307</v>
      </c>
      <c r="AD3492" s="3"/>
      <c r="AE3492" s="5">
        <v>1</v>
      </c>
      <c r="AF3492" s="3">
        <v>1.47709261452216</v>
      </c>
      <c r="AG3492" s="3">
        <v>29.3284343404694</v>
      </c>
      <c r="AH3492" s="3"/>
      <c r="AI3492" s="3"/>
      <c r="AJ3492" s="3"/>
      <c r="AK3492" s="3"/>
      <c r="AL3492" s="3"/>
      <c r="AM3492" s="3"/>
      <c r="AN3492" s="5" t="s">
        <v>46</v>
      </c>
      <c r="AO3492" s="1"/>
      <c r="AP3492" s="1"/>
      <c r="AQ3492" s="1"/>
    </row>
    <row r="3493" spans="1:43">
      <c r="A3493" s="1" t="s">
        <v>9089</v>
      </c>
      <c r="B3493" s="1" t="s">
        <v>9090</v>
      </c>
      <c r="C3493" s="3">
        <v>1.83835616438356</v>
      </c>
      <c r="D3493" s="4">
        <v>43566</v>
      </c>
      <c r="E3493" s="3">
        <v>1.0325917266</v>
      </c>
      <c r="F3493" s="5" t="s">
        <v>9091</v>
      </c>
      <c r="G3493" s="5">
        <v>672</v>
      </c>
      <c r="H3493" s="5" t="s">
        <v>45</v>
      </c>
      <c r="I3493" s="3">
        <v>0.29965753424658</v>
      </c>
      <c r="J3493" s="3">
        <v>64.6496815286624</v>
      </c>
      <c r="K3493" s="3">
        <v>0.119647893342455</v>
      </c>
      <c r="L3493" s="3">
        <v>72.5155279503106</v>
      </c>
      <c r="M3493" s="3">
        <v>-0.348758080979925</v>
      </c>
      <c r="N3493" s="3">
        <v>62.5396825396825</v>
      </c>
      <c r="O3493" s="3">
        <v>1.45492335671602</v>
      </c>
      <c r="P3493" s="3">
        <v>57.1192052980132</v>
      </c>
      <c r="Q3493" s="3">
        <v>1.78990355374055</v>
      </c>
      <c r="R3493" s="3">
        <v>58.2191780821918</v>
      </c>
      <c r="S3493" s="3">
        <v>4.94490728298844</v>
      </c>
      <c r="T3493" s="3">
        <v>71.3747645951036</v>
      </c>
      <c r="U3493" s="3"/>
      <c r="V3493" s="3"/>
      <c r="W3493" s="3"/>
      <c r="X3493" s="3"/>
      <c r="Y3493" s="3"/>
      <c r="Z3493" s="3"/>
      <c r="AA3493" s="3">
        <v>0.135612730389627</v>
      </c>
      <c r="AB3493" s="3">
        <v>0.545495031712933</v>
      </c>
      <c r="AC3493" s="3">
        <v>-2.68296973961998</v>
      </c>
      <c r="AD3493" s="3"/>
      <c r="AE3493" s="5">
        <v>1</v>
      </c>
      <c r="AF3493" s="3">
        <v>0.746977298626262</v>
      </c>
      <c r="AG3493" s="3">
        <v>6.46970072237181</v>
      </c>
      <c r="AH3493" s="3"/>
      <c r="AI3493" s="3"/>
      <c r="AJ3493" s="3"/>
      <c r="AK3493" s="3"/>
      <c r="AL3493" s="3"/>
      <c r="AM3493" s="3"/>
      <c r="AN3493" s="5" t="s">
        <v>46</v>
      </c>
      <c r="AO3493" s="1"/>
      <c r="AP3493" s="1"/>
      <c r="AQ3493" s="1"/>
    </row>
    <row r="3494" spans="1:43">
      <c r="A3494" s="1" t="s">
        <v>9092</v>
      </c>
      <c r="B3494" s="1" t="s">
        <v>9093</v>
      </c>
      <c r="C3494" s="3">
        <v>1.8986301369863</v>
      </c>
      <c r="D3494" s="4">
        <v>43544</v>
      </c>
      <c r="E3494" s="3">
        <v>2.0108590092</v>
      </c>
      <c r="F3494" s="5" t="s">
        <v>9094</v>
      </c>
      <c r="G3494" s="5">
        <v>264</v>
      </c>
      <c r="H3494" s="5" t="s">
        <v>45</v>
      </c>
      <c r="I3494" s="3">
        <v>-5.21327014218009</v>
      </c>
      <c r="J3494" s="3">
        <v>99.3630573248408</v>
      </c>
      <c r="K3494" s="3">
        <v>-0.187149095446041</v>
      </c>
      <c r="L3494" s="3">
        <v>94.7204968944099</v>
      </c>
      <c r="M3494" s="3">
        <v>-4.4490892803822</v>
      </c>
      <c r="N3494" s="3">
        <v>96.5079365079365</v>
      </c>
      <c r="O3494" s="3">
        <v>-11.1275689687095</v>
      </c>
      <c r="P3494" s="3">
        <v>99.8344370860927</v>
      </c>
      <c r="Q3494" s="3">
        <v>-9.53637391632114</v>
      </c>
      <c r="R3494" s="3">
        <v>98.458904109589</v>
      </c>
      <c r="S3494" s="3">
        <v>-8.55401028767385</v>
      </c>
      <c r="T3494" s="3">
        <v>99.4350282485876</v>
      </c>
      <c r="U3494" s="3"/>
      <c r="V3494" s="3"/>
      <c r="W3494" s="3"/>
      <c r="X3494" s="3"/>
      <c r="Y3494" s="3"/>
      <c r="Z3494" s="3"/>
      <c r="AA3494" s="3">
        <v>-0.2019140777238</v>
      </c>
      <c r="AB3494" s="3">
        <v>-0.113493615510173</v>
      </c>
      <c r="AC3494" s="3">
        <v>-12.4271844660194</v>
      </c>
      <c r="AD3494" s="3"/>
      <c r="AE3494" s="5">
        <v>2</v>
      </c>
      <c r="AF3494" s="3">
        <v>-0.115822599078689</v>
      </c>
      <c r="AG3494" s="3">
        <v>-8.12140086415204</v>
      </c>
      <c r="AH3494" s="3"/>
      <c r="AI3494" s="3"/>
      <c r="AJ3494" s="3"/>
      <c r="AK3494" s="3"/>
      <c r="AL3494" s="3"/>
      <c r="AM3494" s="3"/>
      <c r="AN3494" s="5" t="s">
        <v>46</v>
      </c>
      <c r="AO3494" s="1"/>
      <c r="AP3494" s="1"/>
      <c r="AQ3494" s="1"/>
    </row>
    <row r="3495" spans="1:43">
      <c r="A3495" s="1" t="s">
        <v>9095</v>
      </c>
      <c r="B3495" s="1" t="s">
        <v>9096</v>
      </c>
      <c r="C3495" s="3">
        <v>2.04931506849315</v>
      </c>
      <c r="D3495" s="4">
        <v>43489</v>
      </c>
      <c r="E3495" s="3">
        <v>60.6279687921</v>
      </c>
      <c r="F3495" s="5" t="s">
        <v>3729</v>
      </c>
      <c r="G3495" s="5">
        <v>84</v>
      </c>
      <c r="H3495" s="5" t="s">
        <v>50</v>
      </c>
      <c r="I3495" s="3">
        <v>0.326022525192643</v>
      </c>
      <c r="J3495" s="3">
        <v>14.5154086645824</v>
      </c>
      <c r="K3495" s="3">
        <v>-0.0295333727111707</v>
      </c>
      <c r="L3495" s="3">
        <v>70.7392651615759</v>
      </c>
      <c r="M3495" s="3">
        <v>-0.00984639621899326</v>
      </c>
      <c r="N3495" s="3">
        <v>38.8245770258237</v>
      </c>
      <c r="O3495" s="3">
        <v>1.044776119403</v>
      </c>
      <c r="P3495" s="3">
        <v>7.30927364093193</v>
      </c>
      <c r="Q3495" s="3">
        <v>1.40802875973636</v>
      </c>
      <c r="R3495" s="3">
        <v>18.1071945919845</v>
      </c>
      <c r="S3495" s="3">
        <v>1.94214879591837</v>
      </c>
      <c r="T3495" s="3">
        <v>47.7401129943503</v>
      </c>
      <c r="U3495" s="3">
        <v>4.83556976913852</v>
      </c>
      <c r="V3495" s="3">
        <v>82.0433436532508</v>
      </c>
      <c r="W3495" s="3"/>
      <c r="X3495" s="3"/>
      <c r="Y3495" s="3"/>
      <c r="Z3495" s="3"/>
      <c r="AA3495" s="3">
        <v>0.084653970979534</v>
      </c>
      <c r="AB3495" s="3">
        <v>0.302759581858594</v>
      </c>
      <c r="AC3495" s="3">
        <v>-0.378034222045362</v>
      </c>
      <c r="AD3495" s="3"/>
      <c r="AE3495" s="5">
        <v>1</v>
      </c>
      <c r="AF3495" s="3">
        <v>0.195977847745771</v>
      </c>
      <c r="AG3495" s="3">
        <v>2.17029708794882</v>
      </c>
      <c r="AH3495" s="3"/>
      <c r="AI3495" s="3"/>
      <c r="AJ3495" s="3"/>
      <c r="AK3495" s="3"/>
      <c r="AL3495" s="3"/>
      <c r="AM3495" s="3"/>
      <c r="AN3495" s="5" t="s">
        <v>206</v>
      </c>
      <c r="AO3495" s="1"/>
      <c r="AP3495" s="1"/>
      <c r="AQ3495" s="1"/>
    </row>
    <row r="3496" spans="1:43">
      <c r="A3496" s="1" t="s">
        <v>9097</v>
      </c>
      <c r="B3496" s="1" t="s">
        <v>9098</v>
      </c>
      <c r="C3496" s="3">
        <v>1.97534246575342</v>
      </c>
      <c r="D3496" s="4">
        <v>43516</v>
      </c>
      <c r="E3496" s="3">
        <v>6.3621828953</v>
      </c>
      <c r="F3496" s="5" t="s">
        <v>4581</v>
      </c>
      <c r="G3496" s="5">
        <v>722</v>
      </c>
      <c r="H3496" s="5" t="s">
        <v>198</v>
      </c>
      <c r="I3496" s="3">
        <v>-0.0580102484772394</v>
      </c>
      <c r="J3496" s="3">
        <v>89.4179894179894</v>
      </c>
      <c r="K3496" s="3">
        <v>-0.0483465480564688</v>
      </c>
      <c r="L3496" s="3">
        <v>93.3510638297872</v>
      </c>
      <c r="M3496" s="3">
        <v>-0.212375711941303</v>
      </c>
      <c r="N3496" s="3">
        <v>89.3899204244032</v>
      </c>
      <c r="O3496" s="3">
        <v>0.398212898212886</v>
      </c>
      <c r="P3496" s="3">
        <v>80.1724137931034</v>
      </c>
      <c r="Q3496" s="3">
        <v>0.917699892609579</v>
      </c>
      <c r="R3496" s="3">
        <v>77.0833333333333</v>
      </c>
      <c r="S3496" s="3">
        <v>1.76215790509942</v>
      </c>
      <c r="T3496" s="3">
        <v>71.3178294573643</v>
      </c>
      <c r="U3496" s="3"/>
      <c r="V3496" s="3"/>
      <c r="W3496" s="3"/>
      <c r="X3496" s="3"/>
      <c r="Y3496" s="3"/>
      <c r="Z3496" s="3"/>
      <c r="AA3496" s="3">
        <v>0.0349267860026531</v>
      </c>
      <c r="AB3496" s="3">
        <v>0.277373829118751</v>
      </c>
      <c r="AC3496" s="3">
        <v>-1.11466511582825</v>
      </c>
      <c r="AD3496" s="3"/>
      <c r="AE3496" s="5">
        <v>3</v>
      </c>
      <c r="AF3496" s="3">
        <v>0.236670755728574</v>
      </c>
      <c r="AG3496" s="3">
        <v>2.20918190388184</v>
      </c>
      <c r="AH3496" s="3"/>
      <c r="AI3496" s="3"/>
      <c r="AJ3496" s="3"/>
      <c r="AK3496" s="3"/>
      <c r="AL3496" s="3"/>
      <c r="AM3496" s="3"/>
      <c r="AN3496" s="5" t="s">
        <v>46</v>
      </c>
      <c r="AO3496" s="1"/>
      <c r="AP3496" s="1"/>
      <c r="AQ3496" s="1"/>
    </row>
    <row r="3497" spans="1:43">
      <c r="A3497" s="1" t="s">
        <v>9099</v>
      </c>
      <c r="B3497" s="1" t="s">
        <v>9100</v>
      </c>
      <c r="C3497" s="3">
        <v>1.73972602739726</v>
      </c>
      <c r="D3497" s="4">
        <v>43602</v>
      </c>
      <c r="E3497" s="3">
        <v>12.5134735377</v>
      </c>
      <c r="F3497" s="5" t="s">
        <v>7121</v>
      </c>
      <c r="G3497" s="5">
        <v>636</v>
      </c>
      <c r="H3497" s="5" t="s">
        <v>55</v>
      </c>
      <c r="I3497" s="3">
        <v>9.94438051400079</v>
      </c>
      <c r="J3497" s="3">
        <v>53.29703569268</v>
      </c>
      <c r="K3497" s="3">
        <v>4.899583695503</v>
      </c>
      <c r="L3497" s="3">
        <v>7.34463276836158</v>
      </c>
      <c r="M3497" s="3">
        <v>5.95628667806481</v>
      </c>
      <c r="N3497" s="3">
        <v>42.7887492519449</v>
      </c>
      <c r="O3497" s="3">
        <v>19.6389439632683</v>
      </c>
      <c r="P3497" s="3">
        <v>47.3509933774834</v>
      </c>
      <c r="Q3497" s="3">
        <v>33.8899918252949</v>
      </c>
      <c r="R3497" s="3">
        <v>21.875</v>
      </c>
      <c r="S3497" s="3">
        <v>75.8538004293355</v>
      </c>
      <c r="T3497" s="3">
        <v>33.7890625</v>
      </c>
      <c r="U3497" s="3"/>
      <c r="V3497" s="3"/>
      <c r="W3497" s="3"/>
      <c r="X3497" s="3"/>
      <c r="Y3497" s="3"/>
      <c r="Z3497" s="3"/>
      <c r="AA3497" s="3">
        <v>0.310723864932138</v>
      </c>
      <c r="AB3497" s="3">
        <v>0.604863998208751</v>
      </c>
      <c r="AC3497" s="3">
        <v>-17.6116114818894</v>
      </c>
      <c r="AD3497" s="3"/>
      <c r="AE3497" s="5">
        <v>1</v>
      </c>
      <c r="AF3497" s="3">
        <v>4.13201176032349</v>
      </c>
      <c r="AG3497" s="3">
        <v>76.3439686702815</v>
      </c>
      <c r="AH3497" s="3"/>
      <c r="AI3497" s="3"/>
      <c r="AJ3497" s="3"/>
      <c r="AK3497" s="3"/>
      <c r="AL3497" s="3"/>
      <c r="AM3497" s="3"/>
      <c r="AN3497" s="5" t="s">
        <v>51</v>
      </c>
      <c r="AO3497" s="1"/>
      <c r="AP3497" s="1"/>
      <c r="AQ3497" s="1"/>
    </row>
    <row r="3498" spans="1:43">
      <c r="A3498" s="1" t="s">
        <v>9101</v>
      </c>
      <c r="B3498" s="1" t="s">
        <v>9102</v>
      </c>
      <c r="C3498" s="3">
        <v>2.03561643835616</v>
      </c>
      <c r="D3498" s="4">
        <v>43494</v>
      </c>
      <c r="E3498" s="3">
        <v>9.9230768755</v>
      </c>
      <c r="F3498" s="5" t="s">
        <v>1233</v>
      </c>
      <c r="G3498" s="5">
        <v>391</v>
      </c>
      <c r="H3498" s="5" t="s">
        <v>198</v>
      </c>
      <c r="I3498" s="3">
        <v>0.12853470437016</v>
      </c>
      <c r="J3498" s="3">
        <v>71.1640211640212</v>
      </c>
      <c r="K3498" s="3">
        <v>0.0197530864197549</v>
      </c>
      <c r="L3498" s="3">
        <v>57.7127659574468</v>
      </c>
      <c r="M3498" s="3">
        <v>-0.0493485984998175</v>
      </c>
      <c r="N3498" s="3">
        <v>76.657824933687</v>
      </c>
      <c r="O3498" s="3">
        <v>0.496711207792008</v>
      </c>
      <c r="P3498" s="3">
        <v>69.2528735632184</v>
      </c>
      <c r="Q3498" s="3">
        <v>1.00487423293554</v>
      </c>
      <c r="R3498" s="3">
        <v>72.3214285714286</v>
      </c>
      <c r="S3498" s="3">
        <v>2.04483994528492</v>
      </c>
      <c r="T3498" s="3">
        <v>58.9147286821705</v>
      </c>
      <c r="U3498" s="3">
        <v>5.25597261566156</v>
      </c>
      <c r="V3498" s="3">
        <v>81.1023622047244</v>
      </c>
      <c r="W3498" s="3"/>
      <c r="X3498" s="3"/>
      <c r="Y3498" s="3"/>
      <c r="Z3498" s="3"/>
      <c r="AA3498" s="3">
        <v>0.104429426865906</v>
      </c>
      <c r="AB3498" s="3">
        <v>0.385763949309105</v>
      </c>
      <c r="AC3498" s="3">
        <v>-0.580480125934673</v>
      </c>
      <c r="AD3498" s="3"/>
      <c r="AE3498" s="5">
        <v>2</v>
      </c>
      <c r="AF3498" s="3">
        <v>0.209753062264239</v>
      </c>
      <c r="AG3498" s="3">
        <v>2.25076470061096</v>
      </c>
      <c r="AH3498" s="3"/>
      <c r="AI3498" s="3"/>
      <c r="AJ3498" s="3"/>
      <c r="AK3498" s="3"/>
      <c r="AL3498" s="3"/>
      <c r="AM3498" s="3"/>
      <c r="AN3498" s="5" t="s">
        <v>46</v>
      </c>
      <c r="AO3498" s="1"/>
      <c r="AP3498" s="1"/>
      <c r="AQ3498" s="1"/>
    </row>
    <row r="3499" spans="1:43">
      <c r="A3499" s="1" t="s">
        <v>9103</v>
      </c>
      <c r="B3499" s="1" t="s">
        <v>9104</v>
      </c>
      <c r="C3499" s="3">
        <v>1.68767123287671</v>
      </c>
      <c r="D3499" s="4">
        <v>43621</v>
      </c>
      <c r="E3499" s="3">
        <v>3.9243317117</v>
      </c>
      <c r="F3499" s="5" t="s">
        <v>173</v>
      </c>
      <c r="G3499" s="5">
        <v>617</v>
      </c>
      <c r="H3499" s="5" t="s">
        <v>60</v>
      </c>
      <c r="I3499" s="3">
        <v>15.7439850502219</v>
      </c>
      <c r="J3499" s="3">
        <v>1.09126984126984</v>
      </c>
      <c r="K3499" s="3">
        <v>4.43011296577307</v>
      </c>
      <c r="L3499" s="3">
        <v>7.28667305848514</v>
      </c>
      <c r="M3499" s="3">
        <v>6.57289112573666</v>
      </c>
      <c r="N3499" s="3">
        <v>8.90207715133531</v>
      </c>
      <c r="O3499" s="3">
        <v>27.1817248459959</v>
      </c>
      <c r="P3499" s="3">
        <v>1.52129817444219</v>
      </c>
      <c r="Q3499" s="3">
        <v>31.5929250544431</v>
      </c>
      <c r="R3499" s="3">
        <v>5.96858638743456</v>
      </c>
      <c r="S3499" s="3">
        <v>81.0508623209588</v>
      </c>
      <c r="T3499" s="3">
        <v>4.22705314009662</v>
      </c>
      <c r="U3499" s="3"/>
      <c r="V3499" s="3"/>
      <c r="W3499" s="3"/>
      <c r="X3499" s="3"/>
      <c r="Y3499" s="3"/>
      <c r="Z3499" s="3"/>
      <c r="AA3499" s="3">
        <v>0.29379133013243</v>
      </c>
      <c r="AB3499" s="3">
        <v>0.605257943466123</v>
      </c>
      <c r="AC3499" s="3">
        <v>-16.8852897871771</v>
      </c>
      <c r="AD3499" s="3"/>
      <c r="AE3499" s="5">
        <v>2</v>
      </c>
      <c r="AF3499" s="3">
        <v>4.57215310516559</v>
      </c>
      <c r="AG3499" s="3">
        <v>86.8243201831743</v>
      </c>
      <c r="AH3499" s="3"/>
      <c r="AI3499" s="3"/>
      <c r="AJ3499" s="3"/>
      <c r="AK3499" s="3"/>
      <c r="AL3499" s="3"/>
      <c r="AM3499" s="3"/>
      <c r="AN3499" s="5" t="s">
        <v>46</v>
      </c>
      <c r="AO3499" s="1"/>
      <c r="AP3499" s="1"/>
      <c r="AQ3499" s="1"/>
    </row>
    <row r="3500" spans="1:43">
      <c r="A3500" s="1" t="s">
        <v>9105</v>
      </c>
      <c r="B3500" s="1" t="s">
        <v>9106</v>
      </c>
      <c r="C3500" s="3">
        <v>1.8</v>
      </c>
      <c r="D3500" s="4">
        <v>43580</v>
      </c>
      <c r="E3500" s="3">
        <v>0.2449329422</v>
      </c>
      <c r="F3500" s="5" t="s">
        <v>9107</v>
      </c>
      <c r="G3500" s="5">
        <v>163</v>
      </c>
      <c r="H3500" s="5" t="s">
        <v>191</v>
      </c>
      <c r="I3500" s="3">
        <v>11.055496464994</v>
      </c>
      <c r="J3500" s="3">
        <v>41.9529837251356</v>
      </c>
      <c r="K3500" s="3">
        <v>3.58309990662931</v>
      </c>
      <c r="L3500" s="3">
        <v>26.1986301369863</v>
      </c>
      <c r="M3500" s="3">
        <v>3.46234553508976</v>
      </c>
      <c r="N3500" s="3">
        <v>68.2882882882883</v>
      </c>
      <c r="O3500" s="3">
        <v>21.3094587206123</v>
      </c>
      <c r="P3500" s="3">
        <v>38.0952380952381</v>
      </c>
      <c r="Q3500" s="3">
        <v>13.7455943607818</v>
      </c>
      <c r="R3500" s="3">
        <v>71.6981132075472</v>
      </c>
      <c r="S3500" s="3">
        <v>49.4736842105263</v>
      </c>
      <c r="T3500" s="3">
        <v>70.0980392156863</v>
      </c>
      <c r="U3500" s="3"/>
      <c r="V3500" s="3"/>
      <c r="W3500" s="3"/>
      <c r="X3500" s="3"/>
      <c r="Y3500" s="3"/>
      <c r="Z3500" s="3"/>
      <c r="AA3500" s="3">
        <v>0.226699275679452</v>
      </c>
      <c r="AB3500" s="3">
        <v>0.35708813264852</v>
      </c>
      <c r="AC3500" s="3">
        <v>-14.2901092139671</v>
      </c>
      <c r="AD3500" s="3"/>
      <c r="AE3500" s="5">
        <v>2</v>
      </c>
      <c r="AF3500" s="3">
        <v>2.57285875651363</v>
      </c>
      <c r="AG3500" s="3">
        <v>45.3628458491186</v>
      </c>
      <c r="AH3500" s="3"/>
      <c r="AI3500" s="3"/>
      <c r="AJ3500" s="3"/>
      <c r="AK3500" s="3"/>
      <c r="AL3500" s="3"/>
      <c r="AM3500" s="3"/>
      <c r="AN3500" s="5" t="s">
        <v>46</v>
      </c>
      <c r="AO3500" s="1"/>
      <c r="AP3500" s="1"/>
      <c r="AQ3500" s="1"/>
    </row>
    <row r="3501" spans="1:43">
      <c r="A3501" s="1" t="s">
        <v>9108</v>
      </c>
      <c r="B3501" s="1" t="s">
        <v>9109</v>
      </c>
      <c r="C3501" s="3">
        <v>1.96164383561644</v>
      </c>
      <c r="D3501" s="4">
        <v>43521</v>
      </c>
      <c r="E3501" s="3">
        <v>14.128033237</v>
      </c>
      <c r="F3501" s="5" t="s">
        <v>5619</v>
      </c>
      <c r="G3501" s="5">
        <v>673</v>
      </c>
      <c r="H3501" s="5" t="s">
        <v>50</v>
      </c>
      <c r="I3501" s="3">
        <v>0.248756218905495</v>
      </c>
      <c r="J3501" s="3">
        <v>28.4948637784725</v>
      </c>
      <c r="K3501" s="3">
        <v>-0.0297678110736293</v>
      </c>
      <c r="L3501" s="3">
        <v>71.6688800354139</v>
      </c>
      <c r="M3501" s="3">
        <v>0.0397180021844879</v>
      </c>
      <c r="N3501" s="3">
        <v>28.5396260017809</v>
      </c>
      <c r="O3501" s="3">
        <v>0.498753117206986</v>
      </c>
      <c r="P3501" s="3">
        <v>67.3366834170854</v>
      </c>
      <c r="Q3501" s="3">
        <v>0.940084363177691</v>
      </c>
      <c r="R3501" s="3">
        <v>68.4693384838242</v>
      </c>
      <c r="S3501" s="3">
        <v>2.01391504789235</v>
      </c>
      <c r="T3501" s="3">
        <v>43.3898305084746</v>
      </c>
      <c r="U3501" s="3"/>
      <c r="V3501" s="3"/>
      <c r="W3501" s="3"/>
      <c r="X3501" s="3"/>
      <c r="Y3501" s="3"/>
      <c r="Z3501" s="3"/>
      <c r="AA3501" s="3">
        <v>0.052222077206525</v>
      </c>
      <c r="AB3501" s="3">
        <v>0.281399299094164</v>
      </c>
      <c r="AC3501" s="3">
        <v>-1.72380585516179</v>
      </c>
      <c r="AD3501" s="3"/>
      <c r="AE3501" s="5">
        <v>3</v>
      </c>
      <c r="AF3501" s="3">
        <v>0.265795926759176</v>
      </c>
      <c r="AG3501" s="3">
        <v>2.65789415701247</v>
      </c>
      <c r="AH3501" s="3"/>
      <c r="AI3501" s="3"/>
      <c r="AJ3501" s="3"/>
      <c r="AK3501" s="3"/>
      <c r="AL3501" s="3"/>
      <c r="AM3501" s="3"/>
      <c r="AN3501" s="5" t="s">
        <v>46</v>
      </c>
      <c r="AO3501" s="1"/>
      <c r="AP3501" s="1"/>
      <c r="AQ3501" s="1"/>
    </row>
    <row r="3502" spans="1:43">
      <c r="A3502" s="1" t="s">
        <v>9110</v>
      </c>
      <c r="B3502" s="1" t="s">
        <v>9111</v>
      </c>
      <c r="C3502" s="3">
        <v>1.95068493150685</v>
      </c>
      <c r="D3502" s="4">
        <v>43525</v>
      </c>
      <c r="E3502" s="3">
        <v>20.6678122527</v>
      </c>
      <c r="F3502" s="5" t="s">
        <v>5858</v>
      </c>
      <c r="G3502" s="5">
        <v>713</v>
      </c>
      <c r="H3502" s="5" t="s">
        <v>50</v>
      </c>
      <c r="I3502" s="3">
        <v>-0.0292882944449741</v>
      </c>
      <c r="J3502" s="3">
        <v>72.621706118803</v>
      </c>
      <c r="K3502" s="3">
        <v>0.00976657876745352</v>
      </c>
      <c r="L3502" s="3">
        <v>40.0619743249225</v>
      </c>
      <c r="M3502" s="3">
        <v>-0.185203236182867</v>
      </c>
      <c r="N3502" s="3">
        <v>70.080142475512</v>
      </c>
      <c r="O3502" s="3">
        <v>0.787401574803144</v>
      </c>
      <c r="P3502" s="3">
        <v>32.6176336226588</v>
      </c>
      <c r="Q3502" s="3">
        <v>1.17577314494615</v>
      </c>
      <c r="R3502" s="3">
        <v>43.6986962819894</v>
      </c>
      <c r="S3502" s="3">
        <v>2.12040571295038</v>
      </c>
      <c r="T3502" s="3">
        <v>38.8700564971751</v>
      </c>
      <c r="U3502" s="3"/>
      <c r="V3502" s="3"/>
      <c r="W3502" s="3"/>
      <c r="X3502" s="3"/>
      <c r="Y3502" s="3"/>
      <c r="Z3502" s="3"/>
      <c r="AA3502" s="3">
        <v>0.0593735470428837</v>
      </c>
      <c r="AB3502" s="3">
        <v>0.297541707804794</v>
      </c>
      <c r="AC3502" s="3">
        <v>-1.73354109855863</v>
      </c>
      <c r="AD3502" s="3"/>
      <c r="AE3502" s="5">
        <v>3</v>
      </c>
      <c r="AF3502" s="3">
        <v>0.272555654108103</v>
      </c>
      <c r="AG3502" s="3">
        <v>2.76744490872398</v>
      </c>
      <c r="AH3502" s="3"/>
      <c r="AI3502" s="3"/>
      <c r="AJ3502" s="3"/>
      <c r="AK3502" s="3"/>
      <c r="AL3502" s="3"/>
      <c r="AM3502" s="3"/>
      <c r="AN3502" s="5" t="s">
        <v>46</v>
      </c>
      <c r="AO3502" s="1"/>
      <c r="AP3502" s="1"/>
      <c r="AQ3502" s="1"/>
    </row>
    <row r="3503" spans="1:43">
      <c r="A3503" s="1" t="s">
        <v>9112</v>
      </c>
      <c r="B3503" s="1" t="s">
        <v>9113</v>
      </c>
      <c r="C3503" s="3">
        <v>1.7972602739726</v>
      </c>
      <c r="D3503" s="4">
        <v>43581</v>
      </c>
      <c r="E3503" s="3">
        <v>0.1447982983</v>
      </c>
      <c r="F3503" s="5" t="s">
        <v>9114</v>
      </c>
      <c r="G3503" s="5">
        <v>657</v>
      </c>
      <c r="H3503" s="5" t="s">
        <v>226</v>
      </c>
      <c r="I3503" s="3">
        <v>1.0597302504817</v>
      </c>
      <c r="J3503" s="3">
        <v>73.8264580369843</v>
      </c>
      <c r="K3503" s="3">
        <v>0.147543829196323</v>
      </c>
      <c r="L3503" s="3">
        <v>77.1164021164021</v>
      </c>
      <c r="M3503" s="3">
        <v>0.260665566078712</v>
      </c>
      <c r="N3503" s="3">
        <v>67.1368124118477</v>
      </c>
      <c r="O3503" s="3">
        <v>2.19643964219289</v>
      </c>
      <c r="P3503" s="3">
        <v>76.5723270440252</v>
      </c>
      <c r="Q3503" s="3">
        <v>3.56309459702027</v>
      </c>
      <c r="R3503" s="3">
        <v>76.4598540145985</v>
      </c>
      <c r="S3503" s="3">
        <v>10.3576893649579</v>
      </c>
      <c r="T3503" s="3">
        <v>72.0744680851064</v>
      </c>
      <c r="U3503" s="3"/>
      <c r="V3503" s="3"/>
      <c r="W3503" s="3"/>
      <c r="X3503" s="3"/>
      <c r="Y3503" s="3"/>
      <c r="Z3503" s="3"/>
      <c r="AA3503" s="3">
        <v>0.257273098536224</v>
      </c>
      <c r="AB3503" s="3">
        <v>0.392864817953467</v>
      </c>
      <c r="AC3503" s="3">
        <v>-3.45086271567891</v>
      </c>
      <c r="AD3503" s="3"/>
      <c r="AE3503" s="5">
        <v>1</v>
      </c>
      <c r="AF3503" s="3">
        <v>0.653524713378946</v>
      </c>
      <c r="AG3503" s="3">
        <v>9.17194375771226</v>
      </c>
      <c r="AH3503" s="3"/>
      <c r="AI3503" s="3"/>
      <c r="AJ3503" s="3"/>
      <c r="AK3503" s="3"/>
      <c r="AL3503" s="3"/>
      <c r="AM3503" s="3"/>
      <c r="AN3503" s="5" t="s">
        <v>46</v>
      </c>
      <c r="AO3503" s="1"/>
      <c r="AP3503" s="1"/>
      <c r="AQ3503" s="1"/>
    </row>
    <row r="3504" spans="1:43">
      <c r="A3504" s="1" t="s">
        <v>9115</v>
      </c>
      <c r="B3504" s="1" t="s">
        <v>9116</v>
      </c>
      <c r="C3504" s="3">
        <v>1.97534246575342</v>
      </c>
      <c r="D3504" s="4">
        <v>43516</v>
      </c>
      <c r="E3504" s="3">
        <v>15.1085528012</v>
      </c>
      <c r="F3504" s="5" t="s">
        <v>1435</v>
      </c>
      <c r="G3504" s="5">
        <v>722</v>
      </c>
      <c r="H3504" s="5" t="s">
        <v>50</v>
      </c>
      <c r="I3504" s="3">
        <v>0.127688832138307</v>
      </c>
      <c r="J3504" s="3">
        <v>49.039749888343</v>
      </c>
      <c r="K3504" s="3">
        <v>-0.0196155355041224</v>
      </c>
      <c r="L3504" s="3">
        <v>64.630367419212</v>
      </c>
      <c r="M3504" s="3">
        <v>-0.11757789535565</v>
      </c>
      <c r="N3504" s="3">
        <v>58.9492430988424</v>
      </c>
      <c r="O3504" s="3">
        <v>0.954716603015093</v>
      </c>
      <c r="P3504" s="3">
        <v>11.0552763819095</v>
      </c>
      <c r="Q3504" s="3">
        <v>1.31976363231518</v>
      </c>
      <c r="R3504" s="3">
        <v>24.8672139063254</v>
      </c>
      <c r="S3504" s="3">
        <v>2.86633137010919</v>
      </c>
      <c r="T3504" s="3">
        <v>15.1977401129944</v>
      </c>
      <c r="U3504" s="3"/>
      <c r="V3504" s="3"/>
      <c r="W3504" s="3"/>
      <c r="X3504" s="3"/>
      <c r="Y3504" s="3"/>
      <c r="Z3504" s="3"/>
      <c r="AA3504" s="3">
        <v>0.143701419268206</v>
      </c>
      <c r="AB3504" s="3">
        <v>0.361830037343078</v>
      </c>
      <c r="AC3504" s="3">
        <v>-1.26367408525086</v>
      </c>
      <c r="AD3504" s="3"/>
      <c r="AE3504" s="5">
        <v>3</v>
      </c>
      <c r="AF3504" s="3">
        <v>0.2710463096566</v>
      </c>
      <c r="AG3504" s="3">
        <v>3.28812516343111</v>
      </c>
      <c r="AH3504" s="3"/>
      <c r="AI3504" s="3"/>
      <c r="AJ3504" s="3"/>
      <c r="AK3504" s="3"/>
      <c r="AL3504" s="3"/>
      <c r="AM3504" s="3"/>
      <c r="AN3504" s="5" t="s">
        <v>46</v>
      </c>
      <c r="AO3504" s="1"/>
      <c r="AP3504" s="1"/>
      <c r="AQ3504" s="1"/>
    </row>
    <row r="3505" spans="1:43">
      <c r="A3505" s="1" t="s">
        <v>9117</v>
      </c>
      <c r="B3505" s="1" t="s">
        <v>9118</v>
      </c>
      <c r="C3505" s="3">
        <v>1.92054794520548</v>
      </c>
      <c r="D3505" s="4">
        <v>43536</v>
      </c>
      <c r="E3505" s="3">
        <v>9.4630070245</v>
      </c>
      <c r="F3505" s="5" t="s">
        <v>5787</v>
      </c>
      <c r="G3505" s="5">
        <v>272</v>
      </c>
      <c r="H3505" s="5" t="s">
        <v>55</v>
      </c>
      <c r="I3505" s="3">
        <v>23.0296988141463</v>
      </c>
      <c r="J3505" s="3">
        <v>0.544464609800363</v>
      </c>
      <c r="K3505" s="3">
        <v>4.48752228163992</v>
      </c>
      <c r="L3505" s="3">
        <v>12.4293785310734</v>
      </c>
      <c r="M3505" s="3">
        <v>13.5557923285548</v>
      </c>
      <c r="N3505" s="3">
        <v>2.57330939557151</v>
      </c>
      <c r="O3505" s="3">
        <v>28.8792392678503</v>
      </c>
      <c r="P3505" s="3">
        <v>11.2582781456954</v>
      </c>
      <c r="Q3505" s="3">
        <v>40.7467435020109</v>
      </c>
      <c r="R3505" s="3">
        <v>9.98475609756098</v>
      </c>
      <c r="S3505" s="3">
        <v>93.696819496076</v>
      </c>
      <c r="T3505" s="3">
        <v>13.76953125</v>
      </c>
      <c r="U3505" s="3"/>
      <c r="V3505" s="3"/>
      <c r="W3505" s="3"/>
      <c r="X3505" s="3"/>
      <c r="Y3505" s="3"/>
      <c r="Z3505" s="3"/>
      <c r="AA3505" s="3">
        <v>0.383618555758112</v>
      </c>
      <c r="AB3505" s="3">
        <v>0.542508806824151</v>
      </c>
      <c r="AC3505" s="3">
        <v>-16.7580560354541</v>
      </c>
      <c r="AD3505" s="3"/>
      <c r="AE3505" s="5">
        <v>1</v>
      </c>
      <c r="AF3505" s="3">
        <v>3.56858896731564</v>
      </c>
      <c r="AG3505" s="3">
        <v>80.4183024272763</v>
      </c>
      <c r="AH3505" s="3"/>
      <c r="AI3505" s="3"/>
      <c r="AJ3505" s="3"/>
      <c r="AK3505" s="3"/>
      <c r="AL3505" s="3"/>
      <c r="AM3505" s="3"/>
      <c r="AN3505" s="5" t="s">
        <v>51</v>
      </c>
      <c r="AO3505" s="1"/>
      <c r="AP3505" s="1"/>
      <c r="AQ3505" s="1"/>
    </row>
    <row r="3506" spans="1:43">
      <c r="A3506" s="1" t="s">
        <v>9119</v>
      </c>
      <c r="B3506" s="1" t="s">
        <v>9120</v>
      </c>
      <c r="C3506" s="3">
        <v>1.91780821917808</v>
      </c>
      <c r="D3506" s="4">
        <v>43537</v>
      </c>
      <c r="E3506" s="3">
        <v>0.6152034305</v>
      </c>
      <c r="F3506" s="5" t="s">
        <v>9121</v>
      </c>
      <c r="G3506" s="5">
        <v>206</v>
      </c>
      <c r="H3506" s="5" t="s">
        <v>191</v>
      </c>
      <c r="I3506" s="3">
        <v>11.7691060964967</v>
      </c>
      <c r="J3506" s="3">
        <v>36.8896925858951</v>
      </c>
      <c r="K3506" s="3">
        <v>-0.730816077953721</v>
      </c>
      <c r="L3506" s="3">
        <v>95.7191780821918</v>
      </c>
      <c r="M3506" s="3">
        <v>8.08366990174211</v>
      </c>
      <c r="N3506" s="3">
        <v>23.963963963964</v>
      </c>
      <c r="O3506" s="3">
        <v>27.461434563162</v>
      </c>
      <c r="P3506" s="3">
        <v>17.1428571428571</v>
      </c>
      <c r="Q3506" s="3">
        <v>41.5489066077208</v>
      </c>
      <c r="R3506" s="3">
        <v>12.7882599580713</v>
      </c>
      <c r="S3506" s="3">
        <v>68.515037593985</v>
      </c>
      <c r="T3506" s="3">
        <v>46.5686274509804</v>
      </c>
      <c r="U3506" s="3"/>
      <c r="V3506" s="3"/>
      <c r="W3506" s="3"/>
      <c r="X3506" s="3"/>
      <c r="Y3506" s="3"/>
      <c r="Z3506" s="3"/>
      <c r="AA3506" s="3">
        <v>0.301647480376877</v>
      </c>
      <c r="AB3506" s="3">
        <v>0.383876633371788</v>
      </c>
      <c r="AC3506" s="3">
        <v>-18.1372993561259</v>
      </c>
      <c r="AD3506" s="3"/>
      <c r="AE3506" s="5">
        <v>3</v>
      </c>
      <c r="AF3506" s="3">
        <v>2.49021404473594</v>
      </c>
      <c r="AG3506" s="3">
        <v>62.3048179948444</v>
      </c>
      <c r="AH3506" s="3"/>
      <c r="AI3506" s="3"/>
      <c r="AJ3506" s="3"/>
      <c r="AK3506" s="3"/>
      <c r="AL3506" s="3"/>
      <c r="AM3506" s="3"/>
      <c r="AN3506" s="5" t="s">
        <v>51</v>
      </c>
      <c r="AO3506" s="1"/>
      <c r="AP3506" s="1"/>
      <c r="AQ3506" s="1"/>
    </row>
    <row r="3507" spans="1:43">
      <c r="A3507" s="1" t="s">
        <v>9122</v>
      </c>
      <c r="B3507" s="1" t="s">
        <v>9123</v>
      </c>
      <c r="C3507" s="3">
        <v>1.91506849315068</v>
      </c>
      <c r="D3507" s="4">
        <v>43538</v>
      </c>
      <c r="E3507" s="3">
        <v>35.5165309331</v>
      </c>
      <c r="F3507" s="5" t="s">
        <v>9124</v>
      </c>
      <c r="G3507" s="5">
        <v>442</v>
      </c>
      <c r="H3507" s="5" t="s">
        <v>205</v>
      </c>
      <c r="I3507" s="3">
        <v>-0.136986301369865</v>
      </c>
      <c r="J3507" s="3">
        <v>58.0524344569288</v>
      </c>
      <c r="K3507" s="3">
        <v>-0.0195924764890135</v>
      </c>
      <c r="L3507" s="3">
        <v>57.4074074074074</v>
      </c>
      <c r="M3507" s="3">
        <v>-0.332031250000002</v>
      </c>
      <c r="N3507" s="3">
        <v>69.4029850746269</v>
      </c>
      <c r="O3507" s="3">
        <v>0.780092821171134</v>
      </c>
      <c r="P3507" s="3">
        <v>44.3579766536965</v>
      </c>
      <c r="Q3507" s="3">
        <v>1.08954041204436</v>
      </c>
      <c r="R3507" s="3">
        <v>57.9646017699115</v>
      </c>
      <c r="S3507" s="3">
        <v>1.35333380809777</v>
      </c>
      <c r="T3507" s="3">
        <v>61.5384615384615</v>
      </c>
      <c r="U3507" s="3"/>
      <c r="V3507" s="3"/>
      <c r="W3507" s="3"/>
      <c r="X3507" s="3"/>
      <c r="Y3507" s="3"/>
      <c r="Z3507" s="3"/>
      <c r="AA3507" s="3">
        <v>-0.00669858185264195</v>
      </c>
      <c r="AB3507" s="3">
        <v>0.155562131500376</v>
      </c>
      <c r="AC3507" s="3">
        <v>-2.39735999223526</v>
      </c>
      <c r="AD3507" s="3"/>
      <c r="AE3507" s="5">
        <v>4</v>
      </c>
      <c r="AF3507" s="3">
        <v>0.231165735328935</v>
      </c>
      <c r="AG3507" s="3">
        <v>1.96506935687426</v>
      </c>
      <c r="AH3507" s="3"/>
      <c r="AI3507" s="3"/>
      <c r="AJ3507" s="3"/>
      <c r="AK3507" s="3"/>
      <c r="AL3507" s="3"/>
      <c r="AM3507" s="3"/>
      <c r="AN3507" s="5" t="s">
        <v>46</v>
      </c>
      <c r="AO3507" s="1"/>
      <c r="AP3507" s="1"/>
      <c r="AQ3507" s="1"/>
    </row>
    <row r="3508" spans="1:43">
      <c r="A3508" s="1" t="s">
        <v>9125</v>
      </c>
      <c r="B3508" s="1" t="s">
        <v>9126</v>
      </c>
      <c r="C3508" s="3">
        <v>1.70684931506849</v>
      </c>
      <c r="D3508" s="4">
        <v>43614</v>
      </c>
      <c r="E3508" s="3">
        <v>0.4136771456</v>
      </c>
      <c r="F3508" s="5" t="s">
        <v>2987</v>
      </c>
      <c r="G3508" s="5">
        <v>624</v>
      </c>
      <c r="H3508" s="5" t="s">
        <v>191</v>
      </c>
      <c r="I3508" s="3">
        <v>7.43605452596109</v>
      </c>
      <c r="J3508" s="3">
        <v>71.0669077757685</v>
      </c>
      <c r="K3508" s="3">
        <v>2.66373948042444</v>
      </c>
      <c r="L3508" s="3">
        <v>47.4315068493151</v>
      </c>
      <c r="M3508" s="3">
        <v>7.97352420534135</v>
      </c>
      <c r="N3508" s="3">
        <v>25.5855855855856</v>
      </c>
      <c r="O3508" s="3">
        <v>6.43350276913739</v>
      </c>
      <c r="P3508" s="3">
        <v>85.3333333333333</v>
      </c>
      <c r="Q3508" s="3">
        <v>4.89756243457456</v>
      </c>
      <c r="R3508" s="3">
        <v>89.0985324947589</v>
      </c>
      <c r="S3508" s="3">
        <v>32.5366084081247</v>
      </c>
      <c r="T3508" s="3">
        <v>88.7254901960784</v>
      </c>
      <c r="U3508" s="3"/>
      <c r="V3508" s="3"/>
      <c r="W3508" s="3"/>
      <c r="X3508" s="3"/>
      <c r="Y3508" s="3"/>
      <c r="Z3508" s="3"/>
      <c r="AA3508" s="3">
        <v>0.198078897606721</v>
      </c>
      <c r="AB3508" s="3">
        <v>0.266941291224844</v>
      </c>
      <c r="AC3508" s="3">
        <v>-10.8806437192669</v>
      </c>
      <c r="AD3508" s="3"/>
      <c r="AE3508" s="5">
        <v>2</v>
      </c>
      <c r="AF3508" s="3">
        <v>1.45955355789641</v>
      </c>
      <c r="AG3508" s="3">
        <v>22.1968358591594</v>
      </c>
      <c r="AH3508" s="3"/>
      <c r="AI3508" s="3"/>
      <c r="AJ3508" s="3"/>
      <c r="AK3508" s="3"/>
      <c r="AL3508" s="3"/>
      <c r="AM3508" s="3"/>
      <c r="AN3508" s="5" t="s">
        <v>46</v>
      </c>
      <c r="AO3508" s="1"/>
      <c r="AP3508" s="1"/>
      <c r="AQ3508" s="1"/>
    </row>
    <row r="3509" spans="1:43">
      <c r="A3509" s="1" t="s">
        <v>9127</v>
      </c>
      <c r="B3509" s="1" t="s">
        <v>9128</v>
      </c>
      <c r="C3509" s="3">
        <v>1.88493150684932</v>
      </c>
      <c r="D3509" s="4">
        <v>43549</v>
      </c>
      <c r="E3509" s="3">
        <v>7.0082915433</v>
      </c>
      <c r="F3509" s="5" t="s">
        <v>4136</v>
      </c>
      <c r="G3509" s="5">
        <v>184</v>
      </c>
      <c r="H3509" s="5" t="s">
        <v>50</v>
      </c>
      <c r="I3509" s="3">
        <v>0</v>
      </c>
      <c r="J3509" s="3">
        <v>68.0214381420277</v>
      </c>
      <c r="K3509" s="3">
        <v>-0.0198196412645042</v>
      </c>
      <c r="L3509" s="3">
        <v>65.825586542718</v>
      </c>
      <c r="M3509" s="3">
        <v>-0.187969924812031</v>
      </c>
      <c r="N3509" s="3">
        <v>70.5253784505788</v>
      </c>
      <c r="O3509" s="3">
        <v>0.779142942762935</v>
      </c>
      <c r="P3509" s="3">
        <v>34.3535861123801</v>
      </c>
      <c r="Q3509" s="3">
        <v>1.14032280650177</v>
      </c>
      <c r="R3509" s="3">
        <v>48.1409946885563</v>
      </c>
      <c r="S3509" s="3">
        <v>2.1889216394382</v>
      </c>
      <c r="T3509" s="3">
        <v>35.2542372881356</v>
      </c>
      <c r="U3509" s="3"/>
      <c r="V3509" s="3"/>
      <c r="W3509" s="3"/>
      <c r="X3509" s="3"/>
      <c r="Y3509" s="3"/>
      <c r="Z3509" s="3"/>
      <c r="AA3509" s="3">
        <v>0.0524416729427229</v>
      </c>
      <c r="AB3509" s="3">
        <v>0.243870234673159</v>
      </c>
      <c r="AC3509" s="3">
        <v>-2.13033794906557</v>
      </c>
      <c r="AD3509" s="3"/>
      <c r="AE3509" s="5">
        <v>4</v>
      </c>
      <c r="AF3509" s="3">
        <v>0.27299486195788</v>
      </c>
      <c r="AG3509" s="3">
        <v>2.71917799904426</v>
      </c>
      <c r="AH3509" s="3"/>
      <c r="AI3509" s="3"/>
      <c r="AJ3509" s="3"/>
      <c r="AK3509" s="3"/>
      <c r="AL3509" s="3"/>
      <c r="AM3509" s="3"/>
      <c r="AN3509" s="5" t="s">
        <v>51</v>
      </c>
      <c r="AO3509" s="1"/>
      <c r="AP3509" s="1"/>
      <c r="AQ3509" s="1"/>
    </row>
    <row r="3510" spans="1:43">
      <c r="A3510" s="1" t="s">
        <v>9129</v>
      </c>
      <c r="B3510" s="1" t="s">
        <v>9130</v>
      </c>
      <c r="C3510" s="3">
        <v>2.03561643835616</v>
      </c>
      <c r="D3510" s="4">
        <v>43494</v>
      </c>
      <c r="E3510" s="3">
        <v>10.0885285621</v>
      </c>
      <c r="F3510" s="5" t="s">
        <v>423</v>
      </c>
      <c r="G3510" s="5">
        <v>744</v>
      </c>
      <c r="H3510" s="5" t="s">
        <v>50</v>
      </c>
      <c r="I3510" s="3">
        <v>0.223041117145094</v>
      </c>
      <c r="J3510" s="3">
        <v>32.4251898168825</v>
      </c>
      <c r="K3510" s="3">
        <v>0.0193554630794659</v>
      </c>
      <c r="L3510" s="3">
        <v>34.7498893315626</v>
      </c>
      <c r="M3510" s="3">
        <v>0.0677769171185434</v>
      </c>
      <c r="N3510" s="3">
        <v>25.06678539626</v>
      </c>
      <c r="O3510" s="3">
        <v>0.652512660693445</v>
      </c>
      <c r="P3510" s="3">
        <v>54.682503426222</v>
      </c>
      <c r="Q3510" s="3">
        <v>1.59810262064176</v>
      </c>
      <c r="R3510" s="3">
        <v>9.94688556253018</v>
      </c>
      <c r="S3510" s="3">
        <v>2.73568755345976</v>
      </c>
      <c r="T3510" s="3">
        <v>17.5706214689266</v>
      </c>
      <c r="U3510" s="3">
        <v>6.71343033489955</v>
      </c>
      <c r="V3510" s="3">
        <v>36.3777089783282</v>
      </c>
      <c r="W3510" s="3"/>
      <c r="X3510" s="3"/>
      <c r="Y3510" s="3"/>
      <c r="Z3510" s="3"/>
      <c r="AA3510" s="3">
        <v>0.178286146546326</v>
      </c>
      <c r="AB3510" s="3">
        <v>0.411033383864255</v>
      </c>
      <c r="AC3510" s="3">
        <v>-0.837377485964404</v>
      </c>
      <c r="AD3510" s="3"/>
      <c r="AE3510" s="5">
        <v>2</v>
      </c>
      <c r="AF3510" s="3">
        <v>0.268249741514819</v>
      </c>
      <c r="AG3510" s="3">
        <v>3.09629125439885</v>
      </c>
      <c r="AH3510" s="3"/>
      <c r="AI3510" s="3"/>
      <c r="AJ3510" s="3"/>
      <c r="AK3510" s="3"/>
      <c r="AL3510" s="3"/>
      <c r="AM3510" s="3">
        <v>1</v>
      </c>
      <c r="AN3510" s="5" t="s">
        <v>56</v>
      </c>
      <c r="AO3510" s="1"/>
      <c r="AP3510" s="1"/>
      <c r="AQ3510" s="1"/>
    </row>
    <row r="3511" spans="1:43">
      <c r="A3511" s="1" t="s">
        <v>9131</v>
      </c>
      <c r="B3511" s="1" t="s">
        <v>9132</v>
      </c>
      <c r="C3511" s="3">
        <v>1.86027397260274</v>
      </c>
      <c r="D3511" s="4">
        <v>43558</v>
      </c>
      <c r="E3511" s="3">
        <v>0.3090388268</v>
      </c>
      <c r="F3511" s="5" t="s">
        <v>8658</v>
      </c>
      <c r="G3511" s="5">
        <v>680</v>
      </c>
      <c r="H3511" s="5" t="s">
        <v>60</v>
      </c>
      <c r="I3511" s="3">
        <v>15.0671307807061</v>
      </c>
      <c r="J3511" s="3">
        <v>1.68650793650794</v>
      </c>
      <c r="K3511" s="3">
        <v>-0.958739941790779</v>
      </c>
      <c r="L3511" s="3">
        <v>96.8360498561841</v>
      </c>
      <c r="M3511" s="3">
        <v>13.7212502457244</v>
      </c>
      <c r="N3511" s="3">
        <v>0.0989119683481701</v>
      </c>
      <c r="O3511" s="3">
        <v>12.0906801007557</v>
      </c>
      <c r="P3511" s="3">
        <v>45.3346855983773</v>
      </c>
      <c r="Q3511" s="3">
        <v>8.33333333333333</v>
      </c>
      <c r="R3511" s="3">
        <v>57.9057591623037</v>
      </c>
      <c r="S3511" s="3">
        <v>14.8045247072832</v>
      </c>
      <c r="T3511" s="3">
        <v>82.3671497584541</v>
      </c>
      <c r="U3511" s="3"/>
      <c r="V3511" s="3"/>
      <c r="W3511" s="3"/>
      <c r="X3511" s="3"/>
      <c r="Y3511" s="3"/>
      <c r="Z3511" s="3"/>
      <c r="AA3511" s="3">
        <v>0.0788414828369389</v>
      </c>
      <c r="AB3511" s="3">
        <v>0.0770791010970143</v>
      </c>
      <c r="AC3511" s="3">
        <v>-23.4991257042938</v>
      </c>
      <c r="AD3511" s="3"/>
      <c r="AE3511" s="5">
        <v>2</v>
      </c>
      <c r="AF3511" s="3">
        <v>0.654074784112476</v>
      </c>
      <c r="AG3511" s="3">
        <v>16.7009055203824</v>
      </c>
      <c r="AH3511" s="3"/>
      <c r="AI3511" s="3"/>
      <c r="AJ3511" s="3"/>
      <c r="AK3511" s="3"/>
      <c r="AL3511" s="3"/>
      <c r="AM3511" s="3">
        <v>0.05</v>
      </c>
      <c r="AN3511" s="5" t="s">
        <v>51</v>
      </c>
      <c r="AO3511" s="1"/>
      <c r="AP3511" s="1"/>
      <c r="AQ3511" s="1"/>
    </row>
    <row r="3512" spans="1:43">
      <c r="A3512" s="1" t="s">
        <v>9133</v>
      </c>
      <c r="B3512" s="1" t="s">
        <v>9134</v>
      </c>
      <c r="C3512" s="3">
        <v>1.96164383561644</v>
      </c>
      <c r="D3512" s="4">
        <v>43521</v>
      </c>
      <c r="E3512" s="3">
        <v>10.5722608703</v>
      </c>
      <c r="F3512" s="5" t="s">
        <v>6623</v>
      </c>
      <c r="G3512" s="5">
        <v>717</v>
      </c>
      <c r="H3512" s="5" t="s">
        <v>198</v>
      </c>
      <c r="I3512" s="3">
        <v>0.0794517826993788</v>
      </c>
      <c r="J3512" s="3">
        <v>80.1587301587302</v>
      </c>
      <c r="K3512" s="3">
        <v>0.0297796307325645</v>
      </c>
      <c r="L3512" s="3">
        <v>45.4787234042553</v>
      </c>
      <c r="M3512" s="3">
        <v>-0.0595060993751786</v>
      </c>
      <c r="N3512" s="3">
        <v>78.2493368700265</v>
      </c>
      <c r="O3512" s="3">
        <v>0.850680544435548</v>
      </c>
      <c r="P3512" s="3">
        <v>18.6781609195402</v>
      </c>
      <c r="Q3512" s="3">
        <v>1.09349919743177</v>
      </c>
      <c r="R3512" s="3">
        <v>62.5</v>
      </c>
      <c r="S3512" s="3">
        <v>0.303110744755242</v>
      </c>
      <c r="T3512" s="3">
        <v>93.7984496124031</v>
      </c>
      <c r="U3512" s="3"/>
      <c r="V3512" s="3"/>
      <c r="W3512" s="3"/>
      <c r="X3512" s="3"/>
      <c r="Y3512" s="3"/>
      <c r="Z3512" s="3"/>
      <c r="AA3512" s="3">
        <v>-0.0818524507958216</v>
      </c>
      <c r="AB3512" s="3">
        <v>0.016613755172093</v>
      </c>
      <c r="AC3512" s="3">
        <v>-2.88951766759424</v>
      </c>
      <c r="AD3512" s="3"/>
      <c r="AE3512" s="5">
        <v>4</v>
      </c>
      <c r="AF3512" s="3">
        <v>0.136826243086206</v>
      </c>
      <c r="AG3512" s="3">
        <v>1.04849303507795</v>
      </c>
      <c r="AH3512" s="3"/>
      <c r="AI3512" s="3"/>
      <c r="AJ3512" s="3"/>
      <c r="AK3512" s="3"/>
      <c r="AL3512" s="3"/>
      <c r="AM3512" s="3"/>
      <c r="AN3512" s="5" t="s">
        <v>46</v>
      </c>
      <c r="AO3512" s="1"/>
      <c r="AP3512" s="1"/>
      <c r="AQ3512" s="1"/>
    </row>
    <row r="3513" spans="1:43">
      <c r="A3513" s="1" t="s">
        <v>9135</v>
      </c>
      <c r="B3513" s="1" t="s">
        <v>9136</v>
      </c>
      <c r="C3513" s="3">
        <v>2.03013698630137</v>
      </c>
      <c r="D3513" s="4">
        <v>43496</v>
      </c>
      <c r="E3513" s="3">
        <v>10.1541671756</v>
      </c>
      <c r="F3513" s="5" t="s">
        <v>607</v>
      </c>
      <c r="G3513" s="5">
        <v>720</v>
      </c>
      <c r="H3513" s="5" t="s">
        <v>50</v>
      </c>
      <c r="I3513" s="3">
        <v>-0.281580735993781</v>
      </c>
      <c r="J3513" s="3">
        <v>91.6033943724877</v>
      </c>
      <c r="K3513" s="3">
        <v>-0.0486618004866164</v>
      </c>
      <c r="L3513" s="3">
        <v>79.4599380256751</v>
      </c>
      <c r="M3513" s="3">
        <v>-0.271897455816663</v>
      </c>
      <c r="N3513" s="3">
        <v>82.4577025823687</v>
      </c>
      <c r="O3513" s="3">
        <v>1.16233254531126</v>
      </c>
      <c r="P3513" s="3">
        <v>5.34490634993148</v>
      </c>
      <c r="Q3513" s="3">
        <v>1.22215651488272</v>
      </c>
      <c r="R3513" s="3">
        <v>36.8903911154032</v>
      </c>
      <c r="S3513" s="3">
        <v>0.882369293834299</v>
      </c>
      <c r="T3513" s="3">
        <v>83.6723163841808</v>
      </c>
      <c r="U3513" s="3">
        <v>4.69496033493302</v>
      </c>
      <c r="V3513" s="3">
        <v>84.4427244582043</v>
      </c>
      <c r="W3513" s="3"/>
      <c r="X3513" s="3"/>
      <c r="Y3513" s="3"/>
      <c r="Z3513" s="3"/>
      <c r="AA3513" s="3">
        <v>-0.0205322221527408</v>
      </c>
      <c r="AB3513" s="3">
        <v>0.0590455022353005</v>
      </c>
      <c r="AC3513" s="3">
        <v>-4.4632660829844</v>
      </c>
      <c r="AD3513" s="3"/>
      <c r="AE3513" s="5">
        <v>4</v>
      </c>
      <c r="AF3513" s="3">
        <v>0.199851614750684</v>
      </c>
      <c r="AG3513" s="3">
        <v>2.10893319268359</v>
      </c>
      <c r="AH3513" s="3"/>
      <c r="AI3513" s="3"/>
      <c r="AJ3513" s="3"/>
      <c r="AK3513" s="3"/>
      <c r="AL3513" s="3"/>
      <c r="AM3513" s="3"/>
      <c r="AN3513" s="5" t="s">
        <v>46</v>
      </c>
      <c r="AO3513" s="1"/>
      <c r="AP3513" s="1"/>
      <c r="AQ3513" s="1"/>
    </row>
    <row r="3514" spans="1:43">
      <c r="A3514" s="1" t="s">
        <v>9137</v>
      </c>
      <c r="B3514" s="1" t="s">
        <v>9138</v>
      </c>
      <c r="C3514" s="3">
        <v>2.04657534246575</v>
      </c>
      <c r="D3514" s="4">
        <v>43490</v>
      </c>
      <c r="E3514" s="3">
        <v>10.1858079167</v>
      </c>
      <c r="F3514" s="5" t="s">
        <v>4302</v>
      </c>
      <c r="G3514" s="5">
        <v>220</v>
      </c>
      <c r="H3514" s="5" t="s">
        <v>50</v>
      </c>
      <c r="I3514" s="3">
        <v>0.154757465329733</v>
      </c>
      <c r="J3514" s="3">
        <v>44.6627958910228</v>
      </c>
      <c r="K3514" s="3">
        <v>-0.0294550810014752</v>
      </c>
      <c r="L3514" s="3">
        <v>70.6064630367419</v>
      </c>
      <c r="M3514" s="3">
        <v>-0.0495010475159348</v>
      </c>
      <c r="N3514" s="3">
        <v>45.4585930543188</v>
      </c>
      <c r="O3514" s="3">
        <v>0.526498116207108</v>
      </c>
      <c r="P3514" s="3">
        <v>65.6920968478757</v>
      </c>
      <c r="Q3514" s="3">
        <v>1.1290446805275</v>
      </c>
      <c r="R3514" s="3">
        <v>49.4929985514244</v>
      </c>
      <c r="S3514" s="3">
        <v>2.33637097895616</v>
      </c>
      <c r="T3514" s="3">
        <v>29.2090395480226</v>
      </c>
      <c r="U3514" s="3">
        <v>6.64411943922432</v>
      </c>
      <c r="V3514" s="3">
        <v>38.0030959752322</v>
      </c>
      <c r="W3514" s="3"/>
      <c r="X3514" s="3"/>
      <c r="Y3514" s="3"/>
      <c r="Z3514" s="3"/>
      <c r="AA3514" s="3">
        <v>0.0967824725904915</v>
      </c>
      <c r="AB3514" s="3">
        <v>0.361491223453378</v>
      </c>
      <c r="AC3514" s="3">
        <v>-1.05860624088848</v>
      </c>
      <c r="AD3514" s="3"/>
      <c r="AE3514" s="5">
        <v>3</v>
      </c>
      <c r="AF3514" s="3">
        <v>0.267317924655558</v>
      </c>
      <c r="AG3514" s="3">
        <v>2.7132500321924</v>
      </c>
      <c r="AH3514" s="3"/>
      <c r="AI3514" s="3"/>
      <c r="AJ3514" s="3"/>
      <c r="AK3514" s="3"/>
      <c r="AL3514" s="3"/>
      <c r="AM3514" s="3"/>
      <c r="AN3514" s="5" t="s">
        <v>46</v>
      </c>
      <c r="AO3514" s="1"/>
      <c r="AP3514" s="1"/>
      <c r="AQ3514" s="1"/>
    </row>
    <row r="3515" spans="1:43">
      <c r="A3515" s="1" t="s">
        <v>9139</v>
      </c>
      <c r="B3515" s="1" t="s">
        <v>9140</v>
      </c>
      <c r="C3515" s="3">
        <v>1.93424657534247</v>
      </c>
      <c r="D3515" s="4">
        <v>43531</v>
      </c>
      <c r="E3515" s="3">
        <v>5.0864608956</v>
      </c>
      <c r="F3515" s="5" t="s">
        <v>4962</v>
      </c>
      <c r="G3515" s="5">
        <v>707</v>
      </c>
      <c r="H3515" s="5" t="s">
        <v>50</v>
      </c>
      <c r="I3515" s="3">
        <v>0.0876168224299039</v>
      </c>
      <c r="J3515" s="3">
        <v>56.6770879857079</v>
      </c>
      <c r="K3515" s="3">
        <v>0.0291885580852157</v>
      </c>
      <c r="L3515" s="3">
        <v>28.7295263390881</v>
      </c>
      <c r="M3515" s="3">
        <v>-0.0874635568513093</v>
      </c>
      <c r="N3515" s="3">
        <v>52.0035618878005</v>
      </c>
      <c r="O3515" s="3">
        <v>0.873233908948172</v>
      </c>
      <c r="P3515" s="3">
        <v>18.6386477843764</v>
      </c>
      <c r="Q3515" s="3">
        <v>1.29064039408867</v>
      </c>
      <c r="R3515" s="3">
        <v>27.9092225977789</v>
      </c>
      <c r="S3515" s="3">
        <v>1.95151126300346</v>
      </c>
      <c r="T3515" s="3">
        <v>47.0621468926554</v>
      </c>
      <c r="U3515" s="3"/>
      <c r="V3515" s="3"/>
      <c r="W3515" s="3"/>
      <c r="X3515" s="3"/>
      <c r="Y3515" s="3"/>
      <c r="Z3515" s="3"/>
      <c r="AA3515" s="3">
        <v>0.0521385947824806</v>
      </c>
      <c r="AB3515" s="3">
        <v>0.244580132500322</v>
      </c>
      <c r="AC3515" s="3">
        <v>-1.60427807486631</v>
      </c>
      <c r="AD3515" s="3"/>
      <c r="AE3515" s="5">
        <v>4</v>
      </c>
      <c r="AF3515" s="3">
        <v>0.23369132784773</v>
      </c>
      <c r="AG3515" s="3">
        <v>2.50501172553657</v>
      </c>
      <c r="AH3515" s="3"/>
      <c r="AI3515" s="3"/>
      <c r="AJ3515" s="3"/>
      <c r="AK3515" s="3"/>
      <c r="AL3515" s="3"/>
      <c r="AM3515" s="3">
        <v>10</v>
      </c>
      <c r="AN3515" s="5" t="s">
        <v>56</v>
      </c>
      <c r="AO3515" s="1"/>
      <c r="AP3515" s="1"/>
      <c r="AQ3515" s="1"/>
    </row>
    <row r="3516" spans="1:43">
      <c r="A3516" s="1" t="s">
        <v>9141</v>
      </c>
      <c r="B3516" s="1" t="s">
        <v>9142</v>
      </c>
      <c r="C3516" s="3">
        <v>1.88493150684932</v>
      </c>
      <c r="D3516" s="4">
        <v>43549</v>
      </c>
      <c r="E3516" s="3">
        <v>0.5721941615</v>
      </c>
      <c r="F3516" s="5" t="s">
        <v>1358</v>
      </c>
      <c r="G3516" s="5">
        <v>689</v>
      </c>
      <c r="H3516" s="5" t="s">
        <v>55</v>
      </c>
      <c r="I3516" s="3">
        <v>9.26019124308002</v>
      </c>
      <c r="J3516" s="3">
        <v>58.1972171808832</v>
      </c>
      <c r="K3516" s="3">
        <v>2.90928482550216</v>
      </c>
      <c r="L3516" s="3">
        <v>43.3898305084746</v>
      </c>
      <c r="M3516" s="3">
        <v>5.44593528018942</v>
      </c>
      <c r="N3516" s="3">
        <v>47.277079593058</v>
      </c>
      <c r="O3516" s="3">
        <v>11.9432806961005</v>
      </c>
      <c r="P3516" s="3">
        <v>76.2251655629139</v>
      </c>
      <c r="Q3516" s="3">
        <v>15.2488387524884</v>
      </c>
      <c r="R3516" s="3">
        <v>73.6280487804878</v>
      </c>
      <c r="S3516" s="3">
        <v>55.6272401433691</v>
      </c>
      <c r="T3516" s="3">
        <v>65.625</v>
      </c>
      <c r="U3516" s="3"/>
      <c r="V3516" s="3"/>
      <c r="W3516" s="3"/>
      <c r="X3516" s="3"/>
      <c r="Y3516" s="3"/>
      <c r="Z3516" s="3"/>
      <c r="AA3516" s="3">
        <v>0.288056387085957</v>
      </c>
      <c r="AB3516" s="3">
        <v>0.38563383183283</v>
      </c>
      <c r="AC3516" s="3">
        <v>-13.8623641751729</v>
      </c>
      <c r="AD3516" s="3"/>
      <c r="AE3516" s="5">
        <v>2</v>
      </c>
      <c r="AF3516" s="3">
        <v>2.35509555160292</v>
      </c>
      <c r="AG3516" s="3">
        <v>46.5593914700293</v>
      </c>
      <c r="AH3516" s="3"/>
      <c r="AI3516" s="3"/>
      <c r="AJ3516" s="3"/>
      <c r="AK3516" s="3"/>
      <c r="AL3516" s="3"/>
      <c r="AM3516" s="3"/>
      <c r="AN3516" s="5" t="s">
        <v>46</v>
      </c>
      <c r="AO3516" s="1"/>
      <c r="AP3516" s="1"/>
      <c r="AQ3516" s="1"/>
    </row>
    <row r="3517" spans="1:43">
      <c r="A3517" s="1" t="s">
        <v>9143</v>
      </c>
      <c r="B3517" s="1" t="s">
        <v>9144</v>
      </c>
      <c r="C3517" s="3">
        <v>1.76164383561644</v>
      </c>
      <c r="D3517" s="4">
        <v>43594</v>
      </c>
      <c r="E3517" s="3">
        <v>40.0837628844</v>
      </c>
      <c r="F3517" s="5" t="s">
        <v>9145</v>
      </c>
      <c r="G3517" s="5">
        <v>644</v>
      </c>
      <c r="H3517" s="5" t="s">
        <v>50</v>
      </c>
      <c r="I3517" s="3">
        <v>-0.169559146219833</v>
      </c>
      <c r="J3517" s="3">
        <v>85.5739169271996</v>
      </c>
      <c r="K3517" s="3">
        <v>-0.00999000999001028</v>
      </c>
      <c r="L3517" s="3">
        <v>61.2660469234174</v>
      </c>
      <c r="M3517" s="3">
        <v>-0.278967819069472</v>
      </c>
      <c r="N3517" s="3">
        <v>83.3926981300089</v>
      </c>
      <c r="O3517" s="3">
        <v>0.684035811286568</v>
      </c>
      <c r="P3517" s="3">
        <v>49.3832800365464</v>
      </c>
      <c r="Q3517" s="3">
        <v>0.927699909246732</v>
      </c>
      <c r="R3517" s="3">
        <v>69.2419121197489</v>
      </c>
      <c r="S3517" s="3">
        <v>1.27900129840323</v>
      </c>
      <c r="T3517" s="3">
        <v>74.4632768361582</v>
      </c>
      <c r="U3517" s="3"/>
      <c r="V3517" s="3"/>
      <c r="W3517" s="3"/>
      <c r="X3517" s="3"/>
      <c r="Y3517" s="3"/>
      <c r="Z3517" s="3"/>
      <c r="AA3517" s="3">
        <v>-0.00674737184300588</v>
      </c>
      <c r="AB3517" s="3">
        <v>0.100348650310389</v>
      </c>
      <c r="AC3517" s="3">
        <v>-2.93480928906497</v>
      </c>
      <c r="AD3517" s="3"/>
      <c r="AE3517" s="5">
        <v>4</v>
      </c>
      <c r="AF3517" s="3">
        <v>0.202541523642267</v>
      </c>
      <c r="AG3517" s="3">
        <v>2.05688638936325</v>
      </c>
      <c r="AH3517" s="3"/>
      <c r="AI3517" s="3"/>
      <c r="AJ3517" s="3"/>
      <c r="AK3517" s="3"/>
      <c r="AL3517" s="3"/>
      <c r="AM3517" s="3"/>
      <c r="AN3517" s="5" t="s">
        <v>46</v>
      </c>
      <c r="AO3517" s="1"/>
      <c r="AP3517" s="1"/>
      <c r="AQ3517" s="1"/>
    </row>
    <row r="3518" spans="1:43">
      <c r="A3518" s="1" t="s">
        <v>9146</v>
      </c>
      <c r="B3518" s="1" t="s">
        <v>9147</v>
      </c>
      <c r="C3518" s="3">
        <v>0.758904109589041</v>
      </c>
      <c r="D3518" s="4">
        <v>43960</v>
      </c>
      <c r="E3518" s="3">
        <v>0.0489764715</v>
      </c>
      <c r="F3518" s="5" t="s">
        <v>9148</v>
      </c>
      <c r="G3518" s="5">
        <v>278</v>
      </c>
      <c r="H3518" s="5" t="s">
        <v>226</v>
      </c>
      <c r="I3518" s="3">
        <v>-0.0401364639775303</v>
      </c>
      <c r="J3518" s="3">
        <v>92.3186344238976</v>
      </c>
      <c r="K3518" s="3">
        <v>-0.01003713740841</v>
      </c>
      <c r="L3518" s="3">
        <v>86.3756613756614</v>
      </c>
      <c r="M3518" s="3">
        <v>-0.0501655463028048</v>
      </c>
      <c r="N3518" s="3">
        <v>79.6897038081805</v>
      </c>
      <c r="O3518" s="3">
        <v>-0.250325423049971</v>
      </c>
      <c r="P3518" s="3">
        <v>96.2264150943396</v>
      </c>
      <c r="Q3518" s="3">
        <v>-0.677966101694907</v>
      </c>
      <c r="R3518" s="3">
        <v>95.985401459854</v>
      </c>
      <c r="S3518" s="3"/>
      <c r="T3518" s="3"/>
      <c r="U3518" s="3"/>
      <c r="V3518" s="3"/>
      <c r="W3518" s="3"/>
      <c r="X3518" s="3"/>
      <c r="Y3518" s="3"/>
      <c r="Z3518" s="3"/>
      <c r="AA3518" s="3">
        <v>-0.168528242586164</v>
      </c>
      <c r="AB3518" s="3">
        <v>-0.247229652842801</v>
      </c>
      <c r="AC3518" s="3">
        <v>-1.20123101360073</v>
      </c>
      <c r="AD3518" s="3"/>
      <c r="AE3518" s="5">
        <v>5</v>
      </c>
      <c r="AF3518" s="3">
        <v>-0.0159255617061693</v>
      </c>
      <c r="AG3518" s="3"/>
      <c r="AH3518" s="3"/>
      <c r="AI3518" s="3"/>
      <c r="AJ3518" s="3"/>
      <c r="AK3518" s="3"/>
      <c r="AL3518" s="3"/>
      <c r="AM3518" s="3"/>
      <c r="AN3518" s="5" t="s">
        <v>46</v>
      </c>
      <c r="AO3518" s="1"/>
      <c r="AP3518" s="1"/>
      <c r="AQ3518" s="1"/>
    </row>
    <row r="3519" spans="1:43">
      <c r="A3519" s="1" t="s">
        <v>9149</v>
      </c>
      <c r="B3519" s="1" t="s">
        <v>9150</v>
      </c>
      <c r="C3519" s="3">
        <v>1.76438356164384</v>
      </c>
      <c r="D3519" s="4">
        <v>43593</v>
      </c>
      <c r="E3519" s="3">
        <v>49.4939159985</v>
      </c>
      <c r="F3519" s="5" t="s">
        <v>8230</v>
      </c>
      <c r="G3519" s="5">
        <v>645</v>
      </c>
      <c r="H3519" s="5" t="s">
        <v>50</v>
      </c>
      <c r="I3519" s="3">
        <v>0.097370983446932</v>
      </c>
      <c r="J3519" s="3">
        <v>54.5779365788298</v>
      </c>
      <c r="K3519" s="3">
        <v>0</v>
      </c>
      <c r="L3519" s="3">
        <v>43.3820274457725</v>
      </c>
      <c r="M3519" s="3">
        <v>-0.106889515110273</v>
      </c>
      <c r="N3519" s="3">
        <v>56.8121104185218</v>
      </c>
      <c r="O3519" s="3">
        <v>0.853526930246228</v>
      </c>
      <c r="P3519" s="3">
        <v>21.7907720420283</v>
      </c>
      <c r="Q3519" s="3">
        <v>1.25086181424209</v>
      </c>
      <c r="R3519" s="3">
        <v>32.8343795267986</v>
      </c>
      <c r="S3519" s="3">
        <v>2.10579698130522</v>
      </c>
      <c r="T3519" s="3">
        <v>39.4350282485876</v>
      </c>
      <c r="U3519" s="3"/>
      <c r="V3519" s="3"/>
      <c r="W3519" s="3"/>
      <c r="X3519" s="3"/>
      <c r="Y3519" s="3"/>
      <c r="Z3519" s="3"/>
      <c r="AA3519" s="3">
        <v>0.0547488149049598</v>
      </c>
      <c r="AB3519" s="3">
        <v>0.243249481550203</v>
      </c>
      <c r="AC3519" s="3">
        <v>-1.58699250316425</v>
      </c>
      <c r="AD3519" s="3"/>
      <c r="AE3519" s="5">
        <v>3</v>
      </c>
      <c r="AF3519" s="3">
        <v>0.245034857972768</v>
      </c>
      <c r="AG3519" s="3">
        <v>2.79079246446363</v>
      </c>
      <c r="AH3519" s="3"/>
      <c r="AI3519" s="3"/>
      <c r="AJ3519" s="3"/>
      <c r="AK3519" s="3"/>
      <c r="AL3519" s="3"/>
      <c r="AM3519" s="3"/>
      <c r="AN3519" s="5" t="s">
        <v>51</v>
      </c>
      <c r="AO3519" s="1"/>
      <c r="AP3519" s="1"/>
      <c r="AQ3519" s="1"/>
    </row>
    <row r="3520" spans="1:43">
      <c r="A3520" s="1" t="s">
        <v>9151</v>
      </c>
      <c r="B3520" s="1" t="s">
        <v>9152</v>
      </c>
      <c r="C3520" s="3">
        <v>1.91232876712329</v>
      </c>
      <c r="D3520" s="4">
        <v>43539</v>
      </c>
      <c r="E3520" s="3">
        <v>7.8802251179</v>
      </c>
      <c r="F3520" s="5" t="s">
        <v>9153</v>
      </c>
      <c r="G3520" s="5">
        <v>699</v>
      </c>
      <c r="H3520" s="5" t="s">
        <v>198</v>
      </c>
      <c r="I3520" s="3">
        <v>0.202039638252829</v>
      </c>
      <c r="J3520" s="3">
        <v>51.5873015873016</v>
      </c>
      <c r="K3520" s="3">
        <v>-0.0287963140718005</v>
      </c>
      <c r="L3520" s="3">
        <v>88.8297872340426</v>
      </c>
      <c r="M3520" s="3">
        <v>0</v>
      </c>
      <c r="N3520" s="3">
        <v>66.3129973474801</v>
      </c>
      <c r="O3520" s="3">
        <v>0.320600753165749</v>
      </c>
      <c r="P3520" s="3">
        <v>84.4827586206897</v>
      </c>
      <c r="Q3520" s="3">
        <v>0.720360262808343</v>
      </c>
      <c r="R3520" s="3">
        <v>86.0119047619048</v>
      </c>
      <c r="S3520" s="3">
        <v>1.69485555800363</v>
      </c>
      <c r="T3520" s="3">
        <v>71.7054263565892</v>
      </c>
      <c r="U3520" s="3"/>
      <c r="V3520" s="3"/>
      <c r="W3520" s="3"/>
      <c r="X3520" s="3"/>
      <c r="Y3520" s="3"/>
      <c r="Z3520" s="3"/>
      <c r="AA3520" s="3">
        <v>0.0196474048998565</v>
      </c>
      <c r="AB3520" s="3">
        <v>0.261856298607152</v>
      </c>
      <c r="AC3520" s="3">
        <v>-1.6350310092088</v>
      </c>
      <c r="AD3520" s="3"/>
      <c r="AE3520" s="5">
        <v>3</v>
      </c>
      <c r="AF3520" s="3">
        <v>0.26569991803292</v>
      </c>
      <c r="AG3520" s="3">
        <v>2.2358586935078</v>
      </c>
      <c r="AH3520" s="3"/>
      <c r="AI3520" s="3"/>
      <c r="AJ3520" s="3"/>
      <c r="AK3520" s="3"/>
      <c r="AL3520" s="3"/>
      <c r="AM3520" s="3"/>
      <c r="AN3520" s="5" t="s">
        <v>46</v>
      </c>
      <c r="AO3520" s="1"/>
      <c r="AP3520" s="1"/>
      <c r="AQ3520" s="1"/>
    </row>
    <row r="3521" spans="1:43">
      <c r="A3521" s="1" t="s">
        <v>9154</v>
      </c>
      <c r="B3521" s="1" t="s">
        <v>9155</v>
      </c>
      <c r="C3521" s="3">
        <v>2.03561643835616</v>
      </c>
      <c r="D3521" s="4">
        <v>43494</v>
      </c>
      <c r="E3521" s="3">
        <v>60.2853721208</v>
      </c>
      <c r="F3521" s="5" t="s">
        <v>5991</v>
      </c>
      <c r="G3521" s="5">
        <v>744</v>
      </c>
      <c r="H3521" s="5" t="s">
        <v>50</v>
      </c>
      <c r="I3521" s="3">
        <v>0.172579098753601</v>
      </c>
      <c r="J3521" s="3">
        <v>41.179097811523</v>
      </c>
      <c r="K3521" s="3">
        <v>0.0382995021064762</v>
      </c>
      <c r="L3521" s="3">
        <v>22.5320938468349</v>
      </c>
      <c r="M3521" s="3">
        <v>-0.0478331579450659</v>
      </c>
      <c r="N3521" s="3">
        <v>44.7462154942119</v>
      </c>
      <c r="O3521" s="3">
        <v>0.898116851762428</v>
      </c>
      <c r="P3521" s="3">
        <v>15.8519872087711</v>
      </c>
      <c r="Q3521" s="3">
        <v>1.45659351330355</v>
      </c>
      <c r="R3521" s="3">
        <v>16.1274746499276</v>
      </c>
      <c r="S3521" s="3">
        <v>2.35109717868339</v>
      </c>
      <c r="T3521" s="3">
        <v>28.5875706214689</v>
      </c>
      <c r="U3521" s="3">
        <v>6.69356978063478</v>
      </c>
      <c r="V3521" s="3">
        <v>36.9195046439628</v>
      </c>
      <c r="W3521" s="3"/>
      <c r="X3521" s="3"/>
      <c r="Y3521" s="3"/>
      <c r="Z3521" s="3"/>
      <c r="AA3521" s="3">
        <v>0.104961328864302</v>
      </c>
      <c r="AB3521" s="3">
        <v>0.338376098846121</v>
      </c>
      <c r="AC3521" s="3">
        <v>-1.29795211998846</v>
      </c>
      <c r="AD3521" s="3"/>
      <c r="AE3521" s="5">
        <v>3</v>
      </c>
      <c r="AF3521" s="3">
        <v>0.251079436464729</v>
      </c>
      <c r="AG3521" s="3">
        <v>2.87967078356757</v>
      </c>
      <c r="AH3521" s="3"/>
      <c r="AI3521" s="3"/>
      <c r="AJ3521" s="3"/>
      <c r="AK3521" s="3"/>
      <c r="AL3521" s="3"/>
      <c r="AM3521" s="3">
        <v>10</v>
      </c>
      <c r="AN3521" s="5" t="s">
        <v>51</v>
      </c>
      <c r="AO3521" s="1"/>
      <c r="AP3521" s="1"/>
      <c r="AQ3521" s="1"/>
    </row>
    <row r="3522" spans="1:43">
      <c r="A3522" s="1" t="s">
        <v>9156</v>
      </c>
      <c r="B3522" s="1" t="s">
        <v>9157</v>
      </c>
      <c r="C3522" s="3">
        <v>1.88219178082192</v>
      </c>
      <c r="D3522" s="4">
        <v>43550</v>
      </c>
      <c r="E3522" s="3">
        <v>7.4570513866</v>
      </c>
      <c r="F3522" s="5" t="s">
        <v>3482</v>
      </c>
      <c r="G3522" s="5">
        <v>688</v>
      </c>
      <c r="H3522" s="5" t="s">
        <v>2390</v>
      </c>
      <c r="I3522" s="3">
        <v>1.22145936452181</v>
      </c>
      <c r="J3522" s="3">
        <v>95.3846153846154</v>
      </c>
      <c r="K3522" s="3">
        <v>0.356181731834731</v>
      </c>
      <c r="L3522" s="3">
        <v>48.1203007518797</v>
      </c>
      <c r="M3522" s="3">
        <v>-0.502236522012084</v>
      </c>
      <c r="N3522" s="3">
        <v>91.6666666666667</v>
      </c>
      <c r="O3522" s="3">
        <v>5.28981896694902</v>
      </c>
      <c r="P3522" s="3">
        <v>78.90625</v>
      </c>
      <c r="Q3522" s="3">
        <v>7.43094390781225</v>
      </c>
      <c r="R3522" s="3">
        <v>87.8504672897196</v>
      </c>
      <c r="S3522" s="3">
        <v>23.7820950893293</v>
      </c>
      <c r="T3522" s="3">
        <v>76</v>
      </c>
      <c r="U3522" s="3"/>
      <c r="V3522" s="3"/>
      <c r="W3522" s="3"/>
      <c r="X3522" s="3"/>
      <c r="Y3522" s="3"/>
      <c r="Z3522" s="3"/>
      <c r="AA3522" s="3">
        <v>0.410795375973853</v>
      </c>
      <c r="AB3522" s="3">
        <v>0.669478010976132</v>
      </c>
      <c r="AC3522" s="3">
        <v>-2.48458985301092</v>
      </c>
      <c r="AD3522" s="3"/>
      <c r="AE3522" s="5">
        <v>2</v>
      </c>
      <c r="AF3522" s="3">
        <v>1.15553957979657</v>
      </c>
      <c r="AG3522" s="3">
        <v>20.6241154832318</v>
      </c>
      <c r="AH3522" s="3"/>
      <c r="AI3522" s="3"/>
      <c r="AJ3522" s="3"/>
      <c r="AK3522" s="3"/>
      <c r="AL3522" s="3"/>
      <c r="AM3522" s="3">
        <v>10</v>
      </c>
      <c r="AN3522" s="5" t="s">
        <v>51</v>
      </c>
      <c r="AO3522" s="1"/>
      <c r="AP3522" s="1"/>
      <c r="AQ3522" s="1"/>
    </row>
    <row r="3523" spans="1:43">
      <c r="A3523" s="1" t="s">
        <v>9158</v>
      </c>
      <c r="B3523" s="1" t="s">
        <v>9159</v>
      </c>
      <c r="C3523" s="3">
        <v>1.53424657534247</v>
      </c>
      <c r="D3523" s="4">
        <v>43677</v>
      </c>
      <c r="E3523" s="3">
        <v>44.1933081048</v>
      </c>
      <c r="F3523" s="5" t="s">
        <v>406</v>
      </c>
      <c r="G3523" s="5">
        <v>561</v>
      </c>
      <c r="H3523" s="5" t="s">
        <v>50</v>
      </c>
      <c r="I3523" s="3">
        <v>0.277365032194159</v>
      </c>
      <c r="J3523" s="3">
        <v>22.8226887003126</v>
      </c>
      <c r="K3523" s="3">
        <v>-0.0394983706922006</v>
      </c>
      <c r="L3523" s="3">
        <v>76.1841522797698</v>
      </c>
      <c r="M3523" s="3">
        <v>-0.059235857439024</v>
      </c>
      <c r="N3523" s="3">
        <v>47.0614425645592</v>
      </c>
      <c r="O3523" s="3">
        <v>0.469147978806531</v>
      </c>
      <c r="P3523" s="3">
        <v>70.0776610324349</v>
      </c>
      <c r="Q3523" s="3">
        <v>1.28686585504766</v>
      </c>
      <c r="R3523" s="3">
        <v>28.3437952679865</v>
      </c>
      <c r="S3523" s="3">
        <v>1.45769454037962</v>
      </c>
      <c r="T3523" s="3">
        <v>69.6045197740113</v>
      </c>
      <c r="U3523" s="3"/>
      <c r="V3523" s="3"/>
      <c r="W3523" s="3"/>
      <c r="X3523" s="3"/>
      <c r="Y3523" s="3"/>
      <c r="Z3523" s="3"/>
      <c r="AA3523" s="3">
        <v>-0.00145623521963998</v>
      </c>
      <c r="AB3523" s="3">
        <v>0.434082897804753</v>
      </c>
      <c r="AC3523" s="3">
        <v>-1.88652641700546</v>
      </c>
      <c r="AD3523" s="3"/>
      <c r="AE3523" s="5">
        <v>3</v>
      </c>
      <c r="AF3523" s="3">
        <v>0.40181561193757</v>
      </c>
      <c r="AG3523" s="3">
        <v>1.6510482626042</v>
      </c>
      <c r="AH3523" s="3"/>
      <c r="AI3523" s="3"/>
      <c r="AJ3523" s="3"/>
      <c r="AK3523" s="3"/>
      <c r="AL3523" s="3"/>
      <c r="AM3523" s="3"/>
      <c r="AN3523" s="5" t="s">
        <v>46</v>
      </c>
      <c r="AO3523" s="1"/>
      <c r="AP3523" s="1"/>
      <c r="AQ3523" s="1"/>
    </row>
    <row r="3524" spans="1:43">
      <c r="A3524" s="1" t="s">
        <v>9160</v>
      </c>
      <c r="B3524" s="1" t="s">
        <v>9161</v>
      </c>
      <c r="C3524" s="3">
        <v>1.91232876712329</v>
      </c>
      <c r="D3524" s="4">
        <v>43539</v>
      </c>
      <c r="E3524" s="3">
        <v>0.5035344291</v>
      </c>
      <c r="F3524" s="5" t="s">
        <v>4962</v>
      </c>
      <c r="G3524" s="5">
        <v>699</v>
      </c>
      <c r="H3524" s="5" t="s">
        <v>50</v>
      </c>
      <c r="I3524" s="3">
        <v>0.11935548040579</v>
      </c>
      <c r="J3524" s="3">
        <v>50.2903081732917</v>
      </c>
      <c r="K3524" s="3">
        <v>0.0695894224077923</v>
      </c>
      <c r="L3524" s="3">
        <v>6.33023461708721</v>
      </c>
      <c r="M3524" s="3">
        <v>0</v>
      </c>
      <c r="N3524" s="3">
        <v>34.1495992876224</v>
      </c>
      <c r="O3524" s="3">
        <v>0.7002801120448</v>
      </c>
      <c r="P3524" s="3">
        <v>46.5966194609411</v>
      </c>
      <c r="Q3524" s="3">
        <v>0.952763012736944</v>
      </c>
      <c r="R3524" s="3">
        <v>67.3587638821825</v>
      </c>
      <c r="S3524" s="3">
        <v>1.03937080835162</v>
      </c>
      <c r="T3524" s="3">
        <v>80.8474576271186</v>
      </c>
      <c r="U3524" s="3"/>
      <c r="V3524" s="3"/>
      <c r="W3524" s="3"/>
      <c r="X3524" s="3"/>
      <c r="Y3524" s="3"/>
      <c r="Z3524" s="3"/>
      <c r="AA3524" s="3">
        <v>-0.0426575946048645</v>
      </c>
      <c r="AB3524" s="3">
        <v>0.118574018729497</v>
      </c>
      <c r="AC3524" s="3">
        <v>-1.93968763736718</v>
      </c>
      <c r="AD3524" s="3"/>
      <c r="AE3524" s="5">
        <v>4</v>
      </c>
      <c r="AF3524" s="3">
        <v>0.185579484255526</v>
      </c>
      <c r="AG3524" s="3">
        <v>1.57292096464676</v>
      </c>
      <c r="AH3524" s="3"/>
      <c r="AI3524" s="3"/>
      <c r="AJ3524" s="3"/>
      <c r="AK3524" s="3"/>
      <c r="AL3524" s="3"/>
      <c r="AM3524" s="3">
        <v>10</v>
      </c>
      <c r="AN3524" s="5" t="s">
        <v>56</v>
      </c>
      <c r="AO3524" s="1"/>
      <c r="AP3524" s="1"/>
      <c r="AQ3524" s="1"/>
    </row>
    <row r="3525" spans="1:43">
      <c r="A3525" s="1" t="s">
        <v>9162</v>
      </c>
      <c r="B3525" s="1" t="s">
        <v>9163</v>
      </c>
      <c r="C3525" s="3">
        <v>1.8958904109589</v>
      </c>
      <c r="D3525" s="4">
        <v>43545</v>
      </c>
      <c r="E3525" s="3">
        <v>18.4039487429</v>
      </c>
      <c r="F3525" s="5" t="s">
        <v>133</v>
      </c>
      <c r="G3525" s="5">
        <v>693</v>
      </c>
      <c r="H3525" s="5" t="s">
        <v>50</v>
      </c>
      <c r="I3525" s="3">
        <v>0.291902071563077</v>
      </c>
      <c r="J3525" s="3">
        <v>19.7409557838321</v>
      </c>
      <c r="K3525" s="3">
        <v>0.05636449037106</v>
      </c>
      <c r="L3525" s="3">
        <v>11.3324479858344</v>
      </c>
      <c r="M3525" s="3">
        <v>0.0939761300629537</v>
      </c>
      <c r="N3525" s="3">
        <v>21.193232413179</v>
      </c>
      <c r="O3525" s="3">
        <v>-0.1219054763691</v>
      </c>
      <c r="P3525" s="3">
        <v>90.9090909090909</v>
      </c>
      <c r="Q3525" s="3">
        <v>0.6901115522783</v>
      </c>
      <c r="R3525" s="3">
        <v>81.1202317720908</v>
      </c>
      <c r="S3525" s="3">
        <v>1.07230973619281</v>
      </c>
      <c r="T3525" s="3">
        <v>80</v>
      </c>
      <c r="U3525" s="3"/>
      <c r="V3525" s="3"/>
      <c r="W3525" s="3"/>
      <c r="X3525" s="3"/>
      <c r="Y3525" s="3"/>
      <c r="Z3525" s="3"/>
      <c r="AA3525" s="3">
        <v>-0.033851586928476</v>
      </c>
      <c r="AB3525" s="3">
        <v>0.238781867542172</v>
      </c>
      <c r="AC3525" s="3">
        <v>-1.75159235668791</v>
      </c>
      <c r="AD3525" s="3"/>
      <c r="AE3525" s="5">
        <v>3</v>
      </c>
      <c r="AF3525" s="3">
        <v>0.300128675154107</v>
      </c>
      <c r="AG3525" s="3">
        <v>1.7402761852535</v>
      </c>
      <c r="AH3525" s="3"/>
      <c r="AI3525" s="3"/>
      <c r="AJ3525" s="3"/>
      <c r="AK3525" s="3"/>
      <c r="AL3525" s="3"/>
      <c r="AM3525" s="3"/>
      <c r="AN3525" s="5" t="s">
        <v>51</v>
      </c>
      <c r="AO3525" s="1"/>
      <c r="AP3525" s="1"/>
      <c r="AQ3525" s="1"/>
    </row>
    <row r="3526" spans="1:43">
      <c r="A3526" s="1" t="s">
        <v>9164</v>
      </c>
      <c r="B3526" s="1" t="s">
        <v>9165</v>
      </c>
      <c r="C3526" s="3">
        <v>1.92054794520548</v>
      </c>
      <c r="D3526" s="4">
        <v>43536</v>
      </c>
      <c r="E3526" s="3">
        <v>5.4261561928</v>
      </c>
      <c r="F3526" s="5" t="s">
        <v>4210</v>
      </c>
      <c r="G3526" s="5">
        <v>238</v>
      </c>
      <c r="H3526" s="5" t="s">
        <v>50</v>
      </c>
      <c r="I3526" s="3">
        <v>0.27990296697144</v>
      </c>
      <c r="J3526" s="3">
        <v>21.7954443948191</v>
      </c>
      <c r="K3526" s="3">
        <v>0.0558555203872588</v>
      </c>
      <c r="L3526" s="3">
        <v>11.4652501106684</v>
      </c>
      <c r="M3526" s="3">
        <v>0.139755893040162</v>
      </c>
      <c r="N3526" s="3">
        <v>15.5832591273375</v>
      </c>
      <c r="O3526" s="3">
        <v>0.00930492230389774</v>
      </c>
      <c r="P3526" s="3">
        <v>87.7112836911832</v>
      </c>
      <c r="Q3526" s="3">
        <v>0.891767577208304</v>
      </c>
      <c r="R3526" s="3">
        <v>71.9459198454853</v>
      </c>
      <c r="S3526" s="3">
        <v>2.07996960775003</v>
      </c>
      <c r="T3526" s="3">
        <v>40.6214689265537</v>
      </c>
      <c r="U3526" s="3"/>
      <c r="V3526" s="3"/>
      <c r="W3526" s="3"/>
      <c r="X3526" s="3"/>
      <c r="Y3526" s="3"/>
      <c r="Z3526" s="3"/>
      <c r="AA3526" s="3">
        <v>0.0562148502624908</v>
      </c>
      <c r="AB3526" s="3">
        <v>0.377226950681954</v>
      </c>
      <c r="AC3526" s="3">
        <v>-0.945958602603727</v>
      </c>
      <c r="AD3526" s="3"/>
      <c r="AE3526" s="5">
        <v>2</v>
      </c>
      <c r="AF3526" s="3">
        <v>0.317985926431846</v>
      </c>
      <c r="AG3526" s="3">
        <v>2.65382197151118</v>
      </c>
      <c r="AH3526" s="3"/>
      <c r="AI3526" s="3"/>
      <c r="AJ3526" s="3"/>
      <c r="AK3526" s="3"/>
      <c r="AL3526" s="3"/>
      <c r="AM3526" s="3"/>
      <c r="AN3526" s="5" t="s">
        <v>51</v>
      </c>
      <c r="AO3526" s="1"/>
      <c r="AP3526" s="1"/>
      <c r="AQ3526" s="1"/>
    </row>
    <row r="3527" spans="1:43">
      <c r="A3527" s="1" t="s">
        <v>9166</v>
      </c>
      <c r="B3527" s="1" t="s">
        <v>9167</v>
      </c>
      <c r="C3527" s="3">
        <v>0.416438356164384</v>
      </c>
      <c r="D3527" s="4">
        <v>44085</v>
      </c>
      <c r="E3527" s="3">
        <v>15.1128932282</v>
      </c>
      <c r="F3527" s="5" t="s">
        <v>8512</v>
      </c>
      <c r="G3527" s="5">
        <v>153</v>
      </c>
      <c r="H3527" s="5" t="s">
        <v>205</v>
      </c>
      <c r="I3527" s="3">
        <v>-0.217606330365972</v>
      </c>
      <c r="J3527" s="3">
        <v>65.5430711610487</v>
      </c>
      <c r="K3527" s="3">
        <v>-0.0594412522290624</v>
      </c>
      <c r="L3527" s="3">
        <v>75.9259259259259</v>
      </c>
      <c r="M3527" s="3">
        <v>-0.306354382844165</v>
      </c>
      <c r="N3527" s="3">
        <v>64.9253731343284</v>
      </c>
      <c r="O3527" s="3">
        <v>0.498107192667852</v>
      </c>
      <c r="P3527" s="3">
        <v>85.2140077821012</v>
      </c>
      <c r="Q3527" s="3"/>
      <c r="R3527" s="3"/>
      <c r="S3527" s="3"/>
      <c r="T3527" s="3"/>
      <c r="U3527" s="3"/>
      <c r="V3527" s="3"/>
      <c r="W3527" s="3"/>
      <c r="X3527" s="3"/>
      <c r="Y3527" s="3"/>
      <c r="Z3527" s="3"/>
      <c r="AA3527" s="3">
        <v>0.133342624127085</v>
      </c>
      <c r="AB3527" s="3">
        <v>0.181064031791617</v>
      </c>
      <c r="AC3527" s="3">
        <v>-0.444225074037507</v>
      </c>
      <c r="AD3527" s="3"/>
      <c r="AE3527" s="5">
        <v>1</v>
      </c>
      <c r="AF3527" s="3">
        <v>0.216878406336655</v>
      </c>
      <c r="AG3527" s="3"/>
      <c r="AH3527" s="3"/>
      <c r="AI3527" s="3"/>
      <c r="AJ3527" s="3"/>
      <c r="AK3527" s="3"/>
      <c r="AL3527" s="3"/>
      <c r="AM3527" s="3"/>
      <c r="AN3527" s="5" t="s">
        <v>46</v>
      </c>
      <c r="AO3527" s="1"/>
      <c r="AP3527" s="1"/>
      <c r="AQ3527" s="1"/>
    </row>
    <row r="3528" spans="1:43">
      <c r="A3528" s="1" t="s">
        <v>9168</v>
      </c>
      <c r="B3528" s="1" t="s">
        <v>9169</v>
      </c>
      <c r="C3528" s="3">
        <v>1.91232876712329</v>
      </c>
      <c r="D3528" s="4">
        <v>43539</v>
      </c>
      <c r="E3528" s="3">
        <v>0.9507834497</v>
      </c>
      <c r="F3528" s="5" t="s">
        <v>8545</v>
      </c>
      <c r="G3528" s="5">
        <v>265</v>
      </c>
      <c r="H3528" s="5" t="s">
        <v>205</v>
      </c>
      <c r="I3528" s="3">
        <v>-0.333395073161701</v>
      </c>
      <c r="J3528" s="3">
        <v>81.6479400749064</v>
      </c>
      <c r="K3528" s="3">
        <v>-0.0742804085422388</v>
      </c>
      <c r="L3528" s="3">
        <v>83.3333333333333</v>
      </c>
      <c r="M3528" s="3">
        <v>-0.388744909292853</v>
      </c>
      <c r="N3528" s="3">
        <v>77.9850746268657</v>
      </c>
      <c r="O3528" s="3">
        <v>0.994744744744739</v>
      </c>
      <c r="P3528" s="3">
        <v>12.0622568093385</v>
      </c>
      <c r="Q3528" s="3">
        <v>0.89059716883848</v>
      </c>
      <c r="R3528" s="3">
        <v>77.8761061946903</v>
      </c>
      <c r="S3528" s="3">
        <v>0.588840078512008</v>
      </c>
      <c r="T3528" s="3">
        <v>80.7692307692308</v>
      </c>
      <c r="U3528" s="3"/>
      <c r="V3528" s="3"/>
      <c r="W3528" s="3"/>
      <c r="X3528" s="3"/>
      <c r="Y3528" s="3"/>
      <c r="Z3528" s="3"/>
      <c r="AA3528" s="3">
        <v>-0.0301125810417313</v>
      </c>
      <c r="AB3528" s="3">
        <v>0.15505123706913</v>
      </c>
      <c r="AC3528" s="3">
        <v>-4.92143760158931</v>
      </c>
      <c r="AD3528" s="3"/>
      <c r="AE3528" s="5">
        <v>5</v>
      </c>
      <c r="AF3528" s="3">
        <v>0.341887028429524</v>
      </c>
      <c r="AG3528" s="3">
        <v>3.3103316429776</v>
      </c>
      <c r="AH3528" s="3"/>
      <c r="AI3528" s="3"/>
      <c r="AJ3528" s="3"/>
      <c r="AK3528" s="3"/>
      <c r="AL3528" s="3"/>
      <c r="AM3528" s="3"/>
      <c r="AN3528" s="5" t="s">
        <v>46</v>
      </c>
      <c r="AO3528" s="1"/>
      <c r="AP3528" s="1"/>
      <c r="AQ3528" s="1"/>
    </row>
    <row r="3529" spans="1:43">
      <c r="A3529" s="1" t="s">
        <v>9170</v>
      </c>
      <c r="B3529" s="1" t="s">
        <v>9171</v>
      </c>
      <c r="C3529" s="3">
        <v>1.58630136986301</v>
      </c>
      <c r="D3529" s="4">
        <v>43658</v>
      </c>
      <c r="E3529" s="3">
        <v>20.6472920803</v>
      </c>
      <c r="F3529" s="5" t="s">
        <v>3663</v>
      </c>
      <c r="G3529" s="5">
        <v>344</v>
      </c>
      <c r="H3529" s="5" t="s">
        <v>50</v>
      </c>
      <c r="I3529" s="3">
        <v>0.204439252336462</v>
      </c>
      <c r="J3529" s="3">
        <v>35.1496203662349</v>
      </c>
      <c r="K3529" s="3">
        <v>0</v>
      </c>
      <c r="L3529" s="3">
        <v>43.3820274457725</v>
      </c>
      <c r="M3529" s="3">
        <v>-0.0485531171101094</v>
      </c>
      <c r="N3529" s="3">
        <v>44.9688334817453</v>
      </c>
      <c r="O3529" s="3">
        <v>0.783315382355825</v>
      </c>
      <c r="P3529" s="3">
        <v>33.3942439470078</v>
      </c>
      <c r="Q3529" s="3">
        <v>1.29908473575437</v>
      </c>
      <c r="R3529" s="3">
        <v>27.0883631096089</v>
      </c>
      <c r="S3529" s="3">
        <v>1.54462624978124</v>
      </c>
      <c r="T3529" s="3">
        <v>66.5536723163842</v>
      </c>
      <c r="U3529" s="3"/>
      <c r="V3529" s="3"/>
      <c r="W3529" s="3"/>
      <c r="X3529" s="3"/>
      <c r="Y3529" s="3"/>
      <c r="Z3529" s="3"/>
      <c r="AA3529" s="3">
        <v>0.00673890135220186</v>
      </c>
      <c r="AB3529" s="3">
        <v>0.109062062901611</v>
      </c>
      <c r="AC3529" s="3">
        <v>-3.81024957134694</v>
      </c>
      <c r="AD3529" s="3"/>
      <c r="AE3529" s="5">
        <v>4</v>
      </c>
      <c r="AF3529" s="3">
        <v>0.234799916190321</v>
      </c>
      <c r="AG3529" s="3">
        <v>2.27551653482623</v>
      </c>
      <c r="AH3529" s="3"/>
      <c r="AI3529" s="3"/>
      <c r="AJ3529" s="3"/>
      <c r="AK3529" s="3"/>
      <c r="AL3529" s="3"/>
      <c r="AM3529" s="3"/>
      <c r="AN3529" s="5" t="s">
        <v>51</v>
      </c>
      <c r="AO3529" s="1"/>
      <c r="AP3529" s="1"/>
      <c r="AQ3529" s="1"/>
    </row>
    <row r="3530" spans="1:43">
      <c r="A3530" s="1" t="s">
        <v>9172</v>
      </c>
      <c r="B3530" s="1" t="s">
        <v>9173</v>
      </c>
      <c r="C3530" s="3">
        <v>1.8986301369863</v>
      </c>
      <c r="D3530" s="4">
        <v>43544</v>
      </c>
      <c r="E3530" s="3">
        <v>5.6795074565</v>
      </c>
      <c r="F3530" s="5" t="s">
        <v>9174</v>
      </c>
      <c r="G3530" s="5">
        <v>589</v>
      </c>
      <c r="H3530" s="5" t="s">
        <v>198</v>
      </c>
      <c r="I3530" s="3">
        <v>0.359712230215829</v>
      </c>
      <c r="J3530" s="3">
        <v>14.021164021164</v>
      </c>
      <c r="K3530" s="3">
        <v>0.0283045570336661</v>
      </c>
      <c r="L3530" s="3">
        <v>52.9255319148936</v>
      </c>
      <c r="M3530" s="3">
        <v>0.189000189000184</v>
      </c>
      <c r="N3530" s="3">
        <v>18.0371352785146</v>
      </c>
      <c r="O3530" s="3">
        <v>0.865759680334892</v>
      </c>
      <c r="P3530" s="3">
        <v>16.9540229885057</v>
      </c>
      <c r="Q3530" s="3">
        <v>1.68808747362363</v>
      </c>
      <c r="R3530" s="3">
        <v>9.52380952380952</v>
      </c>
      <c r="S3530" s="3">
        <v>3.1925248199338</v>
      </c>
      <c r="T3530" s="3">
        <v>8.13953488372093</v>
      </c>
      <c r="U3530" s="3"/>
      <c r="V3530" s="3"/>
      <c r="W3530" s="3"/>
      <c r="X3530" s="3"/>
      <c r="Y3530" s="3"/>
      <c r="Z3530" s="3"/>
      <c r="AA3530" s="3">
        <v>0.436144725758043</v>
      </c>
      <c r="AB3530" s="3">
        <v>1.01509126383743</v>
      </c>
      <c r="AC3530" s="3">
        <v>-0.345887778631813</v>
      </c>
      <c r="AD3530" s="3"/>
      <c r="AE3530" s="5">
        <v>1</v>
      </c>
      <c r="AF3530" s="3">
        <v>0.287366821962953</v>
      </c>
      <c r="AG3530" s="3">
        <v>3.34679546547709</v>
      </c>
      <c r="AH3530" s="3"/>
      <c r="AI3530" s="3"/>
      <c r="AJ3530" s="3"/>
      <c r="AK3530" s="3"/>
      <c r="AL3530" s="3"/>
      <c r="AM3530" s="3"/>
      <c r="AN3530" s="5" t="s">
        <v>46</v>
      </c>
      <c r="AO3530" s="1"/>
      <c r="AP3530" s="1"/>
      <c r="AQ3530" s="1"/>
    </row>
    <row r="3531" spans="1:43">
      <c r="A3531" s="1" t="s">
        <v>9175</v>
      </c>
      <c r="B3531" s="1" t="s">
        <v>9176</v>
      </c>
      <c r="C3531" s="3">
        <v>0.83013698630137</v>
      </c>
      <c r="D3531" s="4">
        <v>43934</v>
      </c>
      <c r="E3531" s="3">
        <v>0.3892569865</v>
      </c>
      <c r="F3531" s="5" t="s">
        <v>77</v>
      </c>
      <c r="G3531" s="5">
        <v>304</v>
      </c>
      <c r="H3531" s="5" t="s">
        <v>55</v>
      </c>
      <c r="I3531" s="3">
        <v>12.5934204093036</v>
      </c>
      <c r="J3531" s="3">
        <v>33.4543254688445</v>
      </c>
      <c r="K3531" s="3">
        <v>3.59897172236504</v>
      </c>
      <c r="L3531" s="3">
        <v>28.361581920904</v>
      </c>
      <c r="M3531" s="3">
        <v>7.56706259175231</v>
      </c>
      <c r="N3531" s="3">
        <v>28.6056253740275</v>
      </c>
      <c r="O3531" s="3">
        <v>20.5594196395184</v>
      </c>
      <c r="P3531" s="3">
        <v>42.0529801324503</v>
      </c>
      <c r="Q3531" s="3">
        <v>24.0286219896899</v>
      </c>
      <c r="R3531" s="3">
        <v>48.3993902439024</v>
      </c>
      <c r="S3531" s="3"/>
      <c r="T3531" s="3"/>
      <c r="U3531" s="3"/>
      <c r="V3531" s="3"/>
      <c r="W3531" s="3"/>
      <c r="X3531" s="3"/>
      <c r="Y3531" s="3"/>
      <c r="Z3531" s="3"/>
      <c r="AA3531" s="3">
        <v>0.322532938462342</v>
      </c>
      <c r="AB3531" s="3">
        <v>0.64642531757174</v>
      </c>
      <c r="AC3531" s="3">
        <v>-11.1143781240812</v>
      </c>
      <c r="AD3531" s="3"/>
      <c r="AE3531" s="5">
        <v>1</v>
      </c>
      <c r="AF3531" s="3">
        <v>4.77255837127991</v>
      </c>
      <c r="AG3531" s="3"/>
      <c r="AH3531" s="3"/>
      <c r="AI3531" s="3"/>
      <c r="AJ3531" s="3"/>
      <c r="AK3531" s="3"/>
      <c r="AL3531" s="3"/>
      <c r="AM3531" s="3"/>
      <c r="AN3531" s="5" t="s">
        <v>51</v>
      </c>
      <c r="AO3531" s="1"/>
      <c r="AP3531" s="1"/>
      <c r="AQ3531" s="1"/>
    </row>
    <row r="3532" spans="1:43">
      <c r="A3532" s="1" t="s">
        <v>9177</v>
      </c>
      <c r="B3532" s="1" t="s">
        <v>9178</v>
      </c>
      <c r="C3532" s="3">
        <v>1.85753424657534</v>
      </c>
      <c r="D3532" s="4">
        <v>43559</v>
      </c>
      <c r="E3532" s="3">
        <v>2.1009551803</v>
      </c>
      <c r="F3532" s="5" t="s">
        <v>5584</v>
      </c>
      <c r="G3532" s="5">
        <v>679</v>
      </c>
      <c r="H3532" s="5" t="s">
        <v>55</v>
      </c>
      <c r="I3532" s="3">
        <v>15.9557737215841</v>
      </c>
      <c r="J3532" s="3">
        <v>13.8535995160315</v>
      </c>
      <c r="K3532" s="3">
        <v>4.38905096962417</v>
      </c>
      <c r="L3532" s="3">
        <v>13.8983050847458</v>
      </c>
      <c r="M3532" s="3">
        <v>7.14254260425382</v>
      </c>
      <c r="N3532" s="3">
        <v>32.0167564332735</v>
      </c>
      <c r="O3532" s="3">
        <v>33.804443466784</v>
      </c>
      <c r="P3532" s="3">
        <v>2.91390728476821</v>
      </c>
      <c r="Q3532" s="3">
        <v>32.7676525155517</v>
      </c>
      <c r="R3532" s="3">
        <v>25.1524390243902</v>
      </c>
      <c r="S3532" s="3">
        <v>79.2602961762322</v>
      </c>
      <c r="T3532" s="3">
        <v>29.4921875</v>
      </c>
      <c r="U3532" s="3"/>
      <c r="V3532" s="3"/>
      <c r="W3532" s="3"/>
      <c r="X3532" s="3"/>
      <c r="Y3532" s="3"/>
      <c r="Z3532" s="3"/>
      <c r="AA3532" s="3">
        <v>0.271868196942423</v>
      </c>
      <c r="AB3532" s="3">
        <v>0.558803175433816</v>
      </c>
      <c r="AC3532" s="3">
        <v>-20.7300926801589</v>
      </c>
      <c r="AD3532" s="3"/>
      <c r="AE3532" s="5">
        <v>2</v>
      </c>
      <c r="AF3532" s="3">
        <v>4.16533122376803</v>
      </c>
      <c r="AG3532" s="3">
        <v>82.9749924270502</v>
      </c>
      <c r="AH3532" s="3"/>
      <c r="AI3532" s="3"/>
      <c r="AJ3532" s="3"/>
      <c r="AK3532" s="3"/>
      <c r="AL3532" s="3"/>
      <c r="AM3532" s="3"/>
      <c r="AN3532" s="5" t="s">
        <v>46</v>
      </c>
      <c r="AO3532" s="1"/>
      <c r="AP3532" s="1"/>
      <c r="AQ3532" s="1"/>
    </row>
    <row r="3533" spans="1:43">
      <c r="A3533" s="1" t="s">
        <v>9179</v>
      </c>
      <c r="B3533" s="1" t="s">
        <v>9180</v>
      </c>
      <c r="C3533" s="3">
        <v>1.55342465753425</v>
      </c>
      <c r="D3533" s="4">
        <v>43670</v>
      </c>
      <c r="E3533" s="3">
        <v>5.1288875981</v>
      </c>
      <c r="F3533" s="5" t="s">
        <v>453</v>
      </c>
      <c r="G3533" s="5">
        <v>568</v>
      </c>
      <c r="H3533" s="5" t="s">
        <v>50</v>
      </c>
      <c r="I3533" s="3">
        <v>0.208106233277182</v>
      </c>
      <c r="J3533" s="3">
        <v>34.5690040196516</v>
      </c>
      <c r="K3533" s="3">
        <v>-0.0098882626322517</v>
      </c>
      <c r="L3533" s="3">
        <v>60.0265604249668</v>
      </c>
      <c r="M3533" s="3">
        <v>-0.0494217653454391</v>
      </c>
      <c r="N3533" s="3">
        <v>45.3250222617988</v>
      </c>
      <c r="O3533" s="3">
        <v>0.794547294042476</v>
      </c>
      <c r="P3533" s="3">
        <v>31.2014618547282</v>
      </c>
      <c r="Q3533" s="3">
        <v>1.16541028627394</v>
      </c>
      <c r="R3533" s="3">
        <v>44.8092708836311</v>
      </c>
      <c r="S3533" s="3">
        <v>2.15943926332772</v>
      </c>
      <c r="T3533" s="3">
        <v>36.7796610169491</v>
      </c>
      <c r="U3533" s="3"/>
      <c r="V3533" s="3"/>
      <c r="W3533" s="3"/>
      <c r="X3533" s="3"/>
      <c r="Y3533" s="3"/>
      <c r="Z3533" s="3"/>
      <c r="AA3533" s="3">
        <v>0.0437027444699127</v>
      </c>
      <c r="AB3533" s="3">
        <v>0.154970157986372</v>
      </c>
      <c r="AC3533" s="3">
        <v>-2.79825161906947</v>
      </c>
      <c r="AD3533" s="3"/>
      <c r="AE3533" s="5">
        <v>4</v>
      </c>
      <c r="AF3533" s="3">
        <v>0.253179946374933</v>
      </c>
      <c r="AG3533" s="3">
        <v>2.67138046277462</v>
      </c>
      <c r="AH3533" s="3"/>
      <c r="AI3533" s="3"/>
      <c r="AJ3533" s="3"/>
      <c r="AK3533" s="3"/>
      <c r="AL3533" s="3"/>
      <c r="AM3533" s="3"/>
      <c r="AN3533" s="5" t="s">
        <v>46</v>
      </c>
      <c r="AO3533" s="1"/>
      <c r="AP3533" s="1"/>
      <c r="AQ3533" s="1"/>
    </row>
    <row r="3534" spans="1:43">
      <c r="A3534" s="1" t="s">
        <v>9181</v>
      </c>
      <c r="B3534" s="1" t="s">
        <v>9182</v>
      </c>
      <c r="C3534" s="3">
        <v>1.45479452054795</v>
      </c>
      <c r="D3534" s="4">
        <v>43706</v>
      </c>
      <c r="E3534" s="3">
        <v>14.6540520593</v>
      </c>
      <c r="F3534" s="5" t="s">
        <v>5709</v>
      </c>
      <c r="G3534" s="5">
        <v>532</v>
      </c>
      <c r="H3534" s="5" t="s">
        <v>226</v>
      </c>
      <c r="I3534" s="3">
        <v>2.04903978052125</v>
      </c>
      <c r="J3534" s="3">
        <v>50.0711237553343</v>
      </c>
      <c r="K3534" s="3">
        <v>0.328725556304784</v>
      </c>
      <c r="L3534" s="3">
        <v>65.0793650793651</v>
      </c>
      <c r="M3534" s="3">
        <v>0.693680737670244</v>
      </c>
      <c r="N3534" s="3">
        <v>53.3145275035261</v>
      </c>
      <c r="O3534" s="3">
        <v>5.98343869646514</v>
      </c>
      <c r="P3534" s="3">
        <v>23.8993710691824</v>
      </c>
      <c r="Q3534" s="3">
        <v>11.2298757498369</v>
      </c>
      <c r="R3534" s="3">
        <v>13.8686131386861</v>
      </c>
      <c r="S3534" s="3">
        <v>26.4421211583681</v>
      </c>
      <c r="T3534" s="3">
        <v>12.2340425531915</v>
      </c>
      <c r="U3534" s="3"/>
      <c r="V3534" s="3"/>
      <c r="W3534" s="3"/>
      <c r="X3534" s="3"/>
      <c r="Y3534" s="3"/>
      <c r="Z3534" s="3"/>
      <c r="AA3534" s="3">
        <v>0.252416333444073</v>
      </c>
      <c r="AB3534" s="3">
        <v>0.433557701021277</v>
      </c>
      <c r="AC3534" s="3">
        <v>-9.48606039013094</v>
      </c>
      <c r="AD3534" s="3"/>
      <c r="AE3534" s="5">
        <v>1</v>
      </c>
      <c r="AF3534" s="3">
        <v>1.77569184376431</v>
      </c>
      <c r="AG3534" s="3">
        <v>22.0789607633298</v>
      </c>
      <c r="AH3534" s="3"/>
      <c r="AI3534" s="3"/>
      <c r="AJ3534" s="3"/>
      <c r="AK3534" s="3"/>
      <c r="AL3534" s="3"/>
      <c r="AM3534" s="3"/>
      <c r="AN3534" s="5" t="s">
        <v>51</v>
      </c>
      <c r="AO3534" s="1"/>
      <c r="AP3534" s="1"/>
      <c r="AQ3534" s="1"/>
    </row>
    <row r="3535" spans="1:43">
      <c r="A3535" s="1" t="s">
        <v>9183</v>
      </c>
      <c r="B3535" s="1" t="s">
        <v>9184</v>
      </c>
      <c r="C3535" s="3">
        <v>1.88493150684932</v>
      </c>
      <c r="D3535" s="4">
        <v>43549</v>
      </c>
      <c r="E3535" s="3">
        <v>5.8582562984</v>
      </c>
      <c r="F3535" s="5" t="s">
        <v>9185</v>
      </c>
      <c r="G3535" s="5">
        <v>689</v>
      </c>
      <c r="H3535" s="5" t="s">
        <v>226</v>
      </c>
      <c r="I3535" s="3">
        <v>2.02309702436147</v>
      </c>
      <c r="J3535" s="3">
        <v>50.6401137980085</v>
      </c>
      <c r="K3535" s="3">
        <v>0.715652825164345</v>
      </c>
      <c r="L3535" s="3">
        <v>37.5661375661376</v>
      </c>
      <c r="M3535" s="3">
        <v>0.314960629921267</v>
      </c>
      <c r="N3535" s="3">
        <v>64.7390691114245</v>
      </c>
      <c r="O3535" s="3">
        <v>4.49835952339839</v>
      </c>
      <c r="P3535" s="3">
        <v>43.3962264150943</v>
      </c>
      <c r="Q3535" s="3">
        <v>8.59578286227007</v>
      </c>
      <c r="R3535" s="3">
        <v>29.1970802919708</v>
      </c>
      <c r="S3535" s="3">
        <v>21.0860580368203</v>
      </c>
      <c r="T3535" s="3">
        <v>22.8723404255319</v>
      </c>
      <c r="U3535" s="3"/>
      <c r="V3535" s="3"/>
      <c r="W3535" s="3"/>
      <c r="X3535" s="3"/>
      <c r="Y3535" s="3"/>
      <c r="Z3535" s="3"/>
      <c r="AA3535" s="3">
        <v>0.398109310045886</v>
      </c>
      <c r="AB3535" s="3">
        <v>0.671485054461061</v>
      </c>
      <c r="AC3535" s="3">
        <v>-3.42046718576194</v>
      </c>
      <c r="AD3535" s="3"/>
      <c r="AE3535" s="5">
        <v>1</v>
      </c>
      <c r="AF3535" s="3">
        <v>1.10542995584271</v>
      </c>
      <c r="AG3535" s="3">
        <v>18.2417094744272</v>
      </c>
      <c r="AH3535" s="3"/>
      <c r="AI3535" s="3"/>
      <c r="AJ3535" s="3"/>
      <c r="AK3535" s="3"/>
      <c r="AL3535" s="3"/>
      <c r="AM3535" s="3">
        <v>10</v>
      </c>
      <c r="AN3535" s="5" t="s">
        <v>56</v>
      </c>
      <c r="AO3535" s="1"/>
      <c r="AP3535" s="1"/>
      <c r="AQ3535" s="1"/>
    </row>
    <row r="3536" spans="1:43">
      <c r="A3536" s="1" t="s">
        <v>9186</v>
      </c>
      <c r="B3536" s="1" t="s">
        <v>9187</v>
      </c>
      <c r="C3536" s="3">
        <v>1.8986301369863</v>
      </c>
      <c r="D3536" s="4">
        <v>43544</v>
      </c>
      <c r="E3536" s="3">
        <v>2.1566952439</v>
      </c>
      <c r="F3536" s="5" t="s">
        <v>9188</v>
      </c>
      <c r="G3536" s="5">
        <v>694</v>
      </c>
      <c r="H3536" s="5" t="s">
        <v>50</v>
      </c>
      <c r="I3536" s="3">
        <v>0.72938786815622</v>
      </c>
      <c r="J3536" s="3">
        <v>2.45645377400625</v>
      </c>
      <c r="K3536" s="3">
        <v>0.0642025130697902</v>
      </c>
      <c r="L3536" s="3">
        <v>7.61398849048252</v>
      </c>
      <c r="M3536" s="3">
        <v>-0.137299771167053</v>
      </c>
      <c r="N3536" s="3">
        <v>61.9323241317898</v>
      </c>
      <c r="O3536" s="3">
        <v>2.30682670667666</v>
      </c>
      <c r="P3536" s="3">
        <v>1.37048880767474</v>
      </c>
      <c r="Q3536" s="3">
        <v>3.13858952543013</v>
      </c>
      <c r="R3536" s="3">
        <v>1.30371801062289</v>
      </c>
      <c r="S3536" s="3">
        <v>3.92455705848732</v>
      </c>
      <c r="T3536" s="3">
        <v>4.68926553672316</v>
      </c>
      <c r="U3536" s="3"/>
      <c r="V3536" s="3"/>
      <c r="W3536" s="3"/>
      <c r="X3536" s="3"/>
      <c r="Y3536" s="3"/>
      <c r="Z3536" s="3"/>
      <c r="AA3536" s="3">
        <v>0.109714486706594</v>
      </c>
      <c r="AB3536" s="3">
        <v>0.343370128501181</v>
      </c>
      <c r="AC3536" s="3">
        <v>-2.10221433243016</v>
      </c>
      <c r="AD3536" s="3"/>
      <c r="AE3536" s="5">
        <v>2</v>
      </c>
      <c r="AF3536" s="3">
        <v>0.398153438905353</v>
      </c>
      <c r="AG3536" s="3">
        <v>4.22119655566398</v>
      </c>
      <c r="AH3536" s="3"/>
      <c r="AI3536" s="3"/>
      <c r="AJ3536" s="3"/>
      <c r="AK3536" s="3"/>
      <c r="AL3536" s="3"/>
      <c r="AM3536" s="3"/>
      <c r="AN3536" s="5" t="s">
        <v>46</v>
      </c>
      <c r="AO3536" s="1"/>
      <c r="AP3536" s="1"/>
      <c r="AQ3536" s="1"/>
    </row>
    <row r="3537" spans="1:43">
      <c r="A3537" s="1" t="s">
        <v>9189</v>
      </c>
      <c r="B3537" s="1" t="s">
        <v>9190</v>
      </c>
      <c r="C3537" s="3">
        <v>1.86027397260274</v>
      </c>
      <c r="D3537" s="4">
        <v>43558</v>
      </c>
      <c r="E3537" s="3">
        <v>2.6589096155</v>
      </c>
      <c r="F3537" s="5" t="s">
        <v>9191</v>
      </c>
      <c r="G3537" s="5">
        <v>680</v>
      </c>
      <c r="H3537" s="5" t="s">
        <v>55</v>
      </c>
      <c r="I3537" s="3">
        <v>8.10020666364233</v>
      </c>
      <c r="J3537" s="3">
        <v>65.3357531760436</v>
      </c>
      <c r="K3537" s="3">
        <v>1.97812648597241</v>
      </c>
      <c r="L3537" s="3">
        <v>61.7514124293785</v>
      </c>
      <c r="M3537" s="3">
        <v>2.40664692961514</v>
      </c>
      <c r="N3537" s="3">
        <v>73.6684619988031</v>
      </c>
      <c r="O3537" s="3">
        <v>12.9093397915131</v>
      </c>
      <c r="P3537" s="3">
        <v>74.1721854304636</v>
      </c>
      <c r="Q3537" s="3">
        <v>13.4228897821028</v>
      </c>
      <c r="R3537" s="3">
        <v>78.8871951219512</v>
      </c>
      <c r="S3537" s="3">
        <v>64.4379696365588</v>
      </c>
      <c r="T3537" s="3">
        <v>51.5625</v>
      </c>
      <c r="U3537" s="3"/>
      <c r="V3537" s="3"/>
      <c r="W3537" s="3"/>
      <c r="X3537" s="3"/>
      <c r="Y3537" s="3"/>
      <c r="Z3537" s="3"/>
      <c r="AA3537" s="3">
        <v>0.274312928861645</v>
      </c>
      <c r="AB3537" s="3">
        <v>0.50695431571823</v>
      </c>
      <c r="AC3537" s="3">
        <v>-16.0948001414928</v>
      </c>
      <c r="AD3537" s="3"/>
      <c r="AE3537" s="5">
        <v>2</v>
      </c>
      <c r="AF3537" s="3">
        <v>3.67506191874184</v>
      </c>
      <c r="AG3537" s="3">
        <v>59.0823408601493</v>
      </c>
      <c r="AH3537" s="3"/>
      <c r="AI3537" s="3"/>
      <c r="AJ3537" s="3"/>
      <c r="AK3537" s="3"/>
      <c r="AL3537" s="3"/>
      <c r="AM3537" s="3"/>
      <c r="AN3537" s="5" t="s">
        <v>51</v>
      </c>
      <c r="AO3537" s="1"/>
      <c r="AP3537" s="1"/>
      <c r="AQ3537" s="1"/>
    </row>
    <row r="3538" spans="1:43">
      <c r="A3538" s="1" t="s">
        <v>9192</v>
      </c>
      <c r="B3538" s="1" t="s">
        <v>9193</v>
      </c>
      <c r="C3538" s="3">
        <v>1.82465753424658</v>
      </c>
      <c r="D3538" s="4">
        <v>43571</v>
      </c>
      <c r="E3538" s="3">
        <v>5.5926197353</v>
      </c>
      <c r="F3538" s="5" t="s">
        <v>553</v>
      </c>
      <c r="G3538" s="5">
        <v>255</v>
      </c>
      <c r="H3538" s="5" t="s">
        <v>55</v>
      </c>
      <c r="I3538" s="3">
        <v>1.72786177105832</v>
      </c>
      <c r="J3538" s="3">
        <v>90.0181488203267</v>
      </c>
      <c r="K3538" s="3">
        <v>-1.14560559685175</v>
      </c>
      <c r="L3538" s="3">
        <v>97.3446327683616</v>
      </c>
      <c r="M3538" s="3">
        <v>-4.98444986130957</v>
      </c>
      <c r="N3538" s="3">
        <v>97.1274685816876</v>
      </c>
      <c r="O3538" s="3">
        <v>21.1900294827124</v>
      </c>
      <c r="P3538" s="3">
        <v>38.7417218543046</v>
      </c>
      <c r="Q3538" s="3">
        <v>36.4228819695873</v>
      </c>
      <c r="R3538" s="3">
        <v>15.5487804878049</v>
      </c>
      <c r="S3538" s="3">
        <v>118.588229498029</v>
      </c>
      <c r="T3538" s="3">
        <v>2.734375</v>
      </c>
      <c r="U3538" s="3"/>
      <c r="V3538" s="3"/>
      <c r="W3538" s="3"/>
      <c r="X3538" s="3"/>
      <c r="Y3538" s="3"/>
      <c r="Z3538" s="3"/>
      <c r="AA3538" s="3">
        <v>0.373469098046787</v>
      </c>
      <c r="AB3538" s="3">
        <v>0.708613059433261</v>
      </c>
      <c r="AC3538" s="3">
        <v>-17.2999363192528</v>
      </c>
      <c r="AD3538" s="3"/>
      <c r="AE3538" s="5">
        <v>1</v>
      </c>
      <c r="AF3538" s="3">
        <v>5.37957879689645</v>
      </c>
      <c r="AG3538" s="3">
        <v>129.967317670016</v>
      </c>
      <c r="AH3538" s="3"/>
      <c r="AI3538" s="3"/>
      <c r="AJ3538" s="3"/>
      <c r="AK3538" s="3"/>
      <c r="AL3538" s="3"/>
      <c r="AM3538" s="3"/>
      <c r="AN3538" s="5" t="s">
        <v>1266</v>
      </c>
      <c r="AO3538" s="1"/>
      <c r="AP3538" s="1"/>
      <c r="AQ3538" s="1"/>
    </row>
    <row r="3539" spans="1:43">
      <c r="A3539" s="1" t="s">
        <v>9194</v>
      </c>
      <c r="B3539" s="1" t="s">
        <v>9195</v>
      </c>
      <c r="C3539" s="3">
        <v>1.4027397260274</v>
      </c>
      <c r="D3539" s="4">
        <v>43725</v>
      </c>
      <c r="E3539" s="3">
        <v>1.0093712604</v>
      </c>
      <c r="F3539" s="5" t="s">
        <v>3779</v>
      </c>
      <c r="G3539" s="5">
        <v>513</v>
      </c>
      <c r="H3539" s="5" t="s">
        <v>50</v>
      </c>
      <c r="I3539" s="3">
        <v>0.00992851469418695</v>
      </c>
      <c r="J3539" s="3">
        <v>66.8602054488611</v>
      </c>
      <c r="K3539" s="3">
        <v>0.0397258913496931</v>
      </c>
      <c r="L3539" s="3">
        <v>19.2120407259849</v>
      </c>
      <c r="M3539" s="3">
        <v>-0.168483647175409</v>
      </c>
      <c r="N3539" s="3">
        <v>67.3642030276046</v>
      </c>
      <c r="O3539" s="3">
        <v>0.901532605429244</v>
      </c>
      <c r="P3539" s="3">
        <v>15.2124257651896</v>
      </c>
      <c r="Q3539" s="3">
        <v>1.08379327646765</v>
      </c>
      <c r="R3539" s="3">
        <v>54.9010140028972</v>
      </c>
      <c r="S3539" s="3">
        <v>0.586627930559656</v>
      </c>
      <c r="T3539" s="3">
        <v>89.4350282485876</v>
      </c>
      <c r="U3539" s="3"/>
      <c r="V3539" s="3"/>
      <c r="W3539" s="3"/>
      <c r="X3539" s="3"/>
      <c r="Y3539" s="3"/>
      <c r="Z3539" s="3"/>
      <c r="AA3539" s="3">
        <v>-0.0598254408193375</v>
      </c>
      <c r="AB3539" s="3">
        <v>0.00748991051651136</v>
      </c>
      <c r="AC3539" s="3">
        <v>-3.27387408876481</v>
      </c>
      <c r="AD3539" s="3"/>
      <c r="AE3539" s="5">
        <v>4</v>
      </c>
      <c r="AF3539" s="3">
        <v>0.128835080360698</v>
      </c>
      <c r="AG3539" s="3">
        <v>1.26175224340241</v>
      </c>
      <c r="AH3539" s="3"/>
      <c r="AI3539" s="3"/>
      <c r="AJ3539" s="3"/>
      <c r="AK3539" s="3"/>
      <c r="AL3539" s="3"/>
      <c r="AM3539" s="3"/>
      <c r="AN3539" s="5" t="s">
        <v>46</v>
      </c>
      <c r="AO3539" s="1"/>
      <c r="AP3539" s="1"/>
      <c r="AQ3539" s="1"/>
    </row>
    <row r="3540" spans="1:43">
      <c r="A3540" s="1" t="s">
        <v>9196</v>
      </c>
      <c r="B3540" s="1" t="s">
        <v>9197</v>
      </c>
      <c r="C3540" s="3">
        <v>1.62739726027397</v>
      </c>
      <c r="D3540" s="4">
        <v>43643</v>
      </c>
      <c r="E3540" s="3">
        <v>9.4528581834</v>
      </c>
      <c r="F3540" s="5" t="s">
        <v>1435</v>
      </c>
      <c r="G3540" s="5">
        <v>595</v>
      </c>
      <c r="H3540" s="5" t="s">
        <v>50</v>
      </c>
      <c r="I3540" s="3">
        <v>0.10641815162295</v>
      </c>
      <c r="J3540" s="3">
        <v>52.925413130862</v>
      </c>
      <c r="K3540" s="3">
        <v>-0.0500600720865122</v>
      </c>
      <c r="L3540" s="3">
        <v>81.0535635236831</v>
      </c>
      <c r="M3540" s="3">
        <v>-0.181300988753369</v>
      </c>
      <c r="N3540" s="3">
        <v>69.5013357079252</v>
      </c>
      <c r="O3540" s="3">
        <v>0.657066128540528</v>
      </c>
      <c r="P3540" s="3">
        <v>53.9515760621288</v>
      </c>
      <c r="Q3540" s="3">
        <v>0.998822002824007</v>
      </c>
      <c r="R3540" s="3">
        <v>63.1096088845968</v>
      </c>
      <c r="S3540" s="3">
        <v>2.0427671536731</v>
      </c>
      <c r="T3540" s="3">
        <v>42.2598870056497</v>
      </c>
      <c r="U3540" s="3"/>
      <c r="V3540" s="3"/>
      <c r="W3540" s="3"/>
      <c r="X3540" s="3"/>
      <c r="Y3540" s="3"/>
      <c r="Z3540" s="3"/>
      <c r="AA3540" s="3">
        <v>0.0390041244223067</v>
      </c>
      <c r="AB3540" s="3">
        <v>0.124963175166551</v>
      </c>
      <c r="AC3540" s="3">
        <v>-2.45981297422785</v>
      </c>
      <c r="AD3540" s="3"/>
      <c r="AE3540" s="5">
        <v>4</v>
      </c>
      <c r="AF3540" s="3">
        <v>0.223484217651822</v>
      </c>
      <c r="AG3540" s="3">
        <v>2.59426681085877</v>
      </c>
      <c r="AH3540" s="3"/>
      <c r="AI3540" s="3"/>
      <c r="AJ3540" s="3"/>
      <c r="AK3540" s="3"/>
      <c r="AL3540" s="3"/>
      <c r="AM3540" s="3"/>
      <c r="AN3540" s="5" t="s">
        <v>46</v>
      </c>
      <c r="AO3540" s="1"/>
      <c r="AP3540" s="1"/>
      <c r="AQ3540" s="1"/>
    </row>
    <row r="3541" spans="1:43">
      <c r="A3541" s="1" t="s">
        <v>9198</v>
      </c>
      <c r="B3541" s="1" t="s">
        <v>9199</v>
      </c>
      <c r="C3541" s="3">
        <v>1.74794520547945</v>
      </c>
      <c r="D3541" s="4">
        <v>43599</v>
      </c>
      <c r="E3541" s="3">
        <v>2.0739360572</v>
      </c>
      <c r="F3541" s="5" t="s">
        <v>9200</v>
      </c>
      <c r="G3541" s="5">
        <v>43</v>
      </c>
      <c r="H3541" s="5" t="s">
        <v>191</v>
      </c>
      <c r="I3541" s="3">
        <v>16.12369930954</v>
      </c>
      <c r="J3541" s="3">
        <v>14.1048824593128</v>
      </c>
      <c r="K3541" s="3">
        <v>3.74006342035533</v>
      </c>
      <c r="L3541" s="3">
        <v>22.4315068493151</v>
      </c>
      <c r="M3541" s="3">
        <v>11.8909295352324</v>
      </c>
      <c r="N3541" s="3">
        <v>8.28828828828829</v>
      </c>
      <c r="O3541" s="3">
        <v>27.6770916867148</v>
      </c>
      <c r="P3541" s="3">
        <v>16.3809523809524</v>
      </c>
      <c r="Q3541" s="3">
        <v>13.8865045302813</v>
      </c>
      <c r="R3541" s="3">
        <v>71.2788259958071</v>
      </c>
      <c r="S3541" s="3">
        <v>75.2807339449541</v>
      </c>
      <c r="T3541" s="3">
        <v>36.2745098039216</v>
      </c>
      <c r="U3541" s="3"/>
      <c r="V3541" s="3"/>
      <c r="W3541" s="3"/>
      <c r="X3541" s="3"/>
      <c r="Y3541" s="3"/>
      <c r="Z3541" s="3"/>
      <c r="AA3541" s="3">
        <v>0.257439040694207</v>
      </c>
      <c r="AB3541" s="3">
        <v>0.511589487817623</v>
      </c>
      <c r="AC3541" s="3">
        <v>-21.413023762017</v>
      </c>
      <c r="AD3541" s="3"/>
      <c r="AE3541" s="5">
        <v>2</v>
      </c>
      <c r="AF3541" s="3">
        <v>4.33091345501061</v>
      </c>
      <c r="AG3541" s="3">
        <v>88.4062597317186</v>
      </c>
      <c r="AH3541" s="3"/>
      <c r="AI3541" s="3"/>
      <c r="AJ3541" s="3"/>
      <c r="AK3541" s="3"/>
      <c r="AL3541" s="3"/>
      <c r="AM3541" s="3"/>
      <c r="AN3541" s="5" t="s">
        <v>51</v>
      </c>
      <c r="AO3541" s="1"/>
      <c r="AP3541" s="1"/>
      <c r="AQ3541" s="1"/>
    </row>
    <row r="3542" spans="1:43">
      <c r="A3542" s="1" t="s">
        <v>9201</v>
      </c>
      <c r="B3542" s="1" t="s">
        <v>9202</v>
      </c>
      <c r="C3542" s="3">
        <v>1.86027397260274</v>
      </c>
      <c r="D3542" s="4">
        <v>43558</v>
      </c>
      <c r="E3542" s="3">
        <v>0.5476037705</v>
      </c>
      <c r="F3542" s="5" t="s">
        <v>49</v>
      </c>
      <c r="G3542" s="5">
        <v>680</v>
      </c>
      <c r="H3542" s="5" t="s">
        <v>226</v>
      </c>
      <c r="I3542" s="3">
        <v>2.55763375380601</v>
      </c>
      <c r="J3542" s="3">
        <v>39.1180654338549</v>
      </c>
      <c r="K3542" s="3">
        <v>0.769296521070187</v>
      </c>
      <c r="L3542" s="3">
        <v>34.9206349206349</v>
      </c>
      <c r="M3542" s="3">
        <v>1.08033953528253</v>
      </c>
      <c r="N3542" s="3">
        <v>37.37658674189</v>
      </c>
      <c r="O3542" s="3">
        <v>4.38285815477245</v>
      </c>
      <c r="P3542" s="3">
        <v>45.5974842767296</v>
      </c>
      <c r="Q3542" s="3">
        <v>7.06566161111617</v>
      </c>
      <c r="R3542" s="3">
        <v>44.1605839416058</v>
      </c>
      <c r="S3542" s="3">
        <v>12.5441527446301</v>
      </c>
      <c r="T3542" s="3">
        <v>62.2340425531915</v>
      </c>
      <c r="U3542" s="3"/>
      <c r="V3542" s="3"/>
      <c r="W3542" s="3"/>
      <c r="X3542" s="3"/>
      <c r="Y3542" s="3"/>
      <c r="Z3542" s="3"/>
      <c r="AA3542" s="3">
        <v>0.275158811315484</v>
      </c>
      <c r="AB3542" s="3">
        <v>0.433723706407631</v>
      </c>
      <c r="AC3542" s="3">
        <v>-2.5660166091257</v>
      </c>
      <c r="AD3542" s="3"/>
      <c r="AE3542" s="5">
        <v>1</v>
      </c>
      <c r="AF3542" s="3">
        <v>0.742023159159068</v>
      </c>
      <c r="AG3542" s="3">
        <v>9.37136427276715</v>
      </c>
      <c r="AH3542" s="3"/>
      <c r="AI3542" s="3"/>
      <c r="AJ3542" s="3"/>
      <c r="AK3542" s="3"/>
      <c r="AL3542" s="3"/>
      <c r="AM3542" s="3"/>
      <c r="AN3542" s="5" t="s">
        <v>51</v>
      </c>
      <c r="AO3542" s="1"/>
      <c r="AP3542" s="1"/>
      <c r="AQ3542" s="1"/>
    </row>
    <row r="3543" spans="1:43">
      <c r="A3543" s="1" t="s">
        <v>9203</v>
      </c>
      <c r="B3543" s="1" t="s">
        <v>9204</v>
      </c>
      <c r="C3543" s="3">
        <v>1.64383561643836</v>
      </c>
      <c r="D3543" s="4">
        <v>43637</v>
      </c>
      <c r="E3543" s="3">
        <v>40.0976029017</v>
      </c>
      <c r="F3543" s="5" t="s">
        <v>9205</v>
      </c>
      <c r="G3543" s="5">
        <v>601</v>
      </c>
      <c r="H3543" s="5" t="s">
        <v>50</v>
      </c>
      <c r="I3543" s="3">
        <v>0.188941925218788</v>
      </c>
      <c r="J3543" s="3">
        <v>38.2313532827155</v>
      </c>
      <c r="K3543" s="3">
        <v>-0.029767811073631</v>
      </c>
      <c r="L3543" s="3">
        <v>71.7131474103586</v>
      </c>
      <c r="M3543" s="3">
        <v>-0.0595179049697348</v>
      </c>
      <c r="N3543" s="3">
        <v>47.4176313446126</v>
      </c>
      <c r="O3543" s="3">
        <v>0.459466116653114</v>
      </c>
      <c r="P3543" s="3">
        <v>70.5344906349931</v>
      </c>
      <c r="Q3543" s="3">
        <v>1.3747455936871</v>
      </c>
      <c r="R3543" s="3">
        <v>20.2317720907774</v>
      </c>
      <c r="S3543" s="3">
        <v>2.58367643592243</v>
      </c>
      <c r="T3543" s="3">
        <v>21.2994350282486</v>
      </c>
      <c r="U3543" s="3"/>
      <c r="V3543" s="3"/>
      <c r="W3543" s="3"/>
      <c r="X3543" s="3"/>
      <c r="Y3543" s="3"/>
      <c r="Z3543" s="3"/>
      <c r="AA3543" s="3">
        <v>0.0891789106420974</v>
      </c>
      <c r="AB3543" s="3">
        <v>0.263371927704264</v>
      </c>
      <c r="AC3543" s="3">
        <v>-2.05387985090085</v>
      </c>
      <c r="AD3543" s="3"/>
      <c r="AE3543" s="5">
        <v>3</v>
      </c>
      <c r="AF3543" s="3">
        <v>0.321699775969448</v>
      </c>
      <c r="AG3543" s="3">
        <v>2.9850217407311</v>
      </c>
      <c r="AH3543" s="3"/>
      <c r="AI3543" s="3"/>
      <c r="AJ3543" s="3"/>
      <c r="AK3543" s="3"/>
      <c r="AL3543" s="3"/>
      <c r="AM3543" s="3"/>
      <c r="AN3543" s="5" t="s">
        <v>46</v>
      </c>
      <c r="AO3543" s="1"/>
      <c r="AP3543" s="1"/>
      <c r="AQ3543" s="1"/>
    </row>
    <row r="3544" spans="1:43">
      <c r="A3544" s="1" t="s">
        <v>9206</v>
      </c>
      <c r="B3544" s="1" t="s">
        <v>9207</v>
      </c>
      <c r="C3544" s="3">
        <v>1.92054794520548</v>
      </c>
      <c r="D3544" s="4">
        <v>43536</v>
      </c>
      <c r="E3544" s="3">
        <v>0.531017001</v>
      </c>
      <c r="F3544" s="5" t="s">
        <v>5217</v>
      </c>
      <c r="G3544" s="5">
        <v>702</v>
      </c>
      <c r="H3544" s="5" t="s">
        <v>50</v>
      </c>
      <c r="I3544" s="3">
        <v>-0.356365076222542</v>
      </c>
      <c r="J3544" s="3">
        <v>93.1219294327825</v>
      </c>
      <c r="K3544" s="3">
        <v>-0.00993344591238852</v>
      </c>
      <c r="L3544" s="3">
        <v>60.8676405489154</v>
      </c>
      <c r="M3544" s="3">
        <v>-0.454905063291145</v>
      </c>
      <c r="N3544" s="3">
        <v>92.4309884238646</v>
      </c>
      <c r="O3544" s="3">
        <v>0.258964143426292</v>
      </c>
      <c r="P3544" s="3">
        <v>80.1279122887163</v>
      </c>
      <c r="Q3544" s="3">
        <v>0.519273017775108</v>
      </c>
      <c r="R3544" s="3">
        <v>85.3693867696765</v>
      </c>
      <c r="S3544" s="3">
        <v>0.403910372836254</v>
      </c>
      <c r="T3544" s="3">
        <v>91.5819209039548</v>
      </c>
      <c r="U3544" s="3"/>
      <c r="V3544" s="3"/>
      <c r="W3544" s="3"/>
      <c r="X3544" s="3"/>
      <c r="Y3544" s="3"/>
      <c r="Z3544" s="3"/>
      <c r="AA3544" s="3">
        <v>-0.068502602024708</v>
      </c>
      <c r="AB3544" s="3">
        <v>0.0705745756152405</v>
      </c>
      <c r="AC3544" s="3">
        <v>-3.09015901565018</v>
      </c>
      <c r="AD3544" s="3"/>
      <c r="AE3544" s="5">
        <v>4</v>
      </c>
      <c r="AF3544" s="3">
        <v>0.189880663207833</v>
      </c>
      <c r="AG3544" s="3">
        <v>0.988780626651198</v>
      </c>
      <c r="AH3544" s="3"/>
      <c r="AI3544" s="3"/>
      <c r="AJ3544" s="3"/>
      <c r="AK3544" s="3"/>
      <c r="AL3544" s="3"/>
      <c r="AM3544" s="3"/>
      <c r="AN3544" s="5" t="s">
        <v>46</v>
      </c>
      <c r="AO3544" s="1"/>
      <c r="AP3544" s="1"/>
      <c r="AQ3544" s="1"/>
    </row>
    <row r="3545" spans="1:43">
      <c r="A3545" s="1" t="s">
        <v>9208</v>
      </c>
      <c r="B3545" s="1" t="s">
        <v>9209</v>
      </c>
      <c r="C3545" s="3">
        <v>1.93972602739726</v>
      </c>
      <c r="D3545" s="4">
        <v>43529</v>
      </c>
      <c r="E3545" s="3">
        <v>9.0855292456</v>
      </c>
      <c r="F3545" s="5" t="s">
        <v>6623</v>
      </c>
      <c r="G3545" s="5">
        <v>709</v>
      </c>
      <c r="H3545" s="5" t="s">
        <v>50</v>
      </c>
      <c r="I3545" s="3">
        <v>-0.131061598951514</v>
      </c>
      <c r="J3545" s="3">
        <v>83.0728003573024</v>
      </c>
      <c r="K3545" s="3">
        <v>-0.112359550561806</v>
      </c>
      <c r="L3545" s="3">
        <v>93.2713590084108</v>
      </c>
      <c r="M3545" s="3">
        <v>-0.35494115449281</v>
      </c>
      <c r="N3545" s="3">
        <v>88.646482635797</v>
      </c>
      <c r="O3545" s="3">
        <v>0</v>
      </c>
      <c r="P3545" s="3">
        <v>87.756966651439</v>
      </c>
      <c r="Q3545" s="3">
        <v>0.594059405940591</v>
      </c>
      <c r="R3545" s="3">
        <v>83.7759536455819</v>
      </c>
      <c r="S3545" s="3">
        <v>1.45506419400855</v>
      </c>
      <c r="T3545" s="3">
        <v>69.7175141242938</v>
      </c>
      <c r="U3545" s="3"/>
      <c r="V3545" s="3"/>
      <c r="W3545" s="3"/>
      <c r="X3545" s="3"/>
      <c r="Y3545" s="3"/>
      <c r="Z3545" s="3"/>
      <c r="AA3545" s="3">
        <v>0.00448134504570455</v>
      </c>
      <c r="AB3545" s="3">
        <v>0.257734040461638</v>
      </c>
      <c r="AC3545" s="3">
        <v>-2.00223505308252</v>
      </c>
      <c r="AD3545" s="3"/>
      <c r="AE3545" s="5">
        <v>2</v>
      </c>
      <c r="AF3545" s="3">
        <v>0.293023292756116</v>
      </c>
      <c r="AG3545" s="3">
        <v>2.39380484035259</v>
      </c>
      <c r="AH3545" s="3"/>
      <c r="AI3545" s="3"/>
      <c r="AJ3545" s="3"/>
      <c r="AK3545" s="3"/>
      <c r="AL3545" s="3"/>
      <c r="AM3545" s="3"/>
      <c r="AN3545" s="5" t="s">
        <v>51</v>
      </c>
      <c r="AO3545" s="1"/>
      <c r="AP3545" s="1"/>
      <c r="AQ3545" s="1"/>
    </row>
    <row r="3546" spans="1:43">
      <c r="A3546" s="1" t="s">
        <v>9210</v>
      </c>
      <c r="B3546" s="1" t="s">
        <v>9211</v>
      </c>
      <c r="C3546" s="3">
        <v>1.93150684931507</v>
      </c>
      <c r="D3546" s="4">
        <v>43532</v>
      </c>
      <c r="E3546" s="3">
        <v>10.4049007437</v>
      </c>
      <c r="F3546" s="5" t="s">
        <v>5028</v>
      </c>
      <c r="G3546" s="5">
        <v>706</v>
      </c>
      <c r="H3546" s="5" t="s">
        <v>198</v>
      </c>
      <c r="I3546" s="3">
        <v>0.164394159172222</v>
      </c>
      <c r="J3546" s="3">
        <v>62.962962962963</v>
      </c>
      <c r="K3546" s="3">
        <v>-0.0289547340990305</v>
      </c>
      <c r="L3546" s="3">
        <v>89.0957446808511</v>
      </c>
      <c r="M3546" s="3">
        <v>-0.0578927055190944</v>
      </c>
      <c r="N3546" s="3">
        <v>77.7188328912467</v>
      </c>
      <c r="O3546" s="3">
        <v>0.446082234290159</v>
      </c>
      <c r="P3546" s="3">
        <v>75.8620689655172</v>
      </c>
      <c r="Q3546" s="3">
        <v>1.38005285308799</v>
      </c>
      <c r="R3546" s="3">
        <v>29.4642857142857</v>
      </c>
      <c r="S3546" s="3">
        <v>2.73206619436161</v>
      </c>
      <c r="T3546" s="3">
        <v>19.7674418604651</v>
      </c>
      <c r="U3546" s="3"/>
      <c r="V3546" s="3"/>
      <c r="W3546" s="3"/>
      <c r="X3546" s="3"/>
      <c r="Y3546" s="3"/>
      <c r="Z3546" s="3"/>
      <c r="AA3546" s="3">
        <v>0.119296952277269</v>
      </c>
      <c r="AB3546" s="3">
        <v>0.320795978186544</v>
      </c>
      <c r="AC3546" s="3">
        <v>-1.43972851788186</v>
      </c>
      <c r="AD3546" s="3"/>
      <c r="AE3546" s="5">
        <v>3</v>
      </c>
      <c r="AF3546" s="3">
        <v>0.292139071406983</v>
      </c>
      <c r="AG3546" s="3">
        <v>3.33952889642315</v>
      </c>
      <c r="AH3546" s="3"/>
      <c r="AI3546" s="3"/>
      <c r="AJ3546" s="3"/>
      <c r="AK3546" s="3"/>
      <c r="AL3546" s="3"/>
      <c r="AM3546" s="3">
        <v>1000</v>
      </c>
      <c r="AN3546" s="5" t="s">
        <v>56</v>
      </c>
      <c r="AO3546" s="1"/>
      <c r="AP3546" s="1"/>
      <c r="AQ3546" s="1"/>
    </row>
    <row r="3547" spans="1:43">
      <c r="A3547" s="1" t="s">
        <v>9212</v>
      </c>
      <c r="B3547" s="1" t="s">
        <v>9213</v>
      </c>
      <c r="C3547" s="3">
        <v>1.7972602739726</v>
      </c>
      <c r="D3547" s="4">
        <v>43581</v>
      </c>
      <c r="E3547" s="3">
        <v>69.9872409755</v>
      </c>
      <c r="F3547" s="5" t="s">
        <v>9214</v>
      </c>
      <c r="G3547" s="5">
        <v>657</v>
      </c>
      <c r="H3547" s="5" t="s">
        <v>226</v>
      </c>
      <c r="I3547" s="3">
        <v>1.43289936952426</v>
      </c>
      <c r="J3547" s="3">
        <v>65.0071123755334</v>
      </c>
      <c r="K3547" s="3">
        <v>-0.305810397553519</v>
      </c>
      <c r="L3547" s="3">
        <v>94.973544973545</v>
      </c>
      <c r="M3547" s="3">
        <v>-0.281735490622238</v>
      </c>
      <c r="N3547" s="3">
        <v>86.3187588152327</v>
      </c>
      <c r="O3547" s="3">
        <v>3.9697859840537</v>
      </c>
      <c r="P3547" s="3">
        <v>52.5157232704402</v>
      </c>
      <c r="Q3547" s="3">
        <v>5.90749764896982</v>
      </c>
      <c r="R3547" s="3">
        <v>54.1970802919708</v>
      </c>
      <c r="S3547" s="3">
        <v>14.396527841906</v>
      </c>
      <c r="T3547" s="3">
        <v>55.5851063829787</v>
      </c>
      <c r="U3547" s="3"/>
      <c r="V3547" s="3"/>
      <c r="W3547" s="3"/>
      <c r="X3547" s="3"/>
      <c r="Y3547" s="3"/>
      <c r="Z3547" s="3"/>
      <c r="AA3547" s="3">
        <v>0.25965294257917</v>
      </c>
      <c r="AB3547" s="3">
        <v>0.464673827698813</v>
      </c>
      <c r="AC3547" s="3">
        <v>-4.81418158912984</v>
      </c>
      <c r="AD3547" s="3"/>
      <c r="AE3547" s="5">
        <v>1</v>
      </c>
      <c r="AF3547" s="3">
        <v>1.00630886626687</v>
      </c>
      <c r="AG3547" s="3">
        <v>14.1134097829545</v>
      </c>
      <c r="AH3547" s="3"/>
      <c r="AI3547" s="3"/>
      <c r="AJ3547" s="3"/>
      <c r="AK3547" s="3"/>
      <c r="AL3547" s="3"/>
      <c r="AM3547" s="3">
        <v>1</v>
      </c>
      <c r="AN3547" s="5" t="s">
        <v>56</v>
      </c>
      <c r="AO3547" s="1"/>
      <c r="AP3547" s="1"/>
      <c r="AQ3547" s="1"/>
    </row>
    <row r="3548" spans="1:43">
      <c r="A3548" s="1" t="s">
        <v>9215</v>
      </c>
      <c r="B3548" s="1" t="s">
        <v>9216</v>
      </c>
      <c r="C3548" s="3">
        <v>1.82465753424658</v>
      </c>
      <c r="D3548" s="4">
        <v>43571</v>
      </c>
      <c r="E3548" s="3">
        <v>0.0331902412</v>
      </c>
      <c r="F3548" s="5" t="s">
        <v>9217</v>
      </c>
      <c r="G3548" s="5">
        <v>667</v>
      </c>
      <c r="H3548" s="5" t="s">
        <v>55</v>
      </c>
      <c r="I3548" s="3">
        <v>18.2728635682159</v>
      </c>
      <c r="J3548" s="3">
        <v>5.98911070780399</v>
      </c>
      <c r="K3548" s="3">
        <v>3.08922690920495</v>
      </c>
      <c r="L3548" s="3">
        <v>39.4350282485876</v>
      </c>
      <c r="M3548" s="3">
        <v>11.3419522384689</v>
      </c>
      <c r="N3548" s="3">
        <v>7.71992818671454</v>
      </c>
      <c r="O3548" s="3">
        <v>21.4408866995074</v>
      </c>
      <c r="P3548" s="3">
        <v>37.5496688741722</v>
      </c>
      <c r="Q3548" s="3">
        <v>32.3713000872542</v>
      </c>
      <c r="R3548" s="3">
        <v>26.219512195122</v>
      </c>
      <c r="S3548" s="3">
        <v>80.4391582799634</v>
      </c>
      <c r="T3548" s="3">
        <v>28.02734375</v>
      </c>
      <c r="U3548" s="3"/>
      <c r="V3548" s="3"/>
      <c r="W3548" s="3"/>
      <c r="X3548" s="3"/>
      <c r="Y3548" s="3"/>
      <c r="Z3548" s="3"/>
      <c r="AA3548" s="3">
        <v>0.315702994973937</v>
      </c>
      <c r="AB3548" s="3">
        <v>0.495750497993249</v>
      </c>
      <c r="AC3548" s="3">
        <v>-10.8919162061432</v>
      </c>
      <c r="AD3548" s="3"/>
      <c r="AE3548" s="5">
        <v>3</v>
      </c>
      <c r="AF3548" s="3">
        <v>3.10704169639936</v>
      </c>
      <c r="AG3548" s="3">
        <v>64.4163976889851</v>
      </c>
      <c r="AH3548" s="3"/>
      <c r="AI3548" s="3"/>
      <c r="AJ3548" s="3"/>
      <c r="AK3548" s="3"/>
      <c r="AL3548" s="3"/>
      <c r="AM3548" s="3"/>
      <c r="AN3548" s="5" t="s">
        <v>46</v>
      </c>
      <c r="AO3548" s="1"/>
      <c r="AP3548" s="1"/>
      <c r="AQ3548" s="1"/>
    </row>
    <row r="3549" spans="1:43">
      <c r="A3549" s="1" t="s">
        <v>9218</v>
      </c>
      <c r="B3549" s="1" t="s">
        <v>9219</v>
      </c>
      <c r="C3549" s="3">
        <v>1.95068493150685</v>
      </c>
      <c r="D3549" s="4">
        <v>43525</v>
      </c>
      <c r="E3549" s="3">
        <v>30.5266292443</v>
      </c>
      <c r="F3549" s="5" t="s">
        <v>905</v>
      </c>
      <c r="G3549" s="5">
        <v>702</v>
      </c>
      <c r="H3549" s="5" t="s">
        <v>50</v>
      </c>
      <c r="I3549" s="3">
        <v>-0.143102461362341</v>
      </c>
      <c r="J3549" s="3">
        <v>83.9660562751228</v>
      </c>
      <c r="K3549" s="3">
        <v>-0.0668321558144114</v>
      </c>
      <c r="L3549" s="3">
        <v>84.639220894201</v>
      </c>
      <c r="M3549" s="3">
        <v>-0.219256434699711</v>
      </c>
      <c r="N3549" s="3">
        <v>75.9127337488869</v>
      </c>
      <c r="O3549" s="3">
        <v>0.741097208854672</v>
      </c>
      <c r="P3549" s="3">
        <v>40.3380539058931</v>
      </c>
      <c r="Q3549" s="3">
        <v>1.22823984526112</v>
      </c>
      <c r="R3549" s="3">
        <v>36.1661033317238</v>
      </c>
      <c r="S3549" s="3">
        <v>0.297048677654262</v>
      </c>
      <c r="T3549" s="3">
        <v>92.0338983050847</v>
      </c>
      <c r="U3549" s="3"/>
      <c r="V3549" s="3"/>
      <c r="W3549" s="3"/>
      <c r="X3549" s="3"/>
      <c r="Y3549" s="3"/>
      <c r="Z3549" s="3"/>
      <c r="AA3549" s="3">
        <v>-0.0497872108466976</v>
      </c>
      <c r="AB3549" s="3">
        <v>0.0645245266893694</v>
      </c>
      <c r="AC3549" s="3">
        <v>-4.48937946387163</v>
      </c>
      <c r="AD3549" s="3"/>
      <c r="AE3549" s="5">
        <v>4</v>
      </c>
      <c r="AF3549" s="3">
        <v>0.203225369170546</v>
      </c>
      <c r="AG3549" s="3">
        <v>1.54049928971962</v>
      </c>
      <c r="AH3549" s="3"/>
      <c r="AI3549" s="3"/>
      <c r="AJ3549" s="3"/>
      <c r="AK3549" s="3"/>
      <c r="AL3549" s="3"/>
      <c r="AM3549" s="3"/>
      <c r="AN3549" s="5" t="s">
        <v>51</v>
      </c>
      <c r="AO3549" s="1"/>
      <c r="AP3549" s="1"/>
      <c r="AQ3549" s="1"/>
    </row>
    <row r="3550" spans="1:43">
      <c r="A3550" s="1" t="s">
        <v>9220</v>
      </c>
      <c r="B3550" s="1" t="s">
        <v>9221</v>
      </c>
      <c r="C3550" s="3">
        <v>1.7041095890411</v>
      </c>
      <c r="D3550" s="4">
        <v>43615</v>
      </c>
      <c r="E3550" s="3">
        <v>10.5469675449</v>
      </c>
      <c r="F3550" s="5" t="s">
        <v>4962</v>
      </c>
      <c r="G3550" s="5">
        <v>623</v>
      </c>
      <c r="H3550" s="5" t="s">
        <v>50</v>
      </c>
      <c r="I3550" s="3">
        <v>0.316001149095095</v>
      </c>
      <c r="J3550" s="3">
        <v>15.9446181330951</v>
      </c>
      <c r="K3550" s="3">
        <v>-0.00954471699913992</v>
      </c>
      <c r="L3550" s="3">
        <v>57.5918548030102</v>
      </c>
      <c r="M3550" s="3">
        <v>0.258397932816552</v>
      </c>
      <c r="N3550" s="3">
        <v>5.34283170080142</v>
      </c>
      <c r="O3550" s="3">
        <v>0.653343581860121</v>
      </c>
      <c r="P3550" s="3">
        <v>54.4997715851987</v>
      </c>
      <c r="Q3550" s="3">
        <v>1.01243853051781</v>
      </c>
      <c r="R3550" s="3">
        <v>61.661033317238</v>
      </c>
      <c r="S3550" s="3">
        <v>1.24673818498117</v>
      </c>
      <c r="T3550" s="3">
        <v>75.6497175141243</v>
      </c>
      <c r="U3550" s="3"/>
      <c r="V3550" s="3"/>
      <c r="W3550" s="3"/>
      <c r="X3550" s="3"/>
      <c r="Y3550" s="3"/>
      <c r="Z3550" s="3"/>
      <c r="AA3550" s="3">
        <v>-0.0157164736264944</v>
      </c>
      <c r="AB3550" s="3">
        <v>0.118219201636405</v>
      </c>
      <c r="AC3550" s="3">
        <v>-3.14589808797213</v>
      </c>
      <c r="AD3550" s="3"/>
      <c r="AE3550" s="5">
        <v>4</v>
      </c>
      <c r="AF3550" s="3">
        <v>0.241336281029061</v>
      </c>
      <c r="AG3550" s="3">
        <v>2.14360843753871</v>
      </c>
      <c r="AH3550" s="3"/>
      <c r="AI3550" s="3"/>
      <c r="AJ3550" s="3"/>
      <c r="AK3550" s="3"/>
      <c r="AL3550" s="3"/>
      <c r="AM3550" s="3"/>
      <c r="AN3550" s="5" t="s">
        <v>51</v>
      </c>
      <c r="AO3550" s="1"/>
      <c r="AP3550" s="1"/>
      <c r="AQ3550" s="1"/>
    </row>
    <row r="3551" spans="1:43">
      <c r="A3551" s="1" t="s">
        <v>9222</v>
      </c>
      <c r="B3551" s="1" t="s">
        <v>9223</v>
      </c>
      <c r="C3551" s="3">
        <v>1.88219178082192</v>
      </c>
      <c r="D3551" s="4">
        <v>43550</v>
      </c>
      <c r="E3551" s="3">
        <v>4.0992453952</v>
      </c>
      <c r="F3551" s="5" t="s">
        <v>3151</v>
      </c>
      <c r="G3551" s="5">
        <v>688</v>
      </c>
      <c r="H3551" s="5" t="s">
        <v>50</v>
      </c>
      <c r="I3551" s="3">
        <v>0.177205745196793</v>
      </c>
      <c r="J3551" s="3">
        <v>40.7771326485038</v>
      </c>
      <c r="K3551" s="3">
        <v>-0.120885251999243</v>
      </c>
      <c r="L3551" s="3">
        <v>93.4041611332448</v>
      </c>
      <c r="M3551" s="3">
        <v>-0.111596763693841</v>
      </c>
      <c r="N3551" s="3">
        <v>58.0587711487088</v>
      </c>
      <c r="O3551" s="3">
        <v>0.844991080649716</v>
      </c>
      <c r="P3551" s="3">
        <v>22.8414801279123</v>
      </c>
      <c r="Q3551" s="3">
        <v>1.5025515025515</v>
      </c>
      <c r="R3551" s="3">
        <v>14.1960405601159</v>
      </c>
      <c r="S3551" s="3">
        <v>2.43181384703415</v>
      </c>
      <c r="T3551" s="3">
        <v>25.4237288135593</v>
      </c>
      <c r="U3551" s="3"/>
      <c r="V3551" s="3"/>
      <c r="W3551" s="3"/>
      <c r="X3551" s="3"/>
      <c r="Y3551" s="3"/>
      <c r="Z3551" s="3"/>
      <c r="AA3551" s="3">
        <v>0.0768284813122199</v>
      </c>
      <c r="AB3551" s="3">
        <v>0.301460496902152</v>
      </c>
      <c r="AC3551" s="3">
        <v>-2.28179204155458</v>
      </c>
      <c r="AD3551" s="3"/>
      <c r="AE3551" s="5">
        <v>3</v>
      </c>
      <c r="AF3551" s="3">
        <v>0.330038441973598</v>
      </c>
      <c r="AG3551" s="3">
        <v>3.9820891885971</v>
      </c>
      <c r="AH3551" s="3"/>
      <c r="AI3551" s="3"/>
      <c r="AJ3551" s="3"/>
      <c r="AK3551" s="3"/>
      <c r="AL3551" s="3"/>
      <c r="AM3551" s="3"/>
      <c r="AN3551" s="5" t="s">
        <v>51</v>
      </c>
      <c r="AO3551" s="1"/>
      <c r="AP3551" s="1"/>
      <c r="AQ3551" s="1"/>
    </row>
    <row r="3552" spans="1:43">
      <c r="A3552" s="1" t="s">
        <v>9224</v>
      </c>
      <c r="B3552" s="1" t="s">
        <v>9225</v>
      </c>
      <c r="C3552" s="3">
        <v>1.64383561643836</v>
      </c>
      <c r="D3552" s="4">
        <v>43637</v>
      </c>
      <c r="E3552" s="3">
        <v>12.1205456189</v>
      </c>
      <c r="F3552" s="5" t="s">
        <v>6623</v>
      </c>
      <c r="G3552" s="5">
        <v>601</v>
      </c>
      <c r="H3552" s="5" t="s">
        <v>50</v>
      </c>
      <c r="I3552" s="3">
        <v>0.187672856578437</v>
      </c>
      <c r="J3552" s="3">
        <v>38.8119696292988</v>
      </c>
      <c r="K3552" s="3">
        <v>-0.00985804416404164</v>
      </c>
      <c r="L3552" s="3">
        <v>59.5396193005755</v>
      </c>
      <c r="M3552" s="3">
        <v>0.0295857988165585</v>
      </c>
      <c r="N3552" s="3">
        <v>30.3650934995548</v>
      </c>
      <c r="O3552" s="3">
        <v>0.385596403573093</v>
      </c>
      <c r="P3552" s="3">
        <v>74.3261763362266</v>
      </c>
      <c r="Q3552" s="3">
        <v>1.30893340936206</v>
      </c>
      <c r="R3552" s="3">
        <v>25.8329309512313</v>
      </c>
      <c r="S3552" s="3">
        <v>2.66824340596619</v>
      </c>
      <c r="T3552" s="3">
        <v>19.4915254237288</v>
      </c>
      <c r="U3552" s="3"/>
      <c r="V3552" s="3"/>
      <c r="W3552" s="3"/>
      <c r="X3552" s="3"/>
      <c r="Y3552" s="3"/>
      <c r="Z3552" s="3"/>
      <c r="AA3552" s="3">
        <v>0.140644660963861</v>
      </c>
      <c r="AB3552" s="3">
        <v>0.450744896881015</v>
      </c>
      <c r="AC3552" s="3">
        <v>-1.09538877440869</v>
      </c>
      <c r="AD3552" s="3"/>
      <c r="AE3552" s="5">
        <v>2</v>
      </c>
      <c r="AF3552" s="3">
        <v>0.313512588629694</v>
      </c>
      <c r="AG3552" s="3">
        <v>3.36704697753465</v>
      </c>
      <c r="AH3552" s="3"/>
      <c r="AI3552" s="3"/>
      <c r="AJ3552" s="3"/>
      <c r="AK3552" s="3"/>
      <c r="AL3552" s="3"/>
      <c r="AM3552" s="3">
        <v>10</v>
      </c>
      <c r="AN3552" s="5" t="s">
        <v>56</v>
      </c>
      <c r="AO3552" s="1"/>
      <c r="AP3552" s="1"/>
      <c r="AQ3552" s="1"/>
    </row>
    <row r="3553" spans="1:43">
      <c r="A3553" s="1" t="s">
        <v>9226</v>
      </c>
      <c r="B3553" s="1" t="s">
        <v>9227</v>
      </c>
      <c r="C3553" s="3">
        <v>1.8958904109589</v>
      </c>
      <c r="D3553" s="4">
        <v>43545</v>
      </c>
      <c r="E3553" s="3">
        <v>1.3975539671</v>
      </c>
      <c r="F3553" s="5" t="s">
        <v>105</v>
      </c>
      <c r="G3553" s="5">
        <v>118</v>
      </c>
      <c r="H3553" s="5" t="s">
        <v>198</v>
      </c>
      <c r="I3553" s="3">
        <v>0.261830876648578</v>
      </c>
      <c r="J3553" s="3">
        <v>35.7142857142857</v>
      </c>
      <c r="K3553" s="3">
        <v>0.0290247678018591</v>
      </c>
      <c r="L3553" s="3">
        <v>51.063829787234</v>
      </c>
      <c r="M3553" s="3">
        <v>0.0774368405769155</v>
      </c>
      <c r="N3553" s="3">
        <v>48.2758620689655</v>
      </c>
      <c r="O3553" s="3">
        <v>1.05478597450652</v>
      </c>
      <c r="P3553" s="3">
        <v>6.89655172413793</v>
      </c>
      <c r="Q3553" s="3">
        <v>1.51034522924105</v>
      </c>
      <c r="R3553" s="3">
        <v>18.75</v>
      </c>
      <c r="S3553" s="3">
        <v>1.47746484708277</v>
      </c>
      <c r="T3553" s="3">
        <v>77.5193798449613</v>
      </c>
      <c r="U3553" s="3"/>
      <c r="V3553" s="3"/>
      <c r="W3553" s="3"/>
      <c r="X3553" s="3"/>
      <c r="Y3553" s="3"/>
      <c r="Z3553" s="3"/>
      <c r="AA3553" s="3">
        <v>-0.00355251899164012</v>
      </c>
      <c r="AB3553" s="3">
        <v>0.19273251309441</v>
      </c>
      <c r="AC3553" s="3">
        <v>-1.52623718869878</v>
      </c>
      <c r="AD3553" s="3"/>
      <c r="AE3553" s="5">
        <v>4</v>
      </c>
      <c r="AF3553" s="3">
        <v>0.216354415604427</v>
      </c>
      <c r="AG3553" s="3">
        <v>1.81565680451869</v>
      </c>
      <c r="AH3553" s="3"/>
      <c r="AI3553" s="3"/>
      <c r="AJ3553" s="3"/>
      <c r="AK3553" s="3"/>
      <c r="AL3553" s="3"/>
      <c r="AM3553" s="3"/>
      <c r="AN3553" s="5" t="s">
        <v>46</v>
      </c>
      <c r="AO3553" s="1"/>
      <c r="AP3553" s="1"/>
      <c r="AQ3553" s="1"/>
    </row>
    <row r="3554" spans="1:43">
      <c r="A3554" s="1" t="s">
        <v>9228</v>
      </c>
      <c r="B3554" s="1" t="s">
        <v>9229</v>
      </c>
      <c r="C3554" s="3">
        <v>1.91780821917808</v>
      </c>
      <c r="D3554" s="4">
        <v>43537</v>
      </c>
      <c r="E3554" s="3">
        <v>83.9236415349</v>
      </c>
      <c r="F3554" s="5" t="s">
        <v>5186</v>
      </c>
      <c r="G3554" s="5">
        <v>701</v>
      </c>
      <c r="H3554" s="5" t="s">
        <v>205</v>
      </c>
      <c r="I3554" s="3">
        <v>-0.107035126982592</v>
      </c>
      <c r="J3554" s="3">
        <v>52.059925093633</v>
      </c>
      <c r="K3554" s="3">
        <v>0</v>
      </c>
      <c r="L3554" s="3">
        <v>38.8888888888889</v>
      </c>
      <c r="M3554" s="3">
        <v>-0.223539702594997</v>
      </c>
      <c r="N3554" s="3">
        <v>44.4029850746269</v>
      </c>
      <c r="O3554" s="3">
        <v>0.755139807465455</v>
      </c>
      <c r="P3554" s="3">
        <v>52.5291828793774</v>
      </c>
      <c r="Q3554" s="3">
        <v>1.18133616902955</v>
      </c>
      <c r="R3554" s="3">
        <v>38.9380530973451</v>
      </c>
      <c r="S3554" s="3">
        <v>1.79418549470011</v>
      </c>
      <c r="T3554" s="3">
        <v>27.5641025641026</v>
      </c>
      <c r="U3554" s="3"/>
      <c r="V3554" s="3"/>
      <c r="W3554" s="3"/>
      <c r="X3554" s="3"/>
      <c r="Y3554" s="3"/>
      <c r="Z3554" s="3"/>
      <c r="AA3554" s="3">
        <v>0.0300960298103587</v>
      </c>
      <c r="AB3554" s="3">
        <v>0.22383691691801</v>
      </c>
      <c r="AC3554" s="3">
        <v>-1.91104536674376</v>
      </c>
      <c r="AD3554" s="3"/>
      <c r="AE3554" s="5">
        <v>4</v>
      </c>
      <c r="AF3554" s="3">
        <v>0.247564687897408</v>
      </c>
      <c r="AG3554" s="3">
        <v>2.37996013260779</v>
      </c>
      <c r="AH3554" s="3"/>
      <c r="AI3554" s="3"/>
      <c r="AJ3554" s="3"/>
      <c r="AK3554" s="3"/>
      <c r="AL3554" s="3"/>
      <c r="AM3554" s="3"/>
      <c r="AN3554" s="5" t="s">
        <v>46</v>
      </c>
      <c r="AO3554" s="1"/>
      <c r="AP3554" s="1"/>
      <c r="AQ3554" s="1"/>
    </row>
    <row r="3555" spans="1:43">
      <c r="A3555" s="1" t="s">
        <v>9230</v>
      </c>
      <c r="B3555" s="1" t="s">
        <v>9231</v>
      </c>
      <c r="C3555" s="3">
        <v>1.69315068493151</v>
      </c>
      <c r="D3555" s="4">
        <v>43612</v>
      </c>
      <c r="E3555" s="3"/>
      <c r="F3555" s="5"/>
      <c r="G3555" s="5"/>
      <c r="H3555" s="5" t="s">
        <v>50</v>
      </c>
      <c r="I3555" s="3">
        <v>-0.205539786630127</v>
      </c>
      <c r="J3555" s="3"/>
      <c r="K3555" s="3"/>
      <c r="L3555" s="3"/>
      <c r="M3555" s="3">
        <v>-0.264110339430688</v>
      </c>
      <c r="N3555" s="3"/>
      <c r="O3555" s="3">
        <v>2.11316975463194</v>
      </c>
      <c r="P3555" s="3"/>
      <c r="Q3555" s="3">
        <v>2.4929634097306</v>
      </c>
      <c r="R3555" s="3"/>
      <c r="S3555" s="3">
        <v>2.01594807760318</v>
      </c>
      <c r="T3555" s="3"/>
      <c r="U3555" s="3"/>
      <c r="V3555" s="3"/>
      <c r="W3555" s="3"/>
      <c r="X3555" s="3"/>
      <c r="Y3555" s="3"/>
      <c r="Z3555" s="3"/>
      <c r="AA3555" s="3">
        <v>0.0295279761951277</v>
      </c>
      <c r="AB3555" s="3">
        <v>0.143779902634406</v>
      </c>
      <c r="AC3555" s="3">
        <v>-2.9931920003505</v>
      </c>
      <c r="AD3555" s="3"/>
      <c r="AE3555" s="5">
        <v>4</v>
      </c>
      <c r="AF3555" s="3">
        <v>0.235653563873534</v>
      </c>
      <c r="AG3555" s="3">
        <v>2.58017749724477</v>
      </c>
      <c r="AH3555" s="3"/>
      <c r="AI3555" s="3"/>
      <c r="AJ3555" s="3"/>
      <c r="AK3555" s="3"/>
      <c r="AL3555" s="3"/>
      <c r="AM3555" s="3"/>
      <c r="AN3555" s="5" t="s">
        <v>51</v>
      </c>
      <c r="AO3555" s="1"/>
      <c r="AP3555" s="1"/>
      <c r="AQ3555" s="1"/>
    </row>
    <row r="3556" spans="1:43">
      <c r="A3556" s="1" t="s">
        <v>9232</v>
      </c>
      <c r="B3556" s="1" t="s">
        <v>9233</v>
      </c>
      <c r="C3556" s="3">
        <v>1.66301369863014</v>
      </c>
      <c r="D3556" s="4">
        <v>43630</v>
      </c>
      <c r="E3556" s="3">
        <v>6.5622468927</v>
      </c>
      <c r="F3556" s="5" t="s">
        <v>9234</v>
      </c>
      <c r="G3556" s="5">
        <v>162</v>
      </c>
      <c r="H3556" s="5" t="s">
        <v>50</v>
      </c>
      <c r="I3556" s="3">
        <v>0.0497413450059679</v>
      </c>
      <c r="J3556" s="3">
        <v>62.0812862885217</v>
      </c>
      <c r="K3556" s="3">
        <v>0.0198906016907007</v>
      </c>
      <c r="L3556" s="3">
        <v>31.6069057104914</v>
      </c>
      <c r="M3556" s="3">
        <v>-0.238071619878975</v>
      </c>
      <c r="N3556" s="3">
        <v>78.1389136242208</v>
      </c>
      <c r="O3556" s="3">
        <v>-0.468796369217815</v>
      </c>
      <c r="P3556" s="3">
        <v>93.6043855641846</v>
      </c>
      <c r="Q3556" s="3">
        <v>0.62967750416548</v>
      </c>
      <c r="R3556" s="3">
        <v>82.9068083051666</v>
      </c>
      <c r="S3556" s="3">
        <v>2.40457242019101</v>
      </c>
      <c r="T3556" s="3">
        <v>26.4971751412429</v>
      </c>
      <c r="U3556" s="3"/>
      <c r="V3556" s="3"/>
      <c r="W3556" s="3"/>
      <c r="X3556" s="3"/>
      <c r="Y3556" s="3"/>
      <c r="Z3556" s="3"/>
      <c r="AA3556" s="3">
        <v>0.0982818320482929</v>
      </c>
      <c r="AB3556" s="3">
        <v>0.290462859854045</v>
      </c>
      <c r="AC3556" s="3">
        <v>-0.715335619794186</v>
      </c>
      <c r="AD3556" s="3"/>
      <c r="AE3556" s="5">
        <v>2</v>
      </c>
      <c r="AF3556" s="3">
        <v>0.257925478049071</v>
      </c>
      <c r="AG3556" s="3">
        <v>2.9459079534419</v>
      </c>
      <c r="AH3556" s="3"/>
      <c r="AI3556" s="3"/>
      <c r="AJ3556" s="3"/>
      <c r="AK3556" s="3"/>
      <c r="AL3556" s="3"/>
      <c r="AM3556" s="3"/>
      <c r="AN3556" s="5" t="s">
        <v>51</v>
      </c>
      <c r="AO3556" s="1"/>
      <c r="AP3556" s="1"/>
      <c r="AQ3556" s="1"/>
    </row>
    <row r="3557" spans="1:43">
      <c r="A3557" s="1" t="s">
        <v>9235</v>
      </c>
      <c r="B3557" s="1" t="s">
        <v>9236</v>
      </c>
      <c r="C3557" s="3">
        <v>1.93698630136986</v>
      </c>
      <c r="D3557" s="4">
        <v>43530</v>
      </c>
      <c r="E3557" s="3">
        <v>179.4239503114</v>
      </c>
      <c r="F3557" s="5" t="s">
        <v>1435</v>
      </c>
      <c r="G3557" s="5">
        <v>708</v>
      </c>
      <c r="H3557" s="5" t="s">
        <v>205</v>
      </c>
      <c r="I3557" s="3">
        <v>-0.0589770114994869</v>
      </c>
      <c r="J3557" s="3">
        <v>37.8277153558052</v>
      </c>
      <c r="K3557" s="3">
        <v>0.00992746608540158</v>
      </c>
      <c r="L3557" s="3">
        <v>28.8888888888889</v>
      </c>
      <c r="M3557" s="3">
        <v>-0.186690891264619</v>
      </c>
      <c r="N3557" s="3">
        <v>33.2089552238806</v>
      </c>
      <c r="O3557" s="3">
        <v>0.884331203493826</v>
      </c>
      <c r="P3557" s="3">
        <v>22.568093385214</v>
      </c>
      <c r="Q3557" s="3">
        <v>1.31718155689136</v>
      </c>
      <c r="R3557" s="3">
        <v>17.2566371681416</v>
      </c>
      <c r="S3557" s="3">
        <v>2.08266512229221</v>
      </c>
      <c r="T3557" s="3">
        <v>11.5384615384615</v>
      </c>
      <c r="U3557" s="3"/>
      <c r="V3557" s="3"/>
      <c r="W3557" s="3"/>
      <c r="X3557" s="3"/>
      <c r="Y3557" s="3"/>
      <c r="Z3557" s="3"/>
      <c r="AA3557" s="3">
        <v>0.0532872428681624</v>
      </c>
      <c r="AB3557" s="3">
        <v>0.228526944240316</v>
      </c>
      <c r="AC3557" s="3">
        <v>-1.8997348422338</v>
      </c>
      <c r="AD3557" s="3"/>
      <c r="AE3557" s="5">
        <v>4</v>
      </c>
      <c r="AF3557" s="3">
        <v>0.246014759430845</v>
      </c>
      <c r="AG3557" s="3">
        <v>2.63318204070997</v>
      </c>
      <c r="AH3557" s="3"/>
      <c r="AI3557" s="3"/>
      <c r="AJ3557" s="3"/>
      <c r="AK3557" s="3"/>
      <c r="AL3557" s="3"/>
      <c r="AM3557" s="3"/>
      <c r="AN3557" s="5" t="s">
        <v>46</v>
      </c>
      <c r="AO3557" s="1"/>
      <c r="AP3557" s="1"/>
      <c r="AQ3557" s="1"/>
    </row>
    <row r="3558" spans="1:43">
      <c r="A3558" s="1" t="s">
        <v>9237</v>
      </c>
      <c r="B3558" s="1" t="s">
        <v>9238</v>
      </c>
      <c r="C3558" s="3">
        <v>1.87671232876712</v>
      </c>
      <c r="D3558" s="4">
        <v>43552</v>
      </c>
      <c r="E3558" s="3">
        <v>3.6006983298</v>
      </c>
      <c r="F3558" s="5" t="s">
        <v>9239</v>
      </c>
      <c r="G3558" s="5">
        <v>398</v>
      </c>
      <c r="H3558" s="5" t="s">
        <v>55</v>
      </c>
      <c r="I3558" s="3">
        <v>1.21535003745941</v>
      </c>
      <c r="J3558" s="3">
        <v>91.2885662431942</v>
      </c>
      <c r="K3558" s="3">
        <v>2.14213709677419</v>
      </c>
      <c r="L3558" s="3">
        <v>59.3220338983051</v>
      </c>
      <c r="M3558" s="3">
        <v>-0.637411130178973</v>
      </c>
      <c r="N3558" s="3">
        <v>89.8862956313585</v>
      </c>
      <c r="O3558" s="3">
        <v>4.66281081987592</v>
      </c>
      <c r="P3558" s="3">
        <v>91.8543046357616</v>
      </c>
      <c r="Q3558" s="3">
        <v>10.3980715376148</v>
      </c>
      <c r="R3558" s="3">
        <v>85.0609756097561</v>
      </c>
      <c r="S3558" s="3">
        <v>50.0888059052107</v>
      </c>
      <c r="T3558" s="3">
        <v>74.12109375</v>
      </c>
      <c r="U3558" s="3"/>
      <c r="V3558" s="3"/>
      <c r="W3558" s="3"/>
      <c r="X3558" s="3"/>
      <c r="Y3558" s="3"/>
      <c r="Z3558" s="3"/>
      <c r="AA3558" s="3">
        <v>0.231970848860101</v>
      </c>
      <c r="AB3558" s="3">
        <v>0.427027733453091</v>
      </c>
      <c r="AC3558" s="3">
        <v>-14.4470322535112</v>
      </c>
      <c r="AD3558" s="3"/>
      <c r="AE3558" s="5">
        <v>2</v>
      </c>
      <c r="AF3558" s="3">
        <v>2.85053076919528</v>
      </c>
      <c r="AG3558" s="3">
        <v>53.2415730281132</v>
      </c>
      <c r="AH3558" s="3"/>
      <c r="AI3558" s="3"/>
      <c r="AJ3558" s="3"/>
      <c r="AK3558" s="3"/>
      <c r="AL3558" s="3"/>
      <c r="AM3558" s="3"/>
      <c r="AN3558" s="5" t="s">
        <v>46</v>
      </c>
      <c r="AO3558" s="1"/>
      <c r="AP3558" s="1"/>
      <c r="AQ3558" s="1"/>
    </row>
    <row r="3559" spans="1:43">
      <c r="A3559" s="1" t="s">
        <v>9240</v>
      </c>
      <c r="B3559" s="1" t="s">
        <v>9241</v>
      </c>
      <c r="C3559" s="3">
        <v>1.55342465753425</v>
      </c>
      <c r="D3559" s="4">
        <v>43670</v>
      </c>
      <c r="E3559" s="3">
        <v>3.4336832127</v>
      </c>
      <c r="F3559" s="5" t="s">
        <v>3093</v>
      </c>
      <c r="G3559" s="5">
        <v>568</v>
      </c>
      <c r="H3559" s="5" t="s">
        <v>198</v>
      </c>
      <c r="I3559" s="3">
        <v>0.676246830092993</v>
      </c>
      <c r="J3559" s="3">
        <v>2.38095238095238</v>
      </c>
      <c r="K3559" s="3">
        <v>0.0466679111443128</v>
      </c>
      <c r="L3559" s="3">
        <v>25.531914893617</v>
      </c>
      <c r="M3559" s="3">
        <v>0.327592661924378</v>
      </c>
      <c r="N3559" s="3">
        <v>4.24403183023873</v>
      </c>
      <c r="O3559" s="3">
        <v>1.24681212808162</v>
      </c>
      <c r="P3559" s="3">
        <v>2.8735632183908</v>
      </c>
      <c r="Q3559" s="3">
        <v>2.11488996856245</v>
      </c>
      <c r="R3559" s="3">
        <v>2.97619047619048</v>
      </c>
      <c r="S3559" s="3">
        <v>4.95446979340057</v>
      </c>
      <c r="T3559" s="3">
        <v>0.387596899224806</v>
      </c>
      <c r="U3559" s="3"/>
      <c r="V3559" s="3"/>
      <c r="W3559" s="3"/>
      <c r="X3559" s="3"/>
      <c r="Y3559" s="3"/>
      <c r="Z3559" s="3"/>
      <c r="AA3559" s="3">
        <v>0.470004955387713</v>
      </c>
      <c r="AB3559" s="3">
        <v>1.69392844520122</v>
      </c>
      <c r="AC3559" s="3">
        <v>-0.401760091830898</v>
      </c>
      <c r="AD3559" s="3"/>
      <c r="AE3559" s="5">
        <v>1</v>
      </c>
      <c r="AF3559" s="3">
        <v>0.393399431754321</v>
      </c>
      <c r="AG3559" s="3">
        <v>5.27563632376933</v>
      </c>
      <c r="AH3559" s="3"/>
      <c r="AI3559" s="3"/>
      <c r="AJ3559" s="3"/>
      <c r="AK3559" s="3"/>
      <c r="AL3559" s="3"/>
      <c r="AM3559" s="3"/>
      <c r="AN3559" s="5" t="s">
        <v>46</v>
      </c>
      <c r="AO3559" s="1"/>
      <c r="AP3559" s="1"/>
      <c r="AQ3559" s="1"/>
    </row>
    <row r="3560" spans="1:43">
      <c r="A3560" s="1" t="s">
        <v>9242</v>
      </c>
      <c r="B3560" s="1" t="s">
        <v>9243</v>
      </c>
      <c r="C3560" s="3">
        <v>1.68767123287671</v>
      </c>
      <c r="D3560" s="4">
        <v>43621</v>
      </c>
      <c r="E3560" s="3">
        <v>6.1604627819</v>
      </c>
      <c r="F3560" s="5" t="s">
        <v>3848</v>
      </c>
      <c r="G3560" s="5">
        <v>617</v>
      </c>
      <c r="H3560" s="5" t="s">
        <v>55</v>
      </c>
      <c r="I3560" s="3">
        <v>14.5056642636457</v>
      </c>
      <c r="J3560" s="3">
        <v>21.4156079854809</v>
      </c>
      <c r="K3560" s="3">
        <v>2.82054838858834</v>
      </c>
      <c r="L3560" s="3">
        <v>45.1977401129944</v>
      </c>
      <c r="M3560" s="3">
        <v>8.33576926824515</v>
      </c>
      <c r="N3560" s="3">
        <v>21.7833632555356</v>
      </c>
      <c r="O3560" s="3">
        <v>21.6066936454118</v>
      </c>
      <c r="P3560" s="3">
        <v>36.953642384106</v>
      </c>
      <c r="Q3560" s="3">
        <v>32.4971697551093</v>
      </c>
      <c r="R3560" s="3">
        <v>25.9146341463415</v>
      </c>
      <c r="S3560" s="3">
        <v>82.4200164068909</v>
      </c>
      <c r="T3560" s="3">
        <v>25.1953125</v>
      </c>
      <c r="U3560" s="3"/>
      <c r="V3560" s="3"/>
      <c r="W3560" s="3"/>
      <c r="X3560" s="3"/>
      <c r="Y3560" s="3"/>
      <c r="Z3560" s="3"/>
      <c r="AA3560" s="3">
        <v>0.396393225622481</v>
      </c>
      <c r="AB3560" s="3">
        <v>0.737745861475679</v>
      </c>
      <c r="AC3560" s="3">
        <v>-13.0847561442462</v>
      </c>
      <c r="AD3560" s="3"/>
      <c r="AE3560" s="5">
        <v>1</v>
      </c>
      <c r="AF3560" s="3">
        <v>3.98575021786594</v>
      </c>
      <c r="AG3560" s="3">
        <v>78.7735918034094</v>
      </c>
      <c r="AH3560" s="3"/>
      <c r="AI3560" s="3"/>
      <c r="AJ3560" s="3"/>
      <c r="AK3560" s="3"/>
      <c r="AL3560" s="3"/>
      <c r="AM3560" s="3">
        <v>100</v>
      </c>
      <c r="AN3560" s="5" t="s">
        <v>51</v>
      </c>
      <c r="AO3560" s="1"/>
      <c r="AP3560" s="1"/>
      <c r="AQ3560" s="1"/>
    </row>
    <row r="3561" spans="1:43">
      <c r="A3561" s="1" t="s">
        <v>9244</v>
      </c>
      <c r="B3561" s="1" t="s">
        <v>9245</v>
      </c>
      <c r="C3561" s="3">
        <v>1.86027397260274</v>
      </c>
      <c r="D3561" s="4">
        <v>43558</v>
      </c>
      <c r="E3561" s="3">
        <v>41.0937935007</v>
      </c>
      <c r="F3561" s="5" t="s">
        <v>9246</v>
      </c>
      <c r="G3561" s="5">
        <v>680</v>
      </c>
      <c r="H3561" s="5" t="s">
        <v>198</v>
      </c>
      <c r="I3561" s="3">
        <v>0.10529338566096</v>
      </c>
      <c r="J3561" s="3">
        <v>77.2486772486772</v>
      </c>
      <c r="K3561" s="3">
        <v>-0.0764379896808747</v>
      </c>
      <c r="L3561" s="3">
        <v>96.5425531914894</v>
      </c>
      <c r="M3561" s="3">
        <v>-0.171821305841932</v>
      </c>
      <c r="N3561" s="3">
        <v>87.2679045092838</v>
      </c>
      <c r="O3561" s="3">
        <v>-0.0477874414603863</v>
      </c>
      <c r="P3561" s="3">
        <v>91.6666666666667</v>
      </c>
      <c r="Q3561" s="3">
        <v>0.81721693118097</v>
      </c>
      <c r="R3561" s="3">
        <v>82.4404761904762</v>
      </c>
      <c r="S3561" s="3">
        <v>1.0079238581292</v>
      </c>
      <c r="T3561" s="3">
        <v>86.8217054263566</v>
      </c>
      <c r="U3561" s="3"/>
      <c r="V3561" s="3"/>
      <c r="W3561" s="3"/>
      <c r="X3561" s="3"/>
      <c r="Y3561" s="3"/>
      <c r="Z3561" s="3"/>
      <c r="AA3561" s="3">
        <v>-0.0293337912464276</v>
      </c>
      <c r="AB3561" s="3">
        <v>0.235472248327565</v>
      </c>
      <c r="AC3561" s="3">
        <v>-2.70970128548968</v>
      </c>
      <c r="AD3561" s="3"/>
      <c r="AE3561" s="5">
        <v>3</v>
      </c>
      <c r="AF3561" s="3">
        <v>0.309825881682753</v>
      </c>
      <c r="AG3561" s="3">
        <v>1.8375107223344</v>
      </c>
      <c r="AH3561" s="3"/>
      <c r="AI3561" s="3"/>
      <c r="AJ3561" s="3"/>
      <c r="AK3561" s="3"/>
      <c r="AL3561" s="3"/>
      <c r="AM3561" s="3">
        <v>2000</v>
      </c>
      <c r="AN3561" s="5" t="s">
        <v>56</v>
      </c>
      <c r="AO3561" s="1"/>
      <c r="AP3561" s="1"/>
      <c r="AQ3561" s="1"/>
    </row>
    <row r="3562" spans="1:43">
      <c r="A3562" s="1" t="s">
        <v>9247</v>
      </c>
      <c r="B3562" s="1" t="s">
        <v>9248</v>
      </c>
      <c r="C3562" s="3">
        <v>1.8</v>
      </c>
      <c r="D3562" s="4">
        <v>43580</v>
      </c>
      <c r="E3562" s="3">
        <v>47.1840966155</v>
      </c>
      <c r="F3562" s="5" t="s">
        <v>4423</v>
      </c>
      <c r="G3562" s="5">
        <v>19</v>
      </c>
      <c r="H3562" s="5" t="s">
        <v>205</v>
      </c>
      <c r="I3562" s="3">
        <v>-0.0307721503071502</v>
      </c>
      <c r="J3562" s="3">
        <v>32.9588014981273</v>
      </c>
      <c r="K3562" s="3">
        <v>0.00999300489656555</v>
      </c>
      <c r="L3562" s="3">
        <v>25.9259259259259</v>
      </c>
      <c r="M3562" s="3">
        <v>-0.188685828419008</v>
      </c>
      <c r="N3562" s="3">
        <v>35.0746268656716</v>
      </c>
      <c r="O3562" s="3">
        <v>0.8165936621404</v>
      </c>
      <c r="P3562" s="3">
        <v>31.9066147859922</v>
      </c>
      <c r="Q3562" s="3">
        <v>1.25075625878256</v>
      </c>
      <c r="R3562" s="3">
        <v>29.2035398230088</v>
      </c>
      <c r="S3562" s="3">
        <v>1.76426529144315</v>
      </c>
      <c r="T3562" s="3">
        <v>29.4871794871795</v>
      </c>
      <c r="U3562" s="3"/>
      <c r="V3562" s="3"/>
      <c r="W3562" s="3"/>
      <c r="X3562" s="3"/>
      <c r="Y3562" s="3"/>
      <c r="Z3562" s="3"/>
      <c r="AA3562" s="3">
        <v>0.0271268405419445</v>
      </c>
      <c r="AB3562" s="3">
        <v>0.213686563739956</v>
      </c>
      <c r="AC3562" s="3">
        <v>-1.76176959968679</v>
      </c>
      <c r="AD3562" s="3"/>
      <c r="AE3562" s="5">
        <v>4</v>
      </c>
      <c r="AF3562" s="3">
        <v>0.23395648525625</v>
      </c>
      <c r="AG3562" s="3">
        <v>2.36726490179306</v>
      </c>
      <c r="AH3562" s="3"/>
      <c r="AI3562" s="3"/>
      <c r="AJ3562" s="3"/>
      <c r="AK3562" s="3"/>
      <c r="AL3562" s="3"/>
      <c r="AM3562" s="3"/>
      <c r="AN3562" s="5" t="s">
        <v>46</v>
      </c>
      <c r="AO3562" s="1"/>
      <c r="AP3562" s="1"/>
      <c r="AQ3562" s="1"/>
    </row>
    <row r="3563" spans="1:43">
      <c r="A3563" s="1" t="s">
        <v>9249</v>
      </c>
      <c r="B3563" s="1" t="s">
        <v>9250</v>
      </c>
      <c r="C3563" s="3">
        <v>1.74520547945205</v>
      </c>
      <c r="D3563" s="4">
        <v>43600</v>
      </c>
      <c r="E3563" s="3">
        <v>21.8661855541</v>
      </c>
      <c r="F3563" s="5" t="s">
        <v>6408</v>
      </c>
      <c r="G3563" s="5">
        <v>252</v>
      </c>
      <c r="H3563" s="5" t="s">
        <v>50</v>
      </c>
      <c r="I3563" s="3">
        <v>0.0484730974309152</v>
      </c>
      <c r="J3563" s="3">
        <v>62.795891022778</v>
      </c>
      <c r="K3563" s="3">
        <v>-0.00968898362562397</v>
      </c>
      <c r="L3563" s="3">
        <v>58.1673306772908</v>
      </c>
      <c r="M3563" s="3">
        <v>-0.0290613193838979</v>
      </c>
      <c r="N3563" s="3">
        <v>41.7186108637578</v>
      </c>
      <c r="O3563" s="3">
        <v>1.12689857912789</v>
      </c>
      <c r="P3563" s="3">
        <v>5.66468707172225</v>
      </c>
      <c r="Q3563" s="3">
        <v>1.55481204487306</v>
      </c>
      <c r="R3563" s="3">
        <v>11.9266055045872</v>
      </c>
      <c r="S3563" s="3">
        <v>2.68589335670464</v>
      </c>
      <c r="T3563" s="3">
        <v>18.9265536723164</v>
      </c>
      <c r="U3563" s="3"/>
      <c r="V3563" s="3"/>
      <c r="W3563" s="3"/>
      <c r="X3563" s="3"/>
      <c r="Y3563" s="3"/>
      <c r="Z3563" s="3"/>
      <c r="AA3563" s="3">
        <v>0.124059421359717</v>
      </c>
      <c r="AB3563" s="3">
        <v>0.302884858211152</v>
      </c>
      <c r="AC3563" s="3">
        <v>-1.35981216982979</v>
      </c>
      <c r="AD3563" s="3"/>
      <c r="AE3563" s="5">
        <v>2</v>
      </c>
      <c r="AF3563" s="3">
        <v>0.259764519430138</v>
      </c>
      <c r="AG3563" s="3">
        <v>3.1822832221295</v>
      </c>
      <c r="AH3563" s="3"/>
      <c r="AI3563" s="3"/>
      <c r="AJ3563" s="3"/>
      <c r="AK3563" s="3"/>
      <c r="AL3563" s="3"/>
      <c r="AM3563" s="3"/>
      <c r="AN3563" s="5" t="s">
        <v>46</v>
      </c>
      <c r="AO3563" s="1"/>
      <c r="AP3563" s="1"/>
      <c r="AQ3563" s="1"/>
    </row>
    <row r="3564" spans="1:43">
      <c r="A3564" s="1" t="s">
        <v>9251</v>
      </c>
      <c r="B3564" s="1" t="s">
        <v>9252</v>
      </c>
      <c r="C3564" s="3">
        <v>1.88493150684932</v>
      </c>
      <c r="D3564" s="4">
        <v>43549</v>
      </c>
      <c r="E3564" s="3">
        <v>3.2663574057</v>
      </c>
      <c r="F3564" s="5" t="s">
        <v>4431</v>
      </c>
      <c r="G3564" s="5">
        <v>363</v>
      </c>
      <c r="H3564" s="5" t="s">
        <v>50</v>
      </c>
      <c r="I3564" s="3">
        <v>0.446131941148545</v>
      </c>
      <c r="J3564" s="3">
        <v>6.16346583296114</v>
      </c>
      <c r="K3564" s="3">
        <v>0.028358067870306</v>
      </c>
      <c r="L3564" s="3">
        <v>29.6148738379814</v>
      </c>
      <c r="M3564" s="3">
        <v>0.246305418719206</v>
      </c>
      <c r="N3564" s="3">
        <v>6.90115761353517</v>
      </c>
      <c r="O3564" s="3">
        <v>0.78095238095238</v>
      </c>
      <c r="P3564" s="3">
        <v>33.9881224303335</v>
      </c>
      <c r="Q3564" s="3">
        <v>1.24378109452738</v>
      </c>
      <c r="R3564" s="3">
        <v>33.8000965717045</v>
      </c>
      <c r="S3564" s="3">
        <v>1.27284907646666</v>
      </c>
      <c r="T3564" s="3">
        <v>74.8587570621469</v>
      </c>
      <c r="U3564" s="3"/>
      <c r="V3564" s="3"/>
      <c r="W3564" s="3"/>
      <c r="X3564" s="3"/>
      <c r="Y3564" s="3"/>
      <c r="Z3564" s="3"/>
      <c r="AA3564" s="3">
        <v>-0.0217747672321631</v>
      </c>
      <c r="AB3564" s="3">
        <v>0.266767023549169</v>
      </c>
      <c r="AC3564" s="3">
        <v>-1.67044167610419</v>
      </c>
      <c r="AD3564" s="3"/>
      <c r="AE3564" s="5">
        <v>3</v>
      </c>
      <c r="AF3564" s="3">
        <v>0.253975975636485</v>
      </c>
      <c r="AG3564" s="3">
        <v>1.96712494368914</v>
      </c>
      <c r="AH3564" s="3"/>
      <c r="AI3564" s="3"/>
      <c r="AJ3564" s="3"/>
      <c r="AK3564" s="3"/>
      <c r="AL3564" s="3"/>
      <c r="AM3564" s="3"/>
      <c r="AN3564" s="5" t="s">
        <v>51</v>
      </c>
      <c r="AO3564" s="1"/>
      <c r="AP3564" s="1"/>
      <c r="AQ3564" s="1"/>
    </row>
    <row r="3565" spans="1:43">
      <c r="A3565" s="1" t="s">
        <v>9253</v>
      </c>
      <c r="B3565" s="1" t="s">
        <v>9254</v>
      </c>
      <c r="C3565" s="3">
        <v>1.88493150684932</v>
      </c>
      <c r="D3565" s="4">
        <v>43549</v>
      </c>
      <c r="E3565" s="3">
        <v>63.52725235</v>
      </c>
      <c r="F3565" s="5" t="s">
        <v>9255</v>
      </c>
      <c r="G3565" s="5">
        <v>689</v>
      </c>
      <c r="H3565" s="5" t="s">
        <v>205</v>
      </c>
      <c r="I3565" s="3">
        <v>-0.0689723125431034</v>
      </c>
      <c r="J3565" s="3">
        <v>41.5730337078652</v>
      </c>
      <c r="K3565" s="3">
        <v>-0.00985901607019559</v>
      </c>
      <c r="L3565" s="3">
        <v>51.8518518518518</v>
      </c>
      <c r="M3565" s="3">
        <v>-0.226266601082152</v>
      </c>
      <c r="N3565" s="3">
        <v>46.2686567164179</v>
      </c>
      <c r="O3565" s="3">
        <v>0.812508672603119</v>
      </c>
      <c r="P3565" s="3">
        <v>34.2412451361868</v>
      </c>
      <c r="Q3565" s="3">
        <v>1.2129036829709</v>
      </c>
      <c r="R3565" s="3">
        <v>34.5132743362832</v>
      </c>
      <c r="S3565" s="3">
        <v>2.00471212611919</v>
      </c>
      <c r="T3565" s="3">
        <v>16.6666666666667</v>
      </c>
      <c r="U3565" s="3"/>
      <c r="V3565" s="3"/>
      <c r="W3565" s="3"/>
      <c r="X3565" s="3"/>
      <c r="Y3565" s="3"/>
      <c r="Z3565" s="3"/>
      <c r="AA3565" s="3">
        <v>0.0465022123686227</v>
      </c>
      <c r="AB3565" s="3">
        <v>0.240960582347402</v>
      </c>
      <c r="AC3565" s="3">
        <v>-2.0767975768767</v>
      </c>
      <c r="AD3565" s="3"/>
      <c r="AE3565" s="5">
        <v>4</v>
      </c>
      <c r="AF3565" s="3">
        <v>0.260660572799135</v>
      </c>
      <c r="AG3565" s="3">
        <v>2.62424939860568</v>
      </c>
      <c r="AH3565" s="3"/>
      <c r="AI3565" s="3"/>
      <c r="AJ3565" s="3"/>
      <c r="AK3565" s="3"/>
      <c r="AL3565" s="3"/>
      <c r="AM3565" s="3"/>
      <c r="AN3565" s="5" t="s">
        <v>46</v>
      </c>
      <c r="AO3565" s="1"/>
      <c r="AP3565" s="1"/>
      <c r="AQ3565" s="1"/>
    </row>
    <row r="3566" spans="1:43">
      <c r="A3566" s="1" t="s">
        <v>9256</v>
      </c>
      <c r="B3566" s="1" t="s">
        <v>9257</v>
      </c>
      <c r="C3566" s="3">
        <v>1.8986301369863</v>
      </c>
      <c r="D3566" s="4">
        <v>43544</v>
      </c>
      <c r="E3566" s="3">
        <v>7.3581335446</v>
      </c>
      <c r="F3566" s="5" t="s">
        <v>1469</v>
      </c>
      <c r="G3566" s="5">
        <v>694</v>
      </c>
      <c r="H3566" s="5" t="s">
        <v>60</v>
      </c>
      <c r="I3566" s="3">
        <v>1.63332584101296</v>
      </c>
      <c r="J3566" s="3">
        <v>72.0238095238095</v>
      </c>
      <c r="K3566" s="3">
        <v>0.952593584877588</v>
      </c>
      <c r="L3566" s="3">
        <v>70.7574304889741</v>
      </c>
      <c r="M3566" s="3">
        <v>-1.12973760932945</v>
      </c>
      <c r="N3566" s="3">
        <v>68.3481701285856</v>
      </c>
      <c r="O3566" s="3">
        <v>2.30015082956259</v>
      </c>
      <c r="P3566" s="3">
        <v>72.7180527383367</v>
      </c>
      <c r="Q3566" s="3">
        <v>-0.85513813769917</v>
      </c>
      <c r="R3566" s="3">
        <v>74.9738219895288</v>
      </c>
      <c r="S3566" s="3">
        <v>27.0487964784115</v>
      </c>
      <c r="T3566" s="3">
        <v>63.5265700483092</v>
      </c>
      <c r="U3566" s="3"/>
      <c r="V3566" s="3"/>
      <c r="W3566" s="3"/>
      <c r="X3566" s="3"/>
      <c r="Y3566" s="3"/>
      <c r="Z3566" s="3"/>
      <c r="AA3566" s="3">
        <v>0.141608944610997</v>
      </c>
      <c r="AB3566" s="3">
        <v>0.178436322114112</v>
      </c>
      <c r="AC3566" s="3">
        <v>-13.9955433664724</v>
      </c>
      <c r="AD3566" s="3"/>
      <c r="AE3566" s="5">
        <v>2</v>
      </c>
      <c r="AF3566" s="3">
        <v>1.40326420554531</v>
      </c>
      <c r="AG3566" s="3">
        <v>24.711676483191</v>
      </c>
      <c r="AH3566" s="3"/>
      <c r="AI3566" s="3"/>
      <c r="AJ3566" s="3"/>
      <c r="AK3566" s="3"/>
      <c r="AL3566" s="3"/>
      <c r="AM3566" s="3"/>
      <c r="AN3566" s="5" t="s">
        <v>46</v>
      </c>
      <c r="AO3566" s="1"/>
      <c r="AP3566" s="1"/>
      <c r="AQ3566" s="1"/>
    </row>
    <row r="3567" spans="1:43">
      <c r="A3567" s="1" t="s">
        <v>9258</v>
      </c>
      <c r="B3567" s="1" t="s">
        <v>9259</v>
      </c>
      <c r="C3567" s="3">
        <v>1.51506849315069</v>
      </c>
      <c r="D3567" s="4">
        <v>43684</v>
      </c>
      <c r="E3567" s="3">
        <v>0.311971044</v>
      </c>
      <c r="F3567" s="5" t="s">
        <v>7772</v>
      </c>
      <c r="G3567" s="5">
        <v>514</v>
      </c>
      <c r="H3567" s="5" t="s">
        <v>45</v>
      </c>
      <c r="I3567" s="3">
        <v>3.10110450297366</v>
      </c>
      <c r="J3567" s="3">
        <v>14.0127388535032</v>
      </c>
      <c r="K3567" s="3">
        <v>1.76100628930819</v>
      </c>
      <c r="L3567" s="3">
        <v>6.67701863354037</v>
      </c>
      <c r="M3567" s="3">
        <v>1.28536850012521</v>
      </c>
      <c r="N3567" s="3">
        <v>14.9206349206349</v>
      </c>
      <c r="O3567" s="3">
        <v>4.91959190731454</v>
      </c>
      <c r="P3567" s="3">
        <v>16.7218543046358</v>
      </c>
      <c r="Q3567" s="3">
        <v>4.05590807751673</v>
      </c>
      <c r="R3567" s="3">
        <v>32.1917808219178</v>
      </c>
      <c r="S3567" s="3">
        <v>12.3091161499306</v>
      </c>
      <c r="T3567" s="3">
        <v>26.9303201506591</v>
      </c>
      <c r="U3567" s="3"/>
      <c r="V3567" s="3"/>
      <c r="W3567" s="3"/>
      <c r="X3567" s="3"/>
      <c r="Y3567" s="3"/>
      <c r="Z3567" s="3"/>
      <c r="AA3567" s="3">
        <v>0.0778031932226745</v>
      </c>
      <c r="AB3567" s="3">
        <v>0.157292749608852</v>
      </c>
      <c r="AC3567" s="3">
        <v>-13.1754445964432</v>
      </c>
      <c r="AD3567" s="3"/>
      <c r="AE3567" s="5">
        <v>2</v>
      </c>
      <c r="AF3567" s="3">
        <v>0.995630613375706</v>
      </c>
      <c r="AG3567" s="3">
        <v>11.9756722291484</v>
      </c>
      <c r="AH3567" s="3"/>
      <c r="AI3567" s="3"/>
      <c r="AJ3567" s="3"/>
      <c r="AK3567" s="3"/>
      <c r="AL3567" s="3"/>
      <c r="AM3567" s="3"/>
      <c r="AN3567" s="5" t="s">
        <v>46</v>
      </c>
      <c r="AO3567" s="1"/>
      <c r="AP3567" s="1"/>
      <c r="AQ3567" s="1"/>
    </row>
    <row r="3568" spans="1:43">
      <c r="A3568" s="1" t="s">
        <v>9260</v>
      </c>
      <c r="B3568" s="1" t="s">
        <v>9261</v>
      </c>
      <c r="C3568" s="3">
        <v>1.8958904109589</v>
      </c>
      <c r="D3568" s="4">
        <v>43545</v>
      </c>
      <c r="E3568" s="3">
        <v>112.7765201444</v>
      </c>
      <c r="F3568" s="5" t="s">
        <v>9262</v>
      </c>
      <c r="G3568" s="5">
        <v>693</v>
      </c>
      <c r="H3568" s="5" t="s">
        <v>205</v>
      </c>
      <c r="I3568" s="3">
        <v>-0.128301322589844</v>
      </c>
      <c r="J3568" s="3">
        <v>57.6779026217228</v>
      </c>
      <c r="K3568" s="3">
        <v>0.00987556784514637</v>
      </c>
      <c r="L3568" s="3">
        <v>33.7037037037037</v>
      </c>
      <c r="M3568" s="3">
        <v>-0.226214752665749</v>
      </c>
      <c r="N3568" s="3">
        <v>45.8955223880597</v>
      </c>
      <c r="O3568" s="3">
        <v>0.851512191339731</v>
      </c>
      <c r="P3568" s="3">
        <v>27.6264591439689</v>
      </c>
      <c r="Q3568" s="3">
        <v>1.25272485011198</v>
      </c>
      <c r="R3568" s="3">
        <v>28.7610619469027</v>
      </c>
      <c r="S3568" s="3">
        <v>1.79640282634483</v>
      </c>
      <c r="T3568" s="3">
        <v>26.9230769230769</v>
      </c>
      <c r="U3568" s="3"/>
      <c r="V3568" s="3"/>
      <c r="W3568" s="3"/>
      <c r="X3568" s="3"/>
      <c r="Y3568" s="3"/>
      <c r="Z3568" s="3"/>
      <c r="AA3568" s="3">
        <v>0.0286171770601019</v>
      </c>
      <c r="AB3568" s="3">
        <v>0.199513608410313</v>
      </c>
      <c r="AC3568" s="3">
        <v>-2.42401788541444</v>
      </c>
      <c r="AD3568" s="3"/>
      <c r="AE3568" s="5">
        <v>4</v>
      </c>
      <c r="AF3568" s="3">
        <v>0.251289424746401</v>
      </c>
      <c r="AG3568" s="3">
        <v>2.41511019155622</v>
      </c>
      <c r="AH3568" s="3"/>
      <c r="AI3568" s="3"/>
      <c r="AJ3568" s="3"/>
      <c r="AK3568" s="3"/>
      <c r="AL3568" s="3"/>
      <c r="AM3568" s="3"/>
      <c r="AN3568" s="5" t="s">
        <v>46</v>
      </c>
      <c r="AO3568" s="1"/>
      <c r="AP3568" s="1"/>
      <c r="AQ3568" s="1"/>
    </row>
    <row r="3569" spans="1:43">
      <c r="A3569" s="1" t="s">
        <v>9263</v>
      </c>
      <c r="B3569" s="1" t="s">
        <v>9264</v>
      </c>
      <c r="C3569" s="3">
        <v>1.28219178082192</v>
      </c>
      <c r="D3569" s="4">
        <v>43769</v>
      </c>
      <c r="E3569" s="3">
        <v>7.9837918998</v>
      </c>
      <c r="F3569" s="5" t="s">
        <v>9265</v>
      </c>
      <c r="G3569" s="5">
        <v>469</v>
      </c>
      <c r="H3569" s="5" t="s">
        <v>50</v>
      </c>
      <c r="I3569" s="3">
        <v>0.0593589236248561</v>
      </c>
      <c r="J3569" s="3">
        <v>60.741402411791</v>
      </c>
      <c r="K3569" s="3">
        <v>0.0494608764467416</v>
      </c>
      <c r="L3569" s="3">
        <v>14.1212926073484</v>
      </c>
      <c r="M3569" s="3">
        <v>-0.0395335046451827</v>
      </c>
      <c r="N3569" s="3">
        <v>44.0783615316118</v>
      </c>
      <c r="O3569" s="3">
        <v>0.606784044563808</v>
      </c>
      <c r="P3569" s="3">
        <v>58.7939698492462</v>
      </c>
      <c r="Q3569" s="3">
        <v>1.0878261394395</v>
      </c>
      <c r="R3569" s="3">
        <v>54.4181554804442</v>
      </c>
      <c r="S3569" s="3">
        <v>1.82358881616996</v>
      </c>
      <c r="T3569" s="3">
        <v>53.8418079096045</v>
      </c>
      <c r="U3569" s="3"/>
      <c r="V3569" s="3"/>
      <c r="W3569" s="3"/>
      <c r="X3569" s="3"/>
      <c r="Y3569" s="3"/>
      <c r="Z3569" s="3"/>
      <c r="AA3569" s="3">
        <v>0.0589729235357653</v>
      </c>
      <c r="AB3569" s="3">
        <v>0.347977558063886</v>
      </c>
      <c r="AC3569" s="3">
        <v>-0.641274776525451</v>
      </c>
      <c r="AD3569" s="3"/>
      <c r="AE3569" s="5">
        <v>3</v>
      </c>
      <c r="AF3569" s="3">
        <v>0.224995927252</v>
      </c>
      <c r="AG3569" s="3">
        <v>2.61283496958069</v>
      </c>
      <c r="AH3569" s="3"/>
      <c r="AI3569" s="3"/>
      <c r="AJ3569" s="3"/>
      <c r="AK3569" s="3"/>
      <c r="AL3569" s="3"/>
      <c r="AM3569" s="3"/>
      <c r="AN3569" s="5" t="s">
        <v>46</v>
      </c>
      <c r="AO3569" s="1"/>
      <c r="AP3569" s="1"/>
      <c r="AQ3569" s="1"/>
    </row>
    <row r="3570" spans="1:43">
      <c r="A3570" s="1" t="s">
        <v>9266</v>
      </c>
      <c r="B3570" s="1" t="s">
        <v>9267</v>
      </c>
      <c r="C3570" s="3">
        <v>1.7972602739726</v>
      </c>
      <c r="D3570" s="4">
        <v>43581</v>
      </c>
      <c r="E3570" s="3">
        <v>7.369059532</v>
      </c>
      <c r="F3570" s="5" t="s">
        <v>8111</v>
      </c>
      <c r="G3570" s="5">
        <v>657</v>
      </c>
      <c r="H3570" s="5" t="s">
        <v>116</v>
      </c>
      <c r="I3570" s="3">
        <v>9.0510148107515</v>
      </c>
      <c r="J3570" s="3">
        <v>42.5233644859813</v>
      </c>
      <c r="K3570" s="3">
        <v>3.6796662224025</v>
      </c>
      <c r="L3570" s="3">
        <v>25.6880733944954</v>
      </c>
      <c r="M3570" s="3">
        <v>4.51545066884748</v>
      </c>
      <c r="N3570" s="3">
        <v>38.3177570093458</v>
      </c>
      <c r="O3570" s="3">
        <v>16.2195518025333</v>
      </c>
      <c r="P3570" s="3">
        <v>41.5</v>
      </c>
      <c r="Q3570" s="3">
        <v>21.9964543842902</v>
      </c>
      <c r="R3570" s="3">
        <v>39.6825396825397</v>
      </c>
      <c r="S3570" s="3">
        <v>60.5239547819846</v>
      </c>
      <c r="T3570" s="3">
        <v>32.5153374233129</v>
      </c>
      <c r="U3570" s="3"/>
      <c r="V3570" s="3"/>
      <c r="W3570" s="3"/>
      <c r="X3570" s="3"/>
      <c r="Y3570" s="3"/>
      <c r="Z3570" s="3"/>
      <c r="AA3570" s="3">
        <v>0.298535726494435</v>
      </c>
      <c r="AB3570" s="3">
        <v>0.411740722438774</v>
      </c>
      <c r="AC3570" s="3">
        <v>-15.2974269876727</v>
      </c>
      <c r="AD3570" s="3"/>
      <c r="AE3570" s="5">
        <v>3</v>
      </c>
      <c r="AF3570" s="3">
        <v>2.62522045777651</v>
      </c>
      <c r="AG3570" s="3">
        <v>48.6036318535453</v>
      </c>
      <c r="AH3570" s="3"/>
      <c r="AI3570" s="3"/>
      <c r="AJ3570" s="3"/>
      <c r="AK3570" s="3"/>
      <c r="AL3570" s="3"/>
      <c r="AM3570" s="3"/>
      <c r="AN3570" s="5" t="s">
        <v>46</v>
      </c>
      <c r="AO3570" s="1"/>
      <c r="AP3570" s="1"/>
      <c r="AQ3570" s="1"/>
    </row>
    <row r="3571" spans="1:43">
      <c r="A3571" s="1" t="s">
        <v>9268</v>
      </c>
      <c r="B3571" s="1" t="s">
        <v>9269</v>
      </c>
      <c r="C3571" s="3">
        <v>1.82465753424658</v>
      </c>
      <c r="D3571" s="4">
        <v>43571</v>
      </c>
      <c r="E3571" s="3">
        <v>4.152329566</v>
      </c>
      <c r="F3571" s="5" t="s">
        <v>9270</v>
      </c>
      <c r="G3571" s="5">
        <v>667</v>
      </c>
      <c r="H3571" s="5" t="s">
        <v>55</v>
      </c>
      <c r="I3571" s="3">
        <v>13.8547384657261</v>
      </c>
      <c r="J3571" s="3">
        <v>25.1058681185723</v>
      </c>
      <c r="K3571" s="3">
        <v>5.24174948630854</v>
      </c>
      <c r="L3571" s="3">
        <v>5.31073446327684</v>
      </c>
      <c r="M3571" s="3">
        <v>7.8142452100696</v>
      </c>
      <c r="N3571" s="3">
        <v>26.6307600239378</v>
      </c>
      <c r="O3571" s="3">
        <v>28.6959643095226</v>
      </c>
      <c r="P3571" s="3">
        <v>11.7218543046358</v>
      </c>
      <c r="Q3571" s="3">
        <v>40.1910401072506</v>
      </c>
      <c r="R3571" s="3">
        <v>10.2896341463415</v>
      </c>
      <c r="S3571" s="3">
        <v>137.50354878395</v>
      </c>
      <c r="T3571" s="3">
        <v>0.29296875</v>
      </c>
      <c r="U3571" s="3"/>
      <c r="V3571" s="3"/>
      <c r="W3571" s="3"/>
      <c r="X3571" s="3"/>
      <c r="Y3571" s="3"/>
      <c r="Z3571" s="3"/>
      <c r="AA3571" s="3">
        <v>0.482990580892559</v>
      </c>
      <c r="AB3571" s="3">
        <v>0.685634743309985</v>
      </c>
      <c r="AC3571" s="3">
        <v>-15.9322316808546</v>
      </c>
      <c r="AD3571" s="3"/>
      <c r="AE3571" s="5">
        <v>1</v>
      </c>
      <c r="AF3571" s="3">
        <v>4.48667120734068</v>
      </c>
      <c r="AG3571" s="3">
        <v>120.712776058689</v>
      </c>
      <c r="AH3571" s="3"/>
      <c r="AI3571" s="3"/>
      <c r="AJ3571" s="3"/>
      <c r="AK3571" s="3"/>
      <c r="AL3571" s="3"/>
      <c r="AM3571" s="3"/>
      <c r="AN3571" s="5" t="s">
        <v>46</v>
      </c>
      <c r="AO3571" s="1"/>
      <c r="AP3571" s="1"/>
      <c r="AQ3571" s="1"/>
    </row>
    <row r="3572" spans="1:43">
      <c r="A3572" s="1" t="s">
        <v>9271</v>
      </c>
      <c r="B3572" s="1" t="s">
        <v>9272</v>
      </c>
      <c r="C3572" s="3">
        <v>1.60547945205479</v>
      </c>
      <c r="D3572" s="4">
        <v>43651</v>
      </c>
      <c r="E3572" s="3">
        <v>15.1397902196</v>
      </c>
      <c r="F3572" s="5" t="s">
        <v>905</v>
      </c>
      <c r="G3572" s="5">
        <v>531</v>
      </c>
      <c r="H3572" s="5" t="s">
        <v>50</v>
      </c>
      <c r="I3572" s="3">
        <v>-0.137484042030842</v>
      </c>
      <c r="J3572" s="3">
        <v>83.4747655203216</v>
      </c>
      <c r="K3572" s="3">
        <v>-0.00983284169124621</v>
      </c>
      <c r="L3572" s="3">
        <v>59.1412129260735</v>
      </c>
      <c r="M3572" s="3">
        <v>-0.264809729305625</v>
      </c>
      <c r="N3572" s="3">
        <v>81.5227070347284</v>
      </c>
      <c r="O3572" s="3">
        <v>0.404818310087886</v>
      </c>
      <c r="P3572" s="3">
        <v>73.184102329831</v>
      </c>
      <c r="Q3572" s="3">
        <v>1.39278777445495</v>
      </c>
      <c r="R3572" s="3">
        <v>18.9763399323998</v>
      </c>
      <c r="S3572" s="3">
        <v>2.43033213819315</v>
      </c>
      <c r="T3572" s="3">
        <v>25.5932203389831</v>
      </c>
      <c r="U3572" s="3"/>
      <c r="V3572" s="3"/>
      <c r="W3572" s="3"/>
      <c r="X3572" s="3"/>
      <c r="Y3572" s="3"/>
      <c r="Z3572" s="3"/>
      <c r="AA3572" s="3">
        <v>0.0607656630081887</v>
      </c>
      <c r="AB3572" s="3">
        <v>0.177197080913327</v>
      </c>
      <c r="AC3572" s="3">
        <v>-2.54903818819292</v>
      </c>
      <c r="AD3572" s="3"/>
      <c r="AE3572" s="5">
        <v>3</v>
      </c>
      <c r="AF3572" s="3">
        <v>0.278801773528173</v>
      </c>
      <c r="AG3572" s="3">
        <v>3.28764296784674</v>
      </c>
      <c r="AH3572" s="3"/>
      <c r="AI3572" s="3"/>
      <c r="AJ3572" s="3"/>
      <c r="AK3572" s="3"/>
      <c r="AL3572" s="3"/>
      <c r="AM3572" s="3"/>
      <c r="AN3572" s="5" t="s">
        <v>51</v>
      </c>
      <c r="AO3572" s="1"/>
      <c r="AP3572" s="1"/>
      <c r="AQ3572" s="1"/>
    </row>
    <row r="3573" spans="1:43">
      <c r="A3573" s="1" t="s">
        <v>9273</v>
      </c>
      <c r="B3573" s="1" t="s">
        <v>9274</v>
      </c>
      <c r="C3573" s="3">
        <v>1.63287671232877</v>
      </c>
      <c r="D3573" s="4">
        <v>43641</v>
      </c>
      <c r="E3573" s="3">
        <v>2.0589877679</v>
      </c>
      <c r="F3573" s="5" t="s">
        <v>4515</v>
      </c>
      <c r="G3573" s="5">
        <v>597</v>
      </c>
      <c r="H3573" s="5" t="s">
        <v>205</v>
      </c>
      <c r="I3573" s="3">
        <v>-0.353738822835803</v>
      </c>
      <c r="J3573" s="3">
        <v>84.2696629213483</v>
      </c>
      <c r="K3573" s="3">
        <v>-0.0591307775697104</v>
      </c>
      <c r="L3573" s="3">
        <v>74.8148148148148</v>
      </c>
      <c r="M3573" s="3">
        <v>-0.392888714271677</v>
      </c>
      <c r="N3573" s="3">
        <v>78.7313432835821</v>
      </c>
      <c r="O3573" s="3">
        <v>0.785132180481033</v>
      </c>
      <c r="P3573" s="3">
        <v>42.4124513618677</v>
      </c>
      <c r="Q3573" s="3">
        <v>1.11676139196332</v>
      </c>
      <c r="R3573" s="3">
        <v>51.7699115044248</v>
      </c>
      <c r="S3573" s="3">
        <v>1.5784241639401</v>
      </c>
      <c r="T3573" s="3">
        <v>45.5128205128205</v>
      </c>
      <c r="U3573" s="3"/>
      <c r="V3573" s="3"/>
      <c r="W3573" s="3"/>
      <c r="X3573" s="3"/>
      <c r="Y3573" s="3"/>
      <c r="Z3573" s="3"/>
      <c r="AA3573" s="3">
        <v>0.00885391574673506</v>
      </c>
      <c r="AB3573" s="3">
        <v>0.106429419289479</v>
      </c>
      <c r="AC3573" s="3">
        <v>-3.63816113278644</v>
      </c>
      <c r="AD3573" s="3"/>
      <c r="AE3573" s="5">
        <v>4</v>
      </c>
      <c r="AF3573" s="3">
        <v>0.241914812040586</v>
      </c>
      <c r="AG3573" s="3">
        <v>2.61887996848167</v>
      </c>
      <c r="AH3573" s="3"/>
      <c r="AI3573" s="3"/>
      <c r="AJ3573" s="3"/>
      <c r="AK3573" s="3"/>
      <c r="AL3573" s="3"/>
      <c r="AM3573" s="3"/>
      <c r="AN3573" s="5" t="s">
        <v>46</v>
      </c>
      <c r="AO3573" s="1"/>
      <c r="AP3573" s="1"/>
      <c r="AQ3573" s="1"/>
    </row>
    <row r="3574" spans="1:43">
      <c r="A3574" s="1" t="s">
        <v>9275</v>
      </c>
      <c r="B3574" s="1" t="s">
        <v>9276</v>
      </c>
      <c r="C3574" s="3">
        <v>1.4958904109589</v>
      </c>
      <c r="D3574" s="4">
        <v>43691</v>
      </c>
      <c r="E3574" s="3">
        <v>5.8003159957</v>
      </c>
      <c r="F3574" s="5" t="s">
        <v>7540</v>
      </c>
      <c r="G3574" s="5">
        <v>37</v>
      </c>
      <c r="H3574" s="5" t="s">
        <v>50</v>
      </c>
      <c r="I3574" s="3">
        <v>0.201496833621185</v>
      </c>
      <c r="J3574" s="3">
        <v>35.5069227333631</v>
      </c>
      <c r="K3574" s="3">
        <v>-0.0287191269385379</v>
      </c>
      <c r="L3574" s="3">
        <v>69.1456396635679</v>
      </c>
      <c r="M3574" s="3">
        <v>0.00957670944263446</v>
      </c>
      <c r="N3574" s="3">
        <v>33.5262689225289</v>
      </c>
      <c r="O3574" s="3">
        <v>0.947317544707591</v>
      </c>
      <c r="P3574" s="3">
        <v>11.4207400639561</v>
      </c>
      <c r="Q3574" s="3">
        <v>1.43759106362311</v>
      </c>
      <c r="R3574" s="3">
        <v>16.7069048768711</v>
      </c>
      <c r="S3574" s="3">
        <v>0.684535287312004</v>
      </c>
      <c r="T3574" s="3">
        <v>88.0790960451977</v>
      </c>
      <c r="U3574" s="3"/>
      <c r="V3574" s="3"/>
      <c r="W3574" s="3"/>
      <c r="X3574" s="3"/>
      <c r="Y3574" s="3"/>
      <c r="Z3574" s="3"/>
      <c r="AA3574" s="3">
        <v>-0.0420941362633922</v>
      </c>
      <c r="AB3574" s="3">
        <v>0.139438676575021</v>
      </c>
      <c r="AC3574" s="3">
        <v>-2.98592081640367</v>
      </c>
      <c r="AD3574" s="3"/>
      <c r="AE3574" s="5">
        <v>3</v>
      </c>
      <c r="AF3574" s="3">
        <v>0.248136757638738</v>
      </c>
      <c r="AG3574" s="3">
        <v>2.33486278861481</v>
      </c>
      <c r="AH3574" s="3"/>
      <c r="AI3574" s="3"/>
      <c r="AJ3574" s="3"/>
      <c r="AK3574" s="3"/>
      <c r="AL3574" s="3"/>
      <c r="AM3574" s="3"/>
      <c r="AN3574" s="5" t="s">
        <v>46</v>
      </c>
      <c r="AO3574" s="1"/>
      <c r="AP3574" s="1"/>
      <c r="AQ3574" s="1"/>
    </row>
    <row r="3575" spans="1:43">
      <c r="A3575" s="1" t="s">
        <v>9277</v>
      </c>
      <c r="B3575" s="1" t="s">
        <v>9278</v>
      </c>
      <c r="C3575" s="3">
        <v>1.60547945205479</v>
      </c>
      <c r="D3575" s="4">
        <v>43651</v>
      </c>
      <c r="E3575" s="3">
        <v>0.5587497257</v>
      </c>
      <c r="F3575" s="5" t="s">
        <v>2056</v>
      </c>
      <c r="G3575" s="5">
        <v>587</v>
      </c>
      <c r="H3575" s="5" t="s">
        <v>55</v>
      </c>
      <c r="I3575" s="3">
        <v>9.6659739469816</v>
      </c>
      <c r="J3575" s="3">
        <v>54.8094373865699</v>
      </c>
      <c r="K3575" s="3">
        <v>5.7581386254766</v>
      </c>
      <c r="L3575" s="3">
        <v>2.59887005649718</v>
      </c>
      <c r="M3575" s="3">
        <v>4.28998361129856</v>
      </c>
      <c r="N3575" s="3">
        <v>58.5278276481149</v>
      </c>
      <c r="O3575" s="3">
        <v>23.486102391416</v>
      </c>
      <c r="P3575" s="3">
        <v>27.4834437086093</v>
      </c>
      <c r="Q3575" s="3">
        <v>30.3373493975904</v>
      </c>
      <c r="R3575" s="3">
        <v>31.0975609756098</v>
      </c>
      <c r="S3575" s="3">
        <v>85.4620264015087</v>
      </c>
      <c r="T3575" s="3">
        <v>20.99609375</v>
      </c>
      <c r="U3575" s="3"/>
      <c r="V3575" s="3"/>
      <c r="W3575" s="3"/>
      <c r="X3575" s="3"/>
      <c r="Y3575" s="3"/>
      <c r="Z3575" s="3"/>
      <c r="AA3575" s="3">
        <v>0.350053177541659</v>
      </c>
      <c r="AB3575" s="3">
        <v>0.578935463247939</v>
      </c>
      <c r="AC3575" s="3">
        <v>-16.0511476451434</v>
      </c>
      <c r="AD3575" s="3"/>
      <c r="AE3575" s="5">
        <v>1</v>
      </c>
      <c r="AF3575" s="3">
        <v>4.0470231125072</v>
      </c>
      <c r="AG3575" s="3">
        <v>83.3425698852779</v>
      </c>
      <c r="AH3575" s="3"/>
      <c r="AI3575" s="3"/>
      <c r="AJ3575" s="3"/>
      <c r="AK3575" s="3"/>
      <c r="AL3575" s="3"/>
      <c r="AM3575" s="3"/>
      <c r="AN3575" s="5" t="s">
        <v>46</v>
      </c>
      <c r="AO3575" s="1"/>
      <c r="AP3575" s="1"/>
      <c r="AQ3575" s="1"/>
    </row>
    <row r="3576" spans="1:43">
      <c r="A3576" s="1" t="s">
        <v>9279</v>
      </c>
      <c r="B3576" s="1" t="s">
        <v>9280</v>
      </c>
      <c r="C3576" s="3">
        <v>1.7972602739726</v>
      </c>
      <c r="D3576" s="4">
        <v>43581</v>
      </c>
      <c r="E3576" s="3">
        <v>0.5436895793</v>
      </c>
      <c r="F3576" s="5" t="s">
        <v>9281</v>
      </c>
      <c r="G3576" s="5">
        <v>657</v>
      </c>
      <c r="H3576" s="5" t="s">
        <v>198</v>
      </c>
      <c r="I3576" s="3">
        <v>0.362077179609319</v>
      </c>
      <c r="J3576" s="3">
        <v>13.7566137566138</v>
      </c>
      <c r="K3576" s="3">
        <v>0.0760095011876401</v>
      </c>
      <c r="L3576" s="3">
        <v>3.19148936170213</v>
      </c>
      <c r="M3576" s="3">
        <v>0.247454078233552</v>
      </c>
      <c r="N3576" s="3">
        <v>9.28381962864722</v>
      </c>
      <c r="O3576" s="3">
        <v>0.784613912544253</v>
      </c>
      <c r="P3576" s="3">
        <v>29.5977011494253</v>
      </c>
      <c r="Q3576" s="3">
        <v>1.41536683997689</v>
      </c>
      <c r="R3576" s="3">
        <v>26.7857142857143</v>
      </c>
      <c r="S3576" s="3">
        <v>2.84124194493262</v>
      </c>
      <c r="T3576" s="3">
        <v>16.6666666666667</v>
      </c>
      <c r="U3576" s="3"/>
      <c r="V3576" s="3"/>
      <c r="W3576" s="3"/>
      <c r="X3576" s="3"/>
      <c r="Y3576" s="3"/>
      <c r="Z3576" s="3"/>
      <c r="AA3576" s="3">
        <v>0.557642867451761</v>
      </c>
      <c r="AB3576" s="3">
        <v>1.5761730277508</v>
      </c>
      <c r="AC3576" s="3">
        <v>-0.086964924147251</v>
      </c>
      <c r="AD3576" s="3"/>
      <c r="AE3576" s="5"/>
      <c r="AF3576" s="3">
        <v>0.238930846937491</v>
      </c>
      <c r="AG3576" s="3">
        <v>2.91686795176664</v>
      </c>
      <c r="AH3576" s="3"/>
      <c r="AI3576" s="3"/>
      <c r="AJ3576" s="3"/>
      <c r="AK3576" s="3"/>
      <c r="AL3576" s="3"/>
      <c r="AM3576" s="3"/>
      <c r="AN3576" s="5" t="s">
        <v>46</v>
      </c>
      <c r="AO3576" s="1"/>
      <c r="AP3576" s="1"/>
      <c r="AQ3576" s="1"/>
    </row>
    <row r="3577" spans="1:43">
      <c r="A3577" s="1" t="s">
        <v>9282</v>
      </c>
      <c r="B3577" s="1" t="s">
        <v>9283</v>
      </c>
      <c r="C3577" s="3">
        <v>1.78904109589041</v>
      </c>
      <c r="D3577" s="4">
        <v>43584</v>
      </c>
      <c r="E3577" s="3">
        <v>8.1389776014</v>
      </c>
      <c r="F3577" s="5" t="s">
        <v>9284</v>
      </c>
      <c r="G3577" s="5">
        <v>654</v>
      </c>
      <c r="H3577" s="5" t="s">
        <v>55</v>
      </c>
      <c r="I3577" s="3">
        <v>8.19713038053649</v>
      </c>
      <c r="J3577" s="3">
        <v>64.97277676951</v>
      </c>
      <c r="K3577" s="3">
        <v>-0.4019754220742</v>
      </c>
      <c r="L3577" s="3">
        <v>93.4463276836158</v>
      </c>
      <c r="M3577" s="3">
        <v>4.32481203007518</v>
      </c>
      <c r="N3577" s="3">
        <v>58.1089168162777</v>
      </c>
      <c r="O3577" s="3">
        <v>13.7684486716956</v>
      </c>
      <c r="P3577" s="3">
        <v>70.794701986755</v>
      </c>
      <c r="Q3577" s="3">
        <v>18.3567626586597</v>
      </c>
      <c r="R3577" s="3">
        <v>65.1676829268293</v>
      </c>
      <c r="S3577" s="3">
        <v>51.6349012065046</v>
      </c>
      <c r="T3577" s="3">
        <v>71.77734375</v>
      </c>
      <c r="U3577" s="3"/>
      <c r="V3577" s="3"/>
      <c r="W3577" s="3"/>
      <c r="X3577" s="3"/>
      <c r="Y3577" s="3"/>
      <c r="Z3577" s="3"/>
      <c r="AA3577" s="3">
        <v>0.315957510406174</v>
      </c>
      <c r="AB3577" s="3">
        <v>0.508261725424188</v>
      </c>
      <c r="AC3577" s="3">
        <v>-14.6229883179479</v>
      </c>
      <c r="AD3577" s="3"/>
      <c r="AE3577" s="5">
        <v>1</v>
      </c>
      <c r="AF3577" s="3">
        <v>2.56748259407422</v>
      </c>
      <c r="AG3577" s="3">
        <v>51.161120390531</v>
      </c>
      <c r="AH3577" s="3"/>
      <c r="AI3577" s="3"/>
      <c r="AJ3577" s="3"/>
      <c r="AK3577" s="3"/>
      <c r="AL3577" s="3"/>
      <c r="AM3577" s="3"/>
      <c r="AN3577" s="5" t="s">
        <v>134</v>
      </c>
      <c r="AO3577" s="1"/>
      <c r="AP3577" s="1"/>
      <c r="AQ3577" s="1"/>
    </row>
    <row r="3578" spans="1:43">
      <c r="A3578" s="1" t="s">
        <v>9285</v>
      </c>
      <c r="B3578" s="1" t="s">
        <v>9286</v>
      </c>
      <c r="C3578" s="3">
        <v>1.73972602739726</v>
      </c>
      <c r="D3578" s="4">
        <v>43602</v>
      </c>
      <c r="E3578" s="3">
        <v>0.3675834512</v>
      </c>
      <c r="F3578" s="5" t="s">
        <v>9284</v>
      </c>
      <c r="G3578" s="5">
        <v>636</v>
      </c>
      <c r="H3578" s="5" t="s">
        <v>55</v>
      </c>
      <c r="I3578" s="3">
        <v>8.29197813933035</v>
      </c>
      <c r="J3578" s="3">
        <v>64.065335753176</v>
      </c>
      <c r="K3578" s="3">
        <v>-0.433175464941669</v>
      </c>
      <c r="L3578" s="3">
        <v>93.8418079096045</v>
      </c>
      <c r="M3578" s="3">
        <v>4.5041222114452</v>
      </c>
      <c r="N3578" s="3">
        <v>56.4332734889288</v>
      </c>
      <c r="O3578" s="3">
        <v>14.0824564886506</v>
      </c>
      <c r="P3578" s="3">
        <v>69.7350993377483</v>
      </c>
      <c r="Q3578" s="3">
        <v>18.9142581223701</v>
      </c>
      <c r="R3578" s="3">
        <v>64.0243902439024</v>
      </c>
      <c r="S3578" s="3">
        <v>51.7250484069706</v>
      </c>
      <c r="T3578" s="3">
        <v>71.58203125</v>
      </c>
      <c r="U3578" s="3"/>
      <c r="V3578" s="3"/>
      <c r="W3578" s="3"/>
      <c r="X3578" s="3"/>
      <c r="Y3578" s="3"/>
      <c r="Z3578" s="3"/>
      <c r="AA3578" s="3">
        <v>0.308368615004275</v>
      </c>
      <c r="AB3578" s="3">
        <v>0.476712020615365</v>
      </c>
      <c r="AC3578" s="3">
        <v>-16.1012822593735</v>
      </c>
      <c r="AD3578" s="3"/>
      <c r="AE3578" s="5">
        <v>1</v>
      </c>
      <c r="AF3578" s="3">
        <v>2.65989420669975</v>
      </c>
      <c r="AG3578" s="3">
        <v>50.2337723004908</v>
      </c>
      <c r="AH3578" s="3"/>
      <c r="AI3578" s="3"/>
      <c r="AJ3578" s="3"/>
      <c r="AK3578" s="3"/>
      <c r="AL3578" s="3"/>
      <c r="AM3578" s="3"/>
      <c r="AN3578" s="5" t="s">
        <v>134</v>
      </c>
      <c r="AO3578" s="1"/>
      <c r="AP3578" s="1"/>
      <c r="AQ3578" s="1"/>
    </row>
    <row r="3579" spans="1:43">
      <c r="A3579" s="1" t="s">
        <v>9287</v>
      </c>
      <c r="B3579" s="1" t="s">
        <v>9288</v>
      </c>
      <c r="C3579" s="3">
        <v>1.70684931506849</v>
      </c>
      <c r="D3579" s="4">
        <v>43614</v>
      </c>
      <c r="E3579" s="3">
        <v>6.9168020415</v>
      </c>
      <c r="F3579" s="5" t="s">
        <v>862</v>
      </c>
      <c r="G3579" s="5">
        <v>624</v>
      </c>
      <c r="H3579" s="5" t="s">
        <v>50</v>
      </c>
      <c r="I3579" s="3">
        <v>0.165627435697593</v>
      </c>
      <c r="J3579" s="3">
        <v>42.7869584635998</v>
      </c>
      <c r="K3579" s="3">
        <v>0.0681331516449208</v>
      </c>
      <c r="L3579" s="3">
        <v>6.90571049136786</v>
      </c>
      <c r="M3579" s="3">
        <v>-0.0777529400330386</v>
      </c>
      <c r="N3579" s="3">
        <v>50.1780943900267</v>
      </c>
      <c r="O3579" s="3">
        <v>-0.598491267784334</v>
      </c>
      <c r="P3579" s="3">
        <v>94.1068981269986</v>
      </c>
      <c r="Q3579" s="3">
        <v>-0.154533287033117</v>
      </c>
      <c r="R3579" s="3">
        <v>93.2882665379044</v>
      </c>
      <c r="S3579" s="3">
        <v>1.15833246109035</v>
      </c>
      <c r="T3579" s="3">
        <v>78.4745762711864</v>
      </c>
      <c r="U3579" s="3"/>
      <c r="V3579" s="3"/>
      <c r="W3579" s="3"/>
      <c r="X3579" s="3"/>
      <c r="Y3579" s="3"/>
      <c r="Z3579" s="3"/>
      <c r="AA3579" s="3">
        <v>-0.0144173853910617</v>
      </c>
      <c r="AB3579" s="3">
        <v>0.314417885645448</v>
      </c>
      <c r="AC3579" s="3">
        <v>-2.44956772334293</v>
      </c>
      <c r="AD3579" s="3"/>
      <c r="AE3579" s="5">
        <v>2</v>
      </c>
      <c r="AF3579" s="3">
        <v>0.439545728313844</v>
      </c>
      <c r="AG3579" s="3">
        <v>2.96307547628174</v>
      </c>
      <c r="AH3579" s="3"/>
      <c r="AI3579" s="3"/>
      <c r="AJ3579" s="3"/>
      <c r="AK3579" s="3"/>
      <c r="AL3579" s="3"/>
      <c r="AM3579" s="3"/>
      <c r="AN3579" s="5" t="s">
        <v>51</v>
      </c>
      <c r="AO3579" s="1"/>
      <c r="AP3579" s="1"/>
      <c r="AQ3579" s="1"/>
    </row>
    <row r="3580" spans="1:43">
      <c r="A3580" s="1" t="s">
        <v>9289</v>
      </c>
      <c r="B3580" s="1" t="s">
        <v>9290</v>
      </c>
      <c r="C3580" s="3">
        <v>1.8</v>
      </c>
      <c r="D3580" s="4">
        <v>43580</v>
      </c>
      <c r="E3580" s="3">
        <v>2.2243836632</v>
      </c>
      <c r="F3580" s="5" t="s">
        <v>9291</v>
      </c>
      <c r="G3580" s="5">
        <v>658</v>
      </c>
      <c r="H3580" s="5" t="s">
        <v>55</v>
      </c>
      <c r="I3580" s="3">
        <v>14.1973077965489</v>
      </c>
      <c r="J3580" s="3">
        <v>22.8675136116152</v>
      </c>
      <c r="K3580" s="3">
        <v>3.75097467886895</v>
      </c>
      <c r="L3580" s="3">
        <v>25.3107344632768</v>
      </c>
      <c r="M3580" s="3">
        <v>8.06155161359263</v>
      </c>
      <c r="N3580" s="3">
        <v>24.7755834829443</v>
      </c>
      <c r="O3580" s="3">
        <v>23.3941819601718</v>
      </c>
      <c r="P3580" s="3">
        <v>27.8807947019868</v>
      </c>
      <c r="Q3580" s="3">
        <v>38.0720917531404</v>
      </c>
      <c r="R3580" s="3">
        <v>12.8048780487805</v>
      </c>
      <c r="S3580" s="3">
        <v>84.5059115457597</v>
      </c>
      <c r="T3580" s="3">
        <v>22.36328125</v>
      </c>
      <c r="U3580" s="3"/>
      <c r="V3580" s="3"/>
      <c r="W3580" s="3"/>
      <c r="X3580" s="3"/>
      <c r="Y3580" s="3"/>
      <c r="Z3580" s="3"/>
      <c r="AA3580" s="3">
        <v>0.338008172363241</v>
      </c>
      <c r="AB3580" s="3">
        <v>0.684413971129648</v>
      </c>
      <c r="AC3580" s="3">
        <v>-16.4907991249517</v>
      </c>
      <c r="AD3580" s="3"/>
      <c r="AE3580" s="5">
        <v>1</v>
      </c>
      <c r="AF3580" s="3">
        <v>4.24313405342854</v>
      </c>
      <c r="AG3580" s="3">
        <v>86.9411884100232</v>
      </c>
      <c r="AH3580" s="3"/>
      <c r="AI3580" s="3"/>
      <c r="AJ3580" s="3"/>
      <c r="AK3580" s="3"/>
      <c r="AL3580" s="3"/>
      <c r="AM3580" s="3"/>
      <c r="AN3580" s="5" t="s">
        <v>51</v>
      </c>
      <c r="AO3580" s="1"/>
      <c r="AP3580" s="1"/>
      <c r="AQ3580" s="1"/>
    </row>
    <row r="3581" spans="1:43">
      <c r="A3581" s="1" t="s">
        <v>9292</v>
      </c>
      <c r="B3581" s="1" t="s">
        <v>9293</v>
      </c>
      <c r="C3581" s="3">
        <v>1.56986301369863</v>
      </c>
      <c r="D3581" s="4">
        <v>43664</v>
      </c>
      <c r="E3581" s="3">
        <v>6.0944777787</v>
      </c>
      <c r="F3581" s="5" t="s">
        <v>6214</v>
      </c>
      <c r="G3581" s="5">
        <v>574</v>
      </c>
      <c r="H3581" s="5" t="s">
        <v>205</v>
      </c>
      <c r="I3581" s="3">
        <v>0.202059078225749</v>
      </c>
      <c r="J3581" s="3">
        <v>8.61423220973783</v>
      </c>
      <c r="K3581" s="3">
        <v>0.0480353540205752</v>
      </c>
      <c r="L3581" s="3">
        <v>10.3703703703704</v>
      </c>
      <c r="M3581" s="3">
        <v>0.0768787238131976</v>
      </c>
      <c r="N3581" s="3">
        <v>6.71641791044776</v>
      </c>
      <c r="O3581" s="3">
        <v>0.793650793650814</v>
      </c>
      <c r="P3581" s="3">
        <v>37.3540856031128</v>
      </c>
      <c r="Q3581" s="3">
        <v>1.33307385423762</v>
      </c>
      <c r="R3581" s="3">
        <v>14.6017699115044</v>
      </c>
      <c r="S3581" s="3">
        <v>2.38914561006786</v>
      </c>
      <c r="T3581" s="3">
        <v>2.56410256410256</v>
      </c>
      <c r="U3581" s="3"/>
      <c r="V3581" s="3"/>
      <c r="W3581" s="3"/>
      <c r="X3581" s="3"/>
      <c r="Y3581" s="3"/>
      <c r="Z3581" s="3"/>
      <c r="AA3581" s="3">
        <v>0.25706845949907</v>
      </c>
      <c r="AB3581" s="3">
        <v>0.611548350800913</v>
      </c>
      <c r="AC3581" s="3">
        <v>-0.243285325029211</v>
      </c>
      <c r="AD3581" s="3"/>
      <c r="AE3581" s="5">
        <v>1</v>
      </c>
      <c r="AF3581" s="3">
        <v>0.213837270845102</v>
      </c>
      <c r="AG3581" s="3">
        <v>2.53496065683469</v>
      </c>
      <c r="AH3581" s="3"/>
      <c r="AI3581" s="3"/>
      <c r="AJ3581" s="3"/>
      <c r="AK3581" s="3"/>
      <c r="AL3581" s="3"/>
      <c r="AM3581" s="3"/>
      <c r="AN3581" s="5" t="s">
        <v>46</v>
      </c>
      <c r="AO3581" s="1"/>
      <c r="AP3581" s="1"/>
      <c r="AQ3581" s="1"/>
    </row>
    <row r="3582" spans="1:43">
      <c r="A3582" s="1" t="s">
        <v>9294</v>
      </c>
      <c r="B3582" s="1" t="s">
        <v>9295</v>
      </c>
      <c r="C3582" s="3">
        <v>1.07671232876712</v>
      </c>
      <c r="D3582" s="4">
        <v>43844</v>
      </c>
      <c r="E3582" s="3">
        <v>9.2768813583</v>
      </c>
      <c r="F3582" s="5" t="s">
        <v>9296</v>
      </c>
      <c r="G3582" s="5">
        <v>394</v>
      </c>
      <c r="H3582" s="5" t="s">
        <v>55</v>
      </c>
      <c r="I3582" s="3">
        <v>13.6894711960559</v>
      </c>
      <c r="J3582" s="3">
        <v>25.8318209316394</v>
      </c>
      <c r="K3582" s="3">
        <v>2.40282255611656</v>
      </c>
      <c r="L3582" s="3">
        <v>53.6723163841808</v>
      </c>
      <c r="M3582" s="3">
        <v>7.93101237417451</v>
      </c>
      <c r="N3582" s="3">
        <v>25.6134051466188</v>
      </c>
      <c r="O3582" s="3">
        <v>18.9597908275034</v>
      </c>
      <c r="P3582" s="3">
        <v>51.3907284768212</v>
      </c>
      <c r="Q3582" s="3">
        <v>24.419807834442</v>
      </c>
      <c r="R3582" s="3">
        <v>47.4085365853659</v>
      </c>
      <c r="S3582" s="3">
        <v>66.722788947212</v>
      </c>
      <c r="T3582" s="3">
        <v>48.046875</v>
      </c>
      <c r="U3582" s="3"/>
      <c r="V3582" s="3"/>
      <c r="W3582" s="3"/>
      <c r="X3582" s="3"/>
      <c r="Y3582" s="3"/>
      <c r="Z3582" s="3"/>
      <c r="AA3582" s="3">
        <v>0.402847176430181</v>
      </c>
      <c r="AB3582" s="3">
        <v>0.740190369396209</v>
      </c>
      <c r="AC3582" s="3">
        <v>-7.40392270391546</v>
      </c>
      <c r="AD3582" s="3"/>
      <c r="AE3582" s="5">
        <v>2</v>
      </c>
      <c r="AF3582" s="3">
        <v>4.05038491865699</v>
      </c>
      <c r="AG3582" s="3"/>
      <c r="AH3582" s="3"/>
      <c r="AI3582" s="3"/>
      <c r="AJ3582" s="3"/>
      <c r="AK3582" s="3"/>
      <c r="AL3582" s="3"/>
      <c r="AM3582" s="3"/>
      <c r="AN3582" s="5" t="s">
        <v>46</v>
      </c>
      <c r="AO3582" s="1"/>
      <c r="AP3582" s="1"/>
      <c r="AQ3582" s="1"/>
    </row>
    <row r="3583" spans="1:43">
      <c r="A3583" s="1" t="s">
        <v>9297</v>
      </c>
      <c r="B3583" s="1" t="s">
        <v>9298</v>
      </c>
      <c r="C3583" s="3">
        <v>1.42191780821918</v>
      </c>
      <c r="D3583" s="4">
        <v>43718</v>
      </c>
      <c r="E3583" s="3">
        <v>36.0284437777</v>
      </c>
      <c r="F3583" s="5" t="s">
        <v>6703</v>
      </c>
      <c r="G3583" s="5">
        <v>520</v>
      </c>
      <c r="H3583" s="5" t="s">
        <v>50</v>
      </c>
      <c r="I3583" s="3">
        <v>0.127450980392165</v>
      </c>
      <c r="J3583" s="3">
        <v>49.1290754801251</v>
      </c>
      <c r="K3583" s="3">
        <v>0.0587831880082449</v>
      </c>
      <c r="L3583" s="3">
        <v>10.7569721115538</v>
      </c>
      <c r="M3583" s="3">
        <v>0</v>
      </c>
      <c r="N3583" s="3">
        <v>34.1495992876224</v>
      </c>
      <c r="O3583" s="3">
        <v>0.245386729485686</v>
      </c>
      <c r="P3583" s="3">
        <v>80.8131566925537</v>
      </c>
      <c r="Q3583" s="3">
        <v>0.245386729485686</v>
      </c>
      <c r="R3583" s="3">
        <v>88.9908256880734</v>
      </c>
      <c r="S3583" s="3">
        <v>1.19896948077685</v>
      </c>
      <c r="T3583" s="3">
        <v>77.1186440677966</v>
      </c>
      <c r="U3583" s="3"/>
      <c r="V3583" s="3"/>
      <c r="W3583" s="3"/>
      <c r="X3583" s="3"/>
      <c r="Y3583" s="3"/>
      <c r="Z3583" s="3"/>
      <c r="AA3583" s="3">
        <v>-0.0429955051973823</v>
      </c>
      <c r="AB3583" s="3">
        <v>-0.00565734577329204</v>
      </c>
      <c r="AC3583" s="3">
        <v>-0.962847695000974</v>
      </c>
      <c r="AD3583" s="3"/>
      <c r="AE3583" s="5">
        <v>4</v>
      </c>
      <c r="AF3583" s="3">
        <v>0.116434132790611</v>
      </c>
      <c r="AG3583" s="3">
        <v>1.17817498727903</v>
      </c>
      <c r="AH3583" s="3"/>
      <c r="AI3583" s="3"/>
      <c r="AJ3583" s="3"/>
      <c r="AK3583" s="3"/>
      <c r="AL3583" s="3"/>
      <c r="AM3583" s="3"/>
      <c r="AN3583" s="5" t="s">
        <v>46</v>
      </c>
      <c r="AO3583" s="1"/>
      <c r="AP3583" s="1"/>
      <c r="AQ3583" s="1"/>
    </row>
    <row r="3584" spans="1:43">
      <c r="A3584" s="1" t="s">
        <v>9299</v>
      </c>
      <c r="B3584" s="1" t="s">
        <v>9300</v>
      </c>
      <c r="C3584" s="3">
        <v>1.8986301369863</v>
      </c>
      <c r="D3584" s="4">
        <v>43544</v>
      </c>
      <c r="E3584" s="3">
        <v>2.1368221598</v>
      </c>
      <c r="F3584" s="5" t="s">
        <v>9301</v>
      </c>
      <c r="G3584" s="5">
        <v>308</v>
      </c>
      <c r="H3584" s="5" t="s">
        <v>226</v>
      </c>
      <c r="I3584" s="3">
        <v>1.88215345485375</v>
      </c>
      <c r="J3584" s="3">
        <v>54.3385490753912</v>
      </c>
      <c r="K3584" s="3">
        <v>-0.669532154075053</v>
      </c>
      <c r="L3584" s="3">
        <v>98.4126984126984</v>
      </c>
      <c r="M3584" s="3">
        <v>-0.2490246534407</v>
      </c>
      <c r="N3584" s="3">
        <v>85.4724964739069</v>
      </c>
      <c r="O3584" s="3">
        <v>4.52291902235366</v>
      </c>
      <c r="P3584" s="3">
        <v>42.7672955974843</v>
      </c>
      <c r="Q3584" s="3">
        <v>6.69448637130426</v>
      </c>
      <c r="R3584" s="3">
        <v>46.8978102189781</v>
      </c>
      <c r="S3584" s="3">
        <v>15.4038221453952</v>
      </c>
      <c r="T3584" s="3">
        <v>50.2659574468085</v>
      </c>
      <c r="U3584" s="3"/>
      <c r="V3584" s="3"/>
      <c r="W3584" s="3"/>
      <c r="X3584" s="3"/>
      <c r="Y3584" s="3"/>
      <c r="Z3584" s="3"/>
      <c r="AA3584" s="3">
        <v>0.306951751487131</v>
      </c>
      <c r="AB3584" s="3">
        <v>0.418808782316785</v>
      </c>
      <c r="AC3584" s="3">
        <v>-2.5</v>
      </c>
      <c r="AD3584" s="3"/>
      <c r="AE3584" s="5">
        <v>2</v>
      </c>
      <c r="AF3584" s="3">
        <v>0.819156698533077</v>
      </c>
      <c r="AG3584" s="3">
        <v>15.8555430715752</v>
      </c>
      <c r="AH3584" s="3"/>
      <c r="AI3584" s="3"/>
      <c r="AJ3584" s="3"/>
      <c r="AK3584" s="3"/>
      <c r="AL3584" s="3"/>
      <c r="AM3584" s="3"/>
      <c r="AN3584" s="5" t="s">
        <v>46</v>
      </c>
      <c r="AO3584" s="1"/>
      <c r="AP3584" s="1"/>
      <c r="AQ3584" s="1"/>
    </row>
    <row r="3585" spans="1:43">
      <c r="A3585" s="1" t="s">
        <v>9302</v>
      </c>
      <c r="B3585" s="1" t="s">
        <v>9303</v>
      </c>
      <c r="C3585" s="3">
        <v>1.70684931506849</v>
      </c>
      <c r="D3585" s="4">
        <v>43614</v>
      </c>
      <c r="E3585" s="3">
        <v>5.3602371729</v>
      </c>
      <c r="F3585" s="5" t="s">
        <v>2424</v>
      </c>
      <c r="G3585" s="5">
        <v>624</v>
      </c>
      <c r="H3585" s="5" t="s">
        <v>93</v>
      </c>
      <c r="I3585" s="3">
        <v>5.22822700799134</v>
      </c>
      <c r="J3585" s="3">
        <v>51.75</v>
      </c>
      <c r="K3585" s="3">
        <v>1.17861561502898</v>
      </c>
      <c r="L3585" s="3">
        <v>62.1407333994054</v>
      </c>
      <c r="M3585" s="3">
        <v>1.76840450615668</v>
      </c>
      <c r="N3585" s="3">
        <v>57.5349301397206</v>
      </c>
      <c r="O3585" s="3">
        <v>6.45382296519595</v>
      </c>
      <c r="P3585" s="3">
        <v>63.7826961770624</v>
      </c>
      <c r="Q3585" s="3">
        <v>16.4069523524124</v>
      </c>
      <c r="R3585" s="3">
        <v>44.5304437564499</v>
      </c>
      <c r="S3585" s="3">
        <v>38.4601675280699</v>
      </c>
      <c r="T3585" s="3">
        <v>54.2615140285866</v>
      </c>
      <c r="U3585" s="3"/>
      <c r="V3585" s="3"/>
      <c r="W3585" s="3"/>
      <c r="X3585" s="3"/>
      <c r="Y3585" s="3"/>
      <c r="Z3585" s="3"/>
      <c r="AA3585" s="3">
        <v>0.215302557736661</v>
      </c>
      <c r="AB3585" s="3">
        <v>0.313545099173566</v>
      </c>
      <c r="AC3585" s="3">
        <v>-21.4737354085603</v>
      </c>
      <c r="AD3585" s="3"/>
      <c r="AE3585" s="5">
        <v>2</v>
      </c>
      <c r="AF3585" s="3">
        <v>2.21752110475135</v>
      </c>
      <c r="AG3585" s="3">
        <v>38.9050561317991</v>
      </c>
      <c r="AH3585" s="3"/>
      <c r="AI3585" s="3"/>
      <c r="AJ3585" s="3"/>
      <c r="AK3585" s="3"/>
      <c r="AL3585" s="3"/>
      <c r="AM3585" s="3"/>
      <c r="AN3585" s="5" t="s">
        <v>46</v>
      </c>
      <c r="AO3585" s="1"/>
      <c r="AP3585" s="1"/>
      <c r="AQ3585" s="1"/>
    </row>
    <row r="3586" spans="1:43">
      <c r="A3586" s="1" t="s">
        <v>9304</v>
      </c>
      <c r="B3586" s="1" t="s">
        <v>9305</v>
      </c>
      <c r="C3586" s="3">
        <v>1.88219178082192</v>
      </c>
      <c r="D3586" s="4">
        <v>43550</v>
      </c>
      <c r="E3586" s="3">
        <v>1.2847850572</v>
      </c>
      <c r="F3586" s="5" t="s">
        <v>9306</v>
      </c>
      <c r="G3586" s="5">
        <v>688</v>
      </c>
      <c r="H3586" s="5" t="s">
        <v>60</v>
      </c>
      <c r="I3586" s="3">
        <v>11.6314010266683</v>
      </c>
      <c r="J3586" s="3">
        <v>14.2857142857143</v>
      </c>
      <c r="K3586" s="3">
        <v>4.63560614951297</v>
      </c>
      <c r="L3586" s="3">
        <v>4.69798657718121</v>
      </c>
      <c r="M3586" s="3">
        <v>6.84242061114439</v>
      </c>
      <c r="N3586" s="3">
        <v>8.11078140454995</v>
      </c>
      <c r="O3586" s="3">
        <v>16.1845191555903</v>
      </c>
      <c r="P3586" s="3">
        <v>23.7322515212982</v>
      </c>
      <c r="Q3586" s="3">
        <v>7.22790138304269</v>
      </c>
      <c r="R3586" s="3">
        <v>60.3141361256544</v>
      </c>
      <c r="S3586" s="3">
        <v>53.8036915646024</v>
      </c>
      <c r="T3586" s="3">
        <v>25.6038647342995</v>
      </c>
      <c r="U3586" s="3"/>
      <c r="V3586" s="3"/>
      <c r="W3586" s="3"/>
      <c r="X3586" s="3"/>
      <c r="Y3586" s="3"/>
      <c r="Z3586" s="3"/>
      <c r="AA3586" s="3">
        <v>0.207206307839672</v>
      </c>
      <c r="AB3586" s="3">
        <v>0.322776939297839</v>
      </c>
      <c r="AC3586" s="3">
        <v>-16.6035757964009</v>
      </c>
      <c r="AD3586" s="3"/>
      <c r="AE3586" s="5">
        <v>2</v>
      </c>
      <c r="AF3586" s="3">
        <v>2.42350896673663</v>
      </c>
      <c r="AG3586" s="3">
        <v>59.7483477651908</v>
      </c>
      <c r="AH3586" s="3"/>
      <c r="AI3586" s="3"/>
      <c r="AJ3586" s="3"/>
      <c r="AK3586" s="3"/>
      <c r="AL3586" s="3"/>
      <c r="AM3586" s="3"/>
      <c r="AN3586" s="5" t="s">
        <v>46</v>
      </c>
      <c r="AO3586" s="1"/>
      <c r="AP3586" s="1"/>
      <c r="AQ3586" s="1"/>
    </row>
    <row r="3587" spans="1:43">
      <c r="A3587" s="1" t="s">
        <v>9307</v>
      </c>
      <c r="B3587" s="1" t="s">
        <v>9308</v>
      </c>
      <c r="C3587" s="3">
        <v>1.82465753424658</v>
      </c>
      <c r="D3587" s="4">
        <v>43571</v>
      </c>
      <c r="E3587" s="3">
        <v>23.3025221072</v>
      </c>
      <c r="F3587" s="5" t="s">
        <v>9309</v>
      </c>
      <c r="G3587" s="5">
        <v>667</v>
      </c>
      <c r="H3587" s="5" t="s">
        <v>205</v>
      </c>
      <c r="I3587" s="3">
        <v>-0.3730083619297</v>
      </c>
      <c r="J3587" s="3">
        <v>87.6404494382023</v>
      </c>
      <c r="K3587" s="3">
        <v>-0.0492319810949541</v>
      </c>
      <c r="L3587" s="3">
        <v>69.6296296296296</v>
      </c>
      <c r="M3587" s="3">
        <v>-0.402290322830474</v>
      </c>
      <c r="N3587" s="3">
        <v>81.7164179104478</v>
      </c>
      <c r="O3587" s="3">
        <v>0.853117969097895</v>
      </c>
      <c r="P3587" s="3">
        <v>26.8482490272374</v>
      </c>
      <c r="Q3587" s="3">
        <v>1.16409383903699</v>
      </c>
      <c r="R3587" s="3">
        <v>45.575221238938</v>
      </c>
      <c r="S3587" s="3">
        <v>1.40359029425705</v>
      </c>
      <c r="T3587" s="3">
        <v>58.974358974359</v>
      </c>
      <c r="U3587" s="3"/>
      <c r="V3587" s="3"/>
      <c r="W3587" s="3"/>
      <c r="X3587" s="3"/>
      <c r="Y3587" s="3"/>
      <c r="Z3587" s="3"/>
      <c r="AA3587" s="3">
        <v>0.000719338336498777</v>
      </c>
      <c r="AB3587" s="3">
        <v>0.149782554653784</v>
      </c>
      <c r="AC3587" s="3">
        <v>-4.11193352125961</v>
      </c>
      <c r="AD3587" s="3"/>
      <c r="AE3587" s="5">
        <v>4</v>
      </c>
      <c r="AF3587" s="3">
        <v>0.294772061748667</v>
      </c>
      <c r="AG3587" s="3">
        <v>2.53345903297881</v>
      </c>
      <c r="AH3587" s="3"/>
      <c r="AI3587" s="3"/>
      <c r="AJ3587" s="3"/>
      <c r="AK3587" s="3"/>
      <c r="AL3587" s="3"/>
      <c r="AM3587" s="3"/>
      <c r="AN3587" s="5" t="s">
        <v>46</v>
      </c>
      <c r="AO3587" s="1"/>
      <c r="AP3587" s="1"/>
      <c r="AQ3587" s="1"/>
    </row>
    <row r="3588" spans="1:43">
      <c r="A3588" s="1" t="s">
        <v>9310</v>
      </c>
      <c r="B3588" s="1" t="s">
        <v>9311</v>
      </c>
      <c r="C3588" s="3">
        <v>1.4027397260274</v>
      </c>
      <c r="D3588" s="4">
        <v>43725</v>
      </c>
      <c r="E3588" s="3">
        <v>0.2953574971</v>
      </c>
      <c r="F3588" s="5" t="s">
        <v>219</v>
      </c>
      <c r="G3588" s="5">
        <v>513</v>
      </c>
      <c r="H3588" s="5" t="s">
        <v>205</v>
      </c>
      <c r="I3588" s="3">
        <v>-0.233599377068348</v>
      </c>
      <c r="J3588" s="3">
        <v>67.4157303370787</v>
      </c>
      <c r="K3588" s="3">
        <v>-0.1266686154146</v>
      </c>
      <c r="L3588" s="3">
        <v>96.2962962962963</v>
      </c>
      <c r="M3588" s="3">
        <v>-0.233599377068348</v>
      </c>
      <c r="N3588" s="3">
        <v>49.6268656716418</v>
      </c>
      <c r="O3588" s="3">
        <v>1.04495268138801</v>
      </c>
      <c r="P3588" s="3">
        <v>9.72762645914397</v>
      </c>
      <c r="Q3588" s="3">
        <v>1.13468179575726</v>
      </c>
      <c r="R3588" s="3">
        <v>47.787610619469</v>
      </c>
      <c r="S3588" s="3">
        <v>1.88754021739131</v>
      </c>
      <c r="T3588" s="3">
        <v>21.7948717948718</v>
      </c>
      <c r="U3588" s="3"/>
      <c r="V3588" s="3"/>
      <c r="W3588" s="3"/>
      <c r="X3588" s="3"/>
      <c r="Y3588" s="3"/>
      <c r="Z3588" s="3"/>
      <c r="AA3588" s="3">
        <v>0.0237121671446758</v>
      </c>
      <c r="AB3588" s="3">
        <v>0.136769122882588</v>
      </c>
      <c r="AC3588" s="3">
        <v>-4.60190665762544</v>
      </c>
      <c r="AD3588" s="3"/>
      <c r="AE3588" s="5">
        <v>3</v>
      </c>
      <c r="AF3588" s="3">
        <v>0.341155406914321</v>
      </c>
      <c r="AG3588" s="3">
        <v>4.12910164848628</v>
      </c>
      <c r="AH3588" s="3"/>
      <c r="AI3588" s="3"/>
      <c r="AJ3588" s="3"/>
      <c r="AK3588" s="3"/>
      <c r="AL3588" s="3"/>
      <c r="AM3588" s="3"/>
      <c r="AN3588" s="5" t="s">
        <v>46</v>
      </c>
      <c r="AO3588" s="1"/>
      <c r="AP3588" s="1"/>
      <c r="AQ3588" s="1"/>
    </row>
    <row r="3589" spans="1:43">
      <c r="A3589" s="1" t="s">
        <v>9312</v>
      </c>
      <c r="B3589" s="1" t="s">
        <v>9313</v>
      </c>
      <c r="C3589" s="3">
        <v>1.8027397260274</v>
      </c>
      <c r="D3589" s="4">
        <v>43579</v>
      </c>
      <c r="E3589" s="3">
        <v>13.9274962489</v>
      </c>
      <c r="F3589" s="5" t="s">
        <v>2083</v>
      </c>
      <c r="G3589" s="5">
        <v>659</v>
      </c>
      <c r="H3589" s="5" t="s">
        <v>55</v>
      </c>
      <c r="I3589" s="3">
        <v>13.6026803310997</v>
      </c>
      <c r="J3589" s="3">
        <v>26.4367816091954</v>
      </c>
      <c r="K3589" s="3">
        <v>3.58696042842252</v>
      </c>
      <c r="L3589" s="3">
        <v>28.6440677966102</v>
      </c>
      <c r="M3589" s="3">
        <v>6.53531955790486</v>
      </c>
      <c r="N3589" s="3">
        <v>36.7444643925793</v>
      </c>
      <c r="O3589" s="3">
        <v>30.992637032997</v>
      </c>
      <c r="P3589" s="3">
        <v>6.55629139072848</v>
      </c>
      <c r="Q3589" s="3">
        <v>34.3761656098471</v>
      </c>
      <c r="R3589" s="3">
        <v>20.8841463414634</v>
      </c>
      <c r="S3589" s="3">
        <v>88.2126297916803</v>
      </c>
      <c r="T3589" s="3">
        <v>18.75</v>
      </c>
      <c r="U3589" s="3"/>
      <c r="V3589" s="3"/>
      <c r="W3589" s="3"/>
      <c r="X3589" s="3"/>
      <c r="Y3589" s="3"/>
      <c r="Z3589" s="3"/>
      <c r="AA3589" s="3">
        <v>0.345040301435651</v>
      </c>
      <c r="AB3589" s="3">
        <v>0.716132436830987</v>
      </c>
      <c r="AC3589" s="3">
        <v>-19.5692052784188</v>
      </c>
      <c r="AD3589" s="3"/>
      <c r="AE3589" s="5">
        <v>1</v>
      </c>
      <c r="AF3589" s="3">
        <v>5.02822540905267</v>
      </c>
      <c r="AG3589" s="3">
        <v>100.205561028361</v>
      </c>
      <c r="AH3589" s="3"/>
      <c r="AI3589" s="3"/>
      <c r="AJ3589" s="3"/>
      <c r="AK3589" s="3"/>
      <c r="AL3589" s="3"/>
      <c r="AM3589" s="3"/>
      <c r="AN3589" s="5" t="s">
        <v>46</v>
      </c>
      <c r="AO3589" s="1"/>
      <c r="AP3589" s="1"/>
      <c r="AQ3589" s="1"/>
    </row>
    <row r="3590" spans="1:43">
      <c r="A3590" s="1" t="s">
        <v>9314</v>
      </c>
      <c r="B3590" s="1" t="s">
        <v>9315</v>
      </c>
      <c r="C3590" s="3">
        <v>1.72876712328767</v>
      </c>
      <c r="D3590" s="4">
        <v>43606</v>
      </c>
      <c r="E3590" s="3">
        <v>0.0781525855</v>
      </c>
      <c r="F3590" s="5" t="s">
        <v>9316</v>
      </c>
      <c r="G3590" s="5">
        <v>65</v>
      </c>
      <c r="H3590" s="5" t="s">
        <v>55</v>
      </c>
      <c r="I3590" s="3">
        <v>20.7860774344936</v>
      </c>
      <c r="J3590" s="3">
        <v>1.5124016938899</v>
      </c>
      <c r="K3590" s="3">
        <v>4.92610837438424</v>
      </c>
      <c r="L3590" s="3">
        <v>7.28813559322034</v>
      </c>
      <c r="M3590" s="3">
        <v>14.0404320132927</v>
      </c>
      <c r="N3590" s="3">
        <v>1.67564332734889</v>
      </c>
      <c r="O3590" s="3">
        <v>33.2686084142395</v>
      </c>
      <c r="P3590" s="3">
        <v>3.37748344370861</v>
      </c>
      <c r="Q3590" s="3">
        <v>44.5165818564661</v>
      </c>
      <c r="R3590" s="3">
        <v>6.63109756097561</v>
      </c>
      <c r="S3590" s="3">
        <v>118.96490606168</v>
      </c>
      <c r="T3590" s="3">
        <v>2.63671875</v>
      </c>
      <c r="U3590" s="3"/>
      <c r="V3590" s="3"/>
      <c r="W3590" s="3"/>
      <c r="X3590" s="3"/>
      <c r="Y3590" s="3"/>
      <c r="Z3590" s="3"/>
      <c r="AA3590" s="3">
        <v>0.433127685272458</v>
      </c>
      <c r="AB3590" s="3">
        <v>0.654838953985193</v>
      </c>
      <c r="AC3590" s="3">
        <v>-17.3499560457125</v>
      </c>
      <c r="AD3590" s="3"/>
      <c r="AE3590" s="5">
        <v>1</v>
      </c>
      <c r="AF3590" s="3">
        <v>4.2990418535099</v>
      </c>
      <c r="AG3590" s="3">
        <v>101.904836589842</v>
      </c>
      <c r="AH3590" s="3"/>
      <c r="AI3590" s="3"/>
      <c r="AJ3590" s="3"/>
      <c r="AK3590" s="3"/>
      <c r="AL3590" s="3"/>
      <c r="AM3590" s="3"/>
      <c r="AN3590" s="5" t="s">
        <v>46</v>
      </c>
      <c r="AO3590" s="1"/>
      <c r="AP3590" s="1"/>
      <c r="AQ3590" s="1"/>
    </row>
    <row r="3591" spans="1:43">
      <c r="A3591" s="1" t="s">
        <v>9317</v>
      </c>
      <c r="B3591" s="1" t="s">
        <v>9318</v>
      </c>
      <c r="C3591" s="3">
        <v>1.32876712328767</v>
      </c>
      <c r="D3591" s="4">
        <v>43752</v>
      </c>
      <c r="E3591" s="3">
        <v>1.0270974275</v>
      </c>
      <c r="F3591" s="5" t="s">
        <v>5341</v>
      </c>
      <c r="G3591" s="5">
        <v>486</v>
      </c>
      <c r="H3591" s="5" t="s">
        <v>50</v>
      </c>
      <c r="I3591" s="3">
        <v>-0.139442231075712</v>
      </c>
      <c r="J3591" s="3">
        <v>83.6980794997767</v>
      </c>
      <c r="K3591" s="3">
        <v>-0.0099730727037072</v>
      </c>
      <c r="L3591" s="3">
        <v>61.0889774236388</v>
      </c>
      <c r="M3591" s="3">
        <v>-0.268576544315152</v>
      </c>
      <c r="N3591" s="3">
        <v>82.0569902048085</v>
      </c>
      <c r="O3591" s="3">
        <v>0.657652576192443</v>
      </c>
      <c r="P3591" s="3">
        <v>53.8602101416172</v>
      </c>
      <c r="Q3591" s="3">
        <v>0.908419025061867</v>
      </c>
      <c r="R3591" s="3">
        <v>70.6422018348624</v>
      </c>
      <c r="S3591" s="3">
        <v>1.65640845364465</v>
      </c>
      <c r="T3591" s="3">
        <v>61.5819209039548</v>
      </c>
      <c r="U3591" s="3"/>
      <c r="V3591" s="3"/>
      <c r="W3591" s="3"/>
      <c r="X3591" s="3"/>
      <c r="Y3591" s="3"/>
      <c r="Z3591" s="3"/>
      <c r="AA3591" s="3">
        <v>0.00612747086339075</v>
      </c>
      <c r="AB3591" s="3">
        <v>0.115461872973631</v>
      </c>
      <c r="AC3591" s="3">
        <v>-2.99941758881772</v>
      </c>
      <c r="AD3591" s="3"/>
      <c r="AE3591" s="5">
        <v>4</v>
      </c>
      <c r="AF3591" s="3">
        <v>0.236040451995099</v>
      </c>
      <c r="AG3591" s="3">
        <v>2.4941399990561</v>
      </c>
      <c r="AH3591" s="3"/>
      <c r="AI3591" s="3"/>
      <c r="AJ3591" s="3"/>
      <c r="AK3591" s="3"/>
      <c r="AL3591" s="3"/>
      <c r="AM3591" s="3"/>
      <c r="AN3591" s="5" t="s">
        <v>51</v>
      </c>
      <c r="AO3591" s="1"/>
      <c r="AP3591" s="1"/>
      <c r="AQ3591" s="1"/>
    </row>
    <row r="3592" spans="1:43">
      <c r="A3592" s="1" t="s">
        <v>9319</v>
      </c>
      <c r="B3592" s="1" t="s">
        <v>9320</v>
      </c>
      <c r="C3592" s="3">
        <v>1.72328767123288</v>
      </c>
      <c r="D3592" s="4">
        <v>43608</v>
      </c>
      <c r="E3592" s="3">
        <v>14.6274060471</v>
      </c>
      <c r="F3592" s="5" t="s">
        <v>5693</v>
      </c>
      <c r="G3592" s="5">
        <v>175</v>
      </c>
      <c r="H3592" s="5" t="s">
        <v>50</v>
      </c>
      <c r="I3592" s="3">
        <v>0.0696517412935457</v>
      </c>
      <c r="J3592" s="3">
        <v>59.4461813309513</v>
      </c>
      <c r="K3592" s="3">
        <v>0</v>
      </c>
      <c r="L3592" s="3">
        <v>43.3820274457725</v>
      </c>
      <c r="M3592" s="3">
        <v>-0.119177674049042</v>
      </c>
      <c r="N3592" s="3">
        <v>59.5280498664292</v>
      </c>
      <c r="O3592" s="3">
        <v>0.718266332478437</v>
      </c>
      <c r="P3592" s="3">
        <v>43.6729100045683</v>
      </c>
      <c r="Q3592" s="3">
        <v>1.1389273493802</v>
      </c>
      <c r="R3592" s="3">
        <v>48.2858522452921</v>
      </c>
      <c r="S3592" s="3">
        <v>0.133213884549312</v>
      </c>
      <c r="T3592" s="3">
        <v>92.9943502824859</v>
      </c>
      <c r="U3592" s="3"/>
      <c r="V3592" s="3"/>
      <c r="W3592" s="3"/>
      <c r="X3592" s="3"/>
      <c r="Y3592" s="3"/>
      <c r="Z3592" s="3"/>
      <c r="AA3592" s="3">
        <v>-0.0859545320520765</v>
      </c>
      <c r="AB3592" s="3">
        <v>0.0681405840010043</v>
      </c>
      <c r="AC3592" s="3">
        <v>-3.55251757003946</v>
      </c>
      <c r="AD3592" s="3"/>
      <c r="AE3592" s="5">
        <v>3</v>
      </c>
      <c r="AF3592" s="3">
        <v>0.180399078285665</v>
      </c>
      <c r="AG3592" s="3">
        <v>0.876482268910217</v>
      </c>
      <c r="AH3592" s="3"/>
      <c r="AI3592" s="3"/>
      <c r="AJ3592" s="3"/>
      <c r="AK3592" s="3"/>
      <c r="AL3592" s="3"/>
      <c r="AM3592" s="3">
        <v>100</v>
      </c>
      <c r="AN3592" s="5" t="s">
        <v>56</v>
      </c>
      <c r="AO3592" s="1"/>
      <c r="AP3592" s="1"/>
      <c r="AQ3592" s="1"/>
    </row>
    <row r="3593" spans="1:43">
      <c r="A3593" s="1" t="s">
        <v>9321</v>
      </c>
      <c r="B3593" s="1" t="s">
        <v>9322</v>
      </c>
      <c r="C3593" s="3">
        <v>1.8</v>
      </c>
      <c r="D3593" s="4">
        <v>43580</v>
      </c>
      <c r="E3593" s="3">
        <v>0.8222597406</v>
      </c>
      <c r="F3593" s="5" t="s">
        <v>6728</v>
      </c>
      <c r="G3593" s="5">
        <v>521</v>
      </c>
      <c r="H3593" s="5" t="s">
        <v>226</v>
      </c>
      <c r="I3593" s="3">
        <v>2.37645847632121</v>
      </c>
      <c r="J3593" s="3">
        <v>41.9630156472262</v>
      </c>
      <c r="K3593" s="3">
        <v>-0.325760106916139</v>
      </c>
      <c r="L3593" s="3">
        <v>95.3703703703704</v>
      </c>
      <c r="M3593" s="3">
        <v>0.742929506120719</v>
      </c>
      <c r="N3593" s="3">
        <v>50.3526093088858</v>
      </c>
      <c r="O3593" s="3">
        <v>3.70209437733553</v>
      </c>
      <c r="P3593" s="3">
        <v>55.6603773584906</v>
      </c>
      <c r="Q3593" s="3">
        <v>5.06251100545872</v>
      </c>
      <c r="R3593" s="3">
        <v>63.8686131386861</v>
      </c>
      <c r="S3593" s="3">
        <v>12.3846298737992</v>
      </c>
      <c r="T3593" s="3">
        <v>63.8297872340426</v>
      </c>
      <c r="U3593" s="3"/>
      <c r="V3593" s="3"/>
      <c r="W3593" s="3"/>
      <c r="X3593" s="3"/>
      <c r="Y3593" s="3"/>
      <c r="Z3593" s="3"/>
      <c r="AA3593" s="3">
        <v>0.276443760258007</v>
      </c>
      <c r="AB3593" s="3">
        <v>0.408316684551871</v>
      </c>
      <c r="AC3593" s="3">
        <v>-3.6024385738038</v>
      </c>
      <c r="AD3593" s="3"/>
      <c r="AE3593" s="5">
        <v>1</v>
      </c>
      <c r="AF3593" s="3">
        <v>0.815058145690116</v>
      </c>
      <c r="AG3593" s="3">
        <v>12.5080134393938</v>
      </c>
      <c r="AH3593" s="3"/>
      <c r="AI3593" s="3"/>
      <c r="AJ3593" s="3"/>
      <c r="AK3593" s="3"/>
      <c r="AL3593" s="3"/>
      <c r="AM3593" s="3"/>
      <c r="AN3593" s="5" t="s">
        <v>46</v>
      </c>
      <c r="AO3593" s="1"/>
      <c r="AP3593" s="1"/>
      <c r="AQ3593" s="1"/>
    </row>
    <row r="3594" spans="1:43">
      <c r="A3594" s="1" t="s">
        <v>9323</v>
      </c>
      <c r="B3594" s="1" t="s">
        <v>9324</v>
      </c>
      <c r="C3594" s="3">
        <v>1.84109589041096</v>
      </c>
      <c r="D3594" s="4">
        <v>43565</v>
      </c>
      <c r="E3594" s="3">
        <v>1.0244129635</v>
      </c>
      <c r="F3594" s="5" t="s">
        <v>9325</v>
      </c>
      <c r="G3594" s="5">
        <v>673</v>
      </c>
      <c r="H3594" s="5" t="s">
        <v>50</v>
      </c>
      <c r="I3594" s="3">
        <v>0.172579098753598</v>
      </c>
      <c r="J3594" s="3">
        <v>41.223760607414</v>
      </c>
      <c r="K3594" s="3">
        <v>0.0382995021064684</v>
      </c>
      <c r="L3594" s="3">
        <v>22.5763612217795</v>
      </c>
      <c r="M3594" s="3">
        <v>0.0382995021064684</v>
      </c>
      <c r="N3594" s="3">
        <v>29.1184327693678</v>
      </c>
      <c r="O3594" s="3">
        <v>0.162975745374368</v>
      </c>
      <c r="P3594" s="3">
        <v>83.5084513476473</v>
      </c>
      <c r="Q3594" s="3">
        <v>0.946859903381646</v>
      </c>
      <c r="R3594" s="3">
        <v>67.8899082568807</v>
      </c>
      <c r="S3594" s="3">
        <v>1.08359133126934</v>
      </c>
      <c r="T3594" s="3">
        <v>79.6610169491525</v>
      </c>
      <c r="U3594" s="3"/>
      <c r="V3594" s="3"/>
      <c r="W3594" s="3"/>
      <c r="X3594" s="3"/>
      <c r="Y3594" s="3"/>
      <c r="Z3594" s="3"/>
      <c r="AA3594" s="3">
        <v>-0.0318437511874358</v>
      </c>
      <c r="AB3594" s="3">
        <v>0.112358452331024</v>
      </c>
      <c r="AC3594" s="3">
        <v>-2.19498289623716</v>
      </c>
      <c r="AD3594" s="3"/>
      <c r="AE3594" s="5">
        <v>3</v>
      </c>
      <c r="AF3594" s="3">
        <v>0.218621906077183</v>
      </c>
      <c r="AG3594" s="3">
        <v>1.57189480831135</v>
      </c>
      <c r="AH3594" s="3"/>
      <c r="AI3594" s="3"/>
      <c r="AJ3594" s="3"/>
      <c r="AK3594" s="3"/>
      <c r="AL3594" s="3"/>
      <c r="AM3594" s="3"/>
      <c r="AN3594" s="5" t="s">
        <v>51</v>
      </c>
      <c r="AO3594" s="1"/>
      <c r="AP3594" s="1"/>
      <c r="AQ3594" s="1"/>
    </row>
    <row r="3595" spans="1:43">
      <c r="A3595" s="1" t="s">
        <v>9326</v>
      </c>
      <c r="B3595" s="1" t="s">
        <v>9327</v>
      </c>
      <c r="C3595" s="3">
        <v>1.24109589041096</v>
      </c>
      <c r="D3595" s="4">
        <v>43784</v>
      </c>
      <c r="E3595" s="3">
        <v>1.044265131</v>
      </c>
      <c r="F3595" s="5" t="s">
        <v>1272</v>
      </c>
      <c r="G3595" s="5">
        <v>454</v>
      </c>
      <c r="H3595" s="5" t="s">
        <v>205</v>
      </c>
      <c r="I3595" s="3">
        <v>-0.410236374291852</v>
      </c>
      <c r="J3595" s="3">
        <v>90.6367041198502</v>
      </c>
      <c r="K3595" s="3">
        <v>-0.088192062714346</v>
      </c>
      <c r="L3595" s="3">
        <v>87.037037037037</v>
      </c>
      <c r="M3595" s="3">
        <v>-0.429687499999996</v>
      </c>
      <c r="N3595" s="3">
        <v>85.4477611940299</v>
      </c>
      <c r="O3595" s="3">
        <v>0.711181351244577</v>
      </c>
      <c r="P3595" s="3">
        <v>62.2568093385214</v>
      </c>
      <c r="Q3595" s="3">
        <v>0.870597546497837</v>
      </c>
      <c r="R3595" s="3">
        <v>79.646017699115</v>
      </c>
      <c r="S3595" s="3">
        <v>0.552268244575942</v>
      </c>
      <c r="T3595" s="3">
        <v>82.051282051282</v>
      </c>
      <c r="U3595" s="3"/>
      <c r="V3595" s="3"/>
      <c r="W3595" s="3"/>
      <c r="X3595" s="3"/>
      <c r="Y3595" s="3"/>
      <c r="Z3595" s="3"/>
      <c r="AA3595" s="3">
        <v>-0.0382803116875017</v>
      </c>
      <c r="AB3595" s="3">
        <v>0.00701406436406419</v>
      </c>
      <c r="AC3595" s="3">
        <v>-4.27056463169962</v>
      </c>
      <c r="AD3595" s="3"/>
      <c r="AE3595" s="5">
        <v>4</v>
      </c>
      <c r="AF3595" s="3">
        <v>0.145399823945958</v>
      </c>
      <c r="AG3595" s="3">
        <v>1.44153111427181</v>
      </c>
      <c r="AH3595" s="3"/>
      <c r="AI3595" s="3"/>
      <c r="AJ3595" s="3"/>
      <c r="AK3595" s="3"/>
      <c r="AL3595" s="3"/>
      <c r="AM3595" s="3"/>
      <c r="AN3595" s="5" t="s">
        <v>46</v>
      </c>
      <c r="AO3595" s="1"/>
      <c r="AP3595" s="1"/>
      <c r="AQ3595" s="1"/>
    </row>
    <row r="3596" spans="1:43">
      <c r="A3596" s="1" t="s">
        <v>9328</v>
      </c>
      <c r="B3596" s="1" t="s">
        <v>9329</v>
      </c>
      <c r="C3596" s="3">
        <v>1.78630136986301</v>
      </c>
      <c r="D3596" s="4">
        <v>43585</v>
      </c>
      <c r="E3596" s="3">
        <v>3.6921893499</v>
      </c>
      <c r="F3596" s="5" t="s">
        <v>219</v>
      </c>
      <c r="G3596" s="5">
        <v>653</v>
      </c>
      <c r="H3596" s="5" t="s">
        <v>205</v>
      </c>
      <c r="I3596" s="3">
        <v>-0.204518893650193</v>
      </c>
      <c r="J3596" s="3">
        <v>64.7940074906367</v>
      </c>
      <c r="K3596" s="3">
        <v>-0.0877535101404221</v>
      </c>
      <c r="L3596" s="3">
        <v>86.2962962962963</v>
      </c>
      <c r="M3596" s="3">
        <v>-0.214237024052981</v>
      </c>
      <c r="N3596" s="3">
        <v>41.044776119403</v>
      </c>
      <c r="O3596" s="3">
        <v>1.00506003347685</v>
      </c>
      <c r="P3596" s="3">
        <v>10.8949416342412</v>
      </c>
      <c r="Q3596" s="3">
        <v>1.36440207925263</v>
      </c>
      <c r="R3596" s="3">
        <v>11.0619469026549</v>
      </c>
      <c r="S3596" s="3">
        <v>2.47537868723956</v>
      </c>
      <c r="T3596" s="3">
        <v>1.92307692307692</v>
      </c>
      <c r="U3596" s="3"/>
      <c r="V3596" s="3"/>
      <c r="W3596" s="3"/>
      <c r="X3596" s="3"/>
      <c r="Y3596" s="3"/>
      <c r="Z3596" s="3"/>
      <c r="AA3596" s="3">
        <v>0.0569298679054564</v>
      </c>
      <c r="AB3596" s="3">
        <v>0.224523307189217</v>
      </c>
      <c r="AC3596" s="3">
        <v>-3.72457366151246</v>
      </c>
      <c r="AD3596" s="3"/>
      <c r="AE3596" s="5">
        <v>4</v>
      </c>
      <c r="AF3596" s="3">
        <v>0.353451143105261</v>
      </c>
      <c r="AG3596" s="3">
        <v>3.62462393028404</v>
      </c>
      <c r="AH3596" s="3"/>
      <c r="AI3596" s="3"/>
      <c r="AJ3596" s="3"/>
      <c r="AK3596" s="3"/>
      <c r="AL3596" s="3"/>
      <c r="AM3596" s="3"/>
      <c r="AN3596" s="5" t="s">
        <v>46</v>
      </c>
      <c r="AO3596" s="1"/>
      <c r="AP3596" s="1"/>
      <c r="AQ3596" s="1"/>
    </row>
    <row r="3597" spans="1:43">
      <c r="A3597" s="1" t="s">
        <v>9330</v>
      </c>
      <c r="B3597" s="1" t="s">
        <v>9331</v>
      </c>
      <c r="C3597" s="3">
        <v>1.82739726027397</v>
      </c>
      <c r="D3597" s="4">
        <v>43570</v>
      </c>
      <c r="E3597" s="3">
        <v>78.6265456043</v>
      </c>
      <c r="F3597" s="5" t="s">
        <v>9332</v>
      </c>
      <c r="G3597" s="5">
        <v>668</v>
      </c>
      <c r="H3597" s="5" t="s">
        <v>205</v>
      </c>
      <c r="I3597" s="3">
        <v>-0.078724660499881</v>
      </c>
      <c r="J3597" s="3">
        <v>44.9438202247191</v>
      </c>
      <c r="K3597" s="3">
        <v>0.0197005516154506</v>
      </c>
      <c r="L3597" s="3">
        <v>24.0740740740741</v>
      </c>
      <c r="M3597" s="3">
        <v>-0.216194968553455</v>
      </c>
      <c r="N3597" s="3">
        <v>41.4179104477612</v>
      </c>
      <c r="O3597" s="3">
        <v>0.894276629570758</v>
      </c>
      <c r="P3597" s="3">
        <v>19.8443579766537</v>
      </c>
      <c r="Q3597" s="3">
        <v>1.28666294998643</v>
      </c>
      <c r="R3597" s="3">
        <v>22.1238938053097</v>
      </c>
      <c r="S3597" s="3">
        <v>1.92201940416361</v>
      </c>
      <c r="T3597" s="3">
        <v>19.2307692307692</v>
      </c>
      <c r="U3597" s="3"/>
      <c r="V3597" s="3"/>
      <c r="W3597" s="3"/>
      <c r="X3597" s="3"/>
      <c r="Y3597" s="3"/>
      <c r="Z3597" s="3"/>
      <c r="AA3597" s="3">
        <v>0.0362476058255175</v>
      </c>
      <c r="AB3597" s="3">
        <v>0.198902228456291</v>
      </c>
      <c r="AC3597" s="3">
        <v>-2.30951761030084</v>
      </c>
      <c r="AD3597" s="3"/>
      <c r="AE3597" s="5">
        <v>4</v>
      </c>
      <c r="AF3597" s="3">
        <v>0.249665150734471</v>
      </c>
      <c r="AG3597" s="3">
        <v>2.6099422936797</v>
      </c>
      <c r="AH3597" s="3"/>
      <c r="AI3597" s="3"/>
      <c r="AJ3597" s="3"/>
      <c r="AK3597" s="3"/>
      <c r="AL3597" s="3"/>
      <c r="AM3597" s="3"/>
      <c r="AN3597" s="5" t="s">
        <v>46</v>
      </c>
      <c r="AO3597" s="1"/>
      <c r="AP3597" s="1"/>
      <c r="AQ3597" s="1"/>
    </row>
    <row r="3598" spans="1:43">
      <c r="A3598" s="1" t="s">
        <v>9333</v>
      </c>
      <c r="B3598" s="1" t="s">
        <v>9334</v>
      </c>
      <c r="C3598" s="3">
        <v>1.4958904109589</v>
      </c>
      <c r="D3598" s="4">
        <v>43691</v>
      </c>
      <c r="E3598" s="3">
        <v>9.3636682102</v>
      </c>
      <c r="F3598" s="5" t="s">
        <v>4786</v>
      </c>
      <c r="G3598" s="5">
        <v>547</v>
      </c>
      <c r="H3598" s="5" t="s">
        <v>50</v>
      </c>
      <c r="I3598" s="3">
        <v>0.304211426941712</v>
      </c>
      <c r="J3598" s="3">
        <v>17.731129968736</v>
      </c>
      <c r="K3598" s="3">
        <v>-0.0663004356885911</v>
      </c>
      <c r="L3598" s="3">
        <v>84.506418769367</v>
      </c>
      <c r="M3598" s="3">
        <v>-0.0568343279340869</v>
      </c>
      <c r="N3598" s="3">
        <v>46.2154942119323</v>
      </c>
      <c r="O3598" s="3">
        <v>0.44744859101294</v>
      </c>
      <c r="P3598" s="3">
        <v>71.356783919598</v>
      </c>
      <c r="Q3598" s="3">
        <v>0.976169968418029</v>
      </c>
      <c r="R3598" s="3">
        <v>65.282472235635</v>
      </c>
      <c r="S3598" s="3">
        <v>3.20845153086178</v>
      </c>
      <c r="T3598" s="3">
        <v>9.6045197740113</v>
      </c>
      <c r="U3598" s="3"/>
      <c r="V3598" s="3"/>
      <c r="W3598" s="3"/>
      <c r="X3598" s="3"/>
      <c r="Y3598" s="3"/>
      <c r="Z3598" s="3"/>
      <c r="AA3598" s="3">
        <v>0.149185502783489</v>
      </c>
      <c r="AB3598" s="3">
        <v>0.301628039446027</v>
      </c>
      <c r="AC3598" s="3">
        <v>-1.06575316395469</v>
      </c>
      <c r="AD3598" s="3"/>
      <c r="AE3598" s="5">
        <v>1</v>
      </c>
      <c r="AF3598" s="3">
        <v>0.305924922777227</v>
      </c>
      <c r="AG3598" s="3">
        <v>3.75311890661121</v>
      </c>
      <c r="AH3598" s="3"/>
      <c r="AI3598" s="3"/>
      <c r="AJ3598" s="3"/>
      <c r="AK3598" s="3"/>
      <c r="AL3598" s="3"/>
      <c r="AM3598" s="3"/>
      <c r="AN3598" s="5" t="s">
        <v>46</v>
      </c>
      <c r="AO3598" s="1"/>
      <c r="AP3598" s="1"/>
      <c r="AQ3598" s="1"/>
    </row>
    <row r="3599" spans="1:43">
      <c r="A3599" s="1" t="s">
        <v>9335</v>
      </c>
      <c r="B3599" s="1" t="s">
        <v>9336</v>
      </c>
      <c r="C3599" s="3">
        <v>1.85753424657534</v>
      </c>
      <c r="D3599" s="4">
        <v>43559</v>
      </c>
      <c r="E3599" s="3">
        <v>13.1226496314</v>
      </c>
      <c r="F3599" s="5" t="s">
        <v>102</v>
      </c>
      <c r="G3599" s="5">
        <v>679</v>
      </c>
      <c r="H3599" s="5" t="s">
        <v>50</v>
      </c>
      <c r="I3599" s="3">
        <v>0.168300168300176</v>
      </c>
      <c r="J3599" s="3">
        <v>42.0723537293435</v>
      </c>
      <c r="K3599" s="3">
        <v>0.0296589223924951</v>
      </c>
      <c r="L3599" s="3">
        <v>26.3390880920761</v>
      </c>
      <c r="M3599" s="3">
        <v>0.0197706603400611</v>
      </c>
      <c r="N3599" s="3">
        <v>31.8788958147818</v>
      </c>
      <c r="O3599" s="3">
        <v>0.35707200952192</v>
      </c>
      <c r="P3599" s="3">
        <v>75.7423481041572</v>
      </c>
      <c r="Q3599" s="3">
        <v>0.75682135032863</v>
      </c>
      <c r="R3599" s="3">
        <v>79.1405118300338</v>
      </c>
      <c r="S3599" s="3">
        <v>2.33648663547791</v>
      </c>
      <c r="T3599" s="3">
        <v>29.1525423728814</v>
      </c>
      <c r="U3599" s="3"/>
      <c r="V3599" s="3"/>
      <c r="W3599" s="3"/>
      <c r="X3599" s="3"/>
      <c r="Y3599" s="3"/>
      <c r="Z3599" s="3"/>
      <c r="AA3599" s="3">
        <v>0.0630335107743409</v>
      </c>
      <c r="AB3599" s="3">
        <v>0.237164699071966</v>
      </c>
      <c r="AC3599" s="3">
        <v>-2.24069077207185</v>
      </c>
      <c r="AD3599" s="3"/>
      <c r="AE3599" s="5">
        <v>3</v>
      </c>
      <c r="AF3599" s="3">
        <v>0.275194214022814</v>
      </c>
      <c r="AG3599" s="3">
        <v>2.9564121488415</v>
      </c>
      <c r="AH3599" s="3"/>
      <c r="AI3599" s="3"/>
      <c r="AJ3599" s="3"/>
      <c r="AK3599" s="3"/>
      <c r="AL3599" s="3"/>
      <c r="AM3599" s="3"/>
      <c r="AN3599" s="5" t="s">
        <v>51</v>
      </c>
      <c r="AO3599" s="1"/>
      <c r="AP3599" s="1"/>
      <c r="AQ3599" s="1"/>
    </row>
    <row r="3600" spans="1:43">
      <c r="A3600" s="1" t="s">
        <v>9337</v>
      </c>
      <c r="B3600" s="1" t="s">
        <v>9338</v>
      </c>
      <c r="C3600" s="3">
        <v>1.4027397260274</v>
      </c>
      <c r="D3600" s="4">
        <v>43725</v>
      </c>
      <c r="E3600" s="3">
        <v>3.3229422887</v>
      </c>
      <c r="F3600" s="5" t="s">
        <v>7629</v>
      </c>
      <c r="G3600" s="5">
        <v>223</v>
      </c>
      <c r="H3600" s="5" t="s">
        <v>50</v>
      </c>
      <c r="I3600" s="3">
        <v>0.317965023847368</v>
      </c>
      <c r="J3600" s="3">
        <v>15.5426529700759</v>
      </c>
      <c r="K3600" s="3">
        <v>0.00990589400692234</v>
      </c>
      <c r="L3600" s="3">
        <v>38.4240814519699</v>
      </c>
      <c r="M3600" s="3">
        <v>0.119000396667977</v>
      </c>
      <c r="N3600" s="3">
        <v>17.9875333926981</v>
      </c>
      <c r="O3600" s="3">
        <v>0.545155538129776</v>
      </c>
      <c r="P3600" s="3">
        <v>64.9154865235267</v>
      </c>
      <c r="Q3600" s="3">
        <v>1.15992867850098</v>
      </c>
      <c r="R3600" s="3">
        <v>45.2438435538387</v>
      </c>
      <c r="S3600" s="3">
        <v>1.38990578234654</v>
      </c>
      <c r="T3600" s="3">
        <v>71.4124293785311</v>
      </c>
      <c r="U3600" s="3"/>
      <c r="V3600" s="3"/>
      <c r="W3600" s="3"/>
      <c r="X3600" s="3"/>
      <c r="Y3600" s="3"/>
      <c r="Z3600" s="3"/>
      <c r="AA3600" s="3">
        <v>-0.0128750889745326</v>
      </c>
      <c r="AB3600" s="3">
        <v>0.0496449836966789</v>
      </c>
      <c r="AC3600" s="3">
        <v>-1.59257449926722</v>
      </c>
      <c r="AD3600" s="3"/>
      <c r="AE3600" s="5">
        <v>3</v>
      </c>
      <c r="AF3600" s="3">
        <v>0.14777001669005</v>
      </c>
      <c r="AG3600" s="3">
        <v>1.63833191263076</v>
      </c>
      <c r="AH3600" s="3"/>
      <c r="AI3600" s="3"/>
      <c r="AJ3600" s="3"/>
      <c r="AK3600" s="3"/>
      <c r="AL3600" s="3"/>
      <c r="AM3600" s="3"/>
      <c r="AN3600" s="5" t="s">
        <v>46</v>
      </c>
      <c r="AO3600" s="1"/>
      <c r="AP3600" s="1"/>
      <c r="AQ3600" s="1"/>
    </row>
    <row r="3601" spans="1:43">
      <c r="A3601" s="1" t="s">
        <v>9339</v>
      </c>
      <c r="B3601" s="1" t="s">
        <v>9340</v>
      </c>
      <c r="C3601" s="3">
        <v>1.53424657534247</v>
      </c>
      <c r="D3601" s="4">
        <v>43677</v>
      </c>
      <c r="E3601" s="3">
        <v>0.9193480672</v>
      </c>
      <c r="F3601" s="5" t="s">
        <v>9341</v>
      </c>
      <c r="G3601" s="5">
        <v>269</v>
      </c>
      <c r="H3601" s="5" t="s">
        <v>60</v>
      </c>
      <c r="I3601" s="3">
        <v>0.912489006156562</v>
      </c>
      <c r="J3601" s="3">
        <v>79.4642857142857</v>
      </c>
      <c r="K3601" s="3">
        <v>-0.638666378003887</v>
      </c>
      <c r="L3601" s="3">
        <v>94.8226270373921</v>
      </c>
      <c r="M3601" s="3">
        <v>0.415709440980202</v>
      </c>
      <c r="N3601" s="3">
        <v>60.8308605341246</v>
      </c>
      <c r="O3601" s="3">
        <v>0.602805786935561</v>
      </c>
      <c r="P3601" s="3">
        <v>79.4117647058823</v>
      </c>
      <c r="Q3601" s="3">
        <v>2.00022224691633</v>
      </c>
      <c r="R3601" s="3">
        <v>69.738219895288</v>
      </c>
      <c r="S3601" s="3">
        <v>-5.18541472988327</v>
      </c>
      <c r="T3601" s="3">
        <v>96.256038647343</v>
      </c>
      <c r="U3601" s="3"/>
      <c r="V3601" s="3"/>
      <c r="W3601" s="3"/>
      <c r="X3601" s="3"/>
      <c r="Y3601" s="3"/>
      <c r="Z3601" s="3"/>
      <c r="AA3601" s="3">
        <v>-0.0423530767828153</v>
      </c>
      <c r="AB3601" s="3">
        <v>-0.0677139392988841</v>
      </c>
      <c r="AC3601" s="3">
        <v>-23.1459157102903</v>
      </c>
      <c r="AD3601" s="3"/>
      <c r="AE3601" s="5">
        <v>3</v>
      </c>
      <c r="AF3601" s="3">
        <v>-0.528726611866775</v>
      </c>
      <c r="AG3601" s="3">
        <v>-9.3353634860347</v>
      </c>
      <c r="AH3601" s="3"/>
      <c r="AI3601" s="3"/>
      <c r="AJ3601" s="3"/>
      <c r="AK3601" s="3"/>
      <c r="AL3601" s="3"/>
      <c r="AM3601" s="3"/>
      <c r="AN3601" s="5" t="s">
        <v>51</v>
      </c>
      <c r="AO3601" s="1"/>
      <c r="AP3601" s="1"/>
      <c r="AQ3601" s="1"/>
    </row>
    <row r="3602" spans="1:43">
      <c r="A3602" s="1" t="s">
        <v>9342</v>
      </c>
      <c r="B3602" s="1" t="s">
        <v>9343</v>
      </c>
      <c r="C3602" s="3">
        <v>0.128767123287671</v>
      </c>
      <c r="D3602" s="4">
        <v>44190</v>
      </c>
      <c r="E3602" s="3">
        <v>3.2499225865</v>
      </c>
      <c r="F3602" s="5" t="s">
        <v>9344</v>
      </c>
      <c r="G3602" s="5">
        <v>48</v>
      </c>
      <c r="H3602" s="5" t="s">
        <v>55</v>
      </c>
      <c r="I3602" s="3">
        <v>6.75890901851484</v>
      </c>
      <c r="J3602" s="3">
        <v>71.9903206291591</v>
      </c>
      <c r="K3602" s="3">
        <v>1.00772273497833</v>
      </c>
      <c r="L3602" s="3">
        <v>77.7401129943503</v>
      </c>
      <c r="M3602" s="3">
        <v>5.81097079715864</v>
      </c>
      <c r="N3602" s="3">
        <v>43.8061041292639</v>
      </c>
      <c r="O3602" s="3"/>
      <c r="P3602" s="3"/>
      <c r="Q3602" s="3"/>
      <c r="R3602" s="3"/>
      <c r="S3602" s="3"/>
      <c r="T3602" s="3"/>
      <c r="U3602" s="3"/>
      <c r="V3602" s="3"/>
      <c r="W3602" s="3"/>
      <c r="X3602" s="3"/>
      <c r="Y3602" s="3"/>
      <c r="Z3602" s="3"/>
      <c r="AA3602" s="3">
        <v>0.364915568202343</v>
      </c>
      <c r="AB3602" s="3">
        <v>0.6103520924825</v>
      </c>
      <c r="AC3602" s="3">
        <v>-3.85298793603291</v>
      </c>
      <c r="AD3602" s="3"/>
      <c r="AE3602" s="5"/>
      <c r="AF3602" s="3">
        <v>2.33923949830779</v>
      </c>
      <c r="AG3602" s="3"/>
      <c r="AH3602" s="3"/>
      <c r="AI3602" s="3"/>
      <c r="AJ3602" s="3"/>
      <c r="AK3602" s="3"/>
      <c r="AL3602" s="3"/>
      <c r="AM3602" s="3"/>
      <c r="AN3602" s="5" t="s">
        <v>51</v>
      </c>
      <c r="AO3602" s="1"/>
      <c r="AP3602" s="1"/>
      <c r="AQ3602" s="1"/>
    </row>
    <row r="3603" spans="1:43">
      <c r="A3603" s="1" t="s">
        <v>9345</v>
      </c>
      <c r="B3603" s="1" t="s">
        <v>9346</v>
      </c>
      <c r="C3603" s="3">
        <v>0.917808219178082</v>
      </c>
      <c r="D3603" s="4">
        <v>43902</v>
      </c>
      <c r="E3603" s="3">
        <v>16.8267479636</v>
      </c>
      <c r="F3603" s="5" t="s">
        <v>9347</v>
      </c>
      <c r="G3603" s="5">
        <v>336</v>
      </c>
      <c r="H3603" s="5" t="s">
        <v>55</v>
      </c>
      <c r="I3603" s="3">
        <v>7.41592166879523</v>
      </c>
      <c r="J3603" s="3">
        <v>69.0260133091349</v>
      </c>
      <c r="K3603" s="3">
        <v>0.19059720457433</v>
      </c>
      <c r="L3603" s="3">
        <v>87.4011299435028</v>
      </c>
      <c r="M3603" s="3">
        <v>6.48210668467252</v>
      </c>
      <c r="N3603" s="3">
        <v>37.7618192698983</v>
      </c>
      <c r="O3603" s="3">
        <v>10.5115627189909</v>
      </c>
      <c r="P3603" s="3">
        <v>79.7350993377484</v>
      </c>
      <c r="Q3603" s="3">
        <v>13.4940626124505</v>
      </c>
      <c r="R3603" s="3">
        <v>78.5823170731707</v>
      </c>
      <c r="S3603" s="3"/>
      <c r="T3603" s="3"/>
      <c r="U3603" s="3"/>
      <c r="V3603" s="3"/>
      <c r="W3603" s="3"/>
      <c r="X3603" s="3"/>
      <c r="Y3603" s="3"/>
      <c r="Z3603" s="3"/>
      <c r="AA3603" s="3">
        <v>0.257702306752636</v>
      </c>
      <c r="AB3603" s="3">
        <v>0.476221097384341</v>
      </c>
      <c r="AC3603" s="3">
        <v>-6.01353429713935</v>
      </c>
      <c r="AD3603" s="3"/>
      <c r="AE3603" s="5">
        <v>2</v>
      </c>
      <c r="AF3603" s="3">
        <v>1.88920876158228</v>
      </c>
      <c r="AG3603" s="3"/>
      <c r="AH3603" s="3"/>
      <c r="AI3603" s="3"/>
      <c r="AJ3603" s="3"/>
      <c r="AK3603" s="3"/>
      <c r="AL3603" s="3"/>
      <c r="AM3603" s="3"/>
      <c r="AN3603" s="5" t="s">
        <v>51</v>
      </c>
      <c r="AO3603" s="1"/>
      <c r="AP3603" s="1"/>
      <c r="AQ3603" s="1"/>
    </row>
    <row r="3604" spans="1:43">
      <c r="A3604" s="1" t="s">
        <v>9348</v>
      </c>
      <c r="B3604" s="1" t="s">
        <v>9349</v>
      </c>
      <c r="C3604" s="3">
        <v>1.27945205479452</v>
      </c>
      <c r="D3604" s="4">
        <v>43770</v>
      </c>
      <c r="E3604" s="3">
        <v>5.9818978334</v>
      </c>
      <c r="F3604" s="5" t="s">
        <v>7476</v>
      </c>
      <c r="G3604" s="5">
        <v>468</v>
      </c>
      <c r="H3604" s="5" t="s">
        <v>55</v>
      </c>
      <c r="I3604" s="3">
        <v>8.22538045528864</v>
      </c>
      <c r="J3604" s="3">
        <v>64.7912885662432</v>
      </c>
      <c r="K3604" s="3">
        <v>3.37578087457953</v>
      </c>
      <c r="L3604" s="3">
        <v>33.2203389830508</v>
      </c>
      <c r="M3604" s="3">
        <v>5.09281875915975</v>
      </c>
      <c r="N3604" s="3">
        <v>50.9275882704967</v>
      </c>
      <c r="O3604" s="3">
        <v>13.898080741231</v>
      </c>
      <c r="P3604" s="3">
        <v>70.3973509933775</v>
      </c>
      <c r="Q3604" s="3">
        <v>27.292899408284</v>
      </c>
      <c r="R3604" s="3">
        <v>39.0243902439024</v>
      </c>
      <c r="S3604" s="3">
        <v>60.7659971975712</v>
      </c>
      <c r="T3604" s="3">
        <v>57.8125</v>
      </c>
      <c r="U3604" s="3"/>
      <c r="V3604" s="3"/>
      <c r="W3604" s="3"/>
      <c r="X3604" s="3"/>
      <c r="Y3604" s="3"/>
      <c r="Z3604" s="3"/>
      <c r="AA3604" s="3">
        <v>0.265672684972853</v>
      </c>
      <c r="AB3604" s="3">
        <v>0.423729479842582</v>
      </c>
      <c r="AC3604" s="3">
        <v>-21.1143451143451</v>
      </c>
      <c r="AD3604" s="3"/>
      <c r="AE3604" s="5">
        <v>1</v>
      </c>
      <c r="AF3604" s="3">
        <v>3.41881698007736</v>
      </c>
      <c r="AG3604" s="3">
        <v>50.3617764096111</v>
      </c>
      <c r="AH3604" s="3"/>
      <c r="AI3604" s="3"/>
      <c r="AJ3604" s="3"/>
      <c r="AK3604" s="3"/>
      <c r="AL3604" s="3"/>
      <c r="AM3604" s="3"/>
      <c r="AN3604" s="5" t="s">
        <v>46</v>
      </c>
      <c r="AO3604" s="1"/>
      <c r="AP3604" s="1"/>
      <c r="AQ3604" s="1"/>
    </row>
    <row r="3605" spans="1:43">
      <c r="A3605" s="1" t="s">
        <v>9350</v>
      </c>
      <c r="B3605" s="1" t="s">
        <v>9351</v>
      </c>
      <c r="C3605" s="3">
        <v>1.43287671232877</v>
      </c>
      <c r="D3605" s="4">
        <v>43714</v>
      </c>
      <c r="E3605" s="3">
        <v>4.1216452962</v>
      </c>
      <c r="F3605" s="5" t="s">
        <v>9153</v>
      </c>
      <c r="G3605" s="5">
        <v>524</v>
      </c>
      <c r="H3605" s="5" t="s">
        <v>50</v>
      </c>
      <c r="I3605" s="3">
        <v>-0.0482905157427228</v>
      </c>
      <c r="J3605" s="3">
        <v>74.3635551585529</v>
      </c>
      <c r="K3605" s="3">
        <v>-0.00966183574878671</v>
      </c>
      <c r="L3605" s="3">
        <v>57.9017264276228</v>
      </c>
      <c r="M3605" s="3">
        <v>-0.154365653642061</v>
      </c>
      <c r="N3605" s="3">
        <v>64.6037399821906</v>
      </c>
      <c r="O3605" s="3">
        <v>0.681000097285721</v>
      </c>
      <c r="P3605" s="3">
        <v>49.9771585198721</v>
      </c>
      <c r="Q3605" s="3">
        <v>1.12370529607189</v>
      </c>
      <c r="R3605" s="3">
        <v>50.3621438918397</v>
      </c>
      <c r="S3605" s="3">
        <v>1.99554439115579</v>
      </c>
      <c r="T3605" s="3">
        <v>44.5762711864407</v>
      </c>
      <c r="U3605" s="3"/>
      <c r="V3605" s="3"/>
      <c r="W3605" s="3"/>
      <c r="X3605" s="3"/>
      <c r="Y3605" s="3"/>
      <c r="Z3605" s="3"/>
      <c r="AA3605" s="3">
        <v>0.0345786382627022</v>
      </c>
      <c r="AB3605" s="3">
        <v>0.149416070169823</v>
      </c>
      <c r="AC3605" s="3">
        <v>-3.1428449348359</v>
      </c>
      <c r="AD3605" s="3"/>
      <c r="AE3605" s="5">
        <v>4</v>
      </c>
      <c r="AF3605" s="3">
        <v>0.268153414413982</v>
      </c>
      <c r="AG3605" s="3">
        <v>3.29798798843899</v>
      </c>
      <c r="AH3605" s="3"/>
      <c r="AI3605" s="3"/>
      <c r="AJ3605" s="3"/>
      <c r="AK3605" s="3"/>
      <c r="AL3605" s="3"/>
      <c r="AM3605" s="3"/>
      <c r="AN3605" s="5" t="s">
        <v>46</v>
      </c>
      <c r="AO3605" s="1"/>
      <c r="AP3605" s="1"/>
      <c r="AQ3605" s="1"/>
    </row>
    <row r="3606" spans="1:43">
      <c r="A3606" s="1" t="s">
        <v>9352</v>
      </c>
      <c r="B3606" s="1" t="s">
        <v>9353</v>
      </c>
      <c r="C3606" s="3">
        <v>1.7041095890411</v>
      </c>
      <c r="D3606" s="4">
        <v>43615</v>
      </c>
      <c r="E3606" s="3">
        <v>13.2250082966</v>
      </c>
      <c r="F3606" s="5" t="s">
        <v>9354</v>
      </c>
      <c r="G3606" s="5">
        <v>623</v>
      </c>
      <c r="H3606" s="5" t="s">
        <v>50</v>
      </c>
      <c r="I3606" s="3">
        <v>0.968688845401179</v>
      </c>
      <c r="J3606" s="3">
        <v>1.51853506029477</v>
      </c>
      <c r="K3606" s="3">
        <v>0</v>
      </c>
      <c r="L3606" s="3">
        <v>43.3820274457725</v>
      </c>
      <c r="M3606" s="3">
        <v>0.948933672471161</v>
      </c>
      <c r="N3606" s="3">
        <v>0.934995547640249</v>
      </c>
      <c r="O3606" s="3">
        <v>0.899579544343422</v>
      </c>
      <c r="P3606" s="3">
        <v>15.4408405664687</v>
      </c>
      <c r="Q3606" s="3">
        <v>-1.82665778708019</v>
      </c>
      <c r="R3606" s="3">
        <v>97.7788507967166</v>
      </c>
      <c r="S3606" s="3">
        <v>-0.211790337209277</v>
      </c>
      <c r="T3606" s="3">
        <v>94.9152542372881</v>
      </c>
      <c r="U3606" s="3"/>
      <c r="V3606" s="3"/>
      <c r="W3606" s="3"/>
      <c r="X3606" s="3"/>
      <c r="Y3606" s="3"/>
      <c r="Z3606" s="3"/>
      <c r="AA3606" s="3">
        <v>-0.055861500905372</v>
      </c>
      <c r="AB3606" s="3">
        <v>0.0666552077193513</v>
      </c>
      <c r="AC3606" s="3">
        <v>-5.0189393939394</v>
      </c>
      <c r="AD3606" s="3"/>
      <c r="AE3606" s="5">
        <v>2</v>
      </c>
      <c r="AF3606" s="3">
        <v>0.179431369752689</v>
      </c>
      <c r="AG3606" s="3">
        <v>0.500735505232308</v>
      </c>
      <c r="AH3606" s="3"/>
      <c r="AI3606" s="3"/>
      <c r="AJ3606" s="3"/>
      <c r="AK3606" s="3"/>
      <c r="AL3606" s="3"/>
      <c r="AM3606" s="3">
        <v>500</v>
      </c>
      <c r="AN3606" s="5" t="s">
        <v>56</v>
      </c>
      <c r="AO3606" s="1"/>
      <c r="AP3606" s="1"/>
      <c r="AQ3606" s="1"/>
    </row>
    <row r="3607" spans="1:43">
      <c r="A3607" s="1" t="s">
        <v>9355</v>
      </c>
      <c r="B3607" s="1" t="s">
        <v>9356</v>
      </c>
      <c r="C3607" s="3">
        <v>1.88219178082192</v>
      </c>
      <c r="D3607" s="4">
        <v>43550</v>
      </c>
      <c r="E3607" s="3">
        <v>304.3876586256</v>
      </c>
      <c r="F3607" s="5" t="s">
        <v>9357</v>
      </c>
      <c r="G3607" s="5">
        <v>688</v>
      </c>
      <c r="H3607" s="5" t="s">
        <v>55</v>
      </c>
      <c r="I3607" s="3">
        <v>7.48256489732662</v>
      </c>
      <c r="J3607" s="3">
        <v>68.7235329703569</v>
      </c>
      <c r="K3607" s="3">
        <v>1.03801502390167</v>
      </c>
      <c r="L3607" s="3">
        <v>77.3446327683616</v>
      </c>
      <c r="M3607" s="3">
        <v>2.96464693328384</v>
      </c>
      <c r="N3607" s="3">
        <v>70.197486535009</v>
      </c>
      <c r="O3607" s="3">
        <v>11.2319566960706</v>
      </c>
      <c r="P3607" s="3">
        <v>77.682119205298</v>
      </c>
      <c r="Q3607" s="3">
        <v>13.9622060182808</v>
      </c>
      <c r="R3607" s="3">
        <v>77.3628048780488</v>
      </c>
      <c r="S3607" s="3">
        <v>71.7192819560508</v>
      </c>
      <c r="T3607" s="3">
        <v>40.52734375</v>
      </c>
      <c r="U3607" s="3"/>
      <c r="V3607" s="3"/>
      <c r="W3607" s="3"/>
      <c r="X3607" s="3"/>
      <c r="Y3607" s="3"/>
      <c r="Z3607" s="3"/>
      <c r="AA3607" s="3">
        <v>0.281240068248558</v>
      </c>
      <c r="AB3607" s="3">
        <v>0.451350059898724</v>
      </c>
      <c r="AC3607" s="3">
        <v>-20.8426183844011</v>
      </c>
      <c r="AD3607" s="3"/>
      <c r="AE3607" s="5">
        <v>2</v>
      </c>
      <c r="AF3607" s="3">
        <v>3.75621900599273</v>
      </c>
      <c r="AG3607" s="3">
        <v>72.7458799057252</v>
      </c>
      <c r="AH3607" s="3"/>
      <c r="AI3607" s="3"/>
      <c r="AJ3607" s="3"/>
      <c r="AK3607" s="3"/>
      <c r="AL3607" s="3"/>
      <c r="AM3607" s="3">
        <v>0.1</v>
      </c>
      <c r="AN3607" s="5" t="s">
        <v>51</v>
      </c>
      <c r="AO3607" s="1"/>
      <c r="AP3607" s="1"/>
      <c r="AQ3607" s="1"/>
    </row>
    <row r="3608" spans="1:43">
      <c r="A3608" s="1" t="s">
        <v>9358</v>
      </c>
      <c r="B3608" s="1" t="s">
        <v>9359</v>
      </c>
      <c r="C3608" s="3">
        <v>1.81917808219178</v>
      </c>
      <c r="D3608" s="4">
        <v>43573</v>
      </c>
      <c r="E3608" s="3">
        <v>11.1313686664</v>
      </c>
      <c r="F3608" s="5" t="s">
        <v>3663</v>
      </c>
      <c r="G3608" s="5">
        <v>344</v>
      </c>
      <c r="H3608" s="5" t="s">
        <v>50</v>
      </c>
      <c r="I3608" s="3">
        <v>0.0865301413325535</v>
      </c>
      <c r="J3608" s="3">
        <v>56.9897275569451</v>
      </c>
      <c r="K3608" s="3">
        <v>-0.00960522524253075</v>
      </c>
      <c r="L3608" s="3">
        <v>57.6803895528995</v>
      </c>
      <c r="M3608" s="3">
        <v>-0.0959692898272646</v>
      </c>
      <c r="N3608" s="3">
        <v>54.6304541406946</v>
      </c>
      <c r="O3608" s="3">
        <v>0.803718408056558</v>
      </c>
      <c r="P3608" s="3">
        <v>29.693924166286</v>
      </c>
      <c r="Q3608" s="3">
        <v>1.25474175663845</v>
      </c>
      <c r="R3608" s="3">
        <v>32.3515210043457</v>
      </c>
      <c r="S3608" s="3">
        <v>1.86545381244523</v>
      </c>
      <c r="T3608" s="3">
        <v>52.090395480226</v>
      </c>
      <c r="U3608" s="3"/>
      <c r="V3608" s="3"/>
      <c r="W3608" s="3"/>
      <c r="X3608" s="3"/>
      <c r="Y3608" s="3"/>
      <c r="Z3608" s="3"/>
      <c r="AA3608" s="3">
        <v>0.0541001308143348</v>
      </c>
      <c r="AB3608" s="3">
        <v>0.243179697154378</v>
      </c>
      <c r="AC3608" s="3">
        <v>-1.07728399807968</v>
      </c>
      <c r="AD3608" s="3"/>
      <c r="AE3608" s="5">
        <v>3</v>
      </c>
      <c r="AF3608" s="3">
        <v>0.212340109619869</v>
      </c>
      <c r="AG3608" s="3">
        <v>2.21368723872195</v>
      </c>
      <c r="AH3608" s="3"/>
      <c r="AI3608" s="3"/>
      <c r="AJ3608" s="3"/>
      <c r="AK3608" s="3"/>
      <c r="AL3608" s="3"/>
      <c r="AM3608" s="3">
        <v>1</v>
      </c>
      <c r="AN3608" s="5" t="s">
        <v>56</v>
      </c>
      <c r="AO3608" s="1"/>
      <c r="AP3608" s="1"/>
      <c r="AQ3608" s="1"/>
    </row>
    <row r="3609" spans="1:43">
      <c r="A3609" s="1" t="s">
        <v>9360</v>
      </c>
      <c r="B3609" s="1" t="s">
        <v>9361</v>
      </c>
      <c r="C3609" s="3">
        <v>1.62739726027397</v>
      </c>
      <c r="D3609" s="4">
        <v>43643</v>
      </c>
      <c r="E3609" s="3">
        <v>33.5618773192</v>
      </c>
      <c r="F3609" s="5" t="s">
        <v>9309</v>
      </c>
      <c r="G3609" s="5">
        <v>595</v>
      </c>
      <c r="H3609" s="5" t="s">
        <v>205</v>
      </c>
      <c r="I3609" s="3">
        <v>-0.109078248695594</v>
      </c>
      <c r="J3609" s="3">
        <v>53.9325842696629</v>
      </c>
      <c r="K3609" s="3">
        <v>0</v>
      </c>
      <c r="L3609" s="3">
        <v>38.8888888888889</v>
      </c>
      <c r="M3609" s="3">
        <v>-0.217451869295704</v>
      </c>
      <c r="N3609" s="3">
        <v>42.5373134328358</v>
      </c>
      <c r="O3609" s="3">
        <v>0.766759984579784</v>
      </c>
      <c r="P3609" s="3">
        <v>48.6381322957198</v>
      </c>
      <c r="Q3609" s="3">
        <v>1.17941724392612</v>
      </c>
      <c r="R3609" s="3">
        <v>40.7079646017699</v>
      </c>
      <c r="S3609" s="3">
        <v>1.81495303374602</v>
      </c>
      <c r="T3609" s="3">
        <v>25.6410256410256</v>
      </c>
      <c r="U3609" s="3"/>
      <c r="V3609" s="3"/>
      <c r="W3609" s="3"/>
      <c r="X3609" s="3"/>
      <c r="Y3609" s="3"/>
      <c r="Z3609" s="3"/>
      <c r="AA3609" s="3">
        <v>0.0320466611418586</v>
      </c>
      <c r="AB3609" s="3">
        <v>0.182990589994685</v>
      </c>
      <c r="AC3609" s="3">
        <v>-1.7366410361447</v>
      </c>
      <c r="AD3609" s="3"/>
      <c r="AE3609" s="5">
        <v>4</v>
      </c>
      <c r="AF3609" s="3">
        <v>0.226945852648805</v>
      </c>
      <c r="AG3609" s="3">
        <v>2.36959505080467</v>
      </c>
      <c r="AH3609" s="3"/>
      <c r="AI3609" s="3"/>
      <c r="AJ3609" s="3"/>
      <c r="AK3609" s="3"/>
      <c r="AL3609" s="3"/>
      <c r="AM3609" s="3"/>
      <c r="AN3609" s="5" t="s">
        <v>46</v>
      </c>
      <c r="AO3609" s="1"/>
      <c r="AP3609" s="1"/>
      <c r="AQ3609" s="1"/>
    </row>
    <row r="3610" spans="1:43">
      <c r="A3610" s="1" t="s">
        <v>9362</v>
      </c>
      <c r="B3610" s="1" t="s">
        <v>9363</v>
      </c>
      <c r="C3610" s="3">
        <v>1.72876712328767</v>
      </c>
      <c r="D3610" s="4">
        <v>43606</v>
      </c>
      <c r="E3610" s="3">
        <v>53.9171543673</v>
      </c>
      <c r="F3610" s="5" t="s">
        <v>9309</v>
      </c>
      <c r="G3610" s="5">
        <v>632</v>
      </c>
      <c r="H3610" s="5" t="s">
        <v>205</v>
      </c>
      <c r="I3610" s="3">
        <v>-0.0795636860763014</v>
      </c>
      <c r="J3610" s="3">
        <v>46.8164794007491</v>
      </c>
      <c r="K3610" s="3">
        <v>0.00991768322921084</v>
      </c>
      <c r="L3610" s="3">
        <v>30.3703703703704</v>
      </c>
      <c r="M3610" s="3">
        <v>-0.247265079830535</v>
      </c>
      <c r="N3610" s="3">
        <v>57.089552238806</v>
      </c>
      <c r="O3610" s="3">
        <v>0.727575577197685</v>
      </c>
      <c r="P3610" s="3">
        <v>57.9766536964981</v>
      </c>
      <c r="Q3610" s="3">
        <v>1.1404426205642</v>
      </c>
      <c r="R3610" s="3">
        <v>47.3451327433628</v>
      </c>
      <c r="S3610" s="3">
        <v>1.67498635094124</v>
      </c>
      <c r="T3610" s="3">
        <v>37.8205128205128</v>
      </c>
      <c r="U3610" s="3"/>
      <c r="V3610" s="3"/>
      <c r="W3610" s="3"/>
      <c r="X3610" s="3"/>
      <c r="Y3610" s="3"/>
      <c r="Z3610" s="3"/>
      <c r="AA3610" s="3">
        <v>0.0200041368681524</v>
      </c>
      <c r="AB3610" s="3">
        <v>0.181946276115514</v>
      </c>
      <c r="AC3610" s="3">
        <v>-1.74765159730206</v>
      </c>
      <c r="AD3610" s="3"/>
      <c r="AE3610" s="5">
        <v>4</v>
      </c>
      <c r="AF3610" s="3">
        <v>0.22410657602608</v>
      </c>
      <c r="AG3610" s="3">
        <v>2.20042728883523</v>
      </c>
      <c r="AH3610" s="3"/>
      <c r="AI3610" s="3"/>
      <c r="AJ3610" s="3"/>
      <c r="AK3610" s="3"/>
      <c r="AL3610" s="3"/>
      <c r="AM3610" s="3"/>
      <c r="AN3610" s="5" t="s">
        <v>46</v>
      </c>
      <c r="AO3610" s="1"/>
      <c r="AP3610" s="1"/>
      <c r="AQ3610" s="1"/>
    </row>
    <row r="3611" spans="1:43">
      <c r="A3611" s="1" t="s">
        <v>9364</v>
      </c>
      <c r="B3611" s="1" t="s">
        <v>9365</v>
      </c>
      <c r="C3611" s="3">
        <v>1.78630136986301</v>
      </c>
      <c r="D3611" s="4">
        <v>43585</v>
      </c>
      <c r="E3611" s="3">
        <v>4.2495312356</v>
      </c>
      <c r="F3611" s="5" t="s">
        <v>8111</v>
      </c>
      <c r="G3611" s="5">
        <v>653</v>
      </c>
      <c r="H3611" s="5" t="s">
        <v>55</v>
      </c>
      <c r="I3611" s="3">
        <v>8.95968887891707</v>
      </c>
      <c r="J3611" s="3">
        <v>60.7985480943739</v>
      </c>
      <c r="K3611" s="3">
        <v>2.4614951825023</v>
      </c>
      <c r="L3611" s="3">
        <v>52.2033898305085</v>
      </c>
      <c r="M3611" s="3">
        <v>6.00261932479628</v>
      </c>
      <c r="N3611" s="3">
        <v>42.0107719928187</v>
      </c>
      <c r="O3611" s="3">
        <v>9.94293920577109</v>
      </c>
      <c r="P3611" s="3">
        <v>80.9271523178808</v>
      </c>
      <c r="Q3611" s="3">
        <v>10.8958111968178</v>
      </c>
      <c r="R3611" s="3">
        <v>83.765243902439</v>
      </c>
      <c r="S3611" s="3">
        <v>54.228671126563</v>
      </c>
      <c r="T3611" s="3">
        <v>67.7734375</v>
      </c>
      <c r="U3611" s="3"/>
      <c r="V3611" s="3"/>
      <c r="W3611" s="3"/>
      <c r="X3611" s="3"/>
      <c r="Y3611" s="3"/>
      <c r="Z3611" s="3"/>
      <c r="AA3611" s="3">
        <v>0.254486361676856</v>
      </c>
      <c r="AB3611" s="3">
        <v>0.371900125509781</v>
      </c>
      <c r="AC3611" s="3">
        <v>-12.6364538537876</v>
      </c>
      <c r="AD3611" s="3"/>
      <c r="AE3611" s="5">
        <v>2</v>
      </c>
      <c r="AF3611" s="3">
        <v>2.47292256628599</v>
      </c>
      <c r="AG3611" s="3">
        <v>47.733888495097</v>
      </c>
      <c r="AH3611" s="3"/>
      <c r="AI3611" s="3"/>
      <c r="AJ3611" s="3"/>
      <c r="AK3611" s="3"/>
      <c r="AL3611" s="3"/>
      <c r="AM3611" s="3"/>
      <c r="AN3611" s="5" t="s">
        <v>46</v>
      </c>
      <c r="AO3611" s="1"/>
      <c r="AP3611" s="1"/>
      <c r="AQ3611" s="1"/>
    </row>
    <row r="3612" spans="1:43">
      <c r="A3612" s="1" t="s">
        <v>9366</v>
      </c>
      <c r="B3612" s="1" t="s">
        <v>9367</v>
      </c>
      <c r="C3612" s="3">
        <v>1.70684931506849</v>
      </c>
      <c r="D3612" s="4">
        <v>43614</v>
      </c>
      <c r="E3612" s="3">
        <v>3.909114038</v>
      </c>
      <c r="F3612" s="5" t="s">
        <v>9368</v>
      </c>
      <c r="G3612" s="5">
        <v>624</v>
      </c>
      <c r="H3612" s="5" t="s">
        <v>45</v>
      </c>
      <c r="I3612" s="3">
        <v>1.61647657339789</v>
      </c>
      <c r="J3612" s="3">
        <v>37.7388535031847</v>
      </c>
      <c r="K3612" s="3">
        <v>0.519480519480516</v>
      </c>
      <c r="L3612" s="3">
        <v>45.1863354037267</v>
      </c>
      <c r="M3612" s="3">
        <v>1.11038536903983</v>
      </c>
      <c r="N3612" s="3">
        <v>19.047619047619</v>
      </c>
      <c r="O3612" s="3">
        <v>1.30890052356021</v>
      </c>
      <c r="P3612" s="3">
        <v>59.271523178808</v>
      </c>
      <c r="Q3612" s="3">
        <v>5.07381639232987</v>
      </c>
      <c r="R3612" s="3">
        <v>22.0890410958904</v>
      </c>
      <c r="S3612" s="3">
        <v>14.9753968990809</v>
      </c>
      <c r="T3612" s="3">
        <v>18.0790960451977</v>
      </c>
      <c r="U3612" s="3"/>
      <c r="V3612" s="3"/>
      <c r="W3612" s="3"/>
      <c r="X3612" s="3"/>
      <c r="Y3612" s="3"/>
      <c r="Z3612" s="3"/>
      <c r="AA3612" s="3">
        <v>0.280556926646747</v>
      </c>
      <c r="AB3612" s="3">
        <v>0.528595516430079</v>
      </c>
      <c r="AC3612" s="3">
        <v>-2.68991744736111</v>
      </c>
      <c r="AD3612" s="3"/>
      <c r="AE3612" s="5">
        <v>1</v>
      </c>
      <c r="AF3612" s="3">
        <v>1.01178398532359</v>
      </c>
      <c r="AG3612" s="3">
        <v>13.1131235702762</v>
      </c>
      <c r="AH3612" s="3"/>
      <c r="AI3612" s="3"/>
      <c r="AJ3612" s="3"/>
      <c r="AK3612" s="3"/>
      <c r="AL3612" s="3"/>
      <c r="AM3612" s="3"/>
      <c r="AN3612" s="5" t="s">
        <v>46</v>
      </c>
      <c r="AO3612" s="1"/>
      <c r="AP3612" s="1"/>
      <c r="AQ3612" s="1"/>
    </row>
    <row r="3613" spans="1:43">
      <c r="A3613" s="1" t="s">
        <v>9369</v>
      </c>
      <c r="B3613" s="1" t="s">
        <v>9370</v>
      </c>
      <c r="C3613" s="3">
        <v>1.86027397260274</v>
      </c>
      <c r="D3613" s="4">
        <v>43558</v>
      </c>
      <c r="E3613" s="3">
        <v>20.7082586655</v>
      </c>
      <c r="F3613" s="5" t="s">
        <v>8620</v>
      </c>
      <c r="G3613" s="5">
        <v>680</v>
      </c>
      <c r="H3613" s="5" t="s">
        <v>191</v>
      </c>
      <c r="I3613" s="3">
        <v>-2.42130750605325</v>
      </c>
      <c r="J3613" s="3">
        <v>98.0108499095841</v>
      </c>
      <c r="K3613" s="3">
        <v>-0.911194677466007</v>
      </c>
      <c r="L3613" s="3">
        <v>96.7465753424658</v>
      </c>
      <c r="M3613" s="3">
        <v>-2.99469026548673</v>
      </c>
      <c r="N3613" s="3">
        <v>95.1351351351351</v>
      </c>
      <c r="O3613" s="3">
        <v>-3.35049728433377</v>
      </c>
      <c r="P3613" s="3">
        <v>98.2857142857143</v>
      </c>
      <c r="Q3613" s="3">
        <v>-6.77643216764185</v>
      </c>
      <c r="R3613" s="3">
        <v>98.5324947589098</v>
      </c>
      <c r="S3613" s="3">
        <v>25.4417284628765</v>
      </c>
      <c r="T3613" s="3">
        <v>93.6274509803922</v>
      </c>
      <c r="U3613" s="3"/>
      <c r="V3613" s="3"/>
      <c r="W3613" s="3"/>
      <c r="X3613" s="3"/>
      <c r="Y3613" s="3"/>
      <c r="Z3613" s="3"/>
      <c r="AA3613" s="3">
        <v>0.142037276133465</v>
      </c>
      <c r="AB3613" s="3">
        <v>0.181735348121644</v>
      </c>
      <c r="AC3613" s="3">
        <v>-13.1373131373131</v>
      </c>
      <c r="AD3613" s="3"/>
      <c r="AE3613" s="5">
        <v>2</v>
      </c>
      <c r="AF3613" s="3">
        <v>1.80407710840768</v>
      </c>
      <c r="AG3613" s="3">
        <v>28.5081873480788</v>
      </c>
      <c r="AH3613" s="3"/>
      <c r="AI3613" s="3"/>
      <c r="AJ3613" s="3"/>
      <c r="AK3613" s="3"/>
      <c r="AL3613" s="3"/>
      <c r="AM3613" s="3"/>
      <c r="AN3613" s="5" t="s">
        <v>46</v>
      </c>
      <c r="AO3613" s="1"/>
      <c r="AP3613" s="1"/>
      <c r="AQ3613" s="1"/>
    </row>
    <row r="3614" spans="1:43">
      <c r="A3614" s="1" t="s">
        <v>9371</v>
      </c>
      <c r="B3614" s="1" t="s">
        <v>9372</v>
      </c>
      <c r="C3614" s="3">
        <v>1.63013698630137</v>
      </c>
      <c r="D3614" s="4">
        <v>43642</v>
      </c>
      <c r="E3614" s="3">
        <v>0.5376068126</v>
      </c>
      <c r="F3614" s="5" t="s">
        <v>9373</v>
      </c>
      <c r="G3614" s="5">
        <v>596</v>
      </c>
      <c r="H3614" s="5" t="s">
        <v>55</v>
      </c>
      <c r="I3614" s="3">
        <v>13.2093865329712</v>
      </c>
      <c r="J3614" s="3">
        <v>30.0060496067756</v>
      </c>
      <c r="K3614" s="3">
        <v>-0.520100348773185</v>
      </c>
      <c r="L3614" s="3">
        <v>94.6892655367232</v>
      </c>
      <c r="M3614" s="3">
        <v>9.8587742415028</v>
      </c>
      <c r="N3614" s="3">
        <v>12.687013764213</v>
      </c>
      <c r="O3614" s="3">
        <v>21.5551401869159</v>
      </c>
      <c r="P3614" s="3">
        <v>37.1523178807947</v>
      </c>
      <c r="Q3614" s="3">
        <v>24.0216645053017</v>
      </c>
      <c r="R3614" s="3">
        <v>48.5518292682927</v>
      </c>
      <c r="S3614" s="3">
        <v>57.0214409889897</v>
      </c>
      <c r="T3614" s="3">
        <v>63.671875</v>
      </c>
      <c r="U3614" s="3"/>
      <c r="V3614" s="3"/>
      <c r="W3614" s="3"/>
      <c r="X3614" s="3"/>
      <c r="Y3614" s="3"/>
      <c r="Z3614" s="3"/>
      <c r="AA3614" s="3">
        <v>0.251207191683182</v>
      </c>
      <c r="AB3614" s="3">
        <v>0.369241624285271</v>
      </c>
      <c r="AC3614" s="3">
        <v>-20.503530286139</v>
      </c>
      <c r="AD3614" s="3"/>
      <c r="AE3614" s="5">
        <v>3</v>
      </c>
      <c r="AF3614" s="3">
        <v>2.49597433456145</v>
      </c>
      <c r="AG3614" s="3">
        <v>53.635634702613</v>
      </c>
      <c r="AH3614" s="3"/>
      <c r="AI3614" s="3"/>
      <c r="AJ3614" s="3"/>
      <c r="AK3614" s="3"/>
      <c r="AL3614" s="3"/>
      <c r="AM3614" s="3"/>
      <c r="AN3614" s="5" t="s">
        <v>51</v>
      </c>
      <c r="AO3614" s="1"/>
      <c r="AP3614" s="1"/>
      <c r="AQ3614" s="1"/>
    </row>
    <row r="3615" spans="1:43">
      <c r="A3615" s="1" t="s">
        <v>9374</v>
      </c>
      <c r="B3615" s="1" t="s">
        <v>9375</v>
      </c>
      <c r="C3615" s="3">
        <v>1.76986301369863</v>
      </c>
      <c r="D3615" s="4">
        <v>43591</v>
      </c>
      <c r="E3615" s="3">
        <v>0.5392461282</v>
      </c>
      <c r="F3615" s="5" t="s">
        <v>316</v>
      </c>
      <c r="G3615" s="5">
        <v>647</v>
      </c>
      <c r="H3615" s="5" t="s">
        <v>191</v>
      </c>
      <c r="I3615" s="3">
        <v>6.01002816127482</v>
      </c>
      <c r="J3615" s="3">
        <v>77.0343580470163</v>
      </c>
      <c r="K3615" s="3">
        <v>1.17338577515569</v>
      </c>
      <c r="L3615" s="3">
        <v>72.9452054794521</v>
      </c>
      <c r="M3615" s="3">
        <v>0.829685764682835</v>
      </c>
      <c r="N3615" s="3">
        <v>83.6036036036036</v>
      </c>
      <c r="O3615" s="3">
        <v>7.09131279489315</v>
      </c>
      <c r="P3615" s="3">
        <v>83.8095238095238</v>
      </c>
      <c r="Q3615" s="3">
        <v>9.36791383219955</v>
      </c>
      <c r="R3615" s="3">
        <v>82.1802935010482</v>
      </c>
      <c r="S3615" s="3">
        <v>42.5773672055427</v>
      </c>
      <c r="T3615" s="3">
        <v>79.1666666666667</v>
      </c>
      <c r="U3615" s="3"/>
      <c r="V3615" s="3"/>
      <c r="W3615" s="3"/>
      <c r="X3615" s="3"/>
      <c r="Y3615" s="3"/>
      <c r="Z3615" s="3"/>
      <c r="AA3615" s="3">
        <v>0.22543878598488</v>
      </c>
      <c r="AB3615" s="3">
        <v>0.30245012533277</v>
      </c>
      <c r="AC3615" s="3">
        <v>-13.7411119677889</v>
      </c>
      <c r="AD3615" s="3"/>
      <c r="AE3615" s="5">
        <v>2</v>
      </c>
      <c r="AF3615" s="3">
        <v>2.15209144049412</v>
      </c>
      <c r="AG3615" s="3">
        <v>33.651339754856</v>
      </c>
      <c r="AH3615" s="3"/>
      <c r="AI3615" s="3"/>
      <c r="AJ3615" s="3"/>
      <c r="AK3615" s="3"/>
      <c r="AL3615" s="3"/>
      <c r="AM3615" s="3"/>
      <c r="AN3615" s="5" t="s">
        <v>46</v>
      </c>
      <c r="AO3615" s="1"/>
      <c r="AP3615" s="1"/>
      <c r="AQ3615" s="1"/>
    </row>
    <row r="3616" spans="1:43">
      <c r="A3616" s="1" t="s">
        <v>9376</v>
      </c>
      <c r="B3616" s="1" t="s">
        <v>9377</v>
      </c>
      <c r="C3616" s="3">
        <v>1.71232876712329</v>
      </c>
      <c r="D3616" s="4">
        <v>43612</v>
      </c>
      <c r="E3616" s="3">
        <v>1.9131639464</v>
      </c>
      <c r="F3616" s="5" t="s">
        <v>6160</v>
      </c>
      <c r="G3616" s="5">
        <v>626</v>
      </c>
      <c r="H3616" s="5" t="s">
        <v>60</v>
      </c>
      <c r="I3616" s="3">
        <v>9.49069195644538</v>
      </c>
      <c r="J3616" s="3">
        <v>25</v>
      </c>
      <c r="K3616" s="3">
        <v>4.10794202124106</v>
      </c>
      <c r="L3616" s="3">
        <v>11.7929050814957</v>
      </c>
      <c r="M3616" s="3">
        <v>4.18449197860962</v>
      </c>
      <c r="N3616" s="3">
        <v>27.9920870425321</v>
      </c>
      <c r="O3616" s="3">
        <v>15.8810408921933</v>
      </c>
      <c r="P3616" s="3">
        <v>25.3549695740365</v>
      </c>
      <c r="Q3616" s="3">
        <v>26.9114892924029</v>
      </c>
      <c r="R3616" s="3">
        <v>11.5183246073298</v>
      </c>
      <c r="S3616" s="3">
        <v>55.007458975634</v>
      </c>
      <c r="T3616" s="3">
        <v>23.3091787439614</v>
      </c>
      <c r="U3616" s="3"/>
      <c r="V3616" s="3"/>
      <c r="W3616" s="3"/>
      <c r="X3616" s="3"/>
      <c r="Y3616" s="3"/>
      <c r="Z3616" s="3"/>
      <c r="AA3616" s="3">
        <v>0.291126003941458</v>
      </c>
      <c r="AB3616" s="3">
        <v>0.329033704918308</v>
      </c>
      <c r="AC3616" s="3">
        <v>-15.5573966675872</v>
      </c>
      <c r="AD3616" s="3"/>
      <c r="AE3616" s="5">
        <v>3</v>
      </c>
      <c r="AF3616" s="3">
        <v>2.01852306430934</v>
      </c>
      <c r="AG3616" s="3">
        <v>40.1047592991367</v>
      </c>
      <c r="AH3616" s="3"/>
      <c r="AI3616" s="3"/>
      <c r="AJ3616" s="3"/>
      <c r="AK3616" s="3"/>
      <c r="AL3616" s="3"/>
      <c r="AM3616" s="3"/>
      <c r="AN3616" s="5" t="s">
        <v>46</v>
      </c>
      <c r="AO3616" s="1"/>
      <c r="AP3616" s="1"/>
      <c r="AQ3616" s="1"/>
    </row>
    <row r="3617" spans="1:43">
      <c r="A3617" s="1" t="s">
        <v>9378</v>
      </c>
      <c r="B3617" s="1" t="s">
        <v>9379</v>
      </c>
      <c r="C3617" s="3">
        <v>1.59452054794521</v>
      </c>
      <c r="D3617" s="4">
        <v>43655</v>
      </c>
      <c r="E3617" s="3">
        <v>0.4321077458</v>
      </c>
      <c r="F3617" s="5" t="s">
        <v>9380</v>
      </c>
      <c r="G3617" s="5">
        <v>247</v>
      </c>
      <c r="H3617" s="5" t="s">
        <v>191</v>
      </c>
      <c r="I3617" s="3">
        <v>16.5322055953155</v>
      </c>
      <c r="J3617" s="3">
        <v>11.3924050632911</v>
      </c>
      <c r="K3617" s="3">
        <v>4.55925277291301</v>
      </c>
      <c r="L3617" s="3">
        <v>10.2739726027397</v>
      </c>
      <c r="M3617" s="3">
        <v>7.59295969243707</v>
      </c>
      <c r="N3617" s="3">
        <v>30.0900900900901</v>
      </c>
      <c r="O3617" s="3">
        <v>31.1104604348144</v>
      </c>
      <c r="P3617" s="3">
        <v>7.04761904761905</v>
      </c>
      <c r="Q3617" s="3">
        <v>50.0083752093802</v>
      </c>
      <c r="R3617" s="3">
        <v>6.28930817610063</v>
      </c>
      <c r="S3617" s="3">
        <v>74.5541370236819</v>
      </c>
      <c r="T3617" s="3">
        <v>37.5</v>
      </c>
      <c r="U3617" s="3"/>
      <c r="V3617" s="3"/>
      <c r="W3617" s="3"/>
      <c r="X3617" s="3"/>
      <c r="Y3617" s="3"/>
      <c r="Z3617" s="3"/>
      <c r="AA3617" s="3">
        <v>0.325153602955925</v>
      </c>
      <c r="AB3617" s="3">
        <v>0.421617652104843</v>
      </c>
      <c r="AC3617" s="3">
        <v>-15.9184419859194</v>
      </c>
      <c r="AD3617" s="3"/>
      <c r="AE3617" s="5">
        <v>3</v>
      </c>
      <c r="AF3617" s="3">
        <v>2.90561223880968</v>
      </c>
      <c r="AG3617" s="3">
        <v>56.700886415754</v>
      </c>
      <c r="AH3617" s="3"/>
      <c r="AI3617" s="3"/>
      <c r="AJ3617" s="3"/>
      <c r="AK3617" s="3"/>
      <c r="AL3617" s="3"/>
      <c r="AM3617" s="3"/>
      <c r="AN3617" s="5" t="s">
        <v>46</v>
      </c>
      <c r="AO3617" s="1"/>
      <c r="AP3617" s="1"/>
      <c r="AQ3617" s="1"/>
    </row>
    <row r="3618" spans="1:43">
      <c r="A3618" s="1" t="s">
        <v>9381</v>
      </c>
      <c r="B3618" s="1" t="s">
        <v>9382</v>
      </c>
      <c r="C3618" s="3">
        <v>1.72876712328767</v>
      </c>
      <c r="D3618" s="4">
        <v>43606</v>
      </c>
      <c r="E3618" s="3">
        <v>0.4757286974</v>
      </c>
      <c r="F3618" s="5" t="s">
        <v>9383</v>
      </c>
      <c r="G3618" s="5">
        <v>632</v>
      </c>
      <c r="H3618" s="5" t="s">
        <v>55</v>
      </c>
      <c r="I3618" s="3">
        <v>11.3470842882608</v>
      </c>
      <c r="J3618" s="3">
        <v>42.1052631578947</v>
      </c>
      <c r="K3618" s="3">
        <v>-0.654337256327521</v>
      </c>
      <c r="L3618" s="3">
        <v>95.5367231638418</v>
      </c>
      <c r="M3618" s="3">
        <v>5.7358417565411</v>
      </c>
      <c r="N3618" s="3">
        <v>44.4045481747457</v>
      </c>
      <c r="O3618" s="3">
        <v>24.5258301532152</v>
      </c>
      <c r="P3618" s="3">
        <v>23.9735099337748</v>
      </c>
      <c r="Q3618" s="3">
        <v>39.5124752727969</v>
      </c>
      <c r="R3618" s="3">
        <v>10.8993902439024</v>
      </c>
      <c r="S3618" s="3">
        <v>88.783352042138</v>
      </c>
      <c r="T3618" s="3">
        <v>17.87109375</v>
      </c>
      <c r="U3618" s="3"/>
      <c r="V3618" s="3"/>
      <c r="W3618" s="3"/>
      <c r="X3618" s="3"/>
      <c r="Y3618" s="3"/>
      <c r="Z3618" s="3"/>
      <c r="AA3618" s="3">
        <v>0.391238864467953</v>
      </c>
      <c r="AB3618" s="3">
        <v>0.557581919524148</v>
      </c>
      <c r="AC3618" s="3">
        <v>-19.5496842804919</v>
      </c>
      <c r="AD3618" s="3"/>
      <c r="AE3618" s="5">
        <v>1</v>
      </c>
      <c r="AF3618" s="3">
        <v>3.85632019033943</v>
      </c>
      <c r="AG3618" s="3">
        <v>81.9004382835673</v>
      </c>
      <c r="AH3618" s="3"/>
      <c r="AI3618" s="3"/>
      <c r="AJ3618" s="3"/>
      <c r="AK3618" s="3"/>
      <c r="AL3618" s="3"/>
      <c r="AM3618" s="3"/>
      <c r="AN3618" s="5" t="s">
        <v>51</v>
      </c>
      <c r="AO3618" s="1"/>
      <c r="AP3618" s="1"/>
      <c r="AQ3618" s="1"/>
    </row>
    <row r="3619" spans="1:43">
      <c r="A3619" s="1" t="s">
        <v>9384</v>
      </c>
      <c r="B3619" s="1" t="s">
        <v>9385</v>
      </c>
      <c r="C3619" s="3">
        <v>0.517808219178082</v>
      </c>
      <c r="D3619" s="4">
        <v>44048</v>
      </c>
      <c r="E3619" s="3">
        <v>1.4524535169</v>
      </c>
      <c r="F3619" s="5" t="s">
        <v>9386</v>
      </c>
      <c r="G3619" s="5">
        <v>190</v>
      </c>
      <c r="H3619" s="5" t="s">
        <v>93</v>
      </c>
      <c r="I3619" s="3">
        <v>16.1401313731624</v>
      </c>
      <c r="J3619" s="3">
        <v>5.75</v>
      </c>
      <c r="K3619" s="3">
        <v>1.58686730506157</v>
      </c>
      <c r="L3619" s="3">
        <v>51.1397423191278</v>
      </c>
      <c r="M3619" s="3">
        <v>3.86740331491714</v>
      </c>
      <c r="N3619" s="3">
        <v>36.4770459081836</v>
      </c>
      <c r="O3619" s="3">
        <v>33.970773949125</v>
      </c>
      <c r="P3619" s="3">
        <v>1.30784708249497</v>
      </c>
      <c r="Q3619" s="3">
        <v>48.52</v>
      </c>
      <c r="R3619" s="3">
        <v>2.2703818369453</v>
      </c>
      <c r="S3619" s="3"/>
      <c r="T3619" s="3"/>
      <c r="U3619" s="3"/>
      <c r="V3619" s="3"/>
      <c r="W3619" s="3"/>
      <c r="X3619" s="3"/>
      <c r="Y3619" s="3"/>
      <c r="Z3619" s="3"/>
      <c r="AA3619" s="3">
        <v>0.444236909321374</v>
      </c>
      <c r="AB3619" s="3">
        <v>1.34986517824813</v>
      </c>
      <c r="AC3619" s="3">
        <v>-6.2301642058783</v>
      </c>
      <c r="AD3619" s="3"/>
      <c r="AE3619" s="5"/>
      <c r="AF3619" s="3">
        <v>7.37911677512966</v>
      </c>
      <c r="AG3619" s="3"/>
      <c r="AH3619" s="3"/>
      <c r="AI3619" s="3"/>
      <c r="AJ3619" s="3"/>
      <c r="AK3619" s="3"/>
      <c r="AL3619" s="3"/>
      <c r="AM3619" s="3"/>
      <c r="AN3619" s="5" t="s">
        <v>46</v>
      </c>
      <c r="AO3619" s="1"/>
      <c r="AP3619" s="1"/>
      <c r="AQ3619" s="1"/>
    </row>
    <row r="3620" spans="1:43">
      <c r="A3620" s="1" t="s">
        <v>9387</v>
      </c>
      <c r="B3620" s="1" t="s">
        <v>9388</v>
      </c>
      <c r="C3620" s="3">
        <v>1.67123287671233</v>
      </c>
      <c r="D3620" s="4">
        <v>43627</v>
      </c>
      <c r="E3620" s="3">
        <v>2.4296638928</v>
      </c>
      <c r="F3620" s="5" t="s">
        <v>7882</v>
      </c>
      <c r="G3620" s="5">
        <v>611</v>
      </c>
      <c r="H3620" s="5" t="s">
        <v>116</v>
      </c>
      <c r="I3620" s="3">
        <v>9.16276925103748</v>
      </c>
      <c r="J3620" s="3">
        <v>41.1214953271028</v>
      </c>
      <c r="K3620" s="3">
        <v>3.51030605871331</v>
      </c>
      <c r="L3620" s="3">
        <v>30.7339449541284</v>
      </c>
      <c r="M3620" s="3">
        <v>4.06279434850863</v>
      </c>
      <c r="N3620" s="3">
        <v>48.5981308411215</v>
      </c>
      <c r="O3620" s="3">
        <v>16.2376376516799</v>
      </c>
      <c r="P3620" s="3">
        <v>40.5</v>
      </c>
      <c r="Q3620" s="3">
        <v>23.8472460952096</v>
      </c>
      <c r="R3620" s="3">
        <v>31.7460317460317</v>
      </c>
      <c r="S3620" s="3">
        <v>60.5813953488372</v>
      </c>
      <c r="T3620" s="3">
        <v>31.9018404907975</v>
      </c>
      <c r="U3620" s="3"/>
      <c r="V3620" s="3"/>
      <c r="W3620" s="3"/>
      <c r="X3620" s="3"/>
      <c r="Y3620" s="3"/>
      <c r="Z3620" s="3"/>
      <c r="AA3620" s="3">
        <v>0.295341214906128</v>
      </c>
      <c r="AB3620" s="3">
        <v>0.38754365752335</v>
      </c>
      <c r="AC3620" s="3">
        <v>-14.7815141161662</v>
      </c>
      <c r="AD3620" s="3"/>
      <c r="AE3620" s="5">
        <v>3</v>
      </c>
      <c r="AF3620" s="3">
        <v>2.49491335926901</v>
      </c>
      <c r="AG3620" s="3">
        <v>47.3340204456715</v>
      </c>
      <c r="AH3620" s="3"/>
      <c r="AI3620" s="3"/>
      <c r="AJ3620" s="3"/>
      <c r="AK3620" s="3"/>
      <c r="AL3620" s="3"/>
      <c r="AM3620" s="3"/>
      <c r="AN3620" s="5" t="s">
        <v>46</v>
      </c>
      <c r="AO3620" s="1"/>
      <c r="AP3620" s="1"/>
      <c r="AQ3620" s="1"/>
    </row>
    <row r="3621" spans="1:43">
      <c r="A3621" s="1" t="s">
        <v>9389</v>
      </c>
      <c r="B3621" s="1" t="s">
        <v>9390</v>
      </c>
      <c r="C3621" s="3">
        <v>1.74520547945205</v>
      </c>
      <c r="D3621" s="4">
        <v>43600</v>
      </c>
      <c r="E3621" s="3">
        <v>19.3863378968</v>
      </c>
      <c r="F3621" s="5" t="s">
        <v>6281</v>
      </c>
      <c r="G3621" s="5">
        <v>638</v>
      </c>
      <c r="H3621" s="5" t="s">
        <v>50</v>
      </c>
      <c r="I3621" s="3">
        <v>0.285911466035704</v>
      </c>
      <c r="J3621" s="3">
        <v>20.9915140687807</v>
      </c>
      <c r="K3621" s="3">
        <v>0.0590202636238586</v>
      </c>
      <c r="L3621" s="3">
        <v>10.5799026117751</v>
      </c>
      <c r="M3621" s="3">
        <v>0.0885565285841012</v>
      </c>
      <c r="N3621" s="3">
        <v>22.2172751558326</v>
      </c>
      <c r="O3621" s="3">
        <v>0.326478131451031</v>
      </c>
      <c r="P3621" s="3">
        <v>77.2498857925994</v>
      </c>
      <c r="Q3621" s="3">
        <v>1.14230037940932</v>
      </c>
      <c r="R3621" s="3">
        <v>47.8029937228392</v>
      </c>
      <c r="S3621" s="3">
        <v>2.31731282761274</v>
      </c>
      <c r="T3621" s="3">
        <v>29.7175141242938</v>
      </c>
      <c r="U3621" s="3"/>
      <c r="V3621" s="3"/>
      <c r="W3621" s="3"/>
      <c r="X3621" s="3"/>
      <c r="Y3621" s="3"/>
      <c r="Z3621" s="3"/>
      <c r="AA3621" s="3">
        <v>0.0629785700107674</v>
      </c>
      <c r="AB3621" s="3">
        <v>0.280478301013877</v>
      </c>
      <c r="AC3621" s="3">
        <v>-2.19737856592136</v>
      </c>
      <c r="AD3621" s="3"/>
      <c r="AE3621" s="5">
        <v>3</v>
      </c>
      <c r="AF3621" s="3">
        <v>0.309229389539622</v>
      </c>
      <c r="AG3621" s="3">
        <v>3.06750243634233</v>
      </c>
      <c r="AH3621" s="3"/>
      <c r="AI3621" s="3"/>
      <c r="AJ3621" s="3"/>
      <c r="AK3621" s="3"/>
      <c r="AL3621" s="3"/>
      <c r="AM3621" s="3"/>
      <c r="AN3621" s="5" t="s">
        <v>51</v>
      </c>
      <c r="AO3621" s="1"/>
      <c r="AP3621" s="1"/>
      <c r="AQ3621" s="1"/>
    </row>
    <row r="3622" spans="1:43">
      <c r="A3622" s="1" t="s">
        <v>9391</v>
      </c>
      <c r="B3622" s="1" t="s">
        <v>9392</v>
      </c>
      <c r="C3622" s="3">
        <v>1.76986301369863</v>
      </c>
      <c r="D3622" s="4">
        <v>43591</v>
      </c>
      <c r="E3622" s="3">
        <v>4.2748595768</v>
      </c>
      <c r="F3622" s="5" t="s">
        <v>9393</v>
      </c>
      <c r="G3622" s="5">
        <v>647</v>
      </c>
      <c r="H3622" s="5" t="s">
        <v>55</v>
      </c>
      <c r="I3622" s="3">
        <v>10.94161767687</v>
      </c>
      <c r="J3622" s="3">
        <v>45.1905626134301</v>
      </c>
      <c r="K3622" s="3">
        <v>2.79877905611644</v>
      </c>
      <c r="L3622" s="3">
        <v>45.4237288135593</v>
      </c>
      <c r="M3622" s="3">
        <v>6.19481905501115</v>
      </c>
      <c r="N3622" s="3">
        <v>40.3351286654698</v>
      </c>
      <c r="O3622" s="3">
        <v>18.4834379735874</v>
      </c>
      <c r="P3622" s="3">
        <v>52.9139072847682</v>
      </c>
      <c r="Q3622" s="3">
        <v>16.4538780721353</v>
      </c>
      <c r="R3622" s="3">
        <v>70.2743902439024</v>
      </c>
      <c r="S3622" s="3">
        <v>82.1517723414878</v>
      </c>
      <c r="T3622" s="3">
        <v>25.78125</v>
      </c>
      <c r="U3622" s="3"/>
      <c r="V3622" s="3"/>
      <c r="W3622" s="3"/>
      <c r="X3622" s="3"/>
      <c r="Y3622" s="3"/>
      <c r="Z3622" s="3"/>
      <c r="AA3622" s="3">
        <v>0.350213481958937</v>
      </c>
      <c r="AB3622" s="3">
        <v>0.573233582582508</v>
      </c>
      <c r="AC3622" s="3">
        <v>-14.4430482666864</v>
      </c>
      <c r="AD3622" s="3"/>
      <c r="AE3622" s="5">
        <v>1</v>
      </c>
      <c r="AF3622" s="3">
        <v>3.88027732785404</v>
      </c>
      <c r="AG3622" s="3">
        <v>85.7237056198451</v>
      </c>
      <c r="AH3622" s="3"/>
      <c r="AI3622" s="3"/>
      <c r="AJ3622" s="3"/>
      <c r="AK3622" s="3"/>
      <c r="AL3622" s="3"/>
      <c r="AM3622" s="3"/>
      <c r="AN3622" s="5" t="s">
        <v>46</v>
      </c>
      <c r="AO3622" s="1"/>
      <c r="AP3622" s="1"/>
      <c r="AQ3622" s="1"/>
    </row>
    <row r="3623" spans="1:43">
      <c r="A3623" s="1" t="s">
        <v>9394</v>
      </c>
      <c r="B3623" s="1" t="s">
        <v>9395</v>
      </c>
      <c r="C3623" s="3">
        <v>1.80821917808219</v>
      </c>
      <c r="D3623" s="4">
        <v>43577</v>
      </c>
      <c r="E3623" s="3">
        <v>115.8409942601</v>
      </c>
      <c r="F3623" s="5" t="s">
        <v>9396</v>
      </c>
      <c r="G3623" s="5">
        <v>108</v>
      </c>
      <c r="H3623" s="5" t="s">
        <v>205</v>
      </c>
      <c r="I3623" s="3">
        <v>-0.0793086192530819</v>
      </c>
      <c r="J3623" s="3">
        <v>46.4419475655431</v>
      </c>
      <c r="K3623" s="3">
        <v>4.86259614414122e-5</v>
      </c>
      <c r="L3623" s="3">
        <v>38.1481481481481</v>
      </c>
      <c r="M3623" s="3">
        <v>-0.217881148161515</v>
      </c>
      <c r="N3623" s="3">
        <v>43.2835820895522</v>
      </c>
      <c r="O3623" s="3">
        <v>0.800609407516225</v>
      </c>
      <c r="P3623" s="3">
        <v>35.408560311284</v>
      </c>
      <c r="Q3623" s="3">
        <v>1.01288505909643</v>
      </c>
      <c r="R3623" s="3">
        <v>67.2566371681416</v>
      </c>
      <c r="S3623" s="3">
        <v>1.21445783526031</v>
      </c>
      <c r="T3623" s="3">
        <v>66.025641025641</v>
      </c>
      <c r="U3623" s="3"/>
      <c r="V3623" s="3"/>
      <c r="W3623" s="3"/>
      <c r="X3623" s="3"/>
      <c r="Y3623" s="3"/>
      <c r="Z3623" s="3"/>
      <c r="AA3623" s="3">
        <v>-0.0178730049751628</v>
      </c>
      <c r="AB3623" s="3">
        <v>0.126515130466782</v>
      </c>
      <c r="AC3623" s="3">
        <v>-2.39580865829969</v>
      </c>
      <c r="AD3623" s="3"/>
      <c r="AE3623" s="5">
        <v>4</v>
      </c>
      <c r="AF3623" s="3">
        <v>0.213309071581676</v>
      </c>
      <c r="AG3623" s="3">
        <v>1.78260926205238</v>
      </c>
      <c r="AH3623" s="3"/>
      <c r="AI3623" s="3"/>
      <c r="AJ3623" s="3"/>
      <c r="AK3623" s="3"/>
      <c r="AL3623" s="3"/>
      <c r="AM3623" s="3"/>
      <c r="AN3623" s="5" t="s">
        <v>46</v>
      </c>
      <c r="AO3623" s="1"/>
      <c r="AP3623" s="1"/>
      <c r="AQ3623" s="1"/>
    </row>
    <row r="3624" spans="1:43">
      <c r="A3624" s="1" t="s">
        <v>9397</v>
      </c>
      <c r="B3624" s="1" t="s">
        <v>9398</v>
      </c>
      <c r="C3624" s="3">
        <v>1.65479452054795</v>
      </c>
      <c r="D3624" s="4">
        <v>43633</v>
      </c>
      <c r="E3624" s="3">
        <v>7.7357538015</v>
      </c>
      <c r="F3624" s="5" t="s">
        <v>8098</v>
      </c>
      <c r="G3624" s="5">
        <v>587</v>
      </c>
      <c r="H3624" s="5" t="s">
        <v>198</v>
      </c>
      <c r="I3624" s="3">
        <v>0.583006785816687</v>
      </c>
      <c r="J3624" s="3">
        <v>2.91005291005291</v>
      </c>
      <c r="K3624" s="3">
        <v>0.0380228136882087</v>
      </c>
      <c r="L3624" s="3">
        <v>38.8297872340425</v>
      </c>
      <c r="M3624" s="3">
        <v>0.381533765738268</v>
      </c>
      <c r="N3624" s="3">
        <v>2.38726790450928</v>
      </c>
      <c r="O3624" s="3">
        <v>0.881901840490807</v>
      </c>
      <c r="P3624" s="3">
        <v>14.367816091954</v>
      </c>
      <c r="Q3624" s="3">
        <v>1.68115942028986</v>
      </c>
      <c r="R3624" s="3">
        <v>10.1190476190476</v>
      </c>
      <c r="S3624" s="3">
        <v>2.80355572921754</v>
      </c>
      <c r="T3624" s="3">
        <v>17.4418604651163</v>
      </c>
      <c r="U3624" s="3"/>
      <c r="V3624" s="3"/>
      <c r="W3624" s="3"/>
      <c r="X3624" s="3"/>
      <c r="Y3624" s="3"/>
      <c r="Z3624" s="3"/>
      <c r="AA3624" s="3">
        <v>0.232598373840021</v>
      </c>
      <c r="AB3624" s="3">
        <v>0.507372222638833</v>
      </c>
      <c r="AC3624" s="3">
        <v>-0.473064298127064</v>
      </c>
      <c r="AD3624" s="3"/>
      <c r="AE3624" s="5">
        <v>1</v>
      </c>
      <c r="AF3624" s="3">
        <v>0.254469741109271</v>
      </c>
      <c r="AG3624" s="3">
        <v>2.9678029014244</v>
      </c>
      <c r="AH3624" s="3"/>
      <c r="AI3624" s="3"/>
      <c r="AJ3624" s="3"/>
      <c r="AK3624" s="3"/>
      <c r="AL3624" s="3"/>
      <c r="AM3624" s="3"/>
      <c r="AN3624" s="5" t="s">
        <v>46</v>
      </c>
      <c r="AO3624" s="1"/>
      <c r="AP3624" s="1"/>
      <c r="AQ3624" s="1"/>
    </row>
    <row r="3625" spans="1:43">
      <c r="A3625" s="1" t="s">
        <v>9399</v>
      </c>
      <c r="B3625" s="1" t="s">
        <v>9400</v>
      </c>
      <c r="C3625" s="3">
        <v>1.66301369863014</v>
      </c>
      <c r="D3625" s="4">
        <v>43630</v>
      </c>
      <c r="E3625" s="3">
        <v>0.6811482849</v>
      </c>
      <c r="F3625" s="5" t="s">
        <v>3668</v>
      </c>
      <c r="G3625" s="5">
        <v>434</v>
      </c>
      <c r="H3625" s="5" t="s">
        <v>55</v>
      </c>
      <c r="I3625" s="3">
        <v>17.8072156766986</v>
      </c>
      <c r="J3625" s="3">
        <v>7.01754385964912</v>
      </c>
      <c r="K3625" s="3">
        <v>2.00866899249392</v>
      </c>
      <c r="L3625" s="3">
        <v>61.2429378531073</v>
      </c>
      <c r="M3625" s="3">
        <v>12.3282887077998</v>
      </c>
      <c r="N3625" s="3">
        <v>5.32615200478755</v>
      </c>
      <c r="O3625" s="3">
        <v>29.778076664425</v>
      </c>
      <c r="P3625" s="3">
        <v>9.60264900662252</v>
      </c>
      <c r="Q3625" s="3">
        <v>34.6873255164712</v>
      </c>
      <c r="R3625" s="3">
        <v>19.8932926829268</v>
      </c>
      <c r="S3625" s="3">
        <v>62.0863430203259</v>
      </c>
      <c r="T3625" s="3">
        <v>55.76171875</v>
      </c>
      <c r="U3625" s="3"/>
      <c r="V3625" s="3"/>
      <c r="W3625" s="3"/>
      <c r="X3625" s="3"/>
      <c r="Y3625" s="3"/>
      <c r="Z3625" s="3"/>
      <c r="AA3625" s="3">
        <v>0.274638053960935</v>
      </c>
      <c r="AB3625" s="3">
        <v>0.438686189972683</v>
      </c>
      <c r="AC3625" s="3">
        <v>-22.0617042115573</v>
      </c>
      <c r="AD3625" s="3"/>
      <c r="AE3625" s="5">
        <v>2</v>
      </c>
      <c r="AF3625" s="3">
        <v>3.18698137493808</v>
      </c>
      <c r="AG3625" s="3">
        <v>64.4109533159857</v>
      </c>
      <c r="AH3625" s="3"/>
      <c r="AI3625" s="3"/>
      <c r="AJ3625" s="3"/>
      <c r="AK3625" s="3"/>
      <c r="AL3625" s="3"/>
      <c r="AM3625" s="3"/>
      <c r="AN3625" s="5" t="s">
        <v>51</v>
      </c>
      <c r="AO3625" s="1"/>
      <c r="AP3625" s="1"/>
      <c r="AQ3625" s="1"/>
    </row>
    <row r="3626" spans="1:43">
      <c r="A3626" s="1" t="s">
        <v>9401</v>
      </c>
      <c r="B3626" s="1" t="s">
        <v>9402</v>
      </c>
      <c r="C3626" s="3">
        <v>1.72328767123288</v>
      </c>
      <c r="D3626" s="4">
        <v>43608</v>
      </c>
      <c r="E3626" s="3">
        <v>0.9680625021</v>
      </c>
      <c r="F3626" s="5" t="s">
        <v>4995</v>
      </c>
      <c r="G3626" s="5">
        <v>630</v>
      </c>
      <c r="H3626" s="5" t="s">
        <v>55</v>
      </c>
      <c r="I3626" s="3">
        <v>4.32017695444805</v>
      </c>
      <c r="J3626" s="3">
        <v>82.3956442831216</v>
      </c>
      <c r="K3626" s="3">
        <v>1.03092783505155</v>
      </c>
      <c r="L3626" s="3">
        <v>77.4576271186441</v>
      </c>
      <c r="M3626" s="3">
        <v>2.23546944858421</v>
      </c>
      <c r="N3626" s="3">
        <v>74.985038898863</v>
      </c>
      <c r="O3626" s="3">
        <v>10.2249488752556</v>
      </c>
      <c r="P3626" s="3">
        <v>80.3311258278146</v>
      </c>
      <c r="Q3626" s="3">
        <v>11.3965160909359</v>
      </c>
      <c r="R3626" s="3">
        <v>82.9268292682927</v>
      </c>
      <c r="S3626" s="3">
        <v>37.9650790748697</v>
      </c>
      <c r="T3626" s="3">
        <v>86.71875</v>
      </c>
      <c r="U3626" s="3"/>
      <c r="V3626" s="3"/>
      <c r="W3626" s="3"/>
      <c r="X3626" s="3"/>
      <c r="Y3626" s="3"/>
      <c r="Z3626" s="3"/>
      <c r="AA3626" s="3">
        <v>0.326766107515192</v>
      </c>
      <c r="AB3626" s="3">
        <v>0.507756990070759</v>
      </c>
      <c r="AC3626" s="3">
        <v>-9.07254523098542</v>
      </c>
      <c r="AD3626" s="3"/>
      <c r="AE3626" s="5">
        <v>2</v>
      </c>
      <c r="AF3626" s="3">
        <v>1.97343947569096</v>
      </c>
      <c r="AG3626" s="3">
        <v>36.8466315051988</v>
      </c>
      <c r="AH3626" s="3"/>
      <c r="AI3626" s="3"/>
      <c r="AJ3626" s="3"/>
      <c r="AK3626" s="3"/>
      <c r="AL3626" s="3"/>
      <c r="AM3626" s="3"/>
      <c r="AN3626" s="5" t="s">
        <v>46</v>
      </c>
      <c r="AO3626" s="1"/>
      <c r="AP3626" s="1"/>
      <c r="AQ3626" s="1"/>
    </row>
    <row r="3627" spans="1:43">
      <c r="A3627" s="1" t="s">
        <v>9403</v>
      </c>
      <c r="B3627" s="1" t="s">
        <v>9404</v>
      </c>
      <c r="C3627" s="3">
        <v>1.82739726027397</v>
      </c>
      <c r="D3627" s="4">
        <v>43570</v>
      </c>
      <c r="E3627" s="3">
        <v>4.2310464342</v>
      </c>
      <c r="F3627" s="5" t="s">
        <v>9405</v>
      </c>
      <c r="G3627" s="5">
        <v>668</v>
      </c>
      <c r="H3627" s="5" t="s">
        <v>60</v>
      </c>
      <c r="I3627" s="3">
        <v>12.4597003603262</v>
      </c>
      <c r="J3627" s="3">
        <v>7.53968253968254</v>
      </c>
      <c r="K3627" s="3">
        <v>3.41820718521101</v>
      </c>
      <c r="L3627" s="3">
        <v>30.5848513902205</v>
      </c>
      <c r="M3627" s="3">
        <v>11.8445869483214</v>
      </c>
      <c r="N3627" s="3">
        <v>1.68150346191889</v>
      </c>
      <c r="O3627" s="3">
        <v>14.5451033417037</v>
      </c>
      <c r="P3627" s="3">
        <v>36.0040567951318</v>
      </c>
      <c r="Q3627" s="3">
        <v>19.5444007660518</v>
      </c>
      <c r="R3627" s="3">
        <v>35.3926701570681</v>
      </c>
      <c r="S3627" s="3">
        <v>21.6036091459038</v>
      </c>
      <c r="T3627" s="3">
        <v>73.9130434782609</v>
      </c>
      <c r="U3627" s="3"/>
      <c r="V3627" s="3"/>
      <c r="W3627" s="3"/>
      <c r="X3627" s="3"/>
      <c r="Y3627" s="3"/>
      <c r="Z3627" s="3"/>
      <c r="AA3627" s="3">
        <v>0.13561433713918</v>
      </c>
      <c r="AB3627" s="3">
        <v>0.119979552205923</v>
      </c>
      <c r="AC3627" s="3">
        <v>-18.4656474488856</v>
      </c>
      <c r="AD3627" s="3"/>
      <c r="AE3627" s="5">
        <v>3</v>
      </c>
      <c r="AF3627" s="3">
        <v>0.619089296126984</v>
      </c>
      <c r="AG3627" s="3">
        <v>10.4326129020297</v>
      </c>
      <c r="AH3627" s="3"/>
      <c r="AI3627" s="3"/>
      <c r="AJ3627" s="3"/>
      <c r="AK3627" s="3"/>
      <c r="AL3627" s="3"/>
      <c r="AM3627" s="3"/>
      <c r="AN3627" s="5" t="s">
        <v>46</v>
      </c>
      <c r="AO3627" s="1"/>
      <c r="AP3627" s="1"/>
      <c r="AQ3627" s="1"/>
    </row>
    <row r="3628" spans="1:43">
      <c r="A3628" s="1" t="s">
        <v>9406</v>
      </c>
      <c r="B3628" s="1" t="s">
        <v>9407</v>
      </c>
      <c r="C3628" s="3">
        <v>1.84109589041096</v>
      </c>
      <c r="D3628" s="4">
        <v>43565</v>
      </c>
      <c r="E3628" s="3">
        <v>9.0998721608</v>
      </c>
      <c r="F3628" s="5" t="s">
        <v>9408</v>
      </c>
      <c r="G3628" s="5">
        <v>667</v>
      </c>
      <c r="H3628" s="5" t="s">
        <v>205</v>
      </c>
      <c r="I3628" s="3">
        <v>0.246742992498999</v>
      </c>
      <c r="J3628" s="3">
        <v>6.74157303370786</v>
      </c>
      <c r="K3628" s="3">
        <v>-0.0787014264633501</v>
      </c>
      <c r="L3628" s="3">
        <v>83.7037037037037</v>
      </c>
      <c r="M3628" s="3">
        <v>-0.118005703609001</v>
      </c>
      <c r="N3628" s="3">
        <v>20.5223880597015</v>
      </c>
      <c r="O3628" s="3">
        <v>0.674918043849967</v>
      </c>
      <c r="P3628" s="3">
        <v>68.0933852140078</v>
      </c>
      <c r="Q3628" s="3">
        <v>1.05981381913771</v>
      </c>
      <c r="R3628" s="3">
        <v>62.3893805309734</v>
      </c>
      <c r="S3628" s="3">
        <v>1.75788522769289</v>
      </c>
      <c r="T3628" s="3">
        <v>31.4102564102564</v>
      </c>
      <c r="U3628" s="3"/>
      <c r="V3628" s="3"/>
      <c r="W3628" s="3"/>
      <c r="X3628" s="3"/>
      <c r="Y3628" s="3"/>
      <c r="Z3628" s="3"/>
      <c r="AA3628" s="3">
        <v>0.0221202244367255</v>
      </c>
      <c r="AB3628" s="3">
        <v>0.0967164447195066</v>
      </c>
      <c r="AC3628" s="3">
        <v>-3.2696899512978</v>
      </c>
      <c r="AD3628" s="3"/>
      <c r="AE3628" s="5">
        <v>4</v>
      </c>
      <c r="AF3628" s="3">
        <v>0.219749185384282</v>
      </c>
      <c r="AG3628" s="3">
        <v>2.47420803601945</v>
      </c>
      <c r="AH3628" s="3"/>
      <c r="AI3628" s="3"/>
      <c r="AJ3628" s="3"/>
      <c r="AK3628" s="3"/>
      <c r="AL3628" s="3"/>
      <c r="AM3628" s="3"/>
      <c r="AN3628" s="5" t="s">
        <v>46</v>
      </c>
      <c r="AO3628" s="1"/>
      <c r="AP3628" s="1"/>
      <c r="AQ3628" s="1"/>
    </row>
    <row r="3629" spans="1:43">
      <c r="A3629" s="1" t="s">
        <v>9409</v>
      </c>
      <c r="B3629" s="1" t="s">
        <v>9410</v>
      </c>
      <c r="C3629" s="3">
        <v>1.75890410958904</v>
      </c>
      <c r="D3629" s="4">
        <v>43595</v>
      </c>
      <c r="E3629" s="3">
        <v>30.2615071023</v>
      </c>
      <c r="F3629" s="5" t="s">
        <v>1192</v>
      </c>
      <c r="G3629" s="5">
        <v>168</v>
      </c>
      <c r="H3629" s="5" t="s">
        <v>50</v>
      </c>
      <c r="I3629" s="3">
        <v>0.127839512243105</v>
      </c>
      <c r="J3629" s="3">
        <v>48.950424296561</v>
      </c>
      <c r="K3629" s="3">
        <v>0</v>
      </c>
      <c r="L3629" s="3">
        <v>43.3820274457725</v>
      </c>
      <c r="M3629" s="3">
        <v>-0.068701540877403</v>
      </c>
      <c r="N3629" s="3">
        <v>48.2635796972395</v>
      </c>
      <c r="O3629" s="3">
        <v>0.801900801900802</v>
      </c>
      <c r="P3629" s="3">
        <v>29.8309730470535</v>
      </c>
      <c r="Q3629" s="3">
        <v>1.23284947305628</v>
      </c>
      <c r="R3629" s="3">
        <v>35.6832448092709</v>
      </c>
      <c r="S3629" s="3">
        <v>2.04359256610004</v>
      </c>
      <c r="T3629" s="3">
        <v>42.1468926553672</v>
      </c>
      <c r="U3629" s="3"/>
      <c r="V3629" s="3"/>
      <c r="W3629" s="3"/>
      <c r="X3629" s="3"/>
      <c r="Y3629" s="3"/>
      <c r="Z3629" s="3"/>
      <c r="AA3629" s="3">
        <v>0.0390382130854231</v>
      </c>
      <c r="AB3629" s="3">
        <v>0.148912191962821</v>
      </c>
      <c r="AC3629" s="3">
        <v>-3.05326618498477</v>
      </c>
      <c r="AD3629" s="3"/>
      <c r="AE3629" s="5">
        <v>3</v>
      </c>
      <c r="AF3629" s="3">
        <v>0.241745493242354</v>
      </c>
      <c r="AG3629" s="3">
        <v>2.99957848550245</v>
      </c>
      <c r="AH3629" s="3"/>
      <c r="AI3629" s="3"/>
      <c r="AJ3629" s="3"/>
      <c r="AK3629" s="3"/>
      <c r="AL3629" s="3"/>
      <c r="AM3629" s="3"/>
      <c r="AN3629" s="5" t="s">
        <v>51</v>
      </c>
      <c r="AO3629" s="1"/>
      <c r="AP3629" s="1"/>
      <c r="AQ3629" s="1"/>
    </row>
    <row r="3630" spans="1:43">
      <c r="A3630" s="1" t="s">
        <v>9411</v>
      </c>
      <c r="B3630" s="1" t="s">
        <v>9412</v>
      </c>
      <c r="C3630" s="3">
        <v>1.75890410958904</v>
      </c>
      <c r="D3630" s="4">
        <v>43595</v>
      </c>
      <c r="E3630" s="3">
        <v>6.4559620699</v>
      </c>
      <c r="F3630" s="5" t="s">
        <v>9413</v>
      </c>
      <c r="G3630" s="5">
        <v>643</v>
      </c>
      <c r="H3630" s="5" t="s">
        <v>226</v>
      </c>
      <c r="I3630" s="3">
        <v>1.64849317420794</v>
      </c>
      <c r="J3630" s="3">
        <v>60.4551920341394</v>
      </c>
      <c r="K3630" s="3">
        <v>-0.378660383709185</v>
      </c>
      <c r="L3630" s="3">
        <v>96.2962962962963</v>
      </c>
      <c r="M3630" s="3">
        <v>0.109927278877038</v>
      </c>
      <c r="N3630" s="3">
        <v>74.3300423131171</v>
      </c>
      <c r="O3630" s="3">
        <v>2.75125846207256</v>
      </c>
      <c r="P3630" s="3">
        <v>69.0251572327044</v>
      </c>
      <c r="Q3630" s="3">
        <v>4.94637000265933</v>
      </c>
      <c r="R3630" s="3">
        <v>64.4160583941606</v>
      </c>
      <c r="S3630" s="3">
        <v>12.9136862184072</v>
      </c>
      <c r="T3630" s="3">
        <v>60.3723404255319</v>
      </c>
      <c r="U3630" s="3"/>
      <c r="V3630" s="3"/>
      <c r="W3630" s="3"/>
      <c r="X3630" s="3"/>
      <c r="Y3630" s="3"/>
      <c r="Z3630" s="3"/>
      <c r="AA3630" s="3">
        <v>0.242160188279594</v>
      </c>
      <c r="AB3630" s="3">
        <v>0.365893839423191</v>
      </c>
      <c r="AC3630" s="3">
        <v>-4.58396084337349</v>
      </c>
      <c r="AD3630" s="3"/>
      <c r="AE3630" s="5">
        <v>1</v>
      </c>
      <c r="AF3630" s="3">
        <v>0.817357663168917</v>
      </c>
      <c r="AG3630" s="3">
        <v>12.1597937679435</v>
      </c>
      <c r="AH3630" s="3"/>
      <c r="AI3630" s="3"/>
      <c r="AJ3630" s="3"/>
      <c r="AK3630" s="3"/>
      <c r="AL3630" s="3"/>
      <c r="AM3630" s="3"/>
      <c r="AN3630" s="5" t="s">
        <v>46</v>
      </c>
      <c r="AO3630" s="1"/>
      <c r="AP3630" s="1"/>
      <c r="AQ3630" s="1"/>
    </row>
    <row r="3631" spans="1:43">
      <c r="A3631" s="1" t="s">
        <v>9414</v>
      </c>
      <c r="B3631" s="1" t="s">
        <v>9415</v>
      </c>
      <c r="C3631" s="3">
        <v>1.72876712328767</v>
      </c>
      <c r="D3631" s="4">
        <v>43606</v>
      </c>
      <c r="E3631" s="3">
        <v>52.4074827463</v>
      </c>
      <c r="F3631" s="5" t="s">
        <v>874</v>
      </c>
      <c r="G3631" s="5">
        <v>288</v>
      </c>
      <c r="H3631" s="5" t="s">
        <v>50</v>
      </c>
      <c r="I3631" s="3">
        <v>0.297206261145224</v>
      </c>
      <c r="J3631" s="3">
        <v>19.1156766413577</v>
      </c>
      <c r="K3631" s="3">
        <v>0.0395256916995976</v>
      </c>
      <c r="L3631" s="3">
        <v>20.3629924745463</v>
      </c>
      <c r="M3631" s="3">
        <v>0.227700227700219</v>
      </c>
      <c r="N3631" s="3">
        <v>8.37043633125556</v>
      </c>
      <c r="O3631" s="3">
        <v>0.696240302367198</v>
      </c>
      <c r="P3631" s="3">
        <v>47.6930105070809</v>
      </c>
      <c r="Q3631" s="3">
        <v>1.23848847907972</v>
      </c>
      <c r="R3631" s="3">
        <v>34.5726702076292</v>
      </c>
      <c r="S3631" s="3">
        <v>2.66337239807636</v>
      </c>
      <c r="T3631" s="3">
        <v>19.6610169491525</v>
      </c>
      <c r="U3631" s="3"/>
      <c r="V3631" s="3"/>
      <c r="W3631" s="3"/>
      <c r="X3631" s="3"/>
      <c r="Y3631" s="3"/>
      <c r="Z3631" s="3"/>
      <c r="AA3631" s="3">
        <v>1.25298209526263</v>
      </c>
      <c r="AB3631" s="3">
        <v>7.47572654844196</v>
      </c>
      <c r="AC3631" s="3">
        <v>-0.0798961350244752</v>
      </c>
      <c r="AD3631" s="3"/>
      <c r="AE3631" s="5"/>
      <c r="AF3631" s="3">
        <v>0.242656229759664</v>
      </c>
      <c r="AG3631" s="3">
        <v>3.55920470374926</v>
      </c>
      <c r="AH3631" s="3"/>
      <c r="AI3631" s="3"/>
      <c r="AJ3631" s="3"/>
      <c r="AK3631" s="3"/>
      <c r="AL3631" s="3"/>
      <c r="AM3631" s="3"/>
      <c r="AN3631" s="5" t="s">
        <v>51</v>
      </c>
      <c r="AO3631" s="1"/>
      <c r="AP3631" s="1"/>
      <c r="AQ3631" s="1"/>
    </row>
    <row r="3632" spans="1:43">
      <c r="A3632" s="1" t="s">
        <v>9416</v>
      </c>
      <c r="B3632" s="1" t="s">
        <v>9417</v>
      </c>
      <c r="C3632" s="3">
        <v>1.59452054794521</v>
      </c>
      <c r="D3632" s="4">
        <v>43655</v>
      </c>
      <c r="E3632" s="3">
        <v>0.6384342776</v>
      </c>
      <c r="F3632" s="5" t="s">
        <v>5718</v>
      </c>
      <c r="G3632" s="5">
        <v>583</v>
      </c>
      <c r="H3632" s="5" t="s">
        <v>55</v>
      </c>
      <c r="I3632" s="3">
        <v>11.5209283050145</v>
      </c>
      <c r="J3632" s="3">
        <v>41.016333938294</v>
      </c>
      <c r="K3632" s="3">
        <v>1.90286850326612</v>
      </c>
      <c r="L3632" s="3">
        <v>64.0677966101695</v>
      </c>
      <c r="M3632" s="3">
        <v>2.20766272610739</v>
      </c>
      <c r="N3632" s="3">
        <v>75.2244165170557</v>
      </c>
      <c r="O3632" s="3">
        <v>27.6262746027982</v>
      </c>
      <c r="P3632" s="3">
        <v>14.7682119205298</v>
      </c>
      <c r="Q3632" s="3">
        <v>46.130871572088</v>
      </c>
      <c r="R3632" s="3">
        <v>5.64024390243902</v>
      </c>
      <c r="S3632" s="3">
        <v>67.912019343265</v>
      </c>
      <c r="T3632" s="3">
        <v>45.8984375</v>
      </c>
      <c r="U3632" s="3"/>
      <c r="V3632" s="3"/>
      <c r="W3632" s="3"/>
      <c r="X3632" s="3"/>
      <c r="Y3632" s="3"/>
      <c r="Z3632" s="3"/>
      <c r="AA3632" s="3">
        <v>0.220706558503901</v>
      </c>
      <c r="AB3632" s="3">
        <v>0.406812796556677</v>
      </c>
      <c r="AC3632" s="3">
        <v>-29.7829811536265</v>
      </c>
      <c r="AD3632" s="3"/>
      <c r="AE3632" s="5">
        <v>2</v>
      </c>
      <c r="AF3632" s="3">
        <v>4.50227554844314</v>
      </c>
      <c r="AG3632" s="3">
        <v>80.726975543968</v>
      </c>
      <c r="AH3632" s="3"/>
      <c r="AI3632" s="3"/>
      <c r="AJ3632" s="3"/>
      <c r="AK3632" s="3"/>
      <c r="AL3632" s="3"/>
      <c r="AM3632" s="3"/>
      <c r="AN3632" s="5" t="s">
        <v>46</v>
      </c>
      <c r="AO3632" s="1"/>
      <c r="AP3632" s="1"/>
      <c r="AQ3632" s="1"/>
    </row>
    <row r="3633" spans="1:43">
      <c r="A3633" s="1" t="s">
        <v>9418</v>
      </c>
      <c r="B3633" s="1" t="s">
        <v>9419</v>
      </c>
      <c r="C3633" s="3">
        <v>1.8</v>
      </c>
      <c r="D3633" s="4">
        <v>43580</v>
      </c>
      <c r="E3633" s="3">
        <v>86.6171380825</v>
      </c>
      <c r="F3633" s="5" t="s">
        <v>6032</v>
      </c>
      <c r="G3633" s="5">
        <v>15</v>
      </c>
      <c r="H3633" s="5" t="s">
        <v>205</v>
      </c>
      <c r="I3633" s="3">
        <v>-0.188510764956851</v>
      </c>
      <c r="J3633" s="3">
        <v>62.5468164794007</v>
      </c>
      <c r="K3633" s="3">
        <v>0</v>
      </c>
      <c r="L3633" s="3">
        <v>38.8888888888889</v>
      </c>
      <c r="M3633" s="3">
        <v>-0.317082837891413</v>
      </c>
      <c r="N3633" s="3">
        <v>66.4179104477612</v>
      </c>
      <c r="O3633" s="3">
        <v>0.645328918887862</v>
      </c>
      <c r="P3633" s="3">
        <v>72.3735408560311</v>
      </c>
      <c r="Q3633" s="3">
        <v>1.00481218519207</v>
      </c>
      <c r="R3633" s="3">
        <v>68.141592920354</v>
      </c>
      <c r="S3633" s="3">
        <v>1.75709634009663</v>
      </c>
      <c r="T3633" s="3">
        <v>32.0512820512821</v>
      </c>
      <c r="U3633" s="3"/>
      <c r="V3633" s="3"/>
      <c r="W3633" s="3"/>
      <c r="X3633" s="3"/>
      <c r="Y3633" s="3"/>
      <c r="Z3633" s="3"/>
      <c r="AA3633" s="3">
        <v>0.0262784951488745</v>
      </c>
      <c r="AB3633" s="3">
        <v>0.200412015948049</v>
      </c>
      <c r="AC3633" s="3">
        <v>-2.16530862180182</v>
      </c>
      <c r="AD3633" s="3"/>
      <c r="AE3633" s="5">
        <v>4</v>
      </c>
      <c r="AF3633" s="3">
        <v>0.245711054868643</v>
      </c>
      <c r="AG3633" s="3">
        <v>2.45286114479333</v>
      </c>
      <c r="AH3633" s="3"/>
      <c r="AI3633" s="3"/>
      <c r="AJ3633" s="3"/>
      <c r="AK3633" s="3"/>
      <c r="AL3633" s="3"/>
      <c r="AM3633" s="3"/>
      <c r="AN3633" s="5" t="s">
        <v>46</v>
      </c>
      <c r="AO3633" s="1"/>
      <c r="AP3633" s="1"/>
      <c r="AQ3633" s="1"/>
    </row>
    <row r="3634" spans="1:43">
      <c r="A3634" s="1" t="s">
        <v>9420</v>
      </c>
      <c r="B3634" s="1" t="s">
        <v>9421</v>
      </c>
      <c r="C3634" s="3">
        <v>1.23013698630137</v>
      </c>
      <c r="D3634" s="4">
        <v>43788</v>
      </c>
      <c r="E3634" s="3">
        <v>5.0855810834</v>
      </c>
      <c r="F3634" s="5" t="s">
        <v>406</v>
      </c>
      <c r="G3634" s="5">
        <v>450</v>
      </c>
      <c r="H3634" s="5" t="s">
        <v>50</v>
      </c>
      <c r="I3634" s="3">
        <v>0.307998012916064</v>
      </c>
      <c r="J3634" s="3">
        <v>16.8378740509156</v>
      </c>
      <c r="K3634" s="3">
        <v>0.0892237533459099</v>
      </c>
      <c r="L3634" s="3">
        <v>4.24966799468791</v>
      </c>
      <c r="M3634" s="3">
        <v>0.128929881979571</v>
      </c>
      <c r="N3634" s="3">
        <v>16.9189670525378</v>
      </c>
      <c r="O3634" s="3">
        <v>0.698184719728706</v>
      </c>
      <c r="P3634" s="3">
        <v>46.9620831429877</v>
      </c>
      <c r="Q3634" s="3">
        <v>1.39165152922714</v>
      </c>
      <c r="R3634" s="3">
        <v>19.0729116368904</v>
      </c>
      <c r="S3634" s="3">
        <v>2.28448392124271</v>
      </c>
      <c r="T3634" s="3">
        <v>31.8079096045198</v>
      </c>
      <c r="U3634" s="3"/>
      <c r="V3634" s="3"/>
      <c r="W3634" s="3"/>
      <c r="X3634" s="3"/>
      <c r="Y3634" s="3"/>
      <c r="Z3634" s="3"/>
      <c r="AA3634" s="3">
        <v>0.108351564150737</v>
      </c>
      <c r="AB3634" s="3">
        <v>0.241722995427321</v>
      </c>
      <c r="AC3634" s="3">
        <v>-0.974753874646653</v>
      </c>
      <c r="AD3634" s="3"/>
      <c r="AE3634" s="5">
        <v>3</v>
      </c>
      <c r="AF3634" s="3">
        <v>0.221781085313502</v>
      </c>
      <c r="AG3634" s="3">
        <v>2.65056838308995</v>
      </c>
      <c r="AH3634" s="3"/>
      <c r="AI3634" s="3"/>
      <c r="AJ3634" s="3"/>
      <c r="AK3634" s="3"/>
      <c r="AL3634" s="3"/>
      <c r="AM3634" s="3"/>
      <c r="AN3634" s="5" t="s">
        <v>46</v>
      </c>
      <c r="AO3634" s="1"/>
      <c r="AP3634" s="1"/>
      <c r="AQ3634" s="1"/>
    </row>
    <row r="3635" spans="1:43">
      <c r="A3635" s="1" t="s">
        <v>9422</v>
      </c>
      <c r="B3635" s="1" t="s">
        <v>9423</v>
      </c>
      <c r="C3635" s="3">
        <v>1.78904109589041</v>
      </c>
      <c r="D3635" s="4">
        <v>43584</v>
      </c>
      <c r="E3635" s="3">
        <v>33.3605111515</v>
      </c>
      <c r="F3635" s="5" t="s">
        <v>9424</v>
      </c>
      <c r="G3635" s="5">
        <v>75</v>
      </c>
      <c r="H3635" s="5" t="s">
        <v>205</v>
      </c>
      <c r="I3635" s="3">
        <v>-0.0597442740987974</v>
      </c>
      <c r="J3635" s="3">
        <v>38.9513108614232</v>
      </c>
      <c r="K3635" s="3">
        <v>0.00991866693115777</v>
      </c>
      <c r="L3635" s="3">
        <v>30</v>
      </c>
      <c r="M3635" s="3">
        <v>-0.197961001682682</v>
      </c>
      <c r="N3635" s="3">
        <v>36.1940298507463</v>
      </c>
      <c r="O3635" s="3">
        <v>0.916643430131893</v>
      </c>
      <c r="P3635" s="3">
        <v>15.5642023346303</v>
      </c>
      <c r="Q3635" s="3">
        <v>1.37140499175376</v>
      </c>
      <c r="R3635" s="3">
        <v>9.73451327433628</v>
      </c>
      <c r="S3635" s="3">
        <v>2.32005704904803</v>
      </c>
      <c r="T3635" s="3">
        <v>5.12820512820513</v>
      </c>
      <c r="U3635" s="3"/>
      <c r="V3635" s="3"/>
      <c r="W3635" s="3"/>
      <c r="X3635" s="3"/>
      <c r="Y3635" s="3"/>
      <c r="Z3635" s="3"/>
      <c r="AA3635" s="3">
        <v>0.0714822580428724</v>
      </c>
      <c r="AB3635" s="3">
        <v>0.271122778818447</v>
      </c>
      <c r="AC3635" s="3">
        <v>-1.85478595742901</v>
      </c>
      <c r="AD3635" s="3"/>
      <c r="AE3635" s="5">
        <v>4</v>
      </c>
      <c r="AF3635" s="3">
        <v>0.269659942419944</v>
      </c>
      <c r="AG3635" s="3">
        <v>2.83520197906066</v>
      </c>
      <c r="AH3635" s="3"/>
      <c r="AI3635" s="3"/>
      <c r="AJ3635" s="3"/>
      <c r="AK3635" s="3"/>
      <c r="AL3635" s="3"/>
      <c r="AM3635" s="3"/>
      <c r="AN3635" s="5" t="s">
        <v>46</v>
      </c>
      <c r="AO3635" s="1"/>
      <c r="AP3635" s="1"/>
      <c r="AQ3635" s="1"/>
    </row>
    <row r="3636" spans="1:43">
      <c r="A3636" s="1" t="s">
        <v>9425</v>
      </c>
      <c r="B3636" s="1" t="s">
        <v>9426</v>
      </c>
      <c r="C3636" s="3">
        <v>1.5972602739726</v>
      </c>
      <c r="D3636" s="4">
        <v>43654</v>
      </c>
      <c r="E3636" s="3">
        <v>27.1668504524</v>
      </c>
      <c r="F3636" s="5" t="s">
        <v>9424</v>
      </c>
      <c r="G3636" s="5">
        <v>75</v>
      </c>
      <c r="H3636" s="5" t="s">
        <v>205</v>
      </c>
      <c r="I3636" s="3">
        <v>-0.339299957612066</v>
      </c>
      <c r="J3636" s="3">
        <v>83.1460674157303</v>
      </c>
      <c r="K3636" s="3">
        <v>-0.0801362315936969</v>
      </c>
      <c r="L3636" s="3">
        <v>84.8148148148148</v>
      </c>
      <c r="M3636" s="3">
        <v>-0.379506641366223</v>
      </c>
      <c r="N3636" s="3">
        <v>76.4925373134328</v>
      </c>
      <c r="O3636" s="3">
        <v>0.918563230341559</v>
      </c>
      <c r="P3636" s="3">
        <v>15.1750972762646</v>
      </c>
      <c r="Q3636" s="3">
        <v>1.29398921460884</v>
      </c>
      <c r="R3636" s="3">
        <v>20.7964601769912</v>
      </c>
      <c r="S3636" s="3">
        <v>1.92889382216358</v>
      </c>
      <c r="T3636" s="3">
        <v>18.5897435897436</v>
      </c>
      <c r="U3636" s="3"/>
      <c r="V3636" s="3"/>
      <c r="W3636" s="3"/>
      <c r="X3636" s="3"/>
      <c r="Y3636" s="3"/>
      <c r="Z3636" s="3"/>
      <c r="AA3636" s="3">
        <v>0.0272823192793552</v>
      </c>
      <c r="AB3636" s="3">
        <v>0.139122418752254</v>
      </c>
      <c r="AC3636" s="3">
        <v>-3.92428968920637</v>
      </c>
      <c r="AD3636" s="3"/>
      <c r="AE3636" s="5">
        <v>4</v>
      </c>
      <c r="AF3636" s="3">
        <v>0.288926516726065</v>
      </c>
      <c r="AG3636" s="3">
        <v>2.93799514064168</v>
      </c>
      <c r="AH3636" s="3"/>
      <c r="AI3636" s="3"/>
      <c r="AJ3636" s="3"/>
      <c r="AK3636" s="3"/>
      <c r="AL3636" s="3"/>
      <c r="AM3636" s="3"/>
      <c r="AN3636" s="5" t="s">
        <v>46</v>
      </c>
      <c r="AO3636" s="1"/>
      <c r="AP3636" s="1"/>
      <c r="AQ3636" s="1"/>
    </row>
    <row r="3637" spans="1:43">
      <c r="A3637" s="1" t="s">
        <v>9427</v>
      </c>
      <c r="B3637" s="1" t="s">
        <v>9428</v>
      </c>
      <c r="C3637" s="3">
        <v>1.84109589041096</v>
      </c>
      <c r="D3637" s="4">
        <v>43565</v>
      </c>
      <c r="E3637" s="3">
        <v>10.1494705445</v>
      </c>
      <c r="F3637" s="5" t="s">
        <v>5007</v>
      </c>
      <c r="G3637" s="5">
        <v>673</v>
      </c>
      <c r="H3637" s="5" t="s">
        <v>50</v>
      </c>
      <c r="I3637" s="3">
        <v>0.228878495372694</v>
      </c>
      <c r="J3637" s="3">
        <v>31.4872711031711</v>
      </c>
      <c r="K3637" s="3">
        <v>-0.0396982929733911</v>
      </c>
      <c r="L3637" s="3">
        <v>76.6268260292165</v>
      </c>
      <c r="M3637" s="3">
        <v>0</v>
      </c>
      <c r="N3637" s="3">
        <v>34.1495992876224</v>
      </c>
      <c r="O3637" s="3">
        <v>0.549365593561101</v>
      </c>
      <c r="P3637" s="3">
        <v>64.4586569209685</v>
      </c>
      <c r="Q3637" s="3">
        <v>1.17534196380441</v>
      </c>
      <c r="R3637" s="3">
        <v>43.7469821342347</v>
      </c>
      <c r="S3637" s="3">
        <v>2.07317012652467</v>
      </c>
      <c r="T3637" s="3">
        <v>40.8474576271186</v>
      </c>
      <c r="U3637" s="3"/>
      <c r="V3637" s="3"/>
      <c r="W3637" s="3"/>
      <c r="X3637" s="3"/>
      <c r="Y3637" s="3"/>
      <c r="Z3637" s="3"/>
      <c r="AA3637" s="3">
        <v>0.0538963998433288</v>
      </c>
      <c r="AB3637" s="3">
        <v>0.316644644706496</v>
      </c>
      <c r="AC3637" s="3">
        <v>-1.43372671413245</v>
      </c>
      <c r="AD3637" s="3"/>
      <c r="AE3637" s="5">
        <v>3</v>
      </c>
      <c r="AF3637" s="3">
        <v>0.289330042045343</v>
      </c>
      <c r="AG3637" s="3">
        <v>2.47164237887336</v>
      </c>
      <c r="AH3637" s="3"/>
      <c r="AI3637" s="3"/>
      <c r="AJ3637" s="3"/>
      <c r="AK3637" s="3"/>
      <c r="AL3637" s="3"/>
      <c r="AM3637" s="3"/>
      <c r="AN3637" s="5" t="s">
        <v>51</v>
      </c>
      <c r="AO3637" s="1"/>
      <c r="AP3637" s="1"/>
      <c r="AQ3637" s="1"/>
    </row>
    <row r="3638" spans="1:43">
      <c r="A3638" s="1" t="s">
        <v>9429</v>
      </c>
      <c r="B3638" s="1" t="s">
        <v>9430</v>
      </c>
      <c r="C3638" s="3">
        <v>1.22191780821918</v>
      </c>
      <c r="D3638" s="4">
        <v>43791</v>
      </c>
      <c r="E3638" s="3">
        <v>5.2058657289</v>
      </c>
      <c r="F3638" s="5" t="s">
        <v>8053</v>
      </c>
      <c r="G3638" s="5">
        <v>447</v>
      </c>
      <c r="H3638" s="5" t="s">
        <v>50</v>
      </c>
      <c r="I3638" s="3">
        <v>0.115262702910392</v>
      </c>
      <c r="J3638" s="3">
        <v>51.5408664582403</v>
      </c>
      <c r="K3638" s="3">
        <v>-0.0671140939597242</v>
      </c>
      <c r="L3638" s="3">
        <v>84.6834882691456</v>
      </c>
      <c r="M3638" s="3">
        <v>-0.248827639008511</v>
      </c>
      <c r="N3638" s="3">
        <v>79.2965271593945</v>
      </c>
      <c r="O3638" s="3">
        <v>0.822209324821044</v>
      </c>
      <c r="P3638" s="3">
        <v>26.6788487894016</v>
      </c>
      <c r="Q3638" s="3">
        <v>1.48977604673808</v>
      </c>
      <c r="R3638" s="3">
        <v>14.6306132303235</v>
      </c>
      <c r="S3638" s="3">
        <v>2.49778739305734</v>
      </c>
      <c r="T3638" s="3">
        <v>23.3898305084746</v>
      </c>
      <c r="U3638" s="3"/>
      <c r="V3638" s="3"/>
      <c r="W3638" s="3"/>
      <c r="X3638" s="3"/>
      <c r="Y3638" s="3"/>
      <c r="Z3638" s="3"/>
      <c r="AA3638" s="3">
        <v>0.0493968588178831</v>
      </c>
      <c r="AB3638" s="3">
        <v>0.142266487400497</v>
      </c>
      <c r="AC3638" s="3">
        <v>-3.66165200113539</v>
      </c>
      <c r="AD3638" s="3"/>
      <c r="AE3638" s="5">
        <v>4</v>
      </c>
      <c r="AF3638" s="3">
        <v>0.295311927711966</v>
      </c>
      <c r="AG3638" s="3">
        <v>3.70445005065523</v>
      </c>
      <c r="AH3638" s="3"/>
      <c r="AI3638" s="3"/>
      <c r="AJ3638" s="3"/>
      <c r="AK3638" s="3"/>
      <c r="AL3638" s="3"/>
      <c r="AM3638" s="3"/>
      <c r="AN3638" s="5" t="s">
        <v>51</v>
      </c>
      <c r="AO3638" s="1"/>
      <c r="AP3638" s="1"/>
      <c r="AQ3638" s="1"/>
    </row>
    <row r="3639" spans="1:43">
      <c r="A3639" s="1" t="s">
        <v>9431</v>
      </c>
      <c r="B3639" s="1" t="s">
        <v>9432</v>
      </c>
      <c r="C3639" s="3">
        <v>1.37534246575342</v>
      </c>
      <c r="D3639" s="4">
        <v>43735</v>
      </c>
      <c r="E3639" s="3">
        <v>7.294582415</v>
      </c>
      <c r="F3639" s="5" t="s">
        <v>9433</v>
      </c>
      <c r="G3639" s="5">
        <v>503</v>
      </c>
      <c r="H3639" s="5" t="s">
        <v>55</v>
      </c>
      <c r="I3639" s="3">
        <v>5.76045170591061</v>
      </c>
      <c r="J3639" s="3">
        <v>75.7410768300061</v>
      </c>
      <c r="K3639" s="3">
        <v>1.96316886726894</v>
      </c>
      <c r="L3639" s="3">
        <v>62.3728813559322</v>
      </c>
      <c r="M3639" s="3">
        <v>0.893931579852149</v>
      </c>
      <c r="N3639" s="3">
        <v>82.7648114901257</v>
      </c>
      <c r="O3639" s="3">
        <v>19.0636015851195</v>
      </c>
      <c r="P3639" s="3">
        <v>50.9271523178808</v>
      </c>
      <c r="Q3639" s="3">
        <v>27.0908218834345</v>
      </c>
      <c r="R3639" s="3">
        <v>39.5579268292683</v>
      </c>
      <c r="S3639" s="3">
        <v>74.2503847199842</v>
      </c>
      <c r="T3639" s="3">
        <v>36.71875</v>
      </c>
      <c r="U3639" s="3"/>
      <c r="V3639" s="3"/>
      <c r="W3639" s="3"/>
      <c r="X3639" s="3"/>
      <c r="Y3639" s="3"/>
      <c r="Z3639" s="3"/>
      <c r="AA3639" s="3">
        <v>0.301722565940006</v>
      </c>
      <c r="AB3639" s="3">
        <v>0.430641202440991</v>
      </c>
      <c r="AC3639" s="3">
        <v>-18.238611713666</v>
      </c>
      <c r="AD3639" s="3"/>
      <c r="AE3639" s="5">
        <v>1</v>
      </c>
      <c r="AF3639" s="3">
        <v>3.82739967661521</v>
      </c>
      <c r="AG3639" s="3">
        <v>60.0037109530268</v>
      </c>
      <c r="AH3639" s="3"/>
      <c r="AI3639" s="3"/>
      <c r="AJ3639" s="3"/>
      <c r="AK3639" s="3"/>
      <c r="AL3639" s="3"/>
      <c r="AM3639" s="3"/>
      <c r="AN3639" s="5" t="s">
        <v>46</v>
      </c>
      <c r="AO3639" s="1"/>
      <c r="AP3639" s="1"/>
      <c r="AQ3639" s="1"/>
    </row>
    <row r="3640" spans="1:43">
      <c r="A3640" s="1" t="s">
        <v>9434</v>
      </c>
      <c r="B3640" s="1" t="s">
        <v>9435</v>
      </c>
      <c r="C3640" s="3">
        <v>1.28493150684932</v>
      </c>
      <c r="D3640" s="4">
        <v>43768</v>
      </c>
      <c r="E3640" s="3">
        <v>0.6878088936</v>
      </c>
      <c r="F3640" s="5" t="s">
        <v>9436</v>
      </c>
      <c r="G3640" s="5">
        <v>470</v>
      </c>
      <c r="H3640" s="5" t="s">
        <v>116</v>
      </c>
      <c r="I3640" s="3">
        <v>0.0837345614402369</v>
      </c>
      <c r="J3640" s="3">
        <v>93.4579439252336</v>
      </c>
      <c r="K3640" s="3">
        <v>0.0523176729099148</v>
      </c>
      <c r="L3640" s="3">
        <v>92.6605504587156</v>
      </c>
      <c r="M3640" s="3">
        <v>-0.767953507679531</v>
      </c>
      <c r="N3640" s="3">
        <v>94.8598130841121</v>
      </c>
      <c r="O3640" s="3">
        <v>0.578521089723368</v>
      </c>
      <c r="P3640" s="3">
        <v>93.5</v>
      </c>
      <c r="Q3640" s="3">
        <v>1.57212661992777</v>
      </c>
      <c r="R3640" s="3">
        <v>83.5978835978836</v>
      </c>
      <c r="S3640" s="3">
        <v>-1.91814545081546</v>
      </c>
      <c r="T3640" s="3">
        <v>99.3865030674847</v>
      </c>
      <c r="U3640" s="3"/>
      <c r="V3640" s="3"/>
      <c r="W3640" s="3"/>
      <c r="X3640" s="3"/>
      <c r="Y3640" s="3"/>
      <c r="Z3640" s="3"/>
      <c r="AA3640" s="3">
        <v>-0.00531143928653743</v>
      </c>
      <c r="AB3640" s="3">
        <v>-0.0221044759392158</v>
      </c>
      <c r="AC3640" s="3">
        <v>-29.5113825652415</v>
      </c>
      <c r="AD3640" s="3"/>
      <c r="AE3640" s="5">
        <v>3</v>
      </c>
      <c r="AF3640" s="3">
        <v>-0.347880487674357</v>
      </c>
      <c r="AG3640" s="3">
        <v>-8.25299456748931</v>
      </c>
      <c r="AH3640" s="3"/>
      <c r="AI3640" s="3"/>
      <c r="AJ3640" s="3"/>
      <c r="AK3640" s="3"/>
      <c r="AL3640" s="3"/>
      <c r="AM3640" s="3"/>
      <c r="AN3640" s="5" t="s">
        <v>51</v>
      </c>
      <c r="AO3640" s="1"/>
      <c r="AP3640" s="1"/>
      <c r="AQ3640" s="1"/>
    </row>
    <row r="3641" spans="1:43">
      <c r="A3641" s="1" t="s">
        <v>9437</v>
      </c>
      <c r="B3641" s="1" t="s">
        <v>9438</v>
      </c>
      <c r="C3641" s="3">
        <v>1.14794520547945</v>
      </c>
      <c r="D3641" s="4">
        <v>43818</v>
      </c>
      <c r="E3641" s="3">
        <v>0.3052085343</v>
      </c>
      <c r="F3641" s="5" t="s">
        <v>9439</v>
      </c>
      <c r="G3641" s="5">
        <v>420</v>
      </c>
      <c r="H3641" s="5" t="s">
        <v>50</v>
      </c>
      <c r="I3641" s="3">
        <v>-0.0393352345363316</v>
      </c>
      <c r="J3641" s="3">
        <v>73.4702992407325</v>
      </c>
      <c r="K3641" s="3">
        <v>0</v>
      </c>
      <c r="L3641" s="3">
        <v>43.3820274457725</v>
      </c>
      <c r="M3641" s="3">
        <v>-0.196367206676485</v>
      </c>
      <c r="N3641" s="3">
        <v>71.7720391807658</v>
      </c>
      <c r="O3641" s="3">
        <v>0.573859701197193</v>
      </c>
      <c r="P3641" s="3">
        <v>62.2201918684331</v>
      </c>
      <c r="Q3641" s="3">
        <v>0.813250024794206</v>
      </c>
      <c r="R3641" s="3">
        <v>76.3399323998069</v>
      </c>
      <c r="S3641" s="3">
        <v>0.993541977148535</v>
      </c>
      <c r="T3641" s="3">
        <v>81.5254237288136</v>
      </c>
      <c r="U3641" s="3"/>
      <c r="V3641" s="3"/>
      <c r="W3641" s="3"/>
      <c r="X3641" s="3"/>
      <c r="Y3641" s="3"/>
      <c r="Z3641" s="3"/>
      <c r="AA3641" s="3">
        <v>-0.0393846448421474</v>
      </c>
      <c r="AB3641" s="3">
        <v>-0.00676273356677431</v>
      </c>
      <c r="AC3641" s="3">
        <v>-2.34527053328143</v>
      </c>
      <c r="AD3641" s="3"/>
      <c r="AE3641" s="5">
        <v>4</v>
      </c>
      <c r="AF3641" s="3">
        <v>0.114389573488078</v>
      </c>
      <c r="AG3641" s="3">
        <v>1.41709968586023</v>
      </c>
      <c r="AH3641" s="3"/>
      <c r="AI3641" s="3"/>
      <c r="AJ3641" s="3"/>
      <c r="AK3641" s="3"/>
      <c r="AL3641" s="3"/>
      <c r="AM3641" s="3"/>
      <c r="AN3641" s="5" t="s">
        <v>46</v>
      </c>
      <c r="AO3641" s="1"/>
      <c r="AP3641" s="1"/>
      <c r="AQ3641" s="1"/>
    </row>
    <row r="3642" spans="1:43">
      <c r="A3642" s="1" t="s">
        <v>9440</v>
      </c>
      <c r="B3642" s="1" t="s">
        <v>9441</v>
      </c>
      <c r="C3642" s="3">
        <v>1.72876712328767</v>
      </c>
      <c r="D3642" s="4">
        <v>43606</v>
      </c>
      <c r="E3642" s="3">
        <v>45.2162444234</v>
      </c>
      <c r="F3642" s="5" t="s">
        <v>1352</v>
      </c>
      <c r="G3642" s="5">
        <v>394</v>
      </c>
      <c r="H3642" s="5" t="s">
        <v>205</v>
      </c>
      <c r="I3642" s="3">
        <v>-0.039043435822351</v>
      </c>
      <c r="J3642" s="3">
        <v>33.7078651685393</v>
      </c>
      <c r="K3642" s="3">
        <v>0.0293025981636975</v>
      </c>
      <c r="L3642" s="3">
        <v>18.8888888888889</v>
      </c>
      <c r="M3642" s="3">
        <v>-0.233804188991711</v>
      </c>
      <c r="N3642" s="3">
        <v>50</v>
      </c>
      <c r="O3642" s="3">
        <v>0.886612156437811</v>
      </c>
      <c r="P3642" s="3">
        <v>21.7898832684825</v>
      </c>
      <c r="Q3642" s="3">
        <v>1.30576713819371</v>
      </c>
      <c r="R3642" s="3">
        <v>18.5840707964602</v>
      </c>
      <c r="S3642" s="3">
        <v>1.48367896301272</v>
      </c>
      <c r="T3642" s="3">
        <v>53.2051282051282</v>
      </c>
      <c r="U3642" s="3"/>
      <c r="V3642" s="3"/>
      <c r="W3642" s="3"/>
      <c r="X3642" s="3"/>
      <c r="Y3642" s="3"/>
      <c r="Z3642" s="3"/>
      <c r="AA3642" s="3">
        <v>0.00291917578586107</v>
      </c>
      <c r="AB3642" s="3">
        <v>0.149898832560679</v>
      </c>
      <c r="AC3642" s="3">
        <v>-2.72437105867046</v>
      </c>
      <c r="AD3642" s="3"/>
      <c r="AE3642" s="5">
        <v>4</v>
      </c>
      <c r="AF3642" s="3">
        <v>0.240247599669572</v>
      </c>
      <c r="AG3642" s="3">
        <v>2.09417269387591</v>
      </c>
      <c r="AH3642" s="3"/>
      <c r="AI3642" s="3"/>
      <c r="AJ3642" s="3"/>
      <c r="AK3642" s="3"/>
      <c r="AL3642" s="3"/>
      <c r="AM3642" s="3"/>
      <c r="AN3642" s="5" t="s">
        <v>46</v>
      </c>
      <c r="AO3642" s="1"/>
      <c r="AP3642" s="1"/>
      <c r="AQ3642" s="1"/>
    </row>
    <row r="3643" spans="1:43">
      <c r="A3643" s="1" t="s">
        <v>9442</v>
      </c>
      <c r="B3643" s="1" t="s">
        <v>9443</v>
      </c>
      <c r="C3643" s="3">
        <v>1.8027397260274</v>
      </c>
      <c r="D3643" s="4">
        <v>43579</v>
      </c>
      <c r="E3643" s="3">
        <v>31.2309917179</v>
      </c>
      <c r="F3643" s="5" t="s">
        <v>9444</v>
      </c>
      <c r="G3643" s="5">
        <v>659</v>
      </c>
      <c r="H3643" s="5" t="s">
        <v>50</v>
      </c>
      <c r="I3643" s="3">
        <v>-0.188417294724313</v>
      </c>
      <c r="J3643" s="3">
        <v>87.0477891916034</v>
      </c>
      <c r="K3643" s="3">
        <v>0.00993640699522041</v>
      </c>
      <c r="L3643" s="3">
        <v>37.9371403275786</v>
      </c>
      <c r="M3643" s="3">
        <v>-0.336666996732364</v>
      </c>
      <c r="N3643" s="3">
        <v>87.1772039180766</v>
      </c>
      <c r="O3643" s="3">
        <v>0.801201802704048</v>
      </c>
      <c r="P3643" s="3">
        <v>30.1050708085884</v>
      </c>
      <c r="Q3643" s="3">
        <v>0.983244707534864</v>
      </c>
      <c r="R3643" s="3">
        <v>64.5098985997103</v>
      </c>
      <c r="S3643" s="3">
        <v>0.824856498624719</v>
      </c>
      <c r="T3643" s="3">
        <v>85.5932203389831</v>
      </c>
      <c r="U3643" s="3"/>
      <c r="V3643" s="3"/>
      <c r="W3643" s="3"/>
      <c r="X3643" s="3"/>
      <c r="Y3643" s="3"/>
      <c r="Z3643" s="3"/>
      <c r="AA3643" s="3">
        <v>-0.0266012587096232</v>
      </c>
      <c r="AB3643" s="3">
        <v>0.123696678522478</v>
      </c>
      <c r="AC3643" s="3">
        <v>-4.00612154114037</v>
      </c>
      <c r="AD3643" s="3"/>
      <c r="AE3643" s="5">
        <v>4</v>
      </c>
      <c r="AF3643" s="3">
        <v>0.246383634800749</v>
      </c>
      <c r="AG3643" s="3">
        <v>1.75883270791071</v>
      </c>
      <c r="AH3643" s="3"/>
      <c r="AI3643" s="3"/>
      <c r="AJ3643" s="3"/>
      <c r="AK3643" s="3"/>
      <c r="AL3643" s="3"/>
      <c r="AM3643" s="3"/>
      <c r="AN3643" s="5" t="s">
        <v>46</v>
      </c>
      <c r="AO3643" s="1"/>
      <c r="AP3643" s="1"/>
      <c r="AQ3643" s="1"/>
    </row>
    <row r="3644" spans="1:43">
      <c r="A3644" s="1" t="s">
        <v>9445</v>
      </c>
      <c r="B3644" s="1" t="s">
        <v>9446</v>
      </c>
      <c r="C3644" s="3">
        <v>1.58630136986301</v>
      </c>
      <c r="D3644" s="4">
        <v>43658</v>
      </c>
      <c r="E3644" s="3">
        <v>12.932717166</v>
      </c>
      <c r="F3644" s="5" t="s">
        <v>5459</v>
      </c>
      <c r="G3644" s="5">
        <v>15</v>
      </c>
      <c r="H3644" s="5" t="s">
        <v>205</v>
      </c>
      <c r="I3644" s="3">
        <v>-0.325155187703212</v>
      </c>
      <c r="J3644" s="3">
        <v>80.8988764044944</v>
      </c>
      <c r="K3644" s="3">
        <v>-0.0691494616220474</v>
      </c>
      <c r="L3644" s="3">
        <v>80.7407407407407</v>
      </c>
      <c r="M3644" s="3">
        <v>-0.384047267355981</v>
      </c>
      <c r="N3644" s="3">
        <v>77.2388059701492</v>
      </c>
      <c r="O3644" s="3">
        <v>0.907730673316711</v>
      </c>
      <c r="P3644" s="3">
        <v>17.5097276264591</v>
      </c>
      <c r="Q3644" s="3">
        <v>1.2409927942354</v>
      </c>
      <c r="R3644" s="3">
        <v>30.5309734513274</v>
      </c>
      <c r="S3644" s="3">
        <v>0.868435539912141</v>
      </c>
      <c r="T3644" s="3">
        <v>73.7179487179487</v>
      </c>
      <c r="U3644" s="3"/>
      <c r="V3644" s="3"/>
      <c r="W3644" s="3"/>
      <c r="X3644" s="3"/>
      <c r="Y3644" s="3"/>
      <c r="Z3644" s="3"/>
      <c r="AA3644" s="3">
        <v>-0.025608364340954</v>
      </c>
      <c r="AB3644" s="3">
        <v>0.0528595499973507</v>
      </c>
      <c r="AC3644" s="3">
        <v>-4.28695568214735</v>
      </c>
      <c r="AD3644" s="3"/>
      <c r="AE3644" s="5">
        <v>4</v>
      </c>
      <c r="AF3644" s="3">
        <v>0.198768676830502</v>
      </c>
      <c r="AG3644" s="3">
        <v>2.12374097743739</v>
      </c>
      <c r="AH3644" s="3"/>
      <c r="AI3644" s="3"/>
      <c r="AJ3644" s="3"/>
      <c r="AK3644" s="3"/>
      <c r="AL3644" s="3"/>
      <c r="AM3644" s="3"/>
      <c r="AN3644" s="5" t="s">
        <v>46</v>
      </c>
      <c r="AO3644" s="1"/>
      <c r="AP3644" s="1"/>
      <c r="AQ3644" s="1"/>
    </row>
    <row r="3645" spans="1:43">
      <c r="A3645" s="1" t="s">
        <v>9447</v>
      </c>
      <c r="B3645" s="1" t="s">
        <v>9448</v>
      </c>
      <c r="C3645" s="3">
        <v>1.8</v>
      </c>
      <c r="D3645" s="4">
        <v>43580</v>
      </c>
      <c r="E3645" s="3">
        <v>0.4875290357</v>
      </c>
      <c r="F3645" s="5" t="s">
        <v>8236</v>
      </c>
      <c r="G3645" s="5">
        <v>658</v>
      </c>
      <c r="H3645" s="5" t="s">
        <v>55</v>
      </c>
      <c r="I3645" s="3">
        <v>2.89196186146365</v>
      </c>
      <c r="J3645" s="3">
        <v>86.5698729582577</v>
      </c>
      <c r="K3645" s="3">
        <v>-0.122586576769844</v>
      </c>
      <c r="L3645" s="3">
        <v>91.2994350282486</v>
      </c>
      <c r="M3645" s="3">
        <v>-0.305903946160913</v>
      </c>
      <c r="N3645" s="3">
        <v>89.2878515858767</v>
      </c>
      <c r="O3645" s="3">
        <v>8.81469115191986</v>
      </c>
      <c r="P3645" s="3">
        <v>84.4370860927152</v>
      </c>
      <c r="Q3645" s="3">
        <v>9.43586299529885</v>
      </c>
      <c r="R3645" s="3">
        <v>86.280487804878</v>
      </c>
      <c r="S3645" s="3">
        <v>36.3826581854704</v>
      </c>
      <c r="T3645" s="3">
        <v>87.59765625</v>
      </c>
      <c r="U3645" s="3"/>
      <c r="V3645" s="3"/>
      <c r="W3645" s="3"/>
      <c r="X3645" s="3"/>
      <c r="Y3645" s="3"/>
      <c r="Z3645" s="3"/>
      <c r="AA3645" s="3">
        <v>0.265193063490018</v>
      </c>
      <c r="AB3645" s="3">
        <v>0.439452551973584</v>
      </c>
      <c r="AC3645" s="3">
        <v>-12.7966569423638</v>
      </c>
      <c r="AD3645" s="3"/>
      <c r="AE3645" s="5">
        <v>1</v>
      </c>
      <c r="AF3645" s="3">
        <v>2.34222292002301</v>
      </c>
      <c r="AG3645" s="3">
        <v>38.0013631363653</v>
      </c>
      <c r="AH3645" s="3"/>
      <c r="AI3645" s="3"/>
      <c r="AJ3645" s="3"/>
      <c r="AK3645" s="3"/>
      <c r="AL3645" s="3"/>
      <c r="AM3645" s="3"/>
      <c r="AN3645" s="5" t="s">
        <v>134</v>
      </c>
      <c r="AO3645" s="1"/>
      <c r="AP3645" s="1"/>
      <c r="AQ3645" s="1"/>
    </row>
    <row r="3646" spans="1:43">
      <c r="A3646" s="1" t="s">
        <v>9449</v>
      </c>
      <c r="B3646" s="1" t="s">
        <v>9450</v>
      </c>
      <c r="C3646" s="3">
        <v>1.22191780821918</v>
      </c>
      <c r="D3646" s="4">
        <v>43791</v>
      </c>
      <c r="E3646" s="3">
        <v>5.0315363797</v>
      </c>
      <c r="F3646" s="5" t="s">
        <v>7176</v>
      </c>
      <c r="G3646" s="5">
        <v>447</v>
      </c>
      <c r="H3646" s="5" t="s">
        <v>50</v>
      </c>
      <c r="I3646" s="3">
        <v>0.119260584376872</v>
      </c>
      <c r="J3646" s="3">
        <v>50.3349709691827</v>
      </c>
      <c r="K3646" s="3">
        <v>-0.00992555831265042</v>
      </c>
      <c r="L3646" s="3">
        <v>60.6463036741921</v>
      </c>
      <c r="M3646" s="3">
        <v>-0.168466950748199</v>
      </c>
      <c r="N3646" s="3">
        <v>67.3196794300979</v>
      </c>
      <c r="O3646" s="3">
        <v>0.830747672905617</v>
      </c>
      <c r="P3646" s="3">
        <v>25.0342622201919</v>
      </c>
      <c r="Q3646" s="3">
        <v>1.28694952744821</v>
      </c>
      <c r="R3646" s="3">
        <v>28.2955094157412</v>
      </c>
      <c r="S3646" s="3">
        <v>1.75561188172362</v>
      </c>
      <c r="T3646" s="3">
        <v>56.6101694915254</v>
      </c>
      <c r="U3646" s="3"/>
      <c r="V3646" s="3"/>
      <c r="W3646" s="3"/>
      <c r="X3646" s="3"/>
      <c r="Y3646" s="3"/>
      <c r="Z3646" s="3"/>
      <c r="AA3646" s="3">
        <v>0.0139038073219489</v>
      </c>
      <c r="AB3646" s="3">
        <v>0.0588572719035855</v>
      </c>
      <c r="AC3646" s="3">
        <v>-3.50665614501337</v>
      </c>
      <c r="AD3646" s="3"/>
      <c r="AE3646" s="5">
        <v>4</v>
      </c>
      <c r="AF3646" s="3">
        <v>0.189358691481194</v>
      </c>
      <c r="AG3646" s="3">
        <v>2.19189385059604</v>
      </c>
      <c r="AH3646" s="3"/>
      <c r="AI3646" s="3"/>
      <c r="AJ3646" s="3"/>
      <c r="AK3646" s="3"/>
      <c r="AL3646" s="3"/>
      <c r="AM3646" s="3"/>
      <c r="AN3646" s="5" t="s">
        <v>46</v>
      </c>
      <c r="AO3646" s="1"/>
      <c r="AP3646" s="1"/>
      <c r="AQ3646" s="1"/>
    </row>
    <row r="3647" spans="1:43">
      <c r="A3647" s="1" t="s">
        <v>9451</v>
      </c>
      <c r="B3647" s="1" t="s">
        <v>9452</v>
      </c>
      <c r="C3647" s="3">
        <v>1.45479452054795</v>
      </c>
      <c r="D3647" s="4">
        <v>43706</v>
      </c>
      <c r="E3647" s="3">
        <v>0.3803443618</v>
      </c>
      <c r="F3647" s="5" t="s">
        <v>9453</v>
      </c>
      <c r="G3647" s="5">
        <v>532</v>
      </c>
      <c r="H3647" s="5" t="s">
        <v>198</v>
      </c>
      <c r="I3647" s="3">
        <v>0.268946306790907</v>
      </c>
      <c r="J3647" s="3">
        <v>34.3915343915344</v>
      </c>
      <c r="K3647" s="3">
        <v>0.0575098245950499</v>
      </c>
      <c r="L3647" s="3">
        <v>12.5</v>
      </c>
      <c r="M3647" s="3">
        <v>0.153506667945893</v>
      </c>
      <c r="N3647" s="3">
        <v>24.1379310344828</v>
      </c>
      <c r="O3647" s="3">
        <v>0.694511430500636</v>
      </c>
      <c r="P3647" s="3">
        <v>42.2413793103448</v>
      </c>
      <c r="Q3647" s="3">
        <v>1.32000388236437</v>
      </c>
      <c r="R3647" s="3">
        <v>34.8214285714286</v>
      </c>
      <c r="S3647" s="3">
        <v>2.7258413698091</v>
      </c>
      <c r="T3647" s="3">
        <v>20.1550387596899</v>
      </c>
      <c r="U3647" s="3"/>
      <c r="V3647" s="3"/>
      <c r="W3647" s="3"/>
      <c r="X3647" s="3"/>
      <c r="Y3647" s="3"/>
      <c r="Z3647" s="3"/>
      <c r="AA3647" s="3">
        <v>0.513988221469135</v>
      </c>
      <c r="AB3647" s="3">
        <v>1.28903482805271</v>
      </c>
      <c r="AC3647" s="3">
        <v>-0.155657165093885</v>
      </c>
      <c r="AD3647" s="3"/>
      <c r="AE3647" s="5"/>
      <c r="AF3647" s="3">
        <v>0.241718316826481</v>
      </c>
      <c r="AG3647" s="3">
        <v>2.83009195909374</v>
      </c>
      <c r="AH3647" s="3"/>
      <c r="AI3647" s="3"/>
      <c r="AJ3647" s="3"/>
      <c r="AK3647" s="3"/>
      <c r="AL3647" s="3"/>
      <c r="AM3647" s="3"/>
      <c r="AN3647" s="5" t="s">
        <v>46</v>
      </c>
      <c r="AO3647" s="1"/>
      <c r="AP3647" s="1"/>
      <c r="AQ3647" s="1"/>
    </row>
    <row r="3648" spans="1:43">
      <c r="A3648" s="1" t="s">
        <v>9454</v>
      </c>
      <c r="B3648" s="1" t="s">
        <v>9455</v>
      </c>
      <c r="C3648" s="3">
        <v>1.15068493150685</v>
      </c>
      <c r="D3648" s="4">
        <v>43817</v>
      </c>
      <c r="E3648" s="3">
        <v>6.0068561416</v>
      </c>
      <c r="F3648" s="5" t="s">
        <v>6623</v>
      </c>
      <c r="G3648" s="5">
        <v>421</v>
      </c>
      <c r="H3648" s="5" t="s">
        <v>50</v>
      </c>
      <c r="I3648" s="3">
        <v>0.323212536728705</v>
      </c>
      <c r="J3648" s="3">
        <v>14.7387226440375</v>
      </c>
      <c r="K3648" s="3">
        <v>0.0488376636061677</v>
      </c>
      <c r="L3648" s="3">
        <v>15.8034528552457</v>
      </c>
      <c r="M3648" s="3">
        <v>0.107505863956204</v>
      </c>
      <c r="N3648" s="3">
        <v>18.9670525378451</v>
      </c>
      <c r="O3648" s="3">
        <v>1.10551771789558</v>
      </c>
      <c r="P3648" s="3">
        <v>6.07583371402467</v>
      </c>
      <c r="Q3648" s="3">
        <v>1.57675525585086</v>
      </c>
      <c r="R3648" s="3">
        <v>10.6711733462096</v>
      </c>
      <c r="S3648" s="3">
        <v>1.7685047193244</v>
      </c>
      <c r="T3648" s="3">
        <v>55.8757062146893</v>
      </c>
      <c r="U3648" s="3"/>
      <c r="V3648" s="3"/>
      <c r="W3648" s="3"/>
      <c r="X3648" s="3"/>
      <c r="Y3648" s="3"/>
      <c r="Z3648" s="3"/>
      <c r="AA3648" s="3">
        <v>0.052678250470878</v>
      </c>
      <c r="AB3648" s="3">
        <v>0.228276322150098</v>
      </c>
      <c r="AC3648" s="3">
        <v>-0.425405619311434</v>
      </c>
      <c r="AD3648" s="3"/>
      <c r="AE3648" s="5">
        <v>3</v>
      </c>
      <c r="AF3648" s="3">
        <v>0.161381127456247</v>
      </c>
      <c r="AG3648" s="3">
        <v>2.05457547599552</v>
      </c>
      <c r="AH3648" s="3"/>
      <c r="AI3648" s="3"/>
      <c r="AJ3648" s="3"/>
      <c r="AK3648" s="3"/>
      <c r="AL3648" s="3"/>
      <c r="AM3648" s="3"/>
      <c r="AN3648" s="5" t="s">
        <v>46</v>
      </c>
      <c r="AO3648" s="1"/>
      <c r="AP3648" s="1"/>
      <c r="AQ3648" s="1"/>
    </row>
    <row r="3649" spans="1:43">
      <c r="A3649" s="1" t="s">
        <v>9456</v>
      </c>
      <c r="B3649" s="1" t="s">
        <v>9457</v>
      </c>
      <c r="C3649" s="3">
        <v>1.82191780821918</v>
      </c>
      <c r="D3649" s="4">
        <v>43572</v>
      </c>
      <c r="E3649" s="3">
        <v>17.0569869995</v>
      </c>
      <c r="F3649" s="5" t="s">
        <v>6361</v>
      </c>
      <c r="G3649" s="5">
        <v>666</v>
      </c>
      <c r="H3649" s="5" t="s">
        <v>205</v>
      </c>
      <c r="I3649" s="3">
        <v>-0.128268376911687</v>
      </c>
      <c r="J3649" s="3">
        <v>57.3033707865169</v>
      </c>
      <c r="K3649" s="3">
        <v>-0.0493729633652526</v>
      </c>
      <c r="L3649" s="3">
        <v>70.3703703703704</v>
      </c>
      <c r="M3649" s="3">
        <v>-0.29550827423169</v>
      </c>
      <c r="N3649" s="3">
        <v>62.3134328358209</v>
      </c>
      <c r="O3649" s="3">
        <v>0.865445009348251</v>
      </c>
      <c r="P3649" s="3">
        <v>25.2918287937743</v>
      </c>
      <c r="Q3649" s="3">
        <v>1.27800319424283</v>
      </c>
      <c r="R3649" s="3">
        <v>25.2212389380531</v>
      </c>
      <c r="S3649" s="3">
        <v>1.63343334665967</v>
      </c>
      <c r="T3649" s="3">
        <v>42.3076923076923</v>
      </c>
      <c r="U3649" s="3"/>
      <c r="V3649" s="3"/>
      <c r="W3649" s="3"/>
      <c r="X3649" s="3"/>
      <c r="Y3649" s="3"/>
      <c r="Z3649" s="3"/>
      <c r="AA3649" s="3">
        <v>0.0143512975247807</v>
      </c>
      <c r="AB3649" s="3">
        <v>0.183690019717221</v>
      </c>
      <c r="AC3649" s="3">
        <v>-2.66613367772028</v>
      </c>
      <c r="AD3649" s="3"/>
      <c r="AE3649" s="5">
        <v>4</v>
      </c>
      <c r="AF3649" s="3">
        <v>0.262643476126155</v>
      </c>
      <c r="AG3649" s="3">
        <v>2.35352321441369</v>
      </c>
      <c r="AH3649" s="3"/>
      <c r="AI3649" s="3"/>
      <c r="AJ3649" s="3"/>
      <c r="AK3649" s="3"/>
      <c r="AL3649" s="3"/>
      <c r="AM3649" s="3"/>
      <c r="AN3649" s="5" t="s">
        <v>46</v>
      </c>
      <c r="AO3649" s="1"/>
      <c r="AP3649" s="1"/>
      <c r="AQ3649" s="1"/>
    </row>
    <row r="3650" spans="1:43">
      <c r="A3650" s="1" t="s">
        <v>9458</v>
      </c>
      <c r="B3650" s="1" t="s">
        <v>9459</v>
      </c>
      <c r="C3650" s="3">
        <v>1.83835616438356</v>
      </c>
      <c r="D3650" s="4">
        <v>43566</v>
      </c>
      <c r="E3650" s="3">
        <v>21.6675333918</v>
      </c>
      <c r="F3650" s="5" t="s">
        <v>9460</v>
      </c>
      <c r="G3650" s="5">
        <v>370</v>
      </c>
      <c r="H3650" s="5" t="s">
        <v>50</v>
      </c>
      <c r="I3650" s="3">
        <v>-0.0996611520829331</v>
      </c>
      <c r="J3650" s="3">
        <v>80.0803930326038</v>
      </c>
      <c r="K3650" s="3">
        <v>0.00997705277860629</v>
      </c>
      <c r="L3650" s="3">
        <v>37.4501992031873</v>
      </c>
      <c r="M3650" s="3">
        <v>-0.228924056932417</v>
      </c>
      <c r="N3650" s="3">
        <v>76.9813000890472</v>
      </c>
      <c r="O3650" s="3">
        <v>0.511380727965513</v>
      </c>
      <c r="P3650" s="3">
        <v>66.6057560529922</v>
      </c>
      <c r="Q3650" s="3">
        <v>0.723472668810289</v>
      </c>
      <c r="R3650" s="3">
        <v>80.2028005794302</v>
      </c>
      <c r="S3650" s="3">
        <v>-0.54568905645403</v>
      </c>
      <c r="T3650" s="3">
        <v>95.7062146892655</v>
      </c>
      <c r="U3650" s="3"/>
      <c r="V3650" s="3"/>
      <c r="W3650" s="3"/>
      <c r="X3650" s="3"/>
      <c r="Y3650" s="3"/>
      <c r="Z3650" s="3"/>
      <c r="AA3650" s="3">
        <v>-0.1322534942059</v>
      </c>
      <c r="AB3650" s="3">
        <v>-0.1161380226823</v>
      </c>
      <c r="AC3650" s="3">
        <v>-3.53663289166017</v>
      </c>
      <c r="AD3650" s="3"/>
      <c r="AE3650" s="5">
        <v>4</v>
      </c>
      <c r="AF3650" s="3">
        <v>0.0259931730644295</v>
      </c>
      <c r="AG3650" s="3">
        <v>-0.312933728151077</v>
      </c>
      <c r="AH3650" s="3"/>
      <c r="AI3650" s="3"/>
      <c r="AJ3650" s="3"/>
      <c r="AK3650" s="3"/>
      <c r="AL3650" s="3"/>
      <c r="AM3650" s="3"/>
      <c r="AN3650" s="5" t="s">
        <v>46</v>
      </c>
      <c r="AO3650" s="1"/>
      <c r="AP3650" s="1"/>
      <c r="AQ3650" s="1"/>
    </row>
    <row r="3651" spans="1:43">
      <c r="A3651" s="1" t="s">
        <v>9461</v>
      </c>
      <c r="B3651" s="1" t="s">
        <v>9462</v>
      </c>
      <c r="C3651" s="3">
        <v>1.60547945205479</v>
      </c>
      <c r="D3651" s="4">
        <v>43651</v>
      </c>
      <c r="E3651" s="3">
        <v>5.0280101279</v>
      </c>
      <c r="F3651" s="5" t="s">
        <v>209</v>
      </c>
      <c r="G3651" s="5">
        <v>549</v>
      </c>
      <c r="H3651" s="5" t="s">
        <v>50</v>
      </c>
      <c r="I3651" s="3">
        <v>0.258090133015682</v>
      </c>
      <c r="J3651" s="3">
        <v>27.1103171058508</v>
      </c>
      <c r="K3651" s="3">
        <v>0.0396196513470761</v>
      </c>
      <c r="L3651" s="3">
        <v>20.0531208499336</v>
      </c>
      <c r="M3651" s="3">
        <v>0.0495294700346645</v>
      </c>
      <c r="N3651" s="3">
        <v>27.1148708815672</v>
      </c>
      <c r="O3651" s="3">
        <v>0.768233063952917</v>
      </c>
      <c r="P3651" s="3">
        <v>36.0895386021014</v>
      </c>
      <c r="Q3651" s="3">
        <v>1.24298315958301</v>
      </c>
      <c r="R3651" s="3">
        <v>34.041525832931</v>
      </c>
      <c r="S3651" s="3">
        <v>1.57738577278019</v>
      </c>
      <c r="T3651" s="3">
        <v>65.0847457627119</v>
      </c>
      <c r="U3651" s="3"/>
      <c r="V3651" s="3"/>
      <c r="W3651" s="3"/>
      <c r="X3651" s="3"/>
      <c r="Y3651" s="3"/>
      <c r="Z3651" s="3"/>
      <c r="AA3651" s="3">
        <v>0.00534968716108286</v>
      </c>
      <c r="AB3651" s="3">
        <v>0.07078626251675</v>
      </c>
      <c r="AC3651" s="3">
        <v>-2.8930077473767</v>
      </c>
      <c r="AD3651" s="3"/>
      <c r="AE3651" s="5">
        <v>4</v>
      </c>
      <c r="AF3651" s="3">
        <v>0.176058299774095</v>
      </c>
      <c r="AG3651" s="3">
        <v>1.87179738012475</v>
      </c>
      <c r="AH3651" s="3"/>
      <c r="AI3651" s="3"/>
      <c r="AJ3651" s="3"/>
      <c r="AK3651" s="3"/>
      <c r="AL3651" s="3"/>
      <c r="AM3651" s="3">
        <v>100</v>
      </c>
      <c r="AN3651" s="5" t="s">
        <v>56</v>
      </c>
      <c r="AO3651" s="1"/>
      <c r="AP3651" s="1"/>
      <c r="AQ3651" s="1"/>
    </row>
    <row r="3652" spans="1:43">
      <c r="A3652" s="1" t="s">
        <v>9463</v>
      </c>
      <c r="B3652" s="1" t="s">
        <v>9464</v>
      </c>
      <c r="C3652" s="3">
        <v>1.31780821917808</v>
      </c>
      <c r="D3652" s="4">
        <v>43756</v>
      </c>
      <c r="E3652" s="3">
        <v>3.6809774365</v>
      </c>
      <c r="F3652" s="5" t="s">
        <v>9465</v>
      </c>
      <c r="G3652" s="5">
        <v>482</v>
      </c>
      <c r="H3652" s="5" t="s">
        <v>93</v>
      </c>
      <c r="I3652" s="3">
        <v>11.9906087539829</v>
      </c>
      <c r="J3652" s="3">
        <v>21.5</v>
      </c>
      <c r="K3652" s="3">
        <v>3.13513513513514</v>
      </c>
      <c r="L3652" s="3">
        <v>25.8176412289395</v>
      </c>
      <c r="M3652" s="3">
        <v>6.75121223424096</v>
      </c>
      <c r="N3652" s="3">
        <v>18.5129740518962</v>
      </c>
      <c r="O3652" s="3">
        <v>25.7548176511205</v>
      </c>
      <c r="P3652" s="3">
        <v>10.1609657947686</v>
      </c>
      <c r="Q3652" s="3">
        <v>44.04659188956</v>
      </c>
      <c r="R3652" s="3">
        <v>4.12796697626419</v>
      </c>
      <c r="S3652" s="3">
        <v>78.8111388789718</v>
      </c>
      <c r="T3652" s="3">
        <v>15.8284806776072</v>
      </c>
      <c r="U3652" s="3"/>
      <c r="V3652" s="3"/>
      <c r="W3652" s="3"/>
      <c r="X3652" s="3"/>
      <c r="Y3652" s="3"/>
      <c r="Z3652" s="3"/>
      <c r="AA3652" s="3">
        <v>0.299467504571484</v>
      </c>
      <c r="AB3652" s="3">
        <v>0.515790866430559</v>
      </c>
      <c r="AC3652" s="3">
        <v>-20.1193879266857</v>
      </c>
      <c r="AD3652" s="3"/>
      <c r="AE3652" s="5">
        <v>2</v>
      </c>
      <c r="AF3652" s="3">
        <v>4.51304409675951</v>
      </c>
      <c r="AG3652" s="3">
        <v>67.5037165276218</v>
      </c>
      <c r="AH3652" s="3"/>
      <c r="AI3652" s="3"/>
      <c r="AJ3652" s="3"/>
      <c r="AK3652" s="3"/>
      <c r="AL3652" s="3"/>
      <c r="AM3652" s="3"/>
      <c r="AN3652" s="5" t="s">
        <v>46</v>
      </c>
      <c r="AO3652" s="1"/>
      <c r="AP3652" s="1"/>
      <c r="AQ3652" s="1"/>
    </row>
    <row r="3653" spans="1:43">
      <c r="A3653" s="1" t="s">
        <v>9466</v>
      </c>
      <c r="B3653" s="1" t="s">
        <v>9467</v>
      </c>
      <c r="C3653" s="3">
        <v>1.23287671232877</v>
      </c>
      <c r="D3653" s="4">
        <v>43787</v>
      </c>
      <c r="E3653" s="3">
        <v>4.2668823499</v>
      </c>
      <c r="F3653" s="5" t="s">
        <v>9468</v>
      </c>
      <c r="G3653" s="5">
        <v>451</v>
      </c>
      <c r="H3653" s="5" t="s">
        <v>55</v>
      </c>
      <c r="I3653" s="3">
        <v>10.0258603540879</v>
      </c>
      <c r="J3653" s="3">
        <v>52.5710828796128</v>
      </c>
      <c r="K3653" s="3">
        <v>4.81830672288815</v>
      </c>
      <c r="L3653" s="3">
        <v>8.13559322033898</v>
      </c>
      <c r="M3653" s="3">
        <v>4.15215139817343</v>
      </c>
      <c r="N3653" s="3">
        <v>59.7845601436266</v>
      </c>
      <c r="O3653" s="3">
        <v>20.0955379437629</v>
      </c>
      <c r="P3653" s="3">
        <v>44.1059602649007</v>
      </c>
      <c r="Q3653" s="3">
        <v>27.8474429355678</v>
      </c>
      <c r="R3653" s="3">
        <v>37.7286585365854</v>
      </c>
      <c r="S3653" s="3">
        <v>85.7442700025187</v>
      </c>
      <c r="T3653" s="3">
        <v>20.80078125</v>
      </c>
      <c r="U3653" s="3"/>
      <c r="V3653" s="3"/>
      <c r="W3653" s="3"/>
      <c r="X3653" s="3"/>
      <c r="Y3653" s="3"/>
      <c r="Z3653" s="3"/>
      <c r="AA3653" s="3">
        <v>0.268338725149014</v>
      </c>
      <c r="AB3653" s="3">
        <v>0.632831999023567</v>
      </c>
      <c r="AC3653" s="3">
        <v>-21.9013740670991</v>
      </c>
      <c r="AD3653" s="3"/>
      <c r="AE3653" s="5">
        <v>1</v>
      </c>
      <c r="AF3653" s="3">
        <v>5.68015796526459</v>
      </c>
      <c r="AG3653" s="3">
        <v>100.823781429948</v>
      </c>
      <c r="AH3653" s="3"/>
      <c r="AI3653" s="3"/>
      <c r="AJ3653" s="3"/>
      <c r="AK3653" s="3"/>
      <c r="AL3653" s="3"/>
      <c r="AM3653" s="3"/>
      <c r="AN3653" s="5" t="s">
        <v>46</v>
      </c>
      <c r="AO3653" s="1"/>
      <c r="AP3653" s="1"/>
      <c r="AQ3653" s="1"/>
    </row>
    <row r="3654" spans="1:43">
      <c r="A3654" s="1" t="s">
        <v>9469</v>
      </c>
      <c r="B3654" s="1" t="s">
        <v>9470</v>
      </c>
      <c r="C3654" s="3">
        <v>1.71232876712329</v>
      </c>
      <c r="D3654" s="4">
        <v>43612</v>
      </c>
      <c r="E3654" s="3">
        <v>5.5314542572</v>
      </c>
      <c r="F3654" s="5" t="s">
        <v>9471</v>
      </c>
      <c r="G3654" s="5">
        <v>626</v>
      </c>
      <c r="H3654" s="5" t="s">
        <v>213</v>
      </c>
      <c r="I3654" s="3">
        <v>-4.1374861776631</v>
      </c>
      <c r="J3654" s="3">
        <v>98.7012987012987</v>
      </c>
      <c r="K3654" s="3">
        <v>-0.33531327840583</v>
      </c>
      <c r="L3654" s="3">
        <v>62.3376623376623</v>
      </c>
      <c r="M3654" s="3">
        <v>-2.5936329588015</v>
      </c>
      <c r="N3654" s="3">
        <v>98.7012987012987</v>
      </c>
      <c r="O3654" s="3">
        <v>-3.0926874708896</v>
      </c>
      <c r="P3654" s="3">
        <v>98.6486486486486</v>
      </c>
      <c r="Q3654" s="3">
        <v>-2.17227760015045</v>
      </c>
      <c r="R3654" s="3">
        <v>62.1621621621622</v>
      </c>
      <c r="S3654" s="3">
        <v>-0.0864387245485883</v>
      </c>
      <c r="T3654" s="3">
        <v>45.3125</v>
      </c>
      <c r="U3654" s="3"/>
      <c r="V3654" s="3"/>
      <c r="W3654" s="3"/>
      <c r="X3654" s="3"/>
      <c r="Y3654" s="3"/>
      <c r="Z3654" s="3"/>
      <c r="AA3654" s="3">
        <v>-0.0253512968623891</v>
      </c>
      <c r="AB3654" s="3">
        <v>0.0421034812573457</v>
      </c>
      <c r="AC3654" s="3">
        <v>-5.34121929026387</v>
      </c>
      <c r="AD3654" s="3"/>
      <c r="AE3654" s="5">
        <v>1</v>
      </c>
      <c r="AF3654" s="3">
        <v>0.272774021558412</v>
      </c>
      <c r="AG3654" s="3">
        <v>0.894182159028656</v>
      </c>
      <c r="AH3654" s="3"/>
      <c r="AI3654" s="3"/>
      <c r="AJ3654" s="3"/>
      <c r="AK3654" s="3"/>
      <c r="AL3654" s="3"/>
      <c r="AM3654" s="3"/>
      <c r="AN3654" s="5" t="s">
        <v>46</v>
      </c>
      <c r="AO3654" s="1"/>
      <c r="AP3654" s="1"/>
      <c r="AQ3654" s="1"/>
    </row>
    <row r="3655" spans="1:43">
      <c r="A3655" s="1" t="s">
        <v>9472</v>
      </c>
      <c r="B3655" s="1" t="s">
        <v>9473</v>
      </c>
      <c r="C3655" s="3">
        <v>1.4027397260274</v>
      </c>
      <c r="D3655" s="4">
        <v>43725</v>
      </c>
      <c r="E3655" s="3">
        <v>10.4298724502</v>
      </c>
      <c r="F3655" s="5" t="s">
        <v>6827</v>
      </c>
      <c r="G3655" s="5">
        <v>513</v>
      </c>
      <c r="H3655" s="5" t="s">
        <v>50</v>
      </c>
      <c r="I3655" s="3">
        <v>0.0576812151509262</v>
      </c>
      <c r="J3655" s="3">
        <v>61.5899955337204</v>
      </c>
      <c r="K3655" s="3">
        <v>0.0192196809532941</v>
      </c>
      <c r="L3655" s="3">
        <v>35.236830455954</v>
      </c>
      <c r="M3655" s="3">
        <v>-0.191791331031838</v>
      </c>
      <c r="N3655" s="3">
        <v>70.8815672306322</v>
      </c>
      <c r="O3655" s="3">
        <v>0.70633768746975</v>
      </c>
      <c r="P3655" s="3">
        <v>45.9570580173595</v>
      </c>
      <c r="Q3655" s="3">
        <v>0.979916561560105</v>
      </c>
      <c r="R3655" s="3">
        <v>64.8961854176726</v>
      </c>
      <c r="S3655" s="3">
        <v>2.360346184107</v>
      </c>
      <c r="T3655" s="3">
        <v>28.2485875706215</v>
      </c>
      <c r="U3655" s="3"/>
      <c r="V3655" s="3"/>
      <c r="W3655" s="3"/>
      <c r="X3655" s="3"/>
      <c r="Y3655" s="3"/>
      <c r="Z3655" s="3"/>
      <c r="AA3655" s="3">
        <v>0.0640963641611236</v>
      </c>
      <c r="AB3655" s="3">
        <v>0.167771960304243</v>
      </c>
      <c r="AC3655" s="3">
        <v>-2.25778793941127</v>
      </c>
      <c r="AD3655" s="3"/>
      <c r="AE3655" s="5">
        <v>4</v>
      </c>
      <c r="AF3655" s="3">
        <v>0.244866151705228</v>
      </c>
      <c r="AG3655" s="3">
        <v>2.85369635116102</v>
      </c>
      <c r="AH3655" s="3"/>
      <c r="AI3655" s="3"/>
      <c r="AJ3655" s="3"/>
      <c r="AK3655" s="3"/>
      <c r="AL3655" s="3"/>
      <c r="AM3655" s="3"/>
      <c r="AN3655" s="5" t="s">
        <v>51</v>
      </c>
      <c r="AO3655" s="1"/>
      <c r="AP3655" s="1"/>
      <c r="AQ3655" s="1"/>
    </row>
    <row r="3656" spans="1:43">
      <c r="A3656" s="1" t="s">
        <v>9474</v>
      </c>
      <c r="B3656" s="1" t="s">
        <v>9475</v>
      </c>
      <c r="C3656" s="3">
        <v>1.39452054794521</v>
      </c>
      <c r="D3656" s="4">
        <v>43728</v>
      </c>
      <c r="E3656" s="3">
        <v>52.012033014</v>
      </c>
      <c r="F3656" s="5" t="s">
        <v>7086</v>
      </c>
      <c r="G3656" s="5">
        <v>510</v>
      </c>
      <c r="H3656" s="5" t="s">
        <v>2390</v>
      </c>
      <c r="I3656" s="3">
        <v>10.8244755014002</v>
      </c>
      <c r="J3656" s="3">
        <v>10.7692307692308</v>
      </c>
      <c r="K3656" s="3">
        <v>7.15718225119078</v>
      </c>
      <c r="L3656" s="3">
        <v>0.75187969924812</v>
      </c>
      <c r="M3656" s="3">
        <v>5.09558055196999</v>
      </c>
      <c r="N3656" s="3">
        <v>14.3939393939394</v>
      </c>
      <c r="O3656" s="3">
        <v>21.434605989226</v>
      </c>
      <c r="P3656" s="3">
        <v>6.25</v>
      </c>
      <c r="Q3656" s="3">
        <v>29.336807090711</v>
      </c>
      <c r="R3656" s="3">
        <v>9.34579439252336</v>
      </c>
      <c r="S3656" s="3">
        <v>79.5562106102037</v>
      </c>
      <c r="T3656" s="3">
        <v>2.66666666666667</v>
      </c>
      <c r="U3656" s="3"/>
      <c r="V3656" s="3"/>
      <c r="W3656" s="3"/>
      <c r="X3656" s="3"/>
      <c r="Y3656" s="3"/>
      <c r="Z3656" s="3"/>
      <c r="AA3656" s="3">
        <v>0.38921572979569</v>
      </c>
      <c r="AB3656" s="3">
        <v>0.575278131075425</v>
      </c>
      <c r="AC3656" s="3">
        <v>-13.5223765432099</v>
      </c>
      <c r="AD3656" s="3"/>
      <c r="AE3656" s="5">
        <v>3</v>
      </c>
      <c r="AF3656" s="3">
        <v>3.37763254747235</v>
      </c>
      <c r="AG3656" s="3">
        <v>73.1048914155695</v>
      </c>
      <c r="AH3656" s="3"/>
      <c r="AI3656" s="3"/>
      <c r="AJ3656" s="3"/>
      <c r="AK3656" s="3"/>
      <c r="AL3656" s="3"/>
      <c r="AM3656" s="3"/>
      <c r="AN3656" s="5" t="s">
        <v>1266</v>
      </c>
      <c r="AO3656" s="1"/>
      <c r="AP3656" s="1"/>
      <c r="AQ3656" s="1"/>
    </row>
    <row r="3657" spans="1:43">
      <c r="A3657" s="1" t="s">
        <v>9476</v>
      </c>
      <c r="B3657" s="1" t="s">
        <v>9477</v>
      </c>
      <c r="C3657" s="3">
        <v>1.82739726027397</v>
      </c>
      <c r="D3657" s="4">
        <v>43570</v>
      </c>
      <c r="E3657" s="3">
        <v>5.0490652256</v>
      </c>
      <c r="F3657" s="5" t="s">
        <v>9234</v>
      </c>
      <c r="G3657" s="5">
        <v>287</v>
      </c>
      <c r="H3657" s="5" t="s">
        <v>205</v>
      </c>
      <c r="I3657" s="3">
        <v>0.25588032673947</v>
      </c>
      <c r="J3657" s="3">
        <v>6.36704119850187</v>
      </c>
      <c r="K3657" s="3">
        <v>-0.08826990976856</v>
      </c>
      <c r="L3657" s="3">
        <v>87.4074074074074</v>
      </c>
      <c r="M3657" s="3">
        <v>-0.0490580847723975</v>
      </c>
      <c r="N3657" s="3">
        <v>13.4328358208955</v>
      </c>
      <c r="O3657" s="3">
        <v>0.632223649115858</v>
      </c>
      <c r="P3657" s="3">
        <v>74.7081712062257</v>
      </c>
      <c r="Q3657" s="3">
        <v>1.1559921160164</v>
      </c>
      <c r="R3657" s="3">
        <v>46.0176991150442</v>
      </c>
      <c r="S3657" s="3">
        <v>1.76338610352276</v>
      </c>
      <c r="T3657" s="3">
        <v>30.1282051282051</v>
      </c>
      <c r="U3657" s="3"/>
      <c r="V3657" s="3"/>
      <c r="W3657" s="3"/>
      <c r="X3657" s="3"/>
      <c r="Y3657" s="3"/>
      <c r="Z3657" s="3"/>
      <c r="AA3657" s="3">
        <v>0.0237484622855781</v>
      </c>
      <c r="AB3657" s="3">
        <v>0.140356968261811</v>
      </c>
      <c r="AC3657" s="3">
        <v>-2.55867641400541</v>
      </c>
      <c r="AD3657" s="3"/>
      <c r="AE3657" s="5">
        <v>4</v>
      </c>
      <c r="AF3657" s="3">
        <v>0.230106093160813</v>
      </c>
      <c r="AG3657" s="3">
        <v>2.33589896205317</v>
      </c>
      <c r="AH3657" s="3"/>
      <c r="AI3657" s="3"/>
      <c r="AJ3657" s="3"/>
      <c r="AK3657" s="3"/>
      <c r="AL3657" s="3"/>
      <c r="AM3657" s="3">
        <v>500</v>
      </c>
      <c r="AN3657" s="5" t="s">
        <v>56</v>
      </c>
      <c r="AO3657" s="1"/>
      <c r="AP3657" s="1"/>
      <c r="AQ3657" s="1"/>
    </row>
    <row r="3658" spans="1:43">
      <c r="A3658" s="1" t="s">
        <v>9478</v>
      </c>
      <c r="B3658" s="1" t="s">
        <v>9479</v>
      </c>
      <c r="C3658" s="3">
        <v>1.7041095890411</v>
      </c>
      <c r="D3658" s="4">
        <v>43615</v>
      </c>
      <c r="E3658" s="3">
        <v>15.4091934353</v>
      </c>
      <c r="F3658" s="5" t="s">
        <v>9480</v>
      </c>
      <c r="G3658" s="5">
        <v>623</v>
      </c>
      <c r="H3658" s="5" t="s">
        <v>50</v>
      </c>
      <c r="I3658" s="3">
        <v>0.221622663326251</v>
      </c>
      <c r="J3658" s="3">
        <v>32.5591782045556</v>
      </c>
      <c r="K3658" s="3">
        <v>0.0384726363373921</v>
      </c>
      <c r="L3658" s="3">
        <v>22.3550243470562</v>
      </c>
      <c r="M3658" s="3">
        <v>-0.0384430562229778</v>
      </c>
      <c r="N3658" s="3">
        <v>43.633125556545</v>
      </c>
      <c r="O3658" s="3">
        <v>0.863072148952689</v>
      </c>
      <c r="P3658" s="3">
        <v>20.2832343535861</v>
      </c>
      <c r="Q3658" s="3">
        <v>1.38415050199824</v>
      </c>
      <c r="R3658" s="3">
        <v>19.7489135683245</v>
      </c>
      <c r="S3658" s="3">
        <v>2.74622147584708</v>
      </c>
      <c r="T3658" s="3">
        <v>17.4011299435028</v>
      </c>
      <c r="U3658" s="3"/>
      <c r="V3658" s="3"/>
      <c r="W3658" s="3"/>
      <c r="X3658" s="3"/>
      <c r="Y3658" s="3"/>
      <c r="Z3658" s="3"/>
      <c r="AA3658" s="3">
        <v>0.0974682591236793</v>
      </c>
      <c r="AB3658" s="3">
        <v>0.242577280985089</v>
      </c>
      <c r="AC3658" s="3">
        <v>-1.84225676453657</v>
      </c>
      <c r="AD3658" s="3"/>
      <c r="AE3658" s="5">
        <v>3</v>
      </c>
      <c r="AF3658" s="3">
        <v>0.274447016032124</v>
      </c>
      <c r="AG3658" s="3">
        <v>3.2626330718905</v>
      </c>
      <c r="AH3658" s="3"/>
      <c r="AI3658" s="3"/>
      <c r="AJ3658" s="3"/>
      <c r="AK3658" s="3"/>
      <c r="AL3658" s="3"/>
      <c r="AM3658" s="3"/>
      <c r="AN3658" s="5" t="s">
        <v>51</v>
      </c>
      <c r="AO3658" s="1"/>
      <c r="AP3658" s="1"/>
      <c r="AQ3658" s="1"/>
    </row>
    <row r="3659" spans="1:43">
      <c r="A3659" s="1" t="s">
        <v>9481</v>
      </c>
      <c r="B3659" s="1" t="s">
        <v>9482</v>
      </c>
      <c r="C3659" s="3">
        <v>1.68493150684932</v>
      </c>
      <c r="D3659" s="4">
        <v>43622</v>
      </c>
      <c r="E3659" s="3">
        <v>20.6647627261</v>
      </c>
      <c r="F3659" s="5" t="s">
        <v>7161</v>
      </c>
      <c r="G3659" s="5">
        <v>616</v>
      </c>
      <c r="H3659" s="5" t="s">
        <v>50</v>
      </c>
      <c r="I3659" s="3">
        <v>0.152178048316535</v>
      </c>
      <c r="J3659" s="3">
        <v>44.9754354622599</v>
      </c>
      <c r="K3659" s="3">
        <v>-0.0284819139846166</v>
      </c>
      <c r="L3659" s="3">
        <v>68.5701637892873</v>
      </c>
      <c r="M3659" s="3">
        <v>0.0380011400341968</v>
      </c>
      <c r="N3659" s="3">
        <v>29.2074799643811</v>
      </c>
      <c r="O3659" s="3">
        <v>0.323932926829254</v>
      </c>
      <c r="P3659" s="3">
        <v>77.341251713111</v>
      </c>
      <c r="Q3659" s="3">
        <v>0.871731008717299</v>
      </c>
      <c r="R3659" s="3">
        <v>73.394495412844</v>
      </c>
      <c r="S3659" s="3">
        <v>1.66055223016025</v>
      </c>
      <c r="T3659" s="3">
        <v>61.2429378531073</v>
      </c>
      <c r="U3659" s="3"/>
      <c r="V3659" s="3"/>
      <c r="W3659" s="3"/>
      <c r="X3659" s="3"/>
      <c r="Y3659" s="3"/>
      <c r="Z3659" s="3"/>
      <c r="AA3659" s="3">
        <v>0.019148278615882</v>
      </c>
      <c r="AB3659" s="3">
        <v>0.183088171122833</v>
      </c>
      <c r="AC3659" s="3">
        <v>-2.8124121121215</v>
      </c>
      <c r="AD3659" s="3"/>
      <c r="AE3659" s="5">
        <v>4</v>
      </c>
      <c r="AF3659" s="3">
        <v>0.261556138160643</v>
      </c>
      <c r="AG3659" s="3">
        <v>2.8521730207391</v>
      </c>
      <c r="AH3659" s="3"/>
      <c r="AI3659" s="3"/>
      <c r="AJ3659" s="3"/>
      <c r="AK3659" s="3"/>
      <c r="AL3659" s="3"/>
      <c r="AM3659" s="3"/>
      <c r="AN3659" s="5" t="s">
        <v>51</v>
      </c>
      <c r="AO3659" s="1"/>
      <c r="AP3659" s="1"/>
      <c r="AQ3659" s="1"/>
    </row>
    <row r="3660" spans="1:43">
      <c r="A3660" s="1" t="s">
        <v>9483</v>
      </c>
      <c r="B3660" s="1" t="s">
        <v>9484</v>
      </c>
      <c r="C3660" s="3">
        <v>1.52054794520548</v>
      </c>
      <c r="D3660" s="4">
        <v>43682</v>
      </c>
      <c r="E3660" s="3">
        <v>15.5362756303</v>
      </c>
      <c r="F3660" s="5" t="s">
        <v>4962</v>
      </c>
      <c r="G3660" s="5">
        <v>556</v>
      </c>
      <c r="H3660" s="5" t="s">
        <v>50</v>
      </c>
      <c r="I3660" s="3">
        <v>0.00964692263169166</v>
      </c>
      <c r="J3660" s="3">
        <v>67.4408217954444</v>
      </c>
      <c r="K3660" s="3">
        <v>-0.0192882630919096</v>
      </c>
      <c r="L3660" s="3">
        <v>63.7450199203187</v>
      </c>
      <c r="M3660" s="3">
        <v>-0.14448083220959</v>
      </c>
      <c r="N3660" s="3">
        <v>63.1789848619769</v>
      </c>
      <c r="O3660" s="3">
        <v>0.718935198678708</v>
      </c>
      <c r="P3660" s="3">
        <v>43.490178163545</v>
      </c>
      <c r="Q3660" s="3">
        <v>1.11186969667414</v>
      </c>
      <c r="R3660" s="3">
        <v>51.7624336069532</v>
      </c>
      <c r="S3660" s="3">
        <v>2.03740157480316</v>
      </c>
      <c r="T3660" s="3">
        <v>42.5988700564972</v>
      </c>
      <c r="U3660" s="3"/>
      <c r="V3660" s="3"/>
      <c r="W3660" s="3"/>
      <c r="X3660" s="3"/>
      <c r="Y3660" s="3"/>
      <c r="Z3660" s="3"/>
      <c r="AA3660" s="3">
        <v>0.052528257608241</v>
      </c>
      <c r="AB3660" s="3">
        <v>0.178222581798007</v>
      </c>
      <c r="AC3660" s="3">
        <v>-1.70421721548239</v>
      </c>
      <c r="AD3660" s="3"/>
      <c r="AE3660" s="5">
        <v>4</v>
      </c>
      <c r="AF3660" s="3">
        <v>0.228547221292115</v>
      </c>
      <c r="AG3660" s="3">
        <v>2.59434698058345</v>
      </c>
      <c r="AH3660" s="3"/>
      <c r="AI3660" s="3"/>
      <c r="AJ3660" s="3"/>
      <c r="AK3660" s="3"/>
      <c r="AL3660" s="3"/>
      <c r="AM3660" s="3">
        <v>5</v>
      </c>
      <c r="AN3660" s="5" t="s">
        <v>56</v>
      </c>
      <c r="AO3660" s="1"/>
      <c r="AP3660" s="1"/>
      <c r="AQ3660" s="1"/>
    </row>
    <row r="3661" spans="1:43">
      <c r="A3661" s="1" t="s">
        <v>9485</v>
      </c>
      <c r="B3661" s="1" t="s">
        <v>9486</v>
      </c>
      <c r="C3661" s="3">
        <v>1.8</v>
      </c>
      <c r="D3661" s="4">
        <v>43580</v>
      </c>
      <c r="E3661" s="3">
        <v>29.9678429222</v>
      </c>
      <c r="F3661" s="5" t="s">
        <v>1435</v>
      </c>
      <c r="G3661" s="5">
        <v>658</v>
      </c>
      <c r="H3661" s="5" t="s">
        <v>50</v>
      </c>
      <c r="I3661" s="3">
        <v>0.0098745926730605</v>
      </c>
      <c r="J3661" s="3">
        <v>67.1281822242072</v>
      </c>
      <c r="K3661" s="3">
        <v>0</v>
      </c>
      <c r="L3661" s="3">
        <v>43.3820274457725</v>
      </c>
      <c r="M3661" s="3">
        <v>-0.167570231641195</v>
      </c>
      <c r="N3661" s="3">
        <v>67.0970614425646</v>
      </c>
      <c r="O3661" s="3">
        <v>0.846360649208407</v>
      </c>
      <c r="P3661" s="3">
        <v>22.658748286889</v>
      </c>
      <c r="Q3661" s="3">
        <v>1.21926843893665</v>
      </c>
      <c r="R3661" s="3">
        <v>37.3249637856108</v>
      </c>
      <c r="S3661" s="3">
        <v>1.81048433445104</v>
      </c>
      <c r="T3661" s="3">
        <v>54.3502824858757</v>
      </c>
      <c r="U3661" s="3"/>
      <c r="V3661" s="3"/>
      <c r="W3661" s="3"/>
      <c r="X3661" s="3"/>
      <c r="Y3661" s="3"/>
      <c r="Z3661" s="3"/>
      <c r="AA3661" s="3">
        <v>0.0365395893142404</v>
      </c>
      <c r="AB3661" s="3">
        <v>0.187933552764233</v>
      </c>
      <c r="AC3661" s="3">
        <v>-1.81011157844075</v>
      </c>
      <c r="AD3661" s="3"/>
      <c r="AE3661" s="5">
        <v>4</v>
      </c>
      <c r="AF3661" s="3">
        <v>0.217103925757231</v>
      </c>
      <c r="AG3661" s="3">
        <v>2.31167167837547</v>
      </c>
      <c r="AH3661" s="3"/>
      <c r="AI3661" s="3"/>
      <c r="AJ3661" s="3"/>
      <c r="AK3661" s="3"/>
      <c r="AL3661" s="3"/>
      <c r="AM3661" s="3"/>
      <c r="AN3661" s="5" t="s">
        <v>46</v>
      </c>
      <c r="AO3661" s="1"/>
      <c r="AP3661" s="1"/>
      <c r="AQ3661" s="1"/>
    </row>
    <row r="3662" spans="1:43">
      <c r="A3662" s="1" t="s">
        <v>9487</v>
      </c>
      <c r="B3662" s="1" t="s">
        <v>9488</v>
      </c>
      <c r="C3662" s="3">
        <v>1.37808219178082</v>
      </c>
      <c r="D3662" s="4">
        <v>43734</v>
      </c>
      <c r="E3662" s="3">
        <v>3.9343066239</v>
      </c>
      <c r="F3662" s="5" t="s">
        <v>9444</v>
      </c>
      <c r="G3662" s="5">
        <v>504</v>
      </c>
      <c r="H3662" s="5" t="s">
        <v>198</v>
      </c>
      <c r="I3662" s="3">
        <v>0.192474256568193</v>
      </c>
      <c r="J3662" s="3">
        <v>54.7619047619048</v>
      </c>
      <c r="K3662" s="3">
        <v>0.0288239815526532</v>
      </c>
      <c r="L3662" s="3">
        <v>52.1276595744681</v>
      </c>
      <c r="M3662" s="3">
        <v>0.0288239815526532</v>
      </c>
      <c r="N3662" s="3">
        <v>62.3342175066313</v>
      </c>
      <c r="O3662" s="3">
        <v>0.823164826651168</v>
      </c>
      <c r="P3662" s="3">
        <v>21.8390804597701</v>
      </c>
      <c r="Q3662" s="3">
        <v>1.23492804356281</v>
      </c>
      <c r="R3662" s="3">
        <v>46.7261904761905</v>
      </c>
      <c r="S3662" s="3">
        <v>2.68680501133144</v>
      </c>
      <c r="T3662" s="3">
        <v>22.4806201550388</v>
      </c>
      <c r="U3662" s="3"/>
      <c r="V3662" s="3"/>
      <c r="W3662" s="3"/>
      <c r="X3662" s="3"/>
      <c r="Y3662" s="3"/>
      <c r="Z3662" s="3"/>
      <c r="AA3662" s="3">
        <v>0.0718894381968101</v>
      </c>
      <c r="AB3662" s="3">
        <v>0.192649707711037</v>
      </c>
      <c r="AC3662" s="3">
        <v>-3.18434312795942</v>
      </c>
      <c r="AD3662" s="3"/>
      <c r="AE3662" s="5">
        <v>3</v>
      </c>
      <c r="AF3662" s="3">
        <v>0.306478493156391</v>
      </c>
      <c r="AG3662" s="3">
        <v>3.41405632259228</v>
      </c>
      <c r="AH3662" s="3"/>
      <c r="AI3662" s="3"/>
      <c r="AJ3662" s="3"/>
      <c r="AK3662" s="3"/>
      <c r="AL3662" s="3"/>
      <c r="AM3662" s="3"/>
      <c r="AN3662" s="5" t="s">
        <v>46</v>
      </c>
      <c r="AO3662" s="1"/>
      <c r="AP3662" s="1"/>
      <c r="AQ3662" s="1"/>
    </row>
    <row r="3663" spans="1:43">
      <c r="A3663" s="1" t="s">
        <v>9489</v>
      </c>
      <c r="B3663" s="1" t="s">
        <v>9490</v>
      </c>
      <c r="C3663" s="3">
        <v>1.64931506849315</v>
      </c>
      <c r="D3663" s="4">
        <v>43635</v>
      </c>
      <c r="E3663" s="3">
        <v>14.9907866315</v>
      </c>
      <c r="F3663" s="5" t="s">
        <v>9491</v>
      </c>
      <c r="G3663" s="5">
        <v>603</v>
      </c>
      <c r="H3663" s="5" t="s">
        <v>50</v>
      </c>
      <c r="I3663" s="3">
        <v>0.197550375345715</v>
      </c>
      <c r="J3663" s="3">
        <v>36.4448414470746</v>
      </c>
      <c r="K3663" s="3">
        <v>-0.0788022064617902</v>
      </c>
      <c r="L3663" s="3">
        <v>87.2952633908809</v>
      </c>
      <c r="M3663" s="3">
        <v>-0.0591133004925968</v>
      </c>
      <c r="N3663" s="3">
        <v>46.9723953695459</v>
      </c>
      <c r="O3663" s="3">
        <v>0.495343768575386</v>
      </c>
      <c r="P3663" s="3">
        <v>67.702147099132</v>
      </c>
      <c r="Q3663" s="3">
        <v>1.2168403498959</v>
      </c>
      <c r="R3663" s="3">
        <v>37.856108160309</v>
      </c>
      <c r="S3663" s="3">
        <v>1.89447696578475</v>
      </c>
      <c r="T3663" s="3">
        <v>50.5084745762712</v>
      </c>
      <c r="U3663" s="3"/>
      <c r="V3663" s="3"/>
      <c r="W3663" s="3"/>
      <c r="X3663" s="3"/>
      <c r="Y3663" s="3"/>
      <c r="Z3663" s="3"/>
      <c r="AA3663" s="3">
        <v>0.0252978965444511</v>
      </c>
      <c r="AB3663" s="3">
        <v>0.180292513921342</v>
      </c>
      <c r="AC3663" s="3">
        <v>-3.37100172380772</v>
      </c>
      <c r="AD3663" s="3"/>
      <c r="AE3663" s="5">
        <v>4</v>
      </c>
      <c r="AF3663" s="3">
        <v>0.312956819937973</v>
      </c>
      <c r="AG3663" s="3">
        <v>3.00402458850433</v>
      </c>
      <c r="AH3663" s="3"/>
      <c r="AI3663" s="3"/>
      <c r="AJ3663" s="3"/>
      <c r="AK3663" s="3"/>
      <c r="AL3663" s="3"/>
      <c r="AM3663" s="3"/>
      <c r="AN3663" s="5" t="s">
        <v>51</v>
      </c>
      <c r="AO3663" s="1"/>
      <c r="AP3663" s="1"/>
      <c r="AQ3663" s="1"/>
    </row>
    <row r="3664" spans="1:43">
      <c r="A3664" s="1" t="s">
        <v>9492</v>
      </c>
      <c r="B3664" s="1" t="s">
        <v>9493</v>
      </c>
      <c r="C3664" s="3">
        <v>1.44383561643836</v>
      </c>
      <c r="D3664" s="4">
        <v>43710</v>
      </c>
      <c r="E3664" s="3">
        <v>2.7133914482</v>
      </c>
      <c r="F3664" s="5" t="s">
        <v>9494</v>
      </c>
      <c r="G3664" s="5">
        <v>528</v>
      </c>
      <c r="H3664" s="5" t="s">
        <v>2390</v>
      </c>
      <c r="I3664" s="3">
        <v>3.25984990619138</v>
      </c>
      <c r="J3664" s="3">
        <v>65.3846153846154</v>
      </c>
      <c r="K3664" s="3">
        <v>-0.384615384615392</v>
      </c>
      <c r="L3664" s="3">
        <v>67.6691729323308</v>
      </c>
      <c r="M3664" s="3">
        <v>0.785899587974972</v>
      </c>
      <c r="N3664" s="3">
        <v>63.6363636363636</v>
      </c>
      <c r="O3664" s="3">
        <v>6.58436213991769</v>
      </c>
      <c r="P3664" s="3">
        <v>67.1875</v>
      </c>
      <c r="Q3664" s="3">
        <v>8.59092403814535</v>
      </c>
      <c r="R3664" s="3">
        <v>75.7009345794392</v>
      </c>
      <c r="S3664" s="3">
        <v>23.2642777155655</v>
      </c>
      <c r="T3664" s="3">
        <v>82.6666666666667</v>
      </c>
      <c r="U3664" s="3"/>
      <c r="V3664" s="3"/>
      <c r="W3664" s="3"/>
      <c r="X3664" s="3"/>
      <c r="Y3664" s="3"/>
      <c r="Z3664" s="3"/>
      <c r="AA3664" s="3">
        <v>0.244703406025947</v>
      </c>
      <c r="AB3664" s="3">
        <v>0.38511675034241</v>
      </c>
      <c r="AC3664" s="3">
        <v>-10.6170598911071</v>
      </c>
      <c r="AD3664" s="3"/>
      <c r="AE3664" s="5">
        <v>1</v>
      </c>
      <c r="AF3664" s="3">
        <v>1.81495241955665</v>
      </c>
      <c r="AG3664" s="3">
        <v>25.1056322089112</v>
      </c>
      <c r="AH3664" s="3"/>
      <c r="AI3664" s="3"/>
      <c r="AJ3664" s="3"/>
      <c r="AK3664" s="3"/>
      <c r="AL3664" s="3"/>
      <c r="AM3664" s="3"/>
      <c r="AN3664" s="5" t="s">
        <v>134</v>
      </c>
      <c r="AO3664" s="1"/>
      <c r="AP3664" s="1"/>
      <c r="AQ3664" s="1"/>
    </row>
    <row r="3665" spans="1:43">
      <c r="A3665" s="1" t="s">
        <v>9495</v>
      </c>
      <c r="B3665" s="1" t="s">
        <v>9496</v>
      </c>
      <c r="C3665" s="3">
        <v>1.12876712328767</v>
      </c>
      <c r="D3665" s="4">
        <v>43825</v>
      </c>
      <c r="E3665" s="3">
        <v>2.0206336989</v>
      </c>
      <c r="F3665" s="5" t="s">
        <v>9497</v>
      </c>
      <c r="G3665" s="5">
        <v>413</v>
      </c>
      <c r="H3665" s="5" t="s">
        <v>50</v>
      </c>
      <c r="I3665" s="3">
        <v>-0.0396039603960479</v>
      </c>
      <c r="J3665" s="3">
        <v>73.6042876284055</v>
      </c>
      <c r="K3665" s="3">
        <v>-0.0692863505889211</v>
      </c>
      <c r="L3665" s="3">
        <v>85.4803010181496</v>
      </c>
      <c r="M3665" s="3">
        <v>-0.315955766192734</v>
      </c>
      <c r="N3665" s="3">
        <v>86.1086375779163</v>
      </c>
      <c r="O3665" s="3">
        <v>0.597847748106808</v>
      </c>
      <c r="P3665" s="3">
        <v>59.4335312928278</v>
      </c>
      <c r="Q3665" s="3">
        <v>1.05094585126614</v>
      </c>
      <c r="R3665" s="3">
        <v>58.184451955577</v>
      </c>
      <c r="S3665" s="3">
        <v>1.03040419625052</v>
      </c>
      <c r="T3665" s="3">
        <v>81.0169491525424</v>
      </c>
      <c r="U3665" s="3"/>
      <c r="V3665" s="3"/>
      <c r="W3665" s="3"/>
      <c r="X3665" s="3"/>
      <c r="Y3665" s="3"/>
      <c r="Z3665" s="3"/>
      <c r="AA3665" s="3">
        <v>-0.0229280777912951</v>
      </c>
      <c r="AB3665" s="3">
        <v>-0.0202980781746374</v>
      </c>
      <c r="AC3665" s="3">
        <v>-3.53501019714481</v>
      </c>
      <c r="AD3665" s="3"/>
      <c r="AE3665" s="5">
        <v>4</v>
      </c>
      <c r="AF3665" s="3">
        <v>0.103229814202228</v>
      </c>
      <c r="AG3665" s="3">
        <v>1.21597717329727</v>
      </c>
      <c r="AH3665" s="3"/>
      <c r="AI3665" s="3"/>
      <c r="AJ3665" s="3"/>
      <c r="AK3665" s="3"/>
      <c r="AL3665" s="3"/>
      <c r="AM3665" s="3"/>
      <c r="AN3665" s="5" t="s">
        <v>51</v>
      </c>
      <c r="AO3665" s="1"/>
      <c r="AP3665" s="1"/>
      <c r="AQ3665" s="1"/>
    </row>
    <row r="3666" spans="1:43">
      <c r="A3666" s="1" t="s">
        <v>9498</v>
      </c>
      <c r="B3666" s="1" t="s">
        <v>9499</v>
      </c>
      <c r="C3666" s="3">
        <v>1.38356164383562</v>
      </c>
      <c r="D3666" s="4">
        <v>43732</v>
      </c>
      <c r="E3666" s="3">
        <v>0.6663646637</v>
      </c>
      <c r="F3666" s="5" t="s">
        <v>9500</v>
      </c>
      <c r="G3666" s="5">
        <v>506</v>
      </c>
      <c r="H3666" s="5" t="s">
        <v>198</v>
      </c>
      <c r="I3666" s="3">
        <v>0.175592625109748</v>
      </c>
      <c r="J3666" s="3">
        <v>60.5820105820106</v>
      </c>
      <c r="K3666" s="3">
        <v>0.038967364831949</v>
      </c>
      <c r="L3666" s="3">
        <v>34.0425531914894</v>
      </c>
      <c r="M3666" s="3">
        <v>0.0779651106129921</v>
      </c>
      <c r="N3666" s="3">
        <v>48.0106100795756</v>
      </c>
      <c r="O3666" s="3">
        <v>0.577864838393733</v>
      </c>
      <c r="P3666" s="3">
        <v>61.2068965517241</v>
      </c>
      <c r="Q3666" s="3">
        <v>0.993312352478363</v>
      </c>
      <c r="R3666" s="3">
        <v>73.2142857142857</v>
      </c>
      <c r="S3666" s="3">
        <v>1.52249134948095</v>
      </c>
      <c r="T3666" s="3">
        <v>77.1317829457364</v>
      </c>
      <c r="U3666" s="3"/>
      <c r="V3666" s="3"/>
      <c r="W3666" s="3"/>
      <c r="X3666" s="3"/>
      <c r="Y3666" s="3"/>
      <c r="Z3666" s="3"/>
      <c r="AA3666" s="3">
        <v>0.00530612065933983</v>
      </c>
      <c r="AB3666" s="3">
        <v>0.244039213197845</v>
      </c>
      <c r="AC3666" s="3">
        <v>-0.285068318096935</v>
      </c>
      <c r="AD3666" s="3"/>
      <c r="AE3666" s="5">
        <v>2</v>
      </c>
      <c r="AF3666" s="3">
        <v>0.153835399912651</v>
      </c>
      <c r="AG3666" s="3">
        <v>1.75577047691364</v>
      </c>
      <c r="AH3666" s="3"/>
      <c r="AI3666" s="3"/>
      <c r="AJ3666" s="3"/>
      <c r="AK3666" s="3"/>
      <c r="AL3666" s="3"/>
      <c r="AM3666" s="3"/>
      <c r="AN3666" s="5" t="s">
        <v>46</v>
      </c>
      <c r="AO3666" s="1"/>
      <c r="AP3666" s="1"/>
      <c r="AQ3666" s="1"/>
    </row>
    <row r="3667" spans="1:43">
      <c r="A3667" s="1" t="s">
        <v>9501</v>
      </c>
      <c r="B3667" s="1" t="s">
        <v>9502</v>
      </c>
      <c r="C3667" s="3">
        <v>1.24657534246575</v>
      </c>
      <c r="D3667" s="4">
        <v>43782</v>
      </c>
      <c r="E3667" s="3">
        <v>5.1217753764</v>
      </c>
      <c r="F3667" s="5" t="s">
        <v>9503</v>
      </c>
      <c r="G3667" s="5">
        <v>456</v>
      </c>
      <c r="H3667" s="5" t="s">
        <v>205</v>
      </c>
      <c r="I3667" s="3">
        <v>-0.363746589875728</v>
      </c>
      <c r="J3667" s="3">
        <v>85.7677902621723</v>
      </c>
      <c r="K3667" s="3">
        <v>-0.0506790999391865</v>
      </c>
      <c r="L3667" s="3">
        <v>73.3333333333333</v>
      </c>
      <c r="M3667" s="3">
        <v>-0.373812891493226</v>
      </c>
      <c r="N3667" s="3">
        <v>74.2537313432836</v>
      </c>
      <c r="O3667" s="3">
        <v>0.900439987721281</v>
      </c>
      <c r="P3667" s="3">
        <v>18.6770428015564</v>
      </c>
      <c r="Q3667" s="3">
        <v>0.735519460619068</v>
      </c>
      <c r="R3667" s="3">
        <v>84.5132743362832</v>
      </c>
      <c r="S3667" s="3">
        <v>-1.62143179155152</v>
      </c>
      <c r="T3667" s="3">
        <v>96.7948717948718</v>
      </c>
      <c r="U3667" s="3"/>
      <c r="V3667" s="3"/>
      <c r="W3667" s="3"/>
      <c r="X3667" s="3"/>
      <c r="Y3667" s="3"/>
      <c r="Z3667" s="3"/>
      <c r="AA3667" s="3">
        <v>-0.119326561316382</v>
      </c>
      <c r="AB3667" s="3">
        <v>-0.0953043659897353</v>
      </c>
      <c r="AC3667" s="3">
        <v>-5.27097054354994</v>
      </c>
      <c r="AD3667" s="3"/>
      <c r="AE3667" s="5">
        <v>5</v>
      </c>
      <c r="AF3667" s="3">
        <v>-0.0179881791685825</v>
      </c>
      <c r="AG3667" s="3">
        <v>-0.765338183756659</v>
      </c>
      <c r="AH3667" s="3"/>
      <c r="AI3667" s="3"/>
      <c r="AJ3667" s="3"/>
      <c r="AK3667" s="3"/>
      <c r="AL3667" s="3"/>
      <c r="AM3667" s="3"/>
      <c r="AN3667" s="5" t="s">
        <v>46</v>
      </c>
      <c r="AO3667" s="1"/>
      <c r="AP3667" s="1"/>
      <c r="AQ3667" s="1"/>
    </row>
    <row r="3668" spans="1:43">
      <c r="A3668" s="1" t="s">
        <v>9504</v>
      </c>
      <c r="B3668" s="1" t="s">
        <v>9505</v>
      </c>
      <c r="C3668" s="3">
        <v>1.57534246575342</v>
      </c>
      <c r="D3668" s="4">
        <v>43662</v>
      </c>
      <c r="E3668" s="3">
        <v>1.3229552006</v>
      </c>
      <c r="F3668" s="5" t="s">
        <v>9506</v>
      </c>
      <c r="G3668" s="5">
        <v>538</v>
      </c>
      <c r="H3668" s="5" t="s">
        <v>2390</v>
      </c>
      <c r="I3668" s="3">
        <v>4.75153588926043</v>
      </c>
      <c r="J3668" s="3">
        <v>38.4615384615385</v>
      </c>
      <c r="K3668" s="3">
        <v>-0.700331736085519</v>
      </c>
      <c r="L3668" s="3">
        <v>87.218045112782</v>
      </c>
      <c r="M3668" s="3">
        <v>1.63736512487739</v>
      </c>
      <c r="N3668" s="3">
        <v>40.9090909090909</v>
      </c>
      <c r="O3668" s="3">
        <v>8.55899419729208</v>
      </c>
      <c r="P3668" s="3">
        <v>46.09375</v>
      </c>
      <c r="Q3668" s="3">
        <v>10.0130676249592</v>
      </c>
      <c r="R3668" s="3">
        <v>60.7476635514019</v>
      </c>
      <c r="S3668" s="3">
        <v>25.1509802099786</v>
      </c>
      <c r="T3668" s="3">
        <v>73.3333333333333</v>
      </c>
      <c r="U3668" s="3"/>
      <c r="V3668" s="3"/>
      <c r="W3668" s="3"/>
      <c r="X3668" s="3"/>
      <c r="Y3668" s="3"/>
      <c r="Z3668" s="3"/>
      <c r="AA3668" s="3">
        <v>0.246107567931513</v>
      </c>
      <c r="AB3668" s="3">
        <v>0.416891076283451</v>
      </c>
      <c r="AC3668" s="3">
        <v>-8.62516793551277</v>
      </c>
      <c r="AD3668" s="3"/>
      <c r="AE3668" s="5">
        <v>2</v>
      </c>
      <c r="AF3668" s="3">
        <v>1.60673066342968</v>
      </c>
      <c r="AG3668" s="3">
        <v>24.8113441824225</v>
      </c>
      <c r="AH3668" s="3"/>
      <c r="AI3668" s="3"/>
      <c r="AJ3668" s="3"/>
      <c r="AK3668" s="3"/>
      <c r="AL3668" s="3"/>
      <c r="AM3668" s="3"/>
      <c r="AN3668" s="5" t="s">
        <v>134</v>
      </c>
      <c r="AO3668" s="1"/>
      <c r="AP3668" s="1"/>
      <c r="AQ3668" s="1"/>
    </row>
    <row r="3669" spans="1:43">
      <c r="A3669" s="1" t="s">
        <v>9507</v>
      </c>
      <c r="B3669" s="1" t="s">
        <v>9508</v>
      </c>
      <c r="C3669" s="3">
        <v>1.80821917808219</v>
      </c>
      <c r="D3669" s="4">
        <v>43577</v>
      </c>
      <c r="E3669" s="3">
        <v>0.14915647</v>
      </c>
      <c r="F3669" s="5" t="s">
        <v>8304</v>
      </c>
      <c r="G3669" s="5">
        <v>661</v>
      </c>
      <c r="H3669" s="5" t="s">
        <v>2390</v>
      </c>
      <c r="I3669" s="3">
        <v>2.93528505392912</v>
      </c>
      <c r="J3669" s="3">
        <v>70</v>
      </c>
      <c r="K3669" s="3">
        <v>-0.439642324888228</v>
      </c>
      <c r="L3669" s="3">
        <v>69.9248120300752</v>
      </c>
      <c r="M3669" s="3">
        <v>0.089894374110427</v>
      </c>
      <c r="N3669" s="3">
        <v>80.3030303030303</v>
      </c>
      <c r="O3669" s="3">
        <v>6.65761954178975</v>
      </c>
      <c r="P3669" s="3">
        <v>65.625</v>
      </c>
      <c r="Q3669" s="3">
        <v>8.84725050916497</v>
      </c>
      <c r="R3669" s="3">
        <v>73.8317757009346</v>
      </c>
      <c r="S3669" s="3">
        <v>23.7931992958399</v>
      </c>
      <c r="T3669" s="3">
        <v>74.6666666666667</v>
      </c>
      <c r="U3669" s="3"/>
      <c r="V3669" s="3"/>
      <c r="W3669" s="3"/>
      <c r="X3669" s="3"/>
      <c r="Y3669" s="3"/>
      <c r="Z3669" s="3"/>
      <c r="AA3669" s="3">
        <v>0.263766542948939</v>
      </c>
      <c r="AB3669" s="3">
        <v>0.388276476977545</v>
      </c>
      <c r="AC3669" s="3">
        <v>-8.30591373943976</v>
      </c>
      <c r="AD3669" s="3"/>
      <c r="AE3669" s="5">
        <v>1</v>
      </c>
      <c r="AF3669" s="3">
        <v>1.34572459406828</v>
      </c>
      <c r="AG3669" s="3">
        <v>21.685842833032</v>
      </c>
      <c r="AH3669" s="3"/>
      <c r="AI3669" s="3"/>
      <c r="AJ3669" s="3"/>
      <c r="AK3669" s="3"/>
      <c r="AL3669" s="3"/>
      <c r="AM3669" s="3"/>
      <c r="AN3669" s="5" t="s">
        <v>134</v>
      </c>
      <c r="AO3669" s="1"/>
      <c r="AP3669" s="1"/>
      <c r="AQ3669" s="1"/>
    </row>
    <row r="3670" spans="1:43">
      <c r="A3670" s="1" t="s">
        <v>9509</v>
      </c>
      <c r="B3670" s="1" t="s">
        <v>9510</v>
      </c>
      <c r="C3670" s="3">
        <v>1.64931506849315</v>
      </c>
      <c r="D3670" s="4">
        <v>43635</v>
      </c>
      <c r="E3670" s="3">
        <v>5.5649651327</v>
      </c>
      <c r="F3670" s="5" t="s">
        <v>9511</v>
      </c>
      <c r="G3670" s="5">
        <v>603</v>
      </c>
      <c r="H3670" s="5" t="s">
        <v>2390</v>
      </c>
      <c r="I3670" s="3">
        <v>3.05867219323947</v>
      </c>
      <c r="J3670" s="3">
        <v>68.4615384615385</v>
      </c>
      <c r="K3670" s="3">
        <v>-1.09731842809135</v>
      </c>
      <c r="L3670" s="3">
        <v>99.2481203007519</v>
      </c>
      <c r="M3670" s="3">
        <v>-0.242114001106811</v>
      </c>
      <c r="N3670" s="3">
        <v>86.3636363636364</v>
      </c>
      <c r="O3670" s="3">
        <v>7.90930859024243</v>
      </c>
      <c r="P3670" s="3">
        <v>53.125</v>
      </c>
      <c r="Q3670" s="3">
        <v>9.6153846153846</v>
      </c>
      <c r="R3670" s="3">
        <v>63.5514018691589</v>
      </c>
      <c r="S3670" s="3">
        <v>27.766456985913</v>
      </c>
      <c r="T3670" s="3">
        <v>64</v>
      </c>
      <c r="U3670" s="3"/>
      <c r="V3670" s="3"/>
      <c r="W3670" s="3"/>
      <c r="X3670" s="3"/>
      <c r="Y3670" s="3"/>
      <c r="Z3670" s="3"/>
      <c r="AA3670" s="3">
        <v>0.252729357570378</v>
      </c>
      <c r="AB3670" s="3">
        <v>0.477905327105959</v>
      </c>
      <c r="AC3670" s="3">
        <v>-9.15766374071574</v>
      </c>
      <c r="AD3670" s="3"/>
      <c r="AE3670" s="5">
        <v>1</v>
      </c>
      <c r="AF3670" s="3">
        <v>1.94270289911157</v>
      </c>
      <c r="AG3670" s="3">
        <v>30.4454610554973</v>
      </c>
      <c r="AH3670" s="3"/>
      <c r="AI3670" s="3"/>
      <c r="AJ3670" s="3"/>
      <c r="AK3670" s="3"/>
      <c r="AL3670" s="3"/>
      <c r="AM3670" s="3"/>
      <c r="AN3670" s="5" t="s">
        <v>134</v>
      </c>
      <c r="AO3670" s="1"/>
      <c r="AP3670" s="1"/>
      <c r="AQ3670" s="1"/>
    </row>
    <row r="3671" spans="1:43">
      <c r="A3671" s="1" t="s">
        <v>9512</v>
      </c>
      <c r="B3671" s="1" t="s">
        <v>9513</v>
      </c>
      <c r="C3671" s="3">
        <v>1.75890410958904</v>
      </c>
      <c r="D3671" s="4">
        <v>43595</v>
      </c>
      <c r="E3671" s="3">
        <v>0.4099215029</v>
      </c>
      <c r="F3671" s="5" t="s">
        <v>8349</v>
      </c>
      <c r="G3671" s="5">
        <v>643</v>
      </c>
      <c r="H3671" s="5" t="s">
        <v>55</v>
      </c>
      <c r="I3671" s="3">
        <v>4.44119406954325</v>
      </c>
      <c r="J3671" s="3">
        <v>81.6696914700544</v>
      </c>
      <c r="K3671" s="3">
        <v>-1.05190224237843</v>
      </c>
      <c r="L3671" s="3">
        <v>97.1186440677966</v>
      </c>
      <c r="M3671" s="3">
        <v>0.996528224251001</v>
      </c>
      <c r="N3671" s="3">
        <v>82.2262118491921</v>
      </c>
      <c r="O3671" s="3">
        <v>9.84546535207329</v>
      </c>
      <c r="P3671" s="3">
        <v>81.3907284768212</v>
      </c>
      <c r="Q3671" s="3">
        <v>12.900675578554</v>
      </c>
      <c r="R3671" s="3">
        <v>79.8018292682927</v>
      </c>
      <c r="S3671" s="3">
        <v>35.8674969728421</v>
      </c>
      <c r="T3671" s="3">
        <v>87.98828125</v>
      </c>
      <c r="U3671" s="3"/>
      <c r="V3671" s="3"/>
      <c r="W3671" s="3"/>
      <c r="X3671" s="3"/>
      <c r="Y3671" s="3"/>
      <c r="Z3671" s="3"/>
      <c r="AA3671" s="3">
        <v>0.276884589831146</v>
      </c>
      <c r="AB3671" s="3">
        <v>0.460741627390873</v>
      </c>
      <c r="AC3671" s="3">
        <v>-11.7598616486865</v>
      </c>
      <c r="AD3671" s="3"/>
      <c r="AE3671" s="5">
        <v>1</v>
      </c>
      <c r="AF3671" s="3">
        <v>2.29422823845395</v>
      </c>
      <c r="AG3671" s="3">
        <v>36.528958799459</v>
      </c>
      <c r="AH3671" s="3"/>
      <c r="AI3671" s="3"/>
      <c r="AJ3671" s="3"/>
      <c r="AK3671" s="3"/>
      <c r="AL3671" s="3"/>
      <c r="AM3671" s="3"/>
      <c r="AN3671" s="5" t="s">
        <v>134</v>
      </c>
      <c r="AO3671" s="1"/>
      <c r="AP3671" s="1"/>
      <c r="AQ3671" s="1"/>
    </row>
    <row r="3672" spans="1:43">
      <c r="A3672" s="1" t="s">
        <v>9514</v>
      </c>
      <c r="B3672" s="1" t="s">
        <v>9515</v>
      </c>
      <c r="C3672" s="3">
        <v>1.68767123287671</v>
      </c>
      <c r="D3672" s="4">
        <v>43621</v>
      </c>
      <c r="E3672" s="3">
        <v>0.2122895866</v>
      </c>
      <c r="F3672" s="5" t="s">
        <v>9516</v>
      </c>
      <c r="G3672" s="5">
        <v>617</v>
      </c>
      <c r="H3672" s="5" t="s">
        <v>93</v>
      </c>
      <c r="I3672" s="3">
        <v>8.41636384949011</v>
      </c>
      <c r="J3672" s="3">
        <v>37.2</v>
      </c>
      <c r="K3672" s="3">
        <v>2.68679915621185</v>
      </c>
      <c r="L3672" s="3">
        <v>32.8543111992071</v>
      </c>
      <c r="M3672" s="3">
        <v>4.06751054852321</v>
      </c>
      <c r="N3672" s="3">
        <v>35.2295409181637</v>
      </c>
      <c r="O3672" s="3">
        <v>13.2692425448534</v>
      </c>
      <c r="P3672" s="3">
        <v>42.3541247484909</v>
      </c>
      <c r="Q3672" s="3">
        <v>21.1077648291214</v>
      </c>
      <c r="R3672" s="3">
        <v>34.5717234262126</v>
      </c>
      <c r="S3672" s="3">
        <v>63.107309761044</v>
      </c>
      <c r="T3672" s="3">
        <v>29.3276866066702</v>
      </c>
      <c r="U3672" s="3"/>
      <c r="V3672" s="3"/>
      <c r="W3672" s="3"/>
      <c r="X3672" s="3"/>
      <c r="Y3672" s="3"/>
      <c r="Z3672" s="3"/>
      <c r="AA3672" s="3">
        <v>0.364169676081557</v>
      </c>
      <c r="AB3672" s="3">
        <v>0.566434689234454</v>
      </c>
      <c r="AC3672" s="3">
        <v>-12.0405787460502</v>
      </c>
      <c r="AD3672" s="3"/>
      <c r="AE3672" s="5">
        <v>1</v>
      </c>
      <c r="AF3672" s="3">
        <v>3.16694062691741</v>
      </c>
      <c r="AG3672" s="3">
        <v>52.5177588027553</v>
      </c>
      <c r="AH3672" s="3"/>
      <c r="AI3672" s="3"/>
      <c r="AJ3672" s="3"/>
      <c r="AK3672" s="3"/>
      <c r="AL3672" s="3"/>
      <c r="AM3672" s="3"/>
      <c r="AN3672" s="5" t="s">
        <v>46</v>
      </c>
      <c r="AO3672" s="1"/>
      <c r="AP3672" s="1"/>
      <c r="AQ3672" s="1"/>
    </row>
    <row r="3673" spans="1:43">
      <c r="A3673" s="1" t="s">
        <v>9517</v>
      </c>
      <c r="B3673" s="1" t="s">
        <v>9518</v>
      </c>
      <c r="C3673" s="3">
        <v>1.7041095890411</v>
      </c>
      <c r="D3673" s="4">
        <v>43615</v>
      </c>
      <c r="E3673" s="3">
        <v>19.1129036408</v>
      </c>
      <c r="F3673" s="5" t="s">
        <v>9519</v>
      </c>
      <c r="G3673" s="5">
        <v>623</v>
      </c>
      <c r="H3673" s="5" t="s">
        <v>198</v>
      </c>
      <c r="I3673" s="3">
        <v>-0.0568882146581904</v>
      </c>
      <c r="J3673" s="3">
        <v>88.6243386243386</v>
      </c>
      <c r="K3673" s="3">
        <v>-0.14209928003032</v>
      </c>
      <c r="L3673" s="3">
        <v>98.4042553191489</v>
      </c>
      <c r="M3673" s="3">
        <v>-0.227165168007568</v>
      </c>
      <c r="N3673" s="3">
        <v>90.7161803713528</v>
      </c>
      <c r="O3673" s="3">
        <v>-0.028452200303487</v>
      </c>
      <c r="P3673" s="3">
        <v>91.3793103448276</v>
      </c>
      <c r="Q3673" s="3">
        <v>0.803289662427079</v>
      </c>
      <c r="R3673" s="3">
        <v>83.0357142857143</v>
      </c>
      <c r="S3673" s="3">
        <v>1.59020817270624</v>
      </c>
      <c r="T3673" s="3">
        <v>75.5813953488372</v>
      </c>
      <c r="U3673" s="3"/>
      <c r="V3673" s="3"/>
      <c r="W3673" s="3"/>
      <c r="X3673" s="3"/>
      <c r="Y3673" s="3"/>
      <c r="Z3673" s="3"/>
      <c r="AA3673" s="3">
        <v>0.02281344131002</v>
      </c>
      <c r="AB3673" s="3">
        <v>0.325592332373796</v>
      </c>
      <c r="AC3673" s="3">
        <v>-1.11132218844985</v>
      </c>
      <c r="AD3673" s="3"/>
      <c r="AE3673" s="5">
        <v>3</v>
      </c>
      <c r="AF3673" s="3">
        <v>0.269479638939333</v>
      </c>
      <c r="AG3673" s="3">
        <v>2.13598373296304</v>
      </c>
      <c r="AH3673" s="3"/>
      <c r="AI3673" s="3"/>
      <c r="AJ3673" s="3"/>
      <c r="AK3673" s="3"/>
      <c r="AL3673" s="3"/>
      <c r="AM3673" s="3"/>
      <c r="AN3673" s="5" t="s">
        <v>46</v>
      </c>
      <c r="AO3673" s="1"/>
      <c r="AP3673" s="1"/>
      <c r="AQ3673" s="1"/>
    </row>
    <row r="3674" spans="1:43">
      <c r="A3674" s="1" t="s">
        <v>9520</v>
      </c>
      <c r="B3674" s="1" t="s">
        <v>9521</v>
      </c>
      <c r="C3674" s="3">
        <v>1.26849315068493</v>
      </c>
      <c r="D3674" s="4">
        <v>43774</v>
      </c>
      <c r="E3674" s="3">
        <v>3.5075231457</v>
      </c>
      <c r="F3674" s="5" t="s">
        <v>9522</v>
      </c>
      <c r="G3674" s="5">
        <v>464</v>
      </c>
      <c r="H3674" s="5" t="s">
        <v>226</v>
      </c>
      <c r="I3674" s="3">
        <v>2.20885337164409</v>
      </c>
      <c r="J3674" s="3">
        <v>45.6614509246088</v>
      </c>
      <c r="K3674" s="3">
        <v>-0.289067974772237</v>
      </c>
      <c r="L3674" s="3">
        <v>94.3121693121693</v>
      </c>
      <c r="M3674" s="3">
        <v>0.886289107506869</v>
      </c>
      <c r="N3674" s="3">
        <v>44.5698166431594</v>
      </c>
      <c r="O3674" s="3">
        <v>3.87844497171016</v>
      </c>
      <c r="P3674" s="3">
        <v>53.7735849056604</v>
      </c>
      <c r="Q3674" s="3">
        <v>6.70228721409825</v>
      </c>
      <c r="R3674" s="3">
        <v>46.5328467153285</v>
      </c>
      <c r="S3674" s="3">
        <v>12.2694545813197</v>
      </c>
      <c r="T3674" s="3">
        <v>64.6276595744681</v>
      </c>
      <c r="U3674" s="3"/>
      <c r="V3674" s="3"/>
      <c r="W3674" s="3"/>
      <c r="X3674" s="3"/>
      <c r="Y3674" s="3"/>
      <c r="Z3674" s="3"/>
      <c r="AA3674" s="3">
        <v>0.309543892719961</v>
      </c>
      <c r="AB3674" s="3">
        <v>0.522302046145034</v>
      </c>
      <c r="AC3674" s="3">
        <v>-2.6103048602318</v>
      </c>
      <c r="AD3674" s="3"/>
      <c r="AE3674" s="5">
        <v>1</v>
      </c>
      <c r="AF3674" s="3">
        <v>0.875906100968433</v>
      </c>
      <c r="AG3674" s="3">
        <v>12.242096527446</v>
      </c>
      <c r="AH3674" s="3"/>
      <c r="AI3674" s="3"/>
      <c r="AJ3674" s="3"/>
      <c r="AK3674" s="3"/>
      <c r="AL3674" s="3"/>
      <c r="AM3674" s="3"/>
      <c r="AN3674" s="5" t="s">
        <v>46</v>
      </c>
      <c r="AO3674" s="1"/>
      <c r="AP3674" s="1"/>
      <c r="AQ3674" s="1"/>
    </row>
    <row r="3675" spans="1:43">
      <c r="A3675" s="1" t="s">
        <v>9523</v>
      </c>
      <c r="B3675" s="1" t="s">
        <v>9524</v>
      </c>
      <c r="C3675" s="3">
        <v>1.38356164383562</v>
      </c>
      <c r="D3675" s="4">
        <v>43732</v>
      </c>
      <c r="E3675" s="3">
        <v>4.7194140455</v>
      </c>
      <c r="F3675" s="5" t="s">
        <v>9525</v>
      </c>
      <c r="G3675" s="5">
        <v>506</v>
      </c>
      <c r="H3675" s="5" t="s">
        <v>2390</v>
      </c>
      <c r="I3675" s="3">
        <v>3.53218210361067</v>
      </c>
      <c r="J3675" s="3">
        <v>60</v>
      </c>
      <c r="K3675" s="3">
        <v>-0.670231192107849</v>
      </c>
      <c r="L3675" s="3">
        <v>84.9624060150376</v>
      </c>
      <c r="M3675" s="3">
        <v>0.395798447252236</v>
      </c>
      <c r="N3675" s="3">
        <v>71.2121212121212</v>
      </c>
      <c r="O3675" s="3">
        <v>7.61197682956677</v>
      </c>
      <c r="P3675" s="3">
        <v>57.03125</v>
      </c>
      <c r="Q3675" s="3">
        <v>10.348866393374</v>
      </c>
      <c r="R3675" s="3">
        <v>56.0747663551402</v>
      </c>
      <c r="S3675" s="3">
        <v>28.7960160140611</v>
      </c>
      <c r="T3675" s="3">
        <v>58.6666666666667</v>
      </c>
      <c r="U3675" s="3"/>
      <c r="V3675" s="3"/>
      <c r="W3675" s="3"/>
      <c r="X3675" s="3"/>
      <c r="Y3675" s="3"/>
      <c r="Z3675" s="3"/>
      <c r="AA3675" s="3">
        <v>0.294153534646823</v>
      </c>
      <c r="AB3675" s="3">
        <v>0.442964987742301</v>
      </c>
      <c r="AC3675" s="3">
        <v>-8.23262839879154</v>
      </c>
      <c r="AD3675" s="3"/>
      <c r="AE3675" s="5">
        <v>2</v>
      </c>
      <c r="AF3675" s="3">
        <v>1.70710489722465</v>
      </c>
      <c r="AG3675" s="3">
        <v>27.0664062501754</v>
      </c>
      <c r="AH3675" s="3"/>
      <c r="AI3675" s="3"/>
      <c r="AJ3675" s="3"/>
      <c r="AK3675" s="3"/>
      <c r="AL3675" s="3"/>
      <c r="AM3675" s="3"/>
      <c r="AN3675" s="5" t="s">
        <v>134</v>
      </c>
      <c r="AO3675" s="1"/>
      <c r="AP3675" s="1"/>
      <c r="AQ3675" s="1"/>
    </row>
    <row r="3676" spans="1:43">
      <c r="A3676" s="1" t="s">
        <v>9526</v>
      </c>
      <c r="B3676" s="1" t="s">
        <v>9527</v>
      </c>
      <c r="C3676" s="3">
        <v>1.7972602739726</v>
      </c>
      <c r="D3676" s="4">
        <v>43581</v>
      </c>
      <c r="E3676" s="3">
        <v>0.2547672669</v>
      </c>
      <c r="F3676" s="5" t="s">
        <v>9525</v>
      </c>
      <c r="G3676" s="5">
        <v>657</v>
      </c>
      <c r="H3676" s="5" t="s">
        <v>55</v>
      </c>
      <c r="I3676" s="3">
        <v>5.96550958478277</v>
      </c>
      <c r="J3676" s="3">
        <v>75.0151240169389</v>
      </c>
      <c r="K3676" s="3">
        <v>-0.521122846025574</v>
      </c>
      <c r="L3676" s="3">
        <v>94.7457627118644</v>
      </c>
      <c r="M3676" s="3">
        <v>2.0819964349376</v>
      </c>
      <c r="N3676" s="3">
        <v>76.2417713943746</v>
      </c>
      <c r="O3676" s="3">
        <v>12.3166235192594</v>
      </c>
      <c r="P3676" s="3">
        <v>75.4304635761589</v>
      </c>
      <c r="Q3676" s="3">
        <v>14.9036918138042</v>
      </c>
      <c r="R3676" s="3">
        <v>74.7713414634146</v>
      </c>
      <c r="S3676" s="3">
        <v>35.6418758882046</v>
      </c>
      <c r="T3676" s="3">
        <v>88.37890625</v>
      </c>
      <c r="U3676" s="3"/>
      <c r="V3676" s="3"/>
      <c r="W3676" s="3"/>
      <c r="X3676" s="3"/>
      <c r="Y3676" s="3"/>
      <c r="Z3676" s="3"/>
      <c r="AA3676" s="3">
        <v>0.265221141707244</v>
      </c>
      <c r="AB3676" s="3">
        <v>0.34427749561392</v>
      </c>
      <c r="AC3676" s="3">
        <v>-12.7765687341313</v>
      </c>
      <c r="AD3676" s="3"/>
      <c r="AE3676" s="5">
        <v>2</v>
      </c>
      <c r="AF3676" s="3">
        <v>1.67863171049571</v>
      </c>
      <c r="AG3676" s="3">
        <v>32.9305245183218</v>
      </c>
      <c r="AH3676" s="3"/>
      <c r="AI3676" s="3"/>
      <c r="AJ3676" s="3"/>
      <c r="AK3676" s="3"/>
      <c r="AL3676" s="3"/>
      <c r="AM3676" s="3"/>
      <c r="AN3676" s="5" t="s">
        <v>134</v>
      </c>
      <c r="AO3676" s="1"/>
      <c r="AP3676" s="1"/>
      <c r="AQ3676" s="1"/>
    </row>
    <row r="3677" spans="1:43">
      <c r="A3677" s="1" t="s">
        <v>9528</v>
      </c>
      <c r="B3677" s="1" t="s">
        <v>9529</v>
      </c>
      <c r="C3677" s="3">
        <v>1.47671232876712</v>
      </c>
      <c r="D3677" s="4">
        <v>43698</v>
      </c>
      <c r="E3677" s="3">
        <v>5.8865790361</v>
      </c>
      <c r="F3677" s="5" t="s">
        <v>9530</v>
      </c>
      <c r="G3677" s="5">
        <v>540</v>
      </c>
      <c r="H3677" s="5" t="s">
        <v>226</v>
      </c>
      <c r="I3677" s="3">
        <v>0.499183154837544</v>
      </c>
      <c r="J3677" s="3">
        <v>85.6330014224751</v>
      </c>
      <c r="K3677" s="3">
        <v>0.307998912944999</v>
      </c>
      <c r="L3677" s="3">
        <v>66.1375661375661</v>
      </c>
      <c r="M3677" s="3">
        <v>0.0451752800867316</v>
      </c>
      <c r="N3677" s="3">
        <v>76.163610719323</v>
      </c>
      <c r="O3677" s="3">
        <v>0.966535971551011</v>
      </c>
      <c r="P3677" s="3">
        <v>90.251572327044</v>
      </c>
      <c r="Q3677" s="3">
        <v>1.36396924203588</v>
      </c>
      <c r="R3677" s="3">
        <v>89.5985401459854</v>
      </c>
      <c r="S3677" s="3">
        <v>8.31458475985522</v>
      </c>
      <c r="T3677" s="3">
        <v>80.5851063829787</v>
      </c>
      <c r="U3677" s="3"/>
      <c r="V3677" s="3"/>
      <c r="W3677" s="3"/>
      <c r="X3677" s="3"/>
      <c r="Y3677" s="3"/>
      <c r="Z3677" s="3"/>
      <c r="AA3677" s="3">
        <v>0.23216438895255</v>
      </c>
      <c r="AB3677" s="3">
        <v>0.399750233444771</v>
      </c>
      <c r="AC3677" s="3">
        <v>-2.00817810086324</v>
      </c>
      <c r="AD3677" s="3"/>
      <c r="AE3677" s="5">
        <v>1</v>
      </c>
      <c r="AF3677" s="3">
        <v>0.580507690449155</v>
      </c>
      <c r="AG3677" s="3">
        <v>8.29484968052636</v>
      </c>
      <c r="AH3677" s="3"/>
      <c r="AI3677" s="3"/>
      <c r="AJ3677" s="3"/>
      <c r="AK3677" s="3"/>
      <c r="AL3677" s="3"/>
      <c r="AM3677" s="3"/>
      <c r="AN3677" s="5" t="s">
        <v>46</v>
      </c>
      <c r="AO3677" s="1"/>
      <c r="AP3677" s="1"/>
      <c r="AQ3677" s="1"/>
    </row>
    <row r="3678" spans="1:43">
      <c r="A3678" s="1" t="s">
        <v>9531</v>
      </c>
      <c r="B3678" s="1" t="s">
        <v>9532</v>
      </c>
      <c r="C3678" s="3">
        <v>1.22739726027397</v>
      </c>
      <c r="D3678" s="4">
        <v>43789</v>
      </c>
      <c r="E3678" s="3">
        <v>46.4432188671</v>
      </c>
      <c r="F3678" s="5" t="s">
        <v>9533</v>
      </c>
      <c r="G3678" s="5">
        <v>449</v>
      </c>
      <c r="H3678" s="5" t="s">
        <v>205</v>
      </c>
      <c r="I3678" s="3">
        <v>-0.0592768227622979</v>
      </c>
      <c r="J3678" s="3">
        <v>38.5767790262172</v>
      </c>
      <c r="K3678" s="3">
        <v>-0.00988435306910214</v>
      </c>
      <c r="L3678" s="3">
        <v>52.962962962963</v>
      </c>
      <c r="M3678" s="3">
        <v>-0.187469166255554</v>
      </c>
      <c r="N3678" s="3">
        <v>34.3283582089552</v>
      </c>
      <c r="O3678" s="3">
        <v>0.766805944471652</v>
      </c>
      <c r="P3678" s="3">
        <v>48.2490272373541</v>
      </c>
      <c r="Q3678" s="3">
        <v>1.17978465735883</v>
      </c>
      <c r="R3678" s="3">
        <v>40.2654867256637</v>
      </c>
      <c r="S3678" s="3">
        <v>0.805012210028575</v>
      </c>
      <c r="T3678" s="3">
        <v>74.3589743589744</v>
      </c>
      <c r="U3678" s="3"/>
      <c r="V3678" s="3"/>
      <c r="W3678" s="3"/>
      <c r="X3678" s="3"/>
      <c r="Y3678" s="3"/>
      <c r="Z3678" s="3"/>
      <c r="AA3678" s="3">
        <v>-0.0433376720204438</v>
      </c>
      <c r="AB3678" s="3">
        <v>0.036604164078158</v>
      </c>
      <c r="AC3678" s="3">
        <v>-2.97158212419932</v>
      </c>
      <c r="AD3678" s="3"/>
      <c r="AE3678" s="5">
        <v>4</v>
      </c>
      <c r="AF3678" s="3">
        <v>0.162578309105711</v>
      </c>
      <c r="AG3678" s="3">
        <v>1.70295763153832</v>
      </c>
      <c r="AH3678" s="3"/>
      <c r="AI3678" s="3"/>
      <c r="AJ3678" s="3"/>
      <c r="AK3678" s="3"/>
      <c r="AL3678" s="3"/>
      <c r="AM3678" s="3"/>
      <c r="AN3678" s="5" t="s">
        <v>46</v>
      </c>
      <c r="AO3678" s="1"/>
      <c r="AP3678" s="1"/>
      <c r="AQ3678" s="1"/>
    </row>
    <row r="3679" spans="1:43">
      <c r="A3679" s="1" t="s">
        <v>9534</v>
      </c>
      <c r="B3679" s="1" t="s">
        <v>9535</v>
      </c>
      <c r="C3679" s="3">
        <v>1.64383561643836</v>
      </c>
      <c r="D3679" s="4">
        <v>43637</v>
      </c>
      <c r="E3679" s="3">
        <v>4.4498591998</v>
      </c>
      <c r="F3679" s="5" t="s">
        <v>9536</v>
      </c>
      <c r="G3679" s="5">
        <v>267</v>
      </c>
      <c r="H3679" s="5" t="s">
        <v>55</v>
      </c>
      <c r="I3679" s="3">
        <v>12.0631401119206</v>
      </c>
      <c r="J3679" s="3">
        <v>37.6285541439806</v>
      </c>
      <c r="K3679" s="3">
        <v>3.32960132405199</v>
      </c>
      <c r="L3679" s="3">
        <v>34.1242937853107</v>
      </c>
      <c r="M3679" s="3">
        <v>6.80251572327044</v>
      </c>
      <c r="N3679" s="3">
        <v>34.4105326152005</v>
      </c>
      <c r="O3679" s="3">
        <v>19.8520693354413</v>
      </c>
      <c r="P3679" s="3">
        <v>46.0927152317881</v>
      </c>
      <c r="Q3679" s="3">
        <v>29.7731857920157</v>
      </c>
      <c r="R3679" s="3">
        <v>32.6219512195122</v>
      </c>
      <c r="S3679" s="3">
        <v>74.2345891816466</v>
      </c>
      <c r="T3679" s="3">
        <v>36.81640625</v>
      </c>
      <c r="U3679" s="3"/>
      <c r="V3679" s="3"/>
      <c r="W3679" s="3"/>
      <c r="X3679" s="3"/>
      <c r="Y3679" s="3"/>
      <c r="Z3679" s="3"/>
      <c r="AA3679" s="3">
        <v>0.313860136103442</v>
      </c>
      <c r="AB3679" s="3">
        <v>0.501750662178331</v>
      </c>
      <c r="AC3679" s="3">
        <v>-21.8231416230962</v>
      </c>
      <c r="AD3679" s="3"/>
      <c r="AE3679" s="5">
        <v>1</v>
      </c>
      <c r="AF3679" s="3">
        <v>3.75041361986413</v>
      </c>
      <c r="AG3679" s="3">
        <v>67.2485898837168</v>
      </c>
      <c r="AH3679" s="3"/>
      <c r="AI3679" s="3"/>
      <c r="AJ3679" s="3"/>
      <c r="AK3679" s="3"/>
      <c r="AL3679" s="3"/>
      <c r="AM3679" s="3">
        <v>5</v>
      </c>
      <c r="AN3679" s="5" t="s">
        <v>51</v>
      </c>
      <c r="AO3679" s="1"/>
      <c r="AP3679" s="1"/>
      <c r="AQ3679" s="1"/>
    </row>
    <row r="3680" spans="1:43">
      <c r="A3680" s="1" t="s">
        <v>9537</v>
      </c>
      <c r="B3680" s="1" t="s">
        <v>9538</v>
      </c>
      <c r="C3680" s="3">
        <v>1.8</v>
      </c>
      <c r="D3680" s="4">
        <v>43580</v>
      </c>
      <c r="E3680" s="3">
        <v>0.4272363719</v>
      </c>
      <c r="F3680" s="5" t="s">
        <v>9539</v>
      </c>
      <c r="G3680" s="5">
        <v>658</v>
      </c>
      <c r="H3680" s="5" t="s">
        <v>226</v>
      </c>
      <c r="I3680" s="3">
        <v>-1.32368659047932</v>
      </c>
      <c r="J3680" s="3">
        <v>98.2930298719772</v>
      </c>
      <c r="K3680" s="3">
        <v>-1.20997612972262</v>
      </c>
      <c r="L3680" s="3">
        <v>99.3386243386243</v>
      </c>
      <c r="M3680" s="3">
        <v>-2.56535151810359</v>
      </c>
      <c r="N3680" s="3">
        <v>99.2947813822285</v>
      </c>
      <c r="O3680" s="3">
        <v>0.874096486804502</v>
      </c>
      <c r="P3680" s="3">
        <v>91.1949685534591</v>
      </c>
      <c r="Q3680" s="3">
        <v>3.08339774972087</v>
      </c>
      <c r="R3680" s="3">
        <v>80.1094890510949</v>
      </c>
      <c r="S3680" s="3">
        <v>14.5447604504676</v>
      </c>
      <c r="T3680" s="3">
        <v>54.5212765957447</v>
      </c>
      <c r="U3680" s="3"/>
      <c r="V3680" s="3"/>
      <c r="W3680" s="3"/>
      <c r="X3680" s="3"/>
      <c r="Y3680" s="3"/>
      <c r="Z3680" s="3"/>
      <c r="AA3680" s="3">
        <v>0.242424216243757</v>
      </c>
      <c r="AB3680" s="3">
        <v>0.376845324131197</v>
      </c>
      <c r="AC3680" s="3">
        <v>-3.52865525279319</v>
      </c>
      <c r="AD3680" s="3"/>
      <c r="AE3680" s="5">
        <v>2</v>
      </c>
      <c r="AF3680" s="3">
        <v>0.926782606406012</v>
      </c>
      <c r="AG3680" s="3">
        <v>14.5840288382699</v>
      </c>
      <c r="AH3680" s="3"/>
      <c r="AI3680" s="3"/>
      <c r="AJ3680" s="3"/>
      <c r="AK3680" s="3"/>
      <c r="AL3680" s="3"/>
      <c r="AM3680" s="3"/>
      <c r="AN3680" s="5" t="s">
        <v>134</v>
      </c>
      <c r="AO3680" s="1"/>
      <c r="AP3680" s="1"/>
      <c r="AQ3680" s="1"/>
    </row>
    <row r="3681" spans="1:43">
      <c r="A3681" s="1" t="s">
        <v>9540</v>
      </c>
      <c r="B3681" s="1" t="s">
        <v>9541</v>
      </c>
      <c r="C3681" s="3">
        <v>1.22465753424658</v>
      </c>
      <c r="D3681" s="4">
        <v>43790</v>
      </c>
      <c r="E3681" s="3">
        <v>2.1162378348</v>
      </c>
      <c r="F3681" s="5" t="s">
        <v>453</v>
      </c>
      <c r="G3681" s="5">
        <v>448</v>
      </c>
      <c r="H3681" s="5" t="s">
        <v>50</v>
      </c>
      <c r="I3681" s="3">
        <v>0.139095876800796</v>
      </c>
      <c r="J3681" s="3">
        <v>47.1639124609201</v>
      </c>
      <c r="K3681" s="3">
        <v>0.089374379344607</v>
      </c>
      <c r="L3681" s="3">
        <v>4.11686586985392</v>
      </c>
      <c r="M3681" s="3">
        <v>-0.0594942984630552</v>
      </c>
      <c r="N3681" s="3">
        <v>47.3285841495993</v>
      </c>
      <c r="O3681" s="3">
        <v>0.216765519901473</v>
      </c>
      <c r="P3681" s="3">
        <v>81.4527181361352</v>
      </c>
      <c r="Q3681" s="3">
        <v>0.786606831768654</v>
      </c>
      <c r="R3681" s="3">
        <v>77.4987928536939</v>
      </c>
      <c r="S3681" s="3">
        <v>1.9212319372162</v>
      </c>
      <c r="T3681" s="3">
        <v>48.9830508474576</v>
      </c>
      <c r="U3681" s="3"/>
      <c r="V3681" s="3"/>
      <c r="W3681" s="3"/>
      <c r="X3681" s="3"/>
      <c r="Y3681" s="3"/>
      <c r="Z3681" s="3"/>
      <c r="AA3681" s="3">
        <v>0.0294458604659954</v>
      </c>
      <c r="AB3681" s="3">
        <v>0.120633930757095</v>
      </c>
      <c r="AC3681" s="3">
        <v>-2.28613587746626</v>
      </c>
      <c r="AD3681" s="3"/>
      <c r="AE3681" s="5">
        <v>3</v>
      </c>
      <c r="AF3681" s="3">
        <v>0.230264193791469</v>
      </c>
      <c r="AG3681" s="3">
        <v>2.74361423487366</v>
      </c>
      <c r="AH3681" s="3"/>
      <c r="AI3681" s="3"/>
      <c r="AJ3681" s="3"/>
      <c r="AK3681" s="3"/>
      <c r="AL3681" s="3"/>
      <c r="AM3681" s="3"/>
      <c r="AN3681" s="5" t="s">
        <v>51</v>
      </c>
      <c r="AO3681" s="1"/>
      <c r="AP3681" s="1"/>
      <c r="AQ3681" s="1"/>
    </row>
    <row r="3682" spans="1:43">
      <c r="A3682" s="1" t="s">
        <v>9542</v>
      </c>
      <c r="B3682" s="1" t="s">
        <v>9543</v>
      </c>
      <c r="C3682" s="3">
        <v>1.38630136986301</v>
      </c>
      <c r="D3682" s="4">
        <v>43731</v>
      </c>
      <c r="E3682" s="3">
        <v>0.5916431143</v>
      </c>
      <c r="F3682" s="5" t="s">
        <v>8472</v>
      </c>
      <c r="G3682" s="5">
        <v>507</v>
      </c>
      <c r="H3682" s="5" t="s">
        <v>2390</v>
      </c>
      <c r="I3682" s="3">
        <v>5.9277246107699</v>
      </c>
      <c r="J3682" s="3">
        <v>32.3076923076923</v>
      </c>
      <c r="K3682" s="3">
        <v>2.81436295577429</v>
      </c>
      <c r="L3682" s="3">
        <v>18.0451127819549</v>
      </c>
      <c r="M3682" s="3">
        <v>1.0078997548352</v>
      </c>
      <c r="N3682" s="3">
        <v>59.0909090909091</v>
      </c>
      <c r="O3682" s="3">
        <v>16.2382445141066</v>
      </c>
      <c r="P3682" s="3">
        <v>17.1875</v>
      </c>
      <c r="Q3682" s="3">
        <v>15.7213076382929</v>
      </c>
      <c r="R3682" s="3">
        <v>31.7757009345794</v>
      </c>
      <c r="S3682" s="3">
        <v>41.6618911174785</v>
      </c>
      <c r="T3682" s="3">
        <v>36</v>
      </c>
      <c r="U3682" s="3"/>
      <c r="V3682" s="3"/>
      <c r="W3682" s="3"/>
      <c r="X3682" s="3"/>
      <c r="Y3682" s="3"/>
      <c r="Z3682" s="3"/>
      <c r="AA3682" s="3">
        <v>0.221370741600403</v>
      </c>
      <c r="AB3682" s="3">
        <v>0.344084353522991</v>
      </c>
      <c r="AC3682" s="3">
        <v>-11.5574506283663</v>
      </c>
      <c r="AD3682" s="3"/>
      <c r="AE3682" s="5">
        <v>2</v>
      </c>
      <c r="AF3682" s="3">
        <v>2.27368297463454</v>
      </c>
      <c r="AG3682" s="3">
        <v>39.1046444113578</v>
      </c>
      <c r="AH3682" s="3"/>
      <c r="AI3682" s="3"/>
      <c r="AJ3682" s="3"/>
      <c r="AK3682" s="3"/>
      <c r="AL3682" s="3"/>
      <c r="AM3682" s="3"/>
      <c r="AN3682" s="5" t="s">
        <v>46</v>
      </c>
      <c r="AO3682" s="1"/>
      <c r="AP3682" s="1"/>
      <c r="AQ3682" s="1"/>
    </row>
    <row r="3683" spans="1:43">
      <c r="A3683" s="1" t="s">
        <v>9544</v>
      </c>
      <c r="B3683" s="1" t="s">
        <v>9545</v>
      </c>
      <c r="C3683" s="3">
        <v>1.71232876712329</v>
      </c>
      <c r="D3683" s="4">
        <v>43612</v>
      </c>
      <c r="E3683" s="3">
        <v>175.1532343738</v>
      </c>
      <c r="F3683" s="5" t="s">
        <v>4786</v>
      </c>
      <c r="G3683" s="5">
        <v>626</v>
      </c>
      <c r="H3683" s="5" t="s">
        <v>205</v>
      </c>
      <c r="I3683" s="3">
        <v>-0.0692932092654826</v>
      </c>
      <c r="J3683" s="3">
        <v>43.4456928838951</v>
      </c>
      <c r="K3683" s="3">
        <v>0.0198157138610952</v>
      </c>
      <c r="L3683" s="3">
        <v>21.4814814814815</v>
      </c>
      <c r="M3683" s="3">
        <v>-0.237177586718053</v>
      </c>
      <c r="N3683" s="3">
        <v>54.8507462686567</v>
      </c>
      <c r="O3683" s="3">
        <v>0.749619282448864</v>
      </c>
      <c r="P3683" s="3">
        <v>53.307392996109</v>
      </c>
      <c r="Q3683" s="3">
        <v>1.17032757533641</v>
      </c>
      <c r="R3683" s="3">
        <v>43.8053097345133</v>
      </c>
      <c r="S3683" s="3">
        <v>1.49339461013891</v>
      </c>
      <c r="T3683" s="3">
        <v>51.9230769230769</v>
      </c>
      <c r="U3683" s="3"/>
      <c r="V3683" s="3"/>
      <c r="W3683" s="3"/>
      <c r="X3683" s="3"/>
      <c r="Y3683" s="3"/>
      <c r="Z3683" s="3"/>
      <c r="AA3683" s="3">
        <v>0.00115693377574037</v>
      </c>
      <c r="AB3683" s="3">
        <v>0.172473361347939</v>
      </c>
      <c r="AC3683" s="3">
        <v>-1.609736945426</v>
      </c>
      <c r="AD3683" s="3"/>
      <c r="AE3683" s="5">
        <v>4</v>
      </c>
      <c r="AF3683" s="3">
        <v>0.2148974943027</v>
      </c>
      <c r="AG3683" s="3">
        <v>1.96519237308761</v>
      </c>
      <c r="AH3683" s="3"/>
      <c r="AI3683" s="3"/>
      <c r="AJ3683" s="3"/>
      <c r="AK3683" s="3"/>
      <c r="AL3683" s="3"/>
      <c r="AM3683" s="3">
        <v>100</v>
      </c>
      <c r="AN3683" s="5" t="s">
        <v>56</v>
      </c>
      <c r="AO3683" s="1"/>
      <c r="AP3683" s="1"/>
      <c r="AQ3683" s="1"/>
    </row>
    <row r="3684" spans="1:43">
      <c r="A3684" s="1" t="s">
        <v>9546</v>
      </c>
      <c r="B3684" s="1" t="s">
        <v>9547</v>
      </c>
      <c r="C3684" s="3">
        <v>1.59452054794521</v>
      </c>
      <c r="D3684" s="4">
        <v>43655</v>
      </c>
      <c r="E3684" s="3">
        <v>3.6007473</v>
      </c>
      <c r="F3684" s="5" t="s">
        <v>9548</v>
      </c>
      <c r="G3684" s="5">
        <v>467</v>
      </c>
      <c r="H3684" s="5" t="s">
        <v>50</v>
      </c>
      <c r="I3684" s="3">
        <v>0.0760022800683937</v>
      </c>
      <c r="J3684" s="3">
        <v>58.910227780259</v>
      </c>
      <c r="K3684" s="3">
        <v>0.00949397132820554</v>
      </c>
      <c r="L3684" s="3">
        <v>42.0540061974325</v>
      </c>
      <c r="M3684" s="3">
        <v>-0.1232577984261</v>
      </c>
      <c r="N3684" s="3">
        <v>60.1959038290294</v>
      </c>
      <c r="O3684" s="3">
        <v>0.98744128079762</v>
      </c>
      <c r="P3684" s="3">
        <v>9.45637277295569</v>
      </c>
      <c r="Q3684" s="3">
        <v>1.32743362831857</v>
      </c>
      <c r="R3684" s="3">
        <v>24.1429261226461</v>
      </c>
      <c r="S3684" s="3">
        <v>2.43096071567483</v>
      </c>
      <c r="T3684" s="3">
        <v>25.5367231638418</v>
      </c>
      <c r="U3684" s="3"/>
      <c r="V3684" s="3"/>
      <c r="W3684" s="3"/>
      <c r="X3684" s="3"/>
      <c r="Y3684" s="3"/>
      <c r="Z3684" s="3"/>
      <c r="AA3684" s="3">
        <v>0.0713702755381614</v>
      </c>
      <c r="AB3684" s="3">
        <v>0.224441885052689</v>
      </c>
      <c r="AC3684" s="3">
        <v>-2.32667671439338</v>
      </c>
      <c r="AD3684" s="3"/>
      <c r="AE3684" s="5">
        <v>4</v>
      </c>
      <c r="AF3684" s="3">
        <v>0.280491350042451</v>
      </c>
      <c r="AG3684" s="3">
        <v>3.20696572338257</v>
      </c>
      <c r="AH3684" s="3"/>
      <c r="AI3684" s="3"/>
      <c r="AJ3684" s="3"/>
      <c r="AK3684" s="3"/>
      <c r="AL3684" s="3"/>
      <c r="AM3684" s="3"/>
      <c r="AN3684" s="5" t="s">
        <v>46</v>
      </c>
      <c r="AO3684" s="1"/>
      <c r="AP3684" s="1"/>
      <c r="AQ3684" s="1"/>
    </row>
    <row r="3685" spans="1:43">
      <c r="A3685" s="1" t="s">
        <v>9549</v>
      </c>
      <c r="B3685" s="1" t="s">
        <v>9550</v>
      </c>
      <c r="C3685" s="3">
        <v>1.57534246575342</v>
      </c>
      <c r="D3685" s="4">
        <v>43662</v>
      </c>
      <c r="E3685" s="3">
        <v>1.1108174295</v>
      </c>
      <c r="F3685" s="5" t="s">
        <v>9551</v>
      </c>
      <c r="G3685" s="5">
        <v>576</v>
      </c>
      <c r="H3685" s="5" t="s">
        <v>55</v>
      </c>
      <c r="I3685" s="3">
        <v>7.17948717948717</v>
      </c>
      <c r="J3685" s="3">
        <v>70.356926799758</v>
      </c>
      <c r="K3685" s="3">
        <v>3.37657093827283</v>
      </c>
      <c r="L3685" s="3">
        <v>33.1638418079096</v>
      </c>
      <c r="M3685" s="3">
        <v>2.18009478672985</v>
      </c>
      <c r="N3685" s="3">
        <v>75.4637941352483</v>
      </c>
      <c r="O3685" s="3">
        <v>16.3287328903277</v>
      </c>
      <c r="P3685" s="3">
        <v>60.5298013245033</v>
      </c>
      <c r="Q3685" s="3">
        <v>20.4540108209833</v>
      </c>
      <c r="R3685" s="3">
        <v>60.3658536585366</v>
      </c>
      <c r="S3685" s="3">
        <v>69.6231884057971</v>
      </c>
      <c r="T3685" s="3">
        <v>43.26171875</v>
      </c>
      <c r="U3685" s="3"/>
      <c r="V3685" s="3"/>
      <c r="W3685" s="3"/>
      <c r="X3685" s="3"/>
      <c r="Y3685" s="3"/>
      <c r="Z3685" s="3"/>
      <c r="AA3685" s="3">
        <v>0.261272607592228</v>
      </c>
      <c r="AB3685" s="3">
        <v>0.4929266692573</v>
      </c>
      <c r="AC3685" s="3">
        <v>-19.8977387296558</v>
      </c>
      <c r="AD3685" s="3"/>
      <c r="AE3685" s="5">
        <v>1</v>
      </c>
      <c r="AF3685" s="3">
        <v>4.04778593225479</v>
      </c>
      <c r="AG3685" s="3">
        <v>75.4587064819361</v>
      </c>
      <c r="AH3685" s="3"/>
      <c r="AI3685" s="3"/>
      <c r="AJ3685" s="3"/>
      <c r="AK3685" s="3"/>
      <c r="AL3685" s="3"/>
      <c r="AM3685" s="3"/>
      <c r="AN3685" s="5" t="s">
        <v>46</v>
      </c>
      <c r="AO3685" s="1"/>
      <c r="AP3685" s="1"/>
      <c r="AQ3685" s="1"/>
    </row>
    <row r="3686" spans="1:43">
      <c r="A3686" s="1" t="s">
        <v>9552</v>
      </c>
      <c r="B3686" s="1" t="s">
        <v>9553</v>
      </c>
      <c r="C3686" s="3">
        <v>1.43287671232877</v>
      </c>
      <c r="D3686" s="4">
        <v>43714</v>
      </c>
      <c r="E3686" s="3">
        <v>4.7914819205</v>
      </c>
      <c r="F3686" s="5" t="s">
        <v>9554</v>
      </c>
      <c r="G3686" s="5">
        <v>524</v>
      </c>
      <c r="H3686" s="5" t="s">
        <v>71</v>
      </c>
      <c r="I3686" s="3">
        <v>-0.30758096616608</v>
      </c>
      <c r="J3686" s="3">
        <v>66.6666666666667</v>
      </c>
      <c r="K3686" s="3">
        <v>0.272975432211111</v>
      </c>
      <c r="L3686" s="3">
        <v>25.1572327044025</v>
      </c>
      <c r="M3686" s="3">
        <v>-0.747545708367106</v>
      </c>
      <c r="N3686" s="3">
        <v>64.7798742138365</v>
      </c>
      <c r="O3686" s="3">
        <v>-0.460662993406186</v>
      </c>
      <c r="P3686" s="3">
        <v>70.253164556962</v>
      </c>
      <c r="Q3686" s="3">
        <v>0.336884275698811</v>
      </c>
      <c r="R3686" s="3">
        <v>56.4102564102564</v>
      </c>
      <c r="S3686" s="3">
        <v>5.03240564239422</v>
      </c>
      <c r="T3686" s="3">
        <v>25.503355704698</v>
      </c>
      <c r="U3686" s="3"/>
      <c r="V3686" s="3"/>
      <c r="W3686" s="3"/>
      <c r="X3686" s="3"/>
      <c r="Y3686" s="3"/>
      <c r="Z3686" s="3"/>
      <c r="AA3686" s="3">
        <v>0.06614896593981</v>
      </c>
      <c r="AB3686" s="3">
        <v>0.20578009314247</v>
      </c>
      <c r="AC3686" s="3">
        <v>-4.07936213610236</v>
      </c>
      <c r="AD3686" s="3"/>
      <c r="AE3686" s="5">
        <v>2</v>
      </c>
      <c r="AF3686" s="3">
        <v>0.657557096821681</v>
      </c>
      <c r="AG3686" s="3">
        <v>3.75490533402456</v>
      </c>
      <c r="AH3686" s="3"/>
      <c r="AI3686" s="3"/>
      <c r="AJ3686" s="3"/>
      <c r="AK3686" s="3"/>
      <c r="AL3686" s="3"/>
      <c r="AM3686" s="3"/>
      <c r="AN3686" s="5" t="s">
        <v>46</v>
      </c>
      <c r="AO3686" s="1"/>
      <c r="AP3686" s="1"/>
      <c r="AQ3686" s="1"/>
    </row>
    <row r="3687" spans="1:43">
      <c r="A3687" s="1" t="s">
        <v>9555</v>
      </c>
      <c r="B3687" s="1" t="s">
        <v>9556</v>
      </c>
      <c r="C3687" s="3">
        <v>1.4958904109589</v>
      </c>
      <c r="D3687" s="4">
        <v>43691</v>
      </c>
      <c r="E3687" s="3">
        <v>0.1533190469</v>
      </c>
      <c r="F3687" s="5" t="s">
        <v>6452</v>
      </c>
      <c r="G3687" s="5">
        <v>218</v>
      </c>
      <c r="H3687" s="5" t="s">
        <v>50</v>
      </c>
      <c r="I3687" s="3">
        <v>0.0903886712865333</v>
      </c>
      <c r="J3687" s="3">
        <v>55.8284948637785</v>
      </c>
      <c r="K3687" s="3">
        <v>0.0200722601365003</v>
      </c>
      <c r="L3687" s="3">
        <v>30.8986277113767</v>
      </c>
      <c r="M3687" s="3">
        <v>0.0200722601365003</v>
      </c>
      <c r="N3687" s="3">
        <v>31.6562778272484</v>
      </c>
      <c r="O3687" s="3">
        <v>1.17766497461929</v>
      </c>
      <c r="P3687" s="3">
        <v>5.07080858839653</v>
      </c>
      <c r="Q3687" s="3">
        <v>1.2496190185919</v>
      </c>
      <c r="R3687" s="3">
        <v>33.1723804925157</v>
      </c>
      <c r="S3687" s="3">
        <v>-0.449505543901714</v>
      </c>
      <c r="T3687" s="3">
        <v>95.5367231638418</v>
      </c>
      <c r="U3687" s="3"/>
      <c r="V3687" s="3"/>
      <c r="W3687" s="3"/>
      <c r="X3687" s="3"/>
      <c r="Y3687" s="3"/>
      <c r="Z3687" s="3"/>
      <c r="AA3687" s="3">
        <v>-0.203896879637402</v>
      </c>
      <c r="AB3687" s="3">
        <v>-0.130561127158064</v>
      </c>
      <c r="AC3687" s="3">
        <v>-2.54119515584674</v>
      </c>
      <c r="AD3687" s="3"/>
      <c r="AE3687" s="5">
        <v>2</v>
      </c>
      <c r="AF3687" s="3">
        <v>-0.0359263399657798</v>
      </c>
      <c r="AG3687" s="3">
        <v>0.04599295046126</v>
      </c>
      <c r="AH3687" s="3"/>
      <c r="AI3687" s="3"/>
      <c r="AJ3687" s="3"/>
      <c r="AK3687" s="3"/>
      <c r="AL3687" s="3"/>
      <c r="AM3687" s="3"/>
      <c r="AN3687" s="5" t="s">
        <v>46</v>
      </c>
      <c r="AO3687" s="1"/>
      <c r="AP3687" s="1"/>
      <c r="AQ3687" s="1"/>
    </row>
    <row r="3688" spans="1:43">
      <c r="A3688" s="1" t="s">
        <v>9557</v>
      </c>
      <c r="B3688" s="1" t="s">
        <v>9558</v>
      </c>
      <c r="C3688" s="3">
        <v>1.50958904109589</v>
      </c>
      <c r="D3688" s="4">
        <v>43686</v>
      </c>
      <c r="E3688" s="3">
        <v>0.9532274786</v>
      </c>
      <c r="F3688" s="5" t="s">
        <v>49</v>
      </c>
      <c r="G3688" s="5">
        <v>552</v>
      </c>
      <c r="H3688" s="5" t="s">
        <v>226</v>
      </c>
      <c r="I3688" s="3">
        <v>4.72792916702484</v>
      </c>
      <c r="J3688" s="3">
        <v>10.2418207681366</v>
      </c>
      <c r="K3688" s="3">
        <v>1.38137638345677</v>
      </c>
      <c r="L3688" s="3">
        <v>12.962962962963</v>
      </c>
      <c r="M3688" s="3">
        <v>3.04491245876681</v>
      </c>
      <c r="N3688" s="3">
        <v>6.48801128349788</v>
      </c>
      <c r="O3688" s="3">
        <v>6.94346910112359</v>
      </c>
      <c r="P3688" s="3">
        <v>17.9245283018868</v>
      </c>
      <c r="Q3688" s="3">
        <v>12.0894286502898</v>
      </c>
      <c r="R3688" s="3">
        <v>9.85401459854015</v>
      </c>
      <c r="S3688" s="3">
        <v>16.863309352518</v>
      </c>
      <c r="T3688" s="3">
        <v>42.0212765957447</v>
      </c>
      <c r="U3688" s="3"/>
      <c r="V3688" s="3"/>
      <c r="W3688" s="3"/>
      <c r="X3688" s="3"/>
      <c r="Y3688" s="3"/>
      <c r="Z3688" s="3"/>
      <c r="AA3688" s="3">
        <v>0.350072092283235</v>
      </c>
      <c r="AB3688" s="3">
        <v>0.604158112690229</v>
      </c>
      <c r="AC3688" s="3">
        <v>-3.10293571163137</v>
      </c>
      <c r="AD3688" s="3"/>
      <c r="AE3688" s="5">
        <v>1</v>
      </c>
      <c r="AF3688" s="3">
        <v>1.04561867648358</v>
      </c>
      <c r="AG3688" s="3">
        <v>13.6100497544627</v>
      </c>
      <c r="AH3688" s="3"/>
      <c r="AI3688" s="3"/>
      <c r="AJ3688" s="3"/>
      <c r="AK3688" s="3"/>
      <c r="AL3688" s="3"/>
      <c r="AM3688" s="3"/>
      <c r="AN3688" s="5" t="s">
        <v>51</v>
      </c>
      <c r="AO3688" s="1"/>
      <c r="AP3688" s="1"/>
      <c r="AQ3688" s="1"/>
    </row>
    <row r="3689" spans="1:43">
      <c r="A3689" s="1" t="s">
        <v>9559</v>
      </c>
      <c r="B3689" s="1" t="s">
        <v>9560</v>
      </c>
      <c r="C3689" s="3">
        <v>1.69315068493151</v>
      </c>
      <c r="D3689" s="4">
        <v>43619</v>
      </c>
      <c r="E3689" s="3">
        <v>3.5067069709</v>
      </c>
      <c r="F3689" s="5" t="s">
        <v>9561</v>
      </c>
      <c r="G3689" s="5">
        <v>619</v>
      </c>
      <c r="H3689" s="5" t="s">
        <v>50</v>
      </c>
      <c r="I3689" s="3">
        <v>0</v>
      </c>
      <c r="J3689" s="3">
        <v>68.0214381420277</v>
      </c>
      <c r="K3689" s="3">
        <v>-0.0291828793774216</v>
      </c>
      <c r="L3689" s="3">
        <v>69.9424524125719</v>
      </c>
      <c r="M3689" s="3">
        <v>-0.174842156386596</v>
      </c>
      <c r="N3689" s="3">
        <v>68.699910952805</v>
      </c>
      <c r="O3689" s="3">
        <v>0.571807329661448</v>
      </c>
      <c r="P3689" s="3">
        <v>62.3572407492005</v>
      </c>
      <c r="Q3689" s="3">
        <v>1.765828397608</v>
      </c>
      <c r="R3689" s="3">
        <v>5.69773056494447</v>
      </c>
      <c r="S3689" s="3">
        <v>4.04379455549211</v>
      </c>
      <c r="T3689" s="3">
        <v>4.12429378531073</v>
      </c>
      <c r="U3689" s="3"/>
      <c r="V3689" s="3"/>
      <c r="W3689" s="3"/>
      <c r="X3689" s="3"/>
      <c r="Y3689" s="3"/>
      <c r="Z3689" s="3"/>
      <c r="AA3689" s="3">
        <v>0.408809435935818</v>
      </c>
      <c r="AB3689" s="3">
        <v>1.02924357481883</v>
      </c>
      <c r="AC3689" s="3">
        <v>-0.549999999999995</v>
      </c>
      <c r="AD3689" s="3"/>
      <c r="AE3689" s="5">
        <v>1</v>
      </c>
      <c r="AF3689" s="3">
        <v>0.427729326302024</v>
      </c>
      <c r="AG3689" s="3">
        <v>4.26552108869289</v>
      </c>
      <c r="AH3689" s="3"/>
      <c r="AI3689" s="3"/>
      <c r="AJ3689" s="3"/>
      <c r="AK3689" s="3"/>
      <c r="AL3689" s="3"/>
      <c r="AM3689" s="3"/>
      <c r="AN3689" s="5" t="s">
        <v>51</v>
      </c>
      <c r="AO3689" s="1"/>
      <c r="AP3689" s="1"/>
      <c r="AQ3689" s="1"/>
    </row>
    <row r="3690" spans="1:43">
      <c r="A3690" s="1" t="s">
        <v>9562</v>
      </c>
      <c r="B3690" s="1" t="s">
        <v>9563</v>
      </c>
      <c r="C3690" s="3">
        <v>1.80821917808219</v>
      </c>
      <c r="D3690" s="4">
        <v>43577</v>
      </c>
      <c r="E3690" s="3">
        <v>0.7092713258</v>
      </c>
      <c r="F3690" s="5" t="s">
        <v>1624</v>
      </c>
      <c r="G3690" s="5">
        <v>661</v>
      </c>
      <c r="H3690" s="5" t="s">
        <v>55</v>
      </c>
      <c r="I3690" s="3">
        <v>2.81127363539066</v>
      </c>
      <c r="J3690" s="3">
        <v>86.7513611615245</v>
      </c>
      <c r="K3690" s="3">
        <v>-0.914592215651208</v>
      </c>
      <c r="L3690" s="3">
        <v>96.7231638418079</v>
      </c>
      <c r="M3690" s="3">
        <v>1.03071098022719</v>
      </c>
      <c r="N3690" s="3">
        <v>82.1065230400958</v>
      </c>
      <c r="O3690" s="3">
        <v>5.52951516039257</v>
      </c>
      <c r="P3690" s="3">
        <v>90.4635761589404</v>
      </c>
      <c r="Q3690" s="3">
        <v>5.16750602145829</v>
      </c>
      <c r="R3690" s="3">
        <v>91.5396341463415</v>
      </c>
      <c r="S3690" s="3">
        <v>28.6402999732167</v>
      </c>
      <c r="T3690" s="3">
        <v>92.96875</v>
      </c>
      <c r="U3690" s="3"/>
      <c r="V3690" s="3"/>
      <c r="W3690" s="3"/>
      <c r="X3690" s="3"/>
      <c r="Y3690" s="3"/>
      <c r="Z3690" s="3"/>
      <c r="AA3690" s="3">
        <v>0.223452688364326</v>
      </c>
      <c r="AB3690" s="3">
        <v>0.359355726042988</v>
      </c>
      <c r="AC3690" s="3">
        <v>-10.8045780662795</v>
      </c>
      <c r="AD3690" s="3"/>
      <c r="AE3690" s="5">
        <v>2</v>
      </c>
      <c r="AF3690" s="3">
        <v>1.78121574207949</v>
      </c>
      <c r="AG3690" s="3">
        <v>32.7796460411357</v>
      </c>
      <c r="AH3690" s="3"/>
      <c r="AI3690" s="3"/>
      <c r="AJ3690" s="3"/>
      <c r="AK3690" s="3"/>
      <c r="AL3690" s="3"/>
      <c r="AM3690" s="3"/>
      <c r="AN3690" s="5" t="s">
        <v>134</v>
      </c>
      <c r="AO3690" s="1"/>
      <c r="AP3690" s="1"/>
      <c r="AQ3690" s="1"/>
    </row>
    <row r="3691" spans="1:43">
      <c r="A3691" s="1" t="s">
        <v>9564</v>
      </c>
      <c r="B3691" s="1" t="s">
        <v>9565</v>
      </c>
      <c r="C3691" s="3">
        <v>1.37808219178082</v>
      </c>
      <c r="D3691" s="4">
        <v>43734</v>
      </c>
      <c r="E3691" s="3">
        <v>0.9182545424</v>
      </c>
      <c r="F3691" s="5" t="s">
        <v>9566</v>
      </c>
      <c r="G3691" s="5">
        <v>504</v>
      </c>
      <c r="H3691" s="5" t="s">
        <v>2390</v>
      </c>
      <c r="I3691" s="3">
        <v>2.72086271256739</v>
      </c>
      <c r="J3691" s="3">
        <v>75.3846153846154</v>
      </c>
      <c r="K3691" s="3">
        <v>-0.265786082474233</v>
      </c>
      <c r="L3691" s="3">
        <v>60.1503759398496</v>
      </c>
      <c r="M3691" s="3">
        <v>0.397275822928483</v>
      </c>
      <c r="N3691" s="3">
        <v>70.4545454545455</v>
      </c>
      <c r="O3691" s="3">
        <v>6.14606548945653</v>
      </c>
      <c r="P3691" s="3">
        <v>71.875</v>
      </c>
      <c r="Q3691" s="3">
        <v>8.59422958870471</v>
      </c>
      <c r="R3691" s="3">
        <v>74.7663551401869</v>
      </c>
      <c r="S3691" s="3">
        <v>21.3068181818182</v>
      </c>
      <c r="T3691" s="3">
        <v>89.3333333333333</v>
      </c>
      <c r="U3691" s="3"/>
      <c r="V3691" s="3"/>
      <c r="W3691" s="3"/>
      <c r="X3691" s="3"/>
      <c r="Y3691" s="3"/>
      <c r="Z3691" s="3"/>
      <c r="AA3691" s="3">
        <v>0.287049080111074</v>
      </c>
      <c r="AB3691" s="3">
        <v>0.443173629956795</v>
      </c>
      <c r="AC3691" s="3">
        <v>-5.6785646115671</v>
      </c>
      <c r="AD3691" s="3"/>
      <c r="AE3691" s="5">
        <v>1</v>
      </c>
      <c r="AF3691" s="3">
        <v>1.27329017056005</v>
      </c>
      <c r="AG3691" s="3">
        <v>20.6398144026246</v>
      </c>
      <c r="AH3691" s="3"/>
      <c r="AI3691" s="3"/>
      <c r="AJ3691" s="3"/>
      <c r="AK3691" s="3"/>
      <c r="AL3691" s="3"/>
      <c r="AM3691" s="3"/>
      <c r="AN3691" s="5" t="s">
        <v>51</v>
      </c>
      <c r="AO3691" s="1"/>
      <c r="AP3691" s="1"/>
      <c r="AQ3691" s="1"/>
    </row>
    <row r="3692" spans="1:43">
      <c r="A3692" s="1" t="s">
        <v>9567</v>
      </c>
      <c r="B3692" s="1" t="s">
        <v>9568</v>
      </c>
      <c r="C3692" s="3">
        <v>1.80821917808219</v>
      </c>
      <c r="D3692" s="4">
        <v>43577</v>
      </c>
      <c r="E3692" s="3">
        <v>0.1202893976</v>
      </c>
      <c r="F3692" s="5" t="s">
        <v>1624</v>
      </c>
      <c r="G3692" s="5">
        <v>40</v>
      </c>
      <c r="H3692" s="5" t="s">
        <v>226</v>
      </c>
      <c r="I3692" s="3">
        <v>-0.288033516627377</v>
      </c>
      <c r="J3692" s="3">
        <v>95.448079658606</v>
      </c>
      <c r="K3692" s="3">
        <v>-0.78165711307972</v>
      </c>
      <c r="L3692" s="3">
        <v>98.9417989417989</v>
      </c>
      <c r="M3692" s="3">
        <v>-1.21919584954604</v>
      </c>
      <c r="N3692" s="3">
        <v>96.4739069111425</v>
      </c>
      <c r="O3692" s="3">
        <v>0.945480250949912</v>
      </c>
      <c r="P3692" s="3">
        <v>90.7232704402516</v>
      </c>
      <c r="Q3692" s="3">
        <v>0.678593460826654</v>
      </c>
      <c r="R3692" s="3">
        <v>91.6058394160584</v>
      </c>
      <c r="S3692" s="3">
        <v>9.07007828909681</v>
      </c>
      <c r="T3692" s="3">
        <v>77.9255319148936</v>
      </c>
      <c r="U3692" s="3"/>
      <c r="V3692" s="3"/>
      <c r="W3692" s="3"/>
      <c r="X3692" s="3"/>
      <c r="Y3692" s="3"/>
      <c r="Z3692" s="3"/>
      <c r="AA3692" s="3">
        <v>0.143144731363533</v>
      </c>
      <c r="AB3692" s="3">
        <v>0.215748038355368</v>
      </c>
      <c r="AC3692" s="3">
        <v>-5.74302096061661</v>
      </c>
      <c r="AD3692" s="3"/>
      <c r="AE3692" s="5">
        <v>1</v>
      </c>
      <c r="AF3692" s="3">
        <v>0.649072823775244</v>
      </c>
      <c r="AG3692" s="3">
        <v>9.97751452987916</v>
      </c>
      <c r="AH3692" s="3"/>
      <c r="AI3692" s="3"/>
      <c r="AJ3692" s="3"/>
      <c r="AK3692" s="3"/>
      <c r="AL3692" s="3"/>
      <c r="AM3692" s="3"/>
      <c r="AN3692" s="5" t="s">
        <v>46</v>
      </c>
      <c r="AO3692" s="1"/>
      <c r="AP3692" s="1"/>
      <c r="AQ3692" s="1"/>
    </row>
    <row r="3693" spans="1:43">
      <c r="A3693" s="1" t="s">
        <v>9569</v>
      </c>
      <c r="B3693" s="1" t="s">
        <v>9570</v>
      </c>
      <c r="C3693" s="3">
        <v>1.21095890410959</v>
      </c>
      <c r="D3693" s="4">
        <v>43795</v>
      </c>
      <c r="E3693" s="3">
        <v>0.502058241</v>
      </c>
      <c r="F3693" s="5" t="s">
        <v>9566</v>
      </c>
      <c r="G3693" s="5">
        <v>443</v>
      </c>
      <c r="H3693" s="5" t="s">
        <v>55</v>
      </c>
      <c r="I3693" s="3">
        <v>4.05334532104593</v>
      </c>
      <c r="J3693" s="3">
        <v>83.4845735027223</v>
      </c>
      <c r="K3693" s="3">
        <v>-0.494375582145153</v>
      </c>
      <c r="L3693" s="3">
        <v>94.406779661017</v>
      </c>
      <c r="M3693" s="3">
        <v>0.783744557329473</v>
      </c>
      <c r="N3693" s="3">
        <v>83.9616995810892</v>
      </c>
      <c r="O3693" s="3">
        <v>9.2253244199764</v>
      </c>
      <c r="P3693" s="3">
        <v>83.3112582781457</v>
      </c>
      <c r="Q3693" s="3">
        <v>13.6497545008183</v>
      </c>
      <c r="R3693" s="3">
        <v>77.9725609756098</v>
      </c>
      <c r="S3693" s="3">
        <v>36.8275862068966</v>
      </c>
      <c r="T3693" s="3">
        <v>87.3046875</v>
      </c>
      <c r="U3693" s="3"/>
      <c r="V3693" s="3"/>
      <c r="W3693" s="3"/>
      <c r="X3693" s="3"/>
      <c r="Y3693" s="3"/>
      <c r="Z3693" s="3"/>
      <c r="AA3693" s="3">
        <v>0.32134627330358</v>
      </c>
      <c r="AB3693" s="3">
        <v>0.560459221341138</v>
      </c>
      <c r="AC3693" s="3">
        <v>-6.80608365019011</v>
      </c>
      <c r="AD3693" s="3"/>
      <c r="AE3693" s="5">
        <v>1</v>
      </c>
      <c r="AF3693" s="3">
        <v>2.26941699451355</v>
      </c>
      <c r="AG3693" s="3">
        <v>35.6236981967432</v>
      </c>
      <c r="AH3693" s="3"/>
      <c r="AI3693" s="3"/>
      <c r="AJ3693" s="3"/>
      <c r="AK3693" s="3"/>
      <c r="AL3693" s="3"/>
      <c r="AM3693" s="3"/>
      <c r="AN3693" s="5" t="s">
        <v>51</v>
      </c>
      <c r="AO3693" s="1"/>
      <c r="AP3693" s="1"/>
      <c r="AQ3693" s="1"/>
    </row>
    <row r="3694" spans="1:43">
      <c r="A3694" s="1" t="s">
        <v>9571</v>
      </c>
      <c r="B3694" s="1" t="s">
        <v>9572</v>
      </c>
      <c r="C3694" s="3">
        <v>1.45479452054795</v>
      </c>
      <c r="D3694" s="4">
        <v>43706</v>
      </c>
      <c r="E3694" s="3">
        <v>2.0923555149</v>
      </c>
      <c r="F3694" s="5" t="s">
        <v>5690</v>
      </c>
      <c r="G3694" s="5">
        <v>532</v>
      </c>
      <c r="H3694" s="5" t="s">
        <v>116</v>
      </c>
      <c r="I3694" s="3">
        <v>9.96120717995925</v>
      </c>
      <c r="J3694" s="3">
        <v>33.6448598130841</v>
      </c>
      <c r="K3694" s="3">
        <v>3.50931484805349</v>
      </c>
      <c r="L3694" s="3">
        <v>31.651376146789</v>
      </c>
      <c r="M3694" s="3">
        <v>5.05685030466738</v>
      </c>
      <c r="N3694" s="3">
        <v>31.3084112149533</v>
      </c>
      <c r="O3694" s="3">
        <v>17.584194614357</v>
      </c>
      <c r="P3694" s="3">
        <v>27</v>
      </c>
      <c r="Q3694" s="3">
        <v>27.1980529358077</v>
      </c>
      <c r="R3694" s="3">
        <v>16.9312169312169</v>
      </c>
      <c r="S3694" s="3">
        <v>59.5040534096328</v>
      </c>
      <c r="T3694" s="3">
        <v>36.8098159509202</v>
      </c>
      <c r="U3694" s="3"/>
      <c r="V3694" s="3"/>
      <c r="W3694" s="3"/>
      <c r="X3694" s="3"/>
      <c r="Y3694" s="3"/>
      <c r="Z3694" s="3"/>
      <c r="AA3694" s="3">
        <v>0.29501173807603</v>
      </c>
      <c r="AB3694" s="3">
        <v>0.418535978233337</v>
      </c>
      <c r="AC3694" s="3">
        <v>-15.7777579912742</v>
      </c>
      <c r="AD3694" s="3"/>
      <c r="AE3694" s="5">
        <v>3</v>
      </c>
      <c r="AF3694" s="3">
        <v>2.80870830394286</v>
      </c>
      <c r="AG3694" s="3">
        <v>46.4545640552511</v>
      </c>
      <c r="AH3694" s="3"/>
      <c r="AI3694" s="3"/>
      <c r="AJ3694" s="3"/>
      <c r="AK3694" s="3"/>
      <c r="AL3694" s="3"/>
      <c r="AM3694" s="3"/>
      <c r="AN3694" s="5" t="s">
        <v>46</v>
      </c>
      <c r="AO3694" s="1"/>
      <c r="AP3694" s="1"/>
      <c r="AQ3694" s="1"/>
    </row>
    <row r="3695" spans="1:43">
      <c r="A3695" s="1" t="s">
        <v>9573</v>
      </c>
      <c r="B3695" s="1" t="s">
        <v>9574</v>
      </c>
      <c r="C3695" s="3">
        <v>1.06301369863014</v>
      </c>
      <c r="D3695" s="4">
        <v>43849</v>
      </c>
      <c r="E3695" s="3">
        <v>1.991176151</v>
      </c>
      <c r="F3695" s="5" t="s">
        <v>5762</v>
      </c>
      <c r="G3695" s="5">
        <v>389</v>
      </c>
      <c r="H3695" s="5" t="s">
        <v>55</v>
      </c>
      <c r="I3695" s="3">
        <v>9.49236776712814</v>
      </c>
      <c r="J3695" s="3">
        <v>56.2613430127042</v>
      </c>
      <c r="K3695" s="3">
        <v>1.51395471300684</v>
      </c>
      <c r="L3695" s="3">
        <v>70.2824858757062</v>
      </c>
      <c r="M3695" s="3">
        <v>4.04803670219944</v>
      </c>
      <c r="N3695" s="3">
        <v>60.5625374027528</v>
      </c>
      <c r="O3695" s="3">
        <v>25.3311661926046</v>
      </c>
      <c r="P3695" s="3">
        <v>20.6622516556291</v>
      </c>
      <c r="Q3695" s="3">
        <v>30.5731944797223</v>
      </c>
      <c r="R3695" s="3">
        <v>30.4115853658537</v>
      </c>
      <c r="S3695" s="3">
        <v>54.1121215149396</v>
      </c>
      <c r="T3695" s="3">
        <v>68.06640625</v>
      </c>
      <c r="U3695" s="3"/>
      <c r="V3695" s="3"/>
      <c r="W3695" s="3"/>
      <c r="X3695" s="3"/>
      <c r="Y3695" s="3"/>
      <c r="Z3695" s="3"/>
      <c r="AA3695" s="3">
        <v>0.225742990860275</v>
      </c>
      <c r="AB3695" s="3">
        <v>0.35607464960427</v>
      </c>
      <c r="AC3695" s="3">
        <v>-18.7212826278228</v>
      </c>
      <c r="AD3695" s="3"/>
      <c r="AE3695" s="5">
        <v>2</v>
      </c>
      <c r="AF3695" s="3">
        <v>3.55252474441507</v>
      </c>
      <c r="AG3695" s="3"/>
      <c r="AH3695" s="3"/>
      <c r="AI3695" s="3"/>
      <c r="AJ3695" s="3"/>
      <c r="AK3695" s="3"/>
      <c r="AL3695" s="3"/>
      <c r="AM3695" s="3"/>
      <c r="AN3695" s="5" t="s">
        <v>51</v>
      </c>
      <c r="AO3695" s="1"/>
      <c r="AP3695" s="1"/>
      <c r="AQ3695" s="1"/>
    </row>
    <row r="3696" spans="1:43">
      <c r="A3696" s="1" t="s">
        <v>9575</v>
      </c>
      <c r="B3696" s="1" t="s">
        <v>9576</v>
      </c>
      <c r="C3696" s="3">
        <v>1.54794520547945</v>
      </c>
      <c r="D3696" s="4">
        <v>43672</v>
      </c>
      <c r="E3696" s="3">
        <v>9.2200361966</v>
      </c>
      <c r="F3696" s="5" t="s">
        <v>4962</v>
      </c>
      <c r="G3696" s="5">
        <v>566</v>
      </c>
      <c r="H3696" s="5" t="s">
        <v>50</v>
      </c>
      <c r="I3696" s="3">
        <v>0.25661271219897</v>
      </c>
      <c r="J3696" s="3">
        <v>27.378293881197</v>
      </c>
      <c r="K3696" s="3">
        <v>-0.0491980714355876</v>
      </c>
      <c r="L3696" s="3">
        <v>80.0354138999557</v>
      </c>
      <c r="M3696" s="3">
        <v>0</v>
      </c>
      <c r="N3696" s="3">
        <v>34.1495992876224</v>
      </c>
      <c r="O3696" s="3">
        <v>0.653983353151015</v>
      </c>
      <c r="P3696" s="3">
        <v>54.4084056646871</v>
      </c>
      <c r="Q3696" s="3">
        <v>1.2466252356649</v>
      </c>
      <c r="R3696" s="3">
        <v>33.7035248672139</v>
      </c>
      <c r="S3696" s="3">
        <v>2.23144180090055</v>
      </c>
      <c r="T3696" s="3">
        <v>33.3333333333333</v>
      </c>
      <c r="U3696" s="3"/>
      <c r="V3696" s="3"/>
      <c r="W3696" s="3"/>
      <c r="X3696" s="3"/>
      <c r="Y3696" s="3"/>
      <c r="Z3696" s="3"/>
      <c r="AA3696" s="3">
        <v>0.0554770751103424</v>
      </c>
      <c r="AB3696" s="3">
        <v>0.205818774429719</v>
      </c>
      <c r="AC3696" s="3">
        <v>-2.21572553428998</v>
      </c>
      <c r="AD3696" s="3"/>
      <c r="AE3696" s="5">
        <v>3</v>
      </c>
      <c r="AF3696" s="3">
        <v>0.27740141743127</v>
      </c>
      <c r="AG3696" s="3">
        <v>3.1128457827541</v>
      </c>
      <c r="AH3696" s="3"/>
      <c r="AI3696" s="3"/>
      <c r="AJ3696" s="3"/>
      <c r="AK3696" s="3"/>
      <c r="AL3696" s="3"/>
      <c r="AM3696" s="3"/>
      <c r="AN3696" s="5" t="s">
        <v>51</v>
      </c>
      <c r="AO3696" s="1"/>
      <c r="AP3696" s="1"/>
      <c r="AQ3696" s="1"/>
    </row>
    <row r="3697" spans="1:43">
      <c r="A3697" s="1" t="s">
        <v>9577</v>
      </c>
      <c r="B3697" s="1" t="s">
        <v>9578</v>
      </c>
      <c r="C3697" s="3">
        <v>1.58904109589041</v>
      </c>
      <c r="D3697" s="4">
        <v>43657</v>
      </c>
      <c r="E3697" s="3">
        <v>20.7304216732</v>
      </c>
      <c r="F3697" s="5" t="s">
        <v>8147</v>
      </c>
      <c r="G3697" s="5">
        <v>442</v>
      </c>
      <c r="H3697" s="5" t="s">
        <v>50</v>
      </c>
      <c r="I3697" s="3">
        <v>-0.119749999896136</v>
      </c>
      <c r="J3697" s="3">
        <v>82.402858418937</v>
      </c>
      <c r="K3697" s="3">
        <v>0.0197804371476695</v>
      </c>
      <c r="L3697" s="3">
        <v>32.44798583444</v>
      </c>
      <c r="M3697" s="3">
        <v>-0.285940099729921</v>
      </c>
      <c r="N3697" s="3">
        <v>83.9715048975957</v>
      </c>
      <c r="O3697" s="3">
        <v>0.909127377284001</v>
      </c>
      <c r="P3697" s="3">
        <v>14.4814984010964</v>
      </c>
      <c r="Q3697" s="3">
        <v>1.12949672434578</v>
      </c>
      <c r="R3697" s="3">
        <v>49.3964268469338</v>
      </c>
      <c r="S3697" s="3">
        <v>1.63563713484687</v>
      </c>
      <c r="T3697" s="3">
        <v>62.4293785310734</v>
      </c>
      <c r="U3697" s="3"/>
      <c r="V3697" s="3"/>
      <c r="W3697" s="3"/>
      <c r="X3697" s="3"/>
      <c r="Y3697" s="3"/>
      <c r="Z3697" s="3"/>
      <c r="AA3697" s="3">
        <v>0.0149887054723568</v>
      </c>
      <c r="AB3697" s="3">
        <v>0.0922104774433832</v>
      </c>
      <c r="AC3697" s="3">
        <v>-3.05263934737241</v>
      </c>
      <c r="AD3697" s="3"/>
      <c r="AE3697" s="5">
        <v>4</v>
      </c>
      <c r="AF3697" s="3">
        <v>0.20431402293907</v>
      </c>
      <c r="AG3697" s="3">
        <v>2.52955341225018</v>
      </c>
      <c r="AH3697" s="3"/>
      <c r="AI3697" s="3"/>
      <c r="AJ3697" s="3"/>
      <c r="AK3697" s="3"/>
      <c r="AL3697" s="3"/>
      <c r="AM3697" s="3"/>
      <c r="AN3697" s="5" t="s">
        <v>46</v>
      </c>
      <c r="AO3697" s="1"/>
      <c r="AP3697" s="1"/>
      <c r="AQ3697" s="1"/>
    </row>
    <row r="3698" spans="1:43">
      <c r="A3698" s="1" t="s">
        <v>9579</v>
      </c>
      <c r="B3698" s="1" t="s">
        <v>9580</v>
      </c>
      <c r="C3698" s="3">
        <v>1.53424657534247</v>
      </c>
      <c r="D3698" s="4">
        <v>43677</v>
      </c>
      <c r="E3698" s="3">
        <v>1.1064093092</v>
      </c>
      <c r="F3698" s="5" t="s">
        <v>5080</v>
      </c>
      <c r="G3698" s="5">
        <v>561</v>
      </c>
      <c r="H3698" s="5" t="s">
        <v>112</v>
      </c>
      <c r="I3698" s="3">
        <v>3.45977813978746</v>
      </c>
      <c r="J3698" s="3">
        <v>91.6666666666667</v>
      </c>
      <c r="K3698" s="3">
        <v>1.37579811492855</v>
      </c>
      <c r="L3698" s="3">
        <v>35.1351351351351</v>
      </c>
      <c r="M3698" s="3">
        <v>0.611044055522044</v>
      </c>
      <c r="N3698" s="3">
        <v>91.6666666666667</v>
      </c>
      <c r="O3698" s="3">
        <v>13.6902224874265</v>
      </c>
      <c r="P3698" s="3">
        <v>63.8888888888889</v>
      </c>
      <c r="Q3698" s="3">
        <v>24.7848053892216</v>
      </c>
      <c r="R3698" s="3">
        <v>41.6666666666667</v>
      </c>
      <c r="S3698" s="3">
        <v>24.8315237738675</v>
      </c>
      <c r="T3698" s="3">
        <v>69.4444444444444</v>
      </c>
      <c r="U3698" s="3"/>
      <c r="V3698" s="3"/>
      <c r="W3698" s="3"/>
      <c r="X3698" s="3"/>
      <c r="Y3698" s="3"/>
      <c r="Z3698" s="3"/>
      <c r="AA3698" s="3">
        <v>0.136849807288364</v>
      </c>
      <c r="AB3698" s="3">
        <v>0.20275714348723</v>
      </c>
      <c r="AC3698" s="3">
        <v>-26.5604978949295</v>
      </c>
      <c r="AD3698" s="3"/>
      <c r="AE3698" s="5">
        <v>3</v>
      </c>
      <c r="AF3698" s="3">
        <v>1.57128440507946</v>
      </c>
      <c r="AG3698" s="3">
        <v>22.7528979944572</v>
      </c>
      <c r="AH3698" s="3"/>
      <c r="AI3698" s="3"/>
      <c r="AJ3698" s="3"/>
      <c r="AK3698" s="3"/>
      <c r="AL3698" s="3"/>
      <c r="AM3698" s="3"/>
      <c r="AN3698" s="5" t="s">
        <v>46</v>
      </c>
      <c r="AO3698" s="1"/>
      <c r="AP3698" s="1"/>
      <c r="AQ3698" s="1"/>
    </row>
    <row r="3699" spans="1:43">
      <c r="A3699" s="1" t="s">
        <v>9581</v>
      </c>
      <c r="B3699" s="1" t="s">
        <v>9582</v>
      </c>
      <c r="C3699" s="3">
        <v>1.66301369863014</v>
      </c>
      <c r="D3699" s="4">
        <v>43630</v>
      </c>
      <c r="E3699" s="3">
        <v>0.2916043551</v>
      </c>
      <c r="F3699" s="5" t="s">
        <v>9583</v>
      </c>
      <c r="G3699" s="5">
        <v>608</v>
      </c>
      <c r="H3699" s="5" t="s">
        <v>55</v>
      </c>
      <c r="I3699" s="3">
        <v>16.7868895157633</v>
      </c>
      <c r="J3699" s="3">
        <v>10.1633393829401</v>
      </c>
      <c r="K3699" s="3">
        <v>3.29087458407225</v>
      </c>
      <c r="L3699" s="3">
        <v>34.9717514124294</v>
      </c>
      <c r="M3699" s="3">
        <v>5.98346798380186</v>
      </c>
      <c r="N3699" s="3">
        <v>42.3099940155595</v>
      </c>
      <c r="O3699" s="3">
        <v>34.3972761708486</v>
      </c>
      <c r="P3699" s="3">
        <v>2.51655629139073</v>
      </c>
      <c r="Q3699" s="3">
        <v>46.7922551505299</v>
      </c>
      <c r="R3699" s="3">
        <v>5.18292682926829</v>
      </c>
      <c r="S3699" s="3">
        <v>95.065427815116</v>
      </c>
      <c r="T3699" s="3">
        <v>12.5</v>
      </c>
      <c r="U3699" s="3"/>
      <c r="V3699" s="3"/>
      <c r="W3699" s="3"/>
      <c r="X3699" s="3"/>
      <c r="Y3699" s="3"/>
      <c r="Z3699" s="3"/>
      <c r="AA3699" s="3">
        <v>0.406156644385466</v>
      </c>
      <c r="AB3699" s="3">
        <v>0.602352052724048</v>
      </c>
      <c r="AC3699" s="3">
        <v>-13.0632680928539</v>
      </c>
      <c r="AD3699" s="3"/>
      <c r="AE3699" s="5">
        <v>1</v>
      </c>
      <c r="AF3699" s="3">
        <v>3.59626443149523</v>
      </c>
      <c r="AG3699" s="3">
        <v>82.3226305857869</v>
      </c>
      <c r="AH3699" s="3"/>
      <c r="AI3699" s="3"/>
      <c r="AJ3699" s="3"/>
      <c r="AK3699" s="3"/>
      <c r="AL3699" s="3"/>
      <c r="AM3699" s="3"/>
      <c r="AN3699" s="5" t="s">
        <v>46</v>
      </c>
      <c r="AO3699" s="1"/>
      <c r="AP3699" s="1"/>
      <c r="AQ3699" s="1"/>
    </row>
    <row r="3700" spans="1:43">
      <c r="A3700" s="1" t="s">
        <v>9584</v>
      </c>
      <c r="B3700" s="1" t="s">
        <v>9585</v>
      </c>
      <c r="C3700" s="3">
        <v>1.47671232876712</v>
      </c>
      <c r="D3700" s="4">
        <v>43698</v>
      </c>
      <c r="E3700" s="3">
        <v>22.2649580217</v>
      </c>
      <c r="F3700" s="5" t="s">
        <v>5445</v>
      </c>
      <c r="G3700" s="5">
        <v>540</v>
      </c>
      <c r="H3700" s="5" t="s">
        <v>45</v>
      </c>
      <c r="I3700" s="3">
        <v>0.288262318710014</v>
      </c>
      <c r="J3700" s="3">
        <v>64.968152866242</v>
      </c>
      <c r="K3700" s="3">
        <v>0.279228967753547</v>
      </c>
      <c r="L3700" s="3">
        <v>61.8012422360248</v>
      </c>
      <c r="M3700" s="3">
        <v>-0.678026585779289</v>
      </c>
      <c r="N3700" s="3">
        <v>71.5873015873016</v>
      </c>
      <c r="O3700" s="3">
        <v>0.378685420611305</v>
      </c>
      <c r="P3700" s="3">
        <v>75.4966887417219</v>
      </c>
      <c r="Q3700" s="3">
        <v>1.83863885839737</v>
      </c>
      <c r="R3700" s="3">
        <v>57.1917808219178</v>
      </c>
      <c r="S3700" s="3">
        <v>7.71091331269349</v>
      </c>
      <c r="T3700" s="3">
        <v>51.4124293785311</v>
      </c>
      <c r="U3700" s="3"/>
      <c r="V3700" s="3"/>
      <c r="W3700" s="3"/>
      <c r="X3700" s="3"/>
      <c r="Y3700" s="3"/>
      <c r="Z3700" s="3"/>
      <c r="AA3700" s="3">
        <v>0.0979666244079378</v>
      </c>
      <c r="AB3700" s="3">
        <v>0.179316162251865</v>
      </c>
      <c r="AC3700" s="3">
        <v>-6.03697537895382</v>
      </c>
      <c r="AD3700" s="3"/>
      <c r="AE3700" s="5">
        <v>2</v>
      </c>
      <c r="AF3700" s="3">
        <v>0.601574718992045</v>
      </c>
      <c r="AG3700" s="3">
        <v>6.74565232659259</v>
      </c>
      <c r="AH3700" s="3"/>
      <c r="AI3700" s="3"/>
      <c r="AJ3700" s="3"/>
      <c r="AK3700" s="3"/>
      <c r="AL3700" s="3"/>
      <c r="AM3700" s="3"/>
      <c r="AN3700" s="5" t="s">
        <v>46</v>
      </c>
      <c r="AO3700" s="1"/>
      <c r="AP3700" s="1"/>
      <c r="AQ3700" s="1"/>
    </row>
    <row r="3701" spans="1:43">
      <c r="A3701" s="1" t="s">
        <v>9586</v>
      </c>
      <c r="B3701" s="1" t="s">
        <v>9587</v>
      </c>
      <c r="C3701" s="3">
        <v>1.20547945205479</v>
      </c>
      <c r="D3701" s="4">
        <v>43797</v>
      </c>
      <c r="E3701" s="3">
        <v>1.5221884512</v>
      </c>
      <c r="F3701" s="5" t="s">
        <v>9588</v>
      </c>
      <c r="G3701" s="5">
        <v>441</v>
      </c>
      <c r="H3701" s="5" t="s">
        <v>205</v>
      </c>
      <c r="I3701" s="3">
        <v>-0.10847056503303</v>
      </c>
      <c r="J3701" s="3">
        <v>52.8089887640449</v>
      </c>
      <c r="K3701" s="3">
        <v>-0.0394710874284708</v>
      </c>
      <c r="L3701" s="3">
        <v>65.1851851851852</v>
      </c>
      <c r="M3701" s="3">
        <v>-0.236360055150687</v>
      </c>
      <c r="N3701" s="3">
        <v>52.9850746268657</v>
      </c>
      <c r="O3701" s="3">
        <v>0.785991443637435</v>
      </c>
      <c r="P3701" s="3">
        <v>41.6342412451362</v>
      </c>
      <c r="Q3701" s="3">
        <v>1.11798762227989</v>
      </c>
      <c r="R3701" s="3">
        <v>50.8849557522124</v>
      </c>
      <c r="S3701" s="3">
        <v>1.54779076649546</v>
      </c>
      <c r="T3701" s="3">
        <v>48.7179487179487</v>
      </c>
      <c r="U3701" s="3"/>
      <c r="V3701" s="3"/>
      <c r="W3701" s="3"/>
      <c r="X3701" s="3"/>
      <c r="Y3701" s="3"/>
      <c r="Z3701" s="3"/>
      <c r="AA3701" s="3">
        <v>0.00832135126103147</v>
      </c>
      <c r="AB3701" s="3">
        <v>0.081954262637601</v>
      </c>
      <c r="AC3701" s="3">
        <v>-2.56426762853173</v>
      </c>
      <c r="AD3701" s="3"/>
      <c r="AE3701" s="5">
        <v>4</v>
      </c>
      <c r="AF3701" s="3">
        <v>0.199970335382074</v>
      </c>
      <c r="AG3701" s="3">
        <v>2.24948824397337</v>
      </c>
      <c r="AH3701" s="3"/>
      <c r="AI3701" s="3"/>
      <c r="AJ3701" s="3"/>
      <c r="AK3701" s="3"/>
      <c r="AL3701" s="3"/>
      <c r="AM3701" s="3"/>
      <c r="AN3701" s="5" t="s">
        <v>46</v>
      </c>
      <c r="AO3701" s="1"/>
      <c r="AP3701" s="1"/>
      <c r="AQ3701" s="1"/>
    </row>
    <row r="3702" spans="1:43">
      <c r="A3702" s="1" t="s">
        <v>9589</v>
      </c>
      <c r="B3702" s="1" t="s">
        <v>9590</v>
      </c>
      <c r="C3702" s="3">
        <v>1.7972602739726</v>
      </c>
      <c r="D3702" s="4">
        <v>43581</v>
      </c>
      <c r="E3702" s="3">
        <v>5.2413731068</v>
      </c>
      <c r="F3702" s="5" t="s">
        <v>459</v>
      </c>
      <c r="G3702" s="5">
        <v>162</v>
      </c>
      <c r="H3702" s="5" t="s">
        <v>50</v>
      </c>
      <c r="I3702" s="3">
        <v>0.398949109662349</v>
      </c>
      <c r="J3702" s="3">
        <v>7.59267530147387</v>
      </c>
      <c r="K3702" s="3">
        <v>0.05818463925525</v>
      </c>
      <c r="L3702" s="3">
        <v>11.1111111111111</v>
      </c>
      <c r="M3702" s="3">
        <v>0.155309648611935</v>
      </c>
      <c r="N3702" s="3">
        <v>14.6482635796972</v>
      </c>
      <c r="O3702" s="3">
        <v>0.359887170508714</v>
      </c>
      <c r="P3702" s="3">
        <v>75.5596162631339</v>
      </c>
      <c r="Q3702" s="3">
        <v>0.873880629183406</v>
      </c>
      <c r="R3702" s="3">
        <v>73.1047802993723</v>
      </c>
      <c r="S3702" s="3">
        <v>2.13370545260918</v>
      </c>
      <c r="T3702" s="3">
        <v>38.361581920904</v>
      </c>
      <c r="U3702" s="3"/>
      <c r="V3702" s="3"/>
      <c r="W3702" s="3"/>
      <c r="X3702" s="3"/>
      <c r="Y3702" s="3"/>
      <c r="Z3702" s="3"/>
      <c r="AA3702" s="3">
        <v>0.0461090896831446</v>
      </c>
      <c r="AB3702" s="3">
        <v>0.189590440616221</v>
      </c>
      <c r="AC3702" s="3">
        <v>-2.09862601166949</v>
      </c>
      <c r="AD3702" s="3"/>
      <c r="AE3702" s="5">
        <v>3</v>
      </c>
      <c r="AF3702" s="3">
        <v>0.25198500667389</v>
      </c>
      <c r="AG3702" s="3">
        <v>2.66983305534845</v>
      </c>
      <c r="AH3702" s="3"/>
      <c r="AI3702" s="3"/>
      <c r="AJ3702" s="3"/>
      <c r="AK3702" s="3"/>
      <c r="AL3702" s="3"/>
      <c r="AM3702" s="3"/>
      <c r="AN3702" s="5" t="s">
        <v>46</v>
      </c>
      <c r="AO3702" s="1"/>
      <c r="AP3702" s="1"/>
      <c r="AQ3702" s="1"/>
    </row>
    <row r="3703" spans="1:43">
      <c r="A3703" s="1" t="s">
        <v>9591</v>
      </c>
      <c r="B3703" s="1" t="s">
        <v>9592</v>
      </c>
      <c r="C3703" s="3">
        <v>1.61095890410959</v>
      </c>
      <c r="D3703" s="4">
        <v>43649</v>
      </c>
      <c r="E3703" s="3">
        <v>0.2496609331</v>
      </c>
      <c r="F3703" s="5" t="s">
        <v>9593</v>
      </c>
      <c r="G3703" s="5">
        <v>589</v>
      </c>
      <c r="H3703" s="5" t="s">
        <v>191</v>
      </c>
      <c r="I3703" s="3">
        <v>16.5204678362573</v>
      </c>
      <c r="J3703" s="3">
        <v>11.5732368896926</v>
      </c>
      <c r="K3703" s="3">
        <v>4.18981632786457</v>
      </c>
      <c r="L3703" s="3">
        <v>14.7260273972603</v>
      </c>
      <c r="M3703" s="3">
        <v>15.0653288096441</v>
      </c>
      <c r="N3703" s="3">
        <v>1.44144144144144</v>
      </c>
      <c r="O3703" s="3">
        <v>16.3928441036875</v>
      </c>
      <c r="P3703" s="3">
        <v>57.9047619047619</v>
      </c>
      <c r="Q3703" s="3">
        <v>23.1268345434883</v>
      </c>
      <c r="R3703" s="3">
        <v>46.9601677148847</v>
      </c>
      <c r="S3703" s="3">
        <v>56.1214495592557</v>
      </c>
      <c r="T3703" s="3">
        <v>62.9901960784314</v>
      </c>
      <c r="U3703" s="3"/>
      <c r="V3703" s="3"/>
      <c r="W3703" s="3"/>
      <c r="X3703" s="3"/>
      <c r="Y3703" s="3"/>
      <c r="Z3703" s="3"/>
      <c r="AA3703" s="3">
        <v>0.247756342615361</v>
      </c>
      <c r="AB3703" s="3">
        <v>0.292959015264403</v>
      </c>
      <c r="AC3703" s="3">
        <v>-22.1385677153357</v>
      </c>
      <c r="AD3703" s="3"/>
      <c r="AE3703" s="5">
        <v>3</v>
      </c>
      <c r="AF3703" s="3">
        <v>2.18997178911329</v>
      </c>
      <c r="AG3703" s="3">
        <v>42.5719638526623</v>
      </c>
      <c r="AH3703" s="3"/>
      <c r="AI3703" s="3"/>
      <c r="AJ3703" s="3"/>
      <c r="AK3703" s="3"/>
      <c r="AL3703" s="3"/>
      <c r="AM3703" s="3"/>
      <c r="AN3703" s="5" t="s">
        <v>46</v>
      </c>
      <c r="AO3703" s="1"/>
      <c r="AP3703" s="1"/>
      <c r="AQ3703" s="1"/>
    </row>
    <row r="3704" spans="1:43">
      <c r="A3704" s="1" t="s">
        <v>9594</v>
      </c>
      <c r="B3704" s="1" t="s">
        <v>9595</v>
      </c>
      <c r="C3704" s="3">
        <v>1.64931506849315</v>
      </c>
      <c r="D3704" s="4">
        <v>43635</v>
      </c>
      <c r="E3704" s="3">
        <v>42.2111408104</v>
      </c>
      <c r="F3704" s="5" t="s">
        <v>4978</v>
      </c>
      <c r="G3704" s="5">
        <v>402</v>
      </c>
      <c r="H3704" s="5" t="s">
        <v>205</v>
      </c>
      <c r="I3704" s="3">
        <v>-0.0321295935463861</v>
      </c>
      <c r="J3704" s="3">
        <v>33.3333333333333</v>
      </c>
      <c r="K3704" s="3">
        <v>0.00991375037176026</v>
      </c>
      <c r="L3704" s="3">
        <v>31.1111111111111</v>
      </c>
      <c r="M3704" s="3">
        <v>-0.227589306922976</v>
      </c>
      <c r="N3704" s="3">
        <v>47.0149253731343</v>
      </c>
      <c r="O3704" s="3">
        <v>0.837070346752771</v>
      </c>
      <c r="P3704" s="3">
        <v>29.5719844357977</v>
      </c>
      <c r="Q3704" s="3">
        <v>1.09732260857057</v>
      </c>
      <c r="R3704" s="3">
        <v>56.1946902654867</v>
      </c>
      <c r="S3704" s="3">
        <v>2.00497208021807</v>
      </c>
      <c r="T3704" s="3">
        <v>16.025641025641</v>
      </c>
      <c r="U3704" s="3"/>
      <c r="V3704" s="3"/>
      <c r="W3704" s="3"/>
      <c r="X3704" s="3"/>
      <c r="Y3704" s="3"/>
      <c r="Z3704" s="3"/>
      <c r="AA3704" s="3">
        <v>0.043449825341629</v>
      </c>
      <c r="AB3704" s="3">
        <v>0.182631902964205</v>
      </c>
      <c r="AC3704" s="3">
        <v>-2.05910602079235</v>
      </c>
      <c r="AD3704" s="3"/>
      <c r="AE3704" s="5">
        <v>4</v>
      </c>
      <c r="AF3704" s="3">
        <v>0.238574005642204</v>
      </c>
      <c r="AG3704" s="3">
        <v>2.55054699431554</v>
      </c>
      <c r="AH3704" s="3"/>
      <c r="AI3704" s="3"/>
      <c r="AJ3704" s="3"/>
      <c r="AK3704" s="3"/>
      <c r="AL3704" s="3"/>
      <c r="AM3704" s="3"/>
      <c r="AN3704" s="5" t="s">
        <v>46</v>
      </c>
      <c r="AO3704" s="1"/>
      <c r="AP3704" s="1"/>
      <c r="AQ3704" s="1"/>
    </row>
    <row r="3705" spans="1:43">
      <c r="A3705" s="1" t="s">
        <v>9596</v>
      </c>
      <c r="B3705" s="1" t="s">
        <v>9597</v>
      </c>
      <c r="C3705" s="3">
        <v>1.52876712328767</v>
      </c>
      <c r="D3705" s="4">
        <v>43679</v>
      </c>
      <c r="E3705" s="3">
        <v>2.907150754</v>
      </c>
      <c r="F3705" s="5" t="s">
        <v>3539</v>
      </c>
      <c r="G3705" s="5">
        <v>559</v>
      </c>
      <c r="H3705" s="5" t="s">
        <v>55</v>
      </c>
      <c r="I3705" s="3">
        <v>17.4223034734918</v>
      </c>
      <c r="J3705" s="3">
        <v>7.92498487598306</v>
      </c>
      <c r="K3705" s="3">
        <v>-0.695732838589974</v>
      </c>
      <c r="L3705" s="3">
        <v>95.7627118644068</v>
      </c>
      <c r="M3705" s="3">
        <v>12.3884514435696</v>
      </c>
      <c r="N3705" s="3">
        <v>5.08677438659485</v>
      </c>
      <c r="O3705" s="3">
        <v>37.3120501674624</v>
      </c>
      <c r="P3705" s="3">
        <v>0.728476821192053</v>
      </c>
      <c r="Q3705" s="3">
        <v>49.0024744819054</v>
      </c>
      <c r="R3705" s="3">
        <v>3.50609756097561</v>
      </c>
      <c r="S3705" s="3">
        <v>62.2515998652745</v>
      </c>
      <c r="T3705" s="3">
        <v>55.37109375</v>
      </c>
      <c r="U3705" s="3"/>
      <c r="V3705" s="3"/>
      <c r="W3705" s="3"/>
      <c r="X3705" s="3"/>
      <c r="Y3705" s="3"/>
      <c r="Z3705" s="3"/>
      <c r="AA3705" s="3">
        <v>0.262400363144309</v>
      </c>
      <c r="AB3705" s="3">
        <v>0.437751222029951</v>
      </c>
      <c r="AC3705" s="3">
        <v>-24.3731033381249</v>
      </c>
      <c r="AD3705" s="3"/>
      <c r="AE3705" s="5">
        <v>2</v>
      </c>
      <c r="AF3705" s="3">
        <v>3.67478739857336</v>
      </c>
      <c r="AG3705" s="3">
        <v>57.5440346574718</v>
      </c>
      <c r="AH3705" s="3"/>
      <c r="AI3705" s="3"/>
      <c r="AJ3705" s="3"/>
      <c r="AK3705" s="3"/>
      <c r="AL3705" s="3"/>
      <c r="AM3705" s="3"/>
      <c r="AN3705" s="5" t="s">
        <v>46</v>
      </c>
      <c r="AO3705" s="1"/>
      <c r="AP3705" s="1"/>
      <c r="AQ3705" s="1"/>
    </row>
    <row r="3706" spans="1:43">
      <c r="A3706" s="1" t="s">
        <v>9598</v>
      </c>
      <c r="B3706" s="1" t="s">
        <v>9599</v>
      </c>
      <c r="C3706" s="3">
        <v>1.72876712328767</v>
      </c>
      <c r="D3706" s="4">
        <v>43606</v>
      </c>
      <c r="E3706" s="3">
        <v>8.1638810497</v>
      </c>
      <c r="F3706" s="5" t="s">
        <v>3688</v>
      </c>
      <c r="G3706" s="5">
        <v>591</v>
      </c>
      <c r="H3706" s="5" t="s">
        <v>50</v>
      </c>
      <c r="I3706" s="3">
        <v>0.263955420862249</v>
      </c>
      <c r="J3706" s="3">
        <v>25.9490844126842</v>
      </c>
      <c r="K3706" s="3">
        <v>0.00975134080934698</v>
      </c>
      <c r="L3706" s="3">
        <v>40.2390438247012</v>
      </c>
      <c r="M3706" s="3">
        <v>0</v>
      </c>
      <c r="N3706" s="3">
        <v>34.1495992876224</v>
      </c>
      <c r="O3706" s="3">
        <v>0.205178309721539</v>
      </c>
      <c r="P3706" s="3">
        <v>81.6811329374143</v>
      </c>
      <c r="Q3706" s="3">
        <v>1.08529053053362</v>
      </c>
      <c r="R3706" s="3">
        <v>54.5630130371801</v>
      </c>
      <c r="S3706" s="3">
        <v>2.0584932692794</v>
      </c>
      <c r="T3706" s="3">
        <v>41.2994350282486</v>
      </c>
      <c r="U3706" s="3"/>
      <c r="V3706" s="3"/>
      <c r="W3706" s="3"/>
      <c r="X3706" s="3"/>
      <c r="Y3706" s="3"/>
      <c r="Z3706" s="3"/>
      <c r="AA3706" s="3">
        <v>0.043695717987284</v>
      </c>
      <c r="AB3706" s="3">
        <v>0.160608241880334</v>
      </c>
      <c r="AC3706" s="3">
        <v>-2.0258702682138</v>
      </c>
      <c r="AD3706" s="3"/>
      <c r="AE3706" s="5">
        <v>3</v>
      </c>
      <c r="AF3706" s="3">
        <v>0.233502892749013</v>
      </c>
      <c r="AG3706" s="3">
        <v>2.67587471439119</v>
      </c>
      <c r="AH3706" s="3"/>
      <c r="AI3706" s="3"/>
      <c r="AJ3706" s="3"/>
      <c r="AK3706" s="3"/>
      <c r="AL3706" s="3"/>
      <c r="AM3706" s="3">
        <v>100</v>
      </c>
      <c r="AN3706" s="5" t="s">
        <v>56</v>
      </c>
      <c r="AO3706" s="1"/>
      <c r="AP3706" s="1"/>
      <c r="AQ3706" s="1"/>
    </row>
    <row r="3707" spans="1:43">
      <c r="A3707" s="1" t="s">
        <v>9600</v>
      </c>
      <c r="B3707" s="1" t="s">
        <v>9601</v>
      </c>
      <c r="C3707" s="3">
        <v>1.74794520547945</v>
      </c>
      <c r="D3707" s="4">
        <v>43599</v>
      </c>
      <c r="E3707" s="3">
        <v>22.7586051766</v>
      </c>
      <c r="F3707" s="5" t="s">
        <v>498</v>
      </c>
      <c r="G3707" s="5">
        <v>454</v>
      </c>
      <c r="H3707" s="5" t="s">
        <v>50</v>
      </c>
      <c r="I3707" s="3">
        <v>-0.0783699059560944</v>
      </c>
      <c r="J3707" s="3">
        <v>76.9986601161233</v>
      </c>
      <c r="K3707" s="3">
        <v>-0.0489955903968528</v>
      </c>
      <c r="L3707" s="3">
        <v>79.8140770252324</v>
      </c>
      <c r="M3707" s="3">
        <v>-0.195694716242658</v>
      </c>
      <c r="N3707" s="3">
        <v>71.5048975957257</v>
      </c>
      <c r="O3707" s="3">
        <v>0.383820490109236</v>
      </c>
      <c r="P3707" s="3">
        <v>74.3718592964824</v>
      </c>
      <c r="Q3707" s="3">
        <v>0.740740740740758</v>
      </c>
      <c r="R3707" s="3">
        <v>79.6233703524867</v>
      </c>
      <c r="S3707" s="3">
        <v>1.87852996802637</v>
      </c>
      <c r="T3707" s="3">
        <v>51.5819209039548</v>
      </c>
      <c r="U3707" s="3"/>
      <c r="V3707" s="3"/>
      <c r="W3707" s="3"/>
      <c r="X3707" s="3"/>
      <c r="Y3707" s="3"/>
      <c r="Z3707" s="3"/>
      <c r="AA3707" s="3">
        <v>0.0316884298025651</v>
      </c>
      <c r="AB3707" s="3">
        <v>0.189591707889725</v>
      </c>
      <c r="AC3707" s="3">
        <v>-2.17899980659754</v>
      </c>
      <c r="AD3707" s="3"/>
      <c r="AE3707" s="5">
        <v>3</v>
      </c>
      <c r="AF3707" s="3">
        <v>0.256460668538182</v>
      </c>
      <c r="AG3707" s="3">
        <v>2.72832003753023</v>
      </c>
      <c r="AH3707" s="3"/>
      <c r="AI3707" s="3"/>
      <c r="AJ3707" s="3"/>
      <c r="AK3707" s="3"/>
      <c r="AL3707" s="3"/>
      <c r="AM3707" s="3"/>
      <c r="AN3707" s="5" t="s">
        <v>46</v>
      </c>
      <c r="AO3707" s="1"/>
      <c r="AP3707" s="1"/>
      <c r="AQ3707" s="1"/>
    </row>
    <row r="3708" spans="1:43">
      <c r="A3708" s="1" t="s">
        <v>9602</v>
      </c>
      <c r="B3708" s="1" t="s">
        <v>9603</v>
      </c>
      <c r="C3708" s="3">
        <v>1.62739726027397</v>
      </c>
      <c r="D3708" s="4">
        <v>43643</v>
      </c>
      <c r="E3708" s="3">
        <v>3.6953806885</v>
      </c>
      <c r="F3708" s="5" t="s">
        <v>9604</v>
      </c>
      <c r="G3708" s="5">
        <v>595</v>
      </c>
      <c r="H3708" s="5" t="s">
        <v>2390</v>
      </c>
      <c r="I3708" s="3">
        <v>4.16245851969412</v>
      </c>
      <c r="J3708" s="3">
        <v>47.6923076923077</v>
      </c>
      <c r="K3708" s="3">
        <v>-0.960285341930174</v>
      </c>
      <c r="L3708" s="3">
        <v>93.2330827067669</v>
      </c>
      <c r="M3708" s="3">
        <v>0.753611052962105</v>
      </c>
      <c r="N3708" s="3">
        <v>65.1515151515152</v>
      </c>
      <c r="O3708" s="3">
        <v>8.45789829489973</v>
      </c>
      <c r="P3708" s="3">
        <v>47.65625</v>
      </c>
      <c r="Q3708" s="3">
        <v>10.2213740458015</v>
      </c>
      <c r="R3708" s="3">
        <v>57.0093457943925</v>
      </c>
      <c r="S3708" s="3">
        <v>23.3997094265447</v>
      </c>
      <c r="T3708" s="3">
        <v>78.6666666666667</v>
      </c>
      <c r="U3708" s="3"/>
      <c r="V3708" s="3"/>
      <c r="W3708" s="3"/>
      <c r="X3708" s="3"/>
      <c r="Y3708" s="3"/>
      <c r="Z3708" s="3"/>
      <c r="AA3708" s="3">
        <v>0.189110153357509</v>
      </c>
      <c r="AB3708" s="3">
        <v>0.385541831758834</v>
      </c>
      <c r="AC3708" s="3">
        <v>-13.1884750079592</v>
      </c>
      <c r="AD3708" s="3"/>
      <c r="AE3708" s="5">
        <v>1</v>
      </c>
      <c r="AF3708" s="3">
        <v>1.95120684478067</v>
      </c>
      <c r="AG3708" s="3">
        <v>25.990124528032</v>
      </c>
      <c r="AH3708" s="3"/>
      <c r="AI3708" s="3"/>
      <c r="AJ3708" s="3"/>
      <c r="AK3708" s="3"/>
      <c r="AL3708" s="3"/>
      <c r="AM3708" s="3"/>
      <c r="AN3708" s="5" t="s">
        <v>134</v>
      </c>
      <c r="AO3708" s="1"/>
      <c r="AP3708" s="1"/>
      <c r="AQ3708" s="1"/>
    </row>
    <row r="3709" spans="1:43">
      <c r="A3709" s="1" t="s">
        <v>9605</v>
      </c>
      <c r="B3709" s="1" t="s">
        <v>9606</v>
      </c>
      <c r="C3709" s="3">
        <v>1.63013698630137</v>
      </c>
      <c r="D3709" s="4">
        <v>43642</v>
      </c>
      <c r="E3709" s="3">
        <v>50.4620965955</v>
      </c>
      <c r="F3709" s="5" t="s">
        <v>9607</v>
      </c>
      <c r="G3709" s="5">
        <v>596</v>
      </c>
      <c r="H3709" s="5" t="s">
        <v>60</v>
      </c>
      <c r="I3709" s="3">
        <v>-2.69373414015225</v>
      </c>
      <c r="J3709" s="3">
        <v>88.4920634920635</v>
      </c>
      <c r="K3709" s="3">
        <v>1.23883021933387</v>
      </c>
      <c r="L3709" s="3">
        <v>67.3058485139022</v>
      </c>
      <c r="M3709" s="3">
        <v>-4.89363731756177</v>
      </c>
      <c r="N3709" s="3">
        <v>90.108803165183</v>
      </c>
      <c r="O3709" s="3">
        <v>-9.12405432503874</v>
      </c>
      <c r="P3709" s="3">
        <v>95.841784989858</v>
      </c>
      <c r="Q3709" s="3">
        <v>-12.578368187996</v>
      </c>
      <c r="R3709" s="3">
        <v>94.5549738219895</v>
      </c>
      <c r="S3709" s="3">
        <v>11.6836563235129</v>
      </c>
      <c r="T3709" s="3">
        <v>85.9903381642512</v>
      </c>
      <c r="U3709" s="3"/>
      <c r="V3709" s="3"/>
      <c r="W3709" s="3"/>
      <c r="X3709" s="3"/>
      <c r="Y3709" s="3"/>
      <c r="Z3709" s="3"/>
      <c r="AA3709" s="3">
        <v>0.041162825618325</v>
      </c>
      <c r="AB3709" s="3">
        <v>0.303352350750016</v>
      </c>
      <c r="AC3709" s="3">
        <v>-30.815284381053</v>
      </c>
      <c r="AD3709" s="3"/>
      <c r="AE3709" s="5">
        <v>2</v>
      </c>
      <c r="AF3709" s="3">
        <v>4.21763803812249</v>
      </c>
      <c r="AG3709" s="3">
        <v>37.296873858638</v>
      </c>
      <c r="AH3709" s="3"/>
      <c r="AI3709" s="3"/>
      <c r="AJ3709" s="3"/>
      <c r="AK3709" s="3"/>
      <c r="AL3709" s="3"/>
      <c r="AM3709" s="3"/>
      <c r="AN3709" s="5" t="s">
        <v>46</v>
      </c>
      <c r="AO3709" s="1"/>
      <c r="AP3709" s="1"/>
      <c r="AQ3709" s="1"/>
    </row>
    <row r="3710" spans="1:43">
      <c r="A3710" s="1" t="s">
        <v>9608</v>
      </c>
      <c r="B3710" s="1" t="s">
        <v>9609</v>
      </c>
      <c r="C3710" s="3">
        <v>1.7972602739726</v>
      </c>
      <c r="D3710" s="4">
        <v>43581</v>
      </c>
      <c r="E3710" s="3">
        <v>10.6728618632</v>
      </c>
      <c r="F3710" s="5" t="s">
        <v>8989</v>
      </c>
      <c r="G3710" s="5">
        <v>657</v>
      </c>
      <c r="H3710" s="5" t="s">
        <v>50</v>
      </c>
      <c r="I3710" s="3">
        <v>0.225977598742372</v>
      </c>
      <c r="J3710" s="3">
        <v>31.9785618579723</v>
      </c>
      <c r="K3710" s="3">
        <v>0</v>
      </c>
      <c r="L3710" s="3">
        <v>43.3820274457725</v>
      </c>
      <c r="M3710" s="3">
        <v>-0.0391964723174963</v>
      </c>
      <c r="N3710" s="3">
        <v>43.900267141585</v>
      </c>
      <c r="O3710" s="3">
        <v>0.810356754620017</v>
      </c>
      <c r="P3710" s="3">
        <v>28.5061671996345</v>
      </c>
      <c r="Q3710" s="3">
        <v>1.26017688578846</v>
      </c>
      <c r="R3710" s="3">
        <v>31.8686624818928</v>
      </c>
      <c r="S3710" s="3">
        <v>2.4083387175704</v>
      </c>
      <c r="T3710" s="3">
        <v>26.4406779661017</v>
      </c>
      <c r="U3710" s="3"/>
      <c r="V3710" s="3"/>
      <c r="W3710" s="3"/>
      <c r="X3710" s="3"/>
      <c r="Y3710" s="3"/>
      <c r="Z3710" s="3"/>
      <c r="AA3710" s="3">
        <v>0.0873639308651007</v>
      </c>
      <c r="AB3710" s="3">
        <v>0.250880145397418</v>
      </c>
      <c r="AC3710" s="3">
        <v>-1.56243982071105</v>
      </c>
      <c r="AD3710" s="3"/>
      <c r="AE3710" s="5">
        <v>4</v>
      </c>
      <c r="AF3710" s="3">
        <v>0.255838008628819</v>
      </c>
      <c r="AG3710" s="3">
        <v>2.8310299416606</v>
      </c>
      <c r="AH3710" s="3"/>
      <c r="AI3710" s="3"/>
      <c r="AJ3710" s="3"/>
      <c r="AK3710" s="3"/>
      <c r="AL3710" s="3"/>
      <c r="AM3710" s="3">
        <v>100</v>
      </c>
      <c r="AN3710" s="5" t="s">
        <v>56</v>
      </c>
      <c r="AO3710" s="1"/>
      <c r="AP3710" s="1"/>
      <c r="AQ3710" s="1"/>
    </row>
    <row r="3711" spans="1:43">
      <c r="A3711" s="1" t="s">
        <v>9610</v>
      </c>
      <c r="B3711" s="1" t="s">
        <v>9611</v>
      </c>
      <c r="C3711" s="3">
        <v>1.37534246575342</v>
      </c>
      <c r="D3711" s="4">
        <v>43735</v>
      </c>
      <c r="E3711" s="3">
        <v>3.0564807224</v>
      </c>
      <c r="F3711" s="5" t="s">
        <v>9612</v>
      </c>
      <c r="G3711" s="5">
        <v>503</v>
      </c>
      <c r="H3711" s="5" t="s">
        <v>55</v>
      </c>
      <c r="I3711" s="3">
        <v>13.7949121426698</v>
      </c>
      <c r="J3711" s="3">
        <v>25.5898366606171</v>
      </c>
      <c r="K3711" s="3">
        <v>3.96798773182538</v>
      </c>
      <c r="L3711" s="3">
        <v>20.9604519774011</v>
      </c>
      <c r="M3711" s="3">
        <v>6.69847046672897</v>
      </c>
      <c r="N3711" s="3">
        <v>35.3081986834231</v>
      </c>
      <c r="O3711" s="3">
        <v>25.6079203334877</v>
      </c>
      <c r="P3711" s="3">
        <v>19.7350993377483</v>
      </c>
      <c r="Q3711" s="3">
        <v>38.1231298147323</v>
      </c>
      <c r="R3711" s="3">
        <v>12.7286585365854</v>
      </c>
      <c r="S3711" s="3">
        <v>96.086406362979</v>
      </c>
      <c r="T3711" s="3">
        <v>11.62109375</v>
      </c>
      <c r="U3711" s="3"/>
      <c r="V3711" s="3"/>
      <c r="W3711" s="3"/>
      <c r="X3711" s="3"/>
      <c r="Y3711" s="3"/>
      <c r="Z3711" s="3"/>
      <c r="AA3711" s="3">
        <v>0.381115012020865</v>
      </c>
      <c r="AB3711" s="3">
        <v>0.683926768485981</v>
      </c>
      <c r="AC3711" s="3">
        <v>-17.9988546183425</v>
      </c>
      <c r="AD3711" s="3"/>
      <c r="AE3711" s="5">
        <v>1</v>
      </c>
      <c r="AF3711" s="3">
        <v>4.65801843211171</v>
      </c>
      <c r="AG3711" s="3">
        <v>90.9407386994626</v>
      </c>
      <c r="AH3711" s="3"/>
      <c r="AI3711" s="3"/>
      <c r="AJ3711" s="3"/>
      <c r="AK3711" s="3"/>
      <c r="AL3711" s="3"/>
      <c r="AM3711" s="3"/>
      <c r="AN3711" s="5" t="s">
        <v>46</v>
      </c>
      <c r="AO3711" s="1"/>
      <c r="AP3711" s="1"/>
      <c r="AQ3711" s="1"/>
    </row>
    <row r="3712" spans="1:43">
      <c r="A3712" s="1" t="s">
        <v>9613</v>
      </c>
      <c r="B3712" s="1" t="s">
        <v>9614</v>
      </c>
      <c r="C3712" s="3">
        <v>1.68767123287671</v>
      </c>
      <c r="D3712" s="4">
        <v>43621</v>
      </c>
      <c r="E3712" s="3">
        <v>0.8251454238</v>
      </c>
      <c r="F3712" s="5" t="s">
        <v>9615</v>
      </c>
      <c r="G3712" s="5">
        <v>617</v>
      </c>
      <c r="H3712" s="5" t="s">
        <v>55</v>
      </c>
      <c r="I3712" s="3">
        <v>13.3837444733689</v>
      </c>
      <c r="J3712" s="3">
        <v>28.0701754385965</v>
      </c>
      <c r="K3712" s="3">
        <v>2.28882427495714</v>
      </c>
      <c r="L3712" s="3">
        <v>56.7231638418079</v>
      </c>
      <c r="M3712" s="3">
        <v>6.06470565498049</v>
      </c>
      <c r="N3712" s="3">
        <v>41.4123279473369</v>
      </c>
      <c r="O3712" s="3">
        <v>33.3203770284715</v>
      </c>
      <c r="P3712" s="3">
        <v>3.3112582781457</v>
      </c>
      <c r="Q3712" s="3">
        <v>43.6423598387688</v>
      </c>
      <c r="R3712" s="3">
        <v>7.31707317073171</v>
      </c>
      <c r="S3712" s="3">
        <v>104.867851276691</v>
      </c>
      <c r="T3712" s="3">
        <v>7.51953125</v>
      </c>
      <c r="U3712" s="3"/>
      <c r="V3712" s="3"/>
      <c r="W3712" s="3"/>
      <c r="X3712" s="3"/>
      <c r="Y3712" s="3"/>
      <c r="Z3712" s="3"/>
      <c r="AA3712" s="3">
        <v>0.326990146896776</v>
      </c>
      <c r="AB3712" s="3">
        <v>0.608253507174045</v>
      </c>
      <c r="AC3712" s="3">
        <v>-20.8197787898503</v>
      </c>
      <c r="AD3712" s="3"/>
      <c r="AE3712" s="5">
        <v>2</v>
      </c>
      <c r="AF3712" s="3">
        <v>5.25895281390215</v>
      </c>
      <c r="AG3712" s="3">
        <v>108.612818462339</v>
      </c>
      <c r="AH3712" s="3"/>
      <c r="AI3712" s="3"/>
      <c r="AJ3712" s="3"/>
      <c r="AK3712" s="3"/>
      <c r="AL3712" s="3"/>
      <c r="AM3712" s="3"/>
      <c r="AN3712" s="5" t="s">
        <v>46</v>
      </c>
      <c r="AO3712" s="1"/>
      <c r="AP3712" s="1"/>
      <c r="AQ3712" s="1"/>
    </row>
    <row r="3713" spans="1:43">
      <c r="A3713" s="1" t="s">
        <v>9616</v>
      </c>
      <c r="B3713" s="1" t="s">
        <v>9617</v>
      </c>
      <c r="C3713" s="3">
        <v>1.64931506849315</v>
      </c>
      <c r="D3713" s="4">
        <v>43635</v>
      </c>
      <c r="E3713" s="3">
        <v>0.6433777017</v>
      </c>
      <c r="F3713" s="5" t="s">
        <v>2450</v>
      </c>
      <c r="G3713" s="5">
        <v>525</v>
      </c>
      <c r="H3713" s="5" t="s">
        <v>55</v>
      </c>
      <c r="I3713" s="3">
        <v>7.3589188618487</v>
      </c>
      <c r="J3713" s="3">
        <v>69.2679975801573</v>
      </c>
      <c r="K3713" s="3">
        <v>3.79727453682438</v>
      </c>
      <c r="L3713" s="3">
        <v>24.0677966101695</v>
      </c>
      <c r="M3713" s="3">
        <v>2.80038416822525</v>
      </c>
      <c r="N3713" s="3">
        <v>71.0353081986834</v>
      </c>
      <c r="O3713" s="3">
        <v>19.0621158011826</v>
      </c>
      <c r="P3713" s="3">
        <v>50.9933774834437</v>
      </c>
      <c r="Q3713" s="3">
        <v>31.4948920212078</v>
      </c>
      <c r="R3713" s="3">
        <v>28.125</v>
      </c>
      <c r="S3713" s="3">
        <v>82.7716365597196</v>
      </c>
      <c r="T3713" s="3">
        <v>24.4140625</v>
      </c>
      <c r="U3713" s="3"/>
      <c r="V3713" s="3"/>
      <c r="W3713" s="3"/>
      <c r="X3713" s="3"/>
      <c r="Y3713" s="3"/>
      <c r="Z3713" s="3"/>
      <c r="AA3713" s="3">
        <v>0.36017067968357</v>
      </c>
      <c r="AB3713" s="3">
        <v>0.544971953833377</v>
      </c>
      <c r="AC3713" s="3">
        <v>-15.8833877858758</v>
      </c>
      <c r="AD3713" s="3"/>
      <c r="AE3713" s="5">
        <v>2</v>
      </c>
      <c r="AF3713" s="3">
        <v>3.55773919597772</v>
      </c>
      <c r="AG3713" s="3">
        <v>76.6814808458951</v>
      </c>
      <c r="AH3713" s="3"/>
      <c r="AI3713" s="3"/>
      <c r="AJ3713" s="3"/>
      <c r="AK3713" s="3"/>
      <c r="AL3713" s="3"/>
      <c r="AM3713" s="3"/>
      <c r="AN3713" s="5" t="s">
        <v>46</v>
      </c>
      <c r="AO3713" s="1"/>
      <c r="AP3713" s="1"/>
      <c r="AQ3713" s="1"/>
    </row>
    <row r="3714" spans="1:43">
      <c r="A3714" s="1" t="s">
        <v>9618</v>
      </c>
      <c r="B3714" s="1" t="s">
        <v>9619</v>
      </c>
      <c r="C3714" s="3">
        <v>1.76164383561644</v>
      </c>
      <c r="D3714" s="4">
        <v>43594</v>
      </c>
      <c r="E3714" s="3">
        <v>0.1316707742</v>
      </c>
      <c r="F3714" s="5" t="s">
        <v>5186</v>
      </c>
      <c r="G3714" s="5">
        <v>644</v>
      </c>
      <c r="H3714" s="5" t="s">
        <v>50</v>
      </c>
      <c r="I3714" s="3">
        <v>-0.403574517151904</v>
      </c>
      <c r="J3714" s="3">
        <v>94.3278249218401</v>
      </c>
      <c r="K3714" s="3">
        <v>-0.115640358485117</v>
      </c>
      <c r="L3714" s="3">
        <v>93.3156263833555</v>
      </c>
      <c r="M3714" s="3">
        <v>-0.441840361156465</v>
      </c>
      <c r="N3714" s="3">
        <v>92.1638468388246</v>
      </c>
      <c r="O3714" s="3">
        <v>1.18117922686452</v>
      </c>
      <c r="P3714" s="3">
        <v>4.93375970762905</v>
      </c>
      <c r="Q3714" s="3">
        <v>0</v>
      </c>
      <c r="R3714" s="3">
        <v>91.405118300338</v>
      </c>
      <c r="S3714" s="3">
        <v>-0.132389162816277</v>
      </c>
      <c r="T3714" s="3">
        <v>94.3502824858757</v>
      </c>
      <c r="U3714" s="3"/>
      <c r="V3714" s="3"/>
      <c r="W3714" s="3"/>
      <c r="X3714" s="3"/>
      <c r="Y3714" s="3"/>
      <c r="Z3714" s="3"/>
      <c r="AA3714" s="3">
        <v>-0.0492118930669515</v>
      </c>
      <c r="AB3714" s="3">
        <v>0.101841769992059</v>
      </c>
      <c r="AC3714" s="3">
        <v>-5.4417681566255</v>
      </c>
      <c r="AD3714" s="3"/>
      <c r="AE3714" s="5">
        <v>5</v>
      </c>
      <c r="AF3714" s="3">
        <v>0.292398276591409</v>
      </c>
      <c r="AG3714" s="3">
        <v>2.73373375548187</v>
      </c>
      <c r="AH3714" s="3"/>
      <c r="AI3714" s="3"/>
      <c r="AJ3714" s="3"/>
      <c r="AK3714" s="3"/>
      <c r="AL3714" s="3"/>
      <c r="AM3714" s="3"/>
      <c r="AN3714" s="5" t="s">
        <v>46</v>
      </c>
      <c r="AO3714" s="1"/>
      <c r="AP3714" s="1"/>
      <c r="AQ3714" s="1"/>
    </row>
    <row r="3715" spans="1:43">
      <c r="A3715" s="1" t="s">
        <v>9620</v>
      </c>
      <c r="B3715" s="1" t="s">
        <v>9621</v>
      </c>
      <c r="C3715" s="3">
        <v>1.4958904109589</v>
      </c>
      <c r="D3715" s="4">
        <v>43691</v>
      </c>
      <c r="E3715" s="3">
        <v>0.1977355882</v>
      </c>
      <c r="F3715" s="5" t="s">
        <v>8332</v>
      </c>
      <c r="G3715" s="5">
        <v>547</v>
      </c>
      <c r="H3715" s="5" t="s">
        <v>226</v>
      </c>
      <c r="I3715" s="3">
        <v>2.39407651172356</v>
      </c>
      <c r="J3715" s="3">
        <v>41.678520625889</v>
      </c>
      <c r="K3715" s="3">
        <v>-0.272435897435903</v>
      </c>
      <c r="L3715" s="3">
        <v>93.9153439153439</v>
      </c>
      <c r="M3715" s="3">
        <v>0.516879340978837</v>
      </c>
      <c r="N3715" s="3">
        <v>57.6868829337094</v>
      </c>
      <c r="O3715" s="3">
        <v>5.02953586497889</v>
      </c>
      <c r="P3715" s="3">
        <v>33.8050314465409</v>
      </c>
      <c r="Q3715" s="3">
        <v>5.07387083157449</v>
      </c>
      <c r="R3715" s="3">
        <v>63.5036496350365</v>
      </c>
      <c r="S3715" s="3">
        <v>19.1917257230416</v>
      </c>
      <c r="T3715" s="3">
        <v>32.1808510638298</v>
      </c>
      <c r="U3715" s="3"/>
      <c r="V3715" s="3"/>
      <c r="W3715" s="3"/>
      <c r="X3715" s="3"/>
      <c r="Y3715" s="3"/>
      <c r="Z3715" s="3"/>
      <c r="AA3715" s="3">
        <v>0.295585032145917</v>
      </c>
      <c r="AB3715" s="3">
        <v>0.479526050824682</v>
      </c>
      <c r="AC3715" s="3">
        <v>-5.72356215213359</v>
      </c>
      <c r="AD3715" s="3"/>
      <c r="AE3715" s="5">
        <v>1</v>
      </c>
      <c r="AF3715" s="3">
        <v>1.26171446150731</v>
      </c>
      <c r="AG3715" s="3">
        <v>19.4600667378803</v>
      </c>
      <c r="AH3715" s="3"/>
      <c r="AI3715" s="3"/>
      <c r="AJ3715" s="3"/>
      <c r="AK3715" s="3"/>
      <c r="AL3715" s="3"/>
      <c r="AM3715" s="3"/>
      <c r="AN3715" s="5" t="s">
        <v>46</v>
      </c>
      <c r="AO3715" s="1"/>
      <c r="AP3715" s="1"/>
      <c r="AQ3715" s="1"/>
    </row>
    <row r="3716" spans="1:43">
      <c r="A3716" s="1" t="s">
        <v>9622</v>
      </c>
      <c r="B3716" s="1" t="s">
        <v>9623</v>
      </c>
      <c r="C3716" s="3">
        <v>1.28219178082192</v>
      </c>
      <c r="D3716" s="4">
        <v>43769</v>
      </c>
      <c r="E3716" s="3">
        <v>10.1587334607</v>
      </c>
      <c r="F3716" s="5" t="s">
        <v>9624</v>
      </c>
      <c r="G3716" s="5">
        <v>469</v>
      </c>
      <c r="H3716" s="5" t="s">
        <v>50</v>
      </c>
      <c r="I3716" s="3">
        <v>-0.0886175659708634</v>
      </c>
      <c r="J3716" s="3">
        <v>78.6958463599821</v>
      </c>
      <c r="K3716" s="3">
        <v>-0.0787789266371395</v>
      </c>
      <c r="L3716" s="3">
        <v>87.2509960159363</v>
      </c>
      <c r="M3716" s="3">
        <v>-0.255578492086908</v>
      </c>
      <c r="N3716" s="3">
        <v>80.053428317008</v>
      </c>
      <c r="O3716" s="3">
        <v>0.128281034142475</v>
      </c>
      <c r="P3716" s="3">
        <v>84.1480127912289</v>
      </c>
      <c r="Q3716" s="3">
        <v>1.10169740611565</v>
      </c>
      <c r="R3716" s="3">
        <v>52.728150651859</v>
      </c>
      <c r="S3716" s="3">
        <v>1.08194712336392</v>
      </c>
      <c r="T3716" s="3">
        <v>79.7175141242938</v>
      </c>
      <c r="U3716" s="3"/>
      <c r="V3716" s="3"/>
      <c r="W3716" s="3"/>
      <c r="X3716" s="3"/>
      <c r="Y3716" s="3"/>
      <c r="Z3716" s="3"/>
      <c r="AA3716" s="3">
        <v>-0.0218063393828727</v>
      </c>
      <c r="AB3716" s="3">
        <v>0.120440591124323</v>
      </c>
      <c r="AC3716" s="3">
        <v>-2.62426970596687</v>
      </c>
      <c r="AD3716" s="3"/>
      <c r="AE3716" s="5">
        <v>3</v>
      </c>
      <c r="AF3716" s="3">
        <v>0.235871878417472</v>
      </c>
      <c r="AG3716" s="3">
        <v>2.36758969832254</v>
      </c>
      <c r="AH3716" s="3"/>
      <c r="AI3716" s="3"/>
      <c r="AJ3716" s="3"/>
      <c r="AK3716" s="3"/>
      <c r="AL3716" s="3"/>
      <c r="AM3716" s="3">
        <v>500</v>
      </c>
      <c r="AN3716" s="5" t="s">
        <v>56</v>
      </c>
      <c r="AO3716" s="1"/>
      <c r="AP3716" s="1"/>
      <c r="AQ3716" s="1"/>
    </row>
    <row r="3717" spans="1:43">
      <c r="A3717" s="1" t="s">
        <v>9625</v>
      </c>
      <c r="B3717" s="1" t="s">
        <v>9626</v>
      </c>
      <c r="C3717" s="3">
        <v>1.58904109589041</v>
      </c>
      <c r="D3717" s="4">
        <v>43657</v>
      </c>
      <c r="E3717" s="3">
        <v>0.4313024578</v>
      </c>
      <c r="F3717" s="5" t="s">
        <v>5840</v>
      </c>
      <c r="G3717" s="5">
        <v>581</v>
      </c>
      <c r="H3717" s="5" t="s">
        <v>45</v>
      </c>
      <c r="I3717" s="3">
        <v>2.06643792888334</v>
      </c>
      <c r="J3717" s="3">
        <v>29.9363057324841</v>
      </c>
      <c r="K3717" s="3">
        <v>1.9233764211182</v>
      </c>
      <c r="L3717" s="3">
        <v>5.27950310559006</v>
      </c>
      <c r="M3717" s="3">
        <v>-1.12554766581056</v>
      </c>
      <c r="N3717" s="3">
        <v>80.4761904761905</v>
      </c>
      <c r="O3717" s="3">
        <v>5.50540061260681</v>
      </c>
      <c r="P3717" s="3">
        <v>13.0794701986755</v>
      </c>
      <c r="Q3717" s="3">
        <v>5.95806686634825</v>
      </c>
      <c r="R3717" s="3">
        <v>17.1232876712329</v>
      </c>
      <c r="S3717" s="3">
        <v>24.3019943019943</v>
      </c>
      <c r="T3717" s="3">
        <v>5.64971751412429</v>
      </c>
      <c r="U3717" s="3"/>
      <c r="V3717" s="3"/>
      <c r="W3717" s="3"/>
      <c r="X3717" s="3"/>
      <c r="Y3717" s="3"/>
      <c r="Z3717" s="3"/>
      <c r="AA3717" s="3">
        <v>0.132724375653562</v>
      </c>
      <c r="AB3717" s="3">
        <v>0.198892389330193</v>
      </c>
      <c r="AC3717" s="3">
        <v>-12.1495327102804</v>
      </c>
      <c r="AD3717" s="3"/>
      <c r="AE3717" s="5">
        <v>1</v>
      </c>
      <c r="AF3717" s="3">
        <v>1.46511588950916</v>
      </c>
      <c r="AG3717" s="3">
        <v>18.8704177036132</v>
      </c>
      <c r="AH3717" s="3"/>
      <c r="AI3717" s="3"/>
      <c r="AJ3717" s="3"/>
      <c r="AK3717" s="3"/>
      <c r="AL3717" s="3"/>
      <c r="AM3717" s="3"/>
      <c r="AN3717" s="5" t="s">
        <v>46</v>
      </c>
      <c r="AO3717" s="1"/>
      <c r="AP3717" s="1"/>
      <c r="AQ3717" s="1"/>
    </row>
    <row r="3718" spans="1:43">
      <c r="A3718" s="1" t="s">
        <v>9627</v>
      </c>
      <c r="B3718" s="1" t="s">
        <v>9628</v>
      </c>
      <c r="C3718" s="3">
        <v>1.53424657534247</v>
      </c>
      <c r="D3718" s="4">
        <v>43677</v>
      </c>
      <c r="E3718" s="3">
        <v>6.6624495693</v>
      </c>
      <c r="F3718" s="5" t="s">
        <v>3482</v>
      </c>
      <c r="G3718" s="5">
        <v>561</v>
      </c>
      <c r="H3718" s="5" t="s">
        <v>226</v>
      </c>
      <c r="I3718" s="3">
        <v>1.13744898845187</v>
      </c>
      <c r="J3718" s="3">
        <v>72.4039829302987</v>
      </c>
      <c r="K3718" s="3">
        <v>0.310024112986573</v>
      </c>
      <c r="L3718" s="3">
        <v>66.005291005291</v>
      </c>
      <c r="M3718" s="3">
        <v>-0.367804293901276</v>
      </c>
      <c r="N3718" s="3">
        <v>88.4344146685472</v>
      </c>
      <c r="O3718" s="3">
        <v>5.3450926404834</v>
      </c>
      <c r="P3718" s="3">
        <v>30.9748427672956</v>
      </c>
      <c r="Q3718" s="3">
        <v>7.13479781095247</v>
      </c>
      <c r="R3718" s="3">
        <v>43.2481751824818</v>
      </c>
      <c r="S3718" s="3">
        <v>16.37907848984</v>
      </c>
      <c r="T3718" s="3">
        <v>44.4148936170213</v>
      </c>
      <c r="U3718" s="3"/>
      <c r="V3718" s="3"/>
      <c r="W3718" s="3"/>
      <c r="X3718" s="3"/>
      <c r="Y3718" s="3"/>
      <c r="Z3718" s="3"/>
      <c r="AA3718" s="3">
        <v>0.353357125198955</v>
      </c>
      <c r="AB3718" s="3">
        <v>0.577272777980391</v>
      </c>
      <c r="AC3718" s="3">
        <v>-1.74060519503705</v>
      </c>
      <c r="AD3718" s="3"/>
      <c r="AE3718" s="5">
        <v>2</v>
      </c>
      <c r="AF3718" s="3">
        <v>0.925287856495071</v>
      </c>
      <c r="AG3718" s="3">
        <v>14.4652067145349</v>
      </c>
      <c r="AH3718" s="3"/>
      <c r="AI3718" s="3"/>
      <c r="AJ3718" s="3"/>
      <c r="AK3718" s="3"/>
      <c r="AL3718" s="3"/>
      <c r="AM3718" s="3"/>
      <c r="AN3718" s="5" t="s">
        <v>51</v>
      </c>
      <c r="AO3718" s="1"/>
      <c r="AP3718" s="1"/>
      <c r="AQ3718" s="1"/>
    </row>
    <row r="3719" spans="1:43">
      <c r="A3719" s="1" t="s">
        <v>9629</v>
      </c>
      <c r="B3719" s="1" t="s">
        <v>9630</v>
      </c>
      <c r="C3719" s="3">
        <v>1.68767123287671</v>
      </c>
      <c r="D3719" s="4">
        <v>43621</v>
      </c>
      <c r="E3719" s="3">
        <v>23.5320597459</v>
      </c>
      <c r="F3719" s="5" t="s">
        <v>5321</v>
      </c>
      <c r="G3719" s="5">
        <v>617</v>
      </c>
      <c r="H3719" s="5" t="s">
        <v>198</v>
      </c>
      <c r="I3719" s="3">
        <v>0.107611035022506</v>
      </c>
      <c r="J3719" s="3">
        <v>76.4550264550265</v>
      </c>
      <c r="K3719" s="3">
        <v>0.0586682311528395</v>
      </c>
      <c r="L3719" s="3">
        <v>10.1063829787234</v>
      </c>
      <c r="M3719" s="3">
        <v>-0.029308323563886</v>
      </c>
      <c r="N3719" s="3">
        <v>72.1485411140583</v>
      </c>
      <c r="O3719" s="3">
        <v>0.581609785086879</v>
      </c>
      <c r="P3719" s="3">
        <v>60.3448275862069</v>
      </c>
      <c r="Q3719" s="3">
        <v>1.14168403312212</v>
      </c>
      <c r="R3719" s="3">
        <v>57.7380952380952</v>
      </c>
      <c r="S3719" s="3">
        <v>2.3602585395453</v>
      </c>
      <c r="T3719" s="3">
        <v>39.5348837209302</v>
      </c>
      <c r="U3719" s="3"/>
      <c r="V3719" s="3"/>
      <c r="W3719" s="3"/>
      <c r="X3719" s="3"/>
      <c r="Y3719" s="3"/>
      <c r="Z3719" s="3"/>
      <c r="AA3719" s="3">
        <v>0.157183355691188</v>
      </c>
      <c r="AB3719" s="3">
        <v>0.545692827327875</v>
      </c>
      <c r="AC3719" s="3">
        <v>-0.401913875598084</v>
      </c>
      <c r="AD3719" s="3"/>
      <c r="AE3719" s="5">
        <v>3</v>
      </c>
      <c r="AF3719" s="3">
        <v>0.269488433623953</v>
      </c>
      <c r="AG3719" s="3">
        <v>2.97308393648341</v>
      </c>
      <c r="AH3719" s="3"/>
      <c r="AI3719" s="3"/>
      <c r="AJ3719" s="3"/>
      <c r="AK3719" s="3"/>
      <c r="AL3719" s="3"/>
      <c r="AM3719" s="3">
        <v>500</v>
      </c>
      <c r="AN3719" s="5" t="s">
        <v>56</v>
      </c>
      <c r="AO3719" s="1"/>
      <c r="AP3719" s="1"/>
      <c r="AQ3719" s="1"/>
    </row>
    <row r="3720" spans="1:43">
      <c r="A3720" s="1" t="s">
        <v>9631</v>
      </c>
      <c r="B3720" s="1" t="s">
        <v>9632</v>
      </c>
      <c r="C3720" s="3">
        <v>1.52876712328767</v>
      </c>
      <c r="D3720" s="4">
        <v>43679</v>
      </c>
      <c r="E3720" s="3">
        <v>8.4453162117</v>
      </c>
      <c r="F3720" s="5" t="s">
        <v>9633</v>
      </c>
      <c r="G3720" s="5">
        <v>559</v>
      </c>
      <c r="H3720" s="5" t="s">
        <v>50</v>
      </c>
      <c r="I3720" s="3">
        <v>0.2318168646769</v>
      </c>
      <c r="J3720" s="3">
        <v>30.9959803483698</v>
      </c>
      <c r="K3720" s="3">
        <v>0</v>
      </c>
      <c r="L3720" s="3">
        <v>43.3820274457725</v>
      </c>
      <c r="M3720" s="3">
        <v>0.0289184499710889</v>
      </c>
      <c r="N3720" s="3">
        <v>30.8103294746216</v>
      </c>
      <c r="O3720" s="3">
        <v>0.282386209080774</v>
      </c>
      <c r="P3720" s="3">
        <v>79.3056190041115</v>
      </c>
      <c r="Q3720" s="3">
        <v>1.35461714859383</v>
      </c>
      <c r="R3720" s="3">
        <v>21.825205214872</v>
      </c>
      <c r="S3720" s="3">
        <v>2.61365097943319</v>
      </c>
      <c r="T3720" s="3">
        <v>20.6214689265537</v>
      </c>
      <c r="U3720" s="3"/>
      <c r="V3720" s="3"/>
      <c r="W3720" s="3"/>
      <c r="X3720" s="3"/>
      <c r="Y3720" s="3"/>
      <c r="Z3720" s="3"/>
      <c r="AA3720" s="3">
        <v>0.0971572993919915</v>
      </c>
      <c r="AB3720" s="3">
        <v>0.255158991896008</v>
      </c>
      <c r="AC3720" s="3">
        <v>-1.62150224677184</v>
      </c>
      <c r="AD3720" s="3"/>
      <c r="AE3720" s="5">
        <v>2</v>
      </c>
      <c r="AF3720" s="3">
        <v>0.281337830025967</v>
      </c>
      <c r="AG3720" s="3">
        <v>3.23415374191478</v>
      </c>
      <c r="AH3720" s="3"/>
      <c r="AI3720" s="3"/>
      <c r="AJ3720" s="3"/>
      <c r="AK3720" s="3"/>
      <c r="AL3720" s="3"/>
      <c r="AM3720" s="3">
        <v>100</v>
      </c>
      <c r="AN3720" s="5" t="s">
        <v>206</v>
      </c>
      <c r="AO3720" s="1"/>
      <c r="AP3720" s="1"/>
      <c r="AQ3720" s="1"/>
    </row>
    <row r="3721" spans="1:43">
      <c r="A3721" s="1" t="s">
        <v>9634</v>
      </c>
      <c r="B3721" s="1" t="s">
        <v>9635</v>
      </c>
      <c r="C3721" s="3">
        <v>1.18630136986301</v>
      </c>
      <c r="D3721" s="4">
        <v>43804</v>
      </c>
      <c r="E3721" s="3">
        <v>29.7826104003</v>
      </c>
      <c r="F3721" s="5" t="s">
        <v>8562</v>
      </c>
      <c r="G3721" s="5">
        <v>434</v>
      </c>
      <c r="H3721" s="5" t="s">
        <v>50</v>
      </c>
      <c r="I3721" s="3">
        <v>0.0893388921977366</v>
      </c>
      <c r="J3721" s="3">
        <v>56.0518088432336</v>
      </c>
      <c r="K3721" s="3">
        <v>0</v>
      </c>
      <c r="L3721" s="3">
        <v>43.3820274457725</v>
      </c>
      <c r="M3721" s="3">
        <v>-0.0594707106749779</v>
      </c>
      <c r="N3721" s="3">
        <v>47.2840605520926</v>
      </c>
      <c r="O3721" s="3">
        <v>0.80983803239352</v>
      </c>
      <c r="P3721" s="3">
        <v>28.5518501598904</v>
      </c>
      <c r="Q3721" s="3">
        <v>1.21461553904839</v>
      </c>
      <c r="R3721" s="3">
        <v>38.0492515692902</v>
      </c>
      <c r="S3721" s="3">
        <v>0.215868749234885</v>
      </c>
      <c r="T3721" s="3">
        <v>92.4293785310735</v>
      </c>
      <c r="U3721" s="3"/>
      <c r="V3721" s="3"/>
      <c r="W3721" s="3"/>
      <c r="X3721" s="3"/>
      <c r="Y3721" s="3"/>
      <c r="Z3721" s="3"/>
      <c r="AA3721" s="3">
        <v>-0.0715834529016496</v>
      </c>
      <c r="AB3721" s="3">
        <v>-0.0154672077438937</v>
      </c>
      <c r="AC3721" s="3">
        <v>-3.74212312166749</v>
      </c>
      <c r="AD3721" s="3"/>
      <c r="AE3721" s="5">
        <v>4</v>
      </c>
      <c r="AF3721" s="3">
        <v>0.077305117357569</v>
      </c>
      <c r="AG3721" s="3">
        <v>1.05071464486373</v>
      </c>
      <c r="AH3721" s="3"/>
      <c r="AI3721" s="3"/>
      <c r="AJ3721" s="3"/>
      <c r="AK3721" s="3"/>
      <c r="AL3721" s="3"/>
      <c r="AM3721" s="3"/>
      <c r="AN3721" s="5" t="s">
        <v>46</v>
      </c>
      <c r="AO3721" s="1"/>
      <c r="AP3721" s="1"/>
      <c r="AQ3721" s="1"/>
    </row>
    <row r="3722" spans="1:43">
      <c r="A3722" s="1" t="s">
        <v>9636</v>
      </c>
      <c r="B3722" s="1" t="s">
        <v>9637</v>
      </c>
      <c r="C3722" s="3">
        <v>1.26301369863014</v>
      </c>
      <c r="D3722" s="4">
        <v>43776</v>
      </c>
      <c r="E3722" s="3">
        <v>1.3706167327</v>
      </c>
      <c r="F3722" s="5" t="s">
        <v>1272</v>
      </c>
      <c r="G3722" s="5">
        <v>462</v>
      </c>
      <c r="H3722" s="5" t="s">
        <v>205</v>
      </c>
      <c r="I3722" s="3">
        <v>-0.294811320754726</v>
      </c>
      <c r="J3722" s="3">
        <v>75.6554307116105</v>
      </c>
      <c r="K3722" s="3">
        <v>-0.0197083169097365</v>
      </c>
      <c r="L3722" s="3">
        <v>57.7777777777778</v>
      </c>
      <c r="M3722" s="3">
        <v>-0.431795878312062</v>
      </c>
      <c r="N3722" s="3">
        <v>86.1940298507463</v>
      </c>
      <c r="O3722" s="3">
        <v>0.634107404846325</v>
      </c>
      <c r="P3722" s="3">
        <v>74.3190661478599</v>
      </c>
      <c r="Q3722" s="3">
        <v>0.922400313543418</v>
      </c>
      <c r="R3722" s="3">
        <v>76.5486725663717</v>
      </c>
      <c r="S3722" s="3">
        <v>1.04217766531499</v>
      </c>
      <c r="T3722" s="3">
        <v>70.5128205128205</v>
      </c>
      <c r="U3722" s="3"/>
      <c r="V3722" s="3"/>
      <c r="W3722" s="3"/>
      <c r="X3722" s="3"/>
      <c r="Y3722" s="3"/>
      <c r="Z3722" s="3"/>
      <c r="AA3722" s="3">
        <v>-0.0376322516058537</v>
      </c>
      <c r="AB3722" s="3">
        <v>0.0200498978626531</v>
      </c>
      <c r="AC3722" s="3">
        <v>-2.18425395592661</v>
      </c>
      <c r="AD3722" s="3"/>
      <c r="AE3722" s="5">
        <v>4</v>
      </c>
      <c r="AF3722" s="3">
        <v>0.143621902638148</v>
      </c>
      <c r="AG3722" s="3">
        <v>1.44215632624702</v>
      </c>
      <c r="AH3722" s="3"/>
      <c r="AI3722" s="3"/>
      <c r="AJ3722" s="3"/>
      <c r="AK3722" s="3"/>
      <c r="AL3722" s="3"/>
      <c r="AM3722" s="3"/>
      <c r="AN3722" s="5" t="s">
        <v>46</v>
      </c>
      <c r="AO3722" s="1"/>
      <c r="AP3722" s="1"/>
      <c r="AQ3722" s="1"/>
    </row>
    <row r="3723" spans="1:43">
      <c r="A3723" s="1" t="s">
        <v>9638</v>
      </c>
      <c r="B3723" s="1" t="s">
        <v>9639</v>
      </c>
      <c r="C3723" s="3">
        <v>1.60547945205479</v>
      </c>
      <c r="D3723" s="4">
        <v>43651</v>
      </c>
      <c r="E3723" s="3">
        <v>9.4660044291</v>
      </c>
      <c r="F3723" s="5" t="s">
        <v>9640</v>
      </c>
      <c r="G3723" s="5">
        <v>587</v>
      </c>
      <c r="H3723" s="5" t="s">
        <v>50</v>
      </c>
      <c r="I3723" s="3">
        <v>-0.106910292545425</v>
      </c>
      <c r="J3723" s="3">
        <v>80.8396605627512</v>
      </c>
      <c r="K3723" s="3">
        <v>-0.0583430571761896</v>
      </c>
      <c r="L3723" s="3">
        <v>82.514386896857</v>
      </c>
      <c r="M3723" s="3">
        <v>-0.194212468440474</v>
      </c>
      <c r="N3723" s="3">
        <v>71.1487088156723</v>
      </c>
      <c r="O3723" s="3">
        <v>0.469208211143708</v>
      </c>
      <c r="P3723" s="3">
        <v>70.0319780721791</v>
      </c>
      <c r="Q3723" s="3">
        <v>0.646298472385423</v>
      </c>
      <c r="R3723" s="3">
        <v>82.472235634959</v>
      </c>
      <c r="S3723" s="3">
        <v>1.19129664270946</v>
      </c>
      <c r="T3723" s="3">
        <v>77.2881355932203</v>
      </c>
      <c r="U3723" s="3"/>
      <c r="V3723" s="3"/>
      <c r="W3723" s="3"/>
      <c r="X3723" s="3"/>
      <c r="Y3723" s="3"/>
      <c r="Z3723" s="3"/>
      <c r="AA3723" s="3">
        <v>-0.0260822914539774</v>
      </c>
      <c r="AB3723" s="3">
        <v>0.0402290145236413</v>
      </c>
      <c r="AC3723" s="3">
        <v>-1.71329009776399</v>
      </c>
      <c r="AD3723" s="3"/>
      <c r="AE3723" s="5">
        <v>4</v>
      </c>
      <c r="AF3723" s="3">
        <v>0.147560164634064</v>
      </c>
      <c r="AG3723" s="3">
        <v>1.46199355827319</v>
      </c>
      <c r="AH3723" s="3"/>
      <c r="AI3723" s="3"/>
      <c r="AJ3723" s="3"/>
      <c r="AK3723" s="3"/>
      <c r="AL3723" s="3"/>
      <c r="AM3723" s="3"/>
      <c r="AN3723" s="5" t="s">
        <v>46</v>
      </c>
      <c r="AO3723" s="1"/>
      <c r="AP3723" s="1"/>
      <c r="AQ3723" s="1"/>
    </row>
    <row r="3724" spans="1:43">
      <c r="A3724" s="1" t="s">
        <v>9641</v>
      </c>
      <c r="B3724" s="1" t="s">
        <v>9642</v>
      </c>
      <c r="C3724" s="3">
        <v>1.21095890410959</v>
      </c>
      <c r="D3724" s="4">
        <v>43795</v>
      </c>
      <c r="E3724" s="3">
        <v>1.7072961622</v>
      </c>
      <c r="F3724" s="5" t="s">
        <v>9643</v>
      </c>
      <c r="G3724" s="5">
        <v>443</v>
      </c>
      <c r="H3724" s="5" t="s">
        <v>50</v>
      </c>
      <c r="I3724" s="3">
        <v>0.0587141598982223</v>
      </c>
      <c r="J3724" s="3">
        <v>61.2773559624832</v>
      </c>
      <c r="K3724" s="3">
        <v>0.0293484640970424</v>
      </c>
      <c r="L3724" s="3">
        <v>28.2868525896414</v>
      </c>
      <c r="M3724" s="3">
        <v>-0.165983206405002</v>
      </c>
      <c r="N3724" s="3">
        <v>66.4737310774711</v>
      </c>
      <c r="O3724" s="3">
        <v>0.550693283508708</v>
      </c>
      <c r="P3724" s="3">
        <v>64.4129739607126</v>
      </c>
      <c r="Q3724" s="3">
        <v>1.00760644077842</v>
      </c>
      <c r="R3724" s="3">
        <v>62.3853211009174</v>
      </c>
      <c r="S3724" s="3">
        <v>1.47876141325922</v>
      </c>
      <c r="T3724" s="3">
        <v>68.8700564971751</v>
      </c>
      <c r="U3724" s="3"/>
      <c r="V3724" s="3"/>
      <c r="W3724" s="3"/>
      <c r="X3724" s="3"/>
      <c r="Y3724" s="3"/>
      <c r="Z3724" s="3"/>
      <c r="AA3724" s="3">
        <v>-0.00282252534883582</v>
      </c>
      <c r="AB3724" s="3">
        <v>0.044882455751336</v>
      </c>
      <c r="AC3724" s="3">
        <v>-1.85996689064173</v>
      </c>
      <c r="AD3724" s="3"/>
      <c r="AE3724" s="5">
        <v>4</v>
      </c>
      <c r="AF3724" s="3">
        <v>0.152397617119168</v>
      </c>
      <c r="AG3724" s="3">
        <v>1.79217556796607</v>
      </c>
      <c r="AH3724" s="3"/>
      <c r="AI3724" s="3"/>
      <c r="AJ3724" s="3"/>
      <c r="AK3724" s="3"/>
      <c r="AL3724" s="3"/>
      <c r="AM3724" s="3"/>
      <c r="AN3724" s="5" t="s">
        <v>46</v>
      </c>
      <c r="AO3724" s="1"/>
      <c r="AP3724" s="1"/>
      <c r="AQ3724" s="1"/>
    </row>
    <row r="3725" spans="1:43">
      <c r="A3725" s="1" t="s">
        <v>9644</v>
      </c>
      <c r="B3725" s="1" t="s">
        <v>9645</v>
      </c>
      <c r="C3725" s="3">
        <v>1.52054794520548</v>
      </c>
      <c r="D3725" s="4">
        <v>43682</v>
      </c>
      <c r="E3725" s="3">
        <v>0.1004672662</v>
      </c>
      <c r="F3725" s="5" t="s">
        <v>4886</v>
      </c>
      <c r="G3725" s="5">
        <v>223</v>
      </c>
      <c r="H3725" s="5" t="s">
        <v>50</v>
      </c>
      <c r="I3725" s="3">
        <v>0.0294956248156715</v>
      </c>
      <c r="J3725" s="3">
        <v>64.8503796337651</v>
      </c>
      <c r="K3725" s="3">
        <v>0.0491690431704305</v>
      </c>
      <c r="L3725" s="3">
        <v>15.4050464807437</v>
      </c>
      <c r="M3725" s="3">
        <v>-0.157016683022566</v>
      </c>
      <c r="N3725" s="3">
        <v>65.0044523597507</v>
      </c>
      <c r="O3725" s="3">
        <v>0.523663669597862</v>
      </c>
      <c r="P3725" s="3">
        <v>65.8291457286432</v>
      </c>
      <c r="Q3725" s="3">
        <v>0.812524772096699</v>
      </c>
      <c r="R3725" s="3">
        <v>76.3882182520522</v>
      </c>
      <c r="S3725" s="3">
        <v>1.39646447132456</v>
      </c>
      <c r="T3725" s="3">
        <v>71.2994350282486</v>
      </c>
      <c r="U3725" s="3"/>
      <c r="V3725" s="3"/>
      <c r="W3725" s="3"/>
      <c r="X3725" s="3"/>
      <c r="Y3725" s="3"/>
      <c r="Z3725" s="3"/>
      <c r="AA3725" s="3">
        <v>-0.00688471960136785</v>
      </c>
      <c r="AB3725" s="3">
        <v>0.130173379035581</v>
      </c>
      <c r="AC3725" s="3">
        <v>-1.78519168861576</v>
      </c>
      <c r="AD3725" s="3"/>
      <c r="AE3725" s="5">
        <v>4</v>
      </c>
      <c r="AF3725" s="3">
        <v>0.205422355727825</v>
      </c>
      <c r="AG3725" s="3">
        <v>2.02268657023099</v>
      </c>
      <c r="AH3725" s="3"/>
      <c r="AI3725" s="3"/>
      <c r="AJ3725" s="3"/>
      <c r="AK3725" s="3"/>
      <c r="AL3725" s="3"/>
      <c r="AM3725" s="3"/>
      <c r="AN3725" s="5" t="s">
        <v>46</v>
      </c>
      <c r="AO3725" s="1"/>
      <c r="AP3725" s="1"/>
      <c r="AQ3725" s="1"/>
    </row>
    <row r="3726" spans="1:43">
      <c r="A3726" s="1" t="s">
        <v>9646</v>
      </c>
      <c r="B3726" s="1" t="s">
        <v>9647</v>
      </c>
      <c r="C3726" s="3">
        <v>1.24109589041096</v>
      </c>
      <c r="D3726" s="4">
        <v>43784</v>
      </c>
      <c r="E3726" s="3">
        <v>3.9320222137</v>
      </c>
      <c r="F3726" s="5" t="s">
        <v>9648</v>
      </c>
      <c r="G3726" s="5">
        <v>454</v>
      </c>
      <c r="H3726" s="5" t="s">
        <v>50</v>
      </c>
      <c r="I3726" s="3">
        <v>0.163022631377065</v>
      </c>
      <c r="J3726" s="3">
        <v>43.054935238946</v>
      </c>
      <c r="K3726" s="3">
        <v>-0.0287136294027533</v>
      </c>
      <c r="L3726" s="3">
        <v>69.1013722886233</v>
      </c>
      <c r="M3726" s="3">
        <v>-0.162492831198627</v>
      </c>
      <c r="N3726" s="3">
        <v>66.0284951024043</v>
      </c>
      <c r="O3726" s="3">
        <v>0.995938889963254</v>
      </c>
      <c r="P3726" s="3">
        <v>8.95386021014162</v>
      </c>
      <c r="Q3726" s="3">
        <v>1.74361971556595</v>
      </c>
      <c r="R3726" s="3">
        <v>6.1323032351521</v>
      </c>
      <c r="S3726" s="3">
        <v>1.98203475883616</v>
      </c>
      <c r="T3726" s="3">
        <v>45.5367231638418</v>
      </c>
      <c r="U3726" s="3"/>
      <c r="V3726" s="3"/>
      <c r="W3726" s="3"/>
      <c r="X3726" s="3"/>
      <c r="Y3726" s="3"/>
      <c r="Z3726" s="3"/>
      <c r="AA3726" s="3">
        <v>0.0294535746557125</v>
      </c>
      <c r="AB3726" s="3">
        <v>0.129857789595735</v>
      </c>
      <c r="AC3726" s="3">
        <v>-4.38258252609799</v>
      </c>
      <c r="AD3726" s="3"/>
      <c r="AE3726" s="5">
        <v>4</v>
      </c>
      <c r="AF3726" s="3">
        <v>0.306823606904368</v>
      </c>
      <c r="AG3726" s="3">
        <v>3.58321370107526</v>
      </c>
      <c r="AH3726" s="3"/>
      <c r="AI3726" s="3"/>
      <c r="AJ3726" s="3"/>
      <c r="AK3726" s="3"/>
      <c r="AL3726" s="3"/>
      <c r="AM3726" s="3"/>
      <c r="AN3726" s="5" t="s">
        <v>46</v>
      </c>
      <c r="AO3726" s="1"/>
      <c r="AP3726" s="1"/>
      <c r="AQ3726" s="1"/>
    </row>
    <row r="3727" spans="1:43">
      <c r="A3727" s="1" t="s">
        <v>9649</v>
      </c>
      <c r="B3727" s="1" t="s">
        <v>9650</v>
      </c>
      <c r="C3727" s="3">
        <v>1.65479452054795</v>
      </c>
      <c r="D3727" s="4">
        <v>43633</v>
      </c>
      <c r="E3727" s="3">
        <v>0.5086435455</v>
      </c>
      <c r="F3727" s="5" t="s">
        <v>9651</v>
      </c>
      <c r="G3727" s="5">
        <v>605</v>
      </c>
      <c r="H3727" s="5" t="s">
        <v>205</v>
      </c>
      <c r="I3727" s="3">
        <v>-0.263132248318871</v>
      </c>
      <c r="J3727" s="3">
        <v>70.7865168539326</v>
      </c>
      <c r="K3727" s="3">
        <v>0</v>
      </c>
      <c r="L3727" s="3">
        <v>38.8888888888889</v>
      </c>
      <c r="M3727" s="3">
        <v>-0.360237562067946</v>
      </c>
      <c r="N3727" s="3">
        <v>73.5074626865672</v>
      </c>
      <c r="O3727" s="3">
        <v>0.550206327372773</v>
      </c>
      <c r="P3727" s="3">
        <v>83.2684824902724</v>
      </c>
      <c r="Q3727" s="3">
        <v>1.02665350444227</v>
      </c>
      <c r="R3727" s="3">
        <v>65.4867256637168</v>
      </c>
      <c r="S3727" s="3">
        <v>1.13347729171053</v>
      </c>
      <c r="T3727" s="3">
        <v>68.5897435897436</v>
      </c>
      <c r="U3727" s="3"/>
      <c r="V3727" s="3"/>
      <c r="W3727" s="3"/>
      <c r="X3727" s="3"/>
      <c r="Y3727" s="3"/>
      <c r="Z3727" s="3"/>
      <c r="AA3727" s="3">
        <v>-0.0212003436409722</v>
      </c>
      <c r="AB3727" s="3">
        <v>0.124686592115645</v>
      </c>
      <c r="AC3727" s="3">
        <v>-2.5727826675694</v>
      </c>
      <c r="AD3727" s="3"/>
      <c r="AE3727" s="5">
        <v>3</v>
      </c>
      <c r="AF3727" s="3">
        <v>0.214454549019276</v>
      </c>
      <c r="AG3727" s="3">
        <v>1.75609635134928</v>
      </c>
      <c r="AH3727" s="3"/>
      <c r="AI3727" s="3"/>
      <c r="AJ3727" s="3"/>
      <c r="AK3727" s="3"/>
      <c r="AL3727" s="3"/>
      <c r="AM3727" s="3"/>
      <c r="AN3727" s="5" t="s">
        <v>46</v>
      </c>
      <c r="AO3727" s="1"/>
      <c r="AP3727" s="1"/>
      <c r="AQ3727" s="1"/>
    </row>
    <row r="3728" spans="1:43">
      <c r="A3728" s="1" t="s">
        <v>9652</v>
      </c>
      <c r="B3728" s="1" t="s">
        <v>9653</v>
      </c>
      <c r="C3728" s="3">
        <v>1.06849315068493</v>
      </c>
      <c r="D3728" s="4">
        <v>43847</v>
      </c>
      <c r="E3728" s="3">
        <v>0.2523351246</v>
      </c>
      <c r="F3728" s="5" t="s">
        <v>5333</v>
      </c>
      <c r="G3728" s="5">
        <v>288</v>
      </c>
      <c r="H3728" s="5" t="s">
        <v>50</v>
      </c>
      <c r="I3728" s="3">
        <v>0.121790317669754</v>
      </c>
      <c r="J3728" s="3">
        <v>49.7543546225994</v>
      </c>
      <c r="K3728" s="3">
        <v>0.0710083181172686</v>
      </c>
      <c r="L3728" s="3">
        <v>6.15316511730854</v>
      </c>
      <c r="M3728" s="3">
        <v>-0.0405309555172719</v>
      </c>
      <c r="N3728" s="3">
        <v>44.3900267141585</v>
      </c>
      <c r="O3728" s="3">
        <v>0.52990930398452</v>
      </c>
      <c r="P3728" s="3">
        <v>65.4179990863408</v>
      </c>
      <c r="Q3728" s="3">
        <v>0.848497239828265</v>
      </c>
      <c r="R3728" s="3">
        <v>74.4567841622405</v>
      </c>
      <c r="S3728" s="3">
        <v>-1.48791691631716</v>
      </c>
      <c r="T3728" s="3">
        <v>97.5706214689266</v>
      </c>
      <c r="U3728" s="3"/>
      <c r="V3728" s="3"/>
      <c r="W3728" s="3"/>
      <c r="X3728" s="3"/>
      <c r="Y3728" s="3"/>
      <c r="Z3728" s="3"/>
      <c r="AA3728" s="3">
        <v>-0.191094978427644</v>
      </c>
      <c r="AB3728" s="3">
        <v>-0.208089621630998</v>
      </c>
      <c r="AC3728" s="3">
        <v>-3.7219377707759</v>
      </c>
      <c r="AD3728" s="3"/>
      <c r="AE3728" s="5">
        <v>3</v>
      </c>
      <c r="AF3728" s="3">
        <v>-0.129403307099021</v>
      </c>
      <c r="AG3728" s="3"/>
      <c r="AH3728" s="3"/>
      <c r="AI3728" s="3"/>
      <c r="AJ3728" s="3"/>
      <c r="AK3728" s="3"/>
      <c r="AL3728" s="3"/>
      <c r="AM3728" s="3"/>
      <c r="AN3728" s="5" t="s">
        <v>46</v>
      </c>
      <c r="AO3728" s="1"/>
      <c r="AP3728" s="1"/>
      <c r="AQ3728" s="1"/>
    </row>
    <row r="3729" spans="1:43">
      <c r="A3729" s="1" t="s">
        <v>9654</v>
      </c>
      <c r="B3729" s="1" t="s">
        <v>9655</v>
      </c>
      <c r="C3729" s="3">
        <v>1.76986301369863</v>
      </c>
      <c r="D3729" s="4">
        <v>43591</v>
      </c>
      <c r="E3729" s="3">
        <v>16.9429440892</v>
      </c>
      <c r="F3729" s="5" t="s">
        <v>9656</v>
      </c>
      <c r="G3729" s="5">
        <v>647</v>
      </c>
      <c r="H3729" s="5" t="s">
        <v>55</v>
      </c>
      <c r="I3729" s="3">
        <v>9.27643784786642</v>
      </c>
      <c r="J3729" s="3">
        <v>57.8342407743497</v>
      </c>
      <c r="K3729" s="3">
        <v>0.73991448224578</v>
      </c>
      <c r="L3729" s="3">
        <v>81.3559322033898</v>
      </c>
      <c r="M3729" s="3">
        <v>3.0150944830995</v>
      </c>
      <c r="N3729" s="3">
        <v>69.5990424895272</v>
      </c>
      <c r="O3729" s="3">
        <v>11.2552868229787</v>
      </c>
      <c r="P3729" s="3">
        <v>77.5496688741722</v>
      </c>
      <c r="Q3729" s="3">
        <v>18.12355582683</v>
      </c>
      <c r="R3729" s="3">
        <v>65.7774390243902</v>
      </c>
      <c r="S3729" s="3">
        <v>53.6028119507909</v>
      </c>
      <c r="T3729" s="3">
        <v>69.04296875</v>
      </c>
      <c r="U3729" s="3"/>
      <c r="V3729" s="3"/>
      <c r="W3729" s="3"/>
      <c r="X3729" s="3"/>
      <c r="Y3729" s="3"/>
      <c r="Z3729" s="3"/>
      <c r="AA3729" s="3">
        <v>0.183742623371754</v>
      </c>
      <c r="AB3729" s="3">
        <v>0.57733774444546</v>
      </c>
      <c r="AC3729" s="3">
        <v>-27.2318623423075</v>
      </c>
      <c r="AD3729" s="3"/>
      <c r="AE3729" s="5">
        <v>2</v>
      </c>
      <c r="AF3729" s="3">
        <v>5.35685961682825</v>
      </c>
      <c r="AG3729" s="3">
        <v>73.4442649600949</v>
      </c>
      <c r="AH3729" s="3"/>
      <c r="AI3729" s="3"/>
      <c r="AJ3729" s="3"/>
      <c r="AK3729" s="3"/>
      <c r="AL3729" s="3"/>
      <c r="AM3729" s="3">
        <v>300</v>
      </c>
      <c r="AN3729" s="5" t="s">
        <v>51</v>
      </c>
      <c r="AO3729" s="1"/>
      <c r="AP3729" s="1"/>
      <c r="AQ3729" s="1"/>
    </row>
    <row r="3730" spans="1:43">
      <c r="A3730" s="1" t="s">
        <v>9657</v>
      </c>
      <c r="B3730" s="1" t="s">
        <v>9658</v>
      </c>
      <c r="C3730" s="3">
        <v>1.47671232876712</v>
      </c>
      <c r="D3730" s="4">
        <v>43698</v>
      </c>
      <c r="E3730" s="3">
        <v>1.9174423899</v>
      </c>
      <c r="F3730" s="5" t="s">
        <v>7054</v>
      </c>
      <c r="G3730" s="5">
        <v>453</v>
      </c>
      <c r="H3730" s="5" t="s">
        <v>50</v>
      </c>
      <c r="I3730" s="3">
        <v>0.0593589236248777</v>
      </c>
      <c r="J3730" s="3">
        <v>60.6967396159</v>
      </c>
      <c r="K3730" s="3">
        <v>0</v>
      </c>
      <c r="L3730" s="3">
        <v>43.3820274457725</v>
      </c>
      <c r="M3730" s="3">
        <v>-0.0691631261733018</v>
      </c>
      <c r="N3730" s="3">
        <v>48.619768477293</v>
      </c>
      <c r="O3730" s="3">
        <v>0.827234638253579</v>
      </c>
      <c r="P3730" s="3">
        <v>25.7195066240292</v>
      </c>
      <c r="Q3730" s="3">
        <v>1.12233873963385</v>
      </c>
      <c r="R3730" s="3">
        <v>50.6035731530662</v>
      </c>
      <c r="S3730" s="3">
        <v>2.30752060914398</v>
      </c>
      <c r="T3730" s="3">
        <v>30.2824858757062</v>
      </c>
      <c r="U3730" s="3"/>
      <c r="V3730" s="3"/>
      <c r="W3730" s="3"/>
      <c r="X3730" s="3"/>
      <c r="Y3730" s="3"/>
      <c r="Z3730" s="3"/>
      <c r="AA3730" s="3">
        <v>0.0706767529132092</v>
      </c>
      <c r="AB3730" s="3">
        <v>0.258678291673379</v>
      </c>
      <c r="AC3730" s="3">
        <v>-2.34091343397668</v>
      </c>
      <c r="AD3730" s="3"/>
      <c r="AE3730" s="5">
        <v>4</v>
      </c>
      <c r="AF3730" s="3">
        <v>0.29364784787871</v>
      </c>
      <c r="AG3730" s="3">
        <v>3.52522817528078</v>
      </c>
      <c r="AH3730" s="3"/>
      <c r="AI3730" s="3"/>
      <c r="AJ3730" s="3"/>
      <c r="AK3730" s="3"/>
      <c r="AL3730" s="3"/>
      <c r="AM3730" s="3"/>
      <c r="AN3730" s="5" t="s">
        <v>46</v>
      </c>
      <c r="AO3730" s="1"/>
      <c r="AP3730" s="1"/>
      <c r="AQ3730" s="1"/>
    </row>
    <row r="3731" spans="1:43">
      <c r="A3731" s="1" t="s">
        <v>9659</v>
      </c>
      <c r="B3731" s="1" t="s">
        <v>9660</v>
      </c>
      <c r="C3731" s="3">
        <v>1.76712328767123</v>
      </c>
      <c r="D3731" s="4">
        <v>43592</v>
      </c>
      <c r="E3731" s="3">
        <v>11.3387163876</v>
      </c>
      <c r="F3731" s="5" t="s">
        <v>9661</v>
      </c>
      <c r="G3731" s="5">
        <v>646</v>
      </c>
      <c r="H3731" s="5" t="s">
        <v>55</v>
      </c>
      <c r="I3731" s="3">
        <v>11.2894131933903</v>
      </c>
      <c r="J3731" s="3">
        <v>42.6497277676951</v>
      </c>
      <c r="K3731" s="3">
        <v>1.39887773650516</v>
      </c>
      <c r="L3731" s="3">
        <v>72.1468926553672</v>
      </c>
      <c r="M3731" s="3">
        <v>6.39797653107765</v>
      </c>
      <c r="N3731" s="3">
        <v>38.7193297426691</v>
      </c>
      <c r="O3731" s="3">
        <v>20.3847056063805</v>
      </c>
      <c r="P3731" s="3">
        <v>42.8476821192053</v>
      </c>
      <c r="Q3731" s="3">
        <v>31.0320175662564</v>
      </c>
      <c r="R3731" s="3">
        <v>29.4207317073171</v>
      </c>
      <c r="S3731" s="3">
        <v>74.1077486768897</v>
      </c>
      <c r="T3731" s="3">
        <v>37.109375</v>
      </c>
      <c r="U3731" s="3"/>
      <c r="V3731" s="3"/>
      <c r="W3731" s="3"/>
      <c r="X3731" s="3"/>
      <c r="Y3731" s="3"/>
      <c r="Z3731" s="3"/>
      <c r="AA3731" s="3">
        <v>0.259672789790493</v>
      </c>
      <c r="AB3731" s="3">
        <v>0.555004244916204</v>
      </c>
      <c r="AC3731" s="3">
        <v>-24.5269107888916</v>
      </c>
      <c r="AD3731" s="3"/>
      <c r="AE3731" s="5">
        <v>1</v>
      </c>
      <c r="AF3731" s="3">
        <v>4.86255024457628</v>
      </c>
      <c r="AG3731" s="3">
        <v>93.5655117676596</v>
      </c>
      <c r="AH3731" s="3"/>
      <c r="AI3731" s="3"/>
      <c r="AJ3731" s="3"/>
      <c r="AK3731" s="3"/>
      <c r="AL3731" s="3"/>
      <c r="AM3731" s="3"/>
      <c r="AN3731" s="5" t="s">
        <v>51</v>
      </c>
      <c r="AO3731" s="1"/>
      <c r="AP3731" s="1"/>
      <c r="AQ3731" s="1"/>
    </row>
    <row r="3732" spans="1:43">
      <c r="A3732" s="1" t="s">
        <v>9662</v>
      </c>
      <c r="B3732" s="1" t="s">
        <v>9663</v>
      </c>
      <c r="C3732" s="3">
        <v>1.76986301369863</v>
      </c>
      <c r="D3732" s="4">
        <v>43591</v>
      </c>
      <c r="E3732" s="3">
        <v>12.6348244472</v>
      </c>
      <c r="F3732" s="5" t="s">
        <v>3991</v>
      </c>
      <c r="G3732" s="5">
        <v>647</v>
      </c>
      <c r="H3732" s="5" t="s">
        <v>93</v>
      </c>
      <c r="I3732" s="3">
        <v>12.3167533639998</v>
      </c>
      <c r="J3732" s="3">
        <v>20.15</v>
      </c>
      <c r="K3732" s="3">
        <v>2.40269666444558</v>
      </c>
      <c r="L3732" s="3">
        <v>37.4132804757185</v>
      </c>
      <c r="M3732" s="3">
        <v>8.03903730047142</v>
      </c>
      <c r="N3732" s="3">
        <v>11.127744510978</v>
      </c>
      <c r="O3732" s="3">
        <v>17.4466172173522</v>
      </c>
      <c r="P3732" s="3">
        <v>31.4889336016097</v>
      </c>
      <c r="Q3732" s="3">
        <v>34.9344076025204</v>
      </c>
      <c r="R3732" s="3">
        <v>10.8359133126935</v>
      </c>
      <c r="S3732" s="3">
        <v>80.5778269283937</v>
      </c>
      <c r="T3732" s="3">
        <v>14.2932768660667</v>
      </c>
      <c r="U3732" s="3"/>
      <c r="V3732" s="3"/>
      <c r="W3732" s="3"/>
      <c r="X3732" s="3"/>
      <c r="Y3732" s="3"/>
      <c r="Z3732" s="3"/>
      <c r="AA3732" s="3">
        <v>0.294150890857442</v>
      </c>
      <c r="AB3732" s="3">
        <v>0.580620817412184</v>
      </c>
      <c r="AC3732" s="3">
        <v>-24.5269569725246</v>
      </c>
      <c r="AD3732" s="3"/>
      <c r="AE3732" s="5">
        <v>1</v>
      </c>
      <c r="AF3732" s="3">
        <v>4.87630894747768</v>
      </c>
      <c r="AG3732" s="3">
        <v>92.6643560651144</v>
      </c>
      <c r="AH3732" s="3"/>
      <c r="AI3732" s="3"/>
      <c r="AJ3732" s="3"/>
      <c r="AK3732" s="3"/>
      <c r="AL3732" s="3"/>
      <c r="AM3732" s="3"/>
      <c r="AN3732" s="5" t="s">
        <v>51</v>
      </c>
      <c r="AO3732" s="1"/>
      <c r="AP3732" s="1"/>
      <c r="AQ3732" s="1"/>
    </row>
    <row r="3733" spans="1:43">
      <c r="A3733" s="1" t="s">
        <v>9664</v>
      </c>
      <c r="B3733" s="1" t="s">
        <v>9665</v>
      </c>
      <c r="C3733" s="3">
        <v>1.78904109589041</v>
      </c>
      <c r="D3733" s="4">
        <v>43584</v>
      </c>
      <c r="E3733" s="3">
        <v>8.4079592616</v>
      </c>
      <c r="F3733" s="5" t="s">
        <v>637</v>
      </c>
      <c r="G3733" s="5">
        <v>654</v>
      </c>
      <c r="H3733" s="5" t="s">
        <v>55</v>
      </c>
      <c r="I3733" s="3">
        <v>8.94576786619362</v>
      </c>
      <c r="J3733" s="3">
        <v>60.8590441621295</v>
      </c>
      <c r="K3733" s="3">
        <v>1.61118770927714</v>
      </c>
      <c r="L3733" s="3">
        <v>68.8700564971751</v>
      </c>
      <c r="M3733" s="3">
        <v>5.67413658896309</v>
      </c>
      <c r="N3733" s="3">
        <v>45.0628366247756</v>
      </c>
      <c r="O3733" s="3">
        <v>18.6531119186715</v>
      </c>
      <c r="P3733" s="3">
        <v>52.3841059602649</v>
      </c>
      <c r="Q3733" s="3">
        <v>25.3230978524925</v>
      </c>
      <c r="R3733" s="3">
        <v>44.969512195122</v>
      </c>
      <c r="S3733" s="3">
        <v>63.7090632140137</v>
      </c>
      <c r="T3733" s="3">
        <v>52.5390625</v>
      </c>
      <c r="U3733" s="3"/>
      <c r="V3733" s="3"/>
      <c r="W3733" s="3"/>
      <c r="X3733" s="3"/>
      <c r="Y3733" s="3"/>
      <c r="Z3733" s="3"/>
      <c r="AA3733" s="3">
        <v>0.237360574123781</v>
      </c>
      <c r="AB3733" s="3">
        <v>0.523015565766495</v>
      </c>
      <c r="AC3733" s="3">
        <v>-22.5869615296015</v>
      </c>
      <c r="AD3733" s="3"/>
      <c r="AE3733" s="5">
        <v>2</v>
      </c>
      <c r="AF3733" s="3">
        <v>4.56552759019136</v>
      </c>
      <c r="AG3733" s="3">
        <v>83.1596236027916</v>
      </c>
      <c r="AH3733" s="3"/>
      <c r="AI3733" s="3"/>
      <c r="AJ3733" s="3"/>
      <c r="AK3733" s="3"/>
      <c r="AL3733" s="3"/>
      <c r="AM3733" s="3">
        <v>10</v>
      </c>
      <c r="AN3733" s="5" t="s">
        <v>51</v>
      </c>
      <c r="AO3733" s="1"/>
      <c r="AP3733" s="1"/>
      <c r="AQ3733" s="1"/>
    </row>
    <row r="3734" spans="1:43">
      <c r="A3734" s="1" t="s">
        <v>9666</v>
      </c>
      <c r="B3734" s="1" t="s">
        <v>9667</v>
      </c>
      <c r="C3734" s="3">
        <v>1.55342465753425</v>
      </c>
      <c r="D3734" s="4">
        <v>43670</v>
      </c>
      <c r="E3734" s="3">
        <v>29.0035316096</v>
      </c>
      <c r="F3734" s="5" t="s">
        <v>3323</v>
      </c>
      <c r="G3734" s="5">
        <v>276</v>
      </c>
      <c r="H3734" s="5" t="s">
        <v>50</v>
      </c>
      <c r="I3734" s="3">
        <v>0.270270270270262</v>
      </c>
      <c r="J3734" s="3">
        <v>23.8499330058062</v>
      </c>
      <c r="K3734" s="3">
        <v>0.0096274188889948</v>
      </c>
      <c r="L3734" s="3">
        <v>41.2129260734838</v>
      </c>
      <c r="M3734" s="3">
        <v>0.0674308833445644</v>
      </c>
      <c r="N3734" s="3">
        <v>25.1113089937667</v>
      </c>
      <c r="O3734" s="3">
        <v>0.338066260987138</v>
      </c>
      <c r="P3734" s="3">
        <v>76.8387391502969</v>
      </c>
      <c r="Q3734" s="3">
        <v>1.08991825613078</v>
      </c>
      <c r="R3734" s="3">
        <v>54.1284403669725</v>
      </c>
      <c r="S3734" s="3">
        <v>1.94308145240432</v>
      </c>
      <c r="T3734" s="3">
        <v>47.6271186440678</v>
      </c>
      <c r="U3734" s="3"/>
      <c r="V3734" s="3"/>
      <c r="W3734" s="3"/>
      <c r="X3734" s="3"/>
      <c r="Y3734" s="3"/>
      <c r="Z3734" s="3"/>
      <c r="AA3734" s="3">
        <v>0.0367410104980794</v>
      </c>
      <c r="AB3734" s="3">
        <v>0.111054333525561</v>
      </c>
      <c r="AC3734" s="3">
        <v>-2.14134818513541</v>
      </c>
      <c r="AD3734" s="3"/>
      <c r="AE3734" s="5">
        <v>3</v>
      </c>
      <c r="AF3734" s="3">
        <v>0.203767093539144</v>
      </c>
      <c r="AG3734" s="3">
        <v>2.45368971063917</v>
      </c>
      <c r="AH3734" s="3"/>
      <c r="AI3734" s="3"/>
      <c r="AJ3734" s="3"/>
      <c r="AK3734" s="3"/>
      <c r="AL3734" s="3"/>
      <c r="AM3734" s="3"/>
      <c r="AN3734" s="5" t="s">
        <v>46</v>
      </c>
      <c r="AO3734" s="1"/>
      <c r="AP3734" s="1"/>
      <c r="AQ3734" s="1"/>
    </row>
    <row r="3735" spans="1:43">
      <c r="A3735" s="1" t="s">
        <v>9668</v>
      </c>
      <c r="B3735" s="1" t="s">
        <v>9669</v>
      </c>
      <c r="C3735" s="3">
        <v>1.76986301369863</v>
      </c>
      <c r="D3735" s="4">
        <v>43591</v>
      </c>
      <c r="E3735" s="3">
        <v>13.5340324133</v>
      </c>
      <c r="F3735" s="5" t="s">
        <v>9670</v>
      </c>
      <c r="G3735" s="5">
        <v>647</v>
      </c>
      <c r="H3735" s="5" t="s">
        <v>55</v>
      </c>
      <c r="I3735" s="3">
        <v>11.909822061091</v>
      </c>
      <c r="J3735" s="3">
        <v>38.777979431337</v>
      </c>
      <c r="K3735" s="3">
        <v>1.63493925746509</v>
      </c>
      <c r="L3735" s="3">
        <v>68.361581920904</v>
      </c>
      <c r="M3735" s="3">
        <v>8.38681034830691</v>
      </c>
      <c r="N3735" s="3">
        <v>21.5439856373429</v>
      </c>
      <c r="O3735" s="3">
        <v>24.6229523411759</v>
      </c>
      <c r="P3735" s="3">
        <v>23.3774834437086</v>
      </c>
      <c r="Q3735" s="3">
        <v>25.5317159818632</v>
      </c>
      <c r="R3735" s="3">
        <v>44.2073170731707</v>
      </c>
      <c r="S3735" s="3">
        <v>80.5014114800377</v>
      </c>
      <c r="T3735" s="3">
        <v>27.9296875</v>
      </c>
      <c r="U3735" s="3"/>
      <c r="V3735" s="3"/>
      <c r="W3735" s="3"/>
      <c r="X3735" s="3"/>
      <c r="Y3735" s="3"/>
      <c r="Z3735" s="3"/>
      <c r="AA3735" s="3">
        <v>0.264750809272742</v>
      </c>
      <c r="AB3735" s="3">
        <v>0.556924211730391</v>
      </c>
      <c r="AC3735" s="3">
        <v>-25.3119325171343</v>
      </c>
      <c r="AD3735" s="3"/>
      <c r="AE3735" s="5">
        <v>2</v>
      </c>
      <c r="AF3735" s="3">
        <v>5.02771020911586</v>
      </c>
      <c r="AG3735" s="3">
        <v>89.7423636225113</v>
      </c>
      <c r="AH3735" s="3"/>
      <c r="AI3735" s="3"/>
      <c r="AJ3735" s="3"/>
      <c r="AK3735" s="3"/>
      <c r="AL3735" s="3"/>
      <c r="AM3735" s="3"/>
      <c r="AN3735" s="5" t="s">
        <v>46</v>
      </c>
      <c r="AO3735" s="1"/>
      <c r="AP3735" s="1"/>
      <c r="AQ3735" s="1"/>
    </row>
    <row r="3736" spans="1:43">
      <c r="A3736" s="1" t="s">
        <v>9671</v>
      </c>
      <c r="B3736" s="1" t="s">
        <v>9672</v>
      </c>
      <c r="C3736" s="3">
        <v>1.56986301369863</v>
      </c>
      <c r="D3736" s="4">
        <v>43664</v>
      </c>
      <c r="E3736" s="3">
        <v>15.7842986369</v>
      </c>
      <c r="F3736" s="5" t="s">
        <v>8562</v>
      </c>
      <c r="G3736" s="5">
        <v>574</v>
      </c>
      <c r="H3736" s="5" t="s">
        <v>50</v>
      </c>
      <c r="I3736" s="3">
        <v>0.261526540100729</v>
      </c>
      <c r="J3736" s="3">
        <v>26.3510495757034</v>
      </c>
      <c r="K3736" s="3">
        <v>0.0289911093931162</v>
      </c>
      <c r="L3736" s="3">
        <v>29.0836653386454</v>
      </c>
      <c r="M3736" s="3">
        <v>0.0483278561762947</v>
      </c>
      <c r="N3736" s="3">
        <v>27.6936776491541</v>
      </c>
      <c r="O3736" s="3">
        <v>0.710254913407264</v>
      </c>
      <c r="P3736" s="3">
        <v>45.5002284148013</v>
      </c>
      <c r="Q3736" s="3">
        <v>1.2124767771585</v>
      </c>
      <c r="R3736" s="3">
        <v>38.3389666827619</v>
      </c>
      <c r="S3736" s="3">
        <v>1.97024923652842</v>
      </c>
      <c r="T3736" s="3">
        <v>46.3841807909604</v>
      </c>
      <c r="U3736" s="3"/>
      <c r="V3736" s="3"/>
      <c r="W3736" s="3"/>
      <c r="X3736" s="3"/>
      <c r="Y3736" s="3"/>
      <c r="Z3736" s="3"/>
      <c r="AA3736" s="3">
        <v>0.0632233486392738</v>
      </c>
      <c r="AB3736" s="3">
        <v>0.142392179036118</v>
      </c>
      <c r="AC3736" s="3">
        <v>-1.22978599786966</v>
      </c>
      <c r="AD3736" s="3"/>
      <c r="AE3736" s="5">
        <v>3</v>
      </c>
      <c r="AF3736" s="3">
        <v>0.185955787878526</v>
      </c>
      <c r="AG3736" s="3">
        <v>2.32779886931127</v>
      </c>
      <c r="AH3736" s="3"/>
      <c r="AI3736" s="3"/>
      <c r="AJ3736" s="3"/>
      <c r="AK3736" s="3"/>
      <c r="AL3736" s="3"/>
      <c r="AM3736" s="3"/>
      <c r="AN3736" s="5" t="s">
        <v>46</v>
      </c>
      <c r="AO3736" s="1"/>
      <c r="AP3736" s="1"/>
      <c r="AQ3736" s="1"/>
    </row>
    <row r="3737" spans="1:43">
      <c r="A3737" s="1" t="s">
        <v>9673</v>
      </c>
      <c r="B3737" s="1" t="s">
        <v>9674</v>
      </c>
      <c r="C3737" s="3">
        <v>1.76986301369863</v>
      </c>
      <c r="D3737" s="4">
        <v>43591</v>
      </c>
      <c r="E3737" s="3">
        <v>21.2832822107</v>
      </c>
      <c r="F3737" s="5" t="s">
        <v>9675</v>
      </c>
      <c r="G3737" s="5">
        <v>647</v>
      </c>
      <c r="H3737" s="5" t="s">
        <v>55</v>
      </c>
      <c r="I3737" s="3">
        <v>9.5908879590888</v>
      </c>
      <c r="J3737" s="3">
        <v>55.4748941318814</v>
      </c>
      <c r="K3737" s="3">
        <v>3.80923022723269</v>
      </c>
      <c r="L3737" s="3">
        <v>23.728813559322</v>
      </c>
      <c r="M3737" s="3">
        <v>5.83191164586514</v>
      </c>
      <c r="N3737" s="3">
        <v>43.6864153201676</v>
      </c>
      <c r="O3737" s="3">
        <v>19.0194890437241</v>
      </c>
      <c r="P3737" s="3">
        <v>51.1920529801325</v>
      </c>
      <c r="Q3737" s="3">
        <v>25.5552596537949</v>
      </c>
      <c r="R3737" s="3">
        <v>44.1310975609756</v>
      </c>
      <c r="S3737" s="3">
        <v>68.6315187066314</v>
      </c>
      <c r="T3737" s="3">
        <v>44.62890625</v>
      </c>
      <c r="U3737" s="3"/>
      <c r="V3737" s="3"/>
      <c r="W3737" s="3"/>
      <c r="X3737" s="3"/>
      <c r="Y3737" s="3"/>
      <c r="Z3737" s="3"/>
      <c r="AA3737" s="3">
        <v>0.263045534797156</v>
      </c>
      <c r="AB3737" s="3">
        <v>0.53433010036457</v>
      </c>
      <c r="AC3737" s="3">
        <v>-19.1302664688044</v>
      </c>
      <c r="AD3737" s="3"/>
      <c r="AE3737" s="5">
        <v>1</v>
      </c>
      <c r="AF3737" s="3">
        <v>4.40127833292292</v>
      </c>
      <c r="AG3737" s="3">
        <v>81.442248181406</v>
      </c>
      <c r="AH3737" s="3"/>
      <c r="AI3737" s="3"/>
      <c r="AJ3737" s="3"/>
      <c r="AK3737" s="3"/>
      <c r="AL3737" s="3"/>
      <c r="AM3737" s="3"/>
      <c r="AN3737" s="5" t="s">
        <v>1266</v>
      </c>
      <c r="AO3737" s="1"/>
      <c r="AP3737" s="1"/>
      <c r="AQ3737" s="1"/>
    </row>
    <row r="3738" spans="1:43">
      <c r="A3738" s="1" t="s">
        <v>9676</v>
      </c>
      <c r="B3738" s="1" t="s">
        <v>9677</v>
      </c>
      <c r="C3738" s="3">
        <v>0.0821917808219178</v>
      </c>
      <c r="D3738" s="4">
        <v>44207</v>
      </c>
      <c r="E3738" s="3">
        <v>7.0996949513</v>
      </c>
      <c r="F3738" s="5" t="s">
        <v>9678</v>
      </c>
      <c r="G3738" s="5">
        <v>31</v>
      </c>
      <c r="H3738" s="5" t="s">
        <v>191</v>
      </c>
      <c r="I3738" s="3">
        <v>3.81</v>
      </c>
      <c r="J3738" s="3"/>
      <c r="K3738" s="3">
        <v>-0.0770045240157775</v>
      </c>
      <c r="L3738" s="3">
        <v>90.7534246575342</v>
      </c>
      <c r="M3738" s="3">
        <v>3.81</v>
      </c>
      <c r="N3738" s="3">
        <v>65.945945945946</v>
      </c>
      <c r="O3738" s="3"/>
      <c r="P3738" s="3"/>
      <c r="Q3738" s="3"/>
      <c r="R3738" s="3"/>
      <c r="S3738" s="3"/>
      <c r="T3738" s="3"/>
      <c r="U3738" s="3"/>
      <c r="V3738" s="3"/>
      <c r="W3738" s="3"/>
      <c r="X3738" s="3"/>
      <c r="Y3738" s="3"/>
      <c r="Z3738" s="3"/>
      <c r="AA3738" s="3">
        <v>0.183097822928733</v>
      </c>
      <c r="AB3738" s="3">
        <v>0.32658544156916</v>
      </c>
      <c r="AC3738" s="3">
        <v>-6.78013917622719</v>
      </c>
      <c r="AD3738" s="3"/>
      <c r="AE3738" s="5"/>
      <c r="AF3738" s="3"/>
      <c r="AG3738" s="3"/>
      <c r="AH3738" s="3"/>
      <c r="AI3738" s="3"/>
      <c r="AJ3738" s="3"/>
      <c r="AK3738" s="3"/>
      <c r="AL3738" s="3"/>
      <c r="AM3738" s="3"/>
      <c r="AN3738" s="5" t="s">
        <v>51</v>
      </c>
      <c r="AO3738" s="1"/>
      <c r="AP3738" s="1"/>
      <c r="AQ3738" s="1"/>
    </row>
    <row r="3739" spans="1:43">
      <c r="A3739" s="1" t="s">
        <v>9679</v>
      </c>
      <c r="B3739" s="1" t="s">
        <v>9680</v>
      </c>
      <c r="C3739" s="3">
        <v>1.76986301369863</v>
      </c>
      <c r="D3739" s="4">
        <v>43591</v>
      </c>
      <c r="E3739" s="3">
        <v>11.7202135682</v>
      </c>
      <c r="F3739" s="5" t="s">
        <v>9681</v>
      </c>
      <c r="G3739" s="5">
        <v>647</v>
      </c>
      <c r="H3739" s="5" t="s">
        <v>93</v>
      </c>
      <c r="I3739" s="3">
        <v>14.4271370929905</v>
      </c>
      <c r="J3739" s="3">
        <v>11.15</v>
      </c>
      <c r="K3739" s="3">
        <v>0.931137228935605</v>
      </c>
      <c r="L3739" s="3">
        <v>70.9117938553023</v>
      </c>
      <c r="M3739" s="3">
        <v>10.7634315818157</v>
      </c>
      <c r="N3739" s="3">
        <v>4.19161676646707</v>
      </c>
      <c r="O3739" s="3">
        <v>27.537520263557</v>
      </c>
      <c r="P3739" s="3">
        <v>6.94164989939638</v>
      </c>
      <c r="Q3739" s="3">
        <v>35.6225323917033</v>
      </c>
      <c r="R3739" s="3">
        <v>9.80392156862745</v>
      </c>
      <c r="S3739" s="3">
        <v>77.8401633367362</v>
      </c>
      <c r="T3739" s="3">
        <v>16.2519851773425</v>
      </c>
      <c r="U3739" s="3"/>
      <c r="V3739" s="3"/>
      <c r="W3739" s="3"/>
      <c r="X3739" s="3"/>
      <c r="Y3739" s="3"/>
      <c r="Z3739" s="3"/>
      <c r="AA3739" s="3">
        <v>0.281834444464634</v>
      </c>
      <c r="AB3739" s="3">
        <v>0.557246827246031</v>
      </c>
      <c r="AC3739" s="3">
        <v>-20.753121748179</v>
      </c>
      <c r="AD3739" s="3"/>
      <c r="AE3739" s="5">
        <v>1</v>
      </c>
      <c r="AF3739" s="3">
        <v>4.56434329937957</v>
      </c>
      <c r="AG3739" s="3">
        <v>84.7909311393435</v>
      </c>
      <c r="AH3739" s="3"/>
      <c r="AI3739" s="3"/>
      <c r="AJ3739" s="3"/>
      <c r="AK3739" s="3"/>
      <c r="AL3739" s="3"/>
      <c r="AM3739" s="3"/>
      <c r="AN3739" s="5" t="s">
        <v>46</v>
      </c>
      <c r="AO3739" s="1"/>
      <c r="AP3739" s="1"/>
      <c r="AQ3739" s="1"/>
    </row>
    <row r="3740" spans="1:43">
      <c r="A3740" s="1" t="s">
        <v>9682</v>
      </c>
      <c r="B3740" s="1" t="s">
        <v>9683</v>
      </c>
      <c r="C3740" s="3">
        <v>1.72328767123288</v>
      </c>
      <c r="D3740" s="4">
        <v>43608</v>
      </c>
      <c r="E3740" s="3">
        <v>18.2668794094</v>
      </c>
      <c r="F3740" s="5" t="s">
        <v>9684</v>
      </c>
      <c r="G3740" s="5">
        <v>630</v>
      </c>
      <c r="H3740" s="5" t="s">
        <v>50</v>
      </c>
      <c r="I3740" s="3">
        <v>0.658476658476646</v>
      </c>
      <c r="J3740" s="3">
        <v>3.08173291648057</v>
      </c>
      <c r="K3740" s="3">
        <v>0.0488424343069166</v>
      </c>
      <c r="L3740" s="3">
        <v>15.759185480301</v>
      </c>
      <c r="M3740" s="3">
        <v>0.59915528926431</v>
      </c>
      <c r="N3740" s="3">
        <v>1.33570792520036</v>
      </c>
      <c r="O3740" s="3">
        <v>0.98994880575009</v>
      </c>
      <c r="P3740" s="3">
        <v>9.27364093193239</v>
      </c>
      <c r="Q3740" s="3">
        <v>2.74068696935342</v>
      </c>
      <c r="R3740" s="3">
        <v>1.93143408981169</v>
      </c>
      <c r="S3740" s="3">
        <v>4.38842395328762</v>
      </c>
      <c r="T3740" s="3">
        <v>3.10734463276836</v>
      </c>
      <c r="U3740" s="3"/>
      <c r="V3740" s="3"/>
      <c r="W3740" s="3"/>
      <c r="X3740" s="3"/>
      <c r="Y3740" s="3"/>
      <c r="Z3740" s="3"/>
      <c r="AA3740" s="3">
        <v>0.179820478912532</v>
      </c>
      <c r="AB3740" s="3">
        <v>0.37573200333484</v>
      </c>
      <c r="AC3740" s="3">
        <v>-2.49818971759595</v>
      </c>
      <c r="AD3740" s="3"/>
      <c r="AE3740" s="5">
        <v>1</v>
      </c>
      <c r="AF3740" s="3">
        <v>0.36620214824565</v>
      </c>
      <c r="AG3740" s="3">
        <v>5.10225729591447</v>
      </c>
      <c r="AH3740" s="3"/>
      <c r="AI3740" s="3"/>
      <c r="AJ3740" s="3"/>
      <c r="AK3740" s="3"/>
      <c r="AL3740" s="3"/>
      <c r="AM3740" s="3"/>
      <c r="AN3740" s="5" t="s">
        <v>46</v>
      </c>
      <c r="AO3740" s="1"/>
      <c r="AP3740" s="1"/>
      <c r="AQ3740" s="1"/>
    </row>
    <row r="3741" spans="1:43">
      <c r="A3741" s="1" t="s">
        <v>9685</v>
      </c>
      <c r="B3741" s="1" t="s">
        <v>9686</v>
      </c>
      <c r="C3741" s="3">
        <v>1.68767123287671</v>
      </c>
      <c r="D3741" s="4">
        <v>43621</v>
      </c>
      <c r="E3741" s="3">
        <v>5.4979412819</v>
      </c>
      <c r="F3741" s="5" t="s">
        <v>9687</v>
      </c>
      <c r="G3741" s="5">
        <v>617</v>
      </c>
      <c r="H3741" s="5" t="s">
        <v>213</v>
      </c>
      <c r="I3741" s="3">
        <v>-0.363029827315545</v>
      </c>
      <c r="J3741" s="3">
        <v>51.9480519480519</v>
      </c>
      <c r="K3741" s="3">
        <v>0.0591191250369648</v>
      </c>
      <c r="L3741" s="3">
        <v>22.0779220779221</v>
      </c>
      <c r="M3741" s="3">
        <v>0.425237341772149</v>
      </c>
      <c r="N3741" s="3">
        <v>23.3766233766234</v>
      </c>
      <c r="O3741" s="3">
        <v>-0.801015922633583</v>
      </c>
      <c r="P3741" s="3">
        <v>71.6216216216216</v>
      </c>
      <c r="Q3741" s="3">
        <v>-4.83553556367724</v>
      </c>
      <c r="R3741" s="3">
        <v>77.027027027027</v>
      </c>
      <c r="S3741" s="3">
        <v>-3.11039022993989</v>
      </c>
      <c r="T3741" s="3">
        <v>64.0625</v>
      </c>
      <c r="U3741" s="3"/>
      <c r="V3741" s="3"/>
      <c r="W3741" s="3"/>
      <c r="X3741" s="3"/>
      <c r="Y3741" s="3"/>
      <c r="Z3741" s="3"/>
      <c r="AA3741" s="3">
        <v>-0.164988383846763</v>
      </c>
      <c r="AB3741" s="3">
        <v>-0.0210691588075589</v>
      </c>
      <c r="AC3741" s="3">
        <v>-6.03239620182461</v>
      </c>
      <c r="AD3741" s="3"/>
      <c r="AE3741" s="5">
        <v>7</v>
      </c>
      <c r="AF3741" s="3">
        <v>0.0944036233933452</v>
      </c>
      <c r="AG3741" s="3">
        <v>-1.85095836873285</v>
      </c>
      <c r="AH3741" s="3"/>
      <c r="AI3741" s="3"/>
      <c r="AJ3741" s="3"/>
      <c r="AK3741" s="3"/>
      <c r="AL3741" s="3"/>
      <c r="AM3741" s="3">
        <v>30</v>
      </c>
      <c r="AN3741" s="5" t="s">
        <v>56</v>
      </c>
      <c r="AO3741" s="1"/>
      <c r="AP3741" s="1"/>
      <c r="AQ3741" s="1"/>
    </row>
    <row r="3742" spans="1:43">
      <c r="A3742" s="1" t="s">
        <v>9688</v>
      </c>
      <c r="B3742" s="1" t="s">
        <v>9689</v>
      </c>
      <c r="C3742" s="3">
        <v>1.19178082191781</v>
      </c>
      <c r="D3742" s="4">
        <v>43802</v>
      </c>
      <c r="E3742" s="3">
        <v>17.4628806754</v>
      </c>
      <c r="F3742" s="5" t="s">
        <v>9424</v>
      </c>
      <c r="G3742" s="5">
        <v>75</v>
      </c>
      <c r="H3742" s="5" t="s">
        <v>205</v>
      </c>
      <c r="I3742" s="3">
        <v>-0.049917181522539</v>
      </c>
      <c r="J3742" s="3">
        <v>37.4531835205993</v>
      </c>
      <c r="K3742" s="3">
        <v>0.00994826900119115</v>
      </c>
      <c r="L3742" s="3">
        <v>26.6666666666667</v>
      </c>
      <c r="M3742" s="3">
        <v>-0.198550580760439</v>
      </c>
      <c r="N3742" s="3">
        <v>36.9402985074627</v>
      </c>
      <c r="O3742" s="3">
        <v>0.886430016497876</v>
      </c>
      <c r="P3742" s="3">
        <v>22.1789883268482</v>
      </c>
      <c r="Q3742" s="3">
        <v>1.37136378785697</v>
      </c>
      <c r="R3742" s="3">
        <v>10.1769911504425</v>
      </c>
      <c r="S3742" s="3">
        <v>2.24961995290861</v>
      </c>
      <c r="T3742" s="3">
        <v>7.69230769230769</v>
      </c>
      <c r="U3742" s="3"/>
      <c r="V3742" s="3"/>
      <c r="W3742" s="3"/>
      <c r="X3742" s="3"/>
      <c r="Y3742" s="3"/>
      <c r="Z3742" s="3"/>
      <c r="AA3742" s="3">
        <v>0.0632117285234396</v>
      </c>
      <c r="AB3742" s="3">
        <v>0.156161913001174</v>
      </c>
      <c r="AC3742" s="3">
        <v>-1.93960799727374</v>
      </c>
      <c r="AD3742" s="3"/>
      <c r="AE3742" s="5">
        <v>4</v>
      </c>
      <c r="AF3742" s="3">
        <v>0.222766622642113</v>
      </c>
      <c r="AG3742" s="3">
        <v>2.74201920605976</v>
      </c>
      <c r="AH3742" s="3"/>
      <c r="AI3742" s="3"/>
      <c r="AJ3742" s="3"/>
      <c r="AK3742" s="3"/>
      <c r="AL3742" s="3"/>
      <c r="AM3742" s="3"/>
      <c r="AN3742" s="5" t="s">
        <v>46</v>
      </c>
      <c r="AO3742" s="1"/>
      <c r="AP3742" s="1"/>
      <c r="AQ3742" s="1"/>
    </row>
    <row r="3743" spans="1:43">
      <c r="A3743" s="1" t="s">
        <v>9690</v>
      </c>
      <c r="B3743" s="1" t="s">
        <v>9691</v>
      </c>
      <c r="C3743" s="3">
        <v>1.18904109589041</v>
      </c>
      <c r="D3743" s="4">
        <v>43803</v>
      </c>
      <c r="E3743" s="3">
        <v>5.1670994268</v>
      </c>
      <c r="F3743" s="5" t="s">
        <v>9424</v>
      </c>
      <c r="G3743" s="5">
        <v>75</v>
      </c>
      <c r="H3743" s="5" t="s">
        <v>205</v>
      </c>
      <c r="I3743" s="3">
        <v>-0.395823444971542</v>
      </c>
      <c r="J3743" s="3">
        <v>89.1385767790262</v>
      </c>
      <c r="K3743" s="3">
        <v>-0.138875111596073</v>
      </c>
      <c r="L3743" s="3">
        <v>97.7777777777778</v>
      </c>
      <c r="M3743" s="3">
        <v>-0.474542758279803</v>
      </c>
      <c r="N3743" s="3">
        <v>91.4179104477612</v>
      </c>
      <c r="O3743" s="3">
        <v>0.909513402638363</v>
      </c>
      <c r="P3743" s="3">
        <v>16.7315175097276</v>
      </c>
      <c r="Q3743" s="3">
        <v>1.34547332189021</v>
      </c>
      <c r="R3743" s="3">
        <v>12.8318584070796</v>
      </c>
      <c r="S3743" s="3">
        <v>1.9458727596486</v>
      </c>
      <c r="T3743" s="3">
        <v>17.3076923076923</v>
      </c>
      <c r="U3743" s="3"/>
      <c r="V3743" s="3"/>
      <c r="W3743" s="3"/>
      <c r="X3743" s="3"/>
      <c r="Y3743" s="3"/>
      <c r="Z3743" s="3"/>
      <c r="AA3743" s="3">
        <v>0.026658640382119</v>
      </c>
      <c r="AB3743" s="3">
        <v>0.0881712675590534</v>
      </c>
      <c r="AC3743" s="3">
        <v>-3.92775869013909</v>
      </c>
      <c r="AD3743" s="3"/>
      <c r="AE3743" s="5">
        <v>4</v>
      </c>
      <c r="AF3743" s="3">
        <v>0.236153249326329</v>
      </c>
      <c r="AG3743" s="3">
        <v>2.7297306280669</v>
      </c>
      <c r="AH3743" s="3"/>
      <c r="AI3743" s="3"/>
      <c r="AJ3743" s="3"/>
      <c r="AK3743" s="3"/>
      <c r="AL3743" s="3"/>
      <c r="AM3743" s="3"/>
      <c r="AN3743" s="5" t="s">
        <v>46</v>
      </c>
      <c r="AO3743" s="1"/>
      <c r="AP3743" s="1"/>
      <c r="AQ3743" s="1"/>
    </row>
    <row r="3744" spans="1:43">
      <c r="A3744" s="1" t="s">
        <v>9692</v>
      </c>
      <c r="B3744" s="1" t="s">
        <v>9693</v>
      </c>
      <c r="C3744" s="3">
        <v>1.62739726027397</v>
      </c>
      <c r="D3744" s="4">
        <v>43643</v>
      </c>
      <c r="E3744" s="3">
        <v>11.1541766833</v>
      </c>
      <c r="F3744" s="5" t="s">
        <v>6897</v>
      </c>
      <c r="G3744" s="5">
        <v>71</v>
      </c>
      <c r="H3744" s="5" t="s">
        <v>55</v>
      </c>
      <c r="I3744" s="3">
        <v>12.4020258048957</v>
      </c>
      <c r="J3744" s="3">
        <v>35.2087114337568</v>
      </c>
      <c r="K3744" s="3">
        <v>0.849291355620472</v>
      </c>
      <c r="L3744" s="3">
        <v>80</v>
      </c>
      <c r="M3744" s="3">
        <v>10.7592680608365</v>
      </c>
      <c r="N3744" s="3">
        <v>9.39557151406343</v>
      </c>
      <c r="O3744" s="3">
        <v>26.6078413717791</v>
      </c>
      <c r="P3744" s="3">
        <v>17.1523178807947</v>
      </c>
      <c r="Q3744" s="3">
        <v>42.4869986862673</v>
      </c>
      <c r="R3744" s="3">
        <v>8.46036585365854</v>
      </c>
      <c r="S3744" s="3">
        <v>67.5237901077808</v>
      </c>
      <c r="T3744" s="3">
        <v>46.77734375</v>
      </c>
      <c r="U3744" s="3"/>
      <c r="V3744" s="3"/>
      <c r="W3744" s="3"/>
      <c r="X3744" s="3"/>
      <c r="Y3744" s="3"/>
      <c r="Z3744" s="3"/>
      <c r="AA3744" s="3">
        <v>0.270564445283564</v>
      </c>
      <c r="AB3744" s="3">
        <v>0.422751094565725</v>
      </c>
      <c r="AC3744" s="3">
        <v>-24.0813972647883</v>
      </c>
      <c r="AD3744" s="3"/>
      <c r="AE3744" s="5">
        <v>2</v>
      </c>
      <c r="AF3744" s="3">
        <v>3.27546429263909</v>
      </c>
      <c r="AG3744" s="3">
        <v>62.4170311225673</v>
      </c>
      <c r="AH3744" s="3"/>
      <c r="AI3744" s="3"/>
      <c r="AJ3744" s="3"/>
      <c r="AK3744" s="3"/>
      <c r="AL3744" s="3"/>
      <c r="AM3744" s="3"/>
      <c r="AN3744" s="5" t="s">
        <v>51</v>
      </c>
      <c r="AO3744" s="1"/>
      <c r="AP3744" s="1"/>
      <c r="AQ3744" s="1"/>
    </row>
    <row r="3745" spans="1:43">
      <c r="A3745" s="1" t="s">
        <v>9694</v>
      </c>
      <c r="B3745" s="1" t="s">
        <v>9695</v>
      </c>
      <c r="C3745" s="3">
        <v>1.33972602739726</v>
      </c>
      <c r="D3745" s="4">
        <v>43748</v>
      </c>
      <c r="E3745" s="3">
        <v>10.2391638412</v>
      </c>
      <c r="F3745" s="5" t="s">
        <v>7161</v>
      </c>
      <c r="G3745" s="5">
        <v>490</v>
      </c>
      <c r="H3745" s="5" t="s">
        <v>50</v>
      </c>
      <c r="I3745" s="3">
        <v>0.0392580233585391</v>
      </c>
      <c r="J3745" s="3">
        <v>63.8677981241626</v>
      </c>
      <c r="K3745" s="3">
        <v>0</v>
      </c>
      <c r="L3745" s="3">
        <v>43.3820274457725</v>
      </c>
      <c r="M3745" s="3">
        <v>-0.146943573667699</v>
      </c>
      <c r="N3745" s="3">
        <v>63.4906500445236</v>
      </c>
      <c r="O3745" s="3">
        <v>0.830942724305096</v>
      </c>
      <c r="P3745" s="3">
        <v>24.9428962996802</v>
      </c>
      <c r="Q3745" s="3">
        <v>1.30192804611412</v>
      </c>
      <c r="R3745" s="3">
        <v>26.7503621438918</v>
      </c>
      <c r="S3745" s="3">
        <v>2.49638056563971</v>
      </c>
      <c r="T3745" s="3">
        <v>23.5028248587571</v>
      </c>
      <c r="U3745" s="3"/>
      <c r="V3745" s="3"/>
      <c r="W3745" s="3"/>
      <c r="X3745" s="3"/>
      <c r="Y3745" s="3"/>
      <c r="Z3745" s="3"/>
      <c r="AA3745" s="3">
        <v>0.0826101340524236</v>
      </c>
      <c r="AB3745" s="3">
        <v>0.269642396438755</v>
      </c>
      <c r="AC3745" s="3">
        <v>-1.96960217391303</v>
      </c>
      <c r="AD3745" s="3"/>
      <c r="AE3745" s="5">
        <v>4</v>
      </c>
      <c r="AF3745" s="3">
        <v>0.28817848213851</v>
      </c>
      <c r="AG3745" s="3">
        <v>3.18520386176488</v>
      </c>
      <c r="AH3745" s="3"/>
      <c r="AI3745" s="3"/>
      <c r="AJ3745" s="3"/>
      <c r="AK3745" s="3"/>
      <c r="AL3745" s="3"/>
      <c r="AM3745" s="3"/>
      <c r="AN3745" s="5" t="s">
        <v>51</v>
      </c>
      <c r="AO3745" s="1"/>
      <c r="AP3745" s="1"/>
      <c r="AQ3745" s="1"/>
    </row>
    <row r="3746" spans="1:43">
      <c r="A3746" s="1" t="s">
        <v>9696</v>
      </c>
      <c r="B3746" s="1" t="s">
        <v>9697</v>
      </c>
      <c r="C3746" s="3">
        <v>1.72328767123288</v>
      </c>
      <c r="D3746" s="4">
        <v>43608</v>
      </c>
      <c r="E3746" s="3">
        <v>32.9004842276</v>
      </c>
      <c r="F3746" s="5" t="s">
        <v>8548</v>
      </c>
      <c r="G3746" s="5">
        <v>43</v>
      </c>
      <c r="H3746" s="5" t="s">
        <v>50</v>
      </c>
      <c r="I3746" s="3">
        <v>-0.242177661532499</v>
      </c>
      <c r="J3746" s="3">
        <v>89.8168825368468</v>
      </c>
      <c r="K3746" s="3">
        <v>-0.0291233860790263</v>
      </c>
      <c r="L3746" s="3">
        <v>69.8096502877379</v>
      </c>
      <c r="M3746" s="3">
        <v>-0.35800677310111</v>
      </c>
      <c r="N3746" s="3">
        <v>88.913624220837</v>
      </c>
      <c r="O3746" s="3">
        <v>0.881661442006269</v>
      </c>
      <c r="P3746" s="3">
        <v>17.6336226587483</v>
      </c>
      <c r="Q3746" s="3">
        <v>1.06978113651979</v>
      </c>
      <c r="R3746" s="3">
        <v>56.4944471269918</v>
      </c>
      <c r="S3746" s="3">
        <v>1.41020639117857</v>
      </c>
      <c r="T3746" s="3">
        <v>70.7909604519774</v>
      </c>
      <c r="U3746" s="3"/>
      <c r="V3746" s="3"/>
      <c r="W3746" s="3"/>
      <c r="X3746" s="3"/>
      <c r="Y3746" s="3"/>
      <c r="Z3746" s="3"/>
      <c r="AA3746" s="3">
        <v>0.00422747080072317</v>
      </c>
      <c r="AB3746" s="3">
        <v>0.143648327882352</v>
      </c>
      <c r="AC3746" s="3">
        <v>-4.13383834669431</v>
      </c>
      <c r="AD3746" s="3"/>
      <c r="AE3746" s="5">
        <v>4</v>
      </c>
      <c r="AF3746" s="3">
        <v>0.282843353101565</v>
      </c>
      <c r="AG3746" s="3">
        <v>2.50217569313238</v>
      </c>
      <c r="AH3746" s="3"/>
      <c r="AI3746" s="3"/>
      <c r="AJ3746" s="3"/>
      <c r="AK3746" s="3"/>
      <c r="AL3746" s="3"/>
      <c r="AM3746" s="3"/>
      <c r="AN3746" s="5" t="s">
        <v>46</v>
      </c>
      <c r="AO3746" s="1"/>
      <c r="AP3746" s="1"/>
      <c r="AQ3746" s="1"/>
    </row>
    <row r="3747" spans="1:43">
      <c r="A3747" s="1" t="s">
        <v>9698</v>
      </c>
      <c r="B3747" s="1" t="s">
        <v>9699</v>
      </c>
      <c r="C3747" s="3">
        <v>1.76164383561644</v>
      </c>
      <c r="D3747" s="4">
        <v>43594</v>
      </c>
      <c r="E3747" s="3">
        <v>20.1850780548</v>
      </c>
      <c r="F3747" s="5" t="s">
        <v>9700</v>
      </c>
      <c r="G3747" s="5">
        <v>442</v>
      </c>
      <c r="H3747" s="5" t="s">
        <v>50</v>
      </c>
      <c r="I3747" s="3">
        <v>0.158024691358016</v>
      </c>
      <c r="J3747" s="3">
        <v>43.9481911567664</v>
      </c>
      <c r="K3747" s="3">
        <v>0.00986193293885416</v>
      </c>
      <c r="L3747" s="3">
        <v>39.0438247011952</v>
      </c>
      <c r="M3747" s="3">
        <v>0</v>
      </c>
      <c r="N3747" s="3">
        <v>34.1495992876224</v>
      </c>
      <c r="O3747" s="3">
        <v>1.00731011107016</v>
      </c>
      <c r="P3747" s="3">
        <v>8.31429876656007</v>
      </c>
      <c r="Q3747" s="3">
        <v>1.28562192794773</v>
      </c>
      <c r="R3747" s="3">
        <v>28.4403669724771</v>
      </c>
      <c r="S3747" s="3">
        <v>1.84687215830247</v>
      </c>
      <c r="T3747" s="3">
        <v>52.8248587570621</v>
      </c>
      <c r="U3747" s="3"/>
      <c r="V3747" s="3"/>
      <c r="W3747" s="3"/>
      <c r="X3747" s="3"/>
      <c r="Y3747" s="3"/>
      <c r="Z3747" s="3"/>
      <c r="AA3747" s="3">
        <v>0.027270408529823</v>
      </c>
      <c r="AB3747" s="3">
        <v>0.0925236483042604</v>
      </c>
      <c r="AC3747" s="3">
        <v>-3.1429666538904</v>
      </c>
      <c r="AD3747" s="3"/>
      <c r="AE3747" s="5">
        <v>4</v>
      </c>
      <c r="AF3747" s="3">
        <v>0.196386416949762</v>
      </c>
      <c r="AG3747" s="3">
        <v>2.47879564242406</v>
      </c>
      <c r="AH3747" s="3"/>
      <c r="AI3747" s="3"/>
      <c r="AJ3747" s="3"/>
      <c r="AK3747" s="3"/>
      <c r="AL3747" s="3"/>
      <c r="AM3747" s="3"/>
      <c r="AN3747" s="5" t="s">
        <v>46</v>
      </c>
      <c r="AO3747" s="1"/>
      <c r="AP3747" s="1"/>
      <c r="AQ3747" s="1"/>
    </row>
    <row r="3748" spans="1:43">
      <c r="A3748" s="1" t="s">
        <v>9701</v>
      </c>
      <c r="B3748" s="1" t="s">
        <v>9702</v>
      </c>
      <c r="C3748" s="3">
        <v>1.32054794520548</v>
      </c>
      <c r="D3748" s="4">
        <v>43755</v>
      </c>
      <c r="E3748" s="3">
        <v>0.5065642997</v>
      </c>
      <c r="F3748" s="5" t="s">
        <v>8562</v>
      </c>
      <c r="G3748" s="5">
        <v>483</v>
      </c>
      <c r="H3748" s="5" t="s">
        <v>50</v>
      </c>
      <c r="I3748" s="3">
        <v>-0.0200904068307371</v>
      </c>
      <c r="J3748" s="3">
        <v>72.2197409557838</v>
      </c>
      <c r="K3748" s="3">
        <v>0.0301507537688316</v>
      </c>
      <c r="L3748" s="3">
        <v>23.9929172200089</v>
      </c>
      <c r="M3748" s="3">
        <v>-0.120421475163085</v>
      </c>
      <c r="N3748" s="3">
        <v>59.7951914514693</v>
      </c>
      <c r="O3748" s="3">
        <v>0.759263008706201</v>
      </c>
      <c r="P3748" s="3">
        <v>37.3686614892645</v>
      </c>
      <c r="Q3748" s="3">
        <v>0.953443554112999</v>
      </c>
      <c r="R3748" s="3">
        <v>67.2621921776919</v>
      </c>
      <c r="S3748" s="3">
        <v>1.37866560434269</v>
      </c>
      <c r="T3748" s="3">
        <v>71.7514124293785</v>
      </c>
      <c r="U3748" s="3"/>
      <c r="V3748" s="3"/>
      <c r="W3748" s="3"/>
      <c r="X3748" s="3"/>
      <c r="Y3748" s="3"/>
      <c r="Z3748" s="3"/>
      <c r="AA3748" s="3">
        <v>-0.000175542678701644</v>
      </c>
      <c r="AB3748" s="3">
        <v>0.0919694617164103</v>
      </c>
      <c r="AC3748" s="3">
        <v>-2.83062509463723</v>
      </c>
      <c r="AD3748" s="3"/>
      <c r="AE3748" s="5">
        <v>4</v>
      </c>
      <c r="AF3748" s="3">
        <v>0.200493642959315</v>
      </c>
      <c r="AG3748" s="3">
        <v>2.16298269937178</v>
      </c>
      <c r="AH3748" s="3"/>
      <c r="AI3748" s="3"/>
      <c r="AJ3748" s="3"/>
      <c r="AK3748" s="3"/>
      <c r="AL3748" s="3"/>
      <c r="AM3748" s="3"/>
      <c r="AN3748" s="5" t="s">
        <v>46</v>
      </c>
      <c r="AO3748" s="1"/>
      <c r="AP3748" s="1"/>
      <c r="AQ3748" s="1"/>
    </row>
    <row r="3749" spans="1:43">
      <c r="A3749" s="1" t="s">
        <v>9703</v>
      </c>
      <c r="B3749" s="1" t="s">
        <v>9704</v>
      </c>
      <c r="C3749" s="3">
        <v>1.57534246575342</v>
      </c>
      <c r="D3749" s="4">
        <v>43662</v>
      </c>
      <c r="E3749" s="3">
        <v>2.1530449125</v>
      </c>
      <c r="F3749" s="5" t="s">
        <v>9705</v>
      </c>
      <c r="G3749" s="5">
        <v>576</v>
      </c>
      <c r="H3749" s="5" t="s">
        <v>50</v>
      </c>
      <c r="I3749" s="3">
        <v>0.159045725646123</v>
      </c>
      <c r="J3749" s="3">
        <v>43.5015631978562</v>
      </c>
      <c r="K3749" s="3">
        <v>-0.0198452073824277</v>
      </c>
      <c r="L3749" s="3">
        <v>66.1354581673307</v>
      </c>
      <c r="M3749" s="3">
        <v>-0.0694237826043784</v>
      </c>
      <c r="N3749" s="3">
        <v>49.0204808548531</v>
      </c>
      <c r="O3749" s="3">
        <v>0.189012516429833</v>
      </c>
      <c r="P3749" s="3">
        <v>82.1836455002284</v>
      </c>
      <c r="Q3749" s="3">
        <v>0.709195297393288</v>
      </c>
      <c r="R3749" s="3">
        <v>80.492515692902</v>
      </c>
      <c r="S3749" s="3">
        <v>1.57794591785343</v>
      </c>
      <c r="T3749" s="3">
        <v>64.9717514124294</v>
      </c>
      <c r="U3749" s="3"/>
      <c r="V3749" s="3"/>
      <c r="W3749" s="3"/>
      <c r="X3749" s="3"/>
      <c r="Y3749" s="3"/>
      <c r="Z3749" s="3"/>
      <c r="AA3749" s="3">
        <v>0.0118177153554516</v>
      </c>
      <c r="AB3749" s="3">
        <v>0.2526434255213</v>
      </c>
      <c r="AC3749" s="3">
        <v>-2.11659185908499</v>
      </c>
      <c r="AD3749" s="3"/>
      <c r="AE3749" s="5">
        <v>4</v>
      </c>
      <c r="AF3749" s="3">
        <v>0.296964422358735</v>
      </c>
      <c r="AG3749" s="3">
        <v>2.48304023816797</v>
      </c>
      <c r="AH3749" s="3"/>
      <c r="AI3749" s="3"/>
      <c r="AJ3749" s="3"/>
      <c r="AK3749" s="3"/>
      <c r="AL3749" s="3"/>
      <c r="AM3749" s="3"/>
      <c r="AN3749" s="5" t="s">
        <v>51</v>
      </c>
      <c r="AO3749" s="1"/>
      <c r="AP3749" s="1"/>
      <c r="AQ3749" s="1"/>
    </row>
    <row r="3750" spans="1:43">
      <c r="A3750" s="1" t="s">
        <v>9706</v>
      </c>
      <c r="B3750" s="1" t="s">
        <v>9707</v>
      </c>
      <c r="C3750" s="3">
        <v>1.62739726027397</v>
      </c>
      <c r="D3750" s="4">
        <v>43643</v>
      </c>
      <c r="E3750" s="3">
        <v>2.626888909</v>
      </c>
      <c r="F3750" s="5" t="s">
        <v>9705</v>
      </c>
      <c r="G3750" s="5">
        <v>595</v>
      </c>
      <c r="H3750" s="5" t="s">
        <v>50</v>
      </c>
      <c r="I3750" s="3">
        <v>0.454925262278352</v>
      </c>
      <c r="J3750" s="3">
        <v>5.80616346583296</v>
      </c>
      <c r="K3750" s="3">
        <v>-0.0461893764434129</v>
      </c>
      <c r="L3750" s="3">
        <v>78.2204515272244</v>
      </c>
      <c r="M3750" s="3">
        <v>0.0739918608953139</v>
      </c>
      <c r="N3750" s="3">
        <v>24.2653606411398</v>
      </c>
      <c r="O3750" s="3">
        <v>0.046232085067052</v>
      </c>
      <c r="P3750" s="3">
        <v>86.706258565555</v>
      </c>
      <c r="Q3750" s="3">
        <v>0.979934671021948</v>
      </c>
      <c r="R3750" s="3">
        <v>64.8478995654273</v>
      </c>
      <c r="S3750" s="3">
        <v>3.4317942835293</v>
      </c>
      <c r="T3750" s="3">
        <v>7.45762711864407</v>
      </c>
      <c r="U3750" s="3"/>
      <c r="V3750" s="3"/>
      <c r="W3750" s="3"/>
      <c r="X3750" s="3"/>
      <c r="Y3750" s="3"/>
      <c r="Z3750" s="3"/>
      <c r="AA3750" s="3">
        <v>0.154348949022096</v>
      </c>
      <c r="AB3750" s="3">
        <v>0.492129362495544</v>
      </c>
      <c r="AC3750" s="3">
        <v>-1.26629078473057</v>
      </c>
      <c r="AD3750" s="3"/>
      <c r="AE3750" s="5">
        <v>2</v>
      </c>
      <c r="AF3750" s="3">
        <v>0.414924205267078</v>
      </c>
      <c r="AG3750" s="3">
        <v>4.18208195843166</v>
      </c>
      <c r="AH3750" s="3"/>
      <c r="AI3750" s="3"/>
      <c r="AJ3750" s="3"/>
      <c r="AK3750" s="3"/>
      <c r="AL3750" s="3"/>
      <c r="AM3750" s="3"/>
      <c r="AN3750" s="5" t="s">
        <v>51</v>
      </c>
      <c r="AO3750" s="1"/>
      <c r="AP3750" s="1"/>
      <c r="AQ3750" s="1"/>
    </row>
    <row r="3751" spans="1:43">
      <c r="A3751" s="1" t="s">
        <v>9708</v>
      </c>
      <c r="B3751" s="1" t="s">
        <v>9709</v>
      </c>
      <c r="C3751" s="3">
        <v>1.42465753424658</v>
      </c>
      <c r="D3751" s="4">
        <v>43717</v>
      </c>
      <c r="E3751" s="3">
        <v>1.5159335773</v>
      </c>
      <c r="F3751" s="5" t="s">
        <v>1469</v>
      </c>
      <c r="G3751" s="5">
        <v>521</v>
      </c>
      <c r="H3751" s="5" t="s">
        <v>60</v>
      </c>
      <c r="I3751" s="3">
        <v>8.11907003693778</v>
      </c>
      <c r="J3751" s="3">
        <v>41.1706349206349</v>
      </c>
      <c r="K3751" s="3">
        <v>4.42081701175153</v>
      </c>
      <c r="L3751" s="3">
        <v>7.76605944391179</v>
      </c>
      <c r="M3751" s="3">
        <v>4.22397542414299</v>
      </c>
      <c r="N3751" s="3">
        <v>27.0029673590504</v>
      </c>
      <c r="O3751" s="3">
        <v>14.8396030463882</v>
      </c>
      <c r="P3751" s="3">
        <v>32.5557809330629</v>
      </c>
      <c r="Q3751" s="3">
        <v>20.8549222797927</v>
      </c>
      <c r="R3751" s="3">
        <v>28.4816753926702</v>
      </c>
      <c r="S3751" s="3">
        <v>49.2203118752499</v>
      </c>
      <c r="T3751" s="3">
        <v>33.695652173913</v>
      </c>
      <c r="U3751" s="3"/>
      <c r="V3751" s="3"/>
      <c r="W3751" s="3"/>
      <c r="X3751" s="3"/>
      <c r="Y3751" s="3"/>
      <c r="Z3751" s="3"/>
      <c r="AA3751" s="3">
        <v>0.272147499233001</v>
      </c>
      <c r="AB3751" s="3">
        <v>0.358124647961118</v>
      </c>
      <c r="AC3751" s="3">
        <v>-13.7976101568335</v>
      </c>
      <c r="AD3751" s="3"/>
      <c r="AE3751" s="5">
        <v>3</v>
      </c>
      <c r="AF3751" s="3">
        <v>2.26737043775605</v>
      </c>
      <c r="AG3751" s="3">
        <v>36.9032361546044</v>
      </c>
      <c r="AH3751" s="3"/>
      <c r="AI3751" s="3"/>
      <c r="AJ3751" s="3"/>
      <c r="AK3751" s="3"/>
      <c r="AL3751" s="3"/>
      <c r="AM3751" s="3"/>
      <c r="AN3751" s="5" t="s">
        <v>46</v>
      </c>
      <c r="AO3751" s="1"/>
      <c r="AP3751" s="1"/>
      <c r="AQ3751" s="1"/>
    </row>
    <row r="3752" spans="1:43">
      <c r="A3752" s="1" t="s">
        <v>9710</v>
      </c>
      <c r="B3752" s="1" t="s">
        <v>9711</v>
      </c>
      <c r="C3752" s="3">
        <v>1.64931506849315</v>
      </c>
      <c r="D3752" s="4">
        <v>43635</v>
      </c>
      <c r="E3752" s="3">
        <v>0.4045334993</v>
      </c>
      <c r="F3752" s="5" t="s">
        <v>7900</v>
      </c>
      <c r="G3752" s="5">
        <v>219</v>
      </c>
      <c r="H3752" s="5" t="s">
        <v>55</v>
      </c>
      <c r="I3752" s="3">
        <v>12.3652544497368</v>
      </c>
      <c r="J3752" s="3">
        <v>35.632183908046</v>
      </c>
      <c r="K3752" s="3">
        <v>4.80505056409655</v>
      </c>
      <c r="L3752" s="3">
        <v>8.24858757062147</v>
      </c>
      <c r="M3752" s="3">
        <v>5.75709313985724</v>
      </c>
      <c r="N3752" s="3">
        <v>44.3447037701975</v>
      </c>
      <c r="O3752" s="3">
        <v>20.1756149875997</v>
      </c>
      <c r="P3752" s="3">
        <v>43.7086092715232</v>
      </c>
      <c r="Q3752" s="3">
        <v>28.6339503515569</v>
      </c>
      <c r="R3752" s="3">
        <v>35.1371951219512</v>
      </c>
      <c r="S3752" s="3">
        <v>76.8283131916564</v>
      </c>
      <c r="T3752" s="3">
        <v>32.6171875</v>
      </c>
      <c r="U3752" s="3"/>
      <c r="V3752" s="3"/>
      <c r="W3752" s="3"/>
      <c r="X3752" s="3"/>
      <c r="Y3752" s="3"/>
      <c r="Z3752" s="3"/>
      <c r="AA3752" s="3">
        <v>0.342912872035363</v>
      </c>
      <c r="AB3752" s="3">
        <v>0.492816054809706</v>
      </c>
      <c r="AC3752" s="3">
        <v>-14.4691705514997</v>
      </c>
      <c r="AD3752" s="3"/>
      <c r="AE3752" s="5">
        <v>1</v>
      </c>
      <c r="AF3752" s="3">
        <v>3.00826020760595</v>
      </c>
      <c r="AG3752" s="3">
        <v>64.7863424779408</v>
      </c>
      <c r="AH3752" s="3"/>
      <c r="AI3752" s="3"/>
      <c r="AJ3752" s="3"/>
      <c r="AK3752" s="3"/>
      <c r="AL3752" s="3"/>
      <c r="AM3752" s="3"/>
      <c r="AN3752" s="5" t="s">
        <v>46</v>
      </c>
      <c r="AO3752" s="1"/>
      <c r="AP3752" s="1"/>
      <c r="AQ3752" s="1"/>
    </row>
    <row r="3753" spans="1:43">
      <c r="A3753" s="1" t="s">
        <v>9712</v>
      </c>
      <c r="B3753" s="1" t="s">
        <v>9713</v>
      </c>
      <c r="C3753" s="3">
        <v>1.76986301369863</v>
      </c>
      <c r="D3753" s="4">
        <v>43591</v>
      </c>
      <c r="E3753" s="3">
        <v>5.297606639</v>
      </c>
      <c r="F3753" s="5" t="s">
        <v>9714</v>
      </c>
      <c r="G3753" s="5">
        <v>647</v>
      </c>
      <c r="H3753" s="5" t="s">
        <v>226</v>
      </c>
      <c r="I3753" s="3">
        <v>4.05901051430433</v>
      </c>
      <c r="J3753" s="3">
        <v>14.3669985775249</v>
      </c>
      <c r="K3753" s="3">
        <v>1.68857029072082</v>
      </c>
      <c r="L3753" s="3">
        <v>6.34920634920635</v>
      </c>
      <c r="M3753" s="3">
        <v>3.15100589803667</v>
      </c>
      <c r="N3753" s="3">
        <v>5.07757404795487</v>
      </c>
      <c r="O3753" s="3">
        <v>5.47752808988764</v>
      </c>
      <c r="P3753" s="3">
        <v>28.6163522012579</v>
      </c>
      <c r="Q3753" s="3">
        <v>9.6162101828797</v>
      </c>
      <c r="R3753" s="3">
        <v>22.2627737226277</v>
      </c>
      <c r="S3753" s="3">
        <v>19.039627039627</v>
      </c>
      <c r="T3753" s="3">
        <v>33.2446808510638</v>
      </c>
      <c r="U3753" s="3"/>
      <c r="V3753" s="3"/>
      <c r="W3753" s="3"/>
      <c r="X3753" s="3"/>
      <c r="Y3753" s="3"/>
      <c r="Z3753" s="3"/>
      <c r="AA3753" s="3">
        <v>0.386496826564027</v>
      </c>
      <c r="AB3753" s="3">
        <v>0.654755539211487</v>
      </c>
      <c r="AC3753" s="3">
        <v>-3.49100117572578</v>
      </c>
      <c r="AD3753" s="3"/>
      <c r="AE3753" s="5">
        <v>1</v>
      </c>
      <c r="AF3753" s="3">
        <v>1.10457172462501</v>
      </c>
      <c r="AG3753" s="3">
        <v>17.2325767896504</v>
      </c>
      <c r="AH3753" s="3"/>
      <c r="AI3753" s="3"/>
      <c r="AJ3753" s="3"/>
      <c r="AK3753" s="3"/>
      <c r="AL3753" s="3"/>
      <c r="AM3753" s="3"/>
      <c r="AN3753" s="5" t="s">
        <v>51</v>
      </c>
      <c r="AO3753" s="1"/>
      <c r="AP3753" s="1"/>
      <c r="AQ3753" s="1"/>
    </row>
    <row r="3754" spans="1:43">
      <c r="A3754" s="1" t="s">
        <v>9715</v>
      </c>
      <c r="B3754" s="1" t="s">
        <v>9716</v>
      </c>
      <c r="C3754" s="3">
        <v>0.665753424657534</v>
      </c>
      <c r="D3754" s="4">
        <v>43994</v>
      </c>
      <c r="E3754" s="3">
        <v>2.1009022692</v>
      </c>
      <c r="F3754" s="5" t="s">
        <v>3940</v>
      </c>
      <c r="G3754" s="5">
        <v>244</v>
      </c>
      <c r="H3754" s="5" t="s">
        <v>191</v>
      </c>
      <c r="I3754" s="3">
        <v>9.61902597894418</v>
      </c>
      <c r="J3754" s="3">
        <v>54.0687160940326</v>
      </c>
      <c r="K3754" s="3">
        <v>2.57991353037068</v>
      </c>
      <c r="L3754" s="3">
        <v>48.972602739726</v>
      </c>
      <c r="M3754" s="3">
        <v>5.80451787411362</v>
      </c>
      <c r="N3754" s="3">
        <v>45.045045045045</v>
      </c>
      <c r="O3754" s="3">
        <v>19.7600330988829</v>
      </c>
      <c r="P3754" s="3">
        <v>43.6190476190476</v>
      </c>
      <c r="Q3754" s="3">
        <v>30.9181365897784</v>
      </c>
      <c r="R3754" s="3">
        <v>28.0922431865828</v>
      </c>
      <c r="S3754" s="3"/>
      <c r="T3754" s="3"/>
      <c r="U3754" s="3"/>
      <c r="V3754" s="3"/>
      <c r="W3754" s="3"/>
      <c r="X3754" s="3"/>
      <c r="Y3754" s="3"/>
      <c r="Z3754" s="3"/>
      <c r="AA3754" s="3">
        <v>0.36453056374978</v>
      </c>
      <c r="AB3754" s="3">
        <v>0.67556535733872</v>
      </c>
      <c r="AC3754" s="3">
        <v>-8.17056156260901</v>
      </c>
      <c r="AD3754" s="3"/>
      <c r="AE3754" s="5">
        <v>1</v>
      </c>
      <c r="AF3754" s="3">
        <v>4.46431016974517</v>
      </c>
      <c r="AG3754" s="3"/>
      <c r="AH3754" s="3"/>
      <c r="AI3754" s="3"/>
      <c r="AJ3754" s="3"/>
      <c r="AK3754" s="3"/>
      <c r="AL3754" s="3"/>
      <c r="AM3754" s="3"/>
      <c r="AN3754" s="5" t="s">
        <v>46</v>
      </c>
      <c r="AO3754" s="1"/>
      <c r="AP3754" s="1"/>
      <c r="AQ3754" s="1"/>
    </row>
    <row r="3755" spans="1:43">
      <c r="A3755" s="1" t="s">
        <v>9717</v>
      </c>
      <c r="B3755" s="1" t="s">
        <v>9718</v>
      </c>
      <c r="C3755" s="3">
        <v>1.64931506849315</v>
      </c>
      <c r="D3755" s="4">
        <v>43635</v>
      </c>
      <c r="E3755" s="3">
        <v>19.9582714961</v>
      </c>
      <c r="F3755" s="5" t="s">
        <v>7043</v>
      </c>
      <c r="G3755" s="5">
        <v>603</v>
      </c>
      <c r="H3755" s="5" t="s">
        <v>205</v>
      </c>
      <c r="I3755" s="3">
        <v>0.108395743003546</v>
      </c>
      <c r="J3755" s="3">
        <v>14.6067415730337</v>
      </c>
      <c r="K3755" s="3">
        <v>0.0492416781563733</v>
      </c>
      <c r="L3755" s="3">
        <v>9.62962962962963</v>
      </c>
      <c r="M3755" s="3">
        <v>-0.0786859447231245</v>
      </c>
      <c r="N3755" s="3">
        <v>16.044776119403</v>
      </c>
      <c r="O3755" s="3">
        <v>0.783730158730152</v>
      </c>
      <c r="P3755" s="3">
        <v>42.8015564202335</v>
      </c>
      <c r="Q3755" s="3">
        <v>1.16510655247958</v>
      </c>
      <c r="R3755" s="3">
        <v>45.1327433628319</v>
      </c>
      <c r="S3755" s="3">
        <v>1.46932377843907</v>
      </c>
      <c r="T3755" s="3">
        <v>55.1282051282051</v>
      </c>
      <c r="U3755" s="3"/>
      <c r="V3755" s="3"/>
      <c r="W3755" s="3"/>
      <c r="X3755" s="3"/>
      <c r="Y3755" s="3"/>
      <c r="Z3755" s="3"/>
      <c r="AA3755" s="3">
        <v>0.000462161951751068</v>
      </c>
      <c r="AB3755" s="3">
        <v>0.0998389343942759</v>
      </c>
      <c r="AC3755" s="3">
        <v>-2.52657976155123</v>
      </c>
      <c r="AD3755" s="3"/>
      <c r="AE3755" s="5">
        <v>4</v>
      </c>
      <c r="AF3755" s="3">
        <v>0.189213735589461</v>
      </c>
      <c r="AG3755" s="3">
        <v>1.91698243302769</v>
      </c>
      <c r="AH3755" s="3"/>
      <c r="AI3755" s="3"/>
      <c r="AJ3755" s="3"/>
      <c r="AK3755" s="3"/>
      <c r="AL3755" s="3"/>
      <c r="AM3755" s="3"/>
      <c r="AN3755" s="5" t="s">
        <v>46</v>
      </c>
      <c r="AO3755" s="1"/>
      <c r="AP3755" s="1"/>
      <c r="AQ3755" s="1"/>
    </row>
    <row r="3756" spans="1:43">
      <c r="A3756" s="1" t="s">
        <v>9719</v>
      </c>
      <c r="B3756" s="1" t="s">
        <v>9720</v>
      </c>
      <c r="C3756" s="3">
        <v>1.45205479452055</v>
      </c>
      <c r="D3756" s="4">
        <v>43707</v>
      </c>
      <c r="E3756" s="3">
        <v>1.4485168104</v>
      </c>
      <c r="F3756" s="5" t="s">
        <v>9721</v>
      </c>
      <c r="G3756" s="5">
        <v>276</v>
      </c>
      <c r="H3756" s="5" t="s">
        <v>50</v>
      </c>
      <c r="I3756" s="3">
        <v>1.3573381091526</v>
      </c>
      <c r="J3756" s="3">
        <v>1.02724430549352</v>
      </c>
      <c r="K3756" s="3">
        <v>0.429625478658816</v>
      </c>
      <c r="L3756" s="3">
        <v>0.664010624169987</v>
      </c>
      <c r="M3756" s="3">
        <v>1.05253265670519</v>
      </c>
      <c r="N3756" s="3">
        <v>0.756901157613535</v>
      </c>
      <c r="O3756" s="3">
        <v>2.44855182926828</v>
      </c>
      <c r="P3756" s="3">
        <v>1.18775696665144</v>
      </c>
      <c r="Q3756" s="3">
        <v>2.958636537725</v>
      </c>
      <c r="R3756" s="3">
        <v>1.59343312409464</v>
      </c>
      <c r="S3756" s="3">
        <v>4.81528414075445</v>
      </c>
      <c r="T3756" s="3">
        <v>2.20338983050847</v>
      </c>
      <c r="U3756" s="3"/>
      <c r="V3756" s="3"/>
      <c r="W3756" s="3"/>
      <c r="X3756" s="3"/>
      <c r="Y3756" s="3"/>
      <c r="Z3756" s="3"/>
      <c r="AA3756" s="3">
        <v>0.192041858321815</v>
      </c>
      <c r="AB3756" s="3">
        <v>0.399368143445422</v>
      </c>
      <c r="AC3756" s="3">
        <v>-1.63167938931299</v>
      </c>
      <c r="AD3756" s="3"/>
      <c r="AE3756" s="5">
        <v>2</v>
      </c>
      <c r="AF3756" s="3">
        <v>0.373093163173943</v>
      </c>
      <c r="AG3756" s="3">
        <v>5.44384822421902</v>
      </c>
      <c r="AH3756" s="3"/>
      <c r="AI3756" s="3"/>
      <c r="AJ3756" s="3"/>
      <c r="AK3756" s="3"/>
      <c r="AL3756" s="3"/>
      <c r="AM3756" s="3"/>
      <c r="AN3756" s="5" t="s">
        <v>46</v>
      </c>
      <c r="AO3756" s="1"/>
      <c r="AP3756" s="1"/>
      <c r="AQ3756" s="1"/>
    </row>
    <row r="3757" spans="1:43">
      <c r="A3757" s="1" t="s">
        <v>9722</v>
      </c>
      <c r="B3757" s="1" t="s">
        <v>9723</v>
      </c>
      <c r="C3757" s="3">
        <v>1.57808219178082</v>
      </c>
      <c r="D3757" s="4">
        <v>43661</v>
      </c>
      <c r="E3757" s="3">
        <v>2.206931706</v>
      </c>
      <c r="F3757" s="5" t="s">
        <v>5570</v>
      </c>
      <c r="G3757" s="5">
        <v>577</v>
      </c>
      <c r="H3757" s="5" t="s">
        <v>93</v>
      </c>
      <c r="I3757" s="3">
        <v>5.92270752343928</v>
      </c>
      <c r="J3757" s="3">
        <v>49.3</v>
      </c>
      <c r="K3757" s="3">
        <v>2.10139603232917</v>
      </c>
      <c r="L3757" s="3">
        <v>42.5668979187314</v>
      </c>
      <c r="M3757" s="3">
        <v>3.47754858887482</v>
      </c>
      <c r="N3757" s="3">
        <v>39.0718562874251</v>
      </c>
      <c r="O3757" s="3">
        <v>9.8932384341637</v>
      </c>
      <c r="P3757" s="3">
        <v>50.5533199195171</v>
      </c>
      <c r="Q3757" s="3">
        <v>15.2429922043457</v>
      </c>
      <c r="R3757" s="3">
        <v>46.6976264189886</v>
      </c>
      <c r="S3757" s="3">
        <v>34.8733378627584</v>
      </c>
      <c r="T3757" s="3">
        <v>57.649550026469</v>
      </c>
      <c r="U3757" s="3"/>
      <c r="V3757" s="3"/>
      <c r="W3757" s="3"/>
      <c r="X3757" s="3"/>
      <c r="Y3757" s="3"/>
      <c r="Z3757" s="3"/>
      <c r="AA3757" s="3">
        <v>0.314424804923318</v>
      </c>
      <c r="AB3757" s="3">
        <v>0.421576319678942</v>
      </c>
      <c r="AC3757" s="3">
        <v>-9.1292779154051</v>
      </c>
      <c r="AD3757" s="3"/>
      <c r="AE3757" s="5">
        <v>3</v>
      </c>
      <c r="AF3757" s="3">
        <v>1.66017224045462</v>
      </c>
      <c r="AG3757" s="3">
        <v>26.7788984290731</v>
      </c>
      <c r="AH3757" s="3"/>
      <c r="AI3757" s="3"/>
      <c r="AJ3757" s="3"/>
      <c r="AK3757" s="3"/>
      <c r="AL3757" s="3"/>
      <c r="AM3757" s="3"/>
      <c r="AN3757" s="5" t="s">
        <v>46</v>
      </c>
      <c r="AO3757" s="1"/>
      <c r="AP3757" s="1"/>
      <c r="AQ3757" s="1"/>
    </row>
    <row r="3758" spans="1:43">
      <c r="A3758" s="1" t="s">
        <v>9724</v>
      </c>
      <c r="B3758" s="1" t="s">
        <v>9725</v>
      </c>
      <c r="C3758" s="3">
        <v>1.3041095890411</v>
      </c>
      <c r="D3758" s="4">
        <v>43761</v>
      </c>
      <c r="E3758" s="3">
        <v>0.0741579329</v>
      </c>
      <c r="F3758" s="5" t="s">
        <v>9325</v>
      </c>
      <c r="G3758" s="5">
        <v>477</v>
      </c>
      <c r="H3758" s="5" t="s">
        <v>198</v>
      </c>
      <c r="I3758" s="3">
        <v>0.372695174578269</v>
      </c>
      <c r="J3758" s="3">
        <v>12.962962962963</v>
      </c>
      <c r="K3758" s="3">
        <v>-0.0390701308849342</v>
      </c>
      <c r="L3758" s="3">
        <v>92.2872340425532</v>
      </c>
      <c r="M3758" s="3">
        <v>0.22524728234259</v>
      </c>
      <c r="N3758" s="3">
        <v>11.6710875331565</v>
      </c>
      <c r="O3758" s="3">
        <v>0.708521944499124</v>
      </c>
      <c r="P3758" s="3">
        <v>40.5172413793103</v>
      </c>
      <c r="Q3758" s="3">
        <v>1.00671140939597</v>
      </c>
      <c r="R3758" s="3">
        <v>72.0238095238095</v>
      </c>
      <c r="S3758" s="3">
        <v>1.41710435041126</v>
      </c>
      <c r="T3758" s="3">
        <v>78.6821705426357</v>
      </c>
      <c r="U3758" s="3"/>
      <c r="V3758" s="3"/>
      <c r="W3758" s="3"/>
      <c r="X3758" s="3"/>
      <c r="Y3758" s="3"/>
      <c r="Z3758" s="3"/>
      <c r="AA3758" s="3">
        <v>-0.00762045839335418</v>
      </c>
      <c r="AB3758" s="3">
        <v>0.0925101650093918</v>
      </c>
      <c r="AC3758" s="3">
        <v>-0.738188976377959</v>
      </c>
      <c r="AD3758" s="3"/>
      <c r="AE3758" s="5">
        <v>2</v>
      </c>
      <c r="AF3758" s="3">
        <v>0.15322534520927</v>
      </c>
      <c r="AG3758" s="3">
        <v>1.74393327942852</v>
      </c>
      <c r="AH3758" s="3"/>
      <c r="AI3758" s="3"/>
      <c r="AJ3758" s="3"/>
      <c r="AK3758" s="3"/>
      <c r="AL3758" s="3"/>
      <c r="AM3758" s="3"/>
      <c r="AN3758" s="5" t="s">
        <v>46</v>
      </c>
      <c r="AO3758" s="1"/>
      <c r="AP3758" s="1"/>
      <c r="AQ3758" s="1"/>
    </row>
    <row r="3759" spans="1:43">
      <c r="A3759" s="1" t="s">
        <v>9726</v>
      </c>
      <c r="B3759" s="1" t="s">
        <v>9727</v>
      </c>
      <c r="C3759" s="3">
        <v>1.18904109589041</v>
      </c>
      <c r="D3759" s="4">
        <v>43803</v>
      </c>
      <c r="E3759" s="3">
        <v>1.0853569123</v>
      </c>
      <c r="F3759" s="5" t="s">
        <v>453</v>
      </c>
      <c r="G3759" s="5">
        <v>435</v>
      </c>
      <c r="H3759" s="5" t="s">
        <v>50</v>
      </c>
      <c r="I3759" s="3">
        <v>0.00425088557282416</v>
      </c>
      <c r="J3759" s="3">
        <v>67.9321125502456</v>
      </c>
      <c r="K3759" s="3">
        <v>0.00999999999998932</v>
      </c>
      <c r="L3759" s="3">
        <v>37.3173970783533</v>
      </c>
      <c r="M3759" s="3">
        <v>-0.132207156571237</v>
      </c>
      <c r="N3759" s="3">
        <v>61.3980409617097</v>
      </c>
      <c r="O3759" s="3">
        <v>0.337206675830311</v>
      </c>
      <c r="P3759" s="3">
        <v>76.9301050708086</v>
      </c>
      <c r="Q3759" s="3">
        <v>0.721556799883997</v>
      </c>
      <c r="R3759" s="3">
        <v>80.2993722839208</v>
      </c>
      <c r="S3759" s="3">
        <v>1.22455387567566</v>
      </c>
      <c r="T3759" s="3">
        <v>76.3276836158192</v>
      </c>
      <c r="U3759" s="3"/>
      <c r="V3759" s="3"/>
      <c r="W3759" s="3"/>
      <c r="X3759" s="3"/>
      <c r="Y3759" s="3"/>
      <c r="Z3759" s="3"/>
      <c r="AA3759" s="3">
        <v>-0.00558677949695481</v>
      </c>
      <c r="AB3759" s="3">
        <v>0.0869349036516283</v>
      </c>
      <c r="AC3759" s="3">
        <v>-3.27573110520317</v>
      </c>
      <c r="AD3759" s="3"/>
      <c r="AE3759" s="5">
        <v>3</v>
      </c>
      <c r="AF3759" s="3">
        <v>0.199591195203669</v>
      </c>
      <c r="AG3759" s="3">
        <v>2.52072231008633</v>
      </c>
      <c r="AH3759" s="3"/>
      <c r="AI3759" s="3"/>
      <c r="AJ3759" s="3"/>
      <c r="AK3759" s="3"/>
      <c r="AL3759" s="3"/>
      <c r="AM3759" s="3"/>
      <c r="AN3759" s="5" t="s">
        <v>46</v>
      </c>
      <c r="AO3759" s="1"/>
      <c r="AP3759" s="1"/>
      <c r="AQ3759" s="1"/>
    </row>
    <row r="3760" spans="1:43">
      <c r="A3760" s="1" t="s">
        <v>9728</v>
      </c>
      <c r="B3760" s="1" t="s">
        <v>9729</v>
      </c>
      <c r="C3760" s="3">
        <v>1.21095890410959</v>
      </c>
      <c r="D3760" s="4">
        <v>43795</v>
      </c>
      <c r="E3760" s="3">
        <v>20.8194285219</v>
      </c>
      <c r="F3760" s="5" t="s">
        <v>9730</v>
      </c>
      <c r="G3760" s="5">
        <v>443</v>
      </c>
      <c r="H3760" s="5" t="s">
        <v>226</v>
      </c>
      <c r="I3760" s="3">
        <v>1.2704343764596</v>
      </c>
      <c r="J3760" s="3">
        <v>68.5633001422475</v>
      </c>
      <c r="K3760" s="3">
        <v>-0.285136129506979</v>
      </c>
      <c r="L3760" s="3">
        <v>94.0476190476191</v>
      </c>
      <c r="M3760" s="3">
        <v>0.454040029651606</v>
      </c>
      <c r="N3760" s="3">
        <v>59.9435825105783</v>
      </c>
      <c r="O3760" s="3">
        <v>2.59297813949088</v>
      </c>
      <c r="P3760" s="3">
        <v>71.6981132075472</v>
      </c>
      <c r="Q3760" s="3">
        <v>2.92414316908764</v>
      </c>
      <c r="R3760" s="3">
        <v>80.6569343065693</v>
      </c>
      <c r="S3760" s="3">
        <v>7.06103100928305</v>
      </c>
      <c r="T3760" s="3">
        <v>85.1063829787234</v>
      </c>
      <c r="U3760" s="3"/>
      <c r="V3760" s="3"/>
      <c r="W3760" s="3"/>
      <c r="X3760" s="3"/>
      <c r="Y3760" s="3"/>
      <c r="Z3760" s="3"/>
      <c r="AA3760" s="3">
        <v>0.265077255173845</v>
      </c>
      <c r="AB3760" s="3">
        <v>0.640930842776469</v>
      </c>
      <c r="AC3760" s="3">
        <v>-1.22568093385213</v>
      </c>
      <c r="AD3760" s="3"/>
      <c r="AE3760" s="5">
        <v>2</v>
      </c>
      <c r="AF3760" s="3">
        <v>0.561162136624097</v>
      </c>
      <c r="AG3760" s="3">
        <v>7.16049101067262</v>
      </c>
      <c r="AH3760" s="3"/>
      <c r="AI3760" s="3"/>
      <c r="AJ3760" s="3"/>
      <c r="AK3760" s="3"/>
      <c r="AL3760" s="3"/>
      <c r="AM3760" s="3"/>
      <c r="AN3760" s="5" t="s">
        <v>46</v>
      </c>
      <c r="AO3760" s="1"/>
      <c r="AP3760" s="1"/>
      <c r="AQ3760" s="1"/>
    </row>
    <row r="3761" spans="1:43">
      <c r="A3761" s="1" t="s">
        <v>9731</v>
      </c>
      <c r="B3761" s="1" t="s">
        <v>9732</v>
      </c>
      <c r="C3761" s="3">
        <v>1.63561643835616</v>
      </c>
      <c r="D3761" s="4">
        <v>43640</v>
      </c>
      <c r="E3761" s="3">
        <v>1.0302716304</v>
      </c>
      <c r="F3761" s="5" t="s">
        <v>6970</v>
      </c>
      <c r="G3761" s="5">
        <v>598</v>
      </c>
      <c r="H3761" s="5" t="s">
        <v>50</v>
      </c>
      <c r="I3761" s="3">
        <v>0.135882752596338</v>
      </c>
      <c r="J3761" s="3">
        <v>48.1018311746315</v>
      </c>
      <c r="K3761" s="3">
        <v>0.00969367972082096</v>
      </c>
      <c r="L3761" s="3">
        <v>40.7702523240372</v>
      </c>
      <c r="M3761" s="3">
        <v>0.0387859982546258</v>
      </c>
      <c r="N3761" s="3">
        <v>29.0293855743544</v>
      </c>
      <c r="O3761" s="3">
        <v>0.594773790951637</v>
      </c>
      <c r="P3761" s="3">
        <v>59.9360438556418</v>
      </c>
      <c r="Q3761" s="3">
        <v>1.14705882352942</v>
      </c>
      <c r="R3761" s="3">
        <v>47.0304200869145</v>
      </c>
      <c r="S3761" s="3">
        <v>1.19666503187837</v>
      </c>
      <c r="T3761" s="3">
        <v>77.1751412429379</v>
      </c>
      <c r="U3761" s="3"/>
      <c r="V3761" s="3"/>
      <c r="W3761" s="3"/>
      <c r="X3761" s="3"/>
      <c r="Y3761" s="3"/>
      <c r="Z3761" s="3"/>
      <c r="AA3761" s="3">
        <v>-0.0303200371712773</v>
      </c>
      <c r="AB3761" s="3">
        <v>0.0724835894357647</v>
      </c>
      <c r="AC3761" s="3">
        <v>-1.63490374383285</v>
      </c>
      <c r="AD3761" s="3"/>
      <c r="AE3761" s="5">
        <v>3</v>
      </c>
      <c r="AF3761" s="3">
        <v>0.159168825132016</v>
      </c>
      <c r="AG3761" s="3">
        <v>1.58527163569904</v>
      </c>
      <c r="AH3761" s="3"/>
      <c r="AI3761" s="3"/>
      <c r="AJ3761" s="3"/>
      <c r="AK3761" s="3"/>
      <c r="AL3761" s="3"/>
      <c r="AM3761" s="3"/>
      <c r="AN3761" s="5" t="s">
        <v>46</v>
      </c>
      <c r="AO3761" s="1"/>
      <c r="AP3761" s="1"/>
      <c r="AQ3761" s="1"/>
    </row>
    <row r="3762" spans="1:43">
      <c r="A3762" s="1" t="s">
        <v>9733</v>
      </c>
      <c r="B3762" s="1" t="s">
        <v>9734</v>
      </c>
      <c r="C3762" s="3">
        <v>1.12876712328767</v>
      </c>
      <c r="D3762" s="4">
        <v>43825</v>
      </c>
      <c r="E3762" s="3">
        <v>0.5058921583</v>
      </c>
      <c r="F3762" s="5" t="s">
        <v>6970</v>
      </c>
      <c r="G3762" s="5">
        <v>413</v>
      </c>
      <c r="H3762" s="5" t="s">
        <v>50</v>
      </c>
      <c r="I3762" s="3">
        <v>-0.148250642419456</v>
      </c>
      <c r="J3762" s="3">
        <v>84.368021438142</v>
      </c>
      <c r="K3762" s="3">
        <v>-0.00989707046714064</v>
      </c>
      <c r="L3762" s="3">
        <v>60.2478972996901</v>
      </c>
      <c r="M3762" s="3">
        <v>-0.276379429473884</v>
      </c>
      <c r="N3762" s="3">
        <v>83.0810329474621</v>
      </c>
      <c r="O3762" s="3">
        <v>0.677628300946678</v>
      </c>
      <c r="P3762" s="3">
        <v>50.7994518044769</v>
      </c>
      <c r="Q3762" s="3">
        <v>0.858540481181985</v>
      </c>
      <c r="R3762" s="3">
        <v>73.7807822308064</v>
      </c>
      <c r="S3762" s="3">
        <v>0.158620005948255</v>
      </c>
      <c r="T3762" s="3">
        <v>92.7118644067797</v>
      </c>
      <c r="U3762" s="3"/>
      <c r="V3762" s="3"/>
      <c r="W3762" s="3"/>
      <c r="X3762" s="3"/>
      <c r="Y3762" s="3"/>
      <c r="Z3762" s="3"/>
      <c r="AA3762" s="3">
        <v>-0.0862120755237862</v>
      </c>
      <c r="AB3762" s="3">
        <v>-0.049248970951817</v>
      </c>
      <c r="AC3762" s="3">
        <v>-3.09820732657833</v>
      </c>
      <c r="AD3762" s="3"/>
      <c r="AE3762" s="5">
        <v>4</v>
      </c>
      <c r="AF3762" s="3">
        <v>0.079885216854898</v>
      </c>
      <c r="AG3762" s="3">
        <v>0.858241746020272</v>
      </c>
      <c r="AH3762" s="3"/>
      <c r="AI3762" s="3"/>
      <c r="AJ3762" s="3"/>
      <c r="AK3762" s="3"/>
      <c r="AL3762" s="3"/>
      <c r="AM3762" s="3"/>
      <c r="AN3762" s="5" t="s">
        <v>46</v>
      </c>
      <c r="AO3762" s="1"/>
      <c r="AP3762" s="1"/>
      <c r="AQ3762" s="1"/>
    </row>
    <row r="3763" spans="1:43">
      <c r="A3763" s="1" t="s">
        <v>9735</v>
      </c>
      <c r="B3763" s="1" t="s">
        <v>9736</v>
      </c>
      <c r="C3763" s="3">
        <v>1.45753424657534</v>
      </c>
      <c r="D3763" s="4">
        <v>43705</v>
      </c>
      <c r="E3763" s="3">
        <v>2.1171641304</v>
      </c>
      <c r="F3763" s="5" t="s">
        <v>9737</v>
      </c>
      <c r="G3763" s="5">
        <v>533</v>
      </c>
      <c r="H3763" s="5" t="s">
        <v>2390</v>
      </c>
      <c r="I3763" s="3">
        <v>3.99663119209862</v>
      </c>
      <c r="J3763" s="3">
        <v>52.3076923076923</v>
      </c>
      <c r="K3763" s="3">
        <v>-0.169043069234159</v>
      </c>
      <c r="L3763" s="3">
        <v>58.6466165413534</v>
      </c>
      <c r="M3763" s="3">
        <v>1.01137800252845</v>
      </c>
      <c r="N3763" s="3">
        <v>58.3333333333333</v>
      </c>
      <c r="O3763" s="3">
        <v>6.24168947985922</v>
      </c>
      <c r="P3763" s="3">
        <v>71.09375</v>
      </c>
      <c r="Q3763" s="3">
        <v>8.96911351784999</v>
      </c>
      <c r="R3763" s="3">
        <v>71.0280373831776</v>
      </c>
      <c r="S3763" s="3">
        <v>27.5279316496104</v>
      </c>
      <c r="T3763" s="3">
        <v>65.3333333333333</v>
      </c>
      <c r="U3763" s="3"/>
      <c r="V3763" s="3"/>
      <c r="W3763" s="3"/>
      <c r="X3763" s="3"/>
      <c r="Y3763" s="3"/>
      <c r="Z3763" s="3"/>
      <c r="AA3763" s="3">
        <v>0.24738518875725</v>
      </c>
      <c r="AB3763" s="3">
        <v>0.401643750664243</v>
      </c>
      <c r="AC3763" s="3">
        <v>-10.8929364726788</v>
      </c>
      <c r="AD3763" s="3"/>
      <c r="AE3763" s="5">
        <v>1</v>
      </c>
      <c r="AF3763" s="3">
        <v>1.75556164732198</v>
      </c>
      <c r="AG3763" s="3">
        <v>28.5044592593899</v>
      </c>
      <c r="AH3763" s="3"/>
      <c r="AI3763" s="3"/>
      <c r="AJ3763" s="3"/>
      <c r="AK3763" s="3"/>
      <c r="AL3763" s="3"/>
      <c r="AM3763" s="3"/>
      <c r="AN3763" s="5" t="s">
        <v>134</v>
      </c>
      <c r="AO3763" s="1"/>
      <c r="AP3763" s="1"/>
      <c r="AQ3763" s="1"/>
    </row>
    <row r="3764" spans="1:43">
      <c r="A3764" s="1" t="s">
        <v>9738</v>
      </c>
      <c r="B3764" s="1" t="s">
        <v>9739</v>
      </c>
      <c r="C3764" s="3">
        <v>1.26575342465753</v>
      </c>
      <c r="D3764" s="4">
        <v>43775</v>
      </c>
      <c r="E3764" s="3">
        <v>0.5667903441</v>
      </c>
      <c r="F3764" s="5" t="s">
        <v>6992</v>
      </c>
      <c r="G3764" s="5">
        <v>463</v>
      </c>
      <c r="H3764" s="5" t="s">
        <v>50</v>
      </c>
      <c r="I3764" s="3">
        <v>0.0395413206801146</v>
      </c>
      <c r="J3764" s="3">
        <v>63.6891469405985</v>
      </c>
      <c r="K3764" s="3">
        <v>0.0296530592072885</v>
      </c>
      <c r="L3764" s="3">
        <v>26.4718902169101</v>
      </c>
      <c r="M3764" s="3">
        <v>-0.0691221487113616</v>
      </c>
      <c r="N3764" s="3">
        <v>48.5752448797863</v>
      </c>
      <c r="O3764" s="3">
        <v>0.864979837779731</v>
      </c>
      <c r="P3764" s="3">
        <v>20.0091365920512</v>
      </c>
      <c r="Q3764" s="3">
        <v>1.23100614750883</v>
      </c>
      <c r="R3764" s="3">
        <v>36.0212457749879</v>
      </c>
      <c r="S3764" s="3">
        <v>1.95094218490716</v>
      </c>
      <c r="T3764" s="3">
        <v>47.1186440677966</v>
      </c>
      <c r="U3764" s="3"/>
      <c r="V3764" s="3"/>
      <c r="W3764" s="3"/>
      <c r="X3764" s="3"/>
      <c r="Y3764" s="3"/>
      <c r="Z3764" s="3"/>
      <c r="AA3764" s="3">
        <v>0.0439081955062626</v>
      </c>
      <c r="AB3764" s="3">
        <v>0.135878089986296</v>
      </c>
      <c r="AC3764" s="3">
        <v>-2.13114754098361</v>
      </c>
      <c r="AD3764" s="3"/>
      <c r="AE3764" s="5">
        <v>3</v>
      </c>
      <c r="AF3764" s="3">
        <v>0.202792343896542</v>
      </c>
      <c r="AG3764" s="3">
        <v>2.24947825374002</v>
      </c>
      <c r="AH3764" s="3"/>
      <c r="AI3764" s="3"/>
      <c r="AJ3764" s="3"/>
      <c r="AK3764" s="3"/>
      <c r="AL3764" s="3"/>
      <c r="AM3764" s="3"/>
      <c r="AN3764" s="5" t="s">
        <v>46</v>
      </c>
      <c r="AO3764" s="1"/>
      <c r="AP3764" s="1"/>
      <c r="AQ3764" s="1"/>
    </row>
    <row r="3765" spans="1:43">
      <c r="A3765" s="1" t="s">
        <v>9740</v>
      </c>
      <c r="B3765" s="1" t="s">
        <v>9741</v>
      </c>
      <c r="C3765" s="3">
        <v>0.863013698630137</v>
      </c>
      <c r="D3765" s="4">
        <v>43922</v>
      </c>
      <c r="E3765" s="3">
        <v>0.1747867347</v>
      </c>
      <c r="F3765" s="5" t="s">
        <v>9742</v>
      </c>
      <c r="G3765" s="5">
        <v>316</v>
      </c>
      <c r="H3765" s="5" t="s">
        <v>60</v>
      </c>
      <c r="I3765" s="3">
        <v>-2.14103788602355</v>
      </c>
      <c r="J3765" s="3">
        <v>87.2023809523809</v>
      </c>
      <c r="K3765" s="3">
        <v>0.154773541870317</v>
      </c>
      <c r="L3765" s="3">
        <v>85.3307766059444</v>
      </c>
      <c r="M3765" s="3">
        <v>-2.20330894050271</v>
      </c>
      <c r="N3765" s="3">
        <v>78.5361028684471</v>
      </c>
      <c r="O3765" s="3">
        <v>-5.7782205532991</v>
      </c>
      <c r="P3765" s="3">
        <v>90.5679513184584</v>
      </c>
      <c r="Q3765" s="3">
        <v>-4.22963078361116</v>
      </c>
      <c r="R3765" s="3">
        <v>84.7120418848168</v>
      </c>
      <c r="S3765" s="3"/>
      <c r="T3765" s="3"/>
      <c r="U3765" s="3"/>
      <c r="V3765" s="3"/>
      <c r="W3765" s="3"/>
      <c r="X3765" s="3"/>
      <c r="Y3765" s="3"/>
      <c r="Z3765" s="3"/>
      <c r="AA3765" s="3">
        <v>0.167510107980244</v>
      </c>
      <c r="AB3765" s="3">
        <v>0.29680442943</v>
      </c>
      <c r="AC3765" s="3">
        <v>-11.6607512570245</v>
      </c>
      <c r="AD3765" s="3"/>
      <c r="AE3765" s="5">
        <v>2</v>
      </c>
      <c r="AF3765" s="3">
        <v>2.10260903436271</v>
      </c>
      <c r="AG3765" s="3"/>
      <c r="AH3765" s="3"/>
      <c r="AI3765" s="3"/>
      <c r="AJ3765" s="3"/>
      <c r="AK3765" s="3"/>
      <c r="AL3765" s="3"/>
      <c r="AM3765" s="3"/>
      <c r="AN3765" s="5" t="s">
        <v>46</v>
      </c>
      <c r="AO3765" s="1"/>
      <c r="AP3765" s="1"/>
      <c r="AQ3765" s="1"/>
    </row>
    <row r="3766" spans="1:43">
      <c r="A3766" s="1" t="s">
        <v>9743</v>
      </c>
      <c r="B3766" s="1" t="s">
        <v>9744</v>
      </c>
      <c r="C3766" s="3">
        <v>1.61369863013699</v>
      </c>
      <c r="D3766" s="4">
        <v>43648</v>
      </c>
      <c r="E3766" s="3">
        <v>82.4596314063</v>
      </c>
      <c r="F3766" s="5" t="s">
        <v>8373</v>
      </c>
      <c r="G3766" s="5">
        <v>590</v>
      </c>
      <c r="H3766" s="5" t="s">
        <v>55</v>
      </c>
      <c r="I3766" s="3">
        <v>17.2609518265172</v>
      </c>
      <c r="J3766" s="3">
        <v>8.59044162129462</v>
      </c>
      <c r="K3766" s="3">
        <v>4.27973596790199</v>
      </c>
      <c r="L3766" s="3">
        <v>15.819209039548</v>
      </c>
      <c r="M3766" s="3">
        <v>12.3292127521145</v>
      </c>
      <c r="N3766" s="3">
        <v>5.26630760023938</v>
      </c>
      <c r="O3766" s="3">
        <v>35.5636567582726</v>
      </c>
      <c r="P3766" s="3">
        <v>1.45695364238411</v>
      </c>
      <c r="Q3766" s="3">
        <v>50.645060766594</v>
      </c>
      <c r="R3766" s="3">
        <v>2.97256097560976</v>
      </c>
      <c r="S3766" s="3">
        <v>130.595306239267</v>
      </c>
      <c r="T3766" s="3">
        <v>0.9765625</v>
      </c>
      <c r="U3766" s="3"/>
      <c r="V3766" s="3"/>
      <c r="W3766" s="3"/>
      <c r="X3766" s="3"/>
      <c r="Y3766" s="3"/>
      <c r="Z3766" s="3"/>
      <c r="AA3766" s="3">
        <v>0.489670535710494</v>
      </c>
      <c r="AB3766" s="3">
        <v>0.715806810770677</v>
      </c>
      <c r="AC3766" s="3">
        <v>-16.0678729114362</v>
      </c>
      <c r="AD3766" s="3"/>
      <c r="AE3766" s="5">
        <v>1</v>
      </c>
      <c r="AF3766" s="3">
        <v>4.61966095413954</v>
      </c>
      <c r="AG3766" s="3">
        <v>113.564425039216</v>
      </c>
      <c r="AH3766" s="3"/>
      <c r="AI3766" s="3"/>
      <c r="AJ3766" s="3"/>
      <c r="AK3766" s="3"/>
      <c r="AL3766" s="3"/>
      <c r="AM3766" s="3"/>
      <c r="AN3766" s="5" t="s">
        <v>51</v>
      </c>
      <c r="AO3766" s="1"/>
      <c r="AP3766" s="1"/>
      <c r="AQ3766" s="1"/>
    </row>
    <row r="3767" spans="1:43">
      <c r="A3767" s="1" t="s">
        <v>9745</v>
      </c>
      <c r="B3767" s="1" t="s">
        <v>9746</v>
      </c>
      <c r="C3767" s="3">
        <v>1.38082191780822</v>
      </c>
      <c r="D3767" s="4">
        <v>43733</v>
      </c>
      <c r="E3767" s="3">
        <v>2.9146304501</v>
      </c>
      <c r="F3767" s="5" t="s">
        <v>4747</v>
      </c>
      <c r="G3767" s="5">
        <v>505</v>
      </c>
      <c r="H3767" s="5" t="s">
        <v>198</v>
      </c>
      <c r="I3767" s="3">
        <v>-0.0578146078242586</v>
      </c>
      <c r="J3767" s="3">
        <v>89.1534391534392</v>
      </c>
      <c r="K3767" s="3">
        <v>-0.0385505011565322</v>
      </c>
      <c r="L3767" s="3">
        <v>90.6914893617021</v>
      </c>
      <c r="M3767" s="3">
        <v>-0.22126022126024</v>
      </c>
      <c r="N3767" s="3">
        <v>89.6551724137931</v>
      </c>
      <c r="O3767" s="3">
        <v>0.260995650072492</v>
      </c>
      <c r="P3767" s="3">
        <v>88.2183908045977</v>
      </c>
      <c r="Q3767" s="3">
        <v>0.914574820003877</v>
      </c>
      <c r="R3767" s="3">
        <v>77.9761904761905</v>
      </c>
      <c r="S3767" s="3">
        <v>1.95615845866507</v>
      </c>
      <c r="T3767" s="3">
        <v>63.5658914728682</v>
      </c>
      <c r="U3767" s="3"/>
      <c r="V3767" s="3"/>
      <c r="W3767" s="3"/>
      <c r="X3767" s="3"/>
      <c r="Y3767" s="3"/>
      <c r="Z3767" s="3"/>
      <c r="AA3767" s="3">
        <v>0.0423969370587602</v>
      </c>
      <c r="AB3767" s="3">
        <v>0.164481069351846</v>
      </c>
      <c r="AC3767" s="3">
        <v>-1.54897055993843</v>
      </c>
      <c r="AD3767" s="3"/>
      <c r="AE3767" s="5">
        <v>3</v>
      </c>
      <c r="AF3767" s="3">
        <v>0.230155942476567</v>
      </c>
      <c r="AG3767" s="3">
        <v>2.44075337695455</v>
      </c>
      <c r="AH3767" s="3"/>
      <c r="AI3767" s="3"/>
      <c r="AJ3767" s="3"/>
      <c r="AK3767" s="3"/>
      <c r="AL3767" s="3"/>
      <c r="AM3767" s="3"/>
      <c r="AN3767" s="5" t="s">
        <v>51</v>
      </c>
      <c r="AO3767" s="1"/>
      <c r="AP3767" s="1"/>
      <c r="AQ3767" s="1"/>
    </row>
    <row r="3768" spans="1:43">
      <c r="A3768" s="1" t="s">
        <v>9747</v>
      </c>
      <c r="B3768" s="1" t="s">
        <v>9748</v>
      </c>
      <c r="C3768" s="3">
        <v>1.7041095890411</v>
      </c>
      <c r="D3768" s="4">
        <v>43615</v>
      </c>
      <c r="E3768" s="3">
        <v>12.3187588061</v>
      </c>
      <c r="F3768" s="5" t="s">
        <v>9749</v>
      </c>
      <c r="G3768" s="5">
        <v>623</v>
      </c>
      <c r="H3768" s="5" t="s">
        <v>226</v>
      </c>
      <c r="I3768" s="3">
        <v>3.125</v>
      </c>
      <c r="J3768" s="3">
        <v>28.3072546230441</v>
      </c>
      <c r="K3768" s="3">
        <v>0.873362445414839</v>
      </c>
      <c r="L3768" s="3">
        <v>31.0846560846561</v>
      </c>
      <c r="M3768" s="3">
        <v>2.12201591511936</v>
      </c>
      <c r="N3768" s="3">
        <v>15.2327221438646</v>
      </c>
      <c r="O3768" s="3">
        <v>4.70578539640679</v>
      </c>
      <c r="P3768" s="3">
        <v>39.4654088050315</v>
      </c>
      <c r="Q3768" s="3">
        <v>7.55100313214255</v>
      </c>
      <c r="R3768" s="3">
        <v>40.3284671532847</v>
      </c>
      <c r="S3768" s="3">
        <v>20.2669443392654</v>
      </c>
      <c r="T3768" s="3">
        <v>28.7234042553192</v>
      </c>
      <c r="U3768" s="3"/>
      <c r="V3768" s="3"/>
      <c r="W3768" s="3"/>
      <c r="X3768" s="3"/>
      <c r="Y3768" s="3"/>
      <c r="Z3768" s="3"/>
      <c r="AA3768" s="3">
        <v>0.388210100140181</v>
      </c>
      <c r="AB3768" s="3">
        <v>0.694720357604188</v>
      </c>
      <c r="AC3768" s="3">
        <v>-3.86210710664578</v>
      </c>
      <c r="AD3768" s="3"/>
      <c r="AE3768" s="5">
        <v>1</v>
      </c>
      <c r="AF3768" s="3">
        <v>1.10709989113654</v>
      </c>
      <c r="AG3768" s="3">
        <v>18.4614727351023</v>
      </c>
      <c r="AH3768" s="3"/>
      <c r="AI3768" s="3"/>
      <c r="AJ3768" s="3"/>
      <c r="AK3768" s="3"/>
      <c r="AL3768" s="3"/>
      <c r="AM3768" s="3">
        <v>100</v>
      </c>
      <c r="AN3768" s="5" t="s">
        <v>51</v>
      </c>
      <c r="AO3768" s="1"/>
      <c r="AP3768" s="1"/>
      <c r="AQ3768" s="1"/>
    </row>
    <row r="3769" spans="1:43">
      <c r="A3769" s="1" t="s">
        <v>9750</v>
      </c>
      <c r="B3769" s="1" t="s">
        <v>9751</v>
      </c>
      <c r="C3769" s="3">
        <v>1.43835616438356</v>
      </c>
      <c r="D3769" s="4">
        <v>43712</v>
      </c>
      <c r="E3769" s="3">
        <v>6.0316724124</v>
      </c>
      <c r="F3769" s="5" t="s">
        <v>6281</v>
      </c>
      <c r="G3769" s="5">
        <v>526</v>
      </c>
      <c r="H3769" s="5" t="s">
        <v>50</v>
      </c>
      <c r="I3769" s="3">
        <v>0.609216861550549</v>
      </c>
      <c r="J3769" s="3">
        <v>3.34970969182671</v>
      </c>
      <c r="K3769" s="3">
        <v>0.0195369737227667</v>
      </c>
      <c r="L3769" s="3">
        <v>34.174413457282</v>
      </c>
      <c r="M3769" s="3">
        <v>0.372512498774625</v>
      </c>
      <c r="N3769" s="3">
        <v>2.44879786286732</v>
      </c>
      <c r="O3769" s="3">
        <v>0.806513491426382</v>
      </c>
      <c r="P3769" s="3">
        <v>29.2370945637277</v>
      </c>
      <c r="Q3769" s="3">
        <v>1.88006528579728</v>
      </c>
      <c r="R3769" s="3">
        <v>4.44229840656688</v>
      </c>
      <c r="S3769" s="3">
        <v>3.20902259091801</v>
      </c>
      <c r="T3769" s="3">
        <v>9.54802259887006</v>
      </c>
      <c r="U3769" s="3"/>
      <c r="V3769" s="3"/>
      <c r="W3769" s="3"/>
      <c r="X3769" s="3"/>
      <c r="Y3769" s="3"/>
      <c r="Z3769" s="3"/>
      <c r="AA3769" s="3">
        <v>0.162588135273979</v>
      </c>
      <c r="AB3769" s="3">
        <v>0.332593942053434</v>
      </c>
      <c r="AC3769" s="3">
        <v>-1.84583014537109</v>
      </c>
      <c r="AD3769" s="3"/>
      <c r="AE3769" s="5">
        <v>3</v>
      </c>
      <c r="AF3769" s="3">
        <v>0.314567902812056</v>
      </c>
      <c r="AG3769" s="3">
        <v>3.8689276830526</v>
      </c>
      <c r="AH3769" s="3"/>
      <c r="AI3769" s="3"/>
      <c r="AJ3769" s="3"/>
      <c r="AK3769" s="3"/>
      <c r="AL3769" s="3"/>
      <c r="AM3769" s="3"/>
      <c r="AN3769" s="5" t="s">
        <v>46</v>
      </c>
      <c r="AO3769" s="1"/>
      <c r="AP3769" s="1"/>
      <c r="AQ3769" s="1"/>
    </row>
    <row r="3770" spans="1:43">
      <c r="A3770" s="1" t="s">
        <v>9752</v>
      </c>
      <c r="B3770" s="1" t="s">
        <v>9753</v>
      </c>
      <c r="C3770" s="3">
        <v>1.55616438356164</v>
      </c>
      <c r="D3770" s="4">
        <v>43669</v>
      </c>
      <c r="E3770" s="3">
        <v>20.7498582431</v>
      </c>
      <c r="F3770" s="5" t="s">
        <v>1435</v>
      </c>
      <c r="G3770" s="5">
        <v>569</v>
      </c>
      <c r="H3770" s="5" t="s">
        <v>50</v>
      </c>
      <c r="I3770" s="3">
        <v>0.297476249880038</v>
      </c>
      <c r="J3770" s="3">
        <v>18.9816882536847</v>
      </c>
      <c r="K3770" s="3">
        <v>-0.00956663158901645</v>
      </c>
      <c r="L3770" s="3">
        <v>57.6361221779549</v>
      </c>
      <c r="M3770" s="3">
        <v>0.0287108814240566</v>
      </c>
      <c r="N3770" s="3">
        <v>31.0329474621549</v>
      </c>
      <c r="O3770" s="3">
        <v>0.858824664672383</v>
      </c>
      <c r="P3770" s="3">
        <v>20.9684787574235</v>
      </c>
      <c r="Q3770" s="3">
        <v>1.33798720186153</v>
      </c>
      <c r="R3770" s="3">
        <v>23.1772090777402</v>
      </c>
      <c r="S3770" s="3">
        <v>2.2200488997555</v>
      </c>
      <c r="T3770" s="3">
        <v>33.8983050847458</v>
      </c>
      <c r="U3770" s="3"/>
      <c r="V3770" s="3"/>
      <c r="W3770" s="3"/>
      <c r="X3770" s="3"/>
      <c r="Y3770" s="3"/>
      <c r="Z3770" s="3"/>
      <c r="AA3770" s="3">
        <v>0.116694662979521</v>
      </c>
      <c r="AB3770" s="3">
        <v>0.353644400835038</v>
      </c>
      <c r="AC3770" s="3">
        <v>-0.791811510235611</v>
      </c>
      <c r="AD3770" s="3"/>
      <c r="AE3770" s="5">
        <v>3</v>
      </c>
      <c r="AF3770" s="3">
        <v>0.240881633784258</v>
      </c>
      <c r="AG3770" s="3">
        <v>2.64112053212304</v>
      </c>
      <c r="AH3770" s="3"/>
      <c r="AI3770" s="3"/>
      <c r="AJ3770" s="3"/>
      <c r="AK3770" s="3"/>
      <c r="AL3770" s="3"/>
      <c r="AM3770" s="3"/>
      <c r="AN3770" s="5" t="s">
        <v>46</v>
      </c>
      <c r="AO3770" s="1"/>
      <c r="AP3770" s="1"/>
      <c r="AQ3770" s="1"/>
    </row>
    <row r="3771" spans="1:43">
      <c r="A3771" s="1" t="s">
        <v>9754</v>
      </c>
      <c r="B3771" s="1" t="s">
        <v>9755</v>
      </c>
      <c r="C3771" s="3">
        <v>1.74520547945205</v>
      </c>
      <c r="D3771" s="4">
        <v>43600</v>
      </c>
      <c r="E3771" s="3">
        <v>30.0848908165</v>
      </c>
      <c r="F3771" s="5" t="s">
        <v>2112</v>
      </c>
      <c r="G3771" s="5">
        <v>638</v>
      </c>
      <c r="H3771" s="5" t="s">
        <v>50</v>
      </c>
      <c r="I3771" s="3">
        <v>0.135396518375261</v>
      </c>
      <c r="J3771" s="3">
        <v>48.1911567664136</v>
      </c>
      <c r="K3771" s="3">
        <v>0.00965903602822063</v>
      </c>
      <c r="L3771" s="3">
        <v>41.0358565737052</v>
      </c>
      <c r="M3771" s="3">
        <v>-0.0964878425318159</v>
      </c>
      <c r="N3771" s="3">
        <v>54.853072128228</v>
      </c>
      <c r="O3771" s="3">
        <v>0.729642961377576</v>
      </c>
      <c r="P3771" s="3">
        <v>42.3024211968936</v>
      </c>
      <c r="Q3771" s="3">
        <v>1.18307096543869</v>
      </c>
      <c r="R3771" s="3">
        <v>42.8295509415741</v>
      </c>
      <c r="S3771" s="3">
        <v>2.82324425009651</v>
      </c>
      <c r="T3771" s="3">
        <v>15.8757062146893</v>
      </c>
      <c r="U3771" s="3"/>
      <c r="V3771" s="3"/>
      <c r="W3771" s="3"/>
      <c r="X3771" s="3"/>
      <c r="Y3771" s="3"/>
      <c r="Z3771" s="3"/>
      <c r="AA3771" s="3">
        <v>0.101051457213943</v>
      </c>
      <c r="AB3771" s="3">
        <v>0.299930373268213</v>
      </c>
      <c r="AC3771" s="3">
        <v>-1.73156121302882</v>
      </c>
      <c r="AD3771" s="3"/>
      <c r="AE3771" s="5">
        <v>2</v>
      </c>
      <c r="AF3771" s="3">
        <v>0.323790089908884</v>
      </c>
      <c r="AG3771" s="3">
        <v>3.57379984357609</v>
      </c>
      <c r="AH3771" s="3"/>
      <c r="AI3771" s="3"/>
      <c r="AJ3771" s="3"/>
      <c r="AK3771" s="3"/>
      <c r="AL3771" s="3"/>
      <c r="AM3771" s="3"/>
      <c r="AN3771" s="5" t="s">
        <v>51</v>
      </c>
      <c r="AO3771" s="1"/>
      <c r="AP3771" s="1"/>
      <c r="AQ3771" s="1"/>
    </row>
    <row r="3772" spans="1:43">
      <c r="A3772" s="1" t="s">
        <v>9756</v>
      </c>
      <c r="B3772" s="1" t="s">
        <v>9757</v>
      </c>
      <c r="C3772" s="3">
        <v>1.64383561643836</v>
      </c>
      <c r="D3772" s="4">
        <v>43637</v>
      </c>
      <c r="E3772" s="3">
        <v>0.3773839123</v>
      </c>
      <c r="F3772" s="5" t="s">
        <v>9758</v>
      </c>
      <c r="G3772" s="5">
        <v>149</v>
      </c>
      <c r="H3772" s="5" t="s">
        <v>226</v>
      </c>
      <c r="I3772" s="3">
        <v>0.608351000092169</v>
      </c>
      <c r="J3772" s="3">
        <v>83.6415362731152</v>
      </c>
      <c r="K3772" s="3">
        <v>0.192766660547089</v>
      </c>
      <c r="L3772" s="3">
        <v>74.0740740740741</v>
      </c>
      <c r="M3772" s="3">
        <v>0.229568411386588</v>
      </c>
      <c r="N3772" s="3">
        <v>68.9703808180536</v>
      </c>
      <c r="O3772" s="3">
        <v>-1.15015395761639</v>
      </c>
      <c r="P3772" s="3">
        <v>98.2704402515723</v>
      </c>
      <c r="Q3772" s="3">
        <v>-1.78169711149105</v>
      </c>
      <c r="R3772" s="3">
        <v>97.6277372262774</v>
      </c>
      <c r="S3772" s="3">
        <v>7.88771374913511</v>
      </c>
      <c r="T3772" s="3">
        <v>81.6489361702128</v>
      </c>
      <c r="U3772" s="3"/>
      <c r="V3772" s="3"/>
      <c r="W3772" s="3"/>
      <c r="X3772" s="3"/>
      <c r="Y3772" s="3"/>
      <c r="Z3772" s="3"/>
      <c r="AA3772" s="3">
        <v>0.13512910710148</v>
      </c>
      <c r="AB3772" s="3">
        <v>0.140187640684589</v>
      </c>
      <c r="AC3772" s="3">
        <v>-5.22957950700821</v>
      </c>
      <c r="AD3772" s="3"/>
      <c r="AE3772" s="5">
        <v>2</v>
      </c>
      <c r="AF3772" s="3">
        <v>0.461547544317633</v>
      </c>
      <c r="AG3772" s="3">
        <v>5.8574437150543</v>
      </c>
      <c r="AH3772" s="3"/>
      <c r="AI3772" s="3"/>
      <c r="AJ3772" s="3"/>
      <c r="AK3772" s="3"/>
      <c r="AL3772" s="3"/>
      <c r="AM3772" s="3"/>
      <c r="AN3772" s="5" t="s">
        <v>46</v>
      </c>
      <c r="AO3772" s="1"/>
      <c r="AP3772" s="1"/>
      <c r="AQ3772" s="1"/>
    </row>
    <row r="3773" spans="1:43">
      <c r="A3773" s="1" t="s">
        <v>9759</v>
      </c>
      <c r="B3773" s="1" t="s">
        <v>9760</v>
      </c>
      <c r="C3773" s="3">
        <v>0.383561643835616</v>
      </c>
      <c r="D3773" s="4">
        <v>44097</v>
      </c>
      <c r="E3773" s="3">
        <v>0.5189445786</v>
      </c>
      <c r="F3773" s="5" t="s">
        <v>9761</v>
      </c>
      <c r="G3773" s="5">
        <v>141</v>
      </c>
      <c r="H3773" s="5" t="s">
        <v>93</v>
      </c>
      <c r="I3773" s="3">
        <v>0.75538561969598</v>
      </c>
      <c r="J3773" s="3">
        <v>90.35</v>
      </c>
      <c r="K3773" s="3">
        <v>1.13264064401385</v>
      </c>
      <c r="L3773" s="3">
        <v>64.3211100099108</v>
      </c>
      <c r="M3773" s="3">
        <v>-0.110946745562118</v>
      </c>
      <c r="N3773" s="3">
        <v>86.3273453093812</v>
      </c>
      <c r="O3773" s="3">
        <v>5.4048780487805</v>
      </c>
      <c r="P3773" s="3">
        <v>70.3722334004024</v>
      </c>
      <c r="Q3773" s="3"/>
      <c r="R3773" s="3"/>
      <c r="S3773" s="3"/>
      <c r="T3773" s="3"/>
      <c r="U3773" s="3"/>
      <c r="V3773" s="3"/>
      <c r="W3773" s="3"/>
      <c r="X3773" s="3"/>
      <c r="Y3773" s="3"/>
      <c r="Z3773" s="3"/>
      <c r="AA3773" s="3">
        <v>0.102902270693948</v>
      </c>
      <c r="AB3773" s="3">
        <v>0.164952353455909</v>
      </c>
      <c r="AC3773" s="3">
        <v>-6.84472612041649</v>
      </c>
      <c r="AD3773" s="3"/>
      <c r="AE3773" s="5">
        <v>2</v>
      </c>
      <c r="AF3773" s="3">
        <v>1.73824349647784</v>
      </c>
      <c r="AG3773" s="3"/>
      <c r="AH3773" s="3"/>
      <c r="AI3773" s="3"/>
      <c r="AJ3773" s="3"/>
      <c r="AK3773" s="3"/>
      <c r="AL3773" s="3"/>
      <c r="AM3773" s="3"/>
      <c r="AN3773" s="5" t="s">
        <v>46</v>
      </c>
      <c r="AO3773" s="1"/>
      <c r="AP3773" s="1"/>
      <c r="AQ3773" s="1"/>
    </row>
    <row r="3774" spans="1:43">
      <c r="A3774" s="1" t="s">
        <v>9762</v>
      </c>
      <c r="B3774" s="1" t="s">
        <v>9763</v>
      </c>
      <c r="C3774" s="3">
        <v>1.64383561643836</v>
      </c>
      <c r="D3774" s="4">
        <v>43637</v>
      </c>
      <c r="E3774" s="3">
        <v>0.8750924217</v>
      </c>
      <c r="F3774" s="5" t="s">
        <v>4136</v>
      </c>
      <c r="G3774" s="5">
        <v>184</v>
      </c>
      <c r="H3774" s="5" t="s">
        <v>50</v>
      </c>
      <c r="I3774" s="3">
        <v>0.0786936848318032</v>
      </c>
      <c r="J3774" s="3">
        <v>58.1956230460027</v>
      </c>
      <c r="K3774" s="3">
        <v>-0.127613625208569</v>
      </c>
      <c r="L3774" s="3">
        <v>93.8468348826915</v>
      </c>
      <c r="M3774" s="3">
        <v>-0.0883825984483801</v>
      </c>
      <c r="N3774" s="3">
        <v>52.4042742653606</v>
      </c>
      <c r="O3774" s="3">
        <v>0.493875938364298</v>
      </c>
      <c r="P3774" s="3">
        <v>67.8848789401553</v>
      </c>
      <c r="Q3774" s="3">
        <v>1.25398089171976</v>
      </c>
      <c r="R3774" s="3">
        <v>32.4963785610816</v>
      </c>
      <c r="S3774" s="3">
        <v>1.41010912724353</v>
      </c>
      <c r="T3774" s="3">
        <v>70.8474576271186</v>
      </c>
      <c r="U3774" s="3"/>
      <c r="V3774" s="3"/>
      <c r="W3774" s="3"/>
      <c r="X3774" s="3"/>
      <c r="Y3774" s="3"/>
      <c r="Z3774" s="3"/>
      <c r="AA3774" s="3">
        <v>-0.00899257111092591</v>
      </c>
      <c r="AB3774" s="3">
        <v>0.194393526106416</v>
      </c>
      <c r="AC3774" s="3">
        <v>-1.66715700696284</v>
      </c>
      <c r="AD3774" s="3"/>
      <c r="AE3774" s="5">
        <v>2</v>
      </c>
      <c r="AF3774" s="3">
        <v>0.222830052798707</v>
      </c>
      <c r="AG3774" s="3">
        <v>1.73159855548441</v>
      </c>
      <c r="AH3774" s="3"/>
      <c r="AI3774" s="3"/>
      <c r="AJ3774" s="3"/>
      <c r="AK3774" s="3"/>
      <c r="AL3774" s="3"/>
      <c r="AM3774" s="3"/>
      <c r="AN3774" s="5" t="s">
        <v>51</v>
      </c>
      <c r="AO3774" s="1"/>
      <c r="AP3774" s="1"/>
      <c r="AQ3774" s="1"/>
    </row>
    <row r="3775" spans="1:43">
      <c r="A3775" s="1" t="s">
        <v>9764</v>
      </c>
      <c r="B3775" s="1" t="s">
        <v>9765</v>
      </c>
      <c r="C3775" s="3">
        <v>1.63287671232877</v>
      </c>
      <c r="D3775" s="4">
        <v>43641</v>
      </c>
      <c r="E3775" s="3">
        <v>2.2133935782</v>
      </c>
      <c r="F3775" s="5" t="s">
        <v>4136</v>
      </c>
      <c r="G3775" s="5">
        <v>184</v>
      </c>
      <c r="H3775" s="5" t="s">
        <v>198</v>
      </c>
      <c r="I3775" s="3">
        <v>-0.108534780463738</v>
      </c>
      <c r="J3775" s="3">
        <v>92.8571428571429</v>
      </c>
      <c r="K3775" s="3">
        <v>0.0197589409207702</v>
      </c>
      <c r="L3775" s="3">
        <v>57.4468085106383</v>
      </c>
      <c r="M3775" s="3">
        <v>-0.226667980683923</v>
      </c>
      <c r="N3775" s="3">
        <v>90.4509283819629</v>
      </c>
      <c r="O3775" s="3">
        <v>0.804955479279855</v>
      </c>
      <c r="P3775" s="3">
        <v>26.4367816091954</v>
      </c>
      <c r="Q3775" s="3">
        <v>1.18667828029757</v>
      </c>
      <c r="R3775" s="3">
        <v>52.6785714285714</v>
      </c>
      <c r="S3775" s="3">
        <v>1.57218619098791</v>
      </c>
      <c r="T3775" s="3">
        <v>76.7441860465116</v>
      </c>
      <c r="U3775" s="3"/>
      <c r="V3775" s="3"/>
      <c r="W3775" s="3"/>
      <c r="X3775" s="3"/>
      <c r="Y3775" s="3"/>
      <c r="Z3775" s="3"/>
      <c r="AA3775" s="3">
        <v>0.00841669385686769</v>
      </c>
      <c r="AB3775" s="3">
        <v>0.117614854569978</v>
      </c>
      <c r="AC3775" s="3">
        <v>-2.29422597454215</v>
      </c>
      <c r="AD3775" s="3"/>
      <c r="AE3775" s="5">
        <v>4</v>
      </c>
      <c r="AF3775" s="3">
        <v>0.202926573688573</v>
      </c>
      <c r="AG3775" s="3">
        <v>2.0499483343257</v>
      </c>
      <c r="AH3775" s="3"/>
      <c r="AI3775" s="3"/>
      <c r="AJ3775" s="3"/>
      <c r="AK3775" s="3"/>
      <c r="AL3775" s="3"/>
      <c r="AM3775" s="3">
        <v>1000</v>
      </c>
      <c r="AN3775" s="5" t="s">
        <v>206</v>
      </c>
      <c r="AO3775" s="1"/>
      <c r="AP3775" s="1"/>
      <c r="AQ3775" s="1"/>
    </row>
    <row r="3776" spans="1:43">
      <c r="A3776" s="1" t="s">
        <v>9766</v>
      </c>
      <c r="B3776" s="1" t="s">
        <v>9767</v>
      </c>
      <c r="C3776" s="3">
        <v>1.73972602739726</v>
      </c>
      <c r="D3776" s="4">
        <v>43602</v>
      </c>
      <c r="E3776" s="3">
        <v>10.3371859756</v>
      </c>
      <c r="F3776" s="5" t="s">
        <v>8562</v>
      </c>
      <c r="G3776" s="5">
        <v>636</v>
      </c>
      <c r="H3776" s="5" t="s">
        <v>50</v>
      </c>
      <c r="I3776" s="3">
        <v>0.348229831688939</v>
      </c>
      <c r="J3776" s="3">
        <v>11.701652523448</v>
      </c>
      <c r="K3776" s="3">
        <v>0</v>
      </c>
      <c r="L3776" s="3">
        <v>43.3820274457725</v>
      </c>
      <c r="M3776" s="3">
        <v>0.106146868667404</v>
      </c>
      <c r="N3776" s="3">
        <v>19.1451469278718</v>
      </c>
      <c r="O3776" s="3">
        <v>0.679347826086971</v>
      </c>
      <c r="P3776" s="3">
        <v>50.3883051621745</v>
      </c>
      <c r="Q3776" s="3">
        <v>1.29845818587362</v>
      </c>
      <c r="R3776" s="3">
        <v>27.1366489618542</v>
      </c>
      <c r="S3776" s="3">
        <v>2.21430459055497</v>
      </c>
      <c r="T3776" s="3">
        <v>34.180790960452</v>
      </c>
      <c r="U3776" s="3"/>
      <c r="V3776" s="3"/>
      <c r="W3776" s="3"/>
      <c r="X3776" s="3"/>
      <c r="Y3776" s="3"/>
      <c r="Z3776" s="3"/>
      <c r="AA3776" s="3">
        <v>0.0588806921557149</v>
      </c>
      <c r="AB3776" s="3">
        <v>0.276468897425979</v>
      </c>
      <c r="AC3776" s="3">
        <v>-2.10526315789473</v>
      </c>
      <c r="AD3776" s="3"/>
      <c r="AE3776" s="5">
        <v>3</v>
      </c>
      <c r="AF3776" s="3">
        <v>0.299002108572574</v>
      </c>
      <c r="AG3776" s="3">
        <v>2.89532206073484</v>
      </c>
      <c r="AH3776" s="3"/>
      <c r="AI3776" s="3"/>
      <c r="AJ3776" s="3"/>
      <c r="AK3776" s="3"/>
      <c r="AL3776" s="3"/>
      <c r="AM3776" s="3"/>
      <c r="AN3776" s="5" t="s">
        <v>46</v>
      </c>
      <c r="AO3776" s="1"/>
      <c r="AP3776" s="1"/>
      <c r="AQ3776" s="1"/>
    </row>
    <row r="3777" spans="1:43">
      <c r="A3777" s="1" t="s">
        <v>9768</v>
      </c>
      <c r="B3777" s="1" t="s">
        <v>9769</v>
      </c>
      <c r="C3777" s="3">
        <v>1.64383561643836</v>
      </c>
      <c r="D3777" s="4">
        <v>43637</v>
      </c>
      <c r="E3777" s="3">
        <v>10.701181776</v>
      </c>
      <c r="F3777" s="5" t="s">
        <v>9770</v>
      </c>
      <c r="G3777" s="5">
        <v>601</v>
      </c>
      <c r="H3777" s="5" t="s">
        <v>50</v>
      </c>
      <c r="I3777" s="3">
        <v>0.136068094806431</v>
      </c>
      <c r="J3777" s="3">
        <v>48.0571683787405</v>
      </c>
      <c r="K3777" s="3">
        <v>-0.0196947316592722</v>
      </c>
      <c r="L3777" s="3">
        <v>65.028773793714</v>
      </c>
      <c r="M3777" s="3">
        <v>4.49137461212233e-7</v>
      </c>
      <c r="N3777" s="3">
        <v>33.926981300089</v>
      </c>
      <c r="O3777" s="3">
        <v>0.841734817212802</v>
      </c>
      <c r="P3777" s="3">
        <v>23.435358611238</v>
      </c>
      <c r="Q3777" s="3">
        <v>1.33766151543852</v>
      </c>
      <c r="R3777" s="3">
        <v>23.2737807822308</v>
      </c>
      <c r="S3777" s="3">
        <v>3.33168916629324</v>
      </c>
      <c r="T3777" s="3">
        <v>8.4180790960452</v>
      </c>
      <c r="U3777" s="3"/>
      <c r="V3777" s="3"/>
      <c r="W3777" s="3"/>
      <c r="X3777" s="3"/>
      <c r="Y3777" s="3"/>
      <c r="Z3777" s="3"/>
      <c r="AA3777" s="3">
        <v>0.182351942864579</v>
      </c>
      <c r="AB3777" s="3">
        <v>0.444189743160074</v>
      </c>
      <c r="AC3777" s="3">
        <v>-1.26952015161416</v>
      </c>
      <c r="AD3777" s="3"/>
      <c r="AE3777" s="5">
        <v>2</v>
      </c>
      <c r="AF3777" s="3">
        <v>0.306793465322118</v>
      </c>
      <c r="AG3777" s="3">
        <v>3.58732652981655</v>
      </c>
      <c r="AH3777" s="3"/>
      <c r="AI3777" s="3"/>
      <c r="AJ3777" s="3"/>
      <c r="AK3777" s="3"/>
      <c r="AL3777" s="3"/>
      <c r="AM3777" s="3"/>
      <c r="AN3777" s="5" t="s">
        <v>51</v>
      </c>
      <c r="AO3777" s="1"/>
      <c r="AP3777" s="1"/>
      <c r="AQ3777" s="1"/>
    </row>
    <row r="3778" spans="1:43">
      <c r="A3778" s="1" t="s">
        <v>9771</v>
      </c>
      <c r="B3778" s="1" t="s">
        <v>9772</v>
      </c>
      <c r="C3778" s="3">
        <v>1.53424657534247</v>
      </c>
      <c r="D3778" s="4">
        <v>43677</v>
      </c>
      <c r="E3778" s="3">
        <v>0.449385923</v>
      </c>
      <c r="F3778" s="5" t="s">
        <v>2557</v>
      </c>
      <c r="G3778" s="5">
        <v>561</v>
      </c>
      <c r="H3778" s="5" t="s">
        <v>60</v>
      </c>
      <c r="I3778" s="3">
        <v>-1.7663441805922</v>
      </c>
      <c r="J3778" s="3">
        <v>86.2103174603175</v>
      </c>
      <c r="K3778" s="3">
        <v>-2.16788321167884</v>
      </c>
      <c r="L3778" s="3">
        <v>98.849472674976</v>
      </c>
      <c r="M3778" s="3">
        <v>-2.36031179427406</v>
      </c>
      <c r="N3778" s="3">
        <v>79.3273986152325</v>
      </c>
      <c r="O3778" s="3">
        <v>0.494863912424079</v>
      </c>
      <c r="P3778" s="3">
        <v>79.7160243407708</v>
      </c>
      <c r="Q3778" s="3">
        <v>0.676030947194481</v>
      </c>
      <c r="R3778" s="3">
        <v>71.6230366492147</v>
      </c>
      <c r="S3778" s="3">
        <v>28.1725160179784</v>
      </c>
      <c r="T3778" s="3">
        <v>60.7487922705314</v>
      </c>
      <c r="U3778" s="3"/>
      <c r="V3778" s="3"/>
      <c r="W3778" s="3"/>
      <c r="X3778" s="3"/>
      <c r="Y3778" s="3"/>
      <c r="Z3778" s="3"/>
      <c r="AA3778" s="3">
        <v>0.157745362814265</v>
      </c>
      <c r="AB3778" s="3">
        <v>0.214732928170696</v>
      </c>
      <c r="AC3778" s="3">
        <v>-13.3923042901371</v>
      </c>
      <c r="AD3778" s="3"/>
      <c r="AE3778" s="5">
        <v>2</v>
      </c>
      <c r="AF3778" s="3">
        <v>1.76887025355267</v>
      </c>
      <c r="AG3778" s="3">
        <v>27.1173982558723</v>
      </c>
      <c r="AH3778" s="3"/>
      <c r="AI3778" s="3"/>
      <c r="AJ3778" s="3"/>
      <c r="AK3778" s="3"/>
      <c r="AL3778" s="3"/>
      <c r="AM3778" s="3"/>
      <c r="AN3778" s="5" t="s">
        <v>46</v>
      </c>
      <c r="AO3778" s="1"/>
      <c r="AP3778" s="1"/>
      <c r="AQ3778" s="1"/>
    </row>
    <row r="3779" spans="1:43">
      <c r="A3779" s="1" t="s">
        <v>9773</v>
      </c>
      <c r="B3779" s="1" t="s">
        <v>9774</v>
      </c>
      <c r="C3779" s="3">
        <v>0.465753424657534</v>
      </c>
      <c r="D3779" s="4">
        <v>44067</v>
      </c>
      <c r="E3779" s="3">
        <v>45.3588902704</v>
      </c>
      <c r="F3779" s="5" t="s">
        <v>9775</v>
      </c>
      <c r="G3779" s="5">
        <v>171</v>
      </c>
      <c r="H3779" s="5" t="s">
        <v>50</v>
      </c>
      <c r="I3779" s="3">
        <v>0.347256672288915</v>
      </c>
      <c r="J3779" s="3">
        <v>11.8803037070121</v>
      </c>
      <c r="K3779" s="3">
        <v>0.0593589236248505</v>
      </c>
      <c r="L3779" s="3">
        <v>10.0044267374945</v>
      </c>
      <c r="M3779" s="3">
        <v>0.257731958762896</v>
      </c>
      <c r="N3779" s="3">
        <v>5.47640249332146</v>
      </c>
      <c r="O3779" s="3">
        <v>0.916226493540053</v>
      </c>
      <c r="P3779" s="3">
        <v>13.8419369575148</v>
      </c>
      <c r="Q3779" s="3"/>
      <c r="R3779" s="3"/>
      <c r="S3779" s="3"/>
      <c r="T3779" s="3"/>
      <c r="U3779" s="3"/>
      <c r="V3779" s="3"/>
      <c r="W3779" s="3"/>
      <c r="X3779" s="3"/>
      <c r="Y3779" s="3"/>
      <c r="Z3779" s="3"/>
      <c r="AA3779" s="3">
        <v>3.36339833069522</v>
      </c>
      <c r="AB3779" s="3"/>
      <c r="AC3779" s="3">
        <v>0</v>
      </c>
      <c r="AD3779" s="3"/>
      <c r="AE3779" s="5"/>
      <c r="AF3779" s="3">
        <v>0.290587640254103</v>
      </c>
      <c r="AG3779" s="3"/>
      <c r="AH3779" s="3"/>
      <c r="AI3779" s="3"/>
      <c r="AJ3779" s="3"/>
      <c r="AK3779" s="3"/>
      <c r="AL3779" s="3"/>
      <c r="AM3779" s="3"/>
      <c r="AN3779" s="5" t="s">
        <v>1266</v>
      </c>
      <c r="AO3779" s="1"/>
      <c r="AP3779" s="1"/>
      <c r="AQ3779" s="1"/>
    </row>
    <row r="3780" spans="1:43">
      <c r="A3780" s="1" t="s">
        <v>9776</v>
      </c>
      <c r="B3780" s="1" t="s">
        <v>9777</v>
      </c>
      <c r="C3780" s="3">
        <v>1.50958904109589</v>
      </c>
      <c r="D3780" s="4">
        <v>43686</v>
      </c>
      <c r="E3780" s="3">
        <v>6.5483195647</v>
      </c>
      <c r="F3780" s="5" t="s">
        <v>1155</v>
      </c>
      <c r="G3780" s="5">
        <v>400</v>
      </c>
      <c r="H3780" s="5" t="s">
        <v>50</v>
      </c>
      <c r="I3780" s="3">
        <v>-0.0788255000492701</v>
      </c>
      <c r="J3780" s="3">
        <v>77.3112996873604</v>
      </c>
      <c r="K3780" s="3">
        <v>0</v>
      </c>
      <c r="L3780" s="3">
        <v>43.3820274457725</v>
      </c>
      <c r="M3780" s="3">
        <v>-0.216471514316634</v>
      </c>
      <c r="N3780" s="3">
        <v>75.2448797862867</v>
      </c>
      <c r="O3780" s="3">
        <v>0.935602667462936</v>
      </c>
      <c r="P3780" s="3">
        <v>12.4257651895843</v>
      </c>
      <c r="Q3780" s="3">
        <v>1.1873877469567</v>
      </c>
      <c r="R3780" s="3">
        <v>42.0569773056494</v>
      </c>
      <c r="S3780" s="3">
        <v>1.76421827957828</v>
      </c>
      <c r="T3780" s="3">
        <v>56.045197740113</v>
      </c>
      <c r="U3780" s="3"/>
      <c r="V3780" s="3"/>
      <c r="W3780" s="3"/>
      <c r="X3780" s="3"/>
      <c r="Y3780" s="3"/>
      <c r="Z3780" s="3"/>
      <c r="AA3780" s="3">
        <v>0.0237764722857742</v>
      </c>
      <c r="AB3780" s="3">
        <v>0.129849219916783</v>
      </c>
      <c r="AC3780" s="3">
        <v>-2.94489260375157</v>
      </c>
      <c r="AD3780" s="3"/>
      <c r="AE3780" s="5">
        <v>4</v>
      </c>
      <c r="AF3780" s="3">
        <v>0.241147352017343</v>
      </c>
      <c r="AG3780" s="3">
        <v>2.83769862497683</v>
      </c>
      <c r="AH3780" s="3"/>
      <c r="AI3780" s="3"/>
      <c r="AJ3780" s="3"/>
      <c r="AK3780" s="3"/>
      <c r="AL3780" s="3"/>
      <c r="AM3780" s="3"/>
      <c r="AN3780" s="5" t="s">
        <v>46</v>
      </c>
      <c r="AO3780" s="1"/>
      <c r="AP3780" s="1"/>
      <c r="AQ3780" s="1"/>
    </row>
    <row r="3781" spans="1:43">
      <c r="A3781" s="1" t="s">
        <v>9778</v>
      </c>
      <c r="B3781" s="1" t="s">
        <v>9779</v>
      </c>
      <c r="C3781" s="3">
        <v>1.74520547945205</v>
      </c>
      <c r="D3781" s="4">
        <v>43600</v>
      </c>
      <c r="E3781" s="3">
        <v>10.2942415524</v>
      </c>
      <c r="F3781" s="5" t="s">
        <v>9780</v>
      </c>
      <c r="G3781" s="5">
        <v>638</v>
      </c>
      <c r="H3781" s="5" t="s">
        <v>50</v>
      </c>
      <c r="I3781" s="3">
        <v>0.252476208972606</v>
      </c>
      <c r="J3781" s="3">
        <v>27.8249218401072</v>
      </c>
      <c r="K3781" s="3">
        <v>0</v>
      </c>
      <c r="L3781" s="3">
        <v>43.3820274457725</v>
      </c>
      <c r="M3781" s="3">
        <v>0.0484543075879233</v>
      </c>
      <c r="N3781" s="3">
        <v>27.6491540516474</v>
      </c>
      <c r="O3781" s="3">
        <v>0.584567420109116</v>
      </c>
      <c r="P3781" s="3">
        <v>60.94106898127</v>
      </c>
      <c r="Q3781" s="3">
        <v>1.02707785156847</v>
      </c>
      <c r="R3781" s="3">
        <v>60.5504587155963</v>
      </c>
      <c r="S3781" s="3">
        <v>2.15057789536795</v>
      </c>
      <c r="T3781" s="3">
        <v>37.2316384180791</v>
      </c>
      <c r="U3781" s="3"/>
      <c r="V3781" s="3"/>
      <c r="W3781" s="3"/>
      <c r="X3781" s="3"/>
      <c r="Y3781" s="3"/>
      <c r="Z3781" s="3"/>
      <c r="AA3781" s="3">
        <v>0.0504314454150269</v>
      </c>
      <c r="AB3781" s="3">
        <v>0.222287594936713</v>
      </c>
      <c r="AC3781" s="3">
        <v>-2.11101686928659</v>
      </c>
      <c r="AD3781" s="3"/>
      <c r="AE3781" s="5">
        <v>3</v>
      </c>
      <c r="AF3781" s="3">
        <v>0.265944471965993</v>
      </c>
      <c r="AG3781" s="3">
        <v>2.85061469000829</v>
      </c>
      <c r="AH3781" s="3"/>
      <c r="AI3781" s="3"/>
      <c r="AJ3781" s="3"/>
      <c r="AK3781" s="3"/>
      <c r="AL3781" s="3"/>
      <c r="AM3781" s="3">
        <v>100</v>
      </c>
      <c r="AN3781" s="5" t="s">
        <v>56</v>
      </c>
      <c r="AO3781" s="1"/>
      <c r="AP3781" s="1"/>
      <c r="AQ3781" s="1"/>
    </row>
    <row r="3782" spans="1:43">
      <c r="A3782" s="1" t="s">
        <v>9781</v>
      </c>
      <c r="B3782" s="1" t="s">
        <v>9782</v>
      </c>
      <c r="C3782" s="3">
        <v>1.05753424657534</v>
      </c>
      <c r="D3782" s="4">
        <v>43851</v>
      </c>
      <c r="E3782" s="3">
        <v>0.5026789176</v>
      </c>
      <c r="F3782" s="5" t="s">
        <v>9783</v>
      </c>
      <c r="G3782" s="5">
        <v>387</v>
      </c>
      <c r="H3782" s="5" t="s">
        <v>50</v>
      </c>
      <c r="I3782" s="3">
        <v>0.108749382105772</v>
      </c>
      <c r="J3782" s="3">
        <v>52.4787851719518</v>
      </c>
      <c r="K3782" s="3">
        <v>0.108749382105772</v>
      </c>
      <c r="L3782" s="3">
        <v>2.25763612217795</v>
      </c>
      <c r="M3782" s="3">
        <v>-0.029617928719515</v>
      </c>
      <c r="N3782" s="3">
        <v>42.4755120213713</v>
      </c>
      <c r="O3782" s="3">
        <v>0.576082638061187</v>
      </c>
      <c r="P3782" s="3">
        <v>61.9460941068981</v>
      </c>
      <c r="Q3782" s="3">
        <v>0.947064101285997</v>
      </c>
      <c r="R3782" s="3">
        <v>67.8416224046354</v>
      </c>
      <c r="S3782" s="3">
        <v>1.13863363963243</v>
      </c>
      <c r="T3782" s="3">
        <v>78.8700564971751</v>
      </c>
      <c r="U3782" s="3"/>
      <c r="V3782" s="3"/>
      <c r="W3782" s="3"/>
      <c r="X3782" s="3"/>
      <c r="Y3782" s="3"/>
      <c r="Z3782" s="3"/>
      <c r="AA3782" s="3">
        <v>-0.0801105289570515</v>
      </c>
      <c r="AB3782" s="3">
        <v>-0.0695387642981423</v>
      </c>
      <c r="AC3782" s="3">
        <v>-0.734418420007947</v>
      </c>
      <c r="AD3782" s="3"/>
      <c r="AE3782" s="5">
        <v>2</v>
      </c>
      <c r="AF3782" s="3">
        <v>0.0947161264127952</v>
      </c>
      <c r="AG3782" s="3"/>
      <c r="AH3782" s="3"/>
      <c r="AI3782" s="3"/>
      <c r="AJ3782" s="3"/>
      <c r="AK3782" s="3"/>
      <c r="AL3782" s="3"/>
      <c r="AM3782" s="3"/>
      <c r="AN3782" s="5" t="s">
        <v>51</v>
      </c>
      <c r="AO3782" s="1"/>
      <c r="AP3782" s="1"/>
      <c r="AQ3782" s="1"/>
    </row>
    <row r="3783" spans="1:43">
      <c r="A3783" s="1" t="s">
        <v>9784</v>
      </c>
      <c r="B3783" s="1" t="s">
        <v>9785</v>
      </c>
      <c r="C3783" s="3">
        <v>1.63013698630137</v>
      </c>
      <c r="D3783" s="4">
        <v>43642</v>
      </c>
      <c r="E3783" s="3">
        <v>0.4062801152</v>
      </c>
      <c r="F3783" s="5" t="s">
        <v>9786</v>
      </c>
      <c r="G3783" s="5">
        <v>596</v>
      </c>
      <c r="H3783" s="5" t="s">
        <v>55</v>
      </c>
      <c r="I3783" s="3">
        <v>13.3402759697995</v>
      </c>
      <c r="J3783" s="3">
        <v>28.6146400483969</v>
      </c>
      <c r="K3783" s="3">
        <v>2.38476011288805</v>
      </c>
      <c r="L3783" s="3">
        <v>54.180790960452</v>
      </c>
      <c r="M3783" s="3">
        <v>3.68694326680322</v>
      </c>
      <c r="N3783" s="3">
        <v>63.9138240574506</v>
      </c>
      <c r="O3783" s="3">
        <v>19.7700011004732</v>
      </c>
      <c r="P3783" s="3">
        <v>46.6225165562914</v>
      </c>
      <c r="Q3783" s="3">
        <v>27.7856052600681</v>
      </c>
      <c r="R3783" s="3">
        <v>37.8048780487805</v>
      </c>
      <c r="S3783" s="3">
        <v>52.7401585853624</v>
      </c>
      <c r="T3783" s="3">
        <v>70.21484375</v>
      </c>
      <c r="U3783" s="3"/>
      <c r="V3783" s="3"/>
      <c r="W3783" s="3"/>
      <c r="X3783" s="3"/>
      <c r="Y3783" s="3"/>
      <c r="Z3783" s="3"/>
      <c r="AA3783" s="3">
        <v>0.203563517860763</v>
      </c>
      <c r="AB3783" s="3">
        <v>0.47900221551862</v>
      </c>
      <c r="AC3783" s="3">
        <v>-18.3996353929292</v>
      </c>
      <c r="AD3783" s="3"/>
      <c r="AE3783" s="5">
        <v>1</v>
      </c>
      <c r="AF3783" s="3">
        <v>4.03987540278618</v>
      </c>
      <c r="AG3783" s="3">
        <v>70.7018854322063</v>
      </c>
      <c r="AH3783" s="3"/>
      <c r="AI3783" s="3"/>
      <c r="AJ3783" s="3"/>
      <c r="AK3783" s="3"/>
      <c r="AL3783" s="3"/>
      <c r="AM3783" s="3"/>
      <c r="AN3783" s="5" t="s">
        <v>46</v>
      </c>
      <c r="AO3783" s="1"/>
      <c r="AP3783" s="1"/>
      <c r="AQ3783" s="1"/>
    </row>
    <row r="3784" spans="1:43">
      <c r="A3784" s="1" t="s">
        <v>9787</v>
      </c>
      <c r="B3784" s="1" t="s">
        <v>9788</v>
      </c>
      <c r="C3784" s="3">
        <v>1.63561643835616</v>
      </c>
      <c r="D3784" s="4">
        <v>43640</v>
      </c>
      <c r="E3784" s="3">
        <v>2.1229231036</v>
      </c>
      <c r="F3784" s="5" t="s">
        <v>4184</v>
      </c>
      <c r="G3784" s="5">
        <v>573</v>
      </c>
      <c r="H3784" s="5" t="s">
        <v>50</v>
      </c>
      <c r="I3784" s="3">
        <v>-0.0192715359414124</v>
      </c>
      <c r="J3784" s="3">
        <v>71.8177757927646</v>
      </c>
      <c r="K3784" s="3">
        <v>-0.057792332883831</v>
      </c>
      <c r="L3784" s="3">
        <v>82.1602478972997</v>
      </c>
      <c r="M3784" s="3">
        <v>-0.182780182780184</v>
      </c>
      <c r="N3784" s="3">
        <v>69.6794300979519</v>
      </c>
      <c r="O3784" s="3">
        <v>0.581620783249322</v>
      </c>
      <c r="P3784" s="3">
        <v>61.0324349017816</v>
      </c>
      <c r="Q3784" s="3">
        <v>0.894593543368349</v>
      </c>
      <c r="R3784" s="3">
        <v>71.7527764365041</v>
      </c>
      <c r="S3784" s="3">
        <v>0.630394724081095</v>
      </c>
      <c r="T3784" s="3">
        <v>88.8700564971751</v>
      </c>
      <c r="U3784" s="3"/>
      <c r="V3784" s="3"/>
      <c r="W3784" s="3"/>
      <c r="X3784" s="3"/>
      <c r="Y3784" s="3"/>
      <c r="Z3784" s="3"/>
      <c r="AA3784" s="3">
        <v>-0.0939914938457821</v>
      </c>
      <c r="AB3784" s="3">
        <v>0.125794721675525</v>
      </c>
      <c r="AC3784" s="3">
        <v>-2.13862898606074</v>
      </c>
      <c r="AD3784" s="3"/>
      <c r="AE3784" s="5">
        <v>3</v>
      </c>
      <c r="AF3784" s="3">
        <v>0.198485415655525</v>
      </c>
      <c r="AG3784" s="3">
        <v>1.09722476197165</v>
      </c>
      <c r="AH3784" s="3"/>
      <c r="AI3784" s="3"/>
      <c r="AJ3784" s="3"/>
      <c r="AK3784" s="3"/>
      <c r="AL3784" s="3"/>
      <c r="AM3784" s="3"/>
      <c r="AN3784" s="5" t="s">
        <v>46</v>
      </c>
      <c r="AO3784" s="1"/>
      <c r="AP3784" s="1"/>
      <c r="AQ3784" s="1"/>
    </row>
    <row r="3785" spans="1:43">
      <c r="A3785" s="1" t="s">
        <v>9789</v>
      </c>
      <c r="B3785" s="1" t="s">
        <v>9790</v>
      </c>
      <c r="C3785" s="3">
        <v>1.11506849315068</v>
      </c>
      <c r="D3785" s="4">
        <v>43830</v>
      </c>
      <c r="E3785" s="3">
        <v>4.0432053421</v>
      </c>
      <c r="F3785" s="5" t="s">
        <v>7887</v>
      </c>
      <c r="G3785" s="5">
        <v>96</v>
      </c>
      <c r="H3785" s="5" t="s">
        <v>50</v>
      </c>
      <c r="I3785" s="3">
        <v>-0.190095998479232</v>
      </c>
      <c r="J3785" s="3">
        <v>87.2711031710585</v>
      </c>
      <c r="K3785" s="3">
        <v>-0.0285605483625254</v>
      </c>
      <c r="L3785" s="3">
        <v>68.6586985391766</v>
      </c>
      <c r="M3785" s="3">
        <v>-0.322733744660662</v>
      </c>
      <c r="N3785" s="3">
        <v>86.4648263579697</v>
      </c>
      <c r="O3785" s="3">
        <v>0.748345006236211</v>
      </c>
      <c r="P3785" s="3">
        <v>39.4243947007766</v>
      </c>
      <c r="Q3785" s="3">
        <v>1.04888375673596</v>
      </c>
      <c r="R3785" s="3">
        <v>58.6673104780299</v>
      </c>
      <c r="S3785" s="3">
        <v>4.74812967581048</v>
      </c>
      <c r="T3785" s="3">
        <v>2.3728813559322</v>
      </c>
      <c r="U3785" s="3"/>
      <c r="V3785" s="3"/>
      <c r="W3785" s="3"/>
      <c r="X3785" s="3"/>
      <c r="Y3785" s="3"/>
      <c r="Z3785" s="3"/>
      <c r="AA3785" s="3">
        <v>0.0973826767414714</v>
      </c>
      <c r="AB3785" s="3">
        <v>0.229785304135064</v>
      </c>
      <c r="AC3785" s="3">
        <v>-2.81302252385167</v>
      </c>
      <c r="AD3785" s="3"/>
      <c r="AE3785" s="5">
        <v>2</v>
      </c>
      <c r="AF3785" s="3">
        <v>0.386409634398458</v>
      </c>
      <c r="AG3785" s="3">
        <v>4.67890567307343</v>
      </c>
      <c r="AH3785" s="3"/>
      <c r="AI3785" s="3"/>
      <c r="AJ3785" s="3"/>
      <c r="AK3785" s="3"/>
      <c r="AL3785" s="3"/>
      <c r="AM3785" s="3"/>
      <c r="AN3785" s="5" t="s">
        <v>51</v>
      </c>
      <c r="AO3785" s="1"/>
      <c r="AP3785" s="1"/>
      <c r="AQ3785" s="1"/>
    </row>
    <row r="3786" spans="1:43">
      <c r="A3786" s="1" t="s">
        <v>9791</v>
      </c>
      <c r="B3786" s="1" t="s">
        <v>9792</v>
      </c>
      <c r="C3786" s="3">
        <v>1.68767123287671</v>
      </c>
      <c r="D3786" s="4">
        <v>43621</v>
      </c>
      <c r="E3786" s="3">
        <v>8.1611729496</v>
      </c>
      <c r="F3786" s="5" t="s">
        <v>2075</v>
      </c>
      <c r="G3786" s="5">
        <v>617</v>
      </c>
      <c r="H3786" s="5" t="s">
        <v>50</v>
      </c>
      <c r="I3786" s="3">
        <v>0.274160383824518</v>
      </c>
      <c r="J3786" s="3">
        <v>23.4033050468959</v>
      </c>
      <c r="K3786" s="3">
        <v>0</v>
      </c>
      <c r="L3786" s="3">
        <v>43.3820274457725</v>
      </c>
      <c r="M3786" s="3">
        <v>-0.0292854353768173</v>
      </c>
      <c r="N3786" s="3">
        <v>41.9857524487979</v>
      </c>
      <c r="O3786" s="3">
        <v>0.689095005089858</v>
      </c>
      <c r="P3786" s="3">
        <v>48.6523526724532</v>
      </c>
      <c r="Q3786" s="3">
        <v>1.33711843466918</v>
      </c>
      <c r="R3786" s="3">
        <v>23.3703524867214</v>
      </c>
      <c r="S3786" s="3">
        <v>2.32187498348623</v>
      </c>
      <c r="T3786" s="3">
        <v>29.6610169491525</v>
      </c>
      <c r="U3786" s="3"/>
      <c r="V3786" s="3"/>
      <c r="W3786" s="3"/>
      <c r="X3786" s="3"/>
      <c r="Y3786" s="3"/>
      <c r="Z3786" s="3"/>
      <c r="AA3786" s="3">
        <v>0.0618368686448631</v>
      </c>
      <c r="AB3786" s="3">
        <v>0.226023289962911</v>
      </c>
      <c r="AC3786" s="3">
        <v>-2.45281211075982</v>
      </c>
      <c r="AD3786" s="3"/>
      <c r="AE3786" s="5">
        <v>4</v>
      </c>
      <c r="AF3786" s="3">
        <v>0.298316291963642</v>
      </c>
      <c r="AG3786" s="3">
        <v>3.40912220299798</v>
      </c>
      <c r="AH3786" s="3"/>
      <c r="AI3786" s="3"/>
      <c r="AJ3786" s="3"/>
      <c r="AK3786" s="3"/>
      <c r="AL3786" s="3"/>
      <c r="AM3786" s="3"/>
      <c r="AN3786" s="5" t="s">
        <v>46</v>
      </c>
      <c r="AO3786" s="1"/>
      <c r="AP3786" s="1"/>
      <c r="AQ3786" s="1"/>
    </row>
    <row r="3787" spans="1:43">
      <c r="A3787" s="1" t="s">
        <v>9793</v>
      </c>
      <c r="B3787" s="1" t="s">
        <v>9794</v>
      </c>
      <c r="C3787" s="3">
        <v>1.66849315068493</v>
      </c>
      <c r="D3787" s="4">
        <v>43628</v>
      </c>
      <c r="E3787" s="3">
        <v>22.0543786842</v>
      </c>
      <c r="F3787" s="5" t="s">
        <v>9795</v>
      </c>
      <c r="G3787" s="5">
        <v>610</v>
      </c>
      <c r="H3787" s="5" t="s">
        <v>55</v>
      </c>
      <c r="I3787" s="3">
        <v>6.49472303753201</v>
      </c>
      <c r="J3787" s="3">
        <v>73.2607380520266</v>
      </c>
      <c r="K3787" s="3">
        <v>0.947137867755876</v>
      </c>
      <c r="L3787" s="3">
        <v>78.6440677966102</v>
      </c>
      <c r="M3787" s="3">
        <v>2.1688335030855</v>
      </c>
      <c r="N3787" s="3">
        <v>75.6433273488929</v>
      </c>
      <c r="O3787" s="3">
        <v>9.98387616897775</v>
      </c>
      <c r="P3787" s="3">
        <v>80.728476821192</v>
      </c>
      <c r="Q3787" s="3">
        <v>17.5339444482735</v>
      </c>
      <c r="R3787" s="3">
        <v>67.4542682926829</v>
      </c>
      <c r="S3787" s="3">
        <v>50.4322512350035</v>
      </c>
      <c r="T3787" s="3">
        <v>73.6328125</v>
      </c>
      <c r="U3787" s="3"/>
      <c r="V3787" s="3"/>
      <c r="W3787" s="3"/>
      <c r="X3787" s="3"/>
      <c r="Y3787" s="3"/>
      <c r="Z3787" s="3"/>
      <c r="AA3787" s="3">
        <v>0.250393067390453</v>
      </c>
      <c r="AB3787" s="3">
        <v>0.362795110761077</v>
      </c>
      <c r="AC3787" s="3">
        <v>-16.1107564634536</v>
      </c>
      <c r="AD3787" s="3"/>
      <c r="AE3787" s="5">
        <v>2</v>
      </c>
      <c r="AF3787" s="3">
        <v>2.64095277081281</v>
      </c>
      <c r="AG3787" s="3">
        <v>47.274484200682</v>
      </c>
      <c r="AH3787" s="3"/>
      <c r="AI3787" s="3"/>
      <c r="AJ3787" s="3"/>
      <c r="AK3787" s="3"/>
      <c r="AL3787" s="3"/>
      <c r="AM3787" s="3"/>
      <c r="AN3787" s="5" t="s">
        <v>46</v>
      </c>
      <c r="AO3787" s="1"/>
      <c r="AP3787" s="1"/>
      <c r="AQ3787" s="1"/>
    </row>
    <row r="3788" spans="1:43">
      <c r="A3788" s="1" t="s">
        <v>9796</v>
      </c>
      <c r="B3788" s="1" t="s">
        <v>9797</v>
      </c>
      <c r="C3788" s="3">
        <v>1.32602739726027</v>
      </c>
      <c r="D3788" s="4">
        <v>43753</v>
      </c>
      <c r="E3788" s="3">
        <v>10.1750447335</v>
      </c>
      <c r="F3788" s="5" t="s">
        <v>368</v>
      </c>
      <c r="G3788" s="5">
        <v>485</v>
      </c>
      <c r="H3788" s="5" t="s">
        <v>50</v>
      </c>
      <c r="I3788" s="3">
        <v>0.377208655946002</v>
      </c>
      <c r="J3788" s="3">
        <v>9.24519874944171</v>
      </c>
      <c r="K3788" s="3">
        <v>-0.029658922392477</v>
      </c>
      <c r="L3788" s="3">
        <v>71.1376715360779</v>
      </c>
      <c r="M3788" s="3">
        <v>0.128725616397672</v>
      </c>
      <c r="N3788" s="3">
        <v>17.0525378450579</v>
      </c>
      <c r="O3788" s="3">
        <v>0.556881463802715</v>
      </c>
      <c r="P3788" s="3">
        <v>63.6820465966195</v>
      </c>
      <c r="Q3788" s="3">
        <v>1.2617664730623</v>
      </c>
      <c r="R3788" s="3">
        <v>31.6272332206663</v>
      </c>
      <c r="S3788" s="3">
        <v>1.99729245512761</v>
      </c>
      <c r="T3788" s="3">
        <v>44.4067796610169</v>
      </c>
      <c r="U3788" s="3"/>
      <c r="V3788" s="3"/>
      <c r="W3788" s="3"/>
      <c r="X3788" s="3"/>
      <c r="Y3788" s="3"/>
      <c r="Z3788" s="3"/>
      <c r="AA3788" s="3">
        <v>0.0305738322692238</v>
      </c>
      <c r="AB3788" s="3">
        <v>0.106774063198357</v>
      </c>
      <c r="AC3788" s="3">
        <v>-3.08439458389133</v>
      </c>
      <c r="AD3788" s="3"/>
      <c r="AE3788" s="5">
        <v>4</v>
      </c>
      <c r="AF3788" s="3">
        <v>0.238703298957813</v>
      </c>
      <c r="AG3788" s="3">
        <v>2.70697803416793</v>
      </c>
      <c r="AH3788" s="3"/>
      <c r="AI3788" s="3"/>
      <c r="AJ3788" s="3"/>
      <c r="AK3788" s="3"/>
      <c r="AL3788" s="3"/>
      <c r="AM3788" s="3"/>
      <c r="AN3788" s="5" t="s">
        <v>51</v>
      </c>
      <c r="AO3788" s="1"/>
      <c r="AP3788" s="1"/>
      <c r="AQ3788" s="1"/>
    </row>
    <row r="3789" spans="1:43">
      <c r="A3789" s="1" t="s">
        <v>9798</v>
      </c>
      <c r="B3789" s="1" t="s">
        <v>9799</v>
      </c>
      <c r="C3789" s="3">
        <v>1.47123287671233</v>
      </c>
      <c r="D3789" s="4">
        <v>43700</v>
      </c>
      <c r="E3789" s="3">
        <v>0.6466036561</v>
      </c>
      <c r="F3789" s="5" t="s">
        <v>2520</v>
      </c>
      <c r="G3789" s="5">
        <v>538</v>
      </c>
      <c r="H3789" s="5" t="s">
        <v>205</v>
      </c>
      <c r="I3789" s="3">
        <v>0.00974563882661646</v>
      </c>
      <c r="J3789" s="3">
        <v>22.4719101123595</v>
      </c>
      <c r="K3789" s="3">
        <v>-0.0681663258350414</v>
      </c>
      <c r="L3789" s="3">
        <v>80</v>
      </c>
      <c r="M3789" s="3">
        <v>-0.175097276264608</v>
      </c>
      <c r="N3789" s="3">
        <v>30.5970149253731</v>
      </c>
      <c r="O3789" s="3">
        <v>0.476547511878186</v>
      </c>
      <c r="P3789" s="3">
        <v>86.7704280155642</v>
      </c>
      <c r="Q3789" s="3">
        <v>0.828513621679457</v>
      </c>
      <c r="R3789" s="3">
        <v>81.858407079646</v>
      </c>
      <c r="S3789" s="3">
        <v>1.37102665720992</v>
      </c>
      <c r="T3789" s="3">
        <v>60.2564102564103</v>
      </c>
      <c r="U3789" s="3"/>
      <c r="V3789" s="3"/>
      <c r="W3789" s="3"/>
      <c r="X3789" s="3"/>
      <c r="Y3789" s="3"/>
      <c r="Z3789" s="3"/>
      <c r="AA3789" s="3">
        <v>-0.00526279016651357</v>
      </c>
      <c r="AB3789" s="3">
        <v>0.104053082674653</v>
      </c>
      <c r="AC3789" s="3">
        <v>-2.80658357910759</v>
      </c>
      <c r="AD3789" s="3"/>
      <c r="AE3789" s="5">
        <v>4</v>
      </c>
      <c r="AF3789" s="3">
        <v>0.209743885560341</v>
      </c>
      <c r="AG3789" s="3">
        <v>2.60765599960426</v>
      </c>
      <c r="AH3789" s="3"/>
      <c r="AI3789" s="3"/>
      <c r="AJ3789" s="3"/>
      <c r="AK3789" s="3"/>
      <c r="AL3789" s="3"/>
      <c r="AM3789" s="3"/>
      <c r="AN3789" s="5" t="s">
        <v>46</v>
      </c>
      <c r="AO3789" s="1"/>
      <c r="AP3789" s="1"/>
      <c r="AQ3789" s="1"/>
    </row>
    <row r="3790" spans="1:43">
      <c r="A3790" s="1" t="s">
        <v>9800</v>
      </c>
      <c r="B3790" s="1" t="s">
        <v>9801</v>
      </c>
      <c r="C3790" s="3">
        <v>1.26301369863014</v>
      </c>
      <c r="D3790" s="4">
        <v>43776</v>
      </c>
      <c r="E3790" s="3">
        <v>12.9141201317</v>
      </c>
      <c r="F3790" s="5" t="s">
        <v>9802</v>
      </c>
      <c r="G3790" s="5">
        <v>462</v>
      </c>
      <c r="H3790" s="5" t="s">
        <v>50</v>
      </c>
      <c r="I3790" s="3">
        <v>0.0461325542057434</v>
      </c>
      <c r="J3790" s="3">
        <v>63.1978561857972</v>
      </c>
      <c r="K3790" s="3">
        <v>-0.0307314074984801</v>
      </c>
      <c r="L3790" s="3">
        <v>73.2182381584772</v>
      </c>
      <c r="M3790" s="3">
        <v>-0.199417088510518</v>
      </c>
      <c r="N3790" s="3">
        <v>72.7960819234194</v>
      </c>
      <c r="O3790" s="3">
        <v>3.94241707237862</v>
      </c>
      <c r="P3790" s="3">
        <v>0.548195523069895</v>
      </c>
      <c r="Q3790" s="3">
        <v>27.9069989417501</v>
      </c>
      <c r="R3790" s="3">
        <v>0.0482858522452921</v>
      </c>
      <c r="S3790" s="3">
        <v>34.2398129897807</v>
      </c>
      <c r="T3790" s="3">
        <v>0.0564971751412429</v>
      </c>
      <c r="U3790" s="3"/>
      <c r="V3790" s="3"/>
      <c r="W3790" s="3"/>
      <c r="X3790" s="3"/>
      <c r="Y3790" s="3"/>
      <c r="Z3790" s="3"/>
      <c r="AA3790" s="3">
        <v>0.555541132343492</v>
      </c>
      <c r="AB3790" s="3">
        <v>2.16683419662044</v>
      </c>
      <c r="AC3790" s="3">
        <v>-2.99581519043078</v>
      </c>
      <c r="AD3790" s="3"/>
      <c r="AE3790" s="5">
        <v>3</v>
      </c>
      <c r="AF3790" s="3">
        <v>2.2341983773599</v>
      </c>
      <c r="AG3790" s="3">
        <v>32.2016884278479</v>
      </c>
      <c r="AH3790" s="3"/>
      <c r="AI3790" s="3"/>
      <c r="AJ3790" s="3"/>
      <c r="AK3790" s="3"/>
      <c r="AL3790" s="3"/>
      <c r="AM3790" s="3">
        <v>100</v>
      </c>
      <c r="AN3790" s="5" t="s">
        <v>56</v>
      </c>
      <c r="AO3790" s="1"/>
      <c r="AP3790" s="1"/>
      <c r="AQ3790" s="1"/>
    </row>
    <row r="3791" spans="1:43">
      <c r="A3791" s="1" t="s">
        <v>9803</v>
      </c>
      <c r="B3791" s="1" t="s">
        <v>9804</v>
      </c>
      <c r="C3791" s="3">
        <v>1.52876712328767</v>
      </c>
      <c r="D3791" s="4">
        <v>43679</v>
      </c>
      <c r="E3791" s="3">
        <v>14.749275463</v>
      </c>
      <c r="F3791" s="5" t="s">
        <v>9805</v>
      </c>
      <c r="G3791" s="5">
        <v>559</v>
      </c>
      <c r="H3791" s="5" t="s">
        <v>112</v>
      </c>
      <c r="I3791" s="3">
        <v>18.1841922005571</v>
      </c>
      <c r="J3791" s="3">
        <v>11.1111111111111</v>
      </c>
      <c r="K3791" s="3">
        <v>0.727056903331093</v>
      </c>
      <c r="L3791" s="3">
        <v>51.3513513513513</v>
      </c>
      <c r="M3791" s="3">
        <v>9.13109878627119</v>
      </c>
      <c r="N3791" s="3">
        <v>30.5555555555556</v>
      </c>
      <c r="O3791" s="3">
        <v>33.5661583866208</v>
      </c>
      <c r="P3791" s="3">
        <v>8.33333333333333</v>
      </c>
      <c r="Q3791" s="3">
        <v>35.9943907447288</v>
      </c>
      <c r="R3791" s="3">
        <v>16.6666666666667</v>
      </c>
      <c r="S3791" s="3">
        <v>96.3270913166076</v>
      </c>
      <c r="T3791" s="3">
        <v>8.33333333333333</v>
      </c>
      <c r="U3791" s="3"/>
      <c r="V3791" s="3"/>
      <c r="W3791" s="3"/>
      <c r="X3791" s="3"/>
      <c r="Y3791" s="3"/>
      <c r="Z3791" s="3"/>
      <c r="AA3791" s="3">
        <v>0.377194935593493</v>
      </c>
      <c r="AB3791" s="3">
        <v>0.771085582352678</v>
      </c>
      <c r="AC3791" s="3">
        <v>-18.2776313964776</v>
      </c>
      <c r="AD3791" s="3"/>
      <c r="AE3791" s="5">
        <v>1</v>
      </c>
      <c r="AF3791" s="3">
        <v>5.37128753080459</v>
      </c>
      <c r="AG3791" s="3">
        <v>119.92228628845</v>
      </c>
      <c r="AH3791" s="3"/>
      <c r="AI3791" s="3"/>
      <c r="AJ3791" s="3"/>
      <c r="AK3791" s="3"/>
      <c r="AL3791" s="3"/>
      <c r="AM3791" s="3">
        <v>1000</v>
      </c>
      <c r="AN3791" s="5" t="s">
        <v>51</v>
      </c>
      <c r="AO3791" s="1"/>
      <c r="AP3791" s="1"/>
      <c r="AQ3791" s="1"/>
    </row>
    <row r="3792" spans="1:43">
      <c r="A3792" s="1" t="s">
        <v>9806</v>
      </c>
      <c r="B3792" s="1" t="s">
        <v>9807</v>
      </c>
      <c r="C3792" s="3">
        <v>1.66849315068493</v>
      </c>
      <c r="D3792" s="4">
        <v>43628</v>
      </c>
      <c r="E3792" s="3">
        <v>4.4089973654</v>
      </c>
      <c r="F3792" s="5" t="s">
        <v>545</v>
      </c>
      <c r="G3792" s="5">
        <v>610</v>
      </c>
      <c r="H3792" s="5" t="s">
        <v>198</v>
      </c>
      <c r="I3792" s="3">
        <v>0.274179824146724</v>
      </c>
      <c r="J3792" s="3">
        <v>32.2751322751323</v>
      </c>
      <c r="K3792" s="3">
        <v>0.0377287304282169</v>
      </c>
      <c r="L3792" s="3">
        <v>39.8936170212766</v>
      </c>
      <c r="M3792" s="3">
        <v>0.132175226586109</v>
      </c>
      <c r="N3792" s="3">
        <v>30.5039787798408</v>
      </c>
      <c r="O3792" s="3">
        <v>0.807907993536731</v>
      </c>
      <c r="P3792" s="3">
        <v>25.2873563218391</v>
      </c>
      <c r="Q3792" s="3">
        <v>1.50253612785913</v>
      </c>
      <c r="R3792" s="3">
        <v>19.3452380952381</v>
      </c>
      <c r="S3792" s="3">
        <v>3.17120622568093</v>
      </c>
      <c r="T3792" s="3">
        <v>9.30232558139535</v>
      </c>
      <c r="U3792" s="3"/>
      <c r="V3792" s="3"/>
      <c r="W3792" s="3"/>
      <c r="X3792" s="3"/>
      <c r="Y3792" s="3"/>
      <c r="Z3792" s="3"/>
      <c r="AA3792" s="3">
        <v>0.372776350424439</v>
      </c>
      <c r="AB3792" s="3">
        <v>0.950196397939173</v>
      </c>
      <c r="AC3792" s="3">
        <v>-0.325795323878887</v>
      </c>
      <c r="AD3792" s="3"/>
      <c r="AE3792" s="5">
        <v>1</v>
      </c>
      <c r="AF3792" s="3">
        <v>0.289198002731453</v>
      </c>
      <c r="AG3792" s="3">
        <v>3.44014370779937</v>
      </c>
      <c r="AH3792" s="3"/>
      <c r="AI3792" s="3"/>
      <c r="AJ3792" s="3"/>
      <c r="AK3792" s="3"/>
      <c r="AL3792" s="3"/>
      <c r="AM3792" s="3"/>
      <c r="AN3792" s="5" t="s">
        <v>46</v>
      </c>
      <c r="AO3792" s="1"/>
      <c r="AP3792" s="1"/>
      <c r="AQ3792" s="1"/>
    </row>
    <row r="3793" spans="1:43">
      <c r="A3793" s="1" t="s">
        <v>9808</v>
      </c>
      <c r="B3793" s="1" t="s">
        <v>9809</v>
      </c>
      <c r="C3793" s="3">
        <v>1.01643835616438</v>
      </c>
      <c r="D3793" s="4">
        <v>43866</v>
      </c>
      <c r="E3793" s="3">
        <v>0.3285008992</v>
      </c>
      <c r="F3793" s="5" t="s">
        <v>9439</v>
      </c>
      <c r="G3793" s="5">
        <v>372</v>
      </c>
      <c r="H3793" s="5" t="s">
        <v>50</v>
      </c>
      <c r="I3793" s="3">
        <v>0</v>
      </c>
      <c r="J3793" s="3">
        <v>68.0214381420277</v>
      </c>
      <c r="K3793" s="3">
        <v>0.0302571860816911</v>
      </c>
      <c r="L3793" s="3">
        <v>23.8601150951749</v>
      </c>
      <c r="M3793" s="3">
        <v>-0.0705289672544115</v>
      </c>
      <c r="N3793" s="3">
        <v>49.2430988423865</v>
      </c>
      <c r="O3793" s="3">
        <v>0.343990287333071</v>
      </c>
      <c r="P3793" s="3">
        <v>76.5189584285062</v>
      </c>
      <c r="Q3793" s="3">
        <v>0.833672224481495</v>
      </c>
      <c r="R3793" s="3">
        <v>75.2293577981651</v>
      </c>
      <c r="S3793" s="3">
        <v>-0.829917008299168</v>
      </c>
      <c r="T3793" s="3">
        <v>96.4406779661017</v>
      </c>
      <c r="U3793" s="3"/>
      <c r="V3793" s="3"/>
      <c r="W3793" s="3"/>
      <c r="X3793" s="3"/>
      <c r="Y3793" s="3"/>
      <c r="Z3793" s="3"/>
      <c r="AA3793" s="3">
        <v>-0.200484565994487</v>
      </c>
      <c r="AB3793" s="3">
        <v>-0.21295009950397</v>
      </c>
      <c r="AC3793" s="3">
        <v>-2.90847726821522</v>
      </c>
      <c r="AD3793" s="3"/>
      <c r="AE3793" s="5">
        <v>4</v>
      </c>
      <c r="AF3793" s="3">
        <v>-0.0908256509738225</v>
      </c>
      <c r="AG3793" s="3"/>
      <c r="AH3793" s="3"/>
      <c r="AI3793" s="3"/>
      <c r="AJ3793" s="3"/>
      <c r="AK3793" s="3"/>
      <c r="AL3793" s="3"/>
      <c r="AM3793" s="3"/>
      <c r="AN3793" s="5" t="s">
        <v>46</v>
      </c>
      <c r="AO3793" s="1"/>
      <c r="AP3793" s="1"/>
      <c r="AQ3793" s="1"/>
    </row>
    <row r="3794" spans="1:43">
      <c r="A3794" s="1" t="s">
        <v>9810</v>
      </c>
      <c r="B3794" s="1" t="s">
        <v>9811</v>
      </c>
      <c r="C3794" s="3">
        <v>1.62739726027397</v>
      </c>
      <c r="D3794" s="4">
        <v>43643</v>
      </c>
      <c r="E3794" s="3">
        <v>8.4035881649</v>
      </c>
      <c r="F3794" s="5" t="s">
        <v>1683</v>
      </c>
      <c r="G3794" s="5">
        <v>595</v>
      </c>
      <c r="H3794" s="5" t="s">
        <v>55</v>
      </c>
      <c r="I3794" s="3">
        <v>9.59235514696988</v>
      </c>
      <c r="J3794" s="3">
        <v>55.4143980641258</v>
      </c>
      <c r="K3794" s="3">
        <v>4.28176795580111</v>
      </c>
      <c r="L3794" s="3">
        <v>15.7627118644068</v>
      </c>
      <c r="M3794" s="3">
        <v>5.08002783576897</v>
      </c>
      <c r="N3794" s="3">
        <v>51.1669658886894</v>
      </c>
      <c r="O3794" s="3">
        <v>10.6767652088932</v>
      </c>
      <c r="P3794" s="3">
        <v>79.2715231788079</v>
      </c>
      <c r="Q3794" s="3">
        <v>12.4627606752731</v>
      </c>
      <c r="R3794" s="3">
        <v>81.0213414634146</v>
      </c>
      <c r="S3794" s="3">
        <v>25.3805701632992</v>
      </c>
      <c r="T3794" s="3">
        <v>95.1171875</v>
      </c>
      <c r="U3794" s="3"/>
      <c r="V3794" s="3"/>
      <c r="W3794" s="3"/>
      <c r="X3794" s="3"/>
      <c r="Y3794" s="3"/>
      <c r="Z3794" s="3"/>
      <c r="AA3794" s="3">
        <v>0.113179203675875</v>
      </c>
      <c r="AB3794" s="3">
        <v>0.362135650454334</v>
      </c>
      <c r="AC3794" s="3">
        <v>-19.8064473942327</v>
      </c>
      <c r="AD3794" s="3"/>
      <c r="AE3794" s="5">
        <v>2</v>
      </c>
      <c r="AF3794" s="3">
        <v>3.02309874595465</v>
      </c>
      <c r="AG3794" s="3">
        <v>26.8295211942427</v>
      </c>
      <c r="AH3794" s="3"/>
      <c r="AI3794" s="3"/>
      <c r="AJ3794" s="3"/>
      <c r="AK3794" s="3"/>
      <c r="AL3794" s="3"/>
      <c r="AM3794" s="3"/>
      <c r="AN3794" s="5" t="s">
        <v>46</v>
      </c>
      <c r="AO3794" s="1"/>
      <c r="AP3794" s="1"/>
      <c r="AQ3794" s="1"/>
    </row>
    <row r="3795" spans="1:43">
      <c r="A3795" s="1" t="s">
        <v>9812</v>
      </c>
      <c r="B3795" s="1" t="s">
        <v>9813</v>
      </c>
      <c r="C3795" s="3">
        <v>1.4027397260274</v>
      </c>
      <c r="D3795" s="4">
        <v>43725</v>
      </c>
      <c r="E3795" s="3">
        <v>50.0945825697</v>
      </c>
      <c r="F3795" s="5" t="s">
        <v>5684</v>
      </c>
      <c r="G3795" s="5">
        <v>513</v>
      </c>
      <c r="H3795" s="5" t="s">
        <v>50</v>
      </c>
      <c r="I3795" s="3">
        <v>-0.0816963024627922</v>
      </c>
      <c r="J3795" s="3">
        <v>77.9812416257258</v>
      </c>
      <c r="K3795" s="3">
        <v>-0.0300270243218715</v>
      </c>
      <c r="L3795" s="3">
        <v>72.8198317839752</v>
      </c>
      <c r="M3795" s="3">
        <v>-0.250159176890854</v>
      </c>
      <c r="N3795" s="3">
        <v>79.4746215494212</v>
      </c>
      <c r="O3795" s="3">
        <v>1.06520121021559</v>
      </c>
      <c r="P3795" s="3">
        <v>6.76107811786204</v>
      </c>
      <c r="Q3795" s="3">
        <v>1.51972190324576</v>
      </c>
      <c r="R3795" s="3">
        <v>13.3268952197006</v>
      </c>
      <c r="S3795" s="3">
        <v>2.2217399241103</v>
      </c>
      <c r="T3795" s="3">
        <v>33.7853107344633</v>
      </c>
      <c r="U3795" s="3"/>
      <c r="V3795" s="3"/>
      <c r="W3795" s="3"/>
      <c r="X3795" s="3"/>
      <c r="Y3795" s="3"/>
      <c r="Z3795" s="3"/>
      <c r="AA3795" s="3">
        <v>0.0443606771643018</v>
      </c>
      <c r="AB3795" s="3">
        <v>0.107366596791877</v>
      </c>
      <c r="AC3795" s="3">
        <v>-3.32603178711356</v>
      </c>
      <c r="AD3795" s="3"/>
      <c r="AE3795" s="5">
        <v>4</v>
      </c>
      <c r="AF3795" s="3">
        <v>0.240879236856937</v>
      </c>
      <c r="AG3795" s="3">
        <v>2.86423153305428</v>
      </c>
      <c r="AH3795" s="3"/>
      <c r="AI3795" s="3"/>
      <c r="AJ3795" s="3"/>
      <c r="AK3795" s="3"/>
      <c r="AL3795" s="3"/>
      <c r="AM3795" s="3"/>
      <c r="AN3795" s="5" t="s">
        <v>46</v>
      </c>
      <c r="AO3795" s="1"/>
      <c r="AP3795" s="1"/>
      <c r="AQ3795" s="1"/>
    </row>
    <row r="3796" spans="1:43">
      <c r="A3796" s="1" t="s">
        <v>9814</v>
      </c>
      <c r="B3796" s="1" t="s">
        <v>9815</v>
      </c>
      <c r="C3796" s="3">
        <v>1.22739726027397</v>
      </c>
      <c r="D3796" s="4">
        <v>43789</v>
      </c>
      <c r="E3796" s="3">
        <v>10.8893541648</v>
      </c>
      <c r="F3796" s="5" t="s">
        <v>9816</v>
      </c>
      <c r="G3796" s="5">
        <v>449</v>
      </c>
      <c r="H3796" s="5" t="s">
        <v>60</v>
      </c>
      <c r="I3796" s="3">
        <v>14.6562565499895</v>
      </c>
      <c r="J3796" s="3">
        <v>1.98412698412698</v>
      </c>
      <c r="K3796" s="3">
        <v>3.94774346793349</v>
      </c>
      <c r="L3796" s="3">
        <v>14.2857142857143</v>
      </c>
      <c r="M3796" s="3">
        <v>7.66619101510602</v>
      </c>
      <c r="N3796" s="3">
        <v>6.33036597428289</v>
      </c>
      <c r="O3796" s="3">
        <v>24.5148807830194</v>
      </c>
      <c r="P3796" s="3">
        <v>3.9553752535497</v>
      </c>
      <c r="Q3796" s="3">
        <v>31.3621900702407</v>
      </c>
      <c r="R3796" s="3">
        <v>6.282722513089</v>
      </c>
      <c r="S3796" s="3">
        <v>84.8213531548273</v>
      </c>
      <c r="T3796" s="3">
        <v>3.86473429951691</v>
      </c>
      <c r="U3796" s="3"/>
      <c r="V3796" s="3"/>
      <c r="W3796" s="3"/>
      <c r="X3796" s="3"/>
      <c r="Y3796" s="3"/>
      <c r="Z3796" s="3"/>
      <c r="AA3796" s="3">
        <v>0.281839109056278</v>
      </c>
      <c r="AB3796" s="3">
        <v>0.571921120770443</v>
      </c>
      <c r="AC3796" s="3">
        <v>-20.2736224911674</v>
      </c>
      <c r="AD3796" s="3"/>
      <c r="AE3796" s="5">
        <v>2</v>
      </c>
      <c r="AF3796" s="3">
        <v>5.49906412830207</v>
      </c>
      <c r="AG3796" s="3">
        <v>100.439670458052</v>
      </c>
      <c r="AH3796" s="3"/>
      <c r="AI3796" s="3"/>
      <c r="AJ3796" s="3"/>
      <c r="AK3796" s="3"/>
      <c r="AL3796" s="3"/>
      <c r="AM3796" s="3"/>
      <c r="AN3796" s="5" t="s">
        <v>46</v>
      </c>
      <c r="AO3796" s="1"/>
      <c r="AP3796" s="1"/>
      <c r="AQ3796" s="1"/>
    </row>
    <row r="3797" spans="1:43">
      <c r="A3797" s="1" t="s">
        <v>9817</v>
      </c>
      <c r="B3797" s="1" t="s">
        <v>9818</v>
      </c>
      <c r="C3797" s="3">
        <v>1.57808219178082</v>
      </c>
      <c r="D3797" s="4">
        <v>43661</v>
      </c>
      <c r="E3797" s="3">
        <v>0.3340728053</v>
      </c>
      <c r="F3797" s="5" t="s">
        <v>1917</v>
      </c>
      <c r="G3797" s="5">
        <v>577</v>
      </c>
      <c r="H3797" s="5" t="s">
        <v>60</v>
      </c>
      <c r="I3797" s="3">
        <v>-1.31937351038475</v>
      </c>
      <c r="J3797" s="3">
        <v>84.8214285714286</v>
      </c>
      <c r="K3797" s="3">
        <v>1.66622818556519</v>
      </c>
      <c r="L3797" s="3">
        <v>59.6356663470757</v>
      </c>
      <c r="M3797" s="3">
        <v>-1.75423728813559</v>
      </c>
      <c r="N3797" s="3">
        <v>74.6785361028684</v>
      </c>
      <c r="O3797" s="3">
        <v>-4.49789933272922</v>
      </c>
      <c r="P3797" s="3">
        <v>87.4239350912779</v>
      </c>
      <c r="Q3797" s="3">
        <v>-2.84109956419712</v>
      </c>
      <c r="R3797" s="3">
        <v>79.1623036649215</v>
      </c>
      <c r="S3797" s="3">
        <v>16.5711412770236</v>
      </c>
      <c r="T3797" s="3">
        <v>81.280193236715</v>
      </c>
      <c r="U3797" s="3"/>
      <c r="V3797" s="3"/>
      <c r="W3797" s="3"/>
      <c r="X3797" s="3"/>
      <c r="Y3797" s="3"/>
      <c r="Z3797" s="3"/>
      <c r="AA3797" s="3">
        <v>0.128848691132709</v>
      </c>
      <c r="AB3797" s="3">
        <v>0.122318483087486</v>
      </c>
      <c r="AC3797" s="3">
        <v>-15.1888266103097</v>
      </c>
      <c r="AD3797" s="3"/>
      <c r="AE3797" s="5">
        <v>3</v>
      </c>
      <c r="AF3797" s="3">
        <v>0.83774063969347</v>
      </c>
      <c r="AG3797" s="3">
        <v>7.49506838481411</v>
      </c>
      <c r="AH3797" s="3"/>
      <c r="AI3797" s="3"/>
      <c r="AJ3797" s="3"/>
      <c r="AK3797" s="3"/>
      <c r="AL3797" s="3"/>
      <c r="AM3797" s="3"/>
      <c r="AN3797" s="5" t="s">
        <v>46</v>
      </c>
      <c r="AO3797" s="1"/>
      <c r="AP3797" s="1"/>
      <c r="AQ3797" s="1"/>
    </row>
    <row r="3798" spans="1:43">
      <c r="A3798" s="1" t="s">
        <v>9819</v>
      </c>
      <c r="B3798" s="1" t="s">
        <v>9820</v>
      </c>
      <c r="C3798" s="3">
        <v>1.2027397260274</v>
      </c>
      <c r="D3798" s="4">
        <v>43798</v>
      </c>
      <c r="E3798" s="3">
        <v>1.8547911903</v>
      </c>
      <c r="F3798" s="5" t="s">
        <v>5254</v>
      </c>
      <c r="G3798" s="5">
        <v>440</v>
      </c>
      <c r="H3798" s="5" t="s">
        <v>55</v>
      </c>
      <c r="I3798" s="3">
        <v>0.850608027219461</v>
      </c>
      <c r="J3798" s="3">
        <v>92.9824561403509</v>
      </c>
      <c r="K3798" s="3">
        <v>1.45148000253533</v>
      </c>
      <c r="L3798" s="3">
        <v>71.1864406779661</v>
      </c>
      <c r="M3798" s="3">
        <v>-1.18533152241017</v>
      </c>
      <c r="N3798" s="3">
        <v>91.8611609814482</v>
      </c>
      <c r="O3798" s="3">
        <v>3.17132912208329</v>
      </c>
      <c r="P3798" s="3">
        <v>93.7748344370861</v>
      </c>
      <c r="Q3798" s="3">
        <v>5.71296479756951</v>
      </c>
      <c r="R3798" s="3">
        <v>90.7012195121951</v>
      </c>
      <c r="S3798" s="3">
        <v>48.3823120422731</v>
      </c>
      <c r="T3798" s="3">
        <v>76.7578125</v>
      </c>
      <c r="U3798" s="3"/>
      <c r="V3798" s="3"/>
      <c r="W3798" s="3"/>
      <c r="X3798" s="3"/>
      <c r="Y3798" s="3"/>
      <c r="Z3798" s="3"/>
      <c r="AA3798" s="3">
        <v>0.193722619732885</v>
      </c>
      <c r="AB3798" s="3">
        <v>0.353358314762259</v>
      </c>
      <c r="AC3798" s="3">
        <v>-20.0031966754575</v>
      </c>
      <c r="AD3798" s="3"/>
      <c r="AE3798" s="5">
        <v>1</v>
      </c>
      <c r="AF3798" s="3">
        <v>3.50815939482208</v>
      </c>
      <c r="AG3798" s="3">
        <v>53.7939527249411</v>
      </c>
      <c r="AH3798" s="3"/>
      <c r="AI3798" s="3"/>
      <c r="AJ3798" s="3"/>
      <c r="AK3798" s="3"/>
      <c r="AL3798" s="3"/>
      <c r="AM3798" s="3"/>
      <c r="AN3798" s="5" t="s">
        <v>46</v>
      </c>
      <c r="AO3798" s="1"/>
      <c r="AP3798" s="1"/>
      <c r="AQ3798" s="1"/>
    </row>
    <row r="3799" spans="1:43">
      <c r="A3799" s="1" t="s">
        <v>9821</v>
      </c>
      <c r="B3799" s="1" t="s">
        <v>9822</v>
      </c>
      <c r="C3799" s="3">
        <v>1.68767123287671</v>
      </c>
      <c r="D3799" s="4">
        <v>43621</v>
      </c>
      <c r="E3799" s="3">
        <v>7.3918607477</v>
      </c>
      <c r="F3799" s="5" t="s">
        <v>8111</v>
      </c>
      <c r="G3799" s="5">
        <v>617</v>
      </c>
      <c r="H3799" s="5" t="s">
        <v>191</v>
      </c>
      <c r="I3799" s="3">
        <v>9.2692750287687</v>
      </c>
      <c r="J3799" s="3">
        <v>56.7811934900542</v>
      </c>
      <c r="K3799" s="3">
        <v>3.39176829268293</v>
      </c>
      <c r="L3799" s="3">
        <v>30.9931506849315</v>
      </c>
      <c r="M3799" s="3">
        <v>4.38056502143564</v>
      </c>
      <c r="N3799" s="3">
        <v>60.9009009009009</v>
      </c>
      <c r="O3799" s="3">
        <v>15.6436487638534</v>
      </c>
      <c r="P3799" s="3">
        <v>61.1428571428571</v>
      </c>
      <c r="Q3799" s="3">
        <v>20.4706927175844</v>
      </c>
      <c r="R3799" s="3">
        <v>54.7169811320755</v>
      </c>
      <c r="S3799" s="3">
        <v>64.0266021765417</v>
      </c>
      <c r="T3799" s="3">
        <v>52.9411764705882</v>
      </c>
      <c r="U3799" s="3"/>
      <c r="V3799" s="3"/>
      <c r="W3799" s="3"/>
      <c r="X3799" s="3"/>
      <c r="Y3799" s="3"/>
      <c r="Z3799" s="3"/>
      <c r="AA3799" s="3">
        <v>0.3076016974794</v>
      </c>
      <c r="AB3799" s="3">
        <v>0.492914983890963</v>
      </c>
      <c r="AC3799" s="3">
        <v>-14.8500599760096</v>
      </c>
      <c r="AD3799" s="3"/>
      <c r="AE3799" s="5">
        <v>1</v>
      </c>
      <c r="AF3799" s="3">
        <v>2.91704357496075</v>
      </c>
      <c r="AG3799" s="3">
        <v>54.0297806961838</v>
      </c>
      <c r="AH3799" s="3"/>
      <c r="AI3799" s="3"/>
      <c r="AJ3799" s="3"/>
      <c r="AK3799" s="3"/>
      <c r="AL3799" s="3"/>
      <c r="AM3799" s="3"/>
      <c r="AN3799" s="5" t="s">
        <v>46</v>
      </c>
      <c r="AO3799" s="1"/>
      <c r="AP3799" s="1"/>
      <c r="AQ3799" s="1"/>
    </row>
    <row r="3800" spans="1:43">
      <c r="A3800" s="1" t="s">
        <v>9823</v>
      </c>
      <c r="B3800" s="1" t="s">
        <v>9824</v>
      </c>
      <c r="C3800" s="3">
        <v>1.63013698630137</v>
      </c>
      <c r="D3800" s="4">
        <v>43642</v>
      </c>
      <c r="E3800" s="3">
        <v>9.2516737545</v>
      </c>
      <c r="F3800" s="5" t="s">
        <v>1520</v>
      </c>
      <c r="G3800" s="5">
        <v>596</v>
      </c>
      <c r="H3800" s="5" t="s">
        <v>60</v>
      </c>
      <c r="I3800" s="3">
        <v>8.55573433945514</v>
      </c>
      <c r="J3800" s="3">
        <v>35.7142857142857</v>
      </c>
      <c r="K3800" s="3">
        <v>3.3872331430987</v>
      </c>
      <c r="L3800" s="3">
        <v>31.9271332694151</v>
      </c>
      <c r="M3800" s="3">
        <v>5.03006227184882</v>
      </c>
      <c r="N3800" s="3">
        <v>18.9910979228487</v>
      </c>
      <c r="O3800" s="3">
        <v>13.1317219845033</v>
      </c>
      <c r="P3800" s="3">
        <v>41.7849898580122</v>
      </c>
      <c r="Q3800" s="3">
        <v>13.2168277298767</v>
      </c>
      <c r="R3800" s="3">
        <v>49.5287958115183</v>
      </c>
      <c r="S3800" s="3">
        <v>48.3995752427184</v>
      </c>
      <c r="T3800" s="3">
        <v>35.1449275362319</v>
      </c>
      <c r="U3800" s="3"/>
      <c r="V3800" s="3"/>
      <c r="W3800" s="3"/>
      <c r="X3800" s="3"/>
      <c r="Y3800" s="3"/>
      <c r="Z3800" s="3"/>
      <c r="AA3800" s="3">
        <v>0.208377974475485</v>
      </c>
      <c r="AB3800" s="3">
        <v>0.434367612109926</v>
      </c>
      <c r="AC3800" s="3">
        <v>-19.6516209303933</v>
      </c>
      <c r="AD3800" s="3"/>
      <c r="AE3800" s="5">
        <v>1</v>
      </c>
      <c r="AF3800" s="3">
        <v>3.41656895487025</v>
      </c>
      <c r="AG3800" s="3">
        <v>59.2005405192007</v>
      </c>
      <c r="AH3800" s="3"/>
      <c r="AI3800" s="3"/>
      <c r="AJ3800" s="3"/>
      <c r="AK3800" s="3"/>
      <c r="AL3800" s="3"/>
      <c r="AM3800" s="3"/>
      <c r="AN3800" s="5" t="s">
        <v>46</v>
      </c>
      <c r="AO3800" s="1"/>
      <c r="AP3800" s="1"/>
      <c r="AQ3800" s="1"/>
    </row>
    <row r="3801" spans="1:43">
      <c r="A3801" s="1" t="s">
        <v>9825</v>
      </c>
      <c r="B3801" s="1" t="s">
        <v>9826</v>
      </c>
      <c r="C3801" s="3">
        <v>1.63013698630137</v>
      </c>
      <c r="D3801" s="4">
        <v>43642</v>
      </c>
      <c r="E3801" s="3">
        <v>4.8049482673</v>
      </c>
      <c r="F3801" s="5" t="s">
        <v>1520</v>
      </c>
      <c r="G3801" s="5">
        <v>596</v>
      </c>
      <c r="H3801" s="5" t="s">
        <v>60</v>
      </c>
      <c r="I3801" s="3">
        <v>17.1288892950153</v>
      </c>
      <c r="J3801" s="3">
        <v>0.198412698412698</v>
      </c>
      <c r="K3801" s="3">
        <v>4.4959849997962</v>
      </c>
      <c r="L3801" s="3">
        <v>5.94439117929051</v>
      </c>
      <c r="M3801" s="3">
        <v>9.39660322608177</v>
      </c>
      <c r="N3801" s="3">
        <v>4.05539070227498</v>
      </c>
      <c r="O3801" s="3">
        <v>31.7707530197893</v>
      </c>
      <c r="P3801" s="3">
        <v>0.405679513184584</v>
      </c>
      <c r="Q3801" s="3">
        <v>37.2744310575636</v>
      </c>
      <c r="R3801" s="3">
        <v>3.35078534031414</v>
      </c>
      <c r="S3801" s="3">
        <v>100.956337696951</v>
      </c>
      <c r="T3801" s="3">
        <v>1.69082125603865</v>
      </c>
      <c r="U3801" s="3"/>
      <c r="V3801" s="3"/>
      <c r="W3801" s="3"/>
      <c r="X3801" s="3"/>
      <c r="Y3801" s="3"/>
      <c r="Z3801" s="3"/>
      <c r="AA3801" s="3">
        <v>0.316473026383548</v>
      </c>
      <c r="AB3801" s="3">
        <v>0.569038698892481</v>
      </c>
      <c r="AC3801" s="3">
        <v>-19.2657390825183</v>
      </c>
      <c r="AD3801" s="3"/>
      <c r="AE3801" s="5">
        <v>2</v>
      </c>
      <c r="AF3801" s="3">
        <v>4.97578519275242</v>
      </c>
      <c r="AG3801" s="3">
        <v>111.402472208342</v>
      </c>
      <c r="AH3801" s="3"/>
      <c r="AI3801" s="3"/>
      <c r="AJ3801" s="3"/>
      <c r="AK3801" s="3"/>
      <c r="AL3801" s="3"/>
      <c r="AM3801" s="3"/>
      <c r="AN3801" s="5" t="s">
        <v>46</v>
      </c>
      <c r="AO3801" s="1"/>
      <c r="AP3801" s="1"/>
      <c r="AQ3801" s="1"/>
    </row>
    <row r="3802" spans="1:43">
      <c r="A3802" s="1" t="s">
        <v>9827</v>
      </c>
      <c r="B3802" s="1" t="s">
        <v>9828</v>
      </c>
      <c r="C3802" s="3">
        <v>1.01095890410959</v>
      </c>
      <c r="D3802" s="4">
        <v>43868</v>
      </c>
      <c r="E3802" s="3">
        <v>0.4374232777</v>
      </c>
      <c r="F3802" s="5" t="s">
        <v>4340</v>
      </c>
      <c r="G3802" s="5">
        <v>370</v>
      </c>
      <c r="H3802" s="5" t="s">
        <v>50</v>
      </c>
      <c r="I3802" s="3">
        <v>-0.44324532665255</v>
      </c>
      <c r="J3802" s="3">
        <v>94.5064761054042</v>
      </c>
      <c r="K3802" s="3">
        <v>0.0193610842207142</v>
      </c>
      <c r="L3802" s="3">
        <v>34.705621956618</v>
      </c>
      <c r="M3802" s="3">
        <v>-0.615621392843419</v>
      </c>
      <c r="N3802" s="3">
        <v>94.6571682991986</v>
      </c>
      <c r="O3802" s="3">
        <v>0.116279069767429</v>
      </c>
      <c r="P3802" s="3">
        <v>84.5591594335313</v>
      </c>
      <c r="Q3802" s="3">
        <v>0.957592339261267</v>
      </c>
      <c r="R3802" s="3">
        <v>67.0207629164655</v>
      </c>
      <c r="S3802" s="3">
        <v>3.31999999999999</v>
      </c>
      <c r="T3802" s="3">
        <v>8.64406779661017</v>
      </c>
      <c r="U3802" s="3"/>
      <c r="V3802" s="3"/>
      <c r="W3802" s="3"/>
      <c r="X3802" s="3"/>
      <c r="Y3802" s="3"/>
      <c r="Z3802" s="3"/>
      <c r="AA3802" s="3">
        <v>0.101890040447786</v>
      </c>
      <c r="AB3802" s="3">
        <v>0.151188405582528</v>
      </c>
      <c r="AC3802" s="3">
        <v>-1.39283962726827</v>
      </c>
      <c r="AD3802" s="3"/>
      <c r="AE3802" s="5">
        <v>2</v>
      </c>
      <c r="AF3802" s="3">
        <v>0.286901606791712</v>
      </c>
      <c r="AG3802" s="3"/>
      <c r="AH3802" s="3"/>
      <c r="AI3802" s="3"/>
      <c r="AJ3802" s="3"/>
      <c r="AK3802" s="3"/>
      <c r="AL3802" s="3"/>
      <c r="AM3802" s="3"/>
      <c r="AN3802" s="5" t="s">
        <v>46</v>
      </c>
      <c r="AO3802" s="1"/>
      <c r="AP3802" s="1"/>
      <c r="AQ3802" s="1"/>
    </row>
    <row r="3803" spans="1:43">
      <c r="A3803" s="1" t="s">
        <v>9829</v>
      </c>
      <c r="B3803" s="1" t="s">
        <v>9830</v>
      </c>
      <c r="C3803" s="3">
        <v>1.53424657534247</v>
      </c>
      <c r="D3803" s="4">
        <v>43677</v>
      </c>
      <c r="E3803" s="3">
        <v>0.1105261884</v>
      </c>
      <c r="F3803" s="5" t="s">
        <v>4222</v>
      </c>
      <c r="G3803" s="5">
        <v>561</v>
      </c>
      <c r="H3803" s="5" t="s">
        <v>50</v>
      </c>
      <c r="I3803" s="3">
        <v>0.278302355630638</v>
      </c>
      <c r="J3803" s="3">
        <v>22.5993747208575</v>
      </c>
      <c r="K3803" s="3">
        <v>0.0396628656420313</v>
      </c>
      <c r="L3803" s="3">
        <v>19.6989818503763</v>
      </c>
      <c r="M3803" s="3">
        <v>0.148898153662868</v>
      </c>
      <c r="N3803" s="3">
        <v>15.0044523597507</v>
      </c>
      <c r="O3803" s="3">
        <v>0.698672522207789</v>
      </c>
      <c r="P3803" s="3">
        <v>46.8250342622202</v>
      </c>
      <c r="Q3803" s="3">
        <v>1.07192947305149</v>
      </c>
      <c r="R3803" s="3">
        <v>56.2530178657653</v>
      </c>
      <c r="S3803" s="3">
        <v>1.0798192806197</v>
      </c>
      <c r="T3803" s="3">
        <v>79.774011299435</v>
      </c>
      <c r="U3803" s="3"/>
      <c r="V3803" s="3"/>
      <c r="W3803" s="3"/>
      <c r="X3803" s="3"/>
      <c r="Y3803" s="3"/>
      <c r="Z3803" s="3"/>
      <c r="AA3803" s="3">
        <v>-0.0215227163096073</v>
      </c>
      <c r="AB3803" s="3">
        <v>0.0853631208424556</v>
      </c>
      <c r="AC3803" s="3">
        <v>-3.72670302268786</v>
      </c>
      <c r="AD3803" s="3"/>
      <c r="AE3803" s="5">
        <v>4</v>
      </c>
      <c r="AF3803" s="3">
        <v>0.205696157746677</v>
      </c>
      <c r="AG3803" s="3">
        <v>1.77349722940539</v>
      </c>
      <c r="AH3803" s="3"/>
      <c r="AI3803" s="3"/>
      <c r="AJ3803" s="3"/>
      <c r="AK3803" s="3"/>
      <c r="AL3803" s="3"/>
      <c r="AM3803" s="3"/>
      <c r="AN3803" s="5" t="s">
        <v>51</v>
      </c>
      <c r="AO3803" s="1"/>
      <c r="AP3803" s="1"/>
      <c r="AQ3803" s="1"/>
    </row>
    <row r="3804" spans="1:43">
      <c r="A3804" s="1" t="s">
        <v>9831</v>
      </c>
      <c r="B3804" s="1" t="s">
        <v>9832</v>
      </c>
      <c r="C3804" s="3">
        <v>1.06027397260274</v>
      </c>
      <c r="D3804" s="4">
        <v>43850</v>
      </c>
      <c r="E3804" s="3">
        <v>0.8096349184</v>
      </c>
      <c r="F3804" s="5" t="s">
        <v>6345</v>
      </c>
      <c r="G3804" s="5">
        <v>344</v>
      </c>
      <c r="H3804" s="5" t="s">
        <v>50</v>
      </c>
      <c r="I3804" s="3">
        <v>0.00988728495155121</v>
      </c>
      <c r="J3804" s="3">
        <v>67.0388566324252</v>
      </c>
      <c r="K3804" s="3">
        <v>0.0593530517360922</v>
      </c>
      <c r="L3804" s="3">
        <v>10.0486941124391</v>
      </c>
      <c r="M3804" s="3">
        <v>-0.148075024679155</v>
      </c>
      <c r="N3804" s="3">
        <v>63.8023152270704</v>
      </c>
      <c r="O3804" s="3">
        <v>0.73697838860672</v>
      </c>
      <c r="P3804" s="3">
        <v>41.2973960712654</v>
      </c>
      <c r="Q3804" s="3">
        <v>0.998502246630056</v>
      </c>
      <c r="R3804" s="3">
        <v>63.2061805890874</v>
      </c>
      <c r="S3804" s="3">
        <v>1.04895104895107</v>
      </c>
      <c r="T3804" s="3">
        <v>80.5084745762712</v>
      </c>
      <c r="U3804" s="3"/>
      <c r="V3804" s="3"/>
      <c r="W3804" s="3"/>
      <c r="X3804" s="3"/>
      <c r="Y3804" s="3"/>
      <c r="Z3804" s="3"/>
      <c r="AA3804" s="3">
        <v>-0.0363505715664957</v>
      </c>
      <c r="AB3804" s="3">
        <v>-0.0413732040067516</v>
      </c>
      <c r="AC3804" s="3">
        <v>-2.48119566279184</v>
      </c>
      <c r="AD3804" s="3"/>
      <c r="AE3804" s="5">
        <v>4</v>
      </c>
      <c r="AF3804" s="3">
        <v>0.0868025185827226</v>
      </c>
      <c r="AG3804" s="3"/>
      <c r="AH3804" s="3"/>
      <c r="AI3804" s="3"/>
      <c r="AJ3804" s="3"/>
      <c r="AK3804" s="3"/>
      <c r="AL3804" s="3"/>
      <c r="AM3804" s="3"/>
      <c r="AN3804" s="5" t="s">
        <v>46</v>
      </c>
      <c r="AO3804" s="1"/>
      <c r="AP3804" s="1"/>
      <c r="AQ3804" s="1"/>
    </row>
    <row r="3805" spans="1:43">
      <c r="A3805" s="1" t="s">
        <v>9833</v>
      </c>
      <c r="B3805" s="1" t="s">
        <v>9834</v>
      </c>
      <c r="C3805" s="3">
        <v>1.26575342465753</v>
      </c>
      <c r="D3805" s="4">
        <v>43775</v>
      </c>
      <c r="E3805" s="3">
        <v>2.2360672816</v>
      </c>
      <c r="F3805" s="5" t="s">
        <v>1463</v>
      </c>
      <c r="G3805" s="5">
        <v>463</v>
      </c>
      <c r="H3805" s="5" t="s">
        <v>93</v>
      </c>
      <c r="I3805" s="3">
        <v>5.86486285586858</v>
      </c>
      <c r="J3805" s="3">
        <v>49.55</v>
      </c>
      <c r="K3805" s="3">
        <v>1.23684958771679</v>
      </c>
      <c r="L3805" s="3">
        <v>60.406342913776</v>
      </c>
      <c r="M3805" s="3">
        <v>5.24682234702926</v>
      </c>
      <c r="N3805" s="3">
        <v>27.9940119760479</v>
      </c>
      <c r="O3805" s="3">
        <v>6.40268957788568</v>
      </c>
      <c r="P3805" s="3">
        <v>64.1851106639839</v>
      </c>
      <c r="Q3805" s="3">
        <v>-1.87405263883148</v>
      </c>
      <c r="R3805" s="3">
        <v>95.9752321981424</v>
      </c>
      <c r="S3805" s="3">
        <v>20.9717149409666</v>
      </c>
      <c r="T3805" s="3">
        <v>75.436739015352</v>
      </c>
      <c r="U3805" s="3"/>
      <c r="V3805" s="3"/>
      <c r="W3805" s="3"/>
      <c r="X3805" s="3"/>
      <c r="Y3805" s="3"/>
      <c r="Z3805" s="3"/>
      <c r="AA3805" s="3">
        <v>0.169308836531864</v>
      </c>
      <c r="AB3805" s="3">
        <v>0.484141115331972</v>
      </c>
      <c r="AC3805" s="3">
        <v>-11.9951371065784</v>
      </c>
      <c r="AD3805" s="3"/>
      <c r="AE3805" s="5">
        <v>4</v>
      </c>
      <c r="AF3805" s="3">
        <v>2.5157725957016</v>
      </c>
      <c r="AG3805" s="3">
        <v>34.5050898166788</v>
      </c>
      <c r="AH3805" s="3"/>
      <c r="AI3805" s="3"/>
      <c r="AJ3805" s="3"/>
      <c r="AK3805" s="3"/>
      <c r="AL3805" s="3"/>
      <c r="AM3805" s="3"/>
      <c r="AN3805" s="5" t="s">
        <v>46</v>
      </c>
      <c r="AO3805" s="1"/>
      <c r="AP3805" s="1"/>
      <c r="AQ3805" s="1"/>
    </row>
    <row r="3806" spans="1:43">
      <c r="A3806" s="1" t="s">
        <v>9835</v>
      </c>
      <c r="B3806" s="1" t="s">
        <v>9836</v>
      </c>
      <c r="C3806" s="3">
        <v>1.65479452054795</v>
      </c>
      <c r="D3806" s="4">
        <v>43633</v>
      </c>
      <c r="E3806" s="3">
        <v>10.2219657957</v>
      </c>
      <c r="F3806" s="5" t="s">
        <v>6560</v>
      </c>
      <c r="G3806" s="5">
        <v>160</v>
      </c>
      <c r="H3806" s="5" t="s">
        <v>50</v>
      </c>
      <c r="I3806" s="3">
        <v>0.296413397885582</v>
      </c>
      <c r="J3806" s="3">
        <v>19.3836534167039</v>
      </c>
      <c r="K3806" s="3">
        <v>-0.0787479082587003</v>
      </c>
      <c r="L3806" s="3">
        <v>87.2067286409916</v>
      </c>
      <c r="M3806" s="3">
        <v>0.04928050463236</v>
      </c>
      <c r="N3806" s="3">
        <v>27.3374888691006</v>
      </c>
      <c r="O3806" s="3">
        <v>0.664418881396273</v>
      </c>
      <c r="P3806" s="3">
        <v>53.0835998172682</v>
      </c>
      <c r="Q3806" s="3">
        <v>1.40805938208018</v>
      </c>
      <c r="R3806" s="3">
        <v>18.0589087397393</v>
      </c>
      <c r="S3806" s="3">
        <v>2.04334871258655</v>
      </c>
      <c r="T3806" s="3">
        <v>42.2033898305085</v>
      </c>
      <c r="U3806" s="3"/>
      <c r="V3806" s="3"/>
      <c r="W3806" s="3"/>
      <c r="X3806" s="3"/>
      <c r="Y3806" s="3"/>
      <c r="Z3806" s="3"/>
      <c r="AA3806" s="3">
        <v>0.037482613191652</v>
      </c>
      <c r="AB3806" s="3">
        <v>0.185501835432017</v>
      </c>
      <c r="AC3806" s="3">
        <v>-3.10600303951368</v>
      </c>
      <c r="AD3806" s="3"/>
      <c r="AE3806" s="5">
        <v>4</v>
      </c>
      <c r="AF3806" s="3">
        <v>0.289610241229226</v>
      </c>
      <c r="AG3806" s="3">
        <v>2.96060113407639</v>
      </c>
      <c r="AH3806" s="3"/>
      <c r="AI3806" s="3"/>
      <c r="AJ3806" s="3"/>
      <c r="AK3806" s="3"/>
      <c r="AL3806" s="3"/>
      <c r="AM3806" s="3"/>
      <c r="AN3806" s="5" t="s">
        <v>51</v>
      </c>
      <c r="AO3806" s="1"/>
      <c r="AP3806" s="1"/>
      <c r="AQ3806" s="1"/>
    </row>
    <row r="3807" spans="1:43">
      <c r="A3807" s="1" t="s">
        <v>9837</v>
      </c>
      <c r="B3807" s="1" t="s">
        <v>9838</v>
      </c>
      <c r="C3807" s="3">
        <v>1.4958904109589</v>
      </c>
      <c r="D3807" s="4">
        <v>43691</v>
      </c>
      <c r="E3807" s="3">
        <v>6.3353683487</v>
      </c>
      <c r="F3807" s="5" t="s">
        <v>2270</v>
      </c>
      <c r="G3807" s="5">
        <v>547</v>
      </c>
      <c r="H3807" s="5" t="s">
        <v>55</v>
      </c>
      <c r="I3807" s="3">
        <v>-1.87065445315087</v>
      </c>
      <c r="J3807" s="3">
        <v>96.854204476709</v>
      </c>
      <c r="K3807" s="3">
        <v>-0.358603686894154</v>
      </c>
      <c r="L3807" s="3">
        <v>93.1073446327684</v>
      </c>
      <c r="M3807" s="3">
        <v>-5.78543046357616</v>
      </c>
      <c r="N3807" s="3">
        <v>97.6660682226212</v>
      </c>
      <c r="O3807" s="3">
        <v>-1.35899711559796</v>
      </c>
      <c r="P3807" s="3">
        <v>97.682119205298</v>
      </c>
      <c r="Q3807" s="3">
        <v>1.33340931107186</v>
      </c>
      <c r="R3807" s="3">
        <v>93.9786585365854</v>
      </c>
      <c r="S3807" s="3">
        <v>32.3435290615465</v>
      </c>
      <c r="T3807" s="3">
        <v>90.625</v>
      </c>
      <c r="U3807" s="3"/>
      <c r="V3807" s="3"/>
      <c r="W3807" s="3"/>
      <c r="X3807" s="3"/>
      <c r="Y3807" s="3"/>
      <c r="Z3807" s="3"/>
      <c r="AA3807" s="3">
        <v>0.124313314959917</v>
      </c>
      <c r="AB3807" s="3">
        <v>0.341105825093572</v>
      </c>
      <c r="AC3807" s="3">
        <v>-21.7568947906026</v>
      </c>
      <c r="AD3807" s="3"/>
      <c r="AE3807" s="5">
        <v>1</v>
      </c>
      <c r="AF3807" s="3">
        <v>3.76375110339047</v>
      </c>
      <c r="AG3807" s="3">
        <v>43.6240018628557</v>
      </c>
      <c r="AH3807" s="3"/>
      <c r="AI3807" s="3"/>
      <c r="AJ3807" s="3"/>
      <c r="AK3807" s="3"/>
      <c r="AL3807" s="3"/>
      <c r="AM3807" s="3"/>
      <c r="AN3807" s="5" t="s">
        <v>46</v>
      </c>
      <c r="AO3807" s="1"/>
      <c r="AP3807" s="1"/>
      <c r="AQ3807" s="1"/>
    </row>
    <row r="3808" spans="1:43">
      <c r="A3808" s="1" t="s">
        <v>9839</v>
      </c>
      <c r="B3808" s="1" t="s">
        <v>9840</v>
      </c>
      <c r="C3808" s="3">
        <v>1.56712328767123</v>
      </c>
      <c r="D3808" s="4">
        <v>43665</v>
      </c>
      <c r="E3808" s="3">
        <v>3.1408522286</v>
      </c>
      <c r="F3808" s="5" t="s">
        <v>9396</v>
      </c>
      <c r="G3808" s="5">
        <v>108</v>
      </c>
      <c r="H3808" s="5" t="s">
        <v>205</v>
      </c>
      <c r="I3808" s="3">
        <v>-0.425723456533978</v>
      </c>
      <c r="J3808" s="3">
        <v>92.5093632958801</v>
      </c>
      <c r="K3808" s="3">
        <v>-0.089374379344563</v>
      </c>
      <c r="L3808" s="3">
        <v>88.8888888888889</v>
      </c>
      <c r="M3808" s="3">
        <v>-0.464829701617326</v>
      </c>
      <c r="N3808" s="3">
        <v>89.9253731343284</v>
      </c>
      <c r="O3808" s="3">
        <v>0.892287966662769</v>
      </c>
      <c r="P3808" s="3">
        <v>20.6225680933852</v>
      </c>
      <c r="Q3808" s="3">
        <v>0.872209899405742</v>
      </c>
      <c r="R3808" s="3">
        <v>79.2035398230089</v>
      </c>
      <c r="S3808" s="3">
        <v>0.57627647252059</v>
      </c>
      <c r="T3808" s="3">
        <v>81.4102564102564</v>
      </c>
      <c r="U3808" s="3"/>
      <c r="V3808" s="3"/>
      <c r="W3808" s="3"/>
      <c r="X3808" s="3"/>
      <c r="Y3808" s="3"/>
      <c r="Z3808" s="3"/>
      <c r="AA3808" s="3">
        <v>-0.0336560652074367</v>
      </c>
      <c r="AB3808" s="3">
        <v>0.0621417535194376</v>
      </c>
      <c r="AC3808" s="3">
        <v>-4.54154854756705</v>
      </c>
      <c r="AD3808" s="3"/>
      <c r="AE3808" s="5">
        <v>4</v>
      </c>
      <c r="AF3808" s="3">
        <v>0.218663077232699</v>
      </c>
      <c r="AG3808" s="3">
        <v>1.82369629667547</v>
      </c>
      <c r="AH3808" s="3"/>
      <c r="AI3808" s="3"/>
      <c r="AJ3808" s="3"/>
      <c r="AK3808" s="3"/>
      <c r="AL3808" s="3"/>
      <c r="AM3808" s="3"/>
      <c r="AN3808" s="5" t="s">
        <v>46</v>
      </c>
      <c r="AO3808" s="1"/>
      <c r="AP3808" s="1"/>
      <c r="AQ3808" s="1"/>
    </row>
    <row r="3809" spans="1:43">
      <c r="A3809" s="1" t="s">
        <v>9841</v>
      </c>
      <c r="B3809" s="1" t="s">
        <v>9842</v>
      </c>
      <c r="C3809" s="3">
        <v>1.53424657534247</v>
      </c>
      <c r="D3809" s="4">
        <v>43677</v>
      </c>
      <c r="E3809" s="3">
        <v>46.0868717238</v>
      </c>
      <c r="F3809" s="5" t="s">
        <v>9843</v>
      </c>
      <c r="G3809" s="5">
        <v>412</v>
      </c>
      <c r="H3809" s="5" t="s">
        <v>50</v>
      </c>
      <c r="I3809" s="3">
        <v>0.299401197604794</v>
      </c>
      <c r="J3809" s="3">
        <v>18.1777579276463</v>
      </c>
      <c r="K3809" s="3">
        <v>0.0497760079641654</v>
      </c>
      <c r="L3809" s="3">
        <v>12.7490039840637</v>
      </c>
      <c r="M3809" s="3">
        <v>0.219385719984054</v>
      </c>
      <c r="N3809" s="3">
        <v>9.08281389136242</v>
      </c>
      <c r="O3809" s="3">
        <v>0.349475786320505</v>
      </c>
      <c r="P3809" s="3">
        <v>76.2448606669712</v>
      </c>
      <c r="Q3809" s="3">
        <v>0.0896325067224282</v>
      </c>
      <c r="R3809" s="3">
        <v>90.1979719942057</v>
      </c>
      <c r="S3809" s="3">
        <v>2.441985703667</v>
      </c>
      <c r="T3809" s="3">
        <v>25.1977401129943</v>
      </c>
      <c r="U3809" s="3"/>
      <c r="V3809" s="3"/>
      <c r="W3809" s="3"/>
      <c r="X3809" s="3"/>
      <c r="Y3809" s="3"/>
      <c r="Z3809" s="3"/>
      <c r="AA3809" s="3">
        <v>0.39928848625036</v>
      </c>
      <c r="AB3809" s="3">
        <v>0.63558519473763</v>
      </c>
      <c r="AC3809" s="3">
        <v>-0.408325863957781</v>
      </c>
      <c r="AD3809" s="3"/>
      <c r="AE3809" s="5">
        <v>2</v>
      </c>
      <c r="AF3809" s="3">
        <v>0.204124600309926</v>
      </c>
      <c r="AG3809" s="3">
        <v>3.09563121366514</v>
      </c>
      <c r="AH3809" s="3"/>
      <c r="AI3809" s="3"/>
      <c r="AJ3809" s="3"/>
      <c r="AK3809" s="3"/>
      <c r="AL3809" s="3"/>
      <c r="AM3809" s="3"/>
      <c r="AN3809" s="5" t="s">
        <v>51</v>
      </c>
      <c r="AO3809" s="1"/>
      <c r="AP3809" s="1"/>
      <c r="AQ3809" s="1"/>
    </row>
    <row r="3810" spans="1:43">
      <c r="A3810" s="1" t="s">
        <v>9844</v>
      </c>
      <c r="B3810" s="1" t="s">
        <v>9845</v>
      </c>
      <c r="C3810" s="3">
        <v>1.64931506849315</v>
      </c>
      <c r="D3810" s="4">
        <v>43635</v>
      </c>
      <c r="E3810" s="3">
        <v>62.9505864681</v>
      </c>
      <c r="F3810" s="5" t="s">
        <v>9846</v>
      </c>
      <c r="G3810" s="5">
        <v>603</v>
      </c>
      <c r="H3810" s="5" t="s">
        <v>55</v>
      </c>
      <c r="I3810" s="3">
        <v>2.77360295122285</v>
      </c>
      <c r="J3810" s="3">
        <v>86.8723532970357</v>
      </c>
      <c r="K3810" s="3">
        <v>-1.40685075148549</v>
      </c>
      <c r="L3810" s="3">
        <v>98.0790960451977</v>
      </c>
      <c r="M3810" s="3">
        <v>3.09287770112844</v>
      </c>
      <c r="N3810" s="3">
        <v>68.5816876122083</v>
      </c>
      <c r="O3810" s="3">
        <v>2.14557305812059</v>
      </c>
      <c r="P3810" s="3">
        <v>94.635761589404</v>
      </c>
      <c r="Q3810" s="3">
        <v>-0.480705622932741</v>
      </c>
      <c r="R3810" s="3">
        <v>95.1981707317073</v>
      </c>
      <c r="S3810" s="3">
        <v>28.303388674096</v>
      </c>
      <c r="T3810" s="3">
        <v>93.06640625</v>
      </c>
      <c r="U3810" s="3"/>
      <c r="V3810" s="3"/>
      <c r="W3810" s="3"/>
      <c r="X3810" s="3"/>
      <c r="Y3810" s="3"/>
      <c r="Z3810" s="3"/>
      <c r="AA3810" s="3">
        <v>0.107211808588349</v>
      </c>
      <c r="AB3810" s="3">
        <v>0.456258365867662</v>
      </c>
      <c r="AC3810" s="3">
        <v>-25.6528189910979</v>
      </c>
      <c r="AD3810" s="3"/>
      <c r="AE3810" s="5">
        <v>3</v>
      </c>
      <c r="AF3810" s="3">
        <v>4.71179660506136</v>
      </c>
      <c r="AG3810" s="3">
        <v>45.4454032016539</v>
      </c>
      <c r="AH3810" s="3"/>
      <c r="AI3810" s="3"/>
      <c r="AJ3810" s="3"/>
      <c r="AK3810" s="3"/>
      <c r="AL3810" s="3"/>
      <c r="AM3810" s="3"/>
      <c r="AN3810" s="5" t="s">
        <v>51</v>
      </c>
      <c r="AO3810" s="1"/>
      <c r="AP3810" s="1"/>
      <c r="AQ3810" s="1"/>
    </row>
    <row r="3811" spans="1:43">
      <c r="A3811" s="1" t="s">
        <v>9847</v>
      </c>
      <c r="B3811" s="1" t="s">
        <v>9848</v>
      </c>
      <c r="C3811" s="3">
        <v>1.14794520547945</v>
      </c>
      <c r="D3811" s="4">
        <v>43818</v>
      </c>
      <c r="E3811" s="3">
        <v>16.2147254759</v>
      </c>
      <c r="F3811" s="5" t="s">
        <v>9849</v>
      </c>
      <c r="G3811" s="5">
        <v>114</v>
      </c>
      <c r="H3811" s="5" t="s">
        <v>50</v>
      </c>
      <c r="I3811" s="3">
        <v>-0.599862326679126</v>
      </c>
      <c r="J3811" s="3">
        <v>96.3376507369361</v>
      </c>
      <c r="K3811" s="3">
        <v>-0.0889591776218467</v>
      </c>
      <c r="L3811" s="3">
        <v>89.8627711376715</v>
      </c>
      <c r="M3811" s="3">
        <v>-0.599862326679126</v>
      </c>
      <c r="N3811" s="3">
        <v>94.5235975066785</v>
      </c>
      <c r="O3811" s="3">
        <v>0.687319454128879</v>
      </c>
      <c r="P3811" s="3">
        <v>49.0178163544998</v>
      </c>
      <c r="Q3811" s="3">
        <v>1.04928418539019</v>
      </c>
      <c r="R3811" s="3">
        <v>58.4741670690488</v>
      </c>
      <c r="S3811" s="3">
        <v>1.83042622464774</v>
      </c>
      <c r="T3811" s="3">
        <v>53.5593220338983</v>
      </c>
      <c r="U3811" s="3"/>
      <c r="V3811" s="3"/>
      <c r="W3811" s="3"/>
      <c r="X3811" s="3"/>
      <c r="Y3811" s="3"/>
      <c r="Z3811" s="3"/>
      <c r="AA3811" s="3">
        <v>0.0218286332583758</v>
      </c>
      <c r="AB3811" s="3">
        <v>0.0676658337740557</v>
      </c>
      <c r="AC3811" s="3">
        <v>-2.896947433295</v>
      </c>
      <c r="AD3811" s="3"/>
      <c r="AE3811" s="5">
        <v>3</v>
      </c>
      <c r="AF3811" s="3">
        <v>0.20906025284316</v>
      </c>
      <c r="AG3811" s="3">
        <v>2.32345639825982</v>
      </c>
      <c r="AH3811" s="3"/>
      <c r="AI3811" s="3"/>
      <c r="AJ3811" s="3"/>
      <c r="AK3811" s="3"/>
      <c r="AL3811" s="3"/>
      <c r="AM3811" s="3"/>
      <c r="AN3811" s="5" t="s">
        <v>46</v>
      </c>
      <c r="AO3811" s="1"/>
      <c r="AP3811" s="1"/>
      <c r="AQ3811" s="1"/>
    </row>
    <row r="3812" spans="1:43">
      <c r="A3812" s="1" t="s">
        <v>9850</v>
      </c>
      <c r="B3812" s="1" t="s">
        <v>9851</v>
      </c>
      <c r="C3812" s="3">
        <v>1.62739726027397</v>
      </c>
      <c r="D3812" s="4">
        <v>43643</v>
      </c>
      <c r="E3812" s="3">
        <v>49.8572609908</v>
      </c>
      <c r="F3812" s="5" t="s">
        <v>9852</v>
      </c>
      <c r="G3812" s="5">
        <v>595</v>
      </c>
      <c r="H3812" s="5" t="s">
        <v>55</v>
      </c>
      <c r="I3812" s="3">
        <v>10.3259779338014</v>
      </c>
      <c r="J3812" s="3">
        <v>49.9697519661222</v>
      </c>
      <c r="K3812" s="3">
        <v>1.50417570248696</v>
      </c>
      <c r="L3812" s="3">
        <v>70.3954802259887</v>
      </c>
      <c r="M3812" s="3">
        <v>4.06338694418165</v>
      </c>
      <c r="N3812" s="3">
        <v>60.4428485936565</v>
      </c>
      <c r="O3812" s="3">
        <v>23.4581065155171</v>
      </c>
      <c r="P3812" s="3">
        <v>27.5496688741722</v>
      </c>
      <c r="Q3812" s="3">
        <v>36.1998514115899</v>
      </c>
      <c r="R3812" s="3">
        <v>16.3871951219512</v>
      </c>
      <c r="S3812" s="3">
        <v>88.1060282171868</v>
      </c>
      <c r="T3812" s="3">
        <v>18.9453125</v>
      </c>
      <c r="U3812" s="3"/>
      <c r="V3812" s="3"/>
      <c r="W3812" s="3"/>
      <c r="X3812" s="3"/>
      <c r="Y3812" s="3"/>
      <c r="Z3812" s="3"/>
      <c r="AA3812" s="3">
        <v>0.352188325492041</v>
      </c>
      <c r="AB3812" s="3">
        <v>0.586051187167398</v>
      </c>
      <c r="AC3812" s="3">
        <v>-16.2681364999595</v>
      </c>
      <c r="AD3812" s="3"/>
      <c r="AE3812" s="5">
        <v>1</v>
      </c>
      <c r="AF3812" s="3">
        <v>4.15570351001983</v>
      </c>
      <c r="AG3812" s="3">
        <v>86.2116393930302</v>
      </c>
      <c r="AH3812" s="3"/>
      <c r="AI3812" s="3"/>
      <c r="AJ3812" s="3"/>
      <c r="AK3812" s="3"/>
      <c r="AL3812" s="3"/>
      <c r="AM3812" s="3"/>
      <c r="AN3812" s="5" t="s">
        <v>51</v>
      </c>
      <c r="AO3812" s="1"/>
      <c r="AP3812" s="1"/>
      <c r="AQ3812" s="1"/>
    </row>
    <row r="3813" spans="1:43">
      <c r="A3813" s="1" t="s">
        <v>9853</v>
      </c>
      <c r="B3813" s="1" t="s">
        <v>9854</v>
      </c>
      <c r="C3813" s="3">
        <v>1.46301369863014</v>
      </c>
      <c r="D3813" s="4">
        <v>43703</v>
      </c>
      <c r="E3813" s="3">
        <v>103.116719117</v>
      </c>
      <c r="F3813" s="5" t="s">
        <v>9855</v>
      </c>
      <c r="G3813" s="5">
        <v>535</v>
      </c>
      <c r="H3813" s="5" t="s">
        <v>50</v>
      </c>
      <c r="I3813" s="3">
        <v>0.25215788963244</v>
      </c>
      <c r="J3813" s="3">
        <v>27.9142474318892</v>
      </c>
      <c r="K3813" s="3">
        <v>0.0387109261588901</v>
      </c>
      <c r="L3813" s="3">
        <v>21.9123505976096</v>
      </c>
      <c r="M3813" s="3">
        <v>0.193854802752732</v>
      </c>
      <c r="N3813" s="3">
        <v>11.9768477292965</v>
      </c>
      <c r="O3813" s="3">
        <v>0.777867194095048</v>
      </c>
      <c r="P3813" s="3">
        <v>34.4906349931476</v>
      </c>
      <c r="Q3813" s="3">
        <v>1.61587528561314</v>
      </c>
      <c r="R3813" s="3">
        <v>9.56059874456784</v>
      </c>
      <c r="S3813" s="3">
        <v>3.44140942794597</v>
      </c>
      <c r="T3813" s="3">
        <v>7.34463276836158</v>
      </c>
      <c r="U3813" s="3"/>
      <c r="V3813" s="3"/>
      <c r="W3813" s="3"/>
      <c r="X3813" s="3"/>
      <c r="Y3813" s="3"/>
      <c r="Z3813" s="3"/>
      <c r="AA3813" s="3">
        <v>1.7196917604222</v>
      </c>
      <c r="AB3813" s="3">
        <v>35.1931574404431</v>
      </c>
      <c r="AC3813" s="3">
        <v>0</v>
      </c>
      <c r="AD3813" s="3"/>
      <c r="AE3813" s="5"/>
      <c r="AF3813" s="3">
        <v>0.277322357913675</v>
      </c>
      <c r="AG3813" s="3">
        <v>3.44895024322394</v>
      </c>
      <c r="AH3813" s="3"/>
      <c r="AI3813" s="3"/>
      <c r="AJ3813" s="3"/>
      <c r="AK3813" s="3"/>
      <c r="AL3813" s="3"/>
      <c r="AM3813" s="3"/>
      <c r="AN3813" s="5" t="s">
        <v>1266</v>
      </c>
      <c r="AO3813" s="1"/>
      <c r="AP3813" s="1"/>
      <c r="AQ3813" s="1"/>
    </row>
    <row r="3814" spans="1:43">
      <c r="A3814" s="1" t="s">
        <v>9856</v>
      </c>
      <c r="B3814" s="1" t="s">
        <v>9857</v>
      </c>
      <c r="C3814" s="3">
        <v>1.57534246575342</v>
      </c>
      <c r="D3814" s="4">
        <v>43662</v>
      </c>
      <c r="E3814" s="3">
        <v>21.8464920564</v>
      </c>
      <c r="F3814" s="5" t="s">
        <v>9858</v>
      </c>
      <c r="G3814" s="5">
        <v>576</v>
      </c>
      <c r="H3814" s="5" t="s">
        <v>93</v>
      </c>
      <c r="I3814" s="3">
        <v>-5.16111599000203</v>
      </c>
      <c r="J3814" s="3">
        <v>98.9</v>
      </c>
      <c r="K3814" s="3">
        <v>-0.896512777071873</v>
      </c>
      <c r="L3814" s="3">
        <v>98.5629335976214</v>
      </c>
      <c r="M3814" s="3">
        <v>-4.78806375042387</v>
      </c>
      <c r="N3814" s="3">
        <v>97.0558882235529</v>
      </c>
      <c r="O3814" s="3">
        <v>-8.84358158561133</v>
      </c>
      <c r="P3814" s="3">
        <v>99.6981891348089</v>
      </c>
      <c r="Q3814" s="3">
        <v>-9.75186423245051</v>
      </c>
      <c r="R3814" s="3">
        <v>98.5552115583075</v>
      </c>
      <c r="S3814" s="3">
        <v>23.6153913885709</v>
      </c>
      <c r="T3814" s="3">
        <v>70.2488088935945</v>
      </c>
      <c r="U3814" s="3"/>
      <c r="V3814" s="3"/>
      <c r="W3814" s="3"/>
      <c r="X3814" s="3"/>
      <c r="Y3814" s="3"/>
      <c r="Z3814" s="3"/>
      <c r="AA3814" s="3">
        <v>0.143067542179933</v>
      </c>
      <c r="AB3814" s="3">
        <v>0.279928659235912</v>
      </c>
      <c r="AC3814" s="3">
        <v>-13.7026604068858</v>
      </c>
      <c r="AD3814" s="3"/>
      <c r="AE3814" s="5">
        <v>2</v>
      </c>
      <c r="AF3814" s="3">
        <v>2.04522199592336</v>
      </c>
      <c r="AG3814" s="3">
        <v>25.1487656221554</v>
      </c>
      <c r="AH3814" s="3"/>
      <c r="AI3814" s="3"/>
      <c r="AJ3814" s="3"/>
      <c r="AK3814" s="3"/>
      <c r="AL3814" s="3"/>
      <c r="AM3814" s="3"/>
      <c r="AN3814" s="5" t="s">
        <v>46</v>
      </c>
      <c r="AO3814" s="1"/>
      <c r="AP3814" s="1"/>
      <c r="AQ3814" s="1"/>
    </row>
    <row r="3815" spans="1:43">
      <c r="A3815" s="1" t="s">
        <v>9859</v>
      </c>
      <c r="B3815" s="1" t="s">
        <v>9860</v>
      </c>
      <c r="C3815" s="3">
        <v>1.67123287671233</v>
      </c>
      <c r="D3815" s="4">
        <v>43627</v>
      </c>
      <c r="E3815" s="3">
        <v>10.0708149503</v>
      </c>
      <c r="F3815" s="5" t="s">
        <v>9861</v>
      </c>
      <c r="G3815" s="5">
        <v>103</v>
      </c>
      <c r="H3815" s="5" t="s">
        <v>50</v>
      </c>
      <c r="I3815" s="3">
        <v>0.421775380088271</v>
      </c>
      <c r="J3815" s="3">
        <v>6.96739615899955</v>
      </c>
      <c r="K3815" s="3">
        <v>-0.0292940142564114</v>
      </c>
      <c r="L3815" s="3">
        <v>70.1637892872953</v>
      </c>
      <c r="M3815" s="3">
        <v>0.13693270735525</v>
      </c>
      <c r="N3815" s="3">
        <v>16.2956366874443</v>
      </c>
      <c r="O3815" s="3">
        <v>0.334394429849136</v>
      </c>
      <c r="P3815" s="3">
        <v>77.0671539515761</v>
      </c>
      <c r="Q3815" s="3">
        <v>1.03129738470332</v>
      </c>
      <c r="R3815" s="3">
        <v>60.0193143408981</v>
      </c>
      <c r="S3815" s="3">
        <v>1.98912915923735</v>
      </c>
      <c r="T3815" s="3">
        <v>45.0847457627119</v>
      </c>
      <c r="U3815" s="3"/>
      <c r="V3815" s="3"/>
      <c r="W3815" s="3"/>
      <c r="X3815" s="3"/>
      <c r="Y3815" s="3"/>
      <c r="Z3815" s="3"/>
      <c r="AA3815" s="3">
        <v>0.046850024674884</v>
      </c>
      <c r="AB3815" s="3">
        <v>0.228926010292065</v>
      </c>
      <c r="AC3815" s="3">
        <v>-1.75964420380934</v>
      </c>
      <c r="AD3815" s="3"/>
      <c r="AE3815" s="5">
        <v>3</v>
      </c>
      <c r="AF3815" s="3">
        <v>0.259833668800037</v>
      </c>
      <c r="AG3815" s="3">
        <v>2.62828710099272</v>
      </c>
      <c r="AH3815" s="3"/>
      <c r="AI3815" s="3"/>
      <c r="AJ3815" s="3"/>
      <c r="AK3815" s="3"/>
      <c r="AL3815" s="3"/>
      <c r="AM3815" s="3"/>
      <c r="AN3815" s="5" t="s">
        <v>51</v>
      </c>
      <c r="AO3815" s="1"/>
      <c r="AP3815" s="1"/>
      <c r="AQ3815" s="1"/>
    </row>
    <row r="3816" spans="1:43">
      <c r="A3816" s="1" t="s">
        <v>9862</v>
      </c>
      <c r="B3816" s="1" t="s">
        <v>9863</v>
      </c>
      <c r="C3816" s="3">
        <v>1.57534246575342</v>
      </c>
      <c r="D3816" s="4">
        <v>43662</v>
      </c>
      <c r="E3816" s="3">
        <v>1.0646227703</v>
      </c>
      <c r="F3816" s="5" t="s">
        <v>1520</v>
      </c>
      <c r="G3816" s="5">
        <v>65</v>
      </c>
      <c r="H3816" s="5" t="s">
        <v>60</v>
      </c>
      <c r="I3816" s="3">
        <v>8.84921253703414</v>
      </c>
      <c r="J3816" s="3">
        <v>32.1428571428571</v>
      </c>
      <c r="K3816" s="3">
        <v>1.80107918914977</v>
      </c>
      <c r="L3816" s="3">
        <v>57.7181208053691</v>
      </c>
      <c r="M3816" s="3">
        <v>4.83592400690845</v>
      </c>
      <c r="N3816" s="3">
        <v>19.9802176063304</v>
      </c>
      <c r="O3816" s="3">
        <v>9.41222570532914</v>
      </c>
      <c r="P3816" s="3">
        <v>53.6511156186613</v>
      </c>
      <c r="Q3816" s="3">
        <v>12.4436211340206</v>
      </c>
      <c r="R3816" s="3">
        <v>50.8900523560209</v>
      </c>
      <c r="S3816" s="3">
        <v>38.3098870616207</v>
      </c>
      <c r="T3816" s="3">
        <v>49.5169082125604</v>
      </c>
      <c r="U3816" s="3"/>
      <c r="V3816" s="3"/>
      <c r="W3816" s="3"/>
      <c r="X3816" s="3"/>
      <c r="Y3816" s="3"/>
      <c r="Z3816" s="3"/>
      <c r="AA3816" s="3">
        <v>0.227522193125458</v>
      </c>
      <c r="AB3816" s="3">
        <v>0.248849976538801</v>
      </c>
      <c r="AC3816" s="3">
        <v>-15.4274058965325</v>
      </c>
      <c r="AD3816" s="3"/>
      <c r="AE3816" s="5">
        <v>3</v>
      </c>
      <c r="AF3816" s="3">
        <v>1.7085696084684</v>
      </c>
      <c r="AG3816" s="3">
        <v>28.0216359913403</v>
      </c>
      <c r="AH3816" s="3"/>
      <c r="AI3816" s="3"/>
      <c r="AJ3816" s="3"/>
      <c r="AK3816" s="3"/>
      <c r="AL3816" s="3"/>
      <c r="AM3816" s="3"/>
      <c r="AN3816" s="5" t="s">
        <v>51</v>
      </c>
      <c r="AO3816" s="1"/>
      <c r="AP3816" s="1"/>
      <c r="AQ3816" s="1"/>
    </row>
    <row r="3817" spans="1:43">
      <c r="A3817" s="1" t="s">
        <v>9864</v>
      </c>
      <c r="B3817" s="1" t="s">
        <v>9865</v>
      </c>
      <c r="C3817" s="3">
        <v>1.62739726027397</v>
      </c>
      <c r="D3817" s="4">
        <v>43643</v>
      </c>
      <c r="E3817" s="3">
        <v>51.4559925751</v>
      </c>
      <c r="F3817" s="5" t="s">
        <v>5015</v>
      </c>
      <c r="G3817" s="5">
        <v>595</v>
      </c>
      <c r="H3817" s="5" t="s">
        <v>205</v>
      </c>
      <c r="I3817" s="3">
        <v>-0.356435643564377</v>
      </c>
      <c r="J3817" s="3">
        <v>85.0187265917603</v>
      </c>
      <c r="K3817" s="3">
        <v>-0.0595829195630515</v>
      </c>
      <c r="L3817" s="3">
        <v>77.037037037037</v>
      </c>
      <c r="M3817" s="3">
        <v>-0.415594696220081</v>
      </c>
      <c r="N3817" s="3">
        <v>83.5820895522388</v>
      </c>
      <c r="O3817" s="3">
        <v>0.861896171577453</v>
      </c>
      <c r="P3817" s="3">
        <v>26.4591439688716</v>
      </c>
      <c r="Q3817" s="3">
        <v>1.12540192926044</v>
      </c>
      <c r="R3817" s="3">
        <v>49.5575221238938</v>
      </c>
      <c r="S3817" s="3">
        <v>1.69165192423987</v>
      </c>
      <c r="T3817" s="3">
        <v>36.5384615384615</v>
      </c>
      <c r="U3817" s="3"/>
      <c r="V3817" s="3"/>
      <c r="W3817" s="3"/>
      <c r="X3817" s="3"/>
      <c r="Y3817" s="3"/>
      <c r="Z3817" s="3"/>
      <c r="AA3817" s="3">
        <v>0.013980623300023</v>
      </c>
      <c r="AB3817" s="3">
        <v>0.119201810608435</v>
      </c>
      <c r="AC3817" s="3">
        <v>-4.00974054275881</v>
      </c>
      <c r="AD3817" s="3"/>
      <c r="AE3817" s="5">
        <v>4</v>
      </c>
      <c r="AF3817" s="3">
        <v>0.263421768617388</v>
      </c>
      <c r="AG3817" s="3">
        <v>2.92144853432306</v>
      </c>
      <c r="AH3817" s="3"/>
      <c r="AI3817" s="3"/>
      <c r="AJ3817" s="3"/>
      <c r="AK3817" s="3"/>
      <c r="AL3817" s="3"/>
      <c r="AM3817" s="3"/>
      <c r="AN3817" s="5" t="s">
        <v>46</v>
      </c>
      <c r="AO3817" s="1"/>
      <c r="AP3817" s="1"/>
      <c r="AQ3817" s="1"/>
    </row>
    <row r="3818" spans="1:43">
      <c r="A3818" s="1" t="s">
        <v>9866</v>
      </c>
      <c r="B3818" s="1" t="s">
        <v>9867</v>
      </c>
      <c r="C3818" s="3">
        <v>1.58904109589041</v>
      </c>
      <c r="D3818" s="4">
        <v>43657</v>
      </c>
      <c r="E3818" s="3">
        <v>23.9013929996</v>
      </c>
      <c r="F3818" s="5" t="s">
        <v>577</v>
      </c>
      <c r="G3818" s="5">
        <v>581</v>
      </c>
      <c r="H3818" s="5" t="s">
        <v>50</v>
      </c>
      <c r="I3818" s="3">
        <v>0.171021377672211</v>
      </c>
      <c r="J3818" s="3">
        <v>41.4470745868691</v>
      </c>
      <c r="K3818" s="3">
        <v>-0.0189663347558063</v>
      </c>
      <c r="L3818" s="3">
        <v>62.9482071713147</v>
      </c>
      <c r="M3818" s="3">
        <v>-0.104225885920019</v>
      </c>
      <c r="N3818" s="3">
        <v>56.4559216384684</v>
      </c>
      <c r="O3818" s="3">
        <v>0.495662949194557</v>
      </c>
      <c r="P3818" s="3">
        <v>67.6564641388762</v>
      </c>
      <c r="Q3818" s="3">
        <v>0.822415606770579</v>
      </c>
      <c r="R3818" s="3">
        <v>75.8570738773539</v>
      </c>
      <c r="S3818" s="3">
        <v>1.92382057231245</v>
      </c>
      <c r="T3818" s="3">
        <v>48.7570621468927</v>
      </c>
      <c r="U3818" s="3"/>
      <c r="V3818" s="3"/>
      <c r="W3818" s="3"/>
      <c r="X3818" s="3"/>
      <c r="Y3818" s="3"/>
      <c r="Z3818" s="3"/>
      <c r="AA3818" s="3">
        <v>0.037125942121312</v>
      </c>
      <c r="AB3818" s="3">
        <v>0.236108576137929</v>
      </c>
      <c r="AC3818" s="3">
        <v>-2.30241518654261</v>
      </c>
      <c r="AD3818" s="3"/>
      <c r="AE3818" s="5">
        <v>4</v>
      </c>
      <c r="AF3818" s="3">
        <v>0.281155822653818</v>
      </c>
      <c r="AG3818" s="3">
        <v>3.04500027940586</v>
      </c>
      <c r="AH3818" s="3"/>
      <c r="AI3818" s="3"/>
      <c r="AJ3818" s="3"/>
      <c r="AK3818" s="3"/>
      <c r="AL3818" s="3"/>
      <c r="AM3818" s="3"/>
      <c r="AN3818" s="5" t="s">
        <v>46</v>
      </c>
      <c r="AO3818" s="1"/>
      <c r="AP3818" s="1"/>
      <c r="AQ3818" s="1"/>
    </row>
    <row r="3819" spans="1:43">
      <c r="A3819" s="1" t="s">
        <v>9868</v>
      </c>
      <c r="B3819" s="1" t="s">
        <v>9869</v>
      </c>
      <c r="C3819" s="3">
        <v>1.63013698630137</v>
      </c>
      <c r="D3819" s="4">
        <v>43642</v>
      </c>
      <c r="E3819" s="3">
        <v>9.9353483873</v>
      </c>
      <c r="F3819" s="5" t="s">
        <v>9870</v>
      </c>
      <c r="G3819" s="5">
        <v>596</v>
      </c>
      <c r="H3819" s="5" t="s">
        <v>50</v>
      </c>
      <c r="I3819" s="3">
        <v>0.168701002282424</v>
      </c>
      <c r="J3819" s="3">
        <v>41.8937025457794</v>
      </c>
      <c r="K3819" s="3">
        <v>-0.0693000693000601</v>
      </c>
      <c r="L3819" s="3">
        <v>85.568835768039</v>
      </c>
      <c r="M3819" s="3">
        <v>-0.178006329113921</v>
      </c>
      <c r="N3819" s="3">
        <v>69.0115761353517</v>
      </c>
      <c r="O3819" s="3">
        <v>0.298092209856918</v>
      </c>
      <c r="P3819" s="3">
        <v>78.3462768387391</v>
      </c>
      <c r="Q3819" s="3">
        <v>1.13852948097741</v>
      </c>
      <c r="R3819" s="3">
        <v>48.3824239497827</v>
      </c>
      <c r="S3819" s="3">
        <v>2.15119301692696</v>
      </c>
      <c r="T3819" s="3">
        <v>37.1186440677966</v>
      </c>
      <c r="U3819" s="3"/>
      <c r="V3819" s="3"/>
      <c r="W3819" s="3"/>
      <c r="X3819" s="3"/>
      <c r="Y3819" s="3"/>
      <c r="Z3819" s="3"/>
      <c r="AA3819" s="3">
        <v>0.041409949539119</v>
      </c>
      <c r="AB3819" s="3">
        <v>0.201995674118655</v>
      </c>
      <c r="AC3819" s="3">
        <v>-3.2258064516129</v>
      </c>
      <c r="AD3819" s="3"/>
      <c r="AE3819" s="5">
        <v>4</v>
      </c>
      <c r="AF3819" s="3">
        <v>0.312086996964557</v>
      </c>
      <c r="AG3819" s="3">
        <v>3.27703719584089</v>
      </c>
      <c r="AH3819" s="3"/>
      <c r="AI3819" s="3"/>
      <c r="AJ3819" s="3"/>
      <c r="AK3819" s="3"/>
      <c r="AL3819" s="3"/>
      <c r="AM3819" s="3"/>
      <c r="AN3819" s="5" t="s">
        <v>51</v>
      </c>
      <c r="AO3819" s="1"/>
      <c r="AP3819" s="1"/>
      <c r="AQ3819" s="1"/>
    </row>
    <row r="3820" spans="1:43">
      <c r="A3820" s="1" t="s">
        <v>9871</v>
      </c>
      <c r="B3820" s="1" t="s">
        <v>9872</v>
      </c>
      <c r="C3820" s="3">
        <v>1.28493150684932</v>
      </c>
      <c r="D3820" s="4">
        <v>43768</v>
      </c>
      <c r="E3820" s="3">
        <v>23.4486863776</v>
      </c>
      <c r="F3820" s="5" t="s">
        <v>9873</v>
      </c>
      <c r="G3820" s="5">
        <v>470</v>
      </c>
      <c r="H3820" s="5" t="s">
        <v>198</v>
      </c>
      <c r="I3820" s="3">
        <v>0.355222734254974</v>
      </c>
      <c r="J3820" s="3">
        <v>15.0793650793651</v>
      </c>
      <c r="K3820" s="3">
        <v>0.0382811752320754</v>
      </c>
      <c r="L3820" s="3">
        <v>37.5</v>
      </c>
      <c r="M3820" s="3">
        <v>0.210909788131529</v>
      </c>
      <c r="N3820" s="3">
        <v>13.5278514588859</v>
      </c>
      <c r="O3820" s="3">
        <v>0.722682597803029</v>
      </c>
      <c r="P3820" s="3">
        <v>37.3563218390805</v>
      </c>
      <c r="Q3820" s="3">
        <v>1.48543689320387</v>
      </c>
      <c r="R3820" s="3">
        <v>20.2380952380952</v>
      </c>
      <c r="S3820" s="3">
        <v>3.15799861837558</v>
      </c>
      <c r="T3820" s="3">
        <v>9.68992248062016</v>
      </c>
      <c r="U3820" s="3"/>
      <c r="V3820" s="3"/>
      <c r="W3820" s="3"/>
      <c r="X3820" s="3"/>
      <c r="Y3820" s="3"/>
      <c r="Z3820" s="3"/>
      <c r="AA3820" s="3">
        <v>0.334308306972288</v>
      </c>
      <c r="AB3820" s="3">
        <v>0.715618040147088</v>
      </c>
      <c r="AC3820" s="3">
        <v>-0.485672656629443</v>
      </c>
      <c r="AD3820" s="3"/>
      <c r="AE3820" s="5">
        <v>2</v>
      </c>
      <c r="AF3820" s="3">
        <v>0.286512996698254</v>
      </c>
      <c r="AG3820" s="3">
        <v>3.48339293615618</v>
      </c>
      <c r="AH3820" s="3"/>
      <c r="AI3820" s="3"/>
      <c r="AJ3820" s="3"/>
      <c r="AK3820" s="3"/>
      <c r="AL3820" s="3"/>
      <c r="AM3820" s="3">
        <v>100</v>
      </c>
      <c r="AN3820" s="5" t="s">
        <v>56</v>
      </c>
      <c r="AO3820" s="1"/>
      <c r="AP3820" s="1"/>
      <c r="AQ3820" s="1"/>
    </row>
    <row r="3821" spans="1:43">
      <c r="A3821" s="1" t="s">
        <v>9874</v>
      </c>
      <c r="B3821" s="1" t="s">
        <v>9875</v>
      </c>
      <c r="C3821" s="3">
        <v>1.26027397260274</v>
      </c>
      <c r="D3821" s="4">
        <v>43777</v>
      </c>
      <c r="E3821" s="3">
        <v>30.5243131405</v>
      </c>
      <c r="F3821" s="5" t="s">
        <v>3910</v>
      </c>
      <c r="G3821" s="5">
        <v>461</v>
      </c>
      <c r="H3821" s="5" t="s">
        <v>50</v>
      </c>
      <c r="I3821" s="3">
        <v>0.295828813726436</v>
      </c>
      <c r="J3821" s="3">
        <v>19.4729790084859</v>
      </c>
      <c r="K3821" s="3">
        <v>-0.0393120393120636</v>
      </c>
      <c r="L3821" s="3">
        <v>75.7414785303231</v>
      </c>
      <c r="M3821" s="3">
        <v>-0.0196598840067072</v>
      </c>
      <c r="N3821" s="3">
        <v>40.3829029385574</v>
      </c>
      <c r="O3821" s="3">
        <v>1.00297914597815</v>
      </c>
      <c r="P3821" s="3">
        <v>8.49703060758337</v>
      </c>
      <c r="Q3821" s="3">
        <v>1.47763367107844</v>
      </c>
      <c r="R3821" s="3">
        <v>15.1134717527764</v>
      </c>
      <c r="S3821" s="3">
        <v>2.13975970532207</v>
      </c>
      <c r="T3821" s="3">
        <v>38.1920903954802</v>
      </c>
      <c r="U3821" s="3"/>
      <c r="V3821" s="3"/>
      <c r="W3821" s="3"/>
      <c r="X3821" s="3"/>
      <c r="Y3821" s="3"/>
      <c r="Z3821" s="3"/>
      <c r="AA3821" s="3">
        <v>0.0456708022250234</v>
      </c>
      <c r="AB3821" s="3">
        <v>0.152044365734437</v>
      </c>
      <c r="AC3821" s="3">
        <v>-2.92904994740359</v>
      </c>
      <c r="AD3821" s="3"/>
      <c r="AE3821" s="5">
        <v>3</v>
      </c>
      <c r="AF3821" s="3">
        <v>0.273727673032654</v>
      </c>
      <c r="AG3821" s="3">
        <v>3.06417858294574</v>
      </c>
      <c r="AH3821" s="3"/>
      <c r="AI3821" s="3"/>
      <c r="AJ3821" s="3"/>
      <c r="AK3821" s="3"/>
      <c r="AL3821" s="3"/>
      <c r="AM3821" s="3"/>
      <c r="AN3821" s="5" t="s">
        <v>51</v>
      </c>
      <c r="AO3821" s="1"/>
      <c r="AP3821" s="1"/>
      <c r="AQ3821" s="1"/>
    </row>
    <row r="3822" spans="1:43">
      <c r="A3822" s="1" t="s">
        <v>9876</v>
      </c>
      <c r="B3822" s="1" t="s">
        <v>9877</v>
      </c>
      <c r="C3822" s="3">
        <v>1.56986301369863</v>
      </c>
      <c r="D3822" s="4">
        <v>43664</v>
      </c>
      <c r="E3822" s="3">
        <v>10.2183268276</v>
      </c>
      <c r="F3822" s="5" t="s">
        <v>423</v>
      </c>
      <c r="G3822" s="5">
        <v>574</v>
      </c>
      <c r="H3822" s="5" t="s">
        <v>50</v>
      </c>
      <c r="I3822" s="3">
        <v>0.0494217653454524</v>
      </c>
      <c r="J3822" s="3">
        <v>62.2152746761947</v>
      </c>
      <c r="K3822" s="3">
        <v>-0.0296296296296304</v>
      </c>
      <c r="L3822" s="3">
        <v>71.0491367861886</v>
      </c>
      <c r="M3822" s="3">
        <v>-0.207039337474105</v>
      </c>
      <c r="N3822" s="3">
        <v>74.4434550311665</v>
      </c>
      <c r="O3822" s="3">
        <v>0.606301560481067</v>
      </c>
      <c r="P3822" s="3">
        <v>58.8853357697579</v>
      </c>
      <c r="Q3822" s="3">
        <v>1.00788344476599</v>
      </c>
      <c r="R3822" s="3">
        <v>62.2887493964268</v>
      </c>
      <c r="S3822" s="3">
        <v>1.62457493951481</v>
      </c>
      <c r="T3822" s="3">
        <v>62.5988700564972</v>
      </c>
      <c r="U3822" s="3"/>
      <c r="V3822" s="3"/>
      <c r="W3822" s="3"/>
      <c r="X3822" s="3"/>
      <c r="Y3822" s="3"/>
      <c r="Z3822" s="3"/>
      <c r="AA3822" s="3">
        <v>0.00925676792035015</v>
      </c>
      <c r="AB3822" s="3">
        <v>0.212622291079025</v>
      </c>
      <c r="AC3822" s="3">
        <v>-3.01028481194937</v>
      </c>
      <c r="AD3822" s="3"/>
      <c r="AE3822" s="5">
        <v>4</v>
      </c>
      <c r="AF3822" s="3">
        <v>0.312981156634372</v>
      </c>
      <c r="AG3822" s="3">
        <v>2.80663199673485</v>
      </c>
      <c r="AH3822" s="3"/>
      <c r="AI3822" s="3"/>
      <c r="AJ3822" s="3"/>
      <c r="AK3822" s="3"/>
      <c r="AL3822" s="3"/>
      <c r="AM3822" s="3"/>
      <c r="AN3822" s="5" t="s">
        <v>51</v>
      </c>
      <c r="AO3822" s="1"/>
      <c r="AP3822" s="1"/>
      <c r="AQ3822" s="1"/>
    </row>
    <row r="3823" spans="1:43">
      <c r="A3823" s="1" t="s">
        <v>9878</v>
      </c>
      <c r="B3823" s="1" t="s">
        <v>9879</v>
      </c>
      <c r="C3823" s="3">
        <v>1.41643835616438</v>
      </c>
      <c r="D3823" s="4">
        <v>43720</v>
      </c>
      <c r="E3823" s="3">
        <v>4.4006890741</v>
      </c>
      <c r="F3823" s="5" t="s">
        <v>4158</v>
      </c>
      <c r="G3823" s="5">
        <v>518</v>
      </c>
      <c r="H3823" s="5" t="s">
        <v>55</v>
      </c>
      <c r="I3823" s="3">
        <v>-4.7474614268759</v>
      </c>
      <c r="J3823" s="3">
        <v>98.7900786448881</v>
      </c>
      <c r="K3823" s="3">
        <v>0.0138465798947798</v>
      </c>
      <c r="L3823" s="3">
        <v>88.9830508474576</v>
      </c>
      <c r="M3823" s="3">
        <v>-6.28608498216023</v>
      </c>
      <c r="N3823" s="3">
        <v>98.0251346499102</v>
      </c>
      <c r="O3823" s="3">
        <v>-5.09788464065168</v>
      </c>
      <c r="P3823" s="3">
        <v>99.0066225165563</v>
      </c>
      <c r="Q3823" s="3">
        <v>-15.8060379997669</v>
      </c>
      <c r="R3823" s="3">
        <v>99.6951219512195</v>
      </c>
      <c r="S3823" s="3">
        <v>34.8581030619866</v>
      </c>
      <c r="T3823" s="3">
        <v>89.16015625</v>
      </c>
      <c r="U3823" s="3"/>
      <c r="V3823" s="3"/>
      <c r="W3823" s="3"/>
      <c r="X3823" s="3"/>
      <c r="Y3823" s="3"/>
      <c r="Z3823" s="3"/>
      <c r="AA3823" s="3">
        <v>0.149221034918805</v>
      </c>
      <c r="AB3823" s="3">
        <v>0.224221855104949</v>
      </c>
      <c r="AC3823" s="3">
        <v>-19.8834418923552</v>
      </c>
      <c r="AD3823" s="3"/>
      <c r="AE3823" s="5">
        <v>2</v>
      </c>
      <c r="AF3823" s="3">
        <v>2.57368631075407</v>
      </c>
      <c r="AG3823" s="3">
        <v>32.7431655009866</v>
      </c>
      <c r="AH3823" s="3"/>
      <c r="AI3823" s="3"/>
      <c r="AJ3823" s="3"/>
      <c r="AK3823" s="3"/>
      <c r="AL3823" s="3"/>
      <c r="AM3823" s="3"/>
      <c r="AN3823" s="5" t="s">
        <v>46</v>
      </c>
      <c r="AO3823" s="1"/>
      <c r="AP3823" s="1"/>
      <c r="AQ3823" s="1"/>
    </row>
    <row r="3824" spans="1:43">
      <c r="A3824" s="1" t="s">
        <v>9880</v>
      </c>
      <c r="B3824" s="1" t="s">
        <v>9881</v>
      </c>
      <c r="C3824" s="3">
        <v>1.55616438356164</v>
      </c>
      <c r="D3824" s="4">
        <v>43669</v>
      </c>
      <c r="E3824" s="3">
        <v>2.7290396542</v>
      </c>
      <c r="F3824" s="5" t="s">
        <v>9882</v>
      </c>
      <c r="G3824" s="5">
        <v>569</v>
      </c>
      <c r="H3824" s="5" t="s">
        <v>50</v>
      </c>
      <c r="I3824" s="3">
        <v>0.278097429996176</v>
      </c>
      <c r="J3824" s="3">
        <v>22.6887003126396</v>
      </c>
      <c r="K3824" s="3">
        <v>0.0765623504641721</v>
      </c>
      <c r="L3824" s="3">
        <v>5.84329349269588</v>
      </c>
      <c r="M3824" s="3">
        <v>0.172430309416613</v>
      </c>
      <c r="N3824" s="3">
        <v>13.2235084594835</v>
      </c>
      <c r="O3824" s="3">
        <v>0.528744472216887</v>
      </c>
      <c r="P3824" s="3">
        <v>65.5550479671083</v>
      </c>
      <c r="Q3824" s="3">
        <v>1.34716030238419</v>
      </c>
      <c r="R3824" s="3">
        <v>22.2597778850797</v>
      </c>
      <c r="S3824" s="3">
        <v>3.04493496255421</v>
      </c>
      <c r="T3824" s="3">
        <v>11.5819209039548</v>
      </c>
      <c r="U3824" s="3"/>
      <c r="V3824" s="3"/>
      <c r="W3824" s="3"/>
      <c r="X3824" s="3"/>
      <c r="Y3824" s="3"/>
      <c r="Z3824" s="3"/>
      <c r="AA3824" s="3">
        <v>0.380943921394455</v>
      </c>
      <c r="AB3824" s="3">
        <v>0.471492242373317</v>
      </c>
      <c r="AC3824" s="3">
        <v>-0.677358302619786</v>
      </c>
      <c r="AD3824" s="3"/>
      <c r="AE3824" s="5">
        <v>2</v>
      </c>
      <c r="AF3824" s="3">
        <v>0.235966743691133</v>
      </c>
      <c r="AG3824" s="3">
        <v>3.27174185165355</v>
      </c>
      <c r="AH3824" s="3"/>
      <c r="AI3824" s="3"/>
      <c r="AJ3824" s="3"/>
      <c r="AK3824" s="3"/>
      <c r="AL3824" s="3"/>
      <c r="AM3824" s="3"/>
      <c r="AN3824" s="5" t="s">
        <v>46</v>
      </c>
      <c r="AO3824" s="1"/>
      <c r="AP3824" s="1"/>
      <c r="AQ3824" s="1"/>
    </row>
    <row r="3825" spans="1:43">
      <c r="A3825" s="1" t="s">
        <v>9883</v>
      </c>
      <c r="B3825" s="1" t="s">
        <v>9884</v>
      </c>
      <c r="C3825" s="3">
        <v>1.53424657534247</v>
      </c>
      <c r="D3825" s="4">
        <v>43677</v>
      </c>
      <c r="E3825" s="3">
        <v>14.4123597112</v>
      </c>
      <c r="F3825" s="5" t="s">
        <v>9885</v>
      </c>
      <c r="G3825" s="5">
        <v>561</v>
      </c>
      <c r="H3825" s="5" t="s">
        <v>191</v>
      </c>
      <c r="I3825" s="3">
        <v>16.1836948722195</v>
      </c>
      <c r="J3825" s="3">
        <v>13.9240506329114</v>
      </c>
      <c r="K3825" s="3">
        <v>3.22691383453486</v>
      </c>
      <c r="L3825" s="3">
        <v>33.5616438356164</v>
      </c>
      <c r="M3825" s="3">
        <v>10.2734702430847</v>
      </c>
      <c r="N3825" s="3">
        <v>14.954954954955</v>
      </c>
      <c r="O3825" s="3">
        <v>25.6881829581418</v>
      </c>
      <c r="P3825" s="3">
        <v>21.7142857142857</v>
      </c>
      <c r="Q3825" s="3">
        <v>36.4072321949323</v>
      </c>
      <c r="R3825" s="3">
        <v>21.3836477987421</v>
      </c>
      <c r="S3825" s="3">
        <v>107.399743817125</v>
      </c>
      <c r="T3825" s="3">
        <v>9.31372549019608</v>
      </c>
      <c r="U3825" s="3"/>
      <c r="V3825" s="3"/>
      <c r="W3825" s="3"/>
      <c r="X3825" s="3"/>
      <c r="Y3825" s="3"/>
      <c r="Z3825" s="3"/>
      <c r="AA3825" s="3">
        <v>0.407407942460773</v>
      </c>
      <c r="AB3825" s="3">
        <v>0.593992938735944</v>
      </c>
      <c r="AC3825" s="3">
        <v>-15.230017516364</v>
      </c>
      <c r="AD3825" s="3"/>
      <c r="AE3825" s="5">
        <v>1</v>
      </c>
      <c r="AF3825" s="3">
        <v>3.81572114959344</v>
      </c>
      <c r="AG3825" s="3">
        <v>95.1518723715411</v>
      </c>
      <c r="AH3825" s="3"/>
      <c r="AI3825" s="3"/>
      <c r="AJ3825" s="3"/>
      <c r="AK3825" s="3"/>
      <c r="AL3825" s="3"/>
      <c r="AM3825" s="3"/>
      <c r="AN3825" s="5" t="s">
        <v>46</v>
      </c>
      <c r="AO3825" s="1"/>
      <c r="AP3825" s="1"/>
      <c r="AQ3825" s="1"/>
    </row>
    <row r="3826" spans="1:43">
      <c r="A3826" s="1" t="s">
        <v>9886</v>
      </c>
      <c r="B3826" s="1" t="s">
        <v>9887</v>
      </c>
      <c r="C3826" s="3">
        <v>1.58904109589041</v>
      </c>
      <c r="D3826" s="4">
        <v>43657</v>
      </c>
      <c r="E3826" s="3">
        <v>19.0815788405</v>
      </c>
      <c r="F3826" s="5" t="s">
        <v>229</v>
      </c>
      <c r="G3826" s="5">
        <v>581</v>
      </c>
      <c r="H3826" s="5" t="s">
        <v>50</v>
      </c>
      <c r="I3826" s="3">
        <v>0.426213148651221</v>
      </c>
      <c r="J3826" s="3">
        <v>6.69941938365342</v>
      </c>
      <c r="K3826" s="3">
        <v>-0.0298566878980955</v>
      </c>
      <c r="L3826" s="3">
        <v>72.2443559096946</v>
      </c>
      <c r="M3826" s="3">
        <v>0.0896774452159574</v>
      </c>
      <c r="N3826" s="3">
        <v>21.7275155832591</v>
      </c>
      <c r="O3826" s="3">
        <v>0.525625357271949</v>
      </c>
      <c r="P3826" s="3">
        <v>65.7377798081316</v>
      </c>
      <c r="Q3826" s="3">
        <v>1.30784790095383</v>
      </c>
      <c r="R3826" s="3">
        <v>25.9777885079672</v>
      </c>
      <c r="S3826" s="3">
        <v>3.05191540399181</v>
      </c>
      <c r="T3826" s="3">
        <v>11.4124293785311</v>
      </c>
      <c r="U3826" s="3"/>
      <c r="V3826" s="3"/>
      <c r="W3826" s="3"/>
      <c r="X3826" s="3"/>
      <c r="Y3826" s="3"/>
      <c r="Z3826" s="3"/>
      <c r="AA3826" s="3">
        <v>0.131331598464261</v>
      </c>
      <c r="AB3826" s="3">
        <v>0.346739309418531</v>
      </c>
      <c r="AC3826" s="3">
        <v>-1.47535719914854</v>
      </c>
      <c r="AD3826" s="3"/>
      <c r="AE3826" s="5">
        <v>3</v>
      </c>
      <c r="AF3826" s="3">
        <v>0.340545238815315</v>
      </c>
      <c r="AG3826" s="3">
        <v>3.55337000956386</v>
      </c>
      <c r="AH3826" s="3"/>
      <c r="AI3826" s="3"/>
      <c r="AJ3826" s="3"/>
      <c r="AK3826" s="3"/>
      <c r="AL3826" s="3"/>
      <c r="AM3826" s="3"/>
      <c r="AN3826" s="5" t="s">
        <v>51</v>
      </c>
      <c r="AO3826" s="1"/>
      <c r="AP3826" s="1"/>
      <c r="AQ3826" s="1"/>
    </row>
    <row r="3827" spans="1:43">
      <c r="A3827" s="1" t="s">
        <v>9888</v>
      </c>
      <c r="B3827" s="1" t="s">
        <v>9889</v>
      </c>
      <c r="C3827" s="3">
        <v>1.47671232876712</v>
      </c>
      <c r="D3827" s="4">
        <v>43698</v>
      </c>
      <c r="E3827" s="3">
        <v>1.8308128244</v>
      </c>
      <c r="F3827" s="5" t="s">
        <v>9890</v>
      </c>
      <c r="G3827" s="5">
        <v>540</v>
      </c>
      <c r="H3827" s="5" t="s">
        <v>93</v>
      </c>
      <c r="I3827" s="3">
        <v>7.75140404789658</v>
      </c>
      <c r="J3827" s="3">
        <v>40.5</v>
      </c>
      <c r="K3827" s="3">
        <v>3.40146430750457</v>
      </c>
      <c r="L3827" s="3">
        <v>21.3577799801784</v>
      </c>
      <c r="M3827" s="3">
        <v>2.44307878299416</v>
      </c>
      <c r="N3827" s="3">
        <v>48.8023952095808</v>
      </c>
      <c r="O3827" s="3">
        <v>14.9242766726944</v>
      </c>
      <c r="P3827" s="3">
        <v>38.4808853118712</v>
      </c>
      <c r="Q3827" s="3">
        <v>18.0119538095514</v>
      </c>
      <c r="R3827" s="3">
        <v>41.2796697626419</v>
      </c>
      <c r="S3827" s="3">
        <v>68.5619560712806</v>
      </c>
      <c r="T3827" s="3">
        <v>24.0868184224457</v>
      </c>
      <c r="U3827" s="3"/>
      <c r="V3827" s="3"/>
      <c r="W3827" s="3"/>
      <c r="X3827" s="3"/>
      <c r="Y3827" s="3"/>
      <c r="Z3827" s="3"/>
      <c r="AA3827" s="3">
        <v>0.258414719371242</v>
      </c>
      <c r="AB3827" s="3">
        <v>0.478803304564804</v>
      </c>
      <c r="AC3827" s="3">
        <v>-19.390520840964</v>
      </c>
      <c r="AD3827" s="3"/>
      <c r="AE3827" s="5">
        <v>1</v>
      </c>
      <c r="AF3827" s="3">
        <v>4.13024186116125</v>
      </c>
      <c r="AG3827" s="3">
        <v>72.9120383160756</v>
      </c>
      <c r="AH3827" s="3"/>
      <c r="AI3827" s="3"/>
      <c r="AJ3827" s="3"/>
      <c r="AK3827" s="3"/>
      <c r="AL3827" s="3"/>
      <c r="AM3827" s="3"/>
      <c r="AN3827" s="5" t="s">
        <v>46</v>
      </c>
      <c r="AO3827" s="1"/>
      <c r="AP3827" s="1"/>
      <c r="AQ3827" s="1"/>
    </row>
    <row r="3828" spans="1:43">
      <c r="A3828" s="1" t="s">
        <v>9891</v>
      </c>
      <c r="B3828" s="1" t="s">
        <v>9892</v>
      </c>
      <c r="C3828" s="3">
        <v>1.37808219178082</v>
      </c>
      <c r="D3828" s="4">
        <v>43734</v>
      </c>
      <c r="E3828" s="3">
        <v>0.6115685845</v>
      </c>
      <c r="F3828" s="5" t="s">
        <v>8952</v>
      </c>
      <c r="G3828" s="5">
        <v>504</v>
      </c>
      <c r="H3828" s="5" t="s">
        <v>198</v>
      </c>
      <c r="I3828" s="3">
        <v>0.117762512266937</v>
      </c>
      <c r="J3828" s="3">
        <v>73.8095238095238</v>
      </c>
      <c r="K3828" s="3">
        <v>0.0392233771327668</v>
      </c>
      <c r="L3828" s="3">
        <v>31.9148936170213</v>
      </c>
      <c r="M3828" s="3">
        <v>0.0686611083864564</v>
      </c>
      <c r="N3828" s="3">
        <v>51.4588859416446</v>
      </c>
      <c r="O3828" s="3">
        <v>0.393623302499508</v>
      </c>
      <c r="P3828" s="3">
        <v>80.7471264367816</v>
      </c>
      <c r="Q3828" s="3">
        <v>0.760493827160498</v>
      </c>
      <c r="R3828" s="3">
        <v>85.4166666666667</v>
      </c>
      <c r="S3828" s="3">
        <v>1.29070691024622</v>
      </c>
      <c r="T3828" s="3">
        <v>81.3953488372093</v>
      </c>
      <c r="U3828" s="3"/>
      <c r="V3828" s="3"/>
      <c r="W3828" s="3"/>
      <c r="X3828" s="3"/>
      <c r="Y3828" s="3"/>
      <c r="Z3828" s="3"/>
      <c r="AA3828" s="3">
        <v>-0.138938296349164</v>
      </c>
      <c r="AB3828" s="3">
        <v>-0.0215177647119062</v>
      </c>
      <c r="AC3828" s="3">
        <v>-0.177848038731353</v>
      </c>
      <c r="AD3828" s="3"/>
      <c r="AE3828" s="5">
        <v>1</v>
      </c>
      <c r="AF3828" s="3">
        <v>0.11773741984645</v>
      </c>
      <c r="AG3828" s="3">
        <v>1.34247087098811</v>
      </c>
      <c r="AH3828" s="3"/>
      <c r="AI3828" s="3"/>
      <c r="AJ3828" s="3"/>
      <c r="AK3828" s="3"/>
      <c r="AL3828" s="3"/>
      <c r="AM3828" s="3"/>
      <c r="AN3828" s="5" t="s">
        <v>46</v>
      </c>
      <c r="AO3828" s="1"/>
      <c r="AP3828" s="1"/>
      <c r="AQ3828" s="1"/>
    </row>
    <row r="3829" spans="1:43">
      <c r="A3829" s="1" t="s">
        <v>9893</v>
      </c>
      <c r="B3829" s="1" t="s">
        <v>9894</v>
      </c>
      <c r="C3829" s="3">
        <v>1.2986301369863</v>
      </c>
      <c r="D3829" s="4">
        <v>43763</v>
      </c>
      <c r="E3829" s="3">
        <v>20.2976749236</v>
      </c>
      <c r="F3829" s="5" t="s">
        <v>4962</v>
      </c>
      <c r="G3829" s="5">
        <v>475</v>
      </c>
      <c r="H3829" s="5" t="s">
        <v>50</v>
      </c>
      <c r="I3829" s="3">
        <v>0.118005703609023</v>
      </c>
      <c r="J3829" s="3">
        <v>50.915587315766</v>
      </c>
      <c r="K3829" s="3">
        <v>0.0196482955103705</v>
      </c>
      <c r="L3829" s="3">
        <v>33.5989375830013</v>
      </c>
      <c r="M3829" s="3">
        <v>-0.176487890969693</v>
      </c>
      <c r="N3829" s="3">
        <v>68.8780053428317</v>
      </c>
      <c r="O3829" s="3">
        <v>0.742133386107275</v>
      </c>
      <c r="P3829" s="3">
        <v>40.1553220648698</v>
      </c>
      <c r="Q3829" s="3">
        <v>1.25310790651417</v>
      </c>
      <c r="R3829" s="3">
        <v>32.5446644133269</v>
      </c>
      <c r="S3829" s="3">
        <v>2.03786296067804</v>
      </c>
      <c r="T3829" s="3">
        <v>42.4858757062147</v>
      </c>
      <c r="U3829" s="3"/>
      <c r="V3829" s="3"/>
      <c r="W3829" s="3"/>
      <c r="X3829" s="3"/>
      <c r="Y3829" s="3"/>
      <c r="Z3829" s="3"/>
      <c r="AA3829" s="3">
        <v>0.0561504423290507</v>
      </c>
      <c r="AB3829" s="3">
        <v>0.169865535514406</v>
      </c>
      <c r="AC3829" s="3">
        <v>-1.65975630363866</v>
      </c>
      <c r="AD3829" s="3"/>
      <c r="AE3829" s="5">
        <v>3</v>
      </c>
      <c r="AF3829" s="3">
        <v>0.23192329264768</v>
      </c>
      <c r="AG3829" s="3">
        <v>2.6137394439542</v>
      </c>
      <c r="AH3829" s="3"/>
      <c r="AI3829" s="3"/>
      <c r="AJ3829" s="3"/>
      <c r="AK3829" s="3"/>
      <c r="AL3829" s="3"/>
      <c r="AM3829" s="3"/>
      <c r="AN3829" s="5" t="s">
        <v>51</v>
      </c>
      <c r="AO3829" s="1"/>
      <c r="AP3829" s="1"/>
      <c r="AQ3829" s="1"/>
    </row>
    <row r="3830" spans="1:43">
      <c r="A3830" s="1" t="s">
        <v>9895</v>
      </c>
      <c r="B3830" s="1" t="s">
        <v>9896</v>
      </c>
      <c r="C3830" s="3">
        <v>1.44383561643836</v>
      </c>
      <c r="D3830" s="4">
        <v>43710</v>
      </c>
      <c r="E3830" s="3">
        <v>0.6276204783</v>
      </c>
      <c r="F3830" s="5" t="s">
        <v>6390</v>
      </c>
      <c r="G3830" s="5">
        <v>528</v>
      </c>
      <c r="H3830" s="5" t="s">
        <v>55</v>
      </c>
      <c r="I3830" s="3">
        <v>10.8593415989739</v>
      </c>
      <c r="J3830" s="3">
        <v>45.9770114942529</v>
      </c>
      <c r="K3830" s="3">
        <v>5.08186091749068</v>
      </c>
      <c r="L3830" s="3">
        <v>5.98870056497175</v>
      </c>
      <c r="M3830" s="3">
        <v>3.91952548893876</v>
      </c>
      <c r="N3830" s="3">
        <v>62.1184919210054</v>
      </c>
      <c r="O3830" s="3">
        <v>16.9258248302746</v>
      </c>
      <c r="P3830" s="3">
        <v>58.2781456953642</v>
      </c>
      <c r="Q3830" s="3">
        <v>33.3482496726729</v>
      </c>
      <c r="R3830" s="3">
        <v>23.3231707317073</v>
      </c>
      <c r="S3830" s="3">
        <v>74.5157970435589</v>
      </c>
      <c r="T3830" s="3">
        <v>35.83984375</v>
      </c>
      <c r="U3830" s="3"/>
      <c r="V3830" s="3"/>
      <c r="W3830" s="3"/>
      <c r="X3830" s="3"/>
      <c r="Y3830" s="3"/>
      <c r="Z3830" s="3"/>
      <c r="AA3830" s="3">
        <v>0.349786181810084</v>
      </c>
      <c r="AB3830" s="3">
        <v>0.449132559947629</v>
      </c>
      <c r="AC3830" s="3">
        <v>-17.0979490128426</v>
      </c>
      <c r="AD3830" s="3"/>
      <c r="AE3830" s="5">
        <v>3</v>
      </c>
      <c r="AF3830" s="3">
        <v>2.97452450987537</v>
      </c>
      <c r="AG3830" s="3">
        <v>58.0132848792489</v>
      </c>
      <c r="AH3830" s="3"/>
      <c r="AI3830" s="3"/>
      <c r="AJ3830" s="3"/>
      <c r="AK3830" s="3"/>
      <c r="AL3830" s="3"/>
      <c r="AM3830" s="3"/>
      <c r="AN3830" s="5" t="s">
        <v>46</v>
      </c>
      <c r="AO3830" s="1"/>
      <c r="AP3830" s="1"/>
      <c r="AQ3830" s="1"/>
    </row>
    <row r="3831" spans="1:43">
      <c r="A3831" s="1" t="s">
        <v>9897</v>
      </c>
      <c r="B3831" s="1" t="s">
        <v>9898</v>
      </c>
      <c r="C3831" s="3">
        <v>1.58904109589041</v>
      </c>
      <c r="D3831" s="4">
        <v>43657</v>
      </c>
      <c r="E3831" s="3">
        <v>71.0645025555</v>
      </c>
      <c r="F3831" s="5" t="s">
        <v>9899</v>
      </c>
      <c r="G3831" s="5">
        <v>581</v>
      </c>
      <c r="H3831" s="5" t="s">
        <v>50</v>
      </c>
      <c r="I3831" s="3">
        <v>0.516693163751985</v>
      </c>
      <c r="J3831" s="3">
        <v>4.1089772219741</v>
      </c>
      <c r="K3831" s="3">
        <v>0.0494510928691409</v>
      </c>
      <c r="L3831" s="3">
        <v>14.2098273572377</v>
      </c>
      <c r="M3831" s="3">
        <v>0.456802383316798</v>
      </c>
      <c r="N3831" s="3">
        <v>1.73642030276046</v>
      </c>
      <c r="O3831" s="3">
        <v>1.12232847109226</v>
      </c>
      <c r="P3831" s="3">
        <v>5.84741891274555</v>
      </c>
      <c r="Q3831" s="3">
        <v>2.04358248119912</v>
      </c>
      <c r="R3831" s="3">
        <v>3.47658136166103</v>
      </c>
      <c r="S3831" s="3">
        <v>4.48404128619754</v>
      </c>
      <c r="T3831" s="3">
        <v>2.88135593220339</v>
      </c>
      <c r="U3831" s="3"/>
      <c r="V3831" s="3"/>
      <c r="W3831" s="3"/>
      <c r="X3831" s="3"/>
      <c r="Y3831" s="3"/>
      <c r="Z3831" s="3"/>
      <c r="AA3831" s="3">
        <v>2.13284099297092</v>
      </c>
      <c r="AB3831" s="3">
        <v>51.6543855637637</v>
      </c>
      <c r="AC3831" s="3">
        <v>0</v>
      </c>
      <c r="AD3831" s="3"/>
      <c r="AE3831" s="5"/>
      <c r="AF3831" s="3">
        <v>0.347612223234285</v>
      </c>
      <c r="AG3831" s="3">
        <v>4.64291894498348</v>
      </c>
      <c r="AH3831" s="3"/>
      <c r="AI3831" s="3"/>
      <c r="AJ3831" s="3"/>
      <c r="AK3831" s="3"/>
      <c r="AL3831" s="3"/>
      <c r="AM3831" s="3"/>
      <c r="AN3831" s="5" t="s">
        <v>1266</v>
      </c>
      <c r="AO3831" s="1"/>
      <c r="AP3831" s="1"/>
      <c r="AQ3831" s="1"/>
    </row>
    <row r="3832" spans="1:43">
      <c r="A3832" s="1" t="s">
        <v>9900</v>
      </c>
      <c r="B3832" s="1" t="s">
        <v>9901</v>
      </c>
      <c r="C3832" s="3">
        <v>1.4027397260274</v>
      </c>
      <c r="D3832" s="4">
        <v>43725</v>
      </c>
      <c r="E3832" s="3">
        <v>0.6738471653</v>
      </c>
      <c r="F3832" s="5" t="s">
        <v>468</v>
      </c>
      <c r="G3832" s="5">
        <v>513</v>
      </c>
      <c r="H3832" s="5" t="s">
        <v>50</v>
      </c>
      <c r="I3832" s="3">
        <v>0.23513275203292</v>
      </c>
      <c r="J3832" s="3">
        <v>30.6386779812416</v>
      </c>
      <c r="K3832" s="3">
        <v>-0.019544610573661</v>
      </c>
      <c r="L3832" s="3">
        <v>64.497565294378</v>
      </c>
      <c r="M3832" s="3">
        <v>0.107632093933451</v>
      </c>
      <c r="N3832" s="3">
        <v>18.9225289403384</v>
      </c>
      <c r="O3832" s="3">
        <v>1.28700128700128</v>
      </c>
      <c r="P3832" s="3">
        <v>3.92873458200091</v>
      </c>
      <c r="Q3832" s="3">
        <v>1.99381916060213</v>
      </c>
      <c r="R3832" s="3">
        <v>3.81458232737808</v>
      </c>
      <c r="S3832" s="3">
        <v>2.49117603282813</v>
      </c>
      <c r="T3832" s="3">
        <v>23.728813559322</v>
      </c>
      <c r="U3832" s="3"/>
      <c r="V3832" s="3"/>
      <c r="W3832" s="3"/>
      <c r="X3832" s="3"/>
      <c r="Y3832" s="3"/>
      <c r="Z3832" s="3"/>
      <c r="AA3832" s="3">
        <v>0.102419623161668</v>
      </c>
      <c r="AB3832" s="3">
        <v>0.252532818845402</v>
      </c>
      <c r="AC3832" s="3">
        <v>-1.72319688901227</v>
      </c>
      <c r="AD3832" s="3"/>
      <c r="AE3832" s="5">
        <v>3</v>
      </c>
      <c r="AF3832" s="3">
        <v>0.261449677874221</v>
      </c>
      <c r="AG3832" s="3">
        <v>3.04603215467956</v>
      </c>
      <c r="AH3832" s="3"/>
      <c r="AI3832" s="3"/>
      <c r="AJ3832" s="3"/>
      <c r="AK3832" s="3"/>
      <c r="AL3832" s="3"/>
      <c r="AM3832" s="3"/>
      <c r="AN3832" s="5" t="s">
        <v>46</v>
      </c>
      <c r="AO3832" s="1"/>
      <c r="AP3832" s="1"/>
      <c r="AQ3832" s="1"/>
    </row>
    <row r="3833" spans="1:43">
      <c r="A3833" s="1" t="s">
        <v>9902</v>
      </c>
      <c r="B3833" s="1" t="s">
        <v>9903</v>
      </c>
      <c r="C3833" s="3">
        <v>1.63013698630137</v>
      </c>
      <c r="D3833" s="4">
        <v>43642</v>
      </c>
      <c r="E3833" s="3">
        <v>10.988122714</v>
      </c>
      <c r="F3833" s="5" t="s">
        <v>9904</v>
      </c>
      <c r="G3833" s="5">
        <v>152</v>
      </c>
      <c r="H3833" s="5" t="s">
        <v>50</v>
      </c>
      <c r="I3833" s="3">
        <v>0.331753554502375</v>
      </c>
      <c r="J3833" s="3">
        <v>13.4881643590889</v>
      </c>
      <c r="K3833" s="3">
        <v>-0.0283339629769519</v>
      </c>
      <c r="L3833" s="3">
        <v>68.4373616644533</v>
      </c>
      <c r="M3833" s="3">
        <v>0.018898233015211</v>
      </c>
      <c r="N3833" s="3">
        <v>32.5022261798753</v>
      </c>
      <c r="O3833" s="3">
        <v>0.713606089438636</v>
      </c>
      <c r="P3833" s="3">
        <v>44.8149840109639</v>
      </c>
      <c r="Q3833" s="3">
        <v>1.45691555640756</v>
      </c>
      <c r="R3833" s="3">
        <v>16.0791887976823</v>
      </c>
      <c r="S3833" s="3">
        <v>2.87685878122267</v>
      </c>
      <c r="T3833" s="3">
        <v>14.8022598870057</v>
      </c>
      <c r="U3833" s="3"/>
      <c r="V3833" s="3"/>
      <c r="W3833" s="3"/>
      <c r="X3833" s="3"/>
      <c r="Y3833" s="3"/>
      <c r="Z3833" s="3"/>
      <c r="AA3833" s="3">
        <v>0.0886212930800279</v>
      </c>
      <c r="AB3833" s="3">
        <v>0.210725044608031</v>
      </c>
      <c r="AC3833" s="3">
        <v>-2.60853187682456</v>
      </c>
      <c r="AD3833" s="3"/>
      <c r="AE3833" s="5">
        <v>4</v>
      </c>
      <c r="AF3833" s="3">
        <v>0.298355187324606</v>
      </c>
      <c r="AG3833" s="3">
        <v>3.83970901293384</v>
      </c>
      <c r="AH3833" s="3"/>
      <c r="AI3833" s="3"/>
      <c r="AJ3833" s="3"/>
      <c r="AK3833" s="3"/>
      <c r="AL3833" s="3"/>
      <c r="AM3833" s="3"/>
      <c r="AN3833" s="5" t="s">
        <v>46</v>
      </c>
      <c r="AO3833" s="1"/>
      <c r="AP3833" s="1"/>
      <c r="AQ3833" s="1"/>
    </row>
    <row r="3834" spans="1:43">
      <c r="A3834" s="1" t="s">
        <v>9905</v>
      </c>
      <c r="B3834" s="1" t="s">
        <v>9906</v>
      </c>
      <c r="C3834" s="3">
        <v>1.59452054794521</v>
      </c>
      <c r="D3834" s="4">
        <v>43655</v>
      </c>
      <c r="E3834" s="3">
        <v>7.3800509778</v>
      </c>
      <c r="F3834" s="5" t="s">
        <v>9907</v>
      </c>
      <c r="G3834" s="5">
        <v>575</v>
      </c>
      <c r="H3834" s="5" t="s">
        <v>60</v>
      </c>
      <c r="I3834" s="3">
        <v>8.91719745222931</v>
      </c>
      <c r="J3834" s="3">
        <v>31.25</v>
      </c>
      <c r="K3834" s="3">
        <v>3.56518481518482</v>
      </c>
      <c r="L3834" s="3">
        <v>23.1064237775647</v>
      </c>
      <c r="M3834" s="3">
        <v>3.53286311715873</v>
      </c>
      <c r="N3834" s="3">
        <v>36.6963402571711</v>
      </c>
      <c r="O3834" s="3">
        <v>15.1395251978342</v>
      </c>
      <c r="P3834" s="3">
        <v>30.8316430020284</v>
      </c>
      <c r="Q3834" s="3">
        <v>23.6359570661896</v>
      </c>
      <c r="R3834" s="3">
        <v>17.0680628272251</v>
      </c>
      <c r="S3834" s="3">
        <v>56.7324955116697</v>
      </c>
      <c r="T3834" s="3">
        <v>21.7391304347826</v>
      </c>
      <c r="U3834" s="3"/>
      <c r="V3834" s="3"/>
      <c r="W3834" s="3"/>
      <c r="X3834" s="3"/>
      <c r="Y3834" s="3"/>
      <c r="Z3834" s="3"/>
      <c r="AA3834" s="3">
        <v>0.291602107568183</v>
      </c>
      <c r="AB3834" s="3">
        <v>0.386633119330698</v>
      </c>
      <c r="AC3834" s="3">
        <v>-14.8898678414097</v>
      </c>
      <c r="AD3834" s="3"/>
      <c r="AE3834" s="5">
        <v>3</v>
      </c>
      <c r="AF3834" s="3">
        <v>2.56103645418792</v>
      </c>
      <c r="AG3834" s="3">
        <v>43.6271711308745</v>
      </c>
      <c r="AH3834" s="3"/>
      <c r="AI3834" s="3"/>
      <c r="AJ3834" s="3"/>
      <c r="AK3834" s="3"/>
      <c r="AL3834" s="3"/>
      <c r="AM3834" s="3">
        <v>3000</v>
      </c>
      <c r="AN3834" s="5" t="s">
        <v>56</v>
      </c>
      <c r="AO3834" s="1"/>
      <c r="AP3834" s="1"/>
      <c r="AQ3834" s="1"/>
    </row>
    <row r="3835" spans="1:43">
      <c r="A3835" s="1" t="s">
        <v>9908</v>
      </c>
      <c r="B3835" s="1" t="s">
        <v>9909</v>
      </c>
      <c r="C3835" s="3">
        <v>1.58904109589041</v>
      </c>
      <c r="D3835" s="4">
        <v>43657</v>
      </c>
      <c r="E3835" s="3">
        <v>16.3986771704</v>
      </c>
      <c r="F3835" s="5" t="s">
        <v>7367</v>
      </c>
      <c r="G3835" s="5">
        <v>581</v>
      </c>
      <c r="H3835" s="5" t="s">
        <v>50</v>
      </c>
      <c r="I3835" s="3">
        <v>0.0479294478527767</v>
      </c>
      <c r="J3835" s="3">
        <v>63.0638677981242</v>
      </c>
      <c r="K3835" s="3">
        <v>0.0191662673694277</v>
      </c>
      <c r="L3835" s="3">
        <v>35.369632580788</v>
      </c>
      <c r="M3835" s="3">
        <v>-0.0861573808156137</v>
      </c>
      <c r="N3835" s="3">
        <v>51.7364203027605</v>
      </c>
      <c r="O3835" s="3">
        <v>0.636389933468341</v>
      </c>
      <c r="P3835" s="3">
        <v>55.9616263133851</v>
      </c>
      <c r="Q3835" s="3">
        <v>1.06516897453279</v>
      </c>
      <c r="R3835" s="3">
        <v>56.8324480927088</v>
      </c>
      <c r="S3835" s="3">
        <v>2.47422680412372</v>
      </c>
      <c r="T3835" s="3">
        <v>24.2937853107345</v>
      </c>
      <c r="U3835" s="3"/>
      <c r="V3835" s="3"/>
      <c r="W3835" s="3"/>
      <c r="X3835" s="3"/>
      <c r="Y3835" s="3"/>
      <c r="Z3835" s="3"/>
      <c r="AA3835" s="3">
        <v>0.103200585437615</v>
      </c>
      <c r="AB3835" s="3">
        <v>0.264594909378256</v>
      </c>
      <c r="AC3835" s="3">
        <v>-1.38928810961006</v>
      </c>
      <c r="AD3835" s="3"/>
      <c r="AE3835" s="5">
        <v>3</v>
      </c>
      <c r="AF3835" s="3">
        <v>0.230732107971533</v>
      </c>
      <c r="AG3835" s="3">
        <v>3.15330635587283</v>
      </c>
      <c r="AH3835" s="3"/>
      <c r="AI3835" s="3"/>
      <c r="AJ3835" s="3"/>
      <c r="AK3835" s="3"/>
      <c r="AL3835" s="3"/>
      <c r="AM3835" s="3"/>
      <c r="AN3835" s="5" t="s">
        <v>46</v>
      </c>
      <c r="AO3835" s="1"/>
      <c r="AP3835" s="1"/>
      <c r="AQ3835" s="1"/>
    </row>
    <row r="3836" spans="1:43">
      <c r="A3836" s="1" t="s">
        <v>9910</v>
      </c>
      <c r="B3836" s="1" t="s">
        <v>9911</v>
      </c>
      <c r="C3836" s="3">
        <v>1.4958904109589</v>
      </c>
      <c r="D3836" s="4">
        <v>43691</v>
      </c>
      <c r="E3836" s="3">
        <v>0.596460663</v>
      </c>
      <c r="F3836" s="5" t="s">
        <v>9912</v>
      </c>
      <c r="G3836" s="5">
        <v>547</v>
      </c>
      <c r="H3836" s="5" t="s">
        <v>60</v>
      </c>
      <c r="I3836" s="3">
        <v>8.73453986443994</v>
      </c>
      <c r="J3836" s="3">
        <v>33.4325396825397</v>
      </c>
      <c r="K3836" s="3">
        <v>3.33355468490604</v>
      </c>
      <c r="L3836" s="3">
        <v>33.8446788111218</v>
      </c>
      <c r="M3836" s="3">
        <v>3.34728033472803</v>
      </c>
      <c r="N3836" s="3">
        <v>39.8615232443126</v>
      </c>
      <c r="O3836" s="3">
        <v>14.6889740566038</v>
      </c>
      <c r="P3836" s="3">
        <v>34.2799188640974</v>
      </c>
      <c r="Q3836" s="3">
        <v>18.0383827656831</v>
      </c>
      <c r="R3836" s="3">
        <v>39.7905759162304</v>
      </c>
      <c r="S3836" s="3">
        <v>50.1447317637978</v>
      </c>
      <c r="T3836" s="3">
        <v>31.8840579710145</v>
      </c>
      <c r="U3836" s="3"/>
      <c r="V3836" s="3"/>
      <c r="W3836" s="3"/>
      <c r="X3836" s="3"/>
      <c r="Y3836" s="3"/>
      <c r="Z3836" s="3"/>
      <c r="AA3836" s="3">
        <v>0.261222981082085</v>
      </c>
      <c r="AB3836" s="3">
        <v>0.3665991480209</v>
      </c>
      <c r="AC3836" s="3">
        <v>-14.1713370696557</v>
      </c>
      <c r="AD3836" s="3"/>
      <c r="AE3836" s="5">
        <v>1</v>
      </c>
      <c r="AF3836" s="3">
        <v>2.38678279874648</v>
      </c>
      <c r="AG3836" s="3">
        <v>41.1374239681436</v>
      </c>
      <c r="AH3836" s="3"/>
      <c r="AI3836" s="3"/>
      <c r="AJ3836" s="3"/>
      <c r="AK3836" s="3"/>
      <c r="AL3836" s="3"/>
      <c r="AM3836" s="3"/>
      <c r="AN3836" s="5" t="s">
        <v>46</v>
      </c>
      <c r="AO3836" s="1"/>
      <c r="AP3836" s="1"/>
      <c r="AQ3836" s="1"/>
    </row>
    <row r="3837" spans="1:43">
      <c r="A3837" s="1" t="s">
        <v>9913</v>
      </c>
      <c r="B3837" s="1" t="s">
        <v>9914</v>
      </c>
      <c r="C3837" s="3">
        <v>1.45753424657534</v>
      </c>
      <c r="D3837" s="4">
        <v>43705</v>
      </c>
      <c r="E3837" s="3">
        <v>1.3620563774</v>
      </c>
      <c r="F3837" s="5" t="s">
        <v>9019</v>
      </c>
      <c r="G3837" s="5">
        <v>528</v>
      </c>
      <c r="H3837" s="5" t="s">
        <v>198</v>
      </c>
      <c r="I3837" s="3">
        <v>0.345788108731154</v>
      </c>
      <c r="J3837" s="3">
        <v>16.1375661375661</v>
      </c>
      <c r="K3837" s="3">
        <v>0.0191479176639519</v>
      </c>
      <c r="L3837" s="3">
        <v>62.7659574468085</v>
      </c>
      <c r="M3837" s="3">
        <v>0.114997604216566</v>
      </c>
      <c r="N3837" s="3">
        <v>36.0742705570292</v>
      </c>
      <c r="O3837" s="3">
        <v>0.326514933256513</v>
      </c>
      <c r="P3837" s="3">
        <v>83.9080459770115</v>
      </c>
      <c r="Q3837" s="3">
        <v>0.98598356694055</v>
      </c>
      <c r="R3837" s="3">
        <v>73.5119047619048</v>
      </c>
      <c r="S3837" s="3">
        <v>2.31123298403683</v>
      </c>
      <c r="T3837" s="3">
        <v>42.2480620155039</v>
      </c>
      <c r="U3837" s="3"/>
      <c r="V3837" s="3"/>
      <c r="W3837" s="3"/>
      <c r="X3837" s="3"/>
      <c r="Y3837" s="3"/>
      <c r="Z3837" s="3"/>
      <c r="AA3837" s="3">
        <v>0.0716940514611174</v>
      </c>
      <c r="AB3837" s="3">
        <v>0.221055880304632</v>
      </c>
      <c r="AC3837" s="3">
        <v>-1.56130268199234</v>
      </c>
      <c r="AD3837" s="3"/>
      <c r="AE3837" s="5">
        <v>3</v>
      </c>
      <c r="AF3837" s="3">
        <v>0.250727264616224</v>
      </c>
      <c r="AG3837" s="3">
        <v>2.91417578408841</v>
      </c>
      <c r="AH3837" s="3"/>
      <c r="AI3837" s="3"/>
      <c r="AJ3837" s="3"/>
      <c r="AK3837" s="3"/>
      <c r="AL3837" s="3"/>
      <c r="AM3837" s="3"/>
      <c r="AN3837" s="5" t="s">
        <v>46</v>
      </c>
      <c r="AO3837" s="1"/>
      <c r="AP3837" s="1"/>
      <c r="AQ3837" s="1"/>
    </row>
    <row r="3838" spans="1:43">
      <c r="A3838" s="1" t="s">
        <v>9915</v>
      </c>
      <c r="B3838" s="1" t="s">
        <v>9916</v>
      </c>
      <c r="C3838" s="3">
        <v>1.64931506849315</v>
      </c>
      <c r="D3838" s="4">
        <v>43635</v>
      </c>
      <c r="E3838" s="3">
        <v>10.6096818088</v>
      </c>
      <c r="F3838" s="5" t="s">
        <v>5115</v>
      </c>
      <c r="G3838" s="5">
        <v>603</v>
      </c>
      <c r="H3838" s="5" t="s">
        <v>50</v>
      </c>
      <c r="I3838" s="3">
        <v>0.0973236009732338</v>
      </c>
      <c r="J3838" s="3">
        <v>54.6225993747209</v>
      </c>
      <c r="K3838" s="3">
        <v>-0.0388764700165088</v>
      </c>
      <c r="L3838" s="3">
        <v>75.2102700309872</v>
      </c>
      <c r="M3838" s="3">
        <v>-0.165016501650165</v>
      </c>
      <c r="N3838" s="3">
        <v>66.3846838824577</v>
      </c>
      <c r="O3838" s="3">
        <v>0.704983844120227</v>
      </c>
      <c r="P3838" s="3">
        <v>46.0484239378712</v>
      </c>
      <c r="Q3838" s="3">
        <v>1.08108108108108</v>
      </c>
      <c r="R3838" s="3">
        <v>55.2390149686142</v>
      </c>
      <c r="S3838" s="3">
        <v>1.73095944609298</v>
      </c>
      <c r="T3838" s="3">
        <v>57.7401129943503</v>
      </c>
      <c r="U3838" s="3"/>
      <c r="V3838" s="3"/>
      <c r="W3838" s="3"/>
      <c r="X3838" s="3"/>
      <c r="Y3838" s="3"/>
      <c r="Z3838" s="3"/>
      <c r="AA3838" s="3">
        <v>0.0218173941141591</v>
      </c>
      <c r="AB3838" s="3">
        <v>0.120532792917073</v>
      </c>
      <c r="AC3838" s="3">
        <v>-1.95850300562343</v>
      </c>
      <c r="AD3838" s="3"/>
      <c r="AE3838" s="5">
        <v>4</v>
      </c>
      <c r="AF3838" s="3">
        <v>0.204524998484397</v>
      </c>
      <c r="AG3838" s="3">
        <v>2.19408641166672</v>
      </c>
      <c r="AH3838" s="3"/>
      <c r="AI3838" s="3"/>
      <c r="AJ3838" s="3"/>
      <c r="AK3838" s="3"/>
      <c r="AL3838" s="3"/>
      <c r="AM3838" s="3"/>
      <c r="AN3838" s="5" t="s">
        <v>46</v>
      </c>
      <c r="AO3838" s="1"/>
      <c r="AP3838" s="1"/>
      <c r="AQ3838" s="1"/>
    </row>
    <row r="3839" spans="1:43">
      <c r="A3839" s="1" t="s">
        <v>9917</v>
      </c>
      <c r="B3839" s="1" t="s">
        <v>9918</v>
      </c>
      <c r="C3839" s="3">
        <v>1.62739726027397</v>
      </c>
      <c r="D3839" s="4">
        <v>43643</v>
      </c>
      <c r="E3839" s="3">
        <v>10.1339523498</v>
      </c>
      <c r="F3839" s="5" t="s">
        <v>9919</v>
      </c>
      <c r="G3839" s="5">
        <v>595</v>
      </c>
      <c r="H3839" s="5" t="s">
        <v>50</v>
      </c>
      <c r="I3839" s="3">
        <v>0.169779286926997</v>
      </c>
      <c r="J3839" s="3">
        <v>41.5810629745422</v>
      </c>
      <c r="K3839" s="3">
        <v>-0.00941530929290924</v>
      </c>
      <c r="L3839" s="3">
        <v>57.1049136786189</v>
      </c>
      <c r="M3839" s="3">
        <v>-0.103470981093018</v>
      </c>
      <c r="N3839" s="3">
        <v>56.4113980409617</v>
      </c>
      <c r="O3839" s="3">
        <v>1.03700884787367</v>
      </c>
      <c r="P3839" s="3">
        <v>7.44632252169941</v>
      </c>
      <c r="Q3839" s="3">
        <v>1.79238953321194</v>
      </c>
      <c r="R3839" s="3">
        <v>5.31144374698213</v>
      </c>
      <c r="S3839" s="3">
        <v>3.9037276196067</v>
      </c>
      <c r="T3839" s="3">
        <v>4.74576271186441</v>
      </c>
      <c r="U3839" s="3"/>
      <c r="V3839" s="3"/>
      <c r="W3839" s="3"/>
      <c r="X3839" s="3"/>
      <c r="Y3839" s="3"/>
      <c r="Z3839" s="3"/>
      <c r="AA3839" s="3">
        <v>0.173668025325365</v>
      </c>
      <c r="AB3839" s="3">
        <v>0.33115846336859</v>
      </c>
      <c r="AC3839" s="3">
        <v>-1.78841786525359</v>
      </c>
      <c r="AD3839" s="3"/>
      <c r="AE3839" s="5">
        <v>4</v>
      </c>
      <c r="AF3839" s="3">
        <v>0.315136737051819</v>
      </c>
      <c r="AG3839" s="3">
        <v>4.57407829553651</v>
      </c>
      <c r="AH3839" s="3"/>
      <c r="AI3839" s="3"/>
      <c r="AJ3839" s="3"/>
      <c r="AK3839" s="3"/>
      <c r="AL3839" s="3"/>
      <c r="AM3839" s="3"/>
      <c r="AN3839" s="5" t="s">
        <v>51</v>
      </c>
      <c r="AO3839" s="1"/>
      <c r="AP3839" s="1"/>
      <c r="AQ3839" s="1"/>
    </row>
    <row r="3840" spans="1:43">
      <c r="A3840" s="1" t="s">
        <v>9920</v>
      </c>
      <c r="B3840" s="1" t="s">
        <v>9921</v>
      </c>
      <c r="C3840" s="3">
        <v>1.26027397260274</v>
      </c>
      <c r="D3840" s="4">
        <v>43777</v>
      </c>
      <c r="E3840" s="3">
        <v>0.6208434991</v>
      </c>
      <c r="F3840" s="5" t="s">
        <v>3910</v>
      </c>
      <c r="G3840" s="5">
        <v>461</v>
      </c>
      <c r="H3840" s="5" t="s">
        <v>50</v>
      </c>
      <c r="I3840" s="3">
        <v>-0.154723914515042</v>
      </c>
      <c r="J3840" s="3">
        <v>84.6806610093792</v>
      </c>
      <c r="K3840" s="3">
        <v>-0.0387259173201623</v>
      </c>
      <c r="L3840" s="3">
        <v>74.9003984063745</v>
      </c>
      <c r="M3840" s="3">
        <v>-0.241545893719802</v>
      </c>
      <c r="N3840" s="3">
        <v>78.5396260017809</v>
      </c>
      <c r="O3840" s="3">
        <v>0.613915416098224</v>
      </c>
      <c r="P3840" s="3">
        <v>57.9716765646414</v>
      </c>
      <c r="Q3840" s="3">
        <v>0.653148761941892</v>
      </c>
      <c r="R3840" s="3">
        <v>82.1825205214872</v>
      </c>
      <c r="S3840" s="3">
        <v>2.01561110562197</v>
      </c>
      <c r="T3840" s="3">
        <v>43.2768361581921</v>
      </c>
      <c r="U3840" s="3"/>
      <c r="V3840" s="3"/>
      <c r="W3840" s="3"/>
      <c r="X3840" s="3"/>
      <c r="Y3840" s="3"/>
      <c r="Z3840" s="3"/>
      <c r="AA3840" s="3">
        <v>0.0645555048972906</v>
      </c>
      <c r="AB3840" s="3">
        <v>0.187350745571724</v>
      </c>
      <c r="AC3840" s="3">
        <v>-1.10582985740614</v>
      </c>
      <c r="AD3840" s="3"/>
      <c r="AE3840" s="5">
        <v>2</v>
      </c>
      <c r="AF3840" s="3">
        <v>0.223653354788469</v>
      </c>
      <c r="AG3840" s="3">
        <v>2.52621252919958</v>
      </c>
      <c r="AH3840" s="3"/>
      <c r="AI3840" s="3"/>
      <c r="AJ3840" s="3"/>
      <c r="AK3840" s="3"/>
      <c r="AL3840" s="3"/>
      <c r="AM3840" s="3"/>
      <c r="AN3840" s="5" t="s">
        <v>46</v>
      </c>
      <c r="AO3840" s="1"/>
      <c r="AP3840" s="1"/>
      <c r="AQ3840" s="1"/>
    </row>
    <row r="3841" spans="1:43">
      <c r="A3841" s="1" t="s">
        <v>9922</v>
      </c>
      <c r="B3841" s="1" t="s">
        <v>9923</v>
      </c>
      <c r="C3841" s="3">
        <v>1.44383561643836</v>
      </c>
      <c r="D3841" s="4">
        <v>43710</v>
      </c>
      <c r="E3841" s="3">
        <v>6.0565083268</v>
      </c>
      <c r="F3841" s="5" t="s">
        <v>1696</v>
      </c>
      <c r="G3841" s="5">
        <v>528</v>
      </c>
      <c r="H3841" s="5" t="s">
        <v>191</v>
      </c>
      <c r="I3841" s="3">
        <v>16.9845116426088</v>
      </c>
      <c r="J3841" s="3">
        <v>9.58408679927667</v>
      </c>
      <c r="K3841" s="3">
        <v>3.31255234018797</v>
      </c>
      <c r="L3841" s="3">
        <v>33.0479452054795</v>
      </c>
      <c r="M3841" s="3">
        <v>11.9254032258065</v>
      </c>
      <c r="N3841" s="3">
        <v>8.10810810810811</v>
      </c>
      <c r="O3841" s="3">
        <v>32.3361144219309</v>
      </c>
      <c r="P3841" s="3">
        <v>5.14285714285714</v>
      </c>
      <c r="Q3841" s="3">
        <v>55.8206441653217</v>
      </c>
      <c r="R3841" s="3">
        <v>2.93501048218029</v>
      </c>
      <c r="S3841" s="3">
        <v>124.962009928072</v>
      </c>
      <c r="T3841" s="3">
        <v>2.69607843137255</v>
      </c>
      <c r="U3841" s="3"/>
      <c r="V3841" s="3"/>
      <c r="W3841" s="3"/>
      <c r="X3841" s="3"/>
      <c r="Y3841" s="3"/>
      <c r="Z3841" s="3"/>
      <c r="AA3841" s="3">
        <v>0.471751292422979</v>
      </c>
      <c r="AB3841" s="3">
        <v>0.666199153363925</v>
      </c>
      <c r="AC3841" s="3">
        <v>-20.4158082037835</v>
      </c>
      <c r="AD3841" s="3"/>
      <c r="AE3841" s="5">
        <v>3</v>
      </c>
      <c r="AF3841" s="3">
        <v>4.70632306372051</v>
      </c>
      <c r="AG3841" s="3">
        <v>106.449338960593</v>
      </c>
      <c r="AH3841" s="3"/>
      <c r="AI3841" s="3"/>
      <c r="AJ3841" s="3"/>
      <c r="AK3841" s="3"/>
      <c r="AL3841" s="3"/>
      <c r="AM3841" s="3"/>
      <c r="AN3841" s="5" t="s">
        <v>51</v>
      </c>
      <c r="AO3841" s="1"/>
      <c r="AP3841" s="1"/>
      <c r="AQ3841" s="1"/>
    </row>
    <row r="3842" spans="1:43">
      <c r="A3842" s="1" t="s">
        <v>9924</v>
      </c>
      <c r="B3842" s="1" t="s">
        <v>9925</v>
      </c>
      <c r="C3842" s="3">
        <v>1.43287671232877</v>
      </c>
      <c r="D3842" s="4">
        <v>43714</v>
      </c>
      <c r="E3842" s="3">
        <v>4.1468717678</v>
      </c>
      <c r="F3842" s="5" t="s">
        <v>8725</v>
      </c>
      <c r="G3842" s="5">
        <v>524</v>
      </c>
      <c r="H3842" s="5" t="s">
        <v>93</v>
      </c>
      <c r="I3842" s="3">
        <v>6.90791279995608</v>
      </c>
      <c r="J3842" s="3">
        <v>43.9</v>
      </c>
      <c r="K3842" s="3">
        <v>3.43746679417703</v>
      </c>
      <c r="L3842" s="3">
        <v>21.0604558969277</v>
      </c>
      <c r="M3842" s="3">
        <v>6.4228708866295</v>
      </c>
      <c r="N3842" s="3">
        <v>21.2574850299401</v>
      </c>
      <c r="O3842" s="3">
        <v>11.6149744883334</v>
      </c>
      <c r="P3842" s="3">
        <v>46.7303822937626</v>
      </c>
      <c r="Q3842" s="3">
        <v>27.8500131337011</v>
      </c>
      <c r="R3842" s="3">
        <v>22.703818369453</v>
      </c>
      <c r="S3842" s="3">
        <v>79.802364240857</v>
      </c>
      <c r="T3842" s="3">
        <v>15.1932239280042</v>
      </c>
      <c r="U3842" s="3"/>
      <c r="V3842" s="3"/>
      <c r="W3842" s="3"/>
      <c r="X3842" s="3"/>
      <c r="Y3842" s="3"/>
      <c r="Z3842" s="3"/>
      <c r="AA3842" s="3">
        <v>0.421399954417856</v>
      </c>
      <c r="AB3842" s="3">
        <v>0.66398631775545</v>
      </c>
      <c r="AC3842" s="3">
        <v>-11.8541033434651</v>
      </c>
      <c r="AD3842" s="3"/>
      <c r="AE3842" s="5">
        <v>1</v>
      </c>
      <c r="AF3842" s="3">
        <v>4.07185377249281</v>
      </c>
      <c r="AG3842" s="3">
        <v>65.0889025202115</v>
      </c>
      <c r="AH3842" s="3"/>
      <c r="AI3842" s="3"/>
      <c r="AJ3842" s="3"/>
      <c r="AK3842" s="3"/>
      <c r="AL3842" s="3"/>
      <c r="AM3842" s="3"/>
      <c r="AN3842" s="5" t="s">
        <v>46</v>
      </c>
      <c r="AO3842" s="1"/>
      <c r="AP3842" s="1"/>
      <c r="AQ3842" s="1"/>
    </row>
    <row r="3843" spans="1:43">
      <c r="A3843" s="1" t="s">
        <v>9926</v>
      </c>
      <c r="B3843" s="1" t="s">
        <v>9927</v>
      </c>
      <c r="C3843" s="3">
        <v>1.44383561643836</v>
      </c>
      <c r="D3843" s="4">
        <v>43710</v>
      </c>
      <c r="E3843" s="3">
        <v>5.0801153355</v>
      </c>
      <c r="F3843" s="5" t="s">
        <v>905</v>
      </c>
      <c r="G3843" s="5">
        <v>519</v>
      </c>
      <c r="H3843" s="5" t="s">
        <v>50</v>
      </c>
      <c r="I3843" s="3">
        <v>-0.0786086272968612</v>
      </c>
      <c r="J3843" s="3">
        <v>77.1326485037963</v>
      </c>
      <c r="K3843" s="3">
        <v>-0.0491448791036044</v>
      </c>
      <c r="L3843" s="3">
        <v>79.9911465250111</v>
      </c>
      <c r="M3843" s="3">
        <v>-0.264809729305623</v>
      </c>
      <c r="N3843" s="3">
        <v>81.4781834372217</v>
      </c>
      <c r="O3843" s="3">
        <v>0.0445873871875635</v>
      </c>
      <c r="P3843" s="3">
        <v>86.8433074463225</v>
      </c>
      <c r="Q3843" s="3">
        <v>1.67078102654841</v>
      </c>
      <c r="R3843" s="3">
        <v>8.06373732496379</v>
      </c>
      <c r="S3843" s="3">
        <v>3.36082040999549</v>
      </c>
      <c r="T3843" s="3">
        <v>8.13559322033898</v>
      </c>
      <c r="U3843" s="3"/>
      <c r="V3843" s="3"/>
      <c r="W3843" s="3"/>
      <c r="X3843" s="3"/>
      <c r="Y3843" s="3"/>
      <c r="Z3843" s="3"/>
      <c r="AA3843" s="3">
        <v>0.167840749135304</v>
      </c>
      <c r="AB3843" s="3">
        <v>0.405724110837048</v>
      </c>
      <c r="AC3843" s="3">
        <v>-1.17195004803075</v>
      </c>
      <c r="AD3843" s="3"/>
      <c r="AE3843" s="5">
        <v>2</v>
      </c>
      <c r="AF3843" s="3">
        <v>0.37457464844911</v>
      </c>
      <c r="AG3843" s="3">
        <v>4.40473403070529</v>
      </c>
      <c r="AH3843" s="3"/>
      <c r="AI3843" s="3"/>
      <c r="AJ3843" s="3"/>
      <c r="AK3843" s="3"/>
      <c r="AL3843" s="3"/>
      <c r="AM3843" s="3"/>
      <c r="AN3843" s="5" t="s">
        <v>46</v>
      </c>
      <c r="AO3843" s="1"/>
      <c r="AP3843" s="1"/>
      <c r="AQ3843" s="1"/>
    </row>
    <row r="3844" spans="1:43">
      <c r="A3844" s="1" t="s">
        <v>9928</v>
      </c>
      <c r="B3844" s="1" t="s">
        <v>9929</v>
      </c>
      <c r="C3844" s="3">
        <v>1.44383561643836</v>
      </c>
      <c r="D3844" s="4">
        <v>43710</v>
      </c>
      <c r="E3844" s="3">
        <v>0.0049933979</v>
      </c>
      <c r="F3844" s="5" t="s">
        <v>9930</v>
      </c>
      <c r="G3844" s="5">
        <v>528</v>
      </c>
      <c r="H3844" s="5" t="s">
        <v>50</v>
      </c>
      <c r="I3844" s="3">
        <v>0.00996015936255804</v>
      </c>
      <c r="J3844" s="3">
        <v>66.7708798570791</v>
      </c>
      <c r="K3844" s="3">
        <v>0.0298864315600746</v>
      </c>
      <c r="L3844" s="3">
        <v>24.9667994687915</v>
      </c>
      <c r="M3844" s="3">
        <v>0.0797368683344964</v>
      </c>
      <c r="N3844" s="3">
        <v>23.2413178984862</v>
      </c>
      <c r="O3844" s="3">
        <v>-0.0199143682166629</v>
      </c>
      <c r="P3844" s="3">
        <v>89.0817724988579</v>
      </c>
      <c r="Q3844" s="3">
        <v>0.129735346267792</v>
      </c>
      <c r="R3844" s="3">
        <v>89.6668276195075</v>
      </c>
      <c r="S3844" s="3">
        <v>0.536726438683473</v>
      </c>
      <c r="T3844" s="3">
        <v>90.1694915254237</v>
      </c>
      <c r="U3844" s="3"/>
      <c r="V3844" s="3"/>
      <c r="W3844" s="3"/>
      <c r="X3844" s="3"/>
      <c r="Y3844" s="3"/>
      <c r="Z3844" s="3"/>
      <c r="AA3844" s="3">
        <v>-0.0922548404875403</v>
      </c>
      <c r="AB3844" s="3">
        <v>-0.0746021437809552</v>
      </c>
      <c r="AC3844" s="3">
        <v>-1.82559909627329</v>
      </c>
      <c r="AD3844" s="3"/>
      <c r="AE3844" s="5">
        <v>4</v>
      </c>
      <c r="AF3844" s="3">
        <v>0.0728607176571363</v>
      </c>
      <c r="AG3844" s="3">
        <v>1.58843087690608</v>
      </c>
      <c r="AH3844" s="3"/>
      <c r="AI3844" s="3"/>
      <c r="AJ3844" s="3"/>
      <c r="AK3844" s="3"/>
      <c r="AL3844" s="3"/>
      <c r="AM3844" s="3"/>
      <c r="AN3844" s="5" t="s">
        <v>46</v>
      </c>
      <c r="AO3844" s="1"/>
      <c r="AP3844" s="1"/>
      <c r="AQ3844" s="1"/>
    </row>
    <row r="3845" spans="1:43">
      <c r="A3845" s="1" t="s">
        <v>9931</v>
      </c>
      <c r="B3845" s="1" t="s">
        <v>9932</v>
      </c>
      <c r="C3845" s="3">
        <v>0.838356164383562</v>
      </c>
      <c r="D3845" s="4">
        <v>43931</v>
      </c>
      <c r="E3845" s="3">
        <v>9.0195206841</v>
      </c>
      <c r="F3845" s="5" t="s">
        <v>9933</v>
      </c>
      <c r="G3845" s="5">
        <v>307</v>
      </c>
      <c r="H3845" s="5" t="s">
        <v>50</v>
      </c>
      <c r="I3845" s="3">
        <v>0.147116516280878</v>
      </c>
      <c r="J3845" s="3">
        <v>46.2259937472086</v>
      </c>
      <c r="K3845" s="3">
        <v>0.0391887920054821</v>
      </c>
      <c r="L3845" s="3">
        <v>21.2926073483842</v>
      </c>
      <c r="M3845" s="3">
        <v>0.215919128471879</v>
      </c>
      <c r="N3845" s="3">
        <v>9.7506678539626</v>
      </c>
      <c r="O3845" s="3">
        <v>1.01899485555995</v>
      </c>
      <c r="P3845" s="3">
        <v>7.90315212425765</v>
      </c>
      <c r="Q3845" s="3">
        <v>1.67280693020013</v>
      </c>
      <c r="R3845" s="3">
        <v>7.91887976822791</v>
      </c>
      <c r="S3845" s="3"/>
      <c r="T3845" s="3"/>
      <c r="U3845" s="3"/>
      <c r="V3845" s="3"/>
      <c r="W3845" s="3"/>
      <c r="X3845" s="3"/>
      <c r="Y3845" s="3"/>
      <c r="Z3845" s="3"/>
      <c r="AA3845" s="3">
        <v>0.17529074431934</v>
      </c>
      <c r="AB3845" s="3">
        <v>0.27704197620819</v>
      </c>
      <c r="AC3845" s="3">
        <v>-0.356012658227853</v>
      </c>
      <c r="AD3845" s="3"/>
      <c r="AE3845" s="5">
        <v>1</v>
      </c>
      <c r="AF3845" s="3">
        <v>0.20170019181724</v>
      </c>
      <c r="AG3845" s="3"/>
      <c r="AH3845" s="3"/>
      <c r="AI3845" s="3"/>
      <c r="AJ3845" s="3"/>
      <c r="AK3845" s="3"/>
      <c r="AL3845" s="3"/>
      <c r="AM3845" s="3"/>
      <c r="AN3845" s="5" t="s">
        <v>46</v>
      </c>
      <c r="AO3845" s="1"/>
      <c r="AP3845" s="1"/>
      <c r="AQ3845" s="1"/>
    </row>
    <row r="3846" spans="1:43">
      <c r="A3846" s="1" t="s">
        <v>9934</v>
      </c>
      <c r="B3846" s="1" t="s">
        <v>9935</v>
      </c>
      <c r="C3846" s="3">
        <v>1.18630136986301</v>
      </c>
      <c r="D3846" s="4">
        <v>43804</v>
      </c>
      <c r="E3846" s="3">
        <v>1.1166639341</v>
      </c>
      <c r="F3846" s="5" t="s">
        <v>9936</v>
      </c>
      <c r="G3846" s="5">
        <v>434</v>
      </c>
      <c r="H3846" s="5" t="s">
        <v>50</v>
      </c>
      <c r="I3846" s="3">
        <v>0.232783705140658</v>
      </c>
      <c r="J3846" s="3">
        <v>30.9066547565878</v>
      </c>
      <c r="K3846" s="3">
        <v>-0.0483605764580661</v>
      </c>
      <c r="L3846" s="3">
        <v>79.1057990261178</v>
      </c>
      <c r="M3846" s="3">
        <v>-0.0193498452012363</v>
      </c>
      <c r="N3846" s="3">
        <v>40.160284951024</v>
      </c>
      <c r="O3846" s="3">
        <v>0.505738183232843</v>
      </c>
      <c r="P3846" s="3">
        <v>67.1082686158063</v>
      </c>
      <c r="Q3846" s="3">
        <v>0.95740523642048</v>
      </c>
      <c r="R3846" s="3">
        <v>67.0690487687108</v>
      </c>
      <c r="S3846" s="3">
        <v>1.75265852697913</v>
      </c>
      <c r="T3846" s="3">
        <v>56.7796610169492</v>
      </c>
      <c r="U3846" s="3"/>
      <c r="V3846" s="3"/>
      <c r="W3846" s="3"/>
      <c r="X3846" s="3"/>
      <c r="Y3846" s="3"/>
      <c r="Z3846" s="3"/>
      <c r="AA3846" s="3">
        <v>0.0176586943484587</v>
      </c>
      <c r="AB3846" s="3">
        <v>0.126953558994273</v>
      </c>
      <c r="AC3846" s="3">
        <v>-2.64241263762566</v>
      </c>
      <c r="AD3846" s="3"/>
      <c r="AE3846" s="5">
        <v>4</v>
      </c>
      <c r="AF3846" s="3">
        <v>0.234948813620024</v>
      </c>
      <c r="AG3846" s="3">
        <v>2.88952074293347</v>
      </c>
      <c r="AH3846" s="3"/>
      <c r="AI3846" s="3"/>
      <c r="AJ3846" s="3"/>
      <c r="AK3846" s="3"/>
      <c r="AL3846" s="3"/>
      <c r="AM3846" s="3"/>
      <c r="AN3846" s="5" t="s">
        <v>46</v>
      </c>
      <c r="AO3846" s="1"/>
      <c r="AP3846" s="1"/>
      <c r="AQ3846" s="1"/>
    </row>
    <row r="3847" spans="1:43">
      <c r="A3847" s="1" t="s">
        <v>9937</v>
      </c>
      <c r="B3847" s="1" t="s">
        <v>9938</v>
      </c>
      <c r="C3847" s="3">
        <v>1.24657534246575</v>
      </c>
      <c r="D3847" s="4">
        <v>43782</v>
      </c>
      <c r="E3847" s="3">
        <v>10.0094340695</v>
      </c>
      <c r="F3847" s="5" t="s">
        <v>737</v>
      </c>
      <c r="G3847" s="5">
        <v>456</v>
      </c>
      <c r="H3847" s="5" t="s">
        <v>50</v>
      </c>
      <c r="I3847" s="3">
        <v>-0.364424308086275</v>
      </c>
      <c r="J3847" s="3">
        <v>93.3452434122376</v>
      </c>
      <c r="K3847" s="3">
        <v>-0.167768676601204</v>
      </c>
      <c r="L3847" s="3">
        <v>95.0863213811421</v>
      </c>
      <c r="M3847" s="3">
        <v>-0.482046237088043</v>
      </c>
      <c r="N3847" s="3">
        <v>93.0988423864648</v>
      </c>
      <c r="O3847" s="3">
        <v>0.456802383316805</v>
      </c>
      <c r="P3847" s="3">
        <v>70.7172224760164</v>
      </c>
      <c r="Q3847" s="3">
        <v>0.726874439908392</v>
      </c>
      <c r="R3847" s="3">
        <v>80.0579430226944</v>
      </c>
      <c r="S3847" s="3">
        <v>2.30018155746676</v>
      </c>
      <c r="T3847" s="3">
        <v>30.7909604519774</v>
      </c>
      <c r="U3847" s="3"/>
      <c r="V3847" s="3"/>
      <c r="W3847" s="3"/>
      <c r="X3847" s="3"/>
      <c r="Y3847" s="3"/>
      <c r="Z3847" s="3"/>
      <c r="AA3847" s="3">
        <v>0.0408150198946347</v>
      </c>
      <c r="AB3847" s="3">
        <v>0.184117328026688</v>
      </c>
      <c r="AC3847" s="3">
        <v>-3.28382602017938</v>
      </c>
      <c r="AD3847" s="3"/>
      <c r="AE3847" s="5">
        <v>4</v>
      </c>
      <c r="AF3847" s="3">
        <v>0.337977643035359</v>
      </c>
      <c r="AG3847" s="3">
        <v>3.60448471143271</v>
      </c>
      <c r="AH3847" s="3"/>
      <c r="AI3847" s="3"/>
      <c r="AJ3847" s="3"/>
      <c r="AK3847" s="3"/>
      <c r="AL3847" s="3"/>
      <c r="AM3847" s="3"/>
      <c r="AN3847" s="5" t="s">
        <v>51</v>
      </c>
      <c r="AO3847" s="1"/>
      <c r="AP3847" s="1"/>
      <c r="AQ3847" s="1"/>
    </row>
    <row r="3848" spans="1:43">
      <c r="A3848" s="1" t="s">
        <v>9939</v>
      </c>
      <c r="B3848" s="1" t="s">
        <v>9940</v>
      </c>
      <c r="C3848" s="3">
        <v>1.47945205479452</v>
      </c>
      <c r="D3848" s="4">
        <v>43697</v>
      </c>
      <c r="E3848" s="3">
        <v>98.8232879971</v>
      </c>
      <c r="F3848" s="5" t="s">
        <v>9941</v>
      </c>
      <c r="G3848" s="5">
        <v>541</v>
      </c>
      <c r="H3848" s="5" t="s">
        <v>50</v>
      </c>
      <c r="I3848" s="3">
        <v>0.0491593746927621</v>
      </c>
      <c r="J3848" s="3">
        <v>62.4385886556498</v>
      </c>
      <c r="K3848" s="3">
        <v>0.0294898260100145</v>
      </c>
      <c r="L3848" s="3">
        <v>27.8884462151394</v>
      </c>
      <c r="M3848" s="3">
        <v>-0.0392927308447918</v>
      </c>
      <c r="N3848" s="3">
        <v>43.9893143365984</v>
      </c>
      <c r="O3848" s="3">
        <v>0.611553179329856</v>
      </c>
      <c r="P3848" s="3">
        <v>58.3828232069438</v>
      </c>
      <c r="Q3848" s="3">
        <v>0.917843874464831</v>
      </c>
      <c r="R3848" s="3">
        <v>69.917914051183</v>
      </c>
      <c r="S3848" s="3">
        <v>1.84587978227062</v>
      </c>
      <c r="T3848" s="3">
        <v>52.9378531073446</v>
      </c>
      <c r="U3848" s="3"/>
      <c r="V3848" s="3"/>
      <c r="W3848" s="3"/>
      <c r="X3848" s="3"/>
      <c r="Y3848" s="3"/>
      <c r="Z3848" s="3"/>
      <c r="AA3848" s="3">
        <v>0.0310783134030827</v>
      </c>
      <c r="AB3848" s="3">
        <v>0.197863933827657</v>
      </c>
      <c r="AC3848" s="3">
        <v>-2.47409915924528</v>
      </c>
      <c r="AD3848" s="3"/>
      <c r="AE3848" s="5">
        <v>4</v>
      </c>
      <c r="AF3848" s="3">
        <v>0.270852971941225</v>
      </c>
      <c r="AG3848" s="3">
        <v>2.98727924868127</v>
      </c>
      <c r="AH3848" s="3"/>
      <c r="AI3848" s="3"/>
      <c r="AJ3848" s="3"/>
      <c r="AK3848" s="3"/>
      <c r="AL3848" s="3"/>
      <c r="AM3848" s="3">
        <v>100</v>
      </c>
      <c r="AN3848" s="5" t="s">
        <v>56</v>
      </c>
      <c r="AO3848" s="1"/>
      <c r="AP3848" s="1"/>
      <c r="AQ3848" s="1"/>
    </row>
    <row r="3849" spans="1:43">
      <c r="A3849" s="1" t="s">
        <v>9942</v>
      </c>
      <c r="B3849" s="1" t="s">
        <v>9943</v>
      </c>
      <c r="C3849" s="3">
        <v>1.30958904109589</v>
      </c>
      <c r="D3849" s="4">
        <v>43759</v>
      </c>
      <c r="E3849" s="3">
        <v>2.0489307975</v>
      </c>
      <c r="F3849" s="5" t="s">
        <v>323</v>
      </c>
      <c r="G3849" s="5">
        <v>479</v>
      </c>
      <c r="H3849" s="5" t="s">
        <v>50</v>
      </c>
      <c r="I3849" s="3">
        <v>0.195236235845373</v>
      </c>
      <c r="J3849" s="3">
        <v>36.9361322018758</v>
      </c>
      <c r="K3849" s="3">
        <v>0.0389863547758242</v>
      </c>
      <c r="L3849" s="3">
        <v>21.6467463479416</v>
      </c>
      <c r="M3849" s="3">
        <v>0.10728567248609</v>
      </c>
      <c r="N3849" s="3">
        <v>19.0115761353517</v>
      </c>
      <c r="O3849" s="3">
        <v>0.578147966683</v>
      </c>
      <c r="P3849" s="3">
        <v>61.5349474645957</v>
      </c>
      <c r="Q3849" s="3">
        <v>1.01367975592953</v>
      </c>
      <c r="R3849" s="3">
        <v>61.5161757605022</v>
      </c>
      <c r="S3849" s="3">
        <v>1.73456239468729</v>
      </c>
      <c r="T3849" s="3">
        <v>57.3446327683616</v>
      </c>
      <c r="U3849" s="3"/>
      <c r="V3849" s="3"/>
      <c r="W3849" s="3"/>
      <c r="X3849" s="3"/>
      <c r="Y3849" s="3"/>
      <c r="Z3849" s="3"/>
      <c r="AA3849" s="3">
        <v>0.049993702260393</v>
      </c>
      <c r="AB3849" s="3">
        <v>0.165148238103662</v>
      </c>
      <c r="AC3849" s="3">
        <v>-0.598391210515989</v>
      </c>
      <c r="AD3849" s="3"/>
      <c r="AE3849" s="5">
        <v>3</v>
      </c>
      <c r="AF3849" s="3">
        <v>0.164289858474403</v>
      </c>
      <c r="AG3849" s="3">
        <v>1.98402344592821</v>
      </c>
      <c r="AH3849" s="3"/>
      <c r="AI3849" s="3"/>
      <c r="AJ3849" s="3"/>
      <c r="AK3849" s="3"/>
      <c r="AL3849" s="3"/>
      <c r="AM3849" s="3"/>
      <c r="AN3849" s="5" t="s">
        <v>46</v>
      </c>
      <c r="AO3849" s="1"/>
      <c r="AP3849" s="1"/>
      <c r="AQ3849" s="1"/>
    </row>
    <row r="3850" spans="1:43">
      <c r="A3850" s="1" t="s">
        <v>9944</v>
      </c>
      <c r="B3850" s="1" t="s">
        <v>9945</v>
      </c>
      <c r="C3850" s="3">
        <v>1.56986301369863</v>
      </c>
      <c r="D3850" s="4">
        <v>43664</v>
      </c>
      <c r="E3850" s="3">
        <v>10.373234174</v>
      </c>
      <c r="F3850" s="5" t="s">
        <v>1155</v>
      </c>
      <c r="G3850" s="5">
        <v>400</v>
      </c>
      <c r="H3850" s="5" t="s">
        <v>50</v>
      </c>
      <c r="I3850" s="3">
        <v>-0.0973615032616008</v>
      </c>
      <c r="J3850" s="3">
        <v>79.5444394819116</v>
      </c>
      <c r="K3850" s="3">
        <v>-0.0876338851022267</v>
      </c>
      <c r="L3850" s="3">
        <v>89.5086321381142</v>
      </c>
      <c r="M3850" s="3">
        <v>-0.24304880419988</v>
      </c>
      <c r="N3850" s="3">
        <v>78.6286731967943</v>
      </c>
      <c r="O3850" s="3">
        <v>0.342264815177008</v>
      </c>
      <c r="P3850" s="3">
        <v>76.6103243490178</v>
      </c>
      <c r="Q3850" s="3">
        <v>0.855120896402583</v>
      </c>
      <c r="R3850" s="3">
        <v>73.9256397875423</v>
      </c>
      <c r="S3850" s="3">
        <v>1.4843049165462</v>
      </c>
      <c r="T3850" s="3">
        <v>68.6440677966102</v>
      </c>
      <c r="U3850" s="3"/>
      <c r="V3850" s="3"/>
      <c r="W3850" s="3"/>
      <c r="X3850" s="3"/>
      <c r="Y3850" s="3"/>
      <c r="Z3850" s="3"/>
      <c r="AA3850" s="3">
        <v>0.0059393927712621</v>
      </c>
      <c r="AB3850" s="3">
        <v>0.181149417974638</v>
      </c>
      <c r="AC3850" s="3">
        <v>-2.94788860136144</v>
      </c>
      <c r="AD3850" s="3"/>
      <c r="AE3850" s="5">
        <v>4</v>
      </c>
      <c r="AF3850" s="3">
        <v>0.292573831457209</v>
      </c>
      <c r="AG3850" s="3">
        <v>2.52012030472331</v>
      </c>
      <c r="AH3850" s="3"/>
      <c r="AI3850" s="3"/>
      <c r="AJ3850" s="3"/>
      <c r="AK3850" s="3"/>
      <c r="AL3850" s="3"/>
      <c r="AM3850" s="3"/>
      <c r="AN3850" s="5" t="s">
        <v>51</v>
      </c>
      <c r="AO3850" s="1"/>
      <c r="AP3850" s="1"/>
      <c r="AQ3850" s="1"/>
    </row>
    <row r="3851" spans="1:43">
      <c r="A3851" s="1" t="s">
        <v>9946</v>
      </c>
      <c r="B3851" s="1" t="s">
        <v>9947</v>
      </c>
      <c r="C3851" s="3">
        <v>1.13150684931507</v>
      </c>
      <c r="D3851" s="4">
        <v>43824</v>
      </c>
      <c r="E3851" s="3">
        <v>1.0152365897</v>
      </c>
      <c r="F3851" s="5" t="s">
        <v>6442</v>
      </c>
      <c r="G3851" s="5">
        <v>17</v>
      </c>
      <c r="H3851" s="5" t="s">
        <v>50</v>
      </c>
      <c r="I3851" s="3">
        <v>0.0689995071463896</v>
      </c>
      <c r="J3851" s="3">
        <v>59.6694953104064</v>
      </c>
      <c r="K3851" s="3">
        <v>0.0492756479747795</v>
      </c>
      <c r="L3851" s="3">
        <v>15.0066401062417</v>
      </c>
      <c r="M3851" s="3">
        <v>-0.0590667454223376</v>
      </c>
      <c r="N3851" s="3">
        <v>46.8833481745325</v>
      </c>
      <c r="O3851" s="3">
        <v>0.923164529579673</v>
      </c>
      <c r="P3851" s="3">
        <v>13.1566925536775</v>
      </c>
      <c r="Q3851" s="3">
        <v>1.74441088181005</v>
      </c>
      <c r="R3851" s="3">
        <v>6.08401738290681</v>
      </c>
      <c r="S3851" s="3">
        <v>1.93661050467289</v>
      </c>
      <c r="T3851" s="3">
        <v>48.1920903954802</v>
      </c>
      <c r="U3851" s="3"/>
      <c r="V3851" s="3"/>
      <c r="W3851" s="3"/>
      <c r="X3851" s="3"/>
      <c r="Y3851" s="3"/>
      <c r="Z3851" s="3"/>
      <c r="AA3851" s="3">
        <v>0.0377621869591856</v>
      </c>
      <c r="AB3851" s="3">
        <v>0.0848497132002984</v>
      </c>
      <c r="AC3851" s="3">
        <v>-2.42170783894183</v>
      </c>
      <c r="AD3851" s="3"/>
      <c r="AE3851" s="5">
        <v>3</v>
      </c>
      <c r="AF3851" s="3">
        <v>0.186343905955353</v>
      </c>
      <c r="AG3851" s="3">
        <v>2.30826255124561</v>
      </c>
      <c r="AH3851" s="3"/>
      <c r="AI3851" s="3"/>
      <c r="AJ3851" s="3"/>
      <c r="AK3851" s="3"/>
      <c r="AL3851" s="3"/>
      <c r="AM3851" s="3"/>
      <c r="AN3851" s="5" t="s">
        <v>46</v>
      </c>
      <c r="AO3851" s="1"/>
      <c r="AP3851" s="1"/>
      <c r="AQ3851" s="1"/>
    </row>
    <row r="3852" spans="1:43">
      <c r="A3852" s="1" t="s">
        <v>9948</v>
      </c>
      <c r="B3852" s="1" t="s">
        <v>9949</v>
      </c>
      <c r="C3852" s="3">
        <v>0.934246575342466</v>
      </c>
      <c r="D3852" s="4">
        <v>43896</v>
      </c>
      <c r="E3852" s="3">
        <v>1.0012110542</v>
      </c>
      <c r="F3852" s="5" t="s">
        <v>830</v>
      </c>
      <c r="G3852" s="5">
        <v>342</v>
      </c>
      <c r="H3852" s="5" t="s">
        <v>50</v>
      </c>
      <c r="I3852" s="3">
        <v>-0.0900090009000912</v>
      </c>
      <c r="J3852" s="3">
        <v>78.9638231353283</v>
      </c>
      <c r="K3852" s="3">
        <v>0.0200240288345993</v>
      </c>
      <c r="L3852" s="3">
        <v>30.987162461266</v>
      </c>
      <c r="M3852" s="3">
        <v>-0.189829153761605</v>
      </c>
      <c r="N3852" s="3">
        <v>70.6144256455922</v>
      </c>
      <c r="O3852" s="3">
        <v>0.898899101100901</v>
      </c>
      <c r="P3852" s="3">
        <v>15.5778894472362</v>
      </c>
      <c r="Q3852" s="3">
        <v>1.43161742308864</v>
      </c>
      <c r="R3852" s="3">
        <v>17.0931916948334</v>
      </c>
      <c r="S3852" s="3"/>
      <c r="T3852" s="3"/>
      <c r="U3852" s="3"/>
      <c r="V3852" s="3"/>
      <c r="W3852" s="3"/>
      <c r="X3852" s="3"/>
      <c r="Y3852" s="3"/>
      <c r="Z3852" s="3"/>
      <c r="AA3852" s="3">
        <v>-0.161430550983024</v>
      </c>
      <c r="AB3852" s="3">
        <v>-0.171620371275536</v>
      </c>
      <c r="AC3852" s="3">
        <v>-2.14186092847181</v>
      </c>
      <c r="AD3852" s="3"/>
      <c r="AE3852" s="5">
        <v>3</v>
      </c>
      <c r="AF3852" s="3">
        <v>-0.0245980419640859</v>
      </c>
      <c r="AG3852" s="3"/>
      <c r="AH3852" s="3"/>
      <c r="AI3852" s="3"/>
      <c r="AJ3852" s="3"/>
      <c r="AK3852" s="3"/>
      <c r="AL3852" s="3"/>
      <c r="AM3852" s="3"/>
      <c r="AN3852" s="5" t="s">
        <v>46</v>
      </c>
      <c r="AO3852" s="1"/>
      <c r="AP3852" s="1"/>
      <c r="AQ3852" s="1"/>
    </row>
    <row r="3853" spans="1:43">
      <c r="A3853" s="1" t="s">
        <v>9950</v>
      </c>
      <c r="B3853" s="1" t="s">
        <v>9951</v>
      </c>
      <c r="C3853" s="3">
        <v>1.53424657534247</v>
      </c>
      <c r="D3853" s="4">
        <v>43677</v>
      </c>
      <c r="E3853" s="3">
        <v>11.2508298964</v>
      </c>
      <c r="F3853" s="5" t="s">
        <v>201</v>
      </c>
      <c r="G3853" s="5">
        <v>561</v>
      </c>
      <c r="H3853" s="5" t="s">
        <v>50</v>
      </c>
      <c r="I3853" s="3">
        <v>0.411522633744853</v>
      </c>
      <c r="J3853" s="3">
        <v>7.23537293434569</v>
      </c>
      <c r="K3853" s="3">
        <v>0.0585823081429345</v>
      </c>
      <c r="L3853" s="3">
        <v>10.9340416113324</v>
      </c>
      <c r="M3853" s="3">
        <v>0.342700479780669</v>
      </c>
      <c r="N3853" s="3">
        <v>2.76046304541407</v>
      </c>
      <c r="O3853" s="3">
        <v>1.05664287667783</v>
      </c>
      <c r="P3853" s="3">
        <v>7.03517587939699</v>
      </c>
      <c r="Q3853" s="3">
        <v>2.53416616081335</v>
      </c>
      <c r="R3853" s="3">
        <v>2.17286335103815</v>
      </c>
      <c r="S3853" s="3">
        <v>4.8565793824181</v>
      </c>
      <c r="T3853" s="3">
        <v>2.14689265536723</v>
      </c>
      <c r="U3853" s="3"/>
      <c r="V3853" s="3"/>
      <c r="W3853" s="3"/>
      <c r="X3853" s="3"/>
      <c r="Y3853" s="3"/>
      <c r="Z3853" s="3"/>
      <c r="AA3853" s="3">
        <v>1.5061520397282</v>
      </c>
      <c r="AB3853" s="3"/>
      <c r="AC3853" s="3">
        <v>0</v>
      </c>
      <c r="AD3853" s="3"/>
      <c r="AE3853" s="5"/>
      <c r="AF3853" s="3">
        <v>0.373582513673851</v>
      </c>
      <c r="AG3853" s="3">
        <v>4.94235737322213</v>
      </c>
      <c r="AH3853" s="3"/>
      <c r="AI3853" s="3"/>
      <c r="AJ3853" s="3"/>
      <c r="AK3853" s="3"/>
      <c r="AL3853" s="3"/>
      <c r="AM3853" s="3"/>
      <c r="AN3853" s="5" t="s">
        <v>1266</v>
      </c>
      <c r="AO3853" s="1"/>
      <c r="AP3853" s="1"/>
      <c r="AQ3853" s="1"/>
    </row>
    <row r="3854" spans="1:43">
      <c r="A3854" s="1" t="s">
        <v>9952</v>
      </c>
      <c r="B3854" s="1" t="s">
        <v>9953</v>
      </c>
      <c r="C3854" s="3">
        <v>1.54794520547945</v>
      </c>
      <c r="D3854" s="4">
        <v>43672</v>
      </c>
      <c r="E3854" s="3">
        <v>5.782071152</v>
      </c>
      <c r="F3854" s="5" t="s">
        <v>6387</v>
      </c>
      <c r="G3854" s="5">
        <v>73</v>
      </c>
      <c r="H3854" s="5" t="s">
        <v>50</v>
      </c>
      <c r="I3854" s="3">
        <v>0.163006999712344</v>
      </c>
      <c r="J3854" s="3">
        <v>43.099598034837</v>
      </c>
      <c r="K3854" s="3">
        <v>0.00957395883197597</v>
      </c>
      <c r="L3854" s="3">
        <v>41.6113324479858</v>
      </c>
      <c r="M3854" s="3">
        <v>-0.047842311740498</v>
      </c>
      <c r="N3854" s="3">
        <v>44.7907390917186</v>
      </c>
      <c r="O3854" s="3">
        <v>0.820384132805709</v>
      </c>
      <c r="P3854" s="3">
        <v>26.9529465509365</v>
      </c>
      <c r="Q3854" s="3">
        <v>1.29945694336696</v>
      </c>
      <c r="R3854" s="3">
        <v>27.0400772573636</v>
      </c>
      <c r="S3854" s="3">
        <v>2.4619911721432</v>
      </c>
      <c r="T3854" s="3">
        <v>24.6892655367232</v>
      </c>
      <c r="U3854" s="3"/>
      <c r="V3854" s="3"/>
      <c r="W3854" s="3"/>
      <c r="X3854" s="3"/>
      <c r="Y3854" s="3"/>
      <c r="Z3854" s="3"/>
      <c r="AA3854" s="3">
        <v>0.0724645543642574</v>
      </c>
      <c r="AB3854" s="3">
        <v>0.161995409386689</v>
      </c>
      <c r="AC3854" s="3">
        <v>-2.47383444338725</v>
      </c>
      <c r="AD3854" s="3"/>
      <c r="AE3854" s="5">
        <v>3</v>
      </c>
      <c r="AF3854" s="3">
        <v>0.238520160450701</v>
      </c>
      <c r="AG3854" s="3">
        <v>2.9205357470538</v>
      </c>
      <c r="AH3854" s="3"/>
      <c r="AI3854" s="3"/>
      <c r="AJ3854" s="3"/>
      <c r="AK3854" s="3"/>
      <c r="AL3854" s="3"/>
      <c r="AM3854" s="3"/>
      <c r="AN3854" s="5" t="s">
        <v>46</v>
      </c>
      <c r="AO3854" s="1"/>
      <c r="AP3854" s="1"/>
      <c r="AQ3854" s="1"/>
    </row>
    <row r="3855" spans="1:43">
      <c r="A3855" s="1" t="s">
        <v>9954</v>
      </c>
      <c r="B3855" s="1" t="s">
        <v>9955</v>
      </c>
      <c r="C3855" s="3">
        <v>1.18904109589041</v>
      </c>
      <c r="D3855" s="4">
        <v>43803</v>
      </c>
      <c r="E3855" s="3">
        <v>46.1922123369</v>
      </c>
      <c r="F3855" s="5" t="s">
        <v>9956</v>
      </c>
      <c r="G3855" s="5">
        <v>435</v>
      </c>
      <c r="H3855" s="5" t="s">
        <v>50</v>
      </c>
      <c r="I3855" s="3">
        <v>0.17342711243858</v>
      </c>
      <c r="J3855" s="3">
        <v>41.0451094238499</v>
      </c>
      <c r="K3855" s="3">
        <v>0.00961908426317708</v>
      </c>
      <c r="L3855" s="3">
        <v>41.2571934484285</v>
      </c>
      <c r="M3855" s="3">
        <v>0.13483578927093</v>
      </c>
      <c r="N3855" s="3">
        <v>16.4292074799644</v>
      </c>
      <c r="O3855" s="3">
        <v>0.902562111801251</v>
      </c>
      <c r="P3855" s="3">
        <v>15.1210598446779</v>
      </c>
      <c r="Q3855" s="3">
        <v>1.99136747106141</v>
      </c>
      <c r="R3855" s="3">
        <v>3.86286817962337</v>
      </c>
      <c r="S3855" s="3">
        <v>3.54546359924311</v>
      </c>
      <c r="T3855" s="3">
        <v>6.49717514124294</v>
      </c>
      <c r="U3855" s="3"/>
      <c r="V3855" s="3"/>
      <c r="W3855" s="3"/>
      <c r="X3855" s="3"/>
      <c r="Y3855" s="3"/>
      <c r="Z3855" s="3"/>
      <c r="AA3855" s="3">
        <v>0.882591567021385</v>
      </c>
      <c r="AB3855" s="3">
        <v>13.188364809186</v>
      </c>
      <c r="AC3855" s="3">
        <v>0</v>
      </c>
      <c r="AD3855" s="3"/>
      <c r="AE3855" s="5"/>
      <c r="AF3855" s="3">
        <v>0.285370945831182</v>
      </c>
      <c r="AG3855" s="3">
        <v>3.49932216487394</v>
      </c>
      <c r="AH3855" s="3"/>
      <c r="AI3855" s="3"/>
      <c r="AJ3855" s="3"/>
      <c r="AK3855" s="3"/>
      <c r="AL3855" s="3"/>
      <c r="AM3855" s="3"/>
      <c r="AN3855" s="5" t="s">
        <v>1266</v>
      </c>
      <c r="AO3855" s="1"/>
      <c r="AP3855" s="1"/>
      <c r="AQ3855" s="1"/>
    </row>
    <row r="3856" spans="1:43">
      <c r="A3856" s="1" t="s">
        <v>9957</v>
      </c>
      <c r="B3856" s="1" t="s">
        <v>9958</v>
      </c>
      <c r="C3856" s="3">
        <v>1.55342465753425</v>
      </c>
      <c r="D3856" s="4">
        <v>43670</v>
      </c>
      <c r="E3856" s="3">
        <v>20.2268125488</v>
      </c>
      <c r="F3856" s="5" t="s">
        <v>5459</v>
      </c>
      <c r="G3856" s="5">
        <v>15</v>
      </c>
      <c r="H3856" s="5" t="s">
        <v>50</v>
      </c>
      <c r="I3856" s="3">
        <v>-0.151558207824203</v>
      </c>
      <c r="J3856" s="3">
        <v>84.5913354175972</v>
      </c>
      <c r="K3856" s="3">
        <v>-0.066363291619252</v>
      </c>
      <c r="L3856" s="3">
        <v>84.5506861443116</v>
      </c>
      <c r="M3856" s="3">
        <v>-0.340361161009746</v>
      </c>
      <c r="N3856" s="3">
        <v>87.66696349065</v>
      </c>
      <c r="O3856" s="3">
        <v>0.601259782401215</v>
      </c>
      <c r="P3856" s="3">
        <v>59.113750571037</v>
      </c>
      <c r="Q3856" s="3">
        <v>0.793650793650784</v>
      </c>
      <c r="R3856" s="3">
        <v>77.0159343312409</v>
      </c>
      <c r="S3856" s="3">
        <v>2.52415016566121</v>
      </c>
      <c r="T3856" s="3">
        <v>22.7683615819209</v>
      </c>
      <c r="U3856" s="3"/>
      <c r="V3856" s="3"/>
      <c r="W3856" s="3"/>
      <c r="X3856" s="3"/>
      <c r="Y3856" s="3"/>
      <c r="Z3856" s="3"/>
      <c r="AA3856" s="3">
        <v>0.048183355541533</v>
      </c>
      <c r="AB3856" s="3">
        <v>0.239222292486526</v>
      </c>
      <c r="AC3856" s="3">
        <v>-3.77145574847576</v>
      </c>
      <c r="AD3856" s="3"/>
      <c r="AE3856" s="5">
        <v>4</v>
      </c>
      <c r="AF3856" s="3">
        <v>0.388715011066486</v>
      </c>
      <c r="AG3856" s="3">
        <v>5.32871545845433</v>
      </c>
      <c r="AH3856" s="3"/>
      <c r="AI3856" s="3"/>
      <c r="AJ3856" s="3"/>
      <c r="AK3856" s="3"/>
      <c r="AL3856" s="3"/>
      <c r="AM3856" s="3">
        <v>5</v>
      </c>
      <c r="AN3856" s="5" t="s">
        <v>51</v>
      </c>
      <c r="AO3856" s="1"/>
      <c r="AP3856" s="1"/>
      <c r="AQ3856" s="1"/>
    </row>
    <row r="3857" spans="1:43">
      <c r="A3857" s="1" t="s">
        <v>9959</v>
      </c>
      <c r="B3857" s="1" t="s">
        <v>9960</v>
      </c>
      <c r="C3857" s="3">
        <v>1.50958904109589</v>
      </c>
      <c r="D3857" s="4">
        <v>43686</v>
      </c>
      <c r="E3857" s="3">
        <v>10.3879244395</v>
      </c>
      <c r="F3857" s="5" t="s">
        <v>9281</v>
      </c>
      <c r="G3857" s="5">
        <v>552</v>
      </c>
      <c r="H3857" s="5" t="s">
        <v>198</v>
      </c>
      <c r="I3857" s="3">
        <v>0.248138957816371</v>
      </c>
      <c r="J3857" s="3">
        <v>39.6825396825397</v>
      </c>
      <c r="K3857" s="3">
        <v>0.0285687077421167</v>
      </c>
      <c r="L3857" s="3">
        <v>52.6595744680851</v>
      </c>
      <c r="M3857" s="3">
        <v>0.0952925481227263</v>
      </c>
      <c r="N3857" s="3">
        <v>42.7055702917772</v>
      </c>
      <c r="O3857" s="3">
        <v>0.690184049079764</v>
      </c>
      <c r="P3857" s="3">
        <v>43.1034482758621</v>
      </c>
      <c r="Q3857" s="3">
        <v>1.46831530139105</v>
      </c>
      <c r="R3857" s="3">
        <v>22.3214285714286</v>
      </c>
      <c r="S3857" s="3">
        <v>3.02079246763436</v>
      </c>
      <c r="T3857" s="3">
        <v>11.6279069767442</v>
      </c>
      <c r="U3857" s="3"/>
      <c r="V3857" s="3"/>
      <c r="W3857" s="3"/>
      <c r="X3857" s="3"/>
      <c r="Y3857" s="3"/>
      <c r="Z3857" s="3"/>
      <c r="AA3857" s="3">
        <v>0.262103872546919</v>
      </c>
      <c r="AB3857" s="3">
        <v>0.542914111680194</v>
      </c>
      <c r="AC3857" s="3">
        <v>-0.608578052550229</v>
      </c>
      <c r="AD3857" s="3"/>
      <c r="AE3857" s="5">
        <v>2</v>
      </c>
      <c r="AF3857" s="3">
        <v>0.275603400240395</v>
      </c>
      <c r="AG3857" s="3">
        <v>3.39998144224627</v>
      </c>
      <c r="AH3857" s="3"/>
      <c r="AI3857" s="3"/>
      <c r="AJ3857" s="3"/>
      <c r="AK3857" s="3"/>
      <c r="AL3857" s="3"/>
      <c r="AM3857" s="3"/>
      <c r="AN3857" s="5" t="s">
        <v>46</v>
      </c>
      <c r="AO3857" s="1"/>
      <c r="AP3857" s="1"/>
      <c r="AQ3857" s="1"/>
    </row>
    <row r="3858" spans="1:43">
      <c r="A3858" s="1" t="s">
        <v>9961</v>
      </c>
      <c r="B3858" s="1" t="s">
        <v>9962</v>
      </c>
      <c r="C3858" s="3">
        <v>1.39452054794521</v>
      </c>
      <c r="D3858" s="4">
        <v>43728</v>
      </c>
      <c r="E3858" s="3">
        <v>8.3636329293</v>
      </c>
      <c r="F3858" s="5" t="s">
        <v>5186</v>
      </c>
      <c r="G3858" s="5">
        <v>510</v>
      </c>
      <c r="H3858" s="5" t="s">
        <v>50</v>
      </c>
      <c r="I3858" s="3">
        <v>0.194855806703035</v>
      </c>
      <c r="J3858" s="3">
        <v>36.9807949977669</v>
      </c>
      <c r="K3858" s="3">
        <v>0</v>
      </c>
      <c r="L3858" s="3">
        <v>43.3820274457725</v>
      </c>
      <c r="M3858" s="3">
        <v>0</v>
      </c>
      <c r="N3858" s="3">
        <v>34.1495992876224</v>
      </c>
      <c r="O3858" s="3">
        <v>0.557645625291379</v>
      </c>
      <c r="P3858" s="3">
        <v>63.544997715852</v>
      </c>
      <c r="Q3858" s="3">
        <v>1.20381945219817</v>
      </c>
      <c r="R3858" s="3">
        <v>39.5461129888943</v>
      </c>
      <c r="S3858" s="3">
        <v>2.90551825821505</v>
      </c>
      <c r="T3858" s="3">
        <v>14.180790960452</v>
      </c>
      <c r="U3858" s="3"/>
      <c r="V3858" s="3"/>
      <c r="W3858" s="3"/>
      <c r="X3858" s="3"/>
      <c r="Y3858" s="3"/>
      <c r="Z3858" s="3"/>
      <c r="AA3858" s="3">
        <v>0.128588321523985</v>
      </c>
      <c r="AB3858" s="3">
        <v>0.408412864427348</v>
      </c>
      <c r="AC3858" s="3">
        <v>-1.58285998631965</v>
      </c>
      <c r="AD3858" s="3"/>
      <c r="AE3858" s="5">
        <v>3</v>
      </c>
      <c r="AF3858" s="3">
        <v>0.349061053650403</v>
      </c>
      <c r="AG3858" s="3">
        <v>4.09403971050382</v>
      </c>
      <c r="AH3858" s="3"/>
      <c r="AI3858" s="3"/>
      <c r="AJ3858" s="3"/>
      <c r="AK3858" s="3"/>
      <c r="AL3858" s="3"/>
      <c r="AM3858" s="3">
        <v>0.1</v>
      </c>
      <c r="AN3858" s="5" t="s">
        <v>56</v>
      </c>
      <c r="AO3858" s="1"/>
      <c r="AP3858" s="1"/>
      <c r="AQ3858" s="1"/>
    </row>
    <row r="3859" spans="1:43">
      <c r="A3859" s="1" t="s">
        <v>9963</v>
      </c>
      <c r="B3859" s="1" t="s">
        <v>9964</v>
      </c>
      <c r="C3859" s="3">
        <v>1.23013698630137</v>
      </c>
      <c r="D3859" s="4">
        <v>43788</v>
      </c>
      <c r="E3859" s="3">
        <v>141.5069531351</v>
      </c>
      <c r="F3859" s="5" t="s">
        <v>1460</v>
      </c>
      <c r="G3859" s="5">
        <v>450</v>
      </c>
      <c r="H3859" s="5" t="s">
        <v>50</v>
      </c>
      <c r="I3859" s="3">
        <v>-0.0408017911133329</v>
      </c>
      <c r="J3859" s="3">
        <v>74.0509155873158</v>
      </c>
      <c r="K3859" s="3">
        <v>-0.0399121931750301</v>
      </c>
      <c r="L3859" s="3">
        <v>76.9366976538291</v>
      </c>
      <c r="M3859" s="3">
        <v>-0.32838281770634</v>
      </c>
      <c r="N3859" s="3">
        <v>86.8210151380232</v>
      </c>
      <c r="O3859" s="3">
        <v>0.821866653037632</v>
      </c>
      <c r="P3859" s="3">
        <v>26.7245317496574</v>
      </c>
      <c r="Q3859" s="3">
        <v>1.14667282769757</v>
      </c>
      <c r="R3859" s="3">
        <v>47.2235634958957</v>
      </c>
      <c r="S3859" s="3">
        <v>1.88763465936667</v>
      </c>
      <c r="T3859" s="3">
        <v>51.0734463276836</v>
      </c>
      <c r="U3859" s="3"/>
      <c r="V3859" s="3"/>
      <c r="W3859" s="3"/>
      <c r="X3859" s="3"/>
      <c r="Y3859" s="3"/>
      <c r="Z3859" s="3"/>
      <c r="AA3859" s="3">
        <v>0.0319650520566402</v>
      </c>
      <c r="AB3859" s="3">
        <v>0.139820407930932</v>
      </c>
      <c r="AC3859" s="3">
        <v>-2.04987321937131</v>
      </c>
      <c r="AD3859" s="3"/>
      <c r="AE3859" s="5">
        <v>4</v>
      </c>
      <c r="AF3859" s="3">
        <v>0.236438887645497</v>
      </c>
      <c r="AG3859" s="3">
        <v>2.51545088060701</v>
      </c>
      <c r="AH3859" s="3"/>
      <c r="AI3859" s="3"/>
      <c r="AJ3859" s="3"/>
      <c r="AK3859" s="3"/>
      <c r="AL3859" s="3"/>
      <c r="AM3859" s="3"/>
      <c r="AN3859" s="5" t="s">
        <v>51</v>
      </c>
      <c r="AO3859" s="1"/>
      <c r="AP3859" s="1"/>
      <c r="AQ3859" s="1"/>
    </row>
    <row r="3860" spans="1:43">
      <c r="A3860" s="1" t="s">
        <v>9965</v>
      </c>
      <c r="B3860" s="1" t="s">
        <v>9966</v>
      </c>
      <c r="C3860" s="3">
        <v>1.60547945205479</v>
      </c>
      <c r="D3860" s="4">
        <v>43651</v>
      </c>
      <c r="E3860" s="3">
        <v>2.9357363352</v>
      </c>
      <c r="F3860" s="5" t="s">
        <v>5803</v>
      </c>
      <c r="G3860" s="5">
        <v>587</v>
      </c>
      <c r="H3860" s="5" t="s">
        <v>191</v>
      </c>
      <c r="I3860" s="3">
        <v>16.1006289308176</v>
      </c>
      <c r="J3860" s="3">
        <v>14.4665461121157</v>
      </c>
      <c r="K3860" s="3">
        <v>4.39271772045679</v>
      </c>
      <c r="L3860" s="3">
        <v>12.5</v>
      </c>
      <c r="M3860" s="3">
        <v>8.38257575757575</v>
      </c>
      <c r="N3860" s="3">
        <v>22.7027027027027</v>
      </c>
      <c r="O3860" s="3">
        <v>31.384883827716</v>
      </c>
      <c r="P3860" s="3">
        <v>6.66666666666667</v>
      </c>
      <c r="Q3860" s="3">
        <v>37.3380051838341</v>
      </c>
      <c r="R3860" s="3">
        <v>18.8679245283019</v>
      </c>
      <c r="S3860" s="3">
        <v>102.655995467101</v>
      </c>
      <c r="T3860" s="3">
        <v>12.9901960784314</v>
      </c>
      <c r="U3860" s="3"/>
      <c r="V3860" s="3"/>
      <c r="W3860" s="3"/>
      <c r="X3860" s="3"/>
      <c r="Y3860" s="3"/>
      <c r="Z3860" s="3"/>
      <c r="AA3860" s="3">
        <v>0.388338629077403</v>
      </c>
      <c r="AB3860" s="3">
        <v>0.781112399398542</v>
      </c>
      <c r="AC3860" s="3">
        <v>-13.7432881615955</v>
      </c>
      <c r="AD3860" s="3"/>
      <c r="AE3860" s="5">
        <v>1</v>
      </c>
      <c r="AF3860" s="3">
        <v>5.65005572905823</v>
      </c>
      <c r="AG3860" s="3">
        <v>99.2352976989525</v>
      </c>
      <c r="AH3860" s="3"/>
      <c r="AI3860" s="3"/>
      <c r="AJ3860" s="3"/>
      <c r="AK3860" s="3"/>
      <c r="AL3860" s="3"/>
      <c r="AM3860" s="3"/>
      <c r="AN3860" s="5" t="s">
        <v>46</v>
      </c>
      <c r="AO3860" s="1"/>
      <c r="AP3860" s="1"/>
      <c r="AQ3860" s="1"/>
    </row>
    <row r="3861" spans="1:43">
      <c r="A3861" s="1" t="s">
        <v>9967</v>
      </c>
      <c r="B3861" s="1" t="s">
        <v>9968</v>
      </c>
      <c r="C3861" s="3">
        <v>1.14794520547945</v>
      </c>
      <c r="D3861" s="4">
        <v>43818</v>
      </c>
      <c r="E3861" s="3">
        <v>5.0323227607</v>
      </c>
      <c r="F3861" s="5" t="s">
        <v>9969</v>
      </c>
      <c r="G3861" s="5">
        <v>420</v>
      </c>
      <c r="H3861" s="5" t="s">
        <v>50</v>
      </c>
      <c r="I3861" s="3">
        <v>-0.039181114702709</v>
      </c>
      <c r="J3861" s="3">
        <v>73.3809736489504</v>
      </c>
      <c r="K3861" s="3">
        <v>-0.039181114702709</v>
      </c>
      <c r="L3861" s="3">
        <v>75.5644090305445</v>
      </c>
      <c r="M3861" s="3">
        <v>-0.156540455924082</v>
      </c>
      <c r="N3861" s="3">
        <v>64.8708815672306</v>
      </c>
      <c r="O3861" s="3">
        <v>0.690675875678332</v>
      </c>
      <c r="P3861" s="3">
        <v>48.2868889904066</v>
      </c>
      <c r="Q3861" s="3">
        <v>1.06962464098246</v>
      </c>
      <c r="R3861" s="3">
        <v>56.5910188314824</v>
      </c>
      <c r="S3861" s="3">
        <v>1.59283225485316</v>
      </c>
      <c r="T3861" s="3">
        <v>64.2372881355932</v>
      </c>
      <c r="U3861" s="3"/>
      <c r="V3861" s="3"/>
      <c r="W3861" s="3"/>
      <c r="X3861" s="3"/>
      <c r="Y3861" s="3"/>
      <c r="Z3861" s="3"/>
      <c r="AA3861" s="3">
        <v>0.010112161017818</v>
      </c>
      <c r="AB3861" s="3">
        <v>0.0493873879141607</v>
      </c>
      <c r="AC3861" s="3">
        <v>-1.24791195833744</v>
      </c>
      <c r="AD3861" s="3"/>
      <c r="AE3861" s="5">
        <v>3</v>
      </c>
      <c r="AF3861" s="3">
        <v>0.149813558900473</v>
      </c>
      <c r="AG3861" s="3">
        <v>1.77181744523354</v>
      </c>
      <c r="AH3861" s="3"/>
      <c r="AI3861" s="3"/>
      <c r="AJ3861" s="3"/>
      <c r="AK3861" s="3"/>
      <c r="AL3861" s="3"/>
      <c r="AM3861" s="3"/>
      <c r="AN3861" s="5" t="s">
        <v>46</v>
      </c>
      <c r="AO3861" s="1"/>
      <c r="AP3861" s="1"/>
      <c r="AQ3861" s="1"/>
    </row>
    <row r="3862" spans="1:43">
      <c r="A3862" s="1" t="s">
        <v>9970</v>
      </c>
      <c r="B3862" s="1" t="s">
        <v>9971</v>
      </c>
      <c r="C3862" s="3">
        <v>1.52054794520548</v>
      </c>
      <c r="D3862" s="4">
        <v>43682</v>
      </c>
      <c r="E3862" s="3">
        <v>22.5482499681</v>
      </c>
      <c r="F3862" s="5" t="s">
        <v>204</v>
      </c>
      <c r="G3862" s="5">
        <v>555</v>
      </c>
      <c r="H3862" s="5" t="s">
        <v>50</v>
      </c>
      <c r="I3862" s="3">
        <v>0.3660104857058</v>
      </c>
      <c r="J3862" s="3">
        <v>10.0937918713711</v>
      </c>
      <c r="K3862" s="3">
        <v>0.0591715976331276</v>
      </c>
      <c r="L3862" s="3">
        <v>10.4028331119965</v>
      </c>
      <c r="M3862" s="3">
        <v>0.296559905100809</v>
      </c>
      <c r="N3862" s="3">
        <v>3.56188780053428</v>
      </c>
      <c r="O3862" s="3">
        <v>0.734710087370916</v>
      </c>
      <c r="P3862" s="3">
        <v>41.7542256738237</v>
      </c>
      <c r="Q3862" s="3">
        <v>1.70594894604711</v>
      </c>
      <c r="R3862" s="3">
        <v>7.19459198454853</v>
      </c>
      <c r="S3862" s="3">
        <v>3.89675606549241</v>
      </c>
      <c r="T3862" s="3">
        <v>4.80225988700565</v>
      </c>
      <c r="U3862" s="3"/>
      <c r="V3862" s="3"/>
      <c r="W3862" s="3"/>
      <c r="X3862" s="3"/>
      <c r="Y3862" s="3"/>
      <c r="Z3862" s="3"/>
      <c r="AA3862" s="3">
        <v>1.47146842725724</v>
      </c>
      <c r="AB3862" s="3">
        <v>14.2591497620221</v>
      </c>
      <c r="AC3862" s="3">
        <v>0</v>
      </c>
      <c r="AD3862" s="3"/>
      <c r="AE3862" s="5"/>
      <c r="AF3862" s="3">
        <v>0.297335837177756</v>
      </c>
      <c r="AG3862" s="3">
        <v>3.90256567243279</v>
      </c>
      <c r="AH3862" s="3"/>
      <c r="AI3862" s="3"/>
      <c r="AJ3862" s="3"/>
      <c r="AK3862" s="3"/>
      <c r="AL3862" s="3"/>
      <c r="AM3862" s="3"/>
      <c r="AN3862" s="5" t="s">
        <v>1266</v>
      </c>
      <c r="AO3862" s="1"/>
      <c r="AP3862" s="1"/>
      <c r="AQ3862" s="1"/>
    </row>
    <row r="3863" spans="1:43">
      <c r="A3863" s="1" t="s">
        <v>9972</v>
      </c>
      <c r="B3863" s="1" t="s">
        <v>9973</v>
      </c>
      <c r="C3863" s="3">
        <v>1.4</v>
      </c>
      <c r="D3863" s="4">
        <v>43726</v>
      </c>
      <c r="E3863" s="3">
        <v>1.2959375645</v>
      </c>
      <c r="F3863" s="5" t="s">
        <v>974</v>
      </c>
      <c r="G3863" s="5">
        <v>512</v>
      </c>
      <c r="H3863" s="5" t="s">
        <v>191</v>
      </c>
      <c r="I3863" s="3">
        <v>-1.37231077121007</v>
      </c>
      <c r="J3863" s="3">
        <v>97.4683544303797</v>
      </c>
      <c r="K3863" s="3">
        <v>0.18150137941048</v>
      </c>
      <c r="L3863" s="3">
        <v>86.8150684931507</v>
      </c>
      <c r="M3863" s="3">
        <v>-0.468840161569545</v>
      </c>
      <c r="N3863" s="3">
        <v>89.5495495495495</v>
      </c>
      <c r="O3863" s="3">
        <v>-3.59787620511388</v>
      </c>
      <c r="P3863" s="3">
        <v>98.8571428571429</v>
      </c>
      <c r="Q3863" s="3">
        <v>6.5477569299668</v>
      </c>
      <c r="R3863" s="3">
        <v>85.7442348008386</v>
      </c>
      <c r="S3863" s="3">
        <v>35.5101639988216</v>
      </c>
      <c r="T3863" s="3">
        <v>86.2745098039216</v>
      </c>
      <c r="U3863" s="3"/>
      <c r="V3863" s="3"/>
      <c r="W3863" s="3"/>
      <c r="X3863" s="3"/>
      <c r="Y3863" s="3"/>
      <c r="Z3863" s="3"/>
      <c r="AA3863" s="3">
        <v>0.169089275807563</v>
      </c>
      <c r="AB3863" s="3">
        <v>0.238258320726499</v>
      </c>
      <c r="AC3863" s="3">
        <v>-16.7760758570387</v>
      </c>
      <c r="AD3863" s="3"/>
      <c r="AE3863" s="5">
        <v>2</v>
      </c>
      <c r="AF3863" s="3">
        <v>1.90538120028411</v>
      </c>
      <c r="AG3863" s="3">
        <v>31.4943288843703</v>
      </c>
      <c r="AH3863" s="3"/>
      <c r="AI3863" s="3"/>
      <c r="AJ3863" s="3"/>
      <c r="AK3863" s="3"/>
      <c r="AL3863" s="3"/>
      <c r="AM3863" s="3"/>
      <c r="AN3863" s="5" t="s">
        <v>46</v>
      </c>
      <c r="AO3863" s="1"/>
      <c r="AP3863" s="1"/>
      <c r="AQ3863" s="1"/>
    </row>
    <row r="3864" spans="1:43">
      <c r="A3864" s="1" t="s">
        <v>9974</v>
      </c>
      <c r="B3864" s="1" t="s">
        <v>9975</v>
      </c>
      <c r="C3864" s="3">
        <v>1.43835616438356</v>
      </c>
      <c r="D3864" s="4">
        <v>43712</v>
      </c>
      <c r="E3864" s="3">
        <v>62.2298318629</v>
      </c>
      <c r="F3864" s="5" t="s">
        <v>1601</v>
      </c>
      <c r="G3864" s="5">
        <v>15</v>
      </c>
      <c r="H3864" s="5" t="s">
        <v>50</v>
      </c>
      <c r="I3864" s="3">
        <v>0.229586743861038</v>
      </c>
      <c r="J3864" s="3">
        <v>31.308619919607</v>
      </c>
      <c r="K3864" s="3">
        <v>0.0398525455813348</v>
      </c>
      <c r="L3864" s="3">
        <v>18.415227976981</v>
      </c>
      <c r="M3864" s="3">
        <v>0.169592976855545</v>
      </c>
      <c r="N3864" s="3">
        <v>13.3125556544969</v>
      </c>
      <c r="O3864" s="3">
        <v>0.733429244443833</v>
      </c>
      <c r="P3864" s="3">
        <v>41.8912745545911</v>
      </c>
      <c r="Q3864" s="3">
        <v>1.57617939068179</v>
      </c>
      <c r="R3864" s="3">
        <v>10.7677450507001</v>
      </c>
      <c r="S3864" s="3">
        <v>2.913241185613</v>
      </c>
      <c r="T3864" s="3">
        <v>14.0112994350282</v>
      </c>
      <c r="U3864" s="3"/>
      <c r="V3864" s="3"/>
      <c r="W3864" s="3"/>
      <c r="X3864" s="3"/>
      <c r="Y3864" s="3"/>
      <c r="Z3864" s="3"/>
      <c r="AA3864" s="3">
        <v>0.928668717927072</v>
      </c>
      <c r="AB3864" s="3">
        <v>17.5391747472704</v>
      </c>
      <c r="AC3864" s="3">
        <v>0</v>
      </c>
      <c r="AD3864" s="3"/>
      <c r="AE3864" s="5"/>
      <c r="AF3864" s="3">
        <v>0.2339785295045</v>
      </c>
      <c r="AG3864" s="3">
        <v>2.89163187851571</v>
      </c>
      <c r="AH3864" s="3"/>
      <c r="AI3864" s="3"/>
      <c r="AJ3864" s="3"/>
      <c r="AK3864" s="3"/>
      <c r="AL3864" s="3"/>
      <c r="AM3864" s="3"/>
      <c r="AN3864" s="5" t="s">
        <v>1266</v>
      </c>
      <c r="AO3864" s="1"/>
      <c r="AP3864" s="1"/>
      <c r="AQ3864" s="1"/>
    </row>
    <row r="3865" spans="1:43">
      <c r="A3865" s="1" t="s">
        <v>9976</v>
      </c>
      <c r="B3865" s="1" t="s">
        <v>9977</v>
      </c>
      <c r="C3865" s="3">
        <v>1.08767123287671</v>
      </c>
      <c r="D3865" s="4">
        <v>43840</v>
      </c>
      <c r="E3865" s="3">
        <v>6.1368023656</v>
      </c>
      <c r="F3865" s="5" t="s">
        <v>9978</v>
      </c>
      <c r="G3865" s="5">
        <v>65</v>
      </c>
      <c r="H3865" s="5" t="s">
        <v>55</v>
      </c>
      <c r="I3865" s="3">
        <v>7.48978361358613</v>
      </c>
      <c r="J3865" s="3">
        <v>68.6025408348457</v>
      </c>
      <c r="K3865" s="3">
        <v>2.17142129393785</v>
      </c>
      <c r="L3865" s="3">
        <v>58.7570621468927</v>
      </c>
      <c r="M3865" s="3">
        <v>3.94532262244104</v>
      </c>
      <c r="N3865" s="3">
        <v>61.9389587073609</v>
      </c>
      <c r="O3865" s="3">
        <v>20.0523756079312</v>
      </c>
      <c r="P3865" s="3">
        <v>44.5695364238411</v>
      </c>
      <c r="Q3865" s="3">
        <v>21.314078330561</v>
      </c>
      <c r="R3865" s="3">
        <v>57.0884146341463</v>
      </c>
      <c r="S3865" s="3">
        <v>62.2838070193183</v>
      </c>
      <c r="T3865" s="3">
        <v>55.2734375</v>
      </c>
      <c r="U3865" s="3"/>
      <c r="V3865" s="3"/>
      <c r="W3865" s="3"/>
      <c r="X3865" s="3"/>
      <c r="Y3865" s="3"/>
      <c r="Z3865" s="3"/>
      <c r="AA3865" s="3">
        <v>0.306138744396382</v>
      </c>
      <c r="AB3865" s="3">
        <v>0.487143229142821</v>
      </c>
      <c r="AC3865" s="3">
        <v>-13.5927039875813</v>
      </c>
      <c r="AD3865" s="3"/>
      <c r="AE3865" s="5">
        <v>2</v>
      </c>
      <c r="AF3865" s="3">
        <v>3.99303355273912</v>
      </c>
      <c r="AG3865" s="3"/>
      <c r="AH3865" s="3"/>
      <c r="AI3865" s="3"/>
      <c r="AJ3865" s="3"/>
      <c r="AK3865" s="3"/>
      <c r="AL3865" s="3"/>
      <c r="AM3865" s="3"/>
      <c r="AN3865" s="5" t="s">
        <v>46</v>
      </c>
      <c r="AO3865" s="1"/>
      <c r="AP3865" s="1"/>
      <c r="AQ3865" s="1"/>
    </row>
    <row r="3866" spans="1:43">
      <c r="A3866" s="1" t="s">
        <v>9979</v>
      </c>
      <c r="B3866" s="1" t="s">
        <v>9980</v>
      </c>
      <c r="C3866" s="3">
        <v>1.45479452054795</v>
      </c>
      <c r="D3866" s="4">
        <v>43706</v>
      </c>
      <c r="E3866" s="3">
        <v>1.3411316422</v>
      </c>
      <c r="F3866" s="5" t="s">
        <v>9380</v>
      </c>
      <c r="G3866" s="5">
        <v>532</v>
      </c>
      <c r="H3866" s="5" t="s">
        <v>60</v>
      </c>
      <c r="I3866" s="3">
        <v>4.07449741141666</v>
      </c>
      <c r="J3866" s="3">
        <v>60.218253968254</v>
      </c>
      <c r="K3866" s="3">
        <v>1.22948139428423</v>
      </c>
      <c r="L3866" s="3">
        <v>67.5934803451582</v>
      </c>
      <c r="M3866" s="3">
        <v>1.761882847939</v>
      </c>
      <c r="N3866" s="3">
        <v>52.5222551928783</v>
      </c>
      <c r="O3866" s="3">
        <v>3.37251235474823</v>
      </c>
      <c r="P3866" s="3">
        <v>68.3569979716024</v>
      </c>
      <c r="Q3866" s="3">
        <v>6.82539682539683</v>
      </c>
      <c r="R3866" s="3">
        <v>60.9424083769633</v>
      </c>
      <c r="S3866" s="3">
        <v>41.6193961573651</v>
      </c>
      <c r="T3866" s="3">
        <v>46.1352657004831</v>
      </c>
      <c r="U3866" s="3"/>
      <c r="V3866" s="3"/>
      <c r="W3866" s="3"/>
      <c r="X3866" s="3"/>
      <c r="Y3866" s="3"/>
      <c r="Z3866" s="3"/>
      <c r="AA3866" s="3">
        <v>0.220906660827724</v>
      </c>
      <c r="AB3866" s="3">
        <v>0.378611841695296</v>
      </c>
      <c r="AC3866" s="3">
        <v>-14.1045284303711</v>
      </c>
      <c r="AD3866" s="3"/>
      <c r="AE3866" s="5">
        <v>2</v>
      </c>
      <c r="AF3866" s="3">
        <v>2.52989565500347</v>
      </c>
      <c r="AG3866" s="3">
        <v>38.8923792458993</v>
      </c>
      <c r="AH3866" s="3"/>
      <c r="AI3866" s="3"/>
      <c r="AJ3866" s="3"/>
      <c r="AK3866" s="3"/>
      <c r="AL3866" s="3"/>
      <c r="AM3866" s="3"/>
      <c r="AN3866" s="5" t="s">
        <v>46</v>
      </c>
      <c r="AO3866" s="1"/>
      <c r="AP3866" s="1"/>
      <c r="AQ3866" s="1"/>
    </row>
    <row r="3867" spans="1:43">
      <c r="A3867" s="1" t="s">
        <v>9981</v>
      </c>
      <c r="B3867" s="1" t="s">
        <v>9982</v>
      </c>
      <c r="C3867" s="3">
        <v>0.901369863013699</v>
      </c>
      <c r="D3867" s="4">
        <v>43908</v>
      </c>
      <c r="E3867" s="3">
        <v>45.2231011367</v>
      </c>
      <c r="F3867" s="5" t="s">
        <v>5304</v>
      </c>
      <c r="G3867" s="5">
        <v>330</v>
      </c>
      <c r="H3867" s="5" t="s">
        <v>50</v>
      </c>
      <c r="I3867" s="3">
        <v>0.202976995940445</v>
      </c>
      <c r="J3867" s="3">
        <v>35.4175971415811</v>
      </c>
      <c r="K3867" s="3">
        <v>-0.0578424756579715</v>
      </c>
      <c r="L3867" s="3">
        <v>82.248782647189</v>
      </c>
      <c r="M3867" s="3">
        <v>-0.0578424756579715</v>
      </c>
      <c r="N3867" s="3">
        <v>46.4826357969724</v>
      </c>
      <c r="O3867" s="3">
        <v>0.562615190610146</v>
      </c>
      <c r="P3867" s="3">
        <v>63.1795340338054</v>
      </c>
      <c r="Q3867" s="3">
        <v>1.0111384836218</v>
      </c>
      <c r="R3867" s="3">
        <v>61.8541767262192</v>
      </c>
      <c r="S3867" s="3"/>
      <c r="T3867" s="3"/>
      <c r="U3867" s="3"/>
      <c r="V3867" s="3"/>
      <c r="W3867" s="3"/>
      <c r="X3867" s="3"/>
      <c r="Y3867" s="3"/>
      <c r="Z3867" s="3"/>
      <c r="AA3867" s="3">
        <v>0.137722753979963</v>
      </c>
      <c r="AB3867" s="3">
        <v>0.936681866946936</v>
      </c>
      <c r="AC3867" s="3">
        <v>-0.88175236680897</v>
      </c>
      <c r="AD3867" s="3"/>
      <c r="AE3867" s="5">
        <v>3</v>
      </c>
      <c r="AF3867" s="3">
        <v>0.830881153295547</v>
      </c>
      <c r="AG3867" s="3"/>
      <c r="AH3867" s="3"/>
      <c r="AI3867" s="3"/>
      <c r="AJ3867" s="3"/>
      <c r="AK3867" s="3"/>
      <c r="AL3867" s="3"/>
      <c r="AM3867" s="3">
        <v>0.1</v>
      </c>
      <c r="AN3867" s="5" t="s">
        <v>56</v>
      </c>
      <c r="AO3867" s="1"/>
      <c r="AP3867" s="1"/>
      <c r="AQ3867" s="1"/>
    </row>
    <row r="3868" spans="1:43">
      <c r="A3868" s="1" t="s">
        <v>9983</v>
      </c>
      <c r="B3868" s="1" t="s">
        <v>9984</v>
      </c>
      <c r="C3868" s="3">
        <v>1.06027397260274</v>
      </c>
      <c r="D3868" s="4">
        <v>43850</v>
      </c>
      <c r="E3868" s="3">
        <v>2.9943261909</v>
      </c>
      <c r="F3868" s="5" t="s">
        <v>5251</v>
      </c>
      <c r="G3868" s="5">
        <v>388</v>
      </c>
      <c r="H3868" s="5" t="s">
        <v>50</v>
      </c>
      <c r="I3868" s="3">
        <v>-0.0702670146556704</v>
      </c>
      <c r="J3868" s="3">
        <v>76.41804376954</v>
      </c>
      <c r="K3868" s="3">
        <v>0.0301446945337717</v>
      </c>
      <c r="L3868" s="3">
        <v>24.0814519698982</v>
      </c>
      <c r="M3868" s="3">
        <v>-0.170477336542308</v>
      </c>
      <c r="N3868" s="3">
        <v>67.8984861976848</v>
      </c>
      <c r="O3868" s="3">
        <v>0.759109311740892</v>
      </c>
      <c r="P3868" s="3">
        <v>37.4600274097762</v>
      </c>
      <c r="Q3868" s="3">
        <v>0.636878285483225</v>
      </c>
      <c r="R3868" s="3">
        <v>82.6653790439401</v>
      </c>
      <c r="S3868" s="3">
        <v>1.22110948456696</v>
      </c>
      <c r="T3868" s="3">
        <v>76.4406779661017</v>
      </c>
      <c r="U3868" s="3"/>
      <c r="V3868" s="3"/>
      <c r="W3868" s="3"/>
      <c r="X3868" s="3"/>
      <c r="Y3868" s="3"/>
      <c r="Z3868" s="3"/>
      <c r="AA3868" s="3">
        <v>-0.0240788087275884</v>
      </c>
      <c r="AB3868" s="3">
        <v>-0.0224097287270963</v>
      </c>
      <c r="AC3868" s="3">
        <v>-2.39116493266978</v>
      </c>
      <c r="AD3868" s="3"/>
      <c r="AE3868" s="5">
        <v>5</v>
      </c>
      <c r="AF3868" s="3">
        <v>0.107140705194737</v>
      </c>
      <c r="AG3868" s="3"/>
      <c r="AH3868" s="3"/>
      <c r="AI3868" s="3"/>
      <c r="AJ3868" s="3"/>
      <c r="AK3868" s="3"/>
      <c r="AL3868" s="3"/>
      <c r="AM3868" s="3"/>
      <c r="AN3868" s="5" t="s">
        <v>46</v>
      </c>
      <c r="AO3868" s="1"/>
      <c r="AP3868" s="1"/>
      <c r="AQ3868" s="1"/>
    </row>
    <row r="3869" spans="1:43">
      <c r="A3869" s="1" t="s">
        <v>9985</v>
      </c>
      <c r="B3869" s="1" t="s">
        <v>9986</v>
      </c>
      <c r="C3869" s="3">
        <v>0.542465753424658</v>
      </c>
      <c r="D3869" s="4">
        <v>44039</v>
      </c>
      <c r="E3869" s="3">
        <v>80.9913698649</v>
      </c>
      <c r="F3869" s="5" t="s">
        <v>6281</v>
      </c>
      <c r="G3869" s="5">
        <v>199</v>
      </c>
      <c r="H3869" s="5" t="s">
        <v>50</v>
      </c>
      <c r="I3869" s="3">
        <v>0.315675249087488</v>
      </c>
      <c r="J3869" s="3">
        <v>16.0786065207682</v>
      </c>
      <c r="K3869" s="3">
        <v>0.0491932310114074</v>
      </c>
      <c r="L3869" s="3">
        <v>15.3165117308544</v>
      </c>
      <c r="M3869" s="3">
        <v>0.236569738787576</v>
      </c>
      <c r="N3869" s="3">
        <v>7.8806767586821</v>
      </c>
      <c r="O3869" s="3">
        <v>0.8629240230113</v>
      </c>
      <c r="P3869" s="3">
        <v>20.3289173138419</v>
      </c>
      <c r="Q3869" s="3">
        <v>1.62902258644813</v>
      </c>
      <c r="R3869" s="3">
        <v>9.27088363109609</v>
      </c>
      <c r="S3869" s="3"/>
      <c r="T3869" s="3"/>
      <c r="U3869" s="3"/>
      <c r="V3869" s="3"/>
      <c r="W3869" s="3"/>
      <c r="X3869" s="3"/>
      <c r="Y3869" s="3"/>
      <c r="Z3869" s="3"/>
      <c r="AA3869" s="3">
        <v>3.00156709364033</v>
      </c>
      <c r="AB3869" s="3"/>
      <c r="AC3869" s="3">
        <v>0</v>
      </c>
      <c r="AD3869" s="3"/>
      <c r="AE3869" s="5"/>
      <c r="AF3869" s="3">
        <v>0.268152438828775</v>
      </c>
      <c r="AG3869" s="3"/>
      <c r="AH3869" s="3"/>
      <c r="AI3869" s="3"/>
      <c r="AJ3869" s="3"/>
      <c r="AK3869" s="3"/>
      <c r="AL3869" s="3"/>
      <c r="AM3869" s="3"/>
      <c r="AN3869" s="5" t="s">
        <v>1266</v>
      </c>
      <c r="AO3869" s="1"/>
      <c r="AP3869" s="1"/>
      <c r="AQ3869" s="1"/>
    </row>
    <row r="3870" spans="1:43">
      <c r="A3870" s="1" t="s">
        <v>9987</v>
      </c>
      <c r="B3870" s="1" t="s">
        <v>9988</v>
      </c>
      <c r="C3870" s="3">
        <v>1.4958904109589</v>
      </c>
      <c r="D3870" s="4">
        <v>43691</v>
      </c>
      <c r="E3870" s="3">
        <v>1.0208251512</v>
      </c>
      <c r="F3870" s="5" t="s">
        <v>6452</v>
      </c>
      <c r="G3870" s="5">
        <v>253</v>
      </c>
      <c r="H3870" s="5" t="s">
        <v>50</v>
      </c>
      <c r="I3870" s="3">
        <v>0.0979431929481011</v>
      </c>
      <c r="J3870" s="3">
        <v>54.3546225993747</v>
      </c>
      <c r="K3870" s="3">
        <v>0.019573302016048</v>
      </c>
      <c r="L3870" s="3">
        <v>34.041611332448</v>
      </c>
      <c r="M3870" s="3">
        <v>0.019573302016048</v>
      </c>
      <c r="N3870" s="3">
        <v>32.1015138023152</v>
      </c>
      <c r="O3870" s="3">
        <v>0.788954635108482</v>
      </c>
      <c r="P3870" s="3">
        <v>32.1608040201005</v>
      </c>
      <c r="Q3870" s="3">
        <v>0.918337118593866</v>
      </c>
      <c r="R3870" s="3">
        <v>69.8213423466924</v>
      </c>
      <c r="S3870" s="3">
        <v>0.590551181102363</v>
      </c>
      <c r="T3870" s="3">
        <v>89.3785310734463</v>
      </c>
      <c r="U3870" s="3"/>
      <c r="V3870" s="3"/>
      <c r="W3870" s="3"/>
      <c r="X3870" s="3"/>
      <c r="Y3870" s="3"/>
      <c r="Z3870" s="3"/>
      <c r="AA3870" s="3">
        <v>-0.156599413838541</v>
      </c>
      <c r="AB3870" s="3">
        <v>-0.00789947292173448</v>
      </c>
      <c r="AC3870" s="3">
        <v>-0.941638057871511</v>
      </c>
      <c r="AD3870" s="3"/>
      <c r="AE3870" s="5">
        <v>2</v>
      </c>
      <c r="AF3870" s="3">
        <v>0.111463320686287</v>
      </c>
      <c r="AG3870" s="3">
        <v>1.25990209376741</v>
      </c>
      <c r="AH3870" s="3"/>
      <c r="AI3870" s="3"/>
      <c r="AJ3870" s="3"/>
      <c r="AK3870" s="3"/>
      <c r="AL3870" s="3"/>
      <c r="AM3870" s="3"/>
      <c r="AN3870" s="5" t="s">
        <v>46</v>
      </c>
      <c r="AO3870" s="1"/>
      <c r="AP3870" s="1"/>
      <c r="AQ3870" s="1"/>
    </row>
    <row r="3871" spans="1:43">
      <c r="A3871" s="1" t="s">
        <v>9989</v>
      </c>
      <c r="B3871" s="1" t="s">
        <v>9990</v>
      </c>
      <c r="C3871" s="3">
        <v>1.47945205479452</v>
      </c>
      <c r="D3871" s="4">
        <v>43697</v>
      </c>
      <c r="E3871" s="3">
        <v>1.3081422139</v>
      </c>
      <c r="F3871" s="5" t="s">
        <v>9991</v>
      </c>
      <c r="G3871" s="5">
        <v>541</v>
      </c>
      <c r="H3871" s="5" t="s">
        <v>198</v>
      </c>
      <c r="I3871" s="3">
        <v>0.14509576320372</v>
      </c>
      <c r="J3871" s="3">
        <v>69.5767195767196</v>
      </c>
      <c r="K3871" s="3">
        <v>-0.0579206487112592</v>
      </c>
      <c r="L3871" s="3">
        <v>95.7446808510638</v>
      </c>
      <c r="M3871" s="3">
        <v>-0.14467592592591</v>
      </c>
      <c r="N3871" s="3">
        <v>85.6763925729443</v>
      </c>
      <c r="O3871" s="3">
        <v>0.739515422788756</v>
      </c>
      <c r="P3871" s="3">
        <v>34.7701149425287</v>
      </c>
      <c r="Q3871" s="3">
        <v>1.0640374853573</v>
      </c>
      <c r="R3871" s="3">
        <v>65.4761904761905</v>
      </c>
      <c r="S3871" s="3">
        <v>2.28215767634856</v>
      </c>
      <c r="T3871" s="3">
        <v>45.7364341085271</v>
      </c>
      <c r="U3871" s="3"/>
      <c r="V3871" s="3"/>
      <c r="W3871" s="3"/>
      <c r="X3871" s="3"/>
      <c r="Y3871" s="3"/>
      <c r="Z3871" s="3"/>
      <c r="AA3871" s="3">
        <v>0.0892963156754395</v>
      </c>
      <c r="AB3871" s="3">
        <v>0.16980787989231</v>
      </c>
      <c r="AC3871" s="3">
        <v>-1.10272780034824</v>
      </c>
      <c r="AD3871" s="3"/>
      <c r="AE3871" s="5">
        <v>3</v>
      </c>
      <c r="AF3871" s="3">
        <v>0.206740425373726</v>
      </c>
      <c r="AG3871" s="3">
        <v>2.44137233118393</v>
      </c>
      <c r="AH3871" s="3"/>
      <c r="AI3871" s="3"/>
      <c r="AJ3871" s="3"/>
      <c r="AK3871" s="3"/>
      <c r="AL3871" s="3"/>
      <c r="AM3871" s="3"/>
      <c r="AN3871" s="5" t="s">
        <v>46</v>
      </c>
      <c r="AO3871" s="1"/>
      <c r="AP3871" s="1"/>
      <c r="AQ3871" s="1"/>
    </row>
    <row r="3872" spans="1:43">
      <c r="A3872" s="1" t="s">
        <v>9992</v>
      </c>
      <c r="B3872" s="1" t="s">
        <v>9993</v>
      </c>
      <c r="C3872" s="3">
        <v>1.17534246575342</v>
      </c>
      <c r="D3872" s="4">
        <v>43808</v>
      </c>
      <c r="E3872" s="3">
        <v>0.296421356</v>
      </c>
      <c r="F3872" s="5" t="s">
        <v>59</v>
      </c>
      <c r="G3872" s="5">
        <v>430</v>
      </c>
      <c r="H3872" s="5" t="s">
        <v>60</v>
      </c>
      <c r="I3872" s="3">
        <v>2.39791987673343</v>
      </c>
      <c r="J3872" s="3">
        <v>69.4444444444444</v>
      </c>
      <c r="K3872" s="3">
        <v>2.41764592564052</v>
      </c>
      <c r="L3872" s="3">
        <v>47.0757430488974</v>
      </c>
      <c r="M3872" s="3">
        <v>0.82495732979328</v>
      </c>
      <c r="N3872" s="3">
        <v>59.2482690405539</v>
      </c>
      <c r="O3872" s="3">
        <v>1.00693454925429</v>
      </c>
      <c r="P3872" s="3">
        <v>78.7018255578093</v>
      </c>
      <c r="Q3872" s="3">
        <v>3.3232921970654</v>
      </c>
      <c r="R3872" s="3">
        <v>67.1204188481675</v>
      </c>
      <c r="S3872" s="3">
        <v>13.5276532137519</v>
      </c>
      <c r="T3872" s="3">
        <v>83.9371980676328</v>
      </c>
      <c r="U3872" s="3"/>
      <c r="V3872" s="3"/>
      <c r="W3872" s="3"/>
      <c r="X3872" s="3"/>
      <c r="Y3872" s="3"/>
      <c r="Z3872" s="3"/>
      <c r="AA3872" s="3">
        <v>0.104630324219485</v>
      </c>
      <c r="AB3872" s="3">
        <v>0.0532322867225702</v>
      </c>
      <c r="AC3872" s="3">
        <v>-13.5219512195122</v>
      </c>
      <c r="AD3872" s="3"/>
      <c r="AE3872" s="5">
        <v>3</v>
      </c>
      <c r="AF3872" s="3">
        <v>0.290474516279666</v>
      </c>
      <c r="AG3872" s="3">
        <v>3.73337515280527</v>
      </c>
      <c r="AH3872" s="3"/>
      <c r="AI3872" s="3"/>
      <c r="AJ3872" s="3"/>
      <c r="AK3872" s="3"/>
      <c r="AL3872" s="3"/>
      <c r="AM3872" s="3"/>
      <c r="AN3872" s="5" t="s">
        <v>46</v>
      </c>
      <c r="AO3872" s="1"/>
      <c r="AP3872" s="1"/>
      <c r="AQ3872" s="1"/>
    </row>
    <row r="3873" spans="1:43">
      <c r="A3873" s="1" t="s">
        <v>9994</v>
      </c>
      <c r="B3873" s="1" t="s">
        <v>9995</v>
      </c>
      <c r="C3873" s="3">
        <v>1.50958904109589</v>
      </c>
      <c r="D3873" s="4">
        <v>43686</v>
      </c>
      <c r="E3873" s="3">
        <v>4.6914821414</v>
      </c>
      <c r="F3873" s="5" t="s">
        <v>6714</v>
      </c>
      <c r="G3873" s="5">
        <v>552</v>
      </c>
      <c r="H3873" s="5" t="s">
        <v>50</v>
      </c>
      <c r="I3873" s="3">
        <v>0.368753032508482</v>
      </c>
      <c r="J3873" s="3">
        <v>9.6025011165699</v>
      </c>
      <c r="K3873" s="3">
        <v>0.0483652544012342</v>
      </c>
      <c r="L3873" s="3">
        <v>16.157591854803</v>
      </c>
      <c r="M3873" s="3">
        <v>-0.0386585483715055</v>
      </c>
      <c r="N3873" s="3">
        <v>43.766696349065</v>
      </c>
      <c r="O3873" s="3">
        <v>0.808966861598437</v>
      </c>
      <c r="P3873" s="3">
        <v>28.7345820009137</v>
      </c>
      <c r="Q3873" s="3">
        <v>1.83124938466082</v>
      </c>
      <c r="R3873" s="3">
        <v>4.97344278126509</v>
      </c>
      <c r="S3873" s="3">
        <v>4.94986528947622</v>
      </c>
      <c r="T3873" s="3">
        <v>1.92090395480226</v>
      </c>
      <c r="U3873" s="3"/>
      <c r="V3873" s="3"/>
      <c r="W3873" s="3"/>
      <c r="X3873" s="3"/>
      <c r="Y3873" s="3"/>
      <c r="Z3873" s="3"/>
      <c r="AA3873" s="3">
        <v>0.394672729975676</v>
      </c>
      <c r="AB3873" s="3">
        <v>1.08732573929541</v>
      </c>
      <c r="AC3873" s="3">
        <v>-0.428724544480157</v>
      </c>
      <c r="AD3873" s="3"/>
      <c r="AE3873" s="5">
        <v>1</v>
      </c>
      <c r="AF3873" s="3">
        <v>0.491062378473635</v>
      </c>
      <c r="AG3873" s="3">
        <v>5.48097438781106</v>
      </c>
      <c r="AH3873" s="3"/>
      <c r="AI3873" s="3"/>
      <c r="AJ3873" s="3"/>
      <c r="AK3873" s="3"/>
      <c r="AL3873" s="3"/>
      <c r="AM3873" s="3"/>
      <c r="AN3873" s="5" t="s">
        <v>46</v>
      </c>
      <c r="AO3873" s="1"/>
      <c r="AP3873" s="1"/>
      <c r="AQ3873" s="1"/>
    </row>
    <row r="3874" spans="1:43">
      <c r="A3874" s="1" t="s">
        <v>9996</v>
      </c>
      <c r="B3874" s="1" t="s">
        <v>9997</v>
      </c>
      <c r="C3874" s="3">
        <v>0.895890410958904</v>
      </c>
      <c r="D3874" s="4">
        <v>43910</v>
      </c>
      <c r="E3874" s="3">
        <v>5.0426959851</v>
      </c>
      <c r="F3874" s="5" t="s">
        <v>5333</v>
      </c>
      <c r="G3874" s="5">
        <v>288</v>
      </c>
      <c r="H3874" s="5" t="s">
        <v>50</v>
      </c>
      <c r="I3874" s="3">
        <v>0.456621004566204</v>
      </c>
      <c r="J3874" s="3">
        <v>5.71683787405092</v>
      </c>
      <c r="K3874" s="3">
        <v>0</v>
      </c>
      <c r="L3874" s="3">
        <v>43.3820274457725</v>
      </c>
      <c r="M3874" s="3">
        <v>0.0890119671644645</v>
      </c>
      <c r="N3874" s="3">
        <v>22.0391807658059</v>
      </c>
      <c r="O3874" s="3">
        <v>0.247647350173348</v>
      </c>
      <c r="P3874" s="3">
        <v>80.5847418912746</v>
      </c>
      <c r="Q3874" s="3">
        <v>1.0888023174508</v>
      </c>
      <c r="R3874" s="3">
        <v>54.3215837759536</v>
      </c>
      <c r="S3874" s="3"/>
      <c r="T3874" s="3"/>
      <c r="U3874" s="3"/>
      <c r="V3874" s="3"/>
      <c r="W3874" s="3"/>
      <c r="X3874" s="3"/>
      <c r="Y3874" s="3"/>
      <c r="Z3874" s="3"/>
      <c r="AA3874" s="3">
        <v>-0.0267835559021194</v>
      </c>
      <c r="AB3874" s="3">
        <v>-0.0324462954164607</v>
      </c>
      <c r="AC3874" s="3">
        <v>-0.930969594929194</v>
      </c>
      <c r="AD3874" s="3"/>
      <c r="AE3874" s="5">
        <v>1</v>
      </c>
      <c r="AF3874" s="3">
        <v>0.10904756589069</v>
      </c>
      <c r="AG3874" s="3"/>
      <c r="AH3874" s="3"/>
      <c r="AI3874" s="3"/>
      <c r="AJ3874" s="3"/>
      <c r="AK3874" s="3"/>
      <c r="AL3874" s="3"/>
      <c r="AM3874" s="3"/>
      <c r="AN3874" s="5" t="s">
        <v>46</v>
      </c>
      <c r="AO3874" s="1"/>
      <c r="AP3874" s="1"/>
      <c r="AQ3874" s="1"/>
    </row>
    <row r="3875" spans="1:43">
      <c r="A3875" s="1" t="s">
        <v>9998</v>
      </c>
      <c r="B3875" s="1" t="s">
        <v>9999</v>
      </c>
      <c r="C3875" s="3">
        <v>1.37808219178082</v>
      </c>
      <c r="D3875" s="4">
        <v>43734</v>
      </c>
      <c r="E3875" s="3">
        <v>0.4693004935</v>
      </c>
      <c r="F3875" s="5" t="s">
        <v>6581</v>
      </c>
      <c r="G3875" s="5">
        <v>52</v>
      </c>
      <c r="H3875" s="5" t="s">
        <v>55</v>
      </c>
      <c r="I3875" s="3">
        <v>14.9950947098332</v>
      </c>
      <c r="J3875" s="3">
        <v>18.1488203266788</v>
      </c>
      <c r="K3875" s="3">
        <v>5.81944444444445</v>
      </c>
      <c r="L3875" s="3">
        <v>2.3728813559322</v>
      </c>
      <c r="M3875" s="3">
        <v>8.89730579575503</v>
      </c>
      <c r="N3875" s="3">
        <v>18.1328545780969</v>
      </c>
      <c r="O3875" s="3">
        <v>23.3864638893004</v>
      </c>
      <c r="P3875" s="3">
        <v>28.0132450331126</v>
      </c>
      <c r="Q3875" s="3">
        <v>18.448600809098</v>
      </c>
      <c r="R3875" s="3">
        <v>64.8628048780488</v>
      </c>
      <c r="S3875" s="3">
        <v>64.3044656083064</v>
      </c>
      <c r="T3875" s="3">
        <v>52.05078125</v>
      </c>
      <c r="U3875" s="3"/>
      <c r="V3875" s="3"/>
      <c r="W3875" s="3"/>
      <c r="X3875" s="3"/>
      <c r="Y3875" s="3"/>
      <c r="Z3875" s="3"/>
      <c r="AA3875" s="3">
        <v>0.252837152715437</v>
      </c>
      <c r="AB3875" s="3">
        <v>0.429960705350937</v>
      </c>
      <c r="AC3875" s="3">
        <v>-14.5477758365811</v>
      </c>
      <c r="AD3875" s="3"/>
      <c r="AE3875" s="5">
        <v>2</v>
      </c>
      <c r="AF3875" s="3">
        <v>3.28928106392585</v>
      </c>
      <c r="AG3875" s="3">
        <v>60.8396339783437</v>
      </c>
      <c r="AH3875" s="3"/>
      <c r="AI3875" s="3"/>
      <c r="AJ3875" s="3"/>
      <c r="AK3875" s="3"/>
      <c r="AL3875" s="3"/>
      <c r="AM3875" s="3"/>
      <c r="AN3875" s="5" t="s">
        <v>46</v>
      </c>
      <c r="AO3875" s="1"/>
      <c r="AP3875" s="1"/>
      <c r="AQ3875" s="1"/>
    </row>
    <row r="3876" spans="1:43">
      <c r="A3876" s="1" t="s">
        <v>10000</v>
      </c>
      <c r="B3876" s="1" t="s">
        <v>10001</v>
      </c>
      <c r="C3876" s="3">
        <v>1.43835616438356</v>
      </c>
      <c r="D3876" s="4">
        <v>43712</v>
      </c>
      <c r="E3876" s="3">
        <v>0.4319538549</v>
      </c>
      <c r="F3876" s="5" t="s">
        <v>7826</v>
      </c>
      <c r="G3876" s="5">
        <v>526</v>
      </c>
      <c r="H3876" s="5" t="s">
        <v>191</v>
      </c>
      <c r="I3876" s="3">
        <v>-0.977076287110118</v>
      </c>
      <c r="J3876" s="3">
        <v>96.5641952983725</v>
      </c>
      <c r="K3876" s="3">
        <v>0.587876011604811</v>
      </c>
      <c r="L3876" s="3">
        <v>81.5068493150685</v>
      </c>
      <c r="M3876" s="3">
        <v>-2.58059745637387</v>
      </c>
      <c r="N3876" s="3">
        <v>94.4144144144144</v>
      </c>
      <c r="O3876" s="3">
        <v>-3.7618699780862</v>
      </c>
      <c r="P3876" s="3">
        <v>99.2380952380952</v>
      </c>
      <c r="Q3876" s="3">
        <v>-9.78499041358532</v>
      </c>
      <c r="R3876" s="3">
        <v>99.79035639413</v>
      </c>
      <c r="S3876" s="3">
        <v>22.160407974038</v>
      </c>
      <c r="T3876" s="3">
        <v>95.343137254902</v>
      </c>
      <c r="U3876" s="3"/>
      <c r="V3876" s="3"/>
      <c r="W3876" s="3"/>
      <c r="X3876" s="3"/>
      <c r="Y3876" s="3"/>
      <c r="Z3876" s="3"/>
      <c r="AA3876" s="3">
        <v>0.11445624561446</v>
      </c>
      <c r="AB3876" s="3">
        <v>0.192502198974934</v>
      </c>
      <c r="AC3876" s="3">
        <v>-15.5949861631125</v>
      </c>
      <c r="AD3876" s="3"/>
      <c r="AE3876" s="5">
        <v>2</v>
      </c>
      <c r="AF3876" s="3">
        <v>1.82702780994712</v>
      </c>
      <c r="AG3876" s="3">
        <v>20.0418318227654</v>
      </c>
      <c r="AH3876" s="3"/>
      <c r="AI3876" s="3"/>
      <c r="AJ3876" s="3"/>
      <c r="AK3876" s="3"/>
      <c r="AL3876" s="3"/>
      <c r="AM3876" s="3"/>
      <c r="AN3876" s="5" t="s">
        <v>46</v>
      </c>
      <c r="AO3876" s="1"/>
      <c r="AP3876" s="1"/>
      <c r="AQ3876" s="1"/>
    </row>
    <row r="3877" spans="1:43">
      <c r="A3877" s="1" t="s">
        <v>10002</v>
      </c>
      <c r="B3877" s="1" t="s">
        <v>10003</v>
      </c>
      <c r="C3877" s="3">
        <v>1.37808219178082</v>
      </c>
      <c r="D3877" s="4">
        <v>43734</v>
      </c>
      <c r="E3877" s="3">
        <v>5.5551738694</v>
      </c>
      <c r="F3877" s="5" t="s">
        <v>10004</v>
      </c>
      <c r="G3877" s="5">
        <v>504</v>
      </c>
      <c r="H3877" s="5" t="s">
        <v>50</v>
      </c>
      <c r="I3877" s="3">
        <v>0.306220095693789</v>
      </c>
      <c r="J3877" s="3">
        <v>17.2845020098258</v>
      </c>
      <c r="K3877" s="3">
        <v>-0.0190766882869113</v>
      </c>
      <c r="L3877" s="3">
        <v>63.2138114209827</v>
      </c>
      <c r="M3877" s="3">
        <v>0.0763796066450174</v>
      </c>
      <c r="N3877" s="3">
        <v>24.0427426536064</v>
      </c>
      <c r="O3877" s="3">
        <v>0.354236476783153</v>
      </c>
      <c r="P3877" s="3">
        <v>75.8337140246688</v>
      </c>
      <c r="Q3877" s="3">
        <v>1.23623720301332</v>
      </c>
      <c r="R3877" s="3">
        <v>35.1038145823274</v>
      </c>
      <c r="S3877" s="3">
        <v>2.18366153246247</v>
      </c>
      <c r="T3877" s="3">
        <v>35.5367231638418</v>
      </c>
      <c r="U3877" s="3"/>
      <c r="V3877" s="3"/>
      <c r="W3877" s="3"/>
      <c r="X3877" s="3"/>
      <c r="Y3877" s="3"/>
      <c r="Z3877" s="3"/>
      <c r="AA3877" s="3">
        <v>0.0592183872559416</v>
      </c>
      <c r="AB3877" s="3">
        <v>0.23265613017783</v>
      </c>
      <c r="AC3877" s="3">
        <v>-2.23852162316632</v>
      </c>
      <c r="AD3877" s="3"/>
      <c r="AE3877" s="5">
        <v>3</v>
      </c>
      <c r="AF3877" s="3">
        <v>0.292028109696272</v>
      </c>
      <c r="AG3877" s="3">
        <v>3.31634540251455</v>
      </c>
      <c r="AH3877" s="3"/>
      <c r="AI3877" s="3"/>
      <c r="AJ3877" s="3"/>
      <c r="AK3877" s="3"/>
      <c r="AL3877" s="3"/>
      <c r="AM3877" s="3">
        <v>500</v>
      </c>
      <c r="AN3877" s="5" t="s">
        <v>56</v>
      </c>
      <c r="AO3877" s="1"/>
      <c r="AP3877" s="1"/>
      <c r="AQ3877" s="1"/>
    </row>
    <row r="3878" spans="1:43">
      <c r="A3878" s="1" t="s">
        <v>10005</v>
      </c>
      <c r="B3878" s="1" t="s">
        <v>10006</v>
      </c>
      <c r="C3878" s="3">
        <v>0.536986301369863</v>
      </c>
      <c r="D3878" s="4">
        <v>44041</v>
      </c>
      <c r="E3878" s="3">
        <v>81.1557291224</v>
      </c>
      <c r="F3878" s="5" t="s">
        <v>2832</v>
      </c>
      <c r="G3878" s="5">
        <v>197</v>
      </c>
      <c r="H3878" s="5" t="s">
        <v>50</v>
      </c>
      <c r="I3878" s="3">
        <v>0.345031545741331</v>
      </c>
      <c r="J3878" s="3">
        <v>12.1036176864672</v>
      </c>
      <c r="K3878" s="3">
        <v>0.0589796520200466</v>
      </c>
      <c r="L3878" s="3">
        <v>10.6241699867198</v>
      </c>
      <c r="M3878" s="3">
        <v>0.265957446808503</v>
      </c>
      <c r="N3878" s="3">
        <v>4.94211932324132</v>
      </c>
      <c r="O3878" s="3">
        <v>0.882061446977218</v>
      </c>
      <c r="P3878" s="3">
        <v>17.5422567382366</v>
      </c>
      <c r="Q3878" s="3">
        <v>1.72896262242655</v>
      </c>
      <c r="R3878" s="3">
        <v>6.47030420086914</v>
      </c>
      <c r="S3878" s="3"/>
      <c r="T3878" s="3"/>
      <c r="U3878" s="3"/>
      <c r="V3878" s="3"/>
      <c r="W3878" s="3"/>
      <c r="X3878" s="3"/>
      <c r="Y3878" s="3"/>
      <c r="Z3878" s="3"/>
      <c r="AA3878" s="3">
        <v>4.01368952363931</v>
      </c>
      <c r="AB3878" s="3"/>
      <c r="AC3878" s="3">
        <v>0</v>
      </c>
      <c r="AD3878" s="3"/>
      <c r="AE3878" s="5"/>
      <c r="AF3878" s="3">
        <v>0.284612464508598</v>
      </c>
      <c r="AG3878" s="3"/>
      <c r="AH3878" s="3"/>
      <c r="AI3878" s="3"/>
      <c r="AJ3878" s="3"/>
      <c r="AK3878" s="3"/>
      <c r="AL3878" s="3"/>
      <c r="AM3878" s="3"/>
      <c r="AN3878" s="5" t="s">
        <v>1266</v>
      </c>
      <c r="AO3878" s="1"/>
      <c r="AP3878" s="1"/>
      <c r="AQ3878" s="1"/>
    </row>
    <row r="3879" spans="1:43">
      <c r="A3879" s="1" t="s">
        <v>10007</v>
      </c>
      <c r="B3879" s="1" t="s">
        <v>10008</v>
      </c>
      <c r="C3879" s="3">
        <v>1.20821917808219</v>
      </c>
      <c r="D3879" s="4">
        <v>43796</v>
      </c>
      <c r="E3879" s="3">
        <v>3.0059548313</v>
      </c>
      <c r="F3879" s="5" t="s">
        <v>10009</v>
      </c>
      <c r="G3879" s="5">
        <v>442</v>
      </c>
      <c r="H3879" s="5" t="s">
        <v>50</v>
      </c>
      <c r="I3879" s="3">
        <v>-0.124580737901301</v>
      </c>
      <c r="J3879" s="3">
        <v>82.6708351942832</v>
      </c>
      <c r="K3879" s="3">
        <v>-0.19153418885271</v>
      </c>
      <c r="L3879" s="3">
        <v>95.8831341301461</v>
      </c>
      <c r="M3879" s="3">
        <v>-0.686106346483714</v>
      </c>
      <c r="N3879" s="3">
        <v>95.2804986642921</v>
      </c>
      <c r="O3879" s="3">
        <v>0.317643661565125</v>
      </c>
      <c r="P3879" s="3">
        <v>77.615349474646</v>
      </c>
      <c r="Q3879" s="3">
        <v>0.307988450433118</v>
      </c>
      <c r="R3879" s="3">
        <v>88.3631096088846</v>
      </c>
      <c r="S3879" s="3">
        <v>1.84696569920843</v>
      </c>
      <c r="T3879" s="3">
        <v>52.7683615819209</v>
      </c>
      <c r="U3879" s="3"/>
      <c r="V3879" s="3"/>
      <c r="W3879" s="3"/>
      <c r="X3879" s="3"/>
      <c r="Y3879" s="3"/>
      <c r="Z3879" s="3"/>
      <c r="AA3879" s="3">
        <v>0.0290741877741506</v>
      </c>
      <c r="AB3879" s="3">
        <v>0.154471152879685</v>
      </c>
      <c r="AC3879" s="3">
        <v>-2.70142180094786</v>
      </c>
      <c r="AD3879" s="3"/>
      <c r="AE3879" s="5">
        <v>2</v>
      </c>
      <c r="AF3879" s="3">
        <v>0.309873203308644</v>
      </c>
      <c r="AG3879" s="3">
        <v>3.52209179646243</v>
      </c>
      <c r="AH3879" s="3"/>
      <c r="AI3879" s="3"/>
      <c r="AJ3879" s="3"/>
      <c r="AK3879" s="3"/>
      <c r="AL3879" s="3"/>
      <c r="AM3879" s="3"/>
      <c r="AN3879" s="5" t="s">
        <v>46</v>
      </c>
      <c r="AO3879" s="1"/>
      <c r="AP3879" s="1"/>
      <c r="AQ3879" s="1"/>
    </row>
    <row r="3880" spans="1:43">
      <c r="A3880" s="1" t="s">
        <v>10010</v>
      </c>
      <c r="B3880" s="1" t="s">
        <v>10011</v>
      </c>
      <c r="C3880" s="3">
        <v>1.47671232876712</v>
      </c>
      <c r="D3880" s="4">
        <v>43698</v>
      </c>
      <c r="E3880" s="3">
        <v>1.3261750008</v>
      </c>
      <c r="F3880" s="5" t="s">
        <v>2112</v>
      </c>
      <c r="G3880" s="5">
        <v>540</v>
      </c>
      <c r="H3880" s="5" t="s">
        <v>50</v>
      </c>
      <c r="I3880" s="3">
        <v>0.136226525250544</v>
      </c>
      <c r="J3880" s="3">
        <v>47.9231799910674</v>
      </c>
      <c r="K3880" s="3">
        <v>0.107003891050572</v>
      </c>
      <c r="L3880" s="3">
        <v>2.43470562195662</v>
      </c>
      <c r="M3880" s="3">
        <v>-0.0291431902079064</v>
      </c>
      <c r="N3880" s="3">
        <v>41.8076580587711</v>
      </c>
      <c r="O3880" s="3">
        <v>0.282595985188063</v>
      </c>
      <c r="P3880" s="3">
        <v>79.2142530835998</v>
      </c>
      <c r="Q3880" s="3">
        <v>0.25328787140769</v>
      </c>
      <c r="R3880" s="3">
        <v>88.8459681313375</v>
      </c>
      <c r="S3880" s="3">
        <v>1.28937007874015</v>
      </c>
      <c r="T3880" s="3">
        <v>74.0112994350282</v>
      </c>
      <c r="U3880" s="3"/>
      <c r="V3880" s="3"/>
      <c r="W3880" s="3"/>
      <c r="X3880" s="3"/>
      <c r="Y3880" s="3"/>
      <c r="Z3880" s="3"/>
      <c r="AA3880" s="3">
        <v>-0.0258396333032586</v>
      </c>
      <c r="AB3880" s="3">
        <v>0.0959849573506499</v>
      </c>
      <c r="AC3880" s="3">
        <v>-1.15075911420559</v>
      </c>
      <c r="AD3880" s="3"/>
      <c r="AE3880" s="5">
        <v>2</v>
      </c>
      <c r="AF3880" s="3">
        <v>0.160919240692922</v>
      </c>
      <c r="AG3880" s="3">
        <v>1.79399012008992</v>
      </c>
      <c r="AH3880" s="3"/>
      <c r="AI3880" s="3"/>
      <c r="AJ3880" s="3"/>
      <c r="AK3880" s="3"/>
      <c r="AL3880" s="3"/>
      <c r="AM3880" s="3"/>
      <c r="AN3880" s="5" t="s">
        <v>51</v>
      </c>
      <c r="AO3880" s="1"/>
      <c r="AP3880" s="1"/>
      <c r="AQ3880" s="1"/>
    </row>
    <row r="3881" spans="1:43">
      <c r="A3881" s="1" t="s">
        <v>10012</v>
      </c>
      <c r="B3881" s="1" t="s">
        <v>10013</v>
      </c>
      <c r="C3881" s="3">
        <v>1.47671232876712</v>
      </c>
      <c r="D3881" s="4">
        <v>43698</v>
      </c>
      <c r="E3881" s="3">
        <v>2.3176106425</v>
      </c>
      <c r="F3881" s="5" t="s">
        <v>3620</v>
      </c>
      <c r="G3881" s="5">
        <v>540</v>
      </c>
      <c r="H3881" s="5" t="s">
        <v>213</v>
      </c>
      <c r="I3881" s="3">
        <v>0.721255833686893</v>
      </c>
      <c r="J3881" s="3">
        <v>15.5844155844156</v>
      </c>
      <c r="K3881" s="3">
        <v>0.497407133029954</v>
      </c>
      <c r="L3881" s="3">
        <v>1.2987012987013</v>
      </c>
      <c r="M3881" s="3">
        <v>0.71057376179871</v>
      </c>
      <c r="N3881" s="3">
        <v>9.09090909090909</v>
      </c>
      <c r="O3881" s="3">
        <v>1.38799914584668</v>
      </c>
      <c r="P3881" s="3">
        <v>36.4864864864865</v>
      </c>
      <c r="Q3881" s="3">
        <v>-4.206597397357</v>
      </c>
      <c r="R3881" s="3">
        <v>71.6216216216216</v>
      </c>
      <c r="S3881" s="3">
        <v>-6.72821923190256</v>
      </c>
      <c r="T3881" s="3">
        <v>82.8125</v>
      </c>
      <c r="U3881" s="3"/>
      <c r="V3881" s="3"/>
      <c r="W3881" s="3"/>
      <c r="X3881" s="3"/>
      <c r="Y3881" s="3"/>
      <c r="Z3881" s="3"/>
      <c r="AA3881" s="3">
        <v>-0.0934296338130075</v>
      </c>
      <c r="AB3881" s="3">
        <v>-0.0795401277249599</v>
      </c>
      <c r="AC3881" s="3">
        <v>-15.2051331907447</v>
      </c>
      <c r="AD3881" s="3"/>
      <c r="AE3881" s="5">
        <v>4</v>
      </c>
      <c r="AF3881" s="3">
        <v>-0.334850617430879</v>
      </c>
      <c r="AG3881" s="3">
        <v>-5.19357654866474</v>
      </c>
      <c r="AH3881" s="3"/>
      <c r="AI3881" s="3"/>
      <c r="AJ3881" s="3"/>
      <c r="AK3881" s="3"/>
      <c r="AL3881" s="3"/>
      <c r="AM3881" s="3"/>
      <c r="AN3881" s="5" t="s">
        <v>134</v>
      </c>
      <c r="AO3881" s="1"/>
      <c r="AP3881" s="1"/>
      <c r="AQ3881" s="1"/>
    </row>
    <row r="3882" spans="1:43">
      <c r="A3882" s="1" t="s">
        <v>10014</v>
      </c>
      <c r="B3882" s="1" t="s">
        <v>10015</v>
      </c>
      <c r="C3882" s="3">
        <v>1.28219178082192</v>
      </c>
      <c r="D3882" s="4">
        <v>43769</v>
      </c>
      <c r="E3882" s="3">
        <v>9.3764885713</v>
      </c>
      <c r="F3882" s="5" t="s">
        <v>10016</v>
      </c>
      <c r="G3882" s="5">
        <v>469</v>
      </c>
      <c r="H3882" s="5" t="s">
        <v>198</v>
      </c>
      <c r="I3882" s="3">
        <v>0.316334355828229</v>
      </c>
      <c r="J3882" s="3">
        <v>23.015873015873</v>
      </c>
      <c r="K3882" s="3">
        <v>0</v>
      </c>
      <c r="L3882" s="3">
        <v>72.0744680851064</v>
      </c>
      <c r="M3882" s="3">
        <v>0.191479176639541</v>
      </c>
      <c r="N3882" s="3">
        <v>17.5066312997347</v>
      </c>
      <c r="O3882" s="3">
        <v>0.489725369694631</v>
      </c>
      <c r="P3882" s="3">
        <v>70.1149425287356</v>
      </c>
      <c r="Q3882" s="3">
        <v>1.44435827840247</v>
      </c>
      <c r="R3882" s="3">
        <v>24.1071428571429</v>
      </c>
      <c r="S3882" s="3">
        <v>2.97156351471022</v>
      </c>
      <c r="T3882" s="3">
        <v>12.7906976744186</v>
      </c>
      <c r="U3882" s="3"/>
      <c r="V3882" s="3"/>
      <c r="W3882" s="3"/>
      <c r="X3882" s="3"/>
      <c r="Y3882" s="3"/>
      <c r="Z3882" s="3"/>
      <c r="AA3882" s="3">
        <v>0.196694970759784</v>
      </c>
      <c r="AB3882" s="3">
        <v>0.448651594802385</v>
      </c>
      <c r="AC3882" s="3">
        <v>-0.975091716547596</v>
      </c>
      <c r="AD3882" s="3"/>
      <c r="AE3882" s="5">
        <v>2</v>
      </c>
      <c r="AF3882" s="3">
        <v>0.299035904927414</v>
      </c>
      <c r="AG3882" s="3">
        <v>3.51997299721718</v>
      </c>
      <c r="AH3882" s="3"/>
      <c r="AI3882" s="3"/>
      <c r="AJ3882" s="3"/>
      <c r="AK3882" s="3"/>
      <c r="AL3882" s="3"/>
      <c r="AM3882" s="3">
        <v>20000</v>
      </c>
      <c r="AN3882" s="5" t="s">
        <v>56</v>
      </c>
      <c r="AO3882" s="1"/>
      <c r="AP3882" s="1"/>
      <c r="AQ3882" s="1"/>
    </row>
    <row r="3883" spans="1:43">
      <c r="A3883" s="1" t="s">
        <v>10017</v>
      </c>
      <c r="B3883" s="1" t="s">
        <v>10018</v>
      </c>
      <c r="C3883" s="3">
        <v>1.24657534246575</v>
      </c>
      <c r="D3883" s="4">
        <v>43782</v>
      </c>
      <c r="E3883" s="3">
        <v>0.6856659686</v>
      </c>
      <c r="F3883" s="5" t="s">
        <v>7616</v>
      </c>
      <c r="G3883" s="5">
        <v>9</v>
      </c>
      <c r="H3883" s="5" t="s">
        <v>2390</v>
      </c>
      <c r="I3883" s="3">
        <v>2.66642965069772</v>
      </c>
      <c r="J3883" s="3">
        <v>76.9230769230769</v>
      </c>
      <c r="K3883" s="3">
        <v>-1.01122632616334</v>
      </c>
      <c r="L3883" s="3">
        <v>96.9924812030075</v>
      </c>
      <c r="M3883" s="3">
        <v>-0.121054907047131</v>
      </c>
      <c r="N3883" s="3">
        <v>85.6060606060606</v>
      </c>
      <c r="O3883" s="3">
        <v>5.56571010784134</v>
      </c>
      <c r="P3883" s="3">
        <v>76.5625</v>
      </c>
      <c r="Q3883" s="3">
        <v>4.38279414422555</v>
      </c>
      <c r="R3883" s="3">
        <v>97.196261682243</v>
      </c>
      <c r="S3883" s="3">
        <v>16.4297953835299</v>
      </c>
      <c r="T3883" s="3">
        <v>96</v>
      </c>
      <c r="U3883" s="3"/>
      <c r="V3883" s="3"/>
      <c r="W3883" s="3"/>
      <c r="X3883" s="3"/>
      <c r="Y3883" s="3"/>
      <c r="Z3883" s="3"/>
      <c r="AA3883" s="3">
        <v>0.186642067843833</v>
      </c>
      <c r="AB3883" s="3">
        <v>0.224931968448261</v>
      </c>
      <c r="AC3883" s="3">
        <v>-6.82656826568266</v>
      </c>
      <c r="AD3883" s="3"/>
      <c r="AE3883" s="5">
        <v>3</v>
      </c>
      <c r="AF3883" s="3">
        <v>0.99191681954194</v>
      </c>
      <c r="AG3883" s="3">
        <v>12.6209143863968</v>
      </c>
      <c r="AH3883" s="3"/>
      <c r="AI3883" s="3"/>
      <c r="AJ3883" s="3"/>
      <c r="AK3883" s="3"/>
      <c r="AL3883" s="3"/>
      <c r="AM3883" s="3"/>
      <c r="AN3883" s="5" t="s">
        <v>46</v>
      </c>
      <c r="AO3883" s="1"/>
      <c r="AP3883" s="1"/>
      <c r="AQ3883" s="1"/>
    </row>
    <row r="3884" spans="1:43">
      <c r="A3884" s="1" t="s">
        <v>10019</v>
      </c>
      <c r="B3884" s="1" t="s">
        <v>10020</v>
      </c>
      <c r="C3884" s="3">
        <v>1.43835616438356</v>
      </c>
      <c r="D3884" s="4">
        <v>43712</v>
      </c>
      <c r="E3884" s="3">
        <v>0.1060113267</v>
      </c>
      <c r="F3884" s="5" t="s">
        <v>4440</v>
      </c>
      <c r="G3884" s="5">
        <v>386</v>
      </c>
      <c r="H3884" s="5" t="s">
        <v>50</v>
      </c>
      <c r="I3884" s="3">
        <v>1.99731131169579</v>
      </c>
      <c r="J3884" s="3">
        <v>0.401965163019205</v>
      </c>
      <c r="K3884" s="3">
        <v>0.11310084825637</v>
      </c>
      <c r="L3884" s="3">
        <v>2.08056662239929</v>
      </c>
      <c r="M3884" s="3">
        <v>1.18117736711754</v>
      </c>
      <c r="N3884" s="3">
        <v>0.712377560106857</v>
      </c>
      <c r="O3884" s="3">
        <v>3.98433675966715</v>
      </c>
      <c r="P3884" s="3">
        <v>0.50251256281407</v>
      </c>
      <c r="Q3884" s="3">
        <v>4.7947908445146</v>
      </c>
      <c r="R3884" s="3">
        <v>0.482858522452921</v>
      </c>
      <c r="S3884" s="3">
        <v>4.87756714060033</v>
      </c>
      <c r="T3884" s="3">
        <v>2.09039548022599</v>
      </c>
      <c r="U3884" s="3"/>
      <c r="V3884" s="3"/>
      <c r="W3884" s="3"/>
      <c r="X3884" s="3"/>
      <c r="Y3884" s="3"/>
      <c r="Z3884" s="3"/>
      <c r="AA3884" s="3">
        <v>0.162685501380465</v>
      </c>
      <c r="AB3884" s="3">
        <v>0.229418974439154</v>
      </c>
      <c r="AC3884" s="3">
        <v>-3.50086322654901</v>
      </c>
      <c r="AD3884" s="3"/>
      <c r="AE3884" s="5">
        <v>4</v>
      </c>
      <c r="AF3884" s="3">
        <v>0.357257713795257</v>
      </c>
      <c r="AG3884" s="3">
        <v>5.08874369767831</v>
      </c>
      <c r="AH3884" s="3"/>
      <c r="AI3884" s="3"/>
      <c r="AJ3884" s="3"/>
      <c r="AK3884" s="3"/>
      <c r="AL3884" s="3"/>
      <c r="AM3884" s="3"/>
      <c r="AN3884" s="5" t="s">
        <v>46</v>
      </c>
      <c r="AO3884" s="1"/>
      <c r="AP3884" s="1"/>
      <c r="AQ3884" s="1"/>
    </row>
    <row r="3885" spans="1:43">
      <c r="A3885" s="1" t="s">
        <v>10021</v>
      </c>
      <c r="B3885" s="1" t="s">
        <v>10022</v>
      </c>
      <c r="C3885" s="3">
        <v>1.49041095890411</v>
      </c>
      <c r="D3885" s="4">
        <v>43693</v>
      </c>
      <c r="E3885" s="3">
        <v>1.8793951666</v>
      </c>
      <c r="F3885" s="5" t="s">
        <v>10023</v>
      </c>
      <c r="G3885" s="5">
        <v>504</v>
      </c>
      <c r="H3885" s="5" t="s">
        <v>50</v>
      </c>
      <c r="I3885" s="3">
        <v>0.12285012285013</v>
      </c>
      <c r="J3885" s="3">
        <v>49.6650290308173</v>
      </c>
      <c r="K3885" s="3">
        <v>-0.00943752359380795</v>
      </c>
      <c r="L3885" s="3">
        <v>57.1491810535635</v>
      </c>
      <c r="M3885" s="3">
        <v>-0.00943752359380795</v>
      </c>
      <c r="N3885" s="3">
        <v>38.2012466607302</v>
      </c>
      <c r="O3885" s="3">
        <v>1.65019668041832</v>
      </c>
      <c r="P3885" s="3">
        <v>2.51256281407035</v>
      </c>
      <c r="Q3885" s="3">
        <v>2.07129094412332</v>
      </c>
      <c r="R3885" s="3">
        <v>3.28343795267986</v>
      </c>
      <c r="S3885" s="3">
        <v>3.9438830569999</v>
      </c>
      <c r="T3885" s="3">
        <v>4.51977401129944</v>
      </c>
      <c r="U3885" s="3"/>
      <c r="V3885" s="3"/>
      <c r="W3885" s="3"/>
      <c r="X3885" s="3"/>
      <c r="Y3885" s="3"/>
      <c r="Z3885" s="3"/>
      <c r="AA3885" s="3">
        <v>0.209504300589379</v>
      </c>
      <c r="AB3885" s="3">
        <v>0.391672804187928</v>
      </c>
      <c r="AC3885" s="3">
        <v>-0.876939385178771</v>
      </c>
      <c r="AD3885" s="3"/>
      <c r="AE3885" s="5">
        <v>1</v>
      </c>
      <c r="AF3885" s="3">
        <v>0.342620540618134</v>
      </c>
      <c r="AG3885" s="3">
        <v>4.20506482349172</v>
      </c>
      <c r="AH3885" s="3"/>
      <c r="AI3885" s="3"/>
      <c r="AJ3885" s="3"/>
      <c r="AK3885" s="3"/>
      <c r="AL3885" s="3"/>
      <c r="AM3885" s="3"/>
      <c r="AN3885" s="5" t="s">
        <v>51</v>
      </c>
      <c r="AO3885" s="1"/>
      <c r="AP3885" s="1"/>
      <c r="AQ3885" s="1"/>
    </row>
    <row r="3886" spans="1:43">
      <c r="A3886" s="1" t="s">
        <v>10024</v>
      </c>
      <c r="B3886" s="1" t="s">
        <v>10025</v>
      </c>
      <c r="C3886" s="3">
        <v>1.21095890410959</v>
      </c>
      <c r="D3886" s="4">
        <v>43795</v>
      </c>
      <c r="E3886" s="3">
        <v>14.6301320403</v>
      </c>
      <c r="F3886" s="5" t="s">
        <v>8653</v>
      </c>
      <c r="G3886" s="5">
        <v>443</v>
      </c>
      <c r="H3886" s="5" t="s">
        <v>226</v>
      </c>
      <c r="I3886" s="3">
        <v>1.80057908070938</v>
      </c>
      <c r="J3886" s="3">
        <v>55.6187766714083</v>
      </c>
      <c r="K3886" s="3">
        <v>-0.265933871110727</v>
      </c>
      <c r="L3886" s="3">
        <v>93.7830687830688</v>
      </c>
      <c r="M3886" s="3">
        <v>0.329944711967187</v>
      </c>
      <c r="N3886" s="3">
        <v>63.8928067700987</v>
      </c>
      <c r="O3886" s="3">
        <v>3.74366067312125</v>
      </c>
      <c r="P3886" s="3">
        <v>55.188679245283</v>
      </c>
      <c r="Q3886" s="3">
        <v>4.33048961424332</v>
      </c>
      <c r="R3886" s="3">
        <v>70.8029197080292</v>
      </c>
      <c r="S3886" s="3">
        <v>11.0332576729498</v>
      </c>
      <c r="T3886" s="3">
        <v>69.1489361702128</v>
      </c>
      <c r="U3886" s="3"/>
      <c r="V3886" s="3"/>
      <c r="W3886" s="3"/>
      <c r="X3886" s="3"/>
      <c r="Y3886" s="3"/>
      <c r="Z3886" s="3"/>
      <c r="AA3886" s="3">
        <v>0.255980758898892</v>
      </c>
      <c r="AB3886" s="3">
        <v>0.415754165060148</v>
      </c>
      <c r="AC3886" s="3">
        <v>-2.9618082618862</v>
      </c>
      <c r="AD3886" s="3"/>
      <c r="AE3886" s="5">
        <v>1</v>
      </c>
      <c r="AF3886" s="3">
        <v>0.800743921987834</v>
      </c>
      <c r="AG3886" s="3">
        <v>10.9358811419979</v>
      </c>
      <c r="AH3886" s="3"/>
      <c r="AI3886" s="3"/>
      <c r="AJ3886" s="3"/>
      <c r="AK3886" s="3"/>
      <c r="AL3886" s="3"/>
      <c r="AM3886" s="3"/>
      <c r="AN3886" s="5" t="s">
        <v>46</v>
      </c>
      <c r="AO3886" s="1"/>
      <c r="AP3886" s="1"/>
      <c r="AQ3886" s="1"/>
    </row>
    <row r="3887" spans="1:43">
      <c r="A3887" s="1" t="s">
        <v>10026</v>
      </c>
      <c r="B3887" s="1" t="s">
        <v>10027</v>
      </c>
      <c r="C3887" s="3">
        <v>1.32054794520548</v>
      </c>
      <c r="D3887" s="4">
        <v>43755</v>
      </c>
      <c r="E3887" s="3">
        <v>19.9568130224</v>
      </c>
      <c r="F3887" s="5" t="s">
        <v>8989</v>
      </c>
      <c r="G3887" s="5">
        <v>483</v>
      </c>
      <c r="H3887" s="5" t="s">
        <v>50</v>
      </c>
      <c r="I3887" s="3">
        <v>-0.0295916354310504</v>
      </c>
      <c r="J3887" s="3">
        <v>72.7110317105851</v>
      </c>
      <c r="K3887" s="3">
        <v>-0.0197297030679608</v>
      </c>
      <c r="L3887" s="3">
        <v>65.2058432934927</v>
      </c>
      <c r="M3887" s="3">
        <v>-0.216599389583537</v>
      </c>
      <c r="N3887" s="3">
        <v>75.2894033837934</v>
      </c>
      <c r="O3887" s="3">
        <v>0.595533498759304</v>
      </c>
      <c r="P3887" s="3">
        <v>59.8446779351302</v>
      </c>
      <c r="Q3887" s="3">
        <v>0.845771144278626</v>
      </c>
      <c r="R3887" s="3">
        <v>74.6016417189763</v>
      </c>
      <c r="S3887" s="3">
        <v>1.55397806181169</v>
      </c>
      <c r="T3887" s="3">
        <v>66.045197740113</v>
      </c>
      <c r="U3887" s="3"/>
      <c r="V3887" s="3"/>
      <c r="W3887" s="3"/>
      <c r="X3887" s="3"/>
      <c r="Y3887" s="3"/>
      <c r="Z3887" s="3"/>
      <c r="AA3887" s="3">
        <v>-0.00028430794072484</v>
      </c>
      <c r="AB3887" s="3">
        <v>0.0611390554542532</v>
      </c>
      <c r="AC3887" s="3">
        <v>-0.683420048811631</v>
      </c>
      <c r="AD3887" s="3"/>
      <c r="AE3887" s="5">
        <v>2</v>
      </c>
      <c r="AF3887" s="3">
        <v>0.149715169015355</v>
      </c>
      <c r="AG3887" s="3">
        <v>1.59122855958576</v>
      </c>
      <c r="AH3887" s="3"/>
      <c r="AI3887" s="3"/>
      <c r="AJ3887" s="3"/>
      <c r="AK3887" s="3"/>
      <c r="AL3887" s="3"/>
      <c r="AM3887" s="3"/>
      <c r="AN3887" s="5" t="s">
        <v>46</v>
      </c>
      <c r="AO3887" s="1"/>
      <c r="AP3887" s="1"/>
      <c r="AQ3887" s="1"/>
    </row>
    <row r="3888" spans="1:43">
      <c r="A3888" s="1" t="s">
        <v>10028</v>
      </c>
      <c r="B3888" s="1" t="s">
        <v>10029</v>
      </c>
      <c r="C3888" s="3">
        <v>1.43835616438356</v>
      </c>
      <c r="D3888" s="4">
        <v>43712</v>
      </c>
      <c r="E3888" s="3">
        <v>5.6410531966</v>
      </c>
      <c r="F3888" s="5" t="s">
        <v>7540</v>
      </c>
      <c r="G3888" s="5">
        <v>526</v>
      </c>
      <c r="H3888" s="5" t="s">
        <v>50</v>
      </c>
      <c r="I3888" s="3">
        <v>0.228353948620358</v>
      </c>
      <c r="J3888" s="3">
        <v>31.6659222867351</v>
      </c>
      <c r="K3888" s="3">
        <v>0.0569908814589603</v>
      </c>
      <c r="L3888" s="3">
        <v>11.2439132359451</v>
      </c>
      <c r="M3888" s="3">
        <v>-0.0569259962049484</v>
      </c>
      <c r="N3888" s="3">
        <v>46.260017809439</v>
      </c>
      <c r="O3888" s="3">
        <v>-0.0474428313881931</v>
      </c>
      <c r="P3888" s="3">
        <v>89.4015532206487</v>
      </c>
      <c r="Q3888" s="3">
        <v>1.08434891085307</v>
      </c>
      <c r="R3888" s="3">
        <v>54.8044422984066</v>
      </c>
      <c r="S3888" s="3">
        <v>2.23214285714285</v>
      </c>
      <c r="T3888" s="3">
        <v>33.2768361581921</v>
      </c>
      <c r="U3888" s="3"/>
      <c r="V3888" s="3"/>
      <c r="W3888" s="3"/>
      <c r="X3888" s="3"/>
      <c r="Y3888" s="3"/>
      <c r="Z3888" s="3"/>
      <c r="AA3888" s="3">
        <v>0.0348002153195998</v>
      </c>
      <c r="AB3888" s="3">
        <v>0.209008789303361</v>
      </c>
      <c r="AC3888" s="3">
        <v>-2.10048254328697</v>
      </c>
      <c r="AD3888" s="3"/>
      <c r="AE3888" s="5">
        <v>2</v>
      </c>
      <c r="AF3888" s="3">
        <v>0.312705028358892</v>
      </c>
      <c r="AG3888" s="3">
        <v>2.9350722243884</v>
      </c>
      <c r="AH3888" s="3"/>
      <c r="AI3888" s="3"/>
      <c r="AJ3888" s="3"/>
      <c r="AK3888" s="3"/>
      <c r="AL3888" s="3"/>
      <c r="AM3888" s="3"/>
      <c r="AN3888" s="5" t="s">
        <v>51</v>
      </c>
      <c r="AO3888" s="1"/>
      <c r="AP3888" s="1"/>
      <c r="AQ3888" s="1"/>
    </row>
    <row r="3889" spans="1:43">
      <c r="A3889" s="1" t="s">
        <v>10030</v>
      </c>
      <c r="B3889" s="1" t="s">
        <v>10031</v>
      </c>
      <c r="C3889" s="3">
        <v>1.45753424657534</v>
      </c>
      <c r="D3889" s="4">
        <v>43705</v>
      </c>
      <c r="E3889" s="3">
        <v>1.5531199397</v>
      </c>
      <c r="F3889" s="5" t="s">
        <v>9301</v>
      </c>
      <c r="G3889" s="5">
        <v>308</v>
      </c>
      <c r="H3889" s="5" t="s">
        <v>2390</v>
      </c>
      <c r="I3889" s="3">
        <v>3.66433115889505</v>
      </c>
      <c r="J3889" s="3">
        <v>58.4615384615385</v>
      </c>
      <c r="K3889" s="3">
        <v>-0.999846177511162</v>
      </c>
      <c r="L3889" s="3">
        <v>96.2406015037594</v>
      </c>
      <c r="M3889" s="3">
        <v>0.171206225680932</v>
      </c>
      <c r="N3889" s="3">
        <v>77.2727272727273</v>
      </c>
      <c r="O3889" s="3">
        <v>8.35928950248337</v>
      </c>
      <c r="P3889" s="3">
        <v>50</v>
      </c>
      <c r="Q3889" s="3">
        <v>11.0516780260547</v>
      </c>
      <c r="R3889" s="3">
        <v>52.3364485981308</v>
      </c>
      <c r="S3889" s="3">
        <v>25.3359298928919</v>
      </c>
      <c r="T3889" s="3">
        <v>72</v>
      </c>
      <c r="U3889" s="3"/>
      <c r="V3889" s="3"/>
      <c r="W3889" s="3"/>
      <c r="X3889" s="3"/>
      <c r="Y3889" s="3"/>
      <c r="Z3889" s="3"/>
      <c r="AA3889" s="3">
        <v>0.265319304115671</v>
      </c>
      <c r="AB3889" s="3">
        <v>0.379433610490697</v>
      </c>
      <c r="AC3889" s="3">
        <v>-8.72520718875129</v>
      </c>
      <c r="AD3889" s="3"/>
      <c r="AE3889" s="5">
        <v>1</v>
      </c>
      <c r="AF3889" s="3">
        <v>1.46975430486148</v>
      </c>
      <c r="AG3889" s="3">
        <v>24.7440180365603</v>
      </c>
      <c r="AH3889" s="3"/>
      <c r="AI3889" s="3"/>
      <c r="AJ3889" s="3"/>
      <c r="AK3889" s="3"/>
      <c r="AL3889" s="3"/>
      <c r="AM3889" s="3"/>
      <c r="AN3889" s="5" t="s">
        <v>134</v>
      </c>
      <c r="AO3889" s="1"/>
      <c r="AP3889" s="1"/>
      <c r="AQ3889" s="1"/>
    </row>
    <row r="3890" spans="1:43">
      <c r="A3890" s="1" t="s">
        <v>10032</v>
      </c>
      <c r="B3890" s="1" t="s">
        <v>10033</v>
      </c>
      <c r="C3890" s="3">
        <v>1.4027397260274</v>
      </c>
      <c r="D3890" s="4">
        <v>43725</v>
      </c>
      <c r="E3890" s="3">
        <v>0.5026907109</v>
      </c>
      <c r="F3890" s="5" t="s">
        <v>8307</v>
      </c>
      <c r="G3890" s="5">
        <v>513</v>
      </c>
      <c r="H3890" s="5" t="s">
        <v>2390</v>
      </c>
      <c r="I3890" s="3">
        <v>5.08487030641487</v>
      </c>
      <c r="J3890" s="3">
        <v>36.1538461538462</v>
      </c>
      <c r="K3890" s="3">
        <v>-0.507861416446367</v>
      </c>
      <c r="L3890" s="3">
        <v>75.187969924812</v>
      </c>
      <c r="M3890" s="3">
        <v>2.17189397728084</v>
      </c>
      <c r="N3890" s="3">
        <v>34.8484848484849</v>
      </c>
      <c r="O3890" s="3">
        <v>9.00152439024389</v>
      </c>
      <c r="P3890" s="3">
        <v>42.1875</v>
      </c>
      <c r="Q3890" s="3">
        <v>12.385068762279</v>
      </c>
      <c r="R3890" s="3">
        <v>44.8598130841121</v>
      </c>
      <c r="S3890" s="3">
        <v>32.4902723735409</v>
      </c>
      <c r="T3890" s="3">
        <v>53.3333333333333</v>
      </c>
      <c r="U3890" s="3"/>
      <c r="V3890" s="3"/>
      <c r="W3890" s="3"/>
      <c r="X3890" s="3"/>
      <c r="Y3890" s="3"/>
      <c r="Z3890" s="3"/>
      <c r="AA3890" s="3">
        <v>0.283285207210516</v>
      </c>
      <c r="AB3890" s="3">
        <v>0.483921280980543</v>
      </c>
      <c r="AC3890" s="3">
        <v>-10.9972857017774</v>
      </c>
      <c r="AD3890" s="3"/>
      <c r="AE3890" s="5">
        <v>1</v>
      </c>
      <c r="AF3890" s="3">
        <v>2.21427810327389</v>
      </c>
      <c r="AG3890" s="3">
        <v>34.0496621387601</v>
      </c>
      <c r="AH3890" s="3"/>
      <c r="AI3890" s="3"/>
      <c r="AJ3890" s="3"/>
      <c r="AK3890" s="3"/>
      <c r="AL3890" s="3"/>
      <c r="AM3890" s="3"/>
      <c r="AN3890" s="5" t="s">
        <v>134</v>
      </c>
      <c r="AO3890" s="1"/>
      <c r="AP3890" s="1"/>
      <c r="AQ3890" s="1"/>
    </row>
    <row r="3891" spans="1:43">
      <c r="A3891" s="1" t="s">
        <v>10034</v>
      </c>
      <c r="B3891" s="1" t="s">
        <v>10035</v>
      </c>
      <c r="C3891" s="3">
        <v>1.05753424657534</v>
      </c>
      <c r="D3891" s="4">
        <v>43851</v>
      </c>
      <c r="E3891" s="3">
        <v>0.8322401176</v>
      </c>
      <c r="F3891" s="5" t="s">
        <v>8307</v>
      </c>
      <c r="G3891" s="5">
        <v>387</v>
      </c>
      <c r="H3891" s="5" t="s">
        <v>2390</v>
      </c>
      <c r="I3891" s="3">
        <v>4.40478014401717</v>
      </c>
      <c r="J3891" s="3">
        <v>44.6153846153846</v>
      </c>
      <c r="K3891" s="3">
        <v>-0.648782621373371</v>
      </c>
      <c r="L3891" s="3">
        <v>83.4586466165414</v>
      </c>
      <c r="M3891" s="3">
        <v>1.30825838103026</v>
      </c>
      <c r="N3891" s="3">
        <v>48.4848484848485</v>
      </c>
      <c r="O3891" s="3">
        <v>9.09309213159369</v>
      </c>
      <c r="P3891" s="3">
        <v>40.625</v>
      </c>
      <c r="Q3891" s="3">
        <v>13.6981730207725</v>
      </c>
      <c r="R3891" s="3">
        <v>40.1869158878505</v>
      </c>
      <c r="S3891" s="3">
        <v>35.0877192982456</v>
      </c>
      <c r="T3891" s="3">
        <v>45.3333333333333</v>
      </c>
      <c r="U3891" s="3"/>
      <c r="V3891" s="3"/>
      <c r="W3891" s="3"/>
      <c r="X3891" s="3"/>
      <c r="Y3891" s="3"/>
      <c r="Z3891" s="3"/>
      <c r="AA3891" s="3">
        <v>0.29165329419788</v>
      </c>
      <c r="AB3891" s="3">
        <v>0.511976094723183</v>
      </c>
      <c r="AC3891" s="3">
        <v>-11.2607557052001</v>
      </c>
      <c r="AD3891" s="3"/>
      <c r="AE3891" s="5">
        <v>1</v>
      </c>
      <c r="AF3891" s="3">
        <v>2.61382367491338</v>
      </c>
      <c r="AG3891" s="3"/>
      <c r="AH3891" s="3"/>
      <c r="AI3891" s="3"/>
      <c r="AJ3891" s="3"/>
      <c r="AK3891" s="3"/>
      <c r="AL3891" s="3"/>
      <c r="AM3891" s="3"/>
      <c r="AN3891" s="5" t="s">
        <v>46</v>
      </c>
      <c r="AO3891" s="1"/>
      <c r="AP3891" s="1"/>
      <c r="AQ3891" s="1"/>
    </row>
    <row r="3892" spans="1:43">
      <c r="A3892" s="1" t="s">
        <v>10036</v>
      </c>
      <c r="B3892" s="1" t="s">
        <v>10037</v>
      </c>
      <c r="C3892" s="3">
        <v>1.21095890410959</v>
      </c>
      <c r="D3892" s="4">
        <v>43795</v>
      </c>
      <c r="E3892" s="3">
        <v>0.364942263</v>
      </c>
      <c r="F3892" s="5" t="s">
        <v>10038</v>
      </c>
      <c r="G3892" s="5">
        <v>443</v>
      </c>
      <c r="H3892" s="5" t="s">
        <v>226</v>
      </c>
      <c r="I3892" s="3">
        <v>2.54353021509048</v>
      </c>
      <c r="J3892" s="3">
        <v>39.402560455192</v>
      </c>
      <c r="K3892" s="3">
        <v>-0.38142620232172</v>
      </c>
      <c r="L3892" s="3">
        <v>96.5608465608466</v>
      </c>
      <c r="M3892" s="3">
        <v>0.200166805671389</v>
      </c>
      <c r="N3892" s="3">
        <v>70.098730606488</v>
      </c>
      <c r="O3892" s="3">
        <v>5.82224962564961</v>
      </c>
      <c r="P3892" s="3">
        <v>24.8427672955975</v>
      </c>
      <c r="Q3892" s="3">
        <v>7.16260815270717</v>
      </c>
      <c r="R3892" s="3">
        <v>42.7007299270073</v>
      </c>
      <c r="S3892" s="3">
        <v>17.6343875452854</v>
      </c>
      <c r="T3892" s="3">
        <v>38.563829787234</v>
      </c>
      <c r="U3892" s="3"/>
      <c r="V3892" s="3"/>
      <c r="W3892" s="3"/>
      <c r="X3892" s="3"/>
      <c r="Y3892" s="3"/>
      <c r="Z3892" s="3"/>
      <c r="AA3892" s="3">
        <v>0.28116757284408</v>
      </c>
      <c r="AB3892" s="3">
        <v>0.534861926891478</v>
      </c>
      <c r="AC3892" s="3">
        <v>-4.44044688505964</v>
      </c>
      <c r="AD3892" s="3"/>
      <c r="AE3892" s="5">
        <v>1</v>
      </c>
      <c r="AF3892" s="3">
        <v>1.2677600295502</v>
      </c>
      <c r="AG3892" s="3">
        <v>17.4420141396046</v>
      </c>
      <c r="AH3892" s="3"/>
      <c r="AI3892" s="3"/>
      <c r="AJ3892" s="3"/>
      <c r="AK3892" s="3"/>
      <c r="AL3892" s="3"/>
      <c r="AM3892" s="3"/>
      <c r="AN3892" s="5" t="s">
        <v>46</v>
      </c>
      <c r="AO3892" s="1"/>
      <c r="AP3892" s="1"/>
      <c r="AQ3892" s="1"/>
    </row>
    <row r="3893" spans="1:43">
      <c r="A3893" s="1" t="s">
        <v>10039</v>
      </c>
      <c r="B3893" s="1" t="s">
        <v>10040</v>
      </c>
      <c r="C3893" s="3">
        <v>1.54794520547945</v>
      </c>
      <c r="D3893" s="4">
        <v>43672</v>
      </c>
      <c r="E3893" s="3">
        <v>0.0856534712</v>
      </c>
      <c r="F3893" s="5" t="s">
        <v>4272</v>
      </c>
      <c r="G3893" s="5">
        <v>566</v>
      </c>
      <c r="H3893" s="5" t="s">
        <v>198</v>
      </c>
      <c r="I3893" s="3">
        <v>0.159968006398725</v>
      </c>
      <c r="J3893" s="3">
        <v>64.2857142857143</v>
      </c>
      <c r="K3893" s="3">
        <v>0.0299550673988983</v>
      </c>
      <c r="L3893" s="3">
        <v>43.0851063829787</v>
      </c>
      <c r="M3893" s="3">
        <v>0.0899190728344613</v>
      </c>
      <c r="N3893" s="3">
        <v>43.236074270557</v>
      </c>
      <c r="O3893" s="3">
        <v>-2.53915750559393</v>
      </c>
      <c r="P3893" s="3">
        <v>99.1379310344828</v>
      </c>
      <c r="Q3893" s="3">
        <v>-2.15841390760817</v>
      </c>
      <c r="R3893" s="3">
        <v>97.9166666666667</v>
      </c>
      <c r="S3893" s="3">
        <v>-1.31993695823484</v>
      </c>
      <c r="T3893" s="3">
        <v>98.062015503876</v>
      </c>
      <c r="U3893" s="3"/>
      <c r="V3893" s="3"/>
      <c r="W3893" s="3"/>
      <c r="X3893" s="3"/>
      <c r="Y3893" s="3"/>
      <c r="Z3893" s="3"/>
      <c r="AA3893" s="3">
        <v>-0.139269534237947</v>
      </c>
      <c r="AB3893" s="3">
        <v>-0.0712708258054893</v>
      </c>
      <c r="AC3893" s="3">
        <v>-2.71427181632455</v>
      </c>
      <c r="AD3893" s="3"/>
      <c r="AE3893" s="5">
        <v>1</v>
      </c>
      <c r="AF3893" s="3">
        <v>0.0127314644102952</v>
      </c>
      <c r="AG3893" s="3">
        <v>-0.84348044170246</v>
      </c>
      <c r="AH3893" s="3"/>
      <c r="AI3893" s="3"/>
      <c r="AJ3893" s="3"/>
      <c r="AK3893" s="3"/>
      <c r="AL3893" s="3"/>
      <c r="AM3893" s="3"/>
      <c r="AN3893" s="5" t="s">
        <v>51</v>
      </c>
      <c r="AO3893" s="1"/>
      <c r="AP3893" s="1"/>
      <c r="AQ3893" s="1"/>
    </row>
    <row r="3894" spans="1:43">
      <c r="A3894" s="1" t="s">
        <v>10041</v>
      </c>
      <c r="B3894" s="1" t="s">
        <v>10042</v>
      </c>
      <c r="C3894" s="3">
        <v>1.26849315068493</v>
      </c>
      <c r="D3894" s="4">
        <v>43774</v>
      </c>
      <c r="E3894" s="3">
        <v>3.6604838475</v>
      </c>
      <c r="F3894" s="5" t="s">
        <v>8098</v>
      </c>
      <c r="G3894" s="5">
        <v>464</v>
      </c>
      <c r="H3894" s="5" t="s">
        <v>198</v>
      </c>
      <c r="I3894" s="3">
        <v>0.9551656920078</v>
      </c>
      <c r="J3894" s="3">
        <v>1.58730158730159</v>
      </c>
      <c r="K3894" s="3">
        <v>0</v>
      </c>
      <c r="L3894" s="3">
        <v>72.0744680851064</v>
      </c>
      <c r="M3894" s="3">
        <v>0.690191503839808</v>
      </c>
      <c r="N3894" s="3">
        <v>1.59151193633952</v>
      </c>
      <c r="O3894" s="3">
        <v>0.709771511910558</v>
      </c>
      <c r="P3894" s="3">
        <v>39.9425287356322</v>
      </c>
      <c r="Q3894" s="3">
        <v>1.56893508531085</v>
      </c>
      <c r="R3894" s="3">
        <v>15.4761904761905</v>
      </c>
      <c r="S3894" s="3">
        <v>2.534151653138</v>
      </c>
      <c r="T3894" s="3">
        <v>31.3953488372093</v>
      </c>
      <c r="U3894" s="3"/>
      <c r="V3894" s="3"/>
      <c r="W3894" s="3"/>
      <c r="X3894" s="3"/>
      <c r="Y3894" s="3"/>
      <c r="Z3894" s="3"/>
      <c r="AA3894" s="3">
        <v>0.101534982674381</v>
      </c>
      <c r="AB3894" s="3">
        <v>0.184182541516823</v>
      </c>
      <c r="AC3894" s="3">
        <v>-1.05499658102961</v>
      </c>
      <c r="AD3894" s="3"/>
      <c r="AE3894" s="5">
        <v>2</v>
      </c>
      <c r="AF3894" s="3">
        <v>0.232583270264031</v>
      </c>
      <c r="AG3894" s="3">
        <v>2.82293158844067</v>
      </c>
      <c r="AH3894" s="3"/>
      <c r="AI3894" s="3"/>
      <c r="AJ3894" s="3"/>
      <c r="AK3894" s="3"/>
      <c r="AL3894" s="3"/>
      <c r="AM3894" s="3"/>
      <c r="AN3894" s="5" t="s">
        <v>46</v>
      </c>
      <c r="AO3894" s="1"/>
      <c r="AP3894" s="1"/>
      <c r="AQ3894" s="1"/>
    </row>
    <row r="3895" spans="1:43">
      <c r="A3895" s="1" t="s">
        <v>10043</v>
      </c>
      <c r="B3895" s="1" t="s">
        <v>10044</v>
      </c>
      <c r="C3895" s="3">
        <v>1.53424657534247</v>
      </c>
      <c r="D3895" s="4">
        <v>43677</v>
      </c>
      <c r="E3895" s="3">
        <v>13.3247139192</v>
      </c>
      <c r="F3895" s="5" t="s">
        <v>10045</v>
      </c>
      <c r="G3895" s="5">
        <v>561</v>
      </c>
      <c r="H3895" s="5" t="s">
        <v>60</v>
      </c>
      <c r="I3895" s="3">
        <v>10.2656430464026</v>
      </c>
      <c r="J3895" s="3">
        <v>19.6428571428571</v>
      </c>
      <c r="K3895" s="3">
        <v>3.81220417039786</v>
      </c>
      <c r="L3895" s="3">
        <v>15.2444870565676</v>
      </c>
      <c r="M3895" s="3">
        <v>5.15744460282493</v>
      </c>
      <c r="N3895" s="3">
        <v>18.3976261127596</v>
      </c>
      <c r="O3895" s="3">
        <v>16.728998849252</v>
      </c>
      <c r="P3895" s="3">
        <v>20.7910750507099</v>
      </c>
      <c r="Q3895" s="3">
        <v>21.2460779919319</v>
      </c>
      <c r="R3895" s="3">
        <v>27.0157068062827</v>
      </c>
      <c r="S3895" s="3">
        <v>53.4606656580938</v>
      </c>
      <c r="T3895" s="3">
        <v>26.4492753623188</v>
      </c>
      <c r="U3895" s="3"/>
      <c r="V3895" s="3"/>
      <c r="W3895" s="3"/>
      <c r="X3895" s="3"/>
      <c r="Y3895" s="3"/>
      <c r="Z3895" s="3"/>
      <c r="AA3895" s="3">
        <v>0.272733057849441</v>
      </c>
      <c r="AB3895" s="3">
        <v>0.373677741399497</v>
      </c>
      <c r="AC3895" s="3">
        <v>-15.4731570160794</v>
      </c>
      <c r="AD3895" s="3"/>
      <c r="AE3895" s="5">
        <v>3</v>
      </c>
      <c r="AF3895" s="3">
        <v>2.45893463414728</v>
      </c>
      <c r="AG3895" s="3">
        <v>40.9986497310748</v>
      </c>
      <c r="AH3895" s="3"/>
      <c r="AI3895" s="3"/>
      <c r="AJ3895" s="3"/>
      <c r="AK3895" s="3"/>
      <c r="AL3895" s="3"/>
      <c r="AM3895" s="3"/>
      <c r="AN3895" s="5" t="s">
        <v>46</v>
      </c>
      <c r="AO3895" s="1"/>
      <c r="AP3895" s="1"/>
      <c r="AQ3895" s="1"/>
    </row>
    <row r="3896" spans="1:43">
      <c r="A3896" s="1" t="s">
        <v>10046</v>
      </c>
      <c r="B3896" s="1" t="s">
        <v>10047</v>
      </c>
      <c r="C3896" s="3">
        <v>1.49041095890411</v>
      </c>
      <c r="D3896" s="4">
        <v>43693</v>
      </c>
      <c r="E3896" s="3">
        <v>2.1031636955</v>
      </c>
      <c r="F3896" s="5" t="s">
        <v>423</v>
      </c>
      <c r="G3896" s="5">
        <v>545</v>
      </c>
      <c r="H3896" s="5" t="s">
        <v>50</v>
      </c>
      <c r="I3896" s="3">
        <v>0.279580629056409</v>
      </c>
      <c r="J3896" s="3">
        <v>21.8401071907101</v>
      </c>
      <c r="K3896" s="3">
        <v>0.0797209765819553</v>
      </c>
      <c r="L3896" s="3">
        <v>5.1792828685259</v>
      </c>
      <c r="M3896" s="3">
        <v>0.0996710854181104</v>
      </c>
      <c r="N3896" s="3">
        <v>19.6794300979519</v>
      </c>
      <c r="O3896" s="3">
        <v>0.470188075230088</v>
      </c>
      <c r="P3896" s="3">
        <v>69.8949291914116</v>
      </c>
      <c r="Q3896" s="3">
        <v>0.843458178531984</v>
      </c>
      <c r="R3896" s="3">
        <v>74.6982134234669</v>
      </c>
      <c r="S3896" s="3">
        <v>2.3452427565993</v>
      </c>
      <c r="T3896" s="3">
        <v>28.8135593220339</v>
      </c>
      <c r="U3896" s="3"/>
      <c r="V3896" s="3"/>
      <c r="W3896" s="3"/>
      <c r="X3896" s="3"/>
      <c r="Y3896" s="3"/>
      <c r="Z3896" s="3"/>
      <c r="AA3896" s="3">
        <v>0.0506313945288561</v>
      </c>
      <c r="AB3896" s="3">
        <v>0.120334173289926</v>
      </c>
      <c r="AC3896" s="3">
        <v>-2.6456278966527</v>
      </c>
      <c r="AD3896" s="3"/>
      <c r="AE3896" s="5">
        <v>4</v>
      </c>
      <c r="AF3896" s="3">
        <v>0.270738352265249</v>
      </c>
      <c r="AG3896" s="3">
        <v>3.00015773894111</v>
      </c>
      <c r="AH3896" s="3"/>
      <c r="AI3896" s="3"/>
      <c r="AJ3896" s="3"/>
      <c r="AK3896" s="3"/>
      <c r="AL3896" s="3"/>
      <c r="AM3896" s="3"/>
      <c r="AN3896" s="5" t="s">
        <v>51</v>
      </c>
      <c r="AO3896" s="1"/>
      <c r="AP3896" s="1"/>
      <c r="AQ3896" s="1"/>
    </row>
    <row r="3897" spans="1:43">
      <c r="A3897" s="1" t="s">
        <v>10048</v>
      </c>
      <c r="B3897" s="1" t="s">
        <v>10049</v>
      </c>
      <c r="C3897" s="3">
        <v>1.19178082191781</v>
      </c>
      <c r="D3897" s="4">
        <v>43802</v>
      </c>
      <c r="E3897" s="3">
        <v>0.3914024679</v>
      </c>
      <c r="F3897" s="5" t="s">
        <v>9035</v>
      </c>
      <c r="G3897" s="5">
        <v>436</v>
      </c>
      <c r="H3897" s="5" t="s">
        <v>2390</v>
      </c>
      <c r="I3897" s="3">
        <v>3.21653763269215</v>
      </c>
      <c r="J3897" s="3">
        <v>66.9230769230769</v>
      </c>
      <c r="K3897" s="3">
        <v>-0.964925716036159</v>
      </c>
      <c r="L3897" s="3">
        <v>94.7368421052632</v>
      </c>
      <c r="M3897" s="3">
        <v>-0.0309214594929018</v>
      </c>
      <c r="N3897" s="3">
        <v>84.0909090909091</v>
      </c>
      <c r="O3897" s="3">
        <v>8.20851811563885</v>
      </c>
      <c r="P3897" s="3">
        <v>50.78125</v>
      </c>
      <c r="Q3897" s="3">
        <v>7.91955269965785</v>
      </c>
      <c r="R3897" s="3">
        <v>83.1775700934579</v>
      </c>
      <c r="S3897" s="3">
        <v>22.6014410314752</v>
      </c>
      <c r="T3897" s="3">
        <v>86.6666666666667</v>
      </c>
      <c r="U3897" s="3"/>
      <c r="V3897" s="3"/>
      <c r="W3897" s="3"/>
      <c r="X3897" s="3"/>
      <c r="Y3897" s="3"/>
      <c r="Z3897" s="3"/>
      <c r="AA3897" s="3">
        <v>0.232691620454044</v>
      </c>
      <c r="AB3897" s="3">
        <v>0.450270668598215</v>
      </c>
      <c r="AC3897" s="3">
        <v>-6.40434942867673</v>
      </c>
      <c r="AD3897" s="3"/>
      <c r="AE3897" s="5">
        <v>1</v>
      </c>
      <c r="AF3897" s="3">
        <v>1.82894349934268</v>
      </c>
      <c r="AG3897" s="3">
        <v>24.9580832306477</v>
      </c>
      <c r="AH3897" s="3"/>
      <c r="AI3897" s="3"/>
      <c r="AJ3897" s="3"/>
      <c r="AK3897" s="3"/>
      <c r="AL3897" s="3"/>
      <c r="AM3897" s="3"/>
      <c r="AN3897" s="5" t="s">
        <v>134</v>
      </c>
      <c r="AO3897" s="1"/>
      <c r="AP3897" s="1"/>
      <c r="AQ3897" s="1"/>
    </row>
    <row r="3898" spans="1:43">
      <c r="A3898" s="1" t="s">
        <v>10050</v>
      </c>
      <c r="B3898" s="1" t="s">
        <v>10051</v>
      </c>
      <c r="C3898" s="3">
        <v>1.19178082191781</v>
      </c>
      <c r="D3898" s="4">
        <v>43802</v>
      </c>
      <c r="E3898" s="3">
        <v>1.3985318823</v>
      </c>
      <c r="F3898" s="5" t="s">
        <v>10052</v>
      </c>
      <c r="G3898" s="5">
        <v>436</v>
      </c>
      <c r="H3898" s="5" t="s">
        <v>2390</v>
      </c>
      <c r="I3898" s="3">
        <v>5.34931077694236</v>
      </c>
      <c r="J3898" s="3">
        <v>35.3846153846154</v>
      </c>
      <c r="K3898" s="3">
        <v>-0.348199733293832</v>
      </c>
      <c r="L3898" s="3">
        <v>66.9172932330827</v>
      </c>
      <c r="M3898" s="3">
        <v>1.58598293180273</v>
      </c>
      <c r="N3898" s="3">
        <v>41.6666666666667</v>
      </c>
      <c r="O3898" s="3">
        <v>9.03858625162126</v>
      </c>
      <c r="P3898" s="3">
        <v>41.40625</v>
      </c>
      <c r="Q3898" s="3">
        <v>14.136614340263</v>
      </c>
      <c r="R3898" s="3">
        <v>36.4485981308411</v>
      </c>
      <c r="S3898" s="3">
        <v>33.4821871588766</v>
      </c>
      <c r="T3898" s="3">
        <v>49.3333333333333</v>
      </c>
      <c r="U3898" s="3"/>
      <c r="V3898" s="3"/>
      <c r="W3898" s="3"/>
      <c r="X3898" s="3"/>
      <c r="Y3898" s="3"/>
      <c r="Z3898" s="3"/>
      <c r="AA3898" s="3">
        <v>0.332601867952479</v>
      </c>
      <c r="AB3898" s="3">
        <v>0.557380831294848</v>
      </c>
      <c r="AC3898" s="3">
        <v>-7.12707712995869</v>
      </c>
      <c r="AD3898" s="3"/>
      <c r="AE3898" s="5">
        <v>1</v>
      </c>
      <c r="AF3898" s="3">
        <v>2.10320076127879</v>
      </c>
      <c r="AG3898" s="3">
        <v>31.321247431158</v>
      </c>
      <c r="AH3898" s="3"/>
      <c r="AI3898" s="3"/>
      <c r="AJ3898" s="3"/>
      <c r="AK3898" s="3"/>
      <c r="AL3898" s="3"/>
      <c r="AM3898" s="3"/>
      <c r="AN3898" s="5" t="s">
        <v>134</v>
      </c>
      <c r="AO3898" s="1"/>
      <c r="AP3898" s="1"/>
      <c r="AQ3898" s="1"/>
    </row>
    <row r="3899" spans="1:43">
      <c r="A3899" s="1" t="s">
        <v>10053</v>
      </c>
      <c r="B3899" s="1" t="s">
        <v>10054</v>
      </c>
      <c r="C3899" s="3">
        <v>0.887671232876712</v>
      </c>
      <c r="D3899" s="4">
        <v>43913</v>
      </c>
      <c r="E3899" s="3">
        <v>0.2836661518</v>
      </c>
      <c r="F3899" s="5" t="s">
        <v>8312</v>
      </c>
      <c r="G3899" s="5">
        <v>325</v>
      </c>
      <c r="H3899" s="5" t="s">
        <v>2390</v>
      </c>
      <c r="I3899" s="3">
        <v>4.43203924553836</v>
      </c>
      <c r="J3899" s="3">
        <v>43.8461538461538</v>
      </c>
      <c r="K3899" s="3">
        <v>-0.539713227001784</v>
      </c>
      <c r="L3899" s="3">
        <v>78.1954887218045</v>
      </c>
      <c r="M3899" s="3">
        <v>1.74701277297074</v>
      </c>
      <c r="N3899" s="3">
        <v>39.3939393939394</v>
      </c>
      <c r="O3899" s="3">
        <v>7.74936730953835</v>
      </c>
      <c r="P3899" s="3">
        <v>56.25</v>
      </c>
      <c r="Q3899" s="3">
        <v>9.77062588904693</v>
      </c>
      <c r="R3899" s="3">
        <v>62.6168224299065</v>
      </c>
      <c r="S3899" s="3"/>
      <c r="T3899" s="3"/>
      <c r="U3899" s="3"/>
      <c r="V3899" s="3"/>
      <c r="W3899" s="3"/>
      <c r="X3899" s="3"/>
      <c r="Y3899" s="3"/>
      <c r="Z3899" s="3"/>
      <c r="AA3899" s="3">
        <v>0.386204424775787</v>
      </c>
      <c r="AB3899" s="3">
        <v>0.751447003928178</v>
      </c>
      <c r="AC3899" s="3">
        <v>-3.67246529608154</v>
      </c>
      <c r="AD3899" s="3"/>
      <c r="AE3899" s="5">
        <v>1</v>
      </c>
      <c r="AF3899" s="3">
        <v>2.01683479536164</v>
      </c>
      <c r="AG3899" s="3"/>
      <c r="AH3899" s="3"/>
      <c r="AI3899" s="3"/>
      <c r="AJ3899" s="3"/>
      <c r="AK3899" s="3"/>
      <c r="AL3899" s="3"/>
      <c r="AM3899" s="3"/>
      <c r="AN3899" s="5" t="s">
        <v>134</v>
      </c>
      <c r="AO3899" s="1"/>
      <c r="AP3899" s="1"/>
      <c r="AQ3899" s="1"/>
    </row>
    <row r="3900" spans="1:43">
      <c r="A3900" s="1" t="s">
        <v>10055</v>
      </c>
      <c r="B3900" s="1" t="s">
        <v>10056</v>
      </c>
      <c r="C3900" s="3">
        <v>1.42191780821918</v>
      </c>
      <c r="D3900" s="4">
        <v>43718</v>
      </c>
      <c r="E3900" s="3">
        <v>1.2258971905</v>
      </c>
      <c r="F3900" s="5" t="s">
        <v>9907</v>
      </c>
      <c r="G3900" s="5">
        <v>514</v>
      </c>
      <c r="H3900" s="5" t="s">
        <v>60</v>
      </c>
      <c r="I3900" s="3">
        <v>12.3044016661038</v>
      </c>
      <c r="J3900" s="3">
        <v>8.82936507936508</v>
      </c>
      <c r="K3900" s="3">
        <v>3.34075723830735</v>
      </c>
      <c r="L3900" s="3">
        <v>33.5570469798658</v>
      </c>
      <c r="M3900" s="3">
        <v>6.05996172655752</v>
      </c>
      <c r="N3900" s="3">
        <v>10.7814045499505</v>
      </c>
      <c r="O3900" s="3">
        <v>20.055358324809</v>
      </c>
      <c r="P3900" s="3">
        <v>10.0405679513185</v>
      </c>
      <c r="Q3900" s="3">
        <v>25.3581301834632</v>
      </c>
      <c r="R3900" s="3">
        <v>13.8219895287958</v>
      </c>
      <c r="S3900" s="3">
        <v>66.7809077990471</v>
      </c>
      <c r="T3900" s="3">
        <v>8.93719806763285</v>
      </c>
      <c r="U3900" s="3"/>
      <c r="V3900" s="3"/>
      <c r="W3900" s="3"/>
      <c r="X3900" s="3"/>
      <c r="Y3900" s="3"/>
      <c r="Z3900" s="3"/>
      <c r="AA3900" s="3">
        <v>0.248460009476316</v>
      </c>
      <c r="AB3900" s="3">
        <v>0.470284016366575</v>
      </c>
      <c r="AC3900" s="3">
        <v>-19.0658556731997</v>
      </c>
      <c r="AD3900" s="3"/>
      <c r="AE3900" s="5">
        <v>2</v>
      </c>
      <c r="AF3900" s="3">
        <v>4.50797676779338</v>
      </c>
      <c r="AG3900" s="3">
        <v>78.1982598184884</v>
      </c>
      <c r="AH3900" s="3"/>
      <c r="AI3900" s="3"/>
      <c r="AJ3900" s="3"/>
      <c r="AK3900" s="3"/>
      <c r="AL3900" s="3"/>
      <c r="AM3900" s="3"/>
      <c r="AN3900" s="5" t="s">
        <v>46</v>
      </c>
      <c r="AO3900" s="1"/>
      <c r="AP3900" s="1"/>
      <c r="AQ3900" s="1"/>
    </row>
    <row r="3901" spans="1:43">
      <c r="A3901" s="1" t="s">
        <v>10057</v>
      </c>
      <c r="B3901" s="1" t="s">
        <v>10058</v>
      </c>
      <c r="C3901" s="3">
        <v>1.23013698630137</v>
      </c>
      <c r="D3901" s="4">
        <v>43788</v>
      </c>
      <c r="E3901" s="3">
        <v>2.6988265029</v>
      </c>
      <c r="F3901" s="5" t="s">
        <v>5445</v>
      </c>
      <c r="G3901" s="5">
        <v>450</v>
      </c>
      <c r="H3901" s="5" t="s">
        <v>45</v>
      </c>
      <c r="I3901" s="3">
        <v>0.0982142857142749</v>
      </c>
      <c r="J3901" s="3">
        <v>69.5859872611465</v>
      </c>
      <c r="K3901" s="3">
        <v>0.0178428048889266</v>
      </c>
      <c r="L3901" s="3">
        <v>79.9689440993789</v>
      </c>
      <c r="M3901" s="3">
        <v>-0.831490490933222</v>
      </c>
      <c r="N3901" s="3">
        <v>74.9206349206349</v>
      </c>
      <c r="O3901" s="3">
        <v>0.538068334678505</v>
      </c>
      <c r="P3901" s="3">
        <v>73.5099337748344</v>
      </c>
      <c r="Q3901" s="3">
        <v>1.8348623853211</v>
      </c>
      <c r="R3901" s="3">
        <v>57.3630136986301</v>
      </c>
      <c r="S3901" s="3">
        <v>8.97161741835148</v>
      </c>
      <c r="T3901" s="3">
        <v>44.6327683615819</v>
      </c>
      <c r="U3901" s="3"/>
      <c r="V3901" s="3"/>
      <c r="W3901" s="3"/>
      <c r="X3901" s="3"/>
      <c r="Y3901" s="3"/>
      <c r="Z3901" s="3"/>
      <c r="AA3901" s="3">
        <v>0.129696022578053</v>
      </c>
      <c r="AB3901" s="3">
        <v>0.258165287614212</v>
      </c>
      <c r="AC3901" s="3">
        <v>-5.49671772428884</v>
      </c>
      <c r="AD3901" s="3"/>
      <c r="AE3901" s="5">
        <v>2</v>
      </c>
      <c r="AF3901" s="3">
        <v>0.842290779798931</v>
      </c>
      <c r="AG3901" s="3">
        <v>8.37919248987287</v>
      </c>
      <c r="AH3901" s="3"/>
      <c r="AI3901" s="3"/>
      <c r="AJ3901" s="3"/>
      <c r="AK3901" s="3"/>
      <c r="AL3901" s="3"/>
      <c r="AM3901" s="3"/>
      <c r="AN3901" s="5" t="s">
        <v>46</v>
      </c>
      <c r="AO3901" s="1"/>
      <c r="AP3901" s="1"/>
      <c r="AQ3901" s="1"/>
    </row>
    <row r="3902" spans="1:43">
      <c r="A3902" s="1" t="s">
        <v>10059</v>
      </c>
      <c r="B3902" s="1" t="s">
        <v>10060</v>
      </c>
      <c r="C3902" s="3">
        <v>0.421917808219178</v>
      </c>
      <c r="D3902" s="4">
        <v>44083</v>
      </c>
      <c r="E3902" s="3">
        <v>0.2837661481</v>
      </c>
      <c r="F3902" s="5" t="s">
        <v>9525</v>
      </c>
      <c r="G3902" s="5">
        <v>155</v>
      </c>
      <c r="H3902" s="5" t="s">
        <v>2390</v>
      </c>
      <c r="I3902" s="3">
        <v>4.12371134020619</v>
      </c>
      <c r="J3902" s="3">
        <v>50</v>
      </c>
      <c r="K3902" s="3">
        <v>-0.385546489733701</v>
      </c>
      <c r="L3902" s="3">
        <v>68.4210526315789</v>
      </c>
      <c r="M3902" s="3">
        <v>0.670532801739767</v>
      </c>
      <c r="N3902" s="3">
        <v>68.9393939393939</v>
      </c>
      <c r="O3902" s="3">
        <v>8.36909871244636</v>
      </c>
      <c r="P3902" s="3">
        <v>48.4375</v>
      </c>
      <c r="Q3902" s="3"/>
      <c r="R3902" s="3"/>
      <c r="S3902" s="3"/>
      <c r="T3902" s="3"/>
      <c r="U3902" s="3"/>
      <c r="V3902" s="3"/>
      <c r="W3902" s="3"/>
      <c r="X3902" s="3"/>
      <c r="Y3902" s="3"/>
      <c r="Z3902" s="3"/>
      <c r="AA3902" s="3">
        <v>0.358567525727736</v>
      </c>
      <c r="AB3902" s="3">
        <v>0.710461332878795</v>
      </c>
      <c r="AC3902" s="3">
        <v>-3.21894120776802</v>
      </c>
      <c r="AD3902" s="3"/>
      <c r="AE3902" s="5"/>
      <c r="AF3902" s="3">
        <v>2.3820320709092</v>
      </c>
      <c r="AG3902" s="3"/>
      <c r="AH3902" s="3"/>
      <c r="AI3902" s="3"/>
      <c r="AJ3902" s="3"/>
      <c r="AK3902" s="3"/>
      <c r="AL3902" s="3"/>
      <c r="AM3902" s="3"/>
      <c r="AN3902" s="5" t="s">
        <v>134</v>
      </c>
      <c r="AO3902" s="1"/>
      <c r="AP3902" s="1"/>
      <c r="AQ3902" s="1"/>
    </row>
    <row r="3903" spans="1:43">
      <c r="A3903" s="1" t="s">
        <v>10061</v>
      </c>
      <c r="B3903" s="1" t="s">
        <v>10062</v>
      </c>
      <c r="C3903" s="3">
        <v>1.23013698630137</v>
      </c>
      <c r="D3903" s="4">
        <v>43788</v>
      </c>
      <c r="E3903" s="3">
        <v>0.6069883695</v>
      </c>
      <c r="F3903" s="5" t="s">
        <v>204</v>
      </c>
      <c r="G3903" s="5">
        <v>450</v>
      </c>
      <c r="H3903" s="5" t="s">
        <v>50</v>
      </c>
      <c r="I3903" s="3">
        <v>0.128872522448762</v>
      </c>
      <c r="J3903" s="3">
        <v>48.8164359088879</v>
      </c>
      <c r="K3903" s="3">
        <v>0.0396432111001051</v>
      </c>
      <c r="L3903" s="3">
        <v>19.7432492253209</v>
      </c>
      <c r="M3903" s="3">
        <v>0.00990752539237563</v>
      </c>
      <c r="N3903" s="3">
        <v>33.2146037399822</v>
      </c>
      <c r="O3903" s="3">
        <v>0.74806164038131</v>
      </c>
      <c r="P3903" s="3">
        <v>39.4700776610324</v>
      </c>
      <c r="Q3903" s="3">
        <v>0.989506532869288</v>
      </c>
      <c r="R3903" s="3">
        <v>63.9304683727668</v>
      </c>
      <c r="S3903" s="3">
        <v>1.49619417365505</v>
      </c>
      <c r="T3903" s="3">
        <v>68.135593220339</v>
      </c>
      <c r="U3903" s="3"/>
      <c r="V3903" s="3"/>
      <c r="W3903" s="3"/>
      <c r="X3903" s="3"/>
      <c r="Y3903" s="3"/>
      <c r="Z3903" s="3"/>
      <c r="AA3903" s="3">
        <v>0.00486655877550351</v>
      </c>
      <c r="AB3903" s="3">
        <v>0.10133183192024</v>
      </c>
      <c r="AC3903" s="3">
        <v>-1.45755367342922</v>
      </c>
      <c r="AD3903" s="3"/>
      <c r="AE3903" s="5">
        <v>4</v>
      </c>
      <c r="AF3903" s="3">
        <v>0.173231502800593</v>
      </c>
      <c r="AG3903" s="3">
        <v>2.20115975116257</v>
      </c>
      <c r="AH3903" s="3"/>
      <c r="AI3903" s="3"/>
      <c r="AJ3903" s="3"/>
      <c r="AK3903" s="3"/>
      <c r="AL3903" s="3"/>
      <c r="AM3903" s="3"/>
      <c r="AN3903" s="5" t="s">
        <v>46</v>
      </c>
      <c r="AO3903" s="1"/>
      <c r="AP3903" s="1"/>
      <c r="AQ3903" s="1"/>
    </row>
    <row r="3904" spans="1:43">
      <c r="A3904" s="1" t="s">
        <v>10063</v>
      </c>
      <c r="B3904" s="1" t="s">
        <v>10064</v>
      </c>
      <c r="C3904" s="3">
        <v>1.41917808219178</v>
      </c>
      <c r="D3904" s="4">
        <v>43719</v>
      </c>
      <c r="E3904" s="3">
        <v>1.0025244154</v>
      </c>
      <c r="F3904" s="5" t="s">
        <v>10065</v>
      </c>
      <c r="G3904" s="5">
        <v>519</v>
      </c>
      <c r="H3904" s="5" t="s">
        <v>60</v>
      </c>
      <c r="I3904" s="3">
        <v>4.22758848825669</v>
      </c>
      <c r="J3904" s="3">
        <v>59.6230158730159</v>
      </c>
      <c r="K3904" s="3">
        <v>4.42794644040832</v>
      </c>
      <c r="L3904" s="3">
        <v>7.38255033557047</v>
      </c>
      <c r="M3904" s="3">
        <v>-0.4234877694204</v>
      </c>
      <c r="N3904" s="3">
        <v>64.1938674579624</v>
      </c>
      <c r="O3904" s="3">
        <v>7.37459105779715</v>
      </c>
      <c r="P3904" s="3">
        <v>58.1135902636917</v>
      </c>
      <c r="Q3904" s="3">
        <v>22.0010841787346</v>
      </c>
      <c r="R3904" s="3">
        <v>23.7696335078534</v>
      </c>
      <c r="S3904" s="3">
        <v>60.3460559796438</v>
      </c>
      <c r="T3904" s="3">
        <v>16.0628019323671</v>
      </c>
      <c r="U3904" s="3"/>
      <c r="V3904" s="3"/>
      <c r="W3904" s="3"/>
      <c r="X3904" s="3"/>
      <c r="Y3904" s="3"/>
      <c r="Z3904" s="3"/>
      <c r="AA3904" s="3">
        <v>0.306089240840412</v>
      </c>
      <c r="AB3904" s="3">
        <v>0.383860654055245</v>
      </c>
      <c r="AC3904" s="3">
        <v>-17.4558436677941</v>
      </c>
      <c r="AD3904" s="3"/>
      <c r="AE3904" s="5">
        <v>3</v>
      </c>
      <c r="AF3904" s="3">
        <v>2.68756416298151</v>
      </c>
      <c r="AG3904" s="3">
        <v>45.3178767535801</v>
      </c>
      <c r="AH3904" s="3"/>
      <c r="AI3904" s="3"/>
      <c r="AJ3904" s="3"/>
      <c r="AK3904" s="3"/>
      <c r="AL3904" s="3"/>
      <c r="AM3904" s="3"/>
      <c r="AN3904" s="5" t="s">
        <v>46</v>
      </c>
      <c r="AO3904" s="1"/>
      <c r="AP3904" s="1"/>
      <c r="AQ3904" s="1"/>
    </row>
    <row r="3905" spans="1:43">
      <c r="A3905" s="1" t="s">
        <v>10066</v>
      </c>
      <c r="B3905" s="1" t="s">
        <v>10067</v>
      </c>
      <c r="C3905" s="3">
        <v>0.895890410958904</v>
      </c>
      <c r="D3905" s="4">
        <v>43910</v>
      </c>
      <c r="E3905" s="3">
        <v>2.3715462906</v>
      </c>
      <c r="F3905" s="5" t="s">
        <v>10068</v>
      </c>
      <c r="G3905" s="5">
        <v>328</v>
      </c>
      <c r="H3905" s="5" t="s">
        <v>226</v>
      </c>
      <c r="I3905" s="3">
        <v>1.7406204906205</v>
      </c>
      <c r="J3905" s="3">
        <v>57.0412517780939</v>
      </c>
      <c r="K3905" s="3">
        <v>-0.238769013088073</v>
      </c>
      <c r="L3905" s="3">
        <v>92.989417989418</v>
      </c>
      <c r="M3905" s="3">
        <v>0.346913360611992</v>
      </c>
      <c r="N3905" s="3">
        <v>63.3286318758815</v>
      </c>
      <c r="O3905" s="3">
        <v>3.60947832476121</v>
      </c>
      <c r="P3905" s="3">
        <v>57.2327044025157</v>
      </c>
      <c r="Q3905" s="3">
        <v>5.87517597372128</v>
      </c>
      <c r="R3905" s="3">
        <v>54.7445255474453</v>
      </c>
      <c r="S3905" s="3"/>
      <c r="T3905" s="3"/>
      <c r="U3905" s="3"/>
      <c r="V3905" s="3"/>
      <c r="W3905" s="3"/>
      <c r="X3905" s="3"/>
      <c r="Y3905" s="3"/>
      <c r="Z3905" s="3"/>
      <c r="AA3905" s="3">
        <v>0.396324696335227</v>
      </c>
      <c r="AB3905" s="3">
        <v>0.720196038557524</v>
      </c>
      <c r="AC3905" s="3">
        <v>-1.82020802377415</v>
      </c>
      <c r="AD3905" s="3"/>
      <c r="AE3905" s="5">
        <v>1</v>
      </c>
      <c r="AF3905" s="3">
        <v>1.16065006328383</v>
      </c>
      <c r="AG3905" s="3"/>
      <c r="AH3905" s="3"/>
      <c r="AI3905" s="3"/>
      <c r="AJ3905" s="3"/>
      <c r="AK3905" s="3"/>
      <c r="AL3905" s="3"/>
      <c r="AM3905" s="3"/>
      <c r="AN3905" s="5" t="s">
        <v>134</v>
      </c>
      <c r="AO3905" s="1"/>
      <c r="AP3905" s="1"/>
      <c r="AQ3905" s="1"/>
    </row>
    <row r="3906" spans="1:43">
      <c r="A3906" s="1" t="s">
        <v>10069</v>
      </c>
      <c r="B3906" s="1" t="s">
        <v>10070</v>
      </c>
      <c r="C3906" s="3">
        <v>1.13150684931507</v>
      </c>
      <c r="D3906" s="4">
        <v>43824</v>
      </c>
      <c r="E3906" s="3">
        <v>0.6269665713</v>
      </c>
      <c r="F3906" s="5" t="s">
        <v>2741</v>
      </c>
      <c r="G3906" s="5">
        <v>414</v>
      </c>
      <c r="H3906" s="5" t="s">
        <v>191</v>
      </c>
      <c r="I3906" s="3">
        <v>4.18268143793806</v>
      </c>
      <c r="J3906" s="3">
        <v>84.0867992766727</v>
      </c>
      <c r="K3906" s="3">
        <v>2.61282660332542</v>
      </c>
      <c r="L3906" s="3">
        <v>48.458904109589</v>
      </c>
      <c r="M3906" s="3">
        <v>-3.11185870479394</v>
      </c>
      <c r="N3906" s="3">
        <v>95.6756756756757</v>
      </c>
      <c r="O3906" s="3">
        <v>10.9826589595376</v>
      </c>
      <c r="P3906" s="3">
        <v>74.8571428571429</v>
      </c>
      <c r="Q3906" s="3">
        <v>11.2148028962188</v>
      </c>
      <c r="R3906" s="3">
        <v>76.9392033542977</v>
      </c>
      <c r="S3906" s="3">
        <v>34.4354760283964</v>
      </c>
      <c r="T3906" s="3">
        <v>87.2549019607843</v>
      </c>
      <c r="U3906" s="3"/>
      <c r="V3906" s="3"/>
      <c r="W3906" s="3"/>
      <c r="X3906" s="3"/>
      <c r="Y3906" s="3"/>
      <c r="Z3906" s="3"/>
      <c r="AA3906" s="3">
        <v>0.139562561187396</v>
      </c>
      <c r="AB3906" s="3">
        <v>0.221469657135578</v>
      </c>
      <c r="AC3906" s="3">
        <v>-13.9141391413914</v>
      </c>
      <c r="AD3906" s="3"/>
      <c r="AE3906" s="5">
        <v>2</v>
      </c>
      <c r="AF3906" s="3">
        <v>2.31378482994756</v>
      </c>
      <c r="AG3906" s="3">
        <v>32.4803649312023</v>
      </c>
      <c r="AH3906" s="3"/>
      <c r="AI3906" s="3"/>
      <c r="AJ3906" s="3"/>
      <c r="AK3906" s="3"/>
      <c r="AL3906" s="3"/>
      <c r="AM3906" s="3"/>
      <c r="AN3906" s="5" t="s">
        <v>51</v>
      </c>
      <c r="AO3906" s="1"/>
      <c r="AP3906" s="1"/>
      <c r="AQ3906" s="1"/>
    </row>
    <row r="3907" spans="1:43">
      <c r="A3907" s="1" t="s">
        <v>10071</v>
      </c>
      <c r="B3907" s="1" t="s">
        <v>10072</v>
      </c>
      <c r="C3907" s="3">
        <v>1.5013698630137</v>
      </c>
      <c r="D3907" s="4">
        <v>43689</v>
      </c>
      <c r="E3907" s="3">
        <v>9.9811739536</v>
      </c>
      <c r="F3907" s="5" t="s">
        <v>10073</v>
      </c>
      <c r="G3907" s="5">
        <v>549</v>
      </c>
      <c r="H3907" s="5" t="s">
        <v>50</v>
      </c>
      <c r="I3907" s="3">
        <v>-0.190036672340858</v>
      </c>
      <c r="J3907" s="3">
        <v>87.2264403751675</v>
      </c>
      <c r="K3907" s="3">
        <v>0</v>
      </c>
      <c r="L3907" s="3">
        <v>43.3820274457725</v>
      </c>
      <c r="M3907" s="3">
        <v>-0.318852132323643</v>
      </c>
      <c r="N3907" s="3">
        <v>86.2422083704363</v>
      </c>
      <c r="O3907" s="3">
        <v>0.767468721828773</v>
      </c>
      <c r="P3907" s="3">
        <v>36.1809045226131</v>
      </c>
      <c r="Q3907" s="3">
        <v>0.999605318443561</v>
      </c>
      <c r="R3907" s="3">
        <v>63.0613230323515</v>
      </c>
      <c r="S3907" s="3">
        <v>1.09490679969533</v>
      </c>
      <c r="T3907" s="3">
        <v>79.5480225988701</v>
      </c>
      <c r="U3907" s="3"/>
      <c r="V3907" s="3"/>
      <c r="W3907" s="3"/>
      <c r="X3907" s="3"/>
      <c r="Y3907" s="3"/>
      <c r="Z3907" s="3"/>
      <c r="AA3907" s="3">
        <v>-0.0139619967620929</v>
      </c>
      <c r="AB3907" s="3">
        <v>0.0663877303891264</v>
      </c>
      <c r="AC3907" s="3">
        <v>-3.55265635256479</v>
      </c>
      <c r="AD3907" s="3"/>
      <c r="AE3907" s="5">
        <v>4</v>
      </c>
      <c r="AF3907" s="3">
        <v>0.202179688402472</v>
      </c>
      <c r="AG3907" s="3">
        <v>2.1256706732675</v>
      </c>
      <c r="AH3907" s="3"/>
      <c r="AI3907" s="3"/>
      <c r="AJ3907" s="3"/>
      <c r="AK3907" s="3"/>
      <c r="AL3907" s="3"/>
      <c r="AM3907" s="3"/>
      <c r="AN3907" s="5" t="s">
        <v>46</v>
      </c>
      <c r="AO3907" s="1"/>
      <c r="AP3907" s="1"/>
      <c r="AQ3907" s="1"/>
    </row>
    <row r="3908" spans="1:43">
      <c r="A3908" s="1" t="s">
        <v>10074</v>
      </c>
      <c r="B3908" s="1" t="s">
        <v>10075</v>
      </c>
      <c r="C3908" s="3">
        <v>1.37808219178082</v>
      </c>
      <c r="D3908" s="4">
        <v>43734</v>
      </c>
      <c r="E3908" s="3">
        <v>0.8594244592</v>
      </c>
      <c r="F3908" s="5" t="s">
        <v>10076</v>
      </c>
      <c r="G3908" s="5">
        <v>504</v>
      </c>
      <c r="H3908" s="5" t="s">
        <v>55</v>
      </c>
      <c r="I3908" s="3">
        <v>16.7038856632425</v>
      </c>
      <c r="J3908" s="3">
        <v>10.6473079249849</v>
      </c>
      <c r="K3908" s="3">
        <v>5.59404225839972</v>
      </c>
      <c r="L3908" s="3">
        <v>3.05084745762712</v>
      </c>
      <c r="M3908" s="3">
        <v>7.07762557077626</v>
      </c>
      <c r="N3908" s="3">
        <v>32.3758228605625</v>
      </c>
      <c r="O3908" s="3">
        <v>24.7340425531915</v>
      </c>
      <c r="P3908" s="3">
        <v>22.9139072847682</v>
      </c>
      <c r="Q3908" s="3">
        <v>31.7605532344042</v>
      </c>
      <c r="R3908" s="3">
        <v>27.515243902439</v>
      </c>
      <c r="S3908" s="3">
        <v>72.0210664911126</v>
      </c>
      <c r="T3908" s="3">
        <v>40.13671875</v>
      </c>
      <c r="U3908" s="3"/>
      <c r="V3908" s="3"/>
      <c r="W3908" s="3"/>
      <c r="X3908" s="3"/>
      <c r="Y3908" s="3"/>
      <c r="Z3908" s="3"/>
      <c r="AA3908" s="3">
        <v>0.253741281866711</v>
      </c>
      <c r="AB3908" s="3">
        <v>0.422963988860525</v>
      </c>
      <c r="AC3908" s="3">
        <v>-20.3232431467095</v>
      </c>
      <c r="AD3908" s="3"/>
      <c r="AE3908" s="5">
        <v>2</v>
      </c>
      <c r="AF3908" s="3">
        <v>3.37402351884903</v>
      </c>
      <c r="AG3908" s="3">
        <v>66.9945376550849</v>
      </c>
      <c r="AH3908" s="3"/>
      <c r="AI3908" s="3"/>
      <c r="AJ3908" s="3"/>
      <c r="AK3908" s="3"/>
      <c r="AL3908" s="3"/>
      <c r="AM3908" s="3"/>
      <c r="AN3908" s="5" t="s">
        <v>46</v>
      </c>
      <c r="AO3908" s="1"/>
      <c r="AP3908" s="1"/>
      <c r="AQ3908" s="1"/>
    </row>
    <row r="3909" spans="1:43">
      <c r="A3909" s="1" t="s">
        <v>10077</v>
      </c>
      <c r="B3909" s="1" t="s">
        <v>10078</v>
      </c>
      <c r="C3909" s="3">
        <v>1.45479452054795</v>
      </c>
      <c r="D3909" s="4">
        <v>43706</v>
      </c>
      <c r="E3909" s="3">
        <v>91.255118776</v>
      </c>
      <c r="F3909" s="5" t="s">
        <v>6345</v>
      </c>
      <c r="G3909" s="5">
        <v>358</v>
      </c>
      <c r="H3909" s="5" t="s">
        <v>50</v>
      </c>
      <c r="I3909" s="3">
        <v>0.269246110889533</v>
      </c>
      <c r="J3909" s="3">
        <v>24.1179097811523</v>
      </c>
      <c r="K3909" s="3">
        <v>0.0397970351208751</v>
      </c>
      <c r="L3909" s="3">
        <v>18.946436476317</v>
      </c>
      <c r="M3909" s="3">
        <v>0.199302441454908</v>
      </c>
      <c r="N3909" s="3">
        <v>11.3089937666963</v>
      </c>
      <c r="O3909" s="3">
        <v>0.737107409118429</v>
      </c>
      <c r="P3909" s="3">
        <v>41.2060301507538</v>
      </c>
      <c r="Q3909" s="3">
        <v>1.48887573848932</v>
      </c>
      <c r="R3909" s="3">
        <v>14.6788990825688</v>
      </c>
      <c r="S3909" s="3">
        <v>3.1229031925926</v>
      </c>
      <c r="T3909" s="3">
        <v>10.5649717514124</v>
      </c>
      <c r="U3909" s="3"/>
      <c r="V3909" s="3"/>
      <c r="W3909" s="3"/>
      <c r="X3909" s="3"/>
      <c r="Y3909" s="3"/>
      <c r="Z3909" s="3"/>
      <c r="AA3909" s="3">
        <v>4.17373392440458</v>
      </c>
      <c r="AB3909" s="3"/>
      <c r="AC3909" s="3">
        <v>0</v>
      </c>
      <c r="AD3909" s="3"/>
      <c r="AE3909" s="5"/>
      <c r="AF3909" s="3">
        <v>0.251355825397599</v>
      </c>
      <c r="AG3909" s="3">
        <v>3.16090921924812</v>
      </c>
      <c r="AH3909" s="3"/>
      <c r="AI3909" s="3"/>
      <c r="AJ3909" s="3"/>
      <c r="AK3909" s="3"/>
      <c r="AL3909" s="3"/>
      <c r="AM3909" s="3"/>
      <c r="AN3909" s="5" t="s">
        <v>1266</v>
      </c>
      <c r="AO3909" s="1"/>
      <c r="AP3909" s="1"/>
      <c r="AQ3909" s="1"/>
    </row>
    <row r="3910" spans="1:43">
      <c r="A3910" s="1" t="s">
        <v>10079</v>
      </c>
      <c r="B3910" s="1" t="s">
        <v>10080</v>
      </c>
      <c r="C3910" s="3">
        <v>1.4958904109589</v>
      </c>
      <c r="D3910" s="4">
        <v>43691</v>
      </c>
      <c r="E3910" s="3">
        <v>27.1249589662</v>
      </c>
      <c r="F3910" s="5" t="s">
        <v>510</v>
      </c>
      <c r="G3910" s="5">
        <v>547</v>
      </c>
      <c r="H3910" s="5" t="s">
        <v>50</v>
      </c>
      <c r="I3910" s="3">
        <v>-0.138792505204707</v>
      </c>
      <c r="J3910" s="3">
        <v>83.6534167038857</v>
      </c>
      <c r="K3910" s="3">
        <v>-0.0297737197300368</v>
      </c>
      <c r="L3910" s="3">
        <v>71.7574147853032</v>
      </c>
      <c r="M3910" s="3">
        <v>-0.296941502523983</v>
      </c>
      <c r="N3910" s="3">
        <v>84.9955476402493</v>
      </c>
      <c r="O3910" s="3">
        <v>0.378674638764323</v>
      </c>
      <c r="P3910" s="3">
        <v>74.7830059387848</v>
      </c>
      <c r="Q3910" s="3">
        <v>0.850387962976561</v>
      </c>
      <c r="R3910" s="3">
        <v>74.215354901014</v>
      </c>
      <c r="S3910" s="3">
        <v>1.72210376459383</v>
      </c>
      <c r="T3910" s="3">
        <v>58.1920903954802</v>
      </c>
      <c r="U3910" s="3"/>
      <c r="V3910" s="3"/>
      <c r="W3910" s="3"/>
      <c r="X3910" s="3"/>
      <c r="Y3910" s="3"/>
      <c r="Z3910" s="3"/>
      <c r="AA3910" s="3">
        <v>0.0331520232887374</v>
      </c>
      <c r="AB3910" s="3">
        <v>0.19263870114501</v>
      </c>
      <c r="AC3910" s="3">
        <v>-0.988891634456061</v>
      </c>
      <c r="AD3910" s="3"/>
      <c r="AE3910" s="5">
        <v>4</v>
      </c>
      <c r="AF3910" s="3">
        <v>0.207580116989112</v>
      </c>
      <c r="AG3910" s="3">
        <v>2.18349159100106</v>
      </c>
      <c r="AH3910" s="3"/>
      <c r="AI3910" s="3"/>
      <c r="AJ3910" s="3"/>
      <c r="AK3910" s="3"/>
      <c r="AL3910" s="3"/>
      <c r="AM3910" s="3">
        <v>100</v>
      </c>
      <c r="AN3910" s="5" t="s">
        <v>56</v>
      </c>
      <c r="AO3910" s="1"/>
      <c r="AP3910" s="1"/>
      <c r="AQ3910" s="1"/>
    </row>
    <row r="3911" spans="1:43">
      <c r="A3911" s="1" t="s">
        <v>10081</v>
      </c>
      <c r="B3911" s="1" t="s">
        <v>10082</v>
      </c>
      <c r="C3911" s="3">
        <v>1.43835616438356</v>
      </c>
      <c r="D3911" s="4">
        <v>43712</v>
      </c>
      <c r="E3911" s="3">
        <v>7.9083436273</v>
      </c>
      <c r="F3911" s="5" t="s">
        <v>476</v>
      </c>
      <c r="G3911" s="5">
        <v>526</v>
      </c>
      <c r="H3911" s="5" t="s">
        <v>50</v>
      </c>
      <c r="I3911" s="3">
        <v>0.163914768513492</v>
      </c>
      <c r="J3911" s="3">
        <v>42.9209468512729</v>
      </c>
      <c r="K3911" s="3">
        <v>0.019269679159841</v>
      </c>
      <c r="L3911" s="3">
        <v>35.0154935812306</v>
      </c>
      <c r="M3911" s="3">
        <v>0.135043540198196</v>
      </c>
      <c r="N3911" s="3">
        <v>16.3846838824577</v>
      </c>
      <c r="O3911" s="3">
        <v>0.443864029142521</v>
      </c>
      <c r="P3911" s="3">
        <v>71.4938328003655</v>
      </c>
      <c r="Q3911" s="3">
        <v>1.19482796061586</v>
      </c>
      <c r="R3911" s="3">
        <v>40.8981168517624</v>
      </c>
      <c r="S3911" s="3">
        <v>3.61632431944445</v>
      </c>
      <c r="T3911" s="3">
        <v>5.87570621468927</v>
      </c>
      <c r="U3911" s="3"/>
      <c r="V3911" s="3"/>
      <c r="W3911" s="3"/>
      <c r="X3911" s="3"/>
      <c r="Y3911" s="3"/>
      <c r="Z3911" s="3"/>
      <c r="AA3911" s="3">
        <v>0.748543190211347</v>
      </c>
      <c r="AB3911" s="3">
        <v>11.5249585916461</v>
      </c>
      <c r="AC3911" s="3">
        <v>0</v>
      </c>
      <c r="AD3911" s="3"/>
      <c r="AE3911" s="5"/>
      <c r="AF3911" s="3">
        <v>0.261120775763336</v>
      </c>
      <c r="AG3911" s="3">
        <v>3.50723709240468</v>
      </c>
      <c r="AH3911" s="3"/>
      <c r="AI3911" s="3"/>
      <c r="AJ3911" s="3"/>
      <c r="AK3911" s="3"/>
      <c r="AL3911" s="3"/>
      <c r="AM3911" s="3"/>
      <c r="AN3911" s="5" t="s">
        <v>1266</v>
      </c>
      <c r="AO3911" s="1"/>
      <c r="AP3911" s="1"/>
      <c r="AQ3911" s="1"/>
    </row>
    <row r="3912" spans="1:43">
      <c r="A3912" s="1" t="s">
        <v>10083</v>
      </c>
      <c r="B3912" s="1" t="s">
        <v>10084</v>
      </c>
      <c r="C3912" s="3">
        <v>0.367123287671233</v>
      </c>
      <c r="D3912" s="4">
        <v>44103</v>
      </c>
      <c r="E3912" s="3">
        <v>1.1336979049</v>
      </c>
      <c r="F3912" s="5" t="s">
        <v>4267</v>
      </c>
      <c r="G3912" s="5">
        <v>135</v>
      </c>
      <c r="H3912" s="5" t="s">
        <v>50</v>
      </c>
      <c r="I3912" s="3">
        <v>-3.48718991459943</v>
      </c>
      <c r="J3912" s="3">
        <v>99.4640464493077</v>
      </c>
      <c r="K3912" s="3">
        <v>1.03235419327374</v>
      </c>
      <c r="L3912" s="3">
        <v>0.354138999557326</v>
      </c>
      <c r="M3912" s="3">
        <v>-3.76115166261152</v>
      </c>
      <c r="N3912" s="3">
        <v>99.6883348174533</v>
      </c>
      <c r="O3912" s="3">
        <v>-5.33506182688471</v>
      </c>
      <c r="P3912" s="3">
        <v>99.5431703974418</v>
      </c>
      <c r="Q3912" s="3"/>
      <c r="R3912" s="3"/>
      <c r="S3912" s="3"/>
      <c r="T3912" s="3"/>
      <c r="U3912" s="3"/>
      <c r="V3912" s="3"/>
      <c r="W3912" s="3"/>
      <c r="X3912" s="3"/>
      <c r="Y3912" s="3"/>
      <c r="Z3912" s="3"/>
      <c r="AA3912" s="3">
        <v>-0.318485967234453</v>
      </c>
      <c r="AB3912" s="3">
        <v>-0.320061396299674</v>
      </c>
      <c r="AC3912" s="3">
        <v>-9.09718115513502</v>
      </c>
      <c r="AD3912" s="3"/>
      <c r="AE3912" s="5">
        <v>2</v>
      </c>
      <c r="AF3912" s="3">
        <v>-1.4168669364702</v>
      </c>
      <c r="AG3912" s="3"/>
      <c r="AH3912" s="3"/>
      <c r="AI3912" s="3"/>
      <c r="AJ3912" s="3"/>
      <c r="AK3912" s="3"/>
      <c r="AL3912" s="3"/>
      <c r="AM3912" s="3"/>
      <c r="AN3912" s="5" t="s">
        <v>46</v>
      </c>
      <c r="AO3912" s="1"/>
      <c r="AP3912" s="1"/>
      <c r="AQ3912" s="1"/>
    </row>
    <row r="3913" spans="1:43">
      <c r="A3913" s="1" t="s">
        <v>10085</v>
      </c>
      <c r="B3913" s="1" t="s">
        <v>10086</v>
      </c>
      <c r="C3913" s="3">
        <v>1.4027397260274</v>
      </c>
      <c r="D3913" s="4">
        <v>43725</v>
      </c>
      <c r="E3913" s="3">
        <v>3.6250753172</v>
      </c>
      <c r="F3913" s="5" t="s">
        <v>10087</v>
      </c>
      <c r="G3913" s="5">
        <v>513</v>
      </c>
      <c r="H3913" s="5" t="s">
        <v>191</v>
      </c>
      <c r="I3913" s="3">
        <v>3.21059314347906</v>
      </c>
      <c r="J3913" s="3">
        <v>89.1500904159132</v>
      </c>
      <c r="K3913" s="3">
        <v>0.749572094670375</v>
      </c>
      <c r="L3913" s="3">
        <v>79.2808219178082</v>
      </c>
      <c r="M3913" s="3">
        <v>-2.86787299419597</v>
      </c>
      <c r="N3913" s="3">
        <v>94.954954954955</v>
      </c>
      <c r="O3913" s="3">
        <v>1.88003581020591</v>
      </c>
      <c r="P3913" s="3">
        <v>94.4761904761905</v>
      </c>
      <c r="Q3913" s="3">
        <v>5.05261862268448</v>
      </c>
      <c r="R3913" s="3">
        <v>88.8888888888889</v>
      </c>
      <c r="S3913" s="3">
        <v>37.9728419010669</v>
      </c>
      <c r="T3913" s="3">
        <v>83.578431372549</v>
      </c>
      <c r="U3913" s="3"/>
      <c r="V3913" s="3"/>
      <c r="W3913" s="3"/>
      <c r="X3913" s="3"/>
      <c r="Y3913" s="3"/>
      <c r="Z3913" s="3"/>
      <c r="AA3913" s="3">
        <v>0.124981431983203</v>
      </c>
      <c r="AB3913" s="3">
        <v>0.297731620400029</v>
      </c>
      <c r="AC3913" s="3">
        <v>-29.6451469561353</v>
      </c>
      <c r="AD3913" s="3"/>
      <c r="AE3913" s="5">
        <v>2</v>
      </c>
      <c r="AF3913" s="3">
        <v>3.9726856603777</v>
      </c>
      <c r="AG3913" s="3">
        <v>49.4484376199912</v>
      </c>
      <c r="AH3913" s="3"/>
      <c r="AI3913" s="3"/>
      <c r="AJ3913" s="3"/>
      <c r="AK3913" s="3"/>
      <c r="AL3913" s="3"/>
      <c r="AM3913" s="3"/>
      <c r="AN3913" s="5" t="s">
        <v>46</v>
      </c>
      <c r="AO3913" s="1"/>
      <c r="AP3913" s="1"/>
      <c r="AQ3913" s="1"/>
    </row>
    <row r="3914" spans="1:43">
      <c r="A3914" s="1" t="s">
        <v>10088</v>
      </c>
      <c r="B3914" s="1" t="s">
        <v>10089</v>
      </c>
      <c r="C3914" s="3">
        <v>0.956164383561644</v>
      </c>
      <c r="D3914" s="4">
        <v>43888</v>
      </c>
      <c r="E3914" s="3">
        <v>0.1779023269</v>
      </c>
      <c r="F3914" s="5" t="s">
        <v>6731</v>
      </c>
      <c r="G3914" s="5">
        <v>332</v>
      </c>
      <c r="H3914" s="5" t="s">
        <v>55</v>
      </c>
      <c r="I3914" s="3">
        <v>3.45089436382045</v>
      </c>
      <c r="J3914" s="3">
        <v>84.573502722323</v>
      </c>
      <c r="K3914" s="3">
        <v>-0.154723127035832</v>
      </c>
      <c r="L3914" s="3">
        <v>91.7514124293785</v>
      </c>
      <c r="M3914" s="3">
        <v>0.368369351669937</v>
      </c>
      <c r="N3914" s="3">
        <v>86.1759425493716</v>
      </c>
      <c r="O3914" s="3">
        <v>6.96152839570792</v>
      </c>
      <c r="P3914" s="3">
        <v>88.6754966887417</v>
      </c>
      <c r="Q3914" s="3">
        <v>8.36058329650906</v>
      </c>
      <c r="R3914" s="3">
        <v>88.109756097561</v>
      </c>
      <c r="S3914" s="3"/>
      <c r="T3914" s="3"/>
      <c r="U3914" s="3"/>
      <c r="V3914" s="3"/>
      <c r="W3914" s="3"/>
      <c r="X3914" s="3"/>
      <c r="Y3914" s="3"/>
      <c r="Z3914" s="3"/>
      <c r="AA3914" s="3">
        <v>0.283624404034304</v>
      </c>
      <c r="AB3914" s="3">
        <v>0.527639937232017</v>
      </c>
      <c r="AC3914" s="3">
        <v>-3.92860267739959</v>
      </c>
      <c r="AD3914" s="3"/>
      <c r="AE3914" s="5">
        <v>1</v>
      </c>
      <c r="AF3914" s="3">
        <v>1.76107119071453</v>
      </c>
      <c r="AG3914" s="3"/>
      <c r="AH3914" s="3"/>
      <c r="AI3914" s="3"/>
      <c r="AJ3914" s="3"/>
      <c r="AK3914" s="3"/>
      <c r="AL3914" s="3"/>
      <c r="AM3914" s="3"/>
      <c r="AN3914" s="5" t="s">
        <v>134</v>
      </c>
      <c r="AO3914" s="1"/>
      <c r="AP3914" s="1"/>
      <c r="AQ3914" s="1"/>
    </row>
    <row r="3915" spans="1:43">
      <c r="A3915" s="1" t="s">
        <v>10090</v>
      </c>
      <c r="B3915" s="1" t="s">
        <v>10091</v>
      </c>
      <c r="C3915" s="3">
        <v>1.23287671232877</v>
      </c>
      <c r="D3915" s="4">
        <v>43787</v>
      </c>
      <c r="E3915" s="3">
        <v>8.9891245122</v>
      </c>
      <c r="F3915" s="5" t="s">
        <v>10092</v>
      </c>
      <c r="G3915" s="5">
        <v>451</v>
      </c>
      <c r="H3915" s="5" t="s">
        <v>55</v>
      </c>
      <c r="I3915" s="3">
        <v>9.15920945590275</v>
      </c>
      <c r="J3915" s="3">
        <v>59.1651542649728</v>
      </c>
      <c r="K3915" s="3">
        <v>1.23823894905023</v>
      </c>
      <c r="L3915" s="3">
        <v>74.6892655367232</v>
      </c>
      <c r="M3915" s="3">
        <v>1.94404719342152</v>
      </c>
      <c r="N3915" s="3">
        <v>77.4985038898863</v>
      </c>
      <c r="O3915" s="3">
        <v>25.1426377002414</v>
      </c>
      <c r="P3915" s="3">
        <v>21.1920529801325</v>
      </c>
      <c r="Q3915" s="3">
        <v>44.0452134377368</v>
      </c>
      <c r="R3915" s="3">
        <v>7.01219512195122</v>
      </c>
      <c r="S3915" s="3">
        <v>93.3299432155268</v>
      </c>
      <c r="T3915" s="3">
        <v>14.16015625</v>
      </c>
      <c r="U3915" s="3"/>
      <c r="V3915" s="3"/>
      <c r="W3915" s="3"/>
      <c r="X3915" s="3"/>
      <c r="Y3915" s="3"/>
      <c r="Z3915" s="3"/>
      <c r="AA3915" s="3">
        <v>0.283719318251925</v>
      </c>
      <c r="AB3915" s="3">
        <v>0.630655122281992</v>
      </c>
      <c r="AC3915" s="3">
        <v>-22.2136222910217</v>
      </c>
      <c r="AD3915" s="3"/>
      <c r="AE3915" s="5">
        <v>1</v>
      </c>
      <c r="AF3915" s="3">
        <v>6.46001323161402</v>
      </c>
      <c r="AG3915" s="3">
        <v>106.906664054443</v>
      </c>
      <c r="AH3915" s="3"/>
      <c r="AI3915" s="3"/>
      <c r="AJ3915" s="3"/>
      <c r="AK3915" s="3"/>
      <c r="AL3915" s="3"/>
      <c r="AM3915" s="3"/>
      <c r="AN3915" s="5" t="s">
        <v>51</v>
      </c>
      <c r="AO3915" s="1"/>
      <c r="AP3915" s="1"/>
      <c r="AQ3915" s="1"/>
    </row>
    <row r="3916" spans="1:43">
      <c r="A3916" s="1" t="s">
        <v>10093</v>
      </c>
      <c r="B3916" s="1" t="s">
        <v>10094</v>
      </c>
      <c r="C3916" s="3">
        <v>0.465753424657534</v>
      </c>
      <c r="D3916" s="4">
        <v>44067</v>
      </c>
      <c r="E3916" s="3">
        <v>2.3094108778</v>
      </c>
      <c r="F3916" s="5" t="s">
        <v>10095</v>
      </c>
      <c r="G3916" s="5">
        <v>171</v>
      </c>
      <c r="H3916" s="5" t="s">
        <v>50</v>
      </c>
      <c r="I3916" s="3">
        <v>0.268897520167307</v>
      </c>
      <c r="J3916" s="3">
        <v>24.2965609647164</v>
      </c>
      <c r="K3916" s="3">
        <v>-0.0099314728374207</v>
      </c>
      <c r="L3916" s="3">
        <v>60.7791057990261</v>
      </c>
      <c r="M3916" s="3">
        <v>-0.0099314728374207</v>
      </c>
      <c r="N3916" s="3">
        <v>39.0917186108638</v>
      </c>
      <c r="O3916" s="3">
        <v>0.378863409770691</v>
      </c>
      <c r="P3916" s="3">
        <v>74.6916400182732</v>
      </c>
      <c r="Q3916" s="3"/>
      <c r="R3916" s="3"/>
      <c r="S3916" s="3"/>
      <c r="T3916" s="3"/>
      <c r="U3916" s="3"/>
      <c r="V3916" s="3"/>
      <c r="W3916" s="3"/>
      <c r="X3916" s="3"/>
      <c r="Y3916" s="3"/>
      <c r="Z3916" s="3"/>
      <c r="AA3916" s="3">
        <v>-0.0090328341495999</v>
      </c>
      <c r="AB3916" s="3">
        <v>-0.0111398154458162</v>
      </c>
      <c r="AC3916" s="3">
        <v>-0.807255331871647</v>
      </c>
      <c r="AD3916" s="3"/>
      <c r="AE3916" s="5">
        <v>1</v>
      </c>
      <c r="AF3916" s="3">
        <v>0.114897287293777</v>
      </c>
      <c r="AG3916" s="3"/>
      <c r="AH3916" s="3"/>
      <c r="AI3916" s="3"/>
      <c r="AJ3916" s="3"/>
      <c r="AK3916" s="3"/>
      <c r="AL3916" s="3"/>
      <c r="AM3916" s="3"/>
      <c r="AN3916" s="5" t="s">
        <v>1266</v>
      </c>
      <c r="AO3916" s="1"/>
      <c r="AP3916" s="1"/>
      <c r="AQ3916" s="1"/>
    </row>
    <row r="3917" spans="1:43">
      <c r="A3917" s="1" t="s">
        <v>10096</v>
      </c>
      <c r="B3917" s="1" t="s">
        <v>10097</v>
      </c>
      <c r="C3917" s="3">
        <v>0.397260273972603</v>
      </c>
      <c r="D3917" s="4">
        <v>44092</v>
      </c>
      <c r="E3917" s="3">
        <v>1.0121816047</v>
      </c>
      <c r="F3917" s="5" t="s">
        <v>10098</v>
      </c>
      <c r="G3917" s="5">
        <v>146</v>
      </c>
      <c r="H3917" s="5" t="s">
        <v>50</v>
      </c>
      <c r="I3917" s="3">
        <v>-0.167967592135168</v>
      </c>
      <c r="J3917" s="3">
        <v>85.2612773559625</v>
      </c>
      <c r="K3917" s="3">
        <v>0</v>
      </c>
      <c r="L3917" s="3">
        <v>43.3820274457725</v>
      </c>
      <c r="M3917" s="3">
        <v>-0.286193624790301</v>
      </c>
      <c r="N3917" s="3">
        <v>84.0160284951024</v>
      </c>
      <c r="O3917" s="3">
        <v>0.547318141108574</v>
      </c>
      <c r="P3917" s="3">
        <v>64.5957058017359</v>
      </c>
      <c r="Q3917" s="3"/>
      <c r="R3917" s="3"/>
      <c r="S3917" s="3"/>
      <c r="T3917" s="3"/>
      <c r="U3917" s="3"/>
      <c r="V3917" s="3"/>
      <c r="W3917" s="3"/>
      <c r="X3917" s="3"/>
      <c r="Y3917" s="3"/>
      <c r="Z3917" s="3"/>
      <c r="AA3917" s="3">
        <v>0.167744870113028</v>
      </c>
      <c r="AB3917" s="3">
        <v>0.250036532228986</v>
      </c>
      <c r="AC3917" s="3">
        <v>-0.463328075709772</v>
      </c>
      <c r="AD3917" s="3"/>
      <c r="AE3917" s="5">
        <v>1</v>
      </c>
      <c r="AF3917" s="3">
        <v>0.244488363463923</v>
      </c>
      <c r="AG3917" s="3"/>
      <c r="AH3917" s="3"/>
      <c r="AI3917" s="3"/>
      <c r="AJ3917" s="3"/>
      <c r="AK3917" s="3"/>
      <c r="AL3917" s="3"/>
      <c r="AM3917" s="3"/>
      <c r="AN3917" s="5" t="s">
        <v>46</v>
      </c>
      <c r="AO3917" s="1"/>
      <c r="AP3917" s="1"/>
      <c r="AQ3917" s="1"/>
    </row>
    <row r="3918" spans="1:43">
      <c r="A3918" s="1" t="s">
        <v>10099</v>
      </c>
      <c r="B3918" s="1" t="s">
        <v>10100</v>
      </c>
      <c r="C3918" s="3">
        <v>1.4958904109589</v>
      </c>
      <c r="D3918" s="4">
        <v>43691</v>
      </c>
      <c r="E3918" s="3">
        <v>30.6895568726</v>
      </c>
      <c r="F3918" s="5" t="s">
        <v>10101</v>
      </c>
      <c r="G3918" s="5">
        <v>540</v>
      </c>
      <c r="H3918" s="5" t="s">
        <v>64</v>
      </c>
      <c r="I3918" s="3">
        <v>0.249849395264064</v>
      </c>
      <c r="J3918" s="3">
        <v>73.3236151603499</v>
      </c>
      <c r="K3918" s="3">
        <v>0.0488484013469689</v>
      </c>
      <c r="L3918" s="3">
        <v>4.51895043731778</v>
      </c>
      <c r="M3918" s="3">
        <v>0.17035709393565</v>
      </c>
      <c r="N3918" s="3">
        <v>88.0466472303207</v>
      </c>
      <c r="O3918" s="3">
        <v>0.700551208896934</v>
      </c>
      <c r="P3918" s="3">
        <v>5.4093567251462</v>
      </c>
      <c r="Q3918" s="3">
        <v>1.32835804874908</v>
      </c>
      <c r="R3918" s="3">
        <v>2.51479289940828</v>
      </c>
      <c r="S3918" s="3">
        <v>2.38972328274384</v>
      </c>
      <c r="T3918" s="3">
        <v>6.89655172413793</v>
      </c>
      <c r="U3918" s="3"/>
      <c r="V3918" s="3"/>
      <c r="W3918" s="3"/>
      <c r="X3918" s="3"/>
      <c r="Y3918" s="3"/>
      <c r="Z3918" s="3"/>
      <c r="AA3918" s="3">
        <v>0.939512999818526</v>
      </c>
      <c r="AB3918" s="3">
        <v>3.8164910356307</v>
      </c>
      <c r="AC3918" s="3">
        <v>-0.0311321400310235</v>
      </c>
      <c r="AD3918" s="3"/>
      <c r="AE3918" s="5"/>
      <c r="AF3918" s="3">
        <v>0.208175849026911</v>
      </c>
      <c r="AG3918" s="3">
        <v>2.47693686173711</v>
      </c>
      <c r="AH3918" s="3"/>
      <c r="AI3918" s="3"/>
      <c r="AJ3918" s="3"/>
      <c r="AK3918" s="3"/>
      <c r="AL3918" s="3"/>
      <c r="AM3918" s="3">
        <v>100</v>
      </c>
      <c r="AN3918" s="5" t="s">
        <v>56</v>
      </c>
      <c r="AO3918" s="1"/>
      <c r="AP3918" s="1"/>
      <c r="AQ3918" s="1"/>
    </row>
    <row r="3919" spans="1:43">
      <c r="A3919" s="1" t="s">
        <v>10102</v>
      </c>
      <c r="B3919" s="1" t="s">
        <v>10103</v>
      </c>
      <c r="C3919" s="3">
        <v>1.4</v>
      </c>
      <c r="D3919" s="4">
        <v>43726</v>
      </c>
      <c r="E3919" s="3">
        <v>0.3731238976</v>
      </c>
      <c r="F3919" s="5" t="s">
        <v>10104</v>
      </c>
      <c r="G3919" s="5">
        <v>512</v>
      </c>
      <c r="H3919" s="5" t="s">
        <v>45</v>
      </c>
      <c r="I3919" s="3">
        <v>2.71808999081727</v>
      </c>
      <c r="J3919" s="3">
        <v>18.7898089171975</v>
      </c>
      <c r="K3919" s="3">
        <v>1.03874988709241</v>
      </c>
      <c r="L3919" s="3">
        <v>16.6149068322981</v>
      </c>
      <c r="M3919" s="3">
        <v>1.77417887362388</v>
      </c>
      <c r="N3919" s="3">
        <v>7.77777777777778</v>
      </c>
      <c r="O3919" s="3">
        <v>3.96877033181522</v>
      </c>
      <c r="P3919" s="3">
        <v>26.158940397351</v>
      </c>
      <c r="Q3919" s="3">
        <v>5.05259203606312</v>
      </c>
      <c r="R3919" s="3">
        <v>22.4315068493151</v>
      </c>
      <c r="S3919" s="3">
        <v>10.4135820748199</v>
      </c>
      <c r="T3919" s="3">
        <v>35.4048964218456</v>
      </c>
      <c r="U3919" s="3"/>
      <c r="V3919" s="3"/>
      <c r="W3919" s="3"/>
      <c r="X3919" s="3"/>
      <c r="Y3919" s="3"/>
      <c r="Z3919" s="3"/>
      <c r="AA3919" s="3">
        <v>0.236178683002387</v>
      </c>
      <c r="AB3919" s="3">
        <v>0.345635541399463</v>
      </c>
      <c r="AC3919" s="3">
        <v>-2.66950382048555</v>
      </c>
      <c r="AD3919" s="3"/>
      <c r="AE3919" s="5">
        <v>2</v>
      </c>
      <c r="AF3919" s="3">
        <v>0.588169480108229</v>
      </c>
      <c r="AG3919" s="3">
        <v>8.11844085633757</v>
      </c>
      <c r="AH3919" s="3"/>
      <c r="AI3919" s="3"/>
      <c r="AJ3919" s="3"/>
      <c r="AK3919" s="3"/>
      <c r="AL3919" s="3"/>
      <c r="AM3919" s="3"/>
      <c r="AN3919" s="5" t="s">
        <v>46</v>
      </c>
      <c r="AO3919" s="1"/>
      <c r="AP3919" s="1"/>
      <c r="AQ3919" s="1"/>
    </row>
    <row r="3920" spans="1:43">
      <c r="A3920" s="1" t="s">
        <v>10105</v>
      </c>
      <c r="B3920" s="1" t="s">
        <v>10106</v>
      </c>
      <c r="C3920" s="3">
        <v>1.16438356164384</v>
      </c>
      <c r="D3920" s="4">
        <v>43812</v>
      </c>
      <c r="E3920" s="3">
        <v>138.1457425683</v>
      </c>
      <c r="F3920" s="5" t="s">
        <v>10107</v>
      </c>
      <c r="G3920" s="5">
        <v>426</v>
      </c>
      <c r="H3920" s="5" t="s">
        <v>50</v>
      </c>
      <c r="I3920" s="3">
        <v>0.288041319030595</v>
      </c>
      <c r="J3920" s="3">
        <v>20.5448861098705</v>
      </c>
      <c r="K3920" s="3">
        <v>0.0396314277221692</v>
      </c>
      <c r="L3920" s="3">
        <v>19.9203187250996</v>
      </c>
      <c r="M3920" s="3">
        <v>0.218362282878397</v>
      </c>
      <c r="N3920" s="3">
        <v>9.39447907390917</v>
      </c>
      <c r="O3920" s="3">
        <v>1.06276556820413</v>
      </c>
      <c r="P3920" s="3">
        <v>6.89812699862951</v>
      </c>
      <c r="Q3920" s="3">
        <v>1.72161014816279</v>
      </c>
      <c r="R3920" s="3">
        <v>6.90487687107677</v>
      </c>
      <c r="S3920" s="3">
        <v>2.613549336389</v>
      </c>
      <c r="T3920" s="3">
        <v>20.6779661016949</v>
      </c>
      <c r="U3920" s="3"/>
      <c r="V3920" s="3"/>
      <c r="W3920" s="3"/>
      <c r="X3920" s="3"/>
      <c r="Y3920" s="3"/>
      <c r="Z3920" s="3"/>
      <c r="AA3920" s="3">
        <v>0.375146488553151</v>
      </c>
      <c r="AB3920" s="3">
        <v>1.39886027715269</v>
      </c>
      <c r="AC3920" s="3">
        <v>-0.0396392825290039</v>
      </c>
      <c r="AD3920" s="3"/>
      <c r="AE3920" s="5">
        <v>1</v>
      </c>
      <c r="AF3920" s="3">
        <v>0.21030569110472</v>
      </c>
      <c r="AG3920" s="3">
        <v>2.59414723161262</v>
      </c>
      <c r="AH3920" s="3"/>
      <c r="AI3920" s="3"/>
      <c r="AJ3920" s="3"/>
      <c r="AK3920" s="3"/>
      <c r="AL3920" s="3"/>
      <c r="AM3920" s="3"/>
      <c r="AN3920" s="5" t="s">
        <v>51</v>
      </c>
      <c r="AO3920" s="1"/>
      <c r="AP3920" s="1"/>
      <c r="AQ3920" s="1"/>
    </row>
    <row r="3921" spans="1:43">
      <c r="A3921" s="1" t="s">
        <v>10108</v>
      </c>
      <c r="B3921" s="1" t="s">
        <v>10109</v>
      </c>
      <c r="C3921" s="3">
        <v>1.43287671232877</v>
      </c>
      <c r="D3921" s="4">
        <v>43714</v>
      </c>
      <c r="E3921" s="3">
        <v>15.0492453313</v>
      </c>
      <c r="F3921" s="5" t="s">
        <v>10110</v>
      </c>
      <c r="G3921" s="5">
        <v>524</v>
      </c>
      <c r="H3921" s="5" t="s">
        <v>50</v>
      </c>
      <c r="I3921" s="3"/>
      <c r="J3921" s="3"/>
      <c r="K3921" s="3"/>
      <c r="L3921" s="3"/>
      <c r="M3921" s="3"/>
      <c r="N3921" s="3"/>
      <c r="O3921" s="3"/>
      <c r="P3921" s="3"/>
      <c r="Q3921" s="3"/>
      <c r="R3921" s="3"/>
      <c r="S3921" s="3">
        <v>0.707035604482807</v>
      </c>
      <c r="T3921" s="3">
        <v>87.7401129943503</v>
      </c>
      <c r="U3921" s="3"/>
      <c r="V3921" s="3"/>
      <c r="W3921" s="3"/>
      <c r="X3921" s="3"/>
      <c r="Y3921" s="3"/>
      <c r="Z3921" s="3"/>
      <c r="AA3921" s="3">
        <v>0.529473542633871</v>
      </c>
      <c r="AB3921" s="3">
        <v>4.65973162413673</v>
      </c>
      <c r="AC3921" s="3">
        <v>0</v>
      </c>
      <c r="AD3921" s="3"/>
      <c r="AE3921" s="5"/>
      <c r="AF3921" s="3">
        <v>0.240629131044121</v>
      </c>
      <c r="AG3921" s="3">
        <v>6.7537666090727</v>
      </c>
      <c r="AH3921" s="3"/>
      <c r="AI3921" s="3"/>
      <c r="AJ3921" s="3"/>
      <c r="AK3921" s="3"/>
      <c r="AL3921" s="3"/>
      <c r="AM3921" s="3"/>
      <c r="AN3921" s="5" t="s">
        <v>1266</v>
      </c>
      <c r="AO3921" s="1"/>
      <c r="AP3921" s="1"/>
      <c r="AQ3921" s="1"/>
    </row>
    <row r="3922" spans="1:43">
      <c r="A3922" s="1" t="s">
        <v>10111</v>
      </c>
      <c r="B3922" s="1" t="s">
        <v>10112</v>
      </c>
      <c r="C3922" s="3">
        <v>1.50958904109589</v>
      </c>
      <c r="D3922" s="4">
        <v>43686</v>
      </c>
      <c r="E3922" s="3">
        <v>35.1352038322</v>
      </c>
      <c r="F3922" s="5" t="s">
        <v>10113</v>
      </c>
      <c r="G3922" s="5">
        <v>68</v>
      </c>
      <c r="H3922" s="5" t="s">
        <v>50</v>
      </c>
      <c r="I3922" s="3">
        <v>0.217219589257496</v>
      </c>
      <c r="J3922" s="3">
        <v>33.2291201429209</v>
      </c>
      <c r="K3922" s="3">
        <v>0</v>
      </c>
      <c r="L3922" s="3">
        <v>43.3820274457725</v>
      </c>
      <c r="M3922" s="3">
        <v>0</v>
      </c>
      <c r="N3922" s="3">
        <v>34.1495992876224</v>
      </c>
      <c r="O3922" s="3">
        <v>0.844510680576236</v>
      </c>
      <c r="P3922" s="3">
        <v>22.9328460484239</v>
      </c>
      <c r="Q3922" s="3">
        <v>1.26708570288337</v>
      </c>
      <c r="R3922" s="3">
        <v>30.9995171414775</v>
      </c>
      <c r="S3922" s="3">
        <v>2.11158909242705</v>
      </c>
      <c r="T3922" s="3">
        <v>39.2655367231638</v>
      </c>
      <c r="U3922" s="3"/>
      <c r="V3922" s="3"/>
      <c r="W3922" s="3"/>
      <c r="X3922" s="3"/>
      <c r="Y3922" s="3"/>
      <c r="Z3922" s="3"/>
      <c r="AA3922" s="3">
        <v>0.0900332764951174</v>
      </c>
      <c r="AB3922" s="3">
        <v>0.250804368239223</v>
      </c>
      <c r="AC3922" s="3">
        <v>-1.07904529694744</v>
      </c>
      <c r="AD3922" s="3"/>
      <c r="AE3922" s="5">
        <v>3</v>
      </c>
      <c r="AF3922" s="3">
        <v>0.218102493654449</v>
      </c>
      <c r="AG3922" s="3">
        <v>2.46613117558618</v>
      </c>
      <c r="AH3922" s="3"/>
      <c r="AI3922" s="3"/>
      <c r="AJ3922" s="3"/>
      <c r="AK3922" s="3"/>
      <c r="AL3922" s="3"/>
      <c r="AM3922" s="3"/>
      <c r="AN3922" s="5" t="s">
        <v>46</v>
      </c>
      <c r="AO3922" s="1"/>
      <c r="AP3922" s="1"/>
      <c r="AQ3922" s="1"/>
    </row>
    <row r="3923" spans="1:43">
      <c r="A3923" s="1" t="s">
        <v>10114</v>
      </c>
      <c r="B3923" s="1" t="s">
        <v>10115</v>
      </c>
      <c r="C3923" s="3">
        <v>0.69041095890411</v>
      </c>
      <c r="D3923" s="4">
        <v>43985</v>
      </c>
      <c r="E3923" s="3">
        <v>5.8908081044</v>
      </c>
      <c r="F3923" s="5" t="s">
        <v>10116</v>
      </c>
      <c r="G3923" s="5">
        <v>167</v>
      </c>
      <c r="H3923" s="5" t="s">
        <v>226</v>
      </c>
      <c r="I3923" s="3">
        <v>0.573929961089496</v>
      </c>
      <c r="J3923" s="3">
        <v>84.352773826458</v>
      </c>
      <c r="K3923" s="3">
        <v>-0.106280193236703</v>
      </c>
      <c r="L3923" s="3">
        <v>91.4021164021164</v>
      </c>
      <c r="M3923" s="3">
        <v>-0.183433095192123</v>
      </c>
      <c r="N3923" s="3">
        <v>84.0620592383639</v>
      </c>
      <c r="O3923" s="3">
        <v>1.38262404393018</v>
      </c>
      <c r="P3923" s="3">
        <v>87.5786163522013</v>
      </c>
      <c r="Q3923" s="3">
        <v>1.89218488223121</v>
      </c>
      <c r="R3923" s="3">
        <v>87.4087591240876</v>
      </c>
      <c r="S3923" s="3"/>
      <c r="T3923" s="3"/>
      <c r="U3923" s="3"/>
      <c r="V3923" s="3"/>
      <c r="W3923" s="3"/>
      <c r="X3923" s="3"/>
      <c r="Y3923" s="3"/>
      <c r="Z3923" s="3"/>
      <c r="AA3923" s="3">
        <v>0.169566600289679</v>
      </c>
      <c r="AB3923" s="3">
        <v>0.261300726963339</v>
      </c>
      <c r="AC3923" s="3">
        <v>-1.30243248419843</v>
      </c>
      <c r="AD3923" s="3"/>
      <c r="AE3923" s="5">
        <v>1</v>
      </c>
      <c r="AF3923" s="3">
        <v>0.388891289135169</v>
      </c>
      <c r="AG3923" s="3"/>
      <c r="AH3923" s="3"/>
      <c r="AI3923" s="3"/>
      <c r="AJ3923" s="3"/>
      <c r="AK3923" s="3"/>
      <c r="AL3923" s="3"/>
      <c r="AM3923" s="3"/>
      <c r="AN3923" s="5" t="s">
        <v>134</v>
      </c>
      <c r="AO3923" s="1"/>
      <c r="AP3923" s="1"/>
      <c r="AQ3923" s="1"/>
    </row>
    <row r="3924" spans="1:43">
      <c r="A3924" s="1" t="s">
        <v>10117</v>
      </c>
      <c r="B3924" s="1" t="s">
        <v>10118</v>
      </c>
      <c r="C3924" s="3">
        <v>1.44383561643836</v>
      </c>
      <c r="D3924" s="4">
        <v>43710</v>
      </c>
      <c r="E3924" s="3">
        <v>3.1315923356</v>
      </c>
      <c r="F3924" s="5" t="s">
        <v>5858</v>
      </c>
      <c r="G3924" s="5">
        <v>528</v>
      </c>
      <c r="H3924" s="5" t="s">
        <v>50</v>
      </c>
      <c r="I3924" s="3">
        <v>0</v>
      </c>
      <c r="J3924" s="3">
        <v>68.0214381420277</v>
      </c>
      <c r="K3924" s="3">
        <v>0.0295945546019565</v>
      </c>
      <c r="L3924" s="3">
        <v>27.0473660911908</v>
      </c>
      <c r="M3924" s="3">
        <v>-0.167372255587284</v>
      </c>
      <c r="N3924" s="3">
        <v>66.9634906500445</v>
      </c>
      <c r="O3924" s="3">
        <v>0.915605095541424</v>
      </c>
      <c r="P3924" s="3">
        <v>13.8876199177707</v>
      </c>
      <c r="Q3924" s="3">
        <v>1.20162111744123</v>
      </c>
      <c r="R3924" s="3">
        <v>39.9806856591019</v>
      </c>
      <c r="S3924" s="3">
        <v>2.48608393380539</v>
      </c>
      <c r="T3924" s="3">
        <v>23.8983050847458</v>
      </c>
      <c r="U3924" s="3"/>
      <c r="V3924" s="3"/>
      <c r="W3924" s="3"/>
      <c r="X3924" s="3"/>
      <c r="Y3924" s="3"/>
      <c r="Z3924" s="3"/>
      <c r="AA3924" s="3">
        <v>0.0798356405555832</v>
      </c>
      <c r="AB3924" s="3">
        <v>0.196671366981137</v>
      </c>
      <c r="AC3924" s="3">
        <v>-2.01640135069945</v>
      </c>
      <c r="AD3924" s="3"/>
      <c r="AE3924" s="5">
        <v>4</v>
      </c>
      <c r="AF3924" s="3">
        <v>0.262713852323736</v>
      </c>
      <c r="AG3924" s="3">
        <v>2.92606621266518</v>
      </c>
      <c r="AH3924" s="3"/>
      <c r="AI3924" s="3"/>
      <c r="AJ3924" s="3"/>
      <c r="AK3924" s="3"/>
      <c r="AL3924" s="3"/>
      <c r="AM3924" s="3"/>
      <c r="AN3924" s="5" t="s">
        <v>46</v>
      </c>
      <c r="AO3924" s="1"/>
      <c r="AP3924" s="1"/>
      <c r="AQ3924" s="1"/>
    </row>
    <row r="3925" spans="1:43">
      <c r="A3925" s="1" t="s">
        <v>10119</v>
      </c>
      <c r="B3925" s="1" t="s">
        <v>10120</v>
      </c>
      <c r="C3925" s="3">
        <v>1.42191780821918</v>
      </c>
      <c r="D3925" s="4">
        <v>43718</v>
      </c>
      <c r="E3925" s="3">
        <v>6.4932466614</v>
      </c>
      <c r="F3925" s="5" t="s">
        <v>830</v>
      </c>
      <c r="G3925" s="5">
        <v>520</v>
      </c>
      <c r="H3925" s="5" t="s">
        <v>64</v>
      </c>
      <c r="I3925" s="3">
        <v>0.209144505220421</v>
      </c>
      <c r="J3925" s="3">
        <v>94.4606413994169</v>
      </c>
      <c r="K3925" s="3">
        <v>0.0454457831806703</v>
      </c>
      <c r="L3925" s="3">
        <v>14.7230320699708</v>
      </c>
      <c r="M3925" s="3">
        <v>0.148975253618868</v>
      </c>
      <c r="N3925" s="3">
        <v>95.1895043731778</v>
      </c>
      <c r="O3925" s="3">
        <v>0.581540215946248</v>
      </c>
      <c r="P3925" s="3">
        <v>71.0526315789474</v>
      </c>
      <c r="Q3925" s="3">
        <v>1.12987401479214</v>
      </c>
      <c r="R3925" s="3">
        <v>51.7751479289941</v>
      </c>
      <c r="S3925" s="3">
        <v>1.95804779121516</v>
      </c>
      <c r="T3925" s="3">
        <v>68.6656671664168</v>
      </c>
      <c r="U3925" s="3"/>
      <c r="V3925" s="3"/>
      <c r="W3925" s="3"/>
      <c r="X3925" s="3"/>
      <c r="Y3925" s="3"/>
      <c r="Z3925" s="3"/>
      <c r="AA3925" s="3">
        <v>0.410820805453918</v>
      </c>
      <c r="AB3925" s="3">
        <v>1.4897705535765</v>
      </c>
      <c r="AC3925" s="3">
        <v>-0.043233335900984</v>
      </c>
      <c r="AD3925" s="3"/>
      <c r="AE3925" s="5"/>
      <c r="AF3925" s="3">
        <v>0.175801640381437</v>
      </c>
      <c r="AG3925" s="3">
        <v>2.04782605537217</v>
      </c>
      <c r="AH3925" s="3"/>
      <c r="AI3925" s="3"/>
      <c r="AJ3925" s="3"/>
      <c r="AK3925" s="3"/>
      <c r="AL3925" s="3"/>
      <c r="AM3925" s="3">
        <v>15000</v>
      </c>
      <c r="AN3925" s="5" t="s">
        <v>56</v>
      </c>
      <c r="AO3925" s="1"/>
      <c r="AP3925" s="1"/>
      <c r="AQ3925" s="1"/>
    </row>
    <row r="3926" spans="1:43">
      <c r="A3926" s="1" t="s">
        <v>10121</v>
      </c>
      <c r="B3926" s="1" t="s">
        <v>10122</v>
      </c>
      <c r="C3926" s="3">
        <v>1.37808219178082</v>
      </c>
      <c r="D3926" s="4">
        <v>43734</v>
      </c>
      <c r="E3926" s="3">
        <v>2.0828532954</v>
      </c>
      <c r="F3926" s="5" t="s">
        <v>10123</v>
      </c>
      <c r="G3926" s="5">
        <v>254</v>
      </c>
      <c r="H3926" s="5" t="s">
        <v>50</v>
      </c>
      <c r="I3926" s="3">
        <v>-0.653155316492154</v>
      </c>
      <c r="J3926" s="3">
        <v>96.5163019205002</v>
      </c>
      <c r="K3926" s="3">
        <v>-0.404429465575339</v>
      </c>
      <c r="L3926" s="3">
        <v>97.6980965028774</v>
      </c>
      <c r="M3926" s="3">
        <v>-0.719907851794975</v>
      </c>
      <c r="N3926" s="3">
        <v>95.5921638468388</v>
      </c>
      <c r="O3926" s="3">
        <v>0.106465350367801</v>
      </c>
      <c r="P3926" s="3">
        <v>84.8789401553221</v>
      </c>
      <c r="Q3926" s="3">
        <v>0.642210761895503</v>
      </c>
      <c r="R3926" s="3">
        <v>82.5688073394495</v>
      </c>
      <c r="S3926" s="3">
        <v>2.5191505184762</v>
      </c>
      <c r="T3926" s="3">
        <v>22.8813559322034</v>
      </c>
      <c r="U3926" s="3"/>
      <c r="V3926" s="3"/>
      <c r="W3926" s="3"/>
      <c r="X3926" s="3"/>
      <c r="Y3926" s="3"/>
      <c r="Z3926" s="3"/>
      <c r="AA3926" s="3">
        <v>0.0650091881608714</v>
      </c>
      <c r="AB3926" s="3">
        <v>0.261912140886118</v>
      </c>
      <c r="AC3926" s="3">
        <v>-2.25212329420747</v>
      </c>
      <c r="AD3926" s="3"/>
      <c r="AE3926" s="5">
        <v>3</v>
      </c>
      <c r="AF3926" s="3">
        <v>0.353018360097078</v>
      </c>
      <c r="AG3926" s="3">
        <v>3.59958048905049</v>
      </c>
      <c r="AH3926" s="3"/>
      <c r="AI3926" s="3"/>
      <c r="AJ3926" s="3"/>
      <c r="AK3926" s="3"/>
      <c r="AL3926" s="3"/>
      <c r="AM3926" s="3"/>
      <c r="AN3926" s="5" t="s">
        <v>51</v>
      </c>
      <c r="AO3926" s="1"/>
      <c r="AP3926" s="1"/>
      <c r="AQ3926" s="1"/>
    </row>
    <row r="3927" spans="1:43">
      <c r="A3927" s="1" t="s">
        <v>10124</v>
      </c>
      <c r="B3927" s="1" t="s">
        <v>10125</v>
      </c>
      <c r="C3927" s="3">
        <v>1.46301369863014</v>
      </c>
      <c r="D3927" s="4">
        <v>43703</v>
      </c>
      <c r="E3927" s="3">
        <v>10.373155259</v>
      </c>
      <c r="F3927" s="5" t="s">
        <v>1969</v>
      </c>
      <c r="G3927" s="5">
        <v>535</v>
      </c>
      <c r="H3927" s="5" t="s">
        <v>50</v>
      </c>
      <c r="I3927" s="3">
        <v>-0.672921997914882</v>
      </c>
      <c r="J3927" s="3">
        <v>96.6949531040643</v>
      </c>
      <c r="K3927" s="3">
        <v>-0.399163657099402</v>
      </c>
      <c r="L3927" s="3">
        <v>97.6538291279327</v>
      </c>
      <c r="M3927" s="3">
        <v>-0.98261526832956</v>
      </c>
      <c r="N3927" s="3">
        <v>96.9278717720392</v>
      </c>
      <c r="O3927" s="3">
        <v>0.082699283849307</v>
      </c>
      <c r="P3927" s="3">
        <v>85.9753312014619</v>
      </c>
      <c r="Q3927" s="3">
        <v>0.0733675636363617</v>
      </c>
      <c r="R3927" s="3">
        <v>90.5359729599227</v>
      </c>
      <c r="S3927" s="3">
        <v>4.23296757502184</v>
      </c>
      <c r="T3927" s="3">
        <v>3.38983050847458</v>
      </c>
      <c r="U3927" s="3"/>
      <c r="V3927" s="3"/>
      <c r="W3927" s="3"/>
      <c r="X3927" s="3"/>
      <c r="Y3927" s="3"/>
      <c r="Z3927" s="3"/>
      <c r="AA3927" s="3">
        <v>0.16060991630044</v>
      </c>
      <c r="AB3927" s="3">
        <v>0.408223319118466</v>
      </c>
      <c r="AC3927" s="3">
        <v>-1.07608080045308</v>
      </c>
      <c r="AD3927" s="3"/>
      <c r="AE3927" s="5">
        <v>2</v>
      </c>
      <c r="AF3927" s="3">
        <v>0.441681202085739</v>
      </c>
      <c r="AG3927" s="3">
        <v>5.01698978933869</v>
      </c>
      <c r="AH3927" s="3"/>
      <c r="AI3927" s="3"/>
      <c r="AJ3927" s="3"/>
      <c r="AK3927" s="3"/>
      <c r="AL3927" s="3"/>
      <c r="AM3927" s="3"/>
      <c r="AN3927" s="5" t="s">
        <v>51</v>
      </c>
      <c r="AO3927" s="1"/>
      <c r="AP3927" s="1"/>
      <c r="AQ3927" s="1"/>
    </row>
    <row r="3928" spans="1:43">
      <c r="A3928" s="1" t="s">
        <v>10126</v>
      </c>
      <c r="B3928" s="1" t="s">
        <v>10127</v>
      </c>
      <c r="C3928" s="3">
        <v>1.26575342465753</v>
      </c>
      <c r="D3928" s="4">
        <v>43775</v>
      </c>
      <c r="E3928" s="3">
        <v>1.5315696864</v>
      </c>
      <c r="F3928" s="5" t="s">
        <v>10128</v>
      </c>
      <c r="G3928" s="5">
        <v>463</v>
      </c>
      <c r="H3928" s="5" t="s">
        <v>55</v>
      </c>
      <c r="I3928" s="3">
        <v>-6.97674418604652</v>
      </c>
      <c r="J3928" s="3">
        <v>99.5160314579552</v>
      </c>
      <c r="K3928" s="3">
        <v>-1.7753442840551</v>
      </c>
      <c r="L3928" s="3">
        <v>98.4745762711864</v>
      </c>
      <c r="M3928" s="3">
        <v>-6.24010136205259</v>
      </c>
      <c r="N3928" s="3">
        <v>97.9652902453621</v>
      </c>
      <c r="O3928" s="3">
        <v>-6.87431178228726</v>
      </c>
      <c r="P3928" s="3">
        <v>99.6688741721854</v>
      </c>
      <c r="Q3928" s="3">
        <v>-9.41086457536344</v>
      </c>
      <c r="R3928" s="3">
        <v>98.7042682926829</v>
      </c>
      <c r="S3928" s="3">
        <v>8.62732593037638</v>
      </c>
      <c r="T3928" s="3">
        <v>99.0234375</v>
      </c>
      <c r="U3928" s="3"/>
      <c r="V3928" s="3"/>
      <c r="W3928" s="3"/>
      <c r="X3928" s="3"/>
      <c r="Y3928" s="3"/>
      <c r="Z3928" s="3"/>
      <c r="AA3928" s="3">
        <v>0.035011929418933</v>
      </c>
      <c r="AB3928" s="3">
        <v>0.120484102227043</v>
      </c>
      <c r="AC3928" s="3">
        <v>-26.514163060102</v>
      </c>
      <c r="AD3928" s="3"/>
      <c r="AE3928" s="5">
        <v>2</v>
      </c>
      <c r="AF3928" s="3">
        <v>2.04385713149232</v>
      </c>
      <c r="AG3928" s="3">
        <v>20.3161075408239</v>
      </c>
      <c r="AH3928" s="3"/>
      <c r="AI3928" s="3"/>
      <c r="AJ3928" s="3"/>
      <c r="AK3928" s="3"/>
      <c r="AL3928" s="3"/>
      <c r="AM3928" s="3"/>
      <c r="AN3928" s="5" t="s">
        <v>46</v>
      </c>
      <c r="AO3928" s="1"/>
      <c r="AP3928" s="1"/>
      <c r="AQ3928" s="1"/>
    </row>
    <row r="3929" spans="1:43">
      <c r="A3929" s="1" t="s">
        <v>10129</v>
      </c>
      <c r="B3929" s="1" t="s">
        <v>10130</v>
      </c>
      <c r="C3929" s="3">
        <v>1.45205479452055</v>
      </c>
      <c r="D3929" s="4">
        <v>43707</v>
      </c>
      <c r="E3929" s="3">
        <v>6.79656019</v>
      </c>
      <c r="F3929" s="5" t="s">
        <v>3151</v>
      </c>
      <c r="G3929" s="5">
        <v>531</v>
      </c>
      <c r="H3929" s="5" t="s">
        <v>50</v>
      </c>
      <c r="I3929" s="3">
        <v>-0.0687150289584749</v>
      </c>
      <c r="J3929" s="3">
        <v>76.0607414024118</v>
      </c>
      <c r="K3929" s="3">
        <v>0</v>
      </c>
      <c r="L3929" s="3">
        <v>43.3820274457725</v>
      </c>
      <c r="M3929" s="3">
        <v>-0.244977951984316</v>
      </c>
      <c r="N3929" s="3">
        <v>78.9848619768477</v>
      </c>
      <c r="O3929" s="3">
        <v>0.732238274292504</v>
      </c>
      <c r="P3929" s="3">
        <v>42.1196893558703</v>
      </c>
      <c r="Q3929" s="3">
        <v>1.20087094702587</v>
      </c>
      <c r="R3929" s="3">
        <v>40.0772573635925</v>
      </c>
      <c r="S3929" s="3">
        <v>2.25830676105848</v>
      </c>
      <c r="T3929" s="3">
        <v>32.6553672316384</v>
      </c>
      <c r="U3929" s="3"/>
      <c r="V3929" s="3"/>
      <c r="W3929" s="3"/>
      <c r="X3929" s="3"/>
      <c r="Y3929" s="3"/>
      <c r="Z3929" s="3"/>
      <c r="AA3929" s="3">
        <v>0.065750248431912</v>
      </c>
      <c r="AB3929" s="3">
        <v>0.234468369825519</v>
      </c>
      <c r="AC3929" s="3">
        <v>-2.15205806627532</v>
      </c>
      <c r="AD3929" s="3"/>
      <c r="AE3929" s="5">
        <v>3</v>
      </c>
      <c r="AF3929" s="3">
        <v>0.272246091083061</v>
      </c>
      <c r="AG3929" s="3">
        <v>3.2739371310794</v>
      </c>
      <c r="AH3929" s="3"/>
      <c r="AI3929" s="3"/>
      <c r="AJ3929" s="3"/>
      <c r="AK3929" s="3"/>
      <c r="AL3929" s="3"/>
      <c r="AM3929" s="3"/>
      <c r="AN3929" s="5" t="s">
        <v>46</v>
      </c>
      <c r="AO3929" s="1"/>
      <c r="AP3929" s="1"/>
      <c r="AQ3929" s="1"/>
    </row>
    <row r="3930" spans="1:43">
      <c r="A3930" s="1" t="s">
        <v>10131</v>
      </c>
      <c r="B3930" s="1" t="s">
        <v>10132</v>
      </c>
      <c r="C3930" s="3">
        <v>1.26301369863014</v>
      </c>
      <c r="D3930" s="4">
        <v>43776</v>
      </c>
      <c r="E3930" s="3">
        <v>0.5538945221</v>
      </c>
      <c r="F3930" s="5" t="s">
        <v>232</v>
      </c>
      <c r="G3930" s="5">
        <v>112</v>
      </c>
      <c r="H3930" s="5" t="s">
        <v>50</v>
      </c>
      <c r="I3930" s="3">
        <v>-0.169069640828911</v>
      </c>
      <c r="J3930" s="3">
        <v>85.3952657436355</v>
      </c>
      <c r="K3930" s="3">
        <v>-0.0398446060364702</v>
      </c>
      <c r="L3930" s="3">
        <v>76.8481629039398</v>
      </c>
      <c r="M3930" s="3">
        <v>-0.198816640339984</v>
      </c>
      <c r="N3930" s="3">
        <v>72.573463935886</v>
      </c>
      <c r="O3930" s="3">
        <v>0.761964908248812</v>
      </c>
      <c r="P3930" s="3">
        <v>36.9575148469621</v>
      </c>
      <c r="Q3930" s="3">
        <v>0.944174609710382</v>
      </c>
      <c r="R3930" s="3">
        <v>68.0830516658619</v>
      </c>
      <c r="S3930" s="3">
        <v>0.488945461745356</v>
      </c>
      <c r="T3930" s="3">
        <v>90.6779661016949</v>
      </c>
      <c r="U3930" s="3"/>
      <c r="V3930" s="3"/>
      <c r="W3930" s="3"/>
      <c r="X3930" s="3"/>
      <c r="Y3930" s="3"/>
      <c r="Z3930" s="3"/>
      <c r="AA3930" s="3">
        <v>-0.157693155994154</v>
      </c>
      <c r="AB3930" s="3">
        <v>-0.161974372286513</v>
      </c>
      <c r="AC3930" s="3">
        <v>-1.1149825783972</v>
      </c>
      <c r="AD3930" s="3"/>
      <c r="AE3930" s="5">
        <v>3</v>
      </c>
      <c r="AF3930" s="3">
        <v>0.059484372908402</v>
      </c>
      <c r="AG3930" s="3">
        <v>0.552420083499983</v>
      </c>
      <c r="AH3930" s="3"/>
      <c r="AI3930" s="3"/>
      <c r="AJ3930" s="3"/>
      <c r="AK3930" s="3"/>
      <c r="AL3930" s="3"/>
      <c r="AM3930" s="3"/>
      <c r="AN3930" s="5" t="s">
        <v>46</v>
      </c>
      <c r="AO3930" s="1"/>
      <c r="AP3930" s="1"/>
      <c r="AQ3930" s="1"/>
    </row>
    <row r="3931" spans="1:43">
      <c r="A3931" s="1" t="s">
        <v>10133</v>
      </c>
      <c r="B3931" s="1" t="s">
        <v>10134</v>
      </c>
      <c r="C3931" s="3">
        <v>1.24657534246575</v>
      </c>
      <c r="D3931" s="4">
        <v>43782</v>
      </c>
      <c r="E3931" s="3">
        <v>7.0844164916</v>
      </c>
      <c r="F3931" s="5" t="s">
        <v>7438</v>
      </c>
      <c r="G3931" s="5">
        <v>456</v>
      </c>
      <c r="H3931" s="5" t="s">
        <v>55</v>
      </c>
      <c r="I3931" s="3">
        <v>12.459538339082</v>
      </c>
      <c r="J3931" s="3">
        <v>34.6642468239564</v>
      </c>
      <c r="K3931" s="3">
        <v>2.67926356589147</v>
      </c>
      <c r="L3931" s="3">
        <v>47.6271186440678</v>
      </c>
      <c r="M3931" s="3">
        <v>8.21036507531274</v>
      </c>
      <c r="N3931" s="3">
        <v>23.1597845601436</v>
      </c>
      <c r="O3931" s="3">
        <v>19.3232363042621</v>
      </c>
      <c r="P3931" s="3">
        <v>49.5364238410596</v>
      </c>
      <c r="Q3931" s="3">
        <v>19.0885592267925</v>
      </c>
      <c r="R3931" s="3">
        <v>63.6432926829268</v>
      </c>
      <c r="S3931" s="3">
        <v>93.9507641621671</v>
      </c>
      <c r="T3931" s="3">
        <v>13.4765625</v>
      </c>
      <c r="U3931" s="3"/>
      <c r="V3931" s="3"/>
      <c r="W3931" s="3"/>
      <c r="X3931" s="3"/>
      <c r="Y3931" s="3"/>
      <c r="Z3931" s="3"/>
      <c r="AA3931" s="3">
        <v>0.355093162164256</v>
      </c>
      <c r="AB3931" s="3">
        <v>0.653365066664998</v>
      </c>
      <c r="AC3931" s="3">
        <v>-12.0925072537976</v>
      </c>
      <c r="AD3931" s="3"/>
      <c r="AE3931" s="5">
        <v>1</v>
      </c>
      <c r="AF3931" s="3">
        <v>5.38544281037297</v>
      </c>
      <c r="AG3931" s="3">
        <v>102.961346218161</v>
      </c>
      <c r="AH3931" s="3"/>
      <c r="AI3931" s="3"/>
      <c r="AJ3931" s="3"/>
      <c r="AK3931" s="3"/>
      <c r="AL3931" s="3"/>
      <c r="AM3931" s="3"/>
      <c r="AN3931" s="5" t="s">
        <v>51</v>
      </c>
      <c r="AO3931" s="1"/>
      <c r="AP3931" s="1"/>
      <c r="AQ3931" s="1"/>
    </row>
    <row r="3932" spans="1:43">
      <c r="A3932" s="1" t="s">
        <v>10135</v>
      </c>
      <c r="B3932" s="1" t="s">
        <v>10136</v>
      </c>
      <c r="C3932" s="3">
        <v>0.953424657534247</v>
      </c>
      <c r="D3932" s="4">
        <v>43889</v>
      </c>
      <c r="E3932" s="3">
        <v>30.1880730404</v>
      </c>
      <c r="F3932" s="5" t="s">
        <v>8562</v>
      </c>
      <c r="G3932" s="5">
        <v>349</v>
      </c>
      <c r="H3932" s="5" t="s">
        <v>50</v>
      </c>
      <c r="I3932" s="3">
        <v>0.219341974077796</v>
      </c>
      <c r="J3932" s="3">
        <v>32.7378293881197</v>
      </c>
      <c r="K3932" s="3">
        <v>0.029853716787767</v>
      </c>
      <c r="L3932" s="3">
        <v>25.2324037184595</v>
      </c>
      <c r="M3932" s="3">
        <v>0.0398089171974735</v>
      </c>
      <c r="N3932" s="3">
        <v>28.3170080142476</v>
      </c>
      <c r="O3932" s="3">
        <v>0.71994156005284</v>
      </c>
      <c r="P3932" s="3">
        <v>43.3074463225217</v>
      </c>
      <c r="Q3932" s="3">
        <v>1.18474064831151</v>
      </c>
      <c r="R3932" s="3">
        <v>42.6846933848382</v>
      </c>
      <c r="S3932" s="3"/>
      <c r="T3932" s="3"/>
      <c r="U3932" s="3"/>
      <c r="V3932" s="3"/>
      <c r="W3932" s="3"/>
      <c r="X3932" s="3"/>
      <c r="Y3932" s="3"/>
      <c r="Z3932" s="3"/>
      <c r="AA3932" s="3">
        <v>-0.10740443736618</v>
      </c>
      <c r="AB3932" s="3">
        <v>-0.12420400960675</v>
      </c>
      <c r="AC3932" s="3">
        <v>-0.717764406695216</v>
      </c>
      <c r="AD3932" s="3"/>
      <c r="AE3932" s="5">
        <v>3</v>
      </c>
      <c r="AF3932" s="3">
        <v>0.0773258150823106</v>
      </c>
      <c r="AG3932" s="3"/>
      <c r="AH3932" s="3"/>
      <c r="AI3932" s="3"/>
      <c r="AJ3932" s="3"/>
      <c r="AK3932" s="3"/>
      <c r="AL3932" s="3"/>
      <c r="AM3932" s="3"/>
      <c r="AN3932" s="5" t="s">
        <v>46</v>
      </c>
      <c r="AO3932" s="1"/>
      <c r="AP3932" s="1"/>
      <c r="AQ3932" s="1"/>
    </row>
    <row r="3933" spans="1:43">
      <c r="A3933" s="1" t="s">
        <v>10137</v>
      </c>
      <c r="B3933" s="1" t="s">
        <v>10138</v>
      </c>
      <c r="C3933" s="3">
        <v>1.38356164383562</v>
      </c>
      <c r="D3933" s="4">
        <v>43732</v>
      </c>
      <c r="E3933" s="3">
        <v>0.5198216473</v>
      </c>
      <c r="F3933" s="5" t="s">
        <v>10139</v>
      </c>
      <c r="G3933" s="5">
        <v>506</v>
      </c>
      <c r="H3933" s="5" t="s">
        <v>112</v>
      </c>
      <c r="I3933" s="3">
        <v>3.12717770034844</v>
      </c>
      <c r="J3933" s="3">
        <v>81.0526315789474</v>
      </c>
      <c r="K3933" s="3">
        <v>1.94609489365366</v>
      </c>
      <c r="L3933" s="3">
        <v>47.4226804123711</v>
      </c>
      <c r="M3933" s="3">
        <v>2.07794447318503</v>
      </c>
      <c r="N3933" s="3">
        <v>82.1052631578947</v>
      </c>
      <c r="O3933" s="3">
        <v>7.73500773500773</v>
      </c>
      <c r="P3933" s="3">
        <v>74.468085106383</v>
      </c>
      <c r="Q3933" s="3">
        <v>7.54905523255814</v>
      </c>
      <c r="R3933" s="3">
        <v>82.0224719101124</v>
      </c>
      <c r="S3933" s="3">
        <v>7.60770768951099</v>
      </c>
      <c r="T3933" s="3">
        <v>69.1358024691358</v>
      </c>
      <c r="U3933" s="3"/>
      <c r="V3933" s="3"/>
      <c r="W3933" s="3"/>
      <c r="X3933" s="3"/>
      <c r="Y3933" s="3"/>
      <c r="Z3933" s="3"/>
      <c r="AA3933" s="3">
        <v>0.0491300977317202</v>
      </c>
      <c r="AB3933" s="3">
        <v>0.112754454184122</v>
      </c>
      <c r="AC3933" s="3">
        <v>-31.074409837537</v>
      </c>
      <c r="AD3933" s="3"/>
      <c r="AE3933" s="5">
        <v>2</v>
      </c>
      <c r="AF3933" s="3">
        <v>0.954941758184377</v>
      </c>
      <c r="AG3933" s="3">
        <v>13.7189749816987</v>
      </c>
      <c r="AH3933" s="3"/>
      <c r="AI3933" s="3"/>
      <c r="AJ3933" s="3"/>
      <c r="AK3933" s="3"/>
      <c r="AL3933" s="3"/>
      <c r="AM3933" s="3"/>
      <c r="AN3933" s="5" t="s">
        <v>46</v>
      </c>
      <c r="AO3933" s="1"/>
      <c r="AP3933" s="1"/>
      <c r="AQ3933" s="1"/>
    </row>
    <row r="3934" spans="1:43">
      <c r="A3934" s="1" t="s">
        <v>10140</v>
      </c>
      <c r="B3934" s="1" t="s">
        <v>10141</v>
      </c>
      <c r="C3934" s="3">
        <v>0.556164383561644</v>
      </c>
      <c r="D3934" s="4">
        <v>44034</v>
      </c>
      <c r="E3934" s="3">
        <v>80.4065324568</v>
      </c>
      <c r="F3934" s="5" t="s">
        <v>4210</v>
      </c>
      <c r="G3934" s="5">
        <v>204</v>
      </c>
      <c r="H3934" s="5" t="s">
        <v>50</v>
      </c>
      <c r="I3934" s="3">
        <v>0.318344608038188</v>
      </c>
      <c r="J3934" s="3">
        <v>15.4086645824029</v>
      </c>
      <c r="K3934" s="3">
        <v>0.0396825396825407</v>
      </c>
      <c r="L3934" s="3">
        <v>19.5219123505976</v>
      </c>
      <c r="M3934" s="3">
        <v>0.238568588469191</v>
      </c>
      <c r="N3934" s="3">
        <v>7.56901157613535</v>
      </c>
      <c r="O3934" s="3">
        <v>0.907744537798462</v>
      </c>
      <c r="P3934" s="3">
        <v>14.572864321608</v>
      </c>
      <c r="Q3934" s="3">
        <v>1.74444211988013</v>
      </c>
      <c r="R3934" s="3">
        <v>6.03573153066152</v>
      </c>
      <c r="S3934" s="3"/>
      <c r="T3934" s="3"/>
      <c r="U3934" s="3"/>
      <c r="V3934" s="3"/>
      <c r="W3934" s="3"/>
      <c r="X3934" s="3"/>
      <c r="Y3934" s="3"/>
      <c r="Z3934" s="3"/>
      <c r="AA3934" s="3">
        <v>2.84084452897485</v>
      </c>
      <c r="AB3934" s="3"/>
      <c r="AC3934" s="3">
        <v>0</v>
      </c>
      <c r="AD3934" s="3"/>
      <c r="AE3934" s="5"/>
      <c r="AF3934" s="3">
        <v>0.290379439121218</v>
      </c>
      <c r="AG3934" s="3"/>
      <c r="AH3934" s="3"/>
      <c r="AI3934" s="3"/>
      <c r="AJ3934" s="3"/>
      <c r="AK3934" s="3"/>
      <c r="AL3934" s="3"/>
      <c r="AM3934" s="3"/>
      <c r="AN3934" s="5" t="s">
        <v>1266</v>
      </c>
      <c r="AO3934" s="1"/>
      <c r="AP3934" s="1"/>
      <c r="AQ3934" s="1"/>
    </row>
    <row r="3935" spans="1:43">
      <c r="A3935" s="1" t="s">
        <v>10142</v>
      </c>
      <c r="B3935" s="1" t="s">
        <v>10143</v>
      </c>
      <c r="C3935" s="3">
        <v>1.41917808219178</v>
      </c>
      <c r="D3935" s="4">
        <v>43719</v>
      </c>
      <c r="E3935" s="3">
        <v>21.4166030366</v>
      </c>
      <c r="F3935" s="5" t="s">
        <v>10144</v>
      </c>
      <c r="G3935" s="5">
        <v>519</v>
      </c>
      <c r="H3935" s="5" t="s">
        <v>226</v>
      </c>
      <c r="I3935" s="3">
        <v>2.00393936798836</v>
      </c>
      <c r="J3935" s="3">
        <v>51.2091038406828</v>
      </c>
      <c r="K3935" s="3">
        <v>0.557197129590539</v>
      </c>
      <c r="L3935" s="3">
        <v>48.1481481481481</v>
      </c>
      <c r="M3935" s="3">
        <v>1.96028077384011</v>
      </c>
      <c r="N3935" s="3">
        <v>18.4767277856135</v>
      </c>
      <c r="O3935" s="3">
        <v>2.64563943467769</v>
      </c>
      <c r="P3935" s="3">
        <v>70.7547169811321</v>
      </c>
      <c r="Q3935" s="3">
        <v>3.98079441292013</v>
      </c>
      <c r="R3935" s="3">
        <v>73.1751824817518</v>
      </c>
      <c r="S3935" s="3">
        <v>16.0689923991425</v>
      </c>
      <c r="T3935" s="3">
        <v>46.0106382978723</v>
      </c>
      <c r="U3935" s="3"/>
      <c r="V3935" s="3"/>
      <c r="W3935" s="3"/>
      <c r="X3935" s="3"/>
      <c r="Y3935" s="3"/>
      <c r="Z3935" s="3"/>
      <c r="AA3935" s="3">
        <v>0.429267374684279</v>
      </c>
      <c r="AB3935" s="3">
        <v>0.906534369099424</v>
      </c>
      <c r="AC3935" s="3">
        <v>-2.32804232804233</v>
      </c>
      <c r="AD3935" s="3"/>
      <c r="AE3935" s="5">
        <v>1</v>
      </c>
      <c r="AF3935" s="3">
        <v>0.999258125646376</v>
      </c>
      <c r="AG3935" s="3">
        <v>14.2919744257998</v>
      </c>
      <c r="AH3935" s="3"/>
      <c r="AI3935" s="3"/>
      <c r="AJ3935" s="3"/>
      <c r="AK3935" s="3"/>
      <c r="AL3935" s="3"/>
      <c r="AM3935" s="3"/>
      <c r="AN3935" s="5" t="s">
        <v>46</v>
      </c>
      <c r="AO3935" s="1"/>
      <c r="AP3935" s="1"/>
      <c r="AQ3935" s="1"/>
    </row>
    <row r="3936" spans="1:43">
      <c r="A3936" s="1" t="s">
        <v>10145</v>
      </c>
      <c r="B3936" s="1" t="s">
        <v>10146</v>
      </c>
      <c r="C3936" s="3">
        <v>1.06301369863014</v>
      </c>
      <c r="D3936" s="4">
        <v>43849</v>
      </c>
      <c r="E3936" s="3">
        <v>0.4516942166</v>
      </c>
      <c r="F3936" s="5" t="s">
        <v>10147</v>
      </c>
      <c r="G3936" s="5">
        <v>389</v>
      </c>
      <c r="H3936" s="5" t="s">
        <v>320</v>
      </c>
      <c r="I3936" s="3">
        <v>2.21844453888651</v>
      </c>
      <c r="J3936" s="3">
        <v>100</v>
      </c>
      <c r="K3936" s="3">
        <v>1.16934466223604</v>
      </c>
      <c r="L3936" s="3">
        <v>50</v>
      </c>
      <c r="M3936" s="3">
        <v>1.06731658122531</v>
      </c>
      <c r="N3936" s="3">
        <v>70</v>
      </c>
      <c r="O3936" s="3">
        <v>7.08815672306321</v>
      </c>
      <c r="P3936" s="3">
        <v>90</v>
      </c>
      <c r="Q3936" s="3">
        <v>11.6620241411328</v>
      </c>
      <c r="R3936" s="3">
        <v>90</v>
      </c>
      <c r="S3936" s="3">
        <v>20.0319393153009</v>
      </c>
      <c r="T3936" s="3">
        <v>30</v>
      </c>
      <c r="U3936" s="3"/>
      <c r="V3936" s="3"/>
      <c r="W3936" s="3"/>
      <c r="X3936" s="3"/>
      <c r="Y3936" s="3"/>
      <c r="Z3936" s="3"/>
      <c r="AA3936" s="3">
        <v>0.140926739616139</v>
      </c>
      <c r="AB3936" s="3">
        <v>0.197507953112052</v>
      </c>
      <c r="AC3936" s="3">
        <v>-19.2307692307692</v>
      </c>
      <c r="AD3936" s="3"/>
      <c r="AE3936" s="5">
        <v>2</v>
      </c>
      <c r="AF3936" s="3">
        <v>1.42861658626937</v>
      </c>
      <c r="AG3936" s="3"/>
      <c r="AH3936" s="3"/>
      <c r="AI3936" s="3"/>
      <c r="AJ3936" s="3"/>
      <c r="AK3936" s="3"/>
      <c r="AL3936" s="3"/>
      <c r="AM3936" s="3"/>
      <c r="AN3936" s="5" t="s">
        <v>46</v>
      </c>
      <c r="AO3936" s="1"/>
      <c r="AP3936" s="1"/>
      <c r="AQ3936" s="1"/>
    </row>
    <row r="3937" spans="1:43">
      <c r="A3937" s="1" t="s">
        <v>10148</v>
      </c>
      <c r="B3937" s="1" t="s">
        <v>10149</v>
      </c>
      <c r="C3937" s="3">
        <v>1.38356164383562</v>
      </c>
      <c r="D3937" s="4">
        <v>43732</v>
      </c>
      <c r="E3937" s="3">
        <v>5.6392403555</v>
      </c>
      <c r="F3937" s="5" t="s">
        <v>642</v>
      </c>
      <c r="G3937" s="5">
        <v>506</v>
      </c>
      <c r="H3937" s="5" t="s">
        <v>55</v>
      </c>
      <c r="I3937" s="3">
        <v>12.9826935001973</v>
      </c>
      <c r="J3937" s="3">
        <v>31.2764670296431</v>
      </c>
      <c r="K3937" s="3">
        <v>3.17631917631918</v>
      </c>
      <c r="L3937" s="3">
        <v>37.2316384180791</v>
      </c>
      <c r="M3937" s="3">
        <v>8.22398617635941</v>
      </c>
      <c r="N3937" s="3">
        <v>22.9802513464991</v>
      </c>
      <c r="O3937" s="3">
        <v>22.0658992630489</v>
      </c>
      <c r="P3937" s="3">
        <v>34.1059602649007</v>
      </c>
      <c r="Q3937" s="3">
        <v>36.9643955443176</v>
      </c>
      <c r="R3937" s="3">
        <v>14.5579268292683</v>
      </c>
      <c r="S3937" s="3">
        <v>96.2977473065622</v>
      </c>
      <c r="T3937" s="3">
        <v>11.42578125</v>
      </c>
      <c r="U3937" s="3"/>
      <c r="V3937" s="3"/>
      <c r="W3937" s="3"/>
      <c r="X3937" s="3"/>
      <c r="Y3937" s="3"/>
      <c r="Z3937" s="3"/>
      <c r="AA3937" s="3">
        <v>0.41151483062022</v>
      </c>
      <c r="AB3937" s="3">
        <v>0.611939730887041</v>
      </c>
      <c r="AC3937" s="3">
        <v>-16.0799068350802</v>
      </c>
      <c r="AD3937" s="3"/>
      <c r="AE3937" s="5">
        <v>1</v>
      </c>
      <c r="AF3937" s="3">
        <v>4.0828028617996</v>
      </c>
      <c r="AG3937" s="3">
        <v>85.1969559526977</v>
      </c>
      <c r="AH3937" s="3"/>
      <c r="AI3937" s="3"/>
      <c r="AJ3937" s="3"/>
      <c r="AK3937" s="3"/>
      <c r="AL3937" s="3"/>
      <c r="AM3937" s="3"/>
      <c r="AN3937" s="5" t="s">
        <v>46</v>
      </c>
      <c r="AO3937" s="1"/>
      <c r="AP3937" s="1"/>
      <c r="AQ3937" s="1"/>
    </row>
    <row r="3938" spans="1:43">
      <c r="A3938" s="1" t="s">
        <v>10150</v>
      </c>
      <c r="B3938" s="1" t="s">
        <v>10151</v>
      </c>
      <c r="C3938" s="3">
        <v>1.4</v>
      </c>
      <c r="D3938" s="4">
        <v>43726</v>
      </c>
      <c r="E3938" s="3">
        <v>18.4988804331</v>
      </c>
      <c r="F3938" s="5" t="s">
        <v>10152</v>
      </c>
      <c r="G3938" s="5">
        <v>512</v>
      </c>
      <c r="H3938" s="5" t="s">
        <v>55</v>
      </c>
      <c r="I3938" s="3">
        <v>15.692472861744</v>
      </c>
      <c r="J3938" s="3">
        <v>14.4585601935874</v>
      </c>
      <c r="K3938" s="3">
        <v>4.65630732707457</v>
      </c>
      <c r="L3938" s="3">
        <v>9.94350282485876</v>
      </c>
      <c r="M3938" s="3">
        <v>9.80469855646759</v>
      </c>
      <c r="N3938" s="3">
        <v>13.0460801915021</v>
      </c>
      <c r="O3938" s="3">
        <v>24.6072125576343</v>
      </c>
      <c r="P3938" s="3">
        <v>23.5761589403974</v>
      </c>
      <c r="Q3938" s="3">
        <v>32.1978713011883</v>
      </c>
      <c r="R3938" s="3">
        <v>26.6768292682927</v>
      </c>
      <c r="S3938" s="3">
        <v>92.0643707881806</v>
      </c>
      <c r="T3938" s="3">
        <v>15.625</v>
      </c>
      <c r="U3938" s="3"/>
      <c r="V3938" s="3"/>
      <c r="W3938" s="3"/>
      <c r="X3938" s="3"/>
      <c r="Y3938" s="3"/>
      <c r="Z3938" s="3"/>
      <c r="AA3938" s="3">
        <v>0.403436295171439</v>
      </c>
      <c r="AB3938" s="3">
        <v>0.626475227310263</v>
      </c>
      <c r="AC3938" s="3">
        <v>-13.6788672188084</v>
      </c>
      <c r="AD3938" s="3"/>
      <c r="AE3938" s="5">
        <v>1</v>
      </c>
      <c r="AF3938" s="3">
        <v>4.03335847755872</v>
      </c>
      <c r="AG3938" s="3">
        <v>80.4314900627292</v>
      </c>
      <c r="AH3938" s="3"/>
      <c r="AI3938" s="3"/>
      <c r="AJ3938" s="3"/>
      <c r="AK3938" s="3"/>
      <c r="AL3938" s="3"/>
      <c r="AM3938" s="3"/>
      <c r="AN3938" s="5" t="s">
        <v>51</v>
      </c>
      <c r="AO3938" s="1"/>
      <c r="AP3938" s="1"/>
      <c r="AQ3938" s="1"/>
    </row>
    <row r="3939" spans="1:43">
      <c r="A3939" s="1" t="s">
        <v>10153</v>
      </c>
      <c r="B3939" s="1" t="s">
        <v>10154</v>
      </c>
      <c r="C3939" s="3">
        <v>1.43835616438356</v>
      </c>
      <c r="D3939" s="4">
        <v>43712</v>
      </c>
      <c r="E3939" s="3">
        <v>96.3941435416</v>
      </c>
      <c r="F3939" s="5" t="s">
        <v>273</v>
      </c>
      <c r="G3939" s="5">
        <v>526</v>
      </c>
      <c r="H3939" s="5" t="s">
        <v>50</v>
      </c>
      <c r="I3939" s="3">
        <v>0.216812851088991</v>
      </c>
      <c r="J3939" s="3">
        <v>33.363108530594</v>
      </c>
      <c r="K3939" s="3">
        <v>0.0196714861807789</v>
      </c>
      <c r="L3939" s="3">
        <v>33.3333333333333</v>
      </c>
      <c r="M3939" s="3">
        <v>0.167454688731267</v>
      </c>
      <c r="N3939" s="3">
        <v>13.6687444345503</v>
      </c>
      <c r="O3939" s="3">
        <v>0.711372619963371</v>
      </c>
      <c r="P3939" s="3">
        <v>45.2718136135222</v>
      </c>
      <c r="Q3939" s="3">
        <v>1.39662970001949</v>
      </c>
      <c r="R3939" s="3">
        <v>18.6866248189281</v>
      </c>
      <c r="S3939" s="3">
        <v>2.81910761124284</v>
      </c>
      <c r="T3939" s="3">
        <v>16.045197740113</v>
      </c>
      <c r="U3939" s="3"/>
      <c r="V3939" s="3"/>
      <c r="W3939" s="3"/>
      <c r="X3939" s="3"/>
      <c r="Y3939" s="3"/>
      <c r="Z3939" s="3"/>
      <c r="AA3939" s="3">
        <v>1.52285265443881</v>
      </c>
      <c r="AB3939" s="3">
        <v>17.6761462004403</v>
      </c>
      <c r="AC3939" s="3">
        <v>0</v>
      </c>
      <c r="AD3939" s="3"/>
      <c r="AE3939" s="5"/>
      <c r="AF3939" s="3">
        <v>0.236738213987208</v>
      </c>
      <c r="AG3939" s="3">
        <v>2.86854803344034</v>
      </c>
      <c r="AH3939" s="3"/>
      <c r="AI3939" s="3"/>
      <c r="AJ3939" s="3"/>
      <c r="AK3939" s="3"/>
      <c r="AL3939" s="3"/>
      <c r="AM3939" s="3"/>
      <c r="AN3939" s="5" t="s">
        <v>1266</v>
      </c>
      <c r="AO3939" s="1"/>
      <c r="AP3939" s="1"/>
      <c r="AQ3939" s="1"/>
    </row>
    <row r="3940" spans="1:43">
      <c r="A3940" s="1" t="s">
        <v>10155</v>
      </c>
      <c r="B3940" s="1" t="s">
        <v>10156</v>
      </c>
      <c r="C3940" s="3">
        <v>1.46301369863014</v>
      </c>
      <c r="D3940" s="4">
        <v>43703</v>
      </c>
      <c r="E3940" s="3">
        <v>6.3488818462</v>
      </c>
      <c r="F3940" s="5" t="s">
        <v>9075</v>
      </c>
      <c r="G3940" s="5">
        <v>535</v>
      </c>
      <c r="H3940" s="5" t="s">
        <v>60</v>
      </c>
      <c r="I3940" s="3">
        <v>9.2924905703509</v>
      </c>
      <c r="J3940" s="3">
        <v>27.0833333333333</v>
      </c>
      <c r="K3940" s="3">
        <v>3.02214081775575</v>
      </c>
      <c r="L3940" s="3">
        <v>39.117929050815</v>
      </c>
      <c r="M3940" s="3">
        <v>1.51281915175966</v>
      </c>
      <c r="N3940" s="3">
        <v>54.5004945598417</v>
      </c>
      <c r="O3940" s="3">
        <v>19.525</v>
      </c>
      <c r="P3940" s="3">
        <v>11.1561866125761</v>
      </c>
      <c r="Q3940" s="3">
        <v>22.983922829582</v>
      </c>
      <c r="R3940" s="3">
        <v>19.4764397905759</v>
      </c>
      <c r="S3940" s="3">
        <v>50.1806188157688</v>
      </c>
      <c r="T3940" s="3">
        <v>31.5217391304348</v>
      </c>
      <c r="U3940" s="3"/>
      <c r="V3940" s="3"/>
      <c r="W3940" s="3"/>
      <c r="X3940" s="3"/>
      <c r="Y3940" s="3"/>
      <c r="Z3940" s="3"/>
      <c r="AA3940" s="3">
        <v>0.192674477580834</v>
      </c>
      <c r="AB3940" s="3">
        <v>0.424137556856428</v>
      </c>
      <c r="AC3940" s="3">
        <v>-20.5208038494198</v>
      </c>
      <c r="AD3940" s="3"/>
      <c r="AE3940" s="5">
        <v>2</v>
      </c>
      <c r="AF3940" s="3">
        <v>3.80170190389556</v>
      </c>
      <c r="AG3940" s="3">
        <v>61.654978761926</v>
      </c>
      <c r="AH3940" s="3"/>
      <c r="AI3940" s="3"/>
      <c r="AJ3940" s="3"/>
      <c r="AK3940" s="3"/>
      <c r="AL3940" s="3"/>
      <c r="AM3940" s="3"/>
      <c r="AN3940" s="5" t="s">
        <v>46</v>
      </c>
      <c r="AO3940" s="1"/>
      <c r="AP3940" s="1"/>
      <c r="AQ3940" s="1"/>
    </row>
    <row r="3941" spans="1:43">
      <c r="A3941" s="1" t="s">
        <v>10157</v>
      </c>
      <c r="B3941" s="1" t="s">
        <v>10158</v>
      </c>
      <c r="C3941" s="3">
        <v>1.22739726027397</v>
      </c>
      <c r="D3941" s="4">
        <v>43789</v>
      </c>
      <c r="E3941" s="3">
        <v>5.1402972332</v>
      </c>
      <c r="F3941" s="5" t="s">
        <v>10159</v>
      </c>
      <c r="G3941" s="5">
        <v>154</v>
      </c>
      <c r="H3941" s="5" t="s">
        <v>50</v>
      </c>
      <c r="I3941" s="3">
        <v>0.263106606899232</v>
      </c>
      <c r="J3941" s="3">
        <v>26.1277355962483</v>
      </c>
      <c r="K3941" s="3">
        <v>-0.0194344572927811</v>
      </c>
      <c r="L3941" s="3">
        <v>64.1876936697654</v>
      </c>
      <c r="M3941" s="3">
        <v>-0.0582807187955349</v>
      </c>
      <c r="N3941" s="3">
        <v>46.5271593944791</v>
      </c>
      <c r="O3941" s="3">
        <v>0.694852221569772</v>
      </c>
      <c r="P3941" s="3">
        <v>47.8757423481042</v>
      </c>
      <c r="Q3941" s="3">
        <v>1.16016124274901</v>
      </c>
      <c r="R3941" s="3">
        <v>45.1955577015934</v>
      </c>
      <c r="S3941" s="3">
        <v>1.86120186120185</v>
      </c>
      <c r="T3941" s="3">
        <v>52.316384180791</v>
      </c>
      <c r="U3941" s="3"/>
      <c r="V3941" s="3"/>
      <c r="W3941" s="3"/>
      <c r="X3941" s="3"/>
      <c r="Y3941" s="3"/>
      <c r="Z3941" s="3"/>
      <c r="AA3941" s="3">
        <v>0.0296257155760207</v>
      </c>
      <c r="AB3941" s="3">
        <v>0.105360326529698</v>
      </c>
      <c r="AC3941" s="3">
        <v>-2.25534798180233</v>
      </c>
      <c r="AD3941" s="3"/>
      <c r="AE3941" s="5">
        <v>4</v>
      </c>
      <c r="AF3941" s="3">
        <v>0.206951960685179</v>
      </c>
      <c r="AG3941" s="3">
        <v>2.42958418250985</v>
      </c>
      <c r="AH3941" s="3"/>
      <c r="AI3941" s="3"/>
      <c r="AJ3941" s="3"/>
      <c r="AK3941" s="3"/>
      <c r="AL3941" s="3"/>
      <c r="AM3941" s="3"/>
      <c r="AN3941" s="5" t="s">
        <v>46</v>
      </c>
      <c r="AO3941" s="1"/>
      <c r="AP3941" s="1"/>
      <c r="AQ3941" s="1"/>
    </row>
    <row r="3942" spans="1:43">
      <c r="A3942" s="1" t="s">
        <v>10160</v>
      </c>
      <c r="B3942" s="1" t="s">
        <v>10161</v>
      </c>
      <c r="C3942" s="3">
        <v>1.47123287671233</v>
      </c>
      <c r="D3942" s="4">
        <v>43700</v>
      </c>
      <c r="E3942" s="3">
        <v>3.1391154684</v>
      </c>
      <c r="F3942" s="5" t="s">
        <v>7731</v>
      </c>
      <c r="G3942" s="5">
        <v>538</v>
      </c>
      <c r="H3942" s="5" t="s">
        <v>50</v>
      </c>
      <c r="I3942" s="3">
        <v>0.148632580261584</v>
      </c>
      <c r="J3942" s="3">
        <v>45.8240285841894</v>
      </c>
      <c r="K3942" s="3">
        <v>0.0395922003365311</v>
      </c>
      <c r="L3942" s="3">
        <v>20.1416555998229</v>
      </c>
      <c r="M3942" s="3">
        <v>0.0594000594000556</v>
      </c>
      <c r="N3942" s="3">
        <v>25.7791629563669</v>
      </c>
      <c r="O3942" s="3">
        <v>0.567164179104484</v>
      </c>
      <c r="P3942" s="3">
        <v>62.7227044312471</v>
      </c>
      <c r="Q3942" s="3">
        <v>0.817955112219464</v>
      </c>
      <c r="R3942" s="3">
        <v>76.0985031385804</v>
      </c>
      <c r="S3942" s="3">
        <v>1.34345215536556</v>
      </c>
      <c r="T3942" s="3">
        <v>72.6553672316384</v>
      </c>
      <c r="U3942" s="3"/>
      <c r="V3942" s="3"/>
      <c r="W3942" s="3"/>
      <c r="X3942" s="3"/>
      <c r="Y3942" s="3"/>
      <c r="Z3942" s="3"/>
      <c r="AA3942" s="3">
        <v>-0.015191318858115</v>
      </c>
      <c r="AB3942" s="3">
        <v>0.089699470229312</v>
      </c>
      <c r="AC3942" s="3">
        <v>-1.77093358999037</v>
      </c>
      <c r="AD3942" s="3"/>
      <c r="AE3942" s="5">
        <v>4</v>
      </c>
      <c r="AF3942" s="3">
        <v>0.172891448723127</v>
      </c>
      <c r="AG3942" s="3">
        <v>1.77127742714993</v>
      </c>
      <c r="AH3942" s="3"/>
      <c r="AI3942" s="3"/>
      <c r="AJ3942" s="3"/>
      <c r="AK3942" s="3"/>
      <c r="AL3942" s="3"/>
      <c r="AM3942" s="3"/>
      <c r="AN3942" s="5" t="s">
        <v>46</v>
      </c>
      <c r="AO3942" s="1"/>
      <c r="AP3942" s="1"/>
      <c r="AQ3942" s="1"/>
    </row>
    <row r="3943" spans="1:43">
      <c r="A3943" s="1" t="s">
        <v>10162</v>
      </c>
      <c r="B3943" s="1" t="s">
        <v>10163</v>
      </c>
      <c r="C3943" s="3">
        <v>1.06027397260274</v>
      </c>
      <c r="D3943" s="4">
        <v>43850</v>
      </c>
      <c r="E3943" s="3">
        <v>0.3032793232</v>
      </c>
      <c r="F3943" s="5" t="s">
        <v>10164</v>
      </c>
      <c r="G3943" s="5">
        <v>29</v>
      </c>
      <c r="H3943" s="5" t="s">
        <v>50</v>
      </c>
      <c r="I3943" s="3">
        <v>-0.130234421959524</v>
      </c>
      <c r="J3943" s="3">
        <v>82.9834747655203</v>
      </c>
      <c r="K3943" s="3">
        <v>0.211097708082026</v>
      </c>
      <c r="L3943" s="3">
        <v>1.23948649845064</v>
      </c>
      <c r="M3943" s="3">
        <v>-0.180234304595977</v>
      </c>
      <c r="N3943" s="3">
        <v>69.4122885129118</v>
      </c>
      <c r="O3943" s="3">
        <v>0.808979674385682</v>
      </c>
      <c r="P3943" s="3">
        <v>28.6888990406578</v>
      </c>
      <c r="Q3943" s="3">
        <v>0.94167679222357</v>
      </c>
      <c r="R3943" s="3">
        <v>68.2761950748431</v>
      </c>
      <c r="S3943" s="3">
        <v>-0.419538507641603</v>
      </c>
      <c r="T3943" s="3">
        <v>95.4237288135593</v>
      </c>
      <c r="U3943" s="3"/>
      <c r="V3943" s="3"/>
      <c r="W3943" s="3"/>
      <c r="X3943" s="3"/>
      <c r="Y3943" s="3"/>
      <c r="Z3943" s="3"/>
      <c r="AA3943" s="3">
        <v>-0.0989486089166559</v>
      </c>
      <c r="AB3943" s="3">
        <v>-0.11226504997662</v>
      </c>
      <c r="AC3943" s="3">
        <v>-4.61478294876808</v>
      </c>
      <c r="AD3943" s="3"/>
      <c r="AE3943" s="5">
        <v>4</v>
      </c>
      <c r="AF3943" s="3">
        <v>-0.0447514506643151</v>
      </c>
      <c r="AG3943" s="3"/>
      <c r="AH3943" s="3"/>
      <c r="AI3943" s="3"/>
      <c r="AJ3943" s="3"/>
      <c r="AK3943" s="3"/>
      <c r="AL3943" s="3"/>
      <c r="AM3943" s="3"/>
      <c r="AN3943" s="5" t="s">
        <v>46</v>
      </c>
      <c r="AO3943" s="1"/>
      <c r="AP3943" s="1"/>
      <c r="AQ3943" s="1"/>
    </row>
    <row r="3944" spans="1:43">
      <c r="A3944" s="1" t="s">
        <v>10165</v>
      </c>
      <c r="B3944" s="1" t="s">
        <v>10166</v>
      </c>
      <c r="C3944" s="3">
        <v>1.42191780821918</v>
      </c>
      <c r="D3944" s="4">
        <v>43718</v>
      </c>
      <c r="E3944" s="3">
        <v>0.6026776676</v>
      </c>
      <c r="F3944" s="5" t="s">
        <v>1109</v>
      </c>
      <c r="G3944" s="5">
        <v>520</v>
      </c>
      <c r="H3944" s="5" t="s">
        <v>64</v>
      </c>
      <c r="I3944" s="3">
        <v>0.201930336960277</v>
      </c>
      <c r="J3944" s="3">
        <v>95.0437317784257</v>
      </c>
      <c r="K3944" s="3">
        <v>0.039151751018239</v>
      </c>
      <c r="L3944" s="3">
        <v>63.9941690962099</v>
      </c>
      <c r="M3944" s="3">
        <v>0.153177880373047</v>
      </c>
      <c r="N3944" s="3">
        <v>94.1690962099125</v>
      </c>
      <c r="O3944" s="3">
        <v>0.471165216915004</v>
      </c>
      <c r="P3944" s="3">
        <v>94.8830409356725</v>
      </c>
      <c r="Q3944" s="3">
        <v>0.96584263036321</v>
      </c>
      <c r="R3944" s="3">
        <v>90.9763313609467</v>
      </c>
      <c r="S3944" s="3">
        <v>1.61879595929219</v>
      </c>
      <c r="T3944" s="3">
        <v>94.3028485757121</v>
      </c>
      <c r="U3944" s="3"/>
      <c r="V3944" s="3"/>
      <c r="W3944" s="3"/>
      <c r="X3944" s="3"/>
      <c r="Y3944" s="3"/>
      <c r="Z3944" s="3"/>
      <c r="AA3944" s="3">
        <v>0.126369428107398</v>
      </c>
      <c r="AB3944" s="3">
        <v>0.794249585311388</v>
      </c>
      <c r="AC3944" s="3">
        <v>-0.0494466798327702</v>
      </c>
      <c r="AD3944" s="3"/>
      <c r="AE3944" s="5"/>
      <c r="AF3944" s="3">
        <v>0.154044557263819</v>
      </c>
      <c r="AG3944" s="3">
        <v>1.74755795703367</v>
      </c>
      <c r="AH3944" s="3"/>
      <c r="AI3944" s="3"/>
      <c r="AJ3944" s="3"/>
      <c r="AK3944" s="3"/>
      <c r="AL3944" s="3"/>
      <c r="AM3944" s="3"/>
      <c r="AN3944" s="5" t="s">
        <v>46</v>
      </c>
      <c r="AO3944" s="1"/>
      <c r="AP3944" s="1"/>
      <c r="AQ3944" s="1"/>
    </row>
    <row r="3945" spans="1:43">
      <c r="A3945" s="1" t="s">
        <v>10167</v>
      </c>
      <c r="B3945" s="1" t="s">
        <v>10168</v>
      </c>
      <c r="C3945" s="3">
        <v>0.978082191780822</v>
      </c>
      <c r="D3945" s="4">
        <v>43880</v>
      </c>
      <c r="E3945" s="3">
        <v>0.5759514735</v>
      </c>
      <c r="F3945" s="5" t="s">
        <v>6728</v>
      </c>
      <c r="G3945" s="5">
        <v>358</v>
      </c>
      <c r="H3945" s="5" t="s">
        <v>2390</v>
      </c>
      <c r="I3945" s="3">
        <v>3.79396984924624</v>
      </c>
      <c r="J3945" s="3">
        <v>55.3846153846154</v>
      </c>
      <c r="K3945" s="3">
        <v>-0.529737539128336</v>
      </c>
      <c r="L3945" s="3">
        <v>76.6917293233083</v>
      </c>
      <c r="M3945" s="3">
        <v>1.21692257432213</v>
      </c>
      <c r="N3945" s="3">
        <v>54.5454545454545</v>
      </c>
      <c r="O3945" s="3">
        <v>6.41421947449768</v>
      </c>
      <c r="P3945" s="3">
        <v>69.53125</v>
      </c>
      <c r="Q3945" s="3">
        <v>8.42519685039371</v>
      </c>
      <c r="R3945" s="3">
        <v>77.5700934579439</v>
      </c>
      <c r="S3945" s="3"/>
      <c r="T3945" s="3"/>
      <c r="U3945" s="3"/>
      <c r="V3945" s="3"/>
      <c r="W3945" s="3"/>
      <c r="X3945" s="3"/>
      <c r="Y3945" s="3"/>
      <c r="Z3945" s="3"/>
      <c r="AA3945" s="3">
        <v>0.308458675743742</v>
      </c>
      <c r="AB3945" s="3">
        <v>0.537205005112653</v>
      </c>
      <c r="AC3945" s="3">
        <v>-3.61154311387593</v>
      </c>
      <c r="AD3945" s="3"/>
      <c r="AE3945" s="5">
        <v>1</v>
      </c>
      <c r="AF3945" s="3">
        <v>1.91479209589301</v>
      </c>
      <c r="AG3945" s="3"/>
      <c r="AH3945" s="3"/>
      <c r="AI3945" s="3"/>
      <c r="AJ3945" s="3"/>
      <c r="AK3945" s="3"/>
      <c r="AL3945" s="3"/>
      <c r="AM3945" s="3"/>
      <c r="AN3945" s="5" t="s">
        <v>134</v>
      </c>
      <c r="AO3945" s="1"/>
      <c r="AP3945" s="1"/>
      <c r="AQ3945" s="1"/>
    </row>
    <row r="3946" spans="1:43">
      <c r="A3946" s="1" t="s">
        <v>10169</v>
      </c>
      <c r="B3946" s="1" t="s">
        <v>10170</v>
      </c>
      <c r="C3946" s="3">
        <v>1.3972602739726</v>
      </c>
      <c r="D3946" s="4">
        <v>43727</v>
      </c>
      <c r="E3946" s="3">
        <v>1.3447782084</v>
      </c>
      <c r="F3946" s="5" t="s">
        <v>10171</v>
      </c>
      <c r="G3946" s="5">
        <v>288</v>
      </c>
      <c r="H3946" s="5" t="s">
        <v>2390</v>
      </c>
      <c r="I3946" s="3">
        <v>3.48992170581376</v>
      </c>
      <c r="J3946" s="3">
        <v>60.7692307692308</v>
      </c>
      <c r="K3946" s="3">
        <v>-0.655632845606459</v>
      </c>
      <c r="L3946" s="3">
        <v>84.2105263157895</v>
      </c>
      <c r="M3946" s="3">
        <v>0.688816855753643</v>
      </c>
      <c r="N3946" s="3">
        <v>68.1818181818182</v>
      </c>
      <c r="O3946" s="3">
        <v>6.76233029730194</v>
      </c>
      <c r="P3946" s="3">
        <v>64.0625</v>
      </c>
      <c r="Q3946" s="3">
        <v>9.22116736990155</v>
      </c>
      <c r="R3946" s="3">
        <v>68.2242990654206</v>
      </c>
      <c r="S3946" s="3">
        <v>23.0319833646896</v>
      </c>
      <c r="T3946" s="3">
        <v>84</v>
      </c>
      <c r="U3946" s="3"/>
      <c r="V3946" s="3"/>
      <c r="W3946" s="3"/>
      <c r="X3946" s="3"/>
      <c r="Y3946" s="3"/>
      <c r="Z3946" s="3"/>
      <c r="AA3946" s="3">
        <v>0.2216663465214</v>
      </c>
      <c r="AB3946" s="3">
        <v>0.303384168426339</v>
      </c>
      <c r="AC3946" s="3">
        <v>-8.05587447378492</v>
      </c>
      <c r="AD3946" s="3"/>
      <c r="AE3946" s="5">
        <v>3</v>
      </c>
      <c r="AF3946" s="3">
        <v>1.29743882621679</v>
      </c>
      <c r="AG3946" s="3">
        <v>19.7943718151697</v>
      </c>
      <c r="AH3946" s="3"/>
      <c r="AI3946" s="3"/>
      <c r="AJ3946" s="3"/>
      <c r="AK3946" s="3"/>
      <c r="AL3946" s="3"/>
      <c r="AM3946" s="3"/>
      <c r="AN3946" s="5" t="s">
        <v>134</v>
      </c>
      <c r="AO3946" s="1"/>
      <c r="AP3946" s="1"/>
      <c r="AQ3946" s="1"/>
    </row>
    <row r="3947" spans="1:43">
      <c r="A3947" s="1" t="s">
        <v>10172</v>
      </c>
      <c r="B3947" s="1" t="s">
        <v>10173</v>
      </c>
      <c r="C3947" s="3">
        <v>1.13150684931507</v>
      </c>
      <c r="D3947" s="4">
        <v>43824</v>
      </c>
      <c r="E3947" s="3">
        <v>9.6095570699</v>
      </c>
      <c r="F3947" s="5" t="s">
        <v>10174</v>
      </c>
      <c r="G3947" s="5">
        <v>414</v>
      </c>
      <c r="H3947" s="5" t="s">
        <v>191</v>
      </c>
      <c r="I3947" s="3">
        <v>10.3529550409522</v>
      </c>
      <c r="J3947" s="3">
        <v>48.6437613019892</v>
      </c>
      <c r="K3947" s="3">
        <v>2.01547009478156</v>
      </c>
      <c r="L3947" s="3">
        <v>59.9315068493151</v>
      </c>
      <c r="M3947" s="3">
        <v>7.99838532956577</v>
      </c>
      <c r="N3947" s="3">
        <v>25.2252252252252</v>
      </c>
      <c r="O3947" s="3">
        <v>22.2374518634554</v>
      </c>
      <c r="P3947" s="3">
        <v>36</v>
      </c>
      <c r="Q3947" s="3">
        <v>26.1229712438548</v>
      </c>
      <c r="R3947" s="3">
        <v>38.7840670859539</v>
      </c>
      <c r="S3947" s="3">
        <v>72.7994094851448</v>
      </c>
      <c r="T3947" s="3">
        <v>41.1764705882353</v>
      </c>
      <c r="U3947" s="3"/>
      <c r="V3947" s="3"/>
      <c r="W3947" s="3"/>
      <c r="X3947" s="3"/>
      <c r="Y3947" s="3"/>
      <c r="Z3947" s="3"/>
      <c r="AA3947" s="3">
        <v>0.262027284945654</v>
      </c>
      <c r="AB3947" s="3">
        <v>0.479461081962496</v>
      </c>
      <c r="AC3947" s="3">
        <v>-19.3187387681751</v>
      </c>
      <c r="AD3947" s="3"/>
      <c r="AE3947" s="5">
        <v>1</v>
      </c>
      <c r="AF3947" s="3">
        <v>4.85631711704289</v>
      </c>
      <c r="AG3947" s="3">
        <v>76.6693643248792</v>
      </c>
      <c r="AH3947" s="3"/>
      <c r="AI3947" s="3"/>
      <c r="AJ3947" s="3"/>
      <c r="AK3947" s="3"/>
      <c r="AL3947" s="3"/>
      <c r="AM3947" s="3"/>
      <c r="AN3947" s="5" t="s">
        <v>51</v>
      </c>
      <c r="AO3947" s="1"/>
      <c r="AP3947" s="1"/>
      <c r="AQ3947" s="1"/>
    </row>
    <row r="3948" spans="1:43">
      <c r="A3948" s="1" t="s">
        <v>10175</v>
      </c>
      <c r="B3948" s="1" t="s">
        <v>10176</v>
      </c>
      <c r="C3948" s="3">
        <v>1.43287671232877</v>
      </c>
      <c r="D3948" s="4">
        <v>43714</v>
      </c>
      <c r="E3948" s="3">
        <v>0.7478602921</v>
      </c>
      <c r="F3948" s="5" t="s">
        <v>10177</v>
      </c>
      <c r="G3948" s="5">
        <v>524</v>
      </c>
      <c r="H3948" s="5" t="s">
        <v>60</v>
      </c>
      <c r="I3948" s="3">
        <v>-1.8579011841568</v>
      </c>
      <c r="J3948" s="3">
        <v>86.7063492063492</v>
      </c>
      <c r="K3948" s="3">
        <v>0.585896631094376</v>
      </c>
      <c r="L3948" s="3">
        <v>79.4822627037392</v>
      </c>
      <c r="M3948" s="3">
        <v>-1.79775280898876</v>
      </c>
      <c r="N3948" s="3">
        <v>75.1730959446093</v>
      </c>
      <c r="O3948" s="3">
        <v>-3.8119059529765</v>
      </c>
      <c r="P3948" s="3">
        <v>86.3083164300203</v>
      </c>
      <c r="Q3948" s="3">
        <v>-6.15910200097608</v>
      </c>
      <c r="R3948" s="3">
        <v>86.9109947643979</v>
      </c>
      <c r="S3948" s="3">
        <v>-1.07017904918708</v>
      </c>
      <c r="T3948" s="3">
        <v>94.6859903381642</v>
      </c>
      <c r="U3948" s="3"/>
      <c r="V3948" s="3"/>
      <c r="W3948" s="3"/>
      <c r="X3948" s="3"/>
      <c r="Y3948" s="3"/>
      <c r="Z3948" s="3"/>
      <c r="AA3948" s="3">
        <v>-0.021807149872365</v>
      </c>
      <c r="AB3948" s="3">
        <v>-0.0491971862633969</v>
      </c>
      <c r="AC3948" s="3">
        <v>-19.6310176026401</v>
      </c>
      <c r="AD3948" s="3"/>
      <c r="AE3948" s="5">
        <v>3</v>
      </c>
      <c r="AF3948" s="3">
        <v>-0.101165634762756</v>
      </c>
      <c r="AG3948" s="3">
        <v>-7.42505707999395</v>
      </c>
      <c r="AH3948" s="3"/>
      <c r="AI3948" s="3"/>
      <c r="AJ3948" s="3"/>
      <c r="AK3948" s="3"/>
      <c r="AL3948" s="3"/>
      <c r="AM3948" s="3"/>
      <c r="AN3948" s="5" t="s">
        <v>51</v>
      </c>
      <c r="AO3948" s="1"/>
      <c r="AP3948" s="1"/>
      <c r="AQ3948" s="1"/>
    </row>
    <row r="3949" spans="1:43">
      <c r="A3949" s="1" t="s">
        <v>10178</v>
      </c>
      <c r="B3949" s="1" t="s">
        <v>10179</v>
      </c>
      <c r="C3949" s="3">
        <v>1.37534246575342</v>
      </c>
      <c r="D3949" s="4">
        <v>43735</v>
      </c>
      <c r="E3949" s="3">
        <v>4.9937095123</v>
      </c>
      <c r="F3949" s="5" t="s">
        <v>495</v>
      </c>
      <c r="G3949" s="5">
        <v>503</v>
      </c>
      <c r="H3949" s="5" t="s">
        <v>45</v>
      </c>
      <c r="I3949" s="3">
        <v>0.240807631749554</v>
      </c>
      <c r="J3949" s="3">
        <v>66.5605095541401</v>
      </c>
      <c r="K3949" s="3">
        <v>0.129521694883899</v>
      </c>
      <c r="L3949" s="3">
        <v>71.8944099378882</v>
      </c>
      <c r="M3949" s="3">
        <v>-0.514753194227415</v>
      </c>
      <c r="N3949" s="3">
        <v>68.5714285714286</v>
      </c>
      <c r="O3949" s="3">
        <v>0.894938006898485</v>
      </c>
      <c r="P3949" s="3">
        <v>67.2185430463576</v>
      </c>
      <c r="Q3949" s="3">
        <v>1.9498869630746</v>
      </c>
      <c r="R3949" s="3">
        <v>55.3082191780822</v>
      </c>
      <c r="S3949" s="3">
        <v>5.93129098561221</v>
      </c>
      <c r="T3949" s="3">
        <v>65.5367231638418</v>
      </c>
      <c r="U3949" s="3"/>
      <c r="V3949" s="3"/>
      <c r="W3949" s="3"/>
      <c r="X3949" s="3"/>
      <c r="Y3949" s="3"/>
      <c r="Z3949" s="3"/>
      <c r="AA3949" s="3">
        <v>0.130342183892823</v>
      </c>
      <c r="AB3949" s="3">
        <v>0.233793185524687</v>
      </c>
      <c r="AC3949" s="3">
        <v>-2.52922015711822</v>
      </c>
      <c r="AD3949" s="3"/>
      <c r="AE3949" s="5">
        <v>1</v>
      </c>
      <c r="AF3949" s="3">
        <v>0.470046593535495</v>
      </c>
      <c r="AG3949" s="3">
        <v>5.06273420541079</v>
      </c>
      <c r="AH3949" s="3"/>
      <c r="AI3949" s="3"/>
      <c r="AJ3949" s="3"/>
      <c r="AK3949" s="3"/>
      <c r="AL3949" s="3"/>
      <c r="AM3949" s="3"/>
      <c r="AN3949" s="5" t="s">
        <v>46</v>
      </c>
      <c r="AO3949" s="1"/>
      <c r="AP3949" s="1"/>
      <c r="AQ3949" s="1"/>
    </row>
    <row r="3950" spans="1:43">
      <c r="A3950" s="1" t="s">
        <v>10180</v>
      </c>
      <c r="B3950" s="1" t="s">
        <v>10181</v>
      </c>
      <c r="C3950" s="3">
        <v>0.956164383561644</v>
      </c>
      <c r="D3950" s="4">
        <v>43888</v>
      </c>
      <c r="E3950" s="3">
        <v>29.060288437</v>
      </c>
      <c r="F3950" s="5" t="s">
        <v>10182</v>
      </c>
      <c r="G3950" s="5">
        <v>350</v>
      </c>
      <c r="H3950" s="5" t="s">
        <v>198</v>
      </c>
      <c r="I3950" s="3">
        <v>0.0596302921884252</v>
      </c>
      <c r="J3950" s="3">
        <v>82.5396825396825</v>
      </c>
      <c r="K3950" s="3">
        <v>0.00993344591238591</v>
      </c>
      <c r="L3950" s="3">
        <v>65.6914893617021</v>
      </c>
      <c r="M3950" s="3">
        <v>0</v>
      </c>
      <c r="N3950" s="3">
        <v>66.3129973474801</v>
      </c>
      <c r="O3950" s="3">
        <v>0.418910831837221</v>
      </c>
      <c r="P3950" s="3">
        <v>78.1609195402299</v>
      </c>
      <c r="Q3950" s="3">
        <v>0.669933006699323</v>
      </c>
      <c r="R3950" s="3">
        <v>87.2023809523809</v>
      </c>
      <c r="S3950" s="3"/>
      <c r="T3950" s="3"/>
      <c r="U3950" s="3"/>
      <c r="V3950" s="3"/>
      <c r="W3950" s="3"/>
      <c r="X3950" s="3"/>
      <c r="Y3950" s="3"/>
      <c r="Z3950" s="3"/>
      <c r="AA3950" s="3">
        <v>-0.0914620482695159</v>
      </c>
      <c r="AB3950" s="3">
        <v>-0.1108403172053</v>
      </c>
      <c r="AC3950" s="3">
        <v>-1.64987156688401</v>
      </c>
      <c r="AD3950" s="3"/>
      <c r="AE3950" s="5">
        <v>3</v>
      </c>
      <c r="AF3950" s="3">
        <v>0.0562869044719518</v>
      </c>
      <c r="AG3950" s="3"/>
      <c r="AH3950" s="3"/>
      <c r="AI3950" s="3"/>
      <c r="AJ3950" s="3"/>
      <c r="AK3950" s="3"/>
      <c r="AL3950" s="3"/>
      <c r="AM3950" s="3"/>
      <c r="AN3950" s="5" t="s">
        <v>46</v>
      </c>
      <c r="AO3950" s="1"/>
      <c r="AP3950" s="1"/>
      <c r="AQ3950" s="1"/>
    </row>
    <row r="3951" spans="1:43">
      <c r="A3951" s="1" t="s">
        <v>10183</v>
      </c>
      <c r="B3951" s="1" t="s">
        <v>10184</v>
      </c>
      <c r="C3951" s="3">
        <v>1.43287671232877</v>
      </c>
      <c r="D3951" s="4">
        <v>43714</v>
      </c>
      <c r="E3951" s="3">
        <v>5.1532939768</v>
      </c>
      <c r="F3951" s="5" t="s">
        <v>751</v>
      </c>
      <c r="G3951" s="5">
        <v>524</v>
      </c>
      <c r="H3951" s="5" t="s">
        <v>50</v>
      </c>
      <c r="I3951" s="3">
        <v>-0.0197180321403895</v>
      </c>
      <c r="J3951" s="3">
        <v>71.9517641804377</v>
      </c>
      <c r="K3951" s="3">
        <v>-0.0394282897979242</v>
      </c>
      <c r="L3951" s="3">
        <v>76.0070827799911</v>
      </c>
      <c r="M3951" s="3">
        <v>-0.196831020568834</v>
      </c>
      <c r="N3951" s="3">
        <v>71.8610863757792</v>
      </c>
      <c r="O3951" s="3">
        <v>0.665078419694273</v>
      </c>
      <c r="P3951" s="3">
        <v>52.7638190954774</v>
      </c>
      <c r="Q3951" s="3">
        <v>0.884966310747688</v>
      </c>
      <c r="R3951" s="3">
        <v>72.3804925156929</v>
      </c>
      <c r="S3951" s="3">
        <v>1.64692240745464</v>
      </c>
      <c r="T3951" s="3">
        <v>61.9209039548023</v>
      </c>
      <c r="U3951" s="3"/>
      <c r="V3951" s="3"/>
      <c r="W3951" s="3"/>
      <c r="X3951" s="3"/>
      <c r="Y3951" s="3"/>
      <c r="Z3951" s="3"/>
      <c r="AA3951" s="3">
        <v>0.0128160559867838</v>
      </c>
      <c r="AB3951" s="3">
        <v>0.131382513154917</v>
      </c>
      <c r="AC3951" s="3">
        <v>-2.16934250764525</v>
      </c>
      <c r="AD3951" s="3"/>
      <c r="AE3951" s="5">
        <v>4</v>
      </c>
      <c r="AF3951" s="3">
        <v>0.215932006803121</v>
      </c>
      <c r="AG3951" s="3">
        <v>2.47494344738994</v>
      </c>
      <c r="AH3951" s="3"/>
      <c r="AI3951" s="3"/>
      <c r="AJ3951" s="3"/>
      <c r="AK3951" s="3"/>
      <c r="AL3951" s="3"/>
      <c r="AM3951" s="3"/>
      <c r="AN3951" s="5" t="s">
        <v>51</v>
      </c>
      <c r="AO3951" s="1"/>
      <c r="AP3951" s="1"/>
      <c r="AQ3951" s="1"/>
    </row>
    <row r="3952" spans="1:43">
      <c r="A3952" s="1" t="s">
        <v>10185</v>
      </c>
      <c r="B3952" s="1" t="s">
        <v>10186</v>
      </c>
      <c r="C3952" s="3">
        <v>1.12876712328767</v>
      </c>
      <c r="D3952" s="4">
        <v>43825</v>
      </c>
      <c r="E3952" s="3">
        <v>0.1008087956</v>
      </c>
      <c r="F3952" s="5" t="s">
        <v>7054</v>
      </c>
      <c r="G3952" s="5">
        <v>413</v>
      </c>
      <c r="H3952" s="5" t="s">
        <v>50</v>
      </c>
      <c r="I3952" s="3">
        <v>0.47538872932554</v>
      </c>
      <c r="J3952" s="3">
        <v>5.40419830281376</v>
      </c>
      <c r="K3952" s="3">
        <v>0.0493096646942807</v>
      </c>
      <c r="L3952" s="3">
        <v>14.7853032315184</v>
      </c>
      <c r="M3952" s="3">
        <v>0.138189714736944</v>
      </c>
      <c r="N3952" s="3">
        <v>16.2511130899377</v>
      </c>
      <c r="O3952" s="3">
        <v>1.28793929712459</v>
      </c>
      <c r="P3952" s="3">
        <v>3.88305162174509</v>
      </c>
      <c r="Q3952" s="3">
        <v>1.56171788967865</v>
      </c>
      <c r="R3952" s="3">
        <v>11.4920328343795</v>
      </c>
      <c r="S3952" s="3">
        <v>2.78170859604688</v>
      </c>
      <c r="T3952" s="3">
        <v>16.7231638418079</v>
      </c>
      <c r="U3952" s="3"/>
      <c r="V3952" s="3"/>
      <c r="W3952" s="3"/>
      <c r="X3952" s="3"/>
      <c r="Y3952" s="3"/>
      <c r="Z3952" s="3"/>
      <c r="AA3952" s="3">
        <v>0.112520883877089</v>
      </c>
      <c r="AB3952" s="3">
        <v>0.214957419468146</v>
      </c>
      <c r="AC3952" s="3">
        <v>-2.07491824066029</v>
      </c>
      <c r="AD3952" s="3"/>
      <c r="AE3952" s="5">
        <v>4</v>
      </c>
      <c r="AF3952" s="3">
        <v>0.254617806405459</v>
      </c>
      <c r="AG3952" s="3">
        <v>3.19350353598442</v>
      </c>
      <c r="AH3952" s="3"/>
      <c r="AI3952" s="3"/>
      <c r="AJ3952" s="3"/>
      <c r="AK3952" s="3"/>
      <c r="AL3952" s="3"/>
      <c r="AM3952" s="3"/>
      <c r="AN3952" s="5" t="s">
        <v>206</v>
      </c>
      <c r="AO3952" s="1"/>
      <c r="AP3952" s="1"/>
      <c r="AQ3952" s="1"/>
    </row>
    <row r="3953" spans="1:43">
      <c r="A3953" s="1" t="s">
        <v>10187</v>
      </c>
      <c r="B3953" s="1" t="s">
        <v>10188</v>
      </c>
      <c r="C3953" s="3">
        <v>1.43835616438356</v>
      </c>
      <c r="D3953" s="4">
        <v>43712</v>
      </c>
      <c r="E3953" s="3">
        <v>26.551799553</v>
      </c>
      <c r="F3953" s="5" t="s">
        <v>4896</v>
      </c>
      <c r="G3953" s="5">
        <v>526</v>
      </c>
      <c r="H3953" s="5" t="s">
        <v>50</v>
      </c>
      <c r="I3953" s="3">
        <v>0.257247452260813</v>
      </c>
      <c r="J3953" s="3">
        <v>27.2443054935239</v>
      </c>
      <c r="K3953" s="3">
        <v>0.0394905716260363</v>
      </c>
      <c r="L3953" s="3">
        <v>20.4957945993803</v>
      </c>
      <c r="M3953" s="3">
        <v>0.197765252645106</v>
      </c>
      <c r="N3953" s="3">
        <v>11.5761353517364</v>
      </c>
      <c r="O3953" s="3">
        <v>0.605639396346304</v>
      </c>
      <c r="P3953" s="3">
        <v>58.9310187300137</v>
      </c>
      <c r="Q3953" s="3">
        <v>1.69662893016923</v>
      </c>
      <c r="R3953" s="3">
        <v>7.29116368903911</v>
      </c>
      <c r="S3953" s="3">
        <v>3.40632304786392</v>
      </c>
      <c r="T3953" s="3">
        <v>7.74011299435028</v>
      </c>
      <c r="U3953" s="3"/>
      <c r="V3953" s="3"/>
      <c r="W3953" s="3"/>
      <c r="X3953" s="3"/>
      <c r="Y3953" s="3"/>
      <c r="Z3953" s="3"/>
      <c r="AA3953" s="3">
        <v>0.806144575175202</v>
      </c>
      <c r="AB3953" s="3">
        <v>11.9882661106166</v>
      </c>
      <c r="AC3953" s="3">
        <v>-0.00973425484281233</v>
      </c>
      <c r="AD3953" s="3"/>
      <c r="AE3953" s="5"/>
      <c r="AF3953" s="3">
        <v>0.264421704136476</v>
      </c>
      <c r="AG3953" s="3">
        <v>3.42580108426092</v>
      </c>
      <c r="AH3953" s="3"/>
      <c r="AI3953" s="3"/>
      <c r="AJ3953" s="3"/>
      <c r="AK3953" s="3"/>
      <c r="AL3953" s="3"/>
      <c r="AM3953" s="3"/>
      <c r="AN3953" s="5" t="s">
        <v>51</v>
      </c>
      <c r="AO3953" s="1"/>
      <c r="AP3953" s="1"/>
      <c r="AQ3953" s="1"/>
    </row>
    <row r="3954" spans="1:43">
      <c r="A3954" s="1" t="s">
        <v>10189</v>
      </c>
      <c r="B3954" s="1" t="s">
        <v>10190</v>
      </c>
      <c r="C3954" s="3">
        <v>1.46301369863014</v>
      </c>
      <c r="D3954" s="4">
        <v>43703</v>
      </c>
      <c r="E3954" s="3">
        <v>15.3477647412</v>
      </c>
      <c r="F3954" s="5" t="s">
        <v>5430</v>
      </c>
      <c r="G3954" s="5">
        <v>427</v>
      </c>
      <c r="H3954" s="5" t="s">
        <v>50</v>
      </c>
      <c r="I3954" s="3">
        <v>0.2834522529567</v>
      </c>
      <c r="J3954" s="3">
        <v>21.3041536400179</v>
      </c>
      <c r="K3954" s="3">
        <v>0.048756704046788</v>
      </c>
      <c r="L3954" s="3">
        <v>15.891987605135</v>
      </c>
      <c r="M3954" s="3">
        <v>0.214885719867166</v>
      </c>
      <c r="N3954" s="3">
        <v>9.79519145146928</v>
      </c>
      <c r="O3954" s="3">
        <v>0.77595521068658</v>
      </c>
      <c r="P3954" s="3">
        <v>34.9474645957058</v>
      </c>
      <c r="Q3954" s="3">
        <v>1.5502933553334</v>
      </c>
      <c r="R3954" s="3">
        <v>12.071463061323</v>
      </c>
      <c r="S3954" s="3">
        <v>3.25398918780222</v>
      </c>
      <c r="T3954" s="3">
        <v>9.2090395480226</v>
      </c>
      <c r="U3954" s="3"/>
      <c r="V3954" s="3"/>
      <c r="W3954" s="3"/>
      <c r="X3954" s="3"/>
      <c r="Y3954" s="3"/>
      <c r="Z3954" s="3"/>
      <c r="AA3954" s="3">
        <v>4.07997745104563</v>
      </c>
      <c r="AB3954" s="3">
        <v>31.9442856518563</v>
      </c>
      <c r="AC3954" s="3">
        <v>0</v>
      </c>
      <c r="AD3954" s="3"/>
      <c r="AE3954" s="5"/>
      <c r="AF3954" s="3">
        <v>0.262388851496244</v>
      </c>
      <c r="AG3954" s="3">
        <v>3.30184510602447</v>
      </c>
      <c r="AH3954" s="3"/>
      <c r="AI3954" s="3"/>
      <c r="AJ3954" s="3"/>
      <c r="AK3954" s="3"/>
      <c r="AL3954" s="3"/>
      <c r="AM3954" s="3"/>
      <c r="AN3954" s="5" t="s">
        <v>1266</v>
      </c>
      <c r="AO3954" s="1"/>
      <c r="AP3954" s="1"/>
      <c r="AQ3954" s="1"/>
    </row>
    <row r="3955" spans="1:43">
      <c r="A3955" s="1" t="s">
        <v>10191</v>
      </c>
      <c r="B3955" s="1" t="s">
        <v>10192</v>
      </c>
      <c r="C3955" s="3">
        <v>1.46301369863014</v>
      </c>
      <c r="D3955" s="4">
        <v>43703</v>
      </c>
      <c r="E3955" s="3">
        <v>0.014191414</v>
      </c>
      <c r="F3955" s="5" t="s">
        <v>6853</v>
      </c>
      <c r="G3955" s="5">
        <v>535</v>
      </c>
      <c r="H3955" s="5" t="s">
        <v>205</v>
      </c>
      <c r="I3955" s="3">
        <v>-0.997652582159627</v>
      </c>
      <c r="J3955" s="3">
        <v>97.3782771535581</v>
      </c>
      <c r="K3955" s="3">
        <v>-0.0986971969996312</v>
      </c>
      <c r="L3955" s="3">
        <v>92.5925925925926</v>
      </c>
      <c r="M3955" s="3">
        <v>-1.01701545081166</v>
      </c>
      <c r="N3955" s="3">
        <v>96.2686567164179</v>
      </c>
      <c r="O3955" s="3">
        <v>0.337034099920692</v>
      </c>
      <c r="P3955" s="3">
        <v>89.8832684824903</v>
      </c>
      <c r="Q3955" s="3">
        <v>0.60630156048105</v>
      </c>
      <c r="R3955" s="3">
        <v>87.6106194690265</v>
      </c>
      <c r="S3955" s="3">
        <v>0.273421597200312</v>
      </c>
      <c r="T3955" s="3">
        <v>87.1794871794872</v>
      </c>
      <c r="U3955" s="3"/>
      <c r="V3955" s="3"/>
      <c r="W3955" s="3"/>
      <c r="X3955" s="3"/>
      <c r="Y3955" s="3"/>
      <c r="Z3955" s="3"/>
      <c r="AA3955" s="3">
        <v>-0.0426289669038852</v>
      </c>
      <c r="AB3955" s="3">
        <v>0.0430456288709537</v>
      </c>
      <c r="AC3955" s="3">
        <v>-4.66806963841592</v>
      </c>
      <c r="AD3955" s="3"/>
      <c r="AE3955" s="5">
        <v>4</v>
      </c>
      <c r="AF3955" s="3">
        <v>0.188233286829597</v>
      </c>
      <c r="AG3955" s="3">
        <v>1.55354653522108</v>
      </c>
      <c r="AH3955" s="3"/>
      <c r="AI3955" s="3"/>
      <c r="AJ3955" s="3"/>
      <c r="AK3955" s="3"/>
      <c r="AL3955" s="3"/>
      <c r="AM3955" s="3"/>
      <c r="AN3955" s="5" t="s">
        <v>46</v>
      </c>
      <c r="AO3955" s="1"/>
      <c r="AP3955" s="1"/>
      <c r="AQ3955" s="1"/>
    </row>
    <row r="3956" spans="1:43">
      <c r="A3956" s="1" t="s">
        <v>10193</v>
      </c>
      <c r="B3956" s="1" t="s">
        <v>10194</v>
      </c>
      <c r="C3956" s="3">
        <v>1.45753424657534</v>
      </c>
      <c r="D3956" s="4">
        <v>43705</v>
      </c>
      <c r="E3956" s="3">
        <v>3.0468300437</v>
      </c>
      <c r="F3956" s="5" t="s">
        <v>6853</v>
      </c>
      <c r="G3956" s="5">
        <v>533</v>
      </c>
      <c r="H3956" s="5" t="s">
        <v>205</v>
      </c>
      <c r="I3956" s="3">
        <v>-0.118389897395447</v>
      </c>
      <c r="J3956" s="3">
        <v>55.0561797752809</v>
      </c>
      <c r="K3956" s="3">
        <v>0</v>
      </c>
      <c r="L3956" s="3">
        <v>38.8888888888889</v>
      </c>
      <c r="M3956" s="3">
        <v>-0.246329687653952</v>
      </c>
      <c r="N3956" s="3">
        <v>56.7164179104478</v>
      </c>
      <c r="O3956" s="3">
        <v>0.756788276741683</v>
      </c>
      <c r="P3956" s="3">
        <v>51.3618677042802</v>
      </c>
      <c r="Q3956" s="3">
        <v>1.16836826272817</v>
      </c>
      <c r="R3956" s="3">
        <v>44.6902654867257</v>
      </c>
      <c r="S3956" s="3">
        <v>1.77455732797173</v>
      </c>
      <c r="T3956" s="3">
        <v>28.8461538461538</v>
      </c>
      <c r="U3956" s="3"/>
      <c r="V3956" s="3"/>
      <c r="W3956" s="3"/>
      <c r="X3956" s="3"/>
      <c r="Y3956" s="3"/>
      <c r="Z3956" s="3"/>
      <c r="AA3956" s="3">
        <v>0.0282528634714205</v>
      </c>
      <c r="AB3956" s="3">
        <v>0.148122278997516</v>
      </c>
      <c r="AC3956" s="3">
        <v>-1.92127185515493</v>
      </c>
      <c r="AD3956" s="3"/>
      <c r="AE3956" s="5">
        <v>4</v>
      </c>
      <c r="AF3956" s="3">
        <v>0.217381556240432</v>
      </c>
      <c r="AG3956" s="3">
        <v>2.39339364329516</v>
      </c>
      <c r="AH3956" s="3"/>
      <c r="AI3956" s="3"/>
      <c r="AJ3956" s="3"/>
      <c r="AK3956" s="3"/>
      <c r="AL3956" s="3"/>
      <c r="AM3956" s="3"/>
      <c r="AN3956" s="5" t="s">
        <v>46</v>
      </c>
      <c r="AO3956" s="1"/>
      <c r="AP3956" s="1"/>
      <c r="AQ3956" s="1"/>
    </row>
    <row r="3957" spans="1:43">
      <c r="A3957" s="1" t="s">
        <v>10195</v>
      </c>
      <c r="B3957" s="1" t="s">
        <v>10196</v>
      </c>
      <c r="C3957" s="3">
        <v>1.44383561643836</v>
      </c>
      <c r="D3957" s="4">
        <v>43710</v>
      </c>
      <c r="E3957" s="3">
        <v>1.1215438985</v>
      </c>
      <c r="F3957" s="5" t="s">
        <v>7367</v>
      </c>
      <c r="G3957" s="5">
        <v>528</v>
      </c>
      <c r="H3957" s="5" t="s">
        <v>50</v>
      </c>
      <c r="I3957" s="3">
        <v>0.0860667495457493</v>
      </c>
      <c r="J3957" s="3">
        <v>57.0790531487271</v>
      </c>
      <c r="K3957" s="3">
        <v>0.0191131498470927</v>
      </c>
      <c r="L3957" s="3">
        <v>35.4138999557326</v>
      </c>
      <c r="M3957" s="3">
        <v>-0.0286560320947528</v>
      </c>
      <c r="N3957" s="3">
        <v>41.4959928762244</v>
      </c>
      <c r="O3957" s="3">
        <v>0.287466462246061</v>
      </c>
      <c r="P3957" s="3">
        <v>78.9401553220649</v>
      </c>
      <c r="Q3957" s="3">
        <v>0.692707331152576</v>
      </c>
      <c r="R3957" s="3">
        <v>80.9753742153549</v>
      </c>
      <c r="S3957" s="3">
        <v>2.38700841322637</v>
      </c>
      <c r="T3957" s="3">
        <v>26.8926553672316</v>
      </c>
      <c r="U3957" s="3"/>
      <c r="V3957" s="3"/>
      <c r="W3957" s="3"/>
      <c r="X3957" s="3"/>
      <c r="Y3957" s="3"/>
      <c r="Z3957" s="3"/>
      <c r="AA3957" s="3">
        <v>0.10632257489473</v>
      </c>
      <c r="AB3957" s="3">
        <v>0.360102897403511</v>
      </c>
      <c r="AC3957" s="3">
        <v>-1.26884182407938</v>
      </c>
      <c r="AD3957" s="3"/>
      <c r="AE3957" s="5">
        <v>2</v>
      </c>
      <c r="AF3957" s="3">
        <v>0.268616662716257</v>
      </c>
      <c r="AG3957" s="3">
        <v>2.86861258689819</v>
      </c>
      <c r="AH3957" s="3"/>
      <c r="AI3957" s="3"/>
      <c r="AJ3957" s="3"/>
      <c r="AK3957" s="3"/>
      <c r="AL3957" s="3"/>
      <c r="AM3957" s="3"/>
      <c r="AN3957" s="5" t="s">
        <v>51</v>
      </c>
      <c r="AO3957" s="1"/>
      <c r="AP3957" s="1"/>
      <c r="AQ3957" s="1"/>
    </row>
    <row r="3958" spans="1:43">
      <c r="A3958" s="1" t="s">
        <v>10197</v>
      </c>
      <c r="B3958" s="1" t="s">
        <v>10198</v>
      </c>
      <c r="C3958" s="3">
        <v>1.12876712328767</v>
      </c>
      <c r="D3958" s="4">
        <v>43825</v>
      </c>
      <c r="E3958" s="3">
        <v>0.6063965173</v>
      </c>
      <c r="F3958" s="5" t="s">
        <v>1063</v>
      </c>
      <c r="G3958" s="5">
        <v>8</v>
      </c>
      <c r="H3958" s="5" t="s">
        <v>50</v>
      </c>
      <c r="I3958" s="3">
        <v>-0.190190190190191</v>
      </c>
      <c r="J3958" s="3">
        <v>87.3157659669495</v>
      </c>
      <c r="K3958" s="3">
        <v>-0.110198357042676</v>
      </c>
      <c r="L3958" s="3">
        <v>93.1385568835768</v>
      </c>
      <c r="M3958" s="3">
        <v>-0.2999700029997</v>
      </c>
      <c r="N3958" s="3">
        <v>85.2181656277827</v>
      </c>
      <c r="O3958" s="3">
        <v>0.372458224280253</v>
      </c>
      <c r="P3958" s="3">
        <v>75.1027866605756</v>
      </c>
      <c r="Q3958" s="3">
        <v>0.503981453482512</v>
      </c>
      <c r="R3958" s="3">
        <v>85.8039594398841</v>
      </c>
      <c r="S3958" s="3">
        <v>-0.44928115015975</v>
      </c>
      <c r="T3958" s="3">
        <v>95.4802259887006</v>
      </c>
      <c r="U3958" s="3"/>
      <c r="V3958" s="3"/>
      <c r="W3958" s="3"/>
      <c r="X3958" s="3"/>
      <c r="Y3958" s="3"/>
      <c r="Z3958" s="3"/>
      <c r="AA3958" s="3">
        <v>-0.430796523646136</v>
      </c>
      <c r="AB3958" s="3">
        <v>-0.404098701892654</v>
      </c>
      <c r="AC3958" s="3">
        <v>-1.15814696485624</v>
      </c>
      <c r="AD3958" s="3"/>
      <c r="AE3958" s="5">
        <v>3</v>
      </c>
      <c r="AF3958" s="3">
        <v>-0.0104398096991325</v>
      </c>
      <c r="AG3958" s="3">
        <v>-0.314665013951931</v>
      </c>
      <c r="AH3958" s="3"/>
      <c r="AI3958" s="3"/>
      <c r="AJ3958" s="3"/>
      <c r="AK3958" s="3"/>
      <c r="AL3958" s="3"/>
      <c r="AM3958" s="3"/>
      <c r="AN3958" s="5" t="s">
        <v>46</v>
      </c>
      <c r="AO3958" s="1"/>
      <c r="AP3958" s="1"/>
      <c r="AQ3958" s="1"/>
    </row>
    <row r="3959" spans="1:43">
      <c r="A3959" s="1" t="s">
        <v>10199</v>
      </c>
      <c r="B3959" s="1" t="s">
        <v>10200</v>
      </c>
      <c r="C3959" s="3">
        <v>1.43287671232877</v>
      </c>
      <c r="D3959" s="4">
        <v>43714</v>
      </c>
      <c r="E3959" s="3">
        <v>1.5380745508</v>
      </c>
      <c r="F3959" s="5" t="s">
        <v>9325</v>
      </c>
      <c r="G3959" s="5">
        <v>524</v>
      </c>
      <c r="H3959" s="5" t="s">
        <v>50</v>
      </c>
      <c r="I3959" s="3">
        <v>0.284900284900269</v>
      </c>
      <c r="J3959" s="3">
        <v>21.2148280482358</v>
      </c>
      <c r="K3959" s="3">
        <v>0.0195963158926161</v>
      </c>
      <c r="L3959" s="3">
        <v>33.8645418326693</v>
      </c>
      <c r="M3959" s="3">
        <v>0.107874865156409</v>
      </c>
      <c r="N3959" s="3">
        <v>18.8780053428317</v>
      </c>
      <c r="O3959" s="3">
        <v>0.620995564317385</v>
      </c>
      <c r="P3959" s="3">
        <v>57.2407492005482</v>
      </c>
      <c r="Q3959" s="3">
        <v>2.44933537612567</v>
      </c>
      <c r="R3959" s="3">
        <v>2.22114920328344</v>
      </c>
      <c r="S3959" s="3">
        <v>4.29787990402806</v>
      </c>
      <c r="T3959" s="3">
        <v>3.22033898305085</v>
      </c>
      <c r="U3959" s="3"/>
      <c r="V3959" s="3"/>
      <c r="W3959" s="3"/>
      <c r="X3959" s="3"/>
      <c r="Y3959" s="3"/>
      <c r="Z3959" s="3"/>
      <c r="AA3959" s="3">
        <v>0.526996794021767</v>
      </c>
      <c r="AB3959" s="3">
        <v>1.27677538648586</v>
      </c>
      <c r="AC3959" s="3">
        <v>-0.355871886121</v>
      </c>
      <c r="AD3959" s="3"/>
      <c r="AE3959" s="5">
        <v>1</v>
      </c>
      <c r="AF3959" s="3">
        <v>0.408451461717091</v>
      </c>
      <c r="AG3959" s="3">
        <v>4.72192467761561</v>
      </c>
      <c r="AH3959" s="3"/>
      <c r="AI3959" s="3"/>
      <c r="AJ3959" s="3"/>
      <c r="AK3959" s="3"/>
      <c r="AL3959" s="3"/>
      <c r="AM3959" s="3"/>
      <c r="AN3959" s="5" t="s">
        <v>51</v>
      </c>
      <c r="AO3959" s="1"/>
      <c r="AP3959" s="1"/>
      <c r="AQ3959" s="1"/>
    </row>
    <row r="3960" spans="1:43">
      <c r="A3960" s="1" t="s">
        <v>10201</v>
      </c>
      <c r="B3960" s="1" t="s">
        <v>10202</v>
      </c>
      <c r="C3960" s="3">
        <v>1.45753424657534</v>
      </c>
      <c r="D3960" s="4">
        <v>43705</v>
      </c>
      <c r="E3960" s="3">
        <v>0.6438877626</v>
      </c>
      <c r="F3960" s="5" t="s">
        <v>10203</v>
      </c>
      <c r="G3960" s="5">
        <v>533</v>
      </c>
      <c r="H3960" s="5" t="s">
        <v>55</v>
      </c>
      <c r="I3960" s="3">
        <v>10.0629874025195</v>
      </c>
      <c r="J3960" s="3">
        <v>52.0871143375681</v>
      </c>
      <c r="K3960" s="3">
        <v>3.28618675673774</v>
      </c>
      <c r="L3960" s="3">
        <v>35.1412429378531</v>
      </c>
      <c r="M3960" s="3">
        <v>2.88077381369594</v>
      </c>
      <c r="N3960" s="3">
        <v>70.4368641532017</v>
      </c>
      <c r="O3960" s="3">
        <v>16.473575622917</v>
      </c>
      <c r="P3960" s="3">
        <v>60.1986754966888</v>
      </c>
      <c r="Q3960" s="3">
        <v>15.5293191656828</v>
      </c>
      <c r="R3960" s="3">
        <v>73.2469512195122</v>
      </c>
      <c r="S3960" s="3">
        <v>27.8571428571429</v>
      </c>
      <c r="T3960" s="3">
        <v>93.1640625</v>
      </c>
      <c r="U3960" s="3"/>
      <c r="V3960" s="3"/>
      <c r="W3960" s="3"/>
      <c r="X3960" s="3"/>
      <c r="Y3960" s="3"/>
      <c r="Z3960" s="3"/>
      <c r="AA3960" s="3">
        <v>0.0989062862605317</v>
      </c>
      <c r="AB3960" s="3">
        <v>0.213463938317787</v>
      </c>
      <c r="AC3960" s="3">
        <v>-26.9831639617776</v>
      </c>
      <c r="AD3960" s="3"/>
      <c r="AE3960" s="5">
        <v>1</v>
      </c>
      <c r="AF3960" s="3">
        <v>2.08590465486554</v>
      </c>
      <c r="AG3960" s="3">
        <v>26.2795428403557</v>
      </c>
      <c r="AH3960" s="3"/>
      <c r="AI3960" s="3"/>
      <c r="AJ3960" s="3"/>
      <c r="AK3960" s="3"/>
      <c r="AL3960" s="3"/>
      <c r="AM3960" s="3"/>
      <c r="AN3960" s="5" t="s">
        <v>46</v>
      </c>
      <c r="AO3960" s="1"/>
      <c r="AP3960" s="1"/>
      <c r="AQ3960" s="1"/>
    </row>
    <row r="3961" spans="1:43">
      <c r="A3961" s="1" t="s">
        <v>10204</v>
      </c>
      <c r="B3961" s="1" t="s">
        <v>10205</v>
      </c>
      <c r="C3961" s="3">
        <v>1.51506849315069</v>
      </c>
      <c r="D3961" s="4">
        <v>43684</v>
      </c>
      <c r="E3961" s="3">
        <v>50.7444533171</v>
      </c>
      <c r="F3961" s="5" t="s">
        <v>6703</v>
      </c>
      <c r="G3961" s="5">
        <v>554</v>
      </c>
      <c r="H3961" s="5" t="s">
        <v>50</v>
      </c>
      <c r="I3961" s="3">
        <v>0.27559055118108</v>
      </c>
      <c r="J3961" s="3">
        <v>23.1799910674408</v>
      </c>
      <c r="K3961" s="3">
        <v>-0.0196270853778228</v>
      </c>
      <c r="L3961" s="3">
        <v>64.7189021691014</v>
      </c>
      <c r="M3961" s="3">
        <v>0.00981643270834376</v>
      </c>
      <c r="N3961" s="3">
        <v>33.3036509349956</v>
      </c>
      <c r="O3961" s="3">
        <v>0.821375556655106</v>
      </c>
      <c r="P3961" s="3">
        <v>26.8615806304249</v>
      </c>
      <c r="Q3961" s="3">
        <v>1.23211446740857</v>
      </c>
      <c r="R3961" s="3">
        <v>35.8281023660068</v>
      </c>
      <c r="S3961" s="3">
        <v>1.53192878293248</v>
      </c>
      <c r="T3961" s="3">
        <v>67.0056497175141</v>
      </c>
      <c r="U3961" s="3"/>
      <c r="V3961" s="3"/>
      <c r="W3961" s="3"/>
      <c r="X3961" s="3"/>
      <c r="Y3961" s="3"/>
      <c r="Z3961" s="3"/>
      <c r="AA3961" s="3">
        <v>0.00836627230386418</v>
      </c>
      <c r="AB3961" s="3">
        <v>0.0814353936804008</v>
      </c>
      <c r="AC3961" s="3">
        <v>-2.23583163215709</v>
      </c>
      <c r="AD3961" s="3"/>
      <c r="AE3961" s="5">
        <v>4</v>
      </c>
      <c r="AF3961" s="3">
        <v>0.18347538491233</v>
      </c>
      <c r="AG3961" s="3">
        <v>2.16205248193675</v>
      </c>
      <c r="AH3961" s="3"/>
      <c r="AI3961" s="3"/>
      <c r="AJ3961" s="3"/>
      <c r="AK3961" s="3"/>
      <c r="AL3961" s="3"/>
      <c r="AM3961" s="3"/>
      <c r="AN3961" s="5" t="s">
        <v>51</v>
      </c>
      <c r="AO3961" s="1"/>
      <c r="AP3961" s="1"/>
      <c r="AQ3961" s="1"/>
    </row>
    <row r="3962" spans="1:43">
      <c r="A3962" s="1" t="s">
        <v>10206</v>
      </c>
      <c r="B3962" s="1" t="s">
        <v>10207</v>
      </c>
      <c r="C3962" s="3">
        <v>1.28493150684932</v>
      </c>
      <c r="D3962" s="4">
        <v>43768</v>
      </c>
      <c r="E3962" s="3">
        <v>0.4591918179</v>
      </c>
      <c r="F3962" s="5" t="s">
        <v>5328</v>
      </c>
      <c r="G3962" s="5">
        <v>470</v>
      </c>
      <c r="H3962" s="5" t="s">
        <v>55</v>
      </c>
      <c r="I3962" s="3">
        <v>8.25197271633007</v>
      </c>
      <c r="J3962" s="3">
        <v>64.5493042952208</v>
      </c>
      <c r="K3962" s="3">
        <v>3.28590569769668</v>
      </c>
      <c r="L3962" s="3">
        <v>35.1977401129944</v>
      </c>
      <c r="M3962" s="3">
        <v>3.91577866221594</v>
      </c>
      <c r="N3962" s="3">
        <v>62.2381807301017</v>
      </c>
      <c r="O3962" s="3">
        <v>14.1446904526865</v>
      </c>
      <c r="P3962" s="3">
        <v>69.4039735099338</v>
      </c>
      <c r="Q3962" s="3">
        <v>14.1768937790944</v>
      </c>
      <c r="R3962" s="3">
        <v>76.7530487804878</v>
      </c>
      <c r="S3962" s="3">
        <v>55.0277724573836</v>
      </c>
      <c r="T3962" s="3">
        <v>66.6015625</v>
      </c>
      <c r="U3962" s="3"/>
      <c r="V3962" s="3"/>
      <c r="W3962" s="3"/>
      <c r="X3962" s="3"/>
      <c r="Y3962" s="3"/>
      <c r="Z3962" s="3"/>
      <c r="AA3962" s="3">
        <v>0.24544235481468</v>
      </c>
      <c r="AB3962" s="3">
        <v>0.374814105745425</v>
      </c>
      <c r="AC3962" s="3">
        <v>-16.7684522770895</v>
      </c>
      <c r="AD3962" s="3"/>
      <c r="AE3962" s="5">
        <v>1</v>
      </c>
      <c r="AF3962" s="3">
        <v>2.97500379210929</v>
      </c>
      <c r="AG3962" s="3">
        <v>47.6851435606277</v>
      </c>
      <c r="AH3962" s="3"/>
      <c r="AI3962" s="3"/>
      <c r="AJ3962" s="3"/>
      <c r="AK3962" s="3"/>
      <c r="AL3962" s="3"/>
      <c r="AM3962" s="3"/>
      <c r="AN3962" s="5" t="s">
        <v>46</v>
      </c>
      <c r="AO3962" s="1"/>
      <c r="AP3962" s="1"/>
      <c r="AQ3962" s="1"/>
    </row>
    <row r="3963" spans="1:43">
      <c r="A3963" s="1" t="s">
        <v>10208</v>
      </c>
      <c r="B3963" s="1" t="s">
        <v>10209</v>
      </c>
      <c r="C3963" s="3">
        <v>1.41917808219178</v>
      </c>
      <c r="D3963" s="4">
        <v>43719</v>
      </c>
      <c r="E3963" s="3">
        <v>9.482191336</v>
      </c>
      <c r="F3963" s="5" t="s">
        <v>1106</v>
      </c>
      <c r="G3963" s="5">
        <v>519</v>
      </c>
      <c r="H3963" s="5" t="s">
        <v>55</v>
      </c>
      <c r="I3963" s="3">
        <v>-3.67054610564012</v>
      </c>
      <c r="J3963" s="3">
        <v>98.0641258318209</v>
      </c>
      <c r="K3963" s="3">
        <v>-1.01954771943275</v>
      </c>
      <c r="L3963" s="3">
        <v>96.8926553672316</v>
      </c>
      <c r="M3963" s="3">
        <v>-6.52960764441871</v>
      </c>
      <c r="N3963" s="3">
        <v>98.2046678635548</v>
      </c>
      <c r="O3963" s="3">
        <v>8.85179564997471</v>
      </c>
      <c r="P3963" s="3">
        <v>84.3046357615894</v>
      </c>
      <c r="Q3963" s="3">
        <v>10.189452124936</v>
      </c>
      <c r="R3963" s="3">
        <v>85.2134146341463</v>
      </c>
      <c r="S3963" s="3">
        <v>42.6987171176262</v>
      </c>
      <c r="T3963" s="3">
        <v>83.203125</v>
      </c>
      <c r="U3963" s="3"/>
      <c r="V3963" s="3"/>
      <c r="W3963" s="3"/>
      <c r="X3963" s="3"/>
      <c r="Y3963" s="3"/>
      <c r="Z3963" s="3"/>
      <c r="AA3963" s="3">
        <v>0.250643934650792</v>
      </c>
      <c r="AB3963" s="3">
        <v>0.448855609503181</v>
      </c>
      <c r="AC3963" s="3">
        <v>-10.7987120081678</v>
      </c>
      <c r="AD3963" s="3"/>
      <c r="AE3963" s="5">
        <v>2</v>
      </c>
      <c r="AF3963" s="3">
        <v>3.20659457417494</v>
      </c>
      <c r="AG3963" s="3">
        <v>43.6573320526147</v>
      </c>
      <c r="AH3963" s="3"/>
      <c r="AI3963" s="3"/>
      <c r="AJ3963" s="3"/>
      <c r="AK3963" s="3"/>
      <c r="AL3963" s="3"/>
      <c r="AM3963" s="3"/>
      <c r="AN3963" s="5" t="s">
        <v>46</v>
      </c>
      <c r="AO3963" s="1"/>
      <c r="AP3963" s="1"/>
      <c r="AQ3963" s="1"/>
    </row>
    <row r="3964" spans="1:43">
      <c r="A3964" s="1" t="s">
        <v>10210</v>
      </c>
      <c r="B3964" s="1" t="s">
        <v>10211</v>
      </c>
      <c r="C3964" s="3">
        <v>1.3013698630137</v>
      </c>
      <c r="D3964" s="4">
        <v>43762</v>
      </c>
      <c r="E3964" s="3">
        <v>16.5537860986</v>
      </c>
      <c r="F3964" s="5" t="s">
        <v>453</v>
      </c>
      <c r="G3964" s="5">
        <v>476</v>
      </c>
      <c r="H3964" s="5" t="s">
        <v>50</v>
      </c>
      <c r="I3964" s="3">
        <v>0.0677900445477547</v>
      </c>
      <c r="J3964" s="3">
        <v>59.8928092898615</v>
      </c>
      <c r="K3964" s="3">
        <v>0.00967866821527352</v>
      </c>
      <c r="L3964" s="3">
        <v>40.9030544488712</v>
      </c>
      <c r="M3964" s="3">
        <v>-0.0773619572575069</v>
      </c>
      <c r="N3964" s="3">
        <v>50.0890471950134</v>
      </c>
      <c r="O3964" s="3">
        <v>0.750446284749483</v>
      </c>
      <c r="P3964" s="3">
        <v>38.8761991777067</v>
      </c>
      <c r="Q3964" s="3">
        <v>1.24334262609741</v>
      </c>
      <c r="R3964" s="3">
        <v>33.9449541284404</v>
      </c>
      <c r="S3964" s="3">
        <v>2.08992410448642</v>
      </c>
      <c r="T3964" s="3">
        <v>40.3954802259887</v>
      </c>
      <c r="U3964" s="3"/>
      <c r="V3964" s="3"/>
      <c r="W3964" s="3"/>
      <c r="X3964" s="3"/>
      <c r="Y3964" s="3"/>
      <c r="Z3964" s="3"/>
      <c r="AA3964" s="3">
        <v>0.0495203546001555</v>
      </c>
      <c r="AB3964" s="3">
        <v>0.16503402807527</v>
      </c>
      <c r="AC3964" s="3">
        <v>-2.12137632451916</v>
      </c>
      <c r="AD3964" s="3"/>
      <c r="AE3964" s="5">
        <v>3</v>
      </c>
      <c r="AF3964" s="3">
        <v>0.240468295099616</v>
      </c>
      <c r="AG3964" s="3">
        <v>2.68610899383519</v>
      </c>
      <c r="AH3964" s="3"/>
      <c r="AI3964" s="3"/>
      <c r="AJ3964" s="3"/>
      <c r="AK3964" s="3"/>
      <c r="AL3964" s="3"/>
      <c r="AM3964" s="3"/>
      <c r="AN3964" s="5" t="s">
        <v>46</v>
      </c>
      <c r="AO3964" s="1"/>
      <c r="AP3964" s="1"/>
      <c r="AQ3964" s="1"/>
    </row>
    <row r="3965" spans="1:43">
      <c r="A3965" s="1" t="s">
        <v>10212</v>
      </c>
      <c r="B3965" s="1" t="s">
        <v>10213</v>
      </c>
      <c r="C3965" s="3">
        <v>1.49041095890411</v>
      </c>
      <c r="D3965" s="4">
        <v>43693</v>
      </c>
      <c r="E3965" s="3">
        <v>0.2675909132</v>
      </c>
      <c r="F3965" s="5" t="s">
        <v>8332</v>
      </c>
      <c r="G3965" s="5">
        <v>545</v>
      </c>
      <c r="H3965" s="5" t="s">
        <v>2390</v>
      </c>
      <c r="I3965" s="3">
        <v>2.79423597395948</v>
      </c>
      <c r="J3965" s="3">
        <v>73.8461538461539</v>
      </c>
      <c r="K3965" s="3">
        <v>-0.544939844302904</v>
      </c>
      <c r="L3965" s="3">
        <v>78.9473684210526</v>
      </c>
      <c r="M3965" s="3">
        <v>-0.523819636157717</v>
      </c>
      <c r="N3965" s="3">
        <v>92.4242424242424</v>
      </c>
      <c r="O3965" s="3">
        <v>8.63481756338898</v>
      </c>
      <c r="P3965" s="3">
        <v>45.3125</v>
      </c>
      <c r="Q3965" s="3">
        <v>8.14159292035397</v>
      </c>
      <c r="R3965" s="3">
        <v>80.3738317757009</v>
      </c>
      <c r="S3965" s="3">
        <v>34.7105061349693</v>
      </c>
      <c r="T3965" s="3">
        <v>46.6666666666667</v>
      </c>
      <c r="U3965" s="3"/>
      <c r="V3965" s="3"/>
      <c r="W3965" s="3"/>
      <c r="X3965" s="3"/>
      <c r="Y3965" s="3"/>
      <c r="Z3965" s="3"/>
      <c r="AA3965" s="3">
        <v>0.287943629500794</v>
      </c>
      <c r="AB3965" s="3">
        <v>0.467999955080583</v>
      </c>
      <c r="AC3965" s="3">
        <v>-8.6369894446994</v>
      </c>
      <c r="AD3965" s="3"/>
      <c r="AE3965" s="5">
        <v>2</v>
      </c>
      <c r="AF3965" s="3">
        <v>2.02781434393892</v>
      </c>
      <c r="AG3965" s="3">
        <v>34.1648331540978</v>
      </c>
      <c r="AH3965" s="3"/>
      <c r="AI3965" s="3"/>
      <c r="AJ3965" s="3"/>
      <c r="AK3965" s="3"/>
      <c r="AL3965" s="3"/>
      <c r="AM3965" s="3"/>
      <c r="AN3965" s="5" t="s">
        <v>134</v>
      </c>
      <c r="AO3965" s="1"/>
      <c r="AP3965" s="1"/>
      <c r="AQ3965" s="1"/>
    </row>
    <row r="3966" spans="1:43">
      <c r="A3966" s="1" t="s">
        <v>10214</v>
      </c>
      <c r="B3966" s="1" t="s">
        <v>10215</v>
      </c>
      <c r="C3966" s="3">
        <v>1.49041095890411</v>
      </c>
      <c r="D3966" s="4">
        <v>43693</v>
      </c>
      <c r="E3966" s="3">
        <v>0.3324995514</v>
      </c>
      <c r="F3966" s="5" t="s">
        <v>8332</v>
      </c>
      <c r="G3966" s="5">
        <v>545</v>
      </c>
      <c r="H3966" s="5" t="s">
        <v>2390</v>
      </c>
      <c r="I3966" s="3">
        <v>2.88337300238014</v>
      </c>
      <c r="J3966" s="3">
        <v>71.5384615384615</v>
      </c>
      <c r="K3966" s="3">
        <v>-0.832459360251714</v>
      </c>
      <c r="L3966" s="3">
        <v>90.2255639097744</v>
      </c>
      <c r="M3966" s="3">
        <v>-1.05297580117724</v>
      </c>
      <c r="N3966" s="3">
        <v>98.4848484848485</v>
      </c>
      <c r="O3966" s="3">
        <v>9.21888535951487</v>
      </c>
      <c r="P3966" s="3">
        <v>39.84375</v>
      </c>
      <c r="Q3966" s="3">
        <v>7.83321454027084</v>
      </c>
      <c r="R3966" s="3">
        <v>84.1121495327103</v>
      </c>
      <c r="S3966" s="3">
        <v>40.343228200371</v>
      </c>
      <c r="T3966" s="3">
        <v>38.6666666666667</v>
      </c>
      <c r="U3966" s="3"/>
      <c r="V3966" s="3"/>
      <c r="W3966" s="3"/>
      <c r="X3966" s="3"/>
      <c r="Y3966" s="3"/>
      <c r="Z3966" s="3"/>
      <c r="AA3966" s="3">
        <v>0.264710124221998</v>
      </c>
      <c r="AB3966" s="3">
        <v>0.44599595527022</v>
      </c>
      <c r="AC3966" s="3">
        <v>-12.3190932868352</v>
      </c>
      <c r="AD3966" s="3"/>
      <c r="AE3966" s="5">
        <v>2</v>
      </c>
      <c r="AF3966" s="3">
        <v>2.52400859852514</v>
      </c>
      <c r="AG3966" s="3">
        <v>42.5245573370096</v>
      </c>
      <c r="AH3966" s="3"/>
      <c r="AI3966" s="3"/>
      <c r="AJ3966" s="3"/>
      <c r="AK3966" s="3"/>
      <c r="AL3966" s="3"/>
      <c r="AM3966" s="3"/>
      <c r="AN3966" s="5" t="s">
        <v>134</v>
      </c>
      <c r="AO3966" s="1"/>
      <c r="AP3966" s="1"/>
      <c r="AQ3966" s="1"/>
    </row>
    <row r="3967" spans="1:43">
      <c r="A3967" s="1" t="s">
        <v>10216</v>
      </c>
      <c r="B3967" s="1" t="s">
        <v>10217</v>
      </c>
      <c r="C3967" s="3">
        <v>1.47671232876712</v>
      </c>
      <c r="D3967" s="4">
        <v>43698</v>
      </c>
      <c r="E3967" s="3">
        <v>5.3028107306</v>
      </c>
      <c r="F3967" s="5" t="s">
        <v>6094</v>
      </c>
      <c r="G3967" s="5">
        <v>540</v>
      </c>
      <c r="H3967" s="5" t="s">
        <v>226</v>
      </c>
      <c r="I3967" s="3">
        <v>0.86057095573026</v>
      </c>
      <c r="J3967" s="3">
        <v>77.9516358463727</v>
      </c>
      <c r="K3967" s="3">
        <v>0.752190444701612</v>
      </c>
      <c r="L3967" s="3">
        <v>35.7142857142857</v>
      </c>
      <c r="M3967" s="3">
        <v>-0.327091340256767</v>
      </c>
      <c r="N3967" s="3">
        <v>87.3060648801128</v>
      </c>
      <c r="O3967" s="3">
        <v>1.84659090909091</v>
      </c>
      <c r="P3967" s="3">
        <v>81.6037735849057</v>
      </c>
      <c r="Q3967" s="3">
        <v>5.33183546491532</v>
      </c>
      <c r="R3967" s="3">
        <v>60.5839416058394</v>
      </c>
      <c r="S3967" s="3">
        <v>16.4850917431193</v>
      </c>
      <c r="T3967" s="3">
        <v>44.1489361702128</v>
      </c>
      <c r="U3967" s="3"/>
      <c r="V3967" s="3"/>
      <c r="W3967" s="3"/>
      <c r="X3967" s="3"/>
      <c r="Y3967" s="3"/>
      <c r="Z3967" s="3"/>
      <c r="AA3967" s="3">
        <v>0.299537050762062</v>
      </c>
      <c r="AB3967" s="3">
        <v>0.56989845214328</v>
      </c>
      <c r="AC3967" s="3">
        <v>-4.12878084987938</v>
      </c>
      <c r="AD3967" s="3"/>
      <c r="AE3967" s="5">
        <v>1</v>
      </c>
      <c r="AF3967" s="3">
        <v>1.12640854778744</v>
      </c>
      <c r="AG3967" s="3">
        <v>16.0934119785217</v>
      </c>
      <c r="AH3967" s="3"/>
      <c r="AI3967" s="3"/>
      <c r="AJ3967" s="3"/>
      <c r="AK3967" s="3"/>
      <c r="AL3967" s="3"/>
      <c r="AM3967" s="3">
        <v>50</v>
      </c>
      <c r="AN3967" s="5" t="s">
        <v>56</v>
      </c>
      <c r="AO3967" s="1"/>
      <c r="AP3967" s="1"/>
      <c r="AQ3967" s="1"/>
    </row>
    <row r="3968" spans="1:43">
      <c r="A3968" s="1" t="s">
        <v>10218</v>
      </c>
      <c r="B3968" s="1" t="s">
        <v>10219</v>
      </c>
      <c r="C3968" s="3">
        <v>1.37808219178082</v>
      </c>
      <c r="D3968" s="4">
        <v>43734</v>
      </c>
      <c r="E3968" s="3">
        <v>0.2243472364</v>
      </c>
      <c r="F3968" s="5" t="s">
        <v>10220</v>
      </c>
      <c r="G3968" s="5">
        <v>504</v>
      </c>
      <c r="H3968" s="5" t="s">
        <v>60</v>
      </c>
      <c r="I3968" s="3">
        <v>4.64249159233807</v>
      </c>
      <c r="J3968" s="3">
        <v>58.234126984127</v>
      </c>
      <c r="K3968" s="3">
        <v>2.55069140932866</v>
      </c>
      <c r="L3968" s="3">
        <v>44.8705656759348</v>
      </c>
      <c r="M3968" s="3">
        <v>1.17339365236446</v>
      </c>
      <c r="N3968" s="3">
        <v>56.0830860534125</v>
      </c>
      <c r="O3968" s="3">
        <v>7.68131206740897</v>
      </c>
      <c r="P3968" s="3">
        <v>56.8965517241379</v>
      </c>
      <c r="Q3968" s="3">
        <v>10.0069172238875</v>
      </c>
      <c r="R3968" s="3">
        <v>54.5549738219895</v>
      </c>
      <c r="S3968" s="3">
        <v>42.7161232425965</v>
      </c>
      <c r="T3968" s="3">
        <v>45.4106280193237</v>
      </c>
      <c r="U3968" s="3"/>
      <c r="V3968" s="3"/>
      <c r="W3968" s="3"/>
      <c r="X3968" s="3"/>
      <c r="Y3968" s="3"/>
      <c r="Z3968" s="3"/>
      <c r="AA3968" s="3">
        <v>0.283453847780083</v>
      </c>
      <c r="AB3968" s="3">
        <v>0.393234092158146</v>
      </c>
      <c r="AC3968" s="3">
        <v>-10.7738429829492</v>
      </c>
      <c r="AD3968" s="3"/>
      <c r="AE3968" s="5">
        <v>3</v>
      </c>
      <c r="AF3968" s="3">
        <v>2.14375244037326</v>
      </c>
      <c r="AG3968" s="3">
        <v>32.432086633788</v>
      </c>
      <c r="AH3968" s="3"/>
      <c r="AI3968" s="3"/>
      <c r="AJ3968" s="3"/>
      <c r="AK3968" s="3"/>
      <c r="AL3968" s="3"/>
      <c r="AM3968" s="3"/>
      <c r="AN3968" s="5" t="s">
        <v>46</v>
      </c>
      <c r="AO3968" s="1"/>
      <c r="AP3968" s="1"/>
      <c r="AQ3968" s="1"/>
    </row>
    <row r="3969" spans="1:43">
      <c r="A3969" s="1" t="s">
        <v>10221</v>
      </c>
      <c r="B3969" s="1" t="s">
        <v>10222</v>
      </c>
      <c r="C3969" s="3">
        <v>1.26575342465753</v>
      </c>
      <c r="D3969" s="4">
        <v>43775</v>
      </c>
      <c r="E3969" s="3">
        <v>0.4950709274</v>
      </c>
      <c r="F3969" s="5" t="s">
        <v>319</v>
      </c>
      <c r="G3969" s="5">
        <v>463</v>
      </c>
      <c r="H3969" s="5" t="s">
        <v>60</v>
      </c>
      <c r="I3969" s="3">
        <v>2.70111567821492</v>
      </c>
      <c r="J3969" s="3">
        <v>67.3611111111111</v>
      </c>
      <c r="K3969" s="3">
        <v>2.27215771447664</v>
      </c>
      <c r="L3969" s="3">
        <v>50.2396931927133</v>
      </c>
      <c r="M3969" s="3">
        <v>-2.65564124990062</v>
      </c>
      <c r="N3969" s="3">
        <v>82.4925816023739</v>
      </c>
      <c r="O3969" s="3">
        <v>6.14704352349575</v>
      </c>
      <c r="P3969" s="3">
        <v>60.8519269776876</v>
      </c>
      <c r="Q3969" s="3">
        <v>5.57040613951884</v>
      </c>
      <c r="R3969" s="3">
        <v>63.979057591623</v>
      </c>
      <c r="S3969" s="3">
        <v>23.5792873725648</v>
      </c>
      <c r="T3969" s="3">
        <v>69.5652173913043</v>
      </c>
      <c r="U3969" s="3"/>
      <c r="V3969" s="3"/>
      <c r="W3969" s="3"/>
      <c r="X3969" s="3"/>
      <c r="Y3969" s="3"/>
      <c r="Z3969" s="3"/>
      <c r="AA3969" s="3">
        <v>0.115738044251987</v>
      </c>
      <c r="AB3969" s="3">
        <v>0.141454425321924</v>
      </c>
      <c r="AC3969" s="3">
        <v>-12.9887762490949</v>
      </c>
      <c r="AD3969" s="3"/>
      <c r="AE3969" s="5">
        <v>1</v>
      </c>
      <c r="AF3969" s="3">
        <v>1.43234429402843</v>
      </c>
      <c r="AG3969" s="3">
        <v>12.3871422080792</v>
      </c>
      <c r="AH3969" s="3"/>
      <c r="AI3969" s="3"/>
      <c r="AJ3969" s="3"/>
      <c r="AK3969" s="3"/>
      <c r="AL3969" s="3"/>
      <c r="AM3969" s="3"/>
      <c r="AN3969" s="5" t="s">
        <v>46</v>
      </c>
      <c r="AO3969" s="1"/>
      <c r="AP3969" s="1"/>
      <c r="AQ3969" s="1"/>
    </row>
    <row r="3970" spans="1:43">
      <c r="A3970" s="1" t="s">
        <v>10223</v>
      </c>
      <c r="B3970" s="1" t="s">
        <v>10224</v>
      </c>
      <c r="C3970" s="3">
        <v>1.11506849315068</v>
      </c>
      <c r="D3970" s="4">
        <v>43830</v>
      </c>
      <c r="E3970" s="3">
        <v>0.2126863593</v>
      </c>
      <c r="F3970" s="5" t="s">
        <v>10225</v>
      </c>
      <c r="G3970" s="5">
        <v>408</v>
      </c>
      <c r="H3970" s="5" t="s">
        <v>60</v>
      </c>
      <c r="I3970" s="3">
        <v>2.61559230509618</v>
      </c>
      <c r="J3970" s="3">
        <v>67.8571428571429</v>
      </c>
      <c r="K3970" s="3">
        <v>1.62098930481282</v>
      </c>
      <c r="L3970" s="3">
        <v>61.169702780441</v>
      </c>
      <c r="M3970" s="3">
        <v>-2.6183041076147</v>
      </c>
      <c r="N3970" s="3">
        <v>81.8991097922849</v>
      </c>
      <c r="O3970" s="3">
        <v>5.05312257061415</v>
      </c>
      <c r="P3970" s="3">
        <v>63.4888438133874</v>
      </c>
      <c r="Q3970" s="3">
        <v>11.3124656781988</v>
      </c>
      <c r="R3970" s="3">
        <v>52.4607329842932</v>
      </c>
      <c r="S3970" s="3">
        <v>22.096175082823</v>
      </c>
      <c r="T3970" s="3">
        <v>72.8260869565217</v>
      </c>
      <c r="U3970" s="3"/>
      <c r="V3970" s="3"/>
      <c r="W3970" s="3"/>
      <c r="X3970" s="3"/>
      <c r="Y3970" s="3"/>
      <c r="Z3970" s="3"/>
      <c r="AA3970" s="3">
        <v>0.123446809420359</v>
      </c>
      <c r="AB3970" s="3">
        <v>0.173106739231577</v>
      </c>
      <c r="AC3970" s="3">
        <v>-12.7938815975828</v>
      </c>
      <c r="AD3970" s="3"/>
      <c r="AE3970" s="5">
        <v>3</v>
      </c>
      <c r="AF3970" s="3">
        <v>1.37831597368232</v>
      </c>
      <c r="AG3970" s="3">
        <v>16.9926719699593</v>
      </c>
      <c r="AH3970" s="3"/>
      <c r="AI3970" s="3"/>
      <c r="AJ3970" s="3"/>
      <c r="AK3970" s="3"/>
      <c r="AL3970" s="3"/>
      <c r="AM3970" s="3"/>
      <c r="AN3970" s="5" t="s">
        <v>46</v>
      </c>
      <c r="AO3970" s="1"/>
      <c r="AP3970" s="1"/>
      <c r="AQ3970" s="1"/>
    </row>
    <row r="3971" spans="1:43">
      <c r="A3971" s="1" t="s">
        <v>10226</v>
      </c>
      <c r="B3971" s="1" t="s">
        <v>10227</v>
      </c>
      <c r="C3971" s="3">
        <v>1.05753424657534</v>
      </c>
      <c r="D3971" s="4">
        <v>43851</v>
      </c>
      <c r="E3971" s="3">
        <v>0.2615419214</v>
      </c>
      <c r="F3971" s="5" t="s">
        <v>10228</v>
      </c>
      <c r="G3971" s="5">
        <v>387</v>
      </c>
      <c r="H3971" s="5" t="s">
        <v>60</v>
      </c>
      <c r="I3971" s="3">
        <v>3.21585187591358</v>
      </c>
      <c r="J3971" s="3">
        <v>64.0873015873016</v>
      </c>
      <c r="K3971" s="3">
        <v>1.72882983832238</v>
      </c>
      <c r="L3971" s="3">
        <v>59.1562799616491</v>
      </c>
      <c r="M3971" s="3">
        <v>-2.01973481344434</v>
      </c>
      <c r="N3971" s="3">
        <v>77.349159248269</v>
      </c>
      <c r="O3971" s="3">
        <v>6.14665107733421</v>
      </c>
      <c r="P3971" s="3">
        <v>60.9533468559838</v>
      </c>
      <c r="Q3971" s="3">
        <v>12.90752420716</v>
      </c>
      <c r="R3971" s="3">
        <v>50.1570680628272</v>
      </c>
      <c r="S3971" s="3">
        <v>26.9603436220158</v>
      </c>
      <c r="T3971" s="3">
        <v>63.768115942029</v>
      </c>
      <c r="U3971" s="3"/>
      <c r="V3971" s="3"/>
      <c r="W3971" s="3"/>
      <c r="X3971" s="3"/>
      <c r="Y3971" s="3"/>
      <c r="Z3971" s="3"/>
      <c r="AA3971" s="3">
        <v>0.177115194910382</v>
      </c>
      <c r="AB3971" s="3">
        <v>0.301165047880086</v>
      </c>
      <c r="AC3971" s="3">
        <v>-7.80147226227518</v>
      </c>
      <c r="AD3971" s="3"/>
      <c r="AE3971" s="5">
        <v>1</v>
      </c>
      <c r="AF3971" s="3">
        <v>1.8367455451378</v>
      </c>
      <c r="AG3971" s="3"/>
      <c r="AH3971" s="3"/>
      <c r="AI3971" s="3"/>
      <c r="AJ3971" s="3"/>
      <c r="AK3971" s="3"/>
      <c r="AL3971" s="3"/>
      <c r="AM3971" s="3"/>
      <c r="AN3971" s="5" t="s">
        <v>46</v>
      </c>
      <c r="AO3971" s="1"/>
      <c r="AP3971" s="1"/>
      <c r="AQ3971" s="1"/>
    </row>
    <row r="3972" spans="1:43">
      <c r="A3972" s="1" t="s">
        <v>10229</v>
      </c>
      <c r="B3972" s="1" t="s">
        <v>10230</v>
      </c>
      <c r="C3972" s="3">
        <v>1.26849315068493</v>
      </c>
      <c r="D3972" s="4">
        <v>43774</v>
      </c>
      <c r="E3972" s="3">
        <v>3.8966715316</v>
      </c>
      <c r="F3972" s="5" t="s">
        <v>8098</v>
      </c>
      <c r="G3972" s="5">
        <v>464</v>
      </c>
      <c r="H3972" s="5" t="s">
        <v>198</v>
      </c>
      <c r="I3972" s="3">
        <v>0.309717382888124</v>
      </c>
      <c r="J3972" s="3">
        <v>24.3386243386243</v>
      </c>
      <c r="K3972" s="3">
        <v>0.0579262405869795</v>
      </c>
      <c r="L3972" s="3">
        <v>11.436170212766</v>
      </c>
      <c r="M3972" s="3">
        <v>0.212724811448461</v>
      </c>
      <c r="N3972" s="3">
        <v>13.262599469496</v>
      </c>
      <c r="O3972" s="3">
        <v>0.758312269103639</v>
      </c>
      <c r="P3972" s="3">
        <v>32.183908045977</v>
      </c>
      <c r="Q3972" s="3">
        <v>1.42885104717165</v>
      </c>
      <c r="R3972" s="3">
        <v>25.297619047619</v>
      </c>
      <c r="S3972" s="3">
        <v>2.7053810326033</v>
      </c>
      <c r="T3972" s="3">
        <v>21.3178294573643</v>
      </c>
      <c r="U3972" s="3"/>
      <c r="V3972" s="3"/>
      <c r="W3972" s="3"/>
      <c r="X3972" s="3"/>
      <c r="Y3972" s="3"/>
      <c r="Z3972" s="3"/>
      <c r="AA3972" s="3">
        <v>0.389071416526848</v>
      </c>
      <c r="AB3972" s="3">
        <v>0.806426164159218</v>
      </c>
      <c r="AC3972" s="3">
        <v>-0.156831993726725</v>
      </c>
      <c r="AD3972" s="3"/>
      <c r="AE3972" s="5">
        <v>1</v>
      </c>
      <c r="AF3972" s="3">
        <v>0.231160067379899</v>
      </c>
      <c r="AG3972" s="3">
        <v>2.85121332293197</v>
      </c>
      <c r="AH3972" s="3"/>
      <c r="AI3972" s="3"/>
      <c r="AJ3972" s="3"/>
      <c r="AK3972" s="3"/>
      <c r="AL3972" s="3"/>
      <c r="AM3972" s="3"/>
      <c r="AN3972" s="5" t="s">
        <v>46</v>
      </c>
      <c r="AO3972" s="1"/>
      <c r="AP3972" s="1"/>
      <c r="AQ3972" s="1"/>
    </row>
    <row r="3973" spans="1:43">
      <c r="A3973" s="1" t="s">
        <v>10231</v>
      </c>
      <c r="B3973" s="1" t="s">
        <v>10232</v>
      </c>
      <c r="C3973" s="3">
        <v>1.20547945205479</v>
      </c>
      <c r="D3973" s="4">
        <v>43797</v>
      </c>
      <c r="E3973" s="3">
        <v>0.3846452489</v>
      </c>
      <c r="F3973" s="5" t="s">
        <v>10233</v>
      </c>
      <c r="G3973" s="5">
        <v>441</v>
      </c>
      <c r="H3973" s="5" t="s">
        <v>60</v>
      </c>
      <c r="I3973" s="3">
        <v>2.54175077995961</v>
      </c>
      <c r="J3973" s="3">
        <v>68.3531746031746</v>
      </c>
      <c r="K3973" s="3">
        <v>2.22283205268935</v>
      </c>
      <c r="L3973" s="3">
        <v>51.1025886864813</v>
      </c>
      <c r="M3973" s="3">
        <v>-2.74151436031332</v>
      </c>
      <c r="N3973" s="3">
        <v>82.8882294757666</v>
      </c>
      <c r="O3973" s="3">
        <v>5.19627223948036</v>
      </c>
      <c r="P3973" s="3">
        <v>63.184584178499</v>
      </c>
      <c r="Q3973" s="3">
        <v>3.59692222119217</v>
      </c>
      <c r="R3973" s="3">
        <v>66.4921465968586</v>
      </c>
      <c r="S3973" s="3">
        <v>18.4043229497775</v>
      </c>
      <c r="T3973" s="3">
        <v>79.4685990338164</v>
      </c>
      <c r="U3973" s="3"/>
      <c r="V3973" s="3"/>
      <c r="W3973" s="3"/>
      <c r="X3973" s="3"/>
      <c r="Y3973" s="3"/>
      <c r="Z3973" s="3"/>
      <c r="AA3973" s="3">
        <v>0.0903211789587392</v>
      </c>
      <c r="AB3973" s="3">
        <v>0.0636300071635438</v>
      </c>
      <c r="AC3973" s="3">
        <v>-13.7286993357081</v>
      </c>
      <c r="AD3973" s="3"/>
      <c r="AE3973" s="5">
        <v>3</v>
      </c>
      <c r="AF3973" s="3">
        <v>0.775174579221691</v>
      </c>
      <c r="AG3973" s="3">
        <v>6.74630351779981</v>
      </c>
      <c r="AH3973" s="3"/>
      <c r="AI3973" s="3"/>
      <c r="AJ3973" s="3"/>
      <c r="AK3973" s="3"/>
      <c r="AL3973" s="3"/>
      <c r="AM3973" s="3"/>
      <c r="AN3973" s="5" t="s">
        <v>46</v>
      </c>
      <c r="AO3973" s="1"/>
      <c r="AP3973" s="1"/>
      <c r="AQ3973" s="1"/>
    </row>
    <row r="3974" spans="1:43">
      <c r="A3974" s="1" t="s">
        <v>10234</v>
      </c>
      <c r="B3974" s="1" t="s">
        <v>10235</v>
      </c>
      <c r="C3974" s="3">
        <v>1.24657534246575</v>
      </c>
      <c r="D3974" s="4">
        <v>43782</v>
      </c>
      <c r="E3974" s="3">
        <v>0.4957169502</v>
      </c>
      <c r="F3974" s="5" t="s">
        <v>10236</v>
      </c>
      <c r="G3974" s="5">
        <v>456</v>
      </c>
      <c r="H3974" s="5" t="s">
        <v>60</v>
      </c>
      <c r="I3974" s="3">
        <v>2.46782068353307</v>
      </c>
      <c r="J3974" s="3">
        <v>68.8492063492064</v>
      </c>
      <c r="K3974" s="3">
        <v>2.16852540272616</v>
      </c>
      <c r="L3974" s="3">
        <v>52.0613614573346</v>
      </c>
      <c r="M3974" s="3">
        <v>-2.77122641509433</v>
      </c>
      <c r="N3974" s="3">
        <v>83.1849653808111</v>
      </c>
      <c r="O3974" s="3">
        <v>5.46368204659663</v>
      </c>
      <c r="P3974" s="3">
        <v>62.6774847870183</v>
      </c>
      <c r="Q3974" s="3">
        <v>3.85999640093577</v>
      </c>
      <c r="R3974" s="3">
        <v>65.9685863874346</v>
      </c>
      <c r="S3974" s="3">
        <v>22.2257518000847</v>
      </c>
      <c r="T3974" s="3">
        <v>72.463768115942</v>
      </c>
      <c r="U3974" s="3"/>
      <c r="V3974" s="3"/>
      <c r="W3974" s="3"/>
      <c r="X3974" s="3"/>
      <c r="Y3974" s="3"/>
      <c r="Z3974" s="3"/>
      <c r="AA3974" s="3">
        <v>0.111235267045719</v>
      </c>
      <c r="AB3974" s="3">
        <v>0.0934106257169238</v>
      </c>
      <c r="AC3974" s="3">
        <v>-12.7850009421519</v>
      </c>
      <c r="AD3974" s="3"/>
      <c r="AE3974" s="5">
        <v>1</v>
      </c>
      <c r="AF3974" s="3">
        <v>1.00938064439583</v>
      </c>
      <c r="AG3974" s="3">
        <v>10.3423936525308</v>
      </c>
      <c r="AH3974" s="3"/>
      <c r="AI3974" s="3"/>
      <c r="AJ3974" s="3"/>
      <c r="AK3974" s="3"/>
      <c r="AL3974" s="3"/>
      <c r="AM3974" s="3"/>
      <c r="AN3974" s="5" t="s">
        <v>46</v>
      </c>
      <c r="AO3974" s="1"/>
      <c r="AP3974" s="1"/>
      <c r="AQ3974" s="1"/>
    </row>
    <row r="3975" spans="1:43">
      <c r="A3975" s="1" t="s">
        <v>10237</v>
      </c>
      <c r="B3975" s="1" t="s">
        <v>10238</v>
      </c>
      <c r="C3975" s="3">
        <v>1.32054794520548</v>
      </c>
      <c r="D3975" s="4">
        <v>43755</v>
      </c>
      <c r="E3975" s="3">
        <v>79.9870945311</v>
      </c>
      <c r="F3975" s="5" t="s">
        <v>10239</v>
      </c>
      <c r="G3975" s="5">
        <v>483</v>
      </c>
      <c r="H3975" s="5" t="s">
        <v>55</v>
      </c>
      <c r="I3975" s="3">
        <v>8.88875275667728</v>
      </c>
      <c r="J3975" s="3">
        <v>61.1615245009074</v>
      </c>
      <c r="K3975" s="3">
        <v>0.474817703917257</v>
      </c>
      <c r="L3975" s="3">
        <v>84.5762711864407</v>
      </c>
      <c r="M3975" s="3">
        <v>2.12582591209423</v>
      </c>
      <c r="N3975" s="3">
        <v>75.7630161579892</v>
      </c>
      <c r="O3975" s="3">
        <v>20.2231991883666</v>
      </c>
      <c r="P3975" s="3">
        <v>43.5099337748344</v>
      </c>
      <c r="Q3975" s="3">
        <v>27.2551546391753</v>
      </c>
      <c r="R3975" s="3">
        <v>39.1006097560976</v>
      </c>
      <c r="S3975" s="3">
        <v>60.961695191524</v>
      </c>
      <c r="T3975" s="3">
        <v>57.6171875</v>
      </c>
      <c r="U3975" s="3"/>
      <c r="V3975" s="3"/>
      <c r="W3975" s="3"/>
      <c r="X3975" s="3"/>
      <c r="Y3975" s="3"/>
      <c r="Z3975" s="3"/>
      <c r="AA3975" s="3">
        <v>0.256130794160031</v>
      </c>
      <c r="AB3975" s="3">
        <v>0.437540704215529</v>
      </c>
      <c r="AC3975" s="3">
        <v>-17.2841604350782</v>
      </c>
      <c r="AD3975" s="3"/>
      <c r="AE3975" s="5">
        <v>1</v>
      </c>
      <c r="AF3975" s="3">
        <v>3.77968353600993</v>
      </c>
      <c r="AG3975" s="3">
        <v>56.1104636875548</v>
      </c>
      <c r="AH3975" s="3"/>
      <c r="AI3975" s="3"/>
      <c r="AJ3975" s="3"/>
      <c r="AK3975" s="3"/>
      <c r="AL3975" s="3"/>
      <c r="AM3975" s="3">
        <v>5</v>
      </c>
      <c r="AN3975" s="5" t="s">
        <v>56</v>
      </c>
      <c r="AO3975" s="1"/>
      <c r="AP3975" s="1"/>
      <c r="AQ3975" s="1"/>
    </row>
    <row r="3976" spans="1:43">
      <c r="A3976" s="1" t="s">
        <v>10240</v>
      </c>
      <c r="B3976" s="1" t="s">
        <v>10241</v>
      </c>
      <c r="C3976" s="3">
        <v>1.43287671232877</v>
      </c>
      <c r="D3976" s="4">
        <v>43714</v>
      </c>
      <c r="E3976" s="3">
        <v>1.0659370669</v>
      </c>
      <c r="F3976" s="5" t="s">
        <v>10242</v>
      </c>
      <c r="G3976" s="5">
        <v>524</v>
      </c>
      <c r="H3976" s="5" t="s">
        <v>64</v>
      </c>
      <c r="I3976" s="3">
        <v>0.252606184918224</v>
      </c>
      <c r="J3976" s="3">
        <v>70.4081632653061</v>
      </c>
      <c r="K3976" s="3">
        <v>0.049333273887878</v>
      </c>
      <c r="L3976" s="3">
        <v>3.2069970845481</v>
      </c>
      <c r="M3976" s="3">
        <v>0.184692011755068</v>
      </c>
      <c r="N3976" s="3">
        <v>74.7813411078717</v>
      </c>
      <c r="O3976" s="3">
        <v>0.643483703775218</v>
      </c>
      <c r="P3976" s="3">
        <v>33.6257309941521</v>
      </c>
      <c r="Q3976" s="3">
        <v>1.21127978562877</v>
      </c>
      <c r="R3976" s="3">
        <v>25.5917159763314</v>
      </c>
      <c r="S3976" s="3">
        <v>2.10749969583397</v>
      </c>
      <c r="T3976" s="3">
        <v>42.8785607196402</v>
      </c>
      <c r="U3976" s="3"/>
      <c r="V3976" s="3"/>
      <c r="W3976" s="3"/>
      <c r="X3976" s="3"/>
      <c r="Y3976" s="3"/>
      <c r="Z3976" s="3"/>
      <c r="AA3976" s="3">
        <v>0.623146079091993</v>
      </c>
      <c r="AB3976" s="3">
        <v>2.27029867393732</v>
      </c>
      <c r="AC3976" s="3">
        <v>-0.0186857431713357</v>
      </c>
      <c r="AD3976" s="3"/>
      <c r="AE3976" s="5"/>
      <c r="AF3976" s="3">
        <v>0.180393622643325</v>
      </c>
      <c r="AG3976" s="3">
        <v>2.18054782296544</v>
      </c>
      <c r="AH3976" s="3"/>
      <c r="AI3976" s="3"/>
      <c r="AJ3976" s="3"/>
      <c r="AK3976" s="3"/>
      <c r="AL3976" s="3"/>
      <c r="AM3976" s="3"/>
      <c r="AN3976" s="5" t="s">
        <v>46</v>
      </c>
      <c r="AO3976" s="1"/>
      <c r="AP3976" s="1"/>
      <c r="AQ3976" s="1"/>
    </row>
    <row r="3977" spans="1:43">
      <c r="A3977" s="1" t="s">
        <v>10243</v>
      </c>
      <c r="B3977" s="1" t="s">
        <v>10244</v>
      </c>
      <c r="C3977" s="3">
        <v>1.24657534246575</v>
      </c>
      <c r="D3977" s="4">
        <v>43782</v>
      </c>
      <c r="E3977" s="3">
        <v>1.3706559316</v>
      </c>
      <c r="F3977" s="5" t="s">
        <v>5955</v>
      </c>
      <c r="G3977" s="5">
        <v>456</v>
      </c>
      <c r="H3977" s="5" t="s">
        <v>116</v>
      </c>
      <c r="I3977" s="3">
        <v>10.7954933424377</v>
      </c>
      <c r="J3977" s="3">
        <v>23.8317757009346</v>
      </c>
      <c r="K3977" s="3">
        <v>3.72027614420864</v>
      </c>
      <c r="L3977" s="3">
        <v>22.9357798165138</v>
      </c>
      <c r="M3977" s="3">
        <v>5.48007540791784</v>
      </c>
      <c r="N3977" s="3">
        <v>22.8971962616822</v>
      </c>
      <c r="O3977" s="3">
        <v>16.5995975855131</v>
      </c>
      <c r="P3977" s="3">
        <v>36.5</v>
      </c>
      <c r="Q3977" s="3">
        <v>22.8459056521482</v>
      </c>
      <c r="R3977" s="3">
        <v>37.5661375661376</v>
      </c>
      <c r="S3977" s="3">
        <v>66.1744196089475</v>
      </c>
      <c r="T3977" s="3">
        <v>11.6564417177914</v>
      </c>
      <c r="U3977" s="3"/>
      <c r="V3977" s="3"/>
      <c r="W3977" s="3"/>
      <c r="X3977" s="3"/>
      <c r="Y3977" s="3"/>
      <c r="Z3977" s="3"/>
      <c r="AA3977" s="3">
        <v>0.304552510854494</v>
      </c>
      <c r="AB3977" s="3">
        <v>0.472054295908339</v>
      </c>
      <c r="AC3977" s="3">
        <v>-14.9944669863519</v>
      </c>
      <c r="AD3977" s="3"/>
      <c r="AE3977" s="5">
        <v>1</v>
      </c>
      <c r="AF3977" s="3">
        <v>3.37459284448571</v>
      </c>
      <c r="AG3977" s="3">
        <v>54.1334125992265</v>
      </c>
      <c r="AH3977" s="3"/>
      <c r="AI3977" s="3"/>
      <c r="AJ3977" s="3"/>
      <c r="AK3977" s="3"/>
      <c r="AL3977" s="3"/>
      <c r="AM3977" s="3"/>
      <c r="AN3977" s="5" t="s">
        <v>134</v>
      </c>
      <c r="AO3977" s="1"/>
      <c r="AP3977" s="1"/>
      <c r="AQ3977" s="1"/>
    </row>
    <row r="3978" spans="1:43">
      <c r="A3978" s="1" t="s">
        <v>10245</v>
      </c>
      <c r="B3978" s="1" t="s">
        <v>10246</v>
      </c>
      <c r="C3978" s="3">
        <v>1.4</v>
      </c>
      <c r="D3978" s="4">
        <v>43726</v>
      </c>
      <c r="E3978" s="3">
        <v>0.582089265</v>
      </c>
      <c r="F3978" s="5" t="s">
        <v>5779</v>
      </c>
      <c r="G3978" s="5">
        <v>512</v>
      </c>
      <c r="H3978" s="5" t="s">
        <v>93</v>
      </c>
      <c r="I3978" s="3">
        <v>10.0144962551341</v>
      </c>
      <c r="J3978" s="3">
        <v>30.45</v>
      </c>
      <c r="K3978" s="3">
        <v>3.04367503960171</v>
      </c>
      <c r="L3978" s="3">
        <v>27.8493557978196</v>
      </c>
      <c r="M3978" s="3">
        <v>3.60047778852169</v>
      </c>
      <c r="N3978" s="3">
        <v>38.1736526946108</v>
      </c>
      <c r="O3978" s="3">
        <v>21.8490767995719</v>
      </c>
      <c r="P3978" s="3">
        <v>18.3601609657948</v>
      </c>
      <c r="Q3978" s="3">
        <v>22.3565766492006</v>
      </c>
      <c r="R3978" s="3">
        <v>31.9917440660475</v>
      </c>
      <c r="S3978" s="3">
        <v>67.7163904235727</v>
      </c>
      <c r="T3978" s="3">
        <v>24.8279512969825</v>
      </c>
      <c r="U3978" s="3"/>
      <c r="V3978" s="3"/>
      <c r="W3978" s="3"/>
      <c r="X3978" s="3"/>
      <c r="Y3978" s="3"/>
      <c r="Z3978" s="3"/>
      <c r="AA3978" s="3">
        <v>0.281761215517335</v>
      </c>
      <c r="AB3978" s="3">
        <v>0.454227915313673</v>
      </c>
      <c r="AC3978" s="3">
        <v>-12.1462559479088</v>
      </c>
      <c r="AD3978" s="3"/>
      <c r="AE3978" s="5">
        <v>1</v>
      </c>
      <c r="AF3978" s="3">
        <v>3.60060669747208</v>
      </c>
      <c r="AG3978" s="3">
        <v>61.3581591267996</v>
      </c>
      <c r="AH3978" s="3"/>
      <c r="AI3978" s="3"/>
      <c r="AJ3978" s="3"/>
      <c r="AK3978" s="3"/>
      <c r="AL3978" s="3"/>
      <c r="AM3978" s="3"/>
      <c r="AN3978" s="5" t="s">
        <v>46</v>
      </c>
      <c r="AO3978" s="1"/>
      <c r="AP3978" s="1"/>
      <c r="AQ3978" s="1"/>
    </row>
    <row r="3979" spans="1:43">
      <c r="A3979" s="1" t="s">
        <v>10247</v>
      </c>
      <c r="B3979" s="1" t="s">
        <v>10248</v>
      </c>
      <c r="C3979" s="3">
        <v>1.2027397260274</v>
      </c>
      <c r="D3979" s="4">
        <v>43798</v>
      </c>
      <c r="E3979" s="3">
        <v>0.3244320047</v>
      </c>
      <c r="F3979" s="5" t="s">
        <v>10249</v>
      </c>
      <c r="G3979" s="5">
        <v>440</v>
      </c>
      <c r="H3979" s="5" t="s">
        <v>60</v>
      </c>
      <c r="I3979" s="3">
        <v>2.89431757833246</v>
      </c>
      <c r="J3979" s="3">
        <v>66.5674603174603</v>
      </c>
      <c r="K3979" s="3">
        <v>2.30572912083077</v>
      </c>
      <c r="L3979" s="3">
        <v>49.28092042186</v>
      </c>
      <c r="M3979" s="3">
        <v>-2.41752707126668</v>
      </c>
      <c r="N3979" s="3">
        <v>79.8219584569733</v>
      </c>
      <c r="O3979" s="3">
        <v>6.13530539578199</v>
      </c>
      <c r="P3979" s="3">
        <v>61.0547667342799</v>
      </c>
      <c r="Q3979" s="3">
        <v>6.36837771067802</v>
      </c>
      <c r="R3979" s="3">
        <v>62.303664921466</v>
      </c>
      <c r="S3979" s="3">
        <v>22.4715549936789</v>
      </c>
      <c r="T3979" s="3">
        <v>72.1014492753623</v>
      </c>
      <c r="U3979" s="3"/>
      <c r="V3979" s="3"/>
      <c r="W3979" s="3"/>
      <c r="X3979" s="3"/>
      <c r="Y3979" s="3"/>
      <c r="Z3979" s="3"/>
      <c r="AA3979" s="3">
        <v>0.106440781330358</v>
      </c>
      <c r="AB3979" s="3">
        <v>0.096194624268281</v>
      </c>
      <c r="AC3979" s="3">
        <v>-14.5437352245863</v>
      </c>
      <c r="AD3979" s="3"/>
      <c r="AE3979" s="5">
        <v>1</v>
      </c>
      <c r="AF3979" s="3">
        <v>1.05157435109535</v>
      </c>
      <c r="AG3979" s="3">
        <v>12.9621622297764</v>
      </c>
      <c r="AH3979" s="3"/>
      <c r="AI3979" s="3"/>
      <c r="AJ3979" s="3"/>
      <c r="AK3979" s="3"/>
      <c r="AL3979" s="3"/>
      <c r="AM3979" s="3"/>
      <c r="AN3979" s="5" t="s">
        <v>46</v>
      </c>
      <c r="AO3979" s="1"/>
      <c r="AP3979" s="1"/>
      <c r="AQ3979" s="1"/>
    </row>
    <row r="3980" spans="1:43">
      <c r="A3980" s="1" t="s">
        <v>10250</v>
      </c>
      <c r="B3980" s="1" t="s">
        <v>10251</v>
      </c>
      <c r="C3980" s="3">
        <v>1.47671232876712</v>
      </c>
      <c r="D3980" s="4">
        <v>43698</v>
      </c>
      <c r="E3980" s="3">
        <v>2.0790767991</v>
      </c>
      <c r="F3980" s="5" t="s">
        <v>10252</v>
      </c>
      <c r="G3980" s="5">
        <v>540</v>
      </c>
      <c r="H3980" s="5" t="s">
        <v>93</v>
      </c>
      <c r="I3980" s="3">
        <v>6.66579532087309</v>
      </c>
      <c r="J3980" s="3">
        <v>45.1</v>
      </c>
      <c r="K3980" s="3">
        <v>0.579245748089726</v>
      </c>
      <c r="L3980" s="3">
        <v>83.201189296333</v>
      </c>
      <c r="M3980" s="3">
        <v>1.63138231631382</v>
      </c>
      <c r="N3980" s="3">
        <v>60.8283433133733</v>
      </c>
      <c r="O3980" s="3">
        <v>9.57303974221268</v>
      </c>
      <c r="P3980" s="3">
        <v>51.8108651911469</v>
      </c>
      <c r="Q3980" s="3">
        <v>9.27959292983396</v>
      </c>
      <c r="R3980" s="3">
        <v>62.6418988648091</v>
      </c>
      <c r="S3980" s="3">
        <v>49.7706001101119</v>
      </c>
      <c r="T3980" s="3">
        <v>42.6151402858655</v>
      </c>
      <c r="U3980" s="3"/>
      <c r="V3980" s="3"/>
      <c r="W3980" s="3"/>
      <c r="X3980" s="3"/>
      <c r="Y3980" s="3"/>
      <c r="Z3980" s="3"/>
      <c r="AA3980" s="3">
        <v>0.288673238337627</v>
      </c>
      <c r="AB3980" s="3">
        <v>0.444186525854971</v>
      </c>
      <c r="AC3980" s="3">
        <v>-12.694569353165</v>
      </c>
      <c r="AD3980" s="3"/>
      <c r="AE3980" s="5">
        <v>1</v>
      </c>
      <c r="AF3980" s="3">
        <v>2.82011461002256</v>
      </c>
      <c r="AG3980" s="3">
        <v>43.2722247919838</v>
      </c>
      <c r="AH3980" s="3"/>
      <c r="AI3980" s="3"/>
      <c r="AJ3980" s="3"/>
      <c r="AK3980" s="3"/>
      <c r="AL3980" s="3"/>
      <c r="AM3980" s="3"/>
      <c r="AN3980" s="5" t="s">
        <v>51</v>
      </c>
      <c r="AO3980" s="1"/>
      <c r="AP3980" s="1"/>
      <c r="AQ3980" s="1"/>
    </row>
    <row r="3981" spans="1:43">
      <c r="A3981" s="1" t="s">
        <v>10253</v>
      </c>
      <c r="B3981" s="1" t="s">
        <v>10254</v>
      </c>
      <c r="C3981" s="3">
        <v>0.8</v>
      </c>
      <c r="D3981" s="4">
        <v>43945</v>
      </c>
      <c r="E3981" s="3">
        <v>0.0811518955</v>
      </c>
      <c r="F3981" s="5" t="s">
        <v>10228</v>
      </c>
      <c r="G3981" s="5">
        <v>293</v>
      </c>
      <c r="H3981" s="5" t="s">
        <v>112</v>
      </c>
      <c r="I3981" s="3">
        <v>8.92367559918634</v>
      </c>
      <c r="J3981" s="3">
        <v>27.3684210526316</v>
      </c>
      <c r="K3981" s="3">
        <v>0.0893945550589273</v>
      </c>
      <c r="L3981" s="3">
        <v>88.659793814433</v>
      </c>
      <c r="M3981" s="3">
        <v>3.29615029774387</v>
      </c>
      <c r="N3981" s="3">
        <v>68.4210526315789</v>
      </c>
      <c r="O3981" s="3">
        <v>12.1777939703069</v>
      </c>
      <c r="P3981" s="3">
        <v>55.3191489361702</v>
      </c>
      <c r="Q3981" s="3">
        <v>14.9094980406792</v>
      </c>
      <c r="R3981" s="3">
        <v>48.314606741573</v>
      </c>
      <c r="S3981" s="3"/>
      <c r="T3981" s="3"/>
      <c r="U3981" s="3"/>
      <c r="V3981" s="3"/>
      <c r="W3981" s="3"/>
      <c r="X3981" s="3"/>
      <c r="Y3981" s="3"/>
      <c r="Z3981" s="3"/>
      <c r="AA3981" s="3">
        <v>0.2147526689094</v>
      </c>
      <c r="AB3981" s="3">
        <v>0.390488619289326</v>
      </c>
      <c r="AC3981" s="3">
        <v>-6.93516344590934</v>
      </c>
      <c r="AD3981" s="3"/>
      <c r="AE3981" s="5">
        <v>1</v>
      </c>
      <c r="AF3981" s="3">
        <v>1.94965824092854</v>
      </c>
      <c r="AG3981" s="3"/>
      <c r="AH3981" s="3"/>
      <c r="AI3981" s="3"/>
      <c r="AJ3981" s="3"/>
      <c r="AK3981" s="3"/>
      <c r="AL3981" s="3"/>
      <c r="AM3981" s="3"/>
      <c r="AN3981" s="5" t="s">
        <v>46</v>
      </c>
      <c r="AO3981" s="1"/>
      <c r="AP3981" s="1"/>
      <c r="AQ3981" s="1"/>
    </row>
    <row r="3982" spans="1:43">
      <c r="A3982" s="1" t="s">
        <v>10255</v>
      </c>
      <c r="B3982" s="1" t="s">
        <v>10256</v>
      </c>
      <c r="C3982" s="3">
        <v>1.27945205479452</v>
      </c>
      <c r="D3982" s="4">
        <v>43770</v>
      </c>
      <c r="E3982" s="3">
        <v>1.8408653775</v>
      </c>
      <c r="F3982" s="5" t="s">
        <v>10257</v>
      </c>
      <c r="G3982" s="5">
        <v>468</v>
      </c>
      <c r="H3982" s="5" t="s">
        <v>60</v>
      </c>
      <c r="I3982" s="3">
        <v>1.21309558608594</v>
      </c>
      <c r="J3982" s="3">
        <v>77.0833333333333</v>
      </c>
      <c r="K3982" s="3">
        <v>-0.552882889351622</v>
      </c>
      <c r="L3982" s="3">
        <v>93.9597315436242</v>
      </c>
      <c r="M3982" s="3">
        <v>-3.7860368183397</v>
      </c>
      <c r="N3982" s="3">
        <v>86.8447082096934</v>
      </c>
      <c r="O3982" s="3">
        <v>-0.122593206894068</v>
      </c>
      <c r="P3982" s="3">
        <v>81.3387423935091</v>
      </c>
      <c r="Q3982" s="3">
        <v>-3.11975377728036</v>
      </c>
      <c r="R3982" s="3">
        <v>80.4188481675393</v>
      </c>
      <c r="S3982" s="3">
        <v>17.0554428668019</v>
      </c>
      <c r="T3982" s="3">
        <v>80.7971014492754</v>
      </c>
      <c r="U3982" s="3"/>
      <c r="V3982" s="3"/>
      <c r="W3982" s="3"/>
      <c r="X3982" s="3"/>
      <c r="Y3982" s="3"/>
      <c r="Z3982" s="3"/>
      <c r="AA3982" s="3">
        <v>0.0785962341596602</v>
      </c>
      <c r="AB3982" s="3">
        <v>0.233137067165456</v>
      </c>
      <c r="AC3982" s="3">
        <v>-19.0230190686014</v>
      </c>
      <c r="AD3982" s="3"/>
      <c r="AE3982" s="5">
        <v>2</v>
      </c>
      <c r="AF3982" s="3">
        <v>2.51765241434851</v>
      </c>
      <c r="AG3982" s="3">
        <v>28.8681238419024</v>
      </c>
      <c r="AH3982" s="3"/>
      <c r="AI3982" s="3"/>
      <c r="AJ3982" s="3"/>
      <c r="AK3982" s="3"/>
      <c r="AL3982" s="3"/>
      <c r="AM3982" s="3"/>
      <c r="AN3982" s="5" t="s">
        <v>46</v>
      </c>
      <c r="AO3982" s="1"/>
      <c r="AP3982" s="1"/>
      <c r="AQ3982" s="1"/>
    </row>
    <row r="3983" spans="1:43">
      <c r="A3983" s="1" t="s">
        <v>10258</v>
      </c>
      <c r="B3983" s="1" t="s">
        <v>10259</v>
      </c>
      <c r="C3983" s="3">
        <v>1.44109589041096</v>
      </c>
      <c r="D3983" s="4">
        <v>43711</v>
      </c>
      <c r="E3983" s="3">
        <v>5.503768199</v>
      </c>
      <c r="F3983" s="5" t="s">
        <v>6587</v>
      </c>
      <c r="G3983" s="5">
        <v>527</v>
      </c>
      <c r="H3983" s="5" t="s">
        <v>60</v>
      </c>
      <c r="I3983" s="3">
        <v>-3.91372242826468</v>
      </c>
      <c r="J3983" s="3">
        <v>89.9801587301587</v>
      </c>
      <c r="K3983" s="3">
        <v>2.08419742845292</v>
      </c>
      <c r="L3983" s="3">
        <v>53.9789069990412</v>
      </c>
      <c r="M3983" s="3">
        <v>-3.98868734152526</v>
      </c>
      <c r="N3983" s="3">
        <v>87.9327398615232</v>
      </c>
      <c r="O3983" s="3">
        <v>-12.9300433359866</v>
      </c>
      <c r="P3983" s="3">
        <v>98.3772819472617</v>
      </c>
      <c r="Q3983" s="3">
        <v>-20.5150976909414</v>
      </c>
      <c r="R3983" s="3">
        <v>99.2670157068063</v>
      </c>
      <c r="S3983" s="3">
        <v>-5.35473947317823</v>
      </c>
      <c r="T3983" s="3">
        <v>96.3768115942029</v>
      </c>
      <c r="U3983" s="3"/>
      <c r="V3983" s="3"/>
      <c r="W3983" s="3"/>
      <c r="X3983" s="3"/>
      <c r="Y3983" s="3"/>
      <c r="Z3983" s="3"/>
      <c r="AA3983" s="3">
        <v>-0.0293667616853053</v>
      </c>
      <c r="AB3983" s="3">
        <v>-0.0181275304096717</v>
      </c>
      <c r="AC3983" s="3">
        <v>-27.7326860350451</v>
      </c>
      <c r="AD3983" s="3"/>
      <c r="AE3983" s="5">
        <v>3</v>
      </c>
      <c r="AF3983" s="3">
        <v>0.372632412096863</v>
      </c>
      <c r="AG3983" s="3">
        <v>-3.80110272990551</v>
      </c>
      <c r="AH3983" s="3"/>
      <c r="AI3983" s="3"/>
      <c r="AJ3983" s="3"/>
      <c r="AK3983" s="3"/>
      <c r="AL3983" s="3"/>
      <c r="AM3983" s="3"/>
      <c r="AN3983" s="5" t="s">
        <v>46</v>
      </c>
      <c r="AO3983" s="1"/>
      <c r="AP3983" s="1"/>
      <c r="AQ3983" s="1"/>
    </row>
    <row r="3984" spans="1:43">
      <c r="A3984" s="1" t="s">
        <v>10260</v>
      </c>
      <c r="B3984" s="1" t="s">
        <v>10261</v>
      </c>
      <c r="C3984" s="3">
        <v>1.43287671232877</v>
      </c>
      <c r="D3984" s="4">
        <v>43714</v>
      </c>
      <c r="E3984" s="3">
        <v>5.1664278489</v>
      </c>
      <c r="F3984" s="5" t="s">
        <v>10262</v>
      </c>
      <c r="G3984" s="5">
        <v>524</v>
      </c>
      <c r="H3984" s="5" t="s">
        <v>198</v>
      </c>
      <c r="I3984" s="3">
        <v>-0.347293156281916</v>
      </c>
      <c r="J3984" s="3">
        <v>97.0899470899471</v>
      </c>
      <c r="K3984" s="3">
        <v>0.0410172272354458</v>
      </c>
      <c r="L3984" s="3">
        <v>26.063829787234</v>
      </c>
      <c r="M3984" s="3">
        <v>-0.347293156281916</v>
      </c>
      <c r="N3984" s="3">
        <v>96.816976127321</v>
      </c>
      <c r="O3984" s="3">
        <v>2.97656744775174</v>
      </c>
      <c r="P3984" s="3">
        <v>0.28735632183908</v>
      </c>
      <c r="Q3984" s="3">
        <v>-6.60539919586444</v>
      </c>
      <c r="R3984" s="3">
        <v>98.8095238095238</v>
      </c>
      <c r="S3984" s="3">
        <v>-5.09727626459144</v>
      </c>
      <c r="T3984" s="3">
        <v>98.4496124031008</v>
      </c>
      <c r="U3984" s="3"/>
      <c r="V3984" s="3"/>
      <c r="W3984" s="3"/>
      <c r="X3984" s="3"/>
      <c r="Y3984" s="3"/>
      <c r="Z3984" s="3"/>
      <c r="AA3984" s="3">
        <v>-0.076424966570205</v>
      </c>
      <c r="AB3984" s="3">
        <v>-0.0441387464816687</v>
      </c>
      <c r="AC3984" s="3">
        <v>-11.9147316330415</v>
      </c>
      <c r="AD3984" s="3"/>
      <c r="AE3984" s="5">
        <v>2</v>
      </c>
      <c r="AF3984" s="3">
        <v>-0.133178198344189</v>
      </c>
      <c r="AG3984" s="3">
        <v>-3.6533829126869</v>
      </c>
      <c r="AH3984" s="3"/>
      <c r="AI3984" s="3"/>
      <c r="AJ3984" s="3"/>
      <c r="AK3984" s="3"/>
      <c r="AL3984" s="3"/>
      <c r="AM3984" s="3">
        <v>500</v>
      </c>
      <c r="AN3984" s="5" t="s">
        <v>56</v>
      </c>
      <c r="AO3984" s="1"/>
      <c r="AP3984" s="1"/>
      <c r="AQ3984" s="1"/>
    </row>
    <row r="3985" spans="1:43">
      <c r="A3985" s="1" t="s">
        <v>10263</v>
      </c>
      <c r="B3985" s="1" t="s">
        <v>10264</v>
      </c>
      <c r="C3985" s="3">
        <v>1.45479452054795</v>
      </c>
      <c r="D3985" s="4">
        <v>43706</v>
      </c>
      <c r="E3985" s="3">
        <v>9.8529345544</v>
      </c>
      <c r="F3985" s="5" t="s">
        <v>10262</v>
      </c>
      <c r="G3985" s="5">
        <v>532</v>
      </c>
      <c r="H3985" s="5" t="s">
        <v>198</v>
      </c>
      <c r="I3985" s="3">
        <v>1.93336974330967</v>
      </c>
      <c r="J3985" s="3">
        <v>0.529100529100529</v>
      </c>
      <c r="K3985" s="3">
        <v>0.0321577875442253</v>
      </c>
      <c r="L3985" s="3">
        <v>42.5531914893617</v>
      </c>
      <c r="M3985" s="3">
        <v>2.02252104515142</v>
      </c>
      <c r="N3985" s="3">
        <v>0.530503978779841</v>
      </c>
      <c r="O3985" s="3">
        <v>-0.458666666666664</v>
      </c>
      <c r="P3985" s="3">
        <v>96.551724137931</v>
      </c>
      <c r="Q3985" s="3">
        <v>-10.9116945107399</v>
      </c>
      <c r="R3985" s="3">
        <v>99.4047619047619</v>
      </c>
      <c r="S3985" s="3">
        <v>-9.7048863086599</v>
      </c>
      <c r="T3985" s="3">
        <v>99.2248062015504</v>
      </c>
      <c r="U3985" s="3"/>
      <c r="V3985" s="3"/>
      <c r="W3985" s="3"/>
      <c r="X3985" s="3"/>
      <c r="Y3985" s="3"/>
      <c r="Z3985" s="3"/>
      <c r="AA3985" s="3">
        <v>-0.14399227083798</v>
      </c>
      <c r="AB3985" s="3">
        <v>-0.097676673821234</v>
      </c>
      <c r="AC3985" s="3">
        <v>-15.3016418480336</v>
      </c>
      <c r="AD3985" s="3"/>
      <c r="AE3985" s="5">
        <v>4</v>
      </c>
      <c r="AF3985" s="3">
        <v>-0.511952936428223</v>
      </c>
      <c r="AG3985" s="3">
        <v>-8.00139234899965</v>
      </c>
      <c r="AH3985" s="3"/>
      <c r="AI3985" s="3"/>
      <c r="AJ3985" s="3"/>
      <c r="AK3985" s="3"/>
      <c r="AL3985" s="3"/>
      <c r="AM3985" s="3">
        <v>100</v>
      </c>
      <c r="AN3985" s="5" t="s">
        <v>56</v>
      </c>
      <c r="AO3985" s="1"/>
      <c r="AP3985" s="1"/>
      <c r="AQ3985" s="1"/>
    </row>
    <row r="3986" spans="1:43">
      <c r="A3986" s="1" t="s">
        <v>10265</v>
      </c>
      <c r="B3986" s="1" t="s">
        <v>10266</v>
      </c>
      <c r="C3986" s="3">
        <v>1.47945205479452</v>
      </c>
      <c r="D3986" s="4">
        <v>43697</v>
      </c>
      <c r="E3986" s="3">
        <v>43.6344330662</v>
      </c>
      <c r="F3986" s="5" t="s">
        <v>5257</v>
      </c>
      <c r="G3986" s="5">
        <v>541</v>
      </c>
      <c r="H3986" s="5" t="s">
        <v>198</v>
      </c>
      <c r="I3986" s="3">
        <v>0.418410041841</v>
      </c>
      <c r="J3986" s="3">
        <v>9.25925925925926</v>
      </c>
      <c r="K3986" s="3">
        <v>0.0663318487633986</v>
      </c>
      <c r="L3986" s="3">
        <v>5.58510638297872</v>
      </c>
      <c r="M3986" s="3">
        <v>0.303951367781164</v>
      </c>
      <c r="N3986" s="3">
        <v>5.30503978779841</v>
      </c>
      <c r="O3986" s="3">
        <v>0.859598853868206</v>
      </c>
      <c r="P3986" s="3">
        <v>17.5287356321839</v>
      </c>
      <c r="Q3986" s="3">
        <v>1.7439059639657</v>
      </c>
      <c r="R3986" s="3">
        <v>7.44047619047619</v>
      </c>
      <c r="S3986" s="3">
        <v>3.6818851251841</v>
      </c>
      <c r="T3986" s="3">
        <v>4.26356589147287</v>
      </c>
      <c r="U3986" s="3"/>
      <c r="V3986" s="3"/>
      <c r="W3986" s="3"/>
      <c r="X3986" s="3"/>
      <c r="Y3986" s="3"/>
      <c r="Z3986" s="3"/>
      <c r="AA3986" s="3">
        <v>0.802784140188817</v>
      </c>
      <c r="AB3986" s="3">
        <v>1.82696788990671</v>
      </c>
      <c r="AC3986" s="3">
        <v>-0.183948107270792</v>
      </c>
      <c r="AD3986" s="3"/>
      <c r="AE3986" s="5"/>
      <c r="AF3986" s="3">
        <v>0.306908487580767</v>
      </c>
      <c r="AG3986" s="3">
        <v>3.83486849198322</v>
      </c>
      <c r="AH3986" s="3"/>
      <c r="AI3986" s="3"/>
      <c r="AJ3986" s="3"/>
      <c r="AK3986" s="3"/>
      <c r="AL3986" s="3"/>
      <c r="AM3986" s="3">
        <v>100</v>
      </c>
      <c r="AN3986" s="5" t="s">
        <v>56</v>
      </c>
      <c r="AO3986" s="1"/>
      <c r="AP3986" s="1"/>
      <c r="AQ3986" s="1"/>
    </row>
    <row r="3987" spans="1:43">
      <c r="A3987" s="1" t="s">
        <v>10267</v>
      </c>
      <c r="B3987" s="1" t="s">
        <v>10268</v>
      </c>
      <c r="C3987" s="3">
        <v>1.4027397260274</v>
      </c>
      <c r="D3987" s="4">
        <v>43725</v>
      </c>
      <c r="E3987" s="3">
        <v>1.9272414924</v>
      </c>
      <c r="F3987" s="5" t="s">
        <v>8571</v>
      </c>
      <c r="G3987" s="5">
        <v>513</v>
      </c>
      <c r="H3987" s="5" t="s">
        <v>55</v>
      </c>
      <c r="I3987" s="3">
        <v>5.39760515812096</v>
      </c>
      <c r="J3987" s="3">
        <v>77.0719903206292</v>
      </c>
      <c r="K3987" s="3">
        <v>2.3494335122242</v>
      </c>
      <c r="L3987" s="3">
        <v>55.3672316384181</v>
      </c>
      <c r="M3987" s="3">
        <v>0.763179523306323</v>
      </c>
      <c r="N3987" s="3">
        <v>84.0215439856374</v>
      </c>
      <c r="O3987" s="3">
        <v>8.57106711366943</v>
      </c>
      <c r="P3987" s="3">
        <v>84.9006622516556</v>
      </c>
      <c r="Q3987" s="3">
        <v>17.1204367110201</v>
      </c>
      <c r="R3987" s="3">
        <v>68.3689024390244</v>
      </c>
      <c r="S3987" s="3">
        <v>46.613137439139</v>
      </c>
      <c r="T3987" s="3">
        <v>78.61328125</v>
      </c>
      <c r="U3987" s="3"/>
      <c r="V3987" s="3"/>
      <c r="W3987" s="3"/>
      <c r="X3987" s="3"/>
      <c r="Y3987" s="3"/>
      <c r="Z3987" s="3"/>
      <c r="AA3987" s="3">
        <v>0.220797641025249</v>
      </c>
      <c r="AB3987" s="3">
        <v>0.416903185780511</v>
      </c>
      <c r="AC3987" s="3">
        <v>-17.4941084053417</v>
      </c>
      <c r="AD3987" s="3"/>
      <c r="AE3987" s="5">
        <v>1</v>
      </c>
      <c r="AF3987" s="3">
        <v>3.33492855864529</v>
      </c>
      <c r="AG3987" s="3">
        <v>46.4277047547783</v>
      </c>
      <c r="AH3987" s="3"/>
      <c r="AI3987" s="3"/>
      <c r="AJ3987" s="3"/>
      <c r="AK3987" s="3"/>
      <c r="AL3987" s="3"/>
      <c r="AM3987" s="3"/>
      <c r="AN3987" s="5" t="s">
        <v>46</v>
      </c>
      <c r="AO3987" s="1"/>
      <c r="AP3987" s="1"/>
      <c r="AQ3987" s="1"/>
    </row>
    <row r="3988" spans="1:43">
      <c r="A3988" s="1" t="s">
        <v>10269</v>
      </c>
      <c r="B3988" s="1" t="s">
        <v>10270</v>
      </c>
      <c r="C3988" s="3">
        <v>1.37808219178082</v>
      </c>
      <c r="D3988" s="4">
        <v>43734</v>
      </c>
      <c r="E3988" s="3">
        <v>3.1375110195</v>
      </c>
      <c r="F3988" s="5" t="s">
        <v>10271</v>
      </c>
      <c r="G3988" s="5">
        <v>504</v>
      </c>
      <c r="H3988" s="5" t="s">
        <v>198</v>
      </c>
      <c r="I3988" s="3">
        <v>0.29409061667125</v>
      </c>
      <c r="J3988" s="3">
        <v>27.5132275132275</v>
      </c>
      <c r="K3988" s="3">
        <v>-0.0457959333211364</v>
      </c>
      <c r="L3988" s="3">
        <v>92.8191489361702</v>
      </c>
      <c r="M3988" s="3">
        <v>0.11008164388587</v>
      </c>
      <c r="N3988" s="3">
        <v>37.6657824933687</v>
      </c>
      <c r="O3988" s="3">
        <v>0.312528725066628</v>
      </c>
      <c r="P3988" s="3">
        <v>85.0574712643678</v>
      </c>
      <c r="Q3988" s="3">
        <v>2.01925773581376</v>
      </c>
      <c r="R3988" s="3">
        <v>3.57142857142857</v>
      </c>
      <c r="S3988" s="3">
        <v>4.61081288343559</v>
      </c>
      <c r="T3988" s="3">
        <v>1.55038759689922</v>
      </c>
      <c r="U3988" s="3"/>
      <c r="V3988" s="3"/>
      <c r="W3988" s="3"/>
      <c r="X3988" s="3"/>
      <c r="Y3988" s="3"/>
      <c r="Z3988" s="3"/>
      <c r="AA3988" s="3">
        <v>0.228336986352118</v>
      </c>
      <c r="AB3988" s="3">
        <v>0.596476046626402</v>
      </c>
      <c r="AC3988" s="3">
        <v>-1.55291054491351</v>
      </c>
      <c r="AD3988" s="3"/>
      <c r="AE3988" s="5">
        <v>2</v>
      </c>
      <c r="AF3988" s="3">
        <v>0.552361336150467</v>
      </c>
      <c r="AG3988" s="3">
        <v>5.77911397419497</v>
      </c>
      <c r="AH3988" s="3"/>
      <c r="AI3988" s="3"/>
      <c r="AJ3988" s="3"/>
      <c r="AK3988" s="3"/>
      <c r="AL3988" s="3"/>
      <c r="AM3988" s="3">
        <v>500</v>
      </c>
      <c r="AN3988" s="5" t="s">
        <v>56</v>
      </c>
      <c r="AO3988" s="1"/>
      <c r="AP3988" s="1"/>
      <c r="AQ3988" s="1"/>
    </row>
    <row r="3989" spans="1:43">
      <c r="A3989" s="1" t="s">
        <v>10272</v>
      </c>
      <c r="B3989" s="1" t="s">
        <v>10273</v>
      </c>
      <c r="C3989" s="3">
        <v>1.22739726027397</v>
      </c>
      <c r="D3989" s="4">
        <v>43789</v>
      </c>
      <c r="E3989" s="3">
        <v>56.0456780282</v>
      </c>
      <c r="F3989" s="5" t="s">
        <v>5040</v>
      </c>
      <c r="G3989" s="5">
        <v>449</v>
      </c>
      <c r="H3989" s="5" t="s">
        <v>50</v>
      </c>
      <c r="I3989" s="3"/>
      <c r="J3989" s="3"/>
      <c r="K3989" s="3"/>
      <c r="L3989" s="3"/>
      <c r="M3989" s="3"/>
      <c r="N3989" s="3"/>
      <c r="O3989" s="3">
        <v>0.198317753337879</v>
      </c>
      <c r="P3989" s="3">
        <v>81.9095477386935</v>
      </c>
      <c r="Q3989" s="3">
        <v>1.08494134962148</v>
      </c>
      <c r="R3989" s="3">
        <v>54.6112988894254</v>
      </c>
      <c r="S3989" s="3">
        <v>2.33253095122923</v>
      </c>
      <c r="T3989" s="3">
        <v>29.3220338983051</v>
      </c>
      <c r="U3989" s="3"/>
      <c r="V3989" s="3"/>
      <c r="W3989" s="3"/>
      <c r="X3989" s="3"/>
      <c r="Y3989" s="3"/>
      <c r="Z3989" s="3"/>
      <c r="AA3989" s="3">
        <v>1.31721081425279</v>
      </c>
      <c r="AB3989" s="3"/>
      <c r="AC3989" s="3">
        <v>0</v>
      </c>
      <c r="AD3989" s="3"/>
      <c r="AE3989" s="5"/>
      <c r="AF3989" s="3">
        <v>0.220165801670157</v>
      </c>
      <c r="AG3989" s="3">
        <v>2.94526949735974</v>
      </c>
      <c r="AH3989" s="3"/>
      <c r="AI3989" s="3"/>
      <c r="AJ3989" s="3"/>
      <c r="AK3989" s="3"/>
      <c r="AL3989" s="3"/>
      <c r="AM3989" s="3"/>
      <c r="AN3989" s="5" t="s">
        <v>1266</v>
      </c>
      <c r="AO3989" s="1"/>
      <c r="AP3989" s="1"/>
      <c r="AQ3989" s="1"/>
    </row>
    <row r="3990" spans="1:43">
      <c r="A3990" s="1" t="s">
        <v>10274</v>
      </c>
      <c r="B3990" s="1" t="s">
        <v>10275</v>
      </c>
      <c r="C3990" s="3">
        <v>1.37808219178082</v>
      </c>
      <c r="D3990" s="4">
        <v>43734</v>
      </c>
      <c r="E3990" s="3">
        <v>7.060538809</v>
      </c>
      <c r="F3990" s="5" t="s">
        <v>8111</v>
      </c>
      <c r="G3990" s="5">
        <v>504</v>
      </c>
      <c r="H3990" s="5" t="s">
        <v>191</v>
      </c>
      <c r="I3990" s="3">
        <v>6.76975436519681</v>
      </c>
      <c r="J3990" s="3">
        <v>73.7793851717902</v>
      </c>
      <c r="K3990" s="3">
        <v>1.06450031514813</v>
      </c>
      <c r="L3990" s="3">
        <v>74.8287671232877</v>
      </c>
      <c r="M3990" s="3">
        <v>5.05969714618522</v>
      </c>
      <c r="N3990" s="3">
        <v>53.6936936936937</v>
      </c>
      <c r="O3990" s="3">
        <v>2.58032413989195</v>
      </c>
      <c r="P3990" s="3">
        <v>92.3809523809524</v>
      </c>
      <c r="Q3990" s="3">
        <v>-0.179843674344604</v>
      </c>
      <c r="R3990" s="3">
        <v>94.3396226415094</v>
      </c>
      <c r="S3990" s="3">
        <v>38.4268585131895</v>
      </c>
      <c r="T3990" s="3">
        <v>82.843137254902</v>
      </c>
      <c r="U3990" s="3"/>
      <c r="V3990" s="3"/>
      <c r="W3990" s="3"/>
      <c r="X3990" s="3"/>
      <c r="Y3990" s="3"/>
      <c r="Z3990" s="3"/>
      <c r="AA3990" s="3">
        <v>0.173161945792815</v>
      </c>
      <c r="AB3990" s="3">
        <v>0.279169771643177</v>
      </c>
      <c r="AC3990" s="3">
        <v>-12.0167553887774</v>
      </c>
      <c r="AD3990" s="3"/>
      <c r="AE3990" s="5">
        <v>2</v>
      </c>
      <c r="AF3990" s="3">
        <v>2.28380766347472</v>
      </c>
      <c r="AG3990" s="3">
        <v>32.6484032921506</v>
      </c>
      <c r="AH3990" s="3"/>
      <c r="AI3990" s="3"/>
      <c r="AJ3990" s="3"/>
      <c r="AK3990" s="3"/>
      <c r="AL3990" s="3"/>
      <c r="AM3990" s="3"/>
      <c r="AN3990" s="5" t="s">
        <v>46</v>
      </c>
      <c r="AO3990" s="1"/>
      <c r="AP3990" s="1"/>
      <c r="AQ3990" s="1"/>
    </row>
    <row r="3991" spans="1:43">
      <c r="A3991" s="1" t="s">
        <v>10276</v>
      </c>
      <c r="B3991" s="1" t="s">
        <v>10277</v>
      </c>
      <c r="C3991" s="3">
        <v>1.13698630136986</v>
      </c>
      <c r="D3991" s="4">
        <v>43822</v>
      </c>
      <c r="E3991" s="3">
        <v>0.3153564221</v>
      </c>
      <c r="F3991" s="5" t="s">
        <v>10278</v>
      </c>
      <c r="G3991" s="5">
        <v>416</v>
      </c>
      <c r="H3991" s="5" t="s">
        <v>45</v>
      </c>
      <c r="I3991" s="3">
        <v>3.50656356770364</v>
      </c>
      <c r="J3991" s="3">
        <v>9.39490445859873</v>
      </c>
      <c r="K3991" s="3">
        <v>1.07111501316945</v>
      </c>
      <c r="L3991" s="3">
        <v>15.3726708074534</v>
      </c>
      <c r="M3991" s="3">
        <v>1.99344378488526</v>
      </c>
      <c r="N3991" s="3">
        <v>5.87301587301587</v>
      </c>
      <c r="O3991" s="3">
        <v>5.62436920818423</v>
      </c>
      <c r="P3991" s="3">
        <v>11.9205298013245</v>
      </c>
      <c r="Q3991" s="3">
        <v>7.62902019446521</v>
      </c>
      <c r="R3991" s="3">
        <v>9.76027397260274</v>
      </c>
      <c r="S3991" s="3">
        <v>14.1610472034907</v>
      </c>
      <c r="T3991" s="3">
        <v>20.15065913371</v>
      </c>
      <c r="U3991" s="3"/>
      <c r="V3991" s="3"/>
      <c r="W3991" s="3"/>
      <c r="X3991" s="3"/>
      <c r="Y3991" s="3"/>
      <c r="Z3991" s="3"/>
      <c r="AA3991" s="3">
        <v>0.274143377984058</v>
      </c>
      <c r="AB3991" s="3">
        <v>0.455939563843134</v>
      </c>
      <c r="AC3991" s="3">
        <v>-3.50073135056071</v>
      </c>
      <c r="AD3991" s="3"/>
      <c r="AE3991" s="5">
        <v>1</v>
      </c>
      <c r="AF3991" s="3">
        <v>0.960648937600842</v>
      </c>
      <c r="AG3991" s="3">
        <v>13.0139003694723</v>
      </c>
      <c r="AH3991" s="3"/>
      <c r="AI3991" s="3"/>
      <c r="AJ3991" s="3"/>
      <c r="AK3991" s="3"/>
      <c r="AL3991" s="3"/>
      <c r="AM3991" s="3"/>
      <c r="AN3991" s="5" t="s">
        <v>46</v>
      </c>
      <c r="AO3991" s="1"/>
      <c r="AP3991" s="1"/>
      <c r="AQ3991" s="1"/>
    </row>
    <row r="3992" spans="1:43">
      <c r="A3992" s="1" t="s">
        <v>10279</v>
      </c>
      <c r="B3992" s="1" t="s">
        <v>10280</v>
      </c>
      <c r="C3992" s="3">
        <v>1.24657534246575</v>
      </c>
      <c r="D3992" s="4">
        <v>43782</v>
      </c>
      <c r="E3992" s="3">
        <v>18.2792386327</v>
      </c>
      <c r="F3992" s="5" t="s">
        <v>582</v>
      </c>
      <c r="G3992" s="5">
        <v>456</v>
      </c>
      <c r="H3992" s="5" t="s">
        <v>55</v>
      </c>
      <c r="I3992" s="3">
        <v>-4.14293112377007</v>
      </c>
      <c r="J3992" s="3">
        <v>98.3666061705989</v>
      </c>
      <c r="K3992" s="3">
        <v>-2.71548703573931</v>
      </c>
      <c r="L3992" s="3">
        <v>99.2090395480226</v>
      </c>
      <c r="M3992" s="3">
        <v>-2.60173058933583</v>
      </c>
      <c r="N3992" s="3">
        <v>94.2549371633752</v>
      </c>
      <c r="O3992" s="3">
        <v>-5.38959563834621</v>
      </c>
      <c r="P3992" s="3">
        <v>99.205298013245</v>
      </c>
      <c r="Q3992" s="3">
        <v>-7.19220055710306</v>
      </c>
      <c r="R3992" s="3">
        <v>98.0182926829268</v>
      </c>
      <c r="S3992" s="3">
        <v>43.2539341301918</v>
      </c>
      <c r="T3992" s="3">
        <v>82.71484375</v>
      </c>
      <c r="U3992" s="3"/>
      <c r="V3992" s="3"/>
      <c r="W3992" s="3"/>
      <c r="X3992" s="3"/>
      <c r="Y3992" s="3"/>
      <c r="Z3992" s="3"/>
      <c r="AA3992" s="3">
        <v>0.218182506980936</v>
      </c>
      <c r="AB3992" s="3">
        <v>0.500860619264292</v>
      </c>
      <c r="AC3992" s="3">
        <v>-11.0692853246045</v>
      </c>
      <c r="AD3992" s="3"/>
      <c r="AE3992" s="5">
        <v>2</v>
      </c>
      <c r="AF3992" s="3">
        <v>3.93531391899461</v>
      </c>
      <c r="AG3992" s="3">
        <v>52.7384539499904</v>
      </c>
      <c r="AH3992" s="3"/>
      <c r="AI3992" s="3"/>
      <c r="AJ3992" s="3"/>
      <c r="AK3992" s="3"/>
      <c r="AL3992" s="3"/>
      <c r="AM3992" s="3"/>
      <c r="AN3992" s="5" t="s">
        <v>46</v>
      </c>
      <c r="AO3992" s="1"/>
      <c r="AP3992" s="1"/>
      <c r="AQ3992" s="1"/>
    </row>
    <row r="3993" spans="1:43">
      <c r="A3993" s="1" t="s">
        <v>10281</v>
      </c>
      <c r="B3993" s="1" t="s">
        <v>10282</v>
      </c>
      <c r="C3993" s="3">
        <v>1.13150684931507</v>
      </c>
      <c r="D3993" s="4">
        <v>43824</v>
      </c>
      <c r="E3993" s="3">
        <v>6.1825579216</v>
      </c>
      <c r="F3993" s="5" t="s">
        <v>6281</v>
      </c>
      <c r="G3993" s="5">
        <v>414</v>
      </c>
      <c r="H3993" s="5" t="s">
        <v>50</v>
      </c>
      <c r="I3993" s="3">
        <v>0.339871819770835</v>
      </c>
      <c r="J3993" s="3">
        <v>12.4609200535954</v>
      </c>
      <c r="K3993" s="3">
        <v>0.0290416263310928</v>
      </c>
      <c r="L3993" s="3">
        <v>29.0393979637008</v>
      </c>
      <c r="M3993" s="3">
        <v>0.300912444185605</v>
      </c>
      <c r="N3993" s="3">
        <v>3.38379341050757</v>
      </c>
      <c r="O3993" s="3">
        <v>1.01671717665463</v>
      </c>
      <c r="P3993" s="3">
        <v>7.9945180447693</v>
      </c>
      <c r="Q3993" s="3">
        <v>1.97374913648475</v>
      </c>
      <c r="R3993" s="3">
        <v>3.91115403186866</v>
      </c>
      <c r="S3993" s="3">
        <v>3.03120949247185</v>
      </c>
      <c r="T3993" s="3">
        <v>11.9774011299435</v>
      </c>
      <c r="U3993" s="3"/>
      <c r="V3993" s="3"/>
      <c r="W3993" s="3"/>
      <c r="X3993" s="3"/>
      <c r="Y3993" s="3"/>
      <c r="Z3993" s="3"/>
      <c r="AA3993" s="3">
        <v>0.660140901649946</v>
      </c>
      <c r="AB3993" s="3">
        <v>8.82211662979149</v>
      </c>
      <c r="AC3993" s="3">
        <v>0</v>
      </c>
      <c r="AD3993" s="3"/>
      <c r="AE3993" s="5"/>
      <c r="AF3993" s="3">
        <v>0.24703721843097</v>
      </c>
      <c r="AG3993" s="3">
        <v>3.04003149425684</v>
      </c>
      <c r="AH3993" s="3"/>
      <c r="AI3993" s="3"/>
      <c r="AJ3993" s="3"/>
      <c r="AK3993" s="3"/>
      <c r="AL3993" s="3"/>
      <c r="AM3993" s="3"/>
      <c r="AN3993" s="5" t="s">
        <v>1266</v>
      </c>
      <c r="AO3993" s="1"/>
      <c r="AP3993" s="1"/>
      <c r="AQ3993" s="1"/>
    </row>
    <row r="3994" spans="1:43">
      <c r="A3994" s="1" t="s">
        <v>10283</v>
      </c>
      <c r="B3994" s="1" t="s">
        <v>10284</v>
      </c>
      <c r="C3994" s="3">
        <v>1.30684931506849</v>
      </c>
      <c r="D3994" s="4">
        <v>43760</v>
      </c>
      <c r="E3994" s="3">
        <v>22.0140071448</v>
      </c>
      <c r="F3994" s="5" t="s">
        <v>8916</v>
      </c>
      <c r="G3994" s="5">
        <v>478</v>
      </c>
      <c r="H3994" s="5" t="s">
        <v>50</v>
      </c>
      <c r="I3994" s="3">
        <v>-0.170680826853786</v>
      </c>
      <c r="J3994" s="3">
        <v>85.6632425189817</v>
      </c>
      <c r="K3994" s="3">
        <v>-0.0474698566410277</v>
      </c>
      <c r="L3994" s="3">
        <v>78.6188579017264</v>
      </c>
      <c r="M3994" s="3">
        <v>-0.350212967345011</v>
      </c>
      <c r="N3994" s="3">
        <v>88.3348174532502</v>
      </c>
      <c r="O3994" s="3">
        <v>0.180797411742317</v>
      </c>
      <c r="P3994" s="3">
        <v>82.549109182275</v>
      </c>
      <c r="Q3994" s="3">
        <v>1.0267728624892</v>
      </c>
      <c r="R3994" s="3">
        <v>60.5987445678416</v>
      </c>
      <c r="S3994" s="3">
        <v>2.96332518337408</v>
      </c>
      <c r="T3994" s="3">
        <v>12.8248587570621</v>
      </c>
      <c r="U3994" s="3"/>
      <c r="V3994" s="3"/>
      <c r="W3994" s="3"/>
      <c r="X3994" s="3"/>
      <c r="Y3994" s="3"/>
      <c r="Z3994" s="3"/>
      <c r="AA3994" s="3">
        <v>0.112389061513838</v>
      </c>
      <c r="AB3994" s="3">
        <v>0.328894686603076</v>
      </c>
      <c r="AC3994" s="3">
        <v>-1.59305542306591</v>
      </c>
      <c r="AD3994" s="3"/>
      <c r="AE3994" s="5">
        <v>2</v>
      </c>
      <c r="AF3994" s="3">
        <v>0.349341642223356</v>
      </c>
      <c r="AG3994" s="3">
        <v>3.48495559531772</v>
      </c>
      <c r="AH3994" s="3"/>
      <c r="AI3994" s="3"/>
      <c r="AJ3994" s="3"/>
      <c r="AK3994" s="3"/>
      <c r="AL3994" s="3"/>
      <c r="AM3994" s="3"/>
      <c r="AN3994" s="5" t="s">
        <v>46</v>
      </c>
      <c r="AO3994" s="1"/>
      <c r="AP3994" s="1"/>
      <c r="AQ3994" s="1"/>
    </row>
    <row r="3995" spans="1:43">
      <c r="A3995" s="1" t="s">
        <v>10285</v>
      </c>
      <c r="B3995" s="1" t="s">
        <v>10286</v>
      </c>
      <c r="C3995" s="3">
        <v>1.38356164383562</v>
      </c>
      <c r="D3995" s="4">
        <v>43732</v>
      </c>
      <c r="E3995" s="3">
        <v>1.2620073846</v>
      </c>
      <c r="F3995" s="5" t="s">
        <v>591</v>
      </c>
      <c r="G3995" s="5">
        <v>506</v>
      </c>
      <c r="H3995" s="5" t="s">
        <v>60</v>
      </c>
      <c r="I3995" s="3">
        <v>7.46674963055144</v>
      </c>
      <c r="J3995" s="3">
        <v>46.6269841269841</v>
      </c>
      <c r="K3995" s="3">
        <v>2.80505952380951</v>
      </c>
      <c r="L3995" s="3">
        <v>41.8983700862895</v>
      </c>
      <c r="M3995" s="3">
        <v>2.82801220510531</v>
      </c>
      <c r="N3995" s="3">
        <v>45.8951533135509</v>
      </c>
      <c r="O3995" s="3">
        <v>11.0334297653488</v>
      </c>
      <c r="P3995" s="3">
        <v>50</v>
      </c>
      <c r="Q3995" s="3">
        <v>12.1691833089787</v>
      </c>
      <c r="R3995" s="3">
        <v>51.3089005235602</v>
      </c>
      <c r="S3995" s="3">
        <v>36.896859209353</v>
      </c>
      <c r="T3995" s="3">
        <v>50.9661835748792</v>
      </c>
      <c r="U3995" s="3"/>
      <c r="V3995" s="3"/>
      <c r="W3995" s="3"/>
      <c r="X3995" s="3"/>
      <c r="Y3995" s="3"/>
      <c r="Z3995" s="3"/>
      <c r="AA3995" s="3">
        <v>0.193806794679859</v>
      </c>
      <c r="AB3995" s="3">
        <v>0.252117426963438</v>
      </c>
      <c r="AC3995" s="3">
        <v>-14.799703264095</v>
      </c>
      <c r="AD3995" s="3"/>
      <c r="AE3995" s="5">
        <v>3</v>
      </c>
      <c r="AF3995" s="3">
        <v>1.8759024480639</v>
      </c>
      <c r="AG3995" s="3">
        <v>25.9129484364697</v>
      </c>
      <c r="AH3995" s="3"/>
      <c r="AI3995" s="3"/>
      <c r="AJ3995" s="3"/>
      <c r="AK3995" s="3"/>
      <c r="AL3995" s="3"/>
      <c r="AM3995" s="3"/>
      <c r="AN3995" s="5" t="s">
        <v>46</v>
      </c>
      <c r="AO3995" s="1"/>
      <c r="AP3995" s="1"/>
      <c r="AQ3995" s="1"/>
    </row>
    <row r="3996" spans="1:43">
      <c r="A3996" s="1" t="s">
        <v>10287</v>
      </c>
      <c r="B3996" s="1" t="s">
        <v>10288</v>
      </c>
      <c r="C3996" s="3">
        <v>0.802739726027397</v>
      </c>
      <c r="D3996" s="4">
        <v>43944</v>
      </c>
      <c r="E3996" s="3">
        <v>0.4071401509</v>
      </c>
      <c r="F3996" s="5" t="s">
        <v>10289</v>
      </c>
      <c r="G3996" s="5">
        <v>294</v>
      </c>
      <c r="H3996" s="5" t="s">
        <v>60</v>
      </c>
      <c r="I3996" s="3">
        <v>11.5007970849465</v>
      </c>
      <c r="J3996" s="3">
        <v>15.5753968253968</v>
      </c>
      <c r="K3996" s="3">
        <v>2.59132499825383</v>
      </c>
      <c r="L3996" s="3">
        <v>43.6241610738255</v>
      </c>
      <c r="M3996" s="3">
        <v>6.47335991301197</v>
      </c>
      <c r="N3996" s="3">
        <v>9.39663699307616</v>
      </c>
      <c r="O3996" s="3">
        <v>14.1879810308637</v>
      </c>
      <c r="P3996" s="3">
        <v>37.7281947261663</v>
      </c>
      <c r="Q3996" s="3">
        <v>18.9697067876235</v>
      </c>
      <c r="R3996" s="3">
        <v>37.5916230366492</v>
      </c>
      <c r="S3996" s="3"/>
      <c r="T3996" s="3"/>
      <c r="U3996" s="3"/>
      <c r="V3996" s="3"/>
      <c r="W3996" s="3"/>
      <c r="X3996" s="3"/>
      <c r="Y3996" s="3"/>
      <c r="Z3996" s="3"/>
      <c r="AA3996" s="3">
        <v>0.316665794799993</v>
      </c>
      <c r="AB3996" s="3">
        <v>0.591613147886008</v>
      </c>
      <c r="AC3996" s="3">
        <v>-7.54880352644835</v>
      </c>
      <c r="AD3996" s="3"/>
      <c r="AE3996" s="5">
        <v>1</v>
      </c>
      <c r="AF3996" s="3">
        <v>3.81024008537589</v>
      </c>
      <c r="AG3996" s="3"/>
      <c r="AH3996" s="3"/>
      <c r="AI3996" s="3"/>
      <c r="AJ3996" s="3"/>
      <c r="AK3996" s="3"/>
      <c r="AL3996" s="3"/>
      <c r="AM3996" s="3"/>
      <c r="AN3996" s="5" t="s">
        <v>46</v>
      </c>
      <c r="AO3996" s="1"/>
      <c r="AP3996" s="1"/>
      <c r="AQ3996" s="1"/>
    </row>
    <row r="3997" spans="1:43">
      <c r="A3997" s="1" t="s">
        <v>10290</v>
      </c>
      <c r="B3997" s="1" t="s">
        <v>10291</v>
      </c>
      <c r="C3997" s="3">
        <v>0.805479452054795</v>
      </c>
      <c r="D3997" s="4">
        <v>43943</v>
      </c>
      <c r="E3997" s="3">
        <v>1.0111159584</v>
      </c>
      <c r="F3997" s="5" t="s">
        <v>8497</v>
      </c>
      <c r="G3997" s="5">
        <v>295</v>
      </c>
      <c r="H3997" s="5" t="s">
        <v>205</v>
      </c>
      <c r="I3997" s="3">
        <v>0.049495149475346</v>
      </c>
      <c r="J3997" s="3">
        <v>17.9775280898876</v>
      </c>
      <c r="K3997" s="3">
        <v>0.00989511181476242</v>
      </c>
      <c r="L3997" s="3">
        <v>31.8518518518519</v>
      </c>
      <c r="M3997" s="3">
        <v>-0.0494462025316621</v>
      </c>
      <c r="N3997" s="3">
        <v>14.1791044776119</v>
      </c>
      <c r="O3997" s="3">
        <v>0.477184610796293</v>
      </c>
      <c r="P3997" s="3">
        <v>86.3813229571984</v>
      </c>
      <c r="Q3997" s="3">
        <v>0.797845816296002</v>
      </c>
      <c r="R3997" s="3">
        <v>83.1858407079646</v>
      </c>
      <c r="S3997" s="3"/>
      <c r="T3997" s="3"/>
      <c r="U3997" s="3"/>
      <c r="V3997" s="3"/>
      <c r="W3997" s="3"/>
      <c r="X3997" s="3"/>
      <c r="Y3997" s="3"/>
      <c r="Z3997" s="3"/>
      <c r="AA3997" s="3">
        <v>-0.0458491277531193</v>
      </c>
      <c r="AB3997" s="3">
        <v>-0.0587623137605227</v>
      </c>
      <c r="AC3997" s="3">
        <v>-0.298210735586492</v>
      </c>
      <c r="AD3997" s="3"/>
      <c r="AE3997" s="5">
        <v>1</v>
      </c>
      <c r="AF3997" s="3">
        <v>0.108537088710034</v>
      </c>
      <c r="AG3997" s="3"/>
      <c r="AH3997" s="3"/>
      <c r="AI3997" s="3"/>
      <c r="AJ3997" s="3"/>
      <c r="AK3997" s="3"/>
      <c r="AL3997" s="3"/>
      <c r="AM3997" s="3"/>
      <c r="AN3997" s="5" t="s">
        <v>46</v>
      </c>
      <c r="AO3997" s="1"/>
      <c r="AP3997" s="1"/>
      <c r="AQ3997" s="1"/>
    </row>
    <row r="3998" spans="1:43">
      <c r="A3998" s="1" t="s">
        <v>10292</v>
      </c>
      <c r="B3998" s="1" t="s">
        <v>10293</v>
      </c>
      <c r="C3998" s="3">
        <v>1.4027397260274</v>
      </c>
      <c r="D3998" s="4">
        <v>43725</v>
      </c>
      <c r="E3998" s="3">
        <v>1.9799736577</v>
      </c>
      <c r="F3998" s="5" t="s">
        <v>1955</v>
      </c>
      <c r="G3998" s="5">
        <v>513</v>
      </c>
      <c r="H3998" s="5" t="s">
        <v>93</v>
      </c>
      <c r="I3998" s="3">
        <v>11.0486674391657</v>
      </c>
      <c r="J3998" s="3">
        <v>25.35</v>
      </c>
      <c r="K3998" s="3">
        <v>2.04440185273918</v>
      </c>
      <c r="L3998" s="3">
        <v>43.7561942517344</v>
      </c>
      <c r="M3998" s="3">
        <v>6.678911337452</v>
      </c>
      <c r="N3998" s="3">
        <v>19.1616766467066</v>
      </c>
      <c r="O3998" s="3">
        <v>20.8664396519107</v>
      </c>
      <c r="P3998" s="3">
        <v>21.4285714285714</v>
      </c>
      <c r="Q3998" s="3">
        <v>37.1520572450805</v>
      </c>
      <c r="R3998" s="3">
        <v>8.35913312693498</v>
      </c>
      <c r="S3998" s="3">
        <v>71.234229042537</v>
      </c>
      <c r="T3998" s="3">
        <v>21.1222869242986</v>
      </c>
      <c r="U3998" s="3"/>
      <c r="V3998" s="3"/>
      <c r="W3998" s="3"/>
      <c r="X3998" s="3"/>
      <c r="Y3998" s="3"/>
      <c r="Z3998" s="3"/>
      <c r="AA3998" s="3">
        <v>0.365758246480293</v>
      </c>
      <c r="AB3998" s="3">
        <v>0.652474798795246</v>
      </c>
      <c r="AC3998" s="3">
        <v>-11.3162876975365</v>
      </c>
      <c r="AD3998" s="3"/>
      <c r="AE3998" s="5">
        <v>2</v>
      </c>
      <c r="AF3998" s="3">
        <v>3.7602788705871</v>
      </c>
      <c r="AG3998" s="3">
        <v>61.8788648515325</v>
      </c>
      <c r="AH3998" s="3"/>
      <c r="AI3998" s="3"/>
      <c r="AJ3998" s="3"/>
      <c r="AK3998" s="3"/>
      <c r="AL3998" s="3"/>
      <c r="AM3998" s="3"/>
      <c r="AN3998" s="5" t="s">
        <v>46</v>
      </c>
      <c r="AO3998" s="1"/>
      <c r="AP3998" s="1"/>
      <c r="AQ3998" s="1"/>
    </row>
    <row r="3999" spans="1:43">
      <c r="A3999" s="1" t="s">
        <v>10294</v>
      </c>
      <c r="B3999" s="1" t="s">
        <v>10295</v>
      </c>
      <c r="C3999" s="3">
        <v>1.13150684931507</v>
      </c>
      <c r="D3999" s="4">
        <v>43824</v>
      </c>
      <c r="E3999" s="3">
        <v>109.9140420473</v>
      </c>
      <c r="F3999" s="5" t="s">
        <v>1460</v>
      </c>
      <c r="G3999" s="5">
        <v>414</v>
      </c>
      <c r="H3999" s="5" t="s">
        <v>50</v>
      </c>
      <c r="I3999" s="3">
        <v>-0.000858888742885429</v>
      </c>
      <c r="J3999" s="3">
        <v>70.1205895489058</v>
      </c>
      <c r="K3999" s="3">
        <v>-0.0498603909054638</v>
      </c>
      <c r="L3999" s="3">
        <v>80.8322266489597</v>
      </c>
      <c r="M3999" s="3">
        <v>-0.248971088800569</v>
      </c>
      <c r="N3999" s="3">
        <v>79.3410507569012</v>
      </c>
      <c r="O3999" s="3">
        <v>0.740840664452778</v>
      </c>
      <c r="P3999" s="3">
        <v>40.3837368661489</v>
      </c>
      <c r="Q3999" s="3">
        <v>0.993907486861473</v>
      </c>
      <c r="R3999" s="3">
        <v>63.4958957025591</v>
      </c>
      <c r="S3999" s="3">
        <v>1.6192703716129</v>
      </c>
      <c r="T3999" s="3">
        <v>62.9378531073446</v>
      </c>
      <c r="U3999" s="3"/>
      <c r="V3999" s="3"/>
      <c r="W3999" s="3"/>
      <c r="X3999" s="3"/>
      <c r="Y3999" s="3"/>
      <c r="Z3999" s="3"/>
      <c r="AA3999" s="3">
        <v>0.00913873109572732</v>
      </c>
      <c r="AB3999" s="3">
        <v>0.0614753029481143</v>
      </c>
      <c r="AC3999" s="3">
        <v>-2.82890146463674</v>
      </c>
      <c r="AD3999" s="3"/>
      <c r="AE3999" s="5">
        <v>4</v>
      </c>
      <c r="AF3999" s="3">
        <v>0.18555195046135</v>
      </c>
      <c r="AG3999" s="3">
        <v>2.19942969940483</v>
      </c>
      <c r="AH3999" s="3"/>
      <c r="AI3999" s="3"/>
      <c r="AJ3999" s="3"/>
      <c r="AK3999" s="3"/>
      <c r="AL3999" s="3"/>
      <c r="AM3999" s="3"/>
      <c r="AN3999" s="5" t="s">
        <v>51</v>
      </c>
      <c r="AO3999" s="1"/>
      <c r="AP3999" s="1"/>
      <c r="AQ3999" s="1"/>
    </row>
    <row r="4000" spans="1:43">
      <c r="A4000" s="1" t="s">
        <v>10296</v>
      </c>
      <c r="B4000" s="1" t="s">
        <v>10297</v>
      </c>
      <c r="C4000" s="3">
        <v>1.28493150684932</v>
      </c>
      <c r="D4000" s="4">
        <v>43768</v>
      </c>
      <c r="E4000" s="3">
        <v>3.6027849177</v>
      </c>
      <c r="F4000" s="5" t="s">
        <v>10087</v>
      </c>
      <c r="G4000" s="5">
        <v>470</v>
      </c>
      <c r="H4000" s="5" t="s">
        <v>191</v>
      </c>
      <c r="I4000" s="3">
        <v>1.26216545012167</v>
      </c>
      <c r="J4000" s="3">
        <v>93.8517179023508</v>
      </c>
      <c r="K4000" s="3">
        <v>0.384412451948451</v>
      </c>
      <c r="L4000" s="3">
        <v>84.0753424657534</v>
      </c>
      <c r="M4000" s="3">
        <v>-0.187364160983283</v>
      </c>
      <c r="N4000" s="3">
        <v>87.9279279279279</v>
      </c>
      <c r="O4000" s="3">
        <v>3.24031007751938</v>
      </c>
      <c r="P4000" s="3">
        <v>91.8095238095238</v>
      </c>
      <c r="Q4000" s="3">
        <v>-3.73689916877484</v>
      </c>
      <c r="R4000" s="3">
        <v>97.2746331236897</v>
      </c>
      <c r="S4000" s="3">
        <v>21.4148965265749</v>
      </c>
      <c r="T4000" s="3">
        <v>96.3235294117647</v>
      </c>
      <c r="U4000" s="3"/>
      <c r="V4000" s="3"/>
      <c r="W4000" s="3"/>
      <c r="X4000" s="3"/>
      <c r="Y4000" s="3"/>
      <c r="Z4000" s="3"/>
      <c r="AA4000" s="3">
        <v>0.0814228505095776</v>
      </c>
      <c r="AB4000" s="3">
        <v>0.179376693800227</v>
      </c>
      <c r="AC4000" s="3">
        <v>-19.4540864626065</v>
      </c>
      <c r="AD4000" s="3"/>
      <c r="AE4000" s="5">
        <v>3</v>
      </c>
      <c r="AF4000" s="3">
        <v>2.06996102590542</v>
      </c>
      <c r="AG4000" s="3">
        <v>29.6654841763333</v>
      </c>
      <c r="AH4000" s="3"/>
      <c r="AI4000" s="3"/>
      <c r="AJ4000" s="3"/>
      <c r="AK4000" s="3"/>
      <c r="AL4000" s="3"/>
      <c r="AM4000" s="3"/>
      <c r="AN4000" s="5" t="s">
        <v>46</v>
      </c>
      <c r="AO4000" s="1"/>
      <c r="AP4000" s="1"/>
      <c r="AQ4000" s="1"/>
    </row>
    <row r="4001" spans="1:43">
      <c r="A4001" s="1" t="s">
        <v>10298</v>
      </c>
      <c r="B4001" s="1" t="s">
        <v>10299</v>
      </c>
      <c r="C4001" s="3">
        <v>1.24657534246575</v>
      </c>
      <c r="D4001" s="4">
        <v>43782</v>
      </c>
      <c r="E4001" s="3">
        <v>5.1067618056</v>
      </c>
      <c r="F4001" s="5" t="s">
        <v>5875</v>
      </c>
      <c r="G4001" s="5">
        <v>110</v>
      </c>
      <c r="H4001" s="5" t="s">
        <v>55</v>
      </c>
      <c r="I4001" s="3">
        <v>10.1052860089005</v>
      </c>
      <c r="J4001" s="3">
        <v>51.7846339987901</v>
      </c>
      <c r="K4001" s="3">
        <v>2.3974158380861</v>
      </c>
      <c r="L4001" s="3">
        <v>53.954802259887</v>
      </c>
      <c r="M4001" s="3">
        <v>5.20093336790251</v>
      </c>
      <c r="N4001" s="3">
        <v>49.8503889886296</v>
      </c>
      <c r="O4001" s="3">
        <v>18.4009337613073</v>
      </c>
      <c r="P4001" s="3">
        <v>53.3112582781457</v>
      </c>
      <c r="Q4001" s="3">
        <v>27.3092369477912</v>
      </c>
      <c r="R4001" s="3">
        <v>38.9481707317073</v>
      </c>
      <c r="S4001" s="3">
        <v>71.7284577619773</v>
      </c>
      <c r="T4001" s="3">
        <v>40.4296875</v>
      </c>
      <c r="U4001" s="3"/>
      <c r="V4001" s="3"/>
      <c r="W4001" s="3"/>
      <c r="X4001" s="3"/>
      <c r="Y4001" s="3"/>
      <c r="Z4001" s="3"/>
      <c r="AA4001" s="3">
        <v>0.286288007938913</v>
      </c>
      <c r="AB4001" s="3">
        <v>0.602350724898603</v>
      </c>
      <c r="AC4001" s="3">
        <v>-20.9760925841328</v>
      </c>
      <c r="AD4001" s="3"/>
      <c r="AE4001" s="5">
        <v>1</v>
      </c>
      <c r="AF4001" s="3">
        <v>5.17930290550208</v>
      </c>
      <c r="AG4001" s="3">
        <v>81.873836576997</v>
      </c>
      <c r="AH4001" s="3"/>
      <c r="AI4001" s="3"/>
      <c r="AJ4001" s="3"/>
      <c r="AK4001" s="3"/>
      <c r="AL4001" s="3"/>
      <c r="AM4001" s="3"/>
      <c r="AN4001" s="5" t="s">
        <v>46</v>
      </c>
      <c r="AO4001" s="1"/>
      <c r="AP4001" s="1"/>
      <c r="AQ4001" s="1"/>
    </row>
    <row r="4002" spans="1:43">
      <c r="A4002" s="1" t="s">
        <v>10300</v>
      </c>
      <c r="B4002" s="1" t="s">
        <v>10301</v>
      </c>
      <c r="C4002" s="3">
        <v>1.30958904109589</v>
      </c>
      <c r="D4002" s="4">
        <v>43759</v>
      </c>
      <c r="E4002" s="3">
        <v>0.5012902637</v>
      </c>
      <c r="F4002" s="5" t="s">
        <v>10302</v>
      </c>
      <c r="G4002" s="5">
        <v>479</v>
      </c>
      <c r="H4002" s="5" t="s">
        <v>60</v>
      </c>
      <c r="I4002" s="3">
        <v>6.58629614493938</v>
      </c>
      <c r="J4002" s="3">
        <v>52.1825396825397</v>
      </c>
      <c r="K4002" s="3">
        <v>2.93363152009472</v>
      </c>
      <c r="L4002" s="3">
        <v>40.5560882070949</v>
      </c>
      <c r="M4002" s="3">
        <v>2.1141924959217</v>
      </c>
      <c r="N4002" s="3">
        <v>50.6429277942631</v>
      </c>
      <c r="O4002" s="3">
        <v>11.0567028599815</v>
      </c>
      <c r="P4002" s="3">
        <v>49.7971602434077</v>
      </c>
      <c r="Q4002" s="3">
        <v>16.7487317218741</v>
      </c>
      <c r="R4002" s="3">
        <v>42.7225130890052</v>
      </c>
      <c r="S4002" s="3">
        <v>52.0796890184645</v>
      </c>
      <c r="T4002" s="3">
        <v>28.5024154589372</v>
      </c>
      <c r="U4002" s="3"/>
      <c r="V4002" s="3"/>
      <c r="W4002" s="3"/>
      <c r="X4002" s="3"/>
      <c r="Y4002" s="3"/>
      <c r="Z4002" s="3"/>
      <c r="AA4002" s="3">
        <v>0.268333064847683</v>
      </c>
      <c r="AB4002" s="3">
        <v>0.409660150768494</v>
      </c>
      <c r="AC4002" s="3">
        <v>-14.3178951162372</v>
      </c>
      <c r="AD4002" s="3"/>
      <c r="AE4002" s="5">
        <v>1</v>
      </c>
      <c r="AF4002" s="3">
        <v>2.83515674753065</v>
      </c>
      <c r="AG4002" s="3">
        <v>42.0520961781872</v>
      </c>
      <c r="AH4002" s="3"/>
      <c r="AI4002" s="3"/>
      <c r="AJ4002" s="3"/>
      <c r="AK4002" s="3"/>
      <c r="AL4002" s="3"/>
      <c r="AM4002" s="3"/>
      <c r="AN4002" s="5" t="s">
        <v>46</v>
      </c>
      <c r="AO4002" s="1"/>
      <c r="AP4002" s="1"/>
      <c r="AQ4002" s="1"/>
    </row>
    <row r="4003" spans="1:43">
      <c r="A4003" s="1" t="s">
        <v>10303</v>
      </c>
      <c r="B4003" s="1" t="s">
        <v>10304</v>
      </c>
      <c r="C4003" s="3">
        <v>1.45479452054795</v>
      </c>
      <c r="D4003" s="4">
        <v>43706</v>
      </c>
      <c r="E4003" s="3">
        <v>0.1021342098</v>
      </c>
      <c r="F4003" s="5" t="s">
        <v>2644</v>
      </c>
      <c r="G4003" s="5">
        <v>532</v>
      </c>
      <c r="H4003" s="5" t="s">
        <v>64</v>
      </c>
      <c r="I4003" s="3">
        <v>0.17809901090919</v>
      </c>
      <c r="J4003" s="3">
        <v>97.3760932944606</v>
      </c>
      <c r="K4003" s="3">
        <v>0.029329498338501</v>
      </c>
      <c r="L4003" s="3">
        <v>95.9183673469388</v>
      </c>
      <c r="M4003" s="3">
        <v>0.127022898372881</v>
      </c>
      <c r="N4003" s="3">
        <v>97.0845481049563</v>
      </c>
      <c r="O4003" s="3">
        <v>0.386274263557398</v>
      </c>
      <c r="P4003" s="3">
        <v>97.5146198830409</v>
      </c>
      <c r="Q4003" s="3">
        <v>0.825992654558285</v>
      </c>
      <c r="R4003" s="3">
        <v>96.301775147929</v>
      </c>
      <c r="S4003" s="3">
        <v>1.65160346812886</v>
      </c>
      <c r="T4003" s="3">
        <v>93.2533733133433</v>
      </c>
      <c r="U4003" s="3"/>
      <c r="V4003" s="3"/>
      <c r="W4003" s="3"/>
      <c r="X4003" s="3"/>
      <c r="Y4003" s="3"/>
      <c r="Z4003" s="3"/>
      <c r="AA4003" s="3">
        <v>0.159631489079425</v>
      </c>
      <c r="AB4003" s="3">
        <v>1.14568307372553</v>
      </c>
      <c r="AC4003" s="3">
        <v>-0.0148286150471521</v>
      </c>
      <c r="AD4003" s="3"/>
      <c r="AE4003" s="5"/>
      <c r="AF4003" s="3">
        <v>0.158566788901788</v>
      </c>
      <c r="AG4003" s="3">
        <v>1.72356864310228</v>
      </c>
      <c r="AH4003" s="3"/>
      <c r="AI4003" s="3"/>
      <c r="AJ4003" s="3"/>
      <c r="AK4003" s="3"/>
      <c r="AL4003" s="3"/>
      <c r="AM4003" s="3"/>
      <c r="AN4003" s="5" t="s">
        <v>46</v>
      </c>
      <c r="AO4003" s="1"/>
      <c r="AP4003" s="1"/>
      <c r="AQ4003" s="1"/>
    </row>
    <row r="4004" spans="1:43">
      <c r="A4004" s="1" t="s">
        <v>10305</v>
      </c>
      <c r="B4004" s="1" t="s">
        <v>10306</v>
      </c>
      <c r="C4004" s="3">
        <v>1.22465753424658</v>
      </c>
      <c r="D4004" s="4">
        <v>43790</v>
      </c>
      <c r="E4004" s="3">
        <v>0.5687733363</v>
      </c>
      <c r="F4004" s="5" t="s">
        <v>1192</v>
      </c>
      <c r="G4004" s="5">
        <v>22</v>
      </c>
      <c r="H4004" s="5" t="s">
        <v>50</v>
      </c>
      <c r="I4004" s="3">
        <v>-0.556368960468525</v>
      </c>
      <c r="J4004" s="3">
        <v>96.025011165699</v>
      </c>
      <c r="K4004" s="3">
        <v>-0.215475024485796</v>
      </c>
      <c r="L4004" s="3">
        <v>96.5028773793714</v>
      </c>
      <c r="M4004" s="3">
        <v>-0.682394228894533</v>
      </c>
      <c r="N4004" s="3">
        <v>95.2359750667854</v>
      </c>
      <c r="O4004" s="3">
        <v>0.691836331290758</v>
      </c>
      <c r="P4004" s="3">
        <v>48.1955230698949</v>
      </c>
      <c r="Q4004" s="3">
        <v>0.691836331290758</v>
      </c>
      <c r="R4004" s="3">
        <v>81.0236600676002</v>
      </c>
      <c r="S4004" s="3">
        <v>1.50443359569591</v>
      </c>
      <c r="T4004" s="3">
        <v>67.7401129943503</v>
      </c>
      <c r="U4004" s="3"/>
      <c r="V4004" s="3"/>
      <c r="W4004" s="3"/>
      <c r="X4004" s="3"/>
      <c r="Y4004" s="3"/>
      <c r="Z4004" s="3"/>
      <c r="AA4004" s="3">
        <v>-0.00468990316818003</v>
      </c>
      <c r="AB4004" s="3">
        <v>0.000414955495306381</v>
      </c>
      <c r="AC4004" s="3">
        <v>-1.48456057007126</v>
      </c>
      <c r="AD4004" s="3"/>
      <c r="AE4004" s="5">
        <v>3</v>
      </c>
      <c r="AF4004" s="3">
        <v>0.154664106898361</v>
      </c>
      <c r="AG4004" s="3">
        <v>1.3590233361376</v>
      </c>
      <c r="AH4004" s="3"/>
      <c r="AI4004" s="3"/>
      <c r="AJ4004" s="3"/>
      <c r="AK4004" s="3"/>
      <c r="AL4004" s="3"/>
      <c r="AM4004" s="3"/>
      <c r="AN4004" s="5" t="s">
        <v>46</v>
      </c>
      <c r="AO4004" s="1"/>
      <c r="AP4004" s="1"/>
      <c r="AQ4004" s="1"/>
    </row>
    <row r="4005" spans="1:43">
      <c r="A4005" s="1" t="s">
        <v>10307</v>
      </c>
      <c r="B4005" s="1" t="s">
        <v>10308</v>
      </c>
      <c r="C4005" s="3">
        <v>1.4027397260274</v>
      </c>
      <c r="D4005" s="4">
        <v>43725</v>
      </c>
      <c r="E4005" s="3">
        <v>16.9844423889</v>
      </c>
      <c r="F4005" s="5" t="s">
        <v>334</v>
      </c>
      <c r="G4005" s="5">
        <v>107</v>
      </c>
      <c r="H4005" s="5" t="s">
        <v>50</v>
      </c>
      <c r="I4005" s="3">
        <v>0.178695522684394</v>
      </c>
      <c r="J4005" s="3">
        <v>40.3751674854846</v>
      </c>
      <c r="K4005" s="3">
        <v>0.0198235702250155</v>
      </c>
      <c r="L4005" s="3">
        <v>31.9610447100487</v>
      </c>
      <c r="M4005" s="3">
        <v>0.138930237173759</v>
      </c>
      <c r="N4005" s="3">
        <v>15.7168299198575</v>
      </c>
      <c r="O4005" s="3">
        <v>0.487950607448727</v>
      </c>
      <c r="P4005" s="3">
        <v>68.3873915029694</v>
      </c>
      <c r="Q4005" s="3">
        <v>1.36105390371093</v>
      </c>
      <c r="R4005" s="3">
        <v>21.3423466924191</v>
      </c>
      <c r="S4005" s="3">
        <v>2.89850222801626</v>
      </c>
      <c r="T4005" s="3">
        <v>14.2937853107345</v>
      </c>
      <c r="U4005" s="3"/>
      <c r="V4005" s="3"/>
      <c r="W4005" s="3"/>
      <c r="X4005" s="3"/>
      <c r="Y4005" s="3"/>
      <c r="Z4005" s="3"/>
      <c r="AA4005" s="3">
        <v>0.875038472410148</v>
      </c>
      <c r="AB4005" s="3">
        <v>5.83939573843927</v>
      </c>
      <c r="AC4005" s="3">
        <v>-0.00991178511248633</v>
      </c>
      <c r="AD4005" s="3"/>
      <c r="AE4005" s="5"/>
      <c r="AF4005" s="3">
        <v>0.226141481259943</v>
      </c>
      <c r="AG4005" s="3">
        <v>2.8673868688331</v>
      </c>
      <c r="AH4005" s="3"/>
      <c r="AI4005" s="3"/>
      <c r="AJ4005" s="3"/>
      <c r="AK4005" s="3"/>
      <c r="AL4005" s="3"/>
      <c r="AM4005" s="3"/>
      <c r="AN4005" s="5" t="s">
        <v>51</v>
      </c>
      <c r="AO4005" s="1"/>
      <c r="AP4005" s="1"/>
      <c r="AQ4005" s="1"/>
    </row>
    <row r="4006" spans="1:43">
      <c r="A4006" s="1" t="s">
        <v>10309</v>
      </c>
      <c r="B4006" s="1" t="s">
        <v>10310</v>
      </c>
      <c r="C4006" s="3">
        <v>1.42191780821918</v>
      </c>
      <c r="D4006" s="4">
        <v>43718</v>
      </c>
      <c r="E4006" s="3">
        <v>0.9462081673</v>
      </c>
      <c r="F4006" s="5" t="s">
        <v>10311</v>
      </c>
      <c r="G4006" s="5">
        <v>520</v>
      </c>
      <c r="H4006" s="5" t="s">
        <v>64</v>
      </c>
      <c r="I4006" s="3">
        <v>0.253665701936019</v>
      </c>
      <c r="J4006" s="3">
        <v>69.0962099125364</v>
      </c>
      <c r="K4006" s="3">
        <v>0.0477668051646161</v>
      </c>
      <c r="L4006" s="3">
        <v>6.70553935860058</v>
      </c>
      <c r="M4006" s="3">
        <v>0.186878785384744</v>
      </c>
      <c r="N4006" s="3">
        <v>72.3032069970845</v>
      </c>
      <c r="O4006" s="3">
        <v>0.660377450269824</v>
      </c>
      <c r="P4006" s="3">
        <v>20.4678362573099</v>
      </c>
      <c r="Q4006" s="3">
        <v>1.18416626245875</v>
      </c>
      <c r="R4006" s="3">
        <v>33.1360946745562</v>
      </c>
      <c r="S4006" s="3">
        <v>2.25342257948794</v>
      </c>
      <c r="T4006" s="3">
        <v>19.7901049475262</v>
      </c>
      <c r="U4006" s="3"/>
      <c r="V4006" s="3"/>
      <c r="W4006" s="3"/>
      <c r="X4006" s="3"/>
      <c r="Y4006" s="3"/>
      <c r="Z4006" s="3"/>
      <c r="AA4006" s="3">
        <v>0.667018072965258</v>
      </c>
      <c r="AB4006" s="3">
        <v>3.18088679087938</v>
      </c>
      <c r="AC4006" s="3">
        <v>-0.0143317103816534</v>
      </c>
      <c r="AD4006" s="3"/>
      <c r="AE4006" s="5"/>
      <c r="AF4006" s="3">
        <v>0.196225030405708</v>
      </c>
      <c r="AG4006" s="3">
        <v>2.3623848885763</v>
      </c>
      <c r="AH4006" s="3"/>
      <c r="AI4006" s="3"/>
      <c r="AJ4006" s="3"/>
      <c r="AK4006" s="3"/>
      <c r="AL4006" s="3"/>
      <c r="AM4006" s="3">
        <v>1000</v>
      </c>
      <c r="AN4006" s="5" t="s">
        <v>206</v>
      </c>
      <c r="AO4006" s="1"/>
      <c r="AP4006" s="1"/>
      <c r="AQ4006" s="1"/>
    </row>
    <row r="4007" spans="1:43">
      <c r="A4007" s="1" t="s">
        <v>10312</v>
      </c>
      <c r="B4007" s="1" t="s">
        <v>10313</v>
      </c>
      <c r="C4007" s="3">
        <v>1.45479452054795</v>
      </c>
      <c r="D4007" s="4">
        <v>43706</v>
      </c>
      <c r="E4007" s="3">
        <v>9.7482040266</v>
      </c>
      <c r="F4007" s="5" t="s">
        <v>5115</v>
      </c>
      <c r="G4007" s="5">
        <v>532</v>
      </c>
      <c r="H4007" s="5" t="s">
        <v>50</v>
      </c>
      <c r="I4007" s="3">
        <v>0.494608764467304</v>
      </c>
      <c r="J4007" s="3">
        <v>4.64493077266637</v>
      </c>
      <c r="K4007" s="3">
        <v>-0.0393584571484737</v>
      </c>
      <c r="L4007" s="3">
        <v>75.7857459052678</v>
      </c>
      <c r="M4007" s="3">
        <v>0.157744257123136</v>
      </c>
      <c r="N4007" s="3">
        <v>14.4256455921638</v>
      </c>
      <c r="O4007" s="3">
        <v>0.57420057420056</v>
      </c>
      <c r="P4007" s="3">
        <v>62.1745089081773</v>
      </c>
      <c r="Q4007" s="3">
        <v>1.36848553093858</v>
      </c>
      <c r="R4007" s="3">
        <v>20.7146306132303</v>
      </c>
      <c r="S4007" s="3">
        <v>2.63057143175378</v>
      </c>
      <c r="T4007" s="3">
        <v>20.3389830508475</v>
      </c>
      <c r="U4007" s="3"/>
      <c r="V4007" s="3"/>
      <c r="W4007" s="3"/>
      <c r="X4007" s="3"/>
      <c r="Y4007" s="3"/>
      <c r="Z4007" s="3"/>
      <c r="AA4007" s="3">
        <v>0.0690909082775175</v>
      </c>
      <c r="AB4007" s="3">
        <v>0.181705848189352</v>
      </c>
      <c r="AC4007" s="3">
        <v>-2.88850375505488</v>
      </c>
      <c r="AD4007" s="3"/>
      <c r="AE4007" s="5">
        <v>3</v>
      </c>
      <c r="AF4007" s="3">
        <v>0.288827173016037</v>
      </c>
      <c r="AG4007" s="3">
        <v>3.36742199208704</v>
      </c>
      <c r="AH4007" s="3"/>
      <c r="AI4007" s="3"/>
      <c r="AJ4007" s="3"/>
      <c r="AK4007" s="3"/>
      <c r="AL4007" s="3"/>
      <c r="AM4007" s="3"/>
      <c r="AN4007" s="5" t="s">
        <v>51</v>
      </c>
      <c r="AO4007" s="1"/>
      <c r="AP4007" s="1"/>
      <c r="AQ4007" s="1"/>
    </row>
    <row r="4008" spans="1:43">
      <c r="A4008" s="1" t="s">
        <v>10314</v>
      </c>
      <c r="B4008" s="1" t="s">
        <v>10315</v>
      </c>
      <c r="C4008" s="3">
        <v>1.18356164383562</v>
      </c>
      <c r="D4008" s="4">
        <v>43805</v>
      </c>
      <c r="E4008" s="3">
        <v>5.2311727397</v>
      </c>
      <c r="F4008" s="5" t="s">
        <v>4962</v>
      </c>
      <c r="G4008" s="5">
        <v>433</v>
      </c>
      <c r="H4008" s="5" t="s">
        <v>50</v>
      </c>
      <c r="I4008" s="3">
        <v>0.0584966364433981</v>
      </c>
      <c r="J4008" s="3">
        <v>61.3666815542653</v>
      </c>
      <c r="K4008" s="3">
        <v>0.0584966364433981</v>
      </c>
      <c r="L4008" s="3">
        <v>10.9783089862771</v>
      </c>
      <c r="M4008" s="3">
        <v>-0.0292226767971914</v>
      </c>
      <c r="N4008" s="3">
        <v>41.8967052537845</v>
      </c>
      <c r="O4008" s="3">
        <v>0.627512501225607</v>
      </c>
      <c r="P4008" s="3">
        <v>56.7382366377341</v>
      </c>
      <c r="Q4008" s="3">
        <v>1.01377952755905</v>
      </c>
      <c r="R4008" s="3">
        <v>61.4678899082569</v>
      </c>
      <c r="S4008" s="3">
        <v>2.02803459588428</v>
      </c>
      <c r="T4008" s="3">
        <v>42.8248587570621</v>
      </c>
      <c r="U4008" s="3"/>
      <c r="V4008" s="3"/>
      <c r="W4008" s="3"/>
      <c r="X4008" s="3"/>
      <c r="Y4008" s="3"/>
      <c r="Z4008" s="3"/>
      <c r="AA4008" s="3">
        <v>0.0739990674133283</v>
      </c>
      <c r="AB4008" s="3">
        <v>0.152350958435336</v>
      </c>
      <c r="AC4008" s="3">
        <v>-0.773675448046205</v>
      </c>
      <c r="AD4008" s="3"/>
      <c r="AE4008" s="5">
        <v>4</v>
      </c>
      <c r="AF4008" s="3">
        <v>0.180597276551071</v>
      </c>
      <c r="AG4008" s="3">
        <v>2.21340557717657</v>
      </c>
      <c r="AH4008" s="3"/>
      <c r="AI4008" s="3"/>
      <c r="AJ4008" s="3"/>
      <c r="AK4008" s="3"/>
      <c r="AL4008" s="3"/>
      <c r="AM4008" s="3"/>
      <c r="AN4008" s="5" t="s">
        <v>51</v>
      </c>
      <c r="AO4008" s="1"/>
      <c r="AP4008" s="1"/>
      <c r="AQ4008" s="1"/>
    </row>
    <row r="4009" spans="1:43">
      <c r="A4009" s="1" t="s">
        <v>10316</v>
      </c>
      <c r="B4009" s="1" t="s">
        <v>10317</v>
      </c>
      <c r="C4009" s="3">
        <v>1.16438356164384</v>
      </c>
      <c r="D4009" s="4">
        <v>43812</v>
      </c>
      <c r="E4009" s="3">
        <v>0.5285160965</v>
      </c>
      <c r="F4009" s="5" t="s">
        <v>10318</v>
      </c>
      <c r="G4009" s="5">
        <v>281</v>
      </c>
      <c r="H4009" s="5" t="s">
        <v>93</v>
      </c>
      <c r="I4009" s="3">
        <v>2.86624203821657</v>
      </c>
      <c r="J4009" s="3">
        <v>70.85</v>
      </c>
      <c r="K4009" s="3">
        <v>5.07036277490984</v>
      </c>
      <c r="L4009" s="3">
        <v>3.56788899900892</v>
      </c>
      <c r="M4009" s="3">
        <v>-1.56353517954154</v>
      </c>
      <c r="N4009" s="3">
        <v>91.6167664670659</v>
      </c>
      <c r="O4009" s="3">
        <v>8.04246655031996</v>
      </c>
      <c r="P4009" s="3">
        <v>56.58953722334</v>
      </c>
      <c r="Q4009" s="3">
        <v>11.3793103448276</v>
      </c>
      <c r="R4009" s="3">
        <v>55.0051599587203</v>
      </c>
      <c r="S4009" s="3">
        <v>35.0604490500863</v>
      </c>
      <c r="T4009" s="3">
        <v>57.4377977766014</v>
      </c>
      <c r="U4009" s="3"/>
      <c r="V4009" s="3"/>
      <c r="W4009" s="3"/>
      <c r="X4009" s="3"/>
      <c r="Y4009" s="3"/>
      <c r="Z4009" s="3"/>
      <c r="AA4009" s="3">
        <v>0.116128205041575</v>
      </c>
      <c r="AB4009" s="3">
        <v>0.229472797928214</v>
      </c>
      <c r="AC4009" s="3">
        <v>-23.7004405286344</v>
      </c>
      <c r="AD4009" s="3"/>
      <c r="AE4009" s="5">
        <v>2</v>
      </c>
      <c r="AF4009" s="3">
        <v>3.29046560332961</v>
      </c>
      <c r="AG4009" s="3">
        <v>45.2148830006783</v>
      </c>
      <c r="AH4009" s="3"/>
      <c r="AI4009" s="3"/>
      <c r="AJ4009" s="3"/>
      <c r="AK4009" s="3"/>
      <c r="AL4009" s="3"/>
      <c r="AM4009" s="3"/>
      <c r="AN4009" s="5" t="s">
        <v>46</v>
      </c>
      <c r="AO4009" s="1"/>
      <c r="AP4009" s="1"/>
      <c r="AQ4009" s="1"/>
    </row>
    <row r="4010" spans="1:43">
      <c r="A4010" s="1" t="s">
        <v>10319</v>
      </c>
      <c r="B4010" s="1" t="s">
        <v>10320</v>
      </c>
      <c r="C4010" s="3">
        <v>1.45205479452055</v>
      </c>
      <c r="D4010" s="4">
        <v>43707</v>
      </c>
      <c r="E4010" s="3">
        <v>16.8616107649</v>
      </c>
      <c r="F4010" s="5" t="s">
        <v>10321</v>
      </c>
      <c r="G4010" s="5">
        <v>531</v>
      </c>
      <c r="H4010" s="5" t="s">
        <v>60</v>
      </c>
      <c r="I4010" s="3">
        <v>4.02616371372324</v>
      </c>
      <c r="J4010" s="3">
        <v>60.4166666666667</v>
      </c>
      <c r="K4010" s="3">
        <v>1.78327326954144</v>
      </c>
      <c r="L4010" s="3">
        <v>58.0057526366251</v>
      </c>
      <c r="M4010" s="3">
        <v>-1.76311844077962</v>
      </c>
      <c r="N4010" s="3">
        <v>74.7774480712166</v>
      </c>
      <c r="O4010" s="3">
        <v>6.3011031797534</v>
      </c>
      <c r="P4010" s="3">
        <v>60.446247464503</v>
      </c>
      <c r="Q4010" s="3">
        <v>5.21549232449097</v>
      </c>
      <c r="R4010" s="3">
        <v>64.3979057591623</v>
      </c>
      <c r="S4010" s="3">
        <v>31.4686998394863</v>
      </c>
      <c r="T4010" s="3">
        <v>56.4009661835749</v>
      </c>
      <c r="U4010" s="3"/>
      <c r="V4010" s="3"/>
      <c r="W4010" s="3"/>
      <c r="X4010" s="3"/>
      <c r="Y4010" s="3"/>
      <c r="Z4010" s="3"/>
      <c r="AA4010" s="3">
        <v>0.133628231496097</v>
      </c>
      <c r="AB4010" s="3">
        <v>0.323118363659196</v>
      </c>
      <c r="AC4010" s="3">
        <v>-21.1281269489294</v>
      </c>
      <c r="AD4010" s="3"/>
      <c r="AE4010" s="5">
        <v>2</v>
      </c>
      <c r="AF4010" s="3">
        <v>3.0664743174449</v>
      </c>
      <c r="AG4010" s="3">
        <v>41.8124354398203</v>
      </c>
      <c r="AH4010" s="3"/>
      <c r="AI4010" s="3"/>
      <c r="AJ4010" s="3"/>
      <c r="AK4010" s="3"/>
      <c r="AL4010" s="3"/>
      <c r="AM4010" s="3"/>
      <c r="AN4010" s="5" t="s">
        <v>46</v>
      </c>
      <c r="AO4010" s="1"/>
      <c r="AP4010" s="1"/>
      <c r="AQ4010" s="1"/>
    </row>
    <row r="4011" spans="1:43">
      <c r="A4011" s="1" t="s">
        <v>10322</v>
      </c>
      <c r="B4011" s="1" t="s">
        <v>10323</v>
      </c>
      <c r="C4011" s="3">
        <v>1.26849315068493</v>
      </c>
      <c r="D4011" s="4">
        <v>43774</v>
      </c>
      <c r="E4011" s="3">
        <v>0.1518177332</v>
      </c>
      <c r="F4011" s="5" t="s">
        <v>10324</v>
      </c>
      <c r="G4011" s="5">
        <v>464</v>
      </c>
      <c r="H4011" s="5" t="s">
        <v>93</v>
      </c>
      <c r="I4011" s="3">
        <v>10.8108108108108</v>
      </c>
      <c r="J4011" s="3">
        <v>26.25</v>
      </c>
      <c r="K4011" s="3">
        <v>3.45019864780093</v>
      </c>
      <c r="L4011" s="3">
        <v>20.7631318136769</v>
      </c>
      <c r="M4011" s="3">
        <v>5.19526543341129</v>
      </c>
      <c r="N4011" s="3">
        <v>28.2934131736527</v>
      </c>
      <c r="O4011" s="3">
        <v>14.1604491962157</v>
      </c>
      <c r="P4011" s="3">
        <v>40.5935613682093</v>
      </c>
      <c r="Q4011" s="3">
        <v>17.9996819844172</v>
      </c>
      <c r="R4011" s="3">
        <v>41.4344685242518</v>
      </c>
      <c r="S4011" s="3">
        <v>44.0271712760796</v>
      </c>
      <c r="T4011" s="3">
        <v>47.6442562202223</v>
      </c>
      <c r="U4011" s="3"/>
      <c r="V4011" s="3"/>
      <c r="W4011" s="3"/>
      <c r="X4011" s="3"/>
      <c r="Y4011" s="3"/>
      <c r="Z4011" s="3"/>
      <c r="AA4011" s="3">
        <v>0.256807914902354</v>
      </c>
      <c r="AB4011" s="3">
        <v>0.413462719511959</v>
      </c>
      <c r="AC4011" s="3">
        <v>-12.9990714948932</v>
      </c>
      <c r="AD4011" s="3"/>
      <c r="AE4011" s="5">
        <v>1</v>
      </c>
      <c r="AF4011" s="3">
        <v>2.4963323867348</v>
      </c>
      <c r="AG4011" s="3">
        <v>43.9414290479676</v>
      </c>
      <c r="AH4011" s="3"/>
      <c r="AI4011" s="3"/>
      <c r="AJ4011" s="3"/>
      <c r="AK4011" s="3"/>
      <c r="AL4011" s="3"/>
      <c r="AM4011" s="3"/>
      <c r="AN4011" s="5" t="s">
        <v>46</v>
      </c>
      <c r="AO4011" s="1"/>
      <c r="AP4011" s="1"/>
      <c r="AQ4011" s="1"/>
    </row>
    <row r="4012" spans="1:43">
      <c r="A4012" s="1" t="s">
        <v>10325</v>
      </c>
      <c r="B4012" s="1" t="s">
        <v>10326</v>
      </c>
      <c r="C4012" s="3">
        <v>1.28767123287671</v>
      </c>
      <c r="D4012" s="4">
        <v>43767</v>
      </c>
      <c r="E4012" s="3">
        <v>8.2608391354</v>
      </c>
      <c r="F4012" s="5" t="s">
        <v>10327</v>
      </c>
      <c r="G4012" s="5">
        <v>471</v>
      </c>
      <c r="H4012" s="5" t="s">
        <v>50</v>
      </c>
      <c r="I4012" s="3">
        <v>-0.147217587594445</v>
      </c>
      <c r="J4012" s="3">
        <v>84.234033050469</v>
      </c>
      <c r="K4012" s="3">
        <v>-0.0589390962671783</v>
      </c>
      <c r="L4012" s="3">
        <v>82.8242585214697</v>
      </c>
      <c r="M4012" s="3">
        <v>-0.32330753404525</v>
      </c>
      <c r="N4012" s="3">
        <v>86.5538735529831</v>
      </c>
      <c r="O4012" s="3">
        <v>0.941882143560507</v>
      </c>
      <c r="P4012" s="3">
        <v>11.8318867062586</v>
      </c>
      <c r="Q4012" s="3">
        <v>1.27280625549549</v>
      </c>
      <c r="R4012" s="3">
        <v>30.1303718010623</v>
      </c>
      <c r="S4012" s="3">
        <v>1.09584210957562</v>
      </c>
      <c r="T4012" s="3">
        <v>79.4915254237288</v>
      </c>
      <c r="U4012" s="3"/>
      <c r="V4012" s="3"/>
      <c r="W4012" s="3"/>
      <c r="X4012" s="3"/>
      <c r="Y4012" s="3"/>
      <c r="Z4012" s="3"/>
      <c r="AA4012" s="3">
        <v>-0.0170699330794791</v>
      </c>
      <c r="AB4012" s="3">
        <v>0.072503720275472</v>
      </c>
      <c r="AC4012" s="3">
        <v>-3.64056631031496</v>
      </c>
      <c r="AD4012" s="3"/>
      <c r="AE4012" s="5">
        <v>4</v>
      </c>
      <c r="AF4012" s="3">
        <v>0.215214606606467</v>
      </c>
      <c r="AG4012" s="3">
        <v>2.27601796131542</v>
      </c>
      <c r="AH4012" s="3"/>
      <c r="AI4012" s="3"/>
      <c r="AJ4012" s="3"/>
      <c r="AK4012" s="3"/>
      <c r="AL4012" s="3"/>
      <c r="AM4012" s="3"/>
      <c r="AN4012" s="5" t="s">
        <v>46</v>
      </c>
      <c r="AO4012" s="1"/>
      <c r="AP4012" s="1"/>
      <c r="AQ4012" s="1"/>
    </row>
    <row r="4013" spans="1:43">
      <c r="A4013" s="1" t="s">
        <v>10328</v>
      </c>
      <c r="B4013" s="1" t="s">
        <v>10329</v>
      </c>
      <c r="C4013" s="3">
        <v>1.37808219178082</v>
      </c>
      <c r="D4013" s="4">
        <v>43734</v>
      </c>
      <c r="E4013" s="3">
        <v>5.3160500964</v>
      </c>
      <c r="F4013" s="5" t="s">
        <v>4559</v>
      </c>
      <c r="G4013" s="5">
        <v>115</v>
      </c>
      <c r="H4013" s="5" t="s">
        <v>45</v>
      </c>
      <c r="I4013" s="3">
        <v>-0.285632676378188</v>
      </c>
      <c r="J4013" s="3">
        <v>80.0955414012739</v>
      </c>
      <c r="K4013" s="3">
        <v>-0.209623630300162</v>
      </c>
      <c r="L4013" s="3">
        <v>95.1863354037267</v>
      </c>
      <c r="M4013" s="3">
        <v>-0.814471067335937</v>
      </c>
      <c r="N4013" s="3">
        <v>74.6031746031746</v>
      </c>
      <c r="O4013" s="3">
        <v>-0.711035267349266</v>
      </c>
      <c r="P4013" s="3">
        <v>86.2582781456954</v>
      </c>
      <c r="Q4013" s="3">
        <v>-0.342563516985446</v>
      </c>
      <c r="R4013" s="3">
        <v>81.1643835616438</v>
      </c>
      <c r="S4013" s="3">
        <v>2.37536656891495</v>
      </c>
      <c r="T4013" s="3">
        <v>84.3691148775895</v>
      </c>
      <c r="U4013" s="3"/>
      <c r="V4013" s="3"/>
      <c r="W4013" s="3"/>
      <c r="X4013" s="3"/>
      <c r="Y4013" s="3"/>
      <c r="Z4013" s="3"/>
      <c r="AA4013" s="3">
        <v>0.0519090883618133</v>
      </c>
      <c r="AB4013" s="3">
        <v>0.138525512607424</v>
      </c>
      <c r="AC4013" s="3">
        <v>-1.71174579156421</v>
      </c>
      <c r="AD4013" s="3"/>
      <c r="AE4013" s="5">
        <v>2</v>
      </c>
      <c r="AF4013" s="3">
        <v>0.304014676053767</v>
      </c>
      <c r="AG4013" s="3">
        <v>2.96523429980249</v>
      </c>
      <c r="AH4013" s="3"/>
      <c r="AI4013" s="3"/>
      <c r="AJ4013" s="3"/>
      <c r="AK4013" s="3"/>
      <c r="AL4013" s="3"/>
      <c r="AM4013" s="3"/>
      <c r="AN4013" s="5" t="s">
        <v>51</v>
      </c>
      <c r="AO4013" s="1"/>
      <c r="AP4013" s="1"/>
      <c r="AQ4013" s="1"/>
    </row>
    <row r="4014" spans="1:43">
      <c r="A4014" s="1" t="s">
        <v>10330</v>
      </c>
      <c r="B4014" s="1" t="s">
        <v>10331</v>
      </c>
      <c r="C4014" s="3">
        <v>1.19178082191781</v>
      </c>
      <c r="D4014" s="4">
        <v>43802</v>
      </c>
      <c r="E4014" s="3">
        <v>7.7776740439</v>
      </c>
      <c r="F4014" s="5" t="s">
        <v>10332</v>
      </c>
      <c r="G4014" s="5">
        <v>436</v>
      </c>
      <c r="H4014" s="5" t="s">
        <v>55</v>
      </c>
      <c r="I4014" s="3">
        <v>9.83108305570167</v>
      </c>
      <c r="J4014" s="3">
        <v>53.7205081669691</v>
      </c>
      <c r="K4014" s="3">
        <v>1.73795343800758</v>
      </c>
      <c r="L4014" s="3">
        <v>66.9491525423729</v>
      </c>
      <c r="M4014" s="3">
        <v>4.45828006003669</v>
      </c>
      <c r="N4014" s="3">
        <v>57.0317175344105</v>
      </c>
      <c r="O4014" s="3">
        <v>22.9777486910995</v>
      </c>
      <c r="P4014" s="3">
        <v>29.3377483443709</v>
      </c>
      <c r="Q4014" s="3">
        <v>35.7044847259334</v>
      </c>
      <c r="R4014" s="3">
        <v>17.1493902439024</v>
      </c>
      <c r="S4014" s="3">
        <v>79.6462715105162</v>
      </c>
      <c r="T4014" s="3">
        <v>28.7109375</v>
      </c>
      <c r="U4014" s="3"/>
      <c r="V4014" s="3"/>
      <c r="W4014" s="3"/>
      <c r="X4014" s="3"/>
      <c r="Y4014" s="3"/>
      <c r="Z4014" s="3"/>
      <c r="AA4014" s="3">
        <v>0.355950005825334</v>
      </c>
      <c r="AB4014" s="3">
        <v>0.604155950673744</v>
      </c>
      <c r="AC4014" s="3">
        <v>-16.1682579715367</v>
      </c>
      <c r="AD4014" s="3"/>
      <c r="AE4014" s="5">
        <v>1</v>
      </c>
      <c r="AF4014" s="3">
        <v>4.59672053146122</v>
      </c>
      <c r="AG4014" s="3">
        <v>74.1378588312543</v>
      </c>
      <c r="AH4014" s="3"/>
      <c r="AI4014" s="3"/>
      <c r="AJ4014" s="3"/>
      <c r="AK4014" s="3"/>
      <c r="AL4014" s="3"/>
      <c r="AM4014" s="3"/>
      <c r="AN4014" s="5" t="s">
        <v>51</v>
      </c>
      <c r="AO4014" s="1"/>
      <c r="AP4014" s="1"/>
      <c r="AQ4014" s="1"/>
    </row>
    <row r="4015" spans="1:43">
      <c r="A4015" s="1" t="s">
        <v>10333</v>
      </c>
      <c r="B4015" s="1" t="s">
        <v>10334</v>
      </c>
      <c r="C4015" s="3">
        <v>1.43287671232877</v>
      </c>
      <c r="D4015" s="4">
        <v>43714</v>
      </c>
      <c r="E4015" s="3">
        <v>6.0807907501</v>
      </c>
      <c r="F4015" s="5" t="s">
        <v>102</v>
      </c>
      <c r="G4015" s="5">
        <v>524</v>
      </c>
      <c r="H4015" s="5" t="s">
        <v>226</v>
      </c>
      <c r="I4015" s="3">
        <v>1.19373063604885</v>
      </c>
      <c r="J4015" s="3">
        <v>70.9815078236131</v>
      </c>
      <c r="K4015" s="3">
        <v>0.0180131495992054</v>
      </c>
      <c r="L4015" s="3">
        <v>83.2010582010582</v>
      </c>
      <c r="M4015" s="3">
        <v>0.189462287982677</v>
      </c>
      <c r="N4015" s="3">
        <v>70.9449929478138</v>
      </c>
      <c r="O4015" s="3">
        <v>2.15251586790544</v>
      </c>
      <c r="P4015" s="3">
        <v>77.2012578616352</v>
      </c>
      <c r="Q4015" s="3">
        <v>5.84254670224935</v>
      </c>
      <c r="R4015" s="3">
        <v>55.2919708029197</v>
      </c>
      <c r="S4015" s="3">
        <v>9.21518489378443</v>
      </c>
      <c r="T4015" s="3">
        <v>77.3936170212766</v>
      </c>
      <c r="U4015" s="3"/>
      <c r="V4015" s="3"/>
      <c r="W4015" s="3"/>
      <c r="X4015" s="3"/>
      <c r="Y4015" s="3"/>
      <c r="Z4015" s="3"/>
      <c r="AA4015" s="3">
        <v>0.289142107975847</v>
      </c>
      <c r="AB4015" s="3">
        <v>0.527155448999406</v>
      </c>
      <c r="AC4015" s="3">
        <v>-1.85752585216393</v>
      </c>
      <c r="AD4015" s="3"/>
      <c r="AE4015" s="5">
        <v>2</v>
      </c>
      <c r="AF4015" s="3">
        <v>0.671708609266863</v>
      </c>
      <c r="AG4015" s="3">
        <v>8.71398929274516</v>
      </c>
      <c r="AH4015" s="3"/>
      <c r="AI4015" s="3"/>
      <c r="AJ4015" s="3"/>
      <c r="AK4015" s="3"/>
      <c r="AL4015" s="3"/>
      <c r="AM4015" s="3"/>
      <c r="AN4015" s="5" t="s">
        <v>51</v>
      </c>
      <c r="AO4015" s="1"/>
      <c r="AP4015" s="1"/>
      <c r="AQ4015" s="1"/>
    </row>
    <row r="4016" spans="1:43">
      <c r="A4016" s="1" t="s">
        <v>10335</v>
      </c>
      <c r="B4016" s="1" t="s">
        <v>10336</v>
      </c>
      <c r="C4016" s="3">
        <v>1.11506849315068</v>
      </c>
      <c r="D4016" s="4">
        <v>43830</v>
      </c>
      <c r="E4016" s="3">
        <v>0.3920140885</v>
      </c>
      <c r="F4016" s="5" t="s">
        <v>8864</v>
      </c>
      <c r="G4016" s="5">
        <v>408</v>
      </c>
      <c r="H4016" s="5" t="s">
        <v>60</v>
      </c>
      <c r="I4016" s="3">
        <v>1.6677897574124</v>
      </c>
      <c r="J4016" s="3">
        <v>71.4285714285714</v>
      </c>
      <c r="K4016" s="3">
        <v>1.00418410041841</v>
      </c>
      <c r="L4016" s="3">
        <v>69.9904122722915</v>
      </c>
      <c r="M4016" s="3">
        <v>-0.992535476991223</v>
      </c>
      <c r="N4016" s="3">
        <v>67.0623145400593</v>
      </c>
      <c r="O4016" s="3">
        <v>1.55658392932269</v>
      </c>
      <c r="P4016" s="3">
        <v>75.7606490872211</v>
      </c>
      <c r="Q4016" s="3">
        <v>-3.04442123865369</v>
      </c>
      <c r="R4016" s="3">
        <v>80</v>
      </c>
      <c r="S4016" s="3">
        <v>20.7482993197279</v>
      </c>
      <c r="T4016" s="3">
        <v>75.6038647342995</v>
      </c>
      <c r="U4016" s="3"/>
      <c r="V4016" s="3"/>
      <c r="W4016" s="3"/>
      <c r="X4016" s="3"/>
      <c r="Y4016" s="3"/>
      <c r="Z4016" s="3"/>
      <c r="AA4016" s="3">
        <v>0.115362411096735</v>
      </c>
      <c r="AB4016" s="3">
        <v>0.174177793735866</v>
      </c>
      <c r="AC4016" s="3">
        <v>-12.3224069087195</v>
      </c>
      <c r="AD4016" s="3"/>
      <c r="AE4016" s="5">
        <v>2</v>
      </c>
      <c r="AF4016" s="3">
        <v>1.42628574971713</v>
      </c>
      <c r="AG4016" s="3">
        <v>17.9476427791808</v>
      </c>
      <c r="AH4016" s="3"/>
      <c r="AI4016" s="3"/>
      <c r="AJ4016" s="3"/>
      <c r="AK4016" s="3"/>
      <c r="AL4016" s="3"/>
      <c r="AM4016" s="3"/>
      <c r="AN4016" s="5" t="s">
        <v>46</v>
      </c>
      <c r="AO4016" s="1"/>
      <c r="AP4016" s="1"/>
      <c r="AQ4016" s="1"/>
    </row>
    <row r="4017" spans="1:43">
      <c r="A4017" s="1" t="s">
        <v>10337</v>
      </c>
      <c r="B4017" s="1" t="s">
        <v>10338</v>
      </c>
      <c r="C4017" s="3">
        <v>1.4027397260274</v>
      </c>
      <c r="D4017" s="4">
        <v>43725</v>
      </c>
      <c r="E4017" s="3">
        <v>1.5903795679</v>
      </c>
      <c r="F4017" s="5" t="s">
        <v>10339</v>
      </c>
      <c r="G4017" s="5">
        <v>513</v>
      </c>
      <c r="H4017" s="5" t="s">
        <v>50</v>
      </c>
      <c r="I4017" s="3">
        <v>-0.0586682311528108</v>
      </c>
      <c r="J4017" s="3">
        <v>75.0781598928093</v>
      </c>
      <c r="K4017" s="3">
        <v>-0.0391198044009647</v>
      </c>
      <c r="L4017" s="3">
        <v>75.5201416555998</v>
      </c>
      <c r="M4017" s="3">
        <v>-0.273197385110733</v>
      </c>
      <c r="N4017" s="3">
        <v>82.5912733748887</v>
      </c>
      <c r="O4017" s="3">
        <v>1.00198543469361</v>
      </c>
      <c r="P4017" s="3">
        <v>8.58839652809502</v>
      </c>
      <c r="Q4017" s="3">
        <v>1.55852495888359</v>
      </c>
      <c r="R4017" s="3">
        <v>11.6368903911154</v>
      </c>
      <c r="S4017" s="3">
        <v>3.25972878029348</v>
      </c>
      <c r="T4017" s="3">
        <v>9.15254237288136</v>
      </c>
      <c r="U4017" s="3"/>
      <c r="V4017" s="3"/>
      <c r="W4017" s="3"/>
      <c r="X4017" s="3"/>
      <c r="Y4017" s="3"/>
      <c r="Z4017" s="3"/>
      <c r="AA4017" s="3">
        <v>0.112092176948701</v>
      </c>
      <c r="AB4017" s="3">
        <v>0.293613086978798</v>
      </c>
      <c r="AC4017" s="3">
        <v>-2.594401732803</v>
      </c>
      <c r="AD4017" s="3"/>
      <c r="AE4017" s="5">
        <v>4</v>
      </c>
      <c r="AF4017" s="3">
        <v>0.374058225124286</v>
      </c>
      <c r="AG4017" s="3">
        <v>4.21941739192155</v>
      </c>
      <c r="AH4017" s="3"/>
      <c r="AI4017" s="3"/>
      <c r="AJ4017" s="3"/>
      <c r="AK4017" s="3"/>
      <c r="AL4017" s="3"/>
      <c r="AM4017" s="3"/>
      <c r="AN4017" s="5" t="s">
        <v>46</v>
      </c>
      <c r="AO4017" s="1"/>
      <c r="AP4017" s="1"/>
      <c r="AQ4017" s="1"/>
    </row>
    <row r="4018" spans="1:43">
      <c r="A4018" s="1" t="s">
        <v>10340</v>
      </c>
      <c r="B4018" s="1" t="s">
        <v>10341</v>
      </c>
      <c r="C4018" s="3">
        <v>1.42191780821918</v>
      </c>
      <c r="D4018" s="4">
        <v>43718</v>
      </c>
      <c r="E4018" s="3">
        <v>61.4289456978</v>
      </c>
      <c r="F4018" s="5" t="s">
        <v>6214</v>
      </c>
      <c r="G4018" s="5">
        <v>520</v>
      </c>
      <c r="H4018" s="5" t="s">
        <v>50</v>
      </c>
      <c r="I4018" s="3">
        <v>0.136200019457152</v>
      </c>
      <c r="J4018" s="3">
        <v>47.9678427869585</v>
      </c>
      <c r="K4018" s="3">
        <v>-0.0194269062651751</v>
      </c>
      <c r="L4018" s="3">
        <v>64.1434262948207</v>
      </c>
      <c r="M4018" s="3">
        <v>-0.164888457807935</v>
      </c>
      <c r="N4018" s="3">
        <v>66.340160284951</v>
      </c>
      <c r="O4018" s="3">
        <v>0.921658986175123</v>
      </c>
      <c r="P4018" s="3">
        <v>13.293741434445</v>
      </c>
      <c r="Q4018" s="3">
        <v>1.30905511811024</v>
      </c>
      <c r="R4018" s="3">
        <v>25.784645098986</v>
      </c>
      <c r="S4018" s="3">
        <v>1.19948874250322</v>
      </c>
      <c r="T4018" s="3">
        <v>77.0621468926554</v>
      </c>
      <c r="U4018" s="3"/>
      <c r="V4018" s="3"/>
      <c r="W4018" s="3"/>
      <c r="X4018" s="3"/>
      <c r="Y4018" s="3"/>
      <c r="Z4018" s="3"/>
      <c r="AA4018" s="3">
        <v>-0.0162407571801906</v>
      </c>
      <c r="AB4018" s="3">
        <v>0.0528527915922396</v>
      </c>
      <c r="AC4018" s="3">
        <v>-3.06484053251605</v>
      </c>
      <c r="AD4018" s="3"/>
      <c r="AE4018" s="5">
        <v>4</v>
      </c>
      <c r="AF4018" s="3">
        <v>0.176699510537351</v>
      </c>
      <c r="AG4018" s="3">
        <v>2.00212883856179</v>
      </c>
      <c r="AH4018" s="3"/>
      <c r="AI4018" s="3"/>
      <c r="AJ4018" s="3"/>
      <c r="AK4018" s="3"/>
      <c r="AL4018" s="3"/>
      <c r="AM4018" s="3"/>
      <c r="AN4018" s="5" t="s">
        <v>51</v>
      </c>
      <c r="AO4018" s="1"/>
      <c r="AP4018" s="1"/>
      <c r="AQ4018" s="1"/>
    </row>
    <row r="4019" spans="1:43">
      <c r="A4019" s="1" t="s">
        <v>10342</v>
      </c>
      <c r="B4019" s="1" t="s">
        <v>10343</v>
      </c>
      <c r="C4019" s="3">
        <v>1.15068493150685</v>
      </c>
      <c r="D4019" s="4">
        <v>43817</v>
      </c>
      <c r="E4019" s="3">
        <v>30.3626262579</v>
      </c>
      <c r="F4019" s="5" t="s">
        <v>7981</v>
      </c>
      <c r="G4019" s="5">
        <v>421</v>
      </c>
      <c r="H4019" s="5" t="s">
        <v>50</v>
      </c>
      <c r="I4019" s="3">
        <v>0.167967592135186</v>
      </c>
      <c r="J4019" s="3">
        <v>42.2063421170165</v>
      </c>
      <c r="K4019" s="3">
        <v>0.0197316495659201</v>
      </c>
      <c r="L4019" s="3">
        <v>32.979194333776</v>
      </c>
      <c r="M4019" s="3">
        <v>0.128395061728405</v>
      </c>
      <c r="N4019" s="3">
        <v>17.1861086375779</v>
      </c>
      <c r="O4019" s="3">
        <v>0.840197861293183</v>
      </c>
      <c r="P4019" s="3">
        <v>23.7551393330288</v>
      </c>
      <c r="Q4019" s="3">
        <v>1.56545248630545</v>
      </c>
      <c r="R4019" s="3">
        <v>11.1540318686625</v>
      </c>
      <c r="S4019" s="3">
        <v>2.74985973646966</v>
      </c>
      <c r="T4019" s="3">
        <v>17.2881355932203</v>
      </c>
      <c r="U4019" s="3"/>
      <c r="V4019" s="3"/>
      <c r="W4019" s="3"/>
      <c r="X4019" s="3"/>
      <c r="Y4019" s="3"/>
      <c r="Z4019" s="3"/>
      <c r="AA4019" s="3">
        <v>0.891003243989499</v>
      </c>
      <c r="AB4019" s="3">
        <v>14.3120865784761</v>
      </c>
      <c r="AC4019" s="3">
        <v>-0.0794360043689935</v>
      </c>
      <c r="AD4019" s="3"/>
      <c r="AE4019" s="5"/>
      <c r="AF4019" s="3">
        <v>0.225857667991695</v>
      </c>
      <c r="AG4019" s="3">
        <v>2.76807350290127</v>
      </c>
      <c r="AH4019" s="3"/>
      <c r="AI4019" s="3"/>
      <c r="AJ4019" s="3"/>
      <c r="AK4019" s="3"/>
      <c r="AL4019" s="3"/>
      <c r="AM4019" s="3"/>
      <c r="AN4019" s="5" t="s">
        <v>1266</v>
      </c>
      <c r="AO4019" s="1"/>
      <c r="AP4019" s="1"/>
      <c r="AQ4019" s="1"/>
    </row>
    <row r="4020" spans="1:43">
      <c r="A4020" s="1" t="s">
        <v>10344</v>
      </c>
      <c r="B4020" s="1" t="s">
        <v>10345</v>
      </c>
      <c r="C4020" s="3">
        <v>0.805479452054795</v>
      </c>
      <c r="D4020" s="4">
        <v>43943</v>
      </c>
      <c r="E4020" s="3">
        <v>1.8858288372</v>
      </c>
      <c r="F4020" s="5" t="s">
        <v>3685</v>
      </c>
      <c r="G4020" s="5">
        <v>295</v>
      </c>
      <c r="H4020" s="5" t="s">
        <v>55</v>
      </c>
      <c r="I4020" s="3">
        <v>17.2399269970518</v>
      </c>
      <c r="J4020" s="3">
        <v>8.71143375680581</v>
      </c>
      <c r="K4020" s="3">
        <v>2.24670951943679</v>
      </c>
      <c r="L4020" s="3">
        <v>57.5141242937853</v>
      </c>
      <c r="M4020" s="3">
        <v>13.4955150856211</v>
      </c>
      <c r="N4020" s="3">
        <v>2.87253141831239</v>
      </c>
      <c r="O4020" s="3">
        <v>25.8818209225203</v>
      </c>
      <c r="P4020" s="3">
        <v>19.0066225165563</v>
      </c>
      <c r="Q4020" s="3">
        <v>24.2893287691621</v>
      </c>
      <c r="R4020" s="3">
        <v>47.9420731707317</v>
      </c>
      <c r="S4020" s="3"/>
      <c r="T4020" s="3"/>
      <c r="U4020" s="3"/>
      <c r="V4020" s="3"/>
      <c r="W4020" s="3"/>
      <c r="X4020" s="3"/>
      <c r="Y4020" s="3"/>
      <c r="Z4020" s="3"/>
      <c r="AA4020" s="3">
        <v>0.368993109570414</v>
      </c>
      <c r="AB4020" s="3">
        <v>0.823326678408844</v>
      </c>
      <c r="AC4020" s="3">
        <v>-12.6598649231211</v>
      </c>
      <c r="AD4020" s="3"/>
      <c r="AE4020" s="5">
        <v>2</v>
      </c>
      <c r="AF4020" s="3">
        <v>5.03972599702042</v>
      </c>
      <c r="AG4020" s="3"/>
      <c r="AH4020" s="3"/>
      <c r="AI4020" s="3"/>
      <c r="AJ4020" s="3"/>
      <c r="AK4020" s="3"/>
      <c r="AL4020" s="3"/>
      <c r="AM4020" s="3"/>
      <c r="AN4020" s="5" t="s">
        <v>46</v>
      </c>
      <c r="AO4020" s="1"/>
      <c r="AP4020" s="1"/>
      <c r="AQ4020" s="1"/>
    </row>
    <row r="4021" spans="1:43">
      <c r="A4021" s="1" t="s">
        <v>10346</v>
      </c>
      <c r="B4021" s="1" t="s">
        <v>10347</v>
      </c>
      <c r="C4021" s="3">
        <v>1.42191780821918</v>
      </c>
      <c r="D4021" s="4">
        <v>43718</v>
      </c>
      <c r="E4021" s="3">
        <v>12.0696355995</v>
      </c>
      <c r="F4021" s="5" t="s">
        <v>10348</v>
      </c>
      <c r="G4021" s="5">
        <v>520</v>
      </c>
      <c r="H4021" s="5" t="s">
        <v>55</v>
      </c>
      <c r="I4021" s="3">
        <v>17.8840867887011</v>
      </c>
      <c r="J4021" s="3">
        <v>6.71506352087114</v>
      </c>
      <c r="K4021" s="3">
        <v>3.77902486742521</v>
      </c>
      <c r="L4021" s="3">
        <v>24.6892655367232</v>
      </c>
      <c r="M4021" s="3">
        <v>8.49930024760469</v>
      </c>
      <c r="N4021" s="3">
        <v>21.1250748055057</v>
      </c>
      <c r="O4021" s="3">
        <v>30.4069353690884</v>
      </c>
      <c r="P4021" s="3">
        <v>8.21192052980132</v>
      </c>
      <c r="Q4021" s="3">
        <v>42.8358843537415</v>
      </c>
      <c r="R4021" s="3">
        <v>8.15548780487805</v>
      </c>
      <c r="S4021" s="3">
        <v>83.6294069417874</v>
      </c>
      <c r="T4021" s="3">
        <v>23.4375</v>
      </c>
      <c r="U4021" s="3"/>
      <c r="V4021" s="3"/>
      <c r="W4021" s="3"/>
      <c r="X4021" s="3"/>
      <c r="Y4021" s="3"/>
      <c r="Z4021" s="3"/>
      <c r="AA4021" s="3">
        <v>0.334228611813883</v>
      </c>
      <c r="AB4021" s="3">
        <v>0.542593486872752</v>
      </c>
      <c r="AC4021" s="3">
        <v>-16.6290182450043</v>
      </c>
      <c r="AD4021" s="3"/>
      <c r="AE4021" s="5">
        <v>1</v>
      </c>
      <c r="AF4021" s="3">
        <v>4.04997167533013</v>
      </c>
      <c r="AG4021" s="3">
        <v>73.1517275978147</v>
      </c>
      <c r="AH4021" s="3"/>
      <c r="AI4021" s="3"/>
      <c r="AJ4021" s="3"/>
      <c r="AK4021" s="3"/>
      <c r="AL4021" s="3"/>
      <c r="AM4021" s="3"/>
      <c r="AN4021" s="5" t="s">
        <v>51</v>
      </c>
      <c r="AO4021" s="1"/>
      <c r="AP4021" s="1"/>
      <c r="AQ4021" s="1"/>
    </row>
    <row r="4022" spans="1:43">
      <c r="A4022" s="1" t="s">
        <v>10349</v>
      </c>
      <c r="B4022" s="1" t="s">
        <v>10350</v>
      </c>
      <c r="C4022" s="3">
        <v>0.841095890410959</v>
      </c>
      <c r="D4022" s="4">
        <v>43930</v>
      </c>
      <c r="E4022" s="3">
        <v>0.8310747301</v>
      </c>
      <c r="F4022" s="5" t="s">
        <v>10351</v>
      </c>
      <c r="G4022" s="5">
        <v>308</v>
      </c>
      <c r="H4022" s="5" t="s">
        <v>2390</v>
      </c>
      <c r="I4022" s="3">
        <v>6.73169171730093</v>
      </c>
      <c r="J4022" s="3">
        <v>24.6153846153846</v>
      </c>
      <c r="K4022" s="3">
        <v>-0.964391691394668</v>
      </c>
      <c r="L4022" s="3">
        <v>93.984962406015</v>
      </c>
      <c r="M4022" s="3">
        <v>2.86638927415626</v>
      </c>
      <c r="N4022" s="3">
        <v>28.030303030303</v>
      </c>
      <c r="O4022" s="3">
        <v>10.7883817427386</v>
      </c>
      <c r="P4022" s="3">
        <v>32.8125</v>
      </c>
      <c r="Q4022" s="3">
        <v>13.3757961783439</v>
      </c>
      <c r="R4022" s="3">
        <v>42.0560747663551</v>
      </c>
      <c r="S4022" s="3"/>
      <c r="T4022" s="3"/>
      <c r="U4022" s="3"/>
      <c r="V4022" s="3"/>
      <c r="W4022" s="3"/>
      <c r="X4022" s="3"/>
      <c r="Y4022" s="3"/>
      <c r="Z4022" s="3"/>
      <c r="AA4022" s="3">
        <v>0.315153314555188</v>
      </c>
      <c r="AB4022" s="3">
        <v>0.603250612766231</v>
      </c>
      <c r="AC4022" s="3">
        <v>-7.05027656237102</v>
      </c>
      <c r="AD4022" s="3"/>
      <c r="AE4022" s="5">
        <v>1</v>
      </c>
      <c r="AF4022" s="3">
        <v>3.03241918393594</v>
      </c>
      <c r="AG4022" s="3"/>
      <c r="AH4022" s="3"/>
      <c r="AI4022" s="3"/>
      <c r="AJ4022" s="3"/>
      <c r="AK4022" s="3"/>
      <c r="AL4022" s="3"/>
      <c r="AM4022" s="3"/>
      <c r="AN4022" s="5" t="s">
        <v>46</v>
      </c>
      <c r="AO4022" s="1"/>
      <c r="AP4022" s="1"/>
      <c r="AQ4022" s="1"/>
    </row>
    <row r="4023" spans="1:43">
      <c r="A4023" s="1" t="s">
        <v>10352</v>
      </c>
      <c r="B4023" s="1" t="s">
        <v>10353</v>
      </c>
      <c r="C4023" s="3">
        <v>1.43287671232877</v>
      </c>
      <c r="D4023" s="4">
        <v>43714</v>
      </c>
      <c r="E4023" s="3">
        <v>10.6341811757</v>
      </c>
      <c r="F4023" s="5" t="s">
        <v>10354</v>
      </c>
      <c r="G4023" s="5">
        <v>524</v>
      </c>
      <c r="H4023" s="5" t="s">
        <v>55</v>
      </c>
      <c r="I4023" s="3">
        <v>8.03230730094124</v>
      </c>
      <c r="J4023" s="3">
        <v>65.7592256503327</v>
      </c>
      <c r="K4023" s="3">
        <v>0.747286637803224</v>
      </c>
      <c r="L4023" s="3">
        <v>81.1864406779661</v>
      </c>
      <c r="M4023" s="3">
        <v>3.62349783444154</v>
      </c>
      <c r="N4023" s="3">
        <v>64.6918013165769</v>
      </c>
      <c r="O4023" s="3">
        <v>14.4445193020279</v>
      </c>
      <c r="P4023" s="3">
        <v>68.2781456953642</v>
      </c>
      <c r="Q4023" s="3">
        <v>17.5489585495813</v>
      </c>
      <c r="R4023" s="3">
        <v>67.3780487804878</v>
      </c>
      <c r="S4023" s="3">
        <v>59.5173255704761</v>
      </c>
      <c r="T4023" s="3">
        <v>59.765625</v>
      </c>
      <c r="U4023" s="3"/>
      <c r="V4023" s="3"/>
      <c r="W4023" s="3"/>
      <c r="X4023" s="3"/>
      <c r="Y4023" s="3"/>
      <c r="Z4023" s="3"/>
      <c r="AA4023" s="3">
        <v>0.325662641188869</v>
      </c>
      <c r="AB4023" s="3">
        <v>0.518737011323833</v>
      </c>
      <c r="AC4023" s="3">
        <v>-13.5314106473817</v>
      </c>
      <c r="AD4023" s="3"/>
      <c r="AE4023" s="5">
        <v>1</v>
      </c>
      <c r="AF4023" s="3">
        <v>3.25286943644122</v>
      </c>
      <c r="AG4023" s="3">
        <v>56.1855384092931</v>
      </c>
      <c r="AH4023" s="3"/>
      <c r="AI4023" s="3"/>
      <c r="AJ4023" s="3"/>
      <c r="AK4023" s="3"/>
      <c r="AL4023" s="3"/>
      <c r="AM4023" s="3"/>
      <c r="AN4023" s="5" t="s">
        <v>46</v>
      </c>
      <c r="AO4023" s="1"/>
      <c r="AP4023" s="1"/>
      <c r="AQ4023" s="1"/>
    </row>
    <row r="4024" spans="1:43">
      <c r="A4024" s="1" t="s">
        <v>10355</v>
      </c>
      <c r="B4024" s="1" t="s">
        <v>10356</v>
      </c>
      <c r="C4024" s="3">
        <v>0.841095890410959</v>
      </c>
      <c r="D4024" s="4">
        <v>43930</v>
      </c>
      <c r="E4024" s="3">
        <v>4.9504222753</v>
      </c>
      <c r="F4024" s="5" t="s">
        <v>313</v>
      </c>
      <c r="G4024" s="5">
        <v>308</v>
      </c>
      <c r="H4024" s="5" t="s">
        <v>198</v>
      </c>
      <c r="I4024" s="3">
        <v>0.355942258255866</v>
      </c>
      <c r="J4024" s="3">
        <v>14.8148148148148</v>
      </c>
      <c r="K4024" s="3">
        <v>0.0197083169097337</v>
      </c>
      <c r="L4024" s="3">
        <v>58.5106382978723</v>
      </c>
      <c r="M4024" s="3">
        <v>0.128243069941783</v>
      </c>
      <c r="N4024" s="3">
        <v>32.3607427055703</v>
      </c>
      <c r="O4024" s="3">
        <v>0.614591593973036</v>
      </c>
      <c r="P4024" s="3">
        <v>56.8965517241379</v>
      </c>
      <c r="Q4024" s="3">
        <v>1.61177295024526</v>
      </c>
      <c r="R4024" s="3">
        <v>13.3928571428571</v>
      </c>
      <c r="S4024" s="3"/>
      <c r="T4024" s="3"/>
      <c r="U4024" s="3"/>
      <c r="V4024" s="3"/>
      <c r="W4024" s="3"/>
      <c r="X4024" s="3"/>
      <c r="Y4024" s="3"/>
      <c r="Z4024" s="3"/>
      <c r="AA4024" s="3">
        <v>0.0353343983513477</v>
      </c>
      <c r="AB4024" s="3">
        <v>0.04319474803114</v>
      </c>
      <c r="AC4024" s="3">
        <v>-0.888578274760385</v>
      </c>
      <c r="AD4024" s="3"/>
      <c r="AE4024" s="5">
        <v>2</v>
      </c>
      <c r="AF4024" s="3">
        <v>0.135110881245333</v>
      </c>
      <c r="AG4024" s="3"/>
      <c r="AH4024" s="3"/>
      <c r="AI4024" s="3"/>
      <c r="AJ4024" s="3"/>
      <c r="AK4024" s="3"/>
      <c r="AL4024" s="3"/>
      <c r="AM4024" s="3"/>
      <c r="AN4024" s="5" t="s">
        <v>46</v>
      </c>
      <c r="AO4024" s="1"/>
      <c r="AP4024" s="1"/>
      <c r="AQ4024" s="1"/>
    </row>
    <row r="4025" spans="1:43">
      <c r="A4025" s="1" t="s">
        <v>10357</v>
      </c>
      <c r="B4025" s="1" t="s">
        <v>10358</v>
      </c>
      <c r="C4025" s="3">
        <v>1.08767123287671</v>
      </c>
      <c r="D4025" s="4">
        <v>43840</v>
      </c>
      <c r="E4025" s="3">
        <v>3.1027283974</v>
      </c>
      <c r="F4025" s="5" t="s">
        <v>2987</v>
      </c>
      <c r="G4025" s="5">
        <v>398</v>
      </c>
      <c r="H4025" s="5" t="s">
        <v>191</v>
      </c>
      <c r="I4025" s="3">
        <v>5.35485523955931</v>
      </c>
      <c r="J4025" s="3">
        <v>80.1084990958409</v>
      </c>
      <c r="K4025" s="3">
        <v>0.841984795226026</v>
      </c>
      <c r="L4025" s="3">
        <v>77.5684931506849</v>
      </c>
      <c r="M4025" s="3">
        <v>3.47257171615502</v>
      </c>
      <c r="N4025" s="3">
        <v>68.1081081081081</v>
      </c>
      <c r="O4025" s="3">
        <v>-0.299038228400553</v>
      </c>
      <c r="P4025" s="3">
        <v>97.3333333333333</v>
      </c>
      <c r="Q4025" s="3">
        <v>-5.52194225319752</v>
      </c>
      <c r="R4025" s="3">
        <v>98.3228511530398</v>
      </c>
      <c r="S4025" s="3">
        <v>28.6339937434828</v>
      </c>
      <c r="T4025" s="3">
        <v>91.9117647058823</v>
      </c>
      <c r="U4025" s="3"/>
      <c r="V4025" s="3"/>
      <c r="W4025" s="3"/>
      <c r="X4025" s="3"/>
      <c r="Y4025" s="3"/>
      <c r="Z4025" s="3"/>
      <c r="AA4025" s="3">
        <v>0.142309765600577</v>
      </c>
      <c r="AB4025" s="3">
        <v>0.162838334118227</v>
      </c>
      <c r="AC4025" s="3">
        <v>-14.597778274808</v>
      </c>
      <c r="AD4025" s="3"/>
      <c r="AE4025" s="5">
        <v>3</v>
      </c>
      <c r="AF4025" s="3">
        <v>2.15774648833366</v>
      </c>
      <c r="AG4025" s="3"/>
      <c r="AH4025" s="3"/>
      <c r="AI4025" s="3"/>
      <c r="AJ4025" s="3"/>
      <c r="AK4025" s="3"/>
      <c r="AL4025" s="3"/>
      <c r="AM4025" s="3"/>
      <c r="AN4025" s="5" t="s">
        <v>46</v>
      </c>
      <c r="AO4025" s="1"/>
      <c r="AP4025" s="1"/>
      <c r="AQ4025" s="1"/>
    </row>
    <row r="4026" spans="1:43">
      <c r="A4026" s="1" t="s">
        <v>10359</v>
      </c>
      <c r="B4026" s="1" t="s">
        <v>10360</v>
      </c>
      <c r="C4026" s="3">
        <v>1.20821917808219</v>
      </c>
      <c r="D4026" s="4">
        <v>43796</v>
      </c>
      <c r="E4026" s="3">
        <v>0.3282348364</v>
      </c>
      <c r="F4026" s="5" t="s">
        <v>9525</v>
      </c>
      <c r="G4026" s="5">
        <v>442</v>
      </c>
      <c r="H4026" s="5" t="s">
        <v>55</v>
      </c>
      <c r="I4026" s="3">
        <v>7.82363315696649</v>
      </c>
      <c r="J4026" s="3">
        <v>66.6666666666667</v>
      </c>
      <c r="K4026" s="3">
        <v>-0.849821602335395</v>
      </c>
      <c r="L4026" s="3">
        <v>96.3276836158192</v>
      </c>
      <c r="M4026" s="3">
        <v>2.63917802699616</v>
      </c>
      <c r="N4026" s="3">
        <v>71.9928186714542</v>
      </c>
      <c r="O4026" s="3">
        <v>13.7117773975151</v>
      </c>
      <c r="P4026" s="3">
        <v>71.0596026490066</v>
      </c>
      <c r="Q4026" s="3">
        <v>19.2478739174534</v>
      </c>
      <c r="R4026" s="3">
        <v>63.2621951219512</v>
      </c>
      <c r="S4026" s="3">
        <v>50.7892659826361</v>
      </c>
      <c r="T4026" s="3">
        <v>73.046875</v>
      </c>
      <c r="U4026" s="3"/>
      <c r="V4026" s="3"/>
      <c r="W4026" s="3"/>
      <c r="X4026" s="3"/>
      <c r="Y4026" s="3"/>
      <c r="Z4026" s="3"/>
      <c r="AA4026" s="3">
        <v>0.300602698374015</v>
      </c>
      <c r="AB4026" s="3">
        <v>0.473513927184395</v>
      </c>
      <c r="AC4026" s="3">
        <v>-14.4345377756922</v>
      </c>
      <c r="AD4026" s="3"/>
      <c r="AE4026" s="5">
        <v>2</v>
      </c>
      <c r="AF4026" s="3">
        <v>3.00323924152202</v>
      </c>
      <c r="AG4026" s="3">
        <v>48.1633476211608</v>
      </c>
      <c r="AH4026" s="3"/>
      <c r="AI4026" s="3"/>
      <c r="AJ4026" s="3"/>
      <c r="AK4026" s="3"/>
      <c r="AL4026" s="3"/>
      <c r="AM4026" s="3"/>
      <c r="AN4026" s="5" t="s">
        <v>46</v>
      </c>
      <c r="AO4026" s="1"/>
      <c r="AP4026" s="1"/>
      <c r="AQ4026" s="1"/>
    </row>
    <row r="4027" spans="1:43">
      <c r="A4027" s="1" t="s">
        <v>10361</v>
      </c>
      <c r="B4027" s="1" t="s">
        <v>10362</v>
      </c>
      <c r="C4027" s="3">
        <v>1.26575342465753</v>
      </c>
      <c r="D4027" s="4">
        <v>43775</v>
      </c>
      <c r="E4027" s="3">
        <v>10.3652137288</v>
      </c>
      <c r="F4027" s="5" t="s">
        <v>5304</v>
      </c>
      <c r="G4027" s="5">
        <v>463</v>
      </c>
      <c r="H4027" s="5" t="s">
        <v>50</v>
      </c>
      <c r="I4027" s="3">
        <v>0</v>
      </c>
      <c r="J4027" s="3">
        <v>68.0214381420277</v>
      </c>
      <c r="K4027" s="3">
        <v>-0.0194836824159745</v>
      </c>
      <c r="L4027" s="3">
        <v>64.364763169544</v>
      </c>
      <c r="M4027" s="3">
        <v>-0.175080245112345</v>
      </c>
      <c r="N4027" s="3">
        <v>68.7889581478183</v>
      </c>
      <c r="O4027" s="3">
        <v>0.568348848603628</v>
      </c>
      <c r="P4027" s="3">
        <v>62.5856555504797</v>
      </c>
      <c r="Q4027" s="3">
        <v>0.825228411435304</v>
      </c>
      <c r="R4027" s="3">
        <v>75.6639304683728</v>
      </c>
      <c r="S4027" s="3">
        <v>1.7044891487464</v>
      </c>
      <c r="T4027" s="3">
        <v>58.9265536723164</v>
      </c>
      <c r="U4027" s="3"/>
      <c r="V4027" s="3"/>
      <c r="W4027" s="3"/>
      <c r="X4027" s="3"/>
      <c r="Y4027" s="3"/>
      <c r="Z4027" s="3"/>
      <c r="AA4027" s="3">
        <v>0.0288357116970234</v>
      </c>
      <c r="AB4027" s="3">
        <v>0.101555052532888</v>
      </c>
      <c r="AC4027" s="3">
        <v>-1.31476431632254</v>
      </c>
      <c r="AD4027" s="3"/>
      <c r="AE4027" s="5">
        <v>4</v>
      </c>
      <c r="AF4027" s="3">
        <v>0.182095632233467</v>
      </c>
      <c r="AG4027" s="3">
        <v>2.05468010499961</v>
      </c>
      <c r="AH4027" s="3"/>
      <c r="AI4027" s="3"/>
      <c r="AJ4027" s="3"/>
      <c r="AK4027" s="3"/>
      <c r="AL4027" s="3"/>
      <c r="AM4027" s="3"/>
      <c r="AN4027" s="5" t="s">
        <v>51</v>
      </c>
      <c r="AO4027" s="1"/>
      <c r="AP4027" s="1"/>
      <c r="AQ4027" s="1"/>
    </row>
    <row r="4028" spans="1:43">
      <c r="A4028" s="1" t="s">
        <v>10363</v>
      </c>
      <c r="B4028" s="1" t="s">
        <v>10364</v>
      </c>
      <c r="C4028" s="3">
        <v>1.28493150684932</v>
      </c>
      <c r="D4028" s="4">
        <v>43768</v>
      </c>
      <c r="E4028" s="3">
        <v>1.2783436907</v>
      </c>
      <c r="F4028" s="5" t="s">
        <v>10365</v>
      </c>
      <c r="G4028" s="5">
        <v>470</v>
      </c>
      <c r="H4028" s="5" t="s">
        <v>390</v>
      </c>
      <c r="I4028" s="3">
        <v>1.06931807522745</v>
      </c>
      <c r="J4028" s="3">
        <v>11.9047619047619</v>
      </c>
      <c r="K4028" s="3">
        <v>2.12302151454838</v>
      </c>
      <c r="L4028" s="3">
        <v>14.2857142857143</v>
      </c>
      <c r="M4028" s="3">
        <v>-2.07216213759885</v>
      </c>
      <c r="N4028" s="3">
        <v>11.9047619047619</v>
      </c>
      <c r="O4028" s="3">
        <v>6.47233201581027</v>
      </c>
      <c r="P4028" s="3">
        <v>14.2857142857143</v>
      </c>
      <c r="Q4028" s="3">
        <v>7.86865552107317</v>
      </c>
      <c r="R4028" s="3">
        <v>15.3846153846154</v>
      </c>
      <c r="S4028" s="3">
        <v>13.0165722676736</v>
      </c>
      <c r="T4028" s="3">
        <v>22.7272727272727</v>
      </c>
      <c r="U4028" s="3"/>
      <c r="V4028" s="3"/>
      <c r="W4028" s="3"/>
      <c r="X4028" s="3"/>
      <c r="Y4028" s="3"/>
      <c r="Z4028" s="3"/>
      <c r="AA4028" s="3">
        <v>0.0918604631204486</v>
      </c>
      <c r="AB4028" s="3">
        <v>0.0529723313087432</v>
      </c>
      <c r="AC4028" s="3">
        <v>-21.6205533596838</v>
      </c>
      <c r="AD4028" s="3"/>
      <c r="AE4028" s="5">
        <v>3</v>
      </c>
      <c r="AF4028" s="3">
        <v>0.560330326856572</v>
      </c>
      <c r="AG4028" s="3">
        <v>7.15164524305245</v>
      </c>
      <c r="AH4028" s="3"/>
      <c r="AI4028" s="3"/>
      <c r="AJ4028" s="3"/>
      <c r="AK4028" s="3"/>
      <c r="AL4028" s="3"/>
      <c r="AM4028" s="3"/>
      <c r="AN4028" s="5" t="s">
        <v>46</v>
      </c>
      <c r="AO4028" s="1"/>
      <c r="AP4028" s="1"/>
      <c r="AQ4028" s="1"/>
    </row>
    <row r="4029" spans="1:43">
      <c r="A4029" s="1" t="s">
        <v>10366</v>
      </c>
      <c r="B4029" s="1" t="s">
        <v>10367</v>
      </c>
      <c r="C4029" s="3">
        <v>1.18904109589041</v>
      </c>
      <c r="D4029" s="4">
        <v>43803</v>
      </c>
      <c r="E4029" s="3">
        <v>33.5931835201</v>
      </c>
      <c r="F4029" s="5" t="s">
        <v>7509</v>
      </c>
      <c r="G4029" s="5">
        <v>435</v>
      </c>
      <c r="H4029" s="5" t="s">
        <v>50</v>
      </c>
      <c r="I4029" s="3">
        <v>0.188923138112761</v>
      </c>
      <c r="J4029" s="3">
        <v>38.2760160786065</v>
      </c>
      <c r="K4029" s="3">
        <v>0.0297825871140757</v>
      </c>
      <c r="L4029" s="3">
        <v>25.5422753430722</v>
      </c>
      <c r="M4029" s="3">
        <v>0.149090547659299</v>
      </c>
      <c r="N4029" s="3">
        <v>14.959928762244</v>
      </c>
      <c r="O4029" s="3">
        <v>0.786861793870786</v>
      </c>
      <c r="P4029" s="3">
        <v>32.8917313841937</v>
      </c>
      <c r="Q4029" s="3">
        <v>1.51009396834758</v>
      </c>
      <c r="R4029" s="3">
        <v>13.8580395943988</v>
      </c>
      <c r="S4029" s="3">
        <v>2.85479939641435</v>
      </c>
      <c r="T4029" s="3">
        <v>15.2542372881356</v>
      </c>
      <c r="U4029" s="3"/>
      <c r="V4029" s="3"/>
      <c r="W4029" s="3"/>
      <c r="X4029" s="3"/>
      <c r="Y4029" s="3"/>
      <c r="Z4029" s="3"/>
      <c r="AA4029" s="3">
        <v>0.748630744328959</v>
      </c>
      <c r="AB4029" s="3">
        <v>9.73146831146299</v>
      </c>
      <c r="AC4029" s="3">
        <v>0</v>
      </c>
      <c r="AD4029" s="3"/>
      <c r="AE4029" s="5"/>
      <c r="AF4029" s="3">
        <v>0.232934776064409</v>
      </c>
      <c r="AG4029" s="3">
        <v>2.85620599824341</v>
      </c>
      <c r="AH4029" s="3"/>
      <c r="AI4029" s="3"/>
      <c r="AJ4029" s="3"/>
      <c r="AK4029" s="3"/>
      <c r="AL4029" s="3"/>
      <c r="AM4029" s="3"/>
      <c r="AN4029" s="5" t="s">
        <v>1266</v>
      </c>
      <c r="AO4029" s="1"/>
      <c r="AP4029" s="1"/>
      <c r="AQ4029" s="1"/>
    </row>
    <row r="4030" spans="1:43">
      <c r="A4030" s="1" t="s">
        <v>10368</v>
      </c>
      <c r="B4030" s="1" t="s">
        <v>10369</v>
      </c>
      <c r="C4030" s="3">
        <v>1.32602739726027</v>
      </c>
      <c r="D4030" s="4">
        <v>43753</v>
      </c>
      <c r="E4030" s="3">
        <v>45.8017001067</v>
      </c>
      <c r="F4030" s="5" t="s">
        <v>8608</v>
      </c>
      <c r="G4030" s="5">
        <v>485</v>
      </c>
      <c r="H4030" s="5" t="s">
        <v>198</v>
      </c>
      <c r="I4030" s="3">
        <v>0.349353224435845</v>
      </c>
      <c r="J4030" s="3">
        <v>15.6084656084656</v>
      </c>
      <c r="K4030" s="3">
        <v>0.0470676833286214</v>
      </c>
      <c r="L4030" s="3">
        <v>24.7340425531915</v>
      </c>
      <c r="M4030" s="3">
        <v>0.226329686910596</v>
      </c>
      <c r="N4030" s="3">
        <v>11.4058355437666</v>
      </c>
      <c r="O4030" s="3">
        <v>0.844482398709546</v>
      </c>
      <c r="P4030" s="3">
        <v>19.5402298850575</v>
      </c>
      <c r="Q4030" s="3">
        <v>1.72281776416539</v>
      </c>
      <c r="R4030" s="3">
        <v>7.73809523809524</v>
      </c>
      <c r="S4030" s="3">
        <v>4.46235502260663</v>
      </c>
      <c r="T4030" s="3">
        <v>1.93798449612403</v>
      </c>
      <c r="U4030" s="3"/>
      <c r="V4030" s="3"/>
      <c r="W4030" s="3"/>
      <c r="X4030" s="3"/>
      <c r="Y4030" s="3"/>
      <c r="Z4030" s="3"/>
      <c r="AA4030" s="3">
        <v>0.766254154033142</v>
      </c>
      <c r="AB4030" s="3">
        <v>2.74442432219319</v>
      </c>
      <c r="AC4030" s="3">
        <v>-0.125385802469122</v>
      </c>
      <c r="AD4030" s="3"/>
      <c r="AE4030" s="5"/>
      <c r="AF4030" s="3">
        <v>0.393551296386674</v>
      </c>
      <c r="AG4030" s="3">
        <v>4.77546983884467</v>
      </c>
      <c r="AH4030" s="3"/>
      <c r="AI4030" s="3"/>
      <c r="AJ4030" s="3"/>
      <c r="AK4030" s="3"/>
      <c r="AL4030" s="3"/>
      <c r="AM4030" s="3">
        <v>5000</v>
      </c>
      <c r="AN4030" s="5" t="s">
        <v>56</v>
      </c>
      <c r="AO4030" s="1"/>
      <c r="AP4030" s="1"/>
      <c r="AQ4030" s="1"/>
    </row>
    <row r="4031" spans="1:43">
      <c r="A4031" s="1" t="s">
        <v>10370</v>
      </c>
      <c r="B4031" s="1" t="s">
        <v>10371</v>
      </c>
      <c r="C4031" s="3">
        <v>1.42191780821918</v>
      </c>
      <c r="D4031" s="4">
        <v>43718</v>
      </c>
      <c r="E4031" s="3">
        <v>1.6246100808</v>
      </c>
      <c r="F4031" s="5" t="s">
        <v>1955</v>
      </c>
      <c r="G4031" s="5">
        <v>520</v>
      </c>
      <c r="H4031" s="5" t="s">
        <v>93</v>
      </c>
      <c r="I4031" s="3">
        <v>13.7077056550201</v>
      </c>
      <c r="J4031" s="3">
        <v>13.7</v>
      </c>
      <c r="K4031" s="3">
        <v>5.09549497011226</v>
      </c>
      <c r="L4031" s="3">
        <v>3.27056491575818</v>
      </c>
      <c r="M4031" s="3">
        <v>8.78291707537916</v>
      </c>
      <c r="N4031" s="3">
        <v>9.3812375249501</v>
      </c>
      <c r="O4031" s="3">
        <v>19.9717067487726</v>
      </c>
      <c r="P4031" s="3">
        <v>23.2394366197183</v>
      </c>
      <c r="Q4031" s="3">
        <v>31.3861295908138</v>
      </c>
      <c r="R4031" s="3">
        <v>14.6026831785346</v>
      </c>
      <c r="S4031" s="3">
        <v>43.2574263055449</v>
      </c>
      <c r="T4031" s="3">
        <v>48.438327157226</v>
      </c>
      <c r="U4031" s="3"/>
      <c r="V4031" s="3"/>
      <c r="W4031" s="3"/>
      <c r="X4031" s="3"/>
      <c r="Y4031" s="3"/>
      <c r="Z4031" s="3"/>
      <c r="AA4031" s="3">
        <v>0.263152556688247</v>
      </c>
      <c r="AB4031" s="3">
        <v>0.424760136371081</v>
      </c>
      <c r="AC4031" s="3">
        <v>-10.938383374477</v>
      </c>
      <c r="AD4031" s="3"/>
      <c r="AE4031" s="5">
        <v>2</v>
      </c>
      <c r="AF4031" s="3">
        <v>2.22157930545141</v>
      </c>
      <c r="AG4031" s="3">
        <v>37.8402932381643</v>
      </c>
      <c r="AH4031" s="3"/>
      <c r="AI4031" s="3"/>
      <c r="AJ4031" s="3"/>
      <c r="AK4031" s="3"/>
      <c r="AL4031" s="3"/>
      <c r="AM4031" s="3">
        <v>10</v>
      </c>
      <c r="AN4031" s="5" t="s">
        <v>56</v>
      </c>
      <c r="AO4031" s="1"/>
      <c r="AP4031" s="1"/>
      <c r="AQ4031" s="1"/>
    </row>
    <row r="4032" spans="1:43">
      <c r="A4032" s="1" t="s">
        <v>10372</v>
      </c>
      <c r="B4032" s="1" t="s">
        <v>10373</v>
      </c>
      <c r="C4032" s="3">
        <v>1.2027397260274</v>
      </c>
      <c r="D4032" s="4">
        <v>43798</v>
      </c>
      <c r="E4032" s="3">
        <v>72.8162587329</v>
      </c>
      <c r="F4032" s="5" t="s">
        <v>6387</v>
      </c>
      <c r="G4032" s="5">
        <v>73</v>
      </c>
      <c r="H4032" s="5" t="s">
        <v>50</v>
      </c>
      <c r="I4032" s="3">
        <v>0.197765252645112</v>
      </c>
      <c r="J4032" s="3">
        <v>36.4001786511836</v>
      </c>
      <c r="K4032" s="3">
        <v>0.0197413878195768</v>
      </c>
      <c r="L4032" s="3">
        <v>32.846392208942</v>
      </c>
      <c r="M4032" s="3">
        <v>0.138353592252204</v>
      </c>
      <c r="N4032" s="3">
        <v>16.0284951024043</v>
      </c>
      <c r="O4032" s="3">
        <v>0.703438520961232</v>
      </c>
      <c r="P4032" s="3">
        <v>46.2311557788945</v>
      </c>
      <c r="Q4032" s="3">
        <v>1.47632314420247</v>
      </c>
      <c r="R4032" s="3">
        <v>15.210043457267</v>
      </c>
      <c r="S4032" s="3">
        <v>2.97129585227953</v>
      </c>
      <c r="T4032" s="3">
        <v>12.7683615819209</v>
      </c>
      <c r="U4032" s="3"/>
      <c r="V4032" s="3"/>
      <c r="W4032" s="3"/>
      <c r="X4032" s="3"/>
      <c r="Y4032" s="3"/>
      <c r="Z4032" s="3"/>
      <c r="AA4032" s="3">
        <v>1.22332794322706</v>
      </c>
      <c r="AB4032" s="3">
        <v>16.7092723250741</v>
      </c>
      <c r="AC4032" s="3">
        <v>0</v>
      </c>
      <c r="AD4032" s="3"/>
      <c r="AE4032" s="5"/>
      <c r="AF4032" s="3">
        <v>0.240819249382988</v>
      </c>
      <c r="AG4032" s="3">
        <v>2.97396160340326</v>
      </c>
      <c r="AH4032" s="3"/>
      <c r="AI4032" s="3"/>
      <c r="AJ4032" s="3"/>
      <c r="AK4032" s="3"/>
      <c r="AL4032" s="3"/>
      <c r="AM4032" s="3"/>
      <c r="AN4032" s="5" t="s">
        <v>1266</v>
      </c>
      <c r="AO4032" s="1"/>
      <c r="AP4032" s="1"/>
      <c r="AQ4032" s="1"/>
    </row>
    <row r="4033" spans="1:43">
      <c r="A4033" s="1" t="s">
        <v>10374</v>
      </c>
      <c r="B4033" s="1" t="s">
        <v>10375</v>
      </c>
      <c r="C4033" s="3">
        <v>1.22739726027397</v>
      </c>
      <c r="D4033" s="4">
        <v>43789</v>
      </c>
      <c r="E4033" s="3">
        <v>0.2659080358</v>
      </c>
      <c r="F4033" s="5" t="s">
        <v>187</v>
      </c>
      <c r="G4033" s="5">
        <v>449</v>
      </c>
      <c r="H4033" s="5" t="s">
        <v>45</v>
      </c>
      <c r="I4033" s="3">
        <v>0.663055659320144</v>
      </c>
      <c r="J4033" s="3">
        <v>57.3248407643312</v>
      </c>
      <c r="K4033" s="3">
        <v>0.00927815921321108</v>
      </c>
      <c r="L4033" s="3">
        <v>80.5900621118012</v>
      </c>
      <c r="M4033" s="3">
        <v>-0.378927911275415</v>
      </c>
      <c r="N4033" s="3">
        <v>63.6507936507936</v>
      </c>
      <c r="O4033" s="3">
        <v>0.945870013111069</v>
      </c>
      <c r="P4033" s="3">
        <v>66.0596026490066</v>
      </c>
      <c r="Q4033" s="3">
        <v>3.50489725369694</v>
      </c>
      <c r="R4033" s="3">
        <v>39.3835616438356</v>
      </c>
      <c r="S4033" s="3">
        <v>8.98887765419617</v>
      </c>
      <c r="T4033" s="3">
        <v>44.4444444444444</v>
      </c>
      <c r="U4033" s="3"/>
      <c r="V4033" s="3"/>
      <c r="W4033" s="3"/>
      <c r="X4033" s="3"/>
      <c r="Y4033" s="3"/>
      <c r="Z4033" s="3"/>
      <c r="AA4033" s="3">
        <v>0.173719546003069</v>
      </c>
      <c r="AB4033" s="3">
        <v>0.189394066995082</v>
      </c>
      <c r="AC4033" s="3">
        <v>-4.49415957236191</v>
      </c>
      <c r="AD4033" s="3"/>
      <c r="AE4033" s="5">
        <v>3</v>
      </c>
      <c r="AF4033" s="3">
        <v>0.54380549582515</v>
      </c>
      <c r="AG4033" s="3">
        <v>6.41858121740615</v>
      </c>
      <c r="AH4033" s="3"/>
      <c r="AI4033" s="3"/>
      <c r="AJ4033" s="3"/>
      <c r="AK4033" s="3"/>
      <c r="AL4033" s="3"/>
      <c r="AM4033" s="3"/>
      <c r="AN4033" s="5" t="s">
        <v>46</v>
      </c>
      <c r="AO4033" s="1"/>
      <c r="AP4033" s="1"/>
      <c r="AQ4033" s="1"/>
    </row>
    <row r="4034" spans="1:43">
      <c r="A4034" s="1" t="s">
        <v>10376</v>
      </c>
      <c r="B4034" s="1" t="s">
        <v>10377</v>
      </c>
      <c r="C4034" s="3">
        <v>0.616438356164384</v>
      </c>
      <c r="D4034" s="4">
        <v>44012</v>
      </c>
      <c r="E4034" s="3">
        <v>8.1104552931</v>
      </c>
      <c r="F4034" s="5" t="s">
        <v>10378</v>
      </c>
      <c r="G4034" s="5">
        <v>226</v>
      </c>
      <c r="H4034" s="5" t="s">
        <v>50</v>
      </c>
      <c r="I4034" s="3">
        <v>0.266403552047337</v>
      </c>
      <c r="J4034" s="3">
        <v>25.3684680661009</v>
      </c>
      <c r="K4034" s="3">
        <v>0.00984155102844284</v>
      </c>
      <c r="L4034" s="3">
        <v>39.4422310756972</v>
      </c>
      <c r="M4034" s="3">
        <v>0.0787866850502107</v>
      </c>
      <c r="N4034" s="3">
        <v>23.686553873553</v>
      </c>
      <c r="O4034" s="3">
        <v>0.943677361676772</v>
      </c>
      <c r="P4034" s="3">
        <v>11.5577889447236</v>
      </c>
      <c r="Q4034" s="3">
        <v>1.49820215741109</v>
      </c>
      <c r="R4034" s="3">
        <v>14.3891839690971</v>
      </c>
      <c r="S4034" s="3"/>
      <c r="T4034" s="3"/>
      <c r="U4034" s="3"/>
      <c r="V4034" s="3"/>
      <c r="W4034" s="3"/>
      <c r="X4034" s="3"/>
      <c r="Y4034" s="3"/>
      <c r="Z4034" s="3"/>
      <c r="AA4034" s="3">
        <v>0.304307130562417</v>
      </c>
      <c r="AB4034" s="3">
        <v>0.492245258527428</v>
      </c>
      <c r="AC4034" s="3">
        <v>-0.218514104092168</v>
      </c>
      <c r="AD4034" s="3"/>
      <c r="AE4034" s="5"/>
      <c r="AF4034" s="3">
        <v>0.223113176105425</v>
      </c>
      <c r="AG4034" s="3"/>
      <c r="AH4034" s="3"/>
      <c r="AI4034" s="3"/>
      <c r="AJ4034" s="3"/>
      <c r="AK4034" s="3"/>
      <c r="AL4034" s="3"/>
      <c r="AM4034" s="3"/>
      <c r="AN4034" s="5" t="s">
        <v>46</v>
      </c>
      <c r="AO4034" s="1"/>
      <c r="AP4034" s="1"/>
      <c r="AQ4034" s="1"/>
    </row>
    <row r="4035" spans="1:43">
      <c r="A4035" s="1" t="s">
        <v>10379</v>
      </c>
      <c r="B4035" s="1" t="s">
        <v>10380</v>
      </c>
      <c r="C4035" s="3">
        <v>1.07397260273973</v>
      </c>
      <c r="D4035" s="4">
        <v>43845</v>
      </c>
      <c r="E4035" s="3">
        <v>0.8045667525</v>
      </c>
      <c r="F4035" s="5" t="s">
        <v>10381</v>
      </c>
      <c r="G4035" s="5">
        <v>393</v>
      </c>
      <c r="H4035" s="5" t="s">
        <v>60</v>
      </c>
      <c r="I4035" s="3">
        <v>1.84863327539895</v>
      </c>
      <c r="J4035" s="3">
        <v>70.8333333333333</v>
      </c>
      <c r="K4035" s="3">
        <v>1.0107341534122</v>
      </c>
      <c r="L4035" s="3">
        <v>69.7027804410355</v>
      </c>
      <c r="M4035" s="3">
        <v>-0.815510078473624</v>
      </c>
      <c r="N4035" s="3">
        <v>66.4688427299703</v>
      </c>
      <c r="O4035" s="3">
        <v>1.84863327539895</v>
      </c>
      <c r="P4035" s="3">
        <v>73.9350912778905</v>
      </c>
      <c r="Q4035" s="3">
        <v>0.876369327073543</v>
      </c>
      <c r="R4035" s="3">
        <v>71.2041884816754</v>
      </c>
      <c r="S4035" s="3">
        <v>28.0365478200417</v>
      </c>
      <c r="T4035" s="3">
        <v>61.5942028985507</v>
      </c>
      <c r="U4035" s="3"/>
      <c r="V4035" s="3"/>
      <c r="W4035" s="3"/>
      <c r="X4035" s="3"/>
      <c r="Y4035" s="3"/>
      <c r="Z4035" s="3"/>
      <c r="AA4035" s="3">
        <v>0.141022272681332</v>
      </c>
      <c r="AB4035" s="3">
        <v>0.234670150538087</v>
      </c>
      <c r="AC4035" s="3">
        <v>-14.030803906837</v>
      </c>
      <c r="AD4035" s="3"/>
      <c r="AE4035" s="5">
        <v>2</v>
      </c>
      <c r="AF4035" s="3">
        <v>2.1480753234177</v>
      </c>
      <c r="AG4035" s="3"/>
      <c r="AH4035" s="3"/>
      <c r="AI4035" s="3"/>
      <c r="AJ4035" s="3"/>
      <c r="AK4035" s="3"/>
      <c r="AL4035" s="3"/>
      <c r="AM4035" s="3"/>
      <c r="AN4035" s="5" t="s">
        <v>46</v>
      </c>
      <c r="AO4035" s="1"/>
      <c r="AP4035" s="1"/>
      <c r="AQ4035" s="1"/>
    </row>
    <row r="4036" spans="1:43">
      <c r="A4036" s="1" t="s">
        <v>10382</v>
      </c>
      <c r="B4036" s="1" t="s">
        <v>10383</v>
      </c>
      <c r="C4036" s="3">
        <v>0.758904109589041</v>
      </c>
      <c r="D4036" s="4">
        <v>43960</v>
      </c>
      <c r="E4036" s="3">
        <v>0.1728202026</v>
      </c>
      <c r="F4036" s="5" t="s">
        <v>10384</v>
      </c>
      <c r="G4036" s="5">
        <v>15</v>
      </c>
      <c r="H4036" s="5" t="s">
        <v>55</v>
      </c>
      <c r="I4036" s="3">
        <v>3.81638316920206</v>
      </c>
      <c r="J4036" s="3">
        <v>83.9080459770115</v>
      </c>
      <c r="K4036" s="3">
        <v>-0.372635199694246</v>
      </c>
      <c r="L4036" s="3">
        <v>93.3333333333333</v>
      </c>
      <c r="M4036" s="3">
        <v>-1.12945110141321</v>
      </c>
      <c r="N4036" s="3">
        <v>91.5619389587074</v>
      </c>
      <c r="O4036" s="3">
        <v>9.59532469536946</v>
      </c>
      <c r="P4036" s="3">
        <v>82.317880794702</v>
      </c>
      <c r="Q4036" s="3">
        <v>12.3175025906704</v>
      </c>
      <c r="R4036" s="3">
        <v>81.4786585365854</v>
      </c>
      <c r="S4036" s="3"/>
      <c r="T4036" s="3"/>
      <c r="U4036" s="3"/>
      <c r="V4036" s="3"/>
      <c r="W4036" s="3"/>
      <c r="X4036" s="3"/>
      <c r="Y4036" s="3"/>
      <c r="Z4036" s="3"/>
      <c r="AA4036" s="3">
        <v>0.169264476466874</v>
      </c>
      <c r="AB4036" s="3">
        <v>0.298734554296709</v>
      </c>
      <c r="AC4036" s="3">
        <v>-3.83259911894274</v>
      </c>
      <c r="AD4036" s="3"/>
      <c r="AE4036" s="5">
        <v>2</v>
      </c>
      <c r="AF4036" s="3">
        <v>1.15537305257863</v>
      </c>
      <c r="AG4036" s="3"/>
      <c r="AH4036" s="3"/>
      <c r="AI4036" s="3"/>
      <c r="AJ4036" s="3"/>
      <c r="AK4036" s="3"/>
      <c r="AL4036" s="3"/>
      <c r="AM4036" s="3"/>
      <c r="AN4036" s="5" t="s">
        <v>46</v>
      </c>
      <c r="AO4036" s="1"/>
      <c r="AP4036" s="1"/>
      <c r="AQ4036" s="1"/>
    </row>
    <row r="4037" spans="1:43">
      <c r="A4037" s="1" t="s">
        <v>10385</v>
      </c>
      <c r="B4037" s="1" t="s">
        <v>10386</v>
      </c>
      <c r="C4037" s="3">
        <v>1.16986301369863</v>
      </c>
      <c r="D4037" s="4">
        <v>43810</v>
      </c>
      <c r="E4037" s="3">
        <v>9.036635339</v>
      </c>
      <c r="F4037" s="5" t="s">
        <v>4924</v>
      </c>
      <c r="G4037" s="5">
        <v>428</v>
      </c>
      <c r="H4037" s="5" t="s">
        <v>50</v>
      </c>
      <c r="I4037" s="3">
        <v>-0.0777907429015861</v>
      </c>
      <c r="J4037" s="3">
        <v>76.9093345243412</v>
      </c>
      <c r="K4037" s="3">
        <v>-0.155460551884942</v>
      </c>
      <c r="L4037" s="3">
        <v>94.7321823815848</v>
      </c>
      <c r="M4037" s="3">
        <v>-0.23300970873786</v>
      </c>
      <c r="N4037" s="3">
        <v>77.426536064114</v>
      </c>
      <c r="O4037" s="3">
        <v>-0.04863340142009</v>
      </c>
      <c r="P4037" s="3">
        <v>89.4472361809045</v>
      </c>
      <c r="Q4037" s="3">
        <v>0.725347970986088</v>
      </c>
      <c r="R4037" s="3">
        <v>80.1062288749396</v>
      </c>
      <c r="S4037" s="3">
        <v>1.37121436322384</v>
      </c>
      <c r="T4037" s="3">
        <v>71.864406779661</v>
      </c>
      <c r="U4037" s="3"/>
      <c r="V4037" s="3"/>
      <c r="W4037" s="3"/>
      <c r="X4037" s="3"/>
      <c r="Y4037" s="3"/>
      <c r="Z4037" s="3"/>
      <c r="AA4037" s="3">
        <v>-0.00136431323886535</v>
      </c>
      <c r="AB4037" s="3">
        <v>0.0911345254146301</v>
      </c>
      <c r="AC4037" s="3">
        <v>-2.69596085579967</v>
      </c>
      <c r="AD4037" s="3"/>
      <c r="AE4037" s="5">
        <v>3</v>
      </c>
      <c r="AF4037" s="3">
        <v>0.20152226036935</v>
      </c>
      <c r="AG4037" s="3">
        <v>2.46218913308636</v>
      </c>
      <c r="AH4037" s="3"/>
      <c r="AI4037" s="3"/>
      <c r="AJ4037" s="3"/>
      <c r="AK4037" s="3"/>
      <c r="AL4037" s="3"/>
      <c r="AM4037" s="3">
        <v>1000</v>
      </c>
      <c r="AN4037" s="5" t="s">
        <v>56</v>
      </c>
      <c r="AO4037" s="1"/>
      <c r="AP4037" s="1"/>
      <c r="AQ4037" s="1"/>
    </row>
    <row r="4038" spans="1:43">
      <c r="A4038" s="1" t="s">
        <v>10387</v>
      </c>
      <c r="B4038" s="1" t="s">
        <v>10388</v>
      </c>
      <c r="C4038" s="3">
        <v>1.07945205479452</v>
      </c>
      <c r="D4038" s="4">
        <v>43843</v>
      </c>
      <c r="E4038" s="3">
        <v>0.9012890196</v>
      </c>
      <c r="F4038" s="5" t="s">
        <v>1520</v>
      </c>
      <c r="G4038" s="5">
        <v>395</v>
      </c>
      <c r="H4038" s="5" t="s">
        <v>390</v>
      </c>
      <c r="I4038" s="3">
        <v>1.69878096736137</v>
      </c>
      <c r="J4038" s="3">
        <v>7.14285714285714</v>
      </c>
      <c r="K4038" s="3">
        <v>3.11802232854864</v>
      </c>
      <c r="L4038" s="3">
        <v>7.14285714285714</v>
      </c>
      <c r="M4038" s="3">
        <v>-0.316065371569534</v>
      </c>
      <c r="N4038" s="3">
        <v>4.76190476190476</v>
      </c>
      <c r="O4038" s="3">
        <v>9.96683391444851</v>
      </c>
      <c r="P4038" s="3">
        <v>9.52380952380952</v>
      </c>
      <c r="Q4038" s="3">
        <v>24.1336277239128</v>
      </c>
      <c r="R4038" s="3">
        <v>5.12820512820513</v>
      </c>
      <c r="S4038" s="3">
        <v>29.2582966813275</v>
      </c>
      <c r="T4038" s="3">
        <v>9.09090909090909</v>
      </c>
      <c r="U4038" s="3"/>
      <c r="V4038" s="3"/>
      <c r="W4038" s="3"/>
      <c r="X4038" s="3"/>
      <c r="Y4038" s="3"/>
      <c r="Z4038" s="3"/>
      <c r="AA4038" s="3">
        <v>0.221197460835418</v>
      </c>
      <c r="AB4038" s="3">
        <v>0.373917655101358</v>
      </c>
      <c r="AC4038" s="3">
        <v>-9.12384955431552</v>
      </c>
      <c r="AD4038" s="3"/>
      <c r="AE4038" s="5">
        <v>1</v>
      </c>
      <c r="AF4038" s="3">
        <v>2.17187081212808</v>
      </c>
      <c r="AG4038" s="3"/>
      <c r="AH4038" s="3"/>
      <c r="AI4038" s="3"/>
      <c r="AJ4038" s="3"/>
      <c r="AK4038" s="3"/>
      <c r="AL4038" s="3"/>
      <c r="AM4038" s="3">
        <v>1.25</v>
      </c>
      <c r="AN4038" s="5" t="s">
        <v>56</v>
      </c>
      <c r="AO4038" s="1"/>
      <c r="AP4038" s="1"/>
      <c r="AQ4038" s="1"/>
    </row>
    <row r="4039" spans="1:43">
      <c r="A4039" s="1" t="s">
        <v>10389</v>
      </c>
      <c r="B4039" s="1" t="s">
        <v>10390</v>
      </c>
      <c r="C4039" s="3">
        <v>1.18904109589041</v>
      </c>
      <c r="D4039" s="4">
        <v>43803</v>
      </c>
      <c r="E4039" s="3">
        <v>0.0172517308</v>
      </c>
      <c r="F4039" s="5" t="s">
        <v>8600</v>
      </c>
      <c r="G4039" s="5">
        <v>435</v>
      </c>
      <c r="H4039" s="5" t="s">
        <v>50</v>
      </c>
      <c r="I4039" s="3">
        <v>0.0844515342028634</v>
      </c>
      <c r="J4039" s="3">
        <v>57.3470299240732</v>
      </c>
      <c r="K4039" s="3">
        <v>-0.0562218890554816</v>
      </c>
      <c r="L4039" s="3">
        <v>81.717574147853</v>
      </c>
      <c r="M4039" s="3">
        <v>-0.0281188490017855</v>
      </c>
      <c r="N4039" s="3">
        <v>41.3178984861977</v>
      </c>
      <c r="O4039" s="3">
        <v>1.35892806233963</v>
      </c>
      <c r="P4039" s="3">
        <v>3.33485609867519</v>
      </c>
      <c r="Q4039" s="3">
        <v>1.31079027355623</v>
      </c>
      <c r="R4039" s="3">
        <v>25.6880733944954</v>
      </c>
      <c r="S4039" s="3">
        <v>-0.37362226788717</v>
      </c>
      <c r="T4039" s="3">
        <v>95.3672316384181</v>
      </c>
      <c r="U4039" s="3"/>
      <c r="V4039" s="3"/>
      <c r="W4039" s="3"/>
      <c r="X4039" s="3"/>
      <c r="Y4039" s="3"/>
      <c r="Z4039" s="3"/>
      <c r="AA4039" s="3">
        <v>-0.0830482965204994</v>
      </c>
      <c r="AB4039" s="3">
        <v>-0.0281216453624668</v>
      </c>
      <c r="AC4039" s="3">
        <v>-4.22405876951332</v>
      </c>
      <c r="AD4039" s="3"/>
      <c r="AE4039" s="5">
        <v>4</v>
      </c>
      <c r="AF4039" s="3">
        <v>0.0454452662001662</v>
      </c>
      <c r="AG4039" s="3">
        <v>0.531148031923778</v>
      </c>
      <c r="AH4039" s="3"/>
      <c r="AI4039" s="3"/>
      <c r="AJ4039" s="3"/>
      <c r="AK4039" s="3"/>
      <c r="AL4039" s="3"/>
      <c r="AM4039" s="3"/>
      <c r="AN4039" s="5" t="s">
        <v>46</v>
      </c>
      <c r="AO4039" s="1"/>
      <c r="AP4039" s="1"/>
      <c r="AQ4039" s="1"/>
    </row>
    <row r="4040" spans="1:43">
      <c r="A4040" s="1" t="s">
        <v>10391</v>
      </c>
      <c r="B4040" s="1" t="s">
        <v>10392</v>
      </c>
      <c r="C4040" s="3">
        <v>1.23013698630137</v>
      </c>
      <c r="D4040" s="4">
        <v>43788</v>
      </c>
      <c r="E4040" s="3">
        <v>0.518500896</v>
      </c>
      <c r="F4040" s="5" t="s">
        <v>10393</v>
      </c>
      <c r="G4040" s="5">
        <v>450</v>
      </c>
      <c r="H4040" s="5" t="s">
        <v>116</v>
      </c>
      <c r="I4040" s="3">
        <v>4.58436213991768</v>
      </c>
      <c r="J4040" s="3">
        <v>78.0373831775701</v>
      </c>
      <c r="K4040" s="3">
        <v>1.48550435268748</v>
      </c>
      <c r="L4040" s="3">
        <v>70.6422018348624</v>
      </c>
      <c r="M4040" s="3">
        <v>1.57474020783374</v>
      </c>
      <c r="N4040" s="3">
        <v>75.7009345794392</v>
      </c>
      <c r="O4040" s="3">
        <v>4.92981007431873</v>
      </c>
      <c r="P4040" s="3">
        <v>84</v>
      </c>
      <c r="Q4040" s="3">
        <v>0.331622581918672</v>
      </c>
      <c r="R4040" s="3">
        <v>89.4179894179894</v>
      </c>
      <c r="S4040" s="3">
        <v>29.3596660897893</v>
      </c>
      <c r="T4040" s="3">
        <v>91.4110429447853</v>
      </c>
      <c r="U4040" s="3"/>
      <c r="V4040" s="3"/>
      <c r="W4040" s="3"/>
      <c r="X4040" s="3"/>
      <c r="Y4040" s="3"/>
      <c r="Z4040" s="3"/>
      <c r="AA4040" s="3">
        <v>0.148189461907014</v>
      </c>
      <c r="AB4040" s="3">
        <v>0.198072922001425</v>
      </c>
      <c r="AC4040" s="3">
        <v>-12.5212464589235</v>
      </c>
      <c r="AD4040" s="3"/>
      <c r="AE4040" s="5">
        <v>2</v>
      </c>
      <c r="AF4040" s="3">
        <v>1.5984762982843</v>
      </c>
      <c r="AG4040" s="3">
        <v>22.1487114840129</v>
      </c>
      <c r="AH4040" s="3"/>
      <c r="AI4040" s="3"/>
      <c r="AJ4040" s="3"/>
      <c r="AK4040" s="3"/>
      <c r="AL4040" s="3"/>
      <c r="AM4040" s="3"/>
      <c r="AN4040" s="5" t="s">
        <v>46</v>
      </c>
      <c r="AO4040" s="1"/>
      <c r="AP4040" s="1"/>
      <c r="AQ4040" s="1"/>
    </row>
    <row r="4041" spans="1:43">
      <c r="A4041" s="1" t="s">
        <v>10394</v>
      </c>
      <c r="B4041" s="1" t="s">
        <v>10395</v>
      </c>
      <c r="C4041" s="3">
        <v>1.06301369863014</v>
      </c>
      <c r="D4041" s="4">
        <v>43849</v>
      </c>
      <c r="E4041" s="3">
        <v>11.7064482938</v>
      </c>
      <c r="F4041" s="5" t="s">
        <v>7476</v>
      </c>
      <c r="G4041" s="5">
        <v>389</v>
      </c>
      <c r="H4041" s="5" t="s">
        <v>55</v>
      </c>
      <c r="I4041" s="3">
        <v>6.58266513936616</v>
      </c>
      <c r="J4041" s="3">
        <v>72.897761645493</v>
      </c>
      <c r="K4041" s="3">
        <v>2.21912992529662</v>
      </c>
      <c r="L4041" s="3">
        <v>58.0225988700565</v>
      </c>
      <c r="M4041" s="3">
        <v>4.3904263275991</v>
      </c>
      <c r="N4041" s="3">
        <v>57.5703171753441</v>
      </c>
      <c r="O4041" s="3">
        <v>9.23534476011582</v>
      </c>
      <c r="P4041" s="3">
        <v>83.2450331125828</v>
      </c>
      <c r="Q4041" s="3">
        <v>16.279263517454</v>
      </c>
      <c r="R4041" s="3">
        <v>70.8841463414634</v>
      </c>
      <c r="S4041" s="3">
        <v>45.0077922077922</v>
      </c>
      <c r="T4041" s="3">
        <v>80.37109375</v>
      </c>
      <c r="U4041" s="3"/>
      <c r="V4041" s="3"/>
      <c r="W4041" s="3"/>
      <c r="X4041" s="3"/>
      <c r="Y4041" s="3"/>
      <c r="Z4041" s="3"/>
      <c r="AA4041" s="3">
        <v>0.206383824898642</v>
      </c>
      <c r="AB4041" s="3">
        <v>0.306022644482241</v>
      </c>
      <c r="AC4041" s="3">
        <v>-11.9763382467029</v>
      </c>
      <c r="AD4041" s="3"/>
      <c r="AE4041" s="5">
        <v>1</v>
      </c>
      <c r="AF4041" s="3">
        <v>2.66050699523207</v>
      </c>
      <c r="AG4041" s="3"/>
      <c r="AH4041" s="3"/>
      <c r="AI4041" s="3"/>
      <c r="AJ4041" s="3"/>
      <c r="AK4041" s="3"/>
      <c r="AL4041" s="3"/>
      <c r="AM4041" s="3"/>
      <c r="AN4041" s="5" t="s">
        <v>1266</v>
      </c>
      <c r="AO4041" s="1"/>
      <c r="AP4041" s="1"/>
      <c r="AQ4041" s="1"/>
    </row>
    <row r="4042" spans="1:43">
      <c r="A4042" s="1" t="s">
        <v>10396</v>
      </c>
      <c r="B4042" s="1" t="s">
        <v>10397</v>
      </c>
      <c r="C4042" s="3">
        <v>1.37808219178082</v>
      </c>
      <c r="D4042" s="4">
        <v>43734</v>
      </c>
      <c r="E4042" s="3">
        <v>9.8253027742</v>
      </c>
      <c r="F4042" s="5" t="s">
        <v>10398</v>
      </c>
      <c r="G4042" s="5">
        <v>337</v>
      </c>
      <c r="H4042" s="5" t="s">
        <v>205</v>
      </c>
      <c r="I4042" s="3">
        <v>-0.0993443274388953</v>
      </c>
      <c r="J4042" s="3">
        <v>50.936329588015</v>
      </c>
      <c r="K4042" s="3">
        <v>0</v>
      </c>
      <c r="L4042" s="3">
        <v>38.8888888888889</v>
      </c>
      <c r="M4042" s="3">
        <v>-0.21829728120658</v>
      </c>
      <c r="N4042" s="3">
        <v>43.6567164179104</v>
      </c>
      <c r="O4042" s="3">
        <v>0.801924619085807</v>
      </c>
      <c r="P4042" s="3">
        <v>35.0194552529183</v>
      </c>
      <c r="Q4042" s="3">
        <v>1.20772946859902</v>
      </c>
      <c r="R4042" s="3">
        <v>35.3982300884956</v>
      </c>
      <c r="S4042" s="3">
        <v>1.42371877840744</v>
      </c>
      <c r="T4042" s="3">
        <v>57.6923076923077</v>
      </c>
      <c r="U4042" s="3"/>
      <c r="V4042" s="3"/>
      <c r="W4042" s="3"/>
      <c r="X4042" s="3"/>
      <c r="Y4042" s="3"/>
      <c r="Z4042" s="3"/>
      <c r="AA4042" s="3">
        <v>-0.00574196631173888</v>
      </c>
      <c r="AB4042" s="3">
        <v>0.0618431206909102</v>
      </c>
      <c r="AC4042" s="3">
        <v>-2.15812606643702</v>
      </c>
      <c r="AD4042" s="3"/>
      <c r="AE4042" s="5">
        <v>4</v>
      </c>
      <c r="AF4042" s="3">
        <v>0.168300364670658</v>
      </c>
      <c r="AG4042" s="3">
        <v>1.70540071793772</v>
      </c>
      <c r="AH4042" s="3"/>
      <c r="AI4042" s="3"/>
      <c r="AJ4042" s="3"/>
      <c r="AK4042" s="3"/>
      <c r="AL4042" s="3"/>
      <c r="AM4042" s="3"/>
      <c r="AN4042" s="5" t="s">
        <v>46</v>
      </c>
      <c r="AO4042" s="1"/>
      <c r="AP4042" s="1"/>
      <c r="AQ4042" s="1"/>
    </row>
    <row r="4043" spans="1:43">
      <c r="A4043" s="1" t="s">
        <v>10399</v>
      </c>
      <c r="B4043" s="1" t="s">
        <v>10400</v>
      </c>
      <c r="C4043" s="3">
        <v>1.38356164383562</v>
      </c>
      <c r="D4043" s="4">
        <v>43732</v>
      </c>
      <c r="E4043" s="3">
        <v>80.9050785872</v>
      </c>
      <c r="F4043" s="5" t="s">
        <v>7012</v>
      </c>
      <c r="G4043" s="5">
        <v>506</v>
      </c>
      <c r="H4043" s="5" t="s">
        <v>50</v>
      </c>
      <c r="I4043" s="3">
        <v>0.261298751572631</v>
      </c>
      <c r="J4043" s="3">
        <v>26.4403751674855</v>
      </c>
      <c r="K4043" s="3">
        <v>0.0386249517188165</v>
      </c>
      <c r="L4043" s="3">
        <v>22.2222222222222</v>
      </c>
      <c r="M4043" s="3">
        <v>0.203114421123911</v>
      </c>
      <c r="N4043" s="3">
        <v>10.8637577916296</v>
      </c>
      <c r="O4043" s="3">
        <v>0.82725060827251</v>
      </c>
      <c r="P4043" s="3">
        <v>25.6738236637734</v>
      </c>
      <c r="Q4043" s="3">
        <v>1.67497210623602</v>
      </c>
      <c r="R4043" s="3">
        <v>7.87059391598262</v>
      </c>
      <c r="S4043" s="3">
        <v>3.39503742382274</v>
      </c>
      <c r="T4043" s="3">
        <v>7.90960451977401</v>
      </c>
      <c r="U4043" s="3"/>
      <c r="V4043" s="3"/>
      <c r="W4043" s="3"/>
      <c r="X4043" s="3"/>
      <c r="Y4043" s="3"/>
      <c r="Z4043" s="3"/>
      <c r="AA4043" s="3">
        <v>1.98749399962764</v>
      </c>
      <c r="AB4043" s="3">
        <v>32.9142905537761</v>
      </c>
      <c r="AC4043" s="3">
        <v>0</v>
      </c>
      <c r="AD4043" s="3"/>
      <c r="AE4043" s="5"/>
      <c r="AF4043" s="3">
        <v>0.270642791710556</v>
      </c>
      <c r="AG4043" s="3">
        <v>3.41486752663922</v>
      </c>
      <c r="AH4043" s="3"/>
      <c r="AI4043" s="3"/>
      <c r="AJ4043" s="3"/>
      <c r="AK4043" s="3"/>
      <c r="AL4043" s="3"/>
      <c r="AM4043" s="3"/>
      <c r="AN4043" s="5" t="s">
        <v>1266</v>
      </c>
      <c r="AO4043" s="1"/>
      <c r="AP4043" s="1"/>
      <c r="AQ4043" s="1"/>
    </row>
    <row r="4044" spans="1:43">
      <c r="A4044" s="1" t="s">
        <v>10401</v>
      </c>
      <c r="B4044" s="1" t="s">
        <v>10402</v>
      </c>
      <c r="C4044" s="3">
        <v>0.923287671232877</v>
      </c>
      <c r="D4044" s="4">
        <v>43900</v>
      </c>
      <c r="E4044" s="3">
        <v>1.0157939737</v>
      </c>
      <c r="F4044" s="5" t="s">
        <v>6361</v>
      </c>
      <c r="G4044" s="5">
        <v>338</v>
      </c>
      <c r="H4044" s="5" t="s">
        <v>50</v>
      </c>
      <c r="I4044" s="3">
        <v>0.0591366055588429</v>
      </c>
      <c r="J4044" s="3">
        <v>61.0540419830281</v>
      </c>
      <c r="K4044" s="3">
        <v>0.00985124618264969</v>
      </c>
      <c r="L4044" s="3">
        <v>39.3979637007525</v>
      </c>
      <c r="M4044" s="3">
        <v>-0.0689044197263606</v>
      </c>
      <c r="N4044" s="3">
        <v>48.4416740872663</v>
      </c>
      <c r="O4044" s="3">
        <v>0.674335581118598</v>
      </c>
      <c r="P4044" s="3">
        <v>51.3933302878027</v>
      </c>
      <c r="Q4044" s="3">
        <v>1.19545387871581</v>
      </c>
      <c r="R4044" s="3">
        <v>40.8498309995171</v>
      </c>
      <c r="S4044" s="3"/>
      <c r="T4044" s="3"/>
      <c r="U4044" s="3"/>
      <c r="V4044" s="3"/>
      <c r="W4044" s="3"/>
      <c r="X4044" s="3"/>
      <c r="Y4044" s="3"/>
      <c r="Z4044" s="3"/>
      <c r="AA4044" s="3">
        <v>0.120842230699448</v>
      </c>
      <c r="AB4044" s="3">
        <v>0.220659249973337</v>
      </c>
      <c r="AC4044" s="3">
        <v>-0.563185455982614</v>
      </c>
      <c r="AD4044" s="3"/>
      <c r="AE4044" s="5">
        <v>1</v>
      </c>
      <c r="AF4044" s="3">
        <v>0.19140050407202</v>
      </c>
      <c r="AG4044" s="3"/>
      <c r="AH4044" s="3"/>
      <c r="AI4044" s="3"/>
      <c r="AJ4044" s="3"/>
      <c r="AK4044" s="3"/>
      <c r="AL4044" s="3"/>
      <c r="AM4044" s="3"/>
      <c r="AN4044" s="5" t="s">
        <v>46</v>
      </c>
      <c r="AO4044" s="1"/>
      <c r="AP4044" s="1"/>
      <c r="AQ4044" s="1"/>
    </row>
    <row r="4045" spans="1:43">
      <c r="A4045" s="1" t="s">
        <v>10403</v>
      </c>
      <c r="B4045" s="1" t="s">
        <v>10404</v>
      </c>
      <c r="C4045" s="3">
        <v>1.15342465753425</v>
      </c>
      <c r="D4045" s="4">
        <v>43816</v>
      </c>
      <c r="E4045" s="3">
        <v>2.0365858919</v>
      </c>
      <c r="F4045" s="5" t="s">
        <v>2075</v>
      </c>
      <c r="G4045" s="5">
        <v>422</v>
      </c>
      <c r="H4045" s="5" t="s">
        <v>50</v>
      </c>
      <c r="I4045" s="3">
        <v>0.029271148404732</v>
      </c>
      <c r="J4045" s="3">
        <v>64.9397052255471</v>
      </c>
      <c r="K4045" s="3">
        <v>0.00975514583942635</v>
      </c>
      <c r="L4045" s="3">
        <v>40.1947764497565</v>
      </c>
      <c r="M4045" s="3">
        <v>-0.0292540224280935</v>
      </c>
      <c r="N4045" s="3">
        <v>41.9412288512912</v>
      </c>
      <c r="O4045" s="3">
        <v>0.865800865800862</v>
      </c>
      <c r="P4045" s="3">
        <v>19.8264047510279</v>
      </c>
      <c r="Q4045" s="3">
        <v>1.27432579274917</v>
      </c>
      <c r="R4045" s="3">
        <v>29.8889425398358</v>
      </c>
      <c r="S4045" s="3">
        <v>1.80309185368733</v>
      </c>
      <c r="T4045" s="3">
        <v>54.5197740112994</v>
      </c>
      <c r="U4045" s="3"/>
      <c r="V4045" s="3"/>
      <c r="W4045" s="3"/>
      <c r="X4045" s="3"/>
      <c r="Y4045" s="3"/>
      <c r="Z4045" s="3"/>
      <c r="AA4045" s="3">
        <v>0.0466060638377701</v>
      </c>
      <c r="AB4045" s="3">
        <v>0.366163187426689</v>
      </c>
      <c r="AC4045" s="3">
        <v>-1.25281393755507</v>
      </c>
      <c r="AD4045" s="3"/>
      <c r="AE4045" s="5">
        <v>4</v>
      </c>
      <c r="AF4045" s="3">
        <v>0.251636146267575</v>
      </c>
      <c r="AG4045" s="3">
        <v>3.0946683612175</v>
      </c>
      <c r="AH4045" s="3"/>
      <c r="AI4045" s="3"/>
      <c r="AJ4045" s="3"/>
      <c r="AK4045" s="3"/>
      <c r="AL4045" s="3"/>
      <c r="AM4045" s="3"/>
      <c r="AN4045" s="5" t="s">
        <v>46</v>
      </c>
      <c r="AO4045" s="1"/>
      <c r="AP4045" s="1"/>
      <c r="AQ4045" s="1"/>
    </row>
    <row r="4046" spans="1:43">
      <c r="A4046" s="1" t="s">
        <v>10405</v>
      </c>
      <c r="B4046" s="1" t="s">
        <v>10406</v>
      </c>
      <c r="C4046" s="3">
        <v>1.15616438356164</v>
      </c>
      <c r="D4046" s="4">
        <v>43815</v>
      </c>
      <c r="E4046" s="3">
        <v>0.5074618581</v>
      </c>
      <c r="F4046" s="5" t="s">
        <v>2075</v>
      </c>
      <c r="G4046" s="5">
        <v>423</v>
      </c>
      <c r="H4046" s="5" t="s">
        <v>50</v>
      </c>
      <c r="I4046" s="3">
        <v>1.21206148994875</v>
      </c>
      <c r="J4046" s="3">
        <v>1.16123269316659</v>
      </c>
      <c r="K4046" s="3">
        <v>0.983187493855081</v>
      </c>
      <c r="L4046" s="3">
        <v>0.398406374501992</v>
      </c>
      <c r="M4046" s="3">
        <v>1.22203606977431</v>
      </c>
      <c r="N4046" s="3">
        <v>0.667853962600178</v>
      </c>
      <c r="O4046" s="3">
        <v>1.86224761671412</v>
      </c>
      <c r="P4046" s="3">
        <v>1.82731841023298</v>
      </c>
      <c r="Q4046" s="3">
        <v>2.32448135355626</v>
      </c>
      <c r="R4046" s="3">
        <v>2.4625784645099</v>
      </c>
      <c r="S4046" s="3">
        <v>2.49637030444662</v>
      </c>
      <c r="T4046" s="3">
        <v>23.5593220338983</v>
      </c>
      <c r="U4046" s="3"/>
      <c r="V4046" s="3"/>
      <c r="W4046" s="3"/>
      <c r="X4046" s="3"/>
      <c r="Y4046" s="3"/>
      <c r="Z4046" s="3"/>
      <c r="AA4046" s="3">
        <v>0.0674341953617443</v>
      </c>
      <c r="AB4046" s="3">
        <v>0.211768111170134</v>
      </c>
      <c r="AC4046" s="3">
        <v>-1.71189572998736</v>
      </c>
      <c r="AD4046" s="3"/>
      <c r="AE4046" s="5">
        <v>4</v>
      </c>
      <c r="AF4046" s="3">
        <v>0.177716082986252</v>
      </c>
      <c r="AG4046" s="3">
        <v>3.09284900649782</v>
      </c>
      <c r="AH4046" s="3"/>
      <c r="AI4046" s="3"/>
      <c r="AJ4046" s="3"/>
      <c r="AK4046" s="3"/>
      <c r="AL4046" s="3"/>
      <c r="AM4046" s="3"/>
      <c r="AN4046" s="5" t="s">
        <v>46</v>
      </c>
      <c r="AO4046" s="1"/>
      <c r="AP4046" s="1"/>
      <c r="AQ4046" s="1"/>
    </row>
    <row r="4047" spans="1:43">
      <c r="A4047" s="1" t="s">
        <v>10407</v>
      </c>
      <c r="B4047" s="1" t="s">
        <v>10408</v>
      </c>
      <c r="C4047" s="3">
        <v>1.26027397260274</v>
      </c>
      <c r="D4047" s="4">
        <v>43777</v>
      </c>
      <c r="E4047" s="3">
        <v>61.3162909135</v>
      </c>
      <c r="F4047" s="5" t="s">
        <v>2140</v>
      </c>
      <c r="G4047" s="5">
        <v>461</v>
      </c>
      <c r="H4047" s="5" t="s">
        <v>50</v>
      </c>
      <c r="I4047" s="3">
        <v>0.288499801034603</v>
      </c>
      <c r="J4047" s="3">
        <v>20.3215721304154</v>
      </c>
      <c r="K4047" s="3">
        <v>0.0396943534782169</v>
      </c>
      <c r="L4047" s="3">
        <v>19.3891102257636</v>
      </c>
      <c r="M4047" s="3">
        <v>0.228673692583003</v>
      </c>
      <c r="N4047" s="3">
        <v>8.19234194122885</v>
      </c>
      <c r="O4047" s="3">
        <v>0.837959746991694</v>
      </c>
      <c r="P4047" s="3">
        <v>24.0749200548196</v>
      </c>
      <c r="Q4047" s="3">
        <v>1.56638559419013</v>
      </c>
      <c r="R4047" s="3">
        <v>11.1057460164172</v>
      </c>
      <c r="S4047" s="3">
        <v>3.14011981674612</v>
      </c>
      <c r="T4047" s="3">
        <v>10.2824858757062</v>
      </c>
      <c r="U4047" s="3"/>
      <c r="V4047" s="3"/>
      <c r="W4047" s="3"/>
      <c r="X4047" s="3"/>
      <c r="Y4047" s="3"/>
      <c r="Z4047" s="3"/>
      <c r="AA4047" s="3">
        <v>2.22175662236946</v>
      </c>
      <c r="AB4047" s="3"/>
      <c r="AC4047" s="3">
        <v>0</v>
      </c>
      <c r="AD4047" s="3"/>
      <c r="AE4047" s="5"/>
      <c r="AF4047" s="3">
        <v>0.256762211382411</v>
      </c>
      <c r="AG4047" s="3">
        <v>3.17843432788003</v>
      </c>
      <c r="AH4047" s="3"/>
      <c r="AI4047" s="3"/>
      <c r="AJ4047" s="3"/>
      <c r="AK4047" s="3"/>
      <c r="AL4047" s="3"/>
      <c r="AM4047" s="3"/>
      <c r="AN4047" s="5" t="s">
        <v>1266</v>
      </c>
      <c r="AO4047" s="1"/>
      <c r="AP4047" s="1"/>
      <c r="AQ4047" s="1"/>
    </row>
    <row r="4048" spans="1:43">
      <c r="A4048" s="1" t="s">
        <v>10409</v>
      </c>
      <c r="B4048" s="1" t="s">
        <v>10410</v>
      </c>
      <c r="C4048" s="3">
        <v>1.24109589041096</v>
      </c>
      <c r="D4048" s="4">
        <v>43784</v>
      </c>
      <c r="E4048" s="3">
        <v>13.1656364964</v>
      </c>
      <c r="F4048" s="5" t="s">
        <v>331</v>
      </c>
      <c r="G4048" s="5">
        <v>454</v>
      </c>
      <c r="H4048" s="5" t="s">
        <v>50</v>
      </c>
      <c r="I4048" s="3">
        <v>0.166626166254301</v>
      </c>
      <c r="J4048" s="3">
        <v>42.5636444841447</v>
      </c>
      <c r="K4048" s="3">
        <v>0.0098794704603782</v>
      </c>
      <c r="L4048" s="3">
        <v>38.8667552014166</v>
      </c>
      <c r="M4048" s="3">
        <v>0.00950204677782319</v>
      </c>
      <c r="N4048" s="3">
        <v>33.6153161175423</v>
      </c>
      <c r="O4048" s="3">
        <v>0.640974830025041</v>
      </c>
      <c r="P4048" s="3">
        <v>55.6418455915943</v>
      </c>
      <c r="Q4048" s="3">
        <v>1.29052932947412</v>
      </c>
      <c r="R4048" s="3">
        <v>27.9575084500241</v>
      </c>
      <c r="S4048" s="3">
        <v>2.33996392032584</v>
      </c>
      <c r="T4048" s="3">
        <v>29.0395480225989</v>
      </c>
      <c r="U4048" s="3"/>
      <c r="V4048" s="3"/>
      <c r="W4048" s="3"/>
      <c r="X4048" s="3"/>
      <c r="Y4048" s="3"/>
      <c r="Z4048" s="3"/>
      <c r="AA4048" s="3">
        <v>0.0829395055085029</v>
      </c>
      <c r="AB4048" s="3">
        <v>0.15149196203398</v>
      </c>
      <c r="AC4048" s="3">
        <v>-1.41337356845181</v>
      </c>
      <c r="AD4048" s="3"/>
      <c r="AE4048" s="5">
        <v>3</v>
      </c>
      <c r="AF4048" s="3">
        <v>0.206942307574134</v>
      </c>
      <c r="AG4048" s="3">
        <v>2.65151469039611</v>
      </c>
      <c r="AH4048" s="3"/>
      <c r="AI4048" s="3"/>
      <c r="AJ4048" s="3"/>
      <c r="AK4048" s="3"/>
      <c r="AL4048" s="3"/>
      <c r="AM4048" s="3"/>
      <c r="AN4048" s="5" t="s">
        <v>51</v>
      </c>
      <c r="AO4048" s="1"/>
      <c r="AP4048" s="1"/>
      <c r="AQ4048" s="1"/>
    </row>
    <row r="4049" spans="1:43">
      <c r="A4049" s="1" t="s">
        <v>10411</v>
      </c>
      <c r="B4049" s="1" t="s">
        <v>10412</v>
      </c>
      <c r="C4049" s="3">
        <v>1.3972602739726</v>
      </c>
      <c r="D4049" s="4">
        <v>43727</v>
      </c>
      <c r="E4049" s="3">
        <v>2.4747036629</v>
      </c>
      <c r="F4049" s="5" t="s">
        <v>1955</v>
      </c>
      <c r="G4049" s="5">
        <v>511</v>
      </c>
      <c r="H4049" s="5" t="s">
        <v>93</v>
      </c>
      <c r="I4049" s="3">
        <v>14.3322475570033</v>
      </c>
      <c r="J4049" s="3">
        <v>11.55</v>
      </c>
      <c r="K4049" s="3">
        <v>2.87668258792878</v>
      </c>
      <c r="L4049" s="3">
        <v>30.2775024777007</v>
      </c>
      <c r="M4049" s="3">
        <v>9.35841218555273</v>
      </c>
      <c r="N4049" s="3">
        <v>7.43512974051896</v>
      </c>
      <c r="O4049" s="3">
        <v>24.2966751918159</v>
      </c>
      <c r="P4049" s="3">
        <v>13.2293762575453</v>
      </c>
      <c r="Q4049" s="3">
        <v>48.5190409026798</v>
      </c>
      <c r="R4049" s="3">
        <v>2.32198142414861</v>
      </c>
      <c r="S4049" s="3">
        <v>84.108790675085</v>
      </c>
      <c r="T4049" s="3">
        <v>12.1228163049232</v>
      </c>
      <c r="U4049" s="3"/>
      <c r="V4049" s="3"/>
      <c r="W4049" s="3"/>
      <c r="X4049" s="3"/>
      <c r="Y4049" s="3"/>
      <c r="Z4049" s="3"/>
      <c r="AA4049" s="3">
        <v>0.413728750300956</v>
      </c>
      <c r="AB4049" s="3">
        <v>0.587071984088493</v>
      </c>
      <c r="AC4049" s="3">
        <v>-17.1428571428571</v>
      </c>
      <c r="AD4049" s="3"/>
      <c r="AE4049" s="5">
        <v>3</v>
      </c>
      <c r="AF4049" s="3">
        <v>3.85937537151746</v>
      </c>
      <c r="AG4049" s="3">
        <v>64.3724388199793</v>
      </c>
      <c r="AH4049" s="3"/>
      <c r="AI4049" s="3"/>
      <c r="AJ4049" s="3"/>
      <c r="AK4049" s="3"/>
      <c r="AL4049" s="3"/>
      <c r="AM4049" s="3">
        <v>10</v>
      </c>
      <c r="AN4049" s="5" t="s">
        <v>56</v>
      </c>
      <c r="AO4049" s="1"/>
      <c r="AP4049" s="1"/>
      <c r="AQ4049" s="1"/>
    </row>
    <row r="4050" spans="1:43">
      <c r="A4050" s="1" t="s">
        <v>10413</v>
      </c>
      <c r="B4050" s="1" t="s">
        <v>10414</v>
      </c>
      <c r="C4050" s="3">
        <v>1.14794520547945</v>
      </c>
      <c r="D4050" s="4">
        <v>43818</v>
      </c>
      <c r="E4050" s="3">
        <v>1.9688802834</v>
      </c>
      <c r="F4050" s="5" t="s">
        <v>4646</v>
      </c>
      <c r="G4050" s="5">
        <v>420</v>
      </c>
      <c r="H4050" s="5" t="s">
        <v>205</v>
      </c>
      <c r="I4050" s="3">
        <v>-0.396904147648339</v>
      </c>
      <c r="J4050" s="3">
        <v>89.5131086142322</v>
      </c>
      <c r="K4050" s="3">
        <v>-0.0895789787996274</v>
      </c>
      <c r="L4050" s="3">
        <v>89.2592592592593</v>
      </c>
      <c r="M4050" s="3">
        <v>-0.446295745313888</v>
      </c>
      <c r="N4050" s="3">
        <v>86.9402985074627</v>
      </c>
      <c r="O4050" s="3">
        <v>0.81349804157879</v>
      </c>
      <c r="P4050" s="3">
        <v>33.852140077821</v>
      </c>
      <c r="Q4050" s="3">
        <v>0.965600482800255</v>
      </c>
      <c r="R4050" s="3">
        <v>70.7964601769911</v>
      </c>
      <c r="S4050" s="3">
        <v>0.796708636166441</v>
      </c>
      <c r="T4050" s="3">
        <v>75.6410256410256</v>
      </c>
      <c r="U4050" s="3"/>
      <c r="V4050" s="3"/>
      <c r="W4050" s="3"/>
      <c r="X4050" s="3"/>
      <c r="Y4050" s="3"/>
      <c r="Z4050" s="3"/>
      <c r="AA4050" s="3">
        <v>-0.0255917899287051</v>
      </c>
      <c r="AB4050" s="3">
        <v>0.0255342400070408</v>
      </c>
      <c r="AC4050" s="3">
        <v>-4.49288494766228</v>
      </c>
      <c r="AD4050" s="3"/>
      <c r="AE4050" s="5">
        <v>4</v>
      </c>
      <c r="AF4050" s="3">
        <v>0.173583592351012</v>
      </c>
      <c r="AG4050" s="3">
        <v>1.91288211079108</v>
      </c>
      <c r="AH4050" s="3"/>
      <c r="AI4050" s="3"/>
      <c r="AJ4050" s="3"/>
      <c r="AK4050" s="3"/>
      <c r="AL4050" s="3"/>
      <c r="AM4050" s="3"/>
      <c r="AN4050" s="5" t="s">
        <v>46</v>
      </c>
      <c r="AO4050" s="1"/>
      <c r="AP4050" s="1"/>
      <c r="AQ4050" s="1"/>
    </row>
    <row r="4051" spans="1:43">
      <c r="A4051" s="1" t="s">
        <v>10415</v>
      </c>
      <c r="B4051" s="1" t="s">
        <v>10416</v>
      </c>
      <c r="C4051" s="3">
        <v>0.802739726027397</v>
      </c>
      <c r="D4051" s="4">
        <v>43944</v>
      </c>
      <c r="E4051" s="3">
        <v>0.7305346093</v>
      </c>
      <c r="F4051" s="5" t="s">
        <v>1369</v>
      </c>
      <c r="G4051" s="5">
        <v>294</v>
      </c>
      <c r="H4051" s="5" t="s">
        <v>191</v>
      </c>
      <c r="I4051" s="3">
        <v>11.1366321039506</v>
      </c>
      <c r="J4051" s="3">
        <v>41.2296564195298</v>
      </c>
      <c r="K4051" s="3">
        <v>3.96586653569894</v>
      </c>
      <c r="L4051" s="3">
        <v>18.8356164383562</v>
      </c>
      <c r="M4051" s="3">
        <v>4.94515709239636</v>
      </c>
      <c r="N4051" s="3">
        <v>55.1351351351351</v>
      </c>
      <c r="O4051" s="3">
        <v>24.0386728191606</v>
      </c>
      <c r="P4051" s="3">
        <v>28.3809523809524</v>
      </c>
      <c r="Q4051" s="3">
        <v>37.492895997402</v>
      </c>
      <c r="R4051" s="3">
        <v>18.4486373165618</v>
      </c>
      <c r="S4051" s="3"/>
      <c r="T4051" s="3"/>
      <c r="U4051" s="3"/>
      <c r="V4051" s="3"/>
      <c r="W4051" s="3"/>
      <c r="X4051" s="3"/>
      <c r="Y4051" s="3"/>
      <c r="Z4051" s="3"/>
      <c r="AA4051" s="3">
        <v>0.388285049631353</v>
      </c>
      <c r="AB4051" s="3">
        <v>0.848146385308555</v>
      </c>
      <c r="AC4051" s="3">
        <v>-8.40119010335108</v>
      </c>
      <c r="AD4051" s="3"/>
      <c r="AE4051" s="5">
        <v>1</v>
      </c>
      <c r="AF4051" s="3">
        <v>5.16719615346812</v>
      </c>
      <c r="AG4051" s="3"/>
      <c r="AH4051" s="3"/>
      <c r="AI4051" s="3"/>
      <c r="AJ4051" s="3"/>
      <c r="AK4051" s="3"/>
      <c r="AL4051" s="3"/>
      <c r="AM4051" s="3"/>
      <c r="AN4051" s="5" t="s">
        <v>46</v>
      </c>
      <c r="AO4051" s="1"/>
      <c r="AP4051" s="1"/>
      <c r="AQ4051" s="1"/>
    </row>
    <row r="4052" spans="1:43">
      <c r="A4052" s="1" t="s">
        <v>10417</v>
      </c>
      <c r="B4052" s="1" t="s">
        <v>10418</v>
      </c>
      <c r="C4052" s="3">
        <v>1.17534246575342</v>
      </c>
      <c r="D4052" s="4">
        <v>43808</v>
      </c>
      <c r="E4052" s="3">
        <v>215.3906892541</v>
      </c>
      <c r="F4052" s="5" t="s">
        <v>10419</v>
      </c>
      <c r="G4052" s="5">
        <v>430</v>
      </c>
      <c r="H4052" s="5" t="s">
        <v>50</v>
      </c>
      <c r="I4052" s="3">
        <v>0.259610584123796</v>
      </c>
      <c r="J4052" s="3">
        <v>26.7083519428316</v>
      </c>
      <c r="K4052" s="3">
        <v>0.0398525455813429</v>
      </c>
      <c r="L4052" s="3">
        <v>18.3709606020363</v>
      </c>
      <c r="M4052" s="3">
        <v>0.199580880151673</v>
      </c>
      <c r="N4052" s="3">
        <v>11.1754229741763</v>
      </c>
      <c r="O4052" s="3">
        <v>0.894574383059777</v>
      </c>
      <c r="P4052" s="3">
        <v>16.3544997715852</v>
      </c>
      <c r="Q4052" s="3">
        <v>1.90003585446471</v>
      </c>
      <c r="R4052" s="3">
        <v>4.24915499758571</v>
      </c>
      <c r="S4052" s="3">
        <v>2.88472438583382</v>
      </c>
      <c r="T4052" s="3">
        <v>14.4632768361582</v>
      </c>
      <c r="U4052" s="3"/>
      <c r="V4052" s="3"/>
      <c r="W4052" s="3"/>
      <c r="X4052" s="3"/>
      <c r="Y4052" s="3"/>
      <c r="Z4052" s="3"/>
      <c r="AA4052" s="3">
        <v>0.810224486896603</v>
      </c>
      <c r="AB4052" s="3">
        <v>8.40459980820422</v>
      </c>
      <c r="AC4052" s="3">
        <v>-0.00989021857385135</v>
      </c>
      <c r="AD4052" s="3"/>
      <c r="AE4052" s="5"/>
      <c r="AF4052" s="3">
        <v>0.231361772488439</v>
      </c>
      <c r="AG4052" s="3">
        <v>2.84589416629113</v>
      </c>
      <c r="AH4052" s="3"/>
      <c r="AI4052" s="3"/>
      <c r="AJ4052" s="3"/>
      <c r="AK4052" s="3"/>
      <c r="AL4052" s="3"/>
      <c r="AM4052" s="3"/>
      <c r="AN4052" s="5" t="s">
        <v>51</v>
      </c>
      <c r="AO4052" s="1"/>
      <c r="AP4052" s="1"/>
      <c r="AQ4052" s="1"/>
    </row>
    <row r="4053" spans="1:43">
      <c r="A4053" s="1" t="s">
        <v>10420</v>
      </c>
      <c r="B4053" s="1" t="s">
        <v>10421</v>
      </c>
      <c r="C4053" s="3">
        <v>1.23013698630137</v>
      </c>
      <c r="D4053" s="4">
        <v>43788</v>
      </c>
      <c r="E4053" s="3">
        <v>14.6233491679</v>
      </c>
      <c r="F4053" s="5" t="s">
        <v>879</v>
      </c>
      <c r="G4053" s="5">
        <v>450</v>
      </c>
      <c r="H4053" s="5" t="s">
        <v>55</v>
      </c>
      <c r="I4053" s="3">
        <v>10.6262088974855</v>
      </c>
      <c r="J4053" s="3">
        <v>47.9128856624319</v>
      </c>
      <c r="K4053" s="3">
        <v>5.84085126069859</v>
      </c>
      <c r="L4053" s="3">
        <v>2.20338983050847</v>
      </c>
      <c r="M4053" s="3">
        <v>5.19599954017703</v>
      </c>
      <c r="N4053" s="3">
        <v>50.0299222022741</v>
      </c>
      <c r="O4053" s="3">
        <v>15.1648628240624</v>
      </c>
      <c r="P4053" s="3">
        <v>65.8278145695364</v>
      </c>
      <c r="Q4053" s="3">
        <v>19.1924454575057</v>
      </c>
      <c r="R4053" s="3">
        <v>63.3384146341463</v>
      </c>
      <c r="S4053" s="3">
        <v>68.9467368226715</v>
      </c>
      <c r="T4053" s="3">
        <v>44.23828125</v>
      </c>
      <c r="U4053" s="3"/>
      <c r="V4053" s="3"/>
      <c r="W4053" s="3"/>
      <c r="X4053" s="3"/>
      <c r="Y4053" s="3"/>
      <c r="Z4053" s="3"/>
      <c r="AA4053" s="3">
        <v>0.268331487255132</v>
      </c>
      <c r="AB4053" s="3">
        <v>0.478159415507462</v>
      </c>
      <c r="AC4053" s="3">
        <v>-18.7489643744822</v>
      </c>
      <c r="AD4053" s="3"/>
      <c r="AE4053" s="5">
        <v>1</v>
      </c>
      <c r="AF4053" s="3">
        <v>3.97845749731638</v>
      </c>
      <c r="AG4053" s="3">
        <v>64.5417279665573</v>
      </c>
      <c r="AH4053" s="3"/>
      <c r="AI4053" s="3"/>
      <c r="AJ4053" s="3"/>
      <c r="AK4053" s="3"/>
      <c r="AL4053" s="3"/>
      <c r="AM4053" s="3"/>
      <c r="AN4053" s="5" t="s">
        <v>46</v>
      </c>
      <c r="AO4053" s="1"/>
      <c r="AP4053" s="1"/>
      <c r="AQ4053" s="1"/>
    </row>
    <row r="4054" spans="1:43">
      <c r="A4054" s="1" t="s">
        <v>10422</v>
      </c>
      <c r="B4054" s="1" t="s">
        <v>10423</v>
      </c>
      <c r="C4054" s="3">
        <v>1.24657534246575</v>
      </c>
      <c r="D4054" s="4">
        <v>43782</v>
      </c>
      <c r="E4054" s="3">
        <v>117.8243439221</v>
      </c>
      <c r="F4054" s="5" t="s">
        <v>10424</v>
      </c>
      <c r="G4054" s="5">
        <v>456</v>
      </c>
      <c r="H4054" s="5" t="s">
        <v>50</v>
      </c>
      <c r="I4054" s="3">
        <v>0.249301954527351</v>
      </c>
      <c r="J4054" s="3">
        <v>28.4055381866905</v>
      </c>
      <c r="K4054" s="3">
        <v>0.0398049557170219</v>
      </c>
      <c r="L4054" s="3">
        <v>18.813634351483</v>
      </c>
      <c r="M4054" s="3">
        <v>0.189356188957562</v>
      </c>
      <c r="N4054" s="3">
        <v>12.1549421193232</v>
      </c>
      <c r="O4054" s="3">
        <v>0.827334440525462</v>
      </c>
      <c r="P4054" s="3">
        <v>25.5824577432618</v>
      </c>
      <c r="Q4054" s="3">
        <v>1.58873227570003</v>
      </c>
      <c r="R4054" s="3">
        <v>10.3331723804925</v>
      </c>
      <c r="S4054" s="3">
        <v>3.05167459171718</v>
      </c>
      <c r="T4054" s="3">
        <v>11.4689265536723</v>
      </c>
      <c r="U4054" s="3"/>
      <c r="V4054" s="3"/>
      <c r="W4054" s="3"/>
      <c r="X4054" s="3"/>
      <c r="Y4054" s="3"/>
      <c r="Z4054" s="3"/>
      <c r="AA4054" s="3">
        <v>1.32732648407233</v>
      </c>
      <c r="AB4054" s="3"/>
      <c r="AC4054" s="3">
        <v>0</v>
      </c>
      <c r="AD4054" s="3"/>
      <c r="AE4054" s="5"/>
      <c r="AF4054" s="3">
        <v>0.252756509433715</v>
      </c>
      <c r="AG4054" s="3">
        <v>3.10565954378683</v>
      </c>
      <c r="AH4054" s="3"/>
      <c r="AI4054" s="3"/>
      <c r="AJ4054" s="3"/>
      <c r="AK4054" s="3"/>
      <c r="AL4054" s="3"/>
      <c r="AM4054" s="3"/>
      <c r="AN4054" s="5" t="s">
        <v>1266</v>
      </c>
      <c r="AO4054" s="1"/>
      <c r="AP4054" s="1"/>
      <c r="AQ4054" s="1"/>
    </row>
    <row r="4055" spans="1:43">
      <c r="A4055" s="1" t="s">
        <v>10425</v>
      </c>
      <c r="B4055" s="1" t="s">
        <v>10426</v>
      </c>
      <c r="C4055" s="3">
        <v>1.20547945205479</v>
      </c>
      <c r="D4055" s="4">
        <v>43797</v>
      </c>
      <c r="E4055" s="3">
        <v>113.3655502114</v>
      </c>
      <c r="F4055" s="5" t="s">
        <v>2383</v>
      </c>
      <c r="G4055" s="5">
        <v>441</v>
      </c>
      <c r="H4055" s="5" t="s">
        <v>50</v>
      </c>
      <c r="I4055" s="3">
        <v>0.244786056986187</v>
      </c>
      <c r="J4055" s="3">
        <v>29.2094685127289</v>
      </c>
      <c r="K4055" s="3">
        <v>0.0390854016024969</v>
      </c>
      <c r="L4055" s="3">
        <v>21.4254094732182</v>
      </c>
      <c r="M4055" s="3">
        <v>0.185928173011057</v>
      </c>
      <c r="N4055" s="3">
        <v>12.5111308993767</v>
      </c>
      <c r="O4055" s="3">
        <v>0.708243163486134</v>
      </c>
      <c r="P4055" s="3">
        <v>45.6829602558246</v>
      </c>
      <c r="Q4055" s="3">
        <v>1.43366870377266</v>
      </c>
      <c r="R4055" s="3">
        <v>16.9483341380975</v>
      </c>
      <c r="S4055" s="3">
        <v>2.99806856935324</v>
      </c>
      <c r="T4055" s="3">
        <v>12.4293785310734</v>
      </c>
      <c r="U4055" s="3"/>
      <c r="V4055" s="3"/>
      <c r="W4055" s="3"/>
      <c r="X4055" s="3"/>
      <c r="Y4055" s="3"/>
      <c r="Z4055" s="3"/>
      <c r="AA4055" s="3">
        <v>1.74689929747558</v>
      </c>
      <c r="AB4055" s="3"/>
      <c r="AC4055" s="3">
        <v>0</v>
      </c>
      <c r="AD4055" s="3"/>
      <c r="AE4055" s="5"/>
      <c r="AF4055" s="3">
        <v>0.243425849433507</v>
      </c>
      <c r="AG4055" s="3">
        <v>3.01787794008872</v>
      </c>
      <c r="AH4055" s="3"/>
      <c r="AI4055" s="3"/>
      <c r="AJ4055" s="3"/>
      <c r="AK4055" s="3"/>
      <c r="AL4055" s="3"/>
      <c r="AM4055" s="3"/>
      <c r="AN4055" s="5" t="s">
        <v>1266</v>
      </c>
      <c r="AO4055" s="1"/>
      <c r="AP4055" s="1"/>
      <c r="AQ4055" s="1"/>
    </row>
    <row r="4056" spans="1:43">
      <c r="A4056" s="1" t="s">
        <v>10427</v>
      </c>
      <c r="B4056" s="1" t="s">
        <v>10428</v>
      </c>
      <c r="C4056" s="3">
        <v>1.11780821917808</v>
      </c>
      <c r="D4056" s="4">
        <v>43829</v>
      </c>
      <c r="E4056" s="3">
        <v>1.0023707214</v>
      </c>
      <c r="F4056" s="5" t="s">
        <v>1161</v>
      </c>
      <c r="G4056" s="5">
        <v>409</v>
      </c>
      <c r="H4056" s="5" t="s">
        <v>50</v>
      </c>
      <c r="I4056" s="3">
        <v>0.427392903289929</v>
      </c>
      <c r="J4056" s="3">
        <v>6.65475658776239</v>
      </c>
      <c r="K4056" s="3">
        <v>-0.0395726157498967</v>
      </c>
      <c r="L4056" s="3">
        <v>76.2726870296591</v>
      </c>
      <c r="M4056" s="3">
        <v>0.118906064209262</v>
      </c>
      <c r="N4056" s="3">
        <v>18.0320569902048</v>
      </c>
      <c r="O4056" s="3">
        <v>0.178465199286142</v>
      </c>
      <c r="P4056" s="3">
        <v>82.6861580630425</v>
      </c>
      <c r="Q4056" s="3">
        <v>0.397456279809221</v>
      </c>
      <c r="R4056" s="3">
        <v>87.3491067117335</v>
      </c>
      <c r="S4056" s="3">
        <v>0.737786640079768</v>
      </c>
      <c r="T4056" s="3">
        <v>87.2316384180791</v>
      </c>
      <c r="U4056" s="3"/>
      <c r="V4056" s="3"/>
      <c r="W4056" s="3"/>
      <c r="X4056" s="3"/>
      <c r="Y4056" s="3"/>
      <c r="Z4056" s="3"/>
      <c r="AA4056" s="3">
        <v>-0.0860186989536933</v>
      </c>
      <c r="AB4056" s="3">
        <v>-0.0786130805309826</v>
      </c>
      <c r="AC4056" s="3">
        <v>-1.48695224027574</v>
      </c>
      <c r="AD4056" s="3"/>
      <c r="AE4056" s="5">
        <v>3</v>
      </c>
      <c r="AF4056" s="3">
        <v>0.0758079797592203</v>
      </c>
      <c r="AG4056" s="3">
        <v>0.937539689735489</v>
      </c>
      <c r="AH4056" s="3"/>
      <c r="AI4056" s="3"/>
      <c r="AJ4056" s="3"/>
      <c r="AK4056" s="3"/>
      <c r="AL4056" s="3"/>
      <c r="AM4056" s="3"/>
      <c r="AN4056" s="5" t="s">
        <v>46</v>
      </c>
      <c r="AO4056" s="1"/>
      <c r="AP4056" s="1"/>
      <c r="AQ4056" s="1"/>
    </row>
    <row r="4057" spans="1:43">
      <c r="A4057" s="1" t="s">
        <v>10429</v>
      </c>
      <c r="B4057" s="1" t="s">
        <v>10430</v>
      </c>
      <c r="C4057" s="3">
        <v>1.22465753424658</v>
      </c>
      <c r="D4057" s="4">
        <v>43790</v>
      </c>
      <c r="E4057" s="3">
        <v>1.5585922322</v>
      </c>
      <c r="F4057" s="5" t="s">
        <v>10431</v>
      </c>
      <c r="G4057" s="5">
        <v>448</v>
      </c>
      <c r="H4057" s="5" t="s">
        <v>60</v>
      </c>
      <c r="I4057" s="3">
        <v>9.4359271044258</v>
      </c>
      <c r="J4057" s="3">
        <v>25.6944444444444</v>
      </c>
      <c r="K4057" s="3">
        <v>2.9050157763029</v>
      </c>
      <c r="L4057" s="3">
        <v>41.0354745925216</v>
      </c>
      <c r="M4057" s="3">
        <v>2.02804746494066</v>
      </c>
      <c r="N4057" s="3">
        <v>51.5331355093966</v>
      </c>
      <c r="O4057" s="3">
        <v>19.3890431709164</v>
      </c>
      <c r="P4057" s="3">
        <v>11.9675456389452</v>
      </c>
      <c r="Q4057" s="3">
        <v>26.4607567856665</v>
      </c>
      <c r="R4057" s="3">
        <v>12.2513089005236</v>
      </c>
      <c r="S4057" s="3">
        <v>69.4982078853046</v>
      </c>
      <c r="T4057" s="3">
        <v>7.2463768115942</v>
      </c>
      <c r="U4057" s="3"/>
      <c r="V4057" s="3"/>
      <c r="W4057" s="3"/>
      <c r="X4057" s="3"/>
      <c r="Y4057" s="3"/>
      <c r="Z4057" s="3"/>
      <c r="AA4057" s="3">
        <v>0.273103242432766</v>
      </c>
      <c r="AB4057" s="3">
        <v>0.543620360840912</v>
      </c>
      <c r="AC4057" s="3">
        <v>-17.9067140090381</v>
      </c>
      <c r="AD4057" s="3"/>
      <c r="AE4057" s="5">
        <v>1</v>
      </c>
      <c r="AF4057" s="3">
        <v>4.4963090772083</v>
      </c>
      <c r="AG4057" s="3">
        <v>75.5297717245251</v>
      </c>
      <c r="AH4057" s="3"/>
      <c r="AI4057" s="3"/>
      <c r="AJ4057" s="3"/>
      <c r="AK4057" s="3"/>
      <c r="AL4057" s="3"/>
      <c r="AM4057" s="3"/>
      <c r="AN4057" s="5" t="s">
        <v>46</v>
      </c>
      <c r="AO4057" s="1"/>
      <c r="AP4057" s="1"/>
      <c r="AQ4057" s="1"/>
    </row>
    <row r="4058" spans="1:43">
      <c r="A4058" s="1" t="s">
        <v>10432</v>
      </c>
      <c r="B4058" s="1" t="s">
        <v>10433</v>
      </c>
      <c r="C4058" s="3">
        <v>1.20547945205479</v>
      </c>
      <c r="D4058" s="4">
        <v>43797</v>
      </c>
      <c r="E4058" s="3">
        <v>6.9949070808</v>
      </c>
      <c r="F4058" s="5" t="s">
        <v>4646</v>
      </c>
      <c r="G4058" s="5">
        <v>441</v>
      </c>
      <c r="H4058" s="5" t="s">
        <v>50</v>
      </c>
      <c r="I4058" s="3">
        <v>0.260819165378685</v>
      </c>
      <c r="J4058" s="3">
        <v>26.5297007592675</v>
      </c>
      <c r="K4058" s="3">
        <v>-0.0481510015408268</v>
      </c>
      <c r="L4058" s="3">
        <v>78.9729969012837</v>
      </c>
      <c r="M4058" s="3">
        <v>0.0289128758673831</v>
      </c>
      <c r="N4058" s="3">
        <v>30.8548530721282</v>
      </c>
      <c r="O4058" s="3">
        <v>0.0096357679707062</v>
      </c>
      <c r="P4058" s="3">
        <v>87.6199177706715</v>
      </c>
      <c r="Q4058" s="3">
        <v>1.37722211369408</v>
      </c>
      <c r="R4058" s="3">
        <v>20.0386286817962</v>
      </c>
      <c r="S4058" s="3">
        <v>2.51876728565785</v>
      </c>
      <c r="T4058" s="3">
        <v>22.9378531073446</v>
      </c>
      <c r="U4058" s="3"/>
      <c r="V4058" s="3"/>
      <c r="W4058" s="3"/>
      <c r="X4058" s="3"/>
      <c r="Y4058" s="3"/>
      <c r="Z4058" s="3"/>
      <c r="AA4058" s="3">
        <v>0.0942338727931194</v>
      </c>
      <c r="AB4058" s="3">
        <v>0.194628546367552</v>
      </c>
      <c r="AC4058" s="3">
        <v>-1.55536113541363</v>
      </c>
      <c r="AD4058" s="3"/>
      <c r="AE4058" s="5">
        <v>2</v>
      </c>
      <c r="AF4058" s="3">
        <v>0.261482491500471</v>
      </c>
      <c r="AG4058" s="3">
        <v>3.18308084690369</v>
      </c>
      <c r="AH4058" s="3"/>
      <c r="AI4058" s="3"/>
      <c r="AJ4058" s="3"/>
      <c r="AK4058" s="3"/>
      <c r="AL4058" s="3"/>
      <c r="AM4058" s="3"/>
      <c r="AN4058" s="5" t="s">
        <v>46</v>
      </c>
      <c r="AO4058" s="1"/>
      <c r="AP4058" s="1"/>
      <c r="AQ4058" s="1"/>
    </row>
    <row r="4059" spans="1:43">
      <c r="A4059" s="1" t="s">
        <v>10434</v>
      </c>
      <c r="B4059" s="1" t="s">
        <v>10435</v>
      </c>
      <c r="C4059" s="3">
        <v>1.18904109589041</v>
      </c>
      <c r="D4059" s="4">
        <v>43803</v>
      </c>
      <c r="E4059" s="3">
        <v>13.0959458182</v>
      </c>
      <c r="F4059" s="5" t="s">
        <v>4423</v>
      </c>
      <c r="G4059" s="5">
        <v>19</v>
      </c>
      <c r="H4059" s="5" t="s">
        <v>50</v>
      </c>
      <c r="I4059" s="3">
        <v>0.178766511073592</v>
      </c>
      <c r="J4059" s="3">
        <v>40.2858418937025</v>
      </c>
      <c r="K4059" s="3">
        <v>0.0495933346558283</v>
      </c>
      <c r="L4059" s="3">
        <v>13.8556883576804</v>
      </c>
      <c r="M4059" s="3">
        <v>0.0793729536660263</v>
      </c>
      <c r="N4059" s="3">
        <v>23.5084594835263</v>
      </c>
      <c r="O4059" s="3">
        <v>0.743803470018589</v>
      </c>
      <c r="P4059" s="3">
        <v>39.9725902238465</v>
      </c>
      <c r="Q4059" s="3">
        <v>1.42839303466614</v>
      </c>
      <c r="R4059" s="3">
        <v>17.2380492515693</v>
      </c>
      <c r="S4059" s="3">
        <v>2.59028816356211</v>
      </c>
      <c r="T4059" s="3">
        <v>21.0169491525424</v>
      </c>
      <c r="U4059" s="3"/>
      <c r="V4059" s="3"/>
      <c r="W4059" s="3"/>
      <c r="X4059" s="3"/>
      <c r="Y4059" s="3"/>
      <c r="Z4059" s="3"/>
      <c r="AA4059" s="3">
        <v>0.273436044781226</v>
      </c>
      <c r="AB4059" s="3">
        <v>0.433428306260894</v>
      </c>
      <c r="AC4059" s="3">
        <v>-0.293455932700762</v>
      </c>
      <c r="AD4059" s="3"/>
      <c r="AE4059" s="5"/>
      <c r="AF4059" s="3">
        <v>0.213273373608124</v>
      </c>
      <c r="AG4059" s="3">
        <v>2.66857255789381</v>
      </c>
      <c r="AH4059" s="3"/>
      <c r="AI4059" s="3"/>
      <c r="AJ4059" s="3"/>
      <c r="AK4059" s="3"/>
      <c r="AL4059" s="3"/>
      <c r="AM4059" s="3"/>
      <c r="AN4059" s="5" t="s">
        <v>51</v>
      </c>
      <c r="AO4059" s="1"/>
      <c r="AP4059" s="1"/>
      <c r="AQ4059" s="1"/>
    </row>
    <row r="4060" spans="1:43">
      <c r="A4060" s="1" t="s">
        <v>10436</v>
      </c>
      <c r="B4060" s="1" t="s">
        <v>10437</v>
      </c>
      <c r="C4060" s="3">
        <v>1.32054794520548</v>
      </c>
      <c r="D4060" s="4">
        <v>43755</v>
      </c>
      <c r="E4060" s="3">
        <v>20.0458197169</v>
      </c>
      <c r="F4060" s="5" t="s">
        <v>137</v>
      </c>
      <c r="G4060" s="5">
        <v>483</v>
      </c>
      <c r="H4060" s="5" t="s">
        <v>50</v>
      </c>
      <c r="I4060" s="3">
        <v>-0.0592475560383112</v>
      </c>
      <c r="J4060" s="3">
        <v>75.2121482804824</v>
      </c>
      <c r="K4060" s="3">
        <v>0</v>
      </c>
      <c r="L4060" s="3">
        <v>43.3820274457725</v>
      </c>
      <c r="M4060" s="3">
        <v>-0.177532301015894</v>
      </c>
      <c r="N4060" s="3">
        <v>68.9225289403384</v>
      </c>
      <c r="O4060" s="3">
        <v>0.556407110057542</v>
      </c>
      <c r="P4060" s="3">
        <v>63.7734125171311</v>
      </c>
      <c r="Q4060" s="3">
        <v>1.02655431625829</v>
      </c>
      <c r="R4060" s="3">
        <v>60.6470304200869</v>
      </c>
      <c r="S4060" s="3">
        <v>1.88511670454543</v>
      </c>
      <c r="T4060" s="3">
        <v>51.2994350282486</v>
      </c>
      <c r="U4060" s="3"/>
      <c r="V4060" s="3"/>
      <c r="W4060" s="3"/>
      <c r="X4060" s="3"/>
      <c r="Y4060" s="3"/>
      <c r="Z4060" s="3"/>
      <c r="AA4060" s="3">
        <v>0.0482771933311315</v>
      </c>
      <c r="AB4060" s="3">
        <v>0.164019679509082</v>
      </c>
      <c r="AC4060" s="3">
        <v>-1.28187494722357</v>
      </c>
      <c r="AD4060" s="3"/>
      <c r="AE4060" s="5">
        <v>3</v>
      </c>
      <c r="AF4060" s="3">
        <v>0.197168773463265</v>
      </c>
      <c r="AG4060" s="3">
        <v>2.35397962773813</v>
      </c>
      <c r="AH4060" s="3"/>
      <c r="AI4060" s="3"/>
      <c r="AJ4060" s="3"/>
      <c r="AK4060" s="3"/>
      <c r="AL4060" s="3"/>
      <c r="AM4060" s="3">
        <v>100</v>
      </c>
      <c r="AN4060" s="5" t="s">
        <v>56</v>
      </c>
      <c r="AO4060" s="1"/>
      <c r="AP4060" s="1"/>
      <c r="AQ4060" s="1"/>
    </row>
    <row r="4061" spans="1:43">
      <c r="A4061" s="1" t="s">
        <v>10438</v>
      </c>
      <c r="B4061" s="1" t="s">
        <v>10439</v>
      </c>
      <c r="C4061" s="3">
        <v>0.512328767123288</v>
      </c>
      <c r="D4061" s="4">
        <v>44050</v>
      </c>
      <c r="E4061" s="3">
        <v>60.1828874159</v>
      </c>
      <c r="F4061" s="5" t="s">
        <v>3910</v>
      </c>
      <c r="G4061" s="5">
        <v>188</v>
      </c>
      <c r="H4061" s="5" t="s">
        <v>50</v>
      </c>
      <c r="I4061" s="3">
        <v>0.348953140578269</v>
      </c>
      <c r="J4061" s="3">
        <v>11.4336757481018</v>
      </c>
      <c r="K4061" s="3">
        <v>0.0497017892644047</v>
      </c>
      <c r="L4061" s="3">
        <v>13.1916777335104</v>
      </c>
      <c r="M4061" s="3">
        <v>0.268977884040637</v>
      </c>
      <c r="N4061" s="3">
        <v>4.58593054318789</v>
      </c>
      <c r="O4061" s="3">
        <v>0.879026942542406</v>
      </c>
      <c r="P4061" s="3">
        <v>18.0447693010507</v>
      </c>
      <c r="Q4061" s="3">
        <v>1.6456308869113</v>
      </c>
      <c r="R4061" s="3">
        <v>8.73973925639788</v>
      </c>
      <c r="S4061" s="3"/>
      <c r="T4061" s="3"/>
      <c r="U4061" s="3"/>
      <c r="V4061" s="3"/>
      <c r="W4061" s="3"/>
      <c r="X4061" s="3"/>
      <c r="Y4061" s="3"/>
      <c r="Z4061" s="3"/>
      <c r="AA4061" s="3">
        <v>2.30538290806364</v>
      </c>
      <c r="AB4061" s="3"/>
      <c r="AC4061" s="3">
        <v>0</v>
      </c>
      <c r="AD4061" s="3"/>
      <c r="AE4061" s="5"/>
      <c r="AF4061" s="3">
        <v>0.282963065550918</v>
      </c>
      <c r="AG4061" s="3"/>
      <c r="AH4061" s="3"/>
      <c r="AI4061" s="3"/>
      <c r="AJ4061" s="3"/>
      <c r="AK4061" s="3"/>
      <c r="AL4061" s="3"/>
      <c r="AM4061" s="3"/>
      <c r="AN4061" s="5" t="s">
        <v>1266</v>
      </c>
      <c r="AO4061" s="1"/>
      <c r="AP4061" s="1"/>
      <c r="AQ4061" s="1"/>
    </row>
    <row r="4062" spans="1:43">
      <c r="A4062" s="1" t="s">
        <v>10440</v>
      </c>
      <c r="B4062" s="1" t="s">
        <v>10441</v>
      </c>
      <c r="C4062" s="3">
        <v>1.21095890410959</v>
      </c>
      <c r="D4062" s="4">
        <v>43795</v>
      </c>
      <c r="E4062" s="3">
        <v>110.5236116382</v>
      </c>
      <c r="F4062" s="5" t="s">
        <v>10442</v>
      </c>
      <c r="G4062" s="5">
        <v>443</v>
      </c>
      <c r="H4062" s="5" t="s">
        <v>50</v>
      </c>
      <c r="I4062" s="3">
        <v>0.301585757369371</v>
      </c>
      <c r="J4062" s="3">
        <v>17.8651183564091</v>
      </c>
      <c r="K4062" s="3">
        <v>0.0485201358563739</v>
      </c>
      <c r="L4062" s="3">
        <v>16.0690571049137</v>
      </c>
      <c r="M4062" s="3">
        <v>0.243072435585793</v>
      </c>
      <c r="N4062" s="3">
        <v>6.99020480854853</v>
      </c>
      <c r="O4062" s="3">
        <v>0.74262263044751</v>
      </c>
      <c r="P4062" s="3">
        <v>40.0639561443582</v>
      </c>
      <c r="Q4062" s="3">
        <v>1.48636676838268</v>
      </c>
      <c r="R4062" s="3">
        <v>14.8237566393047</v>
      </c>
      <c r="S4062" s="3">
        <v>3.06269527874389</v>
      </c>
      <c r="T4062" s="3">
        <v>11.0734463276836</v>
      </c>
      <c r="U4062" s="3"/>
      <c r="V4062" s="3"/>
      <c r="W4062" s="3"/>
      <c r="X4062" s="3"/>
      <c r="Y4062" s="3"/>
      <c r="Z4062" s="3"/>
      <c r="AA4062" s="3">
        <v>2.93228183860443</v>
      </c>
      <c r="AB4062" s="3"/>
      <c r="AC4062" s="3">
        <v>0</v>
      </c>
      <c r="AD4062" s="3"/>
      <c r="AE4062" s="5"/>
      <c r="AF4062" s="3">
        <v>0.25011301206608</v>
      </c>
      <c r="AG4062" s="3">
        <v>3.08805343653726</v>
      </c>
      <c r="AH4062" s="3"/>
      <c r="AI4062" s="3"/>
      <c r="AJ4062" s="3"/>
      <c r="AK4062" s="3"/>
      <c r="AL4062" s="3"/>
      <c r="AM4062" s="3"/>
      <c r="AN4062" s="5" t="s">
        <v>1266</v>
      </c>
      <c r="AO4062" s="1"/>
      <c r="AP4062" s="1"/>
      <c r="AQ4062" s="1"/>
    </row>
    <row r="4063" spans="1:43">
      <c r="A4063" s="1" t="s">
        <v>10443</v>
      </c>
      <c r="B4063" s="1" t="s">
        <v>10444</v>
      </c>
      <c r="C4063" s="3">
        <v>0.857534246575342</v>
      </c>
      <c r="D4063" s="4">
        <v>43924</v>
      </c>
      <c r="E4063" s="3">
        <v>3.1040815585</v>
      </c>
      <c r="F4063" s="5" t="s">
        <v>1466</v>
      </c>
      <c r="G4063" s="5">
        <v>314</v>
      </c>
      <c r="H4063" s="5" t="s">
        <v>60</v>
      </c>
      <c r="I4063" s="3">
        <v>-6.33491070065639</v>
      </c>
      <c r="J4063" s="3">
        <v>93.6507936507936</v>
      </c>
      <c r="K4063" s="3">
        <v>-0.0651465798045531</v>
      </c>
      <c r="L4063" s="3">
        <v>88.4947267497603</v>
      </c>
      <c r="M4063" s="3">
        <v>-7.02325933782862</v>
      </c>
      <c r="N4063" s="3">
        <v>93.6696340257171</v>
      </c>
      <c r="O4063" s="3">
        <v>-5.33785868559086</v>
      </c>
      <c r="P4063" s="3">
        <v>89.3509127789047</v>
      </c>
      <c r="Q4063" s="3">
        <v>-7.94389018078163</v>
      </c>
      <c r="R4063" s="3">
        <v>89.8429319371728</v>
      </c>
      <c r="S4063" s="3"/>
      <c r="T4063" s="3"/>
      <c r="U4063" s="3"/>
      <c r="V4063" s="3"/>
      <c r="W4063" s="3"/>
      <c r="X4063" s="3"/>
      <c r="Y4063" s="3"/>
      <c r="Z4063" s="3"/>
      <c r="AA4063" s="3">
        <v>0.10850119467158</v>
      </c>
      <c r="AB4063" s="3">
        <v>0.197290909315182</v>
      </c>
      <c r="AC4063" s="3">
        <v>-15.3452685421995</v>
      </c>
      <c r="AD4063" s="3"/>
      <c r="AE4063" s="5">
        <v>2</v>
      </c>
      <c r="AF4063" s="3">
        <v>2.71162357564248</v>
      </c>
      <c r="AG4063" s="3"/>
      <c r="AH4063" s="3"/>
      <c r="AI4063" s="3"/>
      <c r="AJ4063" s="3"/>
      <c r="AK4063" s="3"/>
      <c r="AL4063" s="3"/>
      <c r="AM4063" s="3"/>
      <c r="AN4063" s="5" t="s">
        <v>46</v>
      </c>
      <c r="AO4063" s="1"/>
      <c r="AP4063" s="1"/>
      <c r="AQ4063" s="1"/>
    </row>
    <row r="4064" spans="1:43">
      <c r="A4064" s="1" t="s">
        <v>10445</v>
      </c>
      <c r="B4064" s="1" t="s">
        <v>10446</v>
      </c>
      <c r="C4064" s="3">
        <v>0.882191780821918</v>
      </c>
      <c r="D4064" s="4">
        <v>43915</v>
      </c>
      <c r="E4064" s="3">
        <v>1.5176669891</v>
      </c>
      <c r="F4064" s="5" t="s">
        <v>10447</v>
      </c>
      <c r="G4064" s="5">
        <v>323</v>
      </c>
      <c r="H4064" s="5" t="s">
        <v>116</v>
      </c>
      <c r="I4064" s="3">
        <v>5.9319009208366</v>
      </c>
      <c r="J4064" s="3">
        <v>67.7570093457944</v>
      </c>
      <c r="K4064" s="3">
        <v>1.00047641734159</v>
      </c>
      <c r="L4064" s="3">
        <v>77.5229357798165</v>
      </c>
      <c r="M4064" s="3">
        <v>3.34981544675813</v>
      </c>
      <c r="N4064" s="3">
        <v>59.8130841121495</v>
      </c>
      <c r="O4064" s="3">
        <v>7.52064918127807</v>
      </c>
      <c r="P4064" s="3">
        <v>72</v>
      </c>
      <c r="Q4064" s="3">
        <v>8.06874453830469</v>
      </c>
      <c r="R4064" s="3">
        <v>61.9047619047619</v>
      </c>
      <c r="S4064" s="3"/>
      <c r="T4064" s="3"/>
      <c r="U4064" s="3"/>
      <c r="V4064" s="3"/>
      <c r="W4064" s="3"/>
      <c r="X4064" s="3"/>
      <c r="Y4064" s="3"/>
      <c r="Z4064" s="3"/>
      <c r="AA4064" s="3">
        <v>0.308709335478168</v>
      </c>
      <c r="AB4064" s="3">
        <v>0.611681182060908</v>
      </c>
      <c r="AC4064" s="3">
        <v>-6.81547827303897</v>
      </c>
      <c r="AD4064" s="3"/>
      <c r="AE4064" s="5">
        <v>2</v>
      </c>
      <c r="AF4064" s="3">
        <v>3.89589283763941</v>
      </c>
      <c r="AG4064" s="3"/>
      <c r="AH4064" s="3"/>
      <c r="AI4064" s="3"/>
      <c r="AJ4064" s="3"/>
      <c r="AK4064" s="3"/>
      <c r="AL4064" s="3"/>
      <c r="AM4064" s="3">
        <v>500</v>
      </c>
      <c r="AN4064" s="5" t="s">
        <v>56</v>
      </c>
      <c r="AO4064" s="1"/>
      <c r="AP4064" s="1"/>
      <c r="AQ4064" s="1"/>
    </row>
    <row r="4065" spans="1:43">
      <c r="A4065" s="1" t="s">
        <v>10448</v>
      </c>
      <c r="B4065" s="1" t="s">
        <v>10449</v>
      </c>
      <c r="C4065" s="3">
        <v>1.28219178082192</v>
      </c>
      <c r="D4065" s="4">
        <v>43769</v>
      </c>
      <c r="E4065" s="3">
        <v>6.1918394762</v>
      </c>
      <c r="F4065" s="5" t="s">
        <v>423</v>
      </c>
      <c r="G4065" s="5">
        <v>469</v>
      </c>
      <c r="H4065" s="5" t="s">
        <v>50</v>
      </c>
      <c r="I4065" s="3">
        <v>0.358780147498503</v>
      </c>
      <c r="J4065" s="3">
        <v>10.5850826261724</v>
      </c>
      <c r="K4065" s="3">
        <v>0.0099314728374312</v>
      </c>
      <c r="L4065" s="3">
        <v>37.9814077025232</v>
      </c>
      <c r="M4065" s="3">
        <v>0.0894543285955666</v>
      </c>
      <c r="N4065" s="3">
        <v>21.8165627782725</v>
      </c>
      <c r="O4065" s="3">
        <v>0.251316961113759</v>
      </c>
      <c r="P4065" s="3">
        <v>80.4476930105071</v>
      </c>
      <c r="Q4065" s="3">
        <v>1.03710723340428</v>
      </c>
      <c r="R4065" s="3">
        <v>59.6813133751811</v>
      </c>
      <c r="S4065" s="3">
        <v>2.10419187854488</v>
      </c>
      <c r="T4065" s="3">
        <v>39.5480225988701</v>
      </c>
      <c r="U4065" s="3"/>
      <c r="V4065" s="3"/>
      <c r="W4065" s="3"/>
      <c r="X4065" s="3"/>
      <c r="Y4065" s="3"/>
      <c r="Z4065" s="3"/>
      <c r="AA4065" s="3">
        <v>0.0797809659163479</v>
      </c>
      <c r="AB4065" s="3">
        <v>0.391843756418102</v>
      </c>
      <c r="AC4065" s="3">
        <v>-0.738963531669869</v>
      </c>
      <c r="AD4065" s="3"/>
      <c r="AE4065" s="5">
        <v>2</v>
      </c>
      <c r="AF4065" s="3">
        <v>0.28265774708851</v>
      </c>
      <c r="AG4065" s="3">
        <v>2.43884826681069</v>
      </c>
      <c r="AH4065" s="3"/>
      <c r="AI4065" s="3"/>
      <c r="AJ4065" s="3"/>
      <c r="AK4065" s="3"/>
      <c r="AL4065" s="3"/>
      <c r="AM4065" s="3">
        <v>100</v>
      </c>
      <c r="AN4065" s="5" t="s">
        <v>56</v>
      </c>
      <c r="AO4065" s="1"/>
      <c r="AP4065" s="1"/>
      <c r="AQ4065" s="1"/>
    </row>
    <row r="4066" spans="1:43">
      <c r="A4066" s="1" t="s">
        <v>10450</v>
      </c>
      <c r="B4066" s="1" t="s">
        <v>10451</v>
      </c>
      <c r="C4066" s="3">
        <v>1.28219178082192</v>
      </c>
      <c r="D4066" s="4">
        <v>43769</v>
      </c>
      <c r="E4066" s="3">
        <v>17.277924998</v>
      </c>
      <c r="F4066" s="5" t="s">
        <v>229</v>
      </c>
      <c r="G4066" s="5">
        <v>469</v>
      </c>
      <c r="H4066" s="5" t="s">
        <v>50</v>
      </c>
      <c r="I4066" s="3">
        <v>0.3977276361881</v>
      </c>
      <c r="J4066" s="3">
        <v>7.68200089325592</v>
      </c>
      <c r="K4066" s="3">
        <v>-0.0497462939011195</v>
      </c>
      <c r="L4066" s="3">
        <v>80.7436918990704</v>
      </c>
      <c r="M4066" s="3">
        <v>0.0697279320009659</v>
      </c>
      <c r="N4066" s="3">
        <v>24.5770258236866</v>
      </c>
      <c r="O4066" s="3">
        <v>0.417675525644929</v>
      </c>
      <c r="P4066" s="3">
        <v>72.6359068067611</v>
      </c>
      <c r="Q4066" s="3">
        <v>1.52269478682962</v>
      </c>
      <c r="R4066" s="3">
        <v>13.1820376629648</v>
      </c>
      <c r="S4066" s="3">
        <v>2.93487340187099</v>
      </c>
      <c r="T4066" s="3">
        <v>13.2768361581921</v>
      </c>
      <c r="U4066" s="3"/>
      <c r="V4066" s="3"/>
      <c r="W4066" s="3"/>
      <c r="X4066" s="3"/>
      <c r="Y4066" s="3"/>
      <c r="Z4066" s="3"/>
      <c r="AA4066" s="3">
        <v>0.106498203669175</v>
      </c>
      <c r="AB4066" s="3">
        <v>0.231689194970164</v>
      </c>
      <c r="AC4066" s="3">
        <v>-1.98011568898115</v>
      </c>
      <c r="AD4066" s="3"/>
      <c r="AE4066" s="5">
        <v>2</v>
      </c>
      <c r="AF4066" s="3">
        <v>0.295242764669787</v>
      </c>
      <c r="AG4066" s="3">
        <v>3.51563108369843</v>
      </c>
      <c r="AH4066" s="3"/>
      <c r="AI4066" s="3"/>
      <c r="AJ4066" s="3"/>
      <c r="AK4066" s="3"/>
      <c r="AL4066" s="3"/>
      <c r="AM4066" s="3"/>
      <c r="AN4066" s="5" t="s">
        <v>51</v>
      </c>
      <c r="AO4066" s="1"/>
      <c r="AP4066" s="1"/>
      <c r="AQ4066" s="1"/>
    </row>
    <row r="4067" spans="1:43">
      <c r="A4067" s="1" t="s">
        <v>10452</v>
      </c>
      <c r="B4067" s="1" t="s">
        <v>10453</v>
      </c>
      <c r="C4067" s="3">
        <v>1.26301369863014</v>
      </c>
      <c r="D4067" s="4">
        <v>43776</v>
      </c>
      <c r="E4067" s="3">
        <v>82.8598266141</v>
      </c>
      <c r="F4067" s="5" t="s">
        <v>10454</v>
      </c>
      <c r="G4067" s="5">
        <v>462</v>
      </c>
      <c r="H4067" s="5" t="s">
        <v>50</v>
      </c>
      <c r="I4067" s="3">
        <v>0.397219463753721</v>
      </c>
      <c r="J4067" s="3">
        <v>7.72666368914694</v>
      </c>
      <c r="K4067" s="3">
        <v>0.0395804472590474</v>
      </c>
      <c r="L4067" s="3">
        <v>20.2301903497123</v>
      </c>
      <c r="M4067" s="3">
        <v>0.307570195455879</v>
      </c>
      <c r="N4067" s="3">
        <v>3.29474621549421</v>
      </c>
      <c r="O4067" s="3">
        <v>1.10419732055109</v>
      </c>
      <c r="P4067" s="3">
        <v>6.12151667428049</v>
      </c>
      <c r="Q4067" s="3">
        <v>2.27684834210524</v>
      </c>
      <c r="R4067" s="3">
        <v>2.65572187349107</v>
      </c>
      <c r="S4067" s="3">
        <v>4.26872654908584</v>
      </c>
      <c r="T4067" s="3">
        <v>3.27683615819209</v>
      </c>
      <c r="U4067" s="3"/>
      <c r="V4067" s="3"/>
      <c r="W4067" s="3"/>
      <c r="X4067" s="3"/>
      <c r="Y4067" s="3"/>
      <c r="Z4067" s="3"/>
      <c r="AA4067" s="3">
        <v>1.97229872825482</v>
      </c>
      <c r="AB4067" s="3"/>
      <c r="AC4067" s="3">
        <v>0</v>
      </c>
      <c r="AD4067" s="3"/>
      <c r="AE4067" s="5"/>
      <c r="AF4067" s="3">
        <v>0.331910372671303</v>
      </c>
      <c r="AG4067" s="3">
        <v>4.20053348804126</v>
      </c>
      <c r="AH4067" s="3"/>
      <c r="AI4067" s="3"/>
      <c r="AJ4067" s="3"/>
      <c r="AK4067" s="3"/>
      <c r="AL4067" s="3"/>
      <c r="AM4067" s="3"/>
      <c r="AN4067" s="5" t="s">
        <v>1266</v>
      </c>
      <c r="AO4067" s="1"/>
      <c r="AP4067" s="1"/>
      <c r="AQ4067" s="1"/>
    </row>
    <row r="4068" spans="1:43">
      <c r="A4068" s="1" t="s">
        <v>10455</v>
      </c>
      <c r="B4068" s="1" t="s">
        <v>10456</v>
      </c>
      <c r="C4068" s="3">
        <v>1.26849315068493</v>
      </c>
      <c r="D4068" s="4">
        <v>43774</v>
      </c>
      <c r="E4068" s="3">
        <v>104.6248792493</v>
      </c>
      <c r="F4068" s="5" t="s">
        <v>10457</v>
      </c>
      <c r="G4068" s="5">
        <v>464</v>
      </c>
      <c r="H4068" s="5" t="s">
        <v>50</v>
      </c>
      <c r="I4068" s="3">
        <v>0.28690146418679</v>
      </c>
      <c r="J4068" s="3">
        <v>20.8575256811076</v>
      </c>
      <c r="K4068" s="3">
        <v>0.0394749827296895</v>
      </c>
      <c r="L4068" s="3">
        <v>20.5843293492696</v>
      </c>
      <c r="M4068" s="3">
        <v>0.217498764211568</v>
      </c>
      <c r="N4068" s="3">
        <v>9.57257346393589</v>
      </c>
      <c r="O4068" s="3">
        <v>0.795465844685289</v>
      </c>
      <c r="P4068" s="3">
        <v>31.1100959342165</v>
      </c>
      <c r="Q4068" s="3">
        <v>1.57197641520803</v>
      </c>
      <c r="R4068" s="3">
        <v>11.0091743119266</v>
      </c>
      <c r="S4068" s="3">
        <v>3.21681330885272</v>
      </c>
      <c r="T4068" s="3">
        <v>9.43502824858757</v>
      </c>
      <c r="U4068" s="3"/>
      <c r="V4068" s="3"/>
      <c r="W4068" s="3"/>
      <c r="X4068" s="3"/>
      <c r="Y4068" s="3"/>
      <c r="Z4068" s="3"/>
      <c r="AA4068" s="3">
        <v>4.03427618748236</v>
      </c>
      <c r="AB4068" s="3"/>
      <c r="AC4068" s="3">
        <v>0</v>
      </c>
      <c r="AD4068" s="3"/>
      <c r="AE4068" s="5"/>
      <c r="AF4068" s="3">
        <v>0.265639301297212</v>
      </c>
      <c r="AG4068" s="3">
        <v>3.2687748339721</v>
      </c>
      <c r="AH4068" s="3"/>
      <c r="AI4068" s="3"/>
      <c r="AJ4068" s="3"/>
      <c r="AK4068" s="3"/>
      <c r="AL4068" s="3"/>
      <c r="AM4068" s="3"/>
      <c r="AN4068" s="5" t="s">
        <v>1266</v>
      </c>
      <c r="AO4068" s="1"/>
      <c r="AP4068" s="1"/>
      <c r="AQ4068" s="1"/>
    </row>
    <row r="4069" spans="1:43">
      <c r="A4069" s="1" t="s">
        <v>10458</v>
      </c>
      <c r="B4069" s="1" t="s">
        <v>10459</v>
      </c>
      <c r="C4069" s="3">
        <v>1.21369863013699</v>
      </c>
      <c r="D4069" s="4">
        <v>43794</v>
      </c>
      <c r="E4069" s="3">
        <v>74.5278635969</v>
      </c>
      <c r="F4069" s="5" t="s">
        <v>3924</v>
      </c>
      <c r="G4069" s="5">
        <v>444</v>
      </c>
      <c r="H4069" s="5" t="s">
        <v>50</v>
      </c>
      <c r="I4069" s="3">
        <v>0.26119763954725</v>
      </c>
      <c r="J4069" s="3">
        <v>26.4850379633765</v>
      </c>
      <c r="K4069" s="3">
        <v>0.0482672072593827</v>
      </c>
      <c r="L4069" s="3">
        <v>16.2018592297477</v>
      </c>
      <c r="M4069" s="3">
        <v>0.203035869670308</v>
      </c>
      <c r="N4069" s="3">
        <v>10.9082813891362</v>
      </c>
      <c r="O4069" s="3">
        <v>0.758312269103639</v>
      </c>
      <c r="P4069" s="3">
        <v>37.7341251713111</v>
      </c>
      <c r="Q4069" s="3">
        <v>1.46857254748384</v>
      </c>
      <c r="R4069" s="3">
        <v>15.5963302752294</v>
      </c>
      <c r="S4069" s="3">
        <v>3.03211054776816</v>
      </c>
      <c r="T4069" s="3">
        <v>11.9209039548023</v>
      </c>
      <c r="U4069" s="3"/>
      <c r="V4069" s="3"/>
      <c r="W4069" s="3"/>
      <c r="X4069" s="3"/>
      <c r="Y4069" s="3"/>
      <c r="Z4069" s="3"/>
      <c r="AA4069" s="3">
        <v>1.95591213924336</v>
      </c>
      <c r="AB4069" s="3"/>
      <c r="AC4069" s="3">
        <v>0</v>
      </c>
      <c r="AD4069" s="3"/>
      <c r="AE4069" s="5"/>
      <c r="AF4069" s="3">
        <v>0.248704037073164</v>
      </c>
      <c r="AG4069" s="3">
        <v>3.06941664390006</v>
      </c>
      <c r="AH4069" s="3"/>
      <c r="AI4069" s="3"/>
      <c r="AJ4069" s="3"/>
      <c r="AK4069" s="3"/>
      <c r="AL4069" s="3"/>
      <c r="AM4069" s="3"/>
      <c r="AN4069" s="5" t="s">
        <v>1266</v>
      </c>
      <c r="AO4069" s="1"/>
      <c r="AP4069" s="1"/>
      <c r="AQ4069" s="1"/>
    </row>
    <row r="4070" spans="1:43">
      <c r="A4070" s="1" t="s">
        <v>10460</v>
      </c>
      <c r="B4070" s="1" t="s">
        <v>10461</v>
      </c>
      <c r="C4070" s="3">
        <v>0.367123287671233</v>
      </c>
      <c r="D4070" s="4">
        <v>44103</v>
      </c>
      <c r="E4070" s="3">
        <v>0.508542945</v>
      </c>
      <c r="F4070" s="5" t="s">
        <v>4717</v>
      </c>
      <c r="G4070" s="5">
        <v>135</v>
      </c>
      <c r="H4070" s="5" t="s">
        <v>205</v>
      </c>
      <c r="I4070" s="3">
        <v>7.76746940386893</v>
      </c>
      <c r="J4070" s="3">
        <v>0.749063670411985</v>
      </c>
      <c r="K4070" s="3">
        <v>0.054980298726304</v>
      </c>
      <c r="L4070" s="3">
        <v>7.03703703703704</v>
      </c>
      <c r="M4070" s="3">
        <v>7.75683410638508</v>
      </c>
      <c r="N4070" s="3">
        <v>0.746268656716418</v>
      </c>
      <c r="O4070" s="3">
        <v>8.84170653907496</v>
      </c>
      <c r="P4070" s="3">
        <v>0.778210116731518</v>
      </c>
      <c r="Q4070" s="3"/>
      <c r="R4070" s="3"/>
      <c r="S4070" s="3"/>
      <c r="T4070" s="3"/>
      <c r="U4070" s="3"/>
      <c r="V4070" s="3"/>
      <c r="W4070" s="3"/>
      <c r="X4070" s="3"/>
      <c r="Y4070" s="3"/>
      <c r="Z4070" s="3"/>
      <c r="AA4070" s="3">
        <v>0.265900653794539</v>
      </c>
      <c r="AB4070" s="3">
        <v>29.4353059625191</v>
      </c>
      <c r="AC4070" s="3">
        <v>-0.325155187703208</v>
      </c>
      <c r="AD4070" s="3"/>
      <c r="AE4070" s="5"/>
      <c r="AF4070" s="3">
        <v>2.2510114936129</v>
      </c>
      <c r="AG4070" s="3"/>
      <c r="AH4070" s="3"/>
      <c r="AI4070" s="3"/>
      <c r="AJ4070" s="3"/>
      <c r="AK4070" s="3"/>
      <c r="AL4070" s="3"/>
      <c r="AM4070" s="3"/>
      <c r="AN4070" s="5" t="s">
        <v>206</v>
      </c>
      <c r="AO4070" s="1"/>
      <c r="AP4070" s="1"/>
      <c r="AQ4070" s="1"/>
    </row>
    <row r="4071" spans="1:43">
      <c r="A4071" s="1" t="s">
        <v>10462</v>
      </c>
      <c r="B4071" s="1" t="s">
        <v>10463</v>
      </c>
      <c r="C4071" s="3">
        <v>1.09315068493151</v>
      </c>
      <c r="D4071" s="4">
        <v>43838</v>
      </c>
      <c r="E4071" s="3">
        <v>0.0114863464</v>
      </c>
      <c r="F4071" s="5" t="s">
        <v>10464</v>
      </c>
      <c r="G4071" s="5">
        <v>400</v>
      </c>
      <c r="H4071" s="5" t="s">
        <v>50</v>
      </c>
      <c r="I4071" s="3">
        <v>0.29876638396298</v>
      </c>
      <c r="J4071" s="3">
        <v>18.4010719071014</v>
      </c>
      <c r="K4071" s="3">
        <v>0</v>
      </c>
      <c r="L4071" s="3">
        <v>43.3820274457725</v>
      </c>
      <c r="M4071" s="3">
        <v>0.125072157013648</v>
      </c>
      <c r="N4071" s="3">
        <v>17.453250222618</v>
      </c>
      <c r="O4071" s="3">
        <v>2.93768545994066</v>
      </c>
      <c r="P4071" s="3">
        <v>0.959342165372316</v>
      </c>
      <c r="Q4071" s="3">
        <v>4.00759544273436</v>
      </c>
      <c r="R4071" s="3">
        <v>0.772573635924674</v>
      </c>
      <c r="S4071" s="3">
        <v>3.83118826698593</v>
      </c>
      <c r="T4071" s="3">
        <v>5.08474576271187</v>
      </c>
      <c r="U4071" s="3"/>
      <c r="V4071" s="3"/>
      <c r="W4071" s="3"/>
      <c r="X4071" s="3"/>
      <c r="Y4071" s="3"/>
      <c r="Z4071" s="3"/>
      <c r="AA4071" s="3">
        <v>0.164707123710724</v>
      </c>
      <c r="AB4071" s="3">
        <v>0.241762938189774</v>
      </c>
      <c r="AC4071" s="3">
        <v>-2.42275625306523</v>
      </c>
      <c r="AD4071" s="3"/>
      <c r="AE4071" s="5">
        <v>3</v>
      </c>
      <c r="AF4071" s="3">
        <v>0.322224760711</v>
      </c>
      <c r="AG4071" s="3"/>
      <c r="AH4071" s="3"/>
      <c r="AI4071" s="3"/>
      <c r="AJ4071" s="3"/>
      <c r="AK4071" s="3"/>
      <c r="AL4071" s="3"/>
      <c r="AM4071" s="3"/>
      <c r="AN4071" s="5" t="s">
        <v>46</v>
      </c>
      <c r="AO4071" s="1"/>
      <c r="AP4071" s="1"/>
      <c r="AQ4071" s="1"/>
    </row>
    <row r="4072" spans="1:43">
      <c r="A4072" s="1" t="s">
        <v>10465</v>
      </c>
      <c r="B4072" s="1" t="s">
        <v>10466</v>
      </c>
      <c r="C4072" s="3">
        <v>1.17260273972603</v>
      </c>
      <c r="D4072" s="4">
        <v>43809</v>
      </c>
      <c r="E4072" s="3">
        <v>4.4127858768</v>
      </c>
      <c r="F4072" s="5" t="s">
        <v>1955</v>
      </c>
      <c r="G4072" s="5">
        <v>429</v>
      </c>
      <c r="H4072" s="5" t="s">
        <v>191</v>
      </c>
      <c r="I4072" s="3">
        <v>6.47489539748955</v>
      </c>
      <c r="J4072" s="3">
        <v>75.5877034358047</v>
      </c>
      <c r="K4072" s="3">
        <v>2.2244539291991</v>
      </c>
      <c r="L4072" s="3">
        <v>57.7054794520548</v>
      </c>
      <c r="M4072" s="3">
        <v>0.942086473621585</v>
      </c>
      <c r="N4072" s="3">
        <v>83.0630630630631</v>
      </c>
      <c r="O4072" s="3">
        <v>18.4362092035604</v>
      </c>
      <c r="P4072" s="3">
        <v>49.5238095238095</v>
      </c>
      <c r="Q4072" s="3">
        <v>37.1278458844133</v>
      </c>
      <c r="R4072" s="3">
        <v>19.4968553459119</v>
      </c>
      <c r="S4072" s="3">
        <v>88.2733746416351</v>
      </c>
      <c r="T4072" s="3">
        <v>24.0196078431373</v>
      </c>
      <c r="U4072" s="3"/>
      <c r="V4072" s="3"/>
      <c r="W4072" s="3"/>
      <c r="X4072" s="3"/>
      <c r="Y4072" s="3"/>
      <c r="Z4072" s="3"/>
      <c r="AA4072" s="3">
        <v>0.300685900918131</v>
      </c>
      <c r="AB4072" s="3">
        <v>0.576740241042458</v>
      </c>
      <c r="AC4072" s="3">
        <v>-22.0203602192639</v>
      </c>
      <c r="AD4072" s="3"/>
      <c r="AE4072" s="5">
        <v>1</v>
      </c>
      <c r="AF4072" s="3">
        <v>5.34560204128783</v>
      </c>
      <c r="AG4072" s="3">
        <v>88.9284408162609</v>
      </c>
      <c r="AH4072" s="3"/>
      <c r="AI4072" s="3"/>
      <c r="AJ4072" s="3"/>
      <c r="AK4072" s="3"/>
      <c r="AL4072" s="3"/>
      <c r="AM4072" s="3"/>
      <c r="AN4072" s="5" t="s">
        <v>51</v>
      </c>
      <c r="AO4072" s="1"/>
      <c r="AP4072" s="1"/>
      <c r="AQ4072" s="1"/>
    </row>
    <row r="4073" spans="1:43">
      <c r="A4073" s="1" t="s">
        <v>10467</v>
      </c>
      <c r="B4073" s="1" t="s">
        <v>10468</v>
      </c>
      <c r="C4073" s="3">
        <v>1.13424657534247</v>
      </c>
      <c r="D4073" s="4">
        <v>43823</v>
      </c>
      <c r="E4073" s="3">
        <v>0.6070006743</v>
      </c>
      <c r="F4073" s="5" t="s">
        <v>3413</v>
      </c>
      <c r="G4073" s="5">
        <v>415</v>
      </c>
      <c r="H4073" s="5" t="s">
        <v>198</v>
      </c>
      <c r="I4073" s="3">
        <v>0.804965570749704</v>
      </c>
      <c r="J4073" s="3">
        <v>2.11640211640212</v>
      </c>
      <c r="K4073" s="3">
        <v>0.0384985563041557</v>
      </c>
      <c r="L4073" s="3">
        <v>36.436170212766</v>
      </c>
      <c r="M4073" s="3">
        <v>0.668280871670715</v>
      </c>
      <c r="N4073" s="3">
        <v>1.85676392572944</v>
      </c>
      <c r="O4073" s="3">
        <v>1.47417748706435</v>
      </c>
      <c r="P4073" s="3">
        <v>1.72413793103448</v>
      </c>
      <c r="Q4073" s="3">
        <v>1.88198392472065</v>
      </c>
      <c r="R4073" s="3">
        <v>4.46428571428571</v>
      </c>
      <c r="S4073" s="3">
        <v>3.5155860970023</v>
      </c>
      <c r="T4073" s="3">
        <v>5.42635658914729</v>
      </c>
      <c r="U4073" s="3"/>
      <c r="V4073" s="3"/>
      <c r="W4073" s="3"/>
      <c r="X4073" s="3"/>
      <c r="Y4073" s="3"/>
      <c r="Z4073" s="3"/>
      <c r="AA4073" s="3">
        <v>0.351216637923</v>
      </c>
      <c r="AB4073" s="3">
        <v>0.982735217654674</v>
      </c>
      <c r="AC4073" s="3">
        <v>-0.304339289220487</v>
      </c>
      <c r="AD4073" s="3"/>
      <c r="AE4073" s="5">
        <v>2</v>
      </c>
      <c r="AF4073" s="3">
        <v>0.28530865890302</v>
      </c>
      <c r="AG4073" s="3">
        <v>3.56191482312886</v>
      </c>
      <c r="AH4073" s="3"/>
      <c r="AI4073" s="3"/>
      <c r="AJ4073" s="3"/>
      <c r="AK4073" s="3"/>
      <c r="AL4073" s="3"/>
      <c r="AM4073" s="3"/>
      <c r="AN4073" s="5" t="s">
        <v>46</v>
      </c>
      <c r="AO4073" s="1"/>
      <c r="AP4073" s="1"/>
      <c r="AQ4073" s="1"/>
    </row>
    <row r="4074" spans="1:43">
      <c r="A4074" s="1" t="s">
        <v>10469</v>
      </c>
      <c r="B4074" s="1" t="s">
        <v>10470</v>
      </c>
      <c r="C4074" s="3">
        <v>0.46027397260274</v>
      </c>
      <c r="D4074" s="4">
        <v>44069</v>
      </c>
      <c r="E4074" s="3">
        <v>80.9270431312</v>
      </c>
      <c r="F4074" s="5" t="s">
        <v>4902</v>
      </c>
      <c r="G4074" s="5">
        <v>169</v>
      </c>
      <c r="H4074" s="5" t="s">
        <v>50</v>
      </c>
      <c r="I4074" s="3">
        <v>0.335669858821213</v>
      </c>
      <c r="J4074" s="3">
        <v>13.0861991960697</v>
      </c>
      <c r="K4074" s="3">
        <v>0.0492222878519339</v>
      </c>
      <c r="L4074" s="3">
        <v>15.227976980965</v>
      </c>
      <c r="M4074" s="3">
        <v>0.256486139883588</v>
      </c>
      <c r="N4074" s="3">
        <v>5.65449688334817</v>
      </c>
      <c r="O4074" s="3">
        <v>0.943583631307118</v>
      </c>
      <c r="P4074" s="3">
        <v>11.6034719049794</v>
      </c>
      <c r="Q4074" s="3"/>
      <c r="R4074" s="3"/>
      <c r="S4074" s="3"/>
      <c r="T4074" s="3"/>
      <c r="U4074" s="3"/>
      <c r="V4074" s="3"/>
      <c r="W4074" s="3"/>
      <c r="X4074" s="3"/>
      <c r="Y4074" s="3"/>
      <c r="Z4074" s="3"/>
      <c r="AA4074" s="3">
        <v>3.52364719006501</v>
      </c>
      <c r="AB4074" s="3"/>
      <c r="AC4074" s="3">
        <v>0</v>
      </c>
      <c r="AD4074" s="3"/>
      <c r="AE4074" s="5"/>
      <c r="AF4074" s="3">
        <v>0.312017872846377</v>
      </c>
      <c r="AG4074" s="3"/>
      <c r="AH4074" s="3"/>
      <c r="AI4074" s="3"/>
      <c r="AJ4074" s="3"/>
      <c r="AK4074" s="3"/>
      <c r="AL4074" s="3"/>
      <c r="AM4074" s="3"/>
      <c r="AN4074" s="5" t="s">
        <v>1266</v>
      </c>
      <c r="AO4074" s="1"/>
      <c r="AP4074" s="1"/>
      <c r="AQ4074" s="1"/>
    </row>
    <row r="4075" spans="1:43">
      <c r="A4075" s="1" t="s">
        <v>10471</v>
      </c>
      <c r="B4075" s="1" t="s">
        <v>10472</v>
      </c>
      <c r="C4075" s="3">
        <v>1.2027397260274</v>
      </c>
      <c r="D4075" s="4">
        <v>43798</v>
      </c>
      <c r="E4075" s="3">
        <v>128.8838486138</v>
      </c>
      <c r="F4075" s="5" t="s">
        <v>10473</v>
      </c>
      <c r="G4075" s="5">
        <v>440</v>
      </c>
      <c r="H4075" s="5" t="s">
        <v>50</v>
      </c>
      <c r="I4075" s="3">
        <v>0.278551532033425</v>
      </c>
      <c r="J4075" s="3">
        <v>22.4207235372934</v>
      </c>
      <c r="K4075" s="3">
        <v>0.0396982929733958</v>
      </c>
      <c r="L4075" s="3">
        <v>19.3448428508189</v>
      </c>
      <c r="M4075" s="3">
        <v>0.208768267223376</v>
      </c>
      <c r="N4075" s="3">
        <v>10.1959038290294</v>
      </c>
      <c r="O4075" s="3">
        <v>0.7762944830247</v>
      </c>
      <c r="P4075" s="3">
        <v>34.8560986751942</v>
      </c>
      <c r="Q4075" s="3">
        <v>1.53266406437074</v>
      </c>
      <c r="R4075" s="3">
        <v>12.7957508450024</v>
      </c>
      <c r="S4075" s="3">
        <v>3.26609866348448</v>
      </c>
      <c r="T4075" s="3">
        <v>9.03954802259887</v>
      </c>
      <c r="U4075" s="3"/>
      <c r="V4075" s="3"/>
      <c r="W4075" s="3"/>
      <c r="X4075" s="3"/>
      <c r="Y4075" s="3"/>
      <c r="Z4075" s="3"/>
      <c r="AA4075" s="3">
        <v>3.87171318339861</v>
      </c>
      <c r="AB4075" s="3"/>
      <c r="AC4075" s="3">
        <v>0</v>
      </c>
      <c r="AD4075" s="3"/>
      <c r="AE4075" s="5"/>
      <c r="AF4075" s="3">
        <v>0.266979584219099</v>
      </c>
      <c r="AG4075" s="3">
        <v>3.32483736243447</v>
      </c>
      <c r="AH4075" s="3"/>
      <c r="AI4075" s="3"/>
      <c r="AJ4075" s="3"/>
      <c r="AK4075" s="3"/>
      <c r="AL4075" s="3"/>
      <c r="AM4075" s="3"/>
      <c r="AN4075" s="5" t="s">
        <v>1266</v>
      </c>
      <c r="AO4075" s="1"/>
      <c r="AP4075" s="1"/>
      <c r="AQ4075" s="1"/>
    </row>
    <row r="4076" spans="1:43">
      <c r="A4076" s="1" t="s">
        <v>10474</v>
      </c>
      <c r="B4076" s="1" t="s">
        <v>10475</v>
      </c>
      <c r="C4076" s="3">
        <v>1.15616438356164</v>
      </c>
      <c r="D4076" s="4">
        <v>43815</v>
      </c>
      <c r="E4076" s="3">
        <v>13.8211857382</v>
      </c>
      <c r="F4076" s="5" t="s">
        <v>204</v>
      </c>
      <c r="G4076" s="5">
        <v>423</v>
      </c>
      <c r="H4076" s="5" t="s">
        <v>205</v>
      </c>
      <c r="I4076" s="3">
        <v>-0.428632598007203</v>
      </c>
      <c r="J4076" s="3">
        <v>92.8838951310861</v>
      </c>
      <c r="K4076" s="3">
        <v>-0.0801924619085819</v>
      </c>
      <c r="L4076" s="3">
        <v>85.1851851851852</v>
      </c>
      <c r="M4076" s="3">
        <v>-0.477842525555864</v>
      </c>
      <c r="N4076" s="3">
        <v>92.1641791044776</v>
      </c>
      <c r="O4076" s="3">
        <v>0.928795826879635</v>
      </c>
      <c r="P4076" s="3">
        <v>14.3968871595331</v>
      </c>
      <c r="Q4076" s="3">
        <v>1.23322613804053</v>
      </c>
      <c r="R4076" s="3">
        <v>31.4159292035398</v>
      </c>
      <c r="S4076" s="3">
        <v>1.32276437768433</v>
      </c>
      <c r="T4076" s="3">
        <v>62.8205128205128</v>
      </c>
      <c r="U4076" s="3"/>
      <c r="V4076" s="3"/>
      <c r="W4076" s="3"/>
      <c r="X4076" s="3"/>
      <c r="Y4076" s="3"/>
      <c r="Z4076" s="3"/>
      <c r="AA4076" s="3">
        <v>-0.00709082953526706</v>
      </c>
      <c r="AB4076" s="3">
        <v>0.0457356007815316</v>
      </c>
      <c r="AC4076" s="3">
        <v>-3.97913849719917</v>
      </c>
      <c r="AD4076" s="3"/>
      <c r="AE4076" s="5">
        <v>4</v>
      </c>
      <c r="AF4076" s="3">
        <v>0.200351471847528</v>
      </c>
      <c r="AG4076" s="3">
        <v>2.2212257779604</v>
      </c>
      <c r="AH4076" s="3"/>
      <c r="AI4076" s="3"/>
      <c r="AJ4076" s="3"/>
      <c r="AK4076" s="3"/>
      <c r="AL4076" s="3"/>
      <c r="AM4076" s="3"/>
      <c r="AN4076" s="5" t="s">
        <v>46</v>
      </c>
      <c r="AO4076" s="1"/>
      <c r="AP4076" s="1"/>
      <c r="AQ4076" s="1"/>
    </row>
    <row r="4077" spans="1:43">
      <c r="A4077" s="1" t="s">
        <v>10476</v>
      </c>
      <c r="B4077" s="1" t="s">
        <v>10477</v>
      </c>
      <c r="C4077" s="3">
        <v>1.28219178082192</v>
      </c>
      <c r="D4077" s="4">
        <v>43769</v>
      </c>
      <c r="E4077" s="3">
        <v>142.2897241096</v>
      </c>
      <c r="F4077" s="5" t="s">
        <v>7629</v>
      </c>
      <c r="G4077" s="5">
        <v>223</v>
      </c>
      <c r="H4077" s="5" t="s">
        <v>50</v>
      </c>
      <c r="I4077" s="3">
        <v>0.329341317365272</v>
      </c>
      <c r="J4077" s="3">
        <v>13.711478338544</v>
      </c>
      <c r="K4077" s="3">
        <v>0.0497611464968202</v>
      </c>
      <c r="L4077" s="3">
        <v>12.8818061088977</v>
      </c>
      <c r="M4077" s="3">
        <v>0.259299890296209</v>
      </c>
      <c r="N4077" s="3">
        <v>4.986642920748</v>
      </c>
      <c r="O4077" s="3">
        <v>0.748634336309268</v>
      </c>
      <c r="P4077" s="3">
        <v>39.2416628597533</v>
      </c>
      <c r="Q4077" s="3">
        <v>1.50242688613412</v>
      </c>
      <c r="R4077" s="3">
        <v>14.2443264123612</v>
      </c>
      <c r="S4077" s="3">
        <v>2.95781696525364</v>
      </c>
      <c r="T4077" s="3">
        <v>12.8813559322034</v>
      </c>
      <c r="U4077" s="3"/>
      <c r="V4077" s="3"/>
      <c r="W4077" s="3"/>
      <c r="X4077" s="3"/>
      <c r="Y4077" s="3"/>
      <c r="Z4077" s="3"/>
      <c r="AA4077" s="3">
        <v>3.60341957986934</v>
      </c>
      <c r="AB4077" s="3"/>
      <c r="AC4077" s="3">
        <v>0</v>
      </c>
      <c r="AD4077" s="3"/>
      <c r="AE4077" s="5"/>
      <c r="AF4077" s="3">
        <v>0.23779549163102</v>
      </c>
      <c r="AG4077" s="3">
        <v>2.97983184872841</v>
      </c>
      <c r="AH4077" s="3"/>
      <c r="AI4077" s="3"/>
      <c r="AJ4077" s="3"/>
      <c r="AK4077" s="3"/>
      <c r="AL4077" s="3"/>
      <c r="AM4077" s="3"/>
      <c r="AN4077" s="5" t="s">
        <v>1266</v>
      </c>
      <c r="AO4077" s="1"/>
      <c r="AP4077" s="1"/>
      <c r="AQ4077" s="1"/>
    </row>
    <row r="4078" spans="1:43">
      <c r="A4078" s="1" t="s">
        <v>10478</v>
      </c>
      <c r="B4078" s="1" t="s">
        <v>10479</v>
      </c>
      <c r="C4078" s="3">
        <v>1.28219178082192</v>
      </c>
      <c r="D4078" s="4">
        <v>43769</v>
      </c>
      <c r="E4078" s="3">
        <v>71.3929345401</v>
      </c>
      <c r="F4078" s="5" t="s">
        <v>7585</v>
      </c>
      <c r="G4078" s="5">
        <v>469</v>
      </c>
      <c r="H4078" s="5" t="s">
        <v>50</v>
      </c>
      <c r="I4078" s="3">
        <v>0.299603749879202</v>
      </c>
      <c r="J4078" s="3">
        <v>18.0437695399732</v>
      </c>
      <c r="K4078" s="3">
        <v>0.0482020630482932</v>
      </c>
      <c r="L4078" s="3">
        <v>16.290393979637</v>
      </c>
      <c r="M4078" s="3">
        <v>0.241475900705104</v>
      </c>
      <c r="N4078" s="3">
        <v>7.07925200356189</v>
      </c>
      <c r="O4078" s="3">
        <v>0.796425796425795</v>
      </c>
      <c r="P4078" s="3">
        <v>30.8359981726816</v>
      </c>
      <c r="Q4078" s="3">
        <v>1.57580503083097</v>
      </c>
      <c r="R4078" s="3">
        <v>10.8160309029454</v>
      </c>
      <c r="S4078" s="3">
        <v>3.07906237584427</v>
      </c>
      <c r="T4078" s="3">
        <v>10.8474576271186</v>
      </c>
      <c r="U4078" s="3"/>
      <c r="V4078" s="3"/>
      <c r="W4078" s="3"/>
      <c r="X4078" s="3"/>
      <c r="Y4078" s="3"/>
      <c r="Z4078" s="3"/>
      <c r="AA4078" s="3">
        <v>1.55953113584365</v>
      </c>
      <c r="AB4078" s="3"/>
      <c r="AC4078" s="3">
        <v>0</v>
      </c>
      <c r="AD4078" s="3"/>
      <c r="AE4078" s="5"/>
      <c r="AF4078" s="3">
        <v>0.244454708423234</v>
      </c>
      <c r="AG4078" s="3">
        <v>3.10248205826982</v>
      </c>
      <c r="AH4078" s="3"/>
      <c r="AI4078" s="3"/>
      <c r="AJ4078" s="3"/>
      <c r="AK4078" s="3"/>
      <c r="AL4078" s="3"/>
      <c r="AM4078" s="3"/>
      <c r="AN4078" s="5" t="s">
        <v>1266</v>
      </c>
      <c r="AO4078" s="1"/>
      <c r="AP4078" s="1"/>
      <c r="AQ4078" s="1"/>
    </row>
    <row r="4079" spans="1:43">
      <c r="A4079" s="1" t="s">
        <v>10480</v>
      </c>
      <c r="B4079" s="1" t="s">
        <v>10481</v>
      </c>
      <c r="C4079" s="3">
        <v>0.802739726027397</v>
      </c>
      <c r="D4079" s="4">
        <v>43944</v>
      </c>
      <c r="E4079" s="3">
        <v>0.4977253709</v>
      </c>
      <c r="F4079" s="5" t="s">
        <v>8497</v>
      </c>
      <c r="G4079" s="5">
        <v>294</v>
      </c>
      <c r="H4079" s="5" t="s">
        <v>60</v>
      </c>
      <c r="I4079" s="3">
        <v>-0.5492797181055</v>
      </c>
      <c r="J4079" s="3">
        <v>81.9444444444444</v>
      </c>
      <c r="K4079" s="3">
        <v>0.618643179196814</v>
      </c>
      <c r="L4079" s="3">
        <v>79.3863854266539</v>
      </c>
      <c r="M4079" s="3">
        <v>-3.32460205520855</v>
      </c>
      <c r="N4079" s="3">
        <v>85.2621167161226</v>
      </c>
      <c r="O4079" s="3">
        <v>-6.48996297018125</v>
      </c>
      <c r="P4079" s="3">
        <v>93.0020283975659</v>
      </c>
      <c r="Q4079" s="3">
        <v>-12.365296803653</v>
      </c>
      <c r="R4079" s="3">
        <v>94.2408376963351</v>
      </c>
      <c r="S4079" s="3"/>
      <c r="T4079" s="3"/>
      <c r="U4079" s="3"/>
      <c r="V4079" s="3"/>
      <c r="W4079" s="3"/>
      <c r="X4079" s="3"/>
      <c r="Y4079" s="3"/>
      <c r="Z4079" s="3"/>
      <c r="AA4079" s="3">
        <v>-0.0519653800110677</v>
      </c>
      <c r="AB4079" s="3">
        <v>-0.0699742241484332</v>
      </c>
      <c r="AC4079" s="3">
        <v>-21.5522439486605</v>
      </c>
      <c r="AD4079" s="3"/>
      <c r="AE4079" s="5">
        <v>3</v>
      </c>
      <c r="AF4079" s="3">
        <v>-0.37633738822627</v>
      </c>
      <c r="AG4079" s="3"/>
      <c r="AH4079" s="3"/>
      <c r="AI4079" s="3"/>
      <c r="AJ4079" s="3"/>
      <c r="AK4079" s="3"/>
      <c r="AL4079" s="3"/>
      <c r="AM4079" s="3"/>
      <c r="AN4079" s="5" t="s">
        <v>46</v>
      </c>
      <c r="AO4079" s="1"/>
      <c r="AP4079" s="1"/>
      <c r="AQ4079" s="1"/>
    </row>
    <row r="4080" spans="1:43">
      <c r="A4080" s="1" t="s">
        <v>10482</v>
      </c>
      <c r="B4080" s="1" t="s">
        <v>10483</v>
      </c>
      <c r="C4080" s="3">
        <v>1.26849315068493</v>
      </c>
      <c r="D4080" s="4">
        <v>43774</v>
      </c>
      <c r="E4080" s="3">
        <v>20.695439823</v>
      </c>
      <c r="F4080" s="5" t="s">
        <v>194</v>
      </c>
      <c r="G4080" s="5">
        <v>464</v>
      </c>
      <c r="H4080" s="5" t="s">
        <v>226</v>
      </c>
      <c r="I4080" s="3">
        <v>8.30270631473437</v>
      </c>
      <c r="J4080" s="3">
        <v>1.13798008534851</v>
      </c>
      <c r="K4080" s="3">
        <v>1.37607505863957</v>
      </c>
      <c r="L4080" s="3">
        <v>13.2275132275132</v>
      </c>
      <c r="M4080" s="3">
        <v>5.84489795918366</v>
      </c>
      <c r="N4080" s="3">
        <v>0.423131170662906</v>
      </c>
      <c r="O4080" s="3">
        <v>10.6880655625747</v>
      </c>
      <c r="P4080" s="3">
        <v>3.61635220125786</v>
      </c>
      <c r="Q4080" s="3">
        <v>13.9167105956774</v>
      </c>
      <c r="R4080" s="3">
        <v>6.38686131386861</v>
      </c>
      <c r="S4080" s="3">
        <v>29.2077727952167</v>
      </c>
      <c r="T4080" s="3">
        <v>8.51063829787234</v>
      </c>
      <c r="U4080" s="3"/>
      <c r="V4080" s="3"/>
      <c r="W4080" s="3"/>
      <c r="X4080" s="3"/>
      <c r="Y4080" s="3"/>
      <c r="Z4080" s="3"/>
      <c r="AA4080" s="3">
        <v>0.376405133446404</v>
      </c>
      <c r="AB4080" s="3">
        <v>0.659608431223167</v>
      </c>
      <c r="AC4080" s="3">
        <v>-5.02967214709603</v>
      </c>
      <c r="AD4080" s="3"/>
      <c r="AE4080" s="5">
        <v>1</v>
      </c>
      <c r="AF4080" s="3">
        <v>1.61802455108171</v>
      </c>
      <c r="AG4080" s="3">
        <v>26.0689966287671</v>
      </c>
      <c r="AH4080" s="3"/>
      <c r="AI4080" s="3"/>
      <c r="AJ4080" s="3"/>
      <c r="AK4080" s="3"/>
      <c r="AL4080" s="3"/>
      <c r="AM4080" s="3"/>
      <c r="AN4080" s="5" t="s">
        <v>46</v>
      </c>
      <c r="AO4080" s="1"/>
      <c r="AP4080" s="1"/>
      <c r="AQ4080" s="1"/>
    </row>
    <row r="4081" spans="1:43">
      <c r="A4081" s="1" t="s">
        <v>10484</v>
      </c>
      <c r="B4081" s="1" t="s">
        <v>10485</v>
      </c>
      <c r="C4081" s="3">
        <v>0.594520547945205</v>
      </c>
      <c r="D4081" s="4">
        <v>44020</v>
      </c>
      <c r="E4081" s="3">
        <v>76.0354604904</v>
      </c>
      <c r="F4081" s="5" t="s">
        <v>801</v>
      </c>
      <c r="G4081" s="5">
        <v>218</v>
      </c>
      <c r="H4081" s="5" t="s">
        <v>50</v>
      </c>
      <c r="I4081" s="3">
        <v>0.287984111221465</v>
      </c>
      <c r="J4081" s="3">
        <v>20.5895489057615</v>
      </c>
      <c r="K4081" s="3">
        <v>0.0396235760277318</v>
      </c>
      <c r="L4081" s="3">
        <v>20.0088534749889</v>
      </c>
      <c r="M4081" s="3">
        <v>0.228265184597074</v>
      </c>
      <c r="N4081" s="3">
        <v>8.23686553873553</v>
      </c>
      <c r="O4081" s="3">
        <v>0.788423153692626</v>
      </c>
      <c r="P4081" s="3">
        <v>32.297852900868</v>
      </c>
      <c r="Q4081" s="3">
        <v>1.46281828448794</v>
      </c>
      <c r="R4081" s="3">
        <v>15.8860453887011</v>
      </c>
      <c r="S4081" s="3"/>
      <c r="T4081" s="3"/>
      <c r="U4081" s="3"/>
      <c r="V4081" s="3"/>
      <c r="W4081" s="3"/>
      <c r="X4081" s="3"/>
      <c r="Y4081" s="3"/>
      <c r="Z4081" s="3"/>
      <c r="AA4081" s="3">
        <v>1.57873617868169</v>
      </c>
      <c r="AB4081" s="3"/>
      <c r="AC4081" s="3">
        <v>0</v>
      </c>
      <c r="AD4081" s="3"/>
      <c r="AE4081" s="5"/>
      <c r="AF4081" s="3">
        <v>0.240745945686344</v>
      </c>
      <c r="AG4081" s="3"/>
      <c r="AH4081" s="3"/>
      <c r="AI4081" s="3"/>
      <c r="AJ4081" s="3"/>
      <c r="AK4081" s="3"/>
      <c r="AL4081" s="3"/>
      <c r="AM4081" s="3"/>
      <c r="AN4081" s="5" t="s">
        <v>1266</v>
      </c>
      <c r="AO4081" s="1"/>
      <c r="AP4081" s="1"/>
      <c r="AQ4081" s="1"/>
    </row>
    <row r="4082" spans="1:43">
      <c r="A4082" s="1" t="s">
        <v>10486</v>
      </c>
      <c r="B4082" s="1" t="s">
        <v>10487</v>
      </c>
      <c r="C4082" s="3">
        <v>0.306849315068493</v>
      </c>
      <c r="D4082" s="4">
        <v>44125</v>
      </c>
      <c r="E4082" s="3">
        <v>80.35759472</v>
      </c>
      <c r="F4082" s="5" t="s">
        <v>10488</v>
      </c>
      <c r="G4082" s="5">
        <v>113</v>
      </c>
      <c r="H4082" s="5" t="s">
        <v>50</v>
      </c>
      <c r="I4082" s="3">
        <v>0.30824301481554</v>
      </c>
      <c r="J4082" s="3">
        <v>16.7932112550246</v>
      </c>
      <c r="K4082" s="3">
        <v>0.0495884161459828</v>
      </c>
      <c r="L4082" s="3">
        <v>13.8999557326251</v>
      </c>
      <c r="M4082" s="3">
        <v>0.238473767885528</v>
      </c>
      <c r="N4082" s="3">
        <v>7.61353517364203</v>
      </c>
      <c r="O4082" s="3">
        <v>0.779220779220782</v>
      </c>
      <c r="P4082" s="3">
        <v>34.2622201918684</v>
      </c>
      <c r="Q4082" s="3"/>
      <c r="R4082" s="3"/>
      <c r="S4082" s="3"/>
      <c r="T4082" s="3"/>
      <c r="U4082" s="3"/>
      <c r="V4082" s="3"/>
      <c r="W4082" s="3"/>
      <c r="X4082" s="3"/>
      <c r="Y4082" s="3"/>
      <c r="Z4082" s="3"/>
      <c r="AA4082" s="3">
        <v>3.41553460667658</v>
      </c>
      <c r="AB4082" s="3"/>
      <c r="AC4082" s="3">
        <v>0</v>
      </c>
      <c r="AD4082" s="3"/>
      <c r="AE4082" s="5"/>
      <c r="AF4082" s="3">
        <v>0.259202878535412</v>
      </c>
      <c r="AG4082" s="3"/>
      <c r="AH4082" s="3"/>
      <c r="AI4082" s="3"/>
      <c r="AJ4082" s="3"/>
      <c r="AK4082" s="3"/>
      <c r="AL4082" s="3"/>
      <c r="AM4082" s="3"/>
      <c r="AN4082" s="5" t="s">
        <v>1266</v>
      </c>
      <c r="AO4082" s="1"/>
      <c r="AP4082" s="1"/>
      <c r="AQ4082" s="1"/>
    </row>
    <row r="4083" spans="1:43">
      <c r="A4083" s="1" t="s">
        <v>10489</v>
      </c>
      <c r="B4083" s="1" t="s">
        <v>10490</v>
      </c>
      <c r="C4083" s="3">
        <v>1.24383561643836</v>
      </c>
      <c r="D4083" s="4">
        <v>43783</v>
      </c>
      <c r="E4083" s="3">
        <v>46.8955681254</v>
      </c>
      <c r="F4083" s="5" t="s">
        <v>10491</v>
      </c>
      <c r="G4083" s="5">
        <v>455</v>
      </c>
      <c r="H4083" s="5" t="s">
        <v>50</v>
      </c>
      <c r="I4083" s="3">
        <v>-0.19927469187573</v>
      </c>
      <c r="J4083" s="3">
        <v>87.9410451094239</v>
      </c>
      <c r="K4083" s="3">
        <v>-0.0297324083250618</v>
      </c>
      <c r="L4083" s="3">
        <v>71.6246126604692</v>
      </c>
      <c r="M4083" s="3">
        <v>-0.345868001670265</v>
      </c>
      <c r="N4083" s="3">
        <v>88.0231522707035</v>
      </c>
      <c r="O4083" s="3">
        <v>0.999205633876849</v>
      </c>
      <c r="P4083" s="3">
        <v>8.77112836911832</v>
      </c>
      <c r="Q4083" s="3">
        <v>1.35125943301896</v>
      </c>
      <c r="R4083" s="3">
        <v>22.0666344760985</v>
      </c>
      <c r="S4083" s="3">
        <v>2.75209612474295</v>
      </c>
      <c r="T4083" s="3">
        <v>17.2316384180791</v>
      </c>
      <c r="U4083" s="3"/>
      <c r="V4083" s="3"/>
      <c r="W4083" s="3"/>
      <c r="X4083" s="3"/>
      <c r="Y4083" s="3"/>
      <c r="Z4083" s="3"/>
      <c r="AA4083" s="3">
        <v>0.0772032359249374</v>
      </c>
      <c r="AB4083" s="3">
        <v>0.220965619005619</v>
      </c>
      <c r="AC4083" s="3">
        <v>-3.06378042874726</v>
      </c>
      <c r="AD4083" s="3"/>
      <c r="AE4083" s="5">
        <v>4</v>
      </c>
      <c r="AF4083" s="3">
        <v>0.341332860397095</v>
      </c>
      <c r="AG4083" s="3">
        <v>3.82354307503177</v>
      </c>
      <c r="AH4083" s="3"/>
      <c r="AI4083" s="3"/>
      <c r="AJ4083" s="3"/>
      <c r="AK4083" s="3"/>
      <c r="AL4083" s="3"/>
      <c r="AM4083" s="3">
        <v>100</v>
      </c>
      <c r="AN4083" s="5" t="s">
        <v>56</v>
      </c>
      <c r="AO4083" s="1"/>
      <c r="AP4083" s="1"/>
      <c r="AQ4083" s="1"/>
    </row>
    <row r="4084" spans="1:43">
      <c r="A4084" s="1" t="s">
        <v>10492</v>
      </c>
      <c r="B4084" s="1" t="s">
        <v>10493</v>
      </c>
      <c r="C4084" s="3">
        <v>1.17534246575342</v>
      </c>
      <c r="D4084" s="4">
        <v>43808</v>
      </c>
      <c r="E4084" s="3">
        <v>5.107585741</v>
      </c>
      <c r="F4084" s="5" t="s">
        <v>3545</v>
      </c>
      <c r="G4084" s="5">
        <v>430</v>
      </c>
      <c r="H4084" s="5" t="s">
        <v>50</v>
      </c>
      <c r="I4084" s="3">
        <v>0.59577003276733</v>
      </c>
      <c r="J4084" s="3">
        <v>3.39437248771773</v>
      </c>
      <c r="K4084" s="3">
        <v>0</v>
      </c>
      <c r="L4084" s="3">
        <v>43.3820274457725</v>
      </c>
      <c r="M4084" s="3">
        <v>0.297000297000286</v>
      </c>
      <c r="N4084" s="3">
        <v>3.42831700801425</v>
      </c>
      <c r="O4084" s="3">
        <v>1.21890298731142</v>
      </c>
      <c r="P4084" s="3">
        <v>4.56829602558246</v>
      </c>
      <c r="Q4084" s="3">
        <v>1.52319871730633</v>
      </c>
      <c r="R4084" s="3">
        <v>13.1337518107195</v>
      </c>
      <c r="S4084" s="3">
        <v>0.805970149253731</v>
      </c>
      <c r="T4084" s="3">
        <v>85.8757062146893</v>
      </c>
      <c r="U4084" s="3"/>
      <c r="V4084" s="3"/>
      <c r="W4084" s="3"/>
      <c r="X4084" s="3"/>
      <c r="Y4084" s="3"/>
      <c r="Z4084" s="3"/>
      <c r="AA4084" s="3">
        <v>-0.0484986436735602</v>
      </c>
      <c r="AB4084" s="3">
        <v>-0.0324497400660406</v>
      </c>
      <c r="AC4084" s="3">
        <v>-2.50906596099186</v>
      </c>
      <c r="AD4084" s="3"/>
      <c r="AE4084" s="5">
        <v>4</v>
      </c>
      <c r="AF4084" s="3">
        <v>0.0758837165722052</v>
      </c>
      <c r="AG4084" s="3">
        <v>0.982394223701388</v>
      </c>
      <c r="AH4084" s="3"/>
      <c r="AI4084" s="3"/>
      <c r="AJ4084" s="3"/>
      <c r="AK4084" s="3"/>
      <c r="AL4084" s="3"/>
      <c r="AM4084" s="3"/>
      <c r="AN4084" s="5" t="s">
        <v>51</v>
      </c>
      <c r="AO4084" s="1"/>
      <c r="AP4084" s="1"/>
      <c r="AQ4084" s="1"/>
    </row>
    <row r="4085" spans="1:43">
      <c r="A4085" s="1" t="s">
        <v>10494</v>
      </c>
      <c r="B4085" s="1" t="s">
        <v>10495</v>
      </c>
      <c r="C4085" s="3">
        <v>0.841095890410959</v>
      </c>
      <c r="D4085" s="4">
        <v>43930</v>
      </c>
      <c r="E4085" s="3">
        <v>32.3622031424</v>
      </c>
      <c r="F4085" s="5" t="s">
        <v>10496</v>
      </c>
      <c r="G4085" s="5">
        <v>308</v>
      </c>
      <c r="H4085" s="5" t="s">
        <v>50</v>
      </c>
      <c r="I4085" s="3">
        <v>0.197765252645113</v>
      </c>
      <c r="J4085" s="3">
        <v>36.3555158552925</v>
      </c>
      <c r="K4085" s="3">
        <v>0.0197413878195945</v>
      </c>
      <c r="L4085" s="3">
        <v>32.7578574590527</v>
      </c>
      <c r="M4085" s="3">
        <v>0.138353592252218</v>
      </c>
      <c r="N4085" s="3">
        <v>15.9839715048976</v>
      </c>
      <c r="O4085" s="3">
        <v>0.645609889207357</v>
      </c>
      <c r="P4085" s="3">
        <v>55.3677478300594</v>
      </c>
      <c r="Q4085" s="3">
        <v>1.22587284880716</v>
      </c>
      <c r="R4085" s="3">
        <v>36.6489618541767</v>
      </c>
      <c r="S4085" s="3"/>
      <c r="T4085" s="3"/>
      <c r="U4085" s="3"/>
      <c r="V4085" s="3"/>
      <c r="W4085" s="3"/>
      <c r="X4085" s="3"/>
      <c r="Y4085" s="3"/>
      <c r="Z4085" s="3"/>
      <c r="AA4085" s="3">
        <v>0.92915586798102</v>
      </c>
      <c r="AB4085" s="3">
        <v>5.12719494880472</v>
      </c>
      <c r="AC4085" s="3">
        <v>0</v>
      </c>
      <c r="AD4085" s="3"/>
      <c r="AE4085" s="5"/>
      <c r="AF4085" s="3">
        <v>0.192071644916066</v>
      </c>
      <c r="AG4085" s="3"/>
      <c r="AH4085" s="3"/>
      <c r="AI4085" s="3"/>
      <c r="AJ4085" s="3"/>
      <c r="AK4085" s="3"/>
      <c r="AL4085" s="3"/>
      <c r="AM4085" s="3"/>
      <c r="AN4085" s="5" t="s">
        <v>1266</v>
      </c>
      <c r="AO4085" s="1"/>
      <c r="AP4085" s="1"/>
      <c r="AQ4085" s="1"/>
    </row>
    <row r="4086" spans="1:43">
      <c r="A4086" s="1" t="s">
        <v>10497</v>
      </c>
      <c r="B4086" s="1" t="s">
        <v>10498</v>
      </c>
      <c r="C4086" s="3">
        <v>1.2027397260274</v>
      </c>
      <c r="D4086" s="4">
        <v>43798</v>
      </c>
      <c r="E4086" s="3">
        <v>5.5894025351</v>
      </c>
      <c r="F4086" s="5" t="s">
        <v>10499</v>
      </c>
      <c r="G4086" s="5">
        <v>440</v>
      </c>
      <c r="H4086" s="5" t="s">
        <v>226</v>
      </c>
      <c r="I4086" s="3">
        <v>1.75862068965517</v>
      </c>
      <c r="J4086" s="3">
        <v>56.6145092460882</v>
      </c>
      <c r="K4086" s="3">
        <v>0.665188470066502</v>
      </c>
      <c r="L4086" s="3">
        <v>40.6084656084656</v>
      </c>
      <c r="M4086" s="3">
        <v>0.776914539400656</v>
      </c>
      <c r="N4086" s="3">
        <v>48.2369534555712</v>
      </c>
      <c r="O4086" s="3">
        <v>2.76858784607347</v>
      </c>
      <c r="P4086" s="3">
        <v>68.3962264150943</v>
      </c>
      <c r="Q4086" s="3">
        <v>5.2143684820394</v>
      </c>
      <c r="R4086" s="3">
        <v>62.4087591240876</v>
      </c>
      <c r="S4086" s="3">
        <v>15.7936040808318</v>
      </c>
      <c r="T4086" s="3">
        <v>47.3404255319149</v>
      </c>
      <c r="U4086" s="3"/>
      <c r="V4086" s="3"/>
      <c r="W4086" s="3"/>
      <c r="X4086" s="3"/>
      <c r="Y4086" s="3"/>
      <c r="Z4086" s="3"/>
      <c r="AA4086" s="3">
        <v>0.259266385203912</v>
      </c>
      <c r="AB4086" s="3">
        <v>0.486092331998891</v>
      </c>
      <c r="AC4086" s="3">
        <v>-4.75827940616673</v>
      </c>
      <c r="AD4086" s="3"/>
      <c r="AE4086" s="5">
        <v>1</v>
      </c>
      <c r="AF4086" s="3">
        <v>1.13336256377424</v>
      </c>
      <c r="AG4086" s="3">
        <v>14.8230218163549</v>
      </c>
      <c r="AH4086" s="3"/>
      <c r="AI4086" s="3"/>
      <c r="AJ4086" s="3"/>
      <c r="AK4086" s="3"/>
      <c r="AL4086" s="3"/>
      <c r="AM4086" s="3">
        <v>500</v>
      </c>
      <c r="AN4086" s="5" t="s">
        <v>56</v>
      </c>
      <c r="AO4086" s="1"/>
      <c r="AP4086" s="1"/>
      <c r="AQ4086" s="1"/>
    </row>
    <row r="4087" spans="1:43">
      <c r="A4087" s="1" t="s">
        <v>10500</v>
      </c>
      <c r="B4087" s="1" t="s">
        <v>10501</v>
      </c>
      <c r="C4087" s="3">
        <v>0.383561643835616</v>
      </c>
      <c r="D4087" s="4">
        <v>44097</v>
      </c>
      <c r="E4087" s="3">
        <v>5.3730518646</v>
      </c>
      <c r="F4087" s="5" t="s">
        <v>10502</v>
      </c>
      <c r="G4087" s="5">
        <v>141</v>
      </c>
      <c r="H4087" s="5" t="s">
        <v>45</v>
      </c>
      <c r="I4087" s="3">
        <v>1.27904706112089</v>
      </c>
      <c r="J4087" s="3">
        <v>45.859872611465</v>
      </c>
      <c r="K4087" s="3">
        <v>0.367682631833578</v>
      </c>
      <c r="L4087" s="3">
        <v>56.3664596273292</v>
      </c>
      <c r="M4087" s="3">
        <v>0.14481560146747</v>
      </c>
      <c r="N4087" s="3">
        <v>45.0793650793651</v>
      </c>
      <c r="O4087" s="3">
        <v>2.94759825327511</v>
      </c>
      <c r="P4087" s="3">
        <v>36.4238410596026</v>
      </c>
      <c r="Q4087" s="3"/>
      <c r="R4087" s="3"/>
      <c r="S4087" s="3"/>
      <c r="T4087" s="3"/>
      <c r="U4087" s="3"/>
      <c r="V4087" s="3"/>
      <c r="W4087" s="3"/>
      <c r="X4087" s="3"/>
      <c r="Y4087" s="3"/>
      <c r="Z4087" s="3"/>
      <c r="AA4087" s="3">
        <v>0.318283067323121</v>
      </c>
      <c r="AB4087" s="3">
        <v>0.584162703117144</v>
      </c>
      <c r="AC4087" s="3">
        <v>-0.914252718698859</v>
      </c>
      <c r="AD4087" s="3"/>
      <c r="AE4087" s="5"/>
      <c r="AF4087" s="3">
        <v>0.728752095146033</v>
      </c>
      <c r="AG4087" s="3"/>
      <c r="AH4087" s="3"/>
      <c r="AI4087" s="3"/>
      <c r="AJ4087" s="3"/>
      <c r="AK4087" s="3"/>
      <c r="AL4087" s="3"/>
      <c r="AM4087" s="3"/>
      <c r="AN4087" s="5" t="s">
        <v>46</v>
      </c>
      <c r="AO4087" s="1"/>
      <c r="AP4087" s="1"/>
      <c r="AQ4087" s="1"/>
    </row>
    <row r="4088" spans="1:43">
      <c r="A4088" s="1" t="s">
        <v>10503</v>
      </c>
      <c r="B4088" s="1" t="s">
        <v>10504</v>
      </c>
      <c r="C4088" s="3">
        <v>1.23287671232877</v>
      </c>
      <c r="D4088" s="4">
        <v>43787</v>
      </c>
      <c r="E4088" s="3">
        <v>1.1703622392</v>
      </c>
      <c r="F4088" s="5" t="s">
        <v>2354</v>
      </c>
      <c r="G4088" s="5">
        <v>451</v>
      </c>
      <c r="H4088" s="5" t="s">
        <v>55</v>
      </c>
      <c r="I4088" s="3">
        <v>7.7237281841812</v>
      </c>
      <c r="J4088" s="3">
        <v>67.0901391409558</v>
      </c>
      <c r="K4088" s="3">
        <v>2.4364406779661</v>
      </c>
      <c r="L4088" s="3">
        <v>52.5988700564972</v>
      </c>
      <c r="M4088" s="3">
        <v>2.39305379076661</v>
      </c>
      <c r="N4088" s="3">
        <v>73.7283064033513</v>
      </c>
      <c r="O4088" s="3">
        <v>10.9029742335041</v>
      </c>
      <c r="P4088" s="3">
        <v>78.1456953642384</v>
      </c>
      <c r="Q4088" s="3">
        <v>14.0150919666719</v>
      </c>
      <c r="R4088" s="3">
        <v>76.9817073170732</v>
      </c>
      <c r="S4088" s="3">
        <v>41.6089036415113</v>
      </c>
      <c r="T4088" s="3">
        <v>84.375</v>
      </c>
      <c r="U4088" s="3"/>
      <c r="V4088" s="3"/>
      <c r="W4088" s="3"/>
      <c r="X4088" s="3"/>
      <c r="Y4088" s="3"/>
      <c r="Z4088" s="3"/>
      <c r="AA4088" s="3">
        <v>0.228585935263991</v>
      </c>
      <c r="AB4088" s="3">
        <v>0.399675121714524</v>
      </c>
      <c r="AC4088" s="3">
        <v>-7.57035576120762</v>
      </c>
      <c r="AD4088" s="3"/>
      <c r="AE4088" s="5">
        <v>1</v>
      </c>
      <c r="AF4088" s="3">
        <v>2.39958694564563</v>
      </c>
      <c r="AG4088" s="3">
        <v>36.6363416583661</v>
      </c>
      <c r="AH4088" s="3"/>
      <c r="AI4088" s="3"/>
      <c r="AJ4088" s="3"/>
      <c r="AK4088" s="3"/>
      <c r="AL4088" s="3"/>
      <c r="AM4088" s="3"/>
      <c r="AN4088" s="5" t="s">
        <v>46</v>
      </c>
      <c r="AO4088" s="1"/>
      <c r="AP4088" s="1"/>
      <c r="AQ4088" s="1"/>
    </row>
    <row r="4089" spans="1:43">
      <c r="A4089" s="1" t="s">
        <v>10505</v>
      </c>
      <c r="B4089" s="1" t="s">
        <v>10506</v>
      </c>
      <c r="C4089" s="3">
        <v>1.10958904109589</v>
      </c>
      <c r="D4089" s="4">
        <v>43832</v>
      </c>
      <c r="E4089" s="3">
        <v>15.2964816723</v>
      </c>
      <c r="F4089" s="5" t="s">
        <v>10507</v>
      </c>
      <c r="G4089" s="5">
        <v>406</v>
      </c>
      <c r="H4089" s="5" t="s">
        <v>50</v>
      </c>
      <c r="I4089" s="3">
        <v>0.0888450148075146</v>
      </c>
      <c r="J4089" s="3">
        <v>56.4091112103618</v>
      </c>
      <c r="K4089" s="3">
        <v>-0.019721920915095</v>
      </c>
      <c r="L4089" s="3">
        <v>65.161575918548</v>
      </c>
      <c r="M4089" s="3">
        <v>-0.0985318750615716</v>
      </c>
      <c r="N4089" s="3">
        <v>55.4318788958148</v>
      </c>
      <c r="O4089" s="3">
        <v>0.595297152495288</v>
      </c>
      <c r="P4089" s="3">
        <v>59.890360895386</v>
      </c>
      <c r="Q4089" s="3">
        <v>0.965943039235216</v>
      </c>
      <c r="R4089" s="3">
        <v>66.1516175760502</v>
      </c>
      <c r="S4089" s="3">
        <v>1.12706961899063</v>
      </c>
      <c r="T4089" s="3">
        <v>79.0395480225989</v>
      </c>
      <c r="U4089" s="3"/>
      <c r="V4089" s="3"/>
      <c r="W4089" s="3"/>
      <c r="X4089" s="3"/>
      <c r="Y4089" s="3"/>
      <c r="Z4089" s="3"/>
      <c r="AA4089" s="3">
        <v>-0.0305534603757058</v>
      </c>
      <c r="AB4089" s="3">
        <v>-0.0232829329460586</v>
      </c>
      <c r="AC4089" s="3">
        <v>-2.33781414377557</v>
      </c>
      <c r="AD4089" s="3"/>
      <c r="AE4089" s="5">
        <v>3</v>
      </c>
      <c r="AF4089" s="3">
        <v>0.102803702444336</v>
      </c>
      <c r="AG4089" s="3"/>
      <c r="AH4089" s="3"/>
      <c r="AI4089" s="3"/>
      <c r="AJ4089" s="3"/>
      <c r="AK4089" s="3"/>
      <c r="AL4089" s="3"/>
      <c r="AM4089" s="3"/>
      <c r="AN4089" s="5" t="s">
        <v>51</v>
      </c>
      <c r="AO4089" s="1"/>
      <c r="AP4089" s="1"/>
      <c r="AQ4089" s="1"/>
    </row>
    <row r="4090" spans="1:43">
      <c r="A4090" s="1" t="s">
        <v>10508</v>
      </c>
      <c r="B4090" s="1" t="s">
        <v>10509</v>
      </c>
      <c r="C4090" s="3">
        <v>1.14520547945205</v>
      </c>
      <c r="D4090" s="4">
        <v>43819</v>
      </c>
      <c r="E4090" s="3">
        <v>38.6539746816</v>
      </c>
      <c r="F4090" s="5" t="s">
        <v>5186</v>
      </c>
      <c r="G4090" s="5">
        <v>419</v>
      </c>
      <c r="H4090" s="5" t="s">
        <v>50</v>
      </c>
      <c r="I4090" s="3">
        <v>-0.0593237097093326</v>
      </c>
      <c r="J4090" s="3">
        <v>75.3461366681554</v>
      </c>
      <c r="K4090" s="3">
        <v>0.0296882731321005</v>
      </c>
      <c r="L4090" s="3">
        <v>26.2062859672421</v>
      </c>
      <c r="M4090" s="3">
        <v>-0.217176702862773</v>
      </c>
      <c r="N4090" s="3">
        <v>75.4674977738201</v>
      </c>
      <c r="O4090" s="3">
        <v>0.706909131564379</v>
      </c>
      <c r="P4090" s="3">
        <v>45.7743261763362</v>
      </c>
      <c r="Q4090" s="3">
        <v>1.06853850308649</v>
      </c>
      <c r="R4090" s="3">
        <v>56.6393046837277</v>
      </c>
      <c r="S4090" s="3">
        <v>1.47477311022998</v>
      </c>
      <c r="T4090" s="3">
        <v>68.9830508474576</v>
      </c>
      <c r="U4090" s="3"/>
      <c r="V4090" s="3"/>
      <c r="W4090" s="3"/>
      <c r="X4090" s="3"/>
      <c r="Y4090" s="3"/>
      <c r="Z4090" s="3"/>
      <c r="AA4090" s="3">
        <v>0.00165990255559023</v>
      </c>
      <c r="AB4090" s="3">
        <v>0.0558186214464224</v>
      </c>
      <c r="AC4090" s="3">
        <v>-2.61359001173648</v>
      </c>
      <c r="AD4090" s="3"/>
      <c r="AE4090" s="5">
        <v>4</v>
      </c>
      <c r="AF4090" s="3">
        <v>0.172587105296023</v>
      </c>
      <c r="AG4090" s="3">
        <v>2.05019883986737</v>
      </c>
      <c r="AH4090" s="3"/>
      <c r="AI4090" s="3"/>
      <c r="AJ4090" s="3"/>
      <c r="AK4090" s="3"/>
      <c r="AL4090" s="3"/>
      <c r="AM4090" s="3"/>
      <c r="AN4090" s="5" t="s">
        <v>46</v>
      </c>
      <c r="AO4090" s="1"/>
      <c r="AP4090" s="1"/>
      <c r="AQ4090" s="1"/>
    </row>
    <row r="4091" spans="1:43">
      <c r="A4091" s="1" t="s">
        <v>10510</v>
      </c>
      <c r="B4091" s="1" t="s">
        <v>10511</v>
      </c>
      <c r="C4091" s="3">
        <v>1.23013698630137</v>
      </c>
      <c r="D4091" s="4">
        <v>43788</v>
      </c>
      <c r="E4091" s="3">
        <v>13.2931953931</v>
      </c>
      <c r="F4091" s="5" t="s">
        <v>2089</v>
      </c>
      <c r="G4091" s="5">
        <v>450</v>
      </c>
      <c r="H4091" s="5" t="s">
        <v>205</v>
      </c>
      <c r="I4091" s="3">
        <v>0.0881316098707163</v>
      </c>
      <c r="J4091" s="3">
        <v>15.3558052434457</v>
      </c>
      <c r="K4091" s="3">
        <v>0</v>
      </c>
      <c r="L4091" s="3">
        <v>38.8888888888889</v>
      </c>
      <c r="M4091" s="3">
        <v>-0.146541617819478</v>
      </c>
      <c r="N4091" s="3">
        <v>25</v>
      </c>
      <c r="O4091" s="3">
        <v>0.828647528854689</v>
      </c>
      <c r="P4091" s="3">
        <v>29.9610894941634</v>
      </c>
      <c r="Q4091" s="3">
        <v>1.11792639493471</v>
      </c>
      <c r="R4091" s="3">
        <v>51.3274336283186</v>
      </c>
      <c r="S4091" s="3">
        <v>1.41521178567216</v>
      </c>
      <c r="T4091" s="3">
        <v>58.3333333333333</v>
      </c>
      <c r="U4091" s="3"/>
      <c r="V4091" s="3"/>
      <c r="W4091" s="3"/>
      <c r="X4091" s="3"/>
      <c r="Y4091" s="3"/>
      <c r="Z4091" s="3"/>
      <c r="AA4091" s="3">
        <v>0.00199433735164612</v>
      </c>
      <c r="AB4091" s="3">
        <v>0.0884468073495949</v>
      </c>
      <c r="AC4091" s="3">
        <v>-3.59679735337702</v>
      </c>
      <c r="AD4091" s="3"/>
      <c r="AE4091" s="5">
        <v>4</v>
      </c>
      <c r="AF4091" s="3">
        <v>0.221869799424235</v>
      </c>
      <c r="AG4091" s="3">
        <v>2.41722883128104</v>
      </c>
      <c r="AH4091" s="3"/>
      <c r="AI4091" s="3"/>
      <c r="AJ4091" s="3"/>
      <c r="AK4091" s="3"/>
      <c r="AL4091" s="3"/>
      <c r="AM4091" s="3"/>
      <c r="AN4091" s="5" t="s">
        <v>46</v>
      </c>
      <c r="AO4091" s="1"/>
      <c r="AP4091" s="1"/>
      <c r="AQ4091" s="1"/>
    </row>
    <row r="4092" spans="1:43">
      <c r="A4092" s="1" t="s">
        <v>10512</v>
      </c>
      <c r="B4092" s="1" t="s">
        <v>10513</v>
      </c>
      <c r="C4092" s="3">
        <v>1.23013698630137</v>
      </c>
      <c r="D4092" s="4">
        <v>43788</v>
      </c>
      <c r="E4092" s="3">
        <v>7.4162127225</v>
      </c>
      <c r="F4092" s="5" t="s">
        <v>10514</v>
      </c>
      <c r="G4092" s="5">
        <v>450</v>
      </c>
      <c r="H4092" s="5" t="s">
        <v>45</v>
      </c>
      <c r="I4092" s="3">
        <v>1.76515008495374</v>
      </c>
      <c r="J4092" s="3">
        <v>33.9171974522293</v>
      </c>
      <c r="K4092" s="3">
        <v>0.43786100242222</v>
      </c>
      <c r="L4092" s="3">
        <v>51.2422360248447</v>
      </c>
      <c r="M4092" s="3">
        <v>0.232428412049106</v>
      </c>
      <c r="N4092" s="3">
        <v>42.8571428571429</v>
      </c>
      <c r="O4092" s="3">
        <v>4.40635289560332</v>
      </c>
      <c r="P4092" s="3">
        <v>21.3576158940397</v>
      </c>
      <c r="Q4092" s="3">
        <v>3.50422427035328</v>
      </c>
      <c r="R4092" s="3">
        <v>39.554794520548</v>
      </c>
      <c r="S4092" s="3">
        <v>6.890480264029</v>
      </c>
      <c r="T4092" s="3">
        <v>58.7570621468927</v>
      </c>
      <c r="U4092" s="3"/>
      <c r="V4092" s="3"/>
      <c r="W4092" s="3"/>
      <c r="X4092" s="3"/>
      <c r="Y4092" s="3"/>
      <c r="Z4092" s="3"/>
      <c r="AA4092" s="3">
        <v>0.0732115516145354</v>
      </c>
      <c r="AB4092" s="3">
        <v>0.142846148643863</v>
      </c>
      <c r="AC4092" s="3">
        <v>-5.32004887677413</v>
      </c>
      <c r="AD4092" s="3"/>
      <c r="AE4092" s="5">
        <v>2</v>
      </c>
      <c r="AF4092" s="3">
        <v>0.562974559257203</v>
      </c>
      <c r="AG4092" s="3">
        <v>5.47117096490479</v>
      </c>
      <c r="AH4092" s="3"/>
      <c r="AI4092" s="3"/>
      <c r="AJ4092" s="3"/>
      <c r="AK4092" s="3"/>
      <c r="AL4092" s="3"/>
      <c r="AM4092" s="3"/>
      <c r="AN4092" s="5" t="s">
        <v>46</v>
      </c>
      <c r="AO4092" s="1"/>
      <c r="AP4092" s="1"/>
      <c r="AQ4092" s="1"/>
    </row>
    <row r="4093" spans="1:43">
      <c r="A4093" s="1" t="s">
        <v>10515</v>
      </c>
      <c r="B4093" s="1" t="s">
        <v>10516</v>
      </c>
      <c r="C4093" s="3">
        <v>1.21095890410959</v>
      </c>
      <c r="D4093" s="4">
        <v>43795</v>
      </c>
      <c r="E4093" s="3">
        <v>50.7400209515</v>
      </c>
      <c r="F4093" s="5" t="s">
        <v>1322</v>
      </c>
      <c r="G4093" s="5">
        <v>443</v>
      </c>
      <c r="H4093" s="5" t="s">
        <v>50</v>
      </c>
      <c r="I4093" s="3">
        <v>0.285798758253673</v>
      </c>
      <c r="J4093" s="3">
        <v>21.0361768646717</v>
      </c>
      <c r="K4093" s="3">
        <v>0.0393236335037323</v>
      </c>
      <c r="L4093" s="3">
        <v>20.9827357237716</v>
      </c>
      <c r="M4093" s="3">
        <v>0.216663383888115</v>
      </c>
      <c r="N4093" s="3">
        <v>9.66162065894924</v>
      </c>
      <c r="O4093" s="3">
        <v>0.812363780463625</v>
      </c>
      <c r="P4093" s="3">
        <v>28.1863864778438</v>
      </c>
      <c r="Q4093" s="3">
        <v>1.55391509041097</v>
      </c>
      <c r="R4093" s="3">
        <v>11.9748913568324</v>
      </c>
      <c r="S4093" s="3">
        <v>3.21012452505967</v>
      </c>
      <c r="T4093" s="3">
        <v>9.49152542372881</v>
      </c>
      <c r="U4093" s="3"/>
      <c r="V4093" s="3"/>
      <c r="W4093" s="3"/>
      <c r="X4093" s="3"/>
      <c r="Y4093" s="3"/>
      <c r="Z4093" s="3"/>
      <c r="AA4093" s="3">
        <v>2.62039470598979</v>
      </c>
      <c r="AB4093" s="3"/>
      <c r="AC4093" s="3">
        <v>0</v>
      </c>
      <c r="AD4093" s="3"/>
      <c r="AE4093" s="5"/>
      <c r="AF4093" s="3">
        <v>0.261692034845202</v>
      </c>
      <c r="AG4093" s="3">
        <v>3.24393783422203</v>
      </c>
      <c r="AH4093" s="3"/>
      <c r="AI4093" s="3"/>
      <c r="AJ4093" s="3"/>
      <c r="AK4093" s="3"/>
      <c r="AL4093" s="3"/>
      <c r="AM4093" s="3"/>
      <c r="AN4093" s="5" t="s">
        <v>1266</v>
      </c>
      <c r="AO4093" s="1"/>
      <c r="AP4093" s="1"/>
      <c r="AQ4093" s="1"/>
    </row>
    <row r="4094" spans="1:43">
      <c r="A4094" s="1" t="s">
        <v>10517</v>
      </c>
      <c r="B4094" s="1" t="s">
        <v>10518</v>
      </c>
      <c r="C4094" s="3">
        <v>1.28219178082192</v>
      </c>
      <c r="D4094" s="4">
        <v>43769</v>
      </c>
      <c r="E4094" s="3">
        <v>143.8562331737</v>
      </c>
      <c r="F4094" s="5" t="s">
        <v>7807</v>
      </c>
      <c r="G4094" s="5">
        <v>469</v>
      </c>
      <c r="H4094" s="5" t="s">
        <v>50</v>
      </c>
      <c r="I4094" s="3">
        <v>0.372512498774632</v>
      </c>
      <c r="J4094" s="3">
        <v>9.42384993300581</v>
      </c>
      <c r="K4094" s="3">
        <v>0.0586338317208977</v>
      </c>
      <c r="L4094" s="3">
        <v>10.8897742363878</v>
      </c>
      <c r="M4094" s="3">
        <v>0.284035259549471</v>
      </c>
      <c r="N4094" s="3">
        <v>4.00712377560107</v>
      </c>
      <c r="O4094" s="3">
        <v>0.976331360946744</v>
      </c>
      <c r="P4094" s="3">
        <v>10.0959342165372</v>
      </c>
      <c r="Q4094" s="3">
        <v>1.93678350602292</v>
      </c>
      <c r="R4094" s="3">
        <v>4.15258329309512</v>
      </c>
      <c r="S4094" s="3">
        <v>3.98743924397978</v>
      </c>
      <c r="T4094" s="3">
        <v>4.40677966101695</v>
      </c>
      <c r="U4094" s="3"/>
      <c r="V4094" s="3"/>
      <c r="W4094" s="3"/>
      <c r="X4094" s="3"/>
      <c r="Y4094" s="3"/>
      <c r="Z4094" s="3"/>
      <c r="AA4094" s="3">
        <v>4.90477521605544</v>
      </c>
      <c r="AB4094" s="3"/>
      <c r="AC4094" s="3">
        <v>0</v>
      </c>
      <c r="AD4094" s="3"/>
      <c r="AE4094" s="5"/>
      <c r="AF4094" s="3">
        <v>0.317663394602528</v>
      </c>
      <c r="AG4094" s="3">
        <v>4.0535048668449</v>
      </c>
      <c r="AH4094" s="3"/>
      <c r="AI4094" s="3"/>
      <c r="AJ4094" s="3"/>
      <c r="AK4094" s="3"/>
      <c r="AL4094" s="3"/>
      <c r="AM4094" s="3"/>
      <c r="AN4094" s="5" t="s">
        <v>1266</v>
      </c>
      <c r="AO4094" s="1"/>
      <c r="AP4094" s="1"/>
      <c r="AQ4094" s="1"/>
    </row>
    <row r="4095" spans="1:43">
      <c r="A4095" s="1" t="s">
        <v>10519</v>
      </c>
      <c r="B4095" s="1" t="s">
        <v>10520</v>
      </c>
      <c r="C4095" s="3">
        <v>1.22739726027397</v>
      </c>
      <c r="D4095" s="4">
        <v>43789</v>
      </c>
      <c r="E4095" s="3">
        <v>0.4917398308</v>
      </c>
      <c r="F4095" s="5" t="s">
        <v>10521</v>
      </c>
      <c r="G4095" s="5">
        <v>449</v>
      </c>
      <c r="H4095" s="5" t="s">
        <v>55</v>
      </c>
      <c r="I4095" s="3">
        <v>4.26731078904991</v>
      </c>
      <c r="J4095" s="3">
        <v>82.8191167574108</v>
      </c>
      <c r="K4095" s="3">
        <v>-0.880214313050139</v>
      </c>
      <c r="L4095" s="3">
        <v>96.6101694915254</v>
      </c>
      <c r="M4095" s="3">
        <v>0.434310532030388</v>
      </c>
      <c r="N4095" s="3">
        <v>85.6971873129862</v>
      </c>
      <c r="O4095" s="3">
        <v>9.375</v>
      </c>
      <c r="P4095" s="3">
        <v>82.8476821192053</v>
      </c>
      <c r="Q4095" s="3">
        <v>11.3595322039728</v>
      </c>
      <c r="R4095" s="3">
        <v>83.0030487804878</v>
      </c>
      <c r="S4095" s="3">
        <v>32.0754716981132</v>
      </c>
      <c r="T4095" s="3">
        <v>90.91796875</v>
      </c>
      <c r="U4095" s="3"/>
      <c r="V4095" s="3"/>
      <c r="W4095" s="3"/>
      <c r="X4095" s="3"/>
      <c r="Y4095" s="3"/>
      <c r="Z4095" s="3"/>
      <c r="AA4095" s="3">
        <v>0.156780350647209</v>
      </c>
      <c r="AB4095" s="3">
        <v>0.177636855815609</v>
      </c>
      <c r="AC4095" s="3">
        <v>-19.2326093196823</v>
      </c>
      <c r="AD4095" s="3"/>
      <c r="AE4095" s="5">
        <v>3</v>
      </c>
      <c r="AF4095" s="3">
        <v>1.81060931443728</v>
      </c>
      <c r="AG4095" s="3">
        <v>22.5601454754255</v>
      </c>
      <c r="AH4095" s="3"/>
      <c r="AI4095" s="3"/>
      <c r="AJ4095" s="3"/>
      <c r="AK4095" s="3"/>
      <c r="AL4095" s="3"/>
      <c r="AM4095" s="3"/>
      <c r="AN4095" s="5" t="s">
        <v>46</v>
      </c>
      <c r="AO4095" s="1"/>
      <c r="AP4095" s="1"/>
      <c r="AQ4095" s="1"/>
    </row>
    <row r="4096" spans="1:43">
      <c r="A4096" s="1" t="s">
        <v>10522</v>
      </c>
      <c r="B4096" s="1" t="s">
        <v>10523</v>
      </c>
      <c r="C4096" s="3">
        <v>1.13150684931507</v>
      </c>
      <c r="D4096" s="4">
        <v>43824</v>
      </c>
      <c r="E4096" s="3">
        <v>0.7478436147</v>
      </c>
      <c r="F4096" s="5" t="s">
        <v>6590</v>
      </c>
      <c r="G4096" s="5">
        <v>414</v>
      </c>
      <c r="H4096" s="5" t="s">
        <v>60</v>
      </c>
      <c r="I4096" s="3">
        <v>7.85946546117854</v>
      </c>
      <c r="J4096" s="3">
        <v>43.6507936507937</v>
      </c>
      <c r="K4096" s="3">
        <v>1.30353817504656</v>
      </c>
      <c r="L4096" s="3">
        <v>66.7305848513902</v>
      </c>
      <c r="M4096" s="3">
        <v>4.19859025436716</v>
      </c>
      <c r="N4096" s="3">
        <v>27.5964391691395</v>
      </c>
      <c r="O4096" s="3">
        <v>11.1201895579704</v>
      </c>
      <c r="P4096" s="3">
        <v>49.3914807302231</v>
      </c>
      <c r="Q4096" s="3">
        <v>18.8499519356812</v>
      </c>
      <c r="R4096" s="3">
        <v>38.2198952879581</v>
      </c>
      <c r="S4096" s="3">
        <v>36.395547086551</v>
      </c>
      <c r="T4096" s="3">
        <v>52.0531400966184</v>
      </c>
      <c r="U4096" s="3"/>
      <c r="V4096" s="3"/>
      <c r="W4096" s="3"/>
      <c r="X4096" s="3"/>
      <c r="Y4096" s="3"/>
      <c r="Z4096" s="3"/>
      <c r="AA4096" s="3">
        <v>0.209309550639046</v>
      </c>
      <c r="AB4096" s="3">
        <v>0.300635811252183</v>
      </c>
      <c r="AC4096" s="3">
        <v>-18.2774555107659</v>
      </c>
      <c r="AD4096" s="3"/>
      <c r="AE4096" s="5">
        <v>3</v>
      </c>
      <c r="AF4096" s="3">
        <v>2.22753915053</v>
      </c>
      <c r="AG4096" s="3">
        <v>33.4899283459143</v>
      </c>
      <c r="AH4096" s="3"/>
      <c r="AI4096" s="3"/>
      <c r="AJ4096" s="3"/>
      <c r="AK4096" s="3"/>
      <c r="AL4096" s="3"/>
      <c r="AM4096" s="3"/>
      <c r="AN4096" s="5" t="s">
        <v>51</v>
      </c>
      <c r="AO4096" s="1"/>
      <c r="AP4096" s="1"/>
      <c r="AQ4096" s="1"/>
    </row>
    <row r="4097" spans="1:43">
      <c r="A4097" s="1" t="s">
        <v>10524</v>
      </c>
      <c r="B4097" s="1" t="s">
        <v>10525</v>
      </c>
      <c r="C4097" s="3">
        <v>1.07671232876712</v>
      </c>
      <c r="D4097" s="4">
        <v>43844</v>
      </c>
      <c r="E4097" s="3">
        <v>1.0527354473</v>
      </c>
      <c r="F4097" s="5" t="s">
        <v>9332</v>
      </c>
      <c r="G4097" s="5">
        <v>394</v>
      </c>
      <c r="H4097" s="5" t="s">
        <v>205</v>
      </c>
      <c r="I4097" s="3">
        <v>-0.370778635133785</v>
      </c>
      <c r="J4097" s="3">
        <v>86.8913857677903</v>
      </c>
      <c r="K4097" s="3">
        <v>-0.120554550934296</v>
      </c>
      <c r="L4097" s="3">
        <v>95.5555555555556</v>
      </c>
      <c r="M4097" s="3">
        <v>-0.400721298337007</v>
      </c>
      <c r="N4097" s="3">
        <v>80.9701492537313</v>
      </c>
      <c r="O4097" s="3">
        <v>0.923764084864481</v>
      </c>
      <c r="P4097" s="3">
        <v>14.7859922178988</v>
      </c>
      <c r="Q4097" s="3">
        <v>0.668286755771561</v>
      </c>
      <c r="R4097" s="3">
        <v>86.283185840708</v>
      </c>
      <c r="S4097" s="3">
        <v>-0.758634457975649</v>
      </c>
      <c r="T4097" s="3">
        <v>92.948717948718</v>
      </c>
      <c r="U4097" s="3"/>
      <c r="V4097" s="3"/>
      <c r="W4097" s="3"/>
      <c r="X4097" s="3"/>
      <c r="Y4097" s="3"/>
      <c r="Z4097" s="3"/>
      <c r="AA4097" s="3">
        <v>-0.0887471060551934</v>
      </c>
      <c r="AB4097" s="3">
        <v>-0.0996084132337225</v>
      </c>
      <c r="AC4097" s="3">
        <v>-5.2211182544321</v>
      </c>
      <c r="AD4097" s="3"/>
      <c r="AE4097" s="5">
        <v>3</v>
      </c>
      <c r="AF4097" s="3">
        <v>-0.0322588509310098</v>
      </c>
      <c r="AG4097" s="3"/>
      <c r="AH4097" s="3"/>
      <c r="AI4097" s="3"/>
      <c r="AJ4097" s="3"/>
      <c r="AK4097" s="3"/>
      <c r="AL4097" s="3"/>
      <c r="AM4097" s="3"/>
      <c r="AN4097" s="5" t="s">
        <v>46</v>
      </c>
      <c r="AO4097" s="1"/>
      <c r="AP4097" s="1"/>
      <c r="AQ4097" s="1"/>
    </row>
    <row r="4098" spans="1:43">
      <c r="A4098" s="1" t="s">
        <v>10526</v>
      </c>
      <c r="B4098" s="1" t="s">
        <v>10527</v>
      </c>
      <c r="C4098" s="3">
        <v>0.802739726027397</v>
      </c>
      <c r="D4098" s="4">
        <v>43944</v>
      </c>
      <c r="E4098" s="3">
        <v>1.8557677562</v>
      </c>
      <c r="F4098" s="5" t="s">
        <v>1316</v>
      </c>
      <c r="G4098" s="5">
        <v>294</v>
      </c>
      <c r="H4098" s="5" t="s">
        <v>116</v>
      </c>
      <c r="I4098" s="3">
        <v>14.0363931542989</v>
      </c>
      <c r="J4098" s="3">
        <v>3.27102803738318</v>
      </c>
      <c r="K4098" s="3">
        <v>5.3493313335833</v>
      </c>
      <c r="L4098" s="3">
        <v>0.458715596330275</v>
      </c>
      <c r="M4098" s="3">
        <v>7.59509828950728</v>
      </c>
      <c r="N4098" s="3">
        <v>3.73831775700935</v>
      </c>
      <c r="O4098" s="3">
        <v>26.7518796992481</v>
      </c>
      <c r="P4098" s="3">
        <v>2</v>
      </c>
      <c r="Q4098" s="3">
        <v>33.9424757667249</v>
      </c>
      <c r="R4098" s="3">
        <v>3.17460317460317</v>
      </c>
      <c r="S4098" s="3"/>
      <c r="T4098" s="3"/>
      <c r="U4098" s="3"/>
      <c r="V4098" s="3"/>
      <c r="W4098" s="3"/>
      <c r="X4098" s="3"/>
      <c r="Y4098" s="3"/>
      <c r="Z4098" s="3"/>
      <c r="AA4098" s="3">
        <v>0.435791691847442</v>
      </c>
      <c r="AB4098" s="3">
        <v>1.11419189304784</v>
      </c>
      <c r="AC4098" s="3">
        <v>-5.41080624087311</v>
      </c>
      <c r="AD4098" s="3"/>
      <c r="AE4098" s="5">
        <v>1</v>
      </c>
      <c r="AF4098" s="3">
        <v>5.080506583049</v>
      </c>
      <c r="AG4098" s="3"/>
      <c r="AH4098" s="3"/>
      <c r="AI4098" s="3"/>
      <c r="AJ4098" s="3"/>
      <c r="AK4098" s="3"/>
      <c r="AL4098" s="3"/>
      <c r="AM4098" s="3"/>
      <c r="AN4098" s="5" t="s">
        <v>46</v>
      </c>
      <c r="AO4098" s="1"/>
      <c r="AP4098" s="1"/>
      <c r="AQ4098" s="1"/>
    </row>
    <row r="4099" spans="1:43">
      <c r="A4099" s="1" t="s">
        <v>10528</v>
      </c>
      <c r="B4099" s="1" t="s">
        <v>10529</v>
      </c>
      <c r="C4099" s="3">
        <v>0.838356164383562</v>
      </c>
      <c r="D4099" s="4">
        <v>43931</v>
      </c>
      <c r="E4099" s="3">
        <v>7.4264961698</v>
      </c>
      <c r="F4099" s="5" t="s">
        <v>2157</v>
      </c>
      <c r="G4099" s="5">
        <v>307</v>
      </c>
      <c r="H4099" s="5" t="s">
        <v>226</v>
      </c>
      <c r="I4099" s="3">
        <v>3.1843233312921</v>
      </c>
      <c r="J4099" s="3">
        <v>27.4537695590327</v>
      </c>
      <c r="K4099" s="3">
        <v>1.15780445969126</v>
      </c>
      <c r="L4099" s="3">
        <v>18.3862433862434</v>
      </c>
      <c r="M4099" s="3">
        <v>1.14912957722323</v>
      </c>
      <c r="N4099" s="3">
        <v>35.5430183356841</v>
      </c>
      <c r="O4099" s="3">
        <v>7.3443756825628</v>
      </c>
      <c r="P4099" s="3">
        <v>14.4654088050314</v>
      </c>
      <c r="Q4099" s="3">
        <v>8.85012919896642</v>
      </c>
      <c r="R4099" s="3">
        <v>26.2773722627737</v>
      </c>
      <c r="S4099" s="3"/>
      <c r="T4099" s="3"/>
      <c r="U4099" s="3"/>
      <c r="V4099" s="3"/>
      <c r="W4099" s="3"/>
      <c r="X4099" s="3"/>
      <c r="Y4099" s="3"/>
      <c r="Z4099" s="3"/>
      <c r="AA4099" s="3">
        <v>0.369507076851524</v>
      </c>
      <c r="AB4099" s="3">
        <v>0.829615528611427</v>
      </c>
      <c r="AC4099" s="3">
        <v>-2.52839868083546</v>
      </c>
      <c r="AD4099" s="3"/>
      <c r="AE4099" s="5">
        <v>2</v>
      </c>
      <c r="AF4099" s="3">
        <v>1.64493509507199</v>
      </c>
      <c r="AG4099" s="3"/>
      <c r="AH4099" s="3"/>
      <c r="AI4099" s="3"/>
      <c r="AJ4099" s="3"/>
      <c r="AK4099" s="3"/>
      <c r="AL4099" s="3"/>
      <c r="AM4099" s="3">
        <v>100</v>
      </c>
      <c r="AN4099" s="5" t="s">
        <v>56</v>
      </c>
      <c r="AO4099" s="1"/>
      <c r="AP4099" s="1"/>
      <c r="AQ4099" s="1"/>
    </row>
    <row r="4100" spans="1:43">
      <c r="A4100" s="1" t="s">
        <v>10530</v>
      </c>
      <c r="B4100" s="1" t="s">
        <v>10531</v>
      </c>
      <c r="C4100" s="3">
        <v>0.446575342465753</v>
      </c>
      <c r="D4100" s="4">
        <v>44074</v>
      </c>
      <c r="E4100" s="3">
        <v>13.7485557685</v>
      </c>
      <c r="F4100" s="5" t="s">
        <v>1531</v>
      </c>
      <c r="G4100" s="5">
        <v>164</v>
      </c>
      <c r="H4100" s="5" t="s">
        <v>93</v>
      </c>
      <c r="I4100" s="3">
        <v>12.1223782951703</v>
      </c>
      <c r="J4100" s="3">
        <v>20.8</v>
      </c>
      <c r="K4100" s="3">
        <v>2.92325355471164</v>
      </c>
      <c r="L4100" s="3">
        <v>29.6828543111992</v>
      </c>
      <c r="M4100" s="3">
        <v>10.5063531196662</v>
      </c>
      <c r="N4100" s="3">
        <v>4.44111776447106</v>
      </c>
      <c r="O4100" s="3">
        <v>14.0982964558449</v>
      </c>
      <c r="P4100" s="3">
        <v>40.7444668008048</v>
      </c>
      <c r="Q4100" s="3"/>
      <c r="R4100" s="3"/>
      <c r="S4100" s="3"/>
      <c r="T4100" s="3"/>
      <c r="U4100" s="3"/>
      <c r="V4100" s="3"/>
      <c r="W4100" s="3"/>
      <c r="X4100" s="3"/>
      <c r="Y4100" s="3"/>
      <c r="Z4100" s="3"/>
      <c r="AA4100" s="3">
        <v>0.387163066166067</v>
      </c>
      <c r="AB4100" s="3">
        <v>1.07146364961278</v>
      </c>
      <c r="AC4100" s="3">
        <v>-3.86949256881541</v>
      </c>
      <c r="AD4100" s="3"/>
      <c r="AE4100" s="5"/>
      <c r="AF4100" s="3">
        <v>1.81332869960191</v>
      </c>
      <c r="AG4100" s="3"/>
      <c r="AH4100" s="3"/>
      <c r="AI4100" s="3"/>
      <c r="AJ4100" s="3"/>
      <c r="AK4100" s="3"/>
      <c r="AL4100" s="3"/>
      <c r="AM4100" s="3"/>
      <c r="AN4100" s="5" t="s">
        <v>51</v>
      </c>
      <c r="AO4100" s="1"/>
      <c r="AP4100" s="1"/>
      <c r="AQ4100" s="1"/>
    </row>
    <row r="4101" spans="1:43">
      <c r="A4101" s="1" t="s">
        <v>10532</v>
      </c>
      <c r="B4101" s="1" t="s">
        <v>10533</v>
      </c>
      <c r="C4101" s="3">
        <v>0.978082191780822</v>
      </c>
      <c r="D4101" s="4">
        <v>43880</v>
      </c>
      <c r="E4101" s="3">
        <v>0.5001977379</v>
      </c>
      <c r="F4101" s="5" t="s">
        <v>10534</v>
      </c>
      <c r="G4101" s="5">
        <v>358</v>
      </c>
      <c r="H4101" s="5" t="s">
        <v>93</v>
      </c>
      <c r="I4101" s="3">
        <v>9.44184728715115</v>
      </c>
      <c r="J4101" s="3">
        <v>32.55</v>
      </c>
      <c r="K4101" s="3">
        <v>0.894606242653769</v>
      </c>
      <c r="L4101" s="3">
        <v>72.0515361744301</v>
      </c>
      <c r="M4101" s="3">
        <v>4.27886886684213</v>
      </c>
      <c r="N4101" s="3">
        <v>33.9321357285429</v>
      </c>
      <c r="O4101" s="3">
        <v>10.4037156127188</v>
      </c>
      <c r="P4101" s="3">
        <v>49.1951710261569</v>
      </c>
      <c r="Q4101" s="3">
        <v>16.6729592992524</v>
      </c>
      <c r="R4101" s="3">
        <v>44.0660474716202</v>
      </c>
      <c r="S4101" s="3"/>
      <c r="T4101" s="3"/>
      <c r="U4101" s="3"/>
      <c r="V4101" s="3"/>
      <c r="W4101" s="3"/>
      <c r="X4101" s="3"/>
      <c r="Y4101" s="3"/>
      <c r="Z4101" s="3"/>
      <c r="AA4101" s="3">
        <v>0.248113358970896</v>
      </c>
      <c r="AB4101" s="3">
        <v>0.546276493004807</v>
      </c>
      <c r="AC4101" s="3">
        <v>-16.2982639218291</v>
      </c>
      <c r="AD4101" s="3"/>
      <c r="AE4101" s="5">
        <v>1</v>
      </c>
      <c r="AF4101" s="3">
        <v>4.28491644614576</v>
      </c>
      <c r="AG4101" s="3"/>
      <c r="AH4101" s="3"/>
      <c r="AI4101" s="3"/>
      <c r="AJ4101" s="3"/>
      <c r="AK4101" s="3"/>
      <c r="AL4101" s="3"/>
      <c r="AM4101" s="3"/>
      <c r="AN4101" s="5" t="s">
        <v>46</v>
      </c>
      <c r="AO4101" s="1"/>
      <c r="AP4101" s="1"/>
      <c r="AQ4101" s="1"/>
    </row>
    <row r="4102" spans="1:43">
      <c r="A4102" s="1" t="s">
        <v>10535</v>
      </c>
      <c r="B4102" s="1" t="s">
        <v>10536</v>
      </c>
      <c r="C4102" s="3">
        <v>1.09315068493151</v>
      </c>
      <c r="D4102" s="4">
        <v>43838</v>
      </c>
      <c r="E4102" s="3">
        <v>58.9621288096</v>
      </c>
      <c r="F4102" s="5" t="s">
        <v>310</v>
      </c>
      <c r="G4102" s="5">
        <v>400</v>
      </c>
      <c r="H4102" s="5" t="s">
        <v>55</v>
      </c>
      <c r="I4102" s="3">
        <v>19.9914800389484</v>
      </c>
      <c r="J4102" s="3">
        <v>2.48033877797943</v>
      </c>
      <c r="K4102" s="3">
        <v>2.59652409199709</v>
      </c>
      <c r="L4102" s="3">
        <v>49.8305084745763</v>
      </c>
      <c r="M4102" s="3">
        <v>15.3445653445653</v>
      </c>
      <c r="N4102" s="3">
        <v>0.837821663674446</v>
      </c>
      <c r="O4102" s="3">
        <v>32.9534726904922</v>
      </c>
      <c r="P4102" s="3">
        <v>3.90728476821192</v>
      </c>
      <c r="Q4102" s="3">
        <v>44.298887587822</v>
      </c>
      <c r="R4102" s="3">
        <v>6.78353658536585</v>
      </c>
      <c r="S4102" s="3">
        <v>99.1616161616162</v>
      </c>
      <c r="T4102" s="3">
        <v>9.47265625</v>
      </c>
      <c r="U4102" s="3"/>
      <c r="V4102" s="3"/>
      <c r="W4102" s="3"/>
      <c r="X4102" s="3"/>
      <c r="Y4102" s="3"/>
      <c r="Z4102" s="3"/>
      <c r="AA4102" s="3">
        <v>0.38602061613953</v>
      </c>
      <c r="AB4102" s="3">
        <v>0.7442427380108</v>
      </c>
      <c r="AC4102" s="3">
        <v>-11.0565593087196</v>
      </c>
      <c r="AD4102" s="3"/>
      <c r="AE4102" s="5">
        <v>2</v>
      </c>
      <c r="AF4102" s="3">
        <v>5.39111831464651</v>
      </c>
      <c r="AG4102" s="3"/>
      <c r="AH4102" s="3"/>
      <c r="AI4102" s="3"/>
      <c r="AJ4102" s="3"/>
      <c r="AK4102" s="3"/>
      <c r="AL4102" s="3"/>
      <c r="AM4102" s="3"/>
      <c r="AN4102" s="5" t="s">
        <v>51</v>
      </c>
      <c r="AO4102" s="1"/>
      <c r="AP4102" s="1"/>
      <c r="AQ4102" s="1"/>
    </row>
    <row r="4103" spans="1:43">
      <c r="A4103" s="1" t="s">
        <v>10537</v>
      </c>
      <c r="B4103" s="1" t="s">
        <v>10538</v>
      </c>
      <c r="C4103" s="3">
        <v>1.11506849315068</v>
      </c>
      <c r="D4103" s="4">
        <v>43830</v>
      </c>
      <c r="E4103" s="3">
        <v>2.149841026</v>
      </c>
      <c r="F4103" s="5" t="s">
        <v>5028</v>
      </c>
      <c r="G4103" s="5">
        <v>408</v>
      </c>
      <c r="H4103" s="5" t="s">
        <v>50</v>
      </c>
      <c r="I4103" s="3">
        <v>-0.263749145257414</v>
      </c>
      <c r="J4103" s="3">
        <v>90.7994640464493</v>
      </c>
      <c r="K4103" s="3">
        <v>-0.058731401722803</v>
      </c>
      <c r="L4103" s="3">
        <v>82.7357237715804</v>
      </c>
      <c r="M4103" s="3">
        <v>-0.380524929261393</v>
      </c>
      <c r="N4103" s="3">
        <v>90.0712377560107</v>
      </c>
      <c r="O4103" s="3">
        <v>0.799684075426992</v>
      </c>
      <c r="P4103" s="3">
        <v>30.2878026496117</v>
      </c>
      <c r="Q4103" s="3">
        <v>1.0290916287354</v>
      </c>
      <c r="R4103" s="3">
        <v>60.2607436021246</v>
      </c>
      <c r="S4103" s="3">
        <v>0.949179355349004</v>
      </c>
      <c r="T4103" s="3">
        <v>82.316384180791</v>
      </c>
      <c r="U4103" s="3"/>
      <c r="V4103" s="3"/>
      <c r="W4103" s="3"/>
      <c r="X4103" s="3"/>
      <c r="Y4103" s="3"/>
      <c r="Z4103" s="3"/>
      <c r="AA4103" s="3">
        <v>-0.0285489909158712</v>
      </c>
      <c r="AB4103" s="3">
        <v>0.0355815243744323</v>
      </c>
      <c r="AC4103" s="3">
        <v>-2.52060106640815</v>
      </c>
      <c r="AD4103" s="3"/>
      <c r="AE4103" s="5">
        <v>4</v>
      </c>
      <c r="AF4103" s="3">
        <v>0.168674844017112</v>
      </c>
      <c r="AG4103" s="3">
        <v>1.89981616674615</v>
      </c>
      <c r="AH4103" s="3"/>
      <c r="AI4103" s="3"/>
      <c r="AJ4103" s="3"/>
      <c r="AK4103" s="3"/>
      <c r="AL4103" s="3"/>
      <c r="AM4103" s="3"/>
      <c r="AN4103" s="5" t="s">
        <v>51</v>
      </c>
      <c r="AO4103" s="1"/>
      <c r="AP4103" s="1"/>
      <c r="AQ4103" s="1"/>
    </row>
    <row r="4104" spans="1:43">
      <c r="A4104" s="1" t="s">
        <v>10539</v>
      </c>
      <c r="B4104" s="1" t="s">
        <v>10540</v>
      </c>
      <c r="C4104" s="3">
        <v>0.915068493150685</v>
      </c>
      <c r="D4104" s="4">
        <v>43903</v>
      </c>
      <c r="E4104" s="3">
        <v>80.5156450631</v>
      </c>
      <c r="F4104" s="5" t="s">
        <v>8043</v>
      </c>
      <c r="G4104" s="5">
        <v>335</v>
      </c>
      <c r="H4104" s="5" t="s">
        <v>55</v>
      </c>
      <c r="I4104" s="3">
        <v>19.9539776462853</v>
      </c>
      <c r="J4104" s="3">
        <v>2.54083484573503</v>
      </c>
      <c r="K4104" s="3">
        <v>4.27501857461279</v>
      </c>
      <c r="L4104" s="3">
        <v>15.8757062146893</v>
      </c>
      <c r="M4104" s="3">
        <v>13.0001238696891</v>
      </c>
      <c r="N4104" s="3">
        <v>3.83004189108318</v>
      </c>
      <c r="O4104" s="3">
        <v>28.9855072463768</v>
      </c>
      <c r="P4104" s="3">
        <v>10.9933774834437</v>
      </c>
      <c r="Q4104" s="3">
        <v>39.0095238095238</v>
      </c>
      <c r="R4104" s="3">
        <v>11.5091463414634</v>
      </c>
      <c r="S4104" s="3"/>
      <c r="T4104" s="3"/>
      <c r="U4104" s="3"/>
      <c r="V4104" s="3"/>
      <c r="W4104" s="3"/>
      <c r="X4104" s="3"/>
      <c r="Y4104" s="3"/>
      <c r="Z4104" s="3"/>
      <c r="AA4104" s="3">
        <v>0.394260225604958</v>
      </c>
      <c r="AB4104" s="3">
        <v>0.921379552979904</v>
      </c>
      <c r="AC4104" s="3">
        <v>-9.24771706044354</v>
      </c>
      <c r="AD4104" s="3"/>
      <c r="AE4104" s="5">
        <v>1</v>
      </c>
      <c r="AF4104" s="3">
        <v>5.42611364379371</v>
      </c>
      <c r="AG4104" s="3"/>
      <c r="AH4104" s="3"/>
      <c r="AI4104" s="3"/>
      <c r="AJ4104" s="3"/>
      <c r="AK4104" s="3"/>
      <c r="AL4104" s="3"/>
      <c r="AM4104" s="3"/>
      <c r="AN4104" s="5" t="s">
        <v>46</v>
      </c>
      <c r="AO4104" s="1"/>
      <c r="AP4104" s="1"/>
      <c r="AQ4104" s="1"/>
    </row>
    <row r="4105" spans="1:43">
      <c r="A4105" s="1" t="s">
        <v>10541</v>
      </c>
      <c r="B4105" s="1" t="s">
        <v>10542</v>
      </c>
      <c r="C4105" s="3">
        <v>0.652054794520548</v>
      </c>
      <c r="D4105" s="4">
        <v>43999</v>
      </c>
      <c r="E4105" s="3">
        <v>1.0796829131</v>
      </c>
      <c r="F4105" s="5" t="s">
        <v>5616</v>
      </c>
      <c r="G4105" s="5">
        <v>239</v>
      </c>
      <c r="H4105" s="5" t="s">
        <v>198</v>
      </c>
      <c r="I4105" s="3">
        <v>0.216898353544314</v>
      </c>
      <c r="J4105" s="3">
        <v>47.0899470899471</v>
      </c>
      <c r="K4105" s="3">
        <v>0.0295217476874598</v>
      </c>
      <c r="L4105" s="3">
        <v>47.8723404255319</v>
      </c>
      <c r="M4105" s="3">
        <v>0.0787634143940053</v>
      </c>
      <c r="N4105" s="3">
        <v>47.4801061007958</v>
      </c>
      <c r="O4105" s="3">
        <v>0.73332672678623</v>
      </c>
      <c r="P4105" s="3">
        <v>35.632183908046</v>
      </c>
      <c r="Q4105" s="3">
        <v>1.25510509014842</v>
      </c>
      <c r="R4105" s="3">
        <v>43.1547619047619</v>
      </c>
      <c r="S4105" s="3"/>
      <c r="T4105" s="3"/>
      <c r="U4105" s="3"/>
      <c r="V4105" s="3"/>
      <c r="W4105" s="3"/>
      <c r="X4105" s="3"/>
      <c r="Y4105" s="3"/>
      <c r="Z4105" s="3"/>
      <c r="AA4105" s="3">
        <v>0.294477979717143</v>
      </c>
      <c r="AB4105" s="3">
        <v>0.577864436092723</v>
      </c>
      <c r="AC4105" s="3">
        <v>-0.270000000000004</v>
      </c>
      <c r="AD4105" s="3"/>
      <c r="AE4105" s="5"/>
      <c r="AF4105" s="3">
        <v>0.251674732044033</v>
      </c>
      <c r="AG4105" s="3"/>
      <c r="AH4105" s="3"/>
      <c r="AI4105" s="3"/>
      <c r="AJ4105" s="3"/>
      <c r="AK4105" s="3"/>
      <c r="AL4105" s="3"/>
      <c r="AM4105" s="3"/>
      <c r="AN4105" s="5" t="s">
        <v>46</v>
      </c>
      <c r="AO4105" s="1"/>
      <c r="AP4105" s="1"/>
      <c r="AQ4105" s="1"/>
    </row>
    <row r="4106" spans="1:43">
      <c r="A4106" s="1" t="s">
        <v>10543</v>
      </c>
      <c r="B4106" s="1" t="s">
        <v>10544</v>
      </c>
      <c r="C4106" s="3">
        <v>0.808219178082192</v>
      </c>
      <c r="D4106" s="4">
        <v>43942</v>
      </c>
      <c r="E4106" s="3">
        <v>2.1175185643</v>
      </c>
      <c r="F4106" s="5" t="s">
        <v>7963</v>
      </c>
      <c r="G4106" s="5">
        <v>296</v>
      </c>
      <c r="H4106" s="5" t="s">
        <v>45</v>
      </c>
      <c r="I4106" s="3">
        <v>1.9055665070872</v>
      </c>
      <c r="J4106" s="3">
        <v>31.3694267515924</v>
      </c>
      <c r="K4106" s="3">
        <v>0.425531914893611</v>
      </c>
      <c r="L4106" s="3">
        <v>52.3291925465838</v>
      </c>
      <c r="M4106" s="3">
        <v>0.920330947290118</v>
      </c>
      <c r="N4106" s="3">
        <v>23.6507936507936</v>
      </c>
      <c r="O4106" s="3">
        <v>2.62809604840233</v>
      </c>
      <c r="P4106" s="3">
        <v>40.2317880794702</v>
      </c>
      <c r="Q4106" s="3">
        <v>6.80834317197953</v>
      </c>
      <c r="R4106" s="3">
        <v>14.041095890411</v>
      </c>
      <c r="S4106" s="3"/>
      <c r="T4106" s="3"/>
      <c r="U4106" s="3"/>
      <c r="V4106" s="3"/>
      <c r="W4106" s="3"/>
      <c r="X4106" s="3"/>
      <c r="Y4106" s="3"/>
      <c r="Z4106" s="3"/>
      <c r="AA4106" s="3">
        <v>0.28313496441288</v>
      </c>
      <c r="AB4106" s="3">
        <v>0.496560775428761</v>
      </c>
      <c r="AC4106" s="3">
        <v>-1.962124170246</v>
      </c>
      <c r="AD4106" s="3"/>
      <c r="AE4106" s="5">
        <v>1</v>
      </c>
      <c r="AF4106" s="3">
        <v>0.788344605391479</v>
      </c>
      <c r="AG4106" s="3"/>
      <c r="AH4106" s="3"/>
      <c r="AI4106" s="3"/>
      <c r="AJ4106" s="3"/>
      <c r="AK4106" s="3"/>
      <c r="AL4106" s="3"/>
      <c r="AM4106" s="3"/>
      <c r="AN4106" s="5" t="s">
        <v>46</v>
      </c>
      <c r="AO4106" s="1"/>
      <c r="AP4106" s="1"/>
      <c r="AQ4106" s="1"/>
    </row>
    <row r="4107" spans="1:43">
      <c r="A4107" s="1" t="s">
        <v>10545</v>
      </c>
      <c r="B4107" s="1" t="s">
        <v>10546</v>
      </c>
      <c r="C4107" s="3">
        <v>0.715068493150685</v>
      </c>
      <c r="D4107" s="4">
        <v>43976</v>
      </c>
      <c r="E4107" s="3">
        <v>1.6883243857</v>
      </c>
      <c r="F4107" s="5" t="s">
        <v>513</v>
      </c>
      <c r="G4107" s="5">
        <v>262</v>
      </c>
      <c r="H4107" s="5" t="s">
        <v>116</v>
      </c>
      <c r="I4107" s="3">
        <v>6.79611650485436</v>
      </c>
      <c r="J4107" s="3">
        <v>63.0841121495327</v>
      </c>
      <c r="K4107" s="3">
        <v>2.05856770078283</v>
      </c>
      <c r="L4107" s="3">
        <v>60.091743119266</v>
      </c>
      <c r="M4107" s="3">
        <v>4.59846965307183</v>
      </c>
      <c r="N4107" s="3">
        <v>37.8504672897196</v>
      </c>
      <c r="O4107" s="3">
        <v>7.9092581238504</v>
      </c>
      <c r="P4107" s="3">
        <v>67.5</v>
      </c>
      <c r="Q4107" s="3">
        <v>10.24115252114</v>
      </c>
      <c r="R4107" s="3">
        <v>58.2010582010582</v>
      </c>
      <c r="S4107" s="3"/>
      <c r="T4107" s="3"/>
      <c r="U4107" s="3"/>
      <c r="V4107" s="3"/>
      <c r="W4107" s="3"/>
      <c r="X4107" s="3"/>
      <c r="Y4107" s="3"/>
      <c r="Z4107" s="3"/>
      <c r="AA4107" s="3">
        <v>0.229022217725476</v>
      </c>
      <c r="AB4107" s="3">
        <v>0.41676917664194</v>
      </c>
      <c r="AC4107" s="3">
        <v>-12.4383964692902</v>
      </c>
      <c r="AD4107" s="3"/>
      <c r="AE4107" s="5">
        <v>1</v>
      </c>
      <c r="AF4107" s="3">
        <v>4.06996227321095</v>
      </c>
      <c r="AG4107" s="3"/>
      <c r="AH4107" s="3"/>
      <c r="AI4107" s="3"/>
      <c r="AJ4107" s="3"/>
      <c r="AK4107" s="3"/>
      <c r="AL4107" s="3"/>
      <c r="AM4107" s="3"/>
      <c r="AN4107" s="5" t="s">
        <v>46</v>
      </c>
      <c r="AO4107" s="1"/>
      <c r="AP4107" s="1"/>
      <c r="AQ4107" s="1"/>
    </row>
    <row r="4108" spans="1:43">
      <c r="A4108" s="1" t="s">
        <v>10547</v>
      </c>
      <c r="B4108" s="1" t="s">
        <v>10548</v>
      </c>
      <c r="C4108" s="3">
        <v>1.15342465753425</v>
      </c>
      <c r="D4108" s="4">
        <v>43816</v>
      </c>
      <c r="E4108" s="3">
        <v>13.5821432645</v>
      </c>
      <c r="F4108" s="5" t="s">
        <v>8398</v>
      </c>
      <c r="G4108" s="5">
        <v>422</v>
      </c>
      <c r="H4108" s="5" t="s">
        <v>191</v>
      </c>
      <c r="I4108" s="3">
        <v>15.8493870402802</v>
      </c>
      <c r="J4108" s="3">
        <v>15.370705244123</v>
      </c>
      <c r="K4108" s="3">
        <v>2.36281395072016</v>
      </c>
      <c r="L4108" s="3">
        <v>54.4520547945205</v>
      </c>
      <c r="M4108" s="3">
        <v>6.62079226334387</v>
      </c>
      <c r="N4108" s="3">
        <v>38.018018018018</v>
      </c>
      <c r="O4108" s="3">
        <v>25.0199898233627</v>
      </c>
      <c r="P4108" s="3">
        <v>24.5714285714286</v>
      </c>
      <c r="Q4108" s="3">
        <v>22.325746799431</v>
      </c>
      <c r="R4108" s="3">
        <v>49.475890985325</v>
      </c>
      <c r="S4108" s="3">
        <v>70.8623087621697</v>
      </c>
      <c r="T4108" s="3">
        <v>42.8921568627451</v>
      </c>
      <c r="U4108" s="3"/>
      <c r="V4108" s="3"/>
      <c r="W4108" s="3"/>
      <c r="X4108" s="3"/>
      <c r="Y4108" s="3"/>
      <c r="Z4108" s="3"/>
      <c r="AA4108" s="3">
        <v>0.295542830993762</v>
      </c>
      <c r="AB4108" s="3">
        <v>0.521860373100151</v>
      </c>
      <c r="AC4108" s="3">
        <v>-11.1676849966056</v>
      </c>
      <c r="AD4108" s="3"/>
      <c r="AE4108" s="5">
        <v>3</v>
      </c>
      <c r="AF4108" s="3">
        <v>3.65351892737012</v>
      </c>
      <c r="AG4108" s="3">
        <v>63.9808236941023</v>
      </c>
      <c r="AH4108" s="3"/>
      <c r="AI4108" s="3"/>
      <c r="AJ4108" s="3"/>
      <c r="AK4108" s="3"/>
      <c r="AL4108" s="3"/>
      <c r="AM4108" s="3"/>
      <c r="AN4108" s="5" t="s">
        <v>46</v>
      </c>
      <c r="AO4108" s="1"/>
      <c r="AP4108" s="1"/>
      <c r="AQ4108" s="1"/>
    </row>
    <row r="4109" spans="1:43">
      <c r="A4109" s="1" t="s">
        <v>10549</v>
      </c>
      <c r="B4109" s="1" t="s">
        <v>10550</v>
      </c>
      <c r="C4109" s="3">
        <v>0.704109589041096</v>
      </c>
      <c r="D4109" s="4">
        <v>43980</v>
      </c>
      <c r="E4109" s="3">
        <v>0.0527242691</v>
      </c>
      <c r="F4109" s="5" t="s">
        <v>2996</v>
      </c>
      <c r="G4109" s="5">
        <v>258</v>
      </c>
      <c r="H4109" s="5" t="s">
        <v>55</v>
      </c>
      <c r="I4109" s="3">
        <v>18.444426662399</v>
      </c>
      <c r="J4109" s="3">
        <v>5.44464609800363</v>
      </c>
      <c r="K4109" s="3">
        <v>3.88097410344585</v>
      </c>
      <c r="L4109" s="3">
        <v>22.5423728813559</v>
      </c>
      <c r="M4109" s="3">
        <v>10.1585175262335</v>
      </c>
      <c r="N4109" s="3">
        <v>11.6098144823459</v>
      </c>
      <c r="O4109" s="3">
        <v>26.5885572564782</v>
      </c>
      <c r="P4109" s="3">
        <v>17.2185430463576</v>
      </c>
      <c r="Q4109" s="3">
        <v>28.4338394793926</v>
      </c>
      <c r="R4109" s="3">
        <v>36.0518292682927</v>
      </c>
      <c r="S4109" s="3"/>
      <c r="T4109" s="3"/>
      <c r="U4109" s="3"/>
      <c r="V4109" s="3"/>
      <c r="W4109" s="3"/>
      <c r="X4109" s="3"/>
      <c r="Y4109" s="3"/>
      <c r="Z4109" s="3"/>
      <c r="AA4109" s="3">
        <v>0.300263547032925</v>
      </c>
      <c r="AB4109" s="3">
        <v>0.698603033741453</v>
      </c>
      <c r="AC4109" s="3">
        <v>-7.31913455037187</v>
      </c>
      <c r="AD4109" s="3"/>
      <c r="AE4109" s="5">
        <v>1</v>
      </c>
      <c r="AF4109" s="3">
        <v>4.16202391739144</v>
      </c>
      <c r="AG4109" s="3"/>
      <c r="AH4109" s="3"/>
      <c r="AI4109" s="3"/>
      <c r="AJ4109" s="3"/>
      <c r="AK4109" s="3"/>
      <c r="AL4109" s="3"/>
      <c r="AM4109" s="3"/>
      <c r="AN4109" s="5" t="s">
        <v>46</v>
      </c>
      <c r="AO4109" s="1"/>
      <c r="AP4109" s="1"/>
      <c r="AQ4109" s="1"/>
    </row>
    <row r="4110" spans="1:43">
      <c r="A4110" s="1" t="s">
        <v>10551</v>
      </c>
      <c r="B4110" s="1" t="s">
        <v>10552</v>
      </c>
      <c r="C4110" s="3">
        <v>1.17260273972603</v>
      </c>
      <c r="D4110" s="4">
        <v>43809</v>
      </c>
      <c r="E4110" s="3">
        <v>0.522019138</v>
      </c>
      <c r="F4110" s="5" t="s">
        <v>441</v>
      </c>
      <c r="G4110" s="5">
        <v>429</v>
      </c>
      <c r="H4110" s="5" t="s">
        <v>93</v>
      </c>
      <c r="I4110" s="3">
        <v>6.32011967090501</v>
      </c>
      <c r="J4110" s="3">
        <v>47.2</v>
      </c>
      <c r="K4110" s="3">
        <v>1.55989521314599</v>
      </c>
      <c r="L4110" s="3">
        <v>51.7839444995045</v>
      </c>
      <c r="M4110" s="3">
        <v>0.406145152745889</v>
      </c>
      <c r="N4110" s="3">
        <v>81.1377245508982</v>
      </c>
      <c r="O4110" s="3">
        <v>17.9097255823598</v>
      </c>
      <c r="P4110" s="3">
        <v>29.8792756539235</v>
      </c>
      <c r="Q4110" s="3">
        <v>31.9257540603248</v>
      </c>
      <c r="R4110" s="3">
        <v>14.2930856553148</v>
      </c>
      <c r="S4110" s="3">
        <v>64.5413330761069</v>
      </c>
      <c r="T4110" s="3">
        <v>27.8454208575966</v>
      </c>
      <c r="U4110" s="3"/>
      <c r="V4110" s="3"/>
      <c r="W4110" s="3"/>
      <c r="X4110" s="3"/>
      <c r="Y4110" s="3"/>
      <c r="Z4110" s="3"/>
      <c r="AA4110" s="3">
        <v>0.31095809694655</v>
      </c>
      <c r="AB4110" s="3">
        <v>0.550788966592177</v>
      </c>
      <c r="AC4110" s="3">
        <v>-14.9718775109365</v>
      </c>
      <c r="AD4110" s="3"/>
      <c r="AE4110" s="5">
        <v>1</v>
      </c>
      <c r="AF4110" s="3">
        <v>4.00551465490885</v>
      </c>
      <c r="AG4110" s="3">
        <v>60.9048658125294</v>
      </c>
      <c r="AH4110" s="3"/>
      <c r="AI4110" s="3"/>
      <c r="AJ4110" s="3"/>
      <c r="AK4110" s="3"/>
      <c r="AL4110" s="3"/>
      <c r="AM4110" s="3"/>
      <c r="AN4110" s="5" t="s">
        <v>46</v>
      </c>
      <c r="AO4110" s="1"/>
      <c r="AP4110" s="1"/>
      <c r="AQ4110" s="1"/>
    </row>
    <row r="4111" spans="1:43">
      <c r="A4111" s="1" t="s">
        <v>10553</v>
      </c>
      <c r="B4111" s="1" t="s">
        <v>10554</v>
      </c>
      <c r="C4111" s="3">
        <v>1.17534246575342</v>
      </c>
      <c r="D4111" s="4">
        <v>43808</v>
      </c>
      <c r="E4111" s="3">
        <v>5.6963339844</v>
      </c>
      <c r="F4111" s="5" t="s">
        <v>10555</v>
      </c>
      <c r="G4111" s="5">
        <v>430</v>
      </c>
      <c r="H4111" s="5" t="s">
        <v>55</v>
      </c>
      <c r="I4111" s="3">
        <v>7.27891649163468</v>
      </c>
      <c r="J4111" s="3">
        <v>69.8729582577133</v>
      </c>
      <c r="K4111" s="3">
        <v>0.782472613458533</v>
      </c>
      <c r="L4111" s="3">
        <v>80.6214689265537</v>
      </c>
      <c r="M4111" s="3">
        <v>2.64726264726265</v>
      </c>
      <c r="N4111" s="3">
        <v>71.932974266906</v>
      </c>
      <c r="O4111" s="3">
        <v>13.1810193321617</v>
      </c>
      <c r="P4111" s="3">
        <v>73.3774834437086</v>
      </c>
      <c r="Q4111" s="3">
        <v>13.2069703454601</v>
      </c>
      <c r="R4111" s="3">
        <v>79.4969512195122</v>
      </c>
      <c r="S4111" s="3">
        <v>37.5812743823147</v>
      </c>
      <c r="T4111" s="3">
        <v>86.81640625</v>
      </c>
      <c r="U4111" s="3"/>
      <c r="V4111" s="3"/>
      <c r="W4111" s="3"/>
      <c r="X4111" s="3"/>
      <c r="Y4111" s="3"/>
      <c r="Z4111" s="3"/>
      <c r="AA4111" s="3">
        <v>0.213587567745049</v>
      </c>
      <c r="AB4111" s="3">
        <v>0.406343410609311</v>
      </c>
      <c r="AC4111" s="3">
        <v>-16.3481055480379</v>
      </c>
      <c r="AD4111" s="3"/>
      <c r="AE4111" s="5">
        <v>2</v>
      </c>
      <c r="AF4111" s="3">
        <v>2.76405826847984</v>
      </c>
      <c r="AG4111" s="3">
        <v>39.6353035933986</v>
      </c>
      <c r="AH4111" s="3"/>
      <c r="AI4111" s="3"/>
      <c r="AJ4111" s="3"/>
      <c r="AK4111" s="3"/>
      <c r="AL4111" s="3"/>
      <c r="AM4111" s="3"/>
      <c r="AN4111" s="5" t="s">
        <v>46</v>
      </c>
      <c r="AO4111" s="1"/>
      <c r="AP4111" s="1"/>
      <c r="AQ4111" s="1"/>
    </row>
    <row r="4112" spans="1:43">
      <c r="A4112" s="1" t="s">
        <v>10556</v>
      </c>
      <c r="B4112" s="1" t="s">
        <v>10557</v>
      </c>
      <c r="C4112" s="3">
        <v>1.18904109589041</v>
      </c>
      <c r="D4112" s="4">
        <v>43803</v>
      </c>
      <c r="E4112" s="3">
        <v>15.4317799513</v>
      </c>
      <c r="F4112" s="5" t="s">
        <v>249</v>
      </c>
      <c r="G4112" s="5">
        <v>435</v>
      </c>
      <c r="H4112" s="5" t="s">
        <v>50</v>
      </c>
      <c r="I4112" s="3">
        <v>0.264213719542022</v>
      </c>
      <c r="J4112" s="3">
        <v>25.9044216167932</v>
      </c>
      <c r="K4112" s="3">
        <v>0.00976085895558702</v>
      </c>
      <c r="L4112" s="3">
        <v>40.1062416998672</v>
      </c>
      <c r="M4112" s="3">
        <v>0.00976085895558702</v>
      </c>
      <c r="N4112" s="3">
        <v>33.3481745325022</v>
      </c>
      <c r="O4112" s="3">
        <v>0.757203264824471</v>
      </c>
      <c r="P4112" s="3">
        <v>37.8254910918227</v>
      </c>
      <c r="Q4112" s="3">
        <v>1.37528445631741</v>
      </c>
      <c r="R4112" s="3">
        <v>20.1352003862868</v>
      </c>
      <c r="S4112" s="3">
        <v>1.90968768649293</v>
      </c>
      <c r="T4112" s="3">
        <v>49.6610169491525</v>
      </c>
      <c r="U4112" s="3"/>
      <c r="V4112" s="3"/>
      <c r="W4112" s="3"/>
      <c r="X4112" s="3"/>
      <c r="Y4112" s="3"/>
      <c r="Z4112" s="3"/>
      <c r="AA4112" s="3">
        <v>0.0660143348967225</v>
      </c>
      <c r="AB4112" s="3">
        <v>0.129642785947099</v>
      </c>
      <c r="AC4112" s="3">
        <v>-0.835380835380853</v>
      </c>
      <c r="AD4112" s="3"/>
      <c r="AE4112" s="5">
        <v>3</v>
      </c>
      <c r="AF4112" s="3">
        <v>0.169129768530567</v>
      </c>
      <c r="AG4112" s="3">
        <v>2.06469211854416</v>
      </c>
      <c r="AH4112" s="3"/>
      <c r="AI4112" s="3"/>
      <c r="AJ4112" s="3"/>
      <c r="AK4112" s="3"/>
      <c r="AL4112" s="3"/>
      <c r="AM4112" s="3"/>
      <c r="AN4112" s="5" t="s">
        <v>46</v>
      </c>
      <c r="AO4112" s="1"/>
      <c r="AP4112" s="1"/>
      <c r="AQ4112" s="1"/>
    </row>
    <row r="4113" spans="1:43">
      <c r="A4113" s="1" t="s">
        <v>10558</v>
      </c>
      <c r="B4113" s="1" t="s">
        <v>10559</v>
      </c>
      <c r="C4113" s="3">
        <v>1.11780821917808</v>
      </c>
      <c r="D4113" s="4">
        <v>43829</v>
      </c>
      <c r="E4113" s="3">
        <v>0.3990812231</v>
      </c>
      <c r="F4113" s="5" t="s">
        <v>2653</v>
      </c>
      <c r="G4113" s="5">
        <v>409</v>
      </c>
      <c r="H4113" s="5" t="s">
        <v>55</v>
      </c>
      <c r="I4113" s="3">
        <v>11.679909992265</v>
      </c>
      <c r="J4113" s="3">
        <v>40.2298850574713</v>
      </c>
      <c r="K4113" s="3">
        <v>2.79611650485438</v>
      </c>
      <c r="L4113" s="3">
        <v>45.593220338983</v>
      </c>
      <c r="M4113" s="3">
        <v>8.85538039753255</v>
      </c>
      <c r="N4113" s="3">
        <v>18.5517654099342</v>
      </c>
      <c r="O4113" s="3">
        <v>8.9524593537765</v>
      </c>
      <c r="P4113" s="3">
        <v>83.841059602649</v>
      </c>
      <c r="Q4113" s="3">
        <v>14.3741898314849</v>
      </c>
      <c r="R4113" s="3">
        <v>76.1432926829268</v>
      </c>
      <c r="S4113" s="3">
        <v>58.3923406801636</v>
      </c>
      <c r="T4113" s="3">
        <v>61.42578125</v>
      </c>
      <c r="U4113" s="3"/>
      <c r="V4113" s="3"/>
      <c r="W4113" s="3"/>
      <c r="X4113" s="3"/>
      <c r="Y4113" s="3"/>
      <c r="Z4113" s="3"/>
      <c r="AA4113" s="3">
        <v>0.230535939324841</v>
      </c>
      <c r="AB4113" s="3">
        <v>0.362107131071983</v>
      </c>
      <c r="AC4113" s="3">
        <v>-23.4328876541066</v>
      </c>
      <c r="AD4113" s="3"/>
      <c r="AE4113" s="5">
        <v>1</v>
      </c>
      <c r="AF4113" s="3">
        <v>3.49902456756045</v>
      </c>
      <c r="AG4113" s="3">
        <v>51.7755810613423</v>
      </c>
      <c r="AH4113" s="3"/>
      <c r="AI4113" s="3"/>
      <c r="AJ4113" s="3"/>
      <c r="AK4113" s="3"/>
      <c r="AL4113" s="3"/>
      <c r="AM4113" s="3"/>
      <c r="AN4113" s="5" t="s">
        <v>46</v>
      </c>
      <c r="AO4113" s="1"/>
      <c r="AP4113" s="1"/>
      <c r="AQ4113" s="1"/>
    </row>
    <row r="4114" spans="1:43">
      <c r="A4114" s="1" t="s">
        <v>10560</v>
      </c>
      <c r="B4114" s="1" t="s">
        <v>10561</v>
      </c>
      <c r="C4114" s="3">
        <v>1.15342465753425</v>
      </c>
      <c r="D4114" s="4">
        <v>43816</v>
      </c>
      <c r="E4114" s="3">
        <v>7.0845243701</v>
      </c>
      <c r="F4114" s="5" t="s">
        <v>10562</v>
      </c>
      <c r="G4114" s="5">
        <v>422</v>
      </c>
      <c r="H4114" s="5" t="s">
        <v>191</v>
      </c>
      <c r="I4114" s="3">
        <v>-5.59779430194671</v>
      </c>
      <c r="J4114" s="3">
        <v>99.6383363471971</v>
      </c>
      <c r="K4114" s="3">
        <v>0.65027614466416</v>
      </c>
      <c r="L4114" s="3">
        <v>80.4794520547945</v>
      </c>
      <c r="M4114" s="3">
        <v>-6.13889350390431</v>
      </c>
      <c r="N4114" s="3">
        <v>98.7387387387387</v>
      </c>
      <c r="O4114" s="3">
        <v>13.603458676855</v>
      </c>
      <c r="P4114" s="3">
        <v>69.9047619047619</v>
      </c>
      <c r="Q4114" s="3">
        <v>-5.16995383969787</v>
      </c>
      <c r="R4114" s="3">
        <v>97.9035639412998</v>
      </c>
      <c r="S4114" s="3">
        <v>6.60439664119255</v>
      </c>
      <c r="T4114" s="3">
        <v>99.5098039215686</v>
      </c>
      <c r="U4114" s="3"/>
      <c r="V4114" s="3"/>
      <c r="W4114" s="3"/>
      <c r="X4114" s="3"/>
      <c r="Y4114" s="3"/>
      <c r="Z4114" s="3"/>
      <c r="AA4114" s="3">
        <v>0.0195741740006145</v>
      </c>
      <c r="AB4114" s="3">
        <v>0.0602949951090825</v>
      </c>
      <c r="AC4114" s="3">
        <v>-30.4018912529551</v>
      </c>
      <c r="AD4114" s="3"/>
      <c r="AE4114" s="5">
        <v>3</v>
      </c>
      <c r="AF4114" s="3">
        <v>1.40730426636974</v>
      </c>
      <c r="AG4114" s="3">
        <v>12.9672605720066</v>
      </c>
      <c r="AH4114" s="3"/>
      <c r="AI4114" s="3"/>
      <c r="AJ4114" s="3"/>
      <c r="AK4114" s="3"/>
      <c r="AL4114" s="3"/>
      <c r="AM4114" s="3"/>
      <c r="AN4114" s="5" t="s">
        <v>46</v>
      </c>
      <c r="AO4114" s="1"/>
      <c r="AP4114" s="1"/>
      <c r="AQ4114" s="1"/>
    </row>
    <row r="4115" spans="1:43">
      <c r="A4115" s="1" t="s">
        <v>10563</v>
      </c>
      <c r="B4115" s="1" t="s">
        <v>10564</v>
      </c>
      <c r="C4115" s="3">
        <v>1.17260273972603</v>
      </c>
      <c r="D4115" s="4">
        <v>43809</v>
      </c>
      <c r="E4115" s="3">
        <v>91.2900512887</v>
      </c>
      <c r="F4115" s="5" t="s">
        <v>1466</v>
      </c>
      <c r="G4115" s="5">
        <v>429</v>
      </c>
      <c r="H4115" s="5" t="s">
        <v>60</v>
      </c>
      <c r="I4115" s="3">
        <v>-5.09035377958769</v>
      </c>
      <c r="J4115" s="3">
        <v>91.0714285714286</v>
      </c>
      <c r="K4115" s="3">
        <v>-0.824468085106371</v>
      </c>
      <c r="L4115" s="3">
        <v>95.7813998082455</v>
      </c>
      <c r="M4115" s="3">
        <v>-9.00439238653002</v>
      </c>
      <c r="N4115" s="3">
        <v>97.3293768545994</v>
      </c>
      <c r="O4115" s="3">
        <v>-12.2450580483213</v>
      </c>
      <c r="P4115" s="3">
        <v>97.9716024340771</v>
      </c>
      <c r="Q4115" s="3">
        <v>-13.4066104187631</v>
      </c>
      <c r="R4115" s="3">
        <v>95.6020942408377</v>
      </c>
      <c r="S4115" s="3">
        <v>4.35634328358209</v>
      </c>
      <c r="T4115" s="3">
        <v>91.9082125603865</v>
      </c>
      <c r="U4115" s="3"/>
      <c r="V4115" s="3"/>
      <c r="W4115" s="3"/>
      <c r="X4115" s="3"/>
      <c r="Y4115" s="3"/>
      <c r="Z4115" s="3"/>
      <c r="AA4115" s="3">
        <v>0.0244650745712027</v>
      </c>
      <c r="AB4115" s="3">
        <v>0.0777255689245072</v>
      </c>
      <c r="AC4115" s="3">
        <v>-26.0840658934771</v>
      </c>
      <c r="AD4115" s="3"/>
      <c r="AE4115" s="5">
        <v>3</v>
      </c>
      <c r="AF4115" s="3">
        <v>1.48958550474023</v>
      </c>
      <c r="AG4115" s="3">
        <v>11.3964438768431</v>
      </c>
      <c r="AH4115" s="3"/>
      <c r="AI4115" s="3"/>
      <c r="AJ4115" s="3"/>
      <c r="AK4115" s="3"/>
      <c r="AL4115" s="3"/>
      <c r="AM4115" s="3"/>
      <c r="AN4115" s="5" t="s">
        <v>46</v>
      </c>
      <c r="AO4115" s="1"/>
      <c r="AP4115" s="1"/>
      <c r="AQ4115" s="1"/>
    </row>
    <row r="4116" spans="1:43">
      <c r="A4116" s="1" t="s">
        <v>10565</v>
      </c>
      <c r="B4116" s="1" t="s">
        <v>10566</v>
      </c>
      <c r="C4116" s="3">
        <v>1.20547945205479</v>
      </c>
      <c r="D4116" s="4">
        <v>43797</v>
      </c>
      <c r="E4116" s="3">
        <v>0.7068331577</v>
      </c>
      <c r="F4116" s="5" t="s">
        <v>1466</v>
      </c>
      <c r="G4116" s="5">
        <v>441</v>
      </c>
      <c r="H4116" s="5" t="s">
        <v>60</v>
      </c>
      <c r="I4116" s="3">
        <v>-6.03983722424502</v>
      </c>
      <c r="J4116" s="3">
        <v>93.1547619047619</v>
      </c>
      <c r="K4116" s="3">
        <v>0.711662075298437</v>
      </c>
      <c r="L4116" s="3">
        <v>77.6605944391179</v>
      </c>
      <c r="M4116" s="3">
        <v>-3.62478031634447</v>
      </c>
      <c r="N4116" s="3">
        <v>86.2512363996044</v>
      </c>
      <c r="O4116" s="3">
        <v>-11.2751542117504</v>
      </c>
      <c r="P4116" s="3">
        <v>97.2616632860041</v>
      </c>
      <c r="Q4116" s="3">
        <v>-17.2810408220986</v>
      </c>
      <c r="R4116" s="3">
        <v>97.696335078534</v>
      </c>
      <c r="S4116" s="3">
        <v>0.943396226415093</v>
      </c>
      <c r="T4116" s="3">
        <v>94.0821256038647</v>
      </c>
      <c r="U4116" s="3"/>
      <c r="V4116" s="3"/>
      <c r="W4116" s="3"/>
      <c r="X4116" s="3"/>
      <c r="Y4116" s="3"/>
      <c r="Z4116" s="3"/>
      <c r="AA4116" s="3">
        <v>0.00967359771326579</v>
      </c>
      <c r="AB4116" s="3">
        <v>-0.0906244451346092</v>
      </c>
      <c r="AC4116" s="3">
        <v>-22.2593462163626</v>
      </c>
      <c r="AD4116" s="3"/>
      <c r="AE4116" s="5">
        <v>3</v>
      </c>
      <c r="AF4116" s="3">
        <v>-0.858572244681958</v>
      </c>
      <c r="AG4116" s="3">
        <v>-9.21397530614585</v>
      </c>
      <c r="AH4116" s="3"/>
      <c r="AI4116" s="3"/>
      <c r="AJ4116" s="3"/>
      <c r="AK4116" s="3"/>
      <c r="AL4116" s="3"/>
      <c r="AM4116" s="3"/>
      <c r="AN4116" s="5" t="s">
        <v>46</v>
      </c>
      <c r="AO4116" s="1"/>
      <c r="AP4116" s="1"/>
      <c r="AQ4116" s="1"/>
    </row>
    <row r="4117" spans="1:43">
      <c r="A4117" s="1" t="s">
        <v>10567</v>
      </c>
      <c r="B4117" s="1" t="s">
        <v>10568</v>
      </c>
      <c r="C4117" s="3">
        <v>1.13150684931507</v>
      </c>
      <c r="D4117" s="4">
        <v>43824</v>
      </c>
      <c r="E4117" s="3">
        <v>5.1104995401</v>
      </c>
      <c r="F4117" s="5" t="s">
        <v>6119</v>
      </c>
      <c r="G4117" s="5">
        <v>414</v>
      </c>
      <c r="H4117" s="5" t="s">
        <v>55</v>
      </c>
      <c r="I4117" s="3">
        <v>7.66678432756794</v>
      </c>
      <c r="J4117" s="3">
        <v>67.6346037507562</v>
      </c>
      <c r="K4117" s="3">
        <v>3.84720141631486</v>
      </c>
      <c r="L4117" s="3">
        <v>22.9378531073446</v>
      </c>
      <c r="M4117" s="3">
        <v>3.16579855239126</v>
      </c>
      <c r="N4117" s="3">
        <v>68.0430879712747</v>
      </c>
      <c r="O4117" s="3">
        <v>10.4744657732705</v>
      </c>
      <c r="P4117" s="3">
        <v>79.8013245033112</v>
      </c>
      <c r="Q4117" s="3">
        <v>21.116581956798</v>
      </c>
      <c r="R4117" s="3">
        <v>57.7743902439024</v>
      </c>
      <c r="S4117" s="3">
        <v>55.6224489795918</v>
      </c>
      <c r="T4117" s="3">
        <v>65.72265625</v>
      </c>
      <c r="U4117" s="3"/>
      <c r="V4117" s="3"/>
      <c r="W4117" s="3"/>
      <c r="X4117" s="3"/>
      <c r="Y4117" s="3"/>
      <c r="Z4117" s="3"/>
      <c r="AA4117" s="3">
        <v>0.35386474883627</v>
      </c>
      <c r="AB4117" s="3">
        <v>0.586494907024763</v>
      </c>
      <c r="AC4117" s="3">
        <v>-8.74650139944021</v>
      </c>
      <c r="AD4117" s="3"/>
      <c r="AE4117" s="5">
        <v>3</v>
      </c>
      <c r="AF4117" s="3">
        <v>3.03573571566589</v>
      </c>
      <c r="AG4117" s="3">
        <v>45.7666287251957</v>
      </c>
      <c r="AH4117" s="3"/>
      <c r="AI4117" s="3"/>
      <c r="AJ4117" s="3"/>
      <c r="AK4117" s="3"/>
      <c r="AL4117" s="3"/>
      <c r="AM4117" s="3"/>
      <c r="AN4117" s="5" t="s">
        <v>46</v>
      </c>
      <c r="AO4117" s="1"/>
      <c r="AP4117" s="1"/>
      <c r="AQ4117" s="1"/>
    </row>
    <row r="4118" spans="1:43">
      <c r="A4118" s="1" t="s">
        <v>10569</v>
      </c>
      <c r="B4118" s="1" t="s">
        <v>10570</v>
      </c>
      <c r="C4118" s="3">
        <v>1.15342465753425</v>
      </c>
      <c r="D4118" s="4">
        <v>43816</v>
      </c>
      <c r="E4118" s="3">
        <v>0.6831218214</v>
      </c>
      <c r="F4118" s="5" t="s">
        <v>10521</v>
      </c>
      <c r="G4118" s="5">
        <v>422</v>
      </c>
      <c r="H4118" s="5" t="s">
        <v>55</v>
      </c>
      <c r="I4118" s="3">
        <v>9.73541138093514</v>
      </c>
      <c r="J4118" s="3">
        <v>54.1439806412583</v>
      </c>
      <c r="K4118" s="3">
        <v>-2.33548387096774</v>
      </c>
      <c r="L4118" s="3">
        <v>98.9265536723164</v>
      </c>
      <c r="M4118" s="3">
        <v>0.899820035992811</v>
      </c>
      <c r="N4118" s="3">
        <v>82.7049670855775</v>
      </c>
      <c r="O4118" s="3">
        <v>20.4295942720764</v>
      </c>
      <c r="P4118" s="3">
        <v>42.5165562913907</v>
      </c>
      <c r="Q4118" s="3">
        <v>20.8140462889066</v>
      </c>
      <c r="R4118" s="3">
        <v>58.9939024390244</v>
      </c>
      <c r="S4118" s="3">
        <v>44.4629946331874</v>
      </c>
      <c r="T4118" s="3">
        <v>81.15234375</v>
      </c>
      <c r="U4118" s="3"/>
      <c r="V4118" s="3"/>
      <c r="W4118" s="3"/>
      <c r="X4118" s="3"/>
      <c r="Y4118" s="3"/>
      <c r="Z4118" s="3"/>
      <c r="AA4118" s="3">
        <v>0.181430023450709</v>
      </c>
      <c r="AB4118" s="3">
        <v>0.32609142808168</v>
      </c>
      <c r="AC4118" s="3">
        <v>-22.2546078011144</v>
      </c>
      <c r="AD4118" s="3"/>
      <c r="AE4118" s="5">
        <v>2</v>
      </c>
      <c r="AF4118" s="3">
        <v>3.54709418790673</v>
      </c>
      <c r="AG4118" s="3">
        <v>45.5295424351433</v>
      </c>
      <c r="AH4118" s="3"/>
      <c r="AI4118" s="3"/>
      <c r="AJ4118" s="3"/>
      <c r="AK4118" s="3"/>
      <c r="AL4118" s="3"/>
      <c r="AM4118" s="3"/>
      <c r="AN4118" s="5" t="s">
        <v>46</v>
      </c>
      <c r="AO4118" s="1"/>
      <c r="AP4118" s="1"/>
      <c r="AQ4118" s="1"/>
    </row>
    <row r="4119" spans="1:43">
      <c r="A4119" s="1" t="s">
        <v>10571</v>
      </c>
      <c r="B4119" s="1" t="s">
        <v>10572</v>
      </c>
      <c r="C4119" s="3">
        <v>0.676712328767123</v>
      </c>
      <c r="D4119" s="4">
        <v>43990</v>
      </c>
      <c r="E4119" s="3">
        <v>1.0556143483</v>
      </c>
      <c r="F4119" s="5" t="s">
        <v>3479</v>
      </c>
      <c r="G4119" s="5">
        <v>248</v>
      </c>
      <c r="H4119" s="5" t="s">
        <v>213</v>
      </c>
      <c r="I4119" s="3">
        <v>-0.442923293738671</v>
      </c>
      <c r="J4119" s="3">
        <v>57.1428571428571</v>
      </c>
      <c r="K4119" s="3">
        <v>-0.0202183582693063</v>
      </c>
      <c r="L4119" s="3">
        <v>45.4545454545455</v>
      </c>
      <c r="M4119" s="3">
        <v>-0.0808244089715117</v>
      </c>
      <c r="N4119" s="3">
        <v>67.5324675324675</v>
      </c>
      <c r="O4119" s="3">
        <v>-0.28231498285945</v>
      </c>
      <c r="P4119" s="3">
        <v>60.8108108108108</v>
      </c>
      <c r="Q4119" s="3">
        <v>-1.14942528735632</v>
      </c>
      <c r="R4119" s="3">
        <v>56.7567567567568</v>
      </c>
      <c r="S4119" s="3"/>
      <c r="T4119" s="3"/>
      <c r="U4119" s="3"/>
      <c r="V4119" s="3"/>
      <c r="W4119" s="3"/>
      <c r="X4119" s="3"/>
      <c r="Y4119" s="3"/>
      <c r="Z4119" s="3"/>
      <c r="AA4119" s="3">
        <v>-0.496486547829453</v>
      </c>
      <c r="AB4119" s="3">
        <v>-0.475467958042564</v>
      </c>
      <c r="AC4119" s="3">
        <v>-1.2686045350115</v>
      </c>
      <c r="AD4119" s="3"/>
      <c r="AE4119" s="5">
        <v>4</v>
      </c>
      <c r="AF4119" s="3">
        <v>-0.161946158019381</v>
      </c>
      <c r="AG4119" s="3"/>
      <c r="AH4119" s="3"/>
      <c r="AI4119" s="3"/>
      <c r="AJ4119" s="3"/>
      <c r="AK4119" s="3"/>
      <c r="AL4119" s="3"/>
      <c r="AM4119" s="3"/>
      <c r="AN4119" s="5" t="s">
        <v>46</v>
      </c>
      <c r="AO4119" s="1"/>
      <c r="AP4119" s="1"/>
      <c r="AQ4119" s="1"/>
    </row>
    <row r="4120" spans="1:43">
      <c r="A4120" s="1" t="s">
        <v>10573</v>
      </c>
      <c r="B4120" s="1" t="s">
        <v>10574</v>
      </c>
      <c r="C4120" s="3">
        <v>0.764383561643836</v>
      </c>
      <c r="D4120" s="4">
        <v>43958</v>
      </c>
      <c r="E4120" s="3">
        <v>3.9464819671</v>
      </c>
      <c r="F4120" s="5" t="s">
        <v>2820</v>
      </c>
      <c r="G4120" s="5">
        <v>280</v>
      </c>
      <c r="H4120" s="5" t="s">
        <v>55</v>
      </c>
      <c r="I4120" s="3">
        <v>16.0392124557212</v>
      </c>
      <c r="J4120" s="3">
        <v>13.4301270417423</v>
      </c>
      <c r="K4120" s="3">
        <v>5.05668257756564</v>
      </c>
      <c r="L4120" s="3">
        <v>6.32768361581921</v>
      </c>
      <c r="M4120" s="3">
        <v>11.0708090206592</v>
      </c>
      <c r="N4120" s="3">
        <v>8.37821663674447</v>
      </c>
      <c r="O4120" s="3">
        <v>25.5996433348195</v>
      </c>
      <c r="P4120" s="3">
        <v>19.8013245033113</v>
      </c>
      <c r="Q4120" s="3">
        <v>28.3228568825727</v>
      </c>
      <c r="R4120" s="3">
        <v>36.4329268292683</v>
      </c>
      <c r="S4120" s="3"/>
      <c r="T4120" s="3"/>
      <c r="U4120" s="3"/>
      <c r="V4120" s="3"/>
      <c r="W4120" s="3"/>
      <c r="X4120" s="3"/>
      <c r="Y4120" s="3"/>
      <c r="Z4120" s="3"/>
      <c r="AA4120" s="3">
        <v>0.250987005266257</v>
      </c>
      <c r="AB4120" s="3">
        <v>0.436784254763631</v>
      </c>
      <c r="AC4120" s="3">
        <v>-7.43449680585131</v>
      </c>
      <c r="AD4120" s="3"/>
      <c r="AE4120" s="5">
        <v>2</v>
      </c>
      <c r="AF4120" s="3">
        <v>3.04876656849352</v>
      </c>
      <c r="AG4120" s="3"/>
      <c r="AH4120" s="3"/>
      <c r="AI4120" s="3"/>
      <c r="AJ4120" s="3"/>
      <c r="AK4120" s="3"/>
      <c r="AL4120" s="3"/>
      <c r="AM4120" s="3"/>
      <c r="AN4120" s="5" t="s">
        <v>51</v>
      </c>
      <c r="AO4120" s="1"/>
      <c r="AP4120" s="1"/>
      <c r="AQ4120" s="1"/>
    </row>
    <row r="4121" spans="1:43">
      <c r="A4121" s="1" t="s">
        <v>10575</v>
      </c>
      <c r="B4121" s="1" t="s">
        <v>10576</v>
      </c>
      <c r="C4121" s="3">
        <v>0.726027397260274</v>
      </c>
      <c r="D4121" s="4">
        <v>43972</v>
      </c>
      <c r="E4121" s="3">
        <v>0.5168566406</v>
      </c>
      <c r="F4121" s="5" t="s">
        <v>319</v>
      </c>
      <c r="G4121" s="5">
        <v>266</v>
      </c>
      <c r="H4121" s="5" t="s">
        <v>60</v>
      </c>
      <c r="I4121" s="3">
        <v>8.0239909223537</v>
      </c>
      <c r="J4121" s="3">
        <v>41.765873015873</v>
      </c>
      <c r="K4121" s="3">
        <v>1.27659574468085</v>
      </c>
      <c r="L4121" s="3">
        <v>67.0182166826462</v>
      </c>
      <c r="M4121" s="3">
        <v>4.29611080679239</v>
      </c>
      <c r="N4121" s="3">
        <v>25.1236399604352</v>
      </c>
      <c r="O4121" s="3">
        <v>11.3729422578758</v>
      </c>
      <c r="P4121" s="3">
        <v>48.1744421906694</v>
      </c>
      <c r="Q4121" s="3">
        <v>19.8130169003955</v>
      </c>
      <c r="R4121" s="3">
        <v>34.4502617801047</v>
      </c>
      <c r="S4121" s="3"/>
      <c r="T4121" s="3"/>
      <c r="U4121" s="3"/>
      <c r="V4121" s="3"/>
      <c r="W4121" s="3"/>
      <c r="X4121" s="3"/>
      <c r="Y4121" s="3"/>
      <c r="Z4121" s="3"/>
      <c r="AA4121" s="3">
        <v>0.308312159682529</v>
      </c>
      <c r="AB4121" s="3">
        <v>0.577690989006701</v>
      </c>
      <c r="AC4121" s="3">
        <v>-6.88181421718273</v>
      </c>
      <c r="AD4121" s="3"/>
      <c r="AE4121" s="5">
        <v>1</v>
      </c>
      <c r="AF4121" s="3">
        <v>3.20924069991482</v>
      </c>
      <c r="AG4121" s="3"/>
      <c r="AH4121" s="3"/>
      <c r="AI4121" s="3"/>
      <c r="AJ4121" s="3"/>
      <c r="AK4121" s="3"/>
      <c r="AL4121" s="3"/>
      <c r="AM4121" s="3"/>
      <c r="AN4121" s="5" t="s">
        <v>51</v>
      </c>
      <c r="AO4121" s="1"/>
      <c r="AP4121" s="1"/>
      <c r="AQ4121" s="1"/>
    </row>
    <row r="4122" spans="1:43">
      <c r="A4122" s="1" t="s">
        <v>10577</v>
      </c>
      <c r="B4122" s="1" t="s">
        <v>10578</v>
      </c>
      <c r="C4122" s="3">
        <v>0.523287671232877</v>
      </c>
      <c r="D4122" s="4">
        <v>44046</v>
      </c>
      <c r="E4122" s="3">
        <v>80.2416446738</v>
      </c>
      <c r="F4122" s="5" t="s">
        <v>9783</v>
      </c>
      <c r="G4122" s="5">
        <v>192</v>
      </c>
      <c r="H4122" s="5" t="s">
        <v>50</v>
      </c>
      <c r="I4122" s="3">
        <v>0.358923230309089</v>
      </c>
      <c r="J4122" s="3">
        <v>10.5404198302814</v>
      </c>
      <c r="K4122" s="3">
        <v>0.0596421471173062</v>
      </c>
      <c r="L4122" s="3">
        <v>8.5436033643205</v>
      </c>
      <c r="M4122" s="3">
        <v>0.278940027893991</v>
      </c>
      <c r="N4122" s="3">
        <v>4.05164737310775</v>
      </c>
      <c r="O4122" s="3">
        <v>0.91937172624479</v>
      </c>
      <c r="P4122" s="3">
        <v>13.3851073549566</v>
      </c>
      <c r="Q4122" s="3">
        <v>1.72656526134773</v>
      </c>
      <c r="R4122" s="3">
        <v>6.56687590535973</v>
      </c>
      <c r="S4122" s="3"/>
      <c r="T4122" s="3"/>
      <c r="U4122" s="3"/>
      <c r="V4122" s="3"/>
      <c r="W4122" s="3"/>
      <c r="X4122" s="3"/>
      <c r="Y4122" s="3"/>
      <c r="Z4122" s="3"/>
      <c r="AA4122" s="3">
        <v>3.5313997056302</v>
      </c>
      <c r="AB4122" s="3"/>
      <c r="AC4122" s="3">
        <v>0</v>
      </c>
      <c r="AD4122" s="3"/>
      <c r="AE4122" s="5"/>
      <c r="AF4122" s="3">
        <v>0.300927162483741</v>
      </c>
      <c r="AG4122" s="3"/>
      <c r="AH4122" s="3"/>
      <c r="AI4122" s="3"/>
      <c r="AJ4122" s="3"/>
      <c r="AK4122" s="3"/>
      <c r="AL4122" s="3"/>
      <c r="AM4122" s="3"/>
      <c r="AN4122" s="5" t="s">
        <v>1266</v>
      </c>
      <c r="AO4122" s="1"/>
      <c r="AP4122" s="1"/>
      <c r="AQ4122" s="1"/>
    </row>
    <row r="4123" spans="1:43">
      <c r="A4123" s="1" t="s">
        <v>10579</v>
      </c>
      <c r="B4123" s="1" t="s">
        <v>10580</v>
      </c>
      <c r="C4123" s="3">
        <v>1.15068493150685</v>
      </c>
      <c r="D4123" s="4">
        <v>43817</v>
      </c>
      <c r="E4123" s="3">
        <v>50.2421334727</v>
      </c>
      <c r="F4123" s="5" t="s">
        <v>9783</v>
      </c>
      <c r="G4123" s="5">
        <v>414</v>
      </c>
      <c r="H4123" s="5" t="s">
        <v>50</v>
      </c>
      <c r="I4123" s="3">
        <v>0.239880059970022</v>
      </c>
      <c r="J4123" s="3">
        <v>29.9240732469853</v>
      </c>
      <c r="K4123" s="3">
        <v>0.0498802873104634</v>
      </c>
      <c r="L4123" s="3">
        <v>12.1292607348384</v>
      </c>
      <c r="M4123" s="3">
        <v>0.189810189810188</v>
      </c>
      <c r="N4123" s="3">
        <v>12.0658949243099</v>
      </c>
      <c r="O4123" s="3">
        <v>1.32573070927512</v>
      </c>
      <c r="P4123" s="3">
        <v>3.60895386021014</v>
      </c>
      <c r="Q4123" s="3">
        <v>2.2321144205249</v>
      </c>
      <c r="R4123" s="3">
        <v>2.70400772573636</v>
      </c>
      <c r="S4123" s="3">
        <v>3.7</v>
      </c>
      <c r="T4123" s="3">
        <v>5.59322033898305</v>
      </c>
      <c r="U4123" s="3"/>
      <c r="V4123" s="3"/>
      <c r="W4123" s="3"/>
      <c r="X4123" s="3"/>
      <c r="Y4123" s="3"/>
      <c r="Z4123" s="3"/>
      <c r="AA4123" s="3">
        <v>0.505296690764039</v>
      </c>
      <c r="AB4123" s="3">
        <v>6.58104504683476</v>
      </c>
      <c r="AC4123" s="3">
        <v>0</v>
      </c>
      <c r="AD4123" s="3"/>
      <c r="AE4123" s="5"/>
      <c r="AF4123" s="3">
        <v>0.29316470534804</v>
      </c>
      <c r="AG4123" s="3">
        <v>3.63491627717638</v>
      </c>
      <c r="AH4123" s="3"/>
      <c r="AI4123" s="3"/>
      <c r="AJ4123" s="3"/>
      <c r="AK4123" s="3"/>
      <c r="AL4123" s="3"/>
      <c r="AM4123" s="3"/>
      <c r="AN4123" s="5" t="s">
        <v>51</v>
      </c>
      <c r="AO4123" s="1"/>
      <c r="AP4123" s="1"/>
      <c r="AQ4123" s="1"/>
    </row>
    <row r="4124" spans="1:43">
      <c r="A4124" s="1" t="s">
        <v>10581</v>
      </c>
      <c r="B4124" s="1" t="s">
        <v>10582</v>
      </c>
      <c r="C4124" s="3">
        <v>1.12602739726027</v>
      </c>
      <c r="D4124" s="4">
        <v>43826</v>
      </c>
      <c r="E4124" s="3">
        <v>3.068080734</v>
      </c>
      <c r="F4124" s="5" t="s">
        <v>2752</v>
      </c>
      <c r="G4124" s="5">
        <v>412</v>
      </c>
      <c r="H4124" s="5" t="s">
        <v>191</v>
      </c>
      <c r="I4124" s="3">
        <v>10.833390399233</v>
      </c>
      <c r="J4124" s="3">
        <v>43.5804701627486</v>
      </c>
      <c r="K4124" s="3">
        <v>5.39854128679343</v>
      </c>
      <c r="L4124" s="3">
        <v>3.76712328767123</v>
      </c>
      <c r="M4124" s="3">
        <v>9.02660828561806</v>
      </c>
      <c r="N4124" s="3">
        <v>18.9189189189189</v>
      </c>
      <c r="O4124" s="3">
        <v>13.4118141685937</v>
      </c>
      <c r="P4124" s="3">
        <v>70.6666666666667</v>
      </c>
      <c r="Q4124" s="3">
        <v>2.10068130204391</v>
      </c>
      <c r="R4124" s="3">
        <v>91.8238993710692</v>
      </c>
      <c r="S4124" s="3">
        <v>57.0749223602485</v>
      </c>
      <c r="T4124" s="3">
        <v>61.2745098039216</v>
      </c>
      <c r="U4124" s="3"/>
      <c r="V4124" s="3"/>
      <c r="W4124" s="3"/>
      <c r="X4124" s="3"/>
      <c r="Y4124" s="3"/>
      <c r="Z4124" s="3"/>
      <c r="AA4124" s="3">
        <v>0.211408257590469</v>
      </c>
      <c r="AB4124" s="3">
        <v>0.373804370007211</v>
      </c>
      <c r="AC4124" s="3">
        <v>-19.9987959785684</v>
      </c>
      <c r="AD4124" s="3"/>
      <c r="AE4124" s="5">
        <v>2</v>
      </c>
      <c r="AF4124" s="3">
        <v>3.28307328532912</v>
      </c>
      <c r="AG4124" s="3">
        <v>55.2117651183541</v>
      </c>
      <c r="AH4124" s="3"/>
      <c r="AI4124" s="3"/>
      <c r="AJ4124" s="3"/>
      <c r="AK4124" s="3"/>
      <c r="AL4124" s="3"/>
      <c r="AM4124" s="3"/>
      <c r="AN4124" s="5" t="s">
        <v>51</v>
      </c>
      <c r="AO4124" s="1"/>
      <c r="AP4124" s="1"/>
      <c r="AQ4124" s="1"/>
    </row>
    <row r="4125" spans="1:43">
      <c r="A4125" s="1" t="s">
        <v>10583</v>
      </c>
      <c r="B4125" s="1" t="s">
        <v>10584</v>
      </c>
      <c r="C4125" s="3">
        <v>1.17260273972603</v>
      </c>
      <c r="D4125" s="4">
        <v>43809</v>
      </c>
      <c r="E4125" s="3">
        <v>2.3107275939</v>
      </c>
      <c r="F4125" s="5" t="s">
        <v>10110</v>
      </c>
      <c r="G4125" s="5">
        <v>429</v>
      </c>
      <c r="H4125" s="5" t="s">
        <v>198</v>
      </c>
      <c r="I4125" s="3">
        <v>0.282595985188063</v>
      </c>
      <c r="J4125" s="3">
        <v>29.3650793650794</v>
      </c>
      <c r="K4125" s="3">
        <v>0.0486097608399713</v>
      </c>
      <c r="L4125" s="3">
        <v>21.0106382978723</v>
      </c>
      <c r="M4125" s="3">
        <v>0.126483751702652</v>
      </c>
      <c r="N4125" s="3">
        <v>32.8912466843501</v>
      </c>
      <c r="O4125" s="3">
        <v>0.675014674232039</v>
      </c>
      <c r="P4125" s="3">
        <v>45.9770114942529</v>
      </c>
      <c r="Q4125" s="3">
        <v>1.3791744655699</v>
      </c>
      <c r="R4125" s="3">
        <v>29.7619047619048</v>
      </c>
      <c r="S4125" s="3">
        <v>2.2758894851918</v>
      </c>
      <c r="T4125" s="3">
        <v>46.8992248062016</v>
      </c>
      <c r="U4125" s="3"/>
      <c r="V4125" s="3"/>
      <c r="W4125" s="3"/>
      <c r="X4125" s="3"/>
      <c r="Y4125" s="3"/>
      <c r="Z4125" s="3"/>
      <c r="AA4125" s="3">
        <v>0.262343142907086</v>
      </c>
      <c r="AB4125" s="3">
        <v>0.518192973477109</v>
      </c>
      <c r="AC4125" s="3">
        <v>-0.197160883280757</v>
      </c>
      <c r="AD4125" s="3"/>
      <c r="AE4125" s="5">
        <v>1</v>
      </c>
      <c r="AF4125" s="3">
        <v>0.195117789310469</v>
      </c>
      <c r="AG4125" s="3">
        <v>2.45092448165072</v>
      </c>
      <c r="AH4125" s="3"/>
      <c r="AI4125" s="3"/>
      <c r="AJ4125" s="3"/>
      <c r="AK4125" s="3"/>
      <c r="AL4125" s="3"/>
      <c r="AM4125" s="3"/>
      <c r="AN4125" s="5" t="s">
        <v>46</v>
      </c>
      <c r="AO4125" s="1"/>
      <c r="AP4125" s="1"/>
      <c r="AQ4125" s="1"/>
    </row>
    <row r="4126" spans="1:43">
      <c r="A4126" s="1" t="s">
        <v>10585</v>
      </c>
      <c r="B4126" s="1" t="s">
        <v>10586</v>
      </c>
      <c r="C4126" s="3">
        <v>0.917808219178082</v>
      </c>
      <c r="D4126" s="4">
        <v>43902</v>
      </c>
      <c r="E4126" s="3">
        <v>4.683277185</v>
      </c>
      <c r="F4126" s="5" t="s">
        <v>10587</v>
      </c>
      <c r="G4126" s="5">
        <v>336</v>
      </c>
      <c r="H4126" s="5" t="s">
        <v>93</v>
      </c>
      <c r="I4126" s="3">
        <v>6.10850415740513</v>
      </c>
      <c r="J4126" s="3">
        <v>48.1</v>
      </c>
      <c r="K4126" s="3">
        <v>2.05875366220604</v>
      </c>
      <c r="L4126" s="3">
        <v>43.4093161546085</v>
      </c>
      <c r="M4126" s="3">
        <v>2.47257115598664</v>
      </c>
      <c r="N4126" s="3">
        <v>48.3033932135729</v>
      </c>
      <c r="O4126" s="3">
        <v>9.74965940054494</v>
      </c>
      <c r="P4126" s="3">
        <v>51.307847082495</v>
      </c>
      <c r="Q4126" s="3">
        <v>16.075288184438</v>
      </c>
      <c r="R4126" s="3">
        <v>45.1496388028896</v>
      </c>
      <c r="S4126" s="3"/>
      <c r="T4126" s="3"/>
      <c r="U4126" s="3"/>
      <c r="V4126" s="3"/>
      <c r="W4126" s="3"/>
      <c r="X4126" s="3"/>
      <c r="Y4126" s="3"/>
      <c r="Z4126" s="3"/>
      <c r="AA4126" s="3">
        <v>0.438467942866318</v>
      </c>
      <c r="AB4126" s="3">
        <v>1.02302857052687</v>
      </c>
      <c r="AC4126" s="3">
        <v>-2.21616712079927</v>
      </c>
      <c r="AD4126" s="3"/>
      <c r="AE4126" s="5">
        <v>1</v>
      </c>
      <c r="AF4126" s="3">
        <v>2.33437599602359</v>
      </c>
      <c r="AG4126" s="3"/>
      <c r="AH4126" s="3"/>
      <c r="AI4126" s="3"/>
      <c r="AJ4126" s="3"/>
      <c r="AK4126" s="3"/>
      <c r="AL4126" s="3"/>
      <c r="AM4126" s="3"/>
      <c r="AN4126" s="5" t="s">
        <v>46</v>
      </c>
      <c r="AO4126" s="1"/>
      <c r="AP4126" s="1"/>
      <c r="AQ4126" s="1"/>
    </row>
    <row r="4127" spans="1:43">
      <c r="A4127" s="1" t="s">
        <v>10588</v>
      </c>
      <c r="B4127" s="1" t="s">
        <v>10589</v>
      </c>
      <c r="C4127" s="3">
        <v>0.975342465753425</v>
      </c>
      <c r="D4127" s="4">
        <v>43881</v>
      </c>
      <c r="E4127" s="3">
        <v>38.6879471092</v>
      </c>
      <c r="F4127" s="5" t="s">
        <v>8709</v>
      </c>
      <c r="G4127" s="5">
        <v>357</v>
      </c>
      <c r="H4127" s="5" t="s">
        <v>50</v>
      </c>
      <c r="I4127" s="3">
        <v>-1.54249126891735</v>
      </c>
      <c r="J4127" s="3">
        <v>98.4814649397052</v>
      </c>
      <c r="K4127" s="3">
        <v>-0.733568075117377</v>
      </c>
      <c r="L4127" s="3">
        <v>99.1589198760514</v>
      </c>
      <c r="M4127" s="3">
        <v>-1.70460048426151</v>
      </c>
      <c r="N4127" s="3">
        <v>98.4861976847729</v>
      </c>
      <c r="O4127" s="3">
        <v>-1.82820661636682</v>
      </c>
      <c r="P4127" s="3">
        <v>97.5788031064413</v>
      </c>
      <c r="Q4127" s="3">
        <v>-0.811180609851466</v>
      </c>
      <c r="R4127" s="3">
        <v>96.1854176726219</v>
      </c>
      <c r="S4127" s="3"/>
      <c r="T4127" s="3"/>
      <c r="U4127" s="3"/>
      <c r="V4127" s="3"/>
      <c r="W4127" s="3"/>
      <c r="X4127" s="3"/>
      <c r="Y4127" s="3"/>
      <c r="Z4127" s="3"/>
      <c r="AA4127" s="3">
        <v>0.00538626249556967</v>
      </c>
      <c r="AB4127" s="3">
        <v>0.00643203701981473</v>
      </c>
      <c r="AC4127" s="3">
        <v>-1.82820661636682</v>
      </c>
      <c r="AD4127" s="3"/>
      <c r="AE4127" s="5">
        <v>1</v>
      </c>
      <c r="AF4127" s="3">
        <v>0.200288384064339</v>
      </c>
      <c r="AG4127" s="3"/>
      <c r="AH4127" s="3"/>
      <c r="AI4127" s="3"/>
      <c r="AJ4127" s="3"/>
      <c r="AK4127" s="3"/>
      <c r="AL4127" s="3"/>
      <c r="AM4127" s="3"/>
      <c r="AN4127" s="5" t="s">
        <v>1266</v>
      </c>
      <c r="AO4127" s="1"/>
      <c r="AP4127" s="1"/>
      <c r="AQ4127" s="1"/>
    </row>
    <row r="4128" spans="1:43">
      <c r="A4128" s="1" t="s">
        <v>10590</v>
      </c>
      <c r="B4128" s="1" t="s">
        <v>10591</v>
      </c>
      <c r="C4128" s="3">
        <v>1.16986301369863</v>
      </c>
      <c r="D4128" s="4">
        <v>43810</v>
      </c>
      <c r="E4128" s="3">
        <v>0.9788864983</v>
      </c>
      <c r="F4128" s="5" t="s">
        <v>10592</v>
      </c>
      <c r="G4128" s="5">
        <v>428</v>
      </c>
      <c r="H4128" s="5" t="s">
        <v>116</v>
      </c>
      <c r="I4128" s="3">
        <v>1.78092399403873</v>
      </c>
      <c r="J4128" s="3">
        <v>90.1869158878505</v>
      </c>
      <c r="K4128" s="3">
        <v>1.22276567363272</v>
      </c>
      <c r="L4128" s="3">
        <v>74.3119266055046</v>
      </c>
      <c r="M4128" s="3">
        <v>-0.524360935110341</v>
      </c>
      <c r="N4128" s="3">
        <v>93.9252336448598</v>
      </c>
      <c r="O4128" s="3">
        <v>3.09457317533398</v>
      </c>
      <c r="P4128" s="3">
        <v>88.5</v>
      </c>
      <c r="Q4128" s="3">
        <v>1.35044891296283</v>
      </c>
      <c r="R4128" s="3">
        <v>85.1851851851852</v>
      </c>
      <c r="S4128" s="3">
        <v>30.9587727708533</v>
      </c>
      <c r="T4128" s="3">
        <v>89.5705521472393</v>
      </c>
      <c r="U4128" s="3"/>
      <c r="V4128" s="3"/>
      <c r="W4128" s="3"/>
      <c r="X4128" s="3"/>
      <c r="Y4128" s="3"/>
      <c r="Z4128" s="3"/>
      <c r="AA4128" s="3">
        <v>0.163567586097304</v>
      </c>
      <c r="AB4128" s="3">
        <v>0.286133712898794</v>
      </c>
      <c r="AC4128" s="3">
        <v>-12.1238782333275</v>
      </c>
      <c r="AD4128" s="3"/>
      <c r="AE4128" s="5">
        <v>1</v>
      </c>
      <c r="AF4128" s="3">
        <v>2.17420297266173</v>
      </c>
      <c r="AG4128" s="3">
        <v>27.4875713591428</v>
      </c>
      <c r="AH4128" s="3"/>
      <c r="AI4128" s="3"/>
      <c r="AJ4128" s="3"/>
      <c r="AK4128" s="3"/>
      <c r="AL4128" s="3"/>
      <c r="AM4128" s="3"/>
      <c r="AN4128" s="5" t="s">
        <v>46</v>
      </c>
      <c r="AO4128" s="1"/>
      <c r="AP4128" s="1"/>
      <c r="AQ4128" s="1"/>
    </row>
    <row r="4129" spans="1:43">
      <c r="A4129" s="1" t="s">
        <v>10593</v>
      </c>
      <c r="B4129" s="1" t="s">
        <v>10594</v>
      </c>
      <c r="C4129" s="3">
        <v>1.17260273972603</v>
      </c>
      <c r="D4129" s="4">
        <v>43809</v>
      </c>
      <c r="E4129" s="3">
        <v>0.8153822402</v>
      </c>
      <c r="F4129" s="5" t="s">
        <v>10595</v>
      </c>
      <c r="G4129" s="5">
        <v>429</v>
      </c>
      <c r="H4129" s="5" t="s">
        <v>60</v>
      </c>
      <c r="I4129" s="3">
        <v>-1.19708868032943</v>
      </c>
      <c r="J4129" s="3">
        <v>84.1269841269841</v>
      </c>
      <c r="K4129" s="3">
        <v>1.6653527788727</v>
      </c>
      <c r="L4129" s="3">
        <v>59.7315436241611</v>
      </c>
      <c r="M4129" s="3">
        <v>-1.82700542392234</v>
      </c>
      <c r="N4129" s="3">
        <v>75.8654797230465</v>
      </c>
      <c r="O4129" s="3">
        <v>-2.74321266968325</v>
      </c>
      <c r="P4129" s="3">
        <v>84.2799188640974</v>
      </c>
      <c r="Q4129" s="3">
        <v>-1.78962398857686</v>
      </c>
      <c r="R4129" s="3">
        <v>77.5916230366492</v>
      </c>
      <c r="S4129" s="3">
        <v>12.7048284902775</v>
      </c>
      <c r="T4129" s="3">
        <v>85.1449275362319</v>
      </c>
      <c r="U4129" s="3"/>
      <c r="V4129" s="3"/>
      <c r="W4129" s="3"/>
      <c r="X4129" s="3"/>
      <c r="Y4129" s="3"/>
      <c r="Z4129" s="3"/>
      <c r="AA4129" s="3">
        <v>0.092766281452993</v>
      </c>
      <c r="AB4129" s="3">
        <v>0.0164057812138496</v>
      </c>
      <c r="AC4129" s="3">
        <v>-14.0584609266256</v>
      </c>
      <c r="AD4129" s="3"/>
      <c r="AE4129" s="5">
        <v>3</v>
      </c>
      <c r="AF4129" s="3">
        <v>0.233227502099007</v>
      </c>
      <c r="AG4129" s="3">
        <v>2.95925882334305</v>
      </c>
      <c r="AH4129" s="3"/>
      <c r="AI4129" s="3"/>
      <c r="AJ4129" s="3"/>
      <c r="AK4129" s="3"/>
      <c r="AL4129" s="3"/>
      <c r="AM4129" s="3"/>
      <c r="AN4129" s="5" t="s">
        <v>46</v>
      </c>
      <c r="AO4129" s="1"/>
      <c r="AP4129" s="1"/>
      <c r="AQ4129" s="1"/>
    </row>
    <row r="4130" spans="1:43">
      <c r="A4130" s="1" t="s">
        <v>10596</v>
      </c>
      <c r="B4130" s="1" t="s">
        <v>10597</v>
      </c>
      <c r="C4130" s="3">
        <v>0.745205479452055</v>
      </c>
      <c r="D4130" s="4">
        <v>43965</v>
      </c>
      <c r="E4130" s="3">
        <v>1.3080949229</v>
      </c>
      <c r="F4130" s="5" t="s">
        <v>2020</v>
      </c>
      <c r="G4130" s="5">
        <v>273</v>
      </c>
      <c r="H4130" s="5" t="s">
        <v>55</v>
      </c>
      <c r="I4130" s="3">
        <v>-3.72101384145246</v>
      </c>
      <c r="J4130" s="3">
        <v>98.1851179673321</v>
      </c>
      <c r="K4130" s="3">
        <v>1.19025127526922</v>
      </c>
      <c r="L4130" s="3">
        <v>75.1977401129944</v>
      </c>
      <c r="M4130" s="3">
        <v>-3.46070656092285</v>
      </c>
      <c r="N4130" s="3">
        <v>95.8108916816278</v>
      </c>
      <c r="O4130" s="3">
        <v>-5.56290223045051</v>
      </c>
      <c r="P4130" s="3">
        <v>99.3377483443709</v>
      </c>
      <c r="Q4130" s="3">
        <v>-5.70422535211267</v>
      </c>
      <c r="R4130" s="3">
        <v>97.5609756097561</v>
      </c>
      <c r="S4130" s="3"/>
      <c r="T4130" s="3"/>
      <c r="U4130" s="3"/>
      <c r="V4130" s="3"/>
      <c r="W4130" s="3"/>
      <c r="X4130" s="3"/>
      <c r="Y4130" s="3"/>
      <c r="Z4130" s="3"/>
      <c r="AA4130" s="3">
        <v>0.0586511770927479</v>
      </c>
      <c r="AB4130" s="3">
        <v>0.0900201866565104</v>
      </c>
      <c r="AC4130" s="3">
        <v>-10.9613580141602</v>
      </c>
      <c r="AD4130" s="3"/>
      <c r="AE4130" s="5">
        <v>2</v>
      </c>
      <c r="AF4130" s="3">
        <v>0.776810172211307</v>
      </c>
      <c r="AG4130" s="3"/>
      <c r="AH4130" s="3"/>
      <c r="AI4130" s="3"/>
      <c r="AJ4130" s="3"/>
      <c r="AK4130" s="3"/>
      <c r="AL4130" s="3"/>
      <c r="AM4130" s="3"/>
      <c r="AN4130" s="5" t="s">
        <v>46</v>
      </c>
      <c r="AO4130" s="1"/>
      <c r="AP4130" s="1"/>
      <c r="AQ4130" s="1"/>
    </row>
    <row r="4131" spans="1:43">
      <c r="A4131" s="1" t="s">
        <v>10598</v>
      </c>
      <c r="B4131" s="1" t="s">
        <v>10599</v>
      </c>
      <c r="C4131" s="3">
        <v>1.23013698630137</v>
      </c>
      <c r="D4131" s="4">
        <v>43788</v>
      </c>
      <c r="E4131" s="3">
        <v>182.8940866478</v>
      </c>
      <c r="F4131" s="5" t="s">
        <v>1144</v>
      </c>
      <c r="G4131" s="5">
        <v>450</v>
      </c>
      <c r="H4131" s="5" t="s">
        <v>50</v>
      </c>
      <c r="I4131" s="3">
        <v>0.266539528054843</v>
      </c>
      <c r="J4131" s="3">
        <v>25.2791424743189</v>
      </c>
      <c r="K4131" s="3">
        <v>0.0395100750691474</v>
      </c>
      <c r="L4131" s="3">
        <v>20.4072598494909</v>
      </c>
      <c r="M4131" s="3">
        <v>0.207367772653208</v>
      </c>
      <c r="N4131" s="3">
        <v>10.5075690115761</v>
      </c>
      <c r="O4131" s="3">
        <v>0.862123368435319</v>
      </c>
      <c r="P4131" s="3">
        <v>20.5116491548652</v>
      </c>
      <c r="Q4131" s="3">
        <v>1.56238603072408</v>
      </c>
      <c r="R4131" s="3">
        <v>11.3954611298889</v>
      </c>
      <c r="S4131" s="3">
        <v>3.06236193421446</v>
      </c>
      <c r="T4131" s="3">
        <v>11.1299435028249</v>
      </c>
      <c r="U4131" s="3"/>
      <c r="V4131" s="3"/>
      <c r="W4131" s="3"/>
      <c r="X4131" s="3"/>
      <c r="Y4131" s="3"/>
      <c r="Z4131" s="3"/>
      <c r="AA4131" s="3">
        <v>1.92475101572933</v>
      </c>
      <c r="AB4131" s="3"/>
      <c r="AC4131" s="3">
        <v>0</v>
      </c>
      <c r="AD4131" s="3"/>
      <c r="AE4131" s="5"/>
      <c r="AF4131" s="3">
        <v>0.252823352513492</v>
      </c>
      <c r="AG4131" s="3">
        <v>3.11571429513504</v>
      </c>
      <c r="AH4131" s="3"/>
      <c r="AI4131" s="3"/>
      <c r="AJ4131" s="3"/>
      <c r="AK4131" s="3"/>
      <c r="AL4131" s="3"/>
      <c r="AM4131" s="3"/>
      <c r="AN4131" s="5" t="s">
        <v>1266</v>
      </c>
      <c r="AO4131" s="1"/>
      <c r="AP4131" s="1"/>
      <c r="AQ4131" s="1"/>
    </row>
    <row r="4132" spans="1:43">
      <c r="A4132" s="1" t="s">
        <v>10600</v>
      </c>
      <c r="B4132" s="1" t="s">
        <v>10601</v>
      </c>
      <c r="C4132" s="3">
        <v>1.18904109589041</v>
      </c>
      <c r="D4132" s="4">
        <v>43803</v>
      </c>
      <c r="E4132" s="3">
        <v>1.4103563383</v>
      </c>
      <c r="F4132" s="5" t="s">
        <v>235</v>
      </c>
      <c r="G4132" s="5">
        <v>434</v>
      </c>
      <c r="H4132" s="5" t="s">
        <v>50</v>
      </c>
      <c r="I4132" s="3">
        <v>-2.17076700434153</v>
      </c>
      <c r="J4132" s="3">
        <v>99.0620812862885</v>
      </c>
      <c r="K4132" s="3">
        <v>-1.09246976199765</v>
      </c>
      <c r="L4132" s="3">
        <v>99.33598937583</v>
      </c>
      <c r="M4132" s="3">
        <v>-2.35917188252287</v>
      </c>
      <c r="N4132" s="3">
        <v>99.3766696349065</v>
      </c>
      <c r="O4132" s="3">
        <v>-2.51874639492405</v>
      </c>
      <c r="P4132" s="3">
        <v>98.0356327089995</v>
      </c>
      <c r="Q4132" s="3">
        <v>-1.91526407428903</v>
      </c>
      <c r="R4132" s="3">
        <v>97.8754225012071</v>
      </c>
      <c r="S4132" s="3">
        <v>0.435816164817746</v>
      </c>
      <c r="T4132" s="3">
        <v>91.0169491525424</v>
      </c>
      <c r="U4132" s="3"/>
      <c r="V4132" s="3"/>
      <c r="W4132" s="3"/>
      <c r="X4132" s="3"/>
      <c r="Y4132" s="3"/>
      <c r="Z4132" s="3"/>
      <c r="AA4132" s="3">
        <v>-0.0626463640887783</v>
      </c>
      <c r="AB4132" s="3">
        <v>-0.0101168373601669</v>
      </c>
      <c r="AC4132" s="3">
        <v>-2.52811688935884</v>
      </c>
      <c r="AD4132" s="3"/>
      <c r="AE4132" s="5">
        <v>3</v>
      </c>
      <c r="AF4132" s="3">
        <v>0.187545940046266</v>
      </c>
      <c r="AG4132" s="3">
        <v>1.16343838651027</v>
      </c>
      <c r="AH4132" s="3"/>
      <c r="AI4132" s="3"/>
      <c r="AJ4132" s="3"/>
      <c r="AK4132" s="3"/>
      <c r="AL4132" s="3"/>
      <c r="AM4132" s="3"/>
      <c r="AN4132" s="5" t="s">
        <v>51</v>
      </c>
      <c r="AO4132" s="1"/>
      <c r="AP4132" s="1"/>
      <c r="AQ4132" s="1"/>
    </row>
    <row r="4133" spans="1:43">
      <c r="A4133" s="1" t="s">
        <v>10602</v>
      </c>
      <c r="B4133" s="1" t="s">
        <v>10603</v>
      </c>
      <c r="C4133" s="3">
        <v>1.20547945205479</v>
      </c>
      <c r="D4133" s="4">
        <v>43797</v>
      </c>
      <c r="E4133" s="3">
        <v>8.8755013272</v>
      </c>
      <c r="F4133" s="5" t="s">
        <v>10604</v>
      </c>
      <c r="G4133" s="5">
        <v>441</v>
      </c>
      <c r="H4133" s="5" t="s">
        <v>226</v>
      </c>
      <c r="I4133" s="3">
        <v>3.04614873837981</v>
      </c>
      <c r="J4133" s="3">
        <v>30.0142247510669</v>
      </c>
      <c r="K4133" s="3">
        <v>1.03352864583335</v>
      </c>
      <c r="L4133" s="3">
        <v>23.015873015873</v>
      </c>
      <c r="M4133" s="3">
        <v>1.21473993151803</v>
      </c>
      <c r="N4133" s="3">
        <v>33.2863187588152</v>
      </c>
      <c r="O4133" s="3">
        <v>6.30190941005224</v>
      </c>
      <c r="P4133" s="3">
        <v>21.3836477987421</v>
      </c>
      <c r="Q4133" s="3">
        <v>8.1822934820495</v>
      </c>
      <c r="R4133" s="3">
        <v>33.5766423357664</v>
      </c>
      <c r="S4133" s="3">
        <v>23.2135768161969</v>
      </c>
      <c r="T4133" s="3">
        <v>17.2872340425532</v>
      </c>
      <c r="U4133" s="3"/>
      <c r="V4133" s="3"/>
      <c r="W4133" s="3"/>
      <c r="X4133" s="3"/>
      <c r="Y4133" s="3"/>
      <c r="Z4133" s="3"/>
      <c r="AA4133" s="3">
        <v>0.375345855873203</v>
      </c>
      <c r="AB4133" s="3">
        <v>0.621234211096017</v>
      </c>
      <c r="AC4133" s="3">
        <v>-4.13587947413876</v>
      </c>
      <c r="AD4133" s="3"/>
      <c r="AE4133" s="5">
        <v>1</v>
      </c>
      <c r="AF4133" s="3">
        <v>1.43485721676423</v>
      </c>
      <c r="AG4133" s="3">
        <v>19.0883908295465</v>
      </c>
      <c r="AH4133" s="3"/>
      <c r="AI4133" s="3"/>
      <c r="AJ4133" s="3"/>
      <c r="AK4133" s="3"/>
      <c r="AL4133" s="3"/>
      <c r="AM4133" s="3">
        <v>100</v>
      </c>
      <c r="AN4133" s="5" t="s">
        <v>56</v>
      </c>
      <c r="AO4133" s="1"/>
      <c r="AP4133" s="1"/>
      <c r="AQ4133" s="1"/>
    </row>
    <row r="4134" spans="1:43">
      <c r="A4134" s="1" t="s">
        <v>10605</v>
      </c>
      <c r="B4134" s="1" t="s">
        <v>10606</v>
      </c>
      <c r="C4134" s="3">
        <v>1.0027397260274</v>
      </c>
      <c r="D4134" s="4">
        <v>43871</v>
      </c>
      <c r="E4134" s="3">
        <v>46.1879394037</v>
      </c>
      <c r="F4134" s="5" t="s">
        <v>6869</v>
      </c>
      <c r="G4134" s="5">
        <v>367</v>
      </c>
      <c r="H4134" s="5" t="s">
        <v>55</v>
      </c>
      <c r="I4134" s="3">
        <v>4.67665834027199</v>
      </c>
      <c r="J4134" s="3">
        <v>80.5202661826981</v>
      </c>
      <c r="K4134" s="3">
        <v>0.667289470172161</v>
      </c>
      <c r="L4134" s="3">
        <v>82.4293785310735</v>
      </c>
      <c r="M4134" s="3">
        <v>3.0886975536422</v>
      </c>
      <c r="N4134" s="3">
        <v>68.7013764213046</v>
      </c>
      <c r="O4134" s="3">
        <v>7.32783153101878</v>
      </c>
      <c r="P4134" s="3">
        <v>87.682119205298</v>
      </c>
      <c r="Q4134" s="3">
        <v>19.1909615232677</v>
      </c>
      <c r="R4134" s="3">
        <v>63.4146341463415</v>
      </c>
      <c r="S4134" s="3">
        <v>50.86</v>
      </c>
      <c r="T4134" s="3">
        <v>72.75390625</v>
      </c>
      <c r="U4134" s="3"/>
      <c r="V4134" s="3"/>
      <c r="W4134" s="3"/>
      <c r="X4134" s="3"/>
      <c r="Y4134" s="3"/>
      <c r="Z4134" s="3"/>
      <c r="AA4134" s="3">
        <v>0.178345645495892</v>
      </c>
      <c r="AB4134" s="3">
        <v>0.316115608164524</v>
      </c>
      <c r="AC4134" s="3">
        <v>-19.9658217032185</v>
      </c>
      <c r="AD4134" s="3"/>
      <c r="AE4134" s="5">
        <v>2</v>
      </c>
      <c r="AF4134" s="3">
        <v>3.99268723501939</v>
      </c>
      <c r="AG4134" s="3"/>
      <c r="AH4134" s="3"/>
      <c r="AI4134" s="3"/>
      <c r="AJ4134" s="3"/>
      <c r="AK4134" s="3"/>
      <c r="AL4134" s="3"/>
      <c r="AM4134" s="3"/>
      <c r="AN4134" s="5" t="s">
        <v>46</v>
      </c>
      <c r="AO4134" s="1"/>
      <c r="AP4134" s="1"/>
      <c r="AQ4134" s="1"/>
    </row>
    <row r="4135" spans="1:43">
      <c r="A4135" s="1" t="s">
        <v>10607</v>
      </c>
      <c r="B4135" s="1" t="s">
        <v>10608</v>
      </c>
      <c r="C4135" s="3">
        <v>1.20547945205479</v>
      </c>
      <c r="D4135" s="4">
        <v>43797</v>
      </c>
      <c r="E4135" s="3">
        <v>1.0228588783</v>
      </c>
      <c r="F4135" s="5" t="s">
        <v>8098</v>
      </c>
      <c r="G4135" s="5">
        <v>441</v>
      </c>
      <c r="H4135" s="5" t="s">
        <v>198</v>
      </c>
      <c r="I4135" s="3">
        <v>0.32029505969136</v>
      </c>
      <c r="J4135" s="3">
        <v>22.2222222222222</v>
      </c>
      <c r="K4135" s="3">
        <v>0.0387146728610316</v>
      </c>
      <c r="L4135" s="3">
        <v>34.8404255319149</v>
      </c>
      <c r="M4135" s="3">
        <v>0.252182347235709</v>
      </c>
      <c r="N4135" s="3">
        <v>8.22281167108753</v>
      </c>
      <c r="O4135" s="3">
        <v>0.9079371277946</v>
      </c>
      <c r="P4135" s="3">
        <v>10.9195402298851</v>
      </c>
      <c r="Q4135" s="3">
        <v>1.46264847354473</v>
      </c>
      <c r="R4135" s="3">
        <v>23.5119047619048</v>
      </c>
      <c r="S4135" s="3">
        <v>2.62112787926926</v>
      </c>
      <c r="T4135" s="3">
        <v>25.1937984496124</v>
      </c>
      <c r="U4135" s="3"/>
      <c r="V4135" s="3"/>
      <c r="W4135" s="3"/>
      <c r="X4135" s="3"/>
      <c r="Y4135" s="3"/>
      <c r="Z4135" s="3"/>
      <c r="AA4135" s="3">
        <v>0.304619179925029</v>
      </c>
      <c r="AB4135" s="3">
        <v>0.59373283595382</v>
      </c>
      <c r="AC4135" s="3">
        <v>-0.294637595757208</v>
      </c>
      <c r="AD4135" s="3"/>
      <c r="AE4135" s="5">
        <v>1</v>
      </c>
      <c r="AF4135" s="3">
        <v>0.228173354760443</v>
      </c>
      <c r="AG4135" s="3">
        <v>2.82109662543752</v>
      </c>
      <c r="AH4135" s="3"/>
      <c r="AI4135" s="3"/>
      <c r="AJ4135" s="3"/>
      <c r="AK4135" s="3"/>
      <c r="AL4135" s="3"/>
      <c r="AM4135" s="3"/>
      <c r="AN4135" s="5" t="s">
        <v>46</v>
      </c>
      <c r="AO4135" s="1"/>
      <c r="AP4135" s="1"/>
      <c r="AQ4135" s="1"/>
    </row>
    <row r="4136" spans="1:43">
      <c r="A4136" s="1" t="s">
        <v>10609</v>
      </c>
      <c r="B4136" s="1" t="s">
        <v>10610</v>
      </c>
      <c r="C4136" s="3">
        <v>1.22465753424658</v>
      </c>
      <c r="D4136" s="4">
        <v>43790</v>
      </c>
      <c r="E4136" s="3">
        <v>4.0060809856</v>
      </c>
      <c r="F4136" s="5" t="s">
        <v>10611</v>
      </c>
      <c r="G4136" s="5">
        <v>448</v>
      </c>
      <c r="H4136" s="5" t="s">
        <v>205</v>
      </c>
      <c r="I4136" s="3">
        <v>0.0593295757935306</v>
      </c>
      <c r="J4136" s="3">
        <v>16.8539325842697</v>
      </c>
      <c r="K4136" s="3">
        <v>0.0197687061381753</v>
      </c>
      <c r="L4136" s="3">
        <v>22.5925925925926</v>
      </c>
      <c r="M4136" s="3">
        <v>-0.108588351431391</v>
      </c>
      <c r="N4136" s="3">
        <v>19.0298507462687</v>
      </c>
      <c r="O4136" s="3">
        <v>1.06424510925623</v>
      </c>
      <c r="P4136" s="3">
        <v>8.56031128404669</v>
      </c>
      <c r="Q4136" s="3">
        <v>1.49667996552413</v>
      </c>
      <c r="R4136" s="3">
        <v>6.19469026548673</v>
      </c>
      <c r="S4136" s="3">
        <v>2.31326159296433</v>
      </c>
      <c r="T4136" s="3">
        <v>5.76923076923077</v>
      </c>
      <c r="U4136" s="3"/>
      <c r="V4136" s="3"/>
      <c r="W4136" s="3"/>
      <c r="X4136" s="3"/>
      <c r="Y4136" s="3"/>
      <c r="Z4136" s="3"/>
      <c r="AA4136" s="3">
        <v>0.0723109380364082</v>
      </c>
      <c r="AB4136" s="3">
        <v>0.190850075677877</v>
      </c>
      <c r="AC4136" s="3">
        <v>-1.90376268619433</v>
      </c>
      <c r="AD4136" s="3"/>
      <c r="AE4136" s="5">
        <v>4</v>
      </c>
      <c r="AF4136" s="3">
        <v>0.254725384944385</v>
      </c>
      <c r="AG4136" s="3">
        <v>2.86735469835924</v>
      </c>
      <c r="AH4136" s="3"/>
      <c r="AI4136" s="3"/>
      <c r="AJ4136" s="3"/>
      <c r="AK4136" s="3"/>
      <c r="AL4136" s="3"/>
      <c r="AM4136" s="3"/>
      <c r="AN4136" s="5" t="s">
        <v>46</v>
      </c>
      <c r="AO4136" s="1"/>
      <c r="AP4136" s="1"/>
      <c r="AQ4136" s="1"/>
    </row>
    <row r="4137" spans="1:43">
      <c r="A4137" s="1" t="s">
        <v>10612</v>
      </c>
      <c r="B4137" s="1" t="s">
        <v>10613</v>
      </c>
      <c r="C4137" s="3">
        <v>1.15068493150685</v>
      </c>
      <c r="D4137" s="4">
        <v>43817</v>
      </c>
      <c r="E4137" s="3">
        <v>2.2104015812</v>
      </c>
      <c r="F4137" s="5" t="s">
        <v>10614</v>
      </c>
      <c r="G4137" s="5">
        <v>274</v>
      </c>
      <c r="H4137" s="5" t="s">
        <v>191</v>
      </c>
      <c r="I4137" s="3">
        <v>1.57156063534752</v>
      </c>
      <c r="J4137" s="3">
        <v>93.3092224231465</v>
      </c>
      <c r="K4137" s="3">
        <v>2.23312468279479</v>
      </c>
      <c r="L4137" s="3">
        <v>57.3630136986301</v>
      </c>
      <c r="M4137" s="3">
        <v>-0.461209026519517</v>
      </c>
      <c r="N4137" s="3">
        <v>89.1891891891892</v>
      </c>
      <c r="O4137" s="3">
        <v>4.65552109464113</v>
      </c>
      <c r="P4137" s="3">
        <v>89.9047619047619</v>
      </c>
      <c r="Q4137" s="3">
        <v>11.2046296751811</v>
      </c>
      <c r="R4137" s="3">
        <v>77.1488469601677</v>
      </c>
      <c r="S4137" s="3">
        <v>46.7299715356832</v>
      </c>
      <c r="T4137" s="3">
        <v>73.5294117647059</v>
      </c>
      <c r="U4137" s="3"/>
      <c r="V4137" s="3"/>
      <c r="W4137" s="3"/>
      <c r="X4137" s="3"/>
      <c r="Y4137" s="3"/>
      <c r="Z4137" s="3"/>
      <c r="AA4137" s="3">
        <v>0.235733556837879</v>
      </c>
      <c r="AB4137" s="3">
        <v>0.430849858040924</v>
      </c>
      <c r="AC4137" s="3">
        <v>-8.06534697181543</v>
      </c>
      <c r="AD4137" s="3"/>
      <c r="AE4137" s="5">
        <v>1</v>
      </c>
      <c r="AF4137" s="3">
        <v>3.02253877403377</v>
      </c>
      <c r="AG4137" s="3">
        <v>43.3545774737948</v>
      </c>
      <c r="AH4137" s="3"/>
      <c r="AI4137" s="3"/>
      <c r="AJ4137" s="3"/>
      <c r="AK4137" s="3"/>
      <c r="AL4137" s="3"/>
      <c r="AM4137" s="3"/>
      <c r="AN4137" s="5" t="s">
        <v>46</v>
      </c>
      <c r="AO4137" s="1"/>
      <c r="AP4137" s="1"/>
      <c r="AQ4137" s="1"/>
    </row>
    <row r="4138" spans="1:43">
      <c r="A4138" s="1" t="s">
        <v>10615</v>
      </c>
      <c r="B4138" s="1" t="s">
        <v>10616</v>
      </c>
      <c r="C4138" s="3">
        <v>1.18630136986301</v>
      </c>
      <c r="D4138" s="4">
        <v>43804</v>
      </c>
      <c r="E4138" s="3">
        <v>145.2016627497</v>
      </c>
      <c r="F4138" s="5" t="s">
        <v>10617</v>
      </c>
      <c r="G4138" s="5">
        <v>434</v>
      </c>
      <c r="H4138" s="5" t="s">
        <v>50</v>
      </c>
      <c r="I4138" s="3">
        <v>0.318439645735905</v>
      </c>
      <c r="J4138" s="3">
        <v>15.3640017865118</v>
      </c>
      <c r="K4138" s="3">
        <v>0.0496228662167376</v>
      </c>
      <c r="L4138" s="3">
        <v>13.5900841080124</v>
      </c>
      <c r="M4138" s="3">
        <v>0.248607796340482</v>
      </c>
      <c r="N4138" s="3">
        <v>6.45592163846839</v>
      </c>
      <c r="O4138" s="3">
        <v>0.859639656105371</v>
      </c>
      <c r="P4138" s="3">
        <v>20.8771128369118</v>
      </c>
      <c r="Q4138" s="3">
        <v>1.725304013603</v>
      </c>
      <c r="R4138" s="3">
        <v>6.61516175760502</v>
      </c>
      <c r="S4138" s="3">
        <v>3.43953517699113</v>
      </c>
      <c r="T4138" s="3">
        <v>7.40112994350283</v>
      </c>
      <c r="U4138" s="3"/>
      <c r="V4138" s="3"/>
      <c r="W4138" s="3"/>
      <c r="X4138" s="3"/>
      <c r="Y4138" s="3"/>
      <c r="Z4138" s="3"/>
      <c r="AA4138" s="3">
        <v>4.43276124949996</v>
      </c>
      <c r="AB4138" s="3"/>
      <c r="AC4138" s="3">
        <v>0</v>
      </c>
      <c r="AD4138" s="3"/>
      <c r="AE4138" s="5"/>
      <c r="AF4138" s="3">
        <v>0.283537900231774</v>
      </c>
      <c r="AG4138" s="3">
        <v>3.5056147489809</v>
      </c>
      <c r="AH4138" s="3"/>
      <c r="AI4138" s="3"/>
      <c r="AJ4138" s="3"/>
      <c r="AK4138" s="3"/>
      <c r="AL4138" s="3"/>
      <c r="AM4138" s="3"/>
      <c r="AN4138" s="5" t="s">
        <v>1266</v>
      </c>
      <c r="AO4138" s="1"/>
      <c r="AP4138" s="1"/>
      <c r="AQ4138" s="1"/>
    </row>
    <row r="4139" spans="1:43">
      <c r="A4139" s="1" t="s">
        <v>10618</v>
      </c>
      <c r="B4139" s="1" t="s">
        <v>10619</v>
      </c>
      <c r="C4139" s="3">
        <v>0.515068493150685</v>
      </c>
      <c r="D4139" s="4">
        <v>44049</v>
      </c>
      <c r="E4139" s="3">
        <v>102.1347935227</v>
      </c>
      <c r="F4139" s="5" t="s">
        <v>10620</v>
      </c>
      <c r="G4139" s="5">
        <v>189</v>
      </c>
      <c r="H4139" s="5" t="s">
        <v>55</v>
      </c>
      <c r="I4139" s="3">
        <v>12.5329071079353</v>
      </c>
      <c r="J4139" s="3">
        <v>33.8777979431337</v>
      </c>
      <c r="K4139" s="3">
        <v>4.1597772169524</v>
      </c>
      <c r="L4139" s="3">
        <v>17.2881355932203</v>
      </c>
      <c r="M4139" s="3">
        <v>9.73686623269461</v>
      </c>
      <c r="N4139" s="3">
        <v>13.345302214243</v>
      </c>
      <c r="O4139" s="3">
        <v>17.6430115981915</v>
      </c>
      <c r="P4139" s="3">
        <v>55.6953642384106</v>
      </c>
      <c r="Q4139" s="3">
        <v>19.7019701970197</v>
      </c>
      <c r="R4139" s="3">
        <v>62.1189024390244</v>
      </c>
      <c r="S4139" s="3"/>
      <c r="T4139" s="3"/>
      <c r="U4139" s="3"/>
      <c r="V4139" s="3"/>
      <c r="W4139" s="3"/>
      <c r="X4139" s="3"/>
      <c r="Y4139" s="3"/>
      <c r="Z4139" s="3"/>
      <c r="AA4139" s="3">
        <v>0.301817924787672</v>
      </c>
      <c r="AB4139" s="3">
        <v>0.70111495030818</v>
      </c>
      <c r="AC4139" s="3">
        <v>-5.78965399109283</v>
      </c>
      <c r="AD4139" s="3"/>
      <c r="AE4139" s="5">
        <v>1</v>
      </c>
      <c r="AF4139" s="3">
        <v>1.69877633926119</v>
      </c>
      <c r="AG4139" s="3"/>
      <c r="AH4139" s="3"/>
      <c r="AI4139" s="3"/>
      <c r="AJ4139" s="3"/>
      <c r="AK4139" s="3"/>
      <c r="AL4139" s="3"/>
      <c r="AM4139" s="3"/>
      <c r="AN4139" s="5" t="s">
        <v>51</v>
      </c>
      <c r="AO4139" s="1"/>
      <c r="AP4139" s="1"/>
      <c r="AQ4139" s="1"/>
    </row>
    <row r="4140" spans="1:43">
      <c r="A4140" s="1" t="s">
        <v>10621</v>
      </c>
      <c r="B4140" s="1" t="s">
        <v>10622</v>
      </c>
      <c r="C4140" s="3">
        <v>1.19178082191781</v>
      </c>
      <c r="D4140" s="4">
        <v>43802</v>
      </c>
      <c r="E4140" s="3">
        <v>15.1743653947</v>
      </c>
      <c r="F4140" s="5" t="s">
        <v>10623</v>
      </c>
      <c r="G4140" s="5">
        <v>181</v>
      </c>
      <c r="H4140" s="5" t="s">
        <v>55</v>
      </c>
      <c r="I4140" s="3">
        <v>3.13772155069832</v>
      </c>
      <c r="J4140" s="3">
        <v>85.8439201451906</v>
      </c>
      <c r="K4140" s="3">
        <v>0.537240537240546</v>
      </c>
      <c r="L4140" s="3">
        <v>83.5593220338983</v>
      </c>
      <c r="M4140" s="3">
        <v>1.75481957488878</v>
      </c>
      <c r="N4140" s="3">
        <v>78.5158587672053</v>
      </c>
      <c r="O4140" s="3">
        <v>3.55278878199082</v>
      </c>
      <c r="P4140" s="3">
        <v>93.4437086092715</v>
      </c>
      <c r="Q4140" s="3">
        <v>12.1798365122616</v>
      </c>
      <c r="R4140" s="3">
        <v>81.7073170731707</v>
      </c>
      <c r="S4140" s="3">
        <v>58.0877411922818</v>
      </c>
      <c r="T4140" s="3">
        <v>62.109375</v>
      </c>
      <c r="U4140" s="3"/>
      <c r="V4140" s="3"/>
      <c r="W4140" s="3"/>
      <c r="X4140" s="3"/>
      <c r="Y4140" s="3"/>
      <c r="Z4140" s="3"/>
      <c r="AA4140" s="3">
        <v>0.27994044765694</v>
      </c>
      <c r="AB4140" s="3">
        <v>0.467820263306906</v>
      </c>
      <c r="AC4140" s="3">
        <v>-12.7679062099286</v>
      </c>
      <c r="AD4140" s="3"/>
      <c r="AE4140" s="5">
        <v>1</v>
      </c>
      <c r="AF4140" s="3">
        <v>3.74772942959966</v>
      </c>
      <c r="AG4140" s="3">
        <v>58.7452398859024</v>
      </c>
      <c r="AH4140" s="3"/>
      <c r="AI4140" s="3"/>
      <c r="AJ4140" s="3"/>
      <c r="AK4140" s="3"/>
      <c r="AL4140" s="3"/>
      <c r="AM4140" s="3"/>
      <c r="AN4140" s="5" t="s">
        <v>51</v>
      </c>
      <c r="AO4140" s="1"/>
      <c r="AP4140" s="1"/>
      <c r="AQ4140" s="1"/>
    </row>
    <row r="4141" spans="1:43">
      <c r="A4141" s="1" t="s">
        <v>10624</v>
      </c>
      <c r="B4141" s="1" t="s">
        <v>10625</v>
      </c>
      <c r="C4141" s="3">
        <v>0.956164383561644</v>
      </c>
      <c r="D4141" s="4">
        <v>43888</v>
      </c>
      <c r="E4141" s="3">
        <v>30.2238011419</v>
      </c>
      <c r="F4141" s="5" t="s">
        <v>482</v>
      </c>
      <c r="G4141" s="5">
        <v>350</v>
      </c>
      <c r="H4141" s="5" t="s">
        <v>55</v>
      </c>
      <c r="I4141" s="3">
        <v>19.8138207515119</v>
      </c>
      <c r="J4141" s="3">
        <v>2.84331518451301</v>
      </c>
      <c r="K4141" s="3">
        <v>3.38903547346819</v>
      </c>
      <c r="L4141" s="3">
        <v>32.8248587570621</v>
      </c>
      <c r="M4141" s="3">
        <v>15.0603588907015</v>
      </c>
      <c r="N4141" s="3">
        <v>1.01735487731897</v>
      </c>
      <c r="O4141" s="3">
        <v>30.5181347150259</v>
      </c>
      <c r="P4141" s="3">
        <v>7.81456953642384</v>
      </c>
      <c r="Q4141" s="3">
        <v>33.5732141504431</v>
      </c>
      <c r="R4141" s="3">
        <v>22.5609756097561</v>
      </c>
      <c r="S4141" s="3"/>
      <c r="T4141" s="3"/>
      <c r="U4141" s="3"/>
      <c r="V4141" s="3"/>
      <c r="W4141" s="3"/>
      <c r="X4141" s="3"/>
      <c r="Y4141" s="3"/>
      <c r="Z4141" s="3"/>
      <c r="AA4141" s="3">
        <v>0.402168967531902</v>
      </c>
      <c r="AB4141" s="3">
        <v>0.945632982688837</v>
      </c>
      <c r="AC4141" s="3">
        <v>-9.95443392919734</v>
      </c>
      <c r="AD4141" s="3"/>
      <c r="AE4141" s="5">
        <v>1</v>
      </c>
      <c r="AF4141" s="3">
        <v>4.5197224493436</v>
      </c>
      <c r="AG4141" s="3"/>
      <c r="AH4141" s="3"/>
      <c r="AI4141" s="3"/>
      <c r="AJ4141" s="3"/>
      <c r="AK4141" s="3"/>
      <c r="AL4141" s="3"/>
      <c r="AM4141" s="3"/>
      <c r="AN4141" s="5" t="s">
        <v>46</v>
      </c>
      <c r="AO4141" s="1"/>
      <c r="AP4141" s="1"/>
      <c r="AQ4141" s="1"/>
    </row>
    <row r="4142" spans="1:43">
      <c r="A4142" s="1" t="s">
        <v>10626</v>
      </c>
      <c r="B4142" s="1" t="s">
        <v>10627</v>
      </c>
      <c r="C4142" s="3">
        <v>1.15342465753425</v>
      </c>
      <c r="D4142" s="4">
        <v>43816</v>
      </c>
      <c r="E4142" s="3">
        <v>3.0107342481</v>
      </c>
      <c r="F4142" s="5" t="s">
        <v>10628</v>
      </c>
      <c r="G4142" s="5">
        <v>422</v>
      </c>
      <c r="H4142" s="5" t="s">
        <v>191</v>
      </c>
      <c r="I4142" s="3">
        <v>4.18535127055307</v>
      </c>
      <c r="J4142" s="3">
        <v>83.9059674502712</v>
      </c>
      <c r="K4142" s="3">
        <v>0.980057951252775</v>
      </c>
      <c r="L4142" s="3">
        <v>75.8561643835616</v>
      </c>
      <c r="M4142" s="3">
        <v>1.33413153168563</v>
      </c>
      <c r="N4142" s="3">
        <v>81.4414414414414</v>
      </c>
      <c r="O4142" s="3">
        <v>4.97917958713565</v>
      </c>
      <c r="P4142" s="3">
        <v>89.1428571428571</v>
      </c>
      <c r="Q4142" s="3">
        <v>-0.269337597845288</v>
      </c>
      <c r="R4142" s="3">
        <v>94.7589098532495</v>
      </c>
      <c r="S4142" s="3">
        <v>22.0791263136204</v>
      </c>
      <c r="T4142" s="3">
        <v>95.5882352941177</v>
      </c>
      <c r="U4142" s="3"/>
      <c r="V4142" s="3"/>
      <c r="W4142" s="3"/>
      <c r="X4142" s="3"/>
      <c r="Y4142" s="3"/>
      <c r="Z4142" s="3"/>
      <c r="AA4142" s="3">
        <v>0.123099654667113</v>
      </c>
      <c r="AB4142" s="3">
        <v>0.137995712621763</v>
      </c>
      <c r="AC4142" s="3">
        <v>-15.4425612052731</v>
      </c>
      <c r="AD4142" s="3"/>
      <c r="AE4142" s="5">
        <v>3</v>
      </c>
      <c r="AF4142" s="3">
        <v>1.16495184715142</v>
      </c>
      <c r="AG4142" s="3">
        <v>16.8360549863393</v>
      </c>
      <c r="AH4142" s="3"/>
      <c r="AI4142" s="3"/>
      <c r="AJ4142" s="3"/>
      <c r="AK4142" s="3"/>
      <c r="AL4142" s="3"/>
      <c r="AM4142" s="3"/>
      <c r="AN4142" s="5" t="s">
        <v>46</v>
      </c>
      <c r="AO4142" s="1"/>
      <c r="AP4142" s="1"/>
      <c r="AQ4142" s="1"/>
    </row>
    <row r="4143" spans="1:43">
      <c r="A4143" s="1" t="s">
        <v>10629</v>
      </c>
      <c r="B4143" s="1" t="s">
        <v>10630</v>
      </c>
      <c r="C4143" s="3">
        <v>1.05753424657534</v>
      </c>
      <c r="D4143" s="4">
        <v>43851</v>
      </c>
      <c r="E4143" s="3">
        <v>0.3441609443</v>
      </c>
      <c r="F4143" s="5" t="s">
        <v>10631</v>
      </c>
      <c r="G4143" s="5">
        <v>27</v>
      </c>
      <c r="H4143" s="5" t="s">
        <v>55</v>
      </c>
      <c r="I4143" s="3">
        <v>7.60996363137309</v>
      </c>
      <c r="J4143" s="3">
        <v>68.3000604960678</v>
      </c>
      <c r="K4143" s="3">
        <v>4.33799068529608</v>
      </c>
      <c r="L4143" s="3">
        <v>14.4067796610169</v>
      </c>
      <c r="M4143" s="3">
        <v>3.50471916045146</v>
      </c>
      <c r="N4143" s="3">
        <v>65.7091561938959</v>
      </c>
      <c r="O4143" s="3">
        <v>17.9718648912962</v>
      </c>
      <c r="P4143" s="3">
        <v>54.7682119205298</v>
      </c>
      <c r="Q4143" s="3">
        <v>16.9687476691281</v>
      </c>
      <c r="R4143" s="3">
        <v>68.9024390243902</v>
      </c>
      <c r="S4143" s="3">
        <v>56.9455564451561</v>
      </c>
      <c r="T4143" s="3">
        <v>63.8671875</v>
      </c>
      <c r="U4143" s="3"/>
      <c r="V4143" s="3"/>
      <c r="W4143" s="3"/>
      <c r="X4143" s="3"/>
      <c r="Y4143" s="3"/>
      <c r="Z4143" s="3"/>
      <c r="AA4143" s="3">
        <v>0.26173020151598</v>
      </c>
      <c r="AB4143" s="3">
        <v>0.508852588729464</v>
      </c>
      <c r="AC4143" s="3">
        <v>-12.0133323877739</v>
      </c>
      <c r="AD4143" s="3"/>
      <c r="AE4143" s="5">
        <v>2</v>
      </c>
      <c r="AF4143" s="3">
        <v>3.46053674597417</v>
      </c>
      <c r="AG4143" s="3"/>
      <c r="AH4143" s="3"/>
      <c r="AI4143" s="3"/>
      <c r="AJ4143" s="3"/>
      <c r="AK4143" s="3"/>
      <c r="AL4143" s="3"/>
      <c r="AM4143" s="3"/>
      <c r="AN4143" s="5" t="s">
        <v>46</v>
      </c>
      <c r="AO4143" s="1"/>
      <c r="AP4143" s="1"/>
      <c r="AQ4143" s="1"/>
    </row>
    <row r="4144" spans="1:43">
      <c r="A4144" s="1" t="s">
        <v>10632</v>
      </c>
      <c r="B4144" s="1" t="s">
        <v>10633</v>
      </c>
      <c r="C4144" s="3">
        <v>1.07671232876712</v>
      </c>
      <c r="D4144" s="4">
        <v>43844</v>
      </c>
      <c r="E4144" s="3">
        <v>11.0350029888</v>
      </c>
      <c r="F4144" s="5" t="s">
        <v>775</v>
      </c>
      <c r="G4144" s="5">
        <v>394</v>
      </c>
      <c r="H4144" s="5" t="s">
        <v>55</v>
      </c>
      <c r="I4144" s="3">
        <v>13.9393939393939</v>
      </c>
      <c r="J4144" s="3">
        <v>24.3799153055051</v>
      </c>
      <c r="K4144" s="3">
        <v>2.90526315789474</v>
      </c>
      <c r="L4144" s="3">
        <v>43.5028248587571</v>
      </c>
      <c r="M4144" s="3">
        <v>8.3539172841852</v>
      </c>
      <c r="N4144" s="3">
        <v>21.6636744464393</v>
      </c>
      <c r="O4144" s="3">
        <v>20.8704253214639</v>
      </c>
      <c r="P4144" s="3">
        <v>40.7284768211921</v>
      </c>
      <c r="Q4144" s="3">
        <v>22.2611305652826</v>
      </c>
      <c r="R4144" s="3">
        <v>53.5060975609756</v>
      </c>
      <c r="S4144" s="3">
        <v>71.0115953618553</v>
      </c>
      <c r="T4144" s="3">
        <v>41.40625</v>
      </c>
      <c r="U4144" s="3"/>
      <c r="V4144" s="3"/>
      <c r="W4144" s="3"/>
      <c r="X4144" s="3"/>
      <c r="Y4144" s="3"/>
      <c r="Z4144" s="3"/>
      <c r="AA4144" s="3">
        <v>0.309902990711599</v>
      </c>
      <c r="AB4144" s="3">
        <v>0.537985520570015</v>
      </c>
      <c r="AC4144" s="3">
        <v>-9.80110919869956</v>
      </c>
      <c r="AD4144" s="3"/>
      <c r="AE4144" s="5">
        <v>1</v>
      </c>
      <c r="AF4144" s="3">
        <v>4.23293984658757</v>
      </c>
      <c r="AG4144" s="3"/>
      <c r="AH4144" s="3"/>
      <c r="AI4144" s="3"/>
      <c r="AJ4144" s="3"/>
      <c r="AK4144" s="3"/>
      <c r="AL4144" s="3"/>
      <c r="AM4144" s="3"/>
      <c r="AN4144" s="5" t="s">
        <v>51</v>
      </c>
      <c r="AO4144" s="1"/>
      <c r="AP4144" s="1"/>
      <c r="AQ4144" s="1"/>
    </row>
    <row r="4145" spans="1:43">
      <c r="A4145" s="1" t="s">
        <v>10634</v>
      </c>
      <c r="B4145" s="1" t="s">
        <v>10635</v>
      </c>
      <c r="C4145" s="3">
        <v>0.901369863013699</v>
      </c>
      <c r="D4145" s="4">
        <v>43908</v>
      </c>
      <c r="E4145" s="3">
        <v>2.4936854023</v>
      </c>
      <c r="F4145" s="5" t="s">
        <v>10636</v>
      </c>
      <c r="G4145" s="5">
        <v>330</v>
      </c>
      <c r="H4145" s="5" t="s">
        <v>50</v>
      </c>
      <c r="I4145" s="3">
        <v>0.681772608782838</v>
      </c>
      <c r="J4145" s="3">
        <v>2.90308173291648</v>
      </c>
      <c r="K4145" s="3">
        <v>0.0797289216663257</v>
      </c>
      <c r="L4145" s="3">
        <v>5.13501549358123</v>
      </c>
      <c r="M4145" s="3">
        <v>0.460184073629446</v>
      </c>
      <c r="N4145" s="3">
        <v>1.69189670525378</v>
      </c>
      <c r="O4145" s="3">
        <v>0.651498446426777</v>
      </c>
      <c r="P4145" s="3">
        <v>54.7738693467337</v>
      </c>
      <c r="Q4145" s="3">
        <v>1.04648822700744</v>
      </c>
      <c r="R4145" s="3">
        <v>58.8604538870111</v>
      </c>
      <c r="S4145" s="3"/>
      <c r="T4145" s="3"/>
      <c r="U4145" s="3"/>
      <c r="V4145" s="3"/>
      <c r="W4145" s="3"/>
      <c r="X4145" s="3"/>
      <c r="Y4145" s="3"/>
      <c r="Z4145" s="3"/>
      <c r="AA4145" s="3">
        <v>-0.0847968492285649</v>
      </c>
      <c r="AB4145" s="3">
        <v>-0.0973555213370936</v>
      </c>
      <c r="AC4145" s="3">
        <v>-1.71093206008158</v>
      </c>
      <c r="AD4145" s="3"/>
      <c r="AE4145" s="5">
        <v>3</v>
      </c>
      <c r="AF4145" s="3">
        <v>0.0325299573077615</v>
      </c>
      <c r="AG4145" s="3"/>
      <c r="AH4145" s="3"/>
      <c r="AI4145" s="3"/>
      <c r="AJ4145" s="3"/>
      <c r="AK4145" s="3"/>
      <c r="AL4145" s="3"/>
      <c r="AM4145" s="3"/>
      <c r="AN4145" s="5" t="s">
        <v>1266</v>
      </c>
      <c r="AO4145" s="1"/>
      <c r="AP4145" s="1"/>
      <c r="AQ4145" s="1"/>
    </row>
    <row r="4146" spans="1:43">
      <c r="A4146" s="1" t="s">
        <v>10637</v>
      </c>
      <c r="B4146" s="1" t="s">
        <v>10638</v>
      </c>
      <c r="C4146" s="3">
        <v>0.726027397260274</v>
      </c>
      <c r="D4146" s="4">
        <v>43972</v>
      </c>
      <c r="E4146" s="3">
        <v>0.490779798</v>
      </c>
      <c r="F4146" s="5" t="s">
        <v>6978</v>
      </c>
      <c r="G4146" s="5">
        <v>266</v>
      </c>
      <c r="H4146" s="5" t="s">
        <v>390</v>
      </c>
      <c r="I4146" s="3">
        <v>-2.47202441505595</v>
      </c>
      <c r="J4146" s="3">
        <v>83.3333333333333</v>
      </c>
      <c r="K4146" s="3">
        <v>0.114870509607351</v>
      </c>
      <c r="L4146" s="3">
        <v>50</v>
      </c>
      <c r="M4146" s="3">
        <v>-3.71597870844632</v>
      </c>
      <c r="N4146" s="3">
        <v>97.6190476190476</v>
      </c>
      <c r="O4146" s="3">
        <v>-4.388151989628</v>
      </c>
      <c r="P4146" s="3">
        <v>97.6190476190476</v>
      </c>
      <c r="Q4146" s="3">
        <v>-13.7161371613716</v>
      </c>
      <c r="R4146" s="3">
        <v>79.4871794871795</v>
      </c>
      <c r="S4146" s="3"/>
      <c r="T4146" s="3"/>
      <c r="U4146" s="3"/>
      <c r="V4146" s="3"/>
      <c r="W4146" s="3"/>
      <c r="X4146" s="3"/>
      <c r="Y4146" s="3"/>
      <c r="Z4146" s="3"/>
      <c r="AA4146" s="3">
        <v>-0.0811095353873443</v>
      </c>
      <c r="AB4146" s="3">
        <v>-0.104937276843457</v>
      </c>
      <c r="AC4146" s="3">
        <v>-16.0942100098135</v>
      </c>
      <c r="AD4146" s="3"/>
      <c r="AE4146" s="5">
        <v>4</v>
      </c>
      <c r="AF4146" s="3">
        <v>-0.394662998804051</v>
      </c>
      <c r="AG4146" s="3"/>
      <c r="AH4146" s="3"/>
      <c r="AI4146" s="3"/>
      <c r="AJ4146" s="3"/>
      <c r="AK4146" s="3"/>
      <c r="AL4146" s="3"/>
      <c r="AM4146" s="3"/>
      <c r="AN4146" s="5" t="s">
        <v>46</v>
      </c>
      <c r="AO4146" s="1"/>
      <c r="AP4146" s="1"/>
      <c r="AQ4146" s="1"/>
    </row>
    <row r="4147" spans="1:43">
      <c r="A4147" s="1" t="s">
        <v>10639</v>
      </c>
      <c r="B4147" s="1" t="s">
        <v>10640</v>
      </c>
      <c r="C4147" s="3">
        <v>1.23013698630137</v>
      </c>
      <c r="D4147" s="4">
        <v>43788</v>
      </c>
      <c r="E4147" s="3">
        <v>13.036167147</v>
      </c>
      <c r="F4147" s="5" t="s">
        <v>10641</v>
      </c>
      <c r="G4147" s="5">
        <v>450</v>
      </c>
      <c r="H4147" s="5" t="s">
        <v>226</v>
      </c>
      <c r="I4147" s="3">
        <v>1.54016416120999</v>
      </c>
      <c r="J4147" s="3">
        <v>63.3001422475107</v>
      </c>
      <c r="K4147" s="3">
        <v>0.100009091735601</v>
      </c>
      <c r="L4147" s="3">
        <v>78.968253968254</v>
      </c>
      <c r="M4147" s="3">
        <v>0.529583637691748</v>
      </c>
      <c r="N4147" s="3">
        <v>57.2637517630465</v>
      </c>
      <c r="O4147" s="3">
        <v>2.61906981079318</v>
      </c>
      <c r="P4147" s="3">
        <v>71.2264150943396</v>
      </c>
      <c r="Q4147" s="3">
        <v>3.44827586206896</v>
      </c>
      <c r="R4147" s="3">
        <v>78.1021897810219</v>
      </c>
      <c r="S4147" s="3">
        <v>9.19369235346623</v>
      </c>
      <c r="T4147" s="3">
        <v>77.6595744680851</v>
      </c>
      <c r="U4147" s="3"/>
      <c r="V4147" s="3"/>
      <c r="W4147" s="3"/>
      <c r="X4147" s="3"/>
      <c r="Y4147" s="3"/>
      <c r="Z4147" s="3"/>
      <c r="AA4147" s="3">
        <v>0.25054724261843</v>
      </c>
      <c r="AB4147" s="3">
        <v>0.384552939304858</v>
      </c>
      <c r="AC4147" s="3">
        <v>-2.76796230859834</v>
      </c>
      <c r="AD4147" s="3"/>
      <c r="AE4147" s="5">
        <v>1</v>
      </c>
      <c r="AF4147" s="3">
        <v>0.637823727052088</v>
      </c>
      <c r="AG4147" s="3">
        <v>8.78644429981586</v>
      </c>
      <c r="AH4147" s="3"/>
      <c r="AI4147" s="3"/>
      <c r="AJ4147" s="3"/>
      <c r="AK4147" s="3"/>
      <c r="AL4147" s="3"/>
      <c r="AM4147" s="3"/>
      <c r="AN4147" s="5" t="s">
        <v>46</v>
      </c>
      <c r="AO4147" s="1"/>
      <c r="AP4147" s="1"/>
      <c r="AQ4147" s="1"/>
    </row>
    <row r="4148" spans="1:43">
      <c r="A4148" s="1" t="s">
        <v>10642</v>
      </c>
      <c r="B4148" s="1" t="s">
        <v>10643</v>
      </c>
      <c r="C4148" s="3">
        <v>0.934246575342466</v>
      </c>
      <c r="D4148" s="4">
        <v>43896</v>
      </c>
      <c r="E4148" s="3">
        <v>44.2415719584</v>
      </c>
      <c r="F4148" s="5" t="s">
        <v>10644</v>
      </c>
      <c r="G4148" s="5">
        <v>342</v>
      </c>
      <c r="H4148" s="5" t="s">
        <v>55</v>
      </c>
      <c r="I4148" s="3">
        <v>3.63834422657952</v>
      </c>
      <c r="J4148" s="3">
        <v>84.2105263157895</v>
      </c>
      <c r="K4148" s="3">
        <v>-0.840744858254586</v>
      </c>
      <c r="L4148" s="3">
        <v>96.2146892655367</v>
      </c>
      <c r="M4148" s="3">
        <v>0.330427446569174</v>
      </c>
      <c r="N4148" s="3">
        <v>86.4751645721125</v>
      </c>
      <c r="O4148" s="3">
        <v>7.63255147447017</v>
      </c>
      <c r="P4148" s="3">
        <v>87.0860927152318</v>
      </c>
      <c r="Q4148" s="3">
        <v>13.0644905720171</v>
      </c>
      <c r="R4148" s="3">
        <v>79.6493902439024</v>
      </c>
      <c r="S4148" s="3"/>
      <c r="T4148" s="3"/>
      <c r="U4148" s="3"/>
      <c r="V4148" s="3"/>
      <c r="W4148" s="3"/>
      <c r="X4148" s="3"/>
      <c r="Y4148" s="3"/>
      <c r="Z4148" s="3"/>
      <c r="AA4148" s="3">
        <v>0.377167750774423</v>
      </c>
      <c r="AB4148" s="3">
        <v>0.720656730357078</v>
      </c>
      <c r="AC4148" s="3">
        <v>-6.69999999999999</v>
      </c>
      <c r="AD4148" s="3"/>
      <c r="AE4148" s="5">
        <v>1</v>
      </c>
      <c r="AF4148" s="3">
        <v>3.92107070344939</v>
      </c>
      <c r="AG4148" s="3"/>
      <c r="AH4148" s="3"/>
      <c r="AI4148" s="3"/>
      <c r="AJ4148" s="3"/>
      <c r="AK4148" s="3"/>
      <c r="AL4148" s="3"/>
      <c r="AM4148" s="3"/>
      <c r="AN4148" s="5" t="s">
        <v>46</v>
      </c>
      <c r="AO4148" s="1"/>
      <c r="AP4148" s="1"/>
      <c r="AQ4148" s="1"/>
    </row>
    <row r="4149" spans="1:43">
      <c r="A4149" s="1" t="s">
        <v>10645</v>
      </c>
      <c r="B4149" s="1" t="s">
        <v>10646</v>
      </c>
      <c r="C4149" s="3">
        <v>1.12876712328767</v>
      </c>
      <c r="D4149" s="4">
        <v>43825</v>
      </c>
      <c r="E4149" s="3">
        <v>9.3340545612</v>
      </c>
      <c r="F4149" s="5" t="s">
        <v>1472</v>
      </c>
      <c r="G4149" s="5">
        <v>409</v>
      </c>
      <c r="H4149" s="5" t="s">
        <v>50</v>
      </c>
      <c r="I4149" s="3">
        <v>0.169508425565871</v>
      </c>
      <c r="J4149" s="3">
        <v>41.6703885663242</v>
      </c>
      <c r="K4149" s="3">
        <v>0.029871552325002</v>
      </c>
      <c r="L4149" s="3">
        <v>25.0553342186808</v>
      </c>
      <c r="M4149" s="3">
        <v>0.12957241104354</v>
      </c>
      <c r="N4149" s="3">
        <v>16.8299198575245</v>
      </c>
      <c r="O4149" s="3">
        <v>0.726369768507937</v>
      </c>
      <c r="P4149" s="3">
        <v>42.7592507994518</v>
      </c>
      <c r="Q4149" s="3">
        <v>1.13676241091167</v>
      </c>
      <c r="R4149" s="3">
        <v>48.6721390632545</v>
      </c>
      <c r="S4149" s="3">
        <v>2.43234495880299</v>
      </c>
      <c r="T4149" s="3">
        <v>25.3672316384181</v>
      </c>
      <c r="U4149" s="3"/>
      <c r="V4149" s="3"/>
      <c r="W4149" s="3"/>
      <c r="X4149" s="3"/>
      <c r="Y4149" s="3"/>
      <c r="Z4149" s="3"/>
      <c r="AA4149" s="3">
        <v>0.571609607041429</v>
      </c>
      <c r="AB4149" s="3">
        <v>3.92618061758941</v>
      </c>
      <c r="AC4149" s="3">
        <v>-0.00986485153399703</v>
      </c>
      <c r="AD4149" s="3"/>
      <c r="AE4149" s="5"/>
      <c r="AF4149" s="3">
        <v>0.198181283196249</v>
      </c>
      <c r="AG4149" s="3">
        <v>2.43449457838032</v>
      </c>
      <c r="AH4149" s="3"/>
      <c r="AI4149" s="3"/>
      <c r="AJ4149" s="3"/>
      <c r="AK4149" s="3"/>
      <c r="AL4149" s="3"/>
      <c r="AM4149" s="3">
        <v>1000</v>
      </c>
      <c r="AN4149" s="5" t="s">
        <v>51</v>
      </c>
      <c r="AO4149" s="1"/>
      <c r="AP4149" s="1"/>
      <c r="AQ4149" s="1"/>
    </row>
    <row r="4150" spans="1:43">
      <c r="A4150" s="1" t="s">
        <v>10647</v>
      </c>
      <c r="B4150" s="1" t="s">
        <v>10648</v>
      </c>
      <c r="C4150" s="3">
        <v>0.389041095890411</v>
      </c>
      <c r="D4150" s="4">
        <v>44095</v>
      </c>
      <c r="E4150" s="3">
        <v>17.7317255749</v>
      </c>
      <c r="F4150" s="5" t="s">
        <v>10649</v>
      </c>
      <c r="G4150" s="5">
        <v>143</v>
      </c>
      <c r="H4150" s="5" t="s">
        <v>55</v>
      </c>
      <c r="I4150" s="3">
        <v>10.2481305234534</v>
      </c>
      <c r="J4150" s="3">
        <v>50.453720508167</v>
      </c>
      <c r="K4150" s="3">
        <v>3.70903277378099</v>
      </c>
      <c r="L4150" s="3">
        <v>26.2146892655367</v>
      </c>
      <c r="M4150" s="3">
        <v>5.22303325223033</v>
      </c>
      <c r="N4150" s="3">
        <v>49.5511669658887</v>
      </c>
      <c r="O4150" s="3">
        <v>23.608993902439</v>
      </c>
      <c r="P4150" s="3">
        <v>27.0860927152318</v>
      </c>
      <c r="Q4150" s="3"/>
      <c r="R4150" s="3"/>
      <c r="S4150" s="3"/>
      <c r="T4150" s="3"/>
      <c r="U4150" s="3"/>
      <c r="V4150" s="3"/>
      <c r="W4150" s="3"/>
      <c r="X4150" s="3"/>
      <c r="Y4150" s="3"/>
      <c r="Z4150" s="3"/>
      <c r="AA4150" s="3">
        <v>0.364534100471282</v>
      </c>
      <c r="AB4150" s="3">
        <v>0.627143262450627</v>
      </c>
      <c r="AC4150" s="3">
        <v>-6.55142775284117</v>
      </c>
      <c r="AD4150" s="3"/>
      <c r="AE4150" s="5">
        <v>1</v>
      </c>
      <c r="AF4150" s="3">
        <v>5.36248562985061</v>
      </c>
      <c r="AG4150" s="3"/>
      <c r="AH4150" s="3"/>
      <c r="AI4150" s="3"/>
      <c r="AJ4150" s="3"/>
      <c r="AK4150" s="3"/>
      <c r="AL4150" s="3"/>
      <c r="AM4150" s="3"/>
      <c r="AN4150" s="5" t="s">
        <v>51</v>
      </c>
      <c r="AO4150" s="1"/>
      <c r="AP4150" s="1"/>
      <c r="AQ4150" s="1"/>
    </row>
    <row r="4151" spans="1:43">
      <c r="A4151" s="1" t="s">
        <v>10650</v>
      </c>
      <c r="B4151" s="1" t="s">
        <v>10651</v>
      </c>
      <c r="C4151" s="3">
        <v>1.13150684931507</v>
      </c>
      <c r="D4151" s="4">
        <v>43824</v>
      </c>
      <c r="E4151" s="3">
        <v>1.0172709241</v>
      </c>
      <c r="F4151" s="5" t="s">
        <v>1254</v>
      </c>
      <c r="G4151" s="5">
        <v>414</v>
      </c>
      <c r="H4151" s="5" t="s">
        <v>205</v>
      </c>
      <c r="I4151" s="3">
        <v>0.0689451393676739</v>
      </c>
      <c r="J4151" s="3">
        <v>16.4794007490637</v>
      </c>
      <c r="K4151" s="3">
        <v>0.0393855848759319</v>
      </c>
      <c r="L4151" s="3">
        <v>13.3333333333333</v>
      </c>
      <c r="M4151" s="3">
        <v>-0.0786782061368714</v>
      </c>
      <c r="N4151" s="3">
        <v>15.6716417910448</v>
      </c>
      <c r="O4151" s="3">
        <v>0.743678730788326</v>
      </c>
      <c r="P4151" s="3">
        <v>54.863813229572</v>
      </c>
      <c r="Q4151" s="3">
        <v>1.11464968152867</v>
      </c>
      <c r="R4151" s="3">
        <v>52.6548672566372</v>
      </c>
      <c r="S4151" s="3">
        <v>1.66581311051427</v>
      </c>
      <c r="T4151" s="3">
        <v>39.1025641025641</v>
      </c>
      <c r="U4151" s="3"/>
      <c r="V4151" s="3"/>
      <c r="W4151" s="3"/>
      <c r="X4151" s="3"/>
      <c r="Y4151" s="3"/>
      <c r="Z4151" s="3"/>
      <c r="AA4151" s="3">
        <v>0.0179715116094783</v>
      </c>
      <c r="AB4151" s="3">
        <v>0.0554492871810773</v>
      </c>
      <c r="AC4151" s="3">
        <v>-1.87273262084519</v>
      </c>
      <c r="AD4151" s="3"/>
      <c r="AE4151" s="5">
        <v>3</v>
      </c>
      <c r="AF4151" s="3">
        <v>0.161491373958936</v>
      </c>
      <c r="AG4151" s="3">
        <v>1.9681559108824</v>
      </c>
      <c r="AH4151" s="3"/>
      <c r="AI4151" s="3"/>
      <c r="AJ4151" s="3"/>
      <c r="AK4151" s="3"/>
      <c r="AL4151" s="3"/>
      <c r="AM4151" s="3"/>
      <c r="AN4151" s="5" t="s">
        <v>46</v>
      </c>
      <c r="AO4151" s="1"/>
      <c r="AP4151" s="1"/>
      <c r="AQ4151" s="1"/>
    </row>
    <row r="4152" spans="1:43">
      <c r="A4152" s="1" t="s">
        <v>10652</v>
      </c>
      <c r="B4152" s="1" t="s">
        <v>10653</v>
      </c>
      <c r="C4152" s="3">
        <v>0.745205479452055</v>
      </c>
      <c r="D4152" s="4">
        <v>43965</v>
      </c>
      <c r="E4152" s="3">
        <v>1.1775999596</v>
      </c>
      <c r="F4152" s="5" t="s">
        <v>10654</v>
      </c>
      <c r="G4152" s="5">
        <v>273</v>
      </c>
      <c r="H4152" s="5" t="s">
        <v>55</v>
      </c>
      <c r="I4152" s="3">
        <v>6.34460255596846</v>
      </c>
      <c r="J4152" s="3">
        <v>73.7447065940714</v>
      </c>
      <c r="K4152" s="3">
        <v>-0.878600996874205</v>
      </c>
      <c r="L4152" s="3">
        <v>96.5536723163842</v>
      </c>
      <c r="M4152" s="3">
        <v>0.885640584694753</v>
      </c>
      <c r="N4152" s="3">
        <v>83.0041891083184</v>
      </c>
      <c r="O4152" s="3">
        <v>12.4496837262795</v>
      </c>
      <c r="P4152" s="3">
        <v>75.1655629139073</v>
      </c>
      <c r="Q4152" s="3">
        <v>16.053412462908</v>
      </c>
      <c r="R4152" s="3">
        <v>72.0274390243902</v>
      </c>
      <c r="S4152" s="3"/>
      <c r="T4152" s="3"/>
      <c r="U4152" s="3"/>
      <c r="V4152" s="3"/>
      <c r="W4152" s="3"/>
      <c r="X4152" s="3"/>
      <c r="Y4152" s="3"/>
      <c r="Z4152" s="3"/>
      <c r="AA4152" s="3">
        <v>0.237182015362686</v>
      </c>
      <c r="AB4152" s="3">
        <v>0.448633177953884</v>
      </c>
      <c r="AC4152" s="3">
        <v>-4.97196569920844</v>
      </c>
      <c r="AD4152" s="3"/>
      <c r="AE4152" s="5">
        <v>1</v>
      </c>
      <c r="AF4152" s="3">
        <v>1.82654050560108</v>
      </c>
      <c r="AG4152" s="3"/>
      <c r="AH4152" s="3"/>
      <c r="AI4152" s="3"/>
      <c r="AJ4152" s="3"/>
      <c r="AK4152" s="3"/>
      <c r="AL4152" s="3"/>
      <c r="AM4152" s="3"/>
      <c r="AN4152" s="5" t="s">
        <v>46</v>
      </c>
      <c r="AO4152" s="1"/>
      <c r="AP4152" s="1"/>
      <c r="AQ4152" s="1"/>
    </row>
    <row r="4153" spans="1:43">
      <c r="A4153" s="1" t="s">
        <v>10655</v>
      </c>
      <c r="B4153" s="1" t="s">
        <v>10656</v>
      </c>
      <c r="C4153" s="3">
        <v>1.21095890410959</v>
      </c>
      <c r="D4153" s="4">
        <v>43795</v>
      </c>
      <c r="E4153" s="3">
        <v>63.1562730347</v>
      </c>
      <c r="F4153" s="5" t="s">
        <v>6960</v>
      </c>
      <c r="G4153" s="5">
        <v>443</v>
      </c>
      <c r="H4153" s="5" t="s">
        <v>50</v>
      </c>
      <c r="I4153" s="3">
        <v>0.280112044817918</v>
      </c>
      <c r="J4153" s="3">
        <v>21.661456007146</v>
      </c>
      <c r="K4153" s="3">
        <v>0.0385430718828248</v>
      </c>
      <c r="L4153" s="3">
        <v>22.3107569721116</v>
      </c>
      <c r="M4153" s="3">
        <v>0.21235521235521</v>
      </c>
      <c r="N4153" s="3">
        <v>9.83971504897596</v>
      </c>
      <c r="O4153" s="3">
        <v>0.766766961079299</v>
      </c>
      <c r="P4153" s="3">
        <v>36.2265874828689</v>
      </c>
      <c r="Q4153" s="3">
        <v>1.51559597144813</v>
      </c>
      <c r="R4153" s="3">
        <v>13.4234669241912</v>
      </c>
      <c r="S4153" s="3">
        <v>3.20079522862823</v>
      </c>
      <c r="T4153" s="3">
        <v>9.71751412429379</v>
      </c>
      <c r="U4153" s="3"/>
      <c r="V4153" s="3"/>
      <c r="W4153" s="3"/>
      <c r="X4153" s="3"/>
      <c r="Y4153" s="3"/>
      <c r="Z4153" s="3"/>
      <c r="AA4153" s="3">
        <v>3.92216420325041</v>
      </c>
      <c r="AB4153" s="3"/>
      <c r="AC4153" s="3">
        <v>0</v>
      </c>
      <c r="AD4153" s="3"/>
      <c r="AE4153" s="5"/>
      <c r="AF4153" s="3">
        <v>0.263945736426438</v>
      </c>
      <c r="AG4153" s="3">
        <v>3.25430224733616</v>
      </c>
      <c r="AH4153" s="3"/>
      <c r="AI4153" s="3"/>
      <c r="AJ4153" s="3"/>
      <c r="AK4153" s="3"/>
      <c r="AL4153" s="3"/>
      <c r="AM4153" s="3"/>
      <c r="AN4153" s="5" t="s">
        <v>1266</v>
      </c>
      <c r="AO4153" s="1"/>
      <c r="AP4153" s="1"/>
      <c r="AQ4153" s="1"/>
    </row>
    <row r="4154" spans="1:43">
      <c r="A4154" s="1" t="s">
        <v>10657</v>
      </c>
      <c r="B4154" s="1" t="s">
        <v>10658</v>
      </c>
      <c r="C4154" s="3">
        <v>0.983561643835616</v>
      </c>
      <c r="D4154" s="4">
        <v>43878</v>
      </c>
      <c r="E4154" s="3">
        <v>9.6079880392</v>
      </c>
      <c r="F4154" s="5" t="s">
        <v>2817</v>
      </c>
      <c r="G4154" s="5">
        <v>360</v>
      </c>
      <c r="H4154" s="5" t="s">
        <v>50</v>
      </c>
      <c r="I4154" s="3">
        <v>0.23965849712212</v>
      </c>
      <c r="J4154" s="3">
        <v>29.9687360428763</v>
      </c>
      <c r="K4154" s="3">
        <v>-0.0199481348494018</v>
      </c>
      <c r="L4154" s="3">
        <v>66.9765382912793</v>
      </c>
      <c r="M4154" s="3">
        <v>-0.0997647066326932</v>
      </c>
      <c r="N4154" s="3">
        <v>55.9216384683882</v>
      </c>
      <c r="O4154" s="3">
        <v>0.71267696593385</v>
      </c>
      <c r="P4154" s="3">
        <v>44.9977158519872</v>
      </c>
      <c r="Q4154" s="3">
        <v>1.27190939734488</v>
      </c>
      <c r="R4154" s="3">
        <v>30.2752293577982</v>
      </c>
      <c r="S4154" s="3"/>
      <c r="T4154" s="3"/>
      <c r="U4154" s="3"/>
      <c r="V4154" s="3"/>
      <c r="W4154" s="3"/>
      <c r="X4154" s="3"/>
      <c r="Y4154" s="3"/>
      <c r="Z4154" s="3"/>
      <c r="AA4154" s="3">
        <v>-0.00700954967119352</v>
      </c>
      <c r="AB4154" s="3">
        <v>-0.00880604932949187</v>
      </c>
      <c r="AC4154" s="3">
        <v>-2.96121496975038</v>
      </c>
      <c r="AD4154" s="3"/>
      <c r="AE4154" s="5">
        <v>4</v>
      </c>
      <c r="AF4154" s="3">
        <v>0.122265555888133</v>
      </c>
      <c r="AG4154" s="3"/>
      <c r="AH4154" s="3"/>
      <c r="AI4154" s="3"/>
      <c r="AJ4154" s="3"/>
      <c r="AK4154" s="3"/>
      <c r="AL4154" s="3"/>
      <c r="AM4154" s="3"/>
      <c r="AN4154" s="5" t="s">
        <v>51</v>
      </c>
      <c r="AO4154" s="1"/>
      <c r="AP4154" s="1"/>
      <c r="AQ4154" s="1"/>
    </row>
    <row r="4155" spans="1:43">
      <c r="A4155" s="1" t="s">
        <v>10659</v>
      </c>
      <c r="B4155" s="1" t="s">
        <v>10660</v>
      </c>
      <c r="C4155" s="3">
        <v>1.05753424657534</v>
      </c>
      <c r="D4155" s="4">
        <v>43851</v>
      </c>
      <c r="E4155" s="3">
        <v>7.0762735369</v>
      </c>
      <c r="F4155" s="5" t="s">
        <v>2294</v>
      </c>
      <c r="G4155" s="5">
        <v>387</v>
      </c>
      <c r="H4155" s="5" t="s">
        <v>60</v>
      </c>
      <c r="I4155" s="3">
        <v>1.27910186804086</v>
      </c>
      <c r="J4155" s="3">
        <v>76.5873015873016</v>
      </c>
      <c r="K4155" s="3">
        <v>1.49391368498709</v>
      </c>
      <c r="L4155" s="3">
        <v>63.2790028763183</v>
      </c>
      <c r="M4155" s="3">
        <v>-0.289907591955053</v>
      </c>
      <c r="N4155" s="3">
        <v>63.402571711177</v>
      </c>
      <c r="O4155" s="3">
        <v>0.972477064220178</v>
      </c>
      <c r="P4155" s="3">
        <v>78.9046653144016</v>
      </c>
      <c r="Q4155" s="3">
        <v>5.41135906522364</v>
      </c>
      <c r="R4155" s="3">
        <v>64.1884816753927</v>
      </c>
      <c r="S4155" s="3">
        <v>10.0379924015197</v>
      </c>
      <c r="T4155" s="3">
        <v>87.6811594202899</v>
      </c>
      <c r="U4155" s="3"/>
      <c r="V4155" s="3"/>
      <c r="W4155" s="3"/>
      <c r="X4155" s="3"/>
      <c r="Y4155" s="3"/>
      <c r="Z4155" s="3"/>
      <c r="AA4155" s="3">
        <v>0.0821836497887467</v>
      </c>
      <c r="AB4155" s="3">
        <v>0.128123200345901</v>
      </c>
      <c r="AC4155" s="3">
        <v>-10.1716403354788</v>
      </c>
      <c r="AD4155" s="3"/>
      <c r="AE4155" s="5">
        <v>2</v>
      </c>
      <c r="AF4155" s="3">
        <v>0.813634059500684</v>
      </c>
      <c r="AG4155" s="3"/>
      <c r="AH4155" s="3"/>
      <c r="AI4155" s="3"/>
      <c r="AJ4155" s="3"/>
      <c r="AK4155" s="3"/>
      <c r="AL4155" s="3"/>
      <c r="AM4155" s="3">
        <v>300</v>
      </c>
      <c r="AN4155" s="5" t="s">
        <v>56</v>
      </c>
      <c r="AO4155" s="1"/>
      <c r="AP4155" s="1"/>
      <c r="AQ4155" s="1"/>
    </row>
    <row r="4156" spans="1:43">
      <c r="A4156" s="1" t="s">
        <v>10661</v>
      </c>
      <c r="B4156" s="1" t="s">
        <v>10662</v>
      </c>
      <c r="C4156" s="3">
        <v>0.824657534246575</v>
      </c>
      <c r="D4156" s="4">
        <v>43936</v>
      </c>
      <c r="E4156" s="3">
        <v>20.3337614511</v>
      </c>
      <c r="F4156" s="5" t="s">
        <v>9325</v>
      </c>
      <c r="G4156" s="5">
        <v>302</v>
      </c>
      <c r="H4156" s="5" t="s">
        <v>50</v>
      </c>
      <c r="I4156" s="3">
        <v>0.149760383386606</v>
      </c>
      <c r="J4156" s="3">
        <v>45.4220634211702</v>
      </c>
      <c r="K4156" s="3">
        <v>0.0199421677136571</v>
      </c>
      <c r="L4156" s="3">
        <v>31.518370960602</v>
      </c>
      <c r="M4156" s="3">
        <v>0.109780439121771</v>
      </c>
      <c r="N4156" s="3">
        <v>18.699910952805</v>
      </c>
      <c r="O4156" s="3">
        <v>0.478129428840654</v>
      </c>
      <c r="P4156" s="3">
        <v>69.25536774783</v>
      </c>
      <c r="Q4156" s="3">
        <v>0.908464046912379</v>
      </c>
      <c r="R4156" s="3">
        <v>70.5939159826171</v>
      </c>
      <c r="S4156" s="3"/>
      <c r="T4156" s="3"/>
      <c r="U4156" s="3"/>
      <c r="V4156" s="3"/>
      <c r="W4156" s="3"/>
      <c r="X4156" s="3"/>
      <c r="Y4156" s="3"/>
      <c r="Z4156" s="3"/>
      <c r="AA4156" s="3">
        <v>0.148299626590549</v>
      </c>
      <c r="AB4156" s="3">
        <v>0.276851238001044</v>
      </c>
      <c r="AC4156" s="3">
        <v>0</v>
      </c>
      <c r="AD4156" s="3"/>
      <c r="AE4156" s="5"/>
      <c r="AF4156" s="3">
        <v>0.139394011838261</v>
      </c>
      <c r="AG4156" s="3"/>
      <c r="AH4156" s="3"/>
      <c r="AI4156" s="3"/>
      <c r="AJ4156" s="3"/>
      <c r="AK4156" s="3"/>
      <c r="AL4156" s="3"/>
      <c r="AM4156" s="3"/>
      <c r="AN4156" s="5" t="s">
        <v>1266</v>
      </c>
      <c r="AO4156" s="1"/>
      <c r="AP4156" s="1"/>
      <c r="AQ4156" s="1"/>
    </row>
    <row r="4157" spans="1:43">
      <c r="A4157" s="1" t="s">
        <v>10663</v>
      </c>
      <c r="B4157" s="1" t="s">
        <v>10664</v>
      </c>
      <c r="C4157" s="3">
        <v>0.936986301369863</v>
      </c>
      <c r="D4157" s="4">
        <v>43895</v>
      </c>
      <c r="E4157" s="3">
        <v>9.4603542785</v>
      </c>
      <c r="F4157" s="5" t="s">
        <v>7200</v>
      </c>
      <c r="G4157" s="5">
        <v>343</v>
      </c>
      <c r="H4157" s="5" t="s">
        <v>191</v>
      </c>
      <c r="I4157" s="3">
        <v>8.68525394927309</v>
      </c>
      <c r="J4157" s="3">
        <v>62.0253164556962</v>
      </c>
      <c r="K4157" s="3">
        <v>3.67413099597768</v>
      </c>
      <c r="L4157" s="3">
        <v>23.972602739726</v>
      </c>
      <c r="M4157" s="3">
        <v>4.39487365493896</v>
      </c>
      <c r="N4157" s="3">
        <v>60.3603603603604</v>
      </c>
      <c r="O4157" s="3">
        <v>12.8619044506895</v>
      </c>
      <c r="P4157" s="3">
        <v>71.8095238095238</v>
      </c>
      <c r="Q4157" s="3">
        <v>23.5264663805436</v>
      </c>
      <c r="R4157" s="3">
        <v>46.1215932914046</v>
      </c>
      <c r="S4157" s="3"/>
      <c r="T4157" s="3"/>
      <c r="U4157" s="3"/>
      <c r="V4157" s="3"/>
      <c r="W4157" s="3"/>
      <c r="X4157" s="3"/>
      <c r="Y4157" s="3"/>
      <c r="Z4157" s="3"/>
      <c r="AA4157" s="3">
        <v>0.392385163517408</v>
      </c>
      <c r="AB4157" s="3">
        <v>0.834751648380879</v>
      </c>
      <c r="AC4157" s="3">
        <v>-7.35404574940252</v>
      </c>
      <c r="AD4157" s="3"/>
      <c r="AE4157" s="5">
        <v>1</v>
      </c>
      <c r="AF4157" s="3">
        <v>5.02704665737537</v>
      </c>
      <c r="AG4157" s="3"/>
      <c r="AH4157" s="3"/>
      <c r="AI4157" s="3"/>
      <c r="AJ4157" s="3"/>
      <c r="AK4157" s="3"/>
      <c r="AL4157" s="3"/>
      <c r="AM4157" s="3"/>
      <c r="AN4157" s="5" t="s">
        <v>51</v>
      </c>
      <c r="AO4157" s="1"/>
      <c r="AP4157" s="1"/>
      <c r="AQ4157" s="1"/>
    </row>
    <row r="4158" spans="1:43">
      <c r="A4158" s="1" t="s">
        <v>10665</v>
      </c>
      <c r="B4158" s="1" t="s">
        <v>10666</v>
      </c>
      <c r="C4158" s="3">
        <v>0.580821917808219</v>
      </c>
      <c r="D4158" s="4">
        <v>44025</v>
      </c>
      <c r="E4158" s="3">
        <v>31.8673305775</v>
      </c>
      <c r="F4158" s="5" t="s">
        <v>10667</v>
      </c>
      <c r="G4158" s="5">
        <v>213</v>
      </c>
      <c r="H4158" s="5" t="s">
        <v>55</v>
      </c>
      <c r="I4158" s="3">
        <v>9.56590929183981</v>
      </c>
      <c r="J4158" s="3">
        <v>55.7168784029038</v>
      </c>
      <c r="K4158" s="3">
        <v>-0.409836065573761</v>
      </c>
      <c r="L4158" s="3">
        <v>93.6158192090396</v>
      </c>
      <c r="M4158" s="3">
        <v>5.06103763987793</v>
      </c>
      <c r="N4158" s="3">
        <v>51.5260323159785</v>
      </c>
      <c r="O4158" s="3">
        <v>16.1916369773111</v>
      </c>
      <c r="P4158" s="3">
        <v>61.1258278145695</v>
      </c>
      <c r="Q4158" s="3">
        <v>21.9663418954827</v>
      </c>
      <c r="R4158" s="3">
        <v>54.4207317073171</v>
      </c>
      <c r="S4158" s="3"/>
      <c r="T4158" s="3"/>
      <c r="U4158" s="3"/>
      <c r="V4158" s="3"/>
      <c r="W4158" s="3"/>
      <c r="X4158" s="3"/>
      <c r="Y4158" s="3"/>
      <c r="Z4158" s="3"/>
      <c r="AA4158" s="3">
        <v>0.301061932259269</v>
      </c>
      <c r="AB4158" s="3">
        <v>0.591828162878762</v>
      </c>
      <c r="AC4158" s="3">
        <v>-7.15573692701909</v>
      </c>
      <c r="AD4158" s="3"/>
      <c r="AE4158" s="5">
        <v>1</v>
      </c>
      <c r="AF4158" s="3">
        <v>2.57236687243991</v>
      </c>
      <c r="AG4158" s="3"/>
      <c r="AH4158" s="3"/>
      <c r="AI4158" s="3"/>
      <c r="AJ4158" s="3"/>
      <c r="AK4158" s="3"/>
      <c r="AL4158" s="3"/>
      <c r="AM4158" s="3"/>
      <c r="AN4158" s="5" t="s">
        <v>46</v>
      </c>
      <c r="AO4158" s="1"/>
      <c r="AP4158" s="1"/>
      <c r="AQ4158" s="1"/>
    </row>
    <row r="4159" spans="1:43">
      <c r="A4159" s="1" t="s">
        <v>10668</v>
      </c>
      <c r="B4159" s="1" t="s">
        <v>10669</v>
      </c>
      <c r="C4159" s="3">
        <v>0.794520547945205</v>
      </c>
      <c r="D4159" s="4">
        <v>43947</v>
      </c>
      <c r="E4159" s="3">
        <v>32.3607811842</v>
      </c>
      <c r="F4159" s="5" t="s">
        <v>10667</v>
      </c>
      <c r="G4159" s="5">
        <v>291</v>
      </c>
      <c r="H4159" s="5" t="s">
        <v>55</v>
      </c>
      <c r="I4159" s="3">
        <v>10.4875804967801</v>
      </c>
      <c r="J4159" s="3">
        <v>49.0623109497883</v>
      </c>
      <c r="K4159" s="3">
        <v>-0.306493838196803</v>
      </c>
      <c r="L4159" s="3">
        <v>92.8248587570621</v>
      </c>
      <c r="M4159" s="3">
        <v>5.94422202619257</v>
      </c>
      <c r="N4159" s="3">
        <v>42.8485936564931</v>
      </c>
      <c r="O4159" s="3">
        <v>17.390977443609</v>
      </c>
      <c r="P4159" s="3">
        <v>56.6225165562914</v>
      </c>
      <c r="Q4159" s="3">
        <v>22.3110066588327</v>
      </c>
      <c r="R4159" s="3">
        <v>53.4298780487805</v>
      </c>
      <c r="S4159" s="3"/>
      <c r="T4159" s="3"/>
      <c r="U4159" s="3"/>
      <c r="V4159" s="3"/>
      <c r="W4159" s="3"/>
      <c r="X4159" s="3"/>
      <c r="Y4159" s="3"/>
      <c r="Z4159" s="3"/>
      <c r="AA4159" s="3">
        <v>0.422428670510157</v>
      </c>
      <c r="AB4159" s="3">
        <v>0.943745824762921</v>
      </c>
      <c r="AC4159" s="3">
        <v>-7.43657705414616</v>
      </c>
      <c r="AD4159" s="3"/>
      <c r="AE4159" s="5">
        <v>1</v>
      </c>
      <c r="AF4159" s="3">
        <v>4.66505409901562</v>
      </c>
      <c r="AG4159" s="3"/>
      <c r="AH4159" s="3"/>
      <c r="AI4159" s="3"/>
      <c r="AJ4159" s="3"/>
      <c r="AK4159" s="3"/>
      <c r="AL4159" s="3"/>
      <c r="AM4159" s="3"/>
      <c r="AN4159" s="5" t="s">
        <v>46</v>
      </c>
      <c r="AO4159" s="1"/>
      <c r="AP4159" s="1"/>
      <c r="AQ4159" s="1"/>
    </row>
    <row r="4160" spans="1:43">
      <c r="A4160" s="1" t="s">
        <v>10670</v>
      </c>
      <c r="B4160" s="1" t="s">
        <v>10671</v>
      </c>
      <c r="C4160" s="3">
        <v>1.22739726027397</v>
      </c>
      <c r="D4160" s="4">
        <v>43789</v>
      </c>
      <c r="E4160" s="3">
        <v>0.5147236121</v>
      </c>
      <c r="F4160" s="5" t="s">
        <v>468</v>
      </c>
      <c r="G4160" s="5">
        <v>449</v>
      </c>
      <c r="H4160" s="5" t="s">
        <v>50</v>
      </c>
      <c r="I4160" s="3">
        <v>0.117739403453676</v>
      </c>
      <c r="J4160" s="3">
        <v>50.960250111657</v>
      </c>
      <c r="K4160" s="3">
        <v>0.0686476414631679</v>
      </c>
      <c r="L4160" s="3">
        <v>6.77290836653386</v>
      </c>
      <c r="M4160" s="3">
        <v>0.0294088814822044</v>
      </c>
      <c r="N4160" s="3">
        <v>30.4986642920748</v>
      </c>
      <c r="O4160" s="3">
        <v>0.561742386912392</v>
      </c>
      <c r="P4160" s="3">
        <v>63.270899954317</v>
      </c>
      <c r="Q4160" s="3">
        <v>0.889855645639697</v>
      </c>
      <c r="R4160" s="3">
        <v>72.1873491067117</v>
      </c>
      <c r="S4160" s="3">
        <v>1.25024806509227</v>
      </c>
      <c r="T4160" s="3">
        <v>75.4802259887006</v>
      </c>
      <c r="U4160" s="3"/>
      <c r="V4160" s="3"/>
      <c r="W4160" s="3"/>
      <c r="X4160" s="3"/>
      <c r="Y4160" s="3"/>
      <c r="Z4160" s="3"/>
      <c r="AA4160" s="3">
        <v>-0.074144551283411</v>
      </c>
      <c r="AB4160" s="3">
        <v>0.0531637620896094</v>
      </c>
      <c r="AC4160" s="3">
        <v>-0.463328075709772</v>
      </c>
      <c r="AD4160" s="3"/>
      <c r="AE4160" s="5">
        <v>2</v>
      </c>
      <c r="AF4160" s="3">
        <v>0.126184904287269</v>
      </c>
      <c r="AG4160" s="3">
        <v>1.55093888955398</v>
      </c>
      <c r="AH4160" s="3"/>
      <c r="AI4160" s="3"/>
      <c r="AJ4160" s="3"/>
      <c r="AK4160" s="3"/>
      <c r="AL4160" s="3"/>
      <c r="AM4160" s="3">
        <v>1</v>
      </c>
      <c r="AN4160" s="5" t="s">
        <v>56</v>
      </c>
      <c r="AO4160" s="1"/>
      <c r="AP4160" s="1"/>
      <c r="AQ4160" s="1"/>
    </row>
    <row r="4161" spans="1:43">
      <c r="A4161" s="1" t="s">
        <v>10672</v>
      </c>
      <c r="B4161" s="1" t="s">
        <v>10673</v>
      </c>
      <c r="C4161" s="3">
        <v>1.14794520547945</v>
      </c>
      <c r="D4161" s="4">
        <v>43818</v>
      </c>
      <c r="E4161" s="3">
        <v>11.8649328901</v>
      </c>
      <c r="F4161" s="5" t="s">
        <v>10674</v>
      </c>
      <c r="G4161" s="5">
        <v>420</v>
      </c>
      <c r="H4161" s="5" t="s">
        <v>50</v>
      </c>
      <c r="I4161" s="3">
        <v>0.209434526777695</v>
      </c>
      <c r="J4161" s="3">
        <v>34.3456900401965</v>
      </c>
      <c r="K4161" s="3">
        <v>0.0497859205416736</v>
      </c>
      <c r="L4161" s="3">
        <v>12.5719344842851</v>
      </c>
      <c r="M4161" s="3">
        <v>0.159489633173835</v>
      </c>
      <c r="N4161" s="3">
        <v>14.2475512021371</v>
      </c>
      <c r="O4161" s="3">
        <v>0.781453752272953</v>
      </c>
      <c r="P4161" s="3">
        <v>33.851073549566</v>
      </c>
      <c r="Q4161" s="3">
        <v>1.36612491956736</v>
      </c>
      <c r="R4161" s="3">
        <v>21.0043457267021</v>
      </c>
      <c r="S4161" s="3">
        <v>2.596884</v>
      </c>
      <c r="T4161" s="3">
        <v>20.9039548022599</v>
      </c>
      <c r="U4161" s="3"/>
      <c r="V4161" s="3"/>
      <c r="W4161" s="3"/>
      <c r="X4161" s="3"/>
      <c r="Y4161" s="3"/>
      <c r="Z4161" s="3"/>
      <c r="AA4161" s="3">
        <v>0.647713874353127</v>
      </c>
      <c r="AB4161" s="3">
        <v>3.99263921956377</v>
      </c>
      <c r="AC4161" s="3">
        <v>0</v>
      </c>
      <c r="AD4161" s="3"/>
      <c r="AE4161" s="5"/>
      <c r="AF4161" s="3">
        <v>0.218201031787146</v>
      </c>
      <c r="AG4161" s="3">
        <v>2.69222940159697</v>
      </c>
      <c r="AH4161" s="3"/>
      <c r="AI4161" s="3"/>
      <c r="AJ4161" s="3"/>
      <c r="AK4161" s="3"/>
      <c r="AL4161" s="3"/>
      <c r="AM4161" s="3"/>
      <c r="AN4161" s="5" t="s">
        <v>51</v>
      </c>
      <c r="AO4161" s="1"/>
      <c r="AP4161" s="1"/>
      <c r="AQ4161" s="1"/>
    </row>
    <row r="4162" spans="1:43">
      <c r="A4162" s="1" t="s">
        <v>10675</v>
      </c>
      <c r="B4162" s="1" t="s">
        <v>10676</v>
      </c>
      <c r="C4162" s="3">
        <v>0.956164383561644</v>
      </c>
      <c r="D4162" s="4">
        <v>43888</v>
      </c>
      <c r="E4162" s="3">
        <v>13.2832649688</v>
      </c>
      <c r="F4162" s="5" t="s">
        <v>10677</v>
      </c>
      <c r="G4162" s="5">
        <v>350</v>
      </c>
      <c r="H4162" s="5" t="s">
        <v>55</v>
      </c>
      <c r="I4162" s="3">
        <v>19.6577604323026</v>
      </c>
      <c r="J4162" s="3">
        <v>2.9643073200242</v>
      </c>
      <c r="K4162" s="3">
        <v>5.46676545300592</v>
      </c>
      <c r="L4162" s="3">
        <v>3.78531073446328</v>
      </c>
      <c r="M4162" s="3">
        <v>12.2444381864263</v>
      </c>
      <c r="N4162" s="3">
        <v>5.56552962298025</v>
      </c>
      <c r="O4162" s="3">
        <v>32.1727019498607</v>
      </c>
      <c r="P4162" s="3">
        <v>5.09933774834437</v>
      </c>
      <c r="Q4162" s="3">
        <v>58.4307178631052</v>
      </c>
      <c r="R4162" s="3">
        <v>0.304878048780488</v>
      </c>
      <c r="S4162" s="3"/>
      <c r="T4162" s="3"/>
      <c r="U4162" s="3"/>
      <c r="V4162" s="3"/>
      <c r="W4162" s="3"/>
      <c r="X4162" s="3"/>
      <c r="Y4162" s="3"/>
      <c r="Z4162" s="3"/>
      <c r="AA4162" s="3">
        <v>0.544444878757099</v>
      </c>
      <c r="AB4162" s="3">
        <v>1.55648672821055</v>
      </c>
      <c r="AC4162" s="3">
        <v>-7.40979843626712</v>
      </c>
      <c r="AD4162" s="3"/>
      <c r="AE4162" s="5">
        <v>1</v>
      </c>
      <c r="AF4162" s="3">
        <v>5.57353300815618</v>
      </c>
      <c r="AG4162" s="3"/>
      <c r="AH4162" s="3"/>
      <c r="AI4162" s="3"/>
      <c r="AJ4162" s="3"/>
      <c r="AK4162" s="3"/>
      <c r="AL4162" s="3"/>
      <c r="AM4162" s="3"/>
      <c r="AN4162" s="5" t="s">
        <v>46</v>
      </c>
      <c r="AO4162" s="1"/>
      <c r="AP4162" s="1"/>
      <c r="AQ4162" s="1"/>
    </row>
    <row r="4163" spans="1:43">
      <c r="A4163" s="1" t="s">
        <v>10678</v>
      </c>
      <c r="B4163" s="1" t="s">
        <v>10679</v>
      </c>
      <c r="C4163" s="3">
        <v>1.05753424657534</v>
      </c>
      <c r="D4163" s="4">
        <v>43851</v>
      </c>
      <c r="E4163" s="3">
        <v>4.2780391843</v>
      </c>
      <c r="F4163" s="5" t="s">
        <v>936</v>
      </c>
      <c r="G4163" s="5">
        <v>387</v>
      </c>
      <c r="H4163" s="5" t="s">
        <v>191</v>
      </c>
      <c r="I4163" s="3">
        <v>9.78049097285361</v>
      </c>
      <c r="J4163" s="3">
        <v>52.9837251356239</v>
      </c>
      <c r="K4163" s="3">
        <v>1.88042430086788</v>
      </c>
      <c r="L4163" s="3">
        <v>61.8150684931507</v>
      </c>
      <c r="M4163" s="3">
        <v>3.11718416397242</v>
      </c>
      <c r="N4163" s="3">
        <v>70.8108108108108</v>
      </c>
      <c r="O4163" s="3">
        <v>28.6062081558125</v>
      </c>
      <c r="P4163" s="3">
        <v>14.4761904761905</v>
      </c>
      <c r="Q4163" s="3">
        <v>51.0892186976524</v>
      </c>
      <c r="R4163" s="3">
        <v>5.24109014675052</v>
      </c>
      <c r="S4163" s="3">
        <v>91.2577252095257</v>
      </c>
      <c r="T4163" s="3">
        <v>22.7941176470588</v>
      </c>
      <c r="U4163" s="3"/>
      <c r="V4163" s="3"/>
      <c r="W4163" s="3"/>
      <c r="X4163" s="3"/>
      <c r="Y4163" s="3"/>
      <c r="Z4163" s="3"/>
      <c r="AA4163" s="3">
        <v>0.387499857006248</v>
      </c>
      <c r="AB4163" s="3">
        <v>0.832498883763974</v>
      </c>
      <c r="AC4163" s="3">
        <v>-9.20132141469101</v>
      </c>
      <c r="AD4163" s="3"/>
      <c r="AE4163" s="5">
        <v>2</v>
      </c>
      <c r="AF4163" s="3">
        <v>5.35929648009833</v>
      </c>
      <c r="AG4163" s="3"/>
      <c r="AH4163" s="3"/>
      <c r="AI4163" s="3"/>
      <c r="AJ4163" s="3"/>
      <c r="AK4163" s="3"/>
      <c r="AL4163" s="3"/>
      <c r="AM4163" s="3"/>
      <c r="AN4163" s="5" t="s">
        <v>46</v>
      </c>
      <c r="AO4163" s="1"/>
      <c r="AP4163" s="1"/>
      <c r="AQ4163" s="1"/>
    </row>
    <row r="4164" spans="1:43">
      <c r="A4164" s="1" t="s">
        <v>10680</v>
      </c>
      <c r="B4164" s="1" t="s">
        <v>10681</v>
      </c>
      <c r="C4164" s="3">
        <v>1.21095890410959</v>
      </c>
      <c r="D4164" s="4">
        <v>43795</v>
      </c>
      <c r="E4164" s="3">
        <v>2.2698269564</v>
      </c>
      <c r="F4164" s="5" t="s">
        <v>9062</v>
      </c>
      <c r="G4164" s="5">
        <v>443</v>
      </c>
      <c r="H4164" s="5" t="s">
        <v>55</v>
      </c>
      <c r="I4164" s="3">
        <v>9.72746331236897</v>
      </c>
      <c r="J4164" s="3">
        <v>54.4464609800363</v>
      </c>
      <c r="K4164" s="3">
        <v>3.52056962025317</v>
      </c>
      <c r="L4164" s="3">
        <v>29.4915254237288</v>
      </c>
      <c r="M4164" s="3">
        <v>4.48496140537664</v>
      </c>
      <c r="N4164" s="3">
        <v>56.852184320766</v>
      </c>
      <c r="O4164" s="3">
        <v>16.1820199778025</v>
      </c>
      <c r="P4164" s="3">
        <v>61.2582781456954</v>
      </c>
      <c r="Q4164" s="3">
        <v>21.5513237343242</v>
      </c>
      <c r="R4164" s="3">
        <v>55.640243902439</v>
      </c>
      <c r="S4164" s="3">
        <v>51.271676300578</v>
      </c>
      <c r="T4164" s="3">
        <v>72.265625</v>
      </c>
      <c r="U4164" s="3"/>
      <c r="V4164" s="3"/>
      <c r="W4164" s="3"/>
      <c r="X4164" s="3"/>
      <c r="Y4164" s="3"/>
      <c r="Z4164" s="3"/>
      <c r="AA4164" s="3">
        <v>0.251836009625782</v>
      </c>
      <c r="AB4164" s="3">
        <v>0.428828046484457</v>
      </c>
      <c r="AC4164" s="3">
        <v>-21.6175692361969</v>
      </c>
      <c r="AD4164" s="3"/>
      <c r="AE4164" s="5">
        <v>1</v>
      </c>
      <c r="AF4164" s="3">
        <v>3.05397518870486</v>
      </c>
      <c r="AG4164" s="3">
        <v>48.3395752780648</v>
      </c>
      <c r="AH4164" s="3"/>
      <c r="AI4164" s="3"/>
      <c r="AJ4164" s="3"/>
      <c r="AK4164" s="3"/>
      <c r="AL4164" s="3"/>
      <c r="AM4164" s="3">
        <v>100</v>
      </c>
      <c r="AN4164" s="5" t="s">
        <v>56</v>
      </c>
      <c r="AO4164" s="1"/>
      <c r="AP4164" s="1"/>
      <c r="AQ4164" s="1"/>
    </row>
    <row r="4165" spans="1:43">
      <c r="A4165" s="1" t="s">
        <v>10682</v>
      </c>
      <c r="B4165" s="1" t="s">
        <v>10683</v>
      </c>
      <c r="C4165" s="3">
        <v>0.608219178082192</v>
      </c>
      <c r="D4165" s="4">
        <v>44015</v>
      </c>
      <c r="E4165" s="3">
        <v>1.8525875852</v>
      </c>
      <c r="F4165" s="5" t="s">
        <v>10521</v>
      </c>
      <c r="G4165" s="5">
        <v>223</v>
      </c>
      <c r="H4165" s="5" t="s">
        <v>55</v>
      </c>
      <c r="I4165" s="3">
        <v>6.03094939355918</v>
      </c>
      <c r="J4165" s="3">
        <v>74.7731397459165</v>
      </c>
      <c r="K4165" s="3">
        <v>-2.0855862814769</v>
      </c>
      <c r="L4165" s="3">
        <v>98.7005649717514</v>
      </c>
      <c r="M4165" s="3">
        <v>-1.12324492979719</v>
      </c>
      <c r="N4165" s="3">
        <v>91.442250149611</v>
      </c>
      <c r="O4165" s="3">
        <v>14.4559819413093</v>
      </c>
      <c r="P4165" s="3">
        <v>68.2119205298013</v>
      </c>
      <c r="Q4165" s="3">
        <v>19.9583609349863</v>
      </c>
      <c r="R4165" s="3">
        <v>61.5091463414634</v>
      </c>
      <c r="S4165" s="3"/>
      <c r="T4165" s="3"/>
      <c r="U4165" s="3"/>
      <c r="V4165" s="3"/>
      <c r="W4165" s="3"/>
      <c r="X4165" s="3"/>
      <c r="Y4165" s="3"/>
      <c r="Z4165" s="3"/>
      <c r="AA4165" s="3">
        <v>0.184492001110442</v>
      </c>
      <c r="AB4165" s="3">
        <v>0.287661922633098</v>
      </c>
      <c r="AC4165" s="3">
        <v>-10.6926698049765</v>
      </c>
      <c r="AD4165" s="3"/>
      <c r="AE4165" s="5">
        <v>1</v>
      </c>
      <c r="AF4165" s="3">
        <v>3.09607766761078</v>
      </c>
      <c r="AG4165" s="3"/>
      <c r="AH4165" s="3"/>
      <c r="AI4165" s="3"/>
      <c r="AJ4165" s="3"/>
      <c r="AK4165" s="3"/>
      <c r="AL4165" s="3"/>
      <c r="AM4165" s="3"/>
      <c r="AN4165" s="5" t="s">
        <v>46</v>
      </c>
      <c r="AO4165" s="1"/>
      <c r="AP4165" s="1"/>
      <c r="AQ4165" s="1"/>
    </row>
    <row r="4166" spans="1:43">
      <c r="A4166" s="1" t="s">
        <v>10684</v>
      </c>
      <c r="B4166" s="1" t="s">
        <v>10685</v>
      </c>
      <c r="C4166" s="3">
        <v>0.758904109589041</v>
      </c>
      <c r="D4166" s="4">
        <v>43960</v>
      </c>
      <c r="E4166" s="3">
        <v>5.5527015877</v>
      </c>
      <c r="F4166" s="5" t="s">
        <v>10686</v>
      </c>
      <c r="G4166" s="5">
        <v>278</v>
      </c>
      <c r="H4166" s="5" t="s">
        <v>55</v>
      </c>
      <c r="I4166" s="3">
        <v>16.0164105864371</v>
      </c>
      <c r="J4166" s="3">
        <v>13.6721113127647</v>
      </c>
      <c r="K4166" s="3">
        <v>1.52048430240742</v>
      </c>
      <c r="L4166" s="3">
        <v>70.1694915254237</v>
      </c>
      <c r="M4166" s="3">
        <v>10.2852336162728</v>
      </c>
      <c r="N4166" s="3">
        <v>10.8916816277678</v>
      </c>
      <c r="O4166" s="3">
        <v>21.4791105121294</v>
      </c>
      <c r="P4166" s="3">
        <v>37.4172185430464</v>
      </c>
      <c r="Q4166" s="3">
        <v>23.5289079229122</v>
      </c>
      <c r="R4166" s="3">
        <v>50.2286585365854</v>
      </c>
      <c r="S4166" s="3"/>
      <c r="T4166" s="3"/>
      <c r="U4166" s="3"/>
      <c r="V4166" s="3"/>
      <c r="W4166" s="3"/>
      <c r="X4166" s="3"/>
      <c r="Y4166" s="3"/>
      <c r="Z4166" s="3"/>
      <c r="AA4166" s="3">
        <v>0.274282237800135</v>
      </c>
      <c r="AB4166" s="3">
        <v>0.489732442274422</v>
      </c>
      <c r="AC4166" s="3">
        <v>-10.309363855022</v>
      </c>
      <c r="AD4166" s="3"/>
      <c r="AE4166" s="5">
        <v>1</v>
      </c>
      <c r="AF4166" s="3">
        <v>3.93372468795866</v>
      </c>
      <c r="AG4166" s="3"/>
      <c r="AH4166" s="3"/>
      <c r="AI4166" s="3"/>
      <c r="AJ4166" s="3"/>
      <c r="AK4166" s="3"/>
      <c r="AL4166" s="3"/>
      <c r="AM4166" s="3"/>
      <c r="AN4166" s="5" t="s">
        <v>46</v>
      </c>
      <c r="AO4166" s="1"/>
      <c r="AP4166" s="1"/>
      <c r="AQ4166" s="1"/>
    </row>
    <row r="4167" spans="1:43">
      <c r="A4167" s="1" t="s">
        <v>10687</v>
      </c>
      <c r="B4167" s="1" t="s">
        <v>10688</v>
      </c>
      <c r="C4167" s="3">
        <v>0.997260273972603</v>
      </c>
      <c r="D4167" s="4">
        <v>43873</v>
      </c>
      <c r="E4167" s="3">
        <v>8.6794311036</v>
      </c>
      <c r="F4167" s="5" t="s">
        <v>10689</v>
      </c>
      <c r="G4167" s="5">
        <v>365</v>
      </c>
      <c r="H4167" s="5" t="s">
        <v>55</v>
      </c>
      <c r="I4167" s="3">
        <v>10.1615518587472</v>
      </c>
      <c r="J4167" s="3">
        <v>51.4216575922565</v>
      </c>
      <c r="K4167" s="3">
        <v>2.13251670378619</v>
      </c>
      <c r="L4167" s="3">
        <v>59.6045197740113</v>
      </c>
      <c r="M4167" s="3">
        <v>4.22751292687085</v>
      </c>
      <c r="N4167" s="3">
        <v>59.0664272890485</v>
      </c>
      <c r="O4167" s="3">
        <v>21.404460917334</v>
      </c>
      <c r="P4167" s="3">
        <v>37.7483443708609</v>
      </c>
      <c r="Q4167" s="3">
        <v>22.9423592493298</v>
      </c>
      <c r="R4167" s="3">
        <v>51.905487804878</v>
      </c>
      <c r="S4167" s="3"/>
      <c r="T4167" s="3"/>
      <c r="U4167" s="3"/>
      <c r="V4167" s="3"/>
      <c r="W4167" s="3"/>
      <c r="X4167" s="3"/>
      <c r="Y4167" s="3"/>
      <c r="Z4167" s="3"/>
      <c r="AA4167" s="3">
        <v>0.369516917690083</v>
      </c>
      <c r="AB4167" s="3">
        <v>0.664621015822296</v>
      </c>
      <c r="AC4167" s="3">
        <v>-8.73316773434435</v>
      </c>
      <c r="AD4167" s="3"/>
      <c r="AE4167" s="5">
        <v>1</v>
      </c>
      <c r="AF4167" s="3">
        <v>5.4376377851491</v>
      </c>
      <c r="AG4167" s="3"/>
      <c r="AH4167" s="3"/>
      <c r="AI4167" s="3"/>
      <c r="AJ4167" s="3"/>
      <c r="AK4167" s="3"/>
      <c r="AL4167" s="3"/>
      <c r="AM4167" s="3"/>
      <c r="AN4167" s="5" t="s">
        <v>51</v>
      </c>
      <c r="AO4167" s="1"/>
      <c r="AP4167" s="1"/>
      <c r="AQ4167" s="1"/>
    </row>
    <row r="4168" spans="1:43">
      <c r="A4168" s="1" t="s">
        <v>10690</v>
      </c>
      <c r="B4168" s="1" t="s">
        <v>10691</v>
      </c>
      <c r="C4168" s="3">
        <v>0.901369863013699</v>
      </c>
      <c r="D4168" s="4">
        <v>43908</v>
      </c>
      <c r="E4168" s="3">
        <v>28.7756572567</v>
      </c>
      <c r="F4168" s="5" t="s">
        <v>1837</v>
      </c>
      <c r="G4168" s="5">
        <v>330</v>
      </c>
      <c r="H4168" s="5" t="s">
        <v>55</v>
      </c>
      <c r="I4168" s="3">
        <v>1.31637861556371</v>
      </c>
      <c r="J4168" s="3">
        <v>90.8045977011494</v>
      </c>
      <c r="K4168" s="3">
        <v>-0.202875540266382</v>
      </c>
      <c r="L4168" s="3">
        <v>92.2598870056497</v>
      </c>
      <c r="M4168" s="3">
        <v>0.667319156508592</v>
      </c>
      <c r="N4168" s="3">
        <v>84.5002992220227</v>
      </c>
      <c r="O4168" s="3">
        <v>1.73545544465425</v>
      </c>
      <c r="P4168" s="3">
        <v>95.2980132450331</v>
      </c>
      <c r="Q4168" s="3">
        <v>-0.387392146504663</v>
      </c>
      <c r="R4168" s="3">
        <v>95.1219512195122</v>
      </c>
      <c r="S4168" s="3"/>
      <c r="T4168" s="3"/>
      <c r="U4168" s="3"/>
      <c r="V4168" s="3"/>
      <c r="W4168" s="3"/>
      <c r="X4168" s="3"/>
      <c r="Y4168" s="3"/>
      <c r="Z4168" s="3"/>
      <c r="AA4168" s="3">
        <v>0.145814586835973</v>
      </c>
      <c r="AB4168" s="3">
        <v>0.227974955946139</v>
      </c>
      <c r="AC4168" s="3">
        <v>-6.69619593538301</v>
      </c>
      <c r="AD4168" s="3"/>
      <c r="AE4168" s="5">
        <v>3</v>
      </c>
      <c r="AF4168" s="3">
        <v>0.988491848450132</v>
      </c>
      <c r="AG4168" s="3"/>
      <c r="AH4168" s="3"/>
      <c r="AI4168" s="3"/>
      <c r="AJ4168" s="3"/>
      <c r="AK4168" s="3"/>
      <c r="AL4168" s="3"/>
      <c r="AM4168" s="3"/>
      <c r="AN4168" s="5" t="s">
        <v>134</v>
      </c>
      <c r="AO4168" s="1"/>
      <c r="AP4168" s="1"/>
      <c r="AQ4168" s="1"/>
    </row>
    <row r="4169" spans="1:43">
      <c r="A4169" s="1" t="s">
        <v>10692</v>
      </c>
      <c r="B4169" s="1" t="s">
        <v>10693</v>
      </c>
      <c r="C4169" s="3">
        <v>1.06027397260274</v>
      </c>
      <c r="D4169" s="4">
        <v>43850</v>
      </c>
      <c r="E4169" s="3">
        <v>0.822221672</v>
      </c>
      <c r="F4169" s="5" t="s">
        <v>10694</v>
      </c>
      <c r="G4169" s="5">
        <v>388</v>
      </c>
      <c r="H4169" s="5" t="s">
        <v>60</v>
      </c>
      <c r="I4169" s="3">
        <v>1.08098978126849</v>
      </c>
      <c r="J4169" s="3">
        <v>78.3730158730159</v>
      </c>
      <c r="K4169" s="3">
        <v>-1.00901496981226</v>
      </c>
      <c r="L4169" s="3">
        <v>97.0278044103547</v>
      </c>
      <c r="M4169" s="3">
        <v>-1.80490606284355</v>
      </c>
      <c r="N4169" s="3">
        <v>75.4698318496538</v>
      </c>
      <c r="O4169" s="3">
        <v>0.352142198373437</v>
      </c>
      <c r="P4169" s="3">
        <v>79.9188640973631</v>
      </c>
      <c r="Q4169" s="3">
        <v>6.67557932263814</v>
      </c>
      <c r="R4169" s="3">
        <v>61.3612565445026</v>
      </c>
      <c r="S4169" s="3">
        <v>19.6660667866427</v>
      </c>
      <c r="T4169" s="3">
        <v>78.1400966183575</v>
      </c>
      <c r="U4169" s="3"/>
      <c r="V4169" s="3"/>
      <c r="W4169" s="3"/>
      <c r="X4169" s="3"/>
      <c r="Y4169" s="3"/>
      <c r="Z4169" s="3"/>
      <c r="AA4169" s="3">
        <v>0.157179293859776</v>
      </c>
      <c r="AB4169" s="3">
        <v>0.274759709020312</v>
      </c>
      <c r="AC4169" s="3">
        <v>-8.40515537281568</v>
      </c>
      <c r="AD4169" s="3"/>
      <c r="AE4169" s="5">
        <v>2</v>
      </c>
      <c r="AF4169" s="3">
        <v>1.4411515786398</v>
      </c>
      <c r="AG4169" s="3"/>
      <c r="AH4169" s="3"/>
      <c r="AI4169" s="3"/>
      <c r="AJ4169" s="3"/>
      <c r="AK4169" s="3"/>
      <c r="AL4169" s="3"/>
      <c r="AM4169" s="3"/>
      <c r="AN4169" s="5" t="s">
        <v>46</v>
      </c>
      <c r="AO4169" s="1"/>
      <c r="AP4169" s="1"/>
      <c r="AQ4169" s="1"/>
    </row>
    <row r="4170" spans="1:43">
      <c r="A4170" s="1" t="s">
        <v>10695</v>
      </c>
      <c r="B4170" s="1" t="s">
        <v>10696</v>
      </c>
      <c r="C4170" s="3">
        <v>0.786301369863014</v>
      </c>
      <c r="D4170" s="4">
        <v>43950</v>
      </c>
      <c r="E4170" s="3">
        <v>0.4903784462</v>
      </c>
      <c r="F4170" s="5" t="s">
        <v>1520</v>
      </c>
      <c r="G4170" s="5">
        <v>288</v>
      </c>
      <c r="H4170" s="5" t="s">
        <v>60</v>
      </c>
      <c r="I4170" s="3">
        <v>7.73849232821882</v>
      </c>
      <c r="J4170" s="3">
        <v>44.7420634920635</v>
      </c>
      <c r="K4170" s="3">
        <v>1.38104205900816</v>
      </c>
      <c r="L4170" s="3">
        <v>65.1965484180249</v>
      </c>
      <c r="M4170" s="3">
        <v>4.00715563506262</v>
      </c>
      <c r="N4170" s="3">
        <v>30.2670623145401</v>
      </c>
      <c r="O4170" s="3">
        <v>11.4476307314829</v>
      </c>
      <c r="P4170" s="3">
        <v>47.8701825557809</v>
      </c>
      <c r="Q4170" s="3">
        <v>19.8367548849864</v>
      </c>
      <c r="R4170" s="3">
        <v>34.3455497382199</v>
      </c>
      <c r="S4170" s="3"/>
      <c r="T4170" s="3"/>
      <c r="U4170" s="3"/>
      <c r="V4170" s="3"/>
      <c r="W4170" s="3"/>
      <c r="X4170" s="3"/>
      <c r="Y4170" s="3"/>
      <c r="Z4170" s="3"/>
      <c r="AA4170" s="3">
        <v>0.363680188671015</v>
      </c>
      <c r="AB4170" s="3">
        <v>0.718213384070438</v>
      </c>
      <c r="AC4170" s="3">
        <v>-6.5212160102671</v>
      </c>
      <c r="AD4170" s="3"/>
      <c r="AE4170" s="5">
        <v>1</v>
      </c>
      <c r="AF4170" s="3">
        <v>3.81696806482629</v>
      </c>
      <c r="AG4170" s="3"/>
      <c r="AH4170" s="3"/>
      <c r="AI4170" s="3"/>
      <c r="AJ4170" s="3"/>
      <c r="AK4170" s="3"/>
      <c r="AL4170" s="3"/>
      <c r="AM4170" s="3"/>
      <c r="AN4170" s="5" t="s">
        <v>51</v>
      </c>
      <c r="AO4170" s="1"/>
      <c r="AP4170" s="1"/>
      <c r="AQ4170" s="1"/>
    </row>
    <row r="4171" spans="1:43">
      <c r="A4171" s="1" t="s">
        <v>10697</v>
      </c>
      <c r="B4171" s="1" t="s">
        <v>10698</v>
      </c>
      <c r="C4171" s="3">
        <v>1.14520547945205</v>
      </c>
      <c r="D4171" s="4">
        <v>43819</v>
      </c>
      <c r="E4171" s="3">
        <v>1.9358008431</v>
      </c>
      <c r="F4171" s="5" t="s">
        <v>1969</v>
      </c>
      <c r="G4171" s="5">
        <v>419</v>
      </c>
      <c r="H4171" s="5" t="s">
        <v>50</v>
      </c>
      <c r="I4171" s="3">
        <v>-0.355974600731195</v>
      </c>
      <c r="J4171" s="3">
        <v>93.0772666368915</v>
      </c>
      <c r="K4171" s="3">
        <v>0.0386361441128133</v>
      </c>
      <c r="L4171" s="3">
        <v>22.1779548472776</v>
      </c>
      <c r="M4171" s="3">
        <v>-0.413461538461536</v>
      </c>
      <c r="N4171" s="3">
        <v>91.1843276936776</v>
      </c>
      <c r="O4171" s="3">
        <v>0.0193143408981147</v>
      </c>
      <c r="P4171" s="3">
        <v>87.3001370488808</v>
      </c>
      <c r="Q4171" s="3">
        <v>0.592463092463092</v>
      </c>
      <c r="R4171" s="3">
        <v>83.9208112023177</v>
      </c>
      <c r="S4171" s="3">
        <v>2.30146187277757</v>
      </c>
      <c r="T4171" s="3">
        <v>30.6214689265537</v>
      </c>
      <c r="U4171" s="3"/>
      <c r="V4171" s="3"/>
      <c r="W4171" s="3"/>
      <c r="X4171" s="3"/>
      <c r="Y4171" s="3"/>
      <c r="Z4171" s="3"/>
      <c r="AA4171" s="3">
        <v>0.0843362673754272</v>
      </c>
      <c r="AB4171" s="3">
        <v>0.277236290606452</v>
      </c>
      <c r="AC4171" s="3">
        <v>-0.995361422497099</v>
      </c>
      <c r="AD4171" s="3"/>
      <c r="AE4171" s="5">
        <v>2</v>
      </c>
      <c r="AF4171" s="3">
        <v>0.266567109053188</v>
      </c>
      <c r="AG4171" s="3">
        <v>2.90127478735214</v>
      </c>
      <c r="AH4171" s="3"/>
      <c r="AI4171" s="3"/>
      <c r="AJ4171" s="3"/>
      <c r="AK4171" s="3"/>
      <c r="AL4171" s="3"/>
      <c r="AM4171" s="3"/>
      <c r="AN4171" s="5" t="s">
        <v>46</v>
      </c>
      <c r="AO4171" s="1"/>
      <c r="AP4171" s="1"/>
      <c r="AQ4171" s="1"/>
    </row>
    <row r="4172" spans="1:43">
      <c r="A4172" s="1" t="s">
        <v>10699</v>
      </c>
      <c r="B4172" s="1" t="s">
        <v>10700</v>
      </c>
      <c r="C4172" s="3">
        <v>1.16438356164384</v>
      </c>
      <c r="D4172" s="4">
        <v>43812</v>
      </c>
      <c r="E4172" s="3">
        <v>10.7544217598</v>
      </c>
      <c r="F4172" s="5" t="s">
        <v>4229</v>
      </c>
      <c r="G4172" s="5">
        <v>426</v>
      </c>
      <c r="H4172" s="5" t="s">
        <v>198</v>
      </c>
      <c r="I4172" s="3">
        <v>0.271396723853825</v>
      </c>
      <c r="J4172" s="3">
        <v>33.5978835978836</v>
      </c>
      <c r="K4172" s="3">
        <v>-0.0386510773987782</v>
      </c>
      <c r="L4172" s="3">
        <v>90.9574468085106</v>
      </c>
      <c r="M4172" s="3">
        <v>-0.00966557123525894</v>
      </c>
      <c r="N4172" s="3">
        <v>68.9655172413793</v>
      </c>
      <c r="O4172" s="3">
        <v>0.271396723853825</v>
      </c>
      <c r="P4172" s="3">
        <v>87.6436781609195</v>
      </c>
      <c r="Q4172" s="3">
        <v>1.025390625</v>
      </c>
      <c r="R4172" s="3">
        <v>70.5357142857143</v>
      </c>
      <c r="S4172" s="3">
        <v>2.35480360146434</v>
      </c>
      <c r="T4172" s="3">
        <v>40.3100775193798</v>
      </c>
      <c r="U4172" s="3"/>
      <c r="V4172" s="3"/>
      <c r="W4172" s="3"/>
      <c r="X4172" s="3"/>
      <c r="Y4172" s="3"/>
      <c r="Z4172" s="3"/>
      <c r="AA4172" s="3">
        <v>0.0664218628293771</v>
      </c>
      <c r="AB4172" s="3">
        <v>0.146595665410784</v>
      </c>
      <c r="AC4172" s="3">
        <v>-1.84701672952327</v>
      </c>
      <c r="AD4172" s="3"/>
      <c r="AE4172" s="5">
        <v>3</v>
      </c>
      <c r="AF4172" s="3">
        <v>0.249408795363954</v>
      </c>
      <c r="AG4172" s="3">
        <v>3.05437691872537</v>
      </c>
      <c r="AH4172" s="3"/>
      <c r="AI4172" s="3"/>
      <c r="AJ4172" s="3"/>
      <c r="AK4172" s="3"/>
      <c r="AL4172" s="3"/>
      <c r="AM4172" s="3"/>
      <c r="AN4172" s="5" t="s">
        <v>46</v>
      </c>
      <c r="AO4172" s="1"/>
      <c r="AP4172" s="1"/>
      <c r="AQ4172" s="1"/>
    </row>
    <row r="4173" spans="1:43">
      <c r="A4173" s="1" t="s">
        <v>10701</v>
      </c>
      <c r="B4173" s="1" t="s">
        <v>10702</v>
      </c>
      <c r="C4173" s="3">
        <v>0.786301369863014</v>
      </c>
      <c r="D4173" s="4">
        <v>43950</v>
      </c>
      <c r="E4173" s="3">
        <v>4.9296299114</v>
      </c>
      <c r="F4173" s="5" t="s">
        <v>10703</v>
      </c>
      <c r="G4173" s="5">
        <v>288</v>
      </c>
      <c r="H4173" s="5" t="s">
        <v>50</v>
      </c>
      <c r="I4173" s="3">
        <v>0.139165009940365</v>
      </c>
      <c r="J4173" s="3">
        <v>47.074586869138</v>
      </c>
      <c r="K4173" s="3">
        <v>-0.00992555831265399</v>
      </c>
      <c r="L4173" s="3">
        <v>60.6905710491368</v>
      </c>
      <c r="M4173" s="3">
        <v>-0.0991669972233132</v>
      </c>
      <c r="N4173" s="3">
        <v>55.6990204808549</v>
      </c>
      <c r="O4173" s="3">
        <v>0.518858511275204</v>
      </c>
      <c r="P4173" s="3">
        <v>66.0118775696665</v>
      </c>
      <c r="Q4173" s="3">
        <v>1.15473441108546</v>
      </c>
      <c r="R4173" s="3">
        <v>45.9198454852728</v>
      </c>
      <c r="S4173" s="3"/>
      <c r="T4173" s="3"/>
      <c r="U4173" s="3"/>
      <c r="V4173" s="3"/>
      <c r="W4173" s="3"/>
      <c r="X4173" s="3"/>
      <c r="Y4173" s="3"/>
      <c r="Z4173" s="3"/>
      <c r="AA4173" s="3">
        <v>-0.0552316720191558</v>
      </c>
      <c r="AB4173" s="3">
        <v>-0.0642095996973086</v>
      </c>
      <c r="AC4173" s="3">
        <v>-1.1192165484161</v>
      </c>
      <c r="AD4173" s="3"/>
      <c r="AE4173" s="5">
        <v>2</v>
      </c>
      <c r="AF4173" s="3">
        <v>0.0736447608229494</v>
      </c>
      <c r="AG4173" s="3"/>
      <c r="AH4173" s="3"/>
      <c r="AI4173" s="3"/>
      <c r="AJ4173" s="3"/>
      <c r="AK4173" s="3"/>
      <c r="AL4173" s="3"/>
      <c r="AM4173" s="3">
        <v>1000</v>
      </c>
      <c r="AN4173" s="5" t="s">
        <v>56</v>
      </c>
      <c r="AO4173" s="1"/>
      <c r="AP4173" s="1"/>
      <c r="AQ4173" s="1"/>
    </row>
    <row r="4174" spans="1:43">
      <c r="A4174" s="1" t="s">
        <v>10704</v>
      </c>
      <c r="B4174" s="1" t="s">
        <v>10705</v>
      </c>
      <c r="C4174" s="3">
        <v>1.12876712328767</v>
      </c>
      <c r="D4174" s="4">
        <v>43825</v>
      </c>
      <c r="E4174" s="3">
        <v>10.0306372075</v>
      </c>
      <c r="F4174" s="5" t="s">
        <v>7629</v>
      </c>
      <c r="G4174" s="5">
        <v>216</v>
      </c>
      <c r="H4174" s="5" t="s">
        <v>50</v>
      </c>
      <c r="I4174" s="3">
        <v>0.16910375012432</v>
      </c>
      <c r="J4174" s="3">
        <v>41.7597141581063</v>
      </c>
      <c r="K4174" s="3">
        <v>0.0397377309755653</v>
      </c>
      <c r="L4174" s="3">
        <v>19.1235059760956</v>
      </c>
      <c r="M4174" s="3">
        <v>-0.0694651185868826</v>
      </c>
      <c r="N4174" s="3">
        <v>49.0650044523598</v>
      </c>
      <c r="O4174" s="3">
        <v>0.814038668056578</v>
      </c>
      <c r="P4174" s="3">
        <v>28.0950205573321</v>
      </c>
      <c r="Q4174" s="3">
        <v>1.26174731703146</v>
      </c>
      <c r="R4174" s="3">
        <v>31.6755190729116</v>
      </c>
      <c r="S4174" s="3">
        <v>2.28778325396825</v>
      </c>
      <c r="T4174" s="3">
        <v>31.5254237288136</v>
      </c>
      <c r="U4174" s="3"/>
      <c r="V4174" s="3"/>
      <c r="W4174" s="3"/>
      <c r="X4174" s="3"/>
      <c r="Y4174" s="3"/>
      <c r="Z4174" s="3"/>
      <c r="AA4174" s="3">
        <v>0.117002179567417</v>
      </c>
      <c r="AB4174" s="3">
        <v>0.326049217083666</v>
      </c>
      <c r="AC4174" s="3">
        <v>-0.941084207430661</v>
      </c>
      <c r="AD4174" s="3"/>
      <c r="AE4174" s="5">
        <v>2</v>
      </c>
      <c r="AF4174" s="3">
        <v>0.222476677800082</v>
      </c>
      <c r="AG4174" s="3">
        <v>2.77037747440294</v>
      </c>
      <c r="AH4174" s="3"/>
      <c r="AI4174" s="3"/>
      <c r="AJ4174" s="3"/>
      <c r="AK4174" s="3"/>
      <c r="AL4174" s="3"/>
      <c r="AM4174" s="3">
        <v>1000</v>
      </c>
      <c r="AN4174" s="5" t="s">
        <v>56</v>
      </c>
      <c r="AO4174" s="1"/>
      <c r="AP4174" s="1"/>
      <c r="AQ4174" s="1"/>
    </row>
    <row r="4175" spans="1:43">
      <c r="A4175" s="1" t="s">
        <v>10706</v>
      </c>
      <c r="B4175" s="1" t="s">
        <v>10707</v>
      </c>
      <c r="C4175" s="3">
        <v>1.14794520547945</v>
      </c>
      <c r="D4175" s="4">
        <v>43818</v>
      </c>
      <c r="E4175" s="3">
        <v>10.135471284</v>
      </c>
      <c r="F4175" s="5" t="s">
        <v>10708</v>
      </c>
      <c r="G4175" s="5">
        <v>420</v>
      </c>
      <c r="H4175" s="5" t="s">
        <v>2390</v>
      </c>
      <c r="I4175" s="3">
        <v>14.3910164123236</v>
      </c>
      <c r="J4175" s="3">
        <v>3.07692307692308</v>
      </c>
      <c r="K4175" s="3">
        <v>3.57161478700662</v>
      </c>
      <c r="L4175" s="3">
        <v>8.27067669172932</v>
      </c>
      <c r="M4175" s="3">
        <v>8.56424550472754</v>
      </c>
      <c r="N4175" s="3">
        <v>3.03030303030303</v>
      </c>
      <c r="O4175" s="3">
        <v>25.285398927783</v>
      </c>
      <c r="P4175" s="3">
        <v>3.125</v>
      </c>
      <c r="Q4175" s="3">
        <v>32.8695652173913</v>
      </c>
      <c r="R4175" s="3">
        <v>0.934579439252336</v>
      </c>
      <c r="S4175" s="3">
        <v>85.0568287683995</v>
      </c>
      <c r="T4175" s="3">
        <v>1.33333333333333</v>
      </c>
      <c r="U4175" s="3"/>
      <c r="V4175" s="3"/>
      <c r="W4175" s="3"/>
      <c r="X4175" s="3"/>
      <c r="Y4175" s="3"/>
      <c r="Z4175" s="3"/>
      <c r="AA4175" s="3">
        <v>0.383695962292563</v>
      </c>
      <c r="AB4175" s="3">
        <v>0.717768621128312</v>
      </c>
      <c r="AC4175" s="3">
        <v>-12.9104211277659</v>
      </c>
      <c r="AD4175" s="3"/>
      <c r="AE4175" s="5">
        <v>1</v>
      </c>
      <c r="AF4175" s="3">
        <v>5.02527629815883</v>
      </c>
      <c r="AG4175" s="3">
        <v>81.8843366395161</v>
      </c>
      <c r="AH4175" s="3"/>
      <c r="AI4175" s="3"/>
      <c r="AJ4175" s="3"/>
      <c r="AK4175" s="3"/>
      <c r="AL4175" s="3"/>
      <c r="AM4175" s="3"/>
      <c r="AN4175" s="5" t="s">
        <v>46</v>
      </c>
      <c r="AO4175" s="1"/>
      <c r="AP4175" s="1"/>
      <c r="AQ4175" s="1"/>
    </row>
    <row r="4176" spans="1:43">
      <c r="A4176" s="1" t="s">
        <v>10709</v>
      </c>
      <c r="B4176" s="1" t="s">
        <v>10710</v>
      </c>
      <c r="C4176" s="3">
        <v>1.12602739726027</v>
      </c>
      <c r="D4176" s="4">
        <v>43826</v>
      </c>
      <c r="E4176" s="3">
        <v>25.3676531061</v>
      </c>
      <c r="F4176" s="5" t="s">
        <v>2647</v>
      </c>
      <c r="G4176" s="5">
        <v>412</v>
      </c>
      <c r="H4176" s="5" t="s">
        <v>226</v>
      </c>
      <c r="I4176" s="3">
        <v>3.16473063203146</v>
      </c>
      <c r="J4176" s="3">
        <v>27.7382645803698</v>
      </c>
      <c r="K4176" s="3">
        <v>0.660419455600165</v>
      </c>
      <c r="L4176" s="3">
        <v>41.005291005291</v>
      </c>
      <c r="M4176" s="3">
        <v>1.92481474787637</v>
      </c>
      <c r="N4176" s="3">
        <v>19.3229901269394</v>
      </c>
      <c r="O4176" s="3">
        <v>4.50291855832484</v>
      </c>
      <c r="P4176" s="3">
        <v>43.0817610062893</v>
      </c>
      <c r="Q4176" s="3">
        <v>6.86943339018382</v>
      </c>
      <c r="R4176" s="3">
        <v>45.0729927007299</v>
      </c>
      <c r="S4176" s="3">
        <v>12.3742154030089</v>
      </c>
      <c r="T4176" s="3">
        <v>64.0957446808511</v>
      </c>
      <c r="U4176" s="3"/>
      <c r="V4176" s="3"/>
      <c r="W4176" s="3"/>
      <c r="X4176" s="3"/>
      <c r="Y4176" s="3"/>
      <c r="Z4176" s="3"/>
      <c r="AA4176" s="3">
        <v>0.292318630065536</v>
      </c>
      <c r="AB4176" s="3">
        <v>0.472486893594971</v>
      </c>
      <c r="AC4176" s="3">
        <v>-3.72811331890615</v>
      </c>
      <c r="AD4176" s="3"/>
      <c r="AE4176" s="5">
        <v>1</v>
      </c>
      <c r="AF4176" s="3">
        <v>0.805808465532145</v>
      </c>
      <c r="AG4176" s="3">
        <v>11.2860652624178</v>
      </c>
      <c r="AH4176" s="3"/>
      <c r="AI4176" s="3"/>
      <c r="AJ4176" s="3"/>
      <c r="AK4176" s="3"/>
      <c r="AL4176" s="3"/>
      <c r="AM4176" s="3"/>
      <c r="AN4176" s="5" t="s">
        <v>46</v>
      </c>
      <c r="AO4176" s="1"/>
      <c r="AP4176" s="1"/>
      <c r="AQ4176" s="1"/>
    </row>
    <row r="4177" spans="1:43">
      <c r="A4177" s="1" t="s">
        <v>10711</v>
      </c>
      <c r="B4177" s="1" t="s">
        <v>10712</v>
      </c>
      <c r="C4177" s="3">
        <v>0.936986301369863</v>
      </c>
      <c r="D4177" s="4">
        <v>43895</v>
      </c>
      <c r="E4177" s="3">
        <v>5.9643885863</v>
      </c>
      <c r="F4177" s="5" t="s">
        <v>10713</v>
      </c>
      <c r="G4177" s="5">
        <v>343</v>
      </c>
      <c r="H4177" s="5" t="s">
        <v>50</v>
      </c>
      <c r="I4177" s="3">
        <v>0.0395726157499187</v>
      </c>
      <c r="J4177" s="3">
        <v>63.6444841447075</v>
      </c>
      <c r="K4177" s="3">
        <v>0.0197823936696538</v>
      </c>
      <c r="L4177" s="3">
        <v>32.4037184594954</v>
      </c>
      <c r="M4177" s="3">
        <v>-0.167834929410585</v>
      </c>
      <c r="N4177" s="3">
        <v>67.1861086375779</v>
      </c>
      <c r="O4177" s="3">
        <v>0.807496760043864</v>
      </c>
      <c r="P4177" s="3">
        <v>28.917313841937</v>
      </c>
      <c r="Q4177" s="3">
        <v>1.17058529264633</v>
      </c>
      <c r="R4177" s="3">
        <v>44.2781265089329</v>
      </c>
      <c r="S4177" s="3"/>
      <c r="T4177" s="3"/>
      <c r="U4177" s="3"/>
      <c r="V4177" s="3"/>
      <c r="W4177" s="3"/>
      <c r="X4177" s="3"/>
      <c r="Y4177" s="3"/>
      <c r="Z4177" s="3"/>
      <c r="AA4177" s="3">
        <v>-0.0218239503604861</v>
      </c>
      <c r="AB4177" s="3">
        <v>-0.0287120640752843</v>
      </c>
      <c r="AC4177" s="3">
        <v>-2.73704789833821</v>
      </c>
      <c r="AD4177" s="3"/>
      <c r="AE4177" s="5">
        <v>4</v>
      </c>
      <c r="AF4177" s="3">
        <v>0.0757591685456034</v>
      </c>
      <c r="AG4177" s="3"/>
      <c r="AH4177" s="3"/>
      <c r="AI4177" s="3"/>
      <c r="AJ4177" s="3"/>
      <c r="AK4177" s="3"/>
      <c r="AL4177" s="3"/>
      <c r="AM4177" s="3">
        <v>1000</v>
      </c>
      <c r="AN4177" s="5" t="s">
        <v>56</v>
      </c>
      <c r="AO4177" s="1"/>
      <c r="AP4177" s="1"/>
      <c r="AQ4177" s="1"/>
    </row>
    <row r="4178" spans="1:43">
      <c r="A4178" s="1" t="s">
        <v>10714</v>
      </c>
      <c r="B4178" s="1" t="s">
        <v>10715</v>
      </c>
      <c r="C4178" s="3">
        <v>1.21095890410959</v>
      </c>
      <c r="D4178" s="4">
        <v>43795</v>
      </c>
      <c r="E4178" s="3">
        <v>123.6826008419</v>
      </c>
      <c r="F4178" s="5" t="s">
        <v>414</v>
      </c>
      <c r="G4178" s="5">
        <v>443</v>
      </c>
      <c r="H4178" s="5" t="s">
        <v>50</v>
      </c>
      <c r="I4178" s="3">
        <v>0.266324718879471</v>
      </c>
      <c r="J4178" s="3">
        <v>25.413130861992</v>
      </c>
      <c r="K4178" s="3">
        <v>0.0492125984251943</v>
      </c>
      <c r="L4178" s="3">
        <v>15.2722443559097</v>
      </c>
      <c r="M4178" s="3">
        <v>0.207018927444806</v>
      </c>
      <c r="N4178" s="3">
        <v>10.6411398040962</v>
      </c>
      <c r="O4178" s="3">
        <v>0.803252677508926</v>
      </c>
      <c r="P4178" s="3">
        <v>29.7396071265418</v>
      </c>
      <c r="Q4178" s="3">
        <v>1.52704839682697</v>
      </c>
      <c r="R4178" s="3">
        <v>13.0371801062289</v>
      </c>
      <c r="S4178" s="3">
        <v>3.07145468085107</v>
      </c>
      <c r="T4178" s="3">
        <v>10.9604519774011</v>
      </c>
      <c r="U4178" s="3"/>
      <c r="V4178" s="3"/>
      <c r="W4178" s="3"/>
      <c r="X4178" s="3"/>
      <c r="Y4178" s="3"/>
      <c r="Z4178" s="3"/>
      <c r="AA4178" s="3">
        <v>2.99122755888599</v>
      </c>
      <c r="AB4178" s="3"/>
      <c r="AC4178" s="3">
        <v>0</v>
      </c>
      <c r="AD4178" s="3"/>
      <c r="AE4178" s="5"/>
      <c r="AF4178" s="3">
        <v>0.252779528286997</v>
      </c>
      <c r="AG4178" s="3">
        <v>3.13385905889505</v>
      </c>
      <c r="AH4178" s="3"/>
      <c r="AI4178" s="3"/>
      <c r="AJ4178" s="3"/>
      <c r="AK4178" s="3"/>
      <c r="AL4178" s="3"/>
      <c r="AM4178" s="3"/>
      <c r="AN4178" s="5" t="s">
        <v>1266</v>
      </c>
      <c r="AO4178" s="1"/>
      <c r="AP4178" s="1"/>
      <c r="AQ4178" s="1"/>
    </row>
    <row r="4179" spans="1:43">
      <c r="A4179" s="1" t="s">
        <v>10716</v>
      </c>
      <c r="B4179" s="1" t="s">
        <v>10717</v>
      </c>
      <c r="C4179" s="3">
        <v>1.12602739726027</v>
      </c>
      <c r="D4179" s="4">
        <v>43826</v>
      </c>
      <c r="E4179" s="3">
        <v>89.4655095926</v>
      </c>
      <c r="F4179" s="5" t="s">
        <v>10339</v>
      </c>
      <c r="G4179" s="5">
        <v>412</v>
      </c>
      <c r="H4179" s="5" t="s">
        <v>205</v>
      </c>
      <c r="I4179" s="3">
        <v>-0.0995024875621724</v>
      </c>
      <c r="J4179" s="3">
        <v>51.685393258427</v>
      </c>
      <c r="K4179" s="3">
        <v>-0.019916351324447</v>
      </c>
      <c r="L4179" s="3">
        <v>59.2592592592593</v>
      </c>
      <c r="M4179" s="3">
        <v>-0.248385494287124</v>
      </c>
      <c r="N4179" s="3">
        <v>57.4626865671642</v>
      </c>
      <c r="O4179" s="3">
        <v>0.771138679124425</v>
      </c>
      <c r="P4179" s="3">
        <v>46.3035019455253</v>
      </c>
      <c r="Q4179" s="3">
        <v>1.18629308887564</v>
      </c>
      <c r="R4179" s="3">
        <v>38.4955752212389</v>
      </c>
      <c r="S4179" s="3">
        <v>1.87339193010325</v>
      </c>
      <c r="T4179" s="3">
        <v>23.0769230769231</v>
      </c>
      <c r="U4179" s="3"/>
      <c r="V4179" s="3"/>
      <c r="W4179" s="3"/>
      <c r="X4179" s="3"/>
      <c r="Y4179" s="3"/>
      <c r="Z4179" s="3"/>
      <c r="AA4179" s="3">
        <v>0.0330936035378842</v>
      </c>
      <c r="AB4179" s="3">
        <v>0.0898886475500826</v>
      </c>
      <c r="AC4179" s="3">
        <v>-2.13669800366696</v>
      </c>
      <c r="AD4179" s="3"/>
      <c r="AE4179" s="5">
        <v>4</v>
      </c>
      <c r="AF4179" s="3">
        <v>0.196838200646573</v>
      </c>
      <c r="AG4179" s="3">
        <v>2.34531425213913</v>
      </c>
      <c r="AH4179" s="3"/>
      <c r="AI4179" s="3"/>
      <c r="AJ4179" s="3"/>
      <c r="AK4179" s="3"/>
      <c r="AL4179" s="3"/>
      <c r="AM4179" s="3"/>
      <c r="AN4179" s="5" t="s">
        <v>46</v>
      </c>
      <c r="AO4179" s="1"/>
      <c r="AP4179" s="1"/>
      <c r="AQ4179" s="1"/>
    </row>
    <row r="4180" spans="1:43">
      <c r="A4180" s="1" t="s">
        <v>10718</v>
      </c>
      <c r="B4180" s="1" t="s">
        <v>10719</v>
      </c>
      <c r="C4180" s="3">
        <v>1.12876712328767</v>
      </c>
      <c r="D4180" s="4">
        <v>43825</v>
      </c>
      <c r="E4180" s="3">
        <v>51.092502118</v>
      </c>
      <c r="F4180" s="5" t="s">
        <v>7629</v>
      </c>
      <c r="G4180" s="5">
        <v>223</v>
      </c>
      <c r="H4180" s="5" t="s">
        <v>50</v>
      </c>
      <c r="I4180" s="3">
        <v>0.209622679177466</v>
      </c>
      <c r="J4180" s="3">
        <v>34.3010272443055</v>
      </c>
      <c r="K4180" s="3">
        <v>0.0298923874053202</v>
      </c>
      <c r="L4180" s="3">
        <v>24.8339973439575</v>
      </c>
      <c r="M4180" s="3">
        <v>0.159632844457738</v>
      </c>
      <c r="N4180" s="3">
        <v>14.2030276046305</v>
      </c>
      <c r="O4180" s="3">
        <v>0.677660254367157</v>
      </c>
      <c r="P4180" s="3">
        <v>50.7080858839653</v>
      </c>
      <c r="Q4180" s="3">
        <v>1.21947744130514</v>
      </c>
      <c r="R4180" s="3">
        <v>37.2766779333655</v>
      </c>
      <c r="S4180" s="3">
        <v>2.27188820414672</v>
      </c>
      <c r="T4180" s="3">
        <v>32.316384180791</v>
      </c>
      <c r="U4180" s="3"/>
      <c r="V4180" s="3"/>
      <c r="W4180" s="3"/>
      <c r="X4180" s="3"/>
      <c r="Y4180" s="3"/>
      <c r="Z4180" s="3"/>
      <c r="AA4180" s="3">
        <v>0.786427293479384</v>
      </c>
      <c r="AB4180" s="3">
        <v>13.8533913300265</v>
      </c>
      <c r="AC4180" s="3">
        <v>-4.29399641033972e-7</v>
      </c>
      <c r="AD4180" s="3"/>
      <c r="AE4180" s="5"/>
      <c r="AF4180" s="3">
        <v>0.191432777281529</v>
      </c>
      <c r="AG4180" s="3">
        <v>2.34191525987297</v>
      </c>
      <c r="AH4180" s="3"/>
      <c r="AI4180" s="3"/>
      <c r="AJ4180" s="3"/>
      <c r="AK4180" s="3"/>
      <c r="AL4180" s="3"/>
      <c r="AM4180" s="3"/>
      <c r="AN4180" s="5" t="s">
        <v>1266</v>
      </c>
      <c r="AO4180" s="1"/>
      <c r="AP4180" s="1"/>
      <c r="AQ4180" s="1"/>
    </row>
    <row r="4181" spans="1:43">
      <c r="A4181" s="1" t="s">
        <v>10720</v>
      </c>
      <c r="B4181" s="1" t="s">
        <v>10721</v>
      </c>
      <c r="C4181" s="3">
        <v>1.18630136986301</v>
      </c>
      <c r="D4181" s="4">
        <v>43804</v>
      </c>
      <c r="E4181" s="3">
        <v>43.3384653708</v>
      </c>
      <c r="F4181" s="5" t="s">
        <v>8966</v>
      </c>
      <c r="G4181" s="5">
        <v>433</v>
      </c>
      <c r="H4181" s="5" t="s">
        <v>50</v>
      </c>
      <c r="I4181" s="3">
        <v>0.271370420624144</v>
      </c>
      <c r="J4181" s="3">
        <v>23.7159446181331</v>
      </c>
      <c r="K4181" s="3">
        <v>0.0386772384451708</v>
      </c>
      <c r="L4181" s="3">
        <v>22.0894200973882</v>
      </c>
      <c r="M4181" s="3">
        <v>0.203389830508474</v>
      </c>
      <c r="N4181" s="3">
        <v>10.8192341941229</v>
      </c>
      <c r="O4181" s="3">
        <v>0.700798131204971</v>
      </c>
      <c r="P4181" s="3">
        <v>46.4595705801736</v>
      </c>
      <c r="Q4181" s="3">
        <v>1.48111819519371</v>
      </c>
      <c r="R4181" s="3">
        <v>14.9203283437953</v>
      </c>
      <c r="S4181" s="3">
        <v>3.00677021107129</v>
      </c>
      <c r="T4181" s="3">
        <v>12.2598870056497</v>
      </c>
      <c r="U4181" s="3"/>
      <c r="V4181" s="3"/>
      <c r="W4181" s="3"/>
      <c r="X4181" s="3"/>
      <c r="Y4181" s="3"/>
      <c r="Z4181" s="3"/>
      <c r="AA4181" s="3">
        <v>1.49501196168477</v>
      </c>
      <c r="AB4181" s="3"/>
      <c r="AC4181" s="3">
        <v>0</v>
      </c>
      <c r="AD4181" s="3"/>
      <c r="AE4181" s="5"/>
      <c r="AF4181" s="3">
        <v>0.245202451572246</v>
      </c>
      <c r="AG4181" s="3">
        <v>3.01747362436557</v>
      </c>
      <c r="AH4181" s="3"/>
      <c r="AI4181" s="3"/>
      <c r="AJ4181" s="3"/>
      <c r="AK4181" s="3"/>
      <c r="AL4181" s="3"/>
      <c r="AM4181" s="3"/>
      <c r="AN4181" s="5" t="s">
        <v>1266</v>
      </c>
      <c r="AO4181" s="1"/>
      <c r="AP4181" s="1"/>
      <c r="AQ4181" s="1"/>
    </row>
    <row r="4182" spans="1:43">
      <c r="A4182" s="1" t="s">
        <v>10722</v>
      </c>
      <c r="B4182" s="1" t="s">
        <v>10723</v>
      </c>
      <c r="C4182" s="3">
        <v>1.17260273972603</v>
      </c>
      <c r="D4182" s="4">
        <v>43809</v>
      </c>
      <c r="E4182" s="3">
        <v>117.8642485361</v>
      </c>
      <c r="F4182" s="5" t="s">
        <v>10724</v>
      </c>
      <c r="G4182" s="5">
        <v>429</v>
      </c>
      <c r="H4182" s="5" t="s">
        <v>50</v>
      </c>
      <c r="I4182" s="3">
        <v>0.187802708312728</v>
      </c>
      <c r="J4182" s="3">
        <v>38.7673068334078</v>
      </c>
      <c r="K4182" s="3">
        <v>0.0197355437142201</v>
      </c>
      <c r="L4182" s="3">
        <v>32.9349269588313</v>
      </c>
      <c r="M4182" s="3">
        <v>0.128420428726656</v>
      </c>
      <c r="N4182" s="3">
        <v>17.1415850400712</v>
      </c>
      <c r="O4182" s="3">
        <v>0.805537361303539</v>
      </c>
      <c r="P4182" s="3">
        <v>29.3741434444952</v>
      </c>
      <c r="Q4182" s="3">
        <v>1.48879689744596</v>
      </c>
      <c r="R4182" s="3">
        <v>14.7271849348141</v>
      </c>
      <c r="S4182" s="3">
        <v>2.92448220920501</v>
      </c>
      <c r="T4182" s="3">
        <v>13.5028248587571</v>
      </c>
      <c r="U4182" s="3"/>
      <c r="V4182" s="3"/>
      <c r="W4182" s="3"/>
      <c r="X4182" s="3"/>
      <c r="Y4182" s="3"/>
      <c r="Z4182" s="3"/>
      <c r="AA4182" s="3">
        <v>1.15554541389554</v>
      </c>
      <c r="AB4182" s="3">
        <v>16.0695222048199</v>
      </c>
      <c r="AC4182" s="3">
        <v>0</v>
      </c>
      <c r="AD4182" s="3"/>
      <c r="AE4182" s="5"/>
      <c r="AF4182" s="3">
        <v>0.238930403696889</v>
      </c>
      <c r="AG4182" s="3">
        <v>2.93054457452397</v>
      </c>
      <c r="AH4182" s="3"/>
      <c r="AI4182" s="3"/>
      <c r="AJ4182" s="3"/>
      <c r="AK4182" s="3"/>
      <c r="AL4182" s="3"/>
      <c r="AM4182" s="3"/>
      <c r="AN4182" s="5" t="s">
        <v>1266</v>
      </c>
      <c r="AO4182" s="1"/>
      <c r="AP4182" s="1"/>
      <c r="AQ4182" s="1"/>
    </row>
    <row r="4183" spans="1:43">
      <c r="A4183" s="1" t="s">
        <v>10725</v>
      </c>
      <c r="B4183" s="1" t="s">
        <v>10726</v>
      </c>
      <c r="C4183" s="3">
        <v>0.189041095890411</v>
      </c>
      <c r="D4183" s="4">
        <v>44168</v>
      </c>
      <c r="E4183" s="3">
        <v>59.0002790831</v>
      </c>
      <c r="F4183" s="5" t="s">
        <v>7635</v>
      </c>
      <c r="G4183" s="5">
        <v>70</v>
      </c>
      <c r="H4183" s="5" t="s">
        <v>50</v>
      </c>
      <c r="I4183" s="3">
        <v>0.309350364235117</v>
      </c>
      <c r="J4183" s="3">
        <v>16.4805716837874</v>
      </c>
      <c r="K4183" s="3">
        <v>0.0497660993331509</v>
      </c>
      <c r="L4183" s="3">
        <v>12.8375387339531</v>
      </c>
      <c r="M4183" s="3">
        <v>0.239329876346248</v>
      </c>
      <c r="N4183" s="3">
        <v>7.2573463935886</v>
      </c>
      <c r="O4183" s="3"/>
      <c r="P4183" s="3"/>
      <c r="Q4183" s="3"/>
      <c r="R4183" s="3"/>
      <c r="S4183" s="3"/>
      <c r="T4183" s="3"/>
      <c r="U4183" s="3"/>
      <c r="V4183" s="3"/>
      <c r="W4183" s="3"/>
      <c r="X4183" s="3"/>
      <c r="Y4183" s="3"/>
      <c r="Z4183" s="3"/>
      <c r="AA4183" s="3">
        <v>2.42147439823555</v>
      </c>
      <c r="AB4183" s="3"/>
      <c r="AC4183" s="3">
        <v>0</v>
      </c>
      <c r="AD4183" s="3"/>
      <c r="AE4183" s="5"/>
      <c r="AF4183" s="3">
        <v>0.25945514419718</v>
      </c>
      <c r="AG4183" s="3"/>
      <c r="AH4183" s="3"/>
      <c r="AI4183" s="3"/>
      <c r="AJ4183" s="3"/>
      <c r="AK4183" s="3"/>
      <c r="AL4183" s="3"/>
      <c r="AM4183" s="3"/>
      <c r="AN4183" s="5" t="s">
        <v>1266</v>
      </c>
      <c r="AO4183" s="1"/>
      <c r="AP4183" s="1"/>
      <c r="AQ4183" s="1"/>
    </row>
    <row r="4184" spans="1:43">
      <c r="A4184" s="1" t="s">
        <v>10727</v>
      </c>
      <c r="B4184" s="1" t="s">
        <v>10728</v>
      </c>
      <c r="C4184" s="3">
        <v>1.14520547945205</v>
      </c>
      <c r="D4184" s="4">
        <v>43819</v>
      </c>
      <c r="E4184" s="3">
        <v>12.2120798243</v>
      </c>
      <c r="F4184" s="5" t="s">
        <v>10729</v>
      </c>
      <c r="G4184" s="5">
        <v>419</v>
      </c>
      <c r="H4184" s="5" t="s">
        <v>50</v>
      </c>
      <c r="I4184" s="3">
        <v>0.10772696112037</v>
      </c>
      <c r="J4184" s="3">
        <v>52.7020991514069</v>
      </c>
      <c r="K4184" s="3">
        <v>-0.0293398533007303</v>
      </c>
      <c r="L4184" s="3">
        <v>70.2523240371846</v>
      </c>
      <c r="M4184" s="3">
        <v>-0.136772176631503</v>
      </c>
      <c r="N4184" s="3">
        <v>61.8432769367765</v>
      </c>
      <c r="O4184" s="3">
        <v>0.452044025157227</v>
      </c>
      <c r="P4184" s="3">
        <v>71.0370031978072</v>
      </c>
      <c r="Q4184" s="3">
        <v>1.12781954887219</v>
      </c>
      <c r="R4184" s="3">
        <v>49.8309995171415</v>
      </c>
      <c r="S4184" s="3">
        <v>1.56995230524643</v>
      </c>
      <c r="T4184" s="3">
        <v>65.3107344632768</v>
      </c>
      <c r="U4184" s="3"/>
      <c r="V4184" s="3"/>
      <c r="W4184" s="3"/>
      <c r="X4184" s="3"/>
      <c r="Y4184" s="3"/>
      <c r="Z4184" s="3"/>
      <c r="AA4184" s="3">
        <v>0.00421755330165181</v>
      </c>
      <c r="AB4184" s="3">
        <v>0.046323513309661</v>
      </c>
      <c r="AC4184" s="3">
        <v>-2.41888478725473</v>
      </c>
      <c r="AD4184" s="3"/>
      <c r="AE4184" s="5">
        <v>4</v>
      </c>
      <c r="AF4184" s="3">
        <v>0.160831951635493</v>
      </c>
      <c r="AG4184" s="3">
        <v>1.94035140229101</v>
      </c>
      <c r="AH4184" s="3"/>
      <c r="AI4184" s="3"/>
      <c r="AJ4184" s="3"/>
      <c r="AK4184" s="3"/>
      <c r="AL4184" s="3"/>
      <c r="AM4184" s="3"/>
      <c r="AN4184" s="5" t="s">
        <v>51</v>
      </c>
      <c r="AO4184" s="1"/>
      <c r="AP4184" s="1"/>
      <c r="AQ4184" s="1"/>
    </row>
    <row r="4185" spans="1:43">
      <c r="A4185" s="1" t="s">
        <v>10730</v>
      </c>
      <c r="B4185" s="1" t="s">
        <v>10731</v>
      </c>
      <c r="C4185" s="3">
        <v>1.13424657534247</v>
      </c>
      <c r="D4185" s="4">
        <v>43823</v>
      </c>
      <c r="E4185" s="3">
        <v>14.902230257</v>
      </c>
      <c r="F4185" s="5" t="s">
        <v>1423</v>
      </c>
      <c r="G4185" s="5">
        <v>415</v>
      </c>
      <c r="H4185" s="5" t="s">
        <v>55</v>
      </c>
      <c r="I4185" s="3">
        <v>13.5771017533343</v>
      </c>
      <c r="J4185" s="3">
        <v>26.7392619479734</v>
      </c>
      <c r="K4185" s="3">
        <v>2.4189189189189</v>
      </c>
      <c r="L4185" s="3">
        <v>53.0508474576271</v>
      </c>
      <c r="M4185" s="3">
        <v>7.8605313092979</v>
      </c>
      <c r="N4185" s="3">
        <v>26.2118491921005</v>
      </c>
      <c r="O4185" s="3">
        <v>30.477447492253</v>
      </c>
      <c r="P4185" s="3">
        <v>7.88079470198676</v>
      </c>
      <c r="Q4185" s="3">
        <v>33.1128154089339</v>
      </c>
      <c r="R4185" s="3">
        <v>23.9329268292683</v>
      </c>
      <c r="S4185" s="3">
        <v>102.665121668598</v>
      </c>
      <c r="T4185" s="3">
        <v>8.203125</v>
      </c>
      <c r="U4185" s="3"/>
      <c r="V4185" s="3"/>
      <c r="W4185" s="3"/>
      <c r="X4185" s="3"/>
      <c r="Y4185" s="3"/>
      <c r="Z4185" s="3"/>
      <c r="AA4185" s="3">
        <v>0.358103676355618</v>
      </c>
      <c r="AB4185" s="3">
        <v>0.671899725236521</v>
      </c>
      <c r="AC4185" s="3">
        <v>-17.2332657200811</v>
      </c>
      <c r="AD4185" s="3"/>
      <c r="AE4185" s="5">
        <v>2</v>
      </c>
      <c r="AF4185" s="3">
        <v>6.43663755660837</v>
      </c>
      <c r="AG4185" s="3">
        <v>115.753034137348</v>
      </c>
      <c r="AH4185" s="3"/>
      <c r="AI4185" s="3"/>
      <c r="AJ4185" s="3"/>
      <c r="AK4185" s="3"/>
      <c r="AL4185" s="3"/>
      <c r="AM4185" s="3"/>
      <c r="AN4185" s="5" t="s">
        <v>46</v>
      </c>
      <c r="AO4185" s="1"/>
      <c r="AP4185" s="1"/>
      <c r="AQ4185" s="1"/>
    </row>
    <row r="4186" spans="1:43">
      <c r="A4186" s="1" t="s">
        <v>10732</v>
      </c>
      <c r="B4186" s="1" t="s">
        <v>10733</v>
      </c>
      <c r="C4186" s="3">
        <v>0.531506849315069</v>
      </c>
      <c r="D4186" s="4">
        <v>44043</v>
      </c>
      <c r="E4186" s="3">
        <v>22.6602680255</v>
      </c>
      <c r="F4186" s="5" t="s">
        <v>10734</v>
      </c>
      <c r="G4186" s="5">
        <v>195</v>
      </c>
      <c r="H4186" s="5" t="s">
        <v>50</v>
      </c>
      <c r="I4186" s="3">
        <v>0.286702916460692</v>
      </c>
      <c r="J4186" s="3">
        <v>20.9021884769987</v>
      </c>
      <c r="K4186" s="3">
        <v>0.049314528059961</v>
      </c>
      <c r="L4186" s="3">
        <v>14.7410358565737</v>
      </c>
      <c r="M4186" s="3">
        <v>0.217348350128431</v>
      </c>
      <c r="N4186" s="3">
        <v>9.61709706144256</v>
      </c>
      <c r="O4186" s="3">
        <v>0.74486046280664</v>
      </c>
      <c r="P4186" s="3">
        <v>39.9269072635907</v>
      </c>
      <c r="Q4186" s="3">
        <v>1.41971605678864</v>
      </c>
      <c r="R4186" s="3">
        <v>17.4794785127958</v>
      </c>
      <c r="S4186" s="3"/>
      <c r="T4186" s="3"/>
      <c r="U4186" s="3"/>
      <c r="V4186" s="3"/>
      <c r="W4186" s="3"/>
      <c r="X4186" s="3"/>
      <c r="Y4186" s="3"/>
      <c r="Z4186" s="3"/>
      <c r="AA4186" s="3">
        <v>2.09500935598499</v>
      </c>
      <c r="AB4186" s="3">
        <v>14.6398855813533</v>
      </c>
      <c r="AC4186" s="3">
        <v>0</v>
      </c>
      <c r="AD4186" s="3"/>
      <c r="AE4186" s="5"/>
      <c r="AF4186" s="3">
        <v>0.230346481738649</v>
      </c>
      <c r="AG4186" s="3"/>
      <c r="AH4186" s="3"/>
      <c r="AI4186" s="3"/>
      <c r="AJ4186" s="3"/>
      <c r="AK4186" s="3"/>
      <c r="AL4186" s="3"/>
      <c r="AM4186" s="3"/>
      <c r="AN4186" s="5" t="s">
        <v>1266</v>
      </c>
      <c r="AO4186" s="1"/>
      <c r="AP4186" s="1"/>
      <c r="AQ4186" s="1"/>
    </row>
    <row r="4187" spans="1:43">
      <c r="A4187" s="1" t="s">
        <v>10735</v>
      </c>
      <c r="B4187" s="1" t="s">
        <v>10736</v>
      </c>
      <c r="C4187" s="3">
        <v>0.917808219178082</v>
      </c>
      <c r="D4187" s="4">
        <v>43902</v>
      </c>
      <c r="E4187" s="3">
        <v>0.8003697805</v>
      </c>
      <c r="F4187" s="5" t="s">
        <v>10737</v>
      </c>
      <c r="G4187" s="5">
        <v>336</v>
      </c>
      <c r="H4187" s="5" t="s">
        <v>191</v>
      </c>
      <c r="I4187" s="3">
        <v>8.94239702694332</v>
      </c>
      <c r="J4187" s="3">
        <v>59.6745027124774</v>
      </c>
      <c r="K4187" s="3">
        <v>1.47111848272878</v>
      </c>
      <c r="L4187" s="3">
        <v>68.8356164383562</v>
      </c>
      <c r="M4187" s="3">
        <v>6.19622641509434</v>
      </c>
      <c r="N4187" s="3">
        <v>41.8018018018018</v>
      </c>
      <c r="O4187" s="3">
        <v>5.19587320574164</v>
      </c>
      <c r="P4187" s="3">
        <v>88.7619047619048</v>
      </c>
      <c r="Q4187" s="3">
        <v>1.70581857607518</v>
      </c>
      <c r="R4187" s="3">
        <v>92.2431865828092</v>
      </c>
      <c r="S4187" s="3"/>
      <c r="T4187" s="3"/>
      <c r="U4187" s="3"/>
      <c r="V4187" s="3"/>
      <c r="W4187" s="3"/>
      <c r="X4187" s="3"/>
      <c r="Y4187" s="3"/>
      <c r="Z4187" s="3"/>
      <c r="AA4187" s="3">
        <v>0.222100536808106</v>
      </c>
      <c r="AB4187" s="3">
        <v>0.405412639478426</v>
      </c>
      <c r="AC4187" s="3">
        <v>-11.9254572004728</v>
      </c>
      <c r="AD4187" s="3"/>
      <c r="AE4187" s="5">
        <v>3</v>
      </c>
      <c r="AF4187" s="3">
        <v>3.36230167477523</v>
      </c>
      <c r="AG4187" s="3"/>
      <c r="AH4187" s="3"/>
      <c r="AI4187" s="3"/>
      <c r="AJ4187" s="3"/>
      <c r="AK4187" s="3"/>
      <c r="AL4187" s="3"/>
      <c r="AM4187" s="3"/>
      <c r="AN4187" s="5" t="s">
        <v>46</v>
      </c>
      <c r="AO4187" s="1"/>
      <c r="AP4187" s="1"/>
      <c r="AQ4187" s="1"/>
    </row>
    <row r="4188" spans="1:43">
      <c r="A4188" s="1" t="s">
        <v>10738</v>
      </c>
      <c r="B4188" s="1" t="s">
        <v>10739</v>
      </c>
      <c r="C4188" s="3">
        <v>1.14520547945205</v>
      </c>
      <c r="D4188" s="4">
        <v>43819</v>
      </c>
      <c r="E4188" s="3">
        <v>55.765860888</v>
      </c>
      <c r="F4188" s="5" t="s">
        <v>10496</v>
      </c>
      <c r="G4188" s="5">
        <v>419</v>
      </c>
      <c r="H4188" s="5" t="s">
        <v>50</v>
      </c>
      <c r="I4188" s="3">
        <v>0.168583895279646</v>
      </c>
      <c r="J4188" s="3">
        <v>41.9383653416704</v>
      </c>
      <c r="K4188" s="3">
        <v>0.019803940984259</v>
      </c>
      <c r="L4188" s="3">
        <v>32.1381142098274</v>
      </c>
      <c r="M4188" s="3">
        <v>0.128865979381453</v>
      </c>
      <c r="N4188" s="3">
        <v>16.9634906500445</v>
      </c>
      <c r="O4188" s="3">
        <v>0.788266152416348</v>
      </c>
      <c r="P4188" s="3">
        <v>32.3435358611238</v>
      </c>
      <c r="Q4188" s="3">
        <v>1.36340580578512</v>
      </c>
      <c r="R4188" s="3">
        <v>21.1009174311927</v>
      </c>
      <c r="S4188" s="3">
        <v>2.67666499999998</v>
      </c>
      <c r="T4188" s="3">
        <v>19.1525423728814</v>
      </c>
      <c r="U4188" s="3"/>
      <c r="V4188" s="3"/>
      <c r="W4188" s="3"/>
      <c r="X4188" s="3"/>
      <c r="Y4188" s="3"/>
      <c r="Z4188" s="3"/>
      <c r="AA4188" s="3">
        <v>0.924158542536602</v>
      </c>
      <c r="AB4188" s="3">
        <v>13.7345324171131</v>
      </c>
      <c r="AC4188" s="3">
        <v>0</v>
      </c>
      <c r="AD4188" s="3"/>
      <c r="AE4188" s="5"/>
      <c r="AF4188" s="3">
        <v>0.222662460661387</v>
      </c>
      <c r="AG4188" s="3">
        <v>2.72852620177333</v>
      </c>
      <c r="AH4188" s="3"/>
      <c r="AI4188" s="3"/>
      <c r="AJ4188" s="3"/>
      <c r="AK4188" s="3"/>
      <c r="AL4188" s="3"/>
      <c r="AM4188" s="3"/>
      <c r="AN4188" s="5" t="s">
        <v>1266</v>
      </c>
      <c r="AO4188" s="1"/>
      <c r="AP4188" s="1"/>
      <c r="AQ4188" s="1"/>
    </row>
    <row r="4189" spans="1:43">
      <c r="A4189" s="1" t="s">
        <v>10740</v>
      </c>
      <c r="B4189" s="1" t="s">
        <v>10741</v>
      </c>
      <c r="C4189" s="3">
        <v>0.786301369863014</v>
      </c>
      <c r="D4189" s="4">
        <v>43950</v>
      </c>
      <c r="E4189" s="3">
        <v>24.7304383741</v>
      </c>
      <c r="F4189" s="5" t="s">
        <v>1472</v>
      </c>
      <c r="G4189" s="5">
        <v>288</v>
      </c>
      <c r="H4189" s="5" t="s">
        <v>50</v>
      </c>
      <c r="I4189" s="3">
        <v>-1.80487315752532</v>
      </c>
      <c r="J4189" s="3">
        <v>98.8387673068334</v>
      </c>
      <c r="K4189" s="3">
        <v>-0.669439091185724</v>
      </c>
      <c r="L4189" s="3">
        <v>98.8933156263834</v>
      </c>
      <c r="M4189" s="3">
        <v>-1.97197197197198</v>
      </c>
      <c r="N4189" s="3">
        <v>98.886910062333</v>
      </c>
      <c r="O4189" s="3">
        <v>-1.39951671365284</v>
      </c>
      <c r="P4189" s="3">
        <v>96.9392416628598</v>
      </c>
      <c r="Q4189" s="3">
        <v>-1.09079890920109</v>
      </c>
      <c r="R4189" s="3">
        <v>96.7648478995654</v>
      </c>
      <c r="S4189" s="3"/>
      <c r="T4189" s="3"/>
      <c r="U4189" s="3"/>
      <c r="V4189" s="3"/>
      <c r="W4189" s="3"/>
      <c r="X4189" s="3"/>
      <c r="Y4189" s="3"/>
      <c r="Z4189" s="3"/>
      <c r="AA4189" s="3">
        <v>-0.233890334069791</v>
      </c>
      <c r="AB4189" s="3">
        <v>-0.25653095080726</v>
      </c>
      <c r="AC4189" s="3">
        <v>-2.26841211152193</v>
      </c>
      <c r="AD4189" s="3"/>
      <c r="AE4189" s="5">
        <v>3</v>
      </c>
      <c r="AF4189" s="3">
        <v>-0.141951730114725</v>
      </c>
      <c r="AG4189" s="3"/>
      <c r="AH4189" s="3"/>
      <c r="AI4189" s="3"/>
      <c r="AJ4189" s="3"/>
      <c r="AK4189" s="3"/>
      <c r="AL4189" s="3"/>
      <c r="AM4189" s="3"/>
      <c r="AN4189" s="5" t="s">
        <v>51</v>
      </c>
      <c r="AO4189" s="1"/>
      <c r="AP4189" s="1"/>
      <c r="AQ4189" s="1"/>
    </row>
    <row r="4190" spans="1:43">
      <c r="A4190" s="1" t="s">
        <v>10742</v>
      </c>
      <c r="B4190" s="1" t="s">
        <v>10743</v>
      </c>
      <c r="C4190" s="3">
        <v>0.802739726027397</v>
      </c>
      <c r="D4190" s="4">
        <v>43944</v>
      </c>
      <c r="E4190" s="3">
        <v>5.194390901</v>
      </c>
      <c r="F4190" s="5" t="s">
        <v>10744</v>
      </c>
      <c r="G4190" s="5">
        <v>294</v>
      </c>
      <c r="H4190" s="5" t="s">
        <v>191</v>
      </c>
      <c r="I4190" s="3">
        <v>10.5937921727395</v>
      </c>
      <c r="J4190" s="3">
        <v>45.0271247739602</v>
      </c>
      <c r="K4190" s="3">
        <v>4.05148034858891</v>
      </c>
      <c r="L4190" s="3">
        <v>17.2945205479452</v>
      </c>
      <c r="M4190" s="3">
        <v>4.99068250640577</v>
      </c>
      <c r="N4190" s="3">
        <v>54.5945945945946</v>
      </c>
      <c r="O4190" s="3">
        <v>18.2307036526985</v>
      </c>
      <c r="P4190" s="3">
        <v>50.0952380952381</v>
      </c>
      <c r="Q4190" s="3">
        <v>39.6730709637434</v>
      </c>
      <c r="R4190" s="3">
        <v>16.1425576519916</v>
      </c>
      <c r="S4190" s="3"/>
      <c r="T4190" s="3"/>
      <c r="U4190" s="3"/>
      <c r="V4190" s="3"/>
      <c r="W4190" s="3"/>
      <c r="X4190" s="3"/>
      <c r="Y4190" s="3"/>
      <c r="Z4190" s="3"/>
      <c r="AA4190" s="3">
        <v>0.470125508662342</v>
      </c>
      <c r="AB4190" s="3">
        <v>1.0531057534156</v>
      </c>
      <c r="AC4190" s="3">
        <v>-8.17867932671559</v>
      </c>
      <c r="AD4190" s="3"/>
      <c r="AE4190" s="5">
        <v>1</v>
      </c>
      <c r="AF4190" s="3">
        <v>5.79756606958408</v>
      </c>
      <c r="AG4190" s="3"/>
      <c r="AH4190" s="3"/>
      <c r="AI4190" s="3"/>
      <c r="AJ4190" s="3"/>
      <c r="AK4190" s="3"/>
      <c r="AL4190" s="3"/>
      <c r="AM4190" s="3"/>
      <c r="AN4190" s="5" t="s">
        <v>46</v>
      </c>
      <c r="AO4190" s="1"/>
      <c r="AP4190" s="1"/>
      <c r="AQ4190" s="1"/>
    </row>
    <row r="4191" spans="1:43">
      <c r="A4191" s="1" t="s">
        <v>10745</v>
      </c>
      <c r="B4191" s="1" t="s">
        <v>10746</v>
      </c>
      <c r="C4191" s="3">
        <v>0.665753424657534</v>
      </c>
      <c r="D4191" s="4">
        <v>43994</v>
      </c>
      <c r="E4191" s="3">
        <v>0.0773134191</v>
      </c>
      <c r="F4191" s="5" t="s">
        <v>10747</v>
      </c>
      <c r="G4191" s="5">
        <v>244</v>
      </c>
      <c r="H4191" s="5" t="s">
        <v>60</v>
      </c>
      <c r="I4191" s="3">
        <v>11.8389469608982</v>
      </c>
      <c r="J4191" s="3">
        <v>12.6984126984127</v>
      </c>
      <c r="K4191" s="3">
        <v>3.41519295482207</v>
      </c>
      <c r="L4191" s="3">
        <v>30.9683604985618</v>
      </c>
      <c r="M4191" s="3">
        <v>4.43207287976285</v>
      </c>
      <c r="N4191" s="3">
        <v>23.24431256182</v>
      </c>
      <c r="O4191" s="3">
        <v>18.8317564788153</v>
      </c>
      <c r="P4191" s="3">
        <v>13.4888438133874</v>
      </c>
      <c r="Q4191" s="3">
        <v>31.3568570389232</v>
      </c>
      <c r="R4191" s="3">
        <v>6.38743455497382</v>
      </c>
      <c r="S4191" s="3"/>
      <c r="T4191" s="3"/>
      <c r="U4191" s="3"/>
      <c r="V4191" s="3"/>
      <c r="W4191" s="3"/>
      <c r="X4191" s="3"/>
      <c r="Y4191" s="3"/>
      <c r="Z4191" s="3"/>
      <c r="AA4191" s="3">
        <v>0.332956099962657</v>
      </c>
      <c r="AB4191" s="3">
        <v>0.660896518551511</v>
      </c>
      <c r="AC4191" s="3">
        <v>-7.11118838563854</v>
      </c>
      <c r="AD4191" s="3"/>
      <c r="AE4191" s="5">
        <v>1</v>
      </c>
      <c r="AF4191" s="3">
        <v>4.24645647661987</v>
      </c>
      <c r="AG4191" s="3"/>
      <c r="AH4191" s="3"/>
      <c r="AI4191" s="3"/>
      <c r="AJ4191" s="3"/>
      <c r="AK4191" s="3"/>
      <c r="AL4191" s="3"/>
      <c r="AM4191" s="3"/>
      <c r="AN4191" s="5" t="s">
        <v>46</v>
      </c>
      <c r="AO4191" s="1"/>
      <c r="AP4191" s="1"/>
      <c r="AQ4191" s="1"/>
    </row>
    <row r="4192" spans="1:43">
      <c r="A4192" s="1" t="s">
        <v>10748</v>
      </c>
      <c r="B4192" s="1" t="s">
        <v>10749</v>
      </c>
      <c r="C4192" s="3">
        <v>0.863013698630137</v>
      </c>
      <c r="D4192" s="4">
        <v>43922</v>
      </c>
      <c r="E4192" s="3">
        <v>4.4497615392</v>
      </c>
      <c r="F4192" s="5" t="s">
        <v>10592</v>
      </c>
      <c r="G4192" s="5">
        <v>316</v>
      </c>
      <c r="H4192" s="5" t="s">
        <v>116</v>
      </c>
      <c r="I4192" s="3">
        <v>8.40644232028282</v>
      </c>
      <c r="J4192" s="3">
        <v>54.2056074766355</v>
      </c>
      <c r="K4192" s="3">
        <v>3.69488977955911</v>
      </c>
      <c r="L4192" s="3">
        <v>24.7706422018349</v>
      </c>
      <c r="M4192" s="3">
        <v>3.44870673497438</v>
      </c>
      <c r="N4192" s="3">
        <v>55.607476635514</v>
      </c>
      <c r="O4192" s="3">
        <v>14.810705866038</v>
      </c>
      <c r="P4192" s="3">
        <v>49</v>
      </c>
      <c r="Q4192" s="3">
        <v>23.6225175451695</v>
      </c>
      <c r="R4192" s="3">
        <v>32.8042328042328</v>
      </c>
      <c r="S4192" s="3"/>
      <c r="T4192" s="3"/>
      <c r="U4192" s="3"/>
      <c r="V4192" s="3"/>
      <c r="W4192" s="3"/>
      <c r="X4192" s="3"/>
      <c r="Y4192" s="3"/>
      <c r="Z4192" s="3"/>
      <c r="AA4192" s="3">
        <v>0.425635590152233</v>
      </c>
      <c r="AB4192" s="3">
        <v>0.958513599593513</v>
      </c>
      <c r="AC4192" s="3">
        <v>-5.94831427298382</v>
      </c>
      <c r="AD4192" s="3"/>
      <c r="AE4192" s="5">
        <v>1</v>
      </c>
      <c r="AF4192" s="3">
        <v>4.68421907775996</v>
      </c>
      <c r="AG4192" s="3"/>
      <c r="AH4192" s="3"/>
      <c r="AI4192" s="3"/>
      <c r="AJ4192" s="3"/>
      <c r="AK4192" s="3"/>
      <c r="AL4192" s="3"/>
      <c r="AM4192" s="3"/>
      <c r="AN4192" s="5" t="s">
        <v>46</v>
      </c>
      <c r="AO4192" s="1"/>
      <c r="AP4192" s="1"/>
      <c r="AQ4192" s="1"/>
    </row>
    <row r="4193" spans="1:43">
      <c r="A4193" s="1" t="s">
        <v>10750</v>
      </c>
      <c r="B4193" s="1" t="s">
        <v>10751</v>
      </c>
      <c r="C4193" s="3">
        <v>1.19178082191781</v>
      </c>
      <c r="D4193" s="4">
        <v>43802</v>
      </c>
      <c r="E4193" s="3">
        <v>1.5647585015</v>
      </c>
      <c r="F4193" s="5" t="s">
        <v>10752</v>
      </c>
      <c r="G4193" s="5">
        <v>436</v>
      </c>
      <c r="H4193" s="5" t="s">
        <v>60</v>
      </c>
      <c r="I4193" s="3">
        <v>8.26385841743455</v>
      </c>
      <c r="J4193" s="3">
        <v>39.2857142857143</v>
      </c>
      <c r="K4193" s="3">
        <v>4.52587728588576</v>
      </c>
      <c r="L4193" s="3">
        <v>5.27325023969319</v>
      </c>
      <c r="M4193" s="3">
        <v>4.31228861330326</v>
      </c>
      <c r="N4193" s="3">
        <v>25.024727992087</v>
      </c>
      <c r="O4193" s="3">
        <v>15.3049302905211</v>
      </c>
      <c r="P4193" s="3">
        <v>29.1075050709939</v>
      </c>
      <c r="Q4193" s="3">
        <v>21.5534937186961</v>
      </c>
      <c r="R4193" s="3">
        <v>25.8638743455497</v>
      </c>
      <c r="S4193" s="3">
        <v>50.7535641547861</v>
      </c>
      <c r="T4193" s="3">
        <v>30.3140096618358</v>
      </c>
      <c r="U4193" s="3"/>
      <c r="V4193" s="3"/>
      <c r="W4193" s="3"/>
      <c r="X4193" s="3"/>
      <c r="Y4193" s="3"/>
      <c r="Z4193" s="3"/>
      <c r="AA4193" s="3">
        <v>0.274427067960651</v>
      </c>
      <c r="AB4193" s="3">
        <v>0.363028708948561</v>
      </c>
      <c r="AC4193" s="3">
        <v>-15.7611771363894</v>
      </c>
      <c r="AD4193" s="3"/>
      <c r="AE4193" s="5">
        <v>3</v>
      </c>
      <c r="AF4193" s="3">
        <v>2.32269183888407</v>
      </c>
      <c r="AG4193" s="3">
        <v>36.0272695531826</v>
      </c>
      <c r="AH4193" s="3"/>
      <c r="AI4193" s="3"/>
      <c r="AJ4193" s="3"/>
      <c r="AK4193" s="3"/>
      <c r="AL4193" s="3"/>
      <c r="AM4193" s="3"/>
      <c r="AN4193" s="5" t="s">
        <v>46</v>
      </c>
      <c r="AO4193" s="1"/>
      <c r="AP4193" s="1"/>
      <c r="AQ4193" s="1"/>
    </row>
    <row r="4194" spans="1:43">
      <c r="A4194" s="1" t="s">
        <v>10753</v>
      </c>
      <c r="B4194" s="1" t="s">
        <v>10754</v>
      </c>
      <c r="C4194" s="3">
        <v>1.13150684931507</v>
      </c>
      <c r="D4194" s="4">
        <v>43824</v>
      </c>
      <c r="E4194" s="3">
        <v>23.6077480629</v>
      </c>
      <c r="F4194" s="5" t="s">
        <v>10755</v>
      </c>
      <c r="G4194" s="5">
        <v>414</v>
      </c>
      <c r="H4194" s="5" t="s">
        <v>50</v>
      </c>
      <c r="I4194" s="3">
        <v>-0.206226063046253</v>
      </c>
      <c r="J4194" s="3">
        <v>88.253684680661</v>
      </c>
      <c r="K4194" s="3">
        <v>-0.00983961428711886</v>
      </c>
      <c r="L4194" s="3">
        <v>59.1854803010181</v>
      </c>
      <c r="M4194" s="3">
        <v>-0.313910143221512</v>
      </c>
      <c r="N4194" s="3">
        <v>85.9305431878896</v>
      </c>
      <c r="O4194" s="3">
        <v>1.0641471904525</v>
      </c>
      <c r="P4194" s="3">
        <v>6.85244403837369</v>
      </c>
      <c r="Q4194" s="3">
        <v>1.18490490889177</v>
      </c>
      <c r="R4194" s="3">
        <v>42.636407532593</v>
      </c>
      <c r="S4194" s="3">
        <v>1.29585326953747</v>
      </c>
      <c r="T4194" s="3">
        <v>73.728813559322</v>
      </c>
      <c r="U4194" s="3"/>
      <c r="V4194" s="3"/>
      <c r="W4194" s="3"/>
      <c r="X4194" s="3"/>
      <c r="Y4194" s="3"/>
      <c r="Z4194" s="3"/>
      <c r="AA4194" s="3">
        <v>-0.0121995573085759</v>
      </c>
      <c r="AB4194" s="3">
        <v>-0.00509354033583387</v>
      </c>
      <c r="AC4194" s="3">
        <v>-3.5011153137426</v>
      </c>
      <c r="AD4194" s="3"/>
      <c r="AE4194" s="5">
        <v>4</v>
      </c>
      <c r="AF4194" s="3">
        <v>0.122771247216708</v>
      </c>
      <c r="AG4194" s="3">
        <v>1.42422655063041</v>
      </c>
      <c r="AH4194" s="3"/>
      <c r="AI4194" s="3"/>
      <c r="AJ4194" s="3"/>
      <c r="AK4194" s="3"/>
      <c r="AL4194" s="3"/>
      <c r="AM4194" s="3"/>
      <c r="AN4194" s="5" t="s">
        <v>46</v>
      </c>
      <c r="AO4194" s="1"/>
      <c r="AP4194" s="1"/>
      <c r="AQ4194" s="1"/>
    </row>
    <row r="4195" spans="1:43">
      <c r="A4195" s="1" t="s">
        <v>10756</v>
      </c>
      <c r="B4195" s="1" t="s">
        <v>10757</v>
      </c>
      <c r="C4195" s="3">
        <v>1.05753424657534</v>
      </c>
      <c r="D4195" s="4">
        <v>43851</v>
      </c>
      <c r="E4195" s="3">
        <v>1.2921072344</v>
      </c>
      <c r="F4195" s="5" t="s">
        <v>10758</v>
      </c>
      <c r="G4195" s="5">
        <v>178</v>
      </c>
      <c r="H4195" s="5" t="s">
        <v>55</v>
      </c>
      <c r="I4195" s="3">
        <v>12.5263494091345</v>
      </c>
      <c r="J4195" s="3">
        <v>34.0592861464005</v>
      </c>
      <c r="K4195" s="3">
        <v>2.23434507573559</v>
      </c>
      <c r="L4195" s="3">
        <v>57.7966101694915</v>
      </c>
      <c r="M4195" s="3">
        <v>4.62050124717901</v>
      </c>
      <c r="N4195" s="3">
        <v>55.7749850388989</v>
      </c>
      <c r="O4195" s="3">
        <v>19.5034258191439</v>
      </c>
      <c r="P4195" s="3">
        <v>48.0132450331126</v>
      </c>
      <c r="Q4195" s="3">
        <v>28.6027157249234</v>
      </c>
      <c r="R4195" s="3">
        <v>35.2896341463415</v>
      </c>
      <c r="S4195" s="3">
        <v>75.353374477404</v>
      </c>
      <c r="T4195" s="3">
        <v>34.5703125</v>
      </c>
      <c r="U4195" s="3"/>
      <c r="V4195" s="3"/>
      <c r="W4195" s="3"/>
      <c r="X4195" s="3"/>
      <c r="Y4195" s="3"/>
      <c r="Z4195" s="3"/>
      <c r="AA4195" s="3">
        <v>0.441933459902318</v>
      </c>
      <c r="AB4195" s="3">
        <v>1.04304438926197</v>
      </c>
      <c r="AC4195" s="3">
        <v>-7.08727655099896</v>
      </c>
      <c r="AD4195" s="3"/>
      <c r="AE4195" s="5">
        <v>1</v>
      </c>
      <c r="AF4195" s="3">
        <v>4.69493730971389</v>
      </c>
      <c r="AG4195" s="3"/>
      <c r="AH4195" s="3"/>
      <c r="AI4195" s="3"/>
      <c r="AJ4195" s="3"/>
      <c r="AK4195" s="3"/>
      <c r="AL4195" s="3"/>
      <c r="AM4195" s="3"/>
      <c r="AN4195" s="5" t="s">
        <v>46</v>
      </c>
      <c r="AO4195" s="1"/>
      <c r="AP4195" s="1"/>
      <c r="AQ4195" s="1"/>
    </row>
    <row r="4196" spans="1:43">
      <c r="A4196" s="1" t="s">
        <v>10759</v>
      </c>
      <c r="B4196" s="1" t="s">
        <v>10760</v>
      </c>
      <c r="C4196" s="3">
        <v>1.13150684931507</v>
      </c>
      <c r="D4196" s="4">
        <v>43824</v>
      </c>
      <c r="E4196" s="3">
        <v>3.0742214308</v>
      </c>
      <c r="F4196" s="5" t="s">
        <v>2773</v>
      </c>
      <c r="G4196" s="5">
        <v>414</v>
      </c>
      <c r="H4196" s="5" t="s">
        <v>55</v>
      </c>
      <c r="I4196" s="3">
        <v>8.42379504993487</v>
      </c>
      <c r="J4196" s="3">
        <v>63.3998790078645</v>
      </c>
      <c r="K4196" s="3">
        <v>1.78334861917865</v>
      </c>
      <c r="L4196" s="3">
        <v>66.3276836158192</v>
      </c>
      <c r="M4196" s="3">
        <v>4.64117338920901</v>
      </c>
      <c r="N4196" s="3">
        <v>55.5356074207062</v>
      </c>
      <c r="O4196" s="3">
        <v>20.0769415724934</v>
      </c>
      <c r="P4196" s="3">
        <v>44.3708609271523</v>
      </c>
      <c r="Q4196" s="3">
        <v>34.0041591198766</v>
      </c>
      <c r="R4196" s="3">
        <v>21.5701219512195</v>
      </c>
      <c r="S4196" s="3">
        <v>96.4981310249853</v>
      </c>
      <c r="T4196" s="3">
        <v>11.328125</v>
      </c>
      <c r="U4196" s="3"/>
      <c r="V4196" s="3"/>
      <c r="W4196" s="3"/>
      <c r="X4196" s="3"/>
      <c r="Y4196" s="3"/>
      <c r="Z4196" s="3"/>
      <c r="AA4196" s="3">
        <v>0.383715952163277</v>
      </c>
      <c r="AB4196" s="3">
        <v>0.669205626182931</v>
      </c>
      <c r="AC4196" s="3">
        <v>-12.0946378003106</v>
      </c>
      <c r="AD4196" s="3"/>
      <c r="AE4196" s="5">
        <v>1</v>
      </c>
      <c r="AF4196" s="3">
        <v>5.19946697541955</v>
      </c>
      <c r="AG4196" s="3">
        <v>85.947755419891</v>
      </c>
      <c r="AH4196" s="3"/>
      <c r="AI4196" s="3"/>
      <c r="AJ4196" s="3"/>
      <c r="AK4196" s="3"/>
      <c r="AL4196" s="3"/>
      <c r="AM4196" s="3"/>
      <c r="AN4196" s="5" t="s">
        <v>46</v>
      </c>
      <c r="AO4196" s="1"/>
      <c r="AP4196" s="1"/>
      <c r="AQ4196" s="1"/>
    </row>
    <row r="4197" spans="1:43">
      <c r="A4197" s="1" t="s">
        <v>10761</v>
      </c>
      <c r="B4197" s="1" t="s">
        <v>10762</v>
      </c>
      <c r="C4197" s="3">
        <v>0.550684931506849</v>
      </c>
      <c r="D4197" s="4">
        <v>44036</v>
      </c>
      <c r="E4197" s="3">
        <v>0.2504199956</v>
      </c>
      <c r="F4197" s="5" t="s">
        <v>6978</v>
      </c>
      <c r="G4197" s="5">
        <v>202</v>
      </c>
      <c r="H4197" s="5" t="s">
        <v>60</v>
      </c>
      <c r="I4197" s="3">
        <v>11.5805663620737</v>
      </c>
      <c r="J4197" s="3">
        <v>14.781746031746</v>
      </c>
      <c r="K4197" s="3">
        <v>3.43873186278622</v>
      </c>
      <c r="L4197" s="3">
        <v>29.0508149568552</v>
      </c>
      <c r="M4197" s="3">
        <v>3.93561436035732</v>
      </c>
      <c r="N4197" s="3">
        <v>31.2561819980218</v>
      </c>
      <c r="O4197" s="3">
        <v>17.5467022493328</v>
      </c>
      <c r="P4197" s="3">
        <v>17.9513184584179</v>
      </c>
      <c r="Q4197" s="3">
        <v>26.2333674513818</v>
      </c>
      <c r="R4197" s="3">
        <v>12.6701570680628</v>
      </c>
      <c r="S4197" s="3"/>
      <c r="T4197" s="3"/>
      <c r="U4197" s="3"/>
      <c r="V4197" s="3"/>
      <c r="W4197" s="3"/>
      <c r="X4197" s="3"/>
      <c r="Y4197" s="3"/>
      <c r="Z4197" s="3"/>
      <c r="AA4197" s="3">
        <v>0.207123488767538</v>
      </c>
      <c r="AB4197" s="3">
        <v>0.355816370557295</v>
      </c>
      <c r="AC4197" s="3">
        <v>-7.81527531083482</v>
      </c>
      <c r="AD4197" s="3"/>
      <c r="AE4197" s="5">
        <v>1</v>
      </c>
      <c r="AF4197" s="3">
        <v>2.44095796911802</v>
      </c>
      <c r="AG4197" s="3"/>
      <c r="AH4197" s="3"/>
      <c r="AI4197" s="3"/>
      <c r="AJ4197" s="3"/>
      <c r="AK4197" s="3"/>
      <c r="AL4197" s="3"/>
      <c r="AM4197" s="3"/>
      <c r="AN4197" s="5" t="s">
        <v>46</v>
      </c>
      <c r="AO4197" s="1"/>
      <c r="AP4197" s="1"/>
      <c r="AQ4197" s="1"/>
    </row>
    <row r="4198" spans="1:43">
      <c r="A4198" s="1" t="s">
        <v>10763</v>
      </c>
      <c r="B4198" s="1" t="s">
        <v>10764</v>
      </c>
      <c r="C4198" s="3">
        <v>1.13424657534247</v>
      </c>
      <c r="D4198" s="4">
        <v>43823</v>
      </c>
      <c r="E4198" s="3">
        <v>2.6311807167</v>
      </c>
      <c r="F4198" s="5" t="s">
        <v>10765</v>
      </c>
      <c r="G4198" s="5">
        <v>415</v>
      </c>
      <c r="H4198" s="5" t="s">
        <v>55</v>
      </c>
      <c r="I4198" s="3">
        <v>13.0443323947351</v>
      </c>
      <c r="J4198" s="3">
        <v>30.9134906231095</v>
      </c>
      <c r="K4198" s="3">
        <v>3.92510986695563</v>
      </c>
      <c r="L4198" s="3">
        <v>21.6949152542373</v>
      </c>
      <c r="M4198" s="3">
        <v>8.54502012072434</v>
      </c>
      <c r="N4198" s="3">
        <v>20.9455415918612</v>
      </c>
      <c r="O4198" s="3">
        <v>17.2200719766415</v>
      </c>
      <c r="P4198" s="3">
        <v>57.1523178807947</v>
      </c>
      <c r="Q4198" s="3">
        <v>26.533753573261</v>
      </c>
      <c r="R4198" s="3">
        <v>41.5396341463415</v>
      </c>
      <c r="S4198" s="3">
        <v>73.2189444109974</v>
      </c>
      <c r="T4198" s="3">
        <v>37.890625</v>
      </c>
      <c r="U4198" s="3"/>
      <c r="V4198" s="3"/>
      <c r="W4198" s="3"/>
      <c r="X4198" s="3"/>
      <c r="Y4198" s="3"/>
      <c r="Z4198" s="3"/>
      <c r="AA4198" s="3">
        <v>0.361280279216935</v>
      </c>
      <c r="AB4198" s="3">
        <v>0.575586860042926</v>
      </c>
      <c r="AC4198" s="3">
        <v>-14.542530040685</v>
      </c>
      <c r="AD4198" s="3"/>
      <c r="AE4198" s="5">
        <v>1</v>
      </c>
      <c r="AF4198" s="3">
        <v>3.8253268196078</v>
      </c>
      <c r="AG4198" s="3">
        <v>62.4957009636724</v>
      </c>
      <c r="AH4198" s="3"/>
      <c r="AI4198" s="3"/>
      <c r="AJ4198" s="3"/>
      <c r="AK4198" s="3"/>
      <c r="AL4198" s="3"/>
      <c r="AM4198" s="3"/>
      <c r="AN4198" s="5" t="s">
        <v>46</v>
      </c>
      <c r="AO4198" s="1"/>
      <c r="AP4198" s="1"/>
      <c r="AQ4198" s="1"/>
    </row>
    <row r="4199" spans="1:43">
      <c r="A4199" s="1" t="s">
        <v>10766</v>
      </c>
      <c r="B4199" s="1" t="s">
        <v>10767</v>
      </c>
      <c r="C4199" s="3">
        <v>1.20821917808219</v>
      </c>
      <c r="D4199" s="4">
        <v>43796</v>
      </c>
      <c r="E4199" s="3">
        <v>0.7100451354</v>
      </c>
      <c r="F4199" s="5" t="s">
        <v>10768</v>
      </c>
      <c r="G4199" s="5">
        <v>442</v>
      </c>
      <c r="H4199" s="5" t="s">
        <v>1442</v>
      </c>
      <c r="I4199" s="3">
        <v>10.3261273308075</v>
      </c>
      <c r="J4199" s="3">
        <v>81.0810810810811</v>
      </c>
      <c r="K4199" s="3">
        <v>-2.2703342984996</v>
      </c>
      <c r="L4199" s="3">
        <v>95</v>
      </c>
      <c r="M4199" s="3">
        <v>5.76128756587382</v>
      </c>
      <c r="N4199" s="3">
        <v>75</v>
      </c>
      <c r="O4199" s="3">
        <v>22.3210608681328</v>
      </c>
      <c r="P4199" s="3">
        <v>67.6470588235294</v>
      </c>
      <c r="Q4199" s="3">
        <v>24.4531970166764</v>
      </c>
      <c r="R4199" s="3">
        <v>57.5757575757576</v>
      </c>
      <c r="S4199" s="3">
        <v>48.6437794014613</v>
      </c>
      <c r="T4199" s="3">
        <v>54.8387096774194</v>
      </c>
      <c r="U4199" s="3"/>
      <c r="V4199" s="3"/>
      <c r="W4199" s="3"/>
      <c r="X4199" s="3"/>
      <c r="Y4199" s="3"/>
      <c r="Z4199" s="3"/>
      <c r="AA4199" s="3">
        <v>0.227380674487751</v>
      </c>
      <c r="AB4199" s="3">
        <v>0.327364568009835</v>
      </c>
      <c r="AC4199" s="3">
        <v>-16.7700029524653</v>
      </c>
      <c r="AD4199" s="3"/>
      <c r="AE4199" s="5">
        <v>3</v>
      </c>
      <c r="AF4199" s="3">
        <v>2.63071381108927</v>
      </c>
      <c r="AG4199" s="3">
        <v>46.5572441469344</v>
      </c>
      <c r="AH4199" s="3"/>
      <c r="AI4199" s="3"/>
      <c r="AJ4199" s="3"/>
      <c r="AK4199" s="3"/>
      <c r="AL4199" s="3"/>
      <c r="AM4199" s="3"/>
      <c r="AN4199" s="5" t="s">
        <v>46</v>
      </c>
      <c r="AO4199" s="1"/>
      <c r="AP4199" s="1"/>
      <c r="AQ4199" s="1"/>
    </row>
    <row r="4200" spans="1:43">
      <c r="A4200" s="1" t="s">
        <v>10769</v>
      </c>
      <c r="B4200" s="1" t="s">
        <v>10770</v>
      </c>
      <c r="C4200" s="3">
        <v>1.20821917808219</v>
      </c>
      <c r="D4200" s="4">
        <v>43796</v>
      </c>
      <c r="E4200" s="3">
        <v>5.0336264131</v>
      </c>
      <c r="F4200" s="5" t="s">
        <v>10771</v>
      </c>
      <c r="G4200" s="5">
        <v>198</v>
      </c>
      <c r="H4200" s="5" t="s">
        <v>50</v>
      </c>
      <c r="I4200" s="3">
        <v>0.194704049844237</v>
      </c>
      <c r="J4200" s="3">
        <v>37.1147833854399</v>
      </c>
      <c r="K4200" s="3">
        <v>0</v>
      </c>
      <c r="L4200" s="3">
        <v>43.3820274457725</v>
      </c>
      <c r="M4200" s="3">
        <v>-0.0194287934719448</v>
      </c>
      <c r="N4200" s="3">
        <v>40.2048085485307</v>
      </c>
      <c r="O4200" s="3">
        <v>0.941545704197708</v>
      </c>
      <c r="P4200" s="3">
        <v>11.9232526267702</v>
      </c>
      <c r="Q4200" s="3">
        <v>1.34908911866074</v>
      </c>
      <c r="R4200" s="3">
        <v>22.1149203283438</v>
      </c>
      <c r="S4200" s="3">
        <v>2.1437078205637</v>
      </c>
      <c r="T4200" s="3">
        <v>37.8531073446328</v>
      </c>
      <c r="U4200" s="3"/>
      <c r="V4200" s="3"/>
      <c r="W4200" s="3"/>
      <c r="X4200" s="3"/>
      <c r="Y4200" s="3"/>
      <c r="Z4200" s="3"/>
      <c r="AA4200" s="3">
        <v>0.067048130309519</v>
      </c>
      <c r="AB4200" s="3">
        <v>0.136497010869595</v>
      </c>
      <c r="AC4200" s="3">
        <v>-1.33867500488568</v>
      </c>
      <c r="AD4200" s="3"/>
      <c r="AE4200" s="5">
        <v>4</v>
      </c>
      <c r="AF4200" s="3">
        <v>0.200159327644718</v>
      </c>
      <c r="AG4200" s="3">
        <v>2.38216258625528</v>
      </c>
      <c r="AH4200" s="3"/>
      <c r="AI4200" s="3"/>
      <c r="AJ4200" s="3"/>
      <c r="AK4200" s="3"/>
      <c r="AL4200" s="3"/>
      <c r="AM4200" s="3"/>
      <c r="AN4200" s="5" t="s">
        <v>206</v>
      </c>
      <c r="AO4200" s="1"/>
      <c r="AP4200" s="1"/>
      <c r="AQ4200" s="1"/>
    </row>
    <row r="4201" spans="1:43">
      <c r="A4201" s="1" t="s">
        <v>10772</v>
      </c>
      <c r="B4201" s="1" t="s">
        <v>10773</v>
      </c>
      <c r="C4201" s="3">
        <v>0.819178082191781</v>
      </c>
      <c r="D4201" s="4">
        <v>43938</v>
      </c>
      <c r="E4201" s="3">
        <v>6.4840437077</v>
      </c>
      <c r="F4201" s="5" t="s">
        <v>8542</v>
      </c>
      <c r="G4201" s="5">
        <v>300</v>
      </c>
      <c r="H4201" s="5" t="s">
        <v>205</v>
      </c>
      <c r="I4201" s="3">
        <v>-0.187876990012856</v>
      </c>
      <c r="J4201" s="3">
        <v>62.1722846441948</v>
      </c>
      <c r="K4201" s="3">
        <v>-0.0297117955828431</v>
      </c>
      <c r="L4201" s="3">
        <v>61.4814814814815</v>
      </c>
      <c r="M4201" s="3">
        <v>-0.335703001579764</v>
      </c>
      <c r="N4201" s="3">
        <v>69.7761194029851</v>
      </c>
      <c r="O4201" s="3">
        <v>0.929907009299079</v>
      </c>
      <c r="P4201" s="3">
        <v>14.0077821011673</v>
      </c>
      <c r="Q4201" s="3">
        <v>1.28436684728076</v>
      </c>
      <c r="R4201" s="3">
        <v>23.4513274336283</v>
      </c>
      <c r="S4201" s="3"/>
      <c r="T4201" s="3"/>
      <c r="U4201" s="3"/>
      <c r="V4201" s="3"/>
      <c r="W4201" s="3"/>
      <c r="X4201" s="3"/>
      <c r="Y4201" s="3"/>
      <c r="Z4201" s="3"/>
      <c r="AA4201" s="3">
        <v>-0.0485601388058349</v>
      </c>
      <c r="AB4201" s="3">
        <v>-0.0608449692555898</v>
      </c>
      <c r="AC4201" s="3">
        <v>-0.889199720251764</v>
      </c>
      <c r="AD4201" s="3"/>
      <c r="AE4201" s="5">
        <v>4</v>
      </c>
      <c r="AF4201" s="3">
        <v>0.102422455265036</v>
      </c>
      <c r="AG4201" s="3"/>
      <c r="AH4201" s="3"/>
      <c r="AI4201" s="3"/>
      <c r="AJ4201" s="3"/>
      <c r="AK4201" s="3"/>
      <c r="AL4201" s="3"/>
      <c r="AM4201" s="3"/>
      <c r="AN4201" s="5" t="s">
        <v>46</v>
      </c>
      <c r="AO4201" s="1"/>
      <c r="AP4201" s="1"/>
      <c r="AQ4201" s="1"/>
    </row>
    <row r="4202" spans="1:43">
      <c r="A4202" s="1" t="s">
        <v>10774</v>
      </c>
      <c r="B4202" s="1" t="s">
        <v>10775</v>
      </c>
      <c r="C4202" s="3">
        <v>0.745205479452055</v>
      </c>
      <c r="D4202" s="4">
        <v>43965</v>
      </c>
      <c r="E4202" s="3">
        <v>0.708439068</v>
      </c>
      <c r="F4202" s="5" t="s">
        <v>10776</v>
      </c>
      <c r="G4202" s="5">
        <v>273</v>
      </c>
      <c r="H4202" s="5" t="s">
        <v>60</v>
      </c>
      <c r="I4202" s="3">
        <v>1.47936248467511</v>
      </c>
      <c r="J4202" s="3">
        <v>74.1071428571429</v>
      </c>
      <c r="K4202" s="3">
        <v>0.86108854589764</v>
      </c>
      <c r="L4202" s="3">
        <v>74.4007670182167</v>
      </c>
      <c r="M4202" s="3">
        <v>-1.38988166150425</v>
      </c>
      <c r="N4202" s="3">
        <v>71.0187932739861</v>
      </c>
      <c r="O4202" s="3">
        <v>1.48765734837339</v>
      </c>
      <c r="P4202" s="3">
        <v>76.369168356998</v>
      </c>
      <c r="Q4202" s="3">
        <v>-1.07561150505936</v>
      </c>
      <c r="R4202" s="3">
        <v>75.6020942408377</v>
      </c>
      <c r="S4202" s="3"/>
      <c r="T4202" s="3"/>
      <c r="U4202" s="3"/>
      <c r="V4202" s="3"/>
      <c r="W4202" s="3"/>
      <c r="X4202" s="3"/>
      <c r="Y4202" s="3"/>
      <c r="Z4202" s="3"/>
      <c r="AA4202" s="3">
        <v>0.183972125920603</v>
      </c>
      <c r="AB4202" s="3">
        <v>0.334734723982216</v>
      </c>
      <c r="AC4202" s="3">
        <v>-7.49154940649319</v>
      </c>
      <c r="AD4202" s="3"/>
      <c r="AE4202" s="5">
        <v>2</v>
      </c>
      <c r="AF4202" s="3">
        <v>2.65990116647946</v>
      </c>
      <c r="AG4202" s="3"/>
      <c r="AH4202" s="3"/>
      <c r="AI4202" s="3"/>
      <c r="AJ4202" s="3"/>
      <c r="AK4202" s="3"/>
      <c r="AL4202" s="3"/>
      <c r="AM4202" s="3"/>
      <c r="AN4202" s="5" t="s">
        <v>46</v>
      </c>
      <c r="AO4202" s="1"/>
      <c r="AP4202" s="1"/>
      <c r="AQ4202" s="1"/>
    </row>
    <row r="4203" spans="1:43">
      <c r="A4203" s="1" t="s">
        <v>10777</v>
      </c>
      <c r="B4203" s="1" t="s">
        <v>10778</v>
      </c>
      <c r="C4203" s="3">
        <v>0.901369863013699</v>
      </c>
      <c r="D4203" s="4">
        <v>43908</v>
      </c>
      <c r="E4203" s="3">
        <v>4.5659027424</v>
      </c>
      <c r="F4203" s="5" t="s">
        <v>9270</v>
      </c>
      <c r="G4203" s="5">
        <v>330</v>
      </c>
      <c r="H4203" s="5" t="s">
        <v>55</v>
      </c>
      <c r="I4203" s="3">
        <v>14.5164152617569</v>
      </c>
      <c r="J4203" s="3">
        <v>21.2946158499698</v>
      </c>
      <c r="K4203" s="3">
        <v>5.45266368885498</v>
      </c>
      <c r="L4203" s="3">
        <v>3.89830508474576</v>
      </c>
      <c r="M4203" s="3">
        <v>8.19314815849774</v>
      </c>
      <c r="N4203" s="3">
        <v>23.3991621783363</v>
      </c>
      <c r="O4203" s="3">
        <v>29.1460973982655</v>
      </c>
      <c r="P4203" s="3">
        <v>10.5960264900662</v>
      </c>
      <c r="Q4203" s="3">
        <v>40.8415581836676</v>
      </c>
      <c r="R4203" s="3">
        <v>9.83231707317073</v>
      </c>
      <c r="S4203" s="3"/>
      <c r="T4203" s="3"/>
      <c r="U4203" s="3"/>
      <c r="V4203" s="3"/>
      <c r="W4203" s="3"/>
      <c r="X4203" s="3"/>
      <c r="Y4203" s="3"/>
      <c r="Z4203" s="3"/>
      <c r="AA4203" s="3">
        <v>0.520546958851843</v>
      </c>
      <c r="AB4203" s="3">
        <v>1.32784165710452</v>
      </c>
      <c r="AC4203" s="3">
        <v>-9.10352590442063</v>
      </c>
      <c r="AD4203" s="3"/>
      <c r="AE4203" s="5">
        <v>1</v>
      </c>
      <c r="AF4203" s="3">
        <v>6.75826007168668</v>
      </c>
      <c r="AG4203" s="3"/>
      <c r="AH4203" s="3"/>
      <c r="AI4203" s="3"/>
      <c r="AJ4203" s="3"/>
      <c r="AK4203" s="3"/>
      <c r="AL4203" s="3"/>
      <c r="AM4203" s="3"/>
      <c r="AN4203" s="5" t="s">
        <v>46</v>
      </c>
      <c r="AO4203" s="1"/>
      <c r="AP4203" s="1"/>
      <c r="AQ4203" s="1"/>
    </row>
    <row r="4204" spans="1:43">
      <c r="A4204" s="1" t="s">
        <v>10779</v>
      </c>
      <c r="B4204" s="1" t="s">
        <v>10780</v>
      </c>
      <c r="C4204" s="3">
        <v>0.808219178082192</v>
      </c>
      <c r="D4204" s="4">
        <v>43942</v>
      </c>
      <c r="E4204" s="3">
        <v>9.2117115053</v>
      </c>
      <c r="F4204" s="5" t="s">
        <v>1167</v>
      </c>
      <c r="G4204" s="5">
        <v>296</v>
      </c>
      <c r="H4204" s="5" t="s">
        <v>191</v>
      </c>
      <c r="I4204" s="3">
        <v>15.6721127550663</v>
      </c>
      <c r="J4204" s="3">
        <v>16.998191681736</v>
      </c>
      <c r="K4204" s="3">
        <v>1.83973330040746</v>
      </c>
      <c r="L4204" s="3">
        <v>62.5</v>
      </c>
      <c r="M4204" s="3">
        <v>5.07006369426751</v>
      </c>
      <c r="N4204" s="3">
        <v>53.5135135135135</v>
      </c>
      <c r="O4204" s="3">
        <v>23.5840575367096</v>
      </c>
      <c r="P4204" s="3">
        <v>30.4761904761905</v>
      </c>
      <c r="Q4204" s="3">
        <v>27.4806800618238</v>
      </c>
      <c r="R4204" s="3">
        <v>34.5911949685535</v>
      </c>
      <c r="S4204" s="3"/>
      <c r="T4204" s="3"/>
      <c r="U4204" s="3"/>
      <c r="V4204" s="3"/>
      <c r="W4204" s="3"/>
      <c r="X4204" s="3"/>
      <c r="Y4204" s="3"/>
      <c r="Z4204" s="3"/>
      <c r="AA4204" s="3">
        <v>0.359412090748805</v>
      </c>
      <c r="AB4204" s="3">
        <v>0.78588226034493</v>
      </c>
      <c r="AC4204" s="3">
        <v>-7.93833741535802</v>
      </c>
      <c r="AD4204" s="3"/>
      <c r="AE4204" s="5">
        <v>1</v>
      </c>
      <c r="AF4204" s="3">
        <v>5.05635880525829</v>
      </c>
      <c r="AG4204" s="3"/>
      <c r="AH4204" s="3"/>
      <c r="AI4204" s="3"/>
      <c r="AJ4204" s="3"/>
      <c r="AK4204" s="3"/>
      <c r="AL4204" s="3"/>
      <c r="AM4204" s="3"/>
      <c r="AN4204" s="5" t="s">
        <v>46</v>
      </c>
      <c r="AO4204" s="1"/>
      <c r="AP4204" s="1"/>
      <c r="AQ4204" s="1"/>
    </row>
    <row r="4205" spans="1:43">
      <c r="A4205" s="1" t="s">
        <v>10781</v>
      </c>
      <c r="B4205" s="1" t="s">
        <v>10782</v>
      </c>
      <c r="C4205" s="3">
        <v>1.07123287671233</v>
      </c>
      <c r="D4205" s="4">
        <v>43846</v>
      </c>
      <c r="E4205" s="3">
        <v>25.4782928585</v>
      </c>
      <c r="F4205" s="5" t="s">
        <v>10783</v>
      </c>
      <c r="G4205" s="5">
        <v>392</v>
      </c>
      <c r="H4205" s="5" t="s">
        <v>226</v>
      </c>
      <c r="I4205" s="3">
        <v>2.75908514942476</v>
      </c>
      <c r="J4205" s="3">
        <v>34.850640113798</v>
      </c>
      <c r="K4205" s="3">
        <v>0.740879677389106</v>
      </c>
      <c r="L4205" s="3">
        <v>36.6402116402116</v>
      </c>
      <c r="M4205" s="3">
        <v>0.806904230175704</v>
      </c>
      <c r="N4205" s="3">
        <v>46.8265162200282</v>
      </c>
      <c r="O4205" s="3">
        <v>4.70959588050762</v>
      </c>
      <c r="P4205" s="3">
        <v>39.3081761006289</v>
      </c>
      <c r="Q4205" s="3">
        <v>9.09199707581985</v>
      </c>
      <c r="R4205" s="3">
        <v>24.4525547445255</v>
      </c>
      <c r="S4205" s="3">
        <v>15.0310714201028</v>
      </c>
      <c r="T4205" s="3">
        <v>51.8617021276596</v>
      </c>
      <c r="U4205" s="3"/>
      <c r="V4205" s="3"/>
      <c r="W4205" s="3"/>
      <c r="X4205" s="3"/>
      <c r="Y4205" s="3"/>
      <c r="Z4205" s="3"/>
      <c r="AA4205" s="3">
        <v>0.302661862440136</v>
      </c>
      <c r="AB4205" s="3">
        <v>0.442160597001014</v>
      </c>
      <c r="AC4205" s="3">
        <v>-3.40230799840829</v>
      </c>
      <c r="AD4205" s="3"/>
      <c r="AE4205" s="5">
        <v>1</v>
      </c>
      <c r="AF4205" s="3">
        <v>1.11729169646053</v>
      </c>
      <c r="AG4205" s="3"/>
      <c r="AH4205" s="3"/>
      <c r="AI4205" s="3"/>
      <c r="AJ4205" s="3"/>
      <c r="AK4205" s="3"/>
      <c r="AL4205" s="3"/>
      <c r="AM4205" s="3"/>
      <c r="AN4205" s="5" t="s">
        <v>1266</v>
      </c>
      <c r="AO4205" s="1"/>
      <c r="AP4205" s="1"/>
      <c r="AQ4205" s="1"/>
    </row>
    <row r="4206" spans="1:43">
      <c r="A4206" s="1" t="s">
        <v>10784</v>
      </c>
      <c r="B4206" s="1" t="s">
        <v>10785</v>
      </c>
      <c r="C4206" s="3">
        <v>1.14794520547945</v>
      </c>
      <c r="D4206" s="4">
        <v>43818</v>
      </c>
      <c r="E4206" s="3">
        <v>15.7085835011</v>
      </c>
      <c r="F4206" s="5" t="s">
        <v>798</v>
      </c>
      <c r="G4206" s="5">
        <v>420</v>
      </c>
      <c r="H4206" s="5" t="s">
        <v>191</v>
      </c>
      <c r="I4206" s="3">
        <v>14.1055634807418</v>
      </c>
      <c r="J4206" s="3">
        <v>24.5931283905967</v>
      </c>
      <c r="K4206" s="3">
        <v>3.34366925064599</v>
      </c>
      <c r="L4206" s="3">
        <v>32.1917808219178</v>
      </c>
      <c r="M4206" s="3">
        <v>6.9815964048791</v>
      </c>
      <c r="N4206" s="3">
        <v>34.7747747747748</v>
      </c>
      <c r="O4206" s="3">
        <v>25.4044901542707</v>
      </c>
      <c r="P4206" s="3">
        <v>23.4285714285714</v>
      </c>
      <c r="Q4206" s="3">
        <v>36.535572852656</v>
      </c>
      <c r="R4206" s="3">
        <v>20.7547169811321</v>
      </c>
      <c r="S4206" s="3">
        <v>97.4622296830256</v>
      </c>
      <c r="T4206" s="3">
        <v>15.9313725490196</v>
      </c>
      <c r="U4206" s="3"/>
      <c r="V4206" s="3"/>
      <c r="W4206" s="3"/>
      <c r="X4206" s="3"/>
      <c r="Y4206" s="3"/>
      <c r="Z4206" s="3"/>
      <c r="AA4206" s="3">
        <v>0.378037452658437</v>
      </c>
      <c r="AB4206" s="3">
        <v>0.666485261013885</v>
      </c>
      <c r="AC4206" s="3">
        <v>-15.816279285119</v>
      </c>
      <c r="AD4206" s="3"/>
      <c r="AE4206" s="5">
        <v>1</v>
      </c>
      <c r="AF4206" s="3">
        <v>5.01697588393217</v>
      </c>
      <c r="AG4206" s="3">
        <v>87.1758071082572</v>
      </c>
      <c r="AH4206" s="3"/>
      <c r="AI4206" s="3"/>
      <c r="AJ4206" s="3"/>
      <c r="AK4206" s="3"/>
      <c r="AL4206" s="3"/>
      <c r="AM4206" s="3"/>
      <c r="AN4206" s="5" t="s">
        <v>51</v>
      </c>
      <c r="AO4206" s="1"/>
      <c r="AP4206" s="1"/>
      <c r="AQ4206" s="1"/>
    </row>
    <row r="4207" spans="1:43">
      <c r="A4207" s="1" t="s">
        <v>10786</v>
      </c>
      <c r="B4207" s="1" t="s">
        <v>10787</v>
      </c>
      <c r="C4207" s="3">
        <v>0.747945205479452</v>
      </c>
      <c r="D4207" s="4">
        <v>43964</v>
      </c>
      <c r="E4207" s="3">
        <v>10.5369349894</v>
      </c>
      <c r="F4207" s="5" t="s">
        <v>6032</v>
      </c>
      <c r="G4207" s="5">
        <v>274</v>
      </c>
      <c r="H4207" s="5" t="s">
        <v>50</v>
      </c>
      <c r="I4207" s="3">
        <v>0.178731009830186</v>
      </c>
      <c r="J4207" s="3">
        <v>40.3305046895936</v>
      </c>
      <c r="K4207" s="3">
        <v>0.0198275007435291</v>
      </c>
      <c r="L4207" s="3">
        <v>31.916777335104</v>
      </c>
      <c r="M4207" s="3">
        <v>0</v>
      </c>
      <c r="N4207" s="3">
        <v>34.1495992876224</v>
      </c>
      <c r="O4207" s="3">
        <v>0.588235294117649</v>
      </c>
      <c r="P4207" s="3">
        <v>60.5756052992234</v>
      </c>
      <c r="Q4207" s="3">
        <v>0.738891662506226</v>
      </c>
      <c r="R4207" s="3">
        <v>79.8165137614679</v>
      </c>
      <c r="S4207" s="3"/>
      <c r="T4207" s="3"/>
      <c r="U4207" s="3"/>
      <c r="V4207" s="3"/>
      <c r="W4207" s="3"/>
      <c r="X4207" s="3"/>
      <c r="Y4207" s="3"/>
      <c r="Z4207" s="3"/>
      <c r="AA4207" s="3">
        <v>-0.0315328261156312</v>
      </c>
      <c r="AB4207" s="3">
        <v>-0.0391964005881565</v>
      </c>
      <c r="AC4207" s="3">
        <v>-1.10679030810648</v>
      </c>
      <c r="AD4207" s="3"/>
      <c r="AE4207" s="5">
        <v>2</v>
      </c>
      <c r="AF4207" s="3">
        <v>0.0987724456748477</v>
      </c>
      <c r="AG4207" s="3"/>
      <c r="AH4207" s="3"/>
      <c r="AI4207" s="3"/>
      <c r="AJ4207" s="3"/>
      <c r="AK4207" s="3"/>
      <c r="AL4207" s="3"/>
      <c r="AM4207" s="3">
        <v>1</v>
      </c>
      <c r="AN4207" s="5" t="s">
        <v>56</v>
      </c>
      <c r="AO4207" s="1"/>
      <c r="AP4207" s="1"/>
      <c r="AQ4207" s="1"/>
    </row>
    <row r="4208" spans="1:43">
      <c r="A4208" s="1" t="s">
        <v>10788</v>
      </c>
      <c r="B4208" s="1" t="s">
        <v>10789</v>
      </c>
      <c r="C4208" s="3">
        <v>1.16986301369863</v>
      </c>
      <c r="D4208" s="4">
        <v>43810</v>
      </c>
      <c r="E4208" s="3">
        <v>6.1690792115</v>
      </c>
      <c r="F4208" s="5" t="s">
        <v>7629</v>
      </c>
      <c r="G4208" s="5">
        <v>223</v>
      </c>
      <c r="H4208" s="5" t="s">
        <v>50</v>
      </c>
      <c r="I4208" s="3">
        <v>-0.14832393948383</v>
      </c>
      <c r="J4208" s="3">
        <v>84.4126842340331</v>
      </c>
      <c r="K4208" s="3">
        <v>-0.029700029700012</v>
      </c>
      <c r="L4208" s="3">
        <v>71.4032757857459</v>
      </c>
      <c r="M4208" s="3">
        <v>-0.286363187518502</v>
      </c>
      <c r="N4208" s="3">
        <v>84.1050756901158</v>
      </c>
      <c r="O4208" s="3">
        <v>0.607334114546871</v>
      </c>
      <c r="P4208" s="3">
        <v>58.7026039287346</v>
      </c>
      <c r="Q4208" s="3">
        <v>1.01854941697898</v>
      </c>
      <c r="R4208" s="3">
        <v>61.1298889425398</v>
      </c>
      <c r="S4208" s="3">
        <v>1.70084184615387</v>
      </c>
      <c r="T4208" s="3">
        <v>59.0960451977401</v>
      </c>
      <c r="U4208" s="3"/>
      <c r="V4208" s="3"/>
      <c r="W4208" s="3"/>
      <c r="X4208" s="3"/>
      <c r="Y4208" s="3"/>
      <c r="Z4208" s="3"/>
      <c r="AA4208" s="3">
        <v>0.0144532239869094</v>
      </c>
      <c r="AB4208" s="3">
        <v>0.079339493298487</v>
      </c>
      <c r="AC4208" s="3">
        <v>-2.5446987444521</v>
      </c>
      <c r="AD4208" s="3"/>
      <c r="AE4208" s="5">
        <v>4</v>
      </c>
      <c r="AF4208" s="3">
        <v>0.196683213256508</v>
      </c>
      <c r="AG4208" s="3">
        <v>2.33092359700346</v>
      </c>
      <c r="AH4208" s="3"/>
      <c r="AI4208" s="3"/>
      <c r="AJ4208" s="3"/>
      <c r="AK4208" s="3"/>
      <c r="AL4208" s="3"/>
      <c r="AM4208" s="3"/>
      <c r="AN4208" s="5" t="s">
        <v>51</v>
      </c>
      <c r="AO4208" s="1"/>
      <c r="AP4208" s="1"/>
      <c r="AQ4208" s="1"/>
    </row>
    <row r="4209" spans="1:43">
      <c r="A4209" s="1" t="s">
        <v>10790</v>
      </c>
      <c r="B4209" s="1" t="s">
        <v>10791</v>
      </c>
      <c r="C4209" s="3">
        <v>1.11780821917808</v>
      </c>
      <c r="D4209" s="4">
        <v>43829</v>
      </c>
      <c r="E4209" s="3">
        <v>9.9333786182</v>
      </c>
      <c r="F4209" s="5" t="s">
        <v>10792</v>
      </c>
      <c r="G4209" s="5">
        <v>409</v>
      </c>
      <c r="H4209" s="5" t="s">
        <v>55</v>
      </c>
      <c r="I4209" s="3">
        <v>4.22693806842789</v>
      </c>
      <c r="J4209" s="3">
        <v>83.0611010284331</v>
      </c>
      <c r="K4209" s="3">
        <v>0.947986577181215</v>
      </c>
      <c r="L4209" s="3">
        <v>78.5875706214689</v>
      </c>
      <c r="M4209" s="3">
        <v>3.69700103412616</v>
      </c>
      <c r="N4209" s="3">
        <v>63.7342908438061</v>
      </c>
      <c r="O4209" s="3">
        <v>-0.652245706737122</v>
      </c>
      <c r="P4209" s="3">
        <v>97.2185430463576</v>
      </c>
      <c r="Q4209" s="3">
        <v>9.23202614379086</v>
      </c>
      <c r="R4209" s="3">
        <v>86.7378048780488</v>
      </c>
      <c r="S4209" s="3">
        <v>21.3248638838476</v>
      </c>
      <c r="T4209" s="3">
        <v>96.09375</v>
      </c>
      <c r="U4209" s="3"/>
      <c r="V4209" s="3"/>
      <c r="W4209" s="3"/>
      <c r="X4209" s="3"/>
      <c r="Y4209" s="3"/>
      <c r="Z4209" s="3"/>
      <c r="AA4209" s="3">
        <v>0.161357164863346</v>
      </c>
      <c r="AB4209" s="3">
        <v>0.214327453893872</v>
      </c>
      <c r="AC4209" s="3">
        <v>-8.94149872823323</v>
      </c>
      <c r="AD4209" s="3"/>
      <c r="AE4209" s="5">
        <v>3</v>
      </c>
      <c r="AF4209" s="3">
        <v>1.32790936822319</v>
      </c>
      <c r="AG4209" s="3">
        <v>17.278616032481</v>
      </c>
      <c r="AH4209" s="3"/>
      <c r="AI4209" s="3"/>
      <c r="AJ4209" s="3"/>
      <c r="AK4209" s="3"/>
      <c r="AL4209" s="3"/>
      <c r="AM4209" s="3"/>
      <c r="AN4209" s="5" t="s">
        <v>46</v>
      </c>
      <c r="AO4209" s="1"/>
      <c r="AP4209" s="1"/>
      <c r="AQ4209" s="1"/>
    </row>
    <row r="4210" spans="1:43">
      <c r="A4210" s="1" t="s">
        <v>10793</v>
      </c>
      <c r="B4210" s="1" t="s">
        <v>10794</v>
      </c>
      <c r="C4210" s="3">
        <v>1.13424657534247</v>
      </c>
      <c r="D4210" s="4">
        <v>43823</v>
      </c>
      <c r="E4210" s="3">
        <v>4.838611102</v>
      </c>
      <c r="F4210" s="5" t="s">
        <v>998</v>
      </c>
      <c r="G4210" s="5">
        <v>415</v>
      </c>
      <c r="H4210" s="5" t="s">
        <v>55</v>
      </c>
      <c r="I4210" s="3">
        <v>6.39417958121376</v>
      </c>
      <c r="J4210" s="3">
        <v>73.502722323049</v>
      </c>
      <c r="K4210" s="3">
        <v>3.07736389684813</v>
      </c>
      <c r="L4210" s="3">
        <v>39.6045197740113</v>
      </c>
      <c r="M4210" s="3">
        <v>4.49660140591413</v>
      </c>
      <c r="N4210" s="3">
        <v>56.6726511071215</v>
      </c>
      <c r="O4210" s="3">
        <v>9.92483041007149</v>
      </c>
      <c r="P4210" s="3">
        <v>81.0596026490066</v>
      </c>
      <c r="Q4210" s="3">
        <v>28.7636910301382</v>
      </c>
      <c r="R4210" s="3">
        <v>34.8323170731707</v>
      </c>
      <c r="S4210" s="3">
        <v>79.6364725856387</v>
      </c>
      <c r="T4210" s="3">
        <v>28.80859375</v>
      </c>
      <c r="U4210" s="3"/>
      <c r="V4210" s="3"/>
      <c r="W4210" s="3"/>
      <c r="X4210" s="3"/>
      <c r="Y4210" s="3"/>
      <c r="Z4210" s="3"/>
      <c r="AA4210" s="3">
        <v>0.400166762691784</v>
      </c>
      <c r="AB4210" s="3">
        <v>0.674842866675817</v>
      </c>
      <c r="AC4210" s="3">
        <v>-13.8770886434438</v>
      </c>
      <c r="AD4210" s="3"/>
      <c r="AE4210" s="5">
        <v>1</v>
      </c>
      <c r="AF4210" s="3">
        <v>4.35503489373218</v>
      </c>
      <c r="AG4210" s="3">
        <v>70.2307377894004</v>
      </c>
      <c r="AH4210" s="3"/>
      <c r="AI4210" s="3"/>
      <c r="AJ4210" s="3"/>
      <c r="AK4210" s="3"/>
      <c r="AL4210" s="3"/>
      <c r="AM4210" s="3"/>
      <c r="AN4210" s="5" t="s">
        <v>46</v>
      </c>
      <c r="AO4210" s="1"/>
      <c r="AP4210" s="1"/>
      <c r="AQ4210" s="1"/>
    </row>
    <row r="4211" spans="1:43">
      <c r="A4211" s="1" t="s">
        <v>10795</v>
      </c>
      <c r="B4211" s="1" t="s">
        <v>10796</v>
      </c>
      <c r="C4211" s="3">
        <v>0.882191780821918</v>
      </c>
      <c r="D4211" s="4">
        <v>43915</v>
      </c>
      <c r="E4211" s="3">
        <v>17.6889532499</v>
      </c>
      <c r="F4211" s="5" t="s">
        <v>804</v>
      </c>
      <c r="G4211" s="5">
        <v>323</v>
      </c>
      <c r="H4211" s="5" t="s">
        <v>55</v>
      </c>
      <c r="I4211" s="3">
        <v>17.3053494296157</v>
      </c>
      <c r="J4211" s="3">
        <v>8.40895341802783</v>
      </c>
      <c r="K4211" s="3">
        <v>4.77297457710952</v>
      </c>
      <c r="L4211" s="3">
        <v>8.70056497175141</v>
      </c>
      <c r="M4211" s="3">
        <v>11.8781028837013</v>
      </c>
      <c r="N4211" s="3">
        <v>5.98444045481747</v>
      </c>
      <c r="O4211" s="3">
        <v>30.6624722427831</v>
      </c>
      <c r="P4211" s="3">
        <v>7.41721854304636</v>
      </c>
      <c r="Q4211" s="3">
        <v>50.3193301163781</v>
      </c>
      <c r="R4211" s="3">
        <v>3.125</v>
      </c>
      <c r="S4211" s="3"/>
      <c r="T4211" s="3"/>
      <c r="U4211" s="3"/>
      <c r="V4211" s="3"/>
      <c r="W4211" s="3"/>
      <c r="X4211" s="3"/>
      <c r="Y4211" s="3"/>
      <c r="Z4211" s="3"/>
      <c r="AA4211" s="3">
        <v>0.553699858369464</v>
      </c>
      <c r="AB4211" s="3">
        <v>1.64950744671015</v>
      </c>
      <c r="AC4211" s="3">
        <v>-9.12934845281567</v>
      </c>
      <c r="AD4211" s="3"/>
      <c r="AE4211" s="5">
        <v>1</v>
      </c>
      <c r="AF4211" s="3">
        <v>6.90437126213578</v>
      </c>
      <c r="AG4211" s="3"/>
      <c r="AH4211" s="3"/>
      <c r="AI4211" s="3"/>
      <c r="AJ4211" s="3"/>
      <c r="AK4211" s="3"/>
      <c r="AL4211" s="3"/>
      <c r="AM4211" s="3"/>
      <c r="AN4211" s="5" t="s">
        <v>51</v>
      </c>
      <c r="AO4211" s="1"/>
      <c r="AP4211" s="1"/>
      <c r="AQ4211" s="1"/>
    </row>
    <row r="4212" spans="1:43">
      <c r="A4212" s="1" t="s">
        <v>10797</v>
      </c>
      <c r="B4212" s="1" t="s">
        <v>10798</v>
      </c>
      <c r="C4212" s="3">
        <v>0.887671232876712</v>
      </c>
      <c r="D4212" s="4">
        <v>43913</v>
      </c>
      <c r="E4212" s="3">
        <v>6.3776306103</v>
      </c>
      <c r="F4212" s="5" t="s">
        <v>4296</v>
      </c>
      <c r="G4212" s="5">
        <v>325</v>
      </c>
      <c r="H4212" s="5" t="s">
        <v>55</v>
      </c>
      <c r="I4212" s="3">
        <v>7.79005524861878</v>
      </c>
      <c r="J4212" s="3">
        <v>66.7876588021779</v>
      </c>
      <c r="K4212" s="3">
        <v>2.84057631486471</v>
      </c>
      <c r="L4212" s="3">
        <v>44.8022598870057</v>
      </c>
      <c r="M4212" s="3">
        <v>1.83853381278274</v>
      </c>
      <c r="N4212" s="3">
        <v>77.9174147217235</v>
      </c>
      <c r="O4212" s="3">
        <v>20.9047717413758</v>
      </c>
      <c r="P4212" s="3">
        <v>40.4635761589404</v>
      </c>
      <c r="Q4212" s="3">
        <v>24.531914893617</v>
      </c>
      <c r="R4212" s="3">
        <v>47.0274390243902</v>
      </c>
      <c r="S4212" s="3"/>
      <c r="T4212" s="3"/>
      <c r="U4212" s="3"/>
      <c r="V4212" s="3"/>
      <c r="W4212" s="3"/>
      <c r="X4212" s="3"/>
      <c r="Y4212" s="3"/>
      <c r="Z4212" s="3"/>
      <c r="AA4212" s="3">
        <v>0.391600764390075</v>
      </c>
      <c r="AB4212" s="3">
        <v>0.802653439193355</v>
      </c>
      <c r="AC4212" s="3">
        <v>-8.82658359293873</v>
      </c>
      <c r="AD4212" s="3"/>
      <c r="AE4212" s="5">
        <v>1</v>
      </c>
      <c r="AF4212" s="3">
        <v>5.58179813341135</v>
      </c>
      <c r="AG4212" s="3"/>
      <c r="AH4212" s="3"/>
      <c r="AI4212" s="3"/>
      <c r="AJ4212" s="3"/>
      <c r="AK4212" s="3"/>
      <c r="AL4212" s="3"/>
      <c r="AM4212" s="3"/>
      <c r="AN4212" s="5" t="s">
        <v>46</v>
      </c>
      <c r="AO4212" s="1"/>
      <c r="AP4212" s="1"/>
      <c r="AQ4212" s="1"/>
    </row>
    <row r="4213" spans="1:43">
      <c r="A4213" s="1" t="s">
        <v>10799</v>
      </c>
      <c r="B4213" s="1" t="s">
        <v>10800</v>
      </c>
      <c r="C4213" s="3">
        <v>0.887671232876712</v>
      </c>
      <c r="D4213" s="4">
        <v>43913</v>
      </c>
      <c r="E4213" s="3">
        <v>4.5989388087</v>
      </c>
      <c r="F4213" s="5" t="s">
        <v>10801</v>
      </c>
      <c r="G4213" s="5">
        <v>325</v>
      </c>
      <c r="H4213" s="5" t="s">
        <v>55</v>
      </c>
      <c r="I4213" s="3">
        <v>5.98559583610724</v>
      </c>
      <c r="J4213" s="3">
        <v>74.8941318814277</v>
      </c>
      <c r="K4213" s="3">
        <v>0.974456553076177</v>
      </c>
      <c r="L4213" s="3">
        <v>78.0790960451977</v>
      </c>
      <c r="M4213" s="3">
        <v>4.4432516252162</v>
      </c>
      <c r="N4213" s="3">
        <v>57.1514063435069</v>
      </c>
      <c r="O4213" s="3">
        <v>13.8547558676289</v>
      </c>
      <c r="P4213" s="3">
        <v>70.4635761589404</v>
      </c>
      <c r="Q4213" s="3">
        <v>18.3003445247585</v>
      </c>
      <c r="R4213" s="3">
        <v>65.3963414634146</v>
      </c>
      <c r="S4213" s="3"/>
      <c r="T4213" s="3"/>
      <c r="U4213" s="3"/>
      <c r="V4213" s="3"/>
      <c r="W4213" s="3"/>
      <c r="X4213" s="3"/>
      <c r="Y4213" s="3"/>
      <c r="Z4213" s="3"/>
      <c r="AA4213" s="3">
        <v>0.397809965107559</v>
      </c>
      <c r="AB4213" s="3">
        <v>0.837613022427811</v>
      </c>
      <c r="AC4213" s="3">
        <v>-9.01601529031833</v>
      </c>
      <c r="AD4213" s="3"/>
      <c r="AE4213" s="5">
        <v>2</v>
      </c>
      <c r="AF4213" s="3">
        <v>5.4235023434151</v>
      </c>
      <c r="AG4213" s="3"/>
      <c r="AH4213" s="3"/>
      <c r="AI4213" s="3"/>
      <c r="AJ4213" s="3"/>
      <c r="AK4213" s="3"/>
      <c r="AL4213" s="3"/>
      <c r="AM4213" s="3"/>
      <c r="AN4213" s="5" t="s">
        <v>46</v>
      </c>
      <c r="AO4213" s="1"/>
      <c r="AP4213" s="1"/>
      <c r="AQ4213" s="1"/>
    </row>
    <row r="4214" spans="1:43">
      <c r="A4214" s="1" t="s">
        <v>10802</v>
      </c>
      <c r="B4214" s="1" t="s">
        <v>10803</v>
      </c>
      <c r="C4214" s="3">
        <v>0.863013698630137</v>
      </c>
      <c r="D4214" s="4">
        <v>43922</v>
      </c>
      <c r="E4214" s="3">
        <v>3.4599678749</v>
      </c>
      <c r="F4214" s="5" t="s">
        <v>1608</v>
      </c>
      <c r="G4214" s="5">
        <v>316</v>
      </c>
      <c r="H4214" s="5" t="s">
        <v>55</v>
      </c>
      <c r="I4214" s="3">
        <v>3.01049110536719</v>
      </c>
      <c r="J4214" s="3">
        <v>86.2673926194797</v>
      </c>
      <c r="K4214" s="3">
        <v>0.244137012650742</v>
      </c>
      <c r="L4214" s="3">
        <v>86.9491525423729</v>
      </c>
      <c r="M4214" s="3">
        <v>1.36146020347098</v>
      </c>
      <c r="N4214" s="3">
        <v>80.9694793536804</v>
      </c>
      <c r="O4214" s="3">
        <v>4.18268491465478</v>
      </c>
      <c r="P4214" s="3">
        <v>92.317880794702</v>
      </c>
      <c r="Q4214" s="3">
        <v>4.37528886150054</v>
      </c>
      <c r="R4214" s="3">
        <v>92.0731707317073</v>
      </c>
      <c r="S4214" s="3"/>
      <c r="T4214" s="3"/>
      <c r="U4214" s="3"/>
      <c r="V4214" s="3"/>
      <c r="W4214" s="3"/>
      <c r="X4214" s="3"/>
      <c r="Y4214" s="3"/>
      <c r="Z4214" s="3"/>
      <c r="AA4214" s="3">
        <v>0.195567977997381</v>
      </c>
      <c r="AB4214" s="3">
        <v>0.337395773196076</v>
      </c>
      <c r="AC4214" s="3">
        <v>-12.186619195965</v>
      </c>
      <c r="AD4214" s="3"/>
      <c r="AE4214" s="5">
        <v>2</v>
      </c>
      <c r="AF4214" s="3">
        <v>2.910044297744</v>
      </c>
      <c r="AG4214" s="3"/>
      <c r="AH4214" s="3"/>
      <c r="AI4214" s="3"/>
      <c r="AJ4214" s="3"/>
      <c r="AK4214" s="3"/>
      <c r="AL4214" s="3"/>
      <c r="AM4214" s="3"/>
      <c r="AN4214" s="5" t="s">
        <v>46</v>
      </c>
      <c r="AO4214" s="1"/>
      <c r="AP4214" s="1"/>
      <c r="AQ4214" s="1"/>
    </row>
    <row r="4215" spans="1:43">
      <c r="A4215" s="1" t="s">
        <v>10804</v>
      </c>
      <c r="B4215" s="1" t="s">
        <v>10805</v>
      </c>
      <c r="C4215" s="3">
        <v>1.12602739726027</v>
      </c>
      <c r="D4215" s="4">
        <v>43826</v>
      </c>
      <c r="E4215" s="3">
        <v>5.1137693682</v>
      </c>
      <c r="F4215" s="5" t="s">
        <v>4956</v>
      </c>
      <c r="G4215" s="5">
        <v>272</v>
      </c>
      <c r="H4215" s="5" t="s">
        <v>50</v>
      </c>
      <c r="I4215" s="3">
        <v>-0.249326817592495</v>
      </c>
      <c r="J4215" s="3">
        <v>90.0848593121929</v>
      </c>
      <c r="K4215" s="3">
        <v>-0.129805292061915</v>
      </c>
      <c r="L4215" s="3">
        <v>94.0239043824701</v>
      </c>
      <c r="M4215" s="3">
        <v>-0.4082445484417</v>
      </c>
      <c r="N4215" s="3">
        <v>91.0507569011576</v>
      </c>
      <c r="O4215" s="3">
        <v>0.603500301750151</v>
      </c>
      <c r="P4215" s="3">
        <v>59.0223846505254</v>
      </c>
      <c r="Q4215" s="3">
        <v>0.95891793681235</v>
      </c>
      <c r="R4215" s="3">
        <v>66.8276195074843</v>
      </c>
      <c r="S4215" s="3">
        <v>-0.199560965875075</v>
      </c>
      <c r="T4215" s="3">
        <v>94.7457627118644</v>
      </c>
      <c r="U4215" s="3"/>
      <c r="V4215" s="3"/>
      <c r="W4215" s="3"/>
      <c r="X4215" s="3"/>
      <c r="Y4215" s="3"/>
      <c r="Z4215" s="3"/>
      <c r="AA4215" s="3">
        <v>-0.113253372398249</v>
      </c>
      <c r="AB4215" s="3">
        <v>-0.116266279666493</v>
      </c>
      <c r="AC4215" s="3">
        <v>-2.1842732327244</v>
      </c>
      <c r="AD4215" s="3"/>
      <c r="AE4215" s="5">
        <v>4</v>
      </c>
      <c r="AF4215" s="3">
        <v>0.0128757312396087</v>
      </c>
      <c r="AG4215" s="3">
        <v>0.0285073912692502</v>
      </c>
      <c r="AH4215" s="3"/>
      <c r="AI4215" s="3"/>
      <c r="AJ4215" s="3"/>
      <c r="AK4215" s="3"/>
      <c r="AL4215" s="3"/>
      <c r="AM4215" s="3"/>
      <c r="AN4215" s="5" t="s">
        <v>51</v>
      </c>
      <c r="AO4215" s="1"/>
      <c r="AP4215" s="1"/>
      <c r="AQ4215" s="1"/>
    </row>
    <row r="4216" spans="1:43">
      <c r="A4216" s="1" t="s">
        <v>10806</v>
      </c>
      <c r="B4216" s="1" t="s">
        <v>10807</v>
      </c>
      <c r="C4216" s="3">
        <v>1.07123287671233</v>
      </c>
      <c r="D4216" s="4">
        <v>43846</v>
      </c>
      <c r="E4216" s="3">
        <v>1.9791257978</v>
      </c>
      <c r="F4216" s="5" t="s">
        <v>10694</v>
      </c>
      <c r="G4216" s="5">
        <v>392</v>
      </c>
      <c r="H4216" s="5" t="s">
        <v>60</v>
      </c>
      <c r="I4216" s="3">
        <v>-5.44783734987049</v>
      </c>
      <c r="J4216" s="3">
        <v>91.6666666666667</v>
      </c>
      <c r="K4216" s="3">
        <v>1.38035518895716</v>
      </c>
      <c r="L4216" s="3">
        <v>65.3883029721956</v>
      </c>
      <c r="M4216" s="3">
        <v>-5.0453291288924</v>
      </c>
      <c r="N4216" s="3">
        <v>90.5044510385757</v>
      </c>
      <c r="O4216" s="3">
        <v>4.15045395590141</v>
      </c>
      <c r="P4216" s="3">
        <v>66.1257606490872</v>
      </c>
      <c r="Q4216" s="3">
        <v>12.3391158365976</v>
      </c>
      <c r="R4216" s="3">
        <v>51.0994764397906</v>
      </c>
      <c r="S4216" s="3">
        <v>20.4981992797119</v>
      </c>
      <c r="T4216" s="3">
        <v>76.8115942028985</v>
      </c>
      <c r="U4216" s="3"/>
      <c r="V4216" s="3"/>
      <c r="W4216" s="3"/>
      <c r="X4216" s="3"/>
      <c r="Y4216" s="3"/>
      <c r="Z4216" s="3"/>
      <c r="AA4216" s="3">
        <v>0.0987089857224127</v>
      </c>
      <c r="AB4216" s="3">
        <v>0.156976062352059</v>
      </c>
      <c r="AC4216" s="3">
        <v>-12.4399359316604</v>
      </c>
      <c r="AD4216" s="3"/>
      <c r="AE4216" s="5">
        <v>3</v>
      </c>
      <c r="AF4216" s="3">
        <v>1.59429258535967</v>
      </c>
      <c r="AG4216" s="3"/>
      <c r="AH4216" s="3"/>
      <c r="AI4216" s="3"/>
      <c r="AJ4216" s="3"/>
      <c r="AK4216" s="3"/>
      <c r="AL4216" s="3"/>
      <c r="AM4216" s="3"/>
      <c r="AN4216" s="5" t="s">
        <v>46</v>
      </c>
      <c r="AO4216" s="1"/>
      <c r="AP4216" s="1"/>
      <c r="AQ4216" s="1"/>
    </row>
    <row r="4217" spans="1:43">
      <c r="A4217" s="1" t="s">
        <v>10808</v>
      </c>
      <c r="B4217" s="1" t="s">
        <v>10809</v>
      </c>
      <c r="C4217" s="3">
        <v>1.22191780821918</v>
      </c>
      <c r="D4217" s="4">
        <v>43791</v>
      </c>
      <c r="E4217" s="3">
        <v>36.0549648484</v>
      </c>
      <c r="F4217" s="5" t="s">
        <v>2849</v>
      </c>
      <c r="G4217" s="5">
        <v>447</v>
      </c>
      <c r="H4217" s="5" t="s">
        <v>60</v>
      </c>
      <c r="I4217" s="3">
        <v>3.17835902027242</v>
      </c>
      <c r="J4217" s="3">
        <v>64.484126984127</v>
      </c>
      <c r="K4217" s="3">
        <v>1.65070564516129</v>
      </c>
      <c r="L4217" s="3">
        <v>60.6903163950144</v>
      </c>
      <c r="M4217" s="3">
        <v>-1.6998720526412</v>
      </c>
      <c r="N4217" s="3">
        <v>74.2828882294758</v>
      </c>
      <c r="O4217" s="3">
        <v>-1.31506514159888</v>
      </c>
      <c r="P4217" s="3">
        <v>83.1643002028398</v>
      </c>
      <c r="Q4217" s="3">
        <v>-3.65460408455751</v>
      </c>
      <c r="R4217" s="3">
        <v>82.1989528795812</v>
      </c>
      <c r="S4217" s="3">
        <v>26.3330984261217</v>
      </c>
      <c r="T4217" s="3">
        <v>65.3381642512077</v>
      </c>
      <c r="U4217" s="3"/>
      <c r="V4217" s="3"/>
      <c r="W4217" s="3"/>
      <c r="X4217" s="3"/>
      <c r="Y4217" s="3"/>
      <c r="Z4217" s="3"/>
      <c r="AA4217" s="3">
        <v>0.0829910587142345</v>
      </c>
      <c r="AB4217" s="3">
        <v>0.261134030192213</v>
      </c>
      <c r="AC4217" s="3">
        <v>-29.1723708774113</v>
      </c>
      <c r="AD4217" s="3"/>
      <c r="AE4217" s="5">
        <v>2</v>
      </c>
      <c r="AF4217" s="3">
        <v>3.95997382356256</v>
      </c>
      <c r="AG4217" s="3">
        <v>50.7573123830483</v>
      </c>
      <c r="AH4217" s="3"/>
      <c r="AI4217" s="3"/>
      <c r="AJ4217" s="3"/>
      <c r="AK4217" s="3"/>
      <c r="AL4217" s="3"/>
      <c r="AM4217" s="3"/>
      <c r="AN4217" s="5" t="s">
        <v>46</v>
      </c>
      <c r="AO4217" s="1"/>
      <c r="AP4217" s="1"/>
      <c r="AQ4217" s="1"/>
    </row>
    <row r="4218" spans="1:43">
      <c r="A4218" s="1" t="s">
        <v>10810</v>
      </c>
      <c r="B4218" s="1" t="s">
        <v>10811</v>
      </c>
      <c r="C4218" s="3">
        <v>0.764383561643836</v>
      </c>
      <c r="D4218" s="4">
        <v>43958</v>
      </c>
      <c r="E4218" s="3">
        <v>12.3563776285</v>
      </c>
      <c r="F4218" s="5" t="s">
        <v>10812</v>
      </c>
      <c r="G4218" s="5">
        <v>280</v>
      </c>
      <c r="H4218" s="5" t="s">
        <v>191</v>
      </c>
      <c r="I4218" s="3">
        <v>14.3664807930607</v>
      </c>
      <c r="J4218" s="3">
        <v>23.3273056057866</v>
      </c>
      <c r="K4218" s="3">
        <v>3.35246360582306</v>
      </c>
      <c r="L4218" s="3">
        <v>31.8493150684932</v>
      </c>
      <c r="M4218" s="3">
        <v>12.1175309391846</v>
      </c>
      <c r="N4218" s="3">
        <v>7.74774774774775</v>
      </c>
      <c r="O4218" s="3">
        <v>20.4584386980994</v>
      </c>
      <c r="P4218" s="3">
        <v>41.5238095238095</v>
      </c>
      <c r="Q4218" s="3">
        <v>31.7541042112776</v>
      </c>
      <c r="R4218" s="3">
        <v>27.4633123689727</v>
      </c>
      <c r="S4218" s="3"/>
      <c r="T4218" s="3"/>
      <c r="U4218" s="3"/>
      <c r="V4218" s="3"/>
      <c r="W4218" s="3"/>
      <c r="X4218" s="3"/>
      <c r="Y4218" s="3"/>
      <c r="Z4218" s="3"/>
      <c r="AA4218" s="3">
        <v>0.367498886129807</v>
      </c>
      <c r="AB4218" s="3">
        <v>0.725011523275375</v>
      </c>
      <c r="AC4218" s="3">
        <v>-7.04547185619621</v>
      </c>
      <c r="AD4218" s="3"/>
      <c r="AE4218" s="5">
        <v>1</v>
      </c>
      <c r="AF4218" s="3">
        <v>4.11856794098103</v>
      </c>
      <c r="AG4218" s="3"/>
      <c r="AH4218" s="3"/>
      <c r="AI4218" s="3"/>
      <c r="AJ4218" s="3"/>
      <c r="AK4218" s="3"/>
      <c r="AL4218" s="3"/>
      <c r="AM4218" s="3"/>
      <c r="AN4218" s="5" t="s">
        <v>51</v>
      </c>
      <c r="AO4218" s="1"/>
      <c r="AP4218" s="1"/>
      <c r="AQ4218" s="1"/>
    </row>
    <row r="4219" spans="1:43">
      <c r="A4219" s="1" t="s">
        <v>10813</v>
      </c>
      <c r="B4219" s="1" t="s">
        <v>10814</v>
      </c>
      <c r="C4219" s="3">
        <v>1.06027397260274</v>
      </c>
      <c r="D4219" s="4">
        <v>43850</v>
      </c>
      <c r="E4219" s="3">
        <v>12.3650652618</v>
      </c>
      <c r="F4219" s="5" t="s">
        <v>10815</v>
      </c>
      <c r="G4219" s="5">
        <v>388</v>
      </c>
      <c r="H4219" s="5" t="s">
        <v>1442</v>
      </c>
      <c r="I4219" s="3">
        <v>16.9813989673951</v>
      </c>
      <c r="J4219" s="3">
        <v>29.7297297297297</v>
      </c>
      <c r="K4219" s="3">
        <v>2.66914959652389</v>
      </c>
      <c r="L4219" s="3">
        <v>10</v>
      </c>
      <c r="M4219" s="3">
        <v>11.2680793810965</v>
      </c>
      <c r="N4219" s="3">
        <v>22.5</v>
      </c>
      <c r="O4219" s="3">
        <v>30.3080438036713</v>
      </c>
      <c r="P4219" s="3">
        <v>17.6470588235294</v>
      </c>
      <c r="Q4219" s="3">
        <v>22.9008768019022</v>
      </c>
      <c r="R4219" s="3">
        <v>63.6363636363636</v>
      </c>
      <c r="S4219" s="3">
        <v>64.7738593345288</v>
      </c>
      <c r="T4219" s="3">
        <v>45.1612903225806</v>
      </c>
      <c r="U4219" s="3"/>
      <c r="V4219" s="3"/>
      <c r="W4219" s="3"/>
      <c r="X4219" s="3"/>
      <c r="Y4219" s="3"/>
      <c r="Z4219" s="3"/>
      <c r="AA4219" s="3">
        <v>0.293516407159606</v>
      </c>
      <c r="AB4219" s="3">
        <v>0.531449510259648</v>
      </c>
      <c r="AC4219" s="3">
        <v>-16.5952665215254</v>
      </c>
      <c r="AD4219" s="3"/>
      <c r="AE4219" s="5">
        <v>4</v>
      </c>
      <c r="AF4219" s="3">
        <v>3.86236576438533</v>
      </c>
      <c r="AG4219" s="3"/>
      <c r="AH4219" s="3"/>
      <c r="AI4219" s="3"/>
      <c r="AJ4219" s="3"/>
      <c r="AK4219" s="3"/>
      <c r="AL4219" s="3"/>
      <c r="AM4219" s="3"/>
      <c r="AN4219" s="5" t="s">
        <v>51</v>
      </c>
      <c r="AO4219" s="1"/>
      <c r="AP4219" s="1"/>
      <c r="AQ4219" s="1"/>
    </row>
    <row r="4220" spans="1:43">
      <c r="A4220" s="1" t="s">
        <v>10816</v>
      </c>
      <c r="B4220" s="1" t="s">
        <v>10817</v>
      </c>
      <c r="C4220" s="3">
        <v>0.972602739726027</v>
      </c>
      <c r="D4220" s="4">
        <v>43882</v>
      </c>
      <c r="E4220" s="3">
        <v>119.822397427</v>
      </c>
      <c r="F4220" s="5" t="s">
        <v>7740</v>
      </c>
      <c r="G4220" s="5">
        <v>356</v>
      </c>
      <c r="H4220" s="5" t="s">
        <v>191</v>
      </c>
      <c r="I4220" s="3">
        <v>16.2309177048605</v>
      </c>
      <c r="J4220" s="3">
        <v>13.5623869801085</v>
      </c>
      <c r="K4220" s="3">
        <v>2.71359900759808</v>
      </c>
      <c r="L4220" s="3">
        <v>45.2054794520548</v>
      </c>
      <c r="M4220" s="3">
        <v>8.46569510397904</v>
      </c>
      <c r="N4220" s="3">
        <v>21.8018018018018</v>
      </c>
      <c r="O4220" s="3">
        <v>27.3274812584097</v>
      </c>
      <c r="P4220" s="3">
        <v>18.2857142857143</v>
      </c>
      <c r="Q4220" s="3">
        <v>50.6938651702434</v>
      </c>
      <c r="R4220" s="3">
        <v>5.66037735849057</v>
      </c>
      <c r="S4220" s="3"/>
      <c r="T4220" s="3"/>
      <c r="U4220" s="3"/>
      <c r="V4220" s="3"/>
      <c r="W4220" s="3"/>
      <c r="X4220" s="3"/>
      <c r="Y4220" s="3"/>
      <c r="Z4220" s="3"/>
      <c r="AA4220" s="3">
        <v>0.529166288652802</v>
      </c>
      <c r="AB4220" s="3">
        <v>1.55273750414598</v>
      </c>
      <c r="AC4220" s="3">
        <v>-6.7876764726337</v>
      </c>
      <c r="AD4220" s="3"/>
      <c r="AE4220" s="5">
        <v>1</v>
      </c>
      <c r="AF4220" s="3">
        <v>5.84817292099514</v>
      </c>
      <c r="AG4220" s="3"/>
      <c r="AH4220" s="3"/>
      <c r="AI4220" s="3"/>
      <c r="AJ4220" s="3"/>
      <c r="AK4220" s="3"/>
      <c r="AL4220" s="3"/>
      <c r="AM4220" s="3"/>
      <c r="AN4220" s="5" t="s">
        <v>51</v>
      </c>
      <c r="AO4220" s="1"/>
      <c r="AP4220" s="1"/>
      <c r="AQ4220" s="1"/>
    </row>
    <row r="4221" spans="1:43">
      <c r="A4221" s="1" t="s">
        <v>10818</v>
      </c>
      <c r="B4221" s="1" t="s">
        <v>10819</v>
      </c>
      <c r="C4221" s="3">
        <v>1.16712328767123</v>
      </c>
      <c r="D4221" s="4">
        <v>43811</v>
      </c>
      <c r="E4221" s="3">
        <v>75.2207585547</v>
      </c>
      <c r="F4221" s="5" t="s">
        <v>10674</v>
      </c>
      <c r="G4221" s="5">
        <v>427</v>
      </c>
      <c r="H4221" s="5" t="s">
        <v>50</v>
      </c>
      <c r="I4221" s="3">
        <v>0.22933492870676</v>
      </c>
      <c r="J4221" s="3">
        <v>31.397945511389</v>
      </c>
      <c r="K4221" s="3">
        <v>0.0298537167877543</v>
      </c>
      <c r="L4221" s="3">
        <v>25.2766710934042</v>
      </c>
      <c r="M4221" s="3">
        <v>0.169407075236674</v>
      </c>
      <c r="N4221" s="3">
        <v>13.3570792520036</v>
      </c>
      <c r="O4221" s="3">
        <v>0.905277562749823</v>
      </c>
      <c r="P4221" s="3">
        <v>14.8012791228872</v>
      </c>
      <c r="Q4221" s="3">
        <v>1.66441650259931</v>
      </c>
      <c r="R4221" s="3">
        <v>8.16030902945437</v>
      </c>
      <c r="S4221" s="3">
        <v>3.15174425199045</v>
      </c>
      <c r="T4221" s="3">
        <v>10.1694915254237</v>
      </c>
      <c r="U4221" s="3"/>
      <c r="V4221" s="3"/>
      <c r="W4221" s="3"/>
      <c r="X4221" s="3"/>
      <c r="Y4221" s="3"/>
      <c r="Z4221" s="3"/>
      <c r="AA4221" s="3">
        <v>1.05106995509085</v>
      </c>
      <c r="AB4221" s="3"/>
      <c r="AC4221" s="3">
        <v>0</v>
      </c>
      <c r="AD4221" s="3"/>
      <c r="AE4221" s="5"/>
      <c r="AF4221" s="3">
        <v>0.261301130597336</v>
      </c>
      <c r="AG4221" s="3">
        <v>3.20912828878053</v>
      </c>
      <c r="AH4221" s="3"/>
      <c r="AI4221" s="3"/>
      <c r="AJ4221" s="3"/>
      <c r="AK4221" s="3"/>
      <c r="AL4221" s="3"/>
      <c r="AM4221" s="3"/>
      <c r="AN4221" s="5" t="s">
        <v>1266</v>
      </c>
      <c r="AO4221" s="1"/>
      <c r="AP4221" s="1"/>
      <c r="AQ4221" s="1"/>
    </row>
    <row r="4222" spans="1:43">
      <c r="A4222" s="1" t="s">
        <v>10820</v>
      </c>
      <c r="B4222" s="1" t="s">
        <v>10821</v>
      </c>
      <c r="C4222" s="3">
        <v>0.794520547945205</v>
      </c>
      <c r="D4222" s="4">
        <v>43947</v>
      </c>
      <c r="E4222" s="3">
        <v>10.1040813896</v>
      </c>
      <c r="F4222" s="5" t="s">
        <v>1435</v>
      </c>
      <c r="G4222" s="5">
        <v>291</v>
      </c>
      <c r="H4222" s="5" t="s">
        <v>50</v>
      </c>
      <c r="I4222" s="3">
        <v>0.178147268408553</v>
      </c>
      <c r="J4222" s="3">
        <v>40.5538186690487</v>
      </c>
      <c r="K4222" s="3">
        <v>0.0988924050632802</v>
      </c>
      <c r="L4222" s="3">
        <v>2.96591412129261</v>
      </c>
      <c r="M4222" s="3">
        <v>0.0889943636902898</v>
      </c>
      <c r="N4222" s="3">
        <v>22.0837043633126</v>
      </c>
      <c r="O4222" s="3">
        <v>0.596302921884318</v>
      </c>
      <c r="P4222" s="3">
        <v>59.7989949748744</v>
      </c>
      <c r="Q4222" s="3">
        <v>1.12898391447698</v>
      </c>
      <c r="R4222" s="3">
        <v>49.5412844036697</v>
      </c>
      <c r="S4222" s="3"/>
      <c r="T4222" s="3"/>
      <c r="U4222" s="3"/>
      <c r="V4222" s="3"/>
      <c r="W4222" s="3"/>
      <c r="X4222" s="3"/>
      <c r="Y4222" s="3"/>
      <c r="Z4222" s="3"/>
      <c r="AA4222" s="3">
        <v>0.0319535304318731</v>
      </c>
      <c r="AB4222" s="3">
        <v>0.0494140066252427</v>
      </c>
      <c r="AC4222" s="3">
        <v>-0.0494217653454527</v>
      </c>
      <c r="AD4222" s="3"/>
      <c r="AE4222" s="5"/>
      <c r="AF4222" s="3">
        <v>0.122764202235787</v>
      </c>
      <c r="AG4222" s="3"/>
      <c r="AH4222" s="3"/>
      <c r="AI4222" s="3"/>
      <c r="AJ4222" s="3"/>
      <c r="AK4222" s="3"/>
      <c r="AL4222" s="3"/>
      <c r="AM4222" s="3"/>
      <c r="AN4222" s="5" t="s">
        <v>1266</v>
      </c>
      <c r="AO4222" s="1"/>
      <c r="AP4222" s="1"/>
      <c r="AQ4222" s="1"/>
    </row>
    <row r="4223" spans="1:43">
      <c r="A4223" s="1" t="s">
        <v>10822</v>
      </c>
      <c r="B4223" s="1" t="s">
        <v>10823</v>
      </c>
      <c r="C4223" s="3">
        <v>0.794520547945205</v>
      </c>
      <c r="D4223" s="4">
        <v>43947</v>
      </c>
      <c r="E4223" s="3">
        <v>7.7113830745</v>
      </c>
      <c r="F4223" s="5" t="s">
        <v>10824</v>
      </c>
      <c r="G4223" s="5">
        <v>291</v>
      </c>
      <c r="H4223" s="5" t="s">
        <v>55</v>
      </c>
      <c r="I4223" s="3">
        <v>12.7221133707182</v>
      </c>
      <c r="J4223" s="3">
        <v>32.6678765880218</v>
      </c>
      <c r="K4223" s="3">
        <v>2.97494136526355</v>
      </c>
      <c r="L4223" s="3">
        <v>42.0338983050847</v>
      </c>
      <c r="M4223" s="3">
        <v>7.49307389987759</v>
      </c>
      <c r="N4223" s="3">
        <v>29.1442250149611</v>
      </c>
      <c r="O4223" s="3">
        <v>19.3846153846154</v>
      </c>
      <c r="P4223" s="3">
        <v>49.0728476821192</v>
      </c>
      <c r="Q4223" s="3">
        <v>37.5432811211871</v>
      </c>
      <c r="R4223" s="3">
        <v>13.5670731707317</v>
      </c>
      <c r="S4223" s="3"/>
      <c r="T4223" s="3"/>
      <c r="U4223" s="3"/>
      <c r="V4223" s="3"/>
      <c r="W4223" s="3"/>
      <c r="X4223" s="3"/>
      <c r="Y4223" s="3"/>
      <c r="Z4223" s="3"/>
      <c r="AA4223" s="3">
        <v>0.511473526875939</v>
      </c>
      <c r="AB4223" s="3">
        <v>1.18222200691342</v>
      </c>
      <c r="AC4223" s="3">
        <v>-5.41099221789883</v>
      </c>
      <c r="AD4223" s="3"/>
      <c r="AE4223" s="5">
        <v>1</v>
      </c>
      <c r="AF4223" s="3">
        <v>5.09068724509615</v>
      </c>
      <c r="AG4223" s="3"/>
      <c r="AH4223" s="3"/>
      <c r="AI4223" s="3"/>
      <c r="AJ4223" s="3"/>
      <c r="AK4223" s="3"/>
      <c r="AL4223" s="3"/>
      <c r="AM4223" s="3"/>
      <c r="AN4223" s="5" t="s">
        <v>46</v>
      </c>
      <c r="AO4223" s="1"/>
      <c r="AP4223" s="1"/>
      <c r="AQ4223" s="1"/>
    </row>
    <row r="4224" spans="1:43">
      <c r="A4224" s="1" t="s">
        <v>10825</v>
      </c>
      <c r="B4224" s="1" t="s">
        <v>10826</v>
      </c>
      <c r="C4224" s="3">
        <v>1.12876712328767</v>
      </c>
      <c r="D4224" s="4">
        <v>43825</v>
      </c>
      <c r="E4224" s="3">
        <v>0.5075276954</v>
      </c>
      <c r="F4224" s="5" t="s">
        <v>10827</v>
      </c>
      <c r="G4224" s="5">
        <v>413</v>
      </c>
      <c r="H4224" s="5" t="s">
        <v>60</v>
      </c>
      <c r="I4224" s="3">
        <v>8.65623629185554</v>
      </c>
      <c r="J4224" s="3">
        <v>34.2261904761905</v>
      </c>
      <c r="K4224" s="3">
        <v>3.58238081962642</v>
      </c>
      <c r="L4224" s="3">
        <v>22.5311601150527</v>
      </c>
      <c r="M4224" s="3">
        <v>3.51023819473464</v>
      </c>
      <c r="N4224" s="3">
        <v>37.2898120672601</v>
      </c>
      <c r="O4224" s="3">
        <v>15.0131558582263</v>
      </c>
      <c r="P4224" s="3">
        <v>31.4401622718053</v>
      </c>
      <c r="Q4224" s="3">
        <v>23.8293617730378</v>
      </c>
      <c r="R4224" s="3">
        <v>16.4397905759162</v>
      </c>
      <c r="S4224" s="3">
        <v>53.7554314090627</v>
      </c>
      <c r="T4224" s="3">
        <v>25.8454106280193</v>
      </c>
      <c r="U4224" s="3"/>
      <c r="V4224" s="3"/>
      <c r="W4224" s="3"/>
      <c r="X4224" s="3"/>
      <c r="Y4224" s="3"/>
      <c r="Z4224" s="3"/>
      <c r="AA4224" s="3">
        <v>0.269831862581862</v>
      </c>
      <c r="AB4224" s="3">
        <v>0.374516270269242</v>
      </c>
      <c r="AC4224" s="3">
        <v>-15.5989936133153</v>
      </c>
      <c r="AD4224" s="3"/>
      <c r="AE4224" s="5">
        <v>3</v>
      </c>
      <c r="AF4224" s="3">
        <v>2.70434112747581</v>
      </c>
      <c r="AG4224" s="3">
        <v>40.258965789645</v>
      </c>
      <c r="AH4224" s="3"/>
      <c r="AI4224" s="3"/>
      <c r="AJ4224" s="3"/>
      <c r="AK4224" s="3"/>
      <c r="AL4224" s="3"/>
      <c r="AM4224" s="3"/>
      <c r="AN4224" s="5" t="s">
        <v>46</v>
      </c>
      <c r="AO4224" s="1"/>
      <c r="AP4224" s="1"/>
      <c r="AQ4224" s="1"/>
    </row>
    <row r="4225" spans="1:43">
      <c r="A4225" s="1" t="s">
        <v>10828</v>
      </c>
      <c r="B4225" s="1" t="s">
        <v>10829</v>
      </c>
      <c r="C4225" s="3">
        <v>1.05753424657534</v>
      </c>
      <c r="D4225" s="4">
        <v>43851</v>
      </c>
      <c r="E4225" s="3">
        <v>15.9991241766</v>
      </c>
      <c r="F4225" s="5" t="s">
        <v>1411</v>
      </c>
      <c r="G4225" s="5">
        <v>387</v>
      </c>
      <c r="H4225" s="5" t="s">
        <v>55</v>
      </c>
      <c r="I4225" s="3">
        <v>21.8752067756236</v>
      </c>
      <c r="J4225" s="3">
        <v>1.02843315184513</v>
      </c>
      <c r="K4225" s="3">
        <v>6.65933175053564</v>
      </c>
      <c r="L4225" s="3">
        <v>0.564971751412429</v>
      </c>
      <c r="M4225" s="3">
        <v>18.7020686988464</v>
      </c>
      <c r="N4225" s="3">
        <v>0.0598444045481747</v>
      </c>
      <c r="O4225" s="3">
        <v>22.62982689747</v>
      </c>
      <c r="P4225" s="3">
        <v>31.1920529801325</v>
      </c>
      <c r="Q4225" s="3">
        <v>22.2310704094499</v>
      </c>
      <c r="R4225" s="3">
        <v>53.6585365853659</v>
      </c>
      <c r="S4225" s="3">
        <v>84.19</v>
      </c>
      <c r="T4225" s="3">
        <v>22.75390625</v>
      </c>
      <c r="U4225" s="3"/>
      <c r="V4225" s="3"/>
      <c r="W4225" s="3"/>
      <c r="X4225" s="3"/>
      <c r="Y4225" s="3"/>
      <c r="Z4225" s="3"/>
      <c r="AA4225" s="3">
        <v>0.271003669787389</v>
      </c>
      <c r="AB4225" s="3">
        <v>0.452462486359951</v>
      </c>
      <c r="AC4225" s="3">
        <v>-16.4343129866868</v>
      </c>
      <c r="AD4225" s="3"/>
      <c r="AE4225" s="5">
        <v>2</v>
      </c>
      <c r="AF4225" s="3">
        <v>4.66509363205679</v>
      </c>
      <c r="AG4225" s="3"/>
      <c r="AH4225" s="3"/>
      <c r="AI4225" s="3"/>
      <c r="AJ4225" s="3"/>
      <c r="AK4225" s="3"/>
      <c r="AL4225" s="3"/>
      <c r="AM4225" s="3"/>
      <c r="AN4225" s="5" t="s">
        <v>46</v>
      </c>
      <c r="AO4225" s="1"/>
      <c r="AP4225" s="1"/>
      <c r="AQ4225" s="1"/>
    </row>
    <row r="4226" spans="1:43">
      <c r="A4226" s="1" t="s">
        <v>10830</v>
      </c>
      <c r="B4226" s="1" t="s">
        <v>10831</v>
      </c>
      <c r="C4226" s="3">
        <v>0.723287671232877</v>
      </c>
      <c r="D4226" s="4">
        <v>43973</v>
      </c>
      <c r="E4226" s="3">
        <v>14.5656377358</v>
      </c>
      <c r="F4226" s="5" t="s">
        <v>10832</v>
      </c>
      <c r="G4226" s="5">
        <v>253</v>
      </c>
      <c r="H4226" s="5" t="s">
        <v>191</v>
      </c>
      <c r="I4226" s="3">
        <v>11.6581956797967</v>
      </c>
      <c r="J4226" s="3">
        <v>37.4321880650995</v>
      </c>
      <c r="K4226" s="3">
        <v>1.58372348419167</v>
      </c>
      <c r="L4226" s="3">
        <v>66.9520547945205</v>
      </c>
      <c r="M4226" s="3">
        <v>4.3026706231454</v>
      </c>
      <c r="N4226" s="3">
        <v>61.8018018018018</v>
      </c>
      <c r="O4226" s="3">
        <v>28.2472270869819</v>
      </c>
      <c r="P4226" s="3">
        <v>15.2380952380952</v>
      </c>
      <c r="Q4226" s="3">
        <v>39.3735130848533</v>
      </c>
      <c r="R4226" s="3">
        <v>16.9811320754717</v>
      </c>
      <c r="S4226" s="3"/>
      <c r="T4226" s="3"/>
      <c r="U4226" s="3"/>
      <c r="V4226" s="3"/>
      <c r="W4226" s="3"/>
      <c r="X4226" s="3"/>
      <c r="Y4226" s="3"/>
      <c r="Z4226" s="3"/>
      <c r="AA4226" s="3">
        <v>0.4677164751279</v>
      </c>
      <c r="AB4226" s="3">
        <v>1.02810463341719</v>
      </c>
      <c r="AC4226" s="3">
        <v>-7.13520954420313</v>
      </c>
      <c r="AD4226" s="3"/>
      <c r="AE4226" s="5">
        <v>1</v>
      </c>
      <c r="AF4226" s="3">
        <v>6.79456140161053</v>
      </c>
      <c r="AG4226" s="3"/>
      <c r="AH4226" s="3"/>
      <c r="AI4226" s="3"/>
      <c r="AJ4226" s="3"/>
      <c r="AK4226" s="3"/>
      <c r="AL4226" s="3"/>
      <c r="AM4226" s="3"/>
      <c r="AN4226" s="5" t="s">
        <v>51</v>
      </c>
      <c r="AO4226" s="1"/>
      <c r="AP4226" s="1"/>
      <c r="AQ4226" s="1"/>
    </row>
    <row r="4227" spans="1:43">
      <c r="A4227" s="1" t="s">
        <v>10833</v>
      </c>
      <c r="B4227" s="1" t="s">
        <v>10834</v>
      </c>
      <c r="C4227" s="3">
        <v>1.12876712328767</v>
      </c>
      <c r="D4227" s="4">
        <v>43825</v>
      </c>
      <c r="E4227" s="3">
        <v>10.2499157739</v>
      </c>
      <c r="F4227" s="5" t="s">
        <v>241</v>
      </c>
      <c r="G4227" s="5">
        <v>413</v>
      </c>
      <c r="H4227" s="5" t="s">
        <v>50</v>
      </c>
      <c r="I4227" s="3">
        <v>0.331707317073178</v>
      </c>
      <c r="J4227" s="3">
        <v>13.5328271549799</v>
      </c>
      <c r="K4227" s="3">
        <v>0.0583771161704547</v>
      </c>
      <c r="L4227" s="3">
        <v>11.0668437361664</v>
      </c>
      <c r="M4227" s="3">
        <v>-0.12625036418375</v>
      </c>
      <c r="N4227" s="3">
        <v>60.5075690115761</v>
      </c>
      <c r="O4227" s="3">
        <v>0.263234863995313</v>
      </c>
      <c r="P4227" s="3">
        <v>79.9908634079488</v>
      </c>
      <c r="Q4227" s="3">
        <v>1.09112356237097</v>
      </c>
      <c r="R4227" s="3">
        <v>53.9352969579913</v>
      </c>
      <c r="S4227" s="3">
        <v>1.73113067563558</v>
      </c>
      <c r="T4227" s="3">
        <v>57.683615819209</v>
      </c>
      <c r="U4227" s="3"/>
      <c r="V4227" s="3"/>
      <c r="W4227" s="3"/>
      <c r="X4227" s="3"/>
      <c r="Y4227" s="3"/>
      <c r="Z4227" s="3"/>
      <c r="AA4227" s="3">
        <v>0.0150457811394008</v>
      </c>
      <c r="AB4227" s="3">
        <v>0.0888404681081753</v>
      </c>
      <c r="AC4227" s="3">
        <v>-2.62345679012345</v>
      </c>
      <c r="AD4227" s="3"/>
      <c r="AE4227" s="5">
        <v>3</v>
      </c>
      <c r="AF4227" s="3">
        <v>0.224607479343727</v>
      </c>
      <c r="AG4227" s="3">
        <v>2.71785801165221</v>
      </c>
      <c r="AH4227" s="3"/>
      <c r="AI4227" s="3"/>
      <c r="AJ4227" s="3"/>
      <c r="AK4227" s="3"/>
      <c r="AL4227" s="3"/>
      <c r="AM4227" s="3"/>
      <c r="AN4227" s="5" t="s">
        <v>51</v>
      </c>
      <c r="AO4227" s="1"/>
      <c r="AP4227" s="1"/>
      <c r="AQ4227" s="1"/>
    </row>
    <row r="4228" spans="1:43">
      <c r="A4228" s="1" t="s">
        <v>10835</v>
      </c>
      <c r="B4228" s="1" t="s">
        <v>10836</v>
      </c>
      <c r="C4228" s="3">
        <v>0.945205479452055</v>
      </c>
      <c r="D4228" s="4">
        <v>43892</v>
      </c>
      <c r="E4228" s="3">
        <v>44.2061036657</v>
      </c>
      <c r="F4228" s="5" t="s">
        <v>10837</v>
      </c>
      <c r="G4228" s="5">
        <v>346</v>
      </c>
      <c r="H4228" s="5" t="s">
        <v>55</v>
      </c>
      <c r="I4228" s="3">
        <v>10.7869197008098</v>
      </c>
      <c r="J4228" s="3">
        <v>46.6424682395644</v>
      </c>
      <c r="K4228" s="3">
        <v>2.44655310392134</v>
      </c>
      <c r="L4228" s="3">
        <v>52.316384180791</v>
      </c>
      <c r="M4228" s="3">
        <v>4.71516213847502</v>
      </c>
      <c r="N4228" s="3">
        <v>54.5182525433872</v>
      </c>
      <c r="O4228" s="3">
        <v>23.7450804391355</v>
      </c>
      <c r="P4228" s="3">
        <v>26.6887417218543</v>
      </c>
      <c r="Q4228" s="3">
        <v>28.2341156267888</v>
      </c>
      <c r="R4228" s="3">
        <v>36.7378048780488</v>
      </c>
      <c r="S4228" s="3"/>
      <c r="T4228" s="3"/>
      <c r="U4228" s="3"/>
      <c r="V4228" s="3"/>
      <c r="W4228" s="3"/>
      <c r="X4228" s="3"/>
      <c r="Y4228" s="3"/>
      <c r="Z4228" s="3"/>
      <c r="AA4228" s="3">
        <v>0.386611547264867</v>
      </c>
      <c r="AB4228" s="3">
        <v>0.783117403484516</v>
      </c>
      <c r="AC4228" s="3">
        <v>-7.77801283407375</v>
      </c>
      <c r="AD4228" s="3"/>
      <c r="AE4228" s="5">
        <v>2</v>
      </c>
      <c r="AF4228" s="3">
        <v>6.38007890037038</v>
      </c>
      <c r="AG4228" s="3"/>
      <c r="AH4228" s="3"/>
      <c r="AI4228" s="3"/>
      <c r="AJ4228" s="3"/>
      <c r="AK4228" s="3"/>
      <c r="AL4228" s="3"/>
      <c r="AM4228" s="3"/>
      <c r="AN4228" s="5" t="s">
        <v>51</v>
      </c>
      <c r="AO4228" s="1"/>
      <c r="AP4228" s="1"/>
      <c r="AQ4228" s="1"/>
    </row>
    <row r="4229" spans="1:43">
      <c r="A4229" s="1" t="s">
        <v>10838</v>
      </c>
      <c r="B4229" s="1" t="s">
        <v>10839</v>
      </c>
      <c r="C4229" s="3">
        <v>1.18356164383562</v>
      </c>
      <c r="D4229" s="4">
        <v>43805</v>
      </c>
      <c r="E4229" s="3">
        <v>1.3579883432</v>
      </c>
      <c r="F4229" s="5" t="s">
        <v>1466</v>
      </c>
      <c r="G4229" s="5">
        <v>433</v>
      </c>
      <c r="H4229" s="5" t="s">
        <v>60</v>
      </c>
      <c r="I4229" s="3">
        <v>12.5469021689393</v>
      </c>
      <c r="J4229" s="3">
        <v>7.14285714285714</v>
      </c>
      <c r="K4229" s="3">
        <v>3.6231884057971</v>
      </c>
      <c r="L4229" s="3">
        <v>20.8053691275168</v>
      </c>
      <c r="M4229" s="3">
        <v>11.5768463073852</v>
      </c>
      <c r="N4229" s="3">
        <v>2.57171117705242</v>
      </c>
      <c r="O4229" s="3">
        <v>15.5392709507704</v>
      </c>
      <c r="P4229" s="3">
        <v>28.0933062880325</v>
      </c>
      <c r="Q4229" s="3">
        <v>22.4778408525047</v>
      </c>
      <c r="R4229" s="3">
        <v>21.8848167539267</v>
      </c>
      <c r="S4229" s="3">
        <v>28.8693283034685</v>
      </c>
      <c r="T4229" s="3">
        <v>59.1787439613527</v>
      </c>
      <c r="U4229" s="3"/>
      <c r="V4229" s="3"/>
      <c r="W4229" s="3"/>
      <c r="X4229" s="3"/>
      <c r="Y4229" s="3"/>
      <c r="Z4229" s="3"/>
      <c r="AA4229" s="3">
        <v>0.188413645497163</v>
      </c>
      <c r="AB4229" s="3">
        <v>0.222088828514505</v>
      </c>
      <c r="AC4229" s="3">
        <v>-15.553416746872</v>
      </c>
      <c r="AD4229" s="3"/>
      <c r="AE4229" s="5">
        <v>3</v>
      </c>
      <c r="AF4229" s="3">
        <v>1.01605886503464</v>
      </c>
      <c r="AG4229" s="3">
        <v>18.5608238514821</v>
      </c>
      <c r="AH4229" s="3"/>
      <c r="AI4229" s="3"/>
      <c r="AJ4229" s="3"/>
      <c r="AK4229" s="3"/>
      <c r="AL4229" s="3"/>
      <c r="AM4229" s="3"/>
      <c r="AN4229" s="5" t="s">
        <v>46</v>
      </c>
      <c r="AO4229" s="1"/>
      <c r="AP4229" s="1"/>
      <c r="AQ4229" s="1"/>
    </row>
    <row r="4230" spans="1:43">
      <c r="A4230" s="1" t="s">
        <v>10840</v>
      </c>
      <c r="B4230" s="1" t="s">
        <v>10841</v>
      </c>
      <c r="C4230" s="3">
        <v>0.134246575342466</v>
      </c>
      <c r="D4230" s="4">
        <v>44188</v>
      </c>
      <c r="E4230" s="3">
        <v>0.4781879037</v>
      </c>
      <c r="F4230" s="5" t="s">
        <v>10842</v>
      </c>
      <c r="G4230" s="5">
        <v>50</v>
      </c>
      <c r="H4230" s="5" t="s">
        <v>55</v>
      </c>
      <c r="I4230" s="3">
        <v>1.64016401640164</v>
      </c>
      <c r="J4230" s="3">
        <v>90.1391409558379</v>
      </c>
      <c r="K4230" s="3">
        <v>1.05399224420801</v>
      </c>
      <c r="L4230" s="3">
        <v>77.1751412429379</v>
      </c>
      <c r="M4230" s="3">
        <v>1.45752221223919</v>
      </c>
      <c r="N4230" s="3">
        <v>80.3111909036505</v>
      </c>
      <c r="O4230" s="3"/>
      <c r="P4230" s="3"/>
      <c r="Q4230" s="3"/>
      <c r="R4230" s="3"/>
      <c r="S4230" s="3"/>
      <c r="T4230" s="3"/>
      <c r="U4230" s="3"/>
      <c r="V4230" s="3"/>
      <c r="W4230" s="3"/>
      <c r="X4230" s="3"/>
      <c r="Y4230" s="3"/>
      <c r="Z4230" s="3"/>
      <c r="AA4230" s="3">
        <v>0.0303017221646954</v>
      </c>
      <c r="AB4230" s="3">
        <v>0.042653814707675</v>
      </c>
      <c r="AC4230" s="3">
        <v>-2.84760408483897</v>
      </c>
      <c r="AD4230" s="3"/>
      <c r="AE4230" s="5">
        <v>1</v>
      </c>
      <c r="AF4230" s="3">
        <v>-1.05010501050106</v>
      </c>
      <c r="AG4230" s="3"/>
      <c r="AH4230" s="3"/>
      <c r="AI4230" s="3"/>
      <c r="AJ4230" s="3"/>
      <c r="AK4230" s="3"/>
      <c r="AL4230" s="3"/>
      <c r="AM4230" s="3"/>
      <c r="AN4230" s="5" t="s">
        <v>46</v>
      </c>
      <c r="AO4230" s="1"/>
      <c r="AP4230" s="1"/>
      <c r="AQ4230" s="1"/>
    </row>
    <row r="4231" spans="1:43">
      <c r="A4231" s="1" t="s">
        <v>10843</v>
      </c>
      <c r="B4231" s="1" t="s">
        <v>10844</v>
      </c>
      <c r="C4231" s="3">
        <v>0.887671232876712</v>
      </c>
      <c r="D4231" s="4">
        <v>43913</v>
      </c>
      <c r="E4231" s="3">
        <v>5.6353924855</v>
      </c>
      <c r="F4231" s="5" t="s">
        <v>10845</v>
      </c>
      <c r="G4231" s="5">
        <v>325</v>
      </c>
      <c r="H4231" s="5" t="s">
        <v>50</v>
      </c>
      <c r="I4231" s="3">
        <v>0.0893655049150929</v>
      </c>
      <c r="J4231" s="3">
        <v>56.0071460473426</v>
      </c>
      <c r="K4231" s="3">
        <v>0.149031296572286</v>
      </c>
      <c r="L4231" s="3">
        <v>1.85922974767596</v>
      </c>
      <c r="M4231" s="3">
        <v>-0.257272907183845</v>
      </c>
      <c r="N4231" s="3">
        <v>80.2760463045414</v>
      </c>
      <c r="O4231" s="3">
        <v>-0.0693962526023518</v>
      </c>
      <c r="P4231" s="3">
        <v>89.8583828232069</v>
      </c>
      <c r="Q4231" s="3">
        <v>0.900900900900902</v>
      </c>
      <c r="R4231" s="3">
        <v>71.2216320618059</v>
      </c>
      <c r="S4231" s="3"/>
      <c r="T4231" s="3"/>
      <c r="U4231" s="3"/>
      <c r="V4231" s="3"/>
      <c r="W4231" s="3"/>
      <c r="X4231" s="3"/>
      <c r="Y4231" s="3"/>
      <c r="Z4231" s="3"/>
      <c r="AA4231" s="3">
        <v>-0.0760703785432613</v>
      </c>
      <c r="AB4231" s="3">
        <v>-0.0920435987419257</v>
      </c>
      <c r="AC4231" s="3">
        <v>-1.4315538323889</v>
      </c>
      <c r="AD4231" s="3"/>
      <c r="AE4231" s="5">
        <v>2</v>
      </c>
      <c r="AF4231" s="3">
        <v>0.067043794956797</v>
      </c>
      <c r="AG4231" s="3"/>
      <c r="AH4231" s="3"/>
      <c r="AI4231" s="3"/>
      <c r="AJ4231" s="3"/>
      <c r="AK4231" s="3"/>
      <c r="AL4231" s="3"/>
      <c r="AM4231" s="3"/>
      <c r="AN4231" s="5" t="s">
        <v>46</v>
      </c>
      <c r="AO4231" s="1"/>
      <c r="AP4231" s="1"/>
      <c r="AQ4231" s="1"/>
    </row>
    <row r="4232" spans="1:43">
      <c r="A4232" s="1" t="s">
        <v>10846</v>
      </c>
      <c r="B4232" s="1" t="s">
        <v>10847</v>
      </c>
      <c r="C4232" s="3">
        <v>0.882191780821918</v>
      </c>
      <c r="D4232" s="4">
        <v>43915</v>
      </c>
      <c r="E4232" s="3">
        <v>1.5430481509</v>
      </c>
      <c r="F4232" s="5" t="s">
        <v>10848</v>
      </c>
      <c r="G4232" s="5">
        <v>323</v>
      </c>
      <c r="H4232" s="5" t="s">
        <v>191</v>
      </c>
      <c r="I4232" s="3">
        <v>19.4473870056497</v>
      </c>
      <c r="J4232" s="3">
        <v>3.97830018083183</v>
      </c>
      <c r="K4232" s="3">
        <v>4.34950258348114</v>
      </c>
      <c r="L4232" s="3">
        <v>13.013698630137</v>
      </c>
      <c r="M4232" s="3">
        <v>8.61293947664151</v>
      </c>
      <c r="N4232" s="3">
        <v>21.0810810810811</v>
      </c>
      <c r="O4232" s="3">
        <v>23.7063448528067</v>
      </c>
      <c r="P4232" s="3">
        <v>30.0952380952381</v>
      </c>
      <c r="Q4232" s="3">
        <v>10.0976403580146</v>
      </c>
      <c r="R4232" s="3">
        <v>81.1320754716981</v>
      </c>
      <c r="S4232" s="3"/>
      <c r="T4232" s="3"/>
      <c r="U4232" s="3"/>
      <c r="V4232" s="3"/>
      <c r="W4232" s="3"/>
      <c r="X4232" s="3"/>
      <c r="Y4232" s="3"/>
      <c r="Z4232" s="3"/>
      <c r="AA4232" s="3">
        <v>0.204516276328532</v>
      </c>
      <c r="AB4232" s="3">
        <v>0.37603835634121</v>
      </c>
      <c r="AC4232" s="3">
        <v>-15.845349389954</v>
      </c>
      <c r="AD4232" s="3"/>
      <c r="AE4232" s="5">
        <v>3</v>
      </c>
      <c r="AF4232" s="3">
        <v>2.25488544748955</v>
      </c>
      <c r="AG4232" s="3"/>
      <c r="AH4232" s="3"/>
      <c r="AI4232" s="3"/>
      <c r="AJ4232" s="3"/>
      <c r="AK4232" s="3"/>
      <c r="AL4232" s="3"/>
      <c r="AM4232" s="3"/>
      <c r="AN4232" s="5" t="s">
        <v>51</v>
      </c>
      <c r="AO4232" s="1"/>
      <c r="AP4232" s="1"/>
      <c r="AQ4232" s="1"/>
    </row>
    <row r="4233" spans="1:43">
      <c r="A4233" s="1" t="s">
        <v>10849</v>
      </c>
      <c r="B4233" s="1" t="s">
        <v>10850</v>
      </c>
      <c r="C4233" s="3">
        <v>1.06027397260274</v>
      </c>
      <c r="D4233" s="4">
        <v>43850</v>
      </c>
      <c r="E4233" s="3">
        <v>2.2801014813</v>
      </c>
      <c r="F4233" s="5" t="s">
        <v>10851</v>
      </c>
      <c r="G4233" s="5">
        <v>388</v>
      </c>
      <c r="H4233" s="5" t="s">
        <v>93</v>
      </c>
      <c r="I4233" s="3">
        <v>13.2464995115597</v>
      </c>
      <c r="J4233" s="3">
        <v>15.25</v>
      </c>
      <c r="K4233" s="3">
        <v>2.66265202503247</v>
      </c>
      <c r="L4233" s="3">
        <v>33.2507433102081</v>
      </c>
      <c r="M4233" s="3">
        <v>8.53201847459742</v>
      </c>
      <c r="N4233" s="3">
        <v>9.88023952095808</v>
      </c>
      <c r="O4233" s="3">
        <v>22.838372421588</v>
      </c>
      <c r="P4233" s="3">
        <v>16.0965794768612</v>
      </c>
      <c r="Q4233" s="3">
        <v>42.9781285972702</v>
      </c>
      <c r="R4233" s="3">
        <v>4.48916408668731</v>
      </c>
      <c r="S4233" s="3">
        <v>76.8073207930859</v>
      </c>
      <c r="T4233" s="3">
        <v>16.9401799894124</v>
      </c>
      <c r="U4233" s="3"/>
      <c r="V4233" s="3"/>
      <c r="W4233" s="3"/>
      <c r="X4233" s="3"/>
      <c r="Y4233" s="3"/>
      <c r="Z4233" s="3"/>
      <c r="AA4233" s="3">
        <v>0.337958972560888</v>
      </c>
      <c r="AB4233" s="3">
        <v>0.647120475670608</v>
      </c>
      <c r="AC4233" s="3">
        <v>-14.1291469194313</v>
      </c>
      <c r="AD4233" s="3"/>
      <c r="AE4233" s="5">
        <v>2</v>
      </c>
      <c r="AF4233" s="3">
        <v>4.50968171628638</v>
      </c>
      <c r="AG4233" s="3"/>
      <c r="AH4233" s="3"/>
      <c r="AI4233" s="3"/>
      <c r="AJ4233" s="3"/>
      <c r="AK4233" s="3"/>
      <c r="AL4233" s="3"/>
      <c r="AM4233" s="3">
        <v>10</v>
      </c>
      <c r="AN4233" s="5" t="s">
        <v>56</v>
      </c>
      <c r="AO4233" s="1"/>
      <c r="AP4233" s="1"/>
      <c r="AQ4233" s="1"/>
    </row>
    <row r="4234" spans="1:43">
      <c r="A4234" s="1" t="s">
        <v>10852</v>
      </c>
      <c r="B4234" s="1" t="s">
        <v>10853</v>
      </c>
      <c r="C4234" s="3">
        <v>0.742465753424657</v>
      </c>
      <c r="D4234" s="4">
        <v>43966</v>
      </c>
      <c r="E4234" s="3">
        <v>6.0220784047</v>
      </c>
      <c r="F4234" s="5" t="s">
        <v>10854</v>
      </c>
      <c r="G4234" s="5">
        <v>272</v>
      </c>
      <c r="H4234" s="5" t="s">
        <v>55</v>
      </c>
      <c r="I4234" s="3">
        <v>17.0102456486853</v>
      </c>
      <c r="J4234" s="3">
        <v>9.31639443436177</v>
      </c>
      <c r="K4234" s="3">
        <v>4.11906854130052</v>
      </c>
      <c r="L4234" s="3">
        <v>18.0225988700565</v>
      </c>
      <c r="M4234" s="3">
        <v>8.8476775564104</v>
      </c>
      <c r="N4234" s="3">
        <v>18.6116098144823</v>
      </c>
      <c r="O4234" s="3">
        <v>39.6949377348758</v>
      </c>
      <c r="P4234" s="3">
        <v>0.198675496688742</v>
      </c>
      <c r="Q4234" s="3">
        <v>52.7762108147313</v>
      </c>
      <c r="R4234" s="3">
        <v>1.90548780487805</v>
      </c>
      <c r="S4234" s="3"/>
      <c r="T4234" s="3"/>
      <c r="U4234" s="3"/>
      <c r="V4234" s="3"/>
      <c r="W4234" s="3"/>
      <c r="X4234" s="3"/>
      <c r="Y4234" s="3"/>
      <c r="Z4234" s="3"/>
      <c r="AA4234" s="3">
        <v>0.471977276696274</v>
      </c>
      <c r="AB4234" s="3">
        <v>1.12515574004031</v>
      </c>
      <c r="AC4234" s="3">
        <v>-10.4477611940299</v>
      </c>
      <c r="AD4234" s="3"/>
      <c r="AE4234" s="5">
        <v>2</v>
      </c>
      <c r="AF4234" s="3">
        <v>7.42753997277367</v>
      </c>
      <c r="AG4234" s="3"/>
      <c r="AH4234" s="3"/>
      <c r="AI4234" s="3"/>
      <c r="AJ4234" s="3"/>
      <c r="AK4234" s="3"/>
      <c r="AL4234" s="3"/>
      <c r="AM4234" s="3"/>
      <c r="AN4234" s="5" t="s">
        <v>46</v>
      </c>
      <c r="AO4234" s="1"/>
      <c r="AP4234" s="1"/>
      <c r="AQ4234" s="1"/>
    </row>
    <row r="4235" spans="1:43">
      <c r="A4235" s="1" t="s">
        <v>10855</v>
      </c>
      <c r="B4235" s="1" t="s">
        <v>10856</v>
      </c>
      <c r="C4235" s="3">
        <v>0.542465753424658</v>
      </c>
      <c r="D4235" s="4">
        <v>44039</v>
      </c>
      <c r="E4235" s="3">
        <v>0.1010450026</v>
      </c>
      <c r="F4235" s="5" t="s">
        <v>10857</v>
      </c>
      <c r="G4235" s="5">
        <v>199</v>
      </c>
      <c r="H4235" s="5" t="s">
        <v>50</v>
      </c>
      <c r="I4235" s="3">
        <v>-0.297324083250733</v>
      </c>
      <c r="J4235" s="3">
        <v>92.228673514962</v>
      </c>
      <c r="K4235" s="3">
        <v>0.0497265042267474</v>
      </c>
      <c r="L4235" s="3">
        <v>12.9260734838424</v>
      </c>
      <c r="M4235" s="3">
        <v>-0.307204439599653</v>
      </c>
      <c r="N4235" s="3">
        <v>85.6188780053428</v>
      </c>
      <c r="O4235" s="3">
        <v>0.0397772474144745</v>
      </c>
      <c r="P4235" s="3">
        <v>86.9346733668342</v>
      </c>
      <c r="Q4235" s="3">
        <v>0.539676194283437</v>
      </c>
      <c r="R4235" s="3">
        <v>85.0313858039594</v>
      </c>
      <c r="S4235" s="3"/>
      <c r="T4235" s="3"/>
      <c r="U4235" s="3"/>
      <c r="V4235" s="3"/>
      <c r="W4235" s="3"/>
      <c r="X4235" s="3"/>
      <c r="Y4235" s="3"/>
      <c r="Z4235" s="3"/>
      <c r="AA4235" s="3">
        <v>-0.139994221017839</v>
      </c>
      <c r="AB4235" s="3">
        <v>-0.147152972861522</v>
      </c>
      <c r="AC4235" s="3">
        <v>-0.366663363393126</v>
      </c>
      <c r="AD4235" s="3"/>
      <c r="AE4235" s="5">
        <v>1</v>
      </c>
      <c r="AF4235" s="3">
        <v>0.0883202450690574</v>
      </c>
      <c r="AG4235" s="3"/>
      <c r="AH4235" s="3"/>
      <c r="AI4235" s="3"/>
      <c r="AJ4235" s="3"/>
      <c r="AK4235" s="3"/>
      <c r="AL4235" s="3"/>
      <c r="AM4235" s="3"/>
      <c r="AN4235" s="5" t="s">
        <v>46</v>
      </c>
      <c r="AO4235" s="1"/>
      <c r="AP4235" s="1"/>
      <c r="AQ4235" s="1"/>
    </row>
    <row r="4236" spans="1:43">
      <c r="A4236" s="1" t="s">
        <v>10858</v>
      </c>
      <c r="B4236" s="1" t="s">
        <v>10859</v>
      </c>
      <c r="C4236" s="3">
        <v>0.734246575342466</v>
      </c>
      <c r="D4236" s="4">
        <v>43969</v>
      </c>
      <c r="E4236" s="3">
        <v>5.912080135</v>
      </c>
      <c r="F4236" s="5" t="s">
        <v>10860</v>
      </c>
      <c r="G4236" s="5">
        <v>269</v>
      </c>
      <c r="H4236" s="5" t="s">
        <v>55</v>
      </c>
      <c r="I4236" s="3">
        <v>18.4774371339993</v>
      </c>
      <c r="J4236" s="3">
        <v>5.14216575922565</v>
      </c>
      <c r="K4236" s="3">
        <v>6.30524819187736</v>
      </c>
      <c r="L4236" s="3">
        <v>1.01694915254237</v>
      </c>
      <c r="M4236" s="3">
        <v>12.5310823190682</v>
      </c>
      <c r="N4236" s="3">
        <v>4.72770795930581</v>
      </c>
      <c r="O4236" s="3">
        <v>29.1163000225242</v>
      </c>
      <c r="P4236" s="3">
        <v>10.6622516556291</v>
      </c>
      <c r="Q4236" s="3">
        <v>41.5507449172771</v>
      </c>
      <c r="R4236" s="3">
        <v>9.45121951219512</v>
      </c>
      <c r="S4236" s="3"/>
      <c r="T4236" s="3"/>
      <c r="U4236" s="3"/>
      <c r="V4236" s="3"/>
      <c r="W4236" s="3"/>
      <c r="X4236" s="3"/>
      <c r="Y4236" s="3"/>
      <c r="Z4236" s="3"/>
      <c r="AA4236" s="3">
        <v>0.552541414363543</v>
      </c>
      <c r="AB4236" s="3">
        <v>1.22004005380168</v>
      </c>
      <c r="AC4236" s="3">
        <v>-7.29117508258613</v>
      </c>
      <c r="AD4236" s="3"/>
      <c r="AE4236" s="5">
        <v>1</v>
      </c>
      <c r="AF4236" s="3">
        <v>5.63538125492145</v>
      </c>
      <c r="AG4236" s="3"/>
      <c r="AH4236" s="3"/>
      <c r="AI4236" s="3"/>
      <c r="AJ4236" s="3"/>
      <c r="AK4236" s="3"/>
      <c r="AL4236" s="3"/>
      <c r="AM4236" s="3"/>
      <c r="AN4236" s="5" t="s">
        <v>46</v>
      </c>
      <c r="AO4236" s="1"/>
      <c r="AP4236" s="1"/>
      <c r="AQ4236" s="1"/>
    </row>
    <row r="4237" spans="1:43">
      <c r="A4237" s="1" t="s">
        <v>10861</v>
      </c>
      <c r="B4237" s="1" t="s">
        <v>10862</v>
      </c>
      <c r="C4237" s="3">
        <v>0.887671232876712</v>
      </c>
      <c r="D4237" s="4">
        <v>43913</v>
      </c>
      <c r="E4237" s="3">
        <v>4.1359709036</v>
      </c>
      <c r="F4237" s="5" t="s">
        <v>10863</v>
      </c>
      <c r="G4237" s="5">
        <v>325</v>
      </c>
      <c r="H4237" s="5" t="s">
        <v>55</v>
      </c>
      <c r="I4237" s="3">
        <v>12.1061127096638</v>
      </c>
      <c r="J4237" s="3">
        <v>37.2050816696915</v>
      </c>
      <c r="K4237" s="3">
        <v>1.82954038375725</v>
      </c>
      <c r="L4237" s="3">
        <v>65.819209039548</v>
      </c>
      <c r="M4237" s="3">
        <v>8.72583719030764</v>
      </c>
      <c r="N4237" s="3">
        <v>19.3895870736086</v>
      </c>
      <c r="O4237" s="3">
        <v>19.4585701465749</v>
      </c>
      <c r="P4237" s="3">
        <v>48.6092715231788</v>
      </c>
      <c r="Q4237" s="3">
        <v>26.7576575146802</v>
      </c>
      <c r="R4237" s="3">
        <v>40.5487804878049</v>
      </c>
      <c r="S4237" s="3"/>
      <c r="T4237" s="3"/>
      <c r="U4237" s="3"/>
      <c r="V4237" s="3"/>
      <c r="W4237" s="3"/>
      <c r="X4237" s="3"/>
      <c r="Y4237" s="3"/>
      <c r="Z4237" s="3"/>
      <c r="AA4237" s="3">
        <v>0.316547290010299</v>
      </c>
      <c r="AB4237" s="3">
        <v>0.617014755897616</v>
      </c>
      <c r="AC4237" s="3">
        <v>-10.5480079377194</v>
      </c>
      <c r="AD4237" s="3"/>
      <c r="AE4237" s="5">
        <v>1</v>
      </c>
      <c r="AF4237" s="3">
        <v>4.27874408767062</v>
      </c>
      <c r="AG4237" s="3"/>
      <c r="AH4237" s="3"/>
      <c r="AI4237" s="3"/>
      <c r="AJ4237" s="3"/>
      <c r="AK4237" s="3"/>
      <c r="AL4237" s="3"/>
      <c r="AM4237" s="3"/>
      <c r="AN4237" s="5" t="s">
        <v>46</v>
      </c>
      <c r="AO4237" s="1"/>
      <c r="AP4237" s="1"/>
      <c r="AQ4237" s="1"/>
    </row>
    <row r="4238" spans="1:43">
      <c r="A4238" s="1" t="s">
        <v>10864</v>
      </c>
      <c r="B4238" s="1" t="s">
        <v>10865</v>
      </c>
      <c r="C4238" s="3">
        <v>1.05479452054795</v>
      </c>
      <c r="D4238" s="4">
        <v>43852</v>
      </c>
      <c r="E4238" s="3">
        <v>60.7075676374</v>
      </c>
      <c r="F4238" s="5" t="s">
        <v>1758</v>
      </c>
      <c r="G4238" s="5">
        <v>386</v>
      </c>
      <c r="H4238" s="5" t="s">
        <v>191</v>
      </c>
      <c r="I4238" s="3">
        <v>17.2919711980943</v>
      </c>
      <c r="J4238" s="3">
        <v>8.31826401446655</v>
      </c>
      <c r="K4238" s="3">
        <v>3.19123600857348</v>
      </c>
      <c r="L4238" s="3">
        <v>34.5890410958904</v>
      </c>
      <c r="M4238" s="3">
        <v>11.9580383442716</v>
      </c>
      <c r="N4238" s="3">
        <v>7.92792792792793</v>
      </c>
      <c r="O4238" s="3">
        <v>29.5676095927277</v>
      </c>
      <c r="P4238" s="3">
        <v>11.4285714285714</v>
      </c>
      <c r="Q4238" s="3">
        <v>43.9630540235232</v>
      </c>
      <c r="R4238" s="3">
        <v>10.272536687631</v>
      </c>
      <c r="S4238" s="3">
        <v>115.72239370706</v>
      </c>
      <c r="T4238" s="3">
        <v>5.3921568627451</v>
      </c>
      <c r="U4238" s="3"/>
      <c r="V4238" s="3"/>
      <c r="W4238" s="3"/>
      <c r="X4238" s="3"/>
      <c r="Y4238" s="3"/>
      <c r="Z4238" s="3"/>
      <c r="AA4238" s="3">
        <v>0.440376910969316</v>
      </c>
      <c r="AB4238" s="3">
        <v>0.961883430570364</v>
      </c>
      <c r="AC4238" s="3">
        <v>-9.7737819025522</v>
      </c>
      <c r="AD4238" s="3"/>
      <c r="AE4238" s="5">
        <v>1</v>
      </c>
      <c r="AF4238" s="3">
        <v>6.03432309243895</v>
      </c>
      <c r="AG4238" s="3"/>
      <c r="AH4238" s="3"/>
      <c r="AI4238" s="3"/>
      <c r="AJ4238" s="3"/>
      <c r="AK4238" s="3"/>
      <c r="AL4238" s="3"/>
      <c r="AM4238" s="3"/>
      <c r="AN4238" s="5" t="s">
        <v>46</v>
      </c>
      <c r="AO4238" s="1"/>
      <c r="AP4238" s="1"/>
      <c r="AQ4238" s="1"/>
    </row>
    <row r="4239" spans="1:43">
      <c r="A4239" s="1" t="s">
        <v>10866</v>
      </c>
      <c r="B4239" s="1" t="s">
        <v>10867</v>
      </c>
      <c r="C4239" s="3">
        <v>0.16986301369863</v>
      </c>
      <c r="D4239" s="4">
        <v>44175</v>
      </c>
      <c r="E4239" s="3">
        <v>79.9003453699</v>
      </c>
      <c r="F4239" s="5" t="s">
        <v>10868</v>
      </c>
      <c r="G4239" s="5">
        <v>63</v>
      </c>
      <c r="H4239" s="5" t="s">
        <v>50</v>
      </c>
      <c r="I4239" s="3">
        <v>0.289594567605343</v>
      </c>
      <c r="J4239" s="3">
        <v>20.0089325591782</v>
      </c>
      <c r="K4239" s="3">
        <v>0.0597788183720169</v>
      </c>
      <c r="L4239" s="3">
        <v>8.1451969898185</v>
      </c>
      <c r="M4239" s="3">
        <v>0.22954091816367</v>
      </c>
      <c r="N4239" s="3">
        <v>7.96972395369546</v>
      </c>
      <c r="O4239" s="3"/>
      <c r="P4239" s="3"/>
      <c r="Q4239" s="3"/>
      <c r="R4239" s="3"/>
      <c r="S4239" s="3"/>
      <c r="T4239" s="3"/>
      <c r="U4239" s="3"/>
      <c r="V4239" s="3"/>
      <c r="W4239" s="3"/>
      <c r="X4239" s="3"/>
      <c r="Y4239" s="3"/>
      <c r="Z4239" s="3"/>
      <c r="AA4239" s="3">
        <v>2.36809790876611</v>
      </c>
      <c r="AB4239" s="3"/>
      <c r="AC4239" s="3">
        <v>0</v>
      </c>
      <c r="AD4239" s="3"/>
      <c r="AE4239" s="5"/>
      <c r="AF4239" s="3">
        <v>0.229678450169759</v>
      </c>
      <c r="AG4239" s="3"/>
      <c r="AH4239" s="3"/>
      <c r="AI4239" s="3"/>
      <c r="AJ4239" s="3"/>
      <c r="AK4239" s="3"/>
      <c r="AL4239" s="3"/>
      <c r="AM4239" s="3"/>
      <c r="AN4239" s="5" t="s">
        <v>1266</v>
      </c>
      <c r="AO4239" s="1"/>
      <c r="AP4239" s="1"/>
      <c r="AQ4239" s="1"/>
    </row>
    <row r="4240" spans="1:43">
      <c r="A4240" s="1" t="s">
        <v>10869</v>
      </c>
      <c r="B4240" s="1" t="s">
        <v>10870</v>
      </c>
      <c r="C4240" s="3">
        <v>1.13424657534247</v>
      </c>
      <c r="D4240" s="4">
        <v>43823</v>
      </c>
      <c r="E4240" s="3">
        <v>7.3645942374</v>
      </c>
      <c r="F4240" s="5" t="s">
        <v>8111</v>
      </c>
      <c r="G4240" s="5">
        <v>415</v>
      </c>
      <c r="H4240" s="5" t="s">
        <v>55</v>
      </c>
      <c r="I4240" s="3">
        <v>9.57898524649154</v>
      </c>
      <c r="J4240" s="3">
        <v>55.5958862673926</v>
      </c>
      <c r="K4240" s="3">
        <v>3.39535515414913</v>
      </c>
      <c r="L4240" s="3">
        <v>32.6553672316384</v>
      </c>
      <c r="M4240" s="3">
        <v>5.19552300677076</v>
      </c>
      <c r="N4240" s="3">
        <v>50.0897666068223</v>
      </c>
      <c r="O4240" s="3">
        <v>13.7287122796534</v>
      </c>
      <c r="P4240" s="3">
        <v>70.9271523178808</v>
      </c>
      <c r="Q4240" s="3">
        <v>17.3397040690505</v>
      </c>
      <c r="R4240" s="3">
        <v>67.9878048780488</v>
      </c>
      <c r="S4240" s="3">
        <v>57.0500257864879</v>
      </c>
      <c r="T4240" s="3">
        <v>63.28125</v>
      </c>
      <c r="U4240" s="3"/>
      <c r="V4240" s="3"/>
      <c r="W4240" s="3"/>
      <c r="X4240" s="3"/>
      <c r="Y4240" s="3"/>
      <c r="Z4240" s="3"/>
      <c r="AA4240" s="3">
        <v>0.282396308027746</v>
      </c>
      <c r="AB4240" s="3">
        <v>0.438094023496691</v>
      </c>
      <c r="AC4240" s="3">
        <v>-11.0841502475007</v>
      </c>
      <c r="AD4240" s="3"/>
      <c r="AE4240" s="5">
        <v>3</v>
      </c>
      <c r="AF4240" s="3">
        <v>2.93481294160853</v>
      </c>
      <c r="AG4240" s="3">
        <v>45.2299375630796</v>
      </c>
      <c r="AH4240" s="3"/>
      <c r="AI4240" s="3"/>
      <c r="AJ4240" s="3"/>
      <c r="AK4240" s="3"/>
      <c r="AL4240" s="3"/>
      <c r="AM4240" s="3"/>
      <c r="AN4240" s="5" t="s">
        <v>46</v>
      </c>
      <c r="AO4240" s="1"/>
      <c r="AP4240" s="1"/>
      <c r="AQ4240" s="1"/>
    </row>
    <row r="4241" spans="1:43">
      <c r="A4241" s="1" t="s">
        <v>10871</v>
      </c>
      <c r="B4241" s="1" t="s">
        <v>10872</v>
      </c>
      <c r="C4241" s="3">
        <v>1.12602739726027</v>
      </c>
      <c r="D4241" s="4">
        <v>43826</v>
      </c>
      <c r="E4241" s="3">
        <v>11.7514790726</v>
      </c>
      <c r="F4241" s="5" t="s">
        <v>10873</v>
      </c>
      <c r="G4241" s="5">
        <v>406</v>
      </c>
      <c r="H4241" s="5" t="s">
        <v>50</v>
      </c>
      <c r="I4241" s="3">
        <v>0.59017027863777</v>
      </c>
      <c r="J4241" s="3">
        <v>3.43903528360875</v>
      </c>
      <c r="K4241" s="3">
        <v>0.0481139337952432</v>
      </c>
      <c r="L4241" s="3">
        <v>16.3789287295263</v>
      </c>
      <c r="M4241" s="3">
        <v>0.454106280193251</v>
      </c>
      <c r="N4241" s="3">
        <v>1.8699910952805</v>
      </c>
      <c r="O4241" s="3">
        <v>-0.076886112445931</v>
      </c>
      <c r="P4241" s="3">
        <v>90.2238465052535</v>
      </c>
      <c r="Q4241" s="3">
        <v>1.04966469044612</v>
      </c>
      <c r="R4241" s="3">
        <v>58.4258812168035</v>
      </c>
      <c r="S4241" s="3">
        <v>3.51453604141777</v>
      </c>
      <c r="T4241" s="3">
        <v>6.61016949152542</v>
      </c>
      <c r="U4241" s="3"/>
      <c r="V4241" s="3"/>
      <c r="W4241" s="3"/>
      <c r="X4241" s="3"/>
      <c r="Y4241" s="3"/>
      <c r="Z4241" s="3"/>
      <c r="AA4241" s="3">
        <v>0.0979632870682794</v>
      </c>
      <c r="AB4241" s="3">
        <v>0.120331514753756</v>
      </c>
      <c r="AC4241" s="3">
        <v>-2.50840941854878</v>
      </c>
      <c r="AD4241" s="3"/>
      <c r="AE4241" s="5">
        <v>1</v>
      </c>
      <c r="AF4241" s="3">
        <v>0.298671636516014</v>
      </c>
      <c r="AG4241" s="3">
        <v>3.72303486706493</v>
      </c>
      <c r="AH4241" s="3"/>
      <c r="AI4241" s="3"/>
      <c r="AJ4241" s="3"/>
      <c r="AK4241" s="3"/>
      <c r="AL4241" s="3"/>
      <c r="AM4241" s="3"/>
      <c r="AN4241" s="5" t="s">
        <v>1266</v>
      </c>
      <c r="AO4241" s="1"/>
      <c r="AP4241" s="1"/>
      <c r="AQ4241" s="1"/>
    </row>
    <row r="4242" spans="1:43">
      <c r="A4242" s="1" t="s">
        <v>10874</v>
      </c>
      <c r="B4242" s="1" t="s">
        <v>10875</v>
      </c>
      <c r="C4242" s="3">
        <v>1.12602739726027</v>
      </c>
      <c r="D4242" s="4">
        <v>43826</v>
      </c>
      <c r="E4242" s="3">
        <v>8.1663404869</v>
      </c>
      <c r="F4242" s="5" t="s">
        <v>10876</v>
      </c>
      <c r="G4242" s="5">
        <v>412</v>
      </c>
      <c r="H4242" s="5" t="s">
        <v>226</v>
      </c>
      <c r="I4242" s="3">
        <v>2.47202706219099</v>
      </c>
      <c r="J4242" s="3">
        <v>40.2560455192034</v>
      </c>
      <c r="K4242" s="3">
        <v>0.948474750064096</v>
      </c>
      <c r="L4242" s="3">
        <v>26.8518518518519</v>
      </c>
      <c r="M4242" s="3">
        <v>0.827856959972693</v>
      </c>
      <c r="N4242" s="3">
        <v>46.1212976022567</v>
      </c>
      <c r="O4242" s="3">
        <v>4.55792548013099</v>
      </c>
      <c r="P4242" s="3">
        <v>42.1383647798742</v>
      </c>
      <c r="Q4242" s="3">
        <v>4.95735607675907</v>
      </c>
      <c r="R4242" s="3">
        <v>64.2335766423358</v>
      </c>
      <c r="S4242" s="3">
        <v>18.4954864593781</v>
      </c>
      <c r="T4242" s="3">
        <v>35.3723404255319</v>
      </c>
      <c r="U4242" s="3"/>
      <c r="V4242" s="3"/>
      <c r="W4242" s="3"/>
      <c r="X4242" s="3"/>
      <c r="Y4242" s="3"/>
      <c r="Z4242" s="3"/>
      <c r="AA4242" s="3">
        <v>0.370125715365674</v>
      </c>
      <c r="AB4242" s="3">
        <v>0.865575601948146</v>
      </c>
      <c r="AC4242" s="3">
        <v>-1.92323985427433</v>
      </c>
      <c r="AD4242" s="3"/>
      <c r="AE4242" s="5">
        <v>1</v>
      </c>
      <c r="AF4242" s="3">
        <v>1.17524528580097</v>
      </c>
      <c r="AG4242" s="3">
        <v>15.8555369217428</v>
      </c>
      <c r="AH4242" s="3"/>
      <c r="AI4242" s="3"/>
      <c r="AJ4242" s="3"/>
      <c r="AK4242" s="3"/>
      <c r="AL4242" s="3"/>
      <c r="AM4242" s="3"/>
      <c r="AN4242" s="5" t="s">
        <v>46</v>
      </c>
      <c r="AO4242" s="1"/>
      <c r="AP4242" s="1"/>
      <c r="AQ4242" s="1"/>
    </row>
    <row r="4243" spans="1:43">
      <c r="A4243" s="1" t="s">
        <v>10877</v>
      </c>
      <c r="B4243" s="1" t="s">
        <v>10878</v>
      </c>
      <c r="C4243" s="3">
        <v>1.06027397260274</v>
      </c>
      <c r="D4243" s="4">
        <v>43850</v>
      </c>
      <c r="E4243" s="3">
        <v>5.4227729162</v>
      </c>
      <c r="F4243" s="5" t="s">
        <v>10752</v>
      </c>
      <c r="G4243" s="5">
        <v>388</v>
      </c>
      <c r="H4243" s="5" t="s">
        <v>60</v>
      </c>
      <c r="I4243" s="3">
        <v>-1.79547228727556</v>
      </c>
      <c r="J4243" s="3">
        <v>86.4087301587302</v>
      </c>
      <c r="K4243" s="3">
        <v>1.7799352750809</v>
      </c>
      <c r="L4243" s="3">
        <v>58.2933844678811</v>
      </c>
      <c r="M4243" s="3">
        <v>-3.80424393041484</v>
      </c>
      <c r="N4243" s="3">
        <v>87.1414441147379</v>
      </c>
      <c r="O4243" s="3">
        <v>-9.25157799819658</v>
      </c>
      <c r="P4243" s="3">
        <v>96.0446247464503</v>
      </c>
      <c r="Q4243" s="3">
        <v>-12.7751776737736</v>
      </c>
      <c r="R4243" s="3">
        <v>94.9738219895288</v>
      </c>
      <c r="S4243" s="3">
        <v>5.8254468980021</v>
      </c>
      <c r="T4243" s="3">
        <v>89.8550724637681</v>
      </c>
      <c r="U4243" s="3"/>
      <c r="V4243" s="3"/>
      <c r="W4243" s="3"/>
      <c r="X4243" s="3"/>
      <c r="Y4243" s="3"/>
      <c r="Z4243" s="3"/>
      <c r="AA4243" s="3">
        <v>0.0272990629542599</v>
      </c>
      <c r="AB4243" s="3">
        <v>0.0269899682303571</v>
      </c>
      <c r="AC4243" s="3">
        <v>-22.2497205811911</v>
      </c>
      <c r="AD4243" s="3"/>
      <c r="AE4243" s="5">
        <v>3</v>
      </c>
      <c r="AF4243" s="3">
        <v>0.565051048612211</v>
      </c>
      <c r="AG4243" s="3"/>
      <c r="AH4243" s="3"/>
      <c r="AI4243" s="3"/>
      <c r="AJ4243" s="3"/>
      <c r="AK4243" s="3"/>
      <c r="AL4243" s="3"/>
      <c r="AM4243" s="3"/>
      <c r="AN4243" s="5" t="s">
        <v>46</v>
      </c>
      <c r="AO4243" s="1"/>
      <c r="AP4243" s="1"/>
      <c r="AQ4243" s="1"/>
    </row>
    <row r="4244" spans="1:43">
      <c r="A4244" s="1" t="s">
        <v>10879</v>
      </c>
      <c r="B4244" s="1" t="s">
        <v>10880</v>
      </c>
      <c r="C4244" s="3">
        <v>0.923287671232877</v>
      </c>
      <c r="D4244" s="4">
        <v>43900</v>
      </c>
      <c r="E4244" s="3">
        <v>7.860987152</v>
      </c>
      <c r="F4244" s="5" t="s">
        <v>1509</v>
      </c>
      <c r="G4244" s="5">
        <v>338</v>
      </c>
      <c r="H4244" s="5" t="s">
        <v>55</v>
      </c>
      <c r="I4244" s="3">
        <v>11.2285770569309</v>
      </c>
      <c r="J4244" s="3">
        <v>43.1941923774955</v>
      </c>
      <c r="K4244" s="3">
        <v>3.44427480916031</v>
      </c>
      <c r="L4244" s="3">
        <v>31.2994350282486</v>
      </c>
      <c r="M4244" s="3">
        <v>8.87646227021467</v>
      </c>
      <c r="N4244" s="3">
        <v>18.2525433871933</v>
      </c>
      <c r="O4244" s="3">
        <v>26.9029068025172</v>
      </c>
      <c r="P4244" s="3">
        <v>16.2913907284768</v>
      </c>
      <c r="Q4244" s="3">
        <v>30.8940576462406</v>
      </c>
      <c r="R4244" s="3">
        <v>29.8018292682927</v>
      </c>
      <c r="S4244" s="3"/>
      <c r="T4244" s="3"/>
      <c r="U4244" s="3"/>
      <c r="V4244" s="3"/>
      <c r="W4244" s="3"/>
      <c r="X4244" s="3"/>
      <c r="Y4244" s="3"/>
      <c r="Z4244" s="3"/>
      <c r="AA4244" s="3">
        <v>0.339319455110508</v>
      </c>
      <c r="AB4244" s="3">
        <v>0.646181564022677</v>
      </c>
      <c r="AC4244" s="3">
        <v>-10.4014732965009</v>
      </c>
      <c r="AD4244" s="3"/>
      <c r="AE4244" s="5">
        <v>1</v>
      </c>
      <c r="AF4244" s="3">
        <v>5.08555771089698</v>
      </c>
      <c r="AG4244" s="3"/>
      <c r="AH4244" s="3"/>
      <c r="AI4244" s="3"/>
      <c r="AJ4244" s="3"/>
      <c r="AK4244" s="3"/>
      <c r="AL4244" s="3"/>
      <c r="AM4244" s="3"/>
      <c r="AN4244" s="5" t="s">
        <v>46</v>
      </c>
      <c r="AO4244" s="1"/>
      <c r="AP4244" s="1"/>
      <c r="AQ4244" s="1"/>
    </row>
    <row r="4245" spans="1:43">
      <c r="A4245" s="1" t="s">
        <v>10881</v>
      </c>
      <c r="B4245" s="1" t="s">
        <v>10882</v>
      </c>
      <c r="C4245" s="3">
        <v>0.805479452054795</v>
      </c>
      <c r="D4245" s="4">
        <v>43943</v>
      </c>
      <c r="E4245" s="3">
        <v>0.3863784365</v>
      </c>
      <c r="F4245" s="5" t="s">
        <v>4965</v>
      </c>
      <c r="G4245" s="5">
        <v>295</v>
      </c>
      <c r="H4245" s="5" t="s">
        <v>71</v>
      </c>
      <c r="I4245" s="3">
        <v>-4.88849064117881</v>
      </c>
      <c r="J4245" s="3">
        <v>96.8553459119497</v>
      </c>
      <c r="K4245" s="3">
        <v>-0.146336364586595</v>
      </c>
      <c r="L4245" s="3">
        <v>82.3899371069182</v>
      </c>
      <c r="M4245" s="3">
        <v>-6.32476956265934</v>
      </c>
      <c r="N4245" s="3">
        <v>99.3710691823899</v>
      </c>
      <c r="O4245" s="3">
        <v>-7.64694508894044</v>
      </c>
      <c r="P4245" s="3">
        <v>96.8354430379747</v>
      </c>
      <c r="Q4245" s="3">
        <v>-7.36933966837972</v>
      </c>
      <c r="R4245" s="3">
        <v>96.7948717948718</v>
      </c>
      <c r="S4245" s="3"/>
      <c r="T4245" s="3"/>
      <c r="U4245" s="3"/>
      <c r="V4245" s="3"/>
      <c r="W4245" s="3"/>
      <c r="X4245" s="3"/>
      <c r="Y4245" s="3"/>
      <c r="Z4245" s="3"/>
      <c r="AA4245" s="3">
        <v>-0.144366378957285</v>
      </c>
      <c r="AB4245" s="3">
        <v>-0.163629257513984</v>
      </c>
      <c r="AC4245" s="3">
        <v>-9.9636988918609</v>
      </c>
      <c r="AD4245" s="3"/>
      <c r="AE4245" s="5">
        <v>2</v>
      </c>
      <c r="AF4245" s="3">
        <v>-0.281496990877645</v>
      </c>
      <c r="AG4245" s="3"/>
      <c r="AH4245" s="3"/>
      <c r="AI4245" s="3"/>
      <c r="AJ4245" s="3"/>
      <c r="AK4245" s="3"/>
      <c r="AL4245" s="3"/>
      <c r="AM4245" s="3"/>
      <c r="AN4245" s="5" t="s">
        <v>46</v>
      </c>
      <c r="AO4245" s="1"/>
      <c r="AP4245" s="1"/>
      <c r="AQ4245" s="1"/>
    </row>
    <row r="4246" spans="1:43">
      <c r="A4246" s="1" t="s">
        <v>10883</v>
      </c>
      <c r="B4246" s="1" t="s">
        <v>10884</v>
      </c>
      <c r="C4246" s="3">
        <v>1.13424657534247</v>
      </c>
      <c r="D4246" s="4">
        <v>43823</v>
      </c>
      <c r="E4246" s="3">
        <v>81.7382207247</v>
      </c>
      <c r="F4246" s="5" t="s">
        <v>4717</v>
      </c>
      <c r="G4246" s="5">
        <v>415</v>
      </c>
      <c r="H4246" s="5" t="s">
        <v>50</v>
      </c>
      <c r="I4246" s="3">
        <v>0.252967503405325</v>
      </c>
      <c r="J4246" s="3">
        <v>27.7802590442162</v>
      </c>
      <c r="K4246" s="3">
        <v>0.0388349514563064</v>
      </c>
      <c r="L4246" s="3">
        <v>21.8680832226649</v>
      </c>
      <c r="M4246" s="3">
        <v>0.194476857253987</v>
      </c>
      <c r="N4246" s="3">
        <v>11.9323241317898</v>
      </c>
      <c r="O4246" s="3">
        <v>0.752908966461332</v>
      </c>
      <c r="P4246" s="3">
        <v>38.6477843764276</v>
      </c>
      <c r="Q4246" s="3">
        <v>1.40734179706722</v>
      </c>
      <c r="R4246" s="3">
        <v>18.1554804442298</v>
      </c>
      <c r="S4246" s="3">
        <v>2.70108641483105</v>
      </c>
      <c r="T4246" s="3">
        <v>18.5875706214689</v>
      </c>
      <c r="U4246" s="3"/>
      <c r="V4246" s="3"/>
      <c r="W4246" s="3"/>
      <c r="X4246" s="3"/>
      <c r="Y4246" s="3"/>
      <c r="Z4246" s="3"/>
      <c r="AA4246" s="3">
        <v>1.40308901121155</v>
      </c>
      <c r="AB4246" s="3"/>
      <c r="AC4246" s="3">
        <v>-0.00970968055150878</v>
      </c>
      <c r="AD4246" s="3"/>
      <c r="AE4246" s="5"/>
      <c r="AF4246" s="3">
        <v>0.223061821881925</v>
      </c>
      <c r="AG4246" s="3">
        <v>2.74248498452916</v>
      </c>
      <c r="AH4246" s="3"/>
      <c r="AI4246" s="3"/>
      <c r="AJ4246" s="3"/>
      <c r="AK4246" s="3"/>
      <c r="AL4246" s="3"/>
      <c r="AM4246" s="3"/>
      <c r="AN4246" s="5" t="s">
        <v>1266</v>
      </c>
      <c r="AO4246" s="1"/>
      <c r="AP4246" s="1"/>
      <c r="AQ4246" s="1"/>
    </row>
    <row r="4247" spans="1:43">
      <c r="A4247" s="1" t="s">
        <v>10885</v>
      </c>
      <c r="B4247" s="1" t="s">
        <v>10886</v>
      </c>
      <c r="C4247" s="3">
        <v>0.29041095890411</v>
      </c>
      <c r="D4247" s="4">
        <v>44131</v>
      </c>
      <c r="E4247" s="3">
        <v>5.0978663347</v>
      </c>
      <c r="F4247" s="5" t="s">
        <v>10887</v>
      </c>
      <c r="G4247" s="5">
        <v>107</v>
      </c>
      <c r="H4247" s="5" t="s">
        <v>226</v>
      </c>
      <c r="I4247" s="3">
        <v>1.37578616352201</v>
      </c>
      <c r="J4247" s="3">
        <v>66.0028449502134</v>
      </c>
      <c r="K4247" s="3">
        <v>0.899843505477318</v>
      </c>
      <c r="L4247" s="3">
        <v>29.4973544973545</v>
      </c>
      <c r="M4247" s="3">
        <v>-0.232108317214696</v>
      </c>
      <c r="N4247" s="3">
        <v>85.3314527503526</v>
      </c>
      <c r="O4247" s="3">
        <v>3.13937212557489</v>
      </c>
      <c r="P4247" s="3">
        <v>64.1509433962264</v>
      </c>
      <c r="Q4247" s="3"/>
      <c r="R4247" s="3"/>
      <c r="S4247" s="3"/>
      <c r="T4247" s="3"/>
      <c r="U4247" s="3"/>
      <c r="V4247" s="3"/>
      <c r="W4247" s="3"/>
      <c r="X4247" s="3"/>
      <c r="Y4247" s="3"/>
      <c r="Z4247" s="3"/>
      <c r="AA4247" s="3">
        <v>0.180880263489852</v>
      </c>
      <c r="AB4247" s="3">
        <v>0.289810759172963</v>
      </c>
      <c r="AC4247" s="3">
        <v>-2.38164111464661</v>
      </c>
      <c r="AD4247" s="3"/>
      <c r="AE4247" s="5">
        <v>1</v>
      </c>
      <c r="AF4247" s="3">
        <v>0.427552583062669</v>
      </c>
      <c r="AG4247" s="3"/>
      <c r="AH4247" s="3"/>
      <c r="AI4247" s="3"/>
      <c r="AJ4247" s="3"/>
      <c r="AK4247" s="3"/>
      <c r="AL4247" s="3"/>
      <c r="AM4247" s="3"/>
      <c r="AN4247" s="5" t="s">
        <v>46</v>
      </c>
      <c r="AO4247" s="1"/>
      <c r="AP4247" s="1"/>
      <c r="AQ4247" s="1"/>
    </row>
    <row r="4248" spans="1:43">
      <c r="A4248" s="1" t="s">
        <v>10888</v>
      </c>
      <c r="B4248" s="1" t="s">
        <v>10889</v>
      </c>
      <c r="C4248" s="3">
        <v>1.17534246575342</v>
      </c>
      <c r="D4248" s="4">
        <v>43808</v>
      </c>
      <c r="E4248" s="3">
        <v>208.4651721033</v>
      </c>
      <c r="F4248" s="5" t="s">
        <v>10890</v>
      </c>
      <c r="G4248" s="5">
        <v>430</v>
      </c>
      <c r="H4248" s="5" t="s">
        <v>50</v>
      </c>
      <c r="I4248" s="3">
        <v>0.290725845527657</v>
      </c>
      <c r="J4248" s="3">
        <v>19.8749441715051</v>
      </c>
      <c r="K4248" s="3">
        <v>0.0386660222329585</v>
      </c>
      <c r="L4248" s="3">
        <v>22.1336874723329</v>
      </c>
      <c r="M4248" s="3">
        <v>0.222738717799726</v>
      </c>
      <c r="N4248" s="3">
        <v>8.77114870881567</v>
      </c>
      <c r="O4248" s="3">
        <v>0.759419725440564</v>
      </c>
      <c r="P4248" s="3">
        <v>37.3229785290087</v>
      </c>
      <c r="Q4248" s="3">
        <v>1.53046208182084</v>
      </c>
      <c r="R4248" s="3">
        <v>12.8440366972477</v>
      </c>
      <c r="S4248" s="3">
        <v>2.99562101910828</v>
      </c>
      <c r="T4248" s="3">
        <v>12.4858757062147</v>
      </c>
      <c r="U4248" s="3"/>
      <c r="V4248" s="3"/>
      <c r="W4248" s="3"/>
      <c r="X4248" s="3"/>
      <c r="Y4248" s="3"/>
      <c r="Z4248" s="3"/>
      <c r="AA4248" s="3">
        <v>2.49369378514827</v>
      </c>
      <c r="AB4248" s="3"/>
      <c r="AC4248" s="3">
        <v>0</v>
      </c>
      <c r="AD4248" s="3"/>
      <c r="AE4248" s="5"/>
      <c r="AF4248" s="3">
        <v>0.246688058180304</v>
      </c>
      <c r="AG4248" s="3">
        <v>3.03566559474167</v>
      </c>
      <c r="AH4248" s="3"/>
      <c r="AI4248" s="3"/>
      <c r="AJ4248" s="3"/>
      <c r="AK4248" s="3"/>
      <c r="AL4248" s="3"/>
      <c r="AM4248" s="3"/>
      <c r="AN4248" s="5" t="s">
        <v>1266</v>
      </c>
      <c r="AO4248" s="1"/>
      <c r="AP4248" s="1"/>
      <c r="AQ4248" s="1"/>
    </row>
    <row r="4249" spans="1:43">
      <c r="A4249" s="1" t="s">
        <v>10891</v>
      </c>
      <c r="B4249" s="1" t="s">
        <v>10892</v>
      </c>
      <c r="C4249" s="3">
        <v>0.523287671232877</v>
      </c>
      <c r="D4249" s="4">
        <v>44046</v>
      </c>
      <c r="E4249" s="3">
        <v>5.4547692695</v>
      </c>
      <c r="F4249" s="5" t="s">
        <v>10893</v>
      </c>
      <c r="G4249" s="5">
        <v>192</v>
      </c>
      <c r="H4249" s="5" t="s">
        <v>205</v>
      </c>
      <c r="I4249" s="3">
        <v>0.346603287779764</v>
      </c>
      <c r="J4249" s="3">
        <v>4.49438202247191</v>
      </c>
      <c r="K4249" s="3">
        <v>0.0296150049358528</v>
      </c>
      <c r="L4249" s="3">
        <v>16.6666666666667</v>
      </c>
      <c r="M4249" s="3">
        <v>0.0987849451743665</v>
      </c>
      <c r="N4249" s="3">
        <v>4.47761194029851</v>
      </c>
      <c r="O4249" s="3">
        <v>0.635614261595013</v>
      </c>
      <c r="P4249" s="3">
        <v>73.9299610894942</v>
      </c>
      <c r="Q4249" s="3">
        <v>1.36040812243674</v>
      </c>
      <c r="R4249" s="3">
        <v>11.5044247787611</v>
      </c>
      <c r="S4249" s="3"/>
      <c r="T4249" s="3"/>
      <c r="U4249" s="3"/>
      <c r="V4249" s="3"/>
      <c r="W4249" s="3"/>
      <c r="X4249" s="3"/>
      <c r="Y4249" s="3"/>
      <c r="Z4249" s="3"/>
      <c r="AA4249" s="3">
        <v>0.180564004473667</v>
      </c>
      <c r="AB4249" s="3">
        <v>0.244177398313663</v>
      </c>
      <c r="AC4249" s="3">
        <v>-0.47666335650446</v>
      </c>
      <c r="AD4249" s="3"/>
      <c r="AE4249" s="5">
        <v>1</v>
      </c>
      <c r="AF4249" s="3">
        <v>0.239206041770363</v>
      </c>
      <c r="AG4249" s="3"/>
      <c r="AH4249" s="3"/>
      <c r="AI4249" s="3"/>
      <c r="AJ4249" s="3"/>
      <c r="AK4249" s="3"/>
      <c r="AL4249" s="3"/>
      <c r="AM4249" s="3"/>
      <c r="AN4249" s="5" t="s">
        <v>46</v>
      </c>
      <c r="AO4249" s="1"/>
      <c r="AP4249" s="1"/>
      <c r="AQ4249" s="1"/>
    </row>
    <row r="4250" spans="1:43">
      <c r="A4250" s="1" t="s">
        <v>10894</v>
      </c>
      <c r="B4250" s="1" t="s">
        <v>10895</v>
      </c>
      <c r="C4250" s="3">
        <v>0.745205479452055</v>
      </c>
      <c r="D4250" s="4">
        <v>43965</v>
      </c>
      <c r="E4250" s="3">
        <v>1.6774791192</v>
      </c>
      <c r="F4250" s="5" t="s">
        <v>10896</v>
      </c>
      <c r="G4250" s="5">
        <v>273</v>
      </c>
      <c r="H4250" s="5" t="s">
        <v>93</v>
      </c>
      <c r="I4250" s="3">
        <v>-0.546978385531538</v>
      </c>
      <c r="J4250" s="3">
        <v>94.9</v>
      </c>
      <c r="K4250" s="3">
        <v>0.985398190450587</v>
      </c>
      <c r="L4250" s="3">
        <v>69.1774033696729</v>
      </c>
      <c r="M4250" s="3">
        <v>-1.93127446715963</v>
      </c>
      <c r="N4250" s="3">
        <v>92.315369261477</v>
      </c>
      <c r="O4250" s="3">
        <v>1.16665170959346</v>
      </c>
      <c r="P4250" s="3">
        <v>93.0080482897384</v>
      </c>
      <c r="Q4250" s="3">
        <v>3.94651913324112</v>
      </c>
      <c r="R4250" s="3">
        <v>87.203302373581</v>
      </c>
      <c r="S4250" s="3"/>
      <c r="T4250" s="3"/>
      <c r="U4250" s="3"/>
      <c r="V4250" s="3"/>
      <c r="W4250" s="3"/>
      <c r="X4250" s="3"/>
      <c r="Y4250" s="3"/>
      <c r="Z4250" s="3"/>
      <c r="AA4250" s="3">
        <v>0.221572859410043</v>
      </c>
      <c r="AB4250" s="3">
        <v>0.365325016892982</v>
      </c>
      <c r="AC4250" s="3">
        <v>-3.74179052886278</v>
      </c>
      <c r="AD4250" s="3"/>
      <c r="AE4250" s="5">
        <v>2</v>
      </c>
      <c r="AF4250" s="3">
        <v>1.41100286249653</v>
      </c>
      <c r="AG4250" s="3"/>
      <c r="AH4250" s="3"/>
      <c r="AI4250" s="3"/>
      <c r="AJ4250" s="3"/>
      <c r="AK4250" s="3"/>
      <c r="AL4250" s="3"/>
      <c r="AM4250" s="3"/>
      <c r="AN4250" s="5" t="s">
        <v>46</v>
      </c>
      <c r="AO4250" s="1"/>
      <c r="AP4250" s="1"/>
      <c r="AQ4250" s="1"/>
    </row>
    <row r="4251" spans="1:43">
      <c r="A4251" s="1" t="s">
        <v>10897</v>
      </c>
      <c r="B4251" s="1" t="s">
        <v>10898</v>
      </c>
      <c r="C4251" s="3">
        <v>1.13698630136986</v>
      </c>
      <c r="D4251" s="4">
        <v>43822</v>
      </c>
      <c r="E4251" s="3">
        <v>20.4062392054</v>
      </c>
      <c r="F4251" s="5" t="s">
        <v>10899</v>
      </c>
      <c r="G4251" s="5">
        <v>416</v>
      </c>
      <c r="H4251" s="5" t="s">
        <v>50</v>
      </c>
      <c r="I4251" s="3">
        <v>-0.0388424936880905</v>
      </c>
      <c r="J4251" s="3">
        <v>73.2916480571684</v>
      </c>
      <c r="K4251" s="3">
        <v>-0.0194250194250173</v>
      </c>
      <c r="L4251" s="3">
        <v>64.0991589198761</v>
      </c>
      <c r="M4251" s="3">
        <v>-0.135816841288305</v>
      </c>
      <c r="N4251" s="3">
        <v>61.6651825467498</v>
      </c>
      <c r="O4251" s="3">
        <v>0.743785476609909</v>
      </c>
      <c r="P4251" s="3">
        <v>40.0182731841023</v>
      </c>
      <c r="Q4251" s="3">
        <v>1.1894229824044</v>
      </c>
      <c r="R4251" s="3">
        <v>41.5741187831965</v>
      </c>
      <c r="S4251" s="3">
        <v>2.20413026211279</v>
      </c>
      <c r="T4251" s="3">
        <v>34.5762711864407</v>
      </c>
      <c r="U4251" s="3"/>
      <c r="V4251" s="3"/>
      <c r="W4251" s="3"/>
      <c r="X4251" s="3"/>
      <c r="Y4251" s="3"/>
      <c r="Z4251" s="3"/>
      <c r="AA4251" s="3">
        <v>0.0673086679989801</v>
      </c>
      <c r="AB4251" s="3">
        <v>0.145377091423871</v>
      </c>
      <c r="AC4251" s="3">
        <v>-1.85920402827538</v>
      </c>
      <c r="AD4251" s="3"/>
      <c r="AE4251" s="5">
        <v>4</v>
      </c>
      <c r="AF4251" s="3">
        <v>0.220879108865553</v>
      </c>
      <c r="AG4251" s="3">
        <v>2.65214687443533</v>
      </c>
      <c r="AH4251" s="3"/>
      <c r="AI4251" s="3"/>
      <c r="AJ4251" s="3"/>
      <c r="AK4251" s="3"/>
      <c r="AL4251" s="3"/>
      <c r="AM4251" s="3"/>
      <c r="AN4251" s="5" t="s">
        <v>51</v>
      </c>
      <c r="AO4251" s="1"/>
      <c r="AP4251" s="1"/>
      <c r="AQ4251" s="1"/>
    </row>
    <row r="4252" spans="1:43">
      <c r="A4252" s="1" t="s">
        <v>10900</v>
      </c>
      <c r="B4252" s="1" t="s">
        <v>10901</v>
      </c>
      <c r="C4252" s="3">
        <v>1.06301369863014</v>
      </c>
      <c r="D4252" s="4">
        <v>43849</v>
      </c>
      <c r="E4252" s="3">
        <v>0.0759404774</v>
      </c>
      <c r="F4252" s="5" t="s">
        <v>10902</v>
      </c>
      <c r="G4252" s="5">
        <v>389</v>
      </c>
      <c r="H4252" s="5" t="s">
        <v>45</v>
      </c>
      <c r="I4252" s="3">
        <v>0.649945075064068</v>
      </c>
      <c r="J4252" s="3">
        <v>57.6433121019108</v>
      </c>
      <c r="K4252" s="3">
        <v>0.0454959053685118</v>
      </c>
      <c r="L4252" s="3">
        <v>77.639751552795</v>
      </c>
      <c r="M4252" s="3">
        <v>-0.371511417180137</v>
      </c>
      <c r="N4252" s="3">
        <v>63.015873015873</v>
      </c>
      <c r="O4252" s="3">
        <v>3.72641509433961</v>
      </c>
      <c r="P4252" s="3">
        <v>28.6423841059603</v>
      </c>
      <c r="Q4252" s="3">
        <v>3.0942334739803</v>
      </c>
      <c r="R4252" s="3">
        <v>44.6917808219178</v>
      </c>
      <c r="S4252" s="3">
        <v>9.82918789331733</v>
      </c>
      <c r="T4252" s="3">
        <v>39.5480225988701</v>
      </c>
      <c r="U4252" s="3"/>
      <c r="V4252" s="3"/>
      <c r="W4252" s="3"/>
      <c r="X4252" s="3"/>
      <c r="Y4252" s="3"/>
      <c r="Z4252" s="3"/>
      <c r="AA4252" s="3">
        <v>0.226172780857104</v>
      </c>
      <c r="AB4252" s="3">
        <v>0.41240653554456</v>
      </c>
      <c r="AC4252" s="3">
        <v>-2.91705498602049</v>
      </c>
      <c r="AD4252" s="3"/>
      <c r="AE4252" s="5">
        <v>3</v>
      </c>
      <c r="AF4252" s="3">
        <v>0.797680226731475</v>
      </c>
      <c r="AG4252" s="3"/>
      <c r="AH4252" s="3"/>
      <c r="AI4252" s="3"/>
      <c r="AJ4252" s="3"/>
      <c r="AK4252" s="3"/>
      <c r="AL4252" s="3"/>
      <c r="AM4252" s="3"/>
      <c r="AN4252" s="5" t="s">
        <v>46</v>
      </c>
      <c r="AO4252" s="1"/>
      <c r="AP4252" s="1"/>
      <c r="AQ4252" s="1"/>
    </row>
    <row r="4253" spans="1:43">
      <c r="A4253" s="1" t="s">
        <v>10903</v>
      </c>
      <c r="B4253" s="1" t="s">
        <v>10904</v>
      </c>
      <c r="C4253" s="3">
        <v>1.13698630136986</v>
      </c>
      <c r="D4253" s="4">
        <v>43822</v>
      </c>
      <c r="E4253" s="3">
        <v>1.2447008825</v>
      </c>
      <c r="F4253" s="5" t="s">
        <v>5254</v>
      </c>
      <c r="G4253" s="5">
        <v>416</v>
      </c>
      <c r="H4253" s="5" t="s">
        <v>55</v>
      </c>
      <c r="I4253" s="3">
        <v>0.897832817337459</v>
      </c>
      <c r="J4253" s="3">
        <v>92.6194797338173</v>
      </c>
      <c r="K4253" s="3">
        <v>1.8310211223597</v>
      </c>
      <c r="L4253" s="3">
        <v>65.7627118644068</v>
      </c>
      <c r="M4253" s="3">
        <v>-1.06854471495356</v>
      </c>
      <c r="N4253" s="3">
        <v>91.083183722322</v>
      </c>
      <c r="O4253" s="3">
        <v>3.8824429427515</v>
      </c>
      <c r="P4253" s="3">
        <v>92.6490066225166</v>
      </c>
      <c r="Q4253" s="3">
        <v>7.1405089091985</v>
      </c>
      <c r="R4253" s="3">
        <v>88.7957317073171</v>
      </c>
      <c r="S4253" s="3">
        <v>52.4464402656937</v>
      </c>
      <c r="T4253" s="3">
        <v>70.60546875</v>
      </c>
      <c r="U4253" s="3"/>
      <c r="V4253" s="3"/>
      <c r="W4253" s="3"/>
      <c r="X4253" s="3"/>
      <c r="Y4253" s="3"/>
      <c r="Z4253" s="3"/>
      <c r="AA4253" s="3">
        <v>0.202898307324215</v>
      </c>
      <c r="AB4253" s="3">
        <v>0.380744433856029</v>
      </c>
      <c r="AC4253" s="3">
        <v>-20.0616282841388</v>
      </c>
      <c r="AD4253" s="3"/>
      <c r="AE4253" s="5">
        <v>1</v>
      </c>
      <c r="AF4253" s="3">
        <v>3.87961424306149</v>
      </c>
      <c r="AG4253" s="3">
        <v>57.3657292450904</v>
      </c>
      <c r="AH4253" s="3"/>
      <c r="AI4253" s="3"/>
      <c r="AJ4253" s="3"/>
      <c r="AK4253" s="3"/>
      <c r="AL4253" s="3"/>
      <c r="AM4253" s="3"/>
      <c r="AN4253" s="5" t="s">
        <v>46</v>
      </c>
      <c r="AO4253" s="1"/>
      <c r="AP4253" s="1"/>
      <c r="AQ4253" s="1"/>
    </row>
    <row r="4254" spans="1:43">
      <c r="A4254" s="1" t="s">
        <v>10905</v>
      </c>
      <c r="B4254" s="1" t="s">
        <v>10906</v>
      </c>
      <c r="C4254" s="3">
        <v>1.14520547945205</v>
      </c>
      <c r="D4254" s="4">
        <v>43819</v>
      </c>
      <c r="E4254" s="3">
        <v>72.1784414983</v>
      </c>
      <c r="F4254" s="5" t="s">
        <v>6032</v>
      </c>
      <c r="G4254" s="5">
        <v>419</v>
      </c>
      <c r="H4254" s="5" t="s">
        <v>50</v>
      </c>
      <c r="I4254" s="3">
        <v>0.30496802754552</v>
      </c>
      <c r="J4254" s="3">
        <v>17.5078159892809</v>
      </c>
      <c r="K4254" s="3">
        <v>0.0490628986360803</v>
      </c>
      <c r="L4254" s="3">
        <v>15.493581230633</v>
      </c>
      <c r="M4254" s="3">
        <v>0.226088666076871</v>
      </c>
      <c r="N4254" s="3">
        <v>8.68210151380232</v>
      </c>
      <c r="O4254" s="3">
        <v>0.850642927794282</v>
      </c>
      <c r="P4254" s="3">
        <v>22.0648698035633</v>
      </c>
      <c r="Q4254" s="3">
        <v>1.71172181533649</v>
      </c>
      <c r="R4254" s="3">
        <v>7.14630613230323</v>
      </c>
      <c r="S4254" s="3">
        <v>3.5860786771591</v>
      </c>
      <c r="T4254" s="3">
        <v>6.10169491525424</v>
      </c>
      <c r="U4254" s="3"/>
      <c r="V4254" s="3"/>
      <c r="W4254" s="3"/>
      <c r="X4254" s="3"/>
      <c r="Y4254" s="3"/>
      <c r="Z4254" s="3"/>
      <c r="AA4254" s="3">
        <v>4.35994014510442</v>
      </c>
      <c r="AB4254" s="3"/>
      <c r="AC4254" s="3">
        <v>0</v>
      </c>
      <c r="AD4254" s="3"/>
      <c r="AE4254" s="5"/>
      <c r="AF4254" s="3">
        <v>0.292241184501979</v>
      </c>
      <c r="AG4254" s="3">
        <v>3.62340423828633</v>
      </c>
      <c r="AH4254" s="3"/>
      <c r="AI4254" s="3"/>
      <c r="AJ4254" s="3"/>
      <c r="AK4254" s="3"/>
      <c r="AL4254" s="3"/>
      <c r="AM4254" s="3"/>
      <c r="AN4254" s="5" t="s">
        <v>1266</v>
      </c>
      <c r="AO4254" s="1"/>
      <c r="AP4254" s="1"/>
      <c r="AQ4254" s="1"/>
    </row>
    <row r="4255" spans="1:43">
      <c r="A4255" s="1" t="s">
        <v>10907</v>
      </c>
      <c r="B4255" s="1" t="s">
        <v>10908</v>
      </c>
      <c r="C4255" s="3">
        <v>0.83013698630137</v>
      </c>
      <c r="D4255" s="4">
        <v>43934</v>
      </c>
      <c r="E4255" s="3">
        <v>18.2380454466</v>
      </c>
      <c r="F4255" s="5" t="s">
        <v>10909</v>
      </c>
      <c r="G4255" s="5">
        <v>304</v>
      </c>
      <c r="H4255" s="5" t="s">
        <v>205</v>
      </c>
      <c r="I4255" s="3">
        <v>-0.32044862807932</v>
      </c>
      <c r="J4255" s="3">
        <v>79.7752808988764</v>
      </c>
      <c r="K4255" s="3">
        <v>-0.0502058439602426</v>
      </c>
      <c r="L4255" s="3">
        <v>72.5925925925926</v>
      </c>
      <c r="M4255" s="3">
        <v>-0.410205102551286</v>
      </c>
      <c r="N4255" s="3">
        <v>82.089552238806</v>
      </c>
      <c r="O4255" s="3">
        <v>0.657295985438361</v>
      </c>
      <c r="P4255" s="3">
        <v>70.4280155642023</v>
      </c>
      <c r="Q4255" s="3">
        <v>1.00456621004565</v>
      </c>
      <c r="R4255" s="3">
        <v>68.5840707964602</v>
      </c>
      <c r="S4255" s="3"/>
      <c r="T4255" s="3"/>
      <c r="U4255" s="3"/>
      <c r="V4255" s="3"/>
      <c r="W4255" s="3"/>
      <c r="X4255" s="3"/>
      <c r="Y4255" s="3"/>
      <c r="Z4255" s="3"/>
      <c r="AA4255" s="3">
        <v>-0.187888729997729</v>
      </c>
      <c r="AB4255" s="3">
        <v>-0.208050629973106</v>
      </c>
      <c r="AC4255" s="3">
        <v>-2.00819262663602</v>
      </c>
      <c r="AD4255" s="3"/>
      <c r="AE4255" s="5">
        <v>4</v>
      </c>
      <c r="AF4255" s="3">
        <v>-0.0512176002691664</v>
      </c>
      <c r="AG4255" s="3"/>
      <c r="AH4255" s="3"/>
      <c r="AI4255" s="3"/>
      <c r="AJ4255" s="3"/>
      <c r="AK4255" s="3"/>
      <c r="AL4255" s="3"/>
      <c r="AM4255" s="3"/>
      <c r="AN4255" s="5" t="s">
        <v>46</v>
      </c>
      <c r="AO4255" s="1"/>
      <c r="AP4255" s="1"/>
      <c r="AQ4255" s="1"/>
    </row>
    <row r="4256" spans="1:43">
      <c r="A4256" s="1" t="s">
        <v>10910</v>
      </c>
      <c r="B4256" s="1" t="s">
        <v>10911</v>
      </c>
      <c r="C4256" s="3">
        <v>1.12876712328767</v>
      </c>
      <c r="D4256" s="4">
        <v>43825</v>
      </c>
      <c r="E4256" s="3">
        <v>10.1454592511</v>
      </c>
      <c r="F4256" s="5" t="s">
        <v>7267</v>
      </c>
      <c r="G4256" s="5">
        <v>413</v>
      </c>
      <c r="H4256" s="5" t="s">
        <v>50</v>
      </c>
      <c r="I4256" s="3">
        <v>-0.0394282897979257</v>
      </c>
      <c r="J4256" s="3">
        <v>73.5596248325145</v>
      </c>
      <c r="K4256" s="3">
        <v>-0.0394282897979257</v>
      </c>
      <c r="L4256" s="3">
        <v>76.0513501549358</v>
      </c>
      <c r="M4256" s="3">
        <v>-0.255729320350146</v>
      </c>
      <c r="N4256" s="3">
        <v>80.0979519145147</v>
      </c>
      <c r="O4256" s="3">
        <v>0.565251884172951</v>
      </c>
      <c r="P4256" s="3">
        <v>62.8597533120146</v>
      </c>
      <c r="Q4256" s="3">
        <v>1.14701775384002</v>
      </c>
      <c r="R4256" s="3">
        <v>47.0787059391598</v>
      </c>
      <c r="S4256" s="3">
        <v>1.28845385537354</v>
      </c>
      <c r="T4256" s="3">
        <v>74.0677966101695</v>
      </c>
      <c r="U4256" s="3"/>
      <c r="V4256" s="3"/>
      <c r="W4256" s="3"/>
      <c r="X4256" s="3"/>
      <c r="Y4256" s="3"/>
      <c r="Z4256" s="3"/>
      <c r="AA4256" s="3">
        <v>-0.0144436333068048</v>
      </c>
      <c r="AB4256" s="3">
        <v>-0.0198933816868086</v>
      </c>
      <c r="AC4256" s="3">
        <v>-2.76425929530855</v>
      </c>
      <c r="AD4256" s="3"/>
      <c r="AE4256" s="5">
        <v>4</v>
      </c>
      <c r="AF4256" s="3">
        <v>0.109920997096494</v>
      </c>
      <c r="AG4256" s="3">
        <v>1.27190570533378</v>
      </c>
      <c r="AH4256" s="3"/>
      <c r="AI4256" s="3"/>
      <c r="AJ4256" s="3"/>
      <c r="AK4256" s="3"/>
      <c r="AL4256" s="3"/>
      <c r="AM4256" s="3"/>
      <c r="AN4256" s="5" t="s">
        <v>51</v>
      </c>
      <c r="AO4256" s="1"/>
      <c r="AP4256" s="1"/>
      <c r="AQ4256" s="1"/>
    </row>
    <row r="4257" spans="1:43">
      <c r="A4257" s="1" t="s">
        <v>10912</v>
      </c>
      <c r="B4257" s="1" t="s">
        <v>10913</v>
      </c>
      <c r="C4257" s="3">
        <v>1.06301369863014</v>
      </c>
      <c r="D4257" s="4">
        <v>43849</v>
      </c>
      <c r="E4257" s="3">
        <v>1.2320526079</v>
      </c>
      <c r="F4257" s="5" t="s">
        <v>1592</v>
      </c>
      <c r="G4257" s="5">
        <v>389</v>
      </c>
      <c r="H4257" s="5" t="s">
        <v>55</v>
      </c>
      <c r="I4257" s="3">
        <v>17.2808616211664</v>
      </c>
      <c r="J4257" s="3">
        <v>8.52994555353902</v>
      </c>
      <c r="K4257" s="3">
        <v>6.41412448318248</v>
      </c>
      <c r="L4257" s="3">
        <v>0.847457627118644</v>
      </c>
      <c r="M4257" s="3">
        <v>11.8742970783466</v>
      </c>
      <c r="N4257" s="3">
        <v>6.10412926391382</v>
      </c>
      <c r="O4257" s="3">
        <v>32.8447472642937</v>
      </c>
      <c r="P4257" s="3">
        <v>4.17218543046358</v>
      </c>
      <c r="Q4257" s="3">
        <v>42.703181402926</v>
      </c>
      <c r="R4257" s="3">
        <v>8.38414634146342</v>
      </c>
      <c r="S4257" s="3">
        <v>106.875749351434</v>
      </c>
      <c r="T4257" s="3">
        <v>6.93359375</v>
      </c>
      <c r="U4257" s="3"/>
      <c r="V4257" s="3"/>
      <c r="W4257" s="3"/>
      <c r="X4257" s="3"/>
      <c r="Y4257" s="3"/>
      <c r="Z4257" s="3"/>
      <c r="AA4257" s="3">
        <v>0.43536101546074</v>
      </c>
      <c r="AB4257" s="3">
        <v>0.795354204019042</v>
      </c>
      <c r="AC4257" s="3">
        <v>-13.7524557956778</v>
      </c>
      <c r="AD4257" s="3"/>
      <c r="AE4257" s="5">
        <v>2</v>
      </c>
      <c r="AF4257" s="3">
        <v>5.40847879343408</v>
      </c>
      <c r="AG4257" s="3"/>
      <c r="AH4257" s="3"/>
      <c r="AI4257" s="3"/>
      <c r="AJ4257" s="3"/>
      <c r="AK4257" s="3"/>
      <c r="AL4257" s="3"/>
      <c r="AM4257" s="3"/>
      <c r="AN4257" s="5" t="s">
        <v>46</v>
      </c>
      <c r="AO4257" s="1"/>
      <c r="AP4257" s="1"/>
      <c r="AQ4257" s="1"/>
    </row>
    <row r="4258" spans="1:43">
      <c r="A4258" s="1" t="s">
        <v>10914</v>
      </c>
      <c r="B4258" s="1" t="s">
        <v>10915</v>
      </c>
      <c r="C4258" s="3">
        <v>1.12602739726027</v>
      </c>
      <c r="D4258" s="4">
        <v>43826</v>
      </c>
      <c r="E4258" s="3">
        <v>5.1587394647</v>
      </c>
      <c r="F4258" s="5" t="s">
        <v>10916</v>
      </c>
      <c r="G4258" s="5">
        <v>412</v>
      </c>
      <c r="H4258" s="5" t="s">
        <v>50</v>
      </c>
      <c r="I4258" s="3">
        <v>-0.0593178447849882</v>
      </c>
      <c r="J4258" s="3">
        <v>75.3014738722644</v>
      </c>
      <c r="K4258" s="3">
        <v>-0.0593178447849882</v>
      </c>
      <c r="L4258" s="3">
        <v>83.2226648959717</v>
      </c>
      <c r="M4258" s="3">
        <v>-0.305719921104547</v>
      </c>
      <c r="N4258" s="3">
        <v>85.5298308103295</v>
      </c>
      <c r="O4258" s="3">
        <v>0.737419033383144</v>
      </c>
      <c r="P4258" s="3">
        <v>41.1603471904979</v>
      </c>
      <c r="Q4258" s="3">
        <v>1.15069041424854</v>
      </c>
      <c r="R4258" s="3">
        <v>46.450989859971</v>
      </c>
      <c r="S4258" s="3">
        <v>0.817791961703399</v>
      </c>
      <c r="T4258" s="3">
        <v>85.7062146892655</v>
      </c>
      <c r="U4258" s="3"/>
      <c r="V4258" s="3"/>
      <c r="W4258" s="3"/>
      <c r="X4258" s="3"/>
      <c r="Y4258" s="3"/>
      <c r="Z4258" s="3"/>
      <c r="AA4258" s="3">
        <v>-0.0762099036919047</v>
      </c>
      <c r="AB4258" s="3">
        <v>-0.0713340025981696</v>
      </c>
      <c r="AC4258" s="3">
        <v>-1.03348901917917</v>
      </c>
      <c r="AD4258" s="3"/>
      <c r="AE4258" s="5">
        <v>4</v>
      </c>
      <c r="AF4258" s="3">
        <v>0.0877725049717574</v>
      </c>
      <c r="AG4258" s="3">
        <v>0.993184420752624</v>
      </c>
      <c r="AH4258" s="3"/>
      <c r="AI4258" s="3"/>
      <c r="AJ4258" s="3"/>
      <c r="AK4258" s="3"/>
      <c r="AL4258" s="3"/>
      <c r="AM4258" s="3"/>
      <c r="AN4258" s="5" t="s">
        <v>51</v>
      </c>
      <c r="AO4258" s="1"/>
      <c r="AP4258" s="1"/>
      <c r="AQ4258" s="1"/>
    </row>
    <row r="4259" spans="1:43">
      <c r="A4259" s="1" t="s">
        <v>10917</v>
      </c>
      <c r="B4259" s="1" t="s">
        <v>10918</v>
      </c>
      <c r="C4259" s="3">
        <v>0.761643835616438</v>
      </c>
      <c r="D4259" s="4">
        <v>43959</v>
      </c>
      <c r="E4259" s="3">
        <v>7.4707762542</v>
      </c>
      <c r="F4259" s="5" t="s">
        <v>10919</v>
      </c>
      <c r="G4259" s="5">
        <v>279</v>
      </c>
      <c r="H4259" s="5" t="s">
        <v>226</v>
      </c>
      <c r="I4259" s="3">
        <v>1.83281180151989</v>
      </c>
      <c r="J4259" s="3">
        <v>54.7652916073969</v>
      </c>
      <c r="K4259" s="3">
        <v>0.387801868499918</v>
      </c>
      <c r="L4259" s="3">
        <v>61.5079365079365</v>
      </c>
      <c r="M4259" s="3">
        <v>0.751879699248126</v>
      </c>
      <c r="N4259" s="3">
        <v>49.3653032440056</v>
      </c>
      <c r="O4259" s="3">
        <v>3.81852589316432</v>
      </c>
      <c r="P4259" s="3">
        <v>54.4025157232704</v>
      </c>
      <c r="Q4259" s="3">
        <v>8.36095430825931</v>
      </c>
      <c r="R4259" s="3">
        <v>31.7518248175182</v>
      </c>
      <c r="S4259" s="3"/>
      <c r="T4259" s="3"/>
      <c r="U4259" s="3"/>
      <c r="V4259" s="3"/>
      <c r="W4259" s="3"/>
      <c r="X4259" s="3"/>
      <c r="Y4259" s="3"/>
      <c r="Z4259" s="3"/>
      <c r="AA4259" s="3">
        <v>0.497861126379013</v>
      </c>
      <c r="AB4259" s="3">
        <v>1.15566953598509</v>
      </c>
      <c r="AC4259" s="3">
        <v>-1.08918264755167</v>
      </c>
      <c r="AD4259" s="3"/>
      <c r="AE4259" s="5"/>
      <c r="AF4259" s="3">
        <v>1.61542854220996</v>
      </c>
      <c r="AG4259" s="3"/>
      <c r="AH4259" s="3"/>
      <c r="AI4259" s="3"/>
      <c r="AJ4259" s="3"/>
      <c r="AK4259" s="3"/>
      <c r="AL4259" s="3"/>
      <c r="AM4259" s="3">
        <v>1</v>
      </c>
      <c r="AN4259" s="5" t="s">
        <v>56</v>
      </c>
      <c r="AO4259" s="1"/>
      <c r="AP4259" s="1"/>
      <c r="AQ4259" s="1"/>
    </row>
    <row r="4260" spans="1:43">
      <c r="A4260" s="1" t="s">
        <v>10920</v>
      </c>
      <c r="B4260" s="1" t="s">
        <v>10921</v>
      </c>
      <c r="C4260" s="3">
        <v>0.805479452054795</v>
      </c>
      <c r="D4260" s="4">
        <v>43943</v>
      </c>
      <c r="E4260" s="3">
        <v>1.016951682</v>
      </c>
      <c r="F4260" s="5" t="s">
        <v>3612</v>
      </c>
      <c r="G4260" s="5">
        <v>295</v>
      </c>
      <c r="H4260" s="5" t="s">
        <v>213</v>
      </c>
      <c r="I4260" s="3">
        <v>-0.939112487100103</v>
      </c>
      <c r="J4260" s="3">
        <v>71.4285714285714</v>
      </c>
      <c r="K4260" s="3">
        <v>-0.342607973421924</v>
      </c>
      <c r="L4260" s="3">
        <v>64.9350649350649</v>
      </c>
      <c r="M4260" s="3">
        <v>0.125169500365075</v>
      </c>
      <c r="N4260" s="3">
        <v>44.1558441558442</v>
      </c>
      <c r="O4260" s="3">
        <v>-0.806034928180224</v>
      </c>
      <c r="P4260" s="3">
        <v>72.972972972973</v>
      </c>
      <c r="Q4260" s="3">
        <v>-4.70564876402265</v>
      </c>
      <c r="R4260" s="3">
        <v>75.6756756756757</v>
      </c>
      <c r="S4260" s="3"/>
      <c r="T4260" s="3"/>
      <c r="U4260" s="3"/>
      <c r="V4260" s="3"/>
      <c r="W4260" s="3"/>
      <c r="X4260" s="3"/>
      <c r="Y4260" s="3"/>
      <c r="Z4260" s="3"/>
      <c r="AA4260" s="3">
        <v>-0.235622449748803</v>
      </c>
      <c r="AB4260" s="3">
        <v>-0.259553984426453</v>
      </c>
      <c r="AC4260" s="3">
        <v>-5.90733972142645</v>
      </c>
      <c r="AD4260" s="3"/>
      <c r="AE4260" s="5">
        <v>5</v>
      </c>
      <c r="AF4260" s="3">
        <v>-0.403494402951854</v>
      </c>
      <c r="AG4260" s="3"/>
      <c r="AH4260" s="3"/>
      <c r="AI4260" s="3"/>
      <c r="AJ4260" s="3"/>
      <c r="AK4260" s="3"/>
      <c r="AL4260" s="3"/>
      <c r="AM4260" s="3"/>
      <c r="AN4260" s="5" t="s">
        <v>46</v>
      </c>
      <c r="AO4260" s="1"/>
      <c r="AP4260" s="1"/>
      <c r="AQ4260" s="1"/>
    </row>
    <row r="4261" spans="1:43">
      <c r="A4261" s="1" t="s">
        <v>10922</v>
      </c>
      <c r="B4261" s="1" t="s">
        <v>10923</v>
      </c>
      <c r="C4261" s="3">
        <v>0.824657534246575</v>
      </c>
      <c r="D4261" s="4">
        <v>43936</v>
      </c>
      <c r="E4261" s="3">
        <v>4.1829258459</v>
      </c>
      <c r="F4261" s="5" t="s">
        <v>1725</v>
      </c>
      <c r="G4261" s="5">
        <v>302</v>
      </c>
      <c r="H4261" s="5" t="s">
        <v>55</v>
      </c>
      <c r="I4261" s="3">
        <v>19.2658573378349</v>
      </c>
      <c r="J4261" s="3">
        <v>3.50877192982456</v>
      </c>
      <c r="K4261" s="3">
        <v>5.32225323521949</v>
      </c>
      <c r="L4261" s="3">
        <v>4.74576271186441</v>
      </c>
      <c r="M4261" s="3">
        <v>15.3546863058431</v>
      </c>
      <c r="N4261" s="3">
        <v>0.777977259126272</v>
      </c>
      <c r="O4261" s="3">
        <v>30.4344410401446</v>
      </c>
      <c r="P4261" s="3">
        <v>8.0794701986755</v>
      </c>
      <c r="Q4261" s="3">
        <v>29.5490012484394</v>
      </c>
      <c r="R4261" s="3">
        <v>33.155487804878</v>
      </c>
      <c r="S4261" s="3"/>
      <c r="T4261" s="3"/>
      <c r="U4261" s="3"/>
      <c r="V4261" s="3"/>
      <c r="W4261" s="3"/>
      <c r="X4261" s="3"/>
      <c r="Y4261" s="3"/>
      <c r="Z4261" s="3"/>
      <c r="AA4261" s="3">
        <v>0.292404206766879</v>
      </c>
      <c r="AB4261" s="3">
        <v>0.549025405455404</v>
      </c>
      <c r="AC4261" s="3">
        <v>-13.7085245654954</v>
      </c>
      <c r="AD4261" s="3"/>
      <c r="AE4261" s="5">
        <v>2</v>
      </c>
      <c r="AF4261" s="3">
        <v>5.03406555185787</v>
      </c>
      <c r="AG4261" s="3"/>
      <c r="AH4261" s="3"/>
      <c r="AI4261" s="3"/>
      <c r="AJ4261" s="3"/>
      <c r="AK4261" s="3"/>
      <c r="AL4261" s="3"/>
      <c r="AM4261" s="3"/>
      <c r="AN4261" s="5" t="s">
        <v>46</v>
      </c>
      <c r="AO4261" s="1"/>
      <c r="AP4261" s="1"/>
      <c r="AQ4261" s="1"/>
    </row>
    <row r="4262" spans="1:43">
      <c r="A4262" s="1" t="s">
        <v>10924</v>
      </c>
      <c r="B4262" s="1" t="s">
        <v>10925</v>
      </c>
      <c r="C4262" s="3">
        <v>0.46027397260274</v>
      </c>
      <c r="D4262" s="4">
        <v>44069</v>
      </c>
      <c r="E4262" s="3">
        <v>10.0724407343</v>
      </c>
      <c r="F4262" s="5" t="s">
        <v>7963</v>
      </c>
      <c r="G4262" s="5">
        <v>169</v>
      </c>
      <c r="H4262" s="5" t="s">
        <v>50</v>
      </c>
      <c r="I4262" s="3">
        <v>0.228355837966637</v>
      </c>
      <c r="J4262" s="3">
        <v>31.6212594908441</v>
      </c>
      <c r="K4262" s="3">
        <v>0.0495540138751404</v>
      </c>
      <c r="L4262" s="3">
        <v>13.9884904825144</v>
      </c>
      <c r="M4262" s="3">
        <v>0.168684262750549</v>
      </c>
      <c r="N4262" s="3">
        <v>13.4461264470169</v>
      </c>
      <c r="O4262" s="3">
        <v>0.577861910929563</v>
      </c>
      <c r="P4262" s="3">
        <v>61.6719963453632</v>
      </c>
      <c r="Q4262" s="3"/>
      <c r="R4262" s="3"/>
      <c r="S4262" s="3"/>
      <c r="T4262" s="3"/>
      <c r="U4262" s="3"/>
      <c r="V4262" s="3"/>
      <c r="W4262" s="3"/>
      <c r="X4262" s="3"/>
      <c r="Y4262" s="3"/>
      <c r="Z4262" s="3"/>
      <c r="AA4262" s="3">
        <v>1.04219081004007</v>
      </c>
      <c r="AB4262" s="3">
        <v>2.80889645924397</v>
      </c>
      <c r="AC4262" s="3">
        <v>0</v>
      </c>
      <c r="AD4262" s="3"/>
      <c r="AE4262" s="5"/>
      <c r="AF4262" s="3">
        <v>0.177355807416701</v>
      </c>
      <c r="AG4262" s="3"/>
      <c r="AH4262" s="3"/>
      <c r="AI4262" s="3"/>
      <c r="AJ4262" s="3"/>
      <c r="AK4262" s="3"/>
      <c r="AL4262" s="3"/>
      <c r="AM4262" s="3"/>
      <c r="AN4262" s="5" t="s">
        <v>1266</v>
      </c>
      <c r="AO4262" s="1"/>
      <c r="AP4262" s="1"/>
      <c r="AQ4262" s="1"/>
    </row>
    <row r="4263" spans="1:43">
      <c r="A4263" s="1" t="s">
        <v>10926</v>
      </c>
      <c r="B4263" s="1" t="s">
        <v>10927</v>
      </c>
      <c r="C4263" s="3">
        <v>0.706849315068493</v>
      </c>
      <c r="D4263" s="4">
        <v>43979</v>
      </c>
      <c r="E4263" s="3">
        <v>1.1129239858</v>
      </c>
      <c r="F4263" s="5" t="s">
        <v>4184</v>
      </c>
      <c r="G4263" s="5">
        <v>259</v>
      </c>
      <c r="H4263" s="5" t="s">
        <v>50</v>
      </c>
      <c r="I4263" s="3">
        <v>0.0296501284838868</v>
      </c>
      <c r="J4263" s="3">
        <v>64.716391246092</v>
      </c>
      <c r="K4263" s="3">
        <v>0.0098814229249001</v>
      </c>
      <c r="L4263" s="3">
        <v>38.8224878264719</v>
      </c>
      <c r="M4263" s="3">
        <v>-0.128281034142498</v>
      </c>
      <c r="N4263" s="3">
        <v>60.8637577916296</v>
      </c>
      <c r="O4263" s="3">
        <v>0.596362190637114</v>
      </c>
      <c r="P4263" s="3">
        <v>59.7076290543627</v>
      </c>
      <c r="Q4263" s="3">
        <v>1.12909672262191</v>
      </c>
      <c r="R4263" s="3">
        <v>49.4447126991791</v>
      </c>
      <c r="S4263" s="3"/>
      <c r="T4263" s="3"/>
      <c r="U4263" s="3"/>
      <c r="V4263" s="3"/>
      <c r="W4263" s="3"/>
      <c r="X4263" s="3"/>
      <c r="Y4263" s="3"/>
      <c r="Z4263" s="3"/>
      <c r="AA4263" s="3">
        <v>0.0637444818614263</v>
      </c>
      <c r="AB4263" s="3">
        <v>0.0873890309735557</v>
      </c>
      <c r="AC4263" s="3">
        <v>-0.208726766722989</v>
      </c>
      <c r="AD4263" s="3"/>
      <c r="AE4263" s="5">
        <v>1</v>
      </c>
      <c r="AF4263" s="3">
        <v>0.149431852735817</v>
      </c>
      <c r="AG4263" s="3"/>
      <c r="AH4263" s="3"/>
      <c r="AI4263" s="3"/>
      <c r="AJ4263" s="3"/>
      <c r="AK4263" s="3"/>
      <c r="AL4263" s="3"/>
      <c r="AM4263" s="3"/>
      <c r="AN4263" s="5" t="s">
        <v>1266</v>
      </c>
      <c r="AO4263" s="1"/>
      <c r="AP4263" s="1"/>
      <c r="AQ4263" s="1"/>
    </row>
    <row r="4264" spans="1:43">
      <c r="A4264" s="1" t="s">
        <v>10928</v>
      </c>
      <c r="B4264" s="1" t="s">
        <v>10929</v>
      </c>
      <c r="C4264" s="3">
        <v>1.05753424657534</v>
      </c>
      <c r="D4264" s="4">
        <v>43851</v>
      </c>
      <c r="E4264" s="3">
        <v>10.0800636987</v>
      </c>
      <c r="F4264" s="5" t="s">
        <v>4204</v>
      </c>
      <c r="G4264" s="5">
        <v>387</v>
      </c>
      <c r="H4264" s="5" t="s">
        <v>50</v>
      </c>
      <c r="I4264" s="3">
        <v>0.0595238095238015</v>
      </c>
      <c r="J4264" s="3">
        <v>60.5627512282269</v>
      </c>
      <c r="K4264" s="3">
        <v>0.0396746677246671</v>
      </c>
      <c r="L4264" s="3">
        <v>19.5661797255423</v>
      </c>
      <c r="M4264" s="3">
        <v>-0.138613861386127</v>
      </c>
      <c r="N4264" s="3">
        <v>62.33303650935</v>
      </c>
      <c r="O4264" s="3">
        <v>0.658084106573714</v>
      </c>
      <c r="P4264" s="3">
        <v>53.7231612608497</v>
      </c>
      <c r="Q4264" s="3">
        <v>1.14162974679745</v>
      </c>
      <c r="R4264" s="3">
        <v>47.9478512795751</v>
      </c>
      <c r="S4264" s="3">
        <v>0.939588936276469</v>
      </c>
      <c r="T4264" s="3">
        <v>82.4858757062147</v>
      </c>
      <c r="U4264" s="3"/>
      <c r="V4264" s="3"/>
      <c r="W4264" s="3"/>
      <c r="X4264" s="3"/>
      <c r="Y4264" s="3"/>
      <c r="Z4264" s="3"/>
      <c r="AA4264" s="3">
        <v>-0.0558628523262366</v>
      </c>
      <c r="AB4264" s="3">
        <v>-0.0557897211385778</v>
      </c>
      <c r="AC4264" s="3">
        <v>-1.67801796466291</v>
      </c>
      <c r="AD4264" s="3"/>
      <c r="AE4264" s="5">
        <v>4</v>
      </c>
      <c r="AF4264" s="3">
        <v>0.0847354703060886</v>
      </c>
      <c r="AG4264" s="3"/>
      <c r="AH4264" s="3"/>
      <c r="AI4264" s="3"/>
      <c r="AJ4264" s="3"/>
      <c r="AK4264" s="3"/>
      <c r="AL4264" s="3"/>
      <c r="AM4264" s="3"/>
      <c r="AN4264" s="5" t="s">
        <v>51</v>
      </c>
      <c r="AO4264" s="1"/>
      <c r="AP4264" s="1"/>
      <c r="AQ4264" s="1"/>
    </row>
    <row r="4265" spans="1:43">
      <c r="A4265" s="1" t="s">
        <v>10930</v>
      </c>
      <c r="B4265" s="1" t="s">
        <v>10931</v>
      </c>
      <c r="C4265" s="3">
        <v>0.512328767123288</v>
      </c>
      <c r="D4265" s="4">
        <v>44050</v>
      </c>
      <c r="E4265" s="3">
        <v>5.0428456735</v>
      </c>
      <c r="F4265" s="5" t="s">
        <v>5251</v>
      </c>
      <c r="G4265" s="5">
        <v>188</v>
      </c>
      <c r="H4265" s="5" t="s">
        <v>50</v>
      </c>
      <c r="I4265" s="3">
        <v>0.148725439619286</v>
      </c>
      <c r="J4265" s="3">
        <v>45.7793657882983</v>
      </c>
      <c r="K4265" s="3">
        <v>0.0396353547364255</v>
      </c>
      <c r="L4265" s="3">
        <v>19.8317839752103</v>
      </c>
      <c r="M4265" s="3">
        <v>0.0495290000000009</v>
      </c>
      <c r="N4265" s="3">
        <v>27.1593944790739</v>
      </c>
      <c r="O4265" s="3">
        <v>0.487469636291282</v>
      </c>
      <c r="P4265" s="3">
        <v>68.478757423481</v>
      </c>
      <c r="Q4265" s="3">
        <v>1.01000447840001</v>
      </c>
      <c r="R4265" s="3">
        <v>61.9507484307098</v>
      </c>
      <c r="S4265" s="3"/>
      <c r="T4265" s="3"/>
      <c r="U4265" s="3"/>
      <c r="V4265" s="3"/>
      <c r="W4265" s="3"/>
      <c r="X4265" s="3"/>
      <c r="Y4265" s="3"/>
      <c r="Z4265" s="3"/>
      <c r="AA4265" s="3">
        <v>0.414352578435658</v>
      </c>
      <c r="AB4265" s="3">
        <v>0.642253576519532</v>
      </c>
      <c r="AC4265" s="3">
        <v>-0.0495196593047447</v>
      </c>
      <c r="AD4265" s="3"/>
      <c r="AE4265" s="5"/>
      <c r="AF4265" s="3">
        <v>0.177231645428364</v>
      </c>
      <c r="AG4265" s="3"/>
      <c r="AH4265" s="3"/>
      <c r="AI4265" s="3"/>
      <c r="AJ4265" s="3"/>
      <c r="AK4265" s="3"/>
      <c r="AL4265" s="3"/>
      <c r="AM4265" s="3"/>
      <c r="AN4265" s="5" t="s">
        <v>1266</v>
      </c>
      <c r="AO4265" s="1"/>
      <c r="AP4265" s="1"/>
      <c r="AQ4265" s="1"/>
    </row>
    <row r="4266" spans="1:43">
      <c r="A4266" s="1" t="s">
        <v>10932</v>
      </c>
      <c r="B4266" s="1" t="s">
        <v>10933</v>
      </c>
      <c r="C4266" s="3">
        <v>0.632876712328767</v>
      </c>
      <c r="D4266" s="4">
        <v>44006</v>
      </c>
      <c r="E4266" s="3">
        <v>21.388242567</v>
      </c>
      <c r="F4266" s="5" t="s">
        <v>7331</v>
      </c>
      <c r="G4266" s="5">
        <v>232</v>
      </c>
      <c r="H4266" s="5" t="s">
        <v>205</v>
      </c>
      <c r="I4266" s="3">
        <v>-0.278146920039562</v>
      </c>
      <c r="J4266" s="3">
        <v>73.4082397003745</v>
      </c>
      <c r="K4266" s="3">
        <v>-0.0694100148735649</v>
      </c>
      <c r="L4266" s="3">
        <v>81.4814814814815</v>
      </c>
      <c r="M4266" s="3">
        <v>-0.375741217436273</v>
      </c>
      <c r="N4266" s="3">
        <v>74.6268656716418</v>
      </c>
      <c r="O4266" s="3">
        <v>0.608882806902159</v>
      </c>
      <c r="P4266" s="3">
        <v>77.0428015564202</v>
      </c>
      <c r="Q4266" s="3">
        <v>1.35984245766589</v>
      </c>
      <c r="R4266" s="3">
        <v>11.9469026548673</v>
      </c>
      <c r="S4266" s="3"/>
      <c r="T4266" s="3"/>
      <c r="U4266" s="3"/>
      <c r="V4266" s="3"/>
      <c r="W4266" s="3"/>
      <c r="X4266" s="3"/>
      <c r="Y4266" s="3"/>
      <c r="Z4266" s="3"/>
      <c r="AA4266" s="3">
        <v>0.197185044668266</v>
      </c>
      <c r="AB4266" s="3">
        <v>0.308982776446563</v>
      </c>
      <c r="AC4266" s="3">
        <v>-0.571283520482587</v>
      </c>
      <c r="AD4266" s="3"/>
      <c r="AE4266" s="5">
        <v>1</v>
      </c>
      <c r="AF4266" s="3">
        <v>0.279087531527253</v>
      </c>
      <c r="AG4266" s="3"/>
      <c r="AH4266" s="3"/>
      <c r="AI4266" s="3"/>
      <c r="AJ4266" s="3"/>
      <c r="AK4266" s="3"/>
      <c r="AL4266" s="3"/>
      <c r="AM4266" s="3"/>
      <c r="AN4266" s="5" t="s">
        <v>46</v>
      </c>
      <c r="AO4266" s="1"/>
      <c r="AP4266" s="1"/>
      <c r="AQ4266" s="1"/>
    </row>
    <row r="4267" spans="1:43">
      <c r="A4267" s="1" t="s">
        <v>10934</v>
      </c>
      <c r="B4267" s="1" t="s">
        <v>10935</v>
      </c>
      <c r="C4267" s="3">
        <v>0.512328767123288</v>
      </c>
      <c r="D4267" s="4">
        <v>44050</v>
      </c>
      <c r="E4267" s="3">
        <v>5.0447644535</v>
      </c>
      <c r="F4267" s="5" t="s">
        <v>4204</v>
      </c>
      <c r="G4267" s="5">
        <v>188</v>
      </c>
      <c r="H4267" s="5" t="s">
        <v>50</v>
      </c>
      <c r="I4267" s="3">
        <v>0.0891968479683192</v>
      </c>
      <c r="J4267" s="3">
        <v>56.1411344350156</v>
      </c>
      <c r="K4267" s="3">
        <v>0.0594766058683815</v>
      </c>
      <c r="L4267" s="3">
        <v>9.65028773793714</v>
      </c>
      <c r="M4267" s="3">
        <v>0.0297143617274351</v>
      </c>
      <c r="N4267" s="3">
        <v>30.1424755120214</v>
      </c>
      <c r="O4267" s="3">
        <v>0.427605031424044</v>
      </c>
      <c r="P4267" s="3">
        <v>72.0877112836912</v>
      </c>
      <c r="Q4267" s="3">
        <v>0.989999619600024</v>
      </c>
      <c r="R4267" s="3">
        <v>63.8821825205215</v>
      </c>
      <c r="S4267" s="3"/>
      <c r="T4267" s="3"/>
      <c r="U4267" s="3"/>
      <c r="V4267" s="3"/>
      <c r="W4267" s="3"/>
      <c r="X4267" s="3"/>
      <c r="Y4267" s="3"/>
      <c r="Z4267" s="3"/>
      <c r="AA4267" s="3">
        <v>0.34402584467723</v>
      </c>
      <c r="AB4267" s="3">
        <v>0.435061388881479</v>
      </c>
      <c r="AC4267" s="3">
        <v>-0.0792393026941377</v>
      </c>
      <c r="AD4267" s="3"/>
      <c r="AE4267" s="5"/>
      <c r="AF4267" s="3">
        <v>0.167306834069993</v>
      </c>
      <c r="AG4267" s="3"/>
      <c r="AH4267" s="3"/>
      <c r="AI4267" s="3"/>
      <c r="AJ4267" s="3"/>
      <c r="AK4267" s="3"/>
      <c r="AL4267" s="3"/>
      <c r="AM4267" s="3"/>
      <c r="AN4267" s="5" t="s">
        <v>1266</v>
      </c>
      <c r="AO4267" s="1"/>
      <c r="AP4267" s="1"/>
      <c r="AQ4267" s="1"/>
    </row>
    <row r="4268" spans="1:43">
      <c r="A4268" s="1" t="s">
        <v>10936</v>
      </c>
      <c r="B4268" s="1" t="s">
        <v>10937</v>
      </c>
      <c r="C4268" s="3">
        <v>0.846575342465753</v>
      </c>
      <c r="D4268" s="4">
        <v>43928</v>
      </c>
      <c r="E4268" s="3">
        <v>1.3958519407</v>
      </c>
      <c r="F4268" s="5" t="s">
        <v>10938</v>
      </c>
      <c r="G4268" s="5">
        <v>310</v>
      </c>
      <c r="H4268" s="5" t="s">
        <v>213</v>
      </c>
      <c r="I4268" s="3">
        <v>-0.118308192842363</v>
      </c>
      <c r="J4268" s="3">
        <v>41.5584415584416</v>
      </c>
      <c r="K4268" s="3">
        <v>-0.0197374913648673</v>
      </c>
      <c r="L4268" s="3">
        <v>44.1558441558442</v>
      </c>
      <c r="M4268" s="3">
        <v>0.316863055748081</v>
      </c>
      <c r="N4268" s="3">
        <v>32.4675324675325</v>
      </c>
      <c r="O4268" s="3">
        <v>0.655737704918027</v>
      </c>
      <c r="P4268" s="3">
        <v>51.3513513513513</v>
      </c>
      <c r="Q4268" s="3">
        <v>-0.637504903883893</v>
      </c>
      <c r="R4268" s="3">
        <v>54.0540540540541</v>
      </c>
      <c r="S4268" s="3"/>
      <c r="T4268" s="3"/>
      <c r="U4268" s="3"/>
      <c r="V4268" s="3"/>
      <c r="W4268" s="3"/>
      <c r="X4268" s="3"/>
      <c r="Y4268" s="3"/>
      <c r="Z4268" s="3"/>
      <c r="AA4268" s="3">
        <v>0.00461128752914906</v>
      </c>
      <c r="AB4268" s="3">
        <v>0.00635132817016207</v>
      </c>
      <c r="AC4268" s="3">
        <v>-2.14159984353609</v>
      </c>
      <c r="AD4268" s="3"/>
      <c r="AE4268" s="5">
        <v>2</v>
      </c>
      <c r="AF4268" s="3">
        <v>0.160513196581951</v>
      </c>
      <c r="AG4268" s="3"/>
      <c r="AH4268" s="3"/>
      <c r="AI4268" s="3"/>
      <c r="AJ4268" s="3"/>
      <c r="AK4268" s="3"/>
      <c r="AL4268" s="3"/>
      <c r="AM4268" s="3"/>
      <c r="AN4268" s="5" t="s">
        <v>46</v>
      </c>
      <c r="AO4268" s="1"/>
      <c r="AP4268" s="1"/>
      <c r="AQ4268" s="1"/>
    </row>
    <row r="4269" spans="1:43">
      <c r="A4269" s="1" t="s">
        <v>10939</v>
      </c>
      <c r="B4269" s="1" t="s">
        <v>10940</v>
      </c>
      <c r="C4269" s="3">
        <v>0.923287671232877</v>
      </c>
      <c r="D4269" s="4">
        <v>43900</v>
      </c>
      <c r="E4269" s="3">
        <v>6.9257578342</v>
      </c>
      <c r="F4269" s="5" t="s">
        <v>10941</v>
      </c>
      <c r="G4269" s="5">
        <v>338</v>
      </c>
      <c r="H4269" s="5" t="s">
        <v>50</v>
      </c>
      <c r="I4269" s="3">
        <v>-0.0307534597642315</v>
      </c>
      <c r="J4269" s="3">
        <v>73.0236712818222</v>
      </c>
      <c r="K4269" s="3">
        <v>-0.0922036676570036</v>
      </c>
      <c r="L4269" s="3">
        <v>90.7481186365649</v>
      </c>
      <c r="M4269" s="3">
        <v>-0.214877724342576</v>
      </c>
      <c r="N4269" s="3">
        <v>74.93321460374</v>
      </c>
      <c r="O4269" s="3">
        <v>0.277634961439581</v>
      </c>
      <c r="P4269" s="3">
        <v>79.4426678848789</v>
      </c>
      <c r="Q4269" s="3">
        <v>-1.44517433046994</v>
      </c>
      <c r="R4269" s="3">
        <v>97.4408498309995</v>
      </c>
      <c r="S4269" s="3"/>
      <c r="T4269" s="3"/>
      <c r="U4269" s="3"/>
      <c r="V4269" s="3"/>
      <c r="W4269" s="3"/>
      <c r="X4269" s="3"/>
      <c r="Y4269" s="3"/>
      <c r="Z4269" s="3"/>
      <c r="AA4269" s="3">
        <v>-0.224201702416612</v>
      </c>
      <c r="AB4269" s="3">
        <v>-0.240385345113925</v>
      </c>
      <c r="AC4269" s="3">
        <v>-3.81018702745723</v>
      </c>
      <c r="AD4269" s="3"/>
      <c r="AE4269" s="5">
        <v>2</v>
      </c>
      <c r="AF4269" s="3">
        <v>-0.247441254196212</v>
      </c>
      <c r="AG4269" s="3"/>
      <c r="AH4269" s="3"/>
      <c r="AI4269" s="3"/>
      <c r="AJ4269" s="3"/>
      <c r="AK4269" s="3"/>
      <c r="AL4269" s="3"/>
      <c r="AM4269" s="3"/>
      <c r="AN4269" s="5" t="s">
        <v>1266</v>
      </c>
      <c r="AO4269" s="1"/>
      <c r="AP4269" s="1"/>
      <c r="AQ4269" s="1"/>
    </row>
    <row r="4270" spans="1:43">
      <c r="A4270" s="1" t="s">
        <v>10942</v>
      </c>
      <c r="B4270" s="1" t="s">
        <v>10943</v>
      </c>
      <c r="C4270" s="3">
        <v>1.13424657534247</v>
      </c>
      <c r="D4270" s="4">
        <v>43823</v>
      </c>
      <c r="E4270" s="3">
        <v>11.9923462695</v>
      </c>
      <c r="F4270" s="5" t="s">
        <v>2615</v>
      </c>
      <c r="G4270" s="5">
        <v>415</v>
      </c>
      <c r="H4270" s="5" t="s">
        <v>55</v>
      </c>
      <c r="I4270" s="3">
        <v>9.31422076281891</v>
      </c>
      <c r="J4270" s="3">
        <v>57.4712643678161</v>
      </c>
      <c r="K4270" s="3">
        <v>2.49259917110717</v>
      </c>
      <c r="L4270" s="3">
        <v>51.638418079096</v>
      </c>
      <c r="M4270" s="3">
        <v>8.24787393696849</v>
      </c>
      <c r="N4270" s="3">
        <v>22.7408737283064</v>
      </c>
      <c r="O4270" s="3">
        <v>7.60862808478896</v>
      </c>
      <c r="P4270" s="3">
        <v>87.2185430463576</v>
      </c>
      <c r="Q4270" s="3">
        <v>-2.28055320349986</v>
      </c>
      <c r="R4270" s="3">
        <v>96.1128048780488</v>
      </c>
      <c r="S4270" s="3">
        <v>58.8165137614679</v>
      </c>
      <c r="T4270" s="3">
        <v>60.7421875</v>
      </c>
      <c r="U4270" s="3"/>
      <c r="V4270" s="3"/>
      <c r="W4270" s="3"/>
      <c r="X4270" s="3"/>
      <c r="Y4270" s="3"/>
      <c r="Z4270" s="3"/>
      <c r="AA4270" s="3">
        <v>0.243847748506425</v>
      </c>
      <c r="AB4270" s="3">
        <v>0.451339697174861</v>
      </c>
      <c r="AC4270" s="3">
        <v>-15.9779840630905</v>
      </c>
      <c r="AD4270" s="3"/>
      <c r="AE4270" s="5">
        <v>3</v>
      </c>
      <c r="AF4270" s="3">
        <v>3.92700936817655</v>
      </c>
      <c r="AG4270" s="3">
        <v>63.0311734506507</v>
      </c>
      <c r="AH4270" s="3"/>
      <c r="AI4270" s="3"/>
      <c r="AJ4270" s="3"/>
      <c r="AK4270" s="3"/>
      <c r="AL4270" s="3"/>
      <c r="AM4270" s="3"/>
      <c r="AN4270" s="5" t="s">
        <v>134</v>
      </c>
      <c r="AO4270" s="1"/>
      <c r="AP4270" s="1"/>
      <c r="AQ4270" s="1"/>
    </row>
    <row r="4271" spans="1:43">
      <c r="A4271" s="1" t="s">
        <v>10944</v>
      </c>
      <c r="B4271" s="1" t="s">
        <v>10945</v>
      </c>
      <c r="C4271" s="3">
        <v>1.15068493150685</v>
      </c>
      <c r="D4271" s="4">
        <v>43817</v>
      </c>
      <c r="E4271" s="3">
        <v>24.5321355703</v>
      </c>
      <c r="F4271" s="5" t="s">
        <v>10824</v>
      </c>
      <c r="G4271" s="5">
        <v>421</v>
      </c>
      <c r="H4271" s="5" t="s">
        <v>55</v>
      </c>
      <c r="I4271" s="3">
        <v>12.0206489675516</v>
      </c>
      <c r="J4271" s="3">
        <v>38.1125226860254</v>
      </c>
      <c r="K4271" s="3">
        <v>2.94010321638951</v>
      </c>
      <c r="L4271" s="3">
        <v>42.7118644067797</v>
      </c>
      <c r="M4271" s="3">
        <v>7.08204544222113</v>
      </c>
      <c r="N4271" s="3">
        <v>32.3159784560144</v>
      </c>
      <c r="O4271" s="3">
        <v>18.5009601536246</v>
      </c>
      <c r="P4271" s="3">
        <v>52.8476821192053</v>
      </c>
      <c r="Q4271" s="3">
        <v>33.3085803010869</v>
      </c>
      <c r="R4271" s="3">
        <v>23.3993902439024</v>
      </c>
      <c r="S4271" s="3">
        <v>94.0355704038518</v>
      </c>
      <c r="T4271" s="3">
        <v>13.37890625</v>
      </c>
      <c r="U4271" s="3"/>
      <c r="V4271" s="3"/>
      <c r="W4271" s="3"/>
      <c r="X4271" s="3"/>
      <c r="Y4271" s="3"/>
      <c r="Z4271" s="3"/>
      <c r="AA4271" s="3">
        <v>0.421128160607961</v>
      </c>
      <c r="AB4271" s="3">
        <v>0.789043229960437</v>
      </c>
      <c r="AC4271" s="3">
        <v>-13.4604651162791</v>
      </c>
      <c r="AD4271" s="3"/>
      <c r="AE4271" s="5">
        <v>1</v>
      </c>
      <c r="AF4271" s="3">
        <v>4.98198314444578</v>
      </c>
      <c r="AG4271" s="3">
        <v>87.6220872565885</v>
      </c>
      <c r="AH4271" s="3"/>
      <c r="AI4271" s="3"/>
      <c r="AJ4271" s="3"/>
      <c r="AK4271" s="3"/>
      <c r="AL4271" s="3"/>
      <c r="AM4271" s="3"/>
      <c r="AN4271" s="5" t="s">
        <v>134</v>
      </c>
      <c r="AO4271" s="1"/>
      <c r="AP4271" s="1"/>
      <c r="AQ4271" s="1"/>
    </row>
    <row r="4272" spans="1:43">
      <c r="A4272" s="1" t="s">
        <v>10946</v>
      </c>
      <c r="B4272" s="1" t="s">
        <v>10947</v>
      </c>
      <c r="C4272" s="3">
        <v>1.13424657534247</v>
      </c>
      <c r="D4272" s="4">
        <v>43823</v>
      </c>
      <c r="E4272" s="3">
        <v>16.4842338071</v>
      </c>
      <c r="F4272" s="5" t="s">
        <v>723</v>
      </c>
      <c r="G4272" s="5">
        <v>415</v>
      </c>
      <c r="H4272" s="5" t="s">
        <v>55</v>
      </c>
      <c r="I4272" s="3">
        <v>8.45671785689691</v>
      </c>
      <c r="J4272" s="3">
        <v>63.3393829401089</v>
      </c>
      <c r="K4272" s="3">
        <v>2.87412633091646</v>
      </c>
      <c r="L4272" s="3">
        <v>44.1242937853107</v>
      </c>
      <c r="M4272" s="3">
        <v>3.70736204398788</v>
      </c>
      <c r="N4272" s="3">
        <v>63.6146020347098</v>
      </c>
      <c r="O4272" s="3">
        <v>14.2556587347649</v>
      </c>
      <c r="P4272" s="3">
        <v>69.1390728476821</v>
      </c>
      <c r="Q4272" s="3">
        <v>19.8371632932583</v>
      </c>
      <c r="R4272" s="3">
        <v>61.890243902439</v>
      </c>
      <c r="S4272" s="3">
        <v>59.2255585886159</v>
      </c>
      <c r="T4272" s="3">
        <v>60.25390625</v>
      </c>
      <c r="U4272" s="3"/>
      <c r="V4272" s="3"/>
      <c r="W4272" s="3"/>
      <c r="X4272" s="3"/>
      <c r="Y4272" s="3"/>
      <c r="Z4272" s="3"/>
      <c r="AA4272" s="3">
        <v>0.388503830720083</v>
      </c>
      <c r="AB4272" s="3">
        <v>0.703406845069422</v>
      </c>
      <c r="AC4272" s="3">
        <v>-6.67721832030863</v>
      </c>
      <c r="AD4272" s="3"/>
      <c r="AE4272" s="5">
        <v>3</v>
      </c>
      <c r="AF4272" s="3">
        <v>3.19161601851694</v>
      </c>
      <c r="AG4272" s="3">
        <v>50.2529768351754</v>
      </c>
      <c r="AH4272" s="3"/>
      <c r="AI4272" s="3"/>
      <c r="AJ4272" s="3"/>
      <c r="AK4272" s="3"/>
      <c r="AL4272" s="3"/>
      <c r="AM4272" s="3"/>
      <c r="AN4272" s="5" t="s">
        <v>134</v>
      </c>
      <c r="AO4272" s="1"/>
      <c r="AP4272" s="1"/>
      <c r="AQ4272" s="1"/>
    </row>
    <row r="4273" spans="1:43">
      <c r="A4273" s="1" t="s">
        <v>10948</v>
      </c>
      <c r="B4273" s="1" t="s">
        <v>10949</v>
      </c>
      <c r="C4273" s="3">
        <v>1.15068493150685</v>
      </c>
      <c r="D4273" s="4">
        <v>43817</v>
      </c>
      <c r="E4273" s="3">
        <v>9.5125455841</v>
      </c>
      <c r="F4273" s="5" t="s">
        <v>879</v>
      </c>
      <c r="G4273" s="5">
        <v>421</v>
      </c>
      <c r="H4273" s="5" t="s">
        <v>55</v>
      </c>
      <c r="I4273" s="3">
        <v>10.7787065552134</v>
      </c>
      <c r="J4273" s="3">
        <v>46.70296430732</v>
      </c>
      <c r="K4273" s="3">
        <v>5.93184686579722</v>
      </c>
      <c r="L4273" s="3">
        <v>1.92090395480226</v>
      </c>
      <c r="M4273" s="3">
        <v>5.08555416443093</v>
      </c>
      <c r="N4273" s="3">
        <v>51.1071214841412</v>
      </c>
      <c r="O4273" s="3">
        <v>15.4062725070386</v>
      </c>
      <c r="P4273" s="3">
        <v>64.5033112582781</v>
      </c>
      <c r="Q4273" s="3">
        <v>19.6849324370204</v>
      </c>
      <c r="R4273" s="3">
        <v>62.1951219512195</v>
      </c>
      <c r="S4273" s="3">
        <v>68.6214483880226</v>
      </c>
      <c r="T4273" s="3">
        <v>44.7265625</v>
      </c>
      <c r="U4273" s="3"/>
      <c r="V4273" s="3"/>
      <c r="W4273" s="3"/>
      <c r="X4273" s="3"/>
      <c r="Y4273" s="3"/>
      <c r="Z4273" s="3"/>
      <c r="AA4273" s="3">
        <v>0.274852068649392</v>
      </c>
      <c r="AB4273" s="3">
        <v>0.48030052751265</v>
      </c>
      <c r="AC4273" s="3">
        <v>-14.8993288590604</v>
      </c>
      <c r="AD4273" s="3"/>
      <c r="AE4273" s="5">
        <v>1</v>
      </c>
      <c r="AF4273" s="3">
        <v>3.87713565586478</v>
      </c>
      <c r="AG4273" s="3">
        <v>63.8197000097512</v>
      </c>
      <c r="AH4273" s="3"/>
      <c r="AI4273" s="3"/>
      <c r="AJ4273" s="3"/>
      <c r="AK4273" s="3"/>
      <c r="AL4273" s="3"/>
      <c r="AM4273" s="3"/>
      <c r="AN4273" s="5" t="s">
        <v>46</v>
      </c>
      <c r="AO4273" s="1"/>
      <c r="AP4273" s="1"/>
      <c r="AQ4273" s="1"/>
    </row>
    <row r="4274" spans="1:43">
      <c r="A4274" s="1" t="s">
        <v>10950</v>
      </c>
      <c r="B4274" s="1" t="s">
        <v>10951</v>
      </c>
      <c r="C4274" s="3">
        <v>1.13424657534247</v>
      </c>
      <c r="D4274" s="4">
        <v>43823</v>
      </c>
      <c r="E4274" s="3">
        <v>42.9300557238</v>
      </c>
      <c r="F4274" s="5" t="s">
        <v>6816</v>
      </c>
      <c r="G4274" s="5">
        <v>415</v>
      </c>
      <c r="H4274" s="5" t="s">
        <v>55</v>
      </c>
      <c r="I4274" s="3">
        <v>17.8601192384127</v>
      </c>
      <c r="J4274" s="3">
        <v>6.77555958862674</v>
      </c>
      <c r="K4274" s="3">
        <v>3.43760549116687</v>
      </c>
      <c r="L4274" s="3">
        <v>31.4124293785311</v>
      </c>
      <c r="M4274" s="3">
        <v>11.0138276674114</v>
      </c>
      <c r="N4274" s="3">
        <v>8.61759425493716</v>
      </c>
      <c r="O4274" s="3">
        <v>25.0935565081309</v>
      </c>
      <c r="P4274" s="3">
        <v>21.4569536423841</v>
      </c>
      <c r="Q4274" s="3">
        <v>32.5809475733756</v>
      </c>
      <c r="R4274" s="3">
        <v>25.7621951219512</v>
      </c>
      <c r="S4274" s="3">
        <v>76.6769171631751</v>
      </c>
      <c r="T4274" s="3">
        <v>33.10546875</v>
      </c>
      <c r="U4274" s="3"/>
      <c r="V4274" s="3"/>
      <c r="W4274" s="3"/>
      <c r="X4274" s="3"/>
      <c r="Y4274" s="3"/>
      <c r="Z4274" s="3"/>
      <c r="AA4274" s="3">
        <v>0.312559511033809</v>
      </c>
      <c r="AB4274" s="3">
        <v>0.557139733848581</v>
      </c>
      <c r="AC4274" s="3">
        <v>-15.1064024111791</v>
      </c>
      <c r="AD4274" s="3"/>
      <c r="AE4274" s="5">
        <v>1</v>
      </c>
      <c r="AF4274" s="3">
        <v>4.19637043933112</v>
      </c>
      <c r="AG4274" s="3">
        <v>72.0083855466352</v>
      </c>
      <c r="AH4274" s="3"/>
      <c r="AI4274" s="3"/>
      <c r="AJ4274" s="3"/>
      <c r="AK4274" s="3"/>
      <c r="AL4274" s="3"/>
      <c r="AM4274" s="3"/>
      <c r="AN4274" s="5" t="s">
        <v>51</v>
      </c>
      <c r="AO4274" s="1"/>
      <c r="AP4274" s="1"/>
      <c r="AQ4274" s="1"/>
    </row>
    <row r="4275" spans="1:43">
      <c r="A4275" s="1" t="s">
        <v>10952</v>
      </c>
      <c r="B4275" s="1" t="s">
        <v>10953</v>
      </c>
      <c r="C4275" s="3">
        <v>1.12876712328767</v>
      </c>
      <c r="D4275" s="4">
        <v>43825</v>
      </c>
      <c r="E4275" s="3">
        <v>53.0628952111</v>
      </c>
      <c r="F4275" s="5" t="s">
        <v>10954</v>
      </c>
      <c r="G4275" s="5">
        <v>413</v>
      </c>
      <c r="H4275" s="5" t="s">
        <v>55</v>
      </c>
      <c r="I4275" s="3">
        <v>13.6615384615384</v>
      </c>
      <c r="J4275" s="3">
        <v>26.0133091349062</v>
      </c>
      <c r="K4275" s="3">
        <v>2.70967089631464</v>
      </c>
      <c r="L4275" s="3">
        <v>47.1751412429379</v>
      </c>
      <c r="M4275" s="3">
        <v>7.74248289759771</v>
      </c>
      <c r="N4275" s="3">
        <v>27.1693596648713</v>
      </c>
      <c r="O4275" s="3">
        <v>20.2829909419217</v>
      </c>
      <c r="P4275" s="3">
        <v>43.2450331125828</v>
      </c>
      <c r="Q4275" s="3">
        <v>38.5785417092968</v>
      </c>
      <c r="R4275" s="3">
        <v>12.1189024390244</v>
      </c>
      <c r="S4275" s="3">
        <v>98.0021440405418</v>
      </c>
      <c r="T4275" s="3">
        <v>10.44921875</v>
      </c>
      <c r="U4275" s="3"/>
      <c r="V4275" s="3"/>
      <c r="W4275" s="3"/>
      <c r="X4275" s="3"/>
      <c r="Y4275" s="3"/>
      <c r="Z4275" s="3"/>
      <c r="AA4275" s="3">
        <v>0.403884735478956</v>
      </c>
      <c r="AB4275" s="3">
        <v>0.664128054767141</v>
      </c>
      <c r="AC4275" s="3">
        <v>-18.2742994543605</v>
      </c>
      <c r="AD4275" s="3"/>
      <c r="AE4275" s="5">
        <v>1</v>
      </c>
      <c r="AF4275" s="3">
        <v>5.17581503066977</v>
      </c>
      <c r="AG4275" s="3">
        <v>91.2574067934954</v>
      </c>
      <c r="AH4275" s="3"/>
      <c r="AI4275" s="3"/>
      <c r="AJ4275" s="3"/>
      <c r="AK4275" s="3"/>
      <c r="AL4275" s="3"/>
      <c r="AM4275" s="3"/>
      <c r="AN4275" s="5" t="s">
        <v>1266</v>
      </c>
      <c r="AO4275" s="1"/>
      <c r="AP4275" s="1"/>
      <c r="AQ4275" s="1"/>
    </row>
    <row r="4276" spans="1:43">
      <c r="A4276" s="1" t="s">
        <v>10955</v>
      </c>
      <c r="B4276" s="1" t="s">
        <v>10956</v>
      </c>
      <c r="C4276" s="3">
        <v>0.523287671232877</v>
      </c>
      <c r="D4276" s="4">
        <v>44046</v>
      </c>
      <c r="E4276" s="3">
        <v>0.4628461629</v>
      </c>
      <c r="F4276" s="5" t="s">
        <v>10957</v>
      </c>
      <c r="G4276" s="5">
        <v>192</v>
      </c>
      <c r="H4276" s="5" t="s">
        <v>205</v>
      </c>
      <c r="I4276" s="3">
        <v>-0.568460256787222</v>
      </c>
      <c r="J4276" s="3">
        <v>95.5056179775281</v>
      </c>
      <c r="K4276" s="3">
        <v>-0.0787944449916413</v>
      </c>
      <c r="L4276" s="3">
        <v>84.0740740740741</v>
      </c>
      <c r="M4276" s="3">
        <v>-0.568460256787222</v>
      </c>
      <c r="N4276" s="3">
        <v>94.0298507462687</v>
      </c>
      <c r="O4276" s="3">
        <v>0.694789081885846</v>
      </c>
      <c r="P4276" s="3">
        <v>64.591439688716</v>
      </c>
      <c r="Q4276" s="3">
        <v>1.42971405718856</v>
      </c>
      <c r="R4276" s="3">
        <v>7.9646017699115</v>
      </c>
      <c r="S4276" s="3"/>
      <c r="T4276" s="3"/>
      <c r="U4276" s="3"/>
      <c r="V4276" s="3"/>
      <c r="W4276" s="3"/>
      <c r="X4276" s="3"/>
      <c r="Y4276" s="3"/>
      <c r="Z4276" s="3"/>
      <c r="AA4276" s="3">
        <v>0.113744954786447</v>
      </c>
      <c r="AB4276" s="3">
        <v>0.153800046825832</v>
      </c>
      <c r="AC4276" s="3">
        <v>-0.831702544031306</v>
      </c>
      <c r="AD4276" s="3"/>
      <c r="AE4276" s="5">
        <v>1</v>
      </c>
      <c r="AF4276" s="3">
        <v>0.253989334240689</v>
      </c>
      <c r="AG4276" s="3"/>
      <c r="AH4276" s="3"/>
      <c r="AI4276" s="3"/>
      <c r="AJ4276" s="3"/>
      <c r="AK4276" s="3"/>
      <c r="AL4276" s="3"/>
      <c r="AM4276" s="3"/>
      <c r="AN4276" s="5" t="s">
        <v>46</v>
      </c>
      <c r="AO4276" s="1"/>
      <c r="AP4276" s="1"/>
      <c r="AQ4276" s="1"/>
    </row>
    <row r="4277" spans="1:43">
      <c r="A4277" s="1" t="s">
        <v>10958</v>
      </c>
      <c r="B4277" s="1" t="s">
        <v>10959</v>
      </c>
      <c r="C4277" s="3">
        <v>0.83013698630137</v>
      </c>
      <c r="D4277" s="4">
        <v>43934</v>
      </c>
      <c r="E4277" s="3">
        <v>0.8806141182</v>
      </c>
      <c r="F4277" s="5" t="s">
        <v>10960</v>
      </c>
      <c r="G4277" s="5">
        <v>304</v>
      </c>
      <c r="H4277" s="5" t="s">
        <v>55</v>
      </c>
      <c r="I4277" s="3">
        <v>18.6619718309859</v>
      </c>
      <c r="J4277" s="3">
        <v>4.71869328493648</v>
      </c>
      <c r="K4277" s="3">
        <v>1.43227815256875</v>
      </c>
      <c r="L4277" s="3">
        <v>71.5254237288136</v>
      </c>
      <c r="M4277" s="3">
        <v>11.0694397090578</v>
      </c>
      <c r="N4277" s="3">
        <v>8.43806104129264</v>
      </c>
      <c r="O4277" s="3">
        <v>35.3507374835538</v>
      </c>
      <c r="P4277" s="3">
        <v>1.78807947019868</v>
      </c>
      <c r="Q4277" s="3">
        <v>48.8425220834603</v>
      </c>
      <c r="R4277" s="3">
        <v>3.8109756097561</v>
      </c>
      <c r="S4277" s="3"/>
      <c r="T4277" s="3"/>
      <c r="U4277" s="3"/>
      <c r="V4277" s="3"/>
      <c r="W4277" s="3"/>
      <c r="X4277" s="3"/>
      <c r="Y4277" s="3"/>
      <c r="Z4277" s="3"/>
      <c r="AA4277" s="3">
        <v>0.439628565118695</v>
      </c>
      <c r="AB4277" s="3">
        <v>1.08078131148567</v>
      </c>
      <c r="AC4277" s="3">
        <v>-9.57346657976683</v>
      </c>
      <c r="AD4277" s="3"/>
      <c r="AE4277" s="5">
        <v>1</v>
      </c>
      <c r="AF4277" s="3">
        <v>7.15013524567483</v>
      </c>
      <c r="AG4277" s="3"/>
      <c r="AH4277" s="3"/>
      <c r="AI4277" s="3"/>
      <c r="AJ4277" s="3"/>
      <c r="AK4277" s="3"/>
      <c r="AL4277" s="3"/>
      <c r="AM4277" s="3"/>
      <c r="AN4277" s="5" t="s">
        <v>46</v>
      </c>
      <c r="AO4277" s="1"/>
      <c r="AP4277" s="1"/>
      <c r="AQ4277" s="1"/>
    </row>
    <row r="4278" spans="1:43">
      <c r="A4278" s="1" t="s">
        <v>10961</v>
      </c>
      <c r="B4278" s="1" t="s">
        <v>10962</v>
      </c>
      <c r="C4278" s="3">
        <v>0.758904109589041</v>
      </c>
      <c r="D4278" s="4">
        <v>43960</v>
      </c>
      <c r="E4278" s="3">
        <v>8.0776405095</v>
      </c>
      <c r="F4278" s="5" t="s">
        <v>4348</v>
      </c>
      <c r="G4278" s="5">
        <v>278</v>
      </c>
      <c r="H4278" s="5" t="s">
        <v>191</v>
      </c>
      <c r="I4278" s="3">
        <v>21.6359275494169</v>
      </c>
      <c r="J4278" s="3">
        <v>2.16998191681736</v>
      </c>
      <c r="K4278" s="3">
        <v>4.84031936127744</v>
      </c>
      <c r="L4278" s="3">
        <v>6.84931506849315</v>
      </c>
      <c r="M4278" s="3">
        <v>11.6789429721315</v>
      </c>
      <c r="N4278" s="3">
        <v>9.18918918918919</v>
      </c>
      <c r="O4278" s="3">
        <v>31.0941476664399</v>
      </c>
      <c r="P4278" s="3">
        <v>7.23809523809524</v>
      </c>
      <c r="Q4278" s="3">
        <v>35.2217392303982</v>
      </c>
      <c r="R4278" s="3">
        <v>23.8993710691824</v>
      </c>
      <c r="S4278" s="3"/>
      <c r="T4278" s="3"/>
      <c r="U4278" s="3"/>
      <c r="V4278" s="3"/>
      <c r="W4278" s="3"/>
      <c r="X4278" s="3"/>
      <c r="Y4278" s="3"/>
      <c r="Z4278" s="3"/>
      <c r="AA4278" s="3">
        <v>0.325638646134244</v>
      </c>
      <c r="AB4278" s="3">
        <v>0.614692677470037</v>
      </c>
      <c r="AC4278" s="3">
        <v>-7.97899373200068</v>
      </c>
      <c r="AD4278" s="3"/>
      <c r="AE4278" s="5">
        <v>3</v>
      </c>
      <c r="AF4278" s="3">
        <v>4.29096514983019</v>
      </c>
      <c r="AG4278" s="3"/>
      <c r="AH4278" s="3"/>
      <c r="AI4278" s="3"/>
      <c r="AJ4278" s="3"/>
      <c r="AK4278" s="3"/>
      <c r="AL4278" s="3"/>
      <c r="AM4278" s="3"/>
      <c r="AN4278" s="5" t="s">
        <v>46</v>
      </c>
      <c r="AO4278" s="1"/>
      <c r="AP4278" s="1"/>
      <c r="AQ4278" s="1"/>
    </row>
    <row r="4279" spans="1:43">
      <c r="A4279" s="1" t="s">
        <v>10963</v>
      </c>
      <c r="B4279" s="1" t="s">
        <v>10964</v>
      </c>
      <c r="C4279" s="3">
        <v>0.465753424657534</v>
      </c>
      <c r="D4279" s="4">
        <v>44067</v>
      </c>
      <c r="E4279" s="3">
        <v>29.2507850563</v>
      </c>
      <c r="F4279" s="5" t="s">
        <v>1233</v>
      </c>
      <c r="G4279" s="5">
        <v>171</v>
      </c>
      <c r="H4279" s="5" t="s">
        <v>226</v>
      </c>
      <c r="I4279" s="3">
        <v>0.848795894196599</v>
      </c>
      <c r="J4279" s="3">
        <v>78.6628733997155</v>
      </c>
      <c r="K4279" s="3">
        <v>0.274779195289513</v>
      </c>
      <c r="L4279" s="3">
        <v>68.6507936507936</v>
      </c>
      <c r="M4279" s="3">
        <v>0.245266359266158</v>
      </c>
      <c r="N4279" s="3">
        <v>68.2651622002821</v>
      </c>
      <c r="O4279" s="3">
        <v>1.6109785202864</v>
      </c>
      <c r="P4279" s="3">
        <v>85.062893081761</v>
      </c>
      <c r="Q4279" s="3"/>
      <c r="R4279" s="3"/>
      <c r="S4279" s="3"/>
      <c r="T4279" s="3"/>
      <c r="U4279" s="3"/>
      <c r="V4279" s="3"/>
      <c r="W4279" s="3"/>
      <c r="X4279" s="3"/>
      <c r="Y4279" s="3"/>
      <c r="Z4279" s="3"/>
      <c r="AA4279" s="3">
        <v>0.243153231271539</v>
      </c>
      <c r="AB4279" s="3">
        <v>0.410109107419133</v>
      </c>
      <c r="AC4279" s="3">
        <v>-0.577130000978188</v>
      </c>
      <c r="AD4279" s="3"/>
      <c r="AE4279" s="5">
        <v>1</v>
      </c>
      <c r="AF4279" s="3">
        <v>0.320293889744352</v>
      </c>
      <c r="AG4279" s="3"/>
      <c r="AH4279" s="3"/>
      <c r="AI4279" s="3"/>
      <c r="AJ4279" s="3"/>
      <c r="AK4279" s="3"/>
      <c r="AL4279" s="3"/>
      <c r="AM4279" s="3"/>
      <c r="AN4279" s="5" t="s">
        <v>51</v>
      </c>
      <c r="AO4279" s="1"/>
      <c r="AP4279" s="1"/>
      <c r="AQ4279" s="1"/>
    </row>
    <row r="4280" spans="1:43">
      <c r="A4280" s="1" t="s">
        <v>10965</v>
      </c>
      <c r="B4280" s="1" t="s">
        <v>10966</v>
      </c>
      <c r="C4280" s="3">
        <v>0.553424657534247</v>
      </c>
      <c r="D4280" s="4">
        <v>44035</v>
      </c>
      <c r="E4280" s="3">
        <v>2.1259095968</v>
      </c>
      <c r="F4280" s="5" t="s">
        <v>4902</v>
      </c>
      <c r="G4280" s="5">
        <v>203</v>
      </c>
      <c r="H4280" s="5" t="s">
        <v>50</v>
      </c>
      <c r="I4280" s="3">
        <v>-0.00987849451743445</v>
      </c>
      <c r="J4280" s="3">
        <v>70.9691826708352</v>
      </c>
      <c r="K4280" s="3">
        <v>-0.00987849451743445</v>
      </c>
      <c r="L4280" s="3">
        <v>59.8494909251881</v>
      </c>
      <c r="M4280" s="3">
        <v>-0.266036062666265</v>
      </c>
      <c r="N4280" s="3">
        <v>81.7453250222618</v>
      </c>
      <c r="O4280" s="3">
        <v>0.776583034647554</v>
      </c>
      <c r="P4280" s="3">
        <v>34.8104157149383</v>
      </c>
      <c r="Q4280" s="3">
        <v>1.17952818872451</v>
      </c>
      <c r="R4280" s="3">
        <v>43.2158377595365</v>
      </c>
      <c r="S4280" s="3"/>
      <c r="T4280" s="3"/>
      <c r="U4280" s="3"/>
      <c r="V4280" s="3"/>
      <c r="W4280" s="3"/>
      <c r="X4280" s="3"/>
      <c r="Y4280" s="3"/>
      <c r="Z4280" s="3"/>
      <c r="AA4280" s="3">
        <v>0.108839752253614</v>
      </c>
      <c r="AB4280" s="3">
        <v>0.151338499979834</v>
      </c>
      <c r="AC4280" s="3">
        <v>-0.344589937973817</v>
      </c>
      <c r="AD4280" s="3"/>
      <c r="AE4280" s="5">
        <v>1</v>
      </c>
      <c r="AF4280" s="3">
        <v>0.197679852151149</v>
      </c>
      <c r="AG4280" s="3"/>
      <c r="AH4280" s="3"/>
      <c r="AI4280" s="3"/>
      <c r="AJ4280" s="3"/>
      <c r="AK4280" s="3"/>
      <c r="AL4280" s="3"/>
      <c r="AM4280" s="3"/>
      <c r="AN4280" s="5" t="s">
        <v>1266</v>
      </c>
      <c r="AO4280" s="1"/>
      <c r="AP4280" s="1"/>
      <c r="AQ4280" s="1"/>
    </row>
    <row r="4281" spans="1:43">
      <c r="A4281" s="1" t="s">
        <v>10967</v>
      </c>
      <c r="B4281" s="1" t="s">
        <v>10968</v>
      </c>
      <c r="C4281" s="3">
        <v>1.13150684931507</v>
      </c>
      <c r="D4281" s="4">
        <v>43824</v>
      </c>
      <c r="E4281" s="3">
        <v>10.8016179187</v>
      </c>
      <c r="F4281" s="5" t="s">
        <v>9607</v>
      </c>
      <c r="G4281" s="5">
        <v>414</v>
      </c>
      <c r="H4281" s="5" t="s">
        <v>60</v>
      </c>
      <c r="I4281" s="3">
        <v>8.50403017082008</v>
      </c>
      <c r="J4281" s="3">
        <v>36.4087301587302</v>
      </c>
      <c r="K4281" s="3">
        <v>3.41838173104031</v>
      </c>
      <c r="L4281" s="3">
        <v>30.4889741131352</v>
      </c>
      <c r="M4281" s="3">
        <v>3.30916003661199</v>
      </c>
      <c r="N4281" s="3">
        <v>40.2571711177052</v>
      </c>
      <c r="O4281" s="3">
        <v>13.9827546026567</v>
      </c>
      <c r="P4281" s="3">
        <v>39.3509127789047</v>
      </c>
      <c r="Q4281" s="3">
        <v>20.3889071217591</v>
      </c>
      <c r="R4281" s="3">
        <v>31.0994764397906</v>
      </c>
      <c r="S4281" s="3">
        <v>50.1688670555726</v>
      </c>
      <c r="T4281" s="3">
        <v>31.6425120772947</v>
      </c>
      <c r="U4281" s="3"/>
      <c r="V4281" s="3"/>
      <c r="W4281" s="3"/>
      <c r="X4281" s="3"/>
      <c r="Y4281" s="3"/>
      <c r="Z4281" s="3"/>
      <c r="AA4281" s="3">
        <v>0.269420962565466</v>
      </c>
      <c r="AB4281" s="3">
        <v>0.378072957083258</v>
      </c>
      <c r="AC4281" s="3">
        <v>-14.6078150377376</v>
      </c>
      <c r="AD4281" s="3"/>
      <c r="AE4281" s="5">
        <v>3</v>
      </c>
      <c r="AF4281" s="3">
        <v>2.54435896785904</v>
      </c>
      <c r="AG4281" s="3">
        <v>37.4651030250923</v>
      </c>
      <c r="AH4281" s="3"/>
      <c r="AI4281" s="3"/>
      <c r="AJ4281" s="3"/>
      <c r="AK4281" s="3"/>
      <c r="AL4281" s="3"/>
      <c r="AM4281" s="3"/>
      <c r="AN4281" s="5" t="s">
        <v>46</v>
      </c>
      <c r="AO4281" s="1"/>
      <c r="AP4281" s="1"/>
      <c r="AQ4281" s="1"/>
    </row>
    <row r="4282" spans="1:43">
      <c r="A4282" s="1" t="s">
        <v>10969</v>
      </c>
      <c r="B4282" s="1" t="s">
        <v>10970</v>
      </c>
      <c r="C4282" s="3">
        <v>0.673972602739726</v>
      </c>
      <c r="D4282" s="4">
        <v>43991</v>
      </c>
      <c r="E4282" s="3">
        <v>4.5081419466</v>
      </c>
      <c r="F4282" s="5" t="s">
        <v>5226</v>
      </c>
      <c r="G4282" s="5">
        <v>247</v>
      </c>
      <c r="H4282" s="5" t="s">
        <v>50</v>
      </c>
      <c r="I4282" s="3">
        <v>0.17841213202498</v>
      </c>
      <c r="J4282" s="3">
        <v>40.4644930772666</v>
      </c>
      <c r="K4282" s="3">
        <v>0.0594000594000529</v>
      </c>
      <c r="L4282" s="3">
        <v>9.87162461266047</v>
      </c>
      <c r="M4282" s="3">
        <v>0.0693069306930617</v>
      </c>
      <c r="N4282" s="3">
        <v>24.7551202137133</v>
      </c>
      <c r="O4282" s="3">
        <v>0.677358302619775</v>
      </c>
      <c r="P4282" s="3">
        <v>50.9365006852444</v>
      </c>
      <c r="Q4282" s="3">
        <v>0.979118793086226</v>
      </c>
      <c r="R4282" s="3">
        <v>65.0410429744085</v>
      </c>
      <c r="S4282" s="3"/>
      <c r="T4282" s="3"/>
      <c r="U4282" s="3"/>
      <c r="V4282" s="3"/>
      <c r="W4282" s="3"/>
      <c r="X4282" s="3"/>
      <c r="Y4282" s="3"/>
      <c r="Z4282" s="3"/>
      <c r="AA4282" s="3">
        <v>0.00884729223732737</v>
      </c>
      <c r="AB4282" s="3">
        <v>0.0104222658695699</v>
      </c>
      <c r="AC4282" s="3">
        <v>-0.269595606590118</v>
      </c>
      <c r="AD4282" s="3"/>
      <c r="AE4282" s="5">
        <v>1</v>
      </c>
      <c r="AF4282" s="3">
        <v>0.113859272774146</v>
      </c>
      <c r="AG4282" s="3"/>
      <c r="AH4282" s="3"/>
      <c r="AI4282" s="3"/>
      <c r="AJ4282" s="3"/>
      <c r="AK4282" s="3"/>
      <c r="AL4282" s="3"/>
      <c r="AM4282" s="3"/>
      <c r="AN4282" s="5" t="s">
        <v>46</v>
      </c>
      <c r="AO4282" s="1"/>
      <c r="AP4282" s="1"/>
      <c r="AQ4282" s="1"/>
    </row>
    <row r="4283" spans="1:43">
      <c r="A4283" s="1" t="s">
        <v>10971</v>
      </c>
      <c r="B4283" s="1" t="s">
        <v>10972</v>
      </c>
      <c r="C4283" s="3">
        <v>1.11780821917808</v>
      </c>
      <c r="D4283" s="4">
        <v>43829</v>
      </c>
      <c r="E4283" s="3">
        <v>5.6283245432</v>
      </c>
      <c r="F4283" s="5" t="s">
        <v>10973</v>
      </c>
      <c r="G4283" s="5">
        <v>409</v>
      </c>
      <c r="H4283" s="5" t="s">
        <v>60</v>
      </c>
      <c r="I4283" s="3">
        <v>1.60419313850063</v>
      </c>
      <c r="J4283" s="3">
        <v>72.5198412698413</v>
      </c>
      <c r="K4283" s="3">
        <v>0.86723431094293</v>
      </c>
      <c r="L4283" s="3">
        <v>73.7296260786194</v>
      </c>
      <c r="M4283" s="3">
        <v>-1.09006571318129</v>
      </c>
      <c r="N4283" s="3">
        <v>67.7546983184965</v>
      </c>
      <c r="O4283" s="3">
        <v>2.63939029281991</v>
      </c>
      <c r="P4283" s="3">
        <v>71.6024340770791</v>
      </c>
      <c r="Q4283" s="3">
        <v>-0.56734281495297</v>
      </c>
      <c r="R4283" s="3">
        <v>73.717277486911</v>
      </c>
      <c r="S4283" s="3">
        <v>28.1707072730916</v>
      </c>
      <c r="T4283" s="3">
        <v>60.8695652173913</v>
      </c>
      <c r="U4283" s="3"/>
      <c r="V4283" s="3"/>
      <c r="W4283" s="3"/>
      <c r="X4283" s="3"/>
      <c r="Y4283" s="3"/>
      <c r="Z4283" s="3"/>
      <c r="AA4283" s="3">
        <v>0.144486639655906</v>
      </c>
      <c r="AB4283" s="3">
        <v>0.221035464417325</v>
      </c>
      <c r="AC4283" s="3">
        <v>-14.4850376353956</v>
      </c>
      <c r="AD4283" s="3"/>
      <c r="AE4283" s="5">
        <v>2</v>
      </c>
      <c r="AF4283" s="3">
        <v>1.91871222333056</v>
      </c>
      <c r="AG4283" s="3">
        <v>24.8411588871087</v>
      </c>
      <c r="AH4283" s="3"/>
      <c r="AI4283" s="3"/>
      <c r="AJ4283" s="3"/>
      <c r="AK4283" s="3"/>
      <c r="AL4283" s="3"/>
      <c r="AM4283" s="3"/>
      <c r="AN4283" s="5" t="s">
        <v>46</v>
      </c>
      <c r="AO4283" s="1"/>
      <c r="AP4283" s="1"/>
      <c r="AQ4283" s="1"/>
    </row>
    <row r="4284" spans="1:43">
      <c r="A4284" s="1" t="s">
        <v>10974</v>
      </c>
      <c r="B4284" s="1" t="s">
        <v>10975</v>
      </c>
      <c r="C4284" s="3">
        <v>0.868493150684931</v>
      </c>
      <c r="D4284" s="4">
        <v>43920</v>
      </c>
      <c r="E4284" s="3">
        <v>3.0039598985</v>
      </c>
      <c r="F4284" s="5" t="s">
        <v>313</v>
      </c>
      <c r="G4284" s="5">
        <v>318</v>
      </c>
      <c r="H4284" s="5" t="s">
        <v>50</v>
      </c>
      <c r="I4284" s="3">
        <v>0.230645808263145</v>
      </c>
      <c r="J4284" s="3">
        <v>31.2192943278249</v>
      </c>
      <c r="K4284" s="3">
        <v>0.0100060036021713</v>
      </c>
      <c r="L4284" s="3">
        <v>37.2288623284639</v>
      </c>
      <c r="M4284" s="3">
        <v>-0.0400040004000356</v>
      </c>
      <c r="N4284" s="3">
        <v>44.3455031166518</v>
      </c>
      <c r="O4284" s="3">
        <v>0.301053687907677</v>
      </c>
      <c r="P4284" s="3">
        <v>78.2549109182275</v>
      </c>
      <c r="Q4284" s="3">
        <v>1.09234348133914</v>
      </c>
      <c r="R4284" s="3">
        <v>53.6938676967649</v>
      </c>
      <c r="S4284" s="3"/>
      <c r="T4284" s="3"/>
      <c r="U4284" s="3"/>
      <c r="V4284" s="3"/>
      <c r="W4284" s="3"/>
      <c r="X4284" s="3"/>
      <c r="Y4284" s="3"/>
      <c r="Z4284" s="3"/>
      <c r="AA4284" s="3">
        <v>-0.141053929207185</v>
      </c>
      <c r="AB4284" s="3">
        <v>-0.159362526209272</v>
      </c>
      <c r="AC4284" s="3">
        <v>-1.97742934185559</v>
      </c>
      <c r="AD4284" s="3"/>
      <c r="AE4284" s="5">
        <v>3</v>
      </c>
      <c r="AF4284" s="3">
        <v>-0.00919869478573655</v>
      </c>
      <c r="AG4284" s="3"/>
      <c r="AH4284" s="3"/>
      <c r="AI4284" s="3"/>
      <c r="AJ4284" s="3"/>
      <c r="AK4284" s="3"/>
      <c r="AL4284" s="3"/>
      <c r="AM4284" s="3"/>
      <c r="AN4284" s="5" t="s">
        <v>46</v>
      </c>
      <c r="AO4284" s="1"/>
      <c r="AP4284" s="1"/>
      <c r="AQ4284" s="1"/>
    </row>
    <row r="4285" spans="1:43">
      <c r="A4285" s="1" t="s">
        <v>10976</v>
      </c>
      <c r="B4285" s="1" t="s">
        <v>10977</v>
      </c>
      <c r="C4285" s="3">
        <v>0.958904109589041</v>
      </c>
      <c r="D4285" s="4">
        <v>43887</v>
      </c>
      <c r="E4285" s="3">
        <v>5.750353483</v>
      </c>
      <c r="F4285" s="5" t="s">
        <v>1917</v>
      </c>
      <c r="G4285" s="5">
        <v>351</v>
      </c>
      <c r="H4285" s="5" t="s">
        <v>60</v>
      </c>
      <c r="I4285" s="3">
        <v>6.78745841885483</v>
      </c>
      <c r="J4285" s="3">
        <v>50.7936507936508</v>
      </c>
      <c r="K4285" s="3">
        <v>2.91950886766712</v>
      </c>
      <c r="L4285" s="3">
        <v>40.7478427612656</v>
      </c>
      <c r="M4285" s="3">
        <v>1.58217195179424</v>
      </c>
      <c r="N4285" s="3">
        <v>53.7091988130564</v>
      </c>
      <c r="O4285" s="3">
        <v>10.5267013405611</v>
      </c>
      <c r="P4285" s="3">
        <v>51.1156186612576</v>
      </c>
      <c r="Q4285" s="3">
        <v>11.6554429068305</v>
      </c>
      <c r="R4285" s="3">
        <v>51.8324607329843</v>
      </c>
      <c r="S4285" s="3"/>
      <c r="T4285" s="3"/>
      <c r="U4285" s="3"/>
      <c r="V4285" s="3"/>
      <c r="W4285" s="3"/>
      <c r="X4285" s="3"/>
      <c r="Y4285" s="3"/>
      <c r="Z4285" s="3"/>
      <c r="AA4285" s="3">
        <v>0.238654725915087</v>
      </c>
      <c r="AB4285" s="3">
        <v>0.449964129397525</v>
      </c>
      <c r="AC4285" s="3">
        <v>-9.53338119167265</v>
      </c>
      <c r="AD4285" s="3"/>
      <c r="AE4285" s="5">
        <v>2</v>
      </c>
      <c r="AF4285" s="3">
        <v>3.8559872136415</v>
      </c>
      <c r="AG4285" s="3"/>
      <c r="AH4285" s="3"/>
      <c r="AI4285" s="3"/>
      <c r="AJ4285" s="3"/>
      <c r="AK4285" s="3"/>
      <c r="AL4285" s="3"/>
      <c r="AM4285" s="3"/>
      <c r="AN4285" s="5" t="s">
        <v>46</v>
      </c>
      <c r="AO4285" s="1"/>
      <c r="AP4285" s="1"/>
      <c r="AQ4285" s="1"/>
    </row>
    <row r="4286" spans="1:43">
      <c r="A4286" s="1" t="s">
        <v>10978</v>
      </c>
      <c r="B4286" s="1" t="s">
        <v>10979</v>
      </c>
      <c r="C4286" s="3">
        <v>1.06301369863014</v>
      </c>
      <c r="D4286" s="4">
        <v>43849</v>
      </c>
      <c r="E4286" s="3">
        <v>0.5190892051</v>
      </c>
      <c r="F4286" s="5" t="s">
        <v>10980</v>
      </c>
      <c r="G4286" s="5">
        <v>389</v>
      </c>
      <c r="H4286" s="5" t="s">
        <v>205</v>
      </c>
      <c r="I4286" s="3">
        <v>-1.694750170449</v>
      </c>
      <c r="J4286" s="3">
        <v>99.250936329588</v>
      </c>
      <c r="K4286" s="3">
        <v>0.288155802861698</v>
      </c>
      <c r="L4286" s="3">
        <v>2.22222222222222</v>
      </c>
      <c r="M4286" s="3">
        <v>-3.14749064389213</v>
      </c>
      <c r="N4286" s="3">
        <v>99.6268656716418</v>
      </c>
      <c r="O4286" s="3">
        <v>-1.80951454421636</v>
      </c>
      <c r="P4286" s="3">
        <v>99.2217898832685</v>
      </c>
      <c r="Q4286" s="3">
        <v>-2.86786642286593</v>
      </c>
      <c r="R4286" s="3">
        <v>99.5575221238938</v>
      </c>
      <c r="S4286" s="3">
        <v>2.32157339821574</v>
      </c>
      <c r="T4286" s="3">
        <v>4.48717948717949</v>
      </c>
      <c r="U4286" s="3"/>
      <c r="V4286" s="3"/>
      <c r="W4286" s="3"/>
      <c r="X4286" s="3"/>
      <c r="Y4286" s="3"/>
      <c r="Z4286" s="3"/>
      <c r="AA4286" s="3">
        <v>-0.00896195585610197</v>
      </c>
      <c r="AB4286" s="3">
        <v>-0.0383000796231571</v>
      </c>
      <c r="AC4286" s="3">
        <v>-6.53684313533615</v>
      </c>
      <c r="AD4286" s="3"/>
      <c r="AE4286" s="5">
        <v>1</v>
      </c>
      <c r="AF4286" s="3">
        <v>0.214126945830521</v>
      </c>
      <c r="AG4286" s="3"/>
      <c r="AH4286" s="3"/>
      <c r="AI4286" s="3"/>
      <c r="AJ4286" s="3"/>
      <c r="AK4286" s="3"/>
      <c r="AL4286" s="3"/>
      <c r="AM4286" s="3"/>
      <c r="AN4286" s="5" t="s">
        <v>46</v>
      </c>
      <c r="AO4286" s="1"/>
      <c r="AP4286" s="1"/>
      <c r="AQ4286" s="1"/>
    </row>
    <row r="4287" spans="1:43">
      <c r="A4287" s="1" t="s">
        <v>10981</v>
      </c>
      <c r="B4287" s="1" t="s">
        <v>10982</v>
      </c>
      <c r="C4287" s="3">
        <v>1.05753424657534</v>
      </c>
      <c r="D4287" s="4">
        <v>43851</v>
      </c>
      <c r="E4287" s="3">
        <v>14.8741004553</v>
      </c>
      <c r="F4287" s="5" t="s">
        <v>10983</v>
      </c>
      <c r="G4287" s="5">
        <v>387</v>
      </c>
      <c r="H4287" s="5" t="s">
        <v>55</v>
      </c>
      <c r="I4287" s="3">
        <v>12.9064469824627</v>
      </c>
      <c r="J4287" s="3">
        <v>31.7604355716878</v>
      </c>
      <c r="K4287" s="3">
        <v>4.65089373517672</v>
      </c>
      <c r="L4287" s="3">
        <v>10</v>
      </c>
      <c r="M4287" s="3">
        <v>6.51789919924635</v>
      </c>
      <c r="N4287" s="3">
        <v>37.0436864153202</v>
      </c>
      <c r="O4287" s="3">
        <v>24.6795313576843</v>
      </c>
      <c r="P4287" s="3">
        <v>23.112582781457</v>
      </c>
      <c r="Q4287" s="3">
        <v>38.416220351951</v>
      </c>
      <c r="R4287" s="3">
        <v>12.3475609756098</v>
      </c>
      <c r="S4287" s="3">
        <v>80.873825234953</v>
      </c>
      <c r="T4287" s="3">
        <v>27.34375</v>
      </c>
      <c r="U4287" s="3"/>
      <c r="V4287" s="3"/>
      <c r="W4287" s="3"/>
      <c r="X4287" s="3"/>
      <c r="Y4287" s="3"/>
      <c r="Z4287" s="3"/>
      <c r="AA4287" s="3">
        <v>0.36968876537198</v>
      </c>
      <c r="AB4287" s="3">
        <v>0.691347002650365</v>
      </c>
      <c r="AC4287" s="3">
        <v>-9.56217842927872</v>
      </c>
      <c r="AD4287" s="3"/>
      <c r="AE4287" s="5">
        <v>2</v>
      </c>
      <c r="AF4287" s="3">
        <v>4.48015484753057</v>
      </c>
      <c r="AG4287" s="3"/>
      <c r="AH4287" s="3"/>
      <c r="AI4287" s="3"/>
      <c r="AJ4287" s="3"/>
      <c r="AK4287" s="3"/>
      <c r="AL4287" s="3"/>
      <c r="AM4287" s="3"/>
      <c r="AN4287" s="5" t="s">
        <v>51</v>
      </c>
      <c r="AO4287" s="1"/>
      <c r="AP4287" s="1"/>
      <c r="AQ4287" s="1"/>
    </row>
    <row r="4288" spans="1:43">
      <c r="A4288" s="1" t="s">
        <v>10984</v>
      </c>
      <c r="B4288" s="1" t="s">
        <v>10985</v>
      </c>
      <c r="C4288" s="3">
        <v>1.16712328767123</v>
      </c>
      <c r="D4288" s="4">
        <v>43811</v>
      </c>
      <c r="E4288" s="3">
        <v>7.0991977536</v>
      </c>
      <c r="F4288" s="5" t="s">
        <v>2520</v>
      </c>
      <c r="G4288" s="5">
        <v>427</v>
      </c>
      <c r="H4288" s="5" t="s">
        <v>50</v>
      </c>
      <c r="I4288" s="3">
        <v>0.256006301693575</v>
      </c>
      <c r="J4288" s="3">
        <v>27.467619472979</v>
      </c>
      <c r="K4288" s="3">
        <v>0.0786318065657492</v>
      </c>
      <c r="L4288" s="3">
        <v>5.62195661797255</v>
      </c>
      <c r="M4288" s="3">
        <v>-0.0785083415112789</v>
      </c>
      <c r="N4288" s="3">
        <v>50.4452359750668</v>
      </c>
      <c r="O4288" s="3">
        <v>0.71216617210683</v>
      </c>
      <c r="P4288" s="3">
        <v>45.043398812243</v>
      </c>
      <c r="Q4288" s="3">
        <v>1.32351477758981</v>
      </c>
      <c r="R4288" s="3">
        <v>24.5292129406084</v>
      </c>
      <c r="S4288" s="3">
        <v>2.51173576280966</v>
      </c>
      <c r="T4288" s="3">
        <v>23.2203389830508</v>
      </c>
      <c r="U4288" s="3"/>
      <c r="V4288" s="3"/>
      <c r="W4288" s="3"/>
      <c r="X4288" s="3"/>
      <c r="Y4288" s="3"/>
      <c r="Z4288" s="3"/>
      <c r="AA4288" s="3">
        <v>0.080612289322864</v>
      </c>
      <c r="AB4288" s="3">
        <v>0.123814961359707</v>
      </c>
      <c r="AC4288" s="3">
        <v>-2.15427631413302</v>
      </c>
      <c r="AD4288" s="3"/>
      <c r="AE4288" s="5">
        <v>3</v>
      </c>
      <c r="AF4288" s="3">
        <v>0.21790421470158</v>
      </c>
      <c r="AG4288" s="3">
        <v>2.71445895244251</v>
      </c>
      <c r="AH4288" s="3"/>
      <c r="AI4288" s="3"/>
      <c r="AJ4288" s="3"/>
      <c r="AK4288" s="3"/>
      <c r="AL4288" s="3"/>
      <c r="AM4288" s="3"/>
      <c r="AN4288" s="5" t="s">
        <v>51</v>
      </c>
      <c r="AO4288" s="1"/>
      <c r="AP4288" s="1"/>
      <c r="AQ4288" s="1"/>
    </row>
    <row r="4289" spans="1:43">
      <c r="A4289" s="1" t="s">
        <v>10986</v>
      </c>
      <c r="B4289" s="1" t="s">
        <v>10987</v>
      </c>
      <c r="C4289" s="3">
        <v>0.723287671232877</v>
      </c>
      <c r="D4289" s="4">
        <v>43973</v>
      </c>
      <c r="E4289" s="3">
        <v>1.2309959329</v>
      </c>
      <c r="F4289" s="5" t="s">
        <v>7454</v>
      </c>
      <c r="G4289" s="5">
        <v>265</v>
      </c>
      <c r="H4289" s="5" t="s">
        <v>60</v>
      </c>
      <c r="I4289" s="3">
        <v>7.21800831906044</v>
      </c>
      <c r="J4289" s="3">
        <v>47.8174603174603</v>
      </c>
      <c r="K4289" s="3">
        <v>2.17627856365615</v>
      </c>
      <c r="L4289" s="3">
        <v>51.8696069031639</v>
      </c>
      <c r="M4289" s="3">
        <v>4.37475188566891</v>
      </c>
      <c r="N4289" s="3">
        <v>24.1345202769535</v>
      </c>
      <c r="O4289" s="3">
        <v>11.871330099566</v>
      </c>
      <c r="P4289" s="3">
        <v>46.551724137931</v>
      </c>
      <c r="Q4289" s="3">
        <v>17.375</v>
      </c>
      <c r="R4289" s="3">
        <v>41.3612565445026</v>
      </c>
      <c r="S4289" s="3"/>
      <c r="T4289" s="3"/>
      <c r="U4289" s="3"/>
      <c r="V4289" s="3"/>
      <c r="W4289" s="3"/>
      <c r="X4289" s="3"/>
      <c r="Y4289" s="3"/>
      <c r="Z4289" s="3"/>
      <c r="AA4289" s="3">
        <v>0.3006711510929</v>
      </c>
      <c r="AB4289" s="3">
        <v>0.553155449023757</v>
      </c>
      <c r="AC4289" s="3">
        <v>-10.0100772589856</v>
      </c>
      <c r="AD4289" s="3"/>
      <c r="AE4289" s="5">
        <v>1</v>
      </c>
      <c r="AF4289" s="3">
        <v>2.85043042237285</v>
      </c>
      <c r="AG4289" s="3"/>
      <c r="AH4289" s="3"/>
      <c r="AI4289" s="3"/>
      <c r="AJ4289" s="3"/>
      <c r="AK4289" s="3"/>
      <c r="AL4289" s="3"/>
      <c r="AM4289" s="3"/>
      <c r="AN4289" s="5" t="s">
        <v>51</v>
      </c>
      <c r="AO4289" s="1"/>
      <c r="AP4289" s="1"/>
      <c r="AQ4289" s="1"/>
    </row>
    <row r="4290" spans="1:43">
      <c r="A4290" s="1" t="s">
        <v>10988</v>
      </c>
      <c r="B4290" s="1" t="s">
        <v>10989</v>
      </c>
      <c r="C4290" s="3">
        <v>0.786301369863014</v>
      </c>
      <c r="D4290" s="4">
        <v>43950</v>
      </c>
      <c r="E4290" s="3">
        <v>8.6146554473</v>
      </c>
      <c r="F4290" s="5" t="s">
        <v>3043</v>
      </c>
      <c r="G4290" s="5">
        <v>288</v>
      </c>
      <c r="H4290" s="5" t="s">
        <v>50</v>
      </c>
      <c r="I4290" s="3">
        <v>0.349092359864359</v>
      </c>
      <c r="J4290" s="3">
        <v>11.3890129522108</v>
      </c>
      <c r="K4290" s="3">
        <v>-0.0298092209856883</v>
      </c>
      <c r="L4290" s="3">
        <v>72.0230190349712</v>
      </c>
      <c r="M4290" s="3">
        <v>0.069624030236714</v>
      </c>
      <c r="N4290" s="3">
        <v>24.6660730186999</v>
      </c>
      <c r="O4290" s="3">
        <v>0.670402241344811</v>
      </c>
      <c r="P4290" s="3">
        <v>51.8044769301051</v>
      </c>
      <c r="Q4290" s="3">
        <v>1.41114806975103</v>
      </c>
      <c r="R4290" s="3">
        <v>17.8657653307581</v>
      </c>
      <c r="S4290" s="3"/>
      <c r="T4290" s="3"/>
      <c r="U4290" s="3"/>
      <c r="V4290" s="3"/>
      <c r="W4290" s="3"/>
      <c r="X4290" s="3"/>
      <c r="Y4290" s="3"/>
      <c r="Z4290" s="3"/>
      <c r="AA4290" s="3">
        <v>-0.0546977470583406</v>
      </c>
      <c r="AB4290" s="3">
        <v>-0.0662169022124647</v>
      </c>
      <c r="AC4290" s="3">
        <v>-1.57936825269891</v>
      </c>
      <c r="AD4290" s="3"/>
      <c r="AE4290" s="5">
        <v>4</v>
      </c>
      <c r="AF4290" s="3">
        <v>0.0629871550972104</v>
      </c>
      <c r="AG4290" s="3"/>
      <c r="AH4290" s="3"/>
      <c r="AI4290" s="3"/>
      <c r="AJ4290" s="3"/>
      <c r="AK4290" s="3"/>
      <c r="AL4290" s="3"/>
      <c r="AM4290" s="3"/>
      <c r="AN4290" s="5" t="s">
        <v>46</v>
      </c>
      <c r="AO4290" s="1"/>
      <c r="AP4290" s="1"/>
      <c r="AQ4290" s="1"/>
    </row>
    <row r="4291" spans="1:43">
      <c r="A4291" s="1" t="s">
        <v>10990</v>
      </c>
      <c r="B4291" s="1" t="s">
        <v>10991</v>
      </c>
      <c r="C4291" s="3">
        <v>0.936986301369863</v>
      </c>
      <c r="D4291" s="4">
        <v>43895</v>
      </c>
      <c r="E4291" s="3">
        <v>3.033355162</v>
      </c>
      <c r="F4291" s="5" t="s">
        <v>10992</v>
      </c>
      <c r="G4291" s="5">
        <v>343</v>
      </c>
      <c r="H4291" s="5" t="s">
        <v>50</v>
      </c>
      <c r="I4291" s="3">
        <v>0.437506214576908</v>
      </c>
      <c r="J4291" s="3">
        <v>6.38677981241626</v>
      </c>
      <c r="K4291" s="3">
        <v>0.0198039409842537</v>
      </c>
      <c r="L4291" s="3">
        <v>32.182381584772</v>
      </c>
      <c r="M4291" s="3">
        <v>0.198393016565817</v>
      </c>
      <c r="N4291" s="3">
        <v>11.5316117542297</v>
      </c>
      <c r="O4291" s="3">
        <v>0.357675111773477</v>
      </c>
      <c r="P4291" s="3">
        <v>75.6509821836455</v>
      </c>
      <c r="Q4291" s="3">
        <v>0.848642172523957</v>
      </c>
      <c r="R4291" s="3">
        <v>74.4084983099952</v>
      </c>
      <c r="S4291" s="3"/>
      <c r="T4291" s="3"/>
      <c r="U4291" s="3"/>
      <c r="V4291" s="3"/>
      <c r="W4291" s="3"/>
      <c r="X4291" s="3"/>
      <c r="Y4291" s="3"/>
      <c r="Z4291" s="3"/>
      <c r="AA4291" s="3">
        <v>-0.0705245564939372</v>
      </c>
      <c r="AB4291" s="3">
        <v>-0.0875204681974924</v>
      </c>
      <c r="AC4291" s="3">
        <v>-0.66547477155343</v>
      </c>
      <c r="AD4291" s="3"/>
      <c r="AE4291" s="5">
        <v>3</v>
      </c>
      <c r="AF4291" s="3">
        <v>0.0721630528237876</v>
      </c>
      <c r="AG4291" s="3"/>
      <c r="AH4291" s="3"/>
      <c r="AI4291" s="3"/>
      <c r="AJ4291" s="3"/>
      <c r="AK4291" s="3"/>
      <c r="AL4291" s="3"/>
      <c r="AM4291" s="3"/>
      <c r="AN4291" s="5" t="s">
        <v>46</v>
      </c>
      <c r="AO4291" s="1"/>
      <c r="AP4291" s="1"/>
      <c r="AQ4291" s="1"/>
    </row>
    <row r="4292" spans="1:43">
      <c r="A4292" s="1" t="s">
        <v>10993</v>
      </c>
      <c r="B4292" s="1" t="s">
        <v>10994</v>
      </c>
      <c r="C4292" s="3">
        <v>0.553424657534247</v>
      </c>
      <c r="D4292" s="4">
        <v>44035</v>
      </c>
      <c r="E4292" s="3">
        <v>7.8609000521</v>
      </c>
      <c r="F4292" s="5" t="s">
        <v>1066</v>
      </c>
      <c r="G4292" s="5">
        <v>203</v>
      </c>
      <c r="H4292" s="5" t="s">
        <v>191</v>
      </c>
      <c r="I4292" s="3">
        <v>14.4067024861124</v>
      </c>
      <c r="J4292" s="3">
        <v>22.7848101265823</v>
      </c>
      <c r="K4292" s="3">
        <v>5.23538281119115</v>
      </c>
      <c r="L4292" s="3">
        <v>4.45205479452055</v>
      </c>
      <c r="M4292" s="3">
        <v>11.1376503892427</v>
      </c>
      <c r="N4292" s="3">
        <v>11.1711711711712</v>
      </c>
      <c r="O4292" s="3">
        <v>27.0529935275081</v>
      </c>
      <c r="P4292" s="3">
        <v>18.6666666666667</v>
      </c>
      <c r="Q4292" s="3">
        <v>25.7305844675741</v>
      </c>
      <c r="R4292" s="3">
        <v>39.832285115304</v>
      </c>
      <c r="S4292" s="3"/>
      <c r="T4292" s="3"/>
      <c r="U4292" s="3"/>
      <c r="V4292" s="3"/>
      <c r="W4292" s="3"/>
      <c r="X4292" s="3"/>
      <c r="Y4292" s="3"/>
      <c r="Z4292" s="3"/>
      <c r="AA4292" s="3">
        <v>0.239485647384731</v>
      </c>
      <c r="AB4292" s="3">
        <v>0.449654583342277</v>
      </c>
      <c r="AC4292" s="3">
        <v>-8.66195801451835</v>
      </c>
      <c r="AD4292" s="3"/>
      <c r="AE4292" s="5">
        <v>1</v>
      </c>
      <c r="AF4292" s="3">
        <v>2.44928951751791</v>
      </c>
      <c r="AG4292" s="3"/>
      <c r="AH4292" s="3"/>
      <c r="AI4292" s="3"/>
      <c r="AJ4292" s="3"/>
      <c r="AK4292" s="3"/>
      <c r="AL4292" s="3"/>
      <c r="AM4292" s="3"/>
      <c r="AN4292" s="5" t="s">
        <v>46</v>
      </c>
      <c r="AO4292" s="1"/>
      <c r="AP4292" s="1"/>
      <c r="AQ4292" s="1"/>
    </row>
    <row r="4293" spans="1:43">
      <c r="A4293" s="1" t="s">
        <v>10995</v>
      </c>
      <c r="B4293" s="1" t="s">
        <v>10996</v>
      </c>
      <c r="C4293" s="3">
        <v>0.695890410958904</v>
      </c>
      <c r="D4293" s="4">
        <v>43983</v>
      </c>
      <c r="E4293" s="3">
        <v>10.0926519093</v>
      </c>
      <c r="F4293" s="5" t="s">
        <v>10703</v>
      </c>
      <c r="G4293" s="5">
        <v>255</v>
      </c>
      <c r="H4293" s="5" t="s">
        <v>50</v>
      </c>
      <c r="I4293" s="3">
        <v>0.0495392846527242</v>
      </c>
      <c r="J4293" s="3">
        <v>62.1706118803037</v>
      </c>
      <c r="K4293" s="3">
        <v>0.0198098256735319</v>
      </c>
      <c r="L4293" s="3">
        <v>32.0938468348827</v>
      </c>
      <c r="M4293" s="3">
        <v>-0.217391304347824</v>
      </c>
      <c r="N4293" s="3">
        <v>75.5120213713268</v>
      </c>
      <c r="O4293" s="3">
        <v>0.838825644098259</v>
      </c>
      <c r="P4293" s="3">
        <v>23.9378711740521</v>
      </c>
      <c r="Q4293" s="3">
        <v>1.19250425894378</v>
      </c>
      <c r="R4293" s="3">
        <v>41.2361178174795</v>
      </c>
      <c r="S4293" s="3"/>
      <c r="T4293" s="3"/>
      <c r="U4293" s="3"/>
      <c r="V4293" s="3"/>
      <c r="W4293" s="3"/>
      <c r="X4293" s="3"/>
      <c r="Y4293" s="3"/>
      <c r="Z4293" s="3"/>
      <c r="AA4293" s="3">
        <v>-0.00737240648496045</v>
      </c>
      <c r="AB4293" s="3">
        <v>-0.00936761121363389</v>
      </c>
      <c r="AC4293" s="3">
        <v>-0.439560439560424</v>
      </c>
      <c r="AD4293" s="3"/>
      <c r="AE4293" s="5">
        <v>2</v>
      </c>
      <c r="AF4293" s="3">
        <v>0.119988333145096</v>
      </c>
      <c r="AG4293" s="3"/>
      <c r="AH4293" s="3"/>
      <c r="AI4293" s="3"/>
      <c r="AJ4293" s="3"/>
      <c r="AK4293" s="3"/>
      <c r="AL4293" s="3"/>
      <c r="AM4293" s="3"/>
      <c r="AN4293" s="5" t="s">
        <v>1266</v>
      </c>
      <c r="AO4293" s="1"/>
      <c r="AP4293" s="1"/>
      <c r="AQ4293" s="1"/>
    </row>
    <row r="4294" spans="1:43">
      <c r="A4294" s="1" t="s">
        <v>10997</v>
      </c>
      <c r="B4294" s="1" t="s">
        <v>10998</v>
      </c>
      <c r="C4294" s="3">
        <v>0.704109589041096</v>
      </c>
      <c r="D4294" s="4">
        <v>43980</v>
      </c>
      <c r="E4294" s="3">
        <v>21.6777937266</v>
      </c>
      <c r="F4294" s="5" t="s">
        <v>582</v>
      </c>
      <c r="G4294" s="5">
        <v>258</v>
      </c>
      <c r="H4294" s="5" t="s">
        <v>55</v>
      </c>
      <c r="I4294" s="3">
        <v>1.07399577167018</v>
      </c>
      <c r="J4294" s="3">
        <v>91.5910465819722</v>
      </c>
      <c r="K4294" s="3">
        <v>-0.366788929643211</v>
      </c>
      <c r="L4294" s="3">
        <v>93.2203389830508</v>
      </c>
      <c r="M4294" s="3">
        <v>-0.631858995676759</v>
      </c>
      <c r="N4294" s="3">
        <v>89.8264512268103</v>
      </c>
      <c r="O4294" s="3">
        <v>4.42075834352612</v>
      </c>
      <c r="P4294" s="3">
        <v>92.1192052980132</v>
      </c>
      <c r="Q4294" s="3">
        <v>3.44469447810283</v>
      </c>
      <c r="R4294" s="3">
        <v>92.9878048780488</v>
      </c>
      <c r="S4294" s="3"/>
      <c r="T4294" s="3"/>
      <c r="U4294" s="3"/>
      <c r="V4294" s="3"/>
      <c r="W4294" s="3"/>
      <c r="X4294" s="3"/>
      <c r="Y4294" s="3"/>
      <c r="Z4294" s="3"/>
      <c r="AA4294" s="3">
        <v>0.137098238992182</v>
      </c>
      <c r="AB4294" s="3">
        <v>0.207928174899446</v>
      </c>
      <c r="AC4294" s="3">
        <v>-9.23489700536611</v>
      </c>
      <c r="AD4294" s="3"/>
      <c r="AE4294" s="5">
        <v>1</v>
      </c>
      <c r="AF4294" s="3">
        <v>2.13360572555919</v>
      </c>
      <c r="AG4294" s="3"/>
      <c r="AH4294" s="3"/>
      <c r="AI4294" s="3"/>
      <c r="AJ4294" s="3"/>
      <c r="AK4294" s="3"/>
      <c r="AL4294" s="3"/>
      <c r="AM4294" s="3"/>
      <c r="AN4294" s="5" t="s">
        <v>134</v>
      </c>
      <c r="AO4294" s="1"/>
      <c r="AP4294" s="1"/>
      <c r="AQ4294" s="1"/>
    </row>
    <row r="4295" spans="1:43">
      <c r="A4295" s="1" t="s">
        <v>10999</v>
      </c>
      <c r="B4295" s="1" t="s">
        <v>11000</v>
      </c>
      <c r="C4295" s="3">
        <v>0.978082191780822</v>
      </c>
      <c r="D4295" s="4">
        <v>43880</v>
      </c>
      <c r="E4295" s="3">
        <v>3.2853691885</v>
      </c>
      <c r="F4295" s="5" t="s">
        <v>11001</v>
      </c>
      <c r="G4295" s="5">
        <v>358</v>
      </c>
      <c r="H4295" s="5" t="s">
        <v>226</v>
      </c>
      <c r="I4295" s="3">
        <v>2.462136551389</v>
      </c>
      <c r="J4295" s="3">
        <v>40.398293029872</v>
      </c>
      <c r="K4295" s="3">
        <v>0.612374741530127</v>
      </c>
      <c r="L4295" s="3">
        <v>43.7830687830688</v>
      </c>
      <c r="M4295" s="3">
        <v>-0.173597411820421</v>
      </c>
      <c r="N4295" s="3">
        <v>83.9210155148096</v>
      </c>
      <c r="O4295" s="3">
        <v>4.79622266401589</v>
      </c>
      <c r="P4295" s="3">
        <v>38.0503144654088</v>
      </c>
      <c r="Q4295" s="3">
        <v>8.57363542739443</v>
      </c>
      <c r="R4295" s="3">
        <v>29.3795620437956</v>
      </c>
      <c r="S4295" s="3"/>
      <c r="T4295" s="3"/>
      <c r="U4295" s="3"/>
      <c r="V4295" s="3"/>
      <c r="W4295" s="3"/>
      <c r="X4295" s="3"/>
      <c r="Y4295" s="3"/>
      <c r="Z4295" s="3"/>
      <c r="AA4295" s="3">
        <v>0.393484071428971</v>
      </c>
      <c r="AB4295" s="3">
        <v>0.745365936429487</v>
      </c>
      <c r="AC4295" s="3">
        <v>-2.58754260923457</v>
      </c>
      <c r="AD4295" s="3"/>
      <c r="AE4295" s="5">
        <v>1</v>
      </c>
      <c r="AF4295" s="3">
        <v>2.13372060237023</v>
      </c>
      <c r="AG4295" s="3"/>
      <c r="AH4295" s="3"/>
      <c r="AI4295" s="3"/>
      <c r="AJ4295" s="3"/>
      <c r="AK4295" s="3"/>
      <c r="AL4295" s="3"/>
      <c r="AM4295" s="3"/>
      <c r="AN4295" s="5" t="s">
        <v>1266</v>
      </c>
      <c r="AO4295" s="1"/>
      <c r="AP4295" s="1"/>
      <c r="AQ4295" s="1"/>
    </row>
    <row r="4296" spans="1:43">
      <c r="A4296" s="1" t="s">
        <v>11002</v>
      </c>
      <c r="B4296" s="1" t="s">
        <v>11003</v>
      </c>
      <c r="C4296" s="3">
        <v>1.15342465753425</v>
      </c>
      <c r="D4296" s="4">
        <v>43816</v>
      </c>
      <c r="E4296" s="3">
        <v>15.0224335667</v>
      </c>
      <c r="F4296" s="5" t="s">
        <v>11004</v>
      </c>
      <c r="G4296" s="5">
        <v>422</v>
      </c>
      <c r="H4296" s="5" t="s">
        <v>93</v>
      </c>
      <c r="I4296" s="3">
        <v>8.8178998085935</v>
      </c>
      <c r="J4296" s="3">
        <v>35.3</v>
      </c>
      <c r="K4296" s="3">
        <v>1.49593696133957</v>
      </c>
      <c r="L4296" s="3">
        <v>53.5678889990089</v>
      </c>
      <c r="M4296" s="3">
        <v>6.33344082554015</v>
      </c>
      <c r="N4296" s="3">
        <v>21.8063872255489</v>
      </c>
      <c r="O4296" s="3">
        <v>17.6130689113996</v>
      </c>
      <c r="P4296" s="3">
        <v>30.9356136820926</v>
      </c>
      <c r="Q4296" s="3">
        <v>24.6371333534926</v>
      </c>
      <c r="R4296" s="3">
        <v>28.1733746130031</v>
      </c>
      <c r="S4296" s="3">
        <v>62.5455979493247</v>
      </c>
      <c r="T4296" s="3">
        <v>29.7511911064055</v>
      </c>
      <c r="U4296" s="3"/>
      <c r="V4296" s="3"/>
      <c r="W4296" s="3"/>
      <c r="X4296" s="3"/>
      <c r="Y4296" s="3"/>
      <c r="Z4296" s="3"/>
      <c r="AA4296" s="3">
        <v>0.382503249474168</v>
      </c>
      <c r="AB4296" s="3">
        <v>0.62627695046679</v>
      </c>
      <c r="AC4296" s="3">
        <v>-13.7343822304489</v>
      </c>
      <c r="AD4296" s="3"/>
      <c r="AE4296" s="5">
        <v>1</v>
      </c>
      <c r="AF4296" s="3">
        <v>3.61443145470256</v>
      </c>
      <c r="AG4296" s="3">
        <v>58.4438957731629</v>
      </c>
      <c r="AH4296" s="3"/>
      <c r="AI4296" s="3"/>
      <c r="AJ4296" s="3"/>
      <c r="AK4296" s="3"/>
      <c r="AL4296" s="3"/>
      <c r="AM4296" s="3"/>
      <c r="AN4296" s="5" t="s">
        <v>46</v>
      </c>
      <c r="AO4296" s="1"/>
      <c r="AP4296" s="1"/>
      <c r="AQ4296" s="1"/>
    </row>
    <row r="4297" spans="1:43">
      <c r="A4297" s="1" t="s">
        <v>11005</v>
      </c>
      <c r="B4297" s="1" t="s">
        <v>11006</v>
      </c>
      <c r="C4297" s="3">
        <v>0.936986301369863</v>
      </c>
      <c r="D4297" s="4">
        <v>43895</v>
      </c>
      <c r="E4297" s="3">
        <v>7.1834900526</v>
      </c>
      <c r="F4297" s="5" t="s">
        <v>2817</v>
      </c>
      <c r="G4297" s="5">
        <v>343</v>
      </c>
      <c r="H4297" s="5" t="s">
        <v>226</v>
      </c>
      <c r="I4297" s="3">
        <v>4.73655223058565</v>
      </c>
      <c r="J4297" s="3">
        <v>10.099573257468</v>
      </c>
      <c r="K4297" s="3">
        <v>1.42222222222222</v>
      </c>
      <c r="L4297" s="3">
        <v>11.6402116402116</v>
      </c>
      <c r="M4297" s="3">
        <v>2.77427490542244</v>
      </c>
      <c r="N4297" s="3">
        <v>8.18053596614951</v>
      </c>
      <c r="O4297" s="3">
        <v>7.20661467631307</v>
      </c>
      <c r="P4297" s="3">
        <v>15.251572327044</v>
      </c>
      <c r="Q4297" s="3">
        <v>9.66935793925414</v>
      </c>
      <c r="R4297" s="3">
        <v>21.7153284671533</v>
      </c>
      <c r="S4297" s="3"/>
      <c r="T4297" s="3"/>
      <c r="U4297" s="3"/>
      <c r="V4297" s="3"/>
      <c r="W4297" s="3"/>
      <c r="X4297" s="3"/>
      <c r="Y4297" s="3"/>
      <c r="Z4297" s="3"/>
      <c r="AA4297" s="3">
        <v>0.342347818727043</v>
      </c>
      <c r="AB4297" s="3">
        <v>0.765761326027688</v>
      </c>
      <c r="AC4297" s="3">
        <v>-1.94569735562041</v>
      </c>
      <c r="AD4297" s="3"/>
      <c r="AE4297" s="5">
        <v>1</v>
      </c>
      <c r="AF4297" s="3">
        <v>1.02748993685207</v>
      </c>
      <c r="AG4297" s="3"/>
      <c r="AH4297" s="3"/>
      <c r="AI4297" s="3"/>
      <c r="AJ4297" s="3"/>
      <c r="AK4297" s="3"/>
      <c r="AL4297" s="3"/>
      <c r="AM4297" s="3"/>
      <c r="AN4297" s="5" t="s">
        <v>46</v>
      </c>
      <c r="AO4297" s="1"/>
      <c r="AP4297" s="1"/>
      <c r="AQ4297" s="1"/>
    </row>
    <row r="4298" spans="1:43">
      <c r="A4298" s="1" t="s">
        <v>11007</v>
      </c>
      <c r="B4298" s="1" t="s">
        <v>11008</v>
      </c>
      <c r="C4298" s="3">
        <v>0.745205479452055</v>
      </c>
      <c r="D4298" s="4">
        <v>43965</v>
      </c>
      <c r="E4298" s="3">
        <v>4.7283065628</v>
      </c>
      <c r="F4298" s="5" t="s">
        <v>11009</v>
      </c>
      <c r="G4298" s="5">
        <v>273</v>
      </c>
      <c r="H4298" s="5" t="s">
        <v>55</v>
      </c>
      <c r="I4298" s="3">
        <v>12.4758788488967</v>
      </c>
      <c r="J4298" s="3">
        <v>34.5432546884453</v>
      </c>
      <c r="K4298" s="3">
        <v>4.13235979493552</v>
      </c>
      <c r="L4298" s="3">
        <v>17.8531073446328</v>
      </c>
      <c r="M4298" s="3">
        <v>9.32072086765066</v>
      </c>
      <c r="N4298" s="3">
        <v>15.6792339916218</v>
      </c>
      <c r="O4298" s="3">
        <v>20.1469797454741</v>
      </c>
      <c r="P4298" s="3">
        <v>43.7748344370861</v>
      </c>
      <c r="Q4298" s="3">
        <v>17.0420813689541</v>
      </c>
      <c r="R4298" s="3">
        <v>68.5975609756098</v>
      </c>
      <c r="S4298" s="3"/>
      <c r="T4298" s="3"/>
      <c r="U4298" s="3"/>
      <c r="V4298" s="3"/>
      <c r="W4298" s="3"/>
      <c r="X4298" s="3"/>
      <c r="Y4298" s="3"/>
      <c r="Z4298" s="3"/>
      <c r="AA4298" s="3">
        <v>0.258401403629233</v>
      </c>
      <c r="AB4298" s="3">
        <v>0.475435085910786</v>
      </c>
      <c r="AC4298" s="3">
        <v>-10.8891533492009</v>
      </c>
      <c r="AD4298" s="3"/>
      <c r="AE4298" s="5">
        <v>1</v>
      </c>
      <c r="AF4298" s="3">
        <v>2.55672344802798</v>
      </c>
      <c r="AG4298" s="3"/>
      <c r="AH4298" s="3"/>
      <c r="AI4298" s="3"/>
      <c r="AJ4298" s="3"/>
      <c r="AK4298" s="3"/>
      <c r="AL4298" s="3"/>
      <c r="AM4298" s="3"/>
      <c r="AN4298" s="5" t="s">
        <v>46</v>
      </c>
      <c r="AO4298" s="1"/>
      <c r="AP4298" s="1"/>
      <c r="AQ4298" s="1"/>
    </row>
    <row r="4299" spans="1:43">
      <c r="A4299" s="1" t="s">
        <v>11010</v>
      </c>
      <c r="B4299" s="1" t="s">
        <v>11011</v>
      </c>
      <c r="C4299" s="3">
        <v>0.819178082191781</v>
      </c>
      <c r="D4299" s="4">
        <v>43938</v>
      </c>
      <c r="E4299" s="3">
        <v>14.0779400945</v>
      </c>
      <c r="F4299" s="5" t="s">
        <v>406</v>
      </c>
      <c r="G4299" s="5">
        <v>300</v>
      </c>
      <c r="H4299" s="5" t="s">
        <v>50</v>
      </c>
      <c r="I4299" s="3">
        <v>0.171474682267504</v>
      </c>
      <c r="J4299" s="3">
        <v>41.3130861991961</v>
      </c>
      <c r="K4299" s="3">
        <v>0.0201430154094046</v>
      </c>
      <c r="L4299" s="3">
        <v>30.7658255865427</v>
      </c>
      <c r="M4299" s="3">
        <v>0.161371659102364</v>
      </c>
      <c r="N4299" s="3">
        <v>14.1139804096171</v>
      </c>
      <c r="O4299" s="3">
        <v>0.914541205162078</v>
      </c>
      <c r="P4299" s="3">
        <v>14.0246687985381</v>
      </c>
      <c r="Q4299" s="3">
        <v>1.20248649750332</v>
      </c>
      <c r="R4299" s="3">
        <v>39.8841139546113</v>
      </c>
      <c r="S4299" s="3"/>
      <c r="T4299" s="3"/>
      <c r="U4299" s="3"/>
      <c r="V4299" s="3"/>
      <c r="W4299" s="3"/>
      <c r="X4299" s="3"/>
      <c r="Y4299" s="3"/>
      <c r="Z4299" s="3"/>
      <c r="AA4299" s="3">
        <v>-0.135047367223358</v>
      </c>
      <c r="AB4299" s="3">
        <v>-0.153336949434281</v>
      </c>
      <c r="AC4299" s="3">
        <v>-2.90941811637673</v>
      </c>
      <c r="AD4299" s="3"/>
      <c r="AE4299" s="5">
        <v>4</v>
      </c>
      <c r="AF4299" s="3">
        <v>-0.0858027516570875</v>
      </c>
      <c r="AG4299" s="3"/>
      <c r="AH4299" s="3"/>
      <c r="AI4299" s="3"/>
      <c r="AJ4299" s="3"/>
      <c r="AK4299" s="3"/>
      <c r="AL4299" s="3"/>
      <c r="AM4299" s="3"/>
      <c r="AN4299" s="5" t="s">
        <v>46</v>
      </c>
      <c r="AO4299" s="1"/>
      <c r="AP4299" s="1"/>
      <c r="AQ4299" s="1"/>
    </row>
    <row r="4300" spans="1:43">
      <c r="A4300" s="1" t="s">
        <v>11012</v>
      </c>
      <c r="B4300" s="1" t="s">
        <v>11013</v>
      </c>
      <c r="C4300" s="3">
        <v>1.06849315068493</v>
      </c>
      <c r="D4300" s="4">
        <v>43847</v>
      </c>
      <c r="E4300" s="3">
        <v>10.391171752</v>
      </c>
      <c r="F4300" s="5" t="s">
        <v>11014</v>
      </c>
      <c r="G4300" s="5">
        <v>391</v>
      </c>
      <c r="H4300" s="5" t="s">
        <v>50</v>
      </c>
      <c r="I4300" s="3">
        <v>1.21608306702663</v>
      </c>
      <c r="J4300" s="3">
        <v>1.11656989727557</v>
      </c>
      <c r="K4300" s="3">
        <v>0.0768196658344407</v>
      </c>
      <c r="L4300" s="3">
        <v>5.79902611775122</v>
      </c>
      <c r="M4300" s="3">
        <v>0.779848631817739</v>
      </c>
      <c r="N4300" s="3">
        <v>1.15761353517364</v>
      </c>
      <c r="O4300" s="3">
        <v>2.30844915554778</v>
      </c>
      <c r="P4300" s="3">
        <v>1.32480584741891</v>
      </c>
      <c r="Q4300" s="3">
        <v>4.15916890472457</v>
      </c>
      <c r="R4300" s="3">
        <v>0.724287783679382</v>
      </c>
      <c r="S4300" s="3">
        <v>6.14642305124363</v>
      </c>
      <c r="T4300" s="3">
        <v>0.96045197740113</v>
      </c>
      <c r="U4300" s="3"/>
      <c r="V4300" s="3"/>
      <c r="W4300" s="3"/>
      <c r="X4300" s="3"/>
      <c r="Y4300" s="3"/>
      <c r="Z4300" s="3"/>
      <c r="AA4300" s="3">
        <v>0.452482043653781</v>
      </c>
      <c r="AB4300" s="3">
        <v>0.782107826763309</v>
      </c>
      <c r="AC4300" s="3">
        <v>-0.748663101604292</v>
      </c>
      <c r="AD4300" s="3"/>
      <c r="AE4300" s="5">
        <v>1</v>
      </c>
      <c r="AF4300" s="3">
        <v>0.504121463109288</v>
      </c>
      <c r="AG4300" s="3"/>
      <c r="AH4300" s="3"/>
      <c r="AI4300" s="3"/>
      <c r="AJ4300" s="3"/>
      <c r="AK4300" s="3"/>
      <c r="AL4300" s="3"/>
      <c r="AM4300" s="3"/>
      <c r="AN4300" s="5" t="s">
        <v>1266</v>
      </c>
      <c r="AO4300" s="1"/>
      <c r="AP4300" s="1"/>
      <c r="AQ4300" s="1"/>
    </row>
    <row r="4301" spans="1:43">
      <c r="A4301" s="1" t="s">
        <v>11015</v>
      </c>
      <c r="B4301" s="1" t="s">
        <v>11016</v>
      </c>
      <c r="C4301" s="3">
        <v>1.13424657534247</v>
      </c>
      <c r="D4301" s="4">
        <v>43823</v>
      </c>
      <c r="E4301" s="3">
        <v>90.9351331822</v>
      </c>
      <c r="F4301" s="5" t="s">
        <v>7321</v>
      </c>
      <c r="G4301" s="5">
        <v>415</v>
      </c>
      <c r="H4301" s="5" t="s">
        <v>50</v>
      </c>
      <c r="I4301" s="3">
        <v>0.277117973079968</v>
      </c>
      <c r="J4301" s="3">
        <v>22.9120142920947</v>
      </c>
      <c r="K4301" s="3">
        <v>0.0394944707741101</v>
      </c>
      <c r="L4301" s="3">
        <v>20.4515272244356</v>
      </c>
      <c r="M4301" s="3">
        <v>0.207694590050446</v>
      </c>
      <c r="N4301" s="3">
        <v>10.4630454140695</v>
      </c>
      <c r="O4301" s="3">
        <v>0.74574922939247</v>
      </c>
      <c r="P4301" s="3">
        <v>39.7441754225674</v>
      </c>
      <c r="Q4301" s="3">
        <v>1.47935017752411</v>
      </c>
      <c r="R4301" s="3">
        <v>15.0651859005311</v>
      </c>
      <c r="S4301" s="3">
        <v>2.7841280279079</v>
      </c>
      <c r="T4301" s="3">
        <v>16.6101694915254</v>
      </c>
      <c r="U4301" s="3"/>
      <c r="V4301" s="3"/>
      <c r="W4301" s="3"/>
      <c r="X4301" s="3"/>
      <c r="Y4301" s="3"/>
      <c r="Z4301" s="3"/>
      <c r="AA4301" s="3">
        <v>2.92571300111156</v>
      </c>
      <c r="AB4301" s="3"/>
      <c r="AC4301" s="3">
        <v>0</v>
      </c>
      <c r="AD4301" s="3"/>
      <c r="AE4301" s="5"/>
      <c r="AF4301" s="3">
        <v>0.229966440128652</v>
      </c>
      <c r="AG4301" s="3">
        <v>2.83810075578692</v>
      </c>
      <c r="AH4301" s="3"/>
      <c r="AI4301" s="3"/>
      <c r="AJ4301" s="3"/>
      <c r="AK4301" s="3"/>
      <c r="AL4301" s="3"/>
      <c r="AM4301" s="3"/>
      <c r="AN4301" s="5" t="s">
        <v>1266</v>
      </c>
      <c r="AO4301" s="1"/>
      <c r="AP4301" s="1"/>
      <c r="AQ4301" s="1"/>
    </row>
    <row r="4302" spans="1:43">
      <c r="A4302" s="1" t="s">
        <v>11017</v>
      </c>
      <c r="B4302" s="1" t="s">
        <v>11018</v>
      </c>
      <c r="C4302" s="3">
        <v>1.05753424657534</v>
      </c>
      <c r="D4302" s="4">
        <v>43851</v>
      </c>
      <c r="E4302" s="3">
        <v>0.7352513413</v>
      </c>
      <c r="F4302" s="5" t="s">
        <v>11019</v>
      </c>
      <c r="G4302" s="5">
        <v>387</v>
      </c>
      <c r="H4302" s="5" t="s">
        <v>198</v>
      </c>
      <c r="I4302" s="3">
        <v>0.209393189490257</v>
      </c>
      <c r="J4302" s="3">
        <v>48.9417989417989</v>
      </c>
      <c r="K4302" s="3">
        <v>0.0299192181110965</v>
      </c>
      <c r="L4302" s="3">
        <v>43.8829787234042</v>
      </c>
      <c r="M4302" s="3">
        <v>0.0896329347074697</v>
      </c>
      <c r="N4302" s="3">
        <v>43.5013262599469</v>
      </c>
      <c r="O4302" s="3">
        <v>0.670304636793912</v>
      </c>
      <c r="P4302" s="3">
        <v>46.551724137931</v>
      </c>
      <c r="Q4302" s="3">
        <v>1.09385836389598</v>
      </c>
      <c r="R4302" s="3">
        <v>62.202380952381</v>
      </c>
      <c r="S4302" s="3">
        <v>1.61838744381178</v>
      </c>
      <c r="T4302" s="3">
        <v>74.4186046511628</v>
      </c>
      <c r="U4302" s="3"/>
      <c r="V4302" s="3"/>
      <c r="W4302" s="3"/>
      <c r="X4302" s="3"/>
      <c r="Y4302" s="3"/>
      <c r="Z4302" s="3"/>
      <c r="AA4302" s="3">
        <v>0.0168688245601409</v>
      </c>
      <c r="AB4302" s="3">
        <v>0.0404883054860554</v>
      </c>
      <c r="AC4302" s="3">
        <v>-0.568603636435482</v>
      </c>
      <c r="AD4302" s="3"/>
      <c r="AE4302" s="5">
        <v>2</v>
      </c>
      <c r="AF4302" s="3">
        <v>0.12996393681749</v>
      </c>
      <c r="AG4302" s="3"/>
      <c r="AH4302" s="3"/>
      <c r="AI4302" s="3"/>
      <c r="AJ4302" s="3"/>
      <c r="AK4302" s="3"/>
      <c r="AL4302" s="3"/>
      <c r="AM4302" s="3"/>
      <c r="AN4302" s="5" t="s">
        <v>46</v>
      </c>
      <c r="AO4302" s="1"/>
      <c r="AP4302" s="1"/>
      <c r="AQ4302" s="1"/>
    </row>
    <row r="4303" spans="1:43">
      <c r="A4303" s="1" t="s">
        <v>11020</v>
      </c>
      <c r="B4303" s="1" t="s">
        <v>11021</v>
      </c>
      <c r="C4303" s="3">
        <v>1.07123287671233</v>
      </c>
      <c r="D4303" s="4">
        <v>43846</v>
      </c>
      <c r="E4303" s="3">
        <v>0.7729566091</v>
      </c>
      <c r="F4303" s="5" t="s">
        <v>11022</v>
      </c>
      <c r="G4303" s="5">
        <v>365</v>
      </c>
      <c r="H4303" s="5" t="s">
        <v>205</v>
      </c>
      <c r="I4303" s="3">
        <v>-0.273731547560848</v>
      </c>
      <c r="J4303" s="3">
        <v>72.2846441947566</v>
      </c>
      <c r="K4303" s="3">
        <v>0.81035675462002</v>
      </c>
      <c r="L4303" s="3">
        <v>0.740740740740741</v>
      </c>
      <c r="M4303" s="3">
        <v>-2.1205142966801</v>
      </c>
      <c r="N4303" s="3">
        <v>98.134328358209</v>
      </c>
      <c r="O4303" s="3">
        <v>-0.807078957604043</v>
      </c>
      <c r="P4303" s="3">
        <v>97.2762645914397</v>
      </c>
      <c r="Q4303" s="3">
        <v>-2.4014542671259</v>
      </c>
      <c r="R4303" s="3">
        <v>98.6725663716814</v>
      </c>
      <c r="S4303" s="3">
        <v>2.01</v>
      </c>
      <c r="T4303" s="3">
        <v>14.1025641025641</v>
      </c>
      <c r="U4303" s="3"/>
      <c r="V4303" s="3"/>
      <c r="W4303" s="3"/>
      <c r="X4303" s="3"/>
      <c r="Y4303" s="3"/>
      <c r="Z4303" s="3"/>
      <c r="AA4303" s="3">
        <v>-0.011126527277584</v>
      </c>
      <c r="AB4303" s="3">
        <v>-0.0169176215885221</v>
      </c>
      <c r="AC4303" s="3">
        <v>-6.99273607748183</v>
      </c>
      <c r="AD4303" s="3"/>
      <c r="AE4303" s="5">
        <v>2</v>
      </c>
      <c r="AF4303" s="3">
        <v>0.228042033820108</v>
      </c>
      <c r="AG4303" s="3"/>
      <c r="AH4303" s="3"/>
      <c r="AI4303" s="3"/>
      <c r="AJ4303" s="3"/>
      <c r="AK4303" s="3"/>
      <c r="AL4303" s="3"/>
      <c r="AM4303" s="3"/>
      <c r="AN4303" s="5" t="s">
        <v>46</v>
      </c>
      <c r="AO4303" s="1"/>
      <c r="AP4303" s="1"/>
      <c r="AQ4303" s="1"/>
    </row>
    <row r="4304" spans="1:43">
      <c r="A4304" s="1" t="s">
        <v>11023</v>
      </c>
      <c r="B4304" s="1" t="s">
        <v>11024</v>
      </c>
      <c r="C4304" s="3">
        <v>0.482191780821918</v>
      </c>
      <c r="D4304" s="4">
        <v>44061</v>
      </c>
      <c r="E4304" s="3">
        <v>1.5711445899</v>
      </c>
      <c r="F4304" s="5" t="s">
        <v>11025</v>
      </c>
      <c r="G4304" s="5">
        <v>177</v>
      </c>
      <c r="H4304" s="5" t="s">
        <v>93</v>
      </c>
      <c r="I4304" s="3">
        <v>16.6539634146341</v>
      </c>
      <c r="J4304" s="3">
        <v>4.7</v>
      </c>
      <c r="K4304" s="3">
        <v>1.72814888667331</v>
      </c>
      <c r="L4304" s="3">
        <v>48.6620416253717</v>
      </c>
      <c r="M4304" s="3">
        <v>9.77227900304823</v>
      </c>
      <c r="N4304" s="3">
        <v>6.3373253493014</v>
      </c>
      <c r="O4304" s="3">
        <v>22.391043582567</v>
      </c>
      <c r="P4304" s="3">
        <v>17.0020120724346</v>
      </c>
      <c r="Q4304" s="3"/>
      <c r="R4304" s="3"/>
      <c r="S4304" s="3"/>
      <c r="T4304" s="3"/>
      <c r="U4304" s="3"/>
      <c r="V4304" s="3"/>
      <c r="W4304" s="3"/>
      <c r="X4304" s="3"/>
      <c r="Y4304" s="3"/>
      <c r="Z4304" s="3"/>
      <c r="AA4304" s="3">
        <v>0.378448985698658</v>
      </c>
      <c r="AB4304" s="3">
        <v>1.49013425651174</v>
      </c>
      <c r="AC4304" s="3">
        <v>-3.01532791691097</v>
      </c>
      <c r="AD4304" s="3"/>
      <c r="AE4304" s="5">
        <v>1</v>
      </c>
      <c r="AF4304" s="3">
        <v>3.07043780034156</v>
      </c>
      <c r="AG4304" s="3"/>
      <c r="AH4304" s="3"/>
      <c r="AI4304" s="3"/>
      <c r="AJ4304" s="3"/>
      <c r="AK4304" s="3"/>
      <c r="AL4304" s="3"/>
      <c r="AM4304" s="3">
        <v>50</v>
      </c>
      <c r="AN4304" s="5" t="s">
        <v>56</v>
      </c>
      <c r="AO4304" s="1"/>
      <c r="AP4304" s="1"/>
      <c r="AQ4304" s="1"/>
    </row>
    <row r="4305" spans="1:43">
      <c r="A4305" s="1" t="s">
        <v>11026</v>
      </c>
      <c r="B4305" s="1" t="s">
        <v>11027</v>
      </c>
      <c r="C4305" s="3">
        <v>0.484931506849315</v>
      </c>
      <c r="D4305" s="4">
        <v>44060</v>
      </c>
      <c r="E4305" s="3">
        <v>1.5755513693</v>
      </c>
      <c r="F4305" s="5" t="s">
        <v>11025</v>
      </c>
      <c r="G4305" s="5">
        <v>178</v>
      </c>
      <c r="H4305" s="5" t="s">
        <v>93</v>
      </c>
      <c r="I4305" s="3">
        <v>16.2048851622311</v>
      </c>
      <c r="J4305" s="3">
        <v>5.45</v>
      </c>
      <c r="K4305" s="3">
        <v>1.56934597307415</v>
      </c>
      <c r="L4305" s="3">
        <v>51.585728444004</v>
      </c>
      <c r="M4305" s="3">
        <v>9.25449871465294</v>
      </c>
      <c r="N4305" s="3">
        <v>7.78443113772455</v>
      </c>
      <c r="O4305" s="3">
        <v>26.3752601843592</v>
      </c>
      <c r="P4305" s="3">
        <v>8.85311871227364</v>
      </c>
      <c r="Q4305" s="3"/>
      <c r="R4305" s="3"/>
      <c r="S4305" s="3"/>
      <c r="T4305" s="3"/>
      <c r="U4305" s="3"/>
      <c r="V4305" s="3"/>
      <c r="W4305" s="3"/>
      <c r="X4305" s="3"/>
      <c r="Y4305" s="3"/>
      <c r="Z4305" s="3"/>
      <c r="AA4305" s="3">
        <v>0.456995170679045</v>
      </c>
      <c r="AB4305" s="3">
        <v>1.81263360130855</v>
      </c>
      <c r="AC4305" s="3">
        <v>-3.09508615188257</v>
      </c>
      <c r="AD4305" s="3"/>
      <c r="AE4305" s="5">
        <v>1</v>
      </c>
      <c r="AF4305" s="3">
        <v>4.04708726374508</v>
      </c>
      <c r="AG4305" s="3"/>
      <c r="AH4305" s="3"/>
      <c r="AI4305" s="3"/>
      <c r="AJ4305" s="3"/>
      <c r="AK4305" s="3"/>
      <c r="AL4305" s="3"/>
      <c r="AM4305" s="3">
        <v>50</v>
      </c>
      <c r="AN4305" s="5" t="s">
        <v>56</v>
      </c>
      <c r="AO4305" s="1"/>
      <c r="AP4305" s="1"/>
      <c r="AQ4305" s="1"/>
    </row>
    <row r="4306" spans="1:43">
      <c r="A4306" s="1" t="s">
        <v>11028</v>
      </c>
      <c r="B4306" s="1" t="s">
        <v>11029</v>
      </c>
      <c r="C4306" s="3">
        <v>0.649315068493151</v>
      </c>
      <c r="D4306" s="4">
        <v>44000</v>
      </c>
      <c r="E4306" s="3">
        <v>1.4811662156</v>
      </c>
      <c r="F4306" s="5" t="s">
        <v>11030</v>
      </c>
      <c r="G4306" s="5">
        <v>238</v>
      </c>
      <c r="H4306" s="5" t="s">
        <v>93</v>
      </c>
      <c r="I4306" s="3">
        <v>6.10611510791365</v>
      </c>
      <c r="J4306" s="3">
        <v>48.15</v>
      </c>
      <c r="K4306" s="3">
        <v>3.20125951193912</v>
      </c>
      <c r="L4306" s="3">
        <v>24.8761149653122</v>
      </c>
      <c r="M4306" s="3">
        <v>4.10269984118581</v>
      </c>
      <c r="N4306" s="3">
        <v>34.8802395209581</v>
      </c>
      <c r="O4306" s="3">
        <v>8.90714417574303</v>
      </c>
      <c r="P4306" s="3">
        <v>53.7726358148893</v>
      </c>
      <c r="Q4306" s="3">
        <v>16.1318897637795</v>
      </c>
      <c r="R4306" s="3">
        <v>45.046439628483</v>
      </c>
      <c r="S4306" s="3"/>
      <c r="T4306" s="3"/>
      <c r="U4306" s="3"/>
      <c r="V4306" s="3"/>
      <c r="W4306" s="3"/>
      <c r="X4306" s="3"/>
      <c r="Y4306" s="3"/>
      <c r="Z4306" s="3"/>
      <c r="AA4306" s="3">
        <v>0.356901659464313</v>
      </c>
      <c r="AB4306" s="3">
        <v>0.675712247285726</v>
      </c>
      <c r="AC4306" s="3">
        <v>-3.5189613939187</v>
      </c>
      <c r="AD4306" s="3"/>
      <c r="AE4306" s="5">
        <v>1</v>
      </c>
      <c r="AF4306" s="3">
        <v>1.74044227533311</v>
      </c>
      <c r="AG4306" s="3"/>
      <c r="AH4306" s="3"/>
      <c r="AI4306" s="3"/>
      <c r="AJ4306" s="3"/>
      <c r="AK4306" s="3"/>
      <c r="AL4306" s="3"/>
      <c r="AM4306" s="3"/>
      <c r="AN4306" s="5" t="s">
        <v>46</v>
      </c>
      <c r="AO4306" s="1"/>
      <c r="AP4306" s="1"/>
      <c r="AQ4306" s="1"/>
    </row>
    <row r="4307" spans="1:43">
      <c r="A4307" s="1" t="s">
        <v>11031</v>
      </c>
      <c r="B4307" s="1" t="s">
        <v>11032</v>
      </c>
      <c r="C4307" s="3">
        <v>0.695890410958904</v>
      </c>
      <c r="D4307" s="4">
        <v>43983</v>
      </c>
      <c r="E4307" s="3">
        <v>6.1229629258</v>
      </c>
      <c r="F4307" s="5" t="s">
        <v>2348</v>
      </c>
      <c r="G4307" s="5">
        <v>255</v>
      </c>
      <c r="H4307" s="5" t="s">
        <v>191</v>
      </c>
      <c r="I4307" s="3">
        <v>9.36256597645148</v>
      </c>
      <c r="J4307" s="3">
        <v>56.0578661844485</v>
      </c>
      <c r="K4307" s="3">
        <v>3.68773577642621</v>
      </c>
      <c r="L4307" s="3">
        <v>23.458904109589</v>
      </c>
      <c r="M4307" s="3">
        <v>3.78361716883717</v>
      </c>
      <c r="N4307" s="3">
        <v>66.3063063063063</v>
      </c>
      <c r="O4307" s="3">
        <v>14.2808655070004</v>
      </c>
      <c r="P4307" s="3">
        <v>67.2380952380952</v>
      </c>
      <c r="Q4307" s="3">
        <v>16.7374534107654</v>
      </c>
      <c r="R4307" s="3">
        <v>66.4570230607966</v>
      </c>
      <c r="S4307" s="3"/>
      <c r="T4307" s="3"/>
      <c r="U4307" s="3"/>
      <c r="V4307" s="3"/>
      <c r="W4307" s="3"/>
      <c r="X4307" s="3"/>
      <c r="Y4307" s="3"/>
      <c r="Z4307" s="3"/>
      <c r="AA4307" s="3">
        <v>0.222079022121523</v>
      </c>
      <c r="AB4307" s="3">
        <v>0.367672916439733</v>
      </c>
      <c r="AC4307" s="3">
        <v>-10.3025818122019</v>
      </c>
      <c r="AD4307" s="3"/>
      <c r="AE4307" s="5">
        <v>1</v>
      </c>
      <c r="AF4307" s="3">
        <v>3.02463333491082</v>
      </c>
      <c r="AG4307" s="3"/>
      <c r="AH4307" s="3"/>
      <c r="AI4307" s="3"/>
      <c r="AJ4307" s="3"/>
      <c r="AK4307" s="3"/>
      <c r="AL4307" s="3"/>
      <c r="AM4307" s="3"/>
      <c r="AN4307" s="5" t="s">
        <v>46</v>
      </c>
      <c r="AO4307" s="1"/>
      <c r="AP4307" s="1"/>
      <c r="AQ4307" s="1"/>
    </row>
    <row r="4308" spans="1:43">
      <c r="A4308" s="1" t="s">
        <v>11033</v>
      </c>
      <c r="B4308" s="1" t="s">
        <v>11034</v>
      </c>
      <c r="C4308" s="3">
        <v>1.13150684931507</v>
      </c>
      <c r="D4308" s="4">
        <v>43824</v>
      </c>
      <c r="E4308" s="3">
        <v>0.4124272943</v>
      </c>
      <c r="F4308" s="5" t="s">
        <v>11035</v>
      </c>
      <c r="G4308" s="5">
        <v>414</v>
      </c>
      <c r="H4308" s="5" t="s">
        <v>198</v>
      </c>
      <c r="I4308" s="3">
        <v>0.137214544741749</v>
      </c>
      <c r="J4308" s="3">
        <v>70.8994708994709</v>
      </c>
      <c r="K4308" s="3">
        <v>0.0195790504160527</v>
      </c>
      <c r="L4308" s="3">
        <v>59.8404255319149</v>
      </c>
      <c r="M4308" s="3">
        <v>0.0489620054837392</v>
      </c>
      <c r="N4308" s="3">
        <v>57.2944297082228</v>
      </c>
      <c r="O4308" s="3">
        <v>0.729567189194526</v>
      </c>
      <c r="P4308" s="3">
        <v>36.7816091954023</v>
      </c>
      <c r="Q4308" s="3">
        <v>1.19849445324881</v>
      </c>
      <c r="R4308" s="3">
        <v>50.297619047619</v>
      </c>
      <c r="S4308" s="3">
        <v>1.81365221723966</v>
      </c>
      <c r="T4308" s="3">
        <v>69.7674418604651</v>
      </c>
      <c r="U4308" s="3"/>
      <c r="V4308" s="3"/>
      <c r="W4308" s="3"/>
      <c r="X4308" s="3"/>
      <c r="Y4308" s="3"/>
      <c r="Z4308" s="3"/>
      <c r="AA4308" s="3">
        <v>0.0808025120543292</v>
      </c>
      <c r="AB4308" s="3">
        <v>0.162483398272771</v>
      </c>
      <c r="AC4308" s="3">
        <v>-0.435255712731226</v>
      </c>
      <c r="AD4308" s="3"/>
      <c r="AE4308" s="5">
        <v>2</v>
      </c>
      <c r="AF4308" s="3">
        <v>0.154031761838507</v>
      </c>
      <c r="AG4308" s="3">
        <v>1.91673677911222</v>
      </c>
      <c r="AH4308" s="3"/>
      <c r="AI4308" s="3"/>
      <c r="AJ4308" s="3"/>
      <c r="AK4308" s="3"/>
      <c r="AL4308" s="3"/>
      <c r="AM4308" s="3"/>
      <c r="AN4308" s="5" t="s">
        <v>46</v>
      </c>
      <c r="AO4308" s="1"/>
      <c r="AP4308" s="1"/>
      <c r="AQ4308" s="1"/>
    </row>
    <row r="4309" spans="1:43">
      <c r="A4309" s="1" t="s">
        <v>11036</v>
      </c>
      <c r="B4309" s="1" t="s">
        <v>11037</v>
      </c>
      <c r="C4309" s="3">
        <v>1.06027397260274</v>
      </c>
      <c r="D4309" s="4">
        <v>43850</v>
      </c>
      <c r="E4309" s="3">
        <v>4.6623926685</v>
      </c>
      <c r="F4309" s="5" t="s">
        <v>11038</v>
      </c>
      <c r="G4309" s="5">
        <v>388</v>
      </c>
      <c r="H4309" s="5" t="s">
        <v>50</v>
      </c>
      <c r="I4309" s="3">
        <v>-0.232371078738041</v>
      </c>
      <c r="J4309" s="3">
        <v>89.3255917820455</v>
      </c>
      <c r="K4309" s="3">
        <v>-0.321457272970785</v>
      </c>
      <c r="L4309" s="3">
        <v>97.2996901283754</v>
      </c>
      <c r="M4309" s="3">
        <v>-1.8119447620723</v>
      </c>
      <c r="N4309" s="3">
        <v>98.6642920747996</v>
      </c>
      <c r="O4309" s="3">
        <v>5.10309763675737</v>
      </c>
      <c r="P4309" s="3">
        <v>0.228414801279123</v>
      </c>
      <c r="Q4309" s="3">
        <v>6.11216730038023</v>
      </c>
      <c r="R4309" s="3">
        <v>0.144857556735876</v>
      </c>
      <c r="S4309" s="3">
        <v>11.4850694097673</v>
      </c>
      <c r="T4309" s="3">
        <v>0.112994350282486</v>
      </c>
      <c r="U4309" s="3"/>
      <c r="V4309" s="3"/>
      <c r="W4309" s="3"/>
      <c r="X4309" s="3"/>
      <c r="Y4309" s="3"/>
      <c r="Z4309" s="3"/>
      <c r="AA4309" s="3">
        <v>0.174912100052556</v>
      </c>
      <c r="AB4309" s="3">
        <v>0.255179571353103</v>
      </c>
      <c r="AC4309" s="3">
        <v>-4.95066643586636</v>
      </c>
      <c r="AD4309" s="3"/>
      <c r="AE4309" s="5">
        <v>2</v>
      </c>
      <c r="AF4309" s="3">
        <v>0.951334772556026</v>
      </c>
      <c r="AG4309" s="3"/>
      <c r="AH4309" s="3"/>
      <c r="AI4309" s="3"/>
      <c r="AJ4309" s="3"/>
      <c r="AK4309" s="3"/>
      <c r="AL4309" s="3"/>
      <c r="AM4309" s="3"/>
      <c r="AN4309" s="5" t="s">
        <v>46</v>
      </c>
      <c r="AO4309" s="1"/>
      <c r="AP4309" s="1"/>
      <c r="AQ4309" s="1"/>
    </row>
    <row r="4310" spans="1:43">
      <c r="A4310" s="1" t="s">
        <v>11039</v>
      </c>
      <c r="B4310" s="1" t="s">
        <v>11040</v>
      </c>
      <c r="C4310" s="3">
        <v>0.706849315068493</v>
      </c>
      <c r="D4310" s="4">
        <v>43979</v>
      </c>
      <c r="E4310" s="3">
        <v>0.0009199524</v>
      </c>
      <c r="F4310" s="5" t="s">
        <v>11041</v>
      </c>
      <c r="G4310" s="5">
        <v>259</v>
      </c>
      <c r="H4310" s="5" t="s">
        <v>205</v>
      </c>
      <c r="I4310" s="3">
        <v>0.089082450757213</v>
      </c>
      <c r="J4310" s="3">
        <v>14.9812734082397</v>
      </c>
      <c r="K4310" s="3">
        <v>0.049470663896326</v>
      </c>
      <c r="L4310" s="3">
        <v>9.25925925925926</v>
      </c>
      <c r="M4310" s="3">
        <v>0.0791765637371471</v>
      </c>
      <c r="N4310" s="3">
        <v>5.97014925373134</v>
      </c>
      <c r="O4310" s="3">
        <v>0.717131474103595</v>
      </c>
      <c r="P4310" s="3">
        <v>60.7003891050584</v>
      </c>
      <c r="Q4310" s="3">
        <v>0.948387740840577</v>
      </c>
      <c r="R4310" s="3">
        <v>73.8938053097345</v>
      </c>
      <c r="S4310" s="3"/>
      <c r="T4310" s="3"/>
      <c r="U4310" s="3"/>
      <c r="V4310" s="3"/>
      <c r="W4310" s="3"/>
      <c r="X4310" s="3"/>
      <c r="Y4310" s="3"/>
      <c r="Z4310" s="3"/>
      <c r="AA4310" s="3">
        <v>0.0163119359202794</v>
      </c>
      <c r="AB4310" s="3">
        <v>0.0247036740786379</v>
      </c>
      <c r="AC4310" s="3">
        <v>-0.505250643946909</v>
      </c>
      <c r="AD4310" s="3"/>
      <c r="AE4310" s="5">
        <v>1</v>
      </c>
      <c r="AF4310" s="3">
        <v>0.153035751431857</v>
      </c>
      <c r="AG4310" s="3"/>
      <c r="AH4310" s="3"/>
      <c r="AI4310" s="3"/>
      <c r="AJ4310" s="3"/>
      <c r="AK4310" s="3"/>
      <c r="AL4310" s="3"/>
      <c r="AM4310" s="3"/>
      <c r="AN4310" s="5" t="s">
        <v>46</v>
      </c>
      <c r="AO4310" s="1"/>
      <c r="AP4310" s="1"/>
      <c r="AQ4310" s="1"/>
    </row>
    <row r="4311" spans="1:43">
      <c r="A4311" s="1" t="s">
        <v>11042</v>
      </c>
      <c r="B4311" s="1" t="s">
        <v>11043</v>
      </c>
      <c r="C4311" s="3">
        <v>1.06301369863014</v>
      </c>
      <c r="D4311" s="4">
        <v>43849</v>
      </c>
      <c r="E4311" s="3">
        <v>8.9585557086</v>
      </c>
      <c r="F4311" s="5" t="s">
        <v>3945</v>
      </c>
      <c r="G4311" s="5">
        <v>389</v>
      </c>
      <c r="H4311" s="5" t="s">
        <v>226</v>
      </c>
      <c r="I4311" s="3">
        <v>3.94129979035641</v>
      </c>
      <c r="J4311" s="3">
        <v>15.9317211948791</v>
      </c>
      <c r="K4311" s="3">
        <v>0.870768229166679</v>
      </c>
      <c r="L4311" s="3">
        <v>31.4814814814815</v>
      </c>
      <c r="M4311" s="3">
        <v>3.10264515055732</v>
      </c>
      <c r="N4311" s="3">
        <v>5.78279266572638</v>
      </c>
      <c r="O4311" s="3">
        <v>5.75036259704804</v>
      </c>
      <c r="P4311" s="3">
        <v>25.9433962264151</v>
      </c>
      <c r="Q4311" s="3">
        <v>12.2430498958616</v>
      </c>
      <c r="R4311" s="3">
        <v>8.94160583941606</v>
      </c>
      <c r="S4311" s="3">
        <v>23.7272908764224</v>
      </c>
      <c r="T4311" s="3">
        <v>16.7553191489362</v>
      </c>
      <c r="U4311" s="3"/>
      <c r="V4311" s="3"/>
      <c r="W4311" s="3"/>
      <c r="X4311" s="3"/>
      <c r="Y4311" s="3"/>
      <c r="Z4311" s="3"/>
      <c r="AA4311" s="3">
        <v>0.408528845571053</v>
      </c>
      <c r="AB4311" s="3">
        <v>0.722099641676839</v>
      </c>
      <c r="AC4311" s="3">
        <v>-4.44707975096354</v>
      </c>
      <c r="AD4311" s="3"/>
      <c r="AE4311" s="5">
        <v>2</v>
      </c>
      <c r="AF4311" s="3">
        <v>1.68538705330233</v>
      </c>
      <c r="AG4311" s="3"/>
      <c r="AH4311" s="3"/>
      <c r="AI4311" s="3"/>
      <c r="AJ4311" s="3"/>
      <c r="AK4311" s="3"/>
      <c r="AL4311" s="3"/>
      <c r="AM4311" s="3">
        <v>100</v>
      </c>
      <c r="AN4311" s="5" t="s">
        <v>56</v>
      </c>
      <c r="AO4311" s="1"/>
      <c r="AP4311" s="1"/>
      <c r="AQ4311" s="1"/>
    </row>
    <row r="4312" spans="1:43">
      <c r="A4312" s="1" t="s">
        <v>11044</v>
      </c>
      <c r="B4312" s="1" t="s">
        <v>11045</v>
      </c>
      <c r="C4312" s="3">
        <v>1.13150684931507</v>
      </c>
      <c r="D4312" s="4">
        <v>43824</v>
      </c>
      <c r="E4312" s="3">
        <v>92.2408895871</v>
      </c>
      <c r="F4312" s="5" t="s">
        <v>5304</v>
      </c>
      <c r="G4312" s="5">
        <v>414</v>
      </c>
      <c r="H4312" s="5" t="s">
        <v>50</v>
      </c>
      <c r="I4312" s="3">
        <v>0.249351685617415</v>
      </c>
      <c r="J4312" s="3">
        <v>28.3608753907995</v>
      </c>
      <c r="K4312" s="3">
        <v>0.0298566878981011</v>
      </c>
      <c r="L4312" s="3">
        <v>25.1881363435148</v>
      </c>
      <c r="M4312" s="3">
        <v>0.199381916060221</v>
      </c>
      <c r="N4312" s="3">
        <v>11.2644701691897</v>
      </c>
      <c r="O4312" s="3">
        <v>0.715816352935427</v>
      </c>
      <c r="P4312" s="3">
        <v>44.266788487894</v>
      </c>
      <c r="Q4312" s="3">
        <v>1.32056729274535</v>
      </c>
      <c r="R4312" s="3">
        <v>24.8189280540802</v>
      </c>
      <c r="S4312" s="3">
        <v>2.62369323300102</v>
      </c>
      <c r="T4312" s="3">
        <v>20.5084745762712</v>
      </c>
      <c r="U4312" s="3"/>
      <c r="V4312" s="3"/>
      <c r="W4312" s="3"/>
      <c r="X4312" s="3"/>
      <c r="Y4312" s="3"/>
      <c r="Z4312" s="3"/>
      <c r="AA4312" s="3">
        <v>1.23039242433667</v>
      </c>
      <c r="AB4312" s="3"/>
      <c r="AC4312" s="3">
        <v>0</v>
      </c>
      <c r="AD4312" s="3"/>
      <c r="AE4312" s="5"/>
      <c r="AF4312" s="3">
        <v>0.215599578833652</v>
      </c>
      <c r="AG4312" s="3">
        <v>2.6601779454017</v>
      </c>
      <c r="AH4312" s="3"/>
      <c r="AI4312" s="3"/>
      <c r="AJ4312" s="3"/>
      <c r="AK4312" s="3"/>
      <c r="AL4312" s="3"/>
      <c r="AM4312" s="3"/>
      <c r="AN4312" s="5" t="s">
        <v>1266</v>
      </c>
      <c r="AO4312" s="1"/>
      <c r="AP4312" s="1"/>
      <c r="AQ4312" s="1"/>
    </row>
    <row r="4313" spans="1:43">
      <c r="A4313" s="1" t="s">
        <v>11046</v>
      </c>
      <c r="B4313" s="1" t="s">
        <v>11047</v>
      </c>
      <c r="C4313" s="3">
        <v>1.12602739726027</v>
      </c>
      <c r="D4313" s="4">
        <v>43826</v>
      </c>
      <c r="E4313" s="3">
        <v>1.0842727461</v>
      </c>
      <c r="F4313" s="5" t="s">
        <v>11048</v>
      </c>
      <c r="G4313" s="5">
        <v>412</v>
      </c>
      <c r="H4313" s="5" t="s">
        <v>55</v>
      </c>
      <c r="I4313" s="3">
        <v>8.14473596368248</v>
      </c>
      <c r="J4313" s="3">
        <v>65.1542649727768</v>
      </c>
      <c r="K4313" s="3">
        <v>0.080316322748045</v>
      </c>
      <c r="L4313" s="3">
        <v>88.0225988700565</v>
      </c>
      <c r="M4313" s="3">
        <v>4.01309875433415</v>
      </c>
      <c r="N4313" s="3">
        <v>60.8617594254937</v>
      </c>
      <c r="O4313" s="3">
        <v>14.9517456713029</v>
      </c>
      <c r="P4313" s="3">
        <v>66.887417218543</v>
      </c>
      <c r="Q4313" s="3">
        <v>17.7167357023472</v>
      </c>
      <c r="R4313" s="3">
        <v>67.1493902439024</v>
      </c>
      <c r="S4313" s="3">
        <v>61.3928464680681</v>
      </c>
      <c r="T4313" s="3">
        <v>56.8359375</v>
      </c>
      <c r="U4313" s="3"/>
      <c r="V4313" s="3"/>
      <c r="W4313" s="3"/>
      <c r="X4313" s="3"/>
      <c r="Y4313" s="3"/>
      <c r="Z4313" s="3"/>
      <c r="AA4313" s="3">
        <v>0.350337195008275</v>
      </c>
      <c r="AB4313" s="3">
        <v>0.590528712230283</v>
      </c>
      <c r="AC4313" s="3">
        <v>-12.6880921419283</v>
      </c>
      <c r="AD4313" s="3"/>
      <c r="AE4313" s="5">
        <v>1</v>
      </c>
      <c r="AF4313" s="3">
        <v>3.6024718141289</v>
      </c>
      <c r="AG4313" s="3">
        <v>58.2526006788534</v>
      </c>
      <c r="AH4313" s="3"/>
      <c r="AI4313" s="3"/>
      <c r="AJ4313" s="3"/>
      <c r="AK4313" s="3"/>
      <c r="AL4313" s="3"/>
      <c r="AM4313" s="3"/>
      <c r="AN4313" s="5" t="s">
        <v>46</v>
      </c>
      <c r="AO4313" s="1"/>
      <c r="AP4313" s="1"/>
      <c r="AQ4313" s="1"/>
    </row>
    <row r="4314" spans="1:43">
      <c r="A4314" s="1" t="s">
        <v>11049</v>
      </c>
      <c r="B4314" s="1" t="s">
        <v>11050</v>
      </c>
      <c r="C4314" s="3">
        <v>0.794520547945205</v>
      </c>
      <c r="D4314" s="4">
        <v>43947</v>
      </c>
      <c r="E4314" s="3">
        <v>10.1064507626</v>
      </c>
      <c r="F4314" s="5" t="s">
        <v>519</v>
      </c>
      <c r="G4314" s="5">
        <v>291</v>
      </c>
      <c r="H4314" s="5" t="s">
        <v>50</v>
      </c>
      <c r="I4314" s="3">
        <v>0.19790223629527</v>
      </c>
      <c r="J4314" s="3">
        <v>36.2661902635105</v>
      </c>
      <c r="K4314" s="3">
        <v>0.108749382105772</v>
      </c>
      <c r="L4314" s="3">
        <v>2.25763612217795</v>
      </c>
      <c r="M4314" s="3">
        <v>0.0988533017002659</v>
      </c>
      <c r="N4314" s="3">
        <v>20.0356188780053</v>
      </c>
      <c r="O4314" s="3">
        <v>0.626055848156611</v>
      </c>
      <c r="P4314" s="3">
        <v>56.9666514390132</v>
      </c>
      <c r="Q4314" s="3">
        <v>1.15884115884116</v>
      </c>
      <c r="R4314" s="3">
        <v>45.3887011105746</v>
      </c>
      <c r="S4314" s="3"/>
      <c r="T4314" s="3"/>
      <c r="U4314" s="3"/>
      <c r="V4314" s="3"/>
      <c r="W4314" s="3"/>
      <c r="X4314" s="3"/>
      <c r="Y4314" s="3"/>
      <c r="Z4314" s="3"/>
      <c r="AA4314" s="3">
        <v>0.0579385494246374</v>
      </c>
      <c r="AB4314" s="3">
        <v>0.0911594340698364</v>
      </c>
      <c r="AC4314" s="3">
        <v>-0.0691562932226756</v>
      </c>
      <c r="AD4314" s="3"/>
      <c r="AE4314" s="5"/>
      <c r="AF4314" s="3">
        <v>0.126067369612496</v>
      </c>
      <c r="AG4314" s="3"/>
      <c r="AH4314" s="3"/>
      <c r="AI4314" s="3"/>
      <c r="AJ4314" s="3"/>
      <c r="AK4314" s="3"/>
      <c r="AL4314" s="3"/>
      <c r="AM4314" s="3"/>
      <c r="AN4314" s="5" t="s">
        <v>1266</v>
      </c>
      <c r="AO4314" s="1"/>
      <c r="AP4314" s="1"/>
      <c r="AQ4314" s="1"/>
    </row>
    <row r="4315" spans="1:43">
      <c r="A4315" s="1" t="s">
        <v>11051</v>
      </c>
      <c r="B4315" s="1" t="s">
        <v>11052</v>
      </c>
      <c r="C4315" s="3">
        <v>0.495890410958904</v>
      </c>
      <c r="D4315" s="4">
        <v>44056</v>
      </c>
      <c r="E4315" s="3">
        <v>2.0115251577</v>
      </c>
      <c r="F4315" s="5" t="s">
        <v>11053</v>
      </c>
      <c r="G4315" s="5">
        <v>182</v>
      </c>
      <c r="H4315" s="5" t="s">
        <v>50</v>
      </c>
      <c r="I4315" s="3">
        <v>-0.109387430389843</v>
      </c>
      <c r="J4315" s="3">
        <v>81.3756141134435</v>
      </c>
      <c r="K4315" s="3">
        <v>-0.0199064397332525</v>
      </c>
      <c r="L4315" s="3">
        <v>66.622399291722</v>
      </c>
      <c r="M4315" s="3">
        <v>-0.139178844815602</v>
      </c>
      <c r="N4315" s="3">
        <v>62.46660730187</v>
      </c>
      <c r="O4315" s="3">
        <v>0.857536005567136</v>
      </c>
      <c r="P4315" s="3">
        <v>21.1968935587026</v>
      </c>
      <c r="Q4315" s="3"/>
      <c r="R4315" s="3"/>
      <c r="S4315" s="3"/>
      <c r="T4315" s="3"/>
      <c r="U4315" s="3"/>
      <c r="V4315" s="3"/>
      <c r="W4315" s="3"/>
      <c r="X4315" s="3"/>
      <c r="Y4315" s="3"/>
      <c r="Z4315" s="3"/>
      <c r="AA4315" s="3">
        <v>0.215103805188364</v>
      </c>
      <c r="AB4315" s="3">
        <v>0.353887347204779</v>
      </c>
      <c r="AC4315" s="3">
        <v>-0.308120465162519</v>
      </c>
      <c r="AD4315" s="3"/>
      <c r="AE4315" s="5">
        <v>1</v>
      </c>
      <c r="AF4315" s="3">
        <v>0.265514791678876</v>
      </c>
      <c r="AG4315" s="3"/>
      <c r="AH4315" s="3"/>
      <c r="AI4315" s="3"/>
      <c r="AJ4315" s="3"/>
      <c r="AK4315" s="3"/>
      <c r="AL4315" s="3"/>
      <c r="AM4315" s="3">
        <v>1000</v>
      </c>
      <c r="AN4315" s="5" t="s">
        <v>56</v>
      </c>
      <c r="AO4315" s="1"/>
      <c r="AP4315" s="1"/>
      <c r="AQ4315" s="1"/>
    </row>
    <row r="4316" spans="1:43">
      <c r="A4316" s="1" t="s">
        <v>11054</v>
      </c>
      <c r="B4316" s="1" t="s">
        <v>11055</v>
      </c>
      <c r="C4316" s="3">
        <v>1.11780821917808</v>
      </c>
      <c r="D4316" s="4">
        <v>43829</v>
      </c>
      <c r="E4316" s="3">
        <v>9.6823817076</v>
      </c>
      <c r="F4316" s="5" t="s">
        <v>10708</v>
      </c>
      <c r="G4316" s="5">
        <v>409</v>
      </c>
      <c r="H4316" s="5" t="s">
        <v>93</v>
      </c>
      <c r="I4316" s="3">
        <v>14.6181560451243</v>
      </c>
      <c r="J4316" s="3">
        <v>10.15</v>
      </c>
      <c r="K4316" s="3">
        <v>3.5538954108858</v>
      </c>
      <c r="L4316" s="3">
        <v>18.7314172447968</v>
      </c>
      <c r="M4316" s="3">
        <v>8.86345787052621</v>
      </c>
      <c r="N4316" s="3">
        <v>9.18163672654691</v>
      </c>
      <c r="O4316" s="3">
        <v>26.0048048827998</v>
      </c>
      <c r="P4316" s="3">
        <v>9.70824949698189</v>
      </c>
      <c r="Q4316" s="3">
        <v>33.2097748489841</v>
      </c>
      <c r="R4316" s="3">
        <v>12.5902992776058</v>
      </c>
      <c r="S4316" s="3">
        <v>83.7863434037314</v>
      </c>
      <c r="T4316" s="3">
        <v>12.1757543673902</v>
      </c>
      <c r="U4316" s="3"/>
      <c r="V4316" s="3"/>
      <c r="W4316" s="3"/>
      <c r="X4316" s="3"/>
      <c r="Y4316" s="3"/>
      <c r="Z4316" s="3"/>
      <c r="AA4316" s="3">
        <v>0.367026480432766</v>
      </c>
      <c r="AB4316" s="3">
        <v>0.676902217833997</v>
      </c>
      <c r="AC4316" s="3">
        <v>-11.0777626193724</v>
      </c>
      <c r="AD4316" s="3"/>
      <c r="AE4316" s="5">
        <v>1</v>
      </c>
      <c r="AF4316" s="3">
        <v>4.93904257698669</v>
      </c>
      <c r="AG4316" s="3">
        <v>81.7152148452656</v>
      </c>
      <c r="AH4316" s="3"/>
      <c r="AI4316" s="3"/>
      <c r="AJ4316" s="3"/>
      <c r="AK4316" s="3"/>
      <c r="AL4316" s="3"/>
      <c r="AM4316" s="3"/>
      <c r="AN4316" s="5" t="s">
        <v>46</v>
      </c>
      <c r="AO4316" s="1"/>
      <c r="AP4316" s="1"/>
      <c r="AQ4316" s="1"/>
    </row>
    <row r="4317" spans="1:43">
      <c r="A4317" s="1" t="s">
        <v>11056</v>
      </c>
      <c r="B4317" s="1" t="s">
        <v>11057</v>
      </c>
      <c r="C4317" s="3">
        <v>0.901369863013699</v>
      </c>
      <c r="D4317" s="4">
        <v>43908</v>
      </c>
      <c r="E4317" s="3">
        <v>6.1772059057</v>
      </c>
      <c r="F4317" s="5" t="s">
        <v>11058</v>
      </c>
      <c r="G4317" s="5">
        <v>330</v>
      </c>
      <c r="H4317" s="5" t="s">
        <v>45</v>
      </c>
      <c r="I4317" s="3">
        <v>2.48458469350744</v>
      </c>
      <c r="J4317" s="3">
        <v>21.656050955414</v>
      </c>
      <c r="K4317" s="3">
        <v>0.41759218125279</v>
      </c>
      <c r="L4317" s="3">
        <v>52.9503105590062</v>
      </c>
      <c r="M4317" s="3">
        <v>0.542656347300062</v>
      </c>
      <c r="N4317" s="3">
        <v>31.4285714285714</v>
      </c>
      <c r="O4317" s="3">
        <v>5.6557913433673</v>
      </c>
      <c r="P4317" s="3">
        <v>11.7549668874172</v>
      </c>
      <c r="Q4317" s="3">
        <v>7.24995255266654</v>
      </c>
      <c r="R4317" s="3">
        <v>11.8150684931507</v>
      </c>
      <c r="S4317" s="3"/>
      <c r="T4317" s="3"/>
      <c r="U4317" s="3"/>
      <c r="V4317" s="3"/>
      <c r="W4317" s="3"/>
      <c r="X4317" s="3"/>
      <c r="Y4317" s="3"/>
      <c r="Z4317" s="3"/>
      <c r="AA4317" s="3">
        <v>0.344424541712053</v>
      </c>
      <c r="AB4317" s="3">
        <v>0.749255417953475</v>
      </c>
      <c r="AC4317" s="3">
        <v>-1.73529411764706</v>
      </c>
      <c r="AD4317" s="3"/>
      <c r="AE4317" s="5">
        <v>1</v>
      </c>
      <c r="AF4317" s="3">
        <v>1.1399362011383</v>
      </c>
      <c r="AG4317" s="3"/>
      <c r="AH4317" s="3"/>
      <c r="AI4317" s="3"/>
      <c r="AJ4317" s="3"/>
      <c r="AK4317" s="3"/>
      <c r="AL4317" s="3"/>
      <c r="AM4317" s="3"/>
      <c r="AN4317" s="5" t="s">
        <v>46</v>
      </c>
      <c r="AO4317" s="1"/>
      <c r="AP4317" s="1"/>
      <c r="AQ4317" s="1"/>
    </row>
    <row r="4318" spans="1:43">
      <c r="A4318" s="1" t="s">
        <v>11059</v>
      </c>
      <c r="B4318" s="1" t="s">
        <v>11060</v>
      </c>
      <c r="C4318" s="3">
        <v>1.12602739726027</v>
      </c>
      <c r="D4318" s="4">
        <v>43826</v>
      </c>
      <c r="E4318" s="3">
        <v>62.5666124379</v>
      </c>
      <c r="F4318" s="5" t="s">
        <v>1460</v>
      </c>
      <c r="G4318" s="5">
        <v>412</v>
      </c>
      <c r="H4318" s="5" t="s">
        <v>50</v>
      </c>
      <c r="I4318" s="3">
        <v>0.246962362935896</v>
      </c>
      <c r="J4318" s="3">
        <v>28.8075033497097</v>
      </c>
      <c r="K4318" s="3">
        <v>0.0394321766561526</v>
      </c>
      <c r="L4318" s="3">
        <v>20.6728640991589</v>
      </c>
      <c r="M4318" s="3">
        <v>0.187580215223621</v>
      </c>
      <c r="N4318" s="3">
        <v>12.33303650935</v>
      </c>
      <c r="O4318" s="3">
        <v>0.834658187599367</v>
      </c>
      <c r="P4318" s="3">
        <v>24.5317496573778</v>
      </c>
      <c r="Q4318" s="3">
        <v>1.52969946431569</v>
      </c>
      <c r="R4318" s="3">
        <v>12.892322549493</v>
      </c>
      <c r="S4318" s="3">
        <v>2.82972244322599</v>
      </c>
      <c r="T4318" s="3">
        <v>15.7627118644068</v>
      </c>
      <c r="U4318" s="3"/>
      <c r="V4318" s="3"/>
      <c r="W4318" s="3"/>
      <c r="X4318" s="3"/>
      <c r="Y4318" s="3"/>
      <c r="Z4318" s="3"/>
      <c r="AA4318" s="3">
        <v>1.0470641098455</v>
      </c>
      <c r="AB4318" s="3">
        <v>21.3740809038963</v>
      </c>
      <c r="AC4318" s="3">
        <v>0</v>
      </c>
      <c r="AD4318" s="3"/>
      <c r="AE4318" s="5"/>
      <c r="AF4318" s="3">
        <v>0.233414825207515</v>
      </c>
      <c r="AG4318" s="3">
        <v>2.85242303367985</v>
      </c>
      <c r="AH4318" s="3"/>
      <c r="AI4318" s="3"/>
      <c r="AJ4318" s="3"/>
      <c r="AK4318" s="3"/>
      <c r="AL4318" s="3"/>
      <c r="AM4318" s="3"/>
      <c r="AN4318" s="5" t="s">
        <v>1266</v>
      </c>
      <c r="AO4318" s="1"/>
      <c r="AP4318" s="1"/>
      <c r="AQ4318" s="1"/>
    </row>
    <row r="4319" spans="1:43">
      <c r="A4319" s="1" t="s">
        <v>11061</v>
      </c>
      <c r="B4319" s="1" t="s">
        <v>11062</v>
      </c>
      <c r="C4319" s="3">
        <v>0.536986301369863</v>
      </c>
      <c r="D4319" s="4">
        <v>44041</v>
      </c>
      <c r="E4319" s="3">
        <v>0.7842329346</v>
      </c>
      <c r="F4319" s="5" t="s">
        <v>5304</v>
      </c>
      <c r="G4319" s="5">
        <v>197</v>
      </c>
      <c r="H4319" s="5" t="s">
        <v>50</v>
      </c>
      <c r="I4319" s="3">
        <v>-0.327901430842593</v>
      </c>
      <c r="J4319" s="3">
        <v>92.5859758820902</v>
      </c>
      <c r="K4319" s="3">
        <v>-0.0199342170836218</v>
      </c>
      <c r="L4319" s="3">
        <v>66.7994687915007</v>
      </c>
      <c r="M4319" s="3">
        <v>-0.337804272230487</v>
      </c>
      <c r="N4319" s="3">
        <v>87.3107747105966</v>
      </c>
      <c r="O4319" s="3">
        <v>0.00997008973082862</v>
      </c>
      <c r="P4319" s="3">
        <v>87.5285518501599</v>
      </c>
      <c r="Q4319" s="3">
        <v>0.269892043182742</v>
      </c>
      <c r="R4319" s="3">
        <v>88.7011105746016</v>
      </c>
      <c r="S4319" s="3"/>
      <c r="T4319" s="3"/>
      <c r="U4319" s="3"/>
      <c r="V4319" s="3"/>
      <c r="W4319" s="3"/>
      <c r="X4319" s="3"/>
      <c r="Y4319" s="3"/>
      <c r="Z4319" s="3"/>
      <c r="AA4319" s="3">
        <v>-0.145665011016929</v>
      </c>
      <c r="AB4319" s="3">
        <v>-0.173382726314865</v>
      </c>
      <c r="AC4319" s="3">
        <v>-0.486448922863112</v>
      </c>
      <c r="AD4319" s="3"/>
      <c r="AE4319" s="5">
        <v>1</v>
      </c>
      <c r="AF4319" s="3">
        <v>0.0604362703898219</v>
      </c>
      <c r="AG4319" s="3"/>
      <c r="AH4319" s="3"/>
      <c r="AI4319" s="3"/>
      <c r="AJ4319" s="3"/>
      <c r="AK4319" s="3"/>
      <c r="AL4319" s="3"/>
      <c r="AM4319" s="3"/>
      <c r="AN4319" s="5" t="s">
        <v>46</v>
      </c>
      <c r="AO4319" s="1"/>
      <c r="AP4319" s="1"/>
      <c r="AQ4319" s="1"/>
    </row>
    <row r="4320" spans="1:43">
      <c r="A4320" s="1" t="s">
        <v>11063</v>
      </c>
      <c r="B4320" s="1" t="s">
        <v>11064</v>
      </c>
      <c r="C4320" s="3">
        <v>0.934246575342466</v>
      </c>
      <c r="D4320" s="4">
        <v>43896</v>
      </c>
      <c r="E4320" s="3">
        <v>1.7149317655</v>
      </c>
      <c r="F4320" s="5" t="s">
        <v>11065</v>
      </c>
      <c r="G4320" s="5">
        <v>342</v>
      </c>
      <c r="H4320" s="5" t="s">
        <v>45</v>
      </c>
      <c r="I4320" s="3">
        <v>1.50273224043717</v>
      </c>
      <c r="J4320" s="3">
        <v>39.6496815286624</v>
      </c>
      <c r="K4320" s="3">
        <v>0.356970574047278</v>
      </c>
      <c r="L4320" s="3">
        <v>57.1428571428571</v>
      </c>
      <c r="M4320" s="3">
        <v>1.17692831436631</v>
      </c>
      <c r="N4320" s="3">
        <v>17.1428571428571</v>
      </c>
      <c r="O4320" s="3">
        <v>1.21630826116571</v>
      </c>
      <c r="P4320" s="3">
        <v>61.0927152317881</v>
      </c>
      <c r="Q4320" s="3">
        <v>2.11053303229607</v>
      </c>
      <c r="R4320" s="3">
        <v>53.7671232876712</v>
      </c>
      <c r="S4320" s="3"/>
      <c r="T4320" s="3"/>
      <c r="U4320" s="3"/>
      <c r="V4320" s="3"/>
      <c r="W4320" s="3"/>
      <c r="X4320" s="3"/>
      <c r="Y4320" s="3"/>
      <c r="Z4320" s="3"/>
      <c r="AA4320" s="3">
        <v>0.138962150796858</v>
      </c>
      <c r="AB4320" s="3">
        <v>0.238539556183641</v>
      </c>
      <c r="AC4320" s="3">
        <v>-1.15713730066122</v>
      </c>
      <c r="AD4320" s="3"/>
      <c r="AE4320" s="5">
        <v>1</v>
      </c>
      <c r="AF4320" s="3">
        <v>0.389331329133044</v>
      </c>
      <c r="AG4320" s="3"/>
      <c r="AH4320" s="3"/>
      <c r="AI4320" s="3"/>
      <c r="AJ4320" s="3"/>
      <c r="AK4320" s="3"/>
      <c r="AL4320" s="3"/>
      <c r="AM4320" s="3"/>
      <c r="AN4320" s="5" t="s">
        <v>46</v>
      </c>
      <c r="AO4320" s="1"/>
      <c r="AP4320" s="1"/>
      <c r="AQ4320" s="1"/>
    </row>
    <row r="4321" spans="1:43">
      <c r="A4321" s="1" t="s">
        <v>11066</v>
      </c>
      <c r="B4321" s="1" t="s">
        <v>11067</v>
      </c>
      <c r="C4321" s="3">
        <v>1.07397260273973</v>
      </c>
      <c r="D4321" s="4">
        <v>43845</v>
      </c>
      <c r="E4321" s="3">
        <v>2.1925690841</v>
      </c>
      <c r="F4321" s="5" t="s">
        <v>1857</v>
      </c>
      <c r="G4321" s="5">
        <v>393</v>
      </c>
      <c r="H4321" s="5" t="s">
        <v>55</v>
      </c>
      <c r="I4321" s="3">
        <v>2.45678558293491</v>
      </c>
      <c r="J4321" s="3">
        <v>88.3847549909256</v>
      </c>
      <c r="K4321" s="3">
        <v>2.46432249521848</v>
      </c>
      <c r="L4321" s="3">
        <v>52.1468926553672</v>
      </c>
      <c r="M4321" s="3">
        <v>2.9109715552272</v>
      </c>
      <c r="N4321" s="3">
        <v>70.3770197486535</v>
      </c>
      <c r="O4321" s="3">
        <v>1.84250932221979</v>
      </c>
      <c r="P4321" s="3">
        <v>95.1655629139073</v>
      </c>
      <c r="Q4321" s="3">
        <v>9.59949641985995</v>
      </c>
      <c r="R4321" s="3">
        <v>86.0518292682927</v>
      </c>
      <c r="S4321" s="3">
        <v>43.8097046499653</v>
      </c>
      <c r="T4321" s="3">
        <v>82.03125</v>
      </c>
      <c r="U4321" s="3"/>
      <c r="V4321" s="3"/>
      <c r="W4321" s="3"/>
      <c r="X4321" s="3"/>
      <c r="Y4321" s="3"/>
      <c r="Z4321" s="3"/>
      <c r="AA4321" s="3">
        <v>0.256888354122262</v>
      </c>
      <c r="AB4321" s="3">
        <v>0.436661435741903</v>
      </c>
      <c r="AC4321" s="3">
        <v>-15.603665109594</v>
      </c>
      <c r="AD4321" s="3"/>
      <c r="AE4321" s="5">
        <v>2</v>
      </c>
      <c r="AF4321" s="3">
        <v>3.00073145285721</v>
      </c>
      <c r="AG4321" s="3"/>
      <c r="AH4321" s="3"/>
      <c r="AI4321" s="3"/>
      <c r="AJ4321" s="3"/>
      <c r="AK4321" s="3"/>
      <c r="AL4321" s="3"/>
      <c r="AM4321" s="3"/>
      <c r="AN4321" s="5" t="s">
        <v>51</v>
      </c>
      <c r="AO4321" s="1"/>
      <c r="AP4321" s="1"/>
      <c r="AQ4321" s="1"/>
    </row>
    <row r="4322" spans="1:43">
      <c r="A4322" s="1" t="s">
        <v>11068</v>
      </c>
      <c r="B4322" s="1" t="s">
        <v>11069</v>
      </c>
      <c r="C4322" s="3">
        <v>0.610958904109589</v>
      </c>
      <c r="D4322" s="4">
        <v>44014</v>
      </c>
      <c r="E4322" s="3">
        <v>80.5464103113</v>
      </c>
      <c r="F4322" s="5" t="s">
        <v>420</v>
      </c>
      <c r="G4322" s="5">
        <v>224</v>
      </c>
      <c r="H4322" s="5" t="s">
        <v>50</v>
      </c>
      <c r="I4322" s="3">
        <v>0.258218293772986</v>
      </c>
      <c r="J4322" s="3">
        <v>27.0656543099598</v>
      </c>
      <c r="K4322" s="3">
        <v>0.0297265160523201</v>
      </c>
      <c r="L4322" s="3">
        <v>25.8964143426295</v>
      </c>
      <c r="M4322" s="3">
        <v>0.198511166253097</v>
      </c>
      <c r="N4322" s="3">
        <v>11.4870881567231</v>
      </c>
      <c r="O4322" s="3">
        <v>0.758558855827322</v>
      </c>
      <c r="P4322" s="3">
        <v>37.6884422110553</v>
      </c>
      <c r="Q4322" s="3">
        <v>1.51243873553474</v>
      </c>
      <c r="R4322" s="3">
        <v>13.6648961854177</v>
      </c>
      <c r="S4322" s="3"/>
      <c r="T4322" s="3"/>
      <c r="U4322" s="3"/>
      <c r="V4322" s="3"/>
      <c r="W4322" s="3"/>
      <c r="X4322" s="3"/>
      <c r="Y4322" s="3"/>
      <c r="Z4322" s="3"/>
      <c r="AA4322" s="3">
        <v>2.30890873934312</v>
      </c>
      <c r="AB4322" s="3"/>
      <c r="AC4322" s="3">
        <v>0</v>
      </c>
      <c r="AD4322" s="3"/>
      <c r="AE4322" s="5"/>
      <c r="AF4322" s="3">
        <v>0.255543459651702</v>
      </c>
      <c r="AG4322" s="3"/>
      <c r="AH4322" s="3"/>
      <c r="AI4322" s="3"/>
      <c r="AJ4322" s="3"/>
      <c r="AK4322" s="3"/>
      <c r="AL4322" s="3"/>
      <c r="AM4322" s="3"/>
      <c r="AN4322" s="5" t="s">
        <v>1266</v>
      </c>
      <c r="AO4322" s="1"/>
      <c r="AP4322" s="1"/>
      <c r="AQ4322" s="1"/>
    </row>
    <row r="4323" spans="1:43">
      <c r="A4323" s="1" t="s">
        <v>11070</v>
      </c>
      <c r="B4323" s="1" t="s">
        <v>11071</v>
      </c>
      <c r="C4323" s="3">
        <v>0.901369863013699</v>
      </c>
      <c r="D4323" s="4">
        <v>43908</v>
      </c>
      <c r="E4323" s="3">
        <v>6.9007900967</v>
      </c>
      <c r="F4323" s="5" t="s">
        <v>1876</v>
      </c>
      <c r="G4323" s="5">
        <v>330</v>
      </c>
      <c r="H4323" s="5" t="s">
        <v>226</v>
      </c>
      <c r="I4323" s="3">
        <v>1.98047162859249</v>
      </c>
      <c r="J4323" s="3">
        <v>52.3470839260313</v>
      </c>
      <c r="K4323" s="3">
        <v>0.764539910803674</v>
      </c>
      <c r="L4323" s="3">
        <v>35.0529100529101</v>
      </c>
      <c r="M4323" s="3">
        <v>1.02199105757823</v>
      </c>
      <c r="N4323" s="3">
        <v>39.3511988716502</v>
      </c>
      <c r="O4323" s="3">
        <v>3.94329170969862</v>
      </c>
      <c r="P4323" s="3">
        <v>52.8301886792453</v>
      </c>
      <c r="Q4323" s="3">
        <v>8.19976544175135</v>
      </c>
      <c r="R4323" s="3">
        <v>32.8467153284672</v>
      </c>
      <c r="S4323" s="3"/>
      <c r="T4323" s="3"/>
      <c r="U4323" s="3"/>
      <c r="V4323" s="3"/>
      <c r="W4323" s="3"/>
      <c r="X4323" s="3"/>
      <c r="Y4323" s="3"/>
      <c r="Z4323" s="3"/>
      <c r="AA4323" s="3">
        <v>0.317455599584358</v>
      </c>
      <c r="AB4323" s="3">
        <v>0.571156931624569</v>
      </c>
      <c r="AC4323" s="3">
        <v>-2.25137039937353</v>
      </c>
      <c r="AD4323" s="3"/>
      <c r="AE4323" s="5">
        <v>1</v>
      </c>
      <c r="AF4323" s="3">
        <v>0.894704879180932</v>
      </c>
      <c r="AG4323" s="3"/>
      <c r="AH4323" s="3"/>
      <c r="AI4323" s="3"/>
      <c r="AJ4323" s="3"/>
      <c r="AK4323" s="3"/>
      <c r="AL4323" s="3"/>
      <c r="AM4323" s="3"/>
      <c r="AN4323" s="5" t="s">
        <v>46</v>
      </c>
      <c r="AO4323" s="1"/>
      <c r="AP4323" s="1"/>
      <c r="AQ4323" s="1"/>
    </row>
    <row r="4324" spans="1:43">
      <c r="A4324" s="1" t="s">
        <v>11072</v>
      </c>
      <c r="B4324" s="1" t="s">
        <v>11073</v>
      </c>
      <c r="C4324" s="3">
        <v>0.882191780821918</v>
      </c>
      <c r="D4324" s="4">
        <v>43915</v>
      </c>
      <c r="E4324" s="3">
        <v>5.7477144916</v>
      </c>
      <c r="F4324" s="5" t="s">
        <v>11074</v>
      </c>
      <c r="G4324" s="5">
        <v>323</v>
      </c>
      <c r="H4324" s="5" t="s">
        <v>55</v>
      </c>
      <c r="I4324" s="3">
        <v>16.8390619980726</v>
      </c>
      <c r="J4324" s="3">
        <v>9.98185117967332</v>
      </c>
      <c r="K4324" s="3">
        <v>1.38253985951611</v>
      </c>
      <c r="L4324" s="3">
        <v>72.7118644067797</v>
      </c>
      <c r="M4324" s="3">
        <v>11.2157534246575</v>
      </c>
      <c r="N4324" s="3">
        <v>8.01915020945541</v>
      </c>
      <c r="O4324" s="3">
        <v>26.6170020190768</v>
      </c>
      <c r="P4324" s="3">
        <v>17.0860927152318</v>
      </c>
      <c r="Q4324" s="3">
        <v>35.4535974973931</v>
      </c>
      <c r="R4324" s="3">
        <v>17.4542682926829</v>
      </c>
      <c r="S4324" s="3"/>
      <c r="T4324" s="3"/>
      <c r="U4324" s="3"/>
      <c r="V4324" s="3"/>
      <c r="W4324" s="3"/>
      <c r="X4324" s="3"/>
      <c r="Y4324" s="3"/>
      <c r="Z4324" s="3"/>
      <c r="AA4324" s="3">
        <v>0.428652134782671</v>
      </c>
      <c r="AB4324" s="3">
        <v>0.855767129694951</v>
      </c>
      <c r="AC4324" s="3">
        <v>-8.75703099150766</v>
      </c>
      <c r="AD4324" s="3"/>
      <c r="AE4324" s="5">
        <v>1</v>
      </c>
      <c r="AF4324" s="3">
        <v>5.2669179283691</v>
      </c>
      <c r="AG4324" s="3"/>
      <c r="AH4324" s="3"/>
      <c r="AI4324" s="3"/>
      <c r="AJ4324" s="3"/>
      <c r="AK4324" s="3"/>
      <c r="AL4324" s="3"/>
      <c r="AM4324" s="3"/>
      <c r="AN4324" s="5" t="s">
        <v>51</v>
      </c>
      <c r="AO4324" s="1"/>
      <c r="AP4324" s="1"/>
      <c r="AQ4324" s="1"/>
    </row>
    <row r="4325" spans="1:43">
      <c r="A4325" s="1" t="s">
        <v>11075</v>
      </c>
      <c r="B4325" s="1" t="s">
        <v>11076</v>
      </c>
      <c r="C4325" s="3">
        <v>0.786301369863014</v>
      </c>
      <c r="D4325" s="4">
        <v>43950</v>
      </c>
      <c r="E4325" s="3">
        <v>9.0386646441</v>
      </c>
      <c r="F4325" s="5" t="s">
        <v>7331</v>
      </c>
      <c r="G4325" s="5">
        <v>288</v>
      </c>
      <c r="H4325" s="5" t="s">
        <v>205</v>
      </c>
      <c r="I4325" s="3">
        <v>0.169340971696208</v>
      </c>
      <c r="J4325" s="3">
        <v>11.2359550561798</v>
      </c>
      <c r="K4325" s="3">
        <v>-0.039797035120906</v>
      </c>
      <c r="L4325" s="3">
        <v>66.6666666666667</v>
      </c>
      <c r="M4325" s="3">
        <v>-0.0796135490605624</v>
      </c>
      <c r="N4325" s="3">
        <v>16.4179104477612</v>
      </c>
      <c r="O4325" s="3">
        <v>0.711339409819621</v>
      </c>
      <c r="P4325" s="3">
        <v>61.8677042801556</v>
      </c>
      <c r="Q4325" s="3">
        <v>1.2796420102781</v>
      </c>
      <c r="R4325" s="3">
        <v>23.8938053097345</v>
      </c>
      <c r="S4325" s="3"/>
      <c r="T4325" s="3"/>
      <c r="U4325" s="3"/>
      <c r="V4325" s="3"/>
      <c r="W4325" s="3"/>
      <c r="X4325" s="3"/>
      <c r="Y4325" s="3"/>
      <c r="Z4325" s="3"/>
      <c r="AA4325" s="3">
        <v>-0.0826036545172944</v>
      </c>
      <c r="AB4325" s="3">
        <v>-0.0969917161408416</v>
      </c>
      <c r="AC4325" s="3">
        <v>-1.24</v>
      </c>
      <c r="AD4325" s="3"/>
      <c r="AE4325" s="5">
        <v>3</v>
      </c>
      <c r="AF4325" s="3">
        <v>0.0593642717980852</v>
      </c>
      <c r="AG4325" s="3"/>
      <c r="AH4325" s="3"/>
      <c r="AI4325" s="3"/>
      <c r="AJ4325" s="3"/>
      <c r="AK4325" s="3"/>
      <c r="AL4325" s="3"/>
      <c r="AM4325" s="3"/>
      <c r="AN4325" s="5" t="s">
        <v>46</v>
      </c>
      <c r="AO4325" s="1"/>
      <c r="AP4325" s="1"/>
      <c r="AQ4325" s="1"/>
    </row>
    <row r="4326" spans="1:43">
      <c r="A4326" s="1" t="s">
        <v>11077</v>
      </c>
      <c r="B4326" s="1" t="s">
        <v>11078</v>
      </c>
      <c r="C4326" s="3">
        <v>0.879452054794521</v>
      </c>
      <c r="D4326" s="4">
        <v>43916</v>
      </c>
      <c r="E4326" s="3">
        <v>6.0721334549</v>
      </c>
      <c r="F4326" s="5" t="s">
        <v>10123</v>
      </c>
      <c r="G4326" s="5">
        <v>244</v>
      </c>
      <c r="H4326" s="5" t="s">
        <v>50</v>
      </c>
      <c r="I4326" s="3">
        <v>0.158165282720447</v>
      </c>
      <c r="J4326" s="3">
        <v>43.9035283608754</v>
      </c>
      <c r="K4326" s="3">
        <v>0.0296179287195369</v>
      </c>
      <c r="L4326" s="3">
        <v>26.7817618415228</v>
      </c>
      <c r="M4326" s="3">
        <v>0.118577075098823</v>
      </c>
      <c r="N4326" s="3">
        <v>18.1656277827248</v>
      </c>
      <c r="O4326" s="3">
        <v>0.406302645922108</v>
      </c>
      <c r="P4326" s="3">
        <v>73.1384193695751</v>
      </c>
      <c r="Q4326" s="3">
        <v>0.775810622637759</v>
      </c>
      <c r="R4326" s="3">
        <v>78.174794785128</v>
      </c>
      <c r="S4326" s="3"/>
      <c r="T4326" s="3"/>
      <c r="U4326" s="3"/>
      <c r="V4326" s="3"/>
      <c r="W4326" s="3"/>
      <c r="X4326" s="3"/>
      <c r="Y4326" s="3"/>
      <c r="Z4326" s="3"/>
      <c r="AA4326" s="3">
        <v>0.0435038349286326</v>
      </c>
      <c r="AB4326" s="3">
        <v>0.0637381751812007</v>
      </c>
      <c r="AC4326" s="3">
        <v>0</v>
      </c>
      <c r="AD4326" s="3"/>
      <c r="AE4326" s="5"/>
      <c r="AF4326" s="3">
        <v>0.127258110220284</v>
      </c>
      <c r="AG4326" s="3"/>
      <c r="AH4326" s="3"/>
      <c r="AI4326" s="3"/>
      <c r="AJ4326" s="3"/>
      <c r="AK4326" s="3"/>
      <c r="AL4326" s="3"/>
      <c r="AM4326" s="3"/>
      <c r="AN4326" s="5" t="s">
        <v>1266</v>
      </c>
      <c r="AO4326" s="1"/>
      <c r="AP4326" s="1"/>
      <c r="AQ4326" s="1"/>
    </row>
    <row r="4327" spans="1:43">
      <c r="A4327" s="1" t="s">
        <v>11079</v>
      </c>
      <c r="B4327" s="1" t="s">
        <v>11080</v>
      </c>
      <c r="C4327" s="3">
        <v>1.16438356164384</v>
      </c>
      <c r="D4327" s="4">
        <v>43812</v>
      </c>
      <c r="E4327" s="3">
        <v>8.1272623581</v>
      </c>
      <c r="F4327" s="5" t="s">
        <v>11081</v>
      </c>
      <c r="G4327" s="5">
        <v>426</v>
      </c>
      <c r="H4327" s="5" t="s">
        <v>50</v>
      </c>
      <c r="I4327" s="3">
        <v>0.358780147498491</v>
      </c>
      <c r="J4327" s="3">
        <v>10.6297454220634</v>
      </c>
      <c r="K4327" s="3">
        <v>-0.0297825871140824</v>
      </c>
      <c r="L4327" s="3">
        <v>71.8902169101372</v>
      </c>
      <c r="M4327" s="3">
        <v>0.079507056251232</v>
      </c>
      <c r="N4327" s="3">
        <v>23.3748886910062</v>
      </c>
      <c r="O4327" s="3">
        <v>0.537413533444334</v>
      </c>
      <c r="P4327" s="3">
        <v>65.1895842850617</v>
      </c>
      <c r="Q4327" s="3">
        <v>1.19147654903894</v>
      </c>
      <c r="R4327" s="3">
        <v>41.3809753742154</v>
      </c>
      <c r="S4327" s="3">
        <v>1.76323647799366</v>
      </c>
      <c r="T4327" s="3">
        <v>56.2146892655367</v>
      </c>
      <c r="U4327" s="3"/>
      <c r="V4327" s="3"/>
      <c r="W4327" s="3"/>
      <c r="X4327" s="3"/>
      <c r="Y4327" s="3"/>
      <c r="Z4327" s="3"/>
      <c r="AA4327" s="3">
        <v>0.0171788374820905</v>
      </c>
      <c r="AB4327" s="3">
        <v>0.0759074324909848</v>
      </c>
      <c r="AC4327" s="3">
        <v>-2.52993433758208</v>
      </c>
      <c r="AD4327" s="3"/>
      <c r="AE4327" s="5">
        <v>3</v>
      </c>
      <c r="AF4327" s="3">
        <v>0.190640409495307</v>
      </c>
      <c r="AG4327" s="3">
        <v>2.30260856143274</v>
      </c>
      <c r="AH4327" s="3"/>
      <c r="AI4327" s="3"/>
      <c r="AJ4327" s="3"/>
      <c r="AK4327" s="3"/>
      <c r="AL4327" s="3"/>
      <c r="AM4327" s="3">
        <v>5</v>
      </c>
      <c r="AN4327" s="5" t="s">
        <v>51</v>
      </c>
      <c r="AO4327" s="1"/>
      <c r="AP4327" s="1"/>
      <c r="AQ4327" s="1"/>
    </row>
    <row r="4328" spans="1:43">
      <c r="A4328" s="1" t="s">
        <v>11082</v>
      </c>
      <c r="B4328" s="1" t="s">
        <v>11083</v>
      </c>
      <c r="C4328" s="3">
        <v>1.11780821917808</v>
      </c>
      <c r="D4328" s="4">
        <v>43829</v>
      </c>
      <c r="E4328" s="3">
        <v>7.1712746105</v>
      </c>
      <c r="F4328" s="5" t="s">
        <v>5012</v>
      </c>
      <c r="G4328" s="5">
        <v>409</v>
      </c>
      <c r="H4328" s="5" t="s">
        <v>50</v>
      </c>
      <c r="I4328" s="3">
        <v>0.0594059405940599</v>
      </c>
      <c r="J4328" s="3">
        <v>60.6520768200089</v>
      </c>
      <c r="K4328" s="3">
        <v>-0.0098941327792549</v>
      </c>
      <c r="L4328" s="3">
        <v>60.1150951748561</v>
      </c>
      <c r="M4328" s="3">
        <v>-0.167934406796391</v>
      </c>
      <c r="N4328" s="3">
        <v>67.2306322350846</v>
      </c>
      <c r="O4328" s="3">
        <v>0.879098896026239</v>
      </c>
      <c r="P4328" s="3">
        <v>17.9990863407949</v>
      </c>
      <c r="Q4328" s="3">
        <v>1.46628806305782</v>
      </c>
      <c r="R4328" s="3">
        <v>15.7894736842105</v>
      </c>
      <c r="S4328" s="3">
        <v>3.74077537730609</v>
      </c>
      <c r="T4328" s="3">
        <v>5.25423728813559</v>
      </c>
      <c r="U4328" s="3"/>
      <c r="V4328" s="3"/>
      <c r="W4328" s="3"/>
      <c r="X4328" s="3"/>
      <c r="Y4328" s="3"/>
      <c r="Z4328" s="3"/>
      <c r="AA4328" s="3">
        <v>0.207248223018501</v>
      </c>
      <c r="AB4328" s="3">
        <v>0.441967159096652</v>
      </c>
      <c r="AC4328" s="3">
        <v>-1.21130551816958</v>
      </c>
      <c r="AD4328" s="3"/>
      <c r="AE4328" s="5">
        <v>2</v>
      </c>
      <c r="AF4328" s="3">
        <v>0.348365696067602</v>
      </c>
      <c r="AG4328" s="3">
        <v>4.27981322305737</v>
      </c>
      <c r="AH4328" s="3"/>
      <c r="AI4328" s="3"/>
      <c r="AJ4328" s="3"/>
      <c r="AK4328" s="3"/>
      <c r="AL4328" s="3"/>
      <c r="AM4328" s="3"/>
      <c r="AN4328" s="5" t="s">
        <v>51</v>
      </c>
      <c r="AO4328" s="1"/>
      <c r="AP4328" s="1"/>
      <c r="AQ4328" s="1"/>
    </row>
    <row r="4329" spans="1:43">
      <c r="A4329" s="1" t="s">
        <v>11084</v>
      </c>
      <c r="B4329" s="1" t="s">
        <v>11085</v>
      </c>
      <c r="C4329" s="3">
        <v>0.975342465753425</v>
      </c>
      <c r="D4329" s="4">
        <v>43881</v>
      </c>
      <c r="E4329" s="3">
        <v>3.9193232915</v>
      </c>
      <c r="F4329" s="5" t="s">
        <v>619</v>
      </c>
      <c r="G4329" s="5">
        <v>357</v>
      </c>
      <c r="H4329" s="5" t="s">
        <v>2390</v>
      </c>
      <c r="I4329" s="3">
        <v>2.61160036440935</v>
      </c>
      <c r="J4329" s="3">
        <v>77.6923076923077</v>
      </c>
      <c r="K4329" s="3">
        <v>1.73880316146029</v>
      </c>
      <c r="L4329" s="3">
        <v>31.5789473684211</v>
      </c>
      <c r="M4329" s="3">
        <v>0.535554894376664</v>
      </c>
      <c r="N4329" s="3">
        <v>69.6969696969697</v>
      </c>
      <c r="O4329" s="3">
        <v>13.9821217743296</v>
      </c>
      <c r="P4329" s="3">
        <v>22.65625</v>
      </c>
      <c r="Q4329" s="3">
        <v>21.5249055925193</v>
      </c>
      <c r="R4329" s="3">
        <v>21.4953271028037</v>
      </c>
      <c r="S4329" s="3"/>
      <c r="T4329" s="3"/>
      <c r="U4329" s="3"/>
      <c r="V4329" s="3"/>
      <c r="W4329" s="3"/>
      <c r="X4329" s="3"/>
      <c r="Y4329" s="3"/>
      <c r="Z4329" s="3"/>
      <c r="AA4329" s="3">
        <v>0.219316210405229</v>
      </c>
      <c r="AB4329" s="3">
        <v>0.365500002274724</v>
      </c>
      <c r="AC4329" s="3">
        <v>-8.78494994822231</v>
      </c>
      <c r="AD4329" s="3"/>
      <c r="AE4329" s="5">
        <v>1</v>
      </c>
      <c r="AF4329" s="3">
        <v>2.4374773587459</v>
      </c>
      <c r="AG4329" s="3"/>
      <c r="AH4329" s="3"/>
      <c r="AI4329" s="3"/>
      <c r="AJ4329" s="3"/>
      <c r="AK4329" s="3"/>
      <c r="AL4329" s="3"/>
      <c r="AM4329" s="3"/>
      <c r="AN4329" s="5" t="s">
        <v>51</v>
      </c>
      <c r="AO4329" s="1"/>
      <c r="AP4329" s="1"/>
      <c r="AQ4329" s="1"/>
    </row>
    <row r="4330" spans="1:43">
      <c r="A4330" s="1" t="s">
        <v>11086</v>
      </c>
      <c r="B4330" s="1" t="s">
        <v>11087</v>
      </c>
      <c r="C4330" s="3">
        <v>0.378082191780822</v>
      </c>
      <c r="D4330" s="4">
        <v>44099</v>
      </c>
      <c r="E4330" s="3">
        <v>40.3567854081</v>
      </c>
      <c r="F4330" s="5" t="s">
        <v>4821</v>
      </c>
      <c r="G4330" s="5">
        <v>139</v>
      </c>
      <c r="H4330" s="5" t="s">
        <v>50</v>
      </c>
      <c r="I4330" s="3">
        <v>0.32712133227598</v>
      </c>
      <c r="J4330" s="3">
        <v>14.3367574810183</v>
      </c>
      <c r="K4330" s="3">
        <v>0.0593178447849663</v>
      </c>
      <c r="L4330" s="3">
        <v>10.1372288623285</v>
      </c>
      <c r="M4330" s="3">
        <v>0.247622820919171</v>
      </c>
      <c r="N4330" s="3">
        <v>6.72306322350846</v>
      </c>
      <c r="O4330" s="3">
        <v>0.86705202312138</v>
      </c>
      <c r="P4330" s="3">
        <v>19.6893558702604</v>
      </c>
      <c r="Q4330" s="3"/>
      <c r="R4330" s="3"/>
      <c r="S4330" s="3"/>
      <c r="T4330" s="3"/>
      <c r="U4330" s="3"/>
      <c r="V4330" s="3"/>
      <c r="W4330" s="3"/>
      <c r="X4330" s="3"/>
      <c r="Y4330" s="3"/>
      <c r="Z4330" s="3"/>
      <c r="AA4330" s="3">
        <v>2.68819586418825</v>
      </c>
      <c r="AB4330" s="3">
        <v>17.5075692938611</v>
      </c>
      <c r="AC4330" s="3">
        <v>0</v>
      </c>
      <c r="AD4330" s="3"/>
      <c r="AE4330" s="5"/>
      <c r="AF4330" s="3">
        <v>0.281262367750157</v>
      </c>
      <c r="AG4330" s="3"/>
      <c r="AH4330" s="3"/>
      <c r="AI4330" s="3"/>
      <c r="AJ4330" s="3"/>
      <c r="AK4330" s="3"/>
      <c r="AL4330" s="3"/>
      <c r="AM4330" s="3"/>
      <c r="AN4330" s="5" t="s">
        <v>1266</v>
      </c>
      <c r="AO4330" s="1"/>
      <c r="AP4330" s="1"/>
      <c r="AQ4330" s="1"/>
    </row>
    <row r="4331" spans="1:43">
      <c r="A4331" s="1" t="s">
        <v>11088</v>
      </c>
      <c r="B4331" s="1" t="s">
        <v>11089</v>
      </c>
      <c r="C4331" s="3">
        <v>0.482191780821918</v>
      </c>
      <c r="D4331" s="4">
        <v>44061</v>
      </c>
      <c r="E4331" s="3">
        <v>0.010142568</v>
      </c>
      <c r="F4331" s="5" t="s">
        <v>11090</v>
      </c>
      <c r="G4331" s="5">
        <v>177</v>
      </c>
      <c r="H4331" s="5" t="s">
        <v>198</v>
      </c>
      <c r="I4331" s="3">
        <v>-0.925557324840751</v>
      </c>
      <c r="J4331" s="3">
        <v>99.2063492063492</v>
      </c>
      <c r="K4331" s="3">
        <v>0</v>
      </c>
      <c r="L4331" s="3">
        <v>72.0744680851064</v>
      </c>
      <c r="M4331" s="3">
        <v>-0.915696227729658</v>
      </c>
      <c r="N4331" s="3">
        <v>99.4694960212202</v>
      </c>
      <c r="O4331" s="3">
        <v>-0.876232201533398</v>
      </c>
      <c r="P4331" s="3">
        <v>98.2758620689655</v>
      </c>
      <c r="Q4331" s="3"/>
      <c r="R4331" s="3"/>
      <c r="S4331" s="3"/>
      <c r="T4331" s="3"/>
      <c r="U4331" s="3"/>
      <c r="V4331" s="3"/>
      <c r="W4331" s="3"/>
      <c r="X4331" s="3"/>
      <c r="Y4331" s="3"/>
      <c r="Z4331" s="3"/>
      <c r="AA4331" s="3">
        <v>-0.306473213847787</v>
      </c>
      <c r="AB4331" s="3">
        <v>-0.324463029054322</v>
      </c>
      <c r="AC4331" s="3">
        <v>-0.955414012738848</v>
      </c>
      <c r="AD4331" s="3"/>
      <c r="AE4331" s="5">
        <v>1</v>
      </c>
      <c r="AF4331" s="3">
        <v>-0.0950611103187646</v>
      </c>
      <c r="AG4331" s="3"/>
      <c r="AH4331" s="3"/>
      <c r="AI4331" s="3"/>
      <c r="AJ4331" s="3"/>
      <c r="AK4331" s="3"/>
      <c r="AL4331" s="3"/>
      <c r="AM4331" s="3"/>
      <c r="AN4331" s="5" t="s">
        <v>206</v>
      </c>
      <c r="AO4331" s="1"/>
      <c r="AP4331" s="1"/>
      <c r="AQ4331" s="1"/>
    </row>
    <row r="4332" spans="1:43">
      <c r="A4332" s="1" t="s">
        <v>11091</v>
      </c>
      <c r="B4332" s="1" t="s">
        <v>11092</v>
      </c>
      <c r="C4332" s="3">
        <v>1.13150684931507</v>
      </c>
      <c r="D4332" s="4">
        <v>43824</v>
      </c>
      <c r="E4332" s="3">
        <v>15.2864111689</v>
      </c>
      <c r="F4332" s="5" t="s">
        <v>133</v>
      </c>
      <c r="G4332" s="5">
        <v>414</v>
      </c>
      <c r="H4332" s="5" t="s">
        <v>50</v>
      </c>
      <c r="I4332" s="3">
        <v>0.388802488335926</v>
      </c>
      <c r="J4332" s="3">
        <v>8.39660562751228</v>
      </c>
      <c r="K4332" s="3">
        <v>-0.0193610842207142</v>
      </c>
      <c r="L4332" s="3">
        <v>63.9663567950421</v>
      </c>
      <c r="M4332" s="3">
        <v>0.0872177536582906</v>
      </c>
      <c r="N4332" s="3">
        <v>22.5289403383793</v>
      </c>
      <c r="O4332" s="3">
        <v>-0.28963120293494</v>
      </c>
      <c r="P4332" s="3">
        <v>92.3709456372773</v>
      </c>
      <c r="Q4332" s="3">
        <v>1.31449872474003</v>
      </c>
      <c r="R4332" s="3">
        <v>25.3017865765331</v>
      </c>
      <c r="S4332" s="3">
        <v>2.86852589641434</v>
      </c>
      <c r="T4332" s="3">
        <v>15.1412429378531</v>
      </c>
      <c r="U4332" s="3"/>
      <c r="V4332" s="3"/>
      <c r="W4332" s="3"/>
      <c r="X4332" s="3"/>
      <c r="Y4332" s="3"/>
      <c r="Z4332" s="3"/>
      <c r="AA4332" s="3">
        <v>0.0994599149451352</v>
      </c>
      <c r="AB4332" s="3">
        <v>0.146451702985029</v>
      </c>
      <c r="AC4332" s="3">
        <v>-1.32093933463797</v>
      </c>
      <c r="AD4332" s="3"/>
      <c r="AE4332" s="5">
        <v>2</v>
      </c>
      <c r="AF4332" s="3">
        <v>0.24325161043322</v>
      </c>
      <c r="AG4332" s="3">
        <v>3.04887258564015</v>
      </c>
      <c r="AH4332" s="3"/>
      <c r="AI4332" s="3"/>
      <c r="AJ4332" s="3"/>
      <c r="AK4332" s="3"/>
      <c r="AL4332" s="3"/>
      <c r="AM4332" s="3"/>
      <c r="AN4332" s="5" t="s">
        <v>51</v>
      </c>
      <c r="AO4332" s="1"/>
      <c r="AP4332" s="1"/>
      <c r="AQ4332" s="1"/>
    </row>
    <row r="4333" spans="1:43">
      <c r="A4333" s="1" t="s">
        <v>11093</v>
      </c>
      <c r="B4333" s="1" t="s">
        <v>11094</v>
      </c>
      <c r="C4333" s="3">
        <v>0.501369863013699</v>
      </c>
      <c r="D4333" s="4">
        <v>44054</v>
      </c>
      <c r="E4333" s="3">
        <v>10.0988008821</v>
      </c>
      <c r="F4333" s="5" t="s">
        <v>11095</v>
      </c>
      <c r="G4333" s="5">
        <v>184</v>
      </c>
      <c r="H4333" s="5" t="s">
        <v>50</v>
      </c>
      <c r="I4333" s="3">
        <v>0.207961972667854</v>
      </c>
      <c r="J4333" s="3">
        <v>34.6583296114337</v>
      </c>
      <c r="K4333" s="3">
        <v>0.0494364247577561</v>
      </c>
      <c r="L4333" s="3">
        <v>14.2540947321824</v>
      </c>
      <c r="M4333" s="3">
        <v>0.118729593351152</v>
      </c>
      <c r="N4333" s="3">
        <v>18.1211041852182</v>
      </c>
      <c r="O4333" s="3">
        <v>0.6565204416592</v>
      </c>
      <c r="P4333" s="3">
        <v>54.0429419826405</v>
      </c>
      <c r="Q4333" s="3">
        <v>1.19</v>
      </c>
      <c r="R4333" s="3">
        <v>41.5258329309512</v>
      </c>
      <c r="S4333" s="3"/>
      <c r="T4333" s="3"/>
      <c r="U4333" s="3"/>
      <c r="V4333" s="3"/>
      <c r="W4333" s="3"/>
      <c r="X4333" s="3"/>
      <c r="Y4333" s="3"/>
      <c r="Z4333" s="3"/>
      <c r="AA4333" s="3">
        <v>0.541729182036072</v>
      </c>
      <c r="AB4333" s="3">
        <v>0.816189715052784</v>
      </c>
      <c r="AC4333" s="3">
        <v>-0.0889855645639829</v>
      </c>
      <c r="AD4333" s="3"/>
      <c r="AE4333" s="5"/>
      <c r="AF4333" s="3">
        <v>0.195107263754848</v>
      </c>
      <c r="AG4333" s="3"/>
      <c r="AH4333" s="3"/>
      <c r="AI4333" s="3"/>
      <c r="AJ4333" s="3"/>
      <c r="AK4333" s="3"/>
      <c r="AL4333" s="3"/>
      <c r="AM4333" s="3"/>
      <c r="AN4333" s="5" t="s">
        <v>1266</v>
      </c>
      <c r="AO4333" s="1"/>
      <c r="AP4333" s="1"/>
      <c r="AQ4333" s="1"/>
    </row>
    <row r="4334" spans="1:43">
      <c r="A4334" s="1" t="s">
        <v>11096</v>
      </c>
      <c r="B4334" s="1" t="s">
        <v>11097</v>
      </c>
      <c r="C4334" s="3">
        <v>0.484931506849315</v>
      </c>
      <c r="D4334" s="4">
        <v>44060</v>
      </c>
      <c r="E4334" s="3">
        <v>3.1414686622</v>
      </c>
      <c r="F4334" s="5" t="s">
        <v>10703</v>
      </c>
      <c r="G4334" s="5">
        <v>178</v>
      </c>
      <c r="H4334" s="5" t="s">
        <v>50</v>
      </c>
      <c r="I4334" s="3">
        <v>0.00986777185711358</v>
      </c>
      <c r="J4334" s="3">
        <v>67.2175078159893</v>
      </c>
      <c r="K4334" s="3">
        <v>0</v>
      </c>
      <c r="L4334" s="3">
        <v>43.3820274457725</v>
      </c>
      <c r="M4334" s="3">
        <v>-0.226422524118918</v>
      </c>
      <c r="N4334" s="3">
        <v>76.3579697239537</v>
      </c>
      <c r="O4334" s="3">
        <v>0.805649492739208</v>
      </c>
      <c r="P4334" s="3">
        <v>29.3284604842394</v>
      </c>
      <c r="Q4334" s="3"/>
      <c r="R4334" s="3"/>
      <c r="S4334" s="3"/>
      <c r="T4334" s="3"/>
      <c r="U4334" s="3"/>
      <c r="V4334" s="3"/>
      <c r="W4334" s="3"/>
      <c r="X4334" s="3"/>
      <c r="Y4334" s="3"/>
      <c r="Z4334" s="3"/>
      <c r="AA4334" s="3">
        <v>0.234286047831321</v>
      </c>
      <c r="AB4334" s="3">
        <v>0.350034924161703</v>
      </c>
      <c r="AC4334" s="3">
        <v>-0.304938028723183</v>
      </c>
      <c r="AD4334" s="3"/>
      <c r="AE4334" s="5">
        <v>1</v>
      </c>
      <c r="AF4334" s="3">
        <v>0.263091936873242</v>
      </c>
      <c r="AG4334" s="3"/>
      <c r="AH4334" s="3"/>
      <c r="AI4334" s="3"/>
      <c r="AJ4334" s="3"/>
      <c r="AK4334" s="3"/>
      <c r="AL4334" s="3"/>
      <c r="AM4334" s="3"/>
      <c r="AN4334" s="5" t="s">
        <v>1266</v>
      </c>
      <c r="AO4334" s="1"/>
      <c r="AP4334" s="1"/>
      <c r="AQ4334" s="1"/>
    </row>
    <row r="4335" spans="1:43">
      <c r="A4335" s="1" t="s">
        <v>11098</v>
      </c>
      <c r="B4335" s="1" t="s">
        <v>11099</v>
      </c>
      <c r="C4335" s="3">
        <v>1.15342465753425</v>
      </c>
      <c r="D4335" s="4">
        <v>43816</v>
      </c>
      <c r="E4335" s="3">
        <v>0.8228742191</v>
      </c>
      <c r="F4335" s="5" t="s">
        <v>11100</v>
      </c>
      <c r="G4335" s="5">
        <v>422</v>
      </c>
      <c r="H4335" s="5" t="s">
        <v>198</v>
      </c>
      <c r="I4335" s="3">
        <v>0.0872854233343151</v>
      </c>
      <c r="J4335" s="3">
        <v>78.8359788359788</v>
      </c>
      <c r="K4335" s="3">
        <v>0.00969086151758785</v>
      </c>
      <c r="L4335" s="3">
        <v>69.1489361702128</v>
      </c>
      <c r="M4335" s="3">
        <v>-0.04842615012106</v>
      </c>
      <c r="N4335" s="3">
        <v>76.1273209549072</v>
      </c>
      <c r="O4335" s="3">
        <v>0.850190559953086</v>
      </c>
      <c r="P4335" s="3">
        <v>18.9655172413793</v>
      </c>
      <c r="Q4335" s="3">
        <v>1.23602118893466</v>
      </c>
      <c r="R4335" s="3">
        <v>46.4285714285714</v>
      </c>
      <c r="S4335" s="3">
        <v>2.29976209357654</v>
      </c>
      <c r="T4335" s="3">
        <v>44.1860465116279</v>
      </c>
      <c r="U4335" s="3"/>
      <c r="V4335" s="3"/>
      <c r="W4335" s="3"/>
      <c r="X4335" s="3"/>
      <c r="Y4335" s="3"/>
      <c r="Z4335" s="3"/>
      <c r="AA4335" s="3">
        <v>0.117113033286746</v>
      </c>
      <c r="AB4335" s="3">
        <v>0.317436515925843</v>
      </c>
      <c r="AC4335" s="3">
        <v>-0.809440218451355</v>
      </c>
      <c r="AD4335" s="3"/>
      <c r="AE4335" s="5">
        <v>3</v>
      </c>
      <c r="AF4335" s="3">
        <v>0.243520983878471</v>
      </c>
      <c r="AG4335" s="3">
        <v>3.02105710256169</v>
      </c>
      <c r="AH4335" s="3"/>
      <c r="AI4335" s="3"/>
      <c r="AJ4335" s="3"/>
      <c r="AK4335" s="3"/>
      <c r="AL4335" s="3"/>
      <c r="AM4335" s="3"/>
      <c r="AN4335" s="5" t="s">
        <v>46</v>
      </c>
      <c r="AO4335" s="1"/>
      <c r="AP4335" s="1"/>
      <c r="AQ4335" s="1"/>
    </row>
    <row r="4336" spans="1:43">
      <c r="A4336" s="1" t="s">
        <v>11101</v>
      </c>
      <c r="B4336" s="1" t="s">
        <v>11102</v>
      </c>
      <c r="C4336" s="3">
        <v>0.838356164383562</v>
      </c>
      <c r="D4336" s="4">
        <v>43931</v>
      </c>
      <c r="E4336" s="3">
        <v>7.0218283969</v>
      </c>
      <c r="F4336" s="5" t="s">
        <v>11103</v>
      </c>
      <c r="G4336" s="5">
        <v>307</v>
      </c>
      <c r="H4336" s="5" t="s">
        <v>226</v>
      </c>
      <c r="I4336" s="3">
        <v>5.73644732355949</v>
      </c>
      <c r="J4336" s="3">
        <v>3.98293029871977</v>
      </c>
      <c r="K4336" s="3">
        <v>0.943933599153701</v>
      </c>
      <c r="L4336" s="3">
        <v>27.1164021164021</v>
      </c>
      <c r="M4336" s="3">
        <v>2.60545905707195</v>
      </c>
      <c r="N4336" s="3">
        <v>9.02679830747532</v>
      </c>
      <c r="O4336" s="3">
        <v>9.05494505494505</v>
      </c>
      <c r="P4336" s="3">
        <v>8.0188679245283</v>
      </c>
      <c r="Q4336" s="3">
        <v>14.6064301552106</v>
      </c>
      <c r="R4336" s="3">
        <v>5.29197080291971</v>
      </c>
      <c r="S4336" s="3"/>
      <c r="T4336" s="3"/>
      <c r="U4336" s="3"/>
      <c r="V4336" s="3"/>
      <c r="W4336" s="3"/>
      <c r="X4336" s="3"/>
      <c r="Y4336" s="3"/>
      <c r="Z4336" s="3"/>
      <c r="AA4336" s="3">
        <v>0.371133622321835</v>
      </c>
      <c r="AB4336" s="3">
        <v>0.787202266709236</v>
      </c>
      <c r="AC4336" s="3">
        <v>-3.33574398842887</v>
      </c>
      <c r="AD4336" s="3"/>
      <c r="AE4336" s="5">
        <v>1</v>
      </c>
      <c r="AF4336" s="3">
        <v>2.14769199406175</v>
      </c>
      <c r="AG4336" s="3"/>
      <c r="AH4336" s="3"/>
      <c r="AI4336" s="3"/>
      <c r="AJ4336" s="3"/>
      <c r="AK4336" s="3"/>
      <c r="AL4336" s="3"/>
      <c r="AM4336" s="3">
        <v>100</v>
      </c>
      <c r="AN4336" s="5" t="s">
        <v>56</v>
      </c>
      <c r="AO4336" s="1"/>
      <c r="AP4336" s="1"/>
      <c r="AQ4336" s="1"/>
    </row>
    <row r="4337" spans="1:43">
      <c r="A4337" s="1" t="s">
        <v>11104</v>
      </c>
      <c r="B4337" s="1" t="s">
        <v>11105</v>
      </c>
      <c r="C4337" s="3">
        <v>1.06027397260274</v>
      </c>
      <c r="D4337" s="4">
        <v>43850</v>
      </c>
      <c r="E4337" s="3">
        <v>21.5929698691</v>
      </c>
      <c r="F4337" s="5" t="s">
        <v>11106</v>
      </c>
      <c r="G4337" s="5">
        <v>388</v>
      </c>
      <c r="H4337" s="5" t="s">
        <v>45</v>
      </c>
      <c r="I4337" s="3">
        <v>2.17252396166135</v>
      </c>
      <c r="J4337" s="3">
        <v>27.0700636942675</v>
      </c>
      <c r="K4337" s="3">
        <v>0.656474820143872</v>
      </c>
      <c r="L4337" s="3">
        <v>35.5590062111801</v>
      </c>
      <c r="M4337" s="3">
        <v>0.54796981674452</v>
      </c>
      <c r="N4337" s="3">
        <v>31.1111111111111</v>
      </c>
      <c r="O4337" s="3">
        <v>5.24682651622004</v>
      </c>
      <c r="P4337" s="3">
        <v>15.3973509933775</v>
      </c>
      <c r="Q4337" s="3">
        <v>7.56294445512204</v>
      </c>
      <c r="R4337" s="3">
        <v>9.93150684931507</v>
      </c>
      <c r="S4337" s="3">
        <v>12.0308277449705</v>
      </c>
      <c r="T4337" s="3">
        <v>28.2485875706215</v>
      </c>
      <c r="U4337" s="3"/>
      <c r="V4337" s="3"/>
      <c r="W4337" s="3"/>
      <c r="X4337" s="3"/>
      <c r="Y4337" s="3"/>
      <c r="Z4337" s="3"/>
      <c r="AA4337" s="3">
        <v>0.260380579443601</v>
      </c>
      <c r="AB4337" s="3">
        <v>0.453607517090053</v>
      </c>
      <c r="AC4337" s="3">
        <v>-1.69114374721851</v>
      </c>
      <c r="AD4337" s="3"/>
      <c r="AE4337" s="5">
        <v>1</v>
      </c>
      <c r="AF4337" s="3">
        <v>0.862427360306507</v>
      </c>
      <c r="AG4337" s="3"/>
      <c r="AH4337" s="3"/>
      <c r="AI4337" s="3"/>
      <c r="AJ4337" s="3"/>
      <c r="AK4337" s="3"/>
      <c r="AL4337" s="3"/>
      <c r="AM4337" s="3"/>
      <c r="AN4337" s="5" t="s">
        <v>46</v>
      </c>
      <c r="AO4337" s="1"/>
      <c r="AP4337" s="1"/>
      <c r="AQ4337" s="1"/>
    </row>
    <row r="4338" spans="1:43">
      <c r="A4338" s="1" t="s">
        <v>11107</v>
      </c>
      <c r="B4338" s="1" t="s">
        <v>11108</v>
      </c>
      <c r="C4338" s="3">
        <v>1.12876712328767</v>
      </c>
      <c r="D4338" s="4">
        <v>43825</v>
      </c>
      <c r="E4338" s="3">
        <v>22.3893069928</v>
      </c>
      <c r="F4338" s="5" t="s">
        <v>1435</v>
      </c>
      <c r="G4338" s="5">
        <v>413</v>
      </c>
      <c r="H4338" s="5" t="s">
        <v>50</v>
      </c>
      <c r="I4338" s="3">
        <v>0.384985563041386</v>
      </c>
      <c r="J4338" s="3">
        <v>8.79857079053149</v>
      </c>
      <c r="K4338" s="3">
        <v>0.0383656244005329</v>
      </c>
      <c r="L4338" s="3">
        <v>22.3992917220009</v>
      </c>
      <c r="M4338" s="3">
        <v>0.163257466628257</v>
      </c>
      <c r="N4338" s="3">
        <v>13.9358860195904</v>
      </c>
      <c r="O4338" s="3">
        <v>0.656243968345871</v>
      </c>
      <c r="P4338" s="3">
        <v>54.0886249428963</v>
      </c>
      <c r="Q4338" s="3">
        <v>1.43940867535498</v>
      </c>
      <c r="R4338" s="3">
        <v>16.6103331723805</v>
      </c>
      <c r="S4338" s="3">
        <v>3.58526169430927</v>
      </c>
      <c r="T4338" s="3">
        <v>6.15819209039548</v>
      </c>
      <c r="U4338" s="3"/>
      <c r="V4338" s="3"/>
      <c r="W4338" s="3"/>
      <c r="X4338" s="3"/>
      <c r="Y4338" s="3"/>
      <c r="Z4338" s="3"/>
      <c r="AA4338" s="3">
        <v>0.170104447570103</v>
      </c>
      <c r="AB4338" s="3">
        <v>0.302185930203474</v>
      </c>
      <c r="AC4338" s="3">
        <v>-1.4635085692278</v>
      </c>
      <c r="AD4338" s="3"/>
      <c r="AE4338" s="5">
        <v>3</v>
      </c>
      <c r="AF4338" s="3">
        <v>0.327944398806856</v>
      </c>
      <c r="AG4338" s="3">
        <v>4.04143807366826</v>
      </c>
      <c r="AH4338" s="3"/>
      <c r="AI4338" s="3"/>
      <c r="AJ4338" s="3"/>
      <c r="AK4338" s="3"/>
      <c r="AL4338" s="3"/>
      <c r="AM4338" s="3"/>
      <c r="AN4338" s="5" t="s">
        <v>51</v>
      </c>
      <c r="AO4338" s="1"/>
      <c r="AP4338" s="1"/>
      <c r="AQ4338" s="1"/>
    </row>
    <row r="4339" spans="1:43">
      <c r="A4339" s="1" t="s">
        <v>11109</v>
      </c>
      <c r="B4339" s="1" t="s">
        <v>11110</v>
      </c>
      <c r="C4339" s="3">
        <v>0.465753424657534</v>
      </c>
      <c r="D4339" s="4">
        <v>44067</v>
      </c>
      <c r="E4339" s="3">
        <v>0.2998522258</v>
      </c>
      <c r="F4339" s="5" t="s">
        <v>11111</v>
      </c>
      <c r="G4339" s="5">
        <v>171</v>
      </c>
      <c r="H4339" s="5" t="s">
        <v>198</v>
      </c>
      <c r="I4339" s="3">
        <v>0.36633663366337</v>
      </c>
      <c r="J4339" s="3">
        <v>13.2275132275132</v>
      </c>
      <c r="K4339" s="3">
        <v>0.0394749827296907</v>
      </c>
      <c r="L4339" s="3">
        <v>29.2553191489362</v>
      </c>
      <c r="M4339" s="3">
        <v>0.2274075538857</v>
      </c>
      <c r="N4339" s="3">
        <v>10.8753315649867</v>
      </c>
      <c r="O4339" s="3">
        <v>1.14747555378169</v>
      </c>
      <c r="P4339" s="3">
        <v>4.59770114942529</v>
      </c>
      <c r="Q4339" s="3"/>
      <c r="R4339" s="3"/>
      <c r="S4339" s="3"/>
      <c r="T4339" s="3"/>
      <c r="U4339" s="3"/>
      <c r="V4339" s="3"/>
      <c r="W4339" s="3"/>
      <c r="X4339" s="3"/>
      <c r="Y4339" s="3"/>
      <c r="Z4339" s="3"/>
      <c r="AA4339" s="3">
        <v>0.259336311016091</v>
      </c>
      <c r="AB4339" s="3">
        <v>0.456131903898033</v>
      </c>
      <c r="AC4339" s="3">
        <v>-0.309134423613869</v>
      </c>
      <c r="AD4339" s="3"/>
      <c r="AE4339" s="5"/>
      <c r="AF4339" s="3">
        <v>0.2133471428327</v>
      </c>
      <c r="AG4339" s="3"/>
      <c r="AH4339" s="3"/>
      <c r="AI4339" s="3"/>
      <c r="AJ4339" s="3"/>
      <c r="AK4339" s="3"/>
      <c r="AL4339" s="3"/>
      <c r="AM4339" s="3"/>
      <c r="AN4339" s="5" t="s">
        <v>46</v>
      </c>
      <c r="AO4339" s="1"/>
      <c r="AP4339" s="1"/>
      <c r="AQ4339" s="1"/>
    </row>
    <row r="4340" spans="1:43">
      <c r="A4340" s="1" t="s">
        <v>11112</v>
      </c>
      <c r="B4340" s="1" t="s">
        <v>11113</v>
      </c>
      <c r="C4340" s="3">
        <v>1.07945205479452</v>
      </c>
      <c r="D4340" s="4">
        <v>43843</v>
      </c>
      <c r="E4340" s="3">
        <v>106.2099406277</v>
      </c>
      <c r="F4340" s="5" t="s">
        <v>11114</v>
      </c>
      <c r="G4340" s="5">
        <v>395</v>
      </c>
      <c r="H4340" s="5" t="s">
        <v>55</v>
      </c>
      <c r="I4340" s="3">
        <v>14.931543988071</v>
      </c>
      <c r="J4340" s="3">
        <v>18.5117967332123</v>
      </c>
      <c r="K4340" s="3">
        <v>2.47779053604883</v>
      </c>
      <c r="L4340" s="3">
        <v>51.9209039548023</v>
      </c>
      <c r="M4340" s="3">
        <v>9.91767680041486</v>
      </c>
      <c r="N4340" s="3">
        <v>12.3877917414722</v>
      </c>
      <c r="O4340" s="3">
        <v>20.0920679886686</v>
      </c>
      <c r="P4340" s="3">
        <v>44.1721854304636</v>
      </c>
      <c r="Q4340" s="3">
        <v>28.1127228770021</v>
      </c>
      <c r="R4340" s="3">
        <v>36.9664634146341</v>
      </c>
      <c r="S4340" s="3">
        <v>66.8996062992126</v>
      </c>
      <c r="T4340" s="3">
        <v>47.65625</v>
      </c>
      <c r="U4340" s="3"/>
      <c r="V4340" s="3"/>
      <c r="W4340" s="3"/>
      <c r="X4340" s="3"/>
      <c r="Y4340" s="3"/>
      <c r="Z4340" s="3"/>
      <c r="AA4340" s="3">
        <v>0.342714686679391</v>
      </c>
      <c r="AB4340" s="3">
        <v>0.673916161749189</v>
      </c>
      <c r="AC4340" s="3">
        <v>-9.21905835917678</v>
      </c>
      <c r="AD4340" s="3"/>
      <c r="AE4340" s="5">
        <v>1</v>
      </c>
      <c r="AF4340" s="3">
        <v>4.13798142181056</v>
      </c>
      <c r="AG4340" s="3"/>
      <c r="AH4340" s="3"/>
      <c r="AI4340" s="3"/>
      <c r="AJ4340" s="3"/>
      <c r="AK4340" s="3"/>
      <c r="AL4340" s="3"/>
      <c r="AM4340" s="3">
        <v>100</v>
      </c>
      <c r="AN4340" s="5" t="s">
        <v>56</v>
      </c>
      <c r="AO4340" s="1"/>
      <c r="AP4340" s="1"/>
      <c r="AQ4340" s="1"/>
    </row>
    <row r="4341" spans="1:43">
      <c r="A4341" s="1" t="s">
        <v>11115</v>
      </c>
      <c r="B4341" s="1" t="s">
        <v>11116</v>
      </c>
      <c r="C4341" s="3">
        <v>0.608219178082192</v>
      </c>
      <c r="D4341" s="4">
        <v>44015</v>
      </c>
      <c r="E4341" s="3">
        <v>10.0361801227</v>
      </c>
      <c r="F4341" s="5" t="s">
        <v>11117</v>
      </c>
      <c r="G4341" s="5">
        <v>223</v>
      </c>
      <c r="H4341" s="5" t="s">
        <v>50</v>
      </c>
      <c r="I4341" s="3">
        <v>0.0797130330809037</v>
      </c>
      <c r="J4341" s="3">
        <v>57.8829834747655</v>
      </c>
      <c r="K4341" s="3">
        <v>0.0697419547673645</v>
      </c>
      <c r="L4341" s="3">
        <v>6.28596724214254</v>
      </c>
      <c r="M4341" s="3">
        <v>-0.11933174224344</v>
      </c>
      <c r="N4341" s="3">
        <v>59.5725734639359</v>
      </c>
      <c r="O4341" s="3">
        <v>0.112372042216359</v>
      </c>
      <c r="P4341" s="3">
        <v>84.6962083142988</v>
      </c>
      <c r="Q4341" s="3">
        <v>1.3604336705254</v>
      </c>
      <c r="R4341" s="3">
        <v>21.4389183969097</v>
      </c>
      <c r="S4341" s="3"/>
      <c r="T4341" s="3"/>
      <c r="U4341" s="3"/>
      <c r="V4341" s="3"/>
      <c r="W4341" s="3"/>
      <c r="X4341" s="3"/>
      <c r="Y4341" s="3"/>
      <c r="Z4341" s="3"/>
      <c r="AA4341" s="3">
        <v>0.264564021651658</v>
      </c>
      <c r="AB4341" s="3">
        <v>0.485181359984152</v>
      </c>
      <c r="AC4341" s="3">
        <v>-0.596110622495846</v>
      </c>
      <c r="AD4341" s="3"/>
      <c r="AE4341" s="5">
        <v>1</v>
      </c>
      <c r="AF4341" s="3">
        <v>0.230908713945927</v>
      </c>
      <c r="AG4341" s="3"/>
      <c r="AH4341" s="3"/>
      <c r="AI4341" s="3"/>
      <c r="AJ4341" s="3"/>
      <c r="AK4341" s="3"/>
      <c r="AL4341" s="3"/>
      <c r="AM4341" s="3"/>
      <c r="AN4341" s="5" t="s">
        <v>1266</v>
      </c>
      <c r="AO4341" s="1"/>
      <c r="AP4341" s="1"/>
      <c r="AQ4341" s="1"/>
    </row>
    <row r="4342" spans="1:43">
      <c r="A4342" s="1" t="s">
        <v>11118</v>
      </c>
      <c r="B4342" s="1" t="s">
        <v>11119</v>
      </c>
      <c r="C4342" s="3">
        <v>0.879452054794521</v>
      </c>
      <c r="D4342" s="4">
        <v>43916</v>
      </c>
      <c r="E4342" s="3">
        <v>3.1172059749</v>
      </c>
      <c r="F4342" s="5" t="s">
        <v>5858</v>
      </c>
      <c r="G4342" s="5">
        <v>322</v>
      </c>
      <c r="H4342" s="5" t="s">
        <v>50</v>
      </c>
      <c r="I4342" s="3">
        <v>0.278440731901344</v>
      </c>
      <c r="J4342" s="3">
        <v>22.4653863331845</v>
      </c>
      <c r="K4342" s="3">
        <v>0.0793965859467955</v>
      </c>
      <c r="L4342" s="3">
        <v>5.31208499335989</v>
      </c>
      <c r="M4342" s="3">
        <v>0.0793965859467955</v>
      </c>
      <c r="N4342" s="3">
        <v>23.4639358860196</v>
      </c>
      <c r="O4342" s="3">
        <v>0.789605197401301</v>
      </c>
      <c r="P4342" s="3">
        <v>31.8867062585656</v>
      </c>
      <c r="Q4342" s="3">
        <v>1.63273533561782</v>
      </c>
      <c r="R4342" s="3">
        <v>9.1743119266055</v>
      </c>
      <c r="S4342" s="3"/>
      <c r="T4342" s="3"/>
      <c r="U4342" s="3"/>
      <c r="V4342" s="3"/>
      <c r="W4342" s="3"/>
      <c r="X4342" s="3"/>
      <c r="Y4342" s="3"/>
      <c r="Z4342" s="3"/>
      <c r="AA4342" s="3">
        <v>-0.0528952131020595</v>
      </c>
      <c r="AB4342" s="3">
        <v>-0.0641060741233261</v>
      </c>
      <c r="AC4342" s="3">
        <v>-1.03</v>
      </c>
      <c r="AD4342" s="3"/>
      <c r="AE4342" s="5">
        <v>4</v>
      </c>
      <c r="AF4342" s="3">
        <v>0.0782510922880535</v>
      </c>
      <c r="AG4342" s="3"/>
      <c r="AH4342" s="3"/>
      <c r="AI4342" s="3"/>
      <c r="AJ4342" s="3"/>
      <c r="AK4342" s="3"/>
      <c r="AL4342" s="3"/>
      <c r="AM4342" s="3"/>
      <c r="AN4342" s="5" t="s">
        <v>1266</v>
      </c>
      <c r="AO4342" s="1"/>
      <c r="AP4342" s="1"/>
      <c r="AQ4342" s="1"/>
    </row>
    <row r="4343" spans="1:43">
      <c r="A4343" s="1" t="s">
        <v>11120</v>
      </c>
      <c r="B4343" s="1" t="s">
        <v>11121</v>
      </c>
      <c r="C4343" s="3">
        <v>0.956164383561644</v>
      </c>
      <c r="D4343" s="4">
        <v>43888</v>
      </c>
      <c r="E4343" s="3">
        <v>9.3043714954</v>
      </c>
      <c r="F4343" s="5" t="s">
        <v>874</v>
      </c>
      <c r="G4343" s="5">
        <v>350</v>
      </c>
      <c r="H4343" s="5" t="s">
        <v>50</v>
      </c>
      <c r="I4343" s="3">
        <v>0.234718826405864</v>
      </c>
      <c r="J4343" s="3">
        <v>30.6833407771326</v>
      </c>
      <c r="K4343" s="3">
        <v>0.0976657876745668</v>
      </c>
      <c r="L4343" s="3">
        <v>3.45285524568393</v>
      </c>
      <c r="M4343" s="3">
        <v>0.117221842336609</v>
      </c>
      <c r="N4343" s="3">
        <v>18.3882457702582</v>
      </c>
      <c r="O4343" s="3">
        <v>0.885913967910217</v>
      </c>
      <c r="P4343" s="3">
        <v>17.1311100959342</v>
      </c>
      <c r="Q4343" s="3">
        <v>1.63625545418484</v>
      </c>
      <c r="R4343" s="3">
        <v>9.12602607436021</v>
      </c>
      <c r="S4343" s="3"/>
      <c r="T4343" s="3"/>
      <c r="U4343" s="3"/>
      <c r="V4343" s="3"/>
      <c r="W4343" s="3"/>
      <c r="X4343" s="3"/>
      <c r="Y4343" s="3"/>
      <c r="Z4343" s="3"/>
      <c r="AA4343" s="3">
        <v>0.122328978098865</v>
      </c>
      <c r="AB4343" s="3">
        <v>0.163052637759632</v>
      </c>
      <c r="AC4343" s="3">
        <v>-1.13022113022114</v>
      </c>
      <c r="AD4343" s="3"/>
      <c r="AE4343" s="5">
        <v>3</v>
      </c>
      <c r="AF4343" s="3">
        <v>0.215926849893609</v>
      </c>
      <c r="AG4343" s="3"/>
      <c r="AH4343" s="3"/>
      <c r="AI4343" s="3"/>
      <c r="AJ4343" s="3"/>
      <c r="AK4343" s="3"/>
      <c r="AL4343" s="3"/>
      <c r="AM4343" s="3"/>
      <c r="AN4343" s="5" t="s">
        <v>1266</v>
      </c>
      <c r="AO4343" s="1"/>
      <c r="AP4343" s="1"/>
      <c r="AQ4343" s="1"/>
    </row>
    <row r="4344" spans="1:43">
      <c r="A4344" s="1" t="s">
        <v>11122</v>
      </c>
      <c r="B4344" s="1" t="s">
        <v>11123</v>
      </c>
      <c r="C4344" s="3">
        <v>0.958904109589041</v>
      </c>
      <c r="D4344" s="4">
        <v>43887</v>
      </c>
      <c r="E4344" s="3">
        <v>3.1132155282</v>
      </c>
      <c r="F4344" s="5" t="s">
        <v>8435</v>
      </c>
      <c r="G4344" s="5">
        <v>351</v>
      </c>
      <c r="H4344" s="5" t="s">
        <v>50</v>
      </c>
      <c r="I4344" s="3">
        <v>0.0405432799513436</v>
      </c>
      <c r="J4344" s="3">
        <v>63.4658329611434</v>
      </c>
      <c r="K4344" s="3">
        <v>0.0304043782304618</v>
      </c>
      <c r="L4344" s="3">
        <v>23.7715803452855</v>
      </c>
      <c r="M4344" s="3">
        <v>-0.0303859009419596</v>
      </c>
      <c r="N4344" s="3">
        <v>42.9207479964381</v>
      </c>
      <c r="O4344" s="3">
        <v>0.294685499441115</v>
      </c>
      <c r="P4344" s="3">
        <v>78.4833257195066</v>
      </c>
      <c r="Q4344" s="3">
        <v>-1.88866799204772</v>
      </c>
      <c r="R4344" s="3">
        <v>97.8271366489619</v>
      </c>
      <c r="S4344" s="3"/>
      <c r="T4344" s="3"/>
      <c r="U4344" s="3"/>
      <c r="V4344" s="3"/>
      <c r="W4344" s="3"/>
      <c r="X4344" s="3"/>
      <c r="Y4344" s="3"/>
      <c r="Z4344" s="3"/>
      <c r="AA4344" s="3">
        <v>-0.115725784654976</v>
      </c>
      <c r="AB4344" s="3">
        <v>-0.132464542881985</v>
      </c>
      <c r="AC4344" s="3">
        <v>-3.18780318780319</v>
      </c>
      <c r="AD4344" s="3"/>
      <c r="AE4344" s="5">
        <v>2</v>
      </c>
      <c r="AF4344" s="3">
        <v>-0.107178811100773</v>
      </c>
      <c r="AG4344" s="3"/>
      <c r="AH4344" s="3"/>
      <c r="AI4344" s="3"/>
      <c r="AJ4344" s="3"/>
      <c r="AK4344" s="3"/>
      <c r="AL4344" s="3"/>
      <c r="AM4344" s="3"/>
      <c r="AN4344" s="5" t="s">
        <v>46</v>
      </c>
      <c r="AO4344" s="1"/>
      <c r="AP4344" s="1"/>
      <c r="AQ4344" s="1"/>
    </row>
    <row r="4345" spans="1:43">
      <c r="A4345" s="1" t="s">
        <v>11124</v>
      </c>
      <c r="B4345" s="1" t="s">
        <v>11125</v>
      </c>
      <c r="C4345" s="3">
        <v>0.936986301369863</v>
      </c>
      <c r="D4345" s="4">
        <v>43895</v>
      </c>
      <c r="E4345" s="3">
        <v>10.7994472235</v>
      </c>
      <c r="F4345" s="5" t="s">
        <v>4697</v>
      </c>
      <c r="G4345" s="5">
        <v>343</v>
      </c>
      <c r="H4345" s="5" t="s">
        <v>226</v>
      </c>
      <c r="I4345" s="3">
        <v>2.91437336461247</v>
      </c>
      <c r="J4345" s="3">
        <v>32.8591749644381</v>
      </c>
      <c r="K4345" s="3">
        <v>0.45798837414128</v>
      </c>
      <c r="L4345" s="3">
        <v>57.010582010582</v>
      </c>
      <c r="M4345" s="3">
        <v>1.47686832740213</v>
      </c>
      <c r="N4345" s="3">
        <v>27.080394922426</v>
      </c>
      <c r="O4345" s="3">
        <v>4.49839670178655</v>
      </c>
      <c r="P4345" s="3">
        <v>43.2389937106918</v>
      </c>
      <c r="Q4345" s="3">
        <v>8.73212583412775</v>
      </c>
      <c r="R4345" s="3">
        <v>27.9197080291971</v>
      </c>
      <c r="S4345" s="3"/>
      <c r="T4345" s="3"/>
      <c r="U4345" s="3"/>
      <c r="V4345" s="3"/>
      <c r="W4345" s="3"/>
      <c r="X4345" s="3"/>
      <c r="Y4345" s="3"/>
      <c r="Z4345" s="3"/>
      <c r="AA4345" s="3">
        <v>0.45482658430967</v>
      </c>
      <c r="AB4345" s="3">
        <v>1.02928992224701</v>
      </c>
      <c r="AC4345" s="3">
        <v>-1.17746797287115</v>
      </c>
      <c r="AD4345" s="3"/>
      <c r="AE4345" s="5">
        <v>1</v>
      </c>
      <c r="AF4345" s="3">
        <v>1.22870635837371</v>
      </c>
      <c r="AG4345" s="3"/>
      <c r="AH4345" s="3"/>
      <c r="AI4345" s="3"/>
      <c r="AJ4345" s="3"/>
      <c r="AK4345" s="3"/>
      <c r="AL4345" s="3"/>
      <c r="AM4345" s="3"/>
      <c r="AN4345" s="5" t="s">
        <v>51</v>
      </c>
      <c r="AO4345" s="1"/>
      <c r="AP4345" s="1"/>
      <c r="AQ4345" s="1"/>
    </row>
    <row r="4346" spans="1:43">
      <c r="A4346" s="1" t="s">
        <v>11126</v>
      </c>
      <c r="B4346" s="1" t="s">
        <v>11127</v>
      </c>
      <c r="C4346" s="3">
        <v>0.994520547945206</v>
      </c>
      <c r="D4346" s="4">
        <v>43874</v>
      </c>
      <c r="E4346" s="3">
        <v>20.0380903984</v>
      </c>
      <c r="F4346" s="5" t="s">
        <v>3577</v>
      </c>
      <c r="G4346" s="5">
        <v>364</v>
      </c>
      <c r="H4346" s="5" t="s">
        <v>55</v>
      </c>
      <c r="I4346" s="3">
        <v>20.5330019331676</v>
      </c>
      <c r="J4346" s="3">
        <v>1.69388989715668</v>
      </c>
      <c r="K4346" s="3">
        <v>2.92418346893056</v>
      </c>
      <c r="L4346" s="3">
        <v>42.9943502824859</v>
      </c>
      <c r="M4346" s="3">
        <v>15.5087997882758</v>
      </c>
      <c r="N4346" s="3">
        <v>0.718132854578097</v>
      </c>
      <c r="O4346" s="3">
        <v>28.3204704152885</v>
      </c>
      <c r="P4346" s="3">
        <v>12.5165562913907</v>
      </c>
      <c r="Q4346" s="3">
        <v>34.8316342292246</v>
      </c>
      <c r="R4346" s="3">
        <v>19.5884146341463</v>
      </c>
      <c r="S4346" s="3"/>
      <c r="T4346" s="3"/>
      <c r="U4346" s="3"/>
      <c r="V4346" s="3"/>
      <c r="W4346" s="3"/>
      <c r="X4346" s="3"/>
      <c r="Y4346" s="3"/>
      <c r="Z4346" s="3"/>
      <c r="AA4346" s="3">
        <v>0.388804532246818</v>
      </c>
      <c r="AB4346" s="3">
        <v>0.772456431293384</v>
      </c>
      <c r="AC4346" s="3">
        <v>-8.44887780548629</v>
      </c>
      <c r="AD4346" s="3"/>
      <c r="AE4346" s="5">
        <v>1</v>
      </c>
      <c r="AF4346" s="3">
        <v>4.7772189945779</v>
      </c>
      <c r="AG4346" s="3"/>
      <c r="AH4346" s="3"/>
      <c r="AI4346" s="3"/>
      <c r="AJ4346" s="3"/>
      <c r="AK4346" s="3"/>
      <c r="AL4346" s="3"/>
      <c r="AM4346" s="3"/>
      <c r="AN4346" s="5" t="s">
        <v>51</v>
      </c>
      <c r="AO4346" s="1"/>
      <c r="AP4346" s="1"/>
      <c r="AQ4346" s="1"/>
    </row>
    <row r="4347" spans="1:43">
      <c r="A4347" s="1" t="s">
        <v>11128</v>
      </c>
      <c r="B4347" s="1" t="s">
        <v>11129</v>
      </c>
      <c r="C4347" s="3">
        <v>0.868493150684931</v>
      </c>
      <c r="D4347" s="4">
        <v>43920</v>
      </c>
      <c r="E4347" s="3">
        <v>9.9420571075</v>
      </c>
      <c r="F4347" s="5" t="s">
        <v>4983</v>
      </c>
      <c r="G4347" s="5">
        <v>318</v>
      </c>
      <c r="H4347" s="5" t="s">
        <v>50</v>
      </c>
      <c r="I4347" s="3">
        <v>0.160933413800045</v>
      </c>
      <c r="J4347" s="3">
        <v>43.3229120142921</v>
      </c>
      <c r="K4347" s="3">
        <v>0.0200883889112071</v>
      </c>
      <c r="L4347" s="3">
        <v>30.8543603364321</v>
      </c>
      <c r="M4347" s="3">
        <v>-0.2404327790022</v>
      </c>
      <c r="N4347" s="3">
        <v>78.4060552092609</v>
      </c>
      <c r="O4347" s="3">
        <v>1.05540897097625</v>
      </c>
      <c r="P4347" s="3">
        <v>7.08085883965281</v>
      </c>
      <c r="Q4347" s="3">
        <v>1.58114862797104</v>
      </c>
      <c r="R4347" s="3">
        <v>10.6228874939643</v>
      </c>
      <c r="S4347" s="3"/>
      <c r="T4347" s="3"/>
      <c r="U4347" s="3"/>
      <c r="V4347" s="3"/>
      <c r="W4347" s="3"/>
      <c r="X4347" s="3"/>
      <c r="Y4347" s="3"/>
      <c r="Z4347" s="3"/>
      <c r="AA4347" s="3">
        <v>-0.121471111052823</v>
      </c>
      <c r="AB4347" s="3">
        <v>-0.13929402939714</v>
      </c>
      <c r="AC4347" s="3">
        <v>-2.8225004969191</v>
      </c>
      <c r="AD4347" s="3"/>
      <c r="AE4347" s="5">
        <v>4</v>
      </c>
      <c r="AF4347" s="3">
        <v>-0.0420216178873837</v>
      </c>
      <c r="AG4347" s="3"/>
      <c r="AH4347" s="3"/>
      <c r="AI4347" s="3"/>
      <c r="AJ4347" s="3"/>
      <c r="AK4347" s="3"/>
      <c r="AL4347" s="3"/>
      <c r="AM4347" s="3"/>
      <c r="AN4347" s="5" t="s">
        <v>1266</v>
      </c>
      <c r="AO4347" s="1"/>
      <c r="AP4347" s="1"/>
      <c r="AQ4347" s="1"/>
    </row>
    <row r="4348" spans="1:43">
      <c r="A4348" s="1" t="s">
        <v>11130</v>
      </c>
      <c r="B4348" s="1" t="s">
        <v>11131</v>
      </c>
      <c r="C4348" s="3">
        <v>0.70958904109589</v>
      </c>
      <c r="D4348" s="4">
        <v>43978</v>
      </c>
      <c r="E4348" s="3">
        <v>10.0903356242</v>
      </c>
      <c r="F4348" s="5" t="s">
        <v>11132</v>
      </c>
      <c r="G4348" s="5">
        <v>260</v>
      </c>
      <c r="H4348" s="5" t="s">
        <v>50</v>
      </c>
      <c r="I4348" s="3">
        <v>0.396432111000992</v>
      </c>
      <c r="J4348" s="3">
        <v>7.77132648503796</v>
      </c>
      <c r="K4348" s="3">
        <v>-0.00987069390978077</v>
      </c>
      <c r="L4348" s="3">
        <v>59.5838866755201</v>
      </c>
      <c r="M4348" s="3">
        <v>0.128496589898177</v>
      </c>
      <c r="N4348" s="3">
        <v>17.0970614425646</v>
      </c>
      <c r="O4348" s="3">
        <v>0.675809978135551</v>
      </c>
      <c r="P4348" s="3">
        <v>51.2105984467794</v>
      </c>
      <c r="Q4348" s="3">
        <v>1.39125212691421</v>
      </c>
      <c r="R4348" s="3">
        <v>19.169483341381</v>
      </c>
      <c r="S4348" s="3"/>
      <c r="T4348" s="3"/>
      <c r="U4348" s="3"/>
      <c r="V4348" s="3"/>
      <c r="W4348" s="3"/>
      <c r="X4348" s="3"/>
      <c r="Y4348" s="3"/>
      <c r="Z4348" s="3"/>
      <c r="AA4348" s="3">
        <v>0.0291872455739684</v>
      </c>
      <c r="AB4348" s="3">
        <v>0.035993967526989</v>
      </c>
      <c r="AC4348" s="3">
        <v>-0.775039745627973</v>
      </c>
      <c r="AD4348" s="3"/>
      <c r="AE4348" s="5">
        <v>2</v>
      </c>
      <c r="AF4348" s="3">
        <v>0.143684457690341</v>
      </c>
      <c r="AG4348" s="3"/>
      <c r="AH4348" s="3"/>
      <c r="AI4348" s="3"/>
      <c r="AJ4348" s="3"/>
      <c r="AK4348" s="3"/>
      <c r="AL4348" s="3"/>
      <c r="AM4348" s="3"/>
      <c r="AN4348" s="5" t="s">
        <v>1266</v>
      </c>
      <c r="AO4348" s="1"/>
      <c r="AP4348" s="1"/>
      <c r="AQ4348" s="1"/>
    </row>
    <row r="4349" spans="1:43">
      <c r="A4349" s="1" t="s">
        <v>11133</v>
      </c>
      <c r="B4349" s="1" t="s">
        <v>11134</v>
      </c>
      <c r="C4349" s="3">
        <v>1.11780821917808</v>
      </c>
      <c r="D4349" s="4">
        <v>43829</v>
      </c>
      <c r="E4349" s="3">
        <v>1.5478224351</v>
      </c>
      <c r="F4349" s="5" t="s">
        <v>11135</v>
      </c>
      <c r="G4349" s="5">
        <v>409</v>
      </c>
      <c r="H4349" s="5" t="s">
        <v>55</v>
      </c>
      <c r="I4349" s="3">
        <v>11.5067079463364</v>
      </c>
      <c r="J4349" s="3">
        <v>41.0768300060496</v>
      </c>
      <c r="K4349" s="3">
        <v>0.503836911867293</v>
      </c>
      <c r="L4349" s="3">
        <v>84.180790960452</v>
      </c>
      <c r="M4349" s="3">
        <v>7.02434997936442</v>
      </c>
      <c r="N4349" s="3">
        <v>32.9144225014961</v>
      </c>
      <c r="O4349" s="3">
        <v>6.25256084569368</v>
      </c>
      <c r="P4349" s="3">
        <v>89.8675496688742</v>
      </c>
      <c r="Q4349" s="3">
        <v>6.39205711003529</v>
      </c>
      <c r="R4349" s="3">
        <v>89.9390243902439</v>
      </c>
      <c r="S4349" s="3">
        <v>19.590481460985</v>
      </c>
      <c r="T4349" s="3">
        <v>96.97265625</v>
      </c>
      <c r="U4349" s="3"/>
      <c r="V4349" s="3"/>
      <c r="W4349" s="3"/>
      <c r="X4349" s="3"/>
      <c r="Y4349" s="3"/>
      <c r="Z4349" s="3"/>
      <c r="AA4349" s="3">
        <v>0.0746789292754903</v>
      </c>
      <c r="AB4349" s="3">
        <v>0.168556041331466</v>
      </c>
      <c r="AC4349" s="3">
        <v>-24.2497205262705</v>
      </c>
      <c r="AD4349" s="3"/>
      <c r="AE4349" s="5">
        <v>2</v>
      </c>
      <c r="AF4349" s="3">
        <v>2.18458904404357</v>
      </c>
      <c r="AG4349" s="3">
        <v>26.1389041467542</v>
      </c>
      <c r="AH4349" s="3"/>
      <c r="AI4349" s="3"/>
      <c r="AJ4349" s="3"/>
      <c r="AK4349" s="3"/>
      <c r="AL4349" s="3"/>
      <c r="AM4349" s="3"/>
      <c r="AN4349" s="5" t="s">
        <v>46</v>
      </c>
      <c r="AO4349" s="1"/>
      <c r="AP4349" s="1"/>
      <c r="AQ4349" s="1"/>
    </row>
    <row r="4350" spans="1:43">
      <c r="A4350" s="1" t="s">
        <v>11136</v>
      </c>
      <c r="B4350" s="1" t="s">
        <v>11137</v>
      </c>
      <c r="C4350" s="3">
        <v>0.734246575342466</v>
      </c>
      <c r="D4350" s="4">
        <v>43969</v>
      </c>
      <c r="E4350" s="3">
        <v>2.1842699705</v>
      </c>
      <c r="F4350" s="5" t="s">
        <v>11138</v>
      </c>
      <c r="G4350" s="5">
        <v>269</v>
      </c>
      <c r="H4350" s="5" t="s">
        <v>60</v>
      </c>
      <c r="I4350" s="3">
        <v>11.5409665233815</v>
      </c>
      <c r="J4350" s="3">
        <v>15.1785714285714</v>
      </c>
      <c r="K4350" s="3">
        <v>4.17274939172749</v>
      </c>
      <c r="L4350" s="3">
        <v>11.5052732502397</v>
      </c>
      <c r="M4350" s="3">
        <v>5.94494277760593</v>
      </c>
      <c r="N4350" s="3">
        <v>11.4737883283877</v>
      </c>
      <c r="O4350" s="3">
        <v>21.5471965933286</v>
      </c>
      <c r="P4350" s="3">
        <v>7.7079107505071</v>
      </c>
      <c r="Q4350" s="3">
        <v>42.3844363152644</v>
      </c>
      <c r="R4350" s="3">
        <v>1.98952879581152</v>
      </c>
      <c r="S4350" s="3"/>
      <c r="T4350" s="3"/>
      <c r="U4350" s="3"/>
      <c r="V4350" s="3"/>
      <c r="W4350" s="3"/>
      <c r="X4350" s="3"/>
      <c r="Y4350" s="3"/>
      <c r="Z4350" s="3"/>
      <c r="AA4350" s="3">
        <v>0.532265703636463</v>
      </c>
      <c r="AB4350" s="3">
        <v>1.38838239706226</v>
      </c>
      <c r="AC4350" s="3">
        <v>-7.12062552190085</v>
      </c>
      <c r="AD4350" s="3"/>
      <c r="AE4350" s="5">
        <v>1</v>
      </c>
      <c r="AF4350" s="3">
        <v>6.08085981715501</v>
      </c>
      <c r="AG4350" s="3"/>
      <c r="AH4350" s="3"/>
      <c r="AI4350" s="3"/>
      <c r="AJ4350" s="3"/>
      <c r="AK4350" s="3"/>
      <c r="AL4350" s="3"/>
      <c r="AM4350" s="3"/>
      <c r="AN4350" s="5" t="s">
        <v>51</v>
      </c>
      <c r="AO4350" s="1"/>
      <c r="AP4350" s="1"/>
      <c r="AQ4350" s="1"/>
    </row>
    <row r="4351" spans="1:43">
      <c r="A4351" s="1" t="s">
        <v>11139</v>
      </c>
      <c r="B4351" s="1" t="s">
        <v>11140</v>
      </c>
      <c r="C4351" s="3">
        <v>1.07945205479452</v>
      </c>
      <c r="D4351" s="4">
        <v>43843</v>
      </c>
      <c r="E4351" s="3">
        <v>81.9556526277</v>
      </c>
      <c r="F4351" s="5" t="s">
        <v>6967</v>
      </c>
      <c r="G4351" s="5">
        <v>395</v>
      </c>
      <c r="H4351" s="5" t="s">
        <v>50</v>
      </c>
      <c r="I4351" s="3">
        <v>0.331869204490006</v>
      </c>
      <c r="J4351" s="3">
        <v>13.4435015631979</v>
      </c>
      <c r="K4351" s="3">
        <v>0.0486665368892322</v>
      </c>
      <c r="L4351" s="3">
        <v>16.024789729969</v>
      </c>
      <c r="M4351" s="3">
        <v>0.253584316785329</v>
      </c>
      <c r="N4351" s="3">
        <v>5.92163846838825</v>
      </c>
      <c r="O4351" s="3">
        <v>0.794273386938604</v>
      </c>
      <c r="P4351" s="3">
        <v>31.247144814984</v>
      </c>
      <c r="Q4351" s="3">
        <v>1.6113088177145</v>
      </c>
      <c r="R4351" s="3">
        <v>9.65717044905843</v>
      </c>
      <c r="S4351" s="3">
        <v>3.20636054406627</v>
      </c>
      <c r="T4351" s="3">
        <v>9.66101694915254</v>
      </c>
      <c r="U4351" s="3"/>
      <c r="V4351" s="3"/>
      <c r="W4351" s="3"/>
      <c r="X4351" s="3"/>
      <c r="Y4351" s="3"/>
      <c r="Z4351" s="3"/>
      <c r="AA4351" s="3">
        <v>4.31029079554045</v>
      </c>
      <c r="AB4351" s="3"/>
      <c r="AC4351" s="3">
        <v>0</v>
      </c>
      <c r="AD4351" s="3"/>
      <c r="AE4351" s="5"/>
      <c r="AF4351" s="3">
        <v>0.266022945537864</v>
      </c>
      <c r="AG4351" s="3"/>
      <c r="AH4351" s="3"/>
      <c r="AI4351" s="3"/>
      <c r="AJ4351" s="3"/>
      <c r="AK4351" s="3"/>
      <c r="AL4351" s="3"/>
      <c r="AM4351" s="3"/>
      <c r="AN4351" s="5" t="s">
        <v>1266</v>
      </c>
      <c r="AO4351" s="1"/>
      <c r="AP4351" s="1"/>
      <c r="AQ4351" s="1"/>
    </row>
    <row r="4352" spans="1:43">
      <c r="A4352" s="1" t="s">
        <v>11141</v>
      </c>
      <c r="B4352" s="1" t="s">
        <v>11142</v>
      </c>
      <c r="C4352" s="3">
        <v>0.112328767123288</v>
      </c>
      <c r="D4352" s="4">
        <v>44196</v>
      </c>
      <c r="E4352" s="3">
        <v>9.99998</v>
      </c>
      <c r="F4352" s="5" t="s">
        <v>6203</v>
      </c>
      <c r="G4352" s="5">
        <v>42</v>
      </c>
      <c r="H4352" s="5" t="s">
        <v>50</v>
      </c>
      <c r="I4352" s="3">
        <v>0.160000000000005</v>
      </c>
      <c r="J4352" s="3">
        <v>45.2880750334971</v>
      </c>
      <c r="K4352" s="3">
        <v>0.0399520575309584</v>
      </c>
      <c r="L4352" s="3">
        <v>24.5683930942895</v>
      </c>
      <c r="M4352" s="3">
        <v>0.149985001499856</v>
      </c>
      <c r="N4352" s="3">
        <v>15.4942119323241</v>
      </c>
      <c r="O4352" s="3"/>
      <c r="P4352" s="3"/>
      <c r="Q4352" s="3"/>
      <c r="R4352" s="3"/>
      <c r="S4352" s="3"/>
      <c r="T4352" s="3"/>
      <c r="U4352" s="3"/>
      <c r="V4352" s="3"/>
      <c r="W4352" s="3"/>
      <c r="X4352" s="3"/>
      <c r="Y4352" s="3"/>
      <c r="Z4352" s="3"/>
      <c r="AA4352" s="3">
        <v>-0.145884957106878</v>
      </c>
      <c r="AB4352" s="3">
        <v>-0.213499275527519</v>
      </c>
      <c r="AC4352" s="3">
        <v>0</v>
      </c>
      <c r="AD4352" s="3"/>
      <c r="AE4352" s="5"/>
      <c r="AF4352" s="3">
        <v>0.0899999999999901</v>
      </c>
      <c r="AG4352" s="3"/>
      <c r="AH4352" s="3"/>
      <c r="AI4352" s="3"/>
      <c r="AJ4352" s="3"/>
      <c r="AK4352" s="3"/>
      <c r="AL4352" s="3"/>
      <c r="AM4352" s="3"/>
      <c r="AN4352" s="5" t="s">
        <v>1266</v>
      </c>
      <c r="AO4352" s="1"/>
      <c r="AP4352" s="1"/>
      <c r="AQ4352" s="1"/>
    </row>
    <row r="4353" spans="1:43">
      <c r="A4353" s="1" t="s">
        <v>11143</v>
      </c>
      <c r="B4353" s="1" t="s">
        <v>11144</v>
      </c>
      <c r="C4353" s="3">
        <v>0.936986301369863</v>
      </c>
      <c r="D4353" s="4">
        <v>43895</v>
      </c>
      <c r="E4353" s="3">
        <v>10.1163391596</v>
      </c>
      <c r="F4353" s="5" t="s">
        <v>11145</v>
      </c>
      <c r="G4353" s="5">
        <v>343</v>
      </c>
      <c r="H4353" s="5" t="s">
        <v>50</v>
      </c>
      <c r="I4353" s="3">
        <v>0.187839841819064</v>
      </c>
      <c r="J4353" s="3">
        <v>38.7226440375167</v>
      </c>
      <c r="K4353" s="3">
        <v>0.0197394393999112</v>
      </c>
      <c r="L4353" s="3">
        <v>32.8906595838867</v>
      </c>
      <c r="M4353" s="3">
        <v>0.138339920948613</v>
      </c>
      <c r="N4353" s="3">
        <v>16.0730186999109</v>
      </c>
      <c r="O4353" s="3">
        <v>0.574592770886832</v>
      </c>
      <c r="P4353" s="3">
        <v>62.0831429876656</v>
      </c>
      <c r="Q4353" s="3">
        <v>1.06364259184281</v>
      </c>
      <c r="R4353" s="3">
        <v>56.9290197971994</v>
      </c>
      <c r="S4353" s="3"/>
      <c r="T4353" s="3"/>
      <c r="U4353" s="3"/>
      <c r="V4353" s="3"/>
      <c r="W4353" s="3"/>
      <c r="X4353" s="3"/>
      <c r="Y4353" s="3"/>
      <c r="Z4353" s="3"/>
      <c r="AA4353" s="3">
        <v>0.715004163683457</v>
      </c>
      <c r="AB4353" s="3">
        <v>5.00637382764536</v>
      </c>
      <c r="AC4353" s="3">
        <v>0</v>
      </c>
      <c r="AD4353" s="3"/>
      <c r="AE4353" s="5"/>
      <c r="AF4353" s="3">
        <v>0.169689865755056</v>
      </c>
      <c r="AG4353" s="3"/>
      <c r="AH4353" s="3"/>
      <c r="AI4353" s="3"/>
      <c r="AJ4353" s="3"/>
      <c r="AK4353" s="3"/>
      <c r="AL4353" s="3"/>
      <c r="AM4353" s="3"/>
      <c r="AN4353" s="5" t="s">
        <v>1266</v>
      </c>
      <c r="AO4353" s="1"/>
      <c r="AP4353" s="1"/>
      <c r="AQ4353" s="1"/>
    </row>
    <row r="4354" spans="1:43">
      <c r="A4354" s="1" t="s">
        <v>11146</v>
      </c>
      <c r="B4354" s="1" t="s">
        <v>11147</v>
      </c>
      <c r="C4354" s="3">
        <v>1.06027397260274</v>
      </c>
      <c r="D4354" s="4">
        <v>43850</v>
      </c>
      <c r="E4354" s="3">
        <v>1.3060001366</v>
      </c>
      <c r="F4354" s="5" t="s">
        <v>11148</v>
      </c>
      <c r="G4354" s="5">
        <v>364</v>
      </c>
      <c r="H4354" s="5" t="s">
        <v>45</v>
      </c>
      <c r="I4354" s="3">
        <v>0.029055690072636</v>
      </c>
      <c r="J4354" s="3">
        <v>72.9299363057325</v>
      </c>
      <c r="K4354" s="3">
        <v>-0.260743602124592</v>
      </c>
      <c r="L4354" s="3">
        <v>95.8074534161491</v>
      </c>
      <c r="M4354" s="3">
        <v>-0.930455635491611</v>
      </c>
      <c r="N4354" s="3">
        <v>76.031746031746</v>
      </c>
      <c r="O4354" s="3">
        <v>1.25490196078431</v>
      </c>
      <c r="P4354" s="3">
        <v>59.9337748344371</v>
      </c>
      <c r="Q4354" s="3">
        <v>1.52364101051802</v>
      </c>
      <c r="R4354" s="3">
        <v>63.013698630137</v>
      </c>
      <c r="S4354" s="3">
        <v>3.13561014579587</v>
      </c>
      <c r="T4354" s="3">
        <v>80.225988700565</v>
      </c>
      <c r="U4354" s="3"/>
      <c r="V4354" s="3"/>
      <c r="W4354" s="3"/>
      <c r="X4354" s="3"/>
      <c r="Y4354" s="3"/>
      <c r="Z4354" s="3"/>
      <c r="AA4354" s="3">
        <v>0.0419893658776021</v>
      </c>
      <c r="AB4354" s="3">
        <v>0.063722585257789</v>
      </c>
      <c r="AC4354" s="3">
        <v>-2.1212121212121</v>
      </c>
      <c r="AD4354" s="3"/>
      <c r="AE4354" s="5">
        <v>2</v>
      </c>
      <c r="AF4354" s="3">
        <v>0.244298745080466</v>
      </c>
      <c r="AG4354" s="3"/>
      <c r="AH4354" s="3"/>
      <c r="AI4354" s="3"/>
      <c r="AJ4354" s="3"/>
      <c r="AK4354" s="3"/>
      <c r="AL4354" s="3"/>
      <c r="AM4354" s="3"/>
      <c r="AN4354" s="5" t="s">
        <v>46</v>
      </c>
      <c r="AO4354" s="1"/>
      <c r="AP4354" s="1"/>
      <c r="AQ4354" s="1"/>
    </row>
    <row r="4355" spans="1:43">
      <c r="A4355" s="1" t="s">
        <v>11149</v>
      </c>
      <c r="B4355" s="1" t="s">
        <v>11150</v>
      </c>
      <c r="C4355" s="3">
        <v>0.805479452054795</v>
      </c>
      <c r="D4355" s="4">
        <v>43943</v>
      </c>
      <c r="E4355" s="3">
        <v>3.0259126005</v>
      </c>
      <c r="F4355" s="5" t="s">
        <v>2244</v>
      </c>
      <c r="G4355" s="5">
        <v>295</v>
      </c>
      <c r="H4355" s="5" t="s">
        <v>55</v>
      </c>
      <c r="I4355" s="3">
        <v>7.70958083832335</v>
      </c>
      <c r="J4355" s="3">
        <v>67.2716273442226</v>
      </c>
      <c r="K4355" s="3">
        <v>2.76369349425123</v>
      </c>
      <c r="L4355" s="3">
        <v>46.1581920903955</v>
      </c>
      <c r="M4355" s="3">
        <v>1.45234066553863</v>
      </c>
      <c r="N4355" s="3">
        <v>80.3710353081987</v>
      </c>
      <c r="O4355" s="3">
        <v>15.6845405579227</v>
      </c>
      <c r="P4355" s="3">
        <v>63.7086092715232</v>
      </c>
      <c r="Q4355" s="3">
        <v>9.51293759512938</v>
      </c>
      <c r="R4355" s="3">
        <v>86.1280487804878</v>
      </c>
      <c r="S4355" s="3"/>
      <c r="T4355" s="3"/>
      <c r="U4355" s="3"/>
      <c r="V4355" s="3"/>
      <c r="W4355" s="3"/>
      <c r="X4355" s="3"/>
      <c r="Y4355" s="3"/>
      <c r="Z4355" s="3"/>
      <c r="AA4355" s="3">
        <v>0.215261057161607</v>
      </c>
      <c r="AB4355" s="3">
        <v>0.384094112110053</v>
      </c>
      <c r="AC4355" s="3">
        <v>-14.9084249084249</v>
      </c>
      <c r="AD4355" s="3"/>
      <c r="AE4355" s="5">
        <v>2</v>
      </c>
      <c r="AF4355" s="3">
        <v>3.45899595482689</v>
      </c>
      <c r="AG4355" s="3"/>
      <c r="AH4355" s="3"/>
      <c r="AI4355" s="3"/>
      <c r="AJ4355" s="3"/>
      <c r="AK4355" s="3"/>
      <c r="AL4355" s="3"/>
      <c r="AM4355" s="3"/>
      <c r="AN4355" s="5" t="s">
        <v>46</v>
      </c>
      <c r="AO4355" s="1"/>
      <c r="AP4355" s="1"/>
      <c r="AQ4355" s="1"/>
    </row>
    <row r="4356" spans="1:43">
      <c r="A4356" s="1" t="s">
        <v>11151</v>
      </c>
      <c r="B4356" s="1" t="s">
        <v>11152</v>
      </c>
      <c r="C4356" s="3">
        <v>0.901369863013699</v>
      </c>
      <c r="D4356" s="4">
        <v>43908</v>
      </c>
      <c r="E4356" s="3">
        <v>14.7383626951</v>
      </c>
      <c r="F4356" s="5" t="s">
        <v>1678</v>
      </c>
      <c r="G4356" s="5">
        <v>330</v>
      </c>
      <c r="H4356" s="5" t="s">
        <v>55</v>
      </c>
      <c r="I4356" s="3">
        <v>19.0568101396127</v>
      </c>
      <c r="J4356" s="3">
        <v>3.99274047186933</v>
      </c>
      <c r="K4356" s="3">
        <v>3.06321358952938</v>
      </c>
      <c r="L4356" s="3">
        <v>39.8870056497175</v>
      </c>
      <c r="M4356" s="3">
        <v>11.3350580590819</v>
      </c>
      <c r="N4356" s="3">
        <v>7.77977259126272</v>
      </c>
      <c r="O4356" s="3">
        <v>27.0947802197802</v>
      </c>
      <c r="P4356" s="3">
        <v>15.7615894039735</v>
      </c>
      <c r="Q4356" s="3">
        <v>26.6511532407091</v>
      </c>
      <c r="R4356" s="3">
        <v>41.0823170731707</v>
      </c>
      <c r="S4356" s="3"/>
      <c r="T4356" s="3"/>
      <c r="U4356" s="3"/>
      <c r="V4356" s="3"/>
      <c r="W4356" s="3"/>
      <c r="X4356" s="3"/>
      <c r="Y4356" s="3"/>
      <c r="Z4356" s="3"/>
      <c r="AA4356" s="3">
        <v>0.35878122810654</v>
      </c>
      <c r="AB4356" s="3">
        <v>0.791335183013684</v>
      </c>
      <c r="AC4356" s="3">
        <v>-12.6512651265126</v>
      </c>
      <c r="AD4356" s="3"/>
      <c r="AE4356" s="5">
        <v>3</v>
      </c>
      <c r="AF4356" s="3">
        <v>5.70960504260567</v>
      </c>
      <c r="AG4356" s="3"/>
      <c r="AH4356" s="3"/>
      <c r="AI4356" s="3"/>
      <c r="AJ4356" s="3"/>
      <c r="AK4356" s="3"/>
      <c r="AL4356" s="3"/>
      <c r="AM4356" s="3"/>
      <c r="AN4356" s="5" t="s">
        <v>46</v>
      </c>
      <c r="AO4356" s="1"/>
      <c r="AP4356" s="1"/>
      <c r="AQ4356" s="1"/>
    </row>
    <row r="4357" spans="1:43">
      <c r="A4357" s="1" t="s">
        <v>11153</v>
      </c>
      <c r="B4357" s="1" t="s">
        <v>11154</v>
      </c>
      <c r="C4357" s="3">
        <v>0.936986301369863</v>
      </c>
      <c r="D4357" s="4">
        <v>43895</v>
      </c>
      <c r="E4357" s="3">
        <v>2.2669110517</v>
      </c>
      <c r="F4357" s="5" t="s">
        <v>6714</v>
      </c>
      <c r="G4357" s="5">
        <v>343</v>
      </c>
      <c r="H4357" s="5" t="s">
        <v>45</v>
      </c>
      <c r="I4357" s="3">
        <v>1.46313481595052</v>
      </c>
      <c r="J4357" s="3">
        <v>40.7643312101911</v>
      </c>
      <c r="K4357" s="3">
        <v>0.287698412698392</v>
      </c>
      <c r="L4357" s="3">
        <v>61.0248447204969</v>
      </c>
      <c r="M4357" s="3">
        <v>0.437158537792152</v>
      </c>
      <c r="N4357" s="3">
        <v>35.5555555555556</v>
      </c>
      <c r="O4357" s="3">
        <v>1.52296565711962</v>
      </c>
      <c r="P4357" s="3">
        <v>55.794701986755</v>
      </c>
      <c r="Q4357" s="3">
        <v>2.95889585986292</v>
      </c>
      <c r="R4357" s="3">
        <v>45.7191780821918</v>
      </c>
      <c r="S4357" s="3"/>
      <c r="T4357" s="3"/>
      <c r="U4357" s="3"/>
      <c r="V4357" s="3"/>
      <c r="W4357" s="3"/>
      <c r="X4357" s="3"/>
      <c r="Y4357" s="3"/>
      <c r="Z4357" s="3"/>
      <c r="AA4357" s="3">
        <v>0.210374841769723</v>
      </c>
      <c r="AB4357" s="3">
        <v>0.384868394823752</v>
      </c>
      <c r="AC4357" s="3">
        <v>-1.33137542829173</v>
      </c>
      <c r="AD4357" s="3"/>
      <c r="AE4357" s="5">
        <v>1</v>
      </c>
      <c r="AF4357" s="3">
        <v>0.625088096351946</v>
      </c>
      <c r="AG4357" s="3"/>
      <c r="AH4357" s="3"/>
      <c r="AI4357" s="3"/>
      <c r="AJ4357" s="3"/>
      <c r="AK4357" s="3"/>
      <c r="AL4357" s="3"/>
      <c r="AM4357" s="3"/>
      <c r="AN4357" s="5" t="s">
        <v>46</v>
      </c>
      <c r="AO4357" s="1"/>
      <c r="AP4357" s="1"/>
      <c r="AQ4357" s="1"/>
    </row>
    <row r="4358" spans="1:43">
      <c r="A4358" s="1" t="s">
        <v>11155</v>
      </c>
      <c r="B4358" s="1" t="s">
        <v>11156</v>
      </c>
      <c r="C4358" s="3">
        <v>0.936986301369863</v>
      </c>
      <c r="D4358" s="4">
        <v>43895</v>
      </c>
      <c r="E4358" s="3">
        <v>10.2090166594</v>
      </c>
      <c r="F4358" s="5" t="s">
        <v>11004</v>
      </c>
      <c r="G4358" s="5">
        <v>343</v>
      </c>
      <c r="H4358" s="5" t="s">
        <v>55</v>
      </c>
      <c r="I4358" s="3">
        <v>9.66260230499415</v>
      </c>
      <c r="J4358" s="3">
        <v>54.8699334543255</v>
      </c>
      <c r="K4358" s="3">
        <v>1.66460204397645</v>
      </c>
      <c r="L4358" s="3">
        <v>68.0790960451977</v>
      </c>
      <c r="M4358" s="3">
        <v>6.84296175752644</v>
      </c>
      <c r="N4358" s="3">
        <v>33.9317773788151</v>
      </c>
      <c r="O4358" s="3">
        <v>19.4161513277555</v>
      </c>
      <c r="P4358" s="3">
        <v>48.8741721854305</v>
      </c>
      <c r="Q4358" s="3">
        <v>23.597515060241</v>
      </c>
      <c r="R4358" s="3">
        <v>49.9237804878049</v>
      </c>
      <c r="S4358" s="3"/>
      <c r="T4358" s="3"/>
      <c r="U4358" s="3"/>
      <c r="V4358" s="3"/>
      <c r="W4358" s="3"/>
      <c r="X4358" s="3"/>
      <c r="Y4358" s="3"/>
      <c r="Z4358" s="3"/>
      <c r="AA4358" s="3">
        <v>0.471879927041359</v>
      </c>
      <c r="AB4358" s="3">
        <v>1.0821460548267</v>
      </c>
      <c r="AC4358" s="3">
        <v>-4.56241907228273</v>
      </c>
      <c r="AD4358" s="3"/>
      <c r="AE4358" s="5">
        <v>1</v>
      </c>
      <c r="AF4358" s="3">
        <v>4.0132768723158</v>
      </c>
      <c r="AG4358" s="3"/>
      <c r="AH4358" s="3"/>
      <c r="AI4358" s="3"/>
      <c r="AJ4358" s="3"/>
      <c r="AK4358" s="3"/>
      <c r="AL4358" s="3"/>
      <c r="AM4358" s="3"/>
      <c r="AN4358" s="5" t="s">
        <v>46</v>
      </c>
      <c r="AO4358" s="1"/>
      <c r="AP4358" s="1"/>
      <c r="AQ4358" s="1"/>
    </row>
    <row r="4359" spans="1:43">
      <c r="A4359" s="1" t="s">
        <v>11157</v>
      </c>
      <c r="B4359" s="1" t="s">
        <v>11158</v>
      </c>
      <c r="C4359" s="3">
        <v>0.695890410958904</v>
      </c>
      <c r="D4359" s="4">
        <v>43983</v>
      </c>
      <c r="E4359" s="3">
        <v>5.0476191845</v>
      </c>
      <c r="F4359" s="5" t="s">
        <v>10534</v>
      </c>
      <c r="G4359" s="5">
        <v>255</v>
      </c>
      <c r="H4359" s="5" t="s">
        <v>2390</v>
      </c>
      <c r="I4359" s="3">
        <v>5.84137191854234</v>
      </c>
      <c r="J4359" s="3">
        <v>33.0769230769231</v>
      </c>
      <c r="K4359" s="3">
        <v>2.25591715976331</v>
      </c>
      <c r="L4359" s="3">
        <v>27.8195488721804</v>
      </c>
      <c r="M4359" s="3">
        <v>3.19474509218483</v>
      </c>
      <c r="N4359" s="3">
        <v>23.4848484848485</v>
      </c>
      <c r="O4359" s="3">
        <v>9.33175168050614</v>
      </c>
      <c r="P4359" s="3">
        <v>38.28125</v>
      </c>
      <c r="Q4359" s="3">
        <v>16.2350765091643</v>
      </c>
      <c r="R4359" s="3">
        <v>27.1028037383178</v>
      </c>
      <c r="S4359" s="3"/>
      <c r="T4359" s="3"/>
      <c r="U4359" s="3"/>
      <c r="V4359" s="3"/>
      <c r="W4359" s="3"/>
      <c r="X4359" s="3"/>
      <c r="Y4359" s="3"/>
      <c r="Z4359" s="3"/>
      <c r="AA4359" s="3">
        <v>0.556273508022805</v>
      </c>
      <c r="AB4359" s="3">
        <v>1.36746889400806</v>
      </c>
      <c r="AC4359" s="3">
        <v>-3.75506893755069</v>
      </c>
      <c r="AD4359" s="3"/>
      <c r="AE4359" s="5">
        <v>1</v>
      </c>
      <c r="AF4359" s="3">
        <v>3.73970445148447</v>
      </c>
      <c r="AG4359" s="3"/>
      <c r="AH4359" s="3"/>
      <c r="AI4359" s="3"/>
      <c r="AJ4359" s="3"/>
      <c r="AK4359" s="3"/>
      <c r="AL4359" s="3"/>
      <c r="AM4359" s="3"/>
      <c r="AN4359" s="5" t="s">
        <v>46</v>
      </c>
      <c r="AO4359" s="1"/>
      <c r="AP4359" s="1"/>
      <c r="AQ4359" s="1"/>
    </row>
    <row r="4360" spans="1:43">
      <c r="A4360" s="1" t="s">
        <v>11159</v>
      </c>
      <c r="B4360" s="1" t="s">
        <v>11160</v>
      </c>
      <c r="C4360" s="3">
        <v>0.906849315068493</v>
      </c>
      <c r="D4360" s="4">
        <v>43906</v>
      </c>
      <c r="E4360" s="3">
        <v>12.5250747388</v>
      </c>
      <c r="F4360" s="5" t="s">
        <v>1990</v>
      </c>
      <c r="G4360" s="5">
        <v>332</v>
      </c>
      <c r="H4360" s="5" t="s">
        <v>50</v>
      </c>
      <c r="I4360" s="3">
        <v>0.169677612536181</v>
      </c>
      <c r="J4360" s="3">
        <v>41.6257257704332</v>
      </c>
      <c r="K4360" s="3">
        <v>0</v>
      </c>
      <c r="L4360" s="3">
        <v>43.3820274457725</v>
      </c>
      <c r="M4360" s="3">
        <v>0.129701686121931</v>
      </c>
      <c r="N4360" s="3">
        <v>16.7853962600178</v>
      </c>
      <c r="O4360" s="3">
        <v>0.529401974050976</v>
      </c>
      <c r="P4360" s="3">
        <v>65.5093650068524</v>
      </c>
      <c r="Q4360" s="3">
        <v>1.01120228753107</v>
      </c>
      <c r="R4360" s="3">
        <v>61.8058908739739</v>
      </c>
      <c r="S4360" s="3"/>
      <c r="T4360" s="3"/>
      <c r="U4360" s="3"/>
      <c r="V4360" s="3"/>
      <c r="W4360" s="3"/>
      <c r="X4360" s="3"/>
      <c r="Y4360" s="3"/>
      <c r="Z4360" s="3"/>
      <c r="AA4360" s="3">
        <v>0.365346180261635</v>
      </c>
      <c r="AB4360" s="3">
        <v>1.04028979408821</v>
      </c>
      <c r="AC4360" s="3">
        <v>0</v>
      </c>
      <c r="AD4360" s="3"/>
      <c r="AE4360" s="5"/>
      <c r="AF4360" s="3">
        <v>0.157534427418349</v>
      </c>
      <c r="AG4360" s="3"/>
      <c r="AH4360" s="3"/>
      <c r="AI4360" s="3"/>
      <c r="AJ4360" s="3"/>
      <c r="AK4360" s="3"/>
      <c r="AL4360" s="3"/>
      <c r="AM4360" s="3"/>
      <c r="AN4360" s="5" t="s">
        <v>1266</v>
      </c>
      <c r="AO4360" s="1"/>
      <c r="AP4360" s="1"/>
      <c r="AQ4360" s="1"/>
    </row>
    <row r="4361" spans="1:43">
      <c r="A4361" s="1" t="s">
        <v>11161</v>
      </c>
      <c r="B4361" s="1" t="s">
        <v>11162</v>
      </c>
      <c r="C4361" s="3">
        <v>0.536986301369863</v>
      </c>
      <c r="D4361" s="4">
        <v>44041</v>
      </c>
      <c r="E4361" s="3">
        <v>3.7260381885</v>
      </c>
      <c r="F4361" s="5" t="s">
        <v>11163</v>
      </c>
      <c r="G4361" s="5">
        <v>197</v>
      </c>
      <c r="H4361" s="5" t="s">
        <v>191</v>
      </c>
      <c r="I4361" s="3">
        <v>10.7361963190184</v>
      </c>
      <c r="J4361" s="3">
        <v>44.122965641953</v>
      </c>
      <c r="K4361" s="3">
        <v>4.10315563977919</v>
      </c>
      <c r="L4361" s="3">
        <v>16.0958904109589</v>
      </c>
      <c r="M4361" s="3">
        <v>5.51148225469729</v>
      </c>
      <c r="N4361" s="3">
        <v>47.3873873873874</v>
      </c>
      <c r="O4361" s="3">
        <v>22.289972899729</v>
      </c>
      <c r="P4361" s="3">
        <v>35.4285714285714</v>
      </c>
      <c r="Q4361" s="3">
        <v>26.4132066033017</v>
      </c>
      <c r="R4361" s="3">
        <v>37.9454926624738</v>
      </c>
      <c r="S4361" s="3"/>
      <c r="T4361" s="3"/>
      <c r="U4361" s="3"/>
      <c r="V4361" s="3"/>
      <c r="W4361" s="3"/>
      <c r="X4361" s="3"/>
      <c r="Y4361" s="3"/>
      <c r="Z4361" s="3"/>
      <c r="AA4361" s="3">
        <v>0.315068058827947</v>
      </c>
      <c r="AB4361" s="3">
        <v>0.591632025166497</v>
      </c>
      <c r="AC4361" s="3">
        <v>-6.21807863802189</v>
      </c>
      <c r="AD4361" s="3"/>
      <c r="AE4361" s="5">
        <v>1</v>
      </c>
      <c r="AF4361" s="3">
        <v>2.52632392346397</v>
      </c>
      <c r="AG4361" s="3"/>
      <c r="AH4361" s="3"/>
      <c r="AI4361" s="3"/>
      <c r="AJ4361" s="3"/>
      <c r="AK4361" s="3"/>
      <c r="AL4361" s="3"/>
      <c r="AM4361" s="3"/>
      <c r="AN4361" s="5" t="s">
        <v>46</v>
      </c>
      <c r="AO4361" s="1"/>
      <c r="AP4361" s="1"/>
      <c r="AQ4361" s="1"/>
    </row>
    <row r="4362" spans="1:43">
      <c r="A4362" s="1" t="s">
        <v>11164</v>
      </c>
      <c r="B4362" s="1" t="s">
        <v>11165</v>
      </c>
      <c r="C4362" s="3">
        <v>0.936986301369863</v>
      </c>
      <c r="D4362" s="4">
        <v>43895</v>
      </c>
      <c r="E4362" s="3">
        <v>4.8385751322</v>
      </c>
      <c r="F4362" s="5" t="s">
        <v>8859</v>
      </c>
      <c r="G4362" s="5">
        <v>343</v>
      </c>
      <c r="H4362" s="5" t="s">
        <v>50</v>
      </c>
      <c r="I4362" s="3">
        <v>-0.414814814814813</v>
      </c>
      <c r="J4362" s="3">
        <v>94.3724877177311</v>
      </c>
      <c r="K4362" s="3">
        <v>-0.128763866877979</v>
      </c>
      <c r="L4362" s="3">
        <v>93.9353696325808</v>
      </c>
      <c r="M4362" s="3">
        <v>-0.483616265298078</v>
      </c>
      <c r="N4362" s="3">
        <v>93.1878895814782</v>
      </c>
      <c r="O4362" s="3">
        <v>0.769538277033784</v>
      </c>
      <c r="P4362" s="3">
        <v>35.7697578803106</v>
      </c>
      <c r="Q4362" s="3">
        <v>1.0421885960517</v>
      </c>
      <c r="R4362" s="3">
        <v>59.2467407049734</v>
      </c>
      <c r="S4362" s="3"/>
      <c r="T4362" s="3"/>
      <c r="U4362" s="3"/>
      <c r="V4362" s="3"/>
      <c r="W4362" s="3"/>
      <c r="X4362" s="3"/>
      <c r="Y4362" s="3"/>
      <c r="Z4362" s="3"/>
      <c r="AA4362" s="3">
        <v>-0.0438909425973911</v>
      </c>
      <c r="AB4362" s="3">
        <v>-0.0557118103737643</v>
      </c>
      <c r="AC4362" s="3">
        <v>-2.26800039615728</v>
      </c>
      <c r="AD4362" s="3"/>
      <c r="AE4362" s="5">
        <v>3</v>
      </c>
      <c r="AF4362" s="3">
        <v>0.0827899224492298</v>
      </c>
      <c r="AG4362" s="3"/>
      <c r="AH4362" s="3"/>
      <c r="AI4362" s="3"/>
      <c r="AJ4362" s="3"/>
      <c r="AK4362" s="3"/>
      <c r="AL4362" s="3"/>
      <c r="AM4362" s="3"/>
      <c r="AN4362" s="5" t="s">
        <v>46</v>
      </c>
      <c r="AO4362" s="1"/>
      <c r="AP4362" s="1"/>
      <c r="AQ4362" s="1"/>
    </row>
    <row r="4363" spans="1:43">
      <c r="A4363" s="1" t="s">
        <v>11166</v>
      </c>
      <c r="B4363" s="1" t="s">
        <v>11167</v>
      </c>
      <c r="C4363" s="3">
        <v>0.764383561643836</v>
      </c>
      <c r="D4363" s="4">
        <v>43958</v>
      </c>
      <c r="E4363" s="3">
        <v>0.7094839289</v>
      </c>
      <c r="F4363" s="5" t="s">
        <v>11168</v>
      </c>
      <c r="G4363" s="5">
        <v>280</v>
      </c>
      <c r="H4363" s="5" t="s">
        <v>226</v>
      </c>
      <c r="I4363" s="3">
        <v>1.20530333467256</v>
      </c>
      <c r="J4363" s="3">
        <v>70.4125177809388</v>
      </c>
      <c r="K4363" s="3">
        <v>0.498703371234801</v>
      </c>
      <c r="L4363" s="3">
        <v>53.042328042328</v>
      </c>
      <c r="M4363" s="3">
        <v>0.188923138112759</v>
      </c>
      <c r="N4363" s="3">
        <v>71.0860366713681</v>
      </c>
      <c r="O4363" s="3">
        <v>2.14922952149229</v>
      </c>
      <c r="P4363" s="3">
        <v>77.5157232704402</v>
      </c>
      <c r="Q4363" s="3">
        <v>0.498703371234801</v>
      </c>
      <c r="R4363" s="3">
        <v>92.5182481751825</v>
      </c>
      <c r="S4363" s="3"/>
      <c r="T4363" s="3"/>
      <c r="U4363" s="3"/>
      <c r="V4363" s="3"/>
      <c r="W4363" s="3"/>
      <c r="X4363" s="3"/>
      <c r="Y4363" s="3"/>
      <c r="Z4363" s="3"/>
      <c r="AA4363" s="3">
        <v>-0.0496140703801725</v>
      </c>
      <c r="AB4363" s="3">
        <v>-0.062611312362287</v>
      </c>
      <c r="AC4363" s="3">
        <v>-4.36672594348943</v>
      </c>
      <c r="AD4363" s="3"/>
      <c r="AE4363" s="5">
        <v>2</v>
      </c>
      <c r="AF4363" s="3">
        <v>-0.00894090495421289</v>
      </c>
      <c r="AG4363" s="3"/>
      <c r="AH4363" s="3"/>
      <c r="AI4363" s="3"/>
      <c r="AJ4363" s="3"/>
      <c r="AK4363" s="3"/>
      <c r="AL4363" s="3"/>
      <c r="AM4363" s="3"/>
      <c r="AN4363" s="5" t="s">
        <v>46</v>
      </c>
      <c r="AO4363" s="1"/>
      <c r="AP4363" s="1"/>
      <c r="AQ4363" s="1"/>
    </row>
    <row r="4364" spans="1:43">
      <c r="A4364" s="1" t="s">
        <v>11169</v>
      </c>
      <c r="B4364" s="1" t="s">
        <v>11170</v>
      </c>
      <c r="C4364" s="3">
        <v>0.476712328767123</v>
      </c>
      <c r="D4364" s="4">
        <v>44063</v>
      </c>
      <c r="E4364" s="3">
        <v>0.5936320788</v>
      </c>
      <c r="F4364" s="5" t="s">
        <v>11171</v>
      </c>
      <c r="G4364" s="5">
        <v>175</v>
      </c>
      <c r="H4364" s="5" t="s">
        <v>226</v>
      </c>
      <c r="I4364" s="3">
        <v>5.05292590373477</v>
      </c>
      <c r="J4364" s="3">
        <v>7.82361308677098</v>
      </c>
      <c r="K4364" s="3">
        <v>2.29482691559705</v>
      </c>
      <c r="L4364" s="3">
        <v>3.17460317460317</v>
      </c>
      <c r="M4364" s="3">
        <v>4.88534396809573</v>
      </c>
      <c r="N4364" s="3">
        <v>1.41043723554302</v>
      </c>
      <c r="O4364" s="3">
        <v>5.21052105210521</v>
      </c>
      <c r="P4364" s="3">
        <v>32.2327044025157</v>
      </c>
      <c r="Q4364" s="3"/>
      <c r="R4364" s="3"/>
      <c r="S4364" s="3"/>
      <c r="T4364" s="3"/>
      <c r="U4364" s="3"/>
      <c r="V4364" s="3"/>
      <c r="W4364" s="3"/>
      <c r="X4364" s="3"/>
      <c r="Y4364" s="3"/>
      <c r="Z4364" s="3"/>
      <c r="AA4364" s="3">
        <v>0.203897158618359</v>
      </c>
      <c r="AB4364" s="3">
        <v>1.6990275691191</v>
      </c>
      <c r="AC4364" s="3">
        <v>-1.42660369933097</v>
      </c>
      <c r="AD4364" s="3"/>
      <c r="AE4364" s="5">
        <v>2</v>
      </c>
      <c r="AF4364" s="3">
        <v>0.1503756773011</v>
      </c>
      <c r="AG4364" s="3"/>
      <c r="AH4364" s="3"/>
      <c r="AI4364" s="3"/>
      <c r="AJ4364" s="3"/>
      <c r="AK4364" s="3"/>
      <c r="AL4364" s="3"/>
      <c r="AM4364" s="3"/>
      <c r="AN4364" s="5" t="s">
        <v>46</v>
      </c>
      <c r="AO4364" s="1"/>
      <c r="AP4364" s="1"/>
      <c r="AQ4364" s="1"/>
    </row>
    <row r="4365" spans="1:43">
      <c r="A4365" s="1" t="s">
        <v>11172</v>
      </c>
      <c r="B4365" s="1" t="s">
        <v>11173</v>
      </c>
      <c r="C4365" s="3">
        <v>1.07397260273973</v>
      </c>
      <c r="D4365" s="4">
        <v>43845</v>
      </c>
      <c r="E4365" s="3">
        <v>126.1808814977</v>
      </c>
      <c r="F4365" s="5" t="s">
        <v>2401</v>
      </c>
      <c r="G4365" s="5">
        <v>393</v>
      </c>
      <c r="H4365" s="5" t="s">
        <v>55</v>
      </c>
      <c r="I4365" s="3">
        <v>9.31389767006205</v>
      </c>
      <c r="J4365" s="3">
        <v>57.5317604355717</v>
      </c>
      <c r="K4365" s="3">
        <v>1.29651730497993</v>
      </c>
      <c r="L4365" s="3">
        <v>73.954802259887</v>
      </c>
      <c r="M4365" s="3">
        <v>5.45546958829841</v>
      </c>
      <c r="N4365" s="3">
        <v>47.1573907839617</v>
      </c>
      <c r="O4365" s="3">
        <v>20.8764888658726</v>
      </c>
      <c r="P4365" s="3">
        <v>40.6622516556291</v>
      </c>
      <c r="Q4365" s="3">
        <v>35.3312074213654</v>
      </c>
      <c r="R4365" s="3">
        <v>17.7591463414634</v>
      </c>
      <c r="S4365" s="3">
        <v>85.8379777070064</v>
      </c>
      <c r="T4365" s="3">
        <v>20.60546875</v>
      </c>
      <c r="U4365" s="3"/>
      <c r="V4365" s="3"/>
      <c r="W4365" s="3"/>
      <c r="X4365" s="3"/>
      <c r="Y4365" s="3"/>
      <c r="Z4365" s="3"/>
      <c r="AA4365" s="3">
        <v>0.364149915271566</v>
      </c>
      <c r="AB4365" s="3">
        <v>0.655602652665629</v>
      </c>
      <c r="AC4365" s="3">
        <v>-14.6285714285714</v>
      </c>
      <c r="AD4365" s="3"/>
      <c r="AE4365" s="5">
        <v>1</v>
      </c>
      <c r="AF4365" s="3">
        <v>5.28674345520338</v>
      </c>
      <c r="AG4365" s="3"/>
      <c r="AH4365" s="3"/>
      <c r="AI4365" s="3"/>
      <c r="AJ4365" s="3"/>
      <c r="AK4365" s="3"/>
      <c r="AL4365" s="3"/>
      <c r="AM4365" s="3">
        <v>1</v>
      </c>
      <c r="AN4365" s="5" t="s">
        <v>1660</v>
      </c>
      <c r="AO4365" s="1"/>
      <c r="AP4365" s="1"/>
      <c r="AQ4365" s="1"/>
    </row>
    <row r="4366" spans="1:43">
      <c r="A4366" s="1" t="s">
        <v>11174</v>
      </c>
      <c r="B4366" s="1" t="s">
        <v>11175</v>
      </c>
      <c r="C4366" s="3">
        <v>0.493150684931507</v>
      </c>
      <c r="D4366" s="4">
        <v>44057</v>
      </c>
      <c r="E4366" s="3">
        <v>33.8119666385</v>
      </c>
      <c r="F4366" s="5" t="s">
        <v>1477</v>
      </c>
      <c r="G4366" s="5">
        <v>181</v>
      </c>
      <c r="H4366" s="5" t="s">
        <v>55</v>
      </c>
      <c r="I4366" s="3">
        <v>11.8493803622498</v>
      </c>
      <c r="J4366" s="3">
        <v>39.1409558378705</v>
      </c>
      <c r="K4366" s="3">
        <v>2.89397526966587</v>
      </c>
      <c r="L4366" s="3">
        <v>43.728813559322</v>
      </c>
      <c r="M4366" s="3">
        <v>8.97185845639454</v>
      </c>
      <c r="N4366" s="3">
        <v>17.5942549371634</v>
      </c>
      <c r="O4366" s="3">
        <v>15.1875122717455</v>
      </c>
      <c r="P4366" s="3">
        <v>65.5629139072848</v>
      </c>
      <c r="Q4366" s="3"/>
      <c r="R4366" s="3"/>
      <c r="S4366" s="3"/>
      <c r="T4366" s="3"/>
      <c r="U4366" s="3"/>
      <c r="V4366" s="3"/>
      <c r="W4366" s="3"/>
      <c r="X4366" s="3"/>
      <c r="Y4366" s="3"/>
      <c r="Z4366" s="3"/>
      <c r="AA4366" s="3">
        <v>0.271290130660383</v>
      </c>
      <c r="AB4366" s="3">
        <v>0.568421218301614</v>
      </c>
      <c r="AC4366" s="3">
        <v>-5.62276960570981</v>
      </c>
      <c r="AD4366" s="3"/>
      <c r="AE4366" s="5">
        <v>1</v>
      </c>
      <c r="AF4366" s="3">
        <v>1.61916895648876</v>
      </c>
      <c r="AG4366" s="3"/>
      <c r="AH4366" s="3"/>
      <c r="AI4366" s="3"/>
      <c r="AJ4366" s="3"/>
      <c r="AK4366" s="3"/>
      <c r="AL4366" s="3"/>
      <c r="AM4366" s="3"/>
      <c r="AN4366" s="5" t="s">
        <v>51</v>
      </c>
      <c r="AO4366" s="1"/>
      <c r="AP4366" s="1"/>
      <c r="AQ4366" s="1"/>
    </row>
    <row r="4367" spans="1:43">
      <c r="A4367" s="1" t="s">
        <v>11176</v>
      </c>
      <c r="B4367" s="1" t="s">
        <v>11177</v>
      </c>
      <c r="C4367" s="3">
        <v>1.06849315068493</v>
      </c>
      <c r="D4367" s="4">
        <v>43847</v>
      </c>
      <c r="E4367" s="3">
        <v>0.5437873481</v>
      </c>
      <c r="F4367" s="5" t="s">
        <v>8571</v>
      </c>
      <c r="G4367" s="5">
        <v>391</v>
      </c>
      <c r="H4367" s="5" t="s">
        <v>226</v>
      </c>
      <c r="I4367" s="3">
        <v>1.48627382409513</v>
      </c>
      <c r="J4367" s="3">
        <v>64.4381223328592</v>
      </c>
      <c r="K4367" s="3">
        <v>0.693962526023595</v>
      </c>
      <c r="L4367" s="3">
        <v>38.4920634920635</v>
      </c>
      <c r="M4367" s="3">
        <v>-0.0430551967622445</v>
      </c>
      <c r="N4367" s="3">
        <v>79.2665726375176</v>
      </c>
      <c r="O4367" s="3">
        <v>0.702698013359937</v>
      </c>
      <c r="P4367" s="3">
        <v>92.7672955974843</v>
      </c>
      <c r="Q4367" s="3">
        <v>6.31010165766095</v>
      </c>
      <c r="R4367" s="3">
        <v>50.9124087591241</v>
      </c>
      <c r="S4367" s="3">
        <v>16.7219708396179</v>
      </c>
      <c r="T4367" s="3">
        <v>42.8191489361702</v>
      </c>
      <c r="U4367" s="3"/>
      <c r="V4367" s="3"/>
      <c r="W4367" s="3"/>
      <c r="X4367" s="3"/>
      <c r="Y4367" s="3"/>
      <c r="Z4367" s="3"/>
      <c r="AA4367" s="3">
        <v>0.261818325661842</v>
      </c>
      <c r="AB4367" s="3">
        <v>0.421560406628867</v>
      </c>
      <c r="AC4367" s="3">
        <v>-3.31408010605058</v>
      </c>
      <c r="AD4367" s="3"/>
      <c r="AE4367" s="5">
        <v>2</v>
      </c>
      <c r="AF4367" s="3">
        <v>1.20951356606931</v>
      </c>
      <c r="AG4367" s="3"/>
      <c r="AH4367" s="3"/>
      <c r="AI4367" s="3"/>
      <c r="AJ4367" s="3"/>
      <c r="AK4367" s="3"/>
      <c r="AL4367" s="3"/>
      <c r="AM4367" s="3"/>
      <c r="AN4367" s="5" t="s">
        <v>51</v>
      </c>
      <c r="AO4367" s="1"/>
      <c r="AP4367" s="1"/>
      <c r="AQ4367" s="1"/>
    </row>
    <row r="4368" spans="1:43">
      <c r="A4368" s="1" t="s">
        <v>11178</v>
      </c>
      <c r="B4368" s="1" t="s">
        <v>11179</v>
      </c>
      <c r="C4368" s="3">
        <v>1.12602739726027</v>
      </c>
      <c r="D4368" s="4">
        <v>43826</v>
      </c>
      <c r="E4368" s="3">
        <v>9.0991923547</v>
      </c>
      <c r="F4368" s="5" t="s">
        <v>5189</v>
      </c>
      <c r="G4368" s="5">
        <v>412</v>
      </c>
      <c r="H4368" s="5" t="s">
        <v>205</v>
      </c>
      <c r="I4368" s="3">
        <v>0.21736982511609</v>
      </c>
      <c r="J4368" s="3">
        <v>7.49063670411985</v>
      </c>
      <c r="K4368" s="3">
        <v>-0.0492707922743316</v>
      </c>
      <c r="L4368" s="3">
        <v>70</v>
      </c>
      <c r="M4368" s="3">
        <v>0.00985998816801688</v>
      </c>
      <c r="N4368" s="3">
        <v>10.0746268656716</v>
      </c>
      <c r="O4368" s="3">
        <v>0.180450289716887</v>
      </c>
      <c r="P4368" s="3">
        <v>91.0505836575876</v>
      </c>
      <c r="Q4368" s="3">
        <v>1.34384888573958</v>
      </c>
      <c r="R4368" s="3">
        <v>13.2743362831858</v>
      </c>
      <c r="S4368" s="3">
        <v>2.72893540782123</v>
      </c>
      <c r="T4368" s="3">
        <v>1.28205128205128</v>
      </c>
      <c r="U4368" s="3"/>
      <c r="V4368" s="3"/>
      <c r="W4368" s="3"/>
      <c r="X4368" s="3"/>
      <c r="Y4368" s="3"/>
      <c r="Z4368" s="3"/>
      <c r="AA4368" s="3">
        <v>0.138046432973894</v>
      </c>
      <c r="AB4368" s="3">
        <v>0.184680827636081</v>
      </c>
      <c r="AC4368" s="3">
        <v>-1.06978113651977</v>
      </c>
      <c r="AD4368" s="3"/>
      <c r="AE4368" s="5">
        <v>2</v>
      </c>
      <c r="AF4368" s="3">
        <v>0.222658923972091</v>
      </c>
      <c r="AG4368" s="3">
        <v>2.7555731807275</v>
      </c>
      <c r="AH4368" s="3"/>
      <c r="AI4368" s="3"/>
      <c r="AJ4368" s="3"/>
      <c r="AK4368" s="3"/>
      <c r="AL4368" s="3"/>
      <c r="AM4368" s="3"/>
      <c r="AN4368" s="5" t="s">
        <v>46</v>
      </c>
      <c r="AO4368" s="1"/>
      <c r="AP4368" s="1"/>
      <c r="AQ4368" s="1"/>
    </row>
    <row r="4369" spans="1:43">
      <c r="A4369" s="1" t="s">
        <v>11180</v>
      </c>
      <c r="B4369" s="1" t="s">
        <v>11181</v>
      </c>
      <c r="C4369" s="3">
        <v>0.838356164383562</v>
      </c>
      <c r="D4369" s="4">
        <v>43931</v>
      </c>
      <c r="E4369" s="3">
        <v>1.8763972899</v>
      </c>
      <c r="F4369" s="5" t="s">
        <v>10752</v>
      </c>
      <c r="G4369" s="5">
        <v>307</v>
      </c>
      <c r="H4369" s="5" t="s">
        <v>60</v>
      </c>
      <c r="I4369" s="3">
        <v>12.5840889148874</v>
      </c>
      <c r="J4369" s="3">
        <v>6.74603174603175</v>
      </c>
      <c r="K4369" s="3">
        <v>4.74862235526227</v>
      </c>
      <c r="L4369" s="3">
        <v>3.54745925215724</v>
      </c>
      <c r="M4369" s="3">
        <v>7.73159809683739</v>
      </c>
      <c r="N4369" s="3">
        <v>6.13254203758655</v>
      </c>
      <c r="O4369" s="3">
        <v>18.7948460766916</v>
      </c>
      <c r="P4369" s="3">
        <v>13.7931034482759</v>
      </c>
      <c r="Q4369" s="3">
        <v>11.1375775949184</v>
      </c>
      <c r="R4369" s="3">
        <v>52.8795811518325</v>
      </c>
      <c r="S4369" s="3"/>
      <c r="T4369" s="3"/>
      <c r="U4369" s="3"/>
      <c r="V4369" s="3"/>
      <c r="W4369" s="3"/>
      <c r="X4369" s="3"/>
      <c r="Y4369" s="3"/>
      <c r="Z4369" s="3"/>
      <c r="AA4369" s="3">
        <v>0.260398036630494</v>
      </c>
      <c r="AB4369" s="3">
        <v>0.482459249446572</v>
      </c>
      <c r="AC4369" s="3">
        <v>-14.9207684756696</v>
      </c>
      <c r="AD4369" s="3"/>
      <c r="AE4369" s="5">
        <v>2</v>
      </c>
      <c r="AF4369" s="3">
        <v>4.24436316304413</v>
      </c>
      <c r="AG4369" s="3"/>
      <c r="AH4369" s="3"/>
      <c r="AI4369" s="3"/>
      <c r="AJ4369" s="3"/>
      <c r="AK4369" s="3"/>
      <c r="AL4369" s="3"/>
      <c r="AM4369" s="3"/>
      <c r="AN4369" s="5" t="s">
        <v>46</v>
      </c>
      <c r="AO4369" s="1"/>
      <c r="AP4369" s="1"/>
      <c r="AQ4369" s="1"/>
    </row>
    <row r="4370" spans="1:43">
      <c r="A4370" s="1" t="s">
        <v>11182</v>
      </c>
      <c r="B4370" s="1" t="s">
        <v>11183</v>
      </c>
      <c r="C4370" s="3">
        <v>0.632876712328767</v>
      </c>
      <c r="D4370" s="4">
        <v>44006</v>
      </c>
      <c r="E4370" s="3">
        <v>1.0098615907</v>
      </c>
      <c r="F4370" s="5" t="s">
        <v>8304</v>
      </c>
      <c r="G4370" s="5">
        <v>232</v>
      </c>
      <c r="H4370" s="5" t="s">
        <v>2390</v>
      </c>
      <c r="I4370" s="3">
        <v>1.39200718455322</v>
      </c>
      <c r="J4370" s="3">
        <v>92.3076923076923</v>
      </c>
      <c r="K4370" s="3">
        <v>-1.11237628098449</v>
      </c>
      <c r="L4370" s="3">
        <v>100</v>
      </c>
      <c r="M4370" s="3">
        <v>-0.877963125548728</v>
      </c>
      <c r="N4370" s="3">
        <v>94.6969696969697</v>
      </c>
      <c r="O4370" s="3">
        <v>5.05257281101703</v>
      </c>
      <c r="P4370" s="3">
        <v>82.03125</v>
      </c>
      <c r="Q4370" s="3">
        <v>8.1728466034301</v>
      </c>
      <c r="R4370" s="3">
        <v>79.4392523364486</v>
      </c>
      <c r="S4370" s="3"/>
      <c r="T4370" s="3"/>
      <c r="U4370" s="3"/>
      <c r="V4370" s="3"/>
      <c r="W4370" s="3"/>
      <c r="X4370" s="3"/>
      <c r="Y4370" s="3"/>
      <c r="Z4370" s="3"/>
      <c r="AA4370" s="3">
        <v>0.213861707597774</v>
      </c>
      <c r="AB4370" s="3">
        <v>0.357304272013233</v>
      </c>
      <c r="AC4370" s="3">
        <v>-4.21641083949213</v>
      </c>
      <c r="AD4370" s="3"/>
      <c r="AE4370" s="5">
        <v>1</v>
      </c>
      <c r="AF4370" s="3">
        <v>1.7142159022655</v>
      </c>
      <c r="AG4370" s="3"/>
      <c r="AH4370" s="3"/>
      <c r="AI4370" s="3"/>
      <c r="AJ4370" s="3"/>
      <c r="AK4370" s="3"/>
      <c r="AL4370" s="3"/>
      <c r="AM4370" s="3"/>
      <c r="AN4370" s="5" t="s">
        <v>134</v>
      </c>
      <c r="AO4370" s="1"/>
      <c r="AP4370" s="1"/>
      <c r="AQ4370" s="1"/>
    </row>
    <row r="4371" spans="1:43">
      <c r="A4371" s="1" t="s">
        <v>11184</v>
      </c>
      <c r="B4371" s="1" t="s">
        <v>11185</v>
      </c>
      <c r="C4371" s="3">
        <v>0.723287671232877</v>
      </c>
      <c r="D4371" s="4">
        <v>43973</v>
      </c>
      <c r="E4371" s="3">
        <v>7.8224322185</v>
      </c>
      <c r="F4371" s="5" t="s">
        <v>1251</v>
      </c>
      <c r="G4371" s="5">
        <v>265</v>
      </c>
      <c r="H4371" s="5" t="s">
        <v>55</v>
      </c>
      <c r="I4371" s="3">
        <v>-3.21303213032131</v>
      </c>
      <c r="J4371" s="3">
        <v>97.8221415607985</v>
      </c>
      <c r="K4371" s="3">
        <v>1.97231177697705</v>
      </c>
      <c r="L4371" s="3">
        <v>61.9774011299435</v>
      </c>
      <c r="M4371" s="3">
        <v>-5.10060007059655</v>
      </c>
      <c r="N4371" s="3">
        <v>97.247157390784</v>
      </c>
      <c r="O4371" s="3">
        <v>-2.1117786273439</v>
      </c>
      <c r="P4371" s="3">
        <v>97.8145695364238</v>
      </c>
      <c r="Q4371" s="3">
        <v>-1.52014652014654</v>
      </c>
      <c r="R4371" s="3">
        <v>95.655487804878</v>
      </c>
      <c r="S4371" s="3"/>
      <c r="T4371" s="3"/>
      <c r="U4371" s="3"/>
      <c r="V4371" s="3"/>
      <c r="W4371" s="3"/>
      <c r="X4371" s="3"/>
      <c r="Y4371" s="3"/>
      <c r="Z4371" s="3"/>
      <c r="AA4371" s="3">
        <v>0.0272709699259855</v>
      </c>
      <c r="AB4371" s="3">
        <v>0.0387682676377672</v>
      </c>
      <c r="AC4371" s="3">
        <v>-11.5168781835449</v>
      </c>
      <c r="AD4371" s="3"/>
      <c r="AE4371" s="5">
        <v>2</v>
      </c>
      <c r="AF4371" s="3">
        <v>0.86749799202727</v>
      </c>
      <c r="AG4371" s="3"/>
      <c r="AH4371" s="3"/>
      <c r="AI4371" s="3"/>
      <c r="AJ4371" s="3"/>
      <c r="AK4371" s="3"/>
      <c r="AL4371" s="3"/>
      <c r="AM4371" s="3"/>
      <c r="AN4371" s="5" t="s">
        <v>51</v>
      </c>
      <c r="AO4371" s="1"/>
      <c r="AP4371" s="1"/>
      <c r="AQ4371" s="1"/>
    </row>
    <row r="4372" spans="1:43">
      <c r="A4372" s="1" t="s">
        <v>11186</v>
      </c>
      <c r="B4372" s="1" t="s">
        <v>11187</v>
      </c>
      <c r="C4372" s="3">
        <v>0.879452054794521</v>
      </c>
      <c r="D4372" s="4">
        <v>43916</v>
      </c>
      <c r="E4372" s="3">
        <v>3.0816952894</v>
      </c>
      <c r="F4372" s="5" t="s">
        <v>11188</v>
      </c>
      <c r="G4372" s="5">
        <v>322</v>
      </c>
      <c r="H4372" s="5" t="s">
        <v>45</v>
      </c>
      <c r="I4372" s="3">
        <v>3.50877192982455</v>
      </c>
      <c r="J4372" s="3">
        <v>9.23566878980892</v>
      </c>
      <c r="K4372" s="3">
        <v>0.546796682766792</v>
      </c>
      <c r="L4372" s="3">
        <v>43.944099378882</v>
      </c>
      <c r="M4372" s="3">
        <v>1.30382884950877</v>
      </c>
      <c r="N4372" s="3">
        <v>14.4444444444444</v>
      </c>
      <c r="O4372" s="3">
        <v>4.03583215464403</v>
      </c>
      <c r="P4372" s="3">
        <v>25.6622516556291</v>
      </c>
      <c r="Q4372" s="3">
        <v>6.00499615680246</v>
      </c>
      <c r="R4372" s="3">
        <v>16.9520547945205</v>
      </c>
      <c r="S4372" s="3"/>
      <c r="T4372" s="3"/>
      <c r="U4372" s="3"/>
      <c r="V4372" s="3"/>
      <c r="W4372" s="3"/>
      <c r="X4372" s="3"/>
      <c r="Y4372" s="3"/>
      <c r="Z4372" s="3"/>
      <c r="AA4372" s="3">
        <v>0.274857452558107</v>
      </c>
      <c r="AB4372" s="3">
        <v>0.567174440676945</v>
      </c>
      <c r="AC4372" s="3">
        <v>-1.67749442451276</v>
      </c>
      <c r="AD4372" s="3"/>
      <c r="AE4372" s="5">
        <v>1</v>
      </c>
      <c r="AF4372" s="3">
        <v>0.889876367018363</v>
      </c>
      <c r="AG4372" s="3"/>
      <c r="AH4372" s="3"/>
      <c r="AI4372" s="3"/>
      <c r="AJ4372" s="3"/>
      <c r="AK4372" s="3"/>
      <c r="AL4372" s="3"/>
      <c r="AM4372" s="3"/>
      <c r="AN4372" s="5" t="s">
        <v>46</v>
      </c>
      <c r="AO4372" s="1"/>
      <c r="AP4372" s="1"/>
      <c r="AQ4372" s="1"/>
    </row>
    <row r="4373" spans="1:43">
      <c r="A4373" s="1" t="s">
        <v>11189</v>
      </c>
      <c r="B4373" s="1" t="s">
        <v>11190</v>
      </c>
      <c r="C4373" s="3">
        <v>0.580821917808219</v>
      </c>
      <c r="D4373" s="4">
        <v>44025</v>
      </c>
      <c r="E4373" s="3">
        <v>1.7269912153</v>
      </c>
      <c r="F4373" s="5" t="s">
        <v>11191</v>
      </c>
      <c r="G4373" s="5">
        <v>213</v>
      </c>
      <c r="H4373" s="5" t="s">
        <v>50</v>
      </c>
      <c r="I4373" s="3">
        <v>0.265304117126847</v>
      </c>
      <c r="J4373" s="3">
        <v>25.7704332291201</v>
      </c>
      <c r="K4373" s="3">
        <v>0.0294088814822044</v>
      </c>
      <c r="L4373" s="3">
        <v>28.1983178397521</v>
      </c>
      <c r="M4373" s="3">
        <v>0</v>
      </c>
      <c r="N4373" s="3">
        <v>34.1495992876224</v>
      </c>
      <c r="O4373" s="3">
        <v>1.24020240103184</v>
      </c>
      <c r="P4373" s="3">
        <v>4.38556418455916</v>
      </c>
      <c r="Q4373" s="3">
        <v>1.94824657807974</v>
      </c>
      <c r="R4373" s="3">
        <v>4.00772573635925</v>
      </c>
      <c r="S4373" s="3"/>
      <c r="T4373" s="3"/>
      <c r="U4373" s="3"/>
      <c r="V4373" s="3"/>
      <c r="W4373" s="3"/>
      <c r="X4373" s="3"/>
      <c r="Y4373" s="3"/>
      <c r="Z4373" s="3"/>
      <c r="AA4373" s="3">
        <v>0.387860371621949</v>
      </c>
      <c r="AB4373" s="3">
        <v>0.682642820232395</v>
      </c>
      <c r="AC4373" s="3">
        <v>-0.283701819604764</v>
      </c>
      <c r="AD4373" s="3"/>
      <c r="AE4373" s="5"/>
      <c r="AF4373" s="3">
        <v>0.314332528243648</v>
      </c>
      <c r="AG4373" s="3"/>
      <c r="AH4373" s="3"/>
      <c r="AI4373" s="3"/>
      <c r="AJ4373" s="3"/>
      <c r="AK4373" s="3"/>
      <c r="AL4373" s="3"/>
      <c r="AM4373" s="3"/>
      <c r="AN4373" s="5" t="s">
        <v>46</v>
      </c>
      <c r="AO4373" s="1"/>
      <c r="AP4373" s="1"/>
      <c r="AQ4373" s="1"/>
    </row>
    <row r="4374" spans="1:43">
      <c r="A4374" s="1" t="s">
        <v>11192</v>
      </c>
      <c r="B4374" s="1" t="s">
        <v>11193</v>
      </c>
      <c r="C4374" s="3">
        <v>0.531506849315069</v>
      </c>
      <c r="D4374" s="4">
        <v>44043</v>
      </c>
      <c r="E4374" s="3">
        <v>38.1484145113</v>
      </c>
      <c r="F4374" s="5" t="s">
        <v>9234</v>
      </c>
      <c r="G4374" s="5">
        <v>162</v>
      </c>
      <c r="H4374" s="5" t="s">
        <v>50</v>
      </c>
      <c r="I4374" s="3">
        <v>0.278912242255195</v>
      </c>
      <c r="J4374" s="3">
        <v>22.1527467619473</v>
      </c>
      <c r="K4374" s="3">
        <v>0.0496919101570021</v>
      </c>
      <c r="L4374" s="3">
        <v>13.2359451084551</v>
      </c>
      <c r="M4374" s="3">
        <v>0.219014435042295</v>
      </c>
      <c r="N4374" s="3">
        <v>9.21638468388246</v>
      </c>
      <c r="O4374" s="3">
        <v>0.73868106562094</v>
      </c>
      <c r="P4374" s="3">
        <v>40.886249428963</v>
      </c>
      <c r="Q4374" s="3">
        <v>1.4436403452964</v>
      </c>
      <c r="R4374" s="3">
        <v>16.5137614678899</v>
      </c>
      <c r="S4374" s="3"/>
      <c r="T4374" s="3"/>
      <c r="U4374" s="3"/>
      <c r="V4374" s="3"/>
      <c r="W4374" s="3"/>
      <c r="X4374" s="3"/>
      <c r="Y4374" s="3"/>
      <c r="Z4374" s="3"/>
      <c r="AA4374" s="3">
        <v>2.54135975509751</v>
      </c>
      <c r="AB4374" s="3"/>
      <c r="AC4374" s="3">
        <v>0</v>
      </c>
      <c r="AD4374" s="3"/>
      <c r="AE4374" s="5"/>
      <c r="AF4374" s="3">
        <v>0.235890817404585</v>
      </c>
      <c r="AG4374" s="3"/>
      <c r="AH4374" s="3"/>
      <c r="AI4374" s="3"/>
      <c r="AJ4374" s="3"/>
      <c r="AK4374" s="3"/>
      <c r="AL4374" s="3"/>
      <c r="AM4374" s="3"/>
      <c r="AN4374" s="5" t="s">
        <v>1266</v>
      </c>
      <c r="AO4374" s="1"/>
      <c r="AP4374" s="1"/>
      <c r="AQ4374" s="1"/>
    </row>
    <row r="4375" spans="1:43">
      <c r="A4375" s="1" t="s">
        <v>11194</v>
      </c>
      <c r="B4375" s="1" t="s">
        <v>11195</v>
      </c>
      <c r="C4375" s="3">
        <v>0.473972602739726</v>
      </c>
      <c r="D4375" s="4">
        <v>44064</v>
      </c>
      <c r="E4375" s="3">
        <v>5.9713408741</v>
      </c>
      <c r="F4375" s="5" t="s">
        <v>11196</v>
      </c>
      <c r="G4375" s="5">
        <v>174</v>
      </c>
      <c r="H4375" s="5" t="s">
        <v>226</v>
      </c>
      <c r="I4375" s="3">
        <v>3.38298894762135</v>
      </c>
      <c r="J4375" s="3">
        <v>24.8933143669986</v>
      </c>
      <c r="K4375" s="3">
        <v>1.09012310873039</v>
      </c>
      <c r="L4375" s="3">
        <v>20.7671957671958</v>
      </c>
      <c r="M4375" s="3">
        <v>1.44285175405508</v>
      </c>
      <c r="N4375" s="3">
        <v>27.9266572637518</v>
      </c>
      <c r="O4375" s="3">
        <v>6.22099338402293</v>
      </c>
      <c r="P4375" s="3">
        <v>22.0125786163522</v>
      </c>
      <c r="Q4375" s="3"/>
      <c r="R4375" s="3"/>
      <c r="S4375" s="3"/>
      <c r="T4375" s="3"/>
      <c r="U4375" s="3"/>
      <c r="V4375" s="3"/>
      <c r="W4375" s="3"/>
      <c r="X4375" s="3"/>
      <c r="Y4375" s="3"/>
      <c r="Z4375" s="3"/>
      <c r="AA4375" s="3">
        <v>0.322744574737378</v>
      </c>
      <c r="AB4375" s="3">
        <v>0.614006434753597</v>
      </c>
      <c r="AC4375" s="3">
        <v>-1.52969406118776</v>
      </c>
      <c r="AD4375" s="3"/>
      <c r="AE4375" s="5">
        <v>1</v>
      </c>
      <c r="AF4375" s="3">
        <v>1.10605803013767</v>
      </c>
      <c r="AG4375" s="3"/>
      <c r="AH4375" s="3"/>
      <c r="AI4375" s="3"/>
      <c r="AJ4375" s="3"/>
      <c r="AK4375" s="3"/>
      <c r="AL4375" s="3"/>
      <c r="AM4375" s="3"/>
      <c r="AN4375" s="5" t="s">
        <v>46</v>
      </c>
      <c r="AO4375" s="1"/>
      <c r="AP4375" s="1"/>
      <c r="AQ4375" s="1"/>
    </row>
    <row r="4376" spans="1:43">
      <c r="A4376" s="1" t="s">
        <v>11197</v>
      </c>
      <c r="B4376" s="1" t="s">
        <v>11198</v>
      </c>
      <c r="C4376" s="3">
        <v>1.09315068493151</v>
      </c>
      <c r="D4376" s="4">
        <v>43838</v>
      </c>
      <c r="E4376" s="3">
        <v>7.0248136912</v>
      </c>
      <c r="F4376" s="5" t="s">
        <v>11199</v>
      </c>
      <c r="G4376" s="5">
        <v>400</v>
      </c>
      <c r="H4376" s="5" t="s">
        <v>50</v>
      </c>
      <c r="I4376" s="3">
        <v>0.0891442155308983</v>
      </c>
      <c r="J4376" s="3">
        <v>56.2304600267977</v>
      </c>
      <c r="K4376" s="3">
        <v>0.0296970896852164</v>
      </c>
      <c r="L4376" s="3">
        <v>26.1620185922975</v>
      </c>
      <c r="M4376" s="3">
        <v>-0.12848389009686</v>
      </c>
      <c r="N4376" s="3">
        <v>60.9973285841496</v>
      </c>
      <c r="O4376" s="3">
        <v>0.713493447749434</v>
      </c>
      <c r="P4376" s="3">
        <v>44.9063499314756</v>
      </c>
      <c r="Q4376" s="3">
        <v>1.35237377093866</v>
      </c>
      <c r="R4376" s="3">
        <v>21.9217769193626</v>
      </c>
      <c r="S4376" s="3">
        <v>2.10125801048428</v>
      </c>
      <c r="T4376" s="3">
        <v>39.7175141242938</v>
      </c>
      <c r="U4376" s="3"/>
      <c r="V4376" s="3"/>
      <c r="W4376" s="3"/>
      <c r="X4376" s="3"/>
      <c r="Y4376" s="3"/>
      <c r="Z4376" s="3"/>
      <c r="AA4376" s="3">
        <v>0.0290044447204913</v>
      </c>
      <c r="AB4376" s="3">
        <v>0.0408423555787849</v>
      </c>
      <c r="AC4376" s="3">
        <v>-3.35454019664547</v>
      </c>
      <c r="AD4376" s="3"/>
      <c r="AE4376" s="5">
        <v>3</v>
      </c>
      <c r="AF4376" s="3">
        <v>0.176954584090603</v>
      </c>
      <c r="AG4376" s="3"/>
      <c r="AH4376" s="3"/>
      <c r="AI4376" s="3"/>
      <c r="AJ4376" s="3"/>
      <c r="AK4376" s="3"/>
      <c r="AL4376" s="3"/>
      <c r="AM4376" s="3"/>
      <c r="AN4376" s="5" t="s">
        <v>46</v>
      </c>
      <c r="AO4376" s="1"/>
      <c r="AP4376" s="1"/>
      <c r="AQ4376" s="1"/>
    </row>
    <row r="4377" spans="1:43">
      <c r="A4377" s="1" t="s">
        <v>11200</v>
      </c>
      <c r="B4377" s="1" t="s">
        <v>11201</v>
      </c>
      <c r="C4377" s="3">
        <v>1.12876712328767</v>
      </c>
      <c r="D4377" s="4">
        <v>43825</v>
      </c>
      <c r="E4377" s="3">
        <v>10.0362503561</v>
      </c>
      <c r="F4377" s="5" t="s">
        <v>10941</v>
      </c>
      <c r="G4377" s="5">
        <v>413</v>
      </c>
      <c r="H4377" s="5" t="s">
        <v>50</v>
      </c>
      <c r="I4377" s="3">
        <v>0.288959744918282</v>
      </c>
      <c r="J4377" s="3">
        <v>20.2322465386333</v>
      </c>
      <c r="K4377" s="3">
        <v>-0.0198668918247895</v>
      </c>
      <c r="L4377" s="3">
        <v>66.3125276671094</v>
      </c>
      <c r="M4377" s="3">
        <v>0</v>
      </c>
      <c r="N4377" s="3">
        <v>34.1495992876224</v>
      </c>
      <c r="O4377" s="3">
        <v>0.718798366166763</v>
      </c>
      <c r="P4377" s="3">
        <v>43.5358611238008</v>
      </c>
      <c r="Q4377" s="3">
        <v>1.36162376618584</v>
      </c>
      <c r="R4377" s="3">
        <v>21.2457749879285</v>
      </c>
      <c r="S4377" s="3">
        <v>2.66277744721115</v>
      </c>
      <c r="T4377" s="3">
        <v>19.7175141242938</v>
      </c>
      <c r="U4377" s="3"/>
      <c r="V4377" s="3"/>
      <c r="W4377" s="3"/>
      <c r="X4377" s="3"/>
      <c r="Y4377" s="3"/>
      <c r="Z4377" s="3"/>
      <c r="AA4377" s="3">
        <v>0.082023654752008</v>
      </c>
      <c r="AB4377" s="3">
        <v>0.123209927646372</v>
      </c>
      <c r="AC4377" s="3">
        <v>-2.42917202574525</v>
      </c>
      <c r="AD4377" s="3"/>
      <c r="AE4377" s="5">
        <v>3</v>
      </c>
      <c r="AF4377" s="3">
        <v>0.227516771812295</v>
      </c>
      <c r="AG4377" s="3">
        <v>2.81922569609072</v>
      </c>
      <c r="AH4377" s="3"/>
      <c r="AI4377" s="3"/>
      <c r="AJ4377" s="3"/>
      <c r="AK4377" s="3"/>
      <c r="AL4377" s="3"/>
      <c r="AM4377" s="3"/>
      <c r="AN4377" s="5" t="s">
        <v>51</v>
      </c>
      <c r="AO4377" s="1"/>
      <c r="AP4377" s="1"/>
      <c r="AQ4377" s="1"/>
    </row>
    <row r="4378" spans="1:43">
      <c r="A4378" s="1" t="s">
        <v>11202</v>
      </c>
      <c r="B4378" s="1" t="s">
        <v>11203</v>
      </c>
      <c r="C4378" s="3">
        <v>0.668493150684932</v>
      </c>
      <c r="D4378" s="4">
        <v>43993</v>
      </c>
      <c r="E4378" s="3">
        <v>0.1013965611</v>
      </c>
      <c r="F4378" s="5" t="s">
        <v>5485</v>
      </c>
      <c r="G4378" s="5">
        <v>245</v>
      </c>
      <c r="H4378" s="5" t="s">
        <v>50</v>
      </c>
      <c r="I4378" s="3">
        <v>0.506555423122776</v>
      </c>
      <c r="J4378" s="3">
        <v>4.28762840553819</v>
      </c>
      <c r="K4378" s="3">
        <v>-0.0197608931923701</v>
      </c>
      <c r="L4378" s="3">
        <v>65.3829127932714</v>
      </c>
      <c r="M4378" s="3">
        <v>-0.677267373380438</v>
      </c>
      <c r="N4378" s="3">
        <v>95.1914514692787</v>
      </c>
      <c r="O4378" s="3">
        <v>0.917522688740411</v>
      </c>
      <c r="P4378" s="3">
        <v>13.7505710370032</v>
      </c>
      <c r="Q4378" s="3">
        <v>1.51484751203852</v>
      </c>
      <c r="R4378" s="3">
        <v>13.5200386286818</v>
      </c>
      <c r="S4378" s="3"/>
      <c r="T4378" s="3"/>
      <c r="U4378" s="3"/>
      <c r="V4378" s="3"/>
      <c r="W4378" s="3"/>
      <c r="X4378" s="3"/>
      <c r="Y4378" s="3"/>
      <c r="Z4378" s="3"/>
      <c r="AA4378" s="3">
        <v>0.00908743156750396</v>
      </c>
      <c r="AB4378" s="3">
        <v>0.0147067691190422</v>
      </c>
      <c r="AC4378" s="3">
        <v>-1.02860501567398</v>
      </c>
      <c r="AD4378" s="3"/>
      <c r="AE4378" s="5">
        <v>1</v>
      </c>
      <c r="AF4378" s="3">
        <v>0.208234351263621</v>
      </c>
      <c r="AG4378" s="3"/>
      <c r="AH4378" s="3"/>
      <c r="AI4378" s="3"/>
      <c r="AJ4378" s="3"/>
      <c r="AK4378" s="3"/>
      <c r="AL4378" s="3"/>
      <c r="AM4378" s="3"/>
      <c r="AN4378" s="5" t="s">
        <v>46</v>
      </c>
      <c r="AO4378" s="1"/>
      <c r="AP4378" s="1"/>
      <c r="AQ4378" s="1"/>
    </row>
    <row r="4379" spans="1:43">
      <c r="A4379" s="1" t="s">
        <v>11204</v>
      </c>
      <c r="B4379" s="1" t="s">
        <v>11205</v>
      </c>
      <c r="C4379" s="3">
        <v>0.665753424657534</v>
      </c>
      <c r="D4379" s="4">
        <v>43994</v>
      </c>
      <c r="E4379" s="3">
        <v>6.2907029422</v>
      </c>
      <c r="F4379" s="5" t="s">
        <v>11206</v>
      </c>
      <c r="G4379" s="5">
        <v>244</v>
      </c>
      <c r="H4379" s="5" t="s">
        <v>50</v>
      </c>
      <c r="I4379" s="3">
        <v>-1.566811194324</v>
      </c>
      <c r="J4379" s="3">
        <v>98.5261277355962</v>
      </c>
      <c r="K4379" s="3">
        <v>-0.833912439193892</v>
      </c>
      <c r="L4379" s="3">
        <v>99.2474546259407</v>
      </c>
      <c r="M4379" s="3">
        <v>-1.64434816857031</v>
      </c>
      <c r="N4379" s="3">
        <v>98.3971504897596</v>
      </c>
      <c r="O4379" s="3">
        <v>-0.853598014888343</v>
      </c>
      <c r="P4379" s="3">
        <v>95.3403380539059</v>
      </c>
      <c r="Q4379" s="3">
        <v>-0.179874088138294</v>
      </c>
      <c r="R4379" s="3">
        <v>93.5779816513761</v>
      </c>
      <c r="S4379" s="3"/>
      <c r="T4379" s="3"/>
      <c r="U4379" s="3"/>
      <c r="V4379" s="3"/>
      <c r="W4379" s="3"/>
      <c r="X4379" s="3"/>
      <c r="Y4379" s="3"/>
      <c r="Z4379" s="3"/>
      <c r="AA4379" s="3">
        <v>-0.118768956347176</v>
      </c>
      <c r="AB4379" s="3">
        <v>-0.129032140957281</v>
      </c>
      <c r="AC4379" s="3">
        <v>-1.72176308539945</v>
      </c>
      <c r="AD4379" s="3"/>
      <c r="AE4379" s="5">
        <v>1</v>
      </c>
      <c r="AF4379" s="3">
        <v>0.11877425794681</v>
      </c>
      <c r="AG4379" s="3"/>
      <c r="AH4379" s="3"/>
      <c r="AI4379" s="3"/>
      <c r="AJ4379" s="3"/>
      <c r="AK4379" s="3"/>
      <c r="AL4379" s="3"/>
      <c r="AM4379" s="3"/>
      <c r="AN4379" s="5" t="s">
        <v>51</v>
      </c>
      <c r="AO4379" s="1"/>
      <c r="AP4379" s="1"/>
      <c r="AQ4379" s="1"/>
    </row>
    <row r="4380" spans="1:43">
      <c r="A4380" s="1" t="s">
        <v>11207</v>
      </c>
      <c r="B4380" s="1" t="s">
        <v>11208</v>
      </c>
      <c r="C4380" s="3">
        <v>0.745205479452055</v>
      </c>
      <c r="D4380" s="4">
        <v>43965</v>
      </c>
      <c r="E4380" s="3">
        <v>49.4458941929</v>
      </c>
      <c r="F4380" s="5" t="s">
        <v>548</v>
      </c>
      <c r="G4380" s="5">
        <v>73</v>
      </c>
      <c r="H4380" s="5" t="s">
        <v>205</v>
      </c>
      <c r="I4380" s="3">
        <v>-0.000495403209857781</v>
      </c>
      <c r="J4380" s="3">
        <v>26.2172284644195</v>
      </c>
      <c r="K4380" s="3">
        <v>0.0300270243218644</v>
      </c>
      <c r="L4380" s="3">
        <v>14.8148148148148</v>
      </c>
      <c r="M4380" s="3">
        <v>-0.148877297457725</v>
      </c>
      <c r="N4380" s="3">
        <v>25.7462686567164</v>
      </c>
      <c r="O4380" s="3">
        <v>0.717920514867271</v>
      </c>
      <c r="P4380" s="3">
        <v>59.9221789883268</v>
      </c>
      <c r="Q4380" s="3">
        <v>1.1012619591346</v>
      </c>
      <c r="R4380" s="3">
        <v>55.3097345132743</v>
      </c>
      <c r="S4380" s="3"/>
      <c r="T4380" s="3"/>
      <c r="U4380" s="3"/>
      <c r="V4380" s="3"/>
      <c r="W4380" s="3"/>
      <c r="X4380" s="3"/>
      <c r="Y4380" s="3"/>
      <c r="Z4380" s="3"/>
      <c r="AA4380" s="3">
        <v>-0.0352374260923059</v>
      </c>
      <c r="AB4380" s="3">
        <v>-0.0413907171744614</v>
      </c>
      <c r="AC4380" s="3">
        <v>-0.888134916674984</v>
      </c>
      <c r="AD4380" s="3"/>
      <c r="AE4380" s="5">
        <v>2</v>
      </c>
      <c r="AF4380" s="3">
        <v>0.101135913259897</v>
      </c>
      <c r="AG4380" s="3"/>
      <c r="AH4380" s="3"/>
      <c r="AI4380" s="3"/>
      <c r="AJ4380" s="3"/>
      <c r="AK4380" s="3"/>
      <c r="AL4380" s="3"/>
      <c r="AM4380" s="3"/>
      <c r="AN4380" s="5" t="s">
        <v>46</v>
      </c>
      <c r="AO4380" s="1"/>
      <c r="AP4380" s="1"/>
      <c r="AQ4380" s="1"/>
    </row>
    <row r="4381" spans="1:43">
      <c r="A4381" s="1" t="s">
        <v>11209</v>
      </c>
      <c r="B4381" s="1" t="s">
        <v>11210</v>
      </c>
      <c r="C4381" s="3">
        <v>0.961643835616438</v>
      </c>
      <c r="D4381" s="4">
        <v>43886</v>
      </c>
      <c r="E4381" s="3">
        <v>40.2590506744</v>
      </c>
      <c r="F4381" s="5" t="s">
        <v>7708</v>
      </c>
      <c r="G4381" s="5">
        <v>352</v>
      </c>
      <c r="H4381" s="5" t="s">
        <v>50</v>
      </c>
      <c r="I4381" s="3">
        <v>0.229083665338634</v>
      </c>
      <c r="J4381" s="3">
        <v>31.44260830728</v>
      </c>
      <c r="K4381" s="3">
        <v>0.0397653842330148</v>
      </c>
      <c r="L4381" s="3">
        <v>19.0349712262063</v>
      </c>
      <c r="M4381" s="3">
        <v>0.179193628670988</v>
      </c>
      <c r="N4381" s="3">
        <v>12.8673196794301</v>
      </c>
      <c r="O4381" s="3">
        <v>0.619219907795482</v>
      </c>
      <c r="P4381" s="3">
        <v>57.3777980813157</v>
      </c>
      <c r="Q4381" s="3">
        <v>1.21967827793695</v>
      </c>
      <c r="R4381" s="3">
        <v>37.2283920811202</v>
      </c>
      <c r="S4381" s="3"/>
      <c r="T4381" s="3"/>
      <c r="U4381" s="3"/>
      <c r="V4381" s="3"/>
      <c r="W4381" s="3"/>
      <c r="X4381" s="3"/>
      <c r="Y4381" s="3"/>
      <c r="Z4381" s="3"/>
      <c r="AA4381" s="3">
        <v>3.00114909701591</v>
      </c>
      <c r="AB4381" s="3"/>
      <c r="AC4381" s="3">
        <v>0</v>
      </c>
      <c r="AD4381" s="3"/>
      <c r="AE4381" s="5"/>
      <c r="AF4381" s="3">
        <v>0.212528475454417</v>
      </c>
      <c r="AG4381" s="3"/>
      <c r="AH4381" s="3"/>
      <c r="AI4381" s="3"/>
      <c r="AJ4381" s="3"/>
      <c r="AK4381" s="3"/>
      <c r="AL4381" s="3"/>
      <c r="AM4381" s="3"/>
      <c r="AN4381" s="5" t="s">
        <v>1266</v>
      </c>
      <c r="AO4381" s="1"/>
      <c r="AP4381" s="1"/>
      <c r="AQ4381" s="1"/>
    </row>
    <row r="4382" spans="1:43">
      <c r="A4382" s="1" t="s">
        <v>11211</v>
      </c>
      <c r="B4382" s="1" t="s">
        <v>11212</v>
      </c>
      <c r="C4382" s="3">
        <v>0.917808219178082</v>
      </c>
      <c r="D4382" s="4">
        <v>43902</v>
      </c>
      <c r="E4382" s="3">
        <v>2.1269477759</v>
      </c>
      <c r="F4382" s="5" t="s">
        <v>3597</v>
      </c>
      <c r="G4382" s="5">
        <v>336</v>
      </c>
      <c r="H4382" s="5" t="s">
        <v>198</v>
      </c>
      <c r="I4382" s="3">
        <v>0</v>
      </c>
      <c r="J4382" s="3">
        <v>85.7142857142857</v>
      </c>
      <c r="K4382" s="3">
        <v>0.0782013685239623</v>
      </c>
      <c r="L4382" s="3">
        <v>2.65957446808511</v>
      </c>
      <c r="M4382" s="3">
        <v>-0.136558720249692</v>
      </c>
      <c r="N4382" s="3">
        <v>85.1458885941645</v>
      </c>
      <c r="O4382" s="3">
        <v>0.26442072274999</v>
      </c>
      <c r="P4382" s="3">
        <v>87.9310344827586</v>
      </c>
      <c r="Q4382" s="3">
        <v>1.14601857340447</v>
      </c>
      <c r="R4382" s="3">
        <v>57.1428571428571</v>
      </c>
      <c r="S4382" s="3"/>
      <c r="T4382" s="3"/>
      <c r="U4382" s="3"/>
      <c r="V4382" s="3"/>
      <c r="W4382" s="3"/>
      <c r="X4382" s="3"/>
      <c r="Y4382" s="3"/>
      <c r="Z4382" s="3"/>
      <c r="AA4382" s="3">
        <v>0.135243499019444</v>
      </c>
      <c r="AB4382" s="3">
        <v>0.164046509534641</v>
      </c>
      <c r="AC4382" s="3">
        <v>-0.6626388618203</v>
      </c>
      <c r="AD4382" s="3"/>
      <c r="AE4382" s="5">
        <v>1</v>
      </c>
      <c r="AF4382" s="3">
        <v>0.195406177683999</v>
      </c>
      <c r="AG4382" s="3"/>
      <c r="AH4382" s="3"/>
      <c r="AI4382" s="3"/>
      <c r="AJ4382" s="3"/>
      <c r="AK4382" s="3"/>
      <c r="AL4382" s="3"/>
      <c r="AM4382" s="3">
        <v>1000</v>
      </c>
      <c r="AN4382" s="5" t="s">
        <v>56</v>
      </c>
      <c r="AO4382" s="1"/>
      <c r="AP4382" s="1"/>
      <c r="AQ4382" s="1"/>
    </row>
    <row r="4383" spans="1:43">
      <c r="A4383" s="1" t="s">
        <v>11213</v>
      </c>
      <c r="B4383" s="1" t="s">
        <v>11214</v>
      </c>
      <c r="C4383" s="3">
        <v>0.473972602739726</v>
      </c>
      <c r="D4383" s="4">
        <v>44064</v>
      </c>
      <c r="E4383" s="3">
        <v>0.4058865861</v>
      </c>
      <c r="F4383" s="5" t="s">
        <v>2936</v>
      </c>
      <c r="G4383" s="5">
        <v>174</v>
      </c>
      <c r="H4383" s="5" t="s">
        <v>50</v>
      </c>
      <c r="I4383" s="3">
        <v>0.621118012422358</v>
      </c>
      <c r="J4383" s="3">
        <v>3.26038410004466</v>
      </c>
      <c r="K4383" s="3">
        <v>-0.156525141850914</v>
      </c>
      <c r="L4383" s="3">
        <v>94.8649845064188</v>
      </c>
      <c r="M4383" s="3">
        <v>0.0588235294117582</v>
      </c>
      <c r="N4383" s="3">
        <v>26.0463045414069</v>
      </c>
      <c r="O4383" s="3">
        <v>1.60278745644599</v>
      </c>
      <c r="P4383" s="3">
        <v>2.55824577432618</v>
      </c>
      <c r="Q4383" s="3"/>
      <c r="R4383" s="3"/>
      <c r="S4383" s="3"/>
      <c r="T4383" s="3"/>
      <c r="U4383" s="3"/>
      <c r="V4383" s="3"/>
      <c r="W4383" s="3"/>
      <c r="X4383" s="3"/>
      <c r="Y4383" s="3"/>
      <c r="Z4383" s="3"/>
      <c r="AA4383" s="3">
        <v>0.316758246926943</v>
      </c>
      <c r="AB4383" s="3">
        <v>0.848422825317709</v>
      </c>
      <c r="AC4383" s="3">
        <v>-0.458715596330268</v>
      </c>
      <c r="AD4383" s="3"/>
      <c r="AE4383" s="5"/>
      <c r="AF4383" s="3">
        <v>0.442594108909865</v>
      </c>
      <c r="AG4383" s="3"/>
      <c r="AH4383" s="3"/>
      <c r="AI4383" s="3"/>
      <c r="AJ4383" s="3"/>
      <c r="AK4383" s="3"/>
      <c r="AL4383" s="3"/>
      <c r="AM4383" s="3"/>
      <c r="AN4383" s="5" t="s">
        <v>51</v>
      </c>
      <c r="AO4383" s="1"/>
      <c r="AP4383" s="1"/>
      <c r="AQ4383" s="1"/>
    </row>
    <row r="4384" spans="1:43">
      <c r="A4384" s="1" t="s">
        <v>11215</v>
      </c>
      <c r="B4384" s="1" t="s">
        <v>11216</v>
      </c>
      <c r="C4384" s="3">
        <v>1.08767123287671</v>
      </c>
      <c r="D4384" s="4">
        <v>43840</v>
      </c>
      <c r="E4384" s="3">
        <v>15.1480028763</v>
      </c>
      <c r="F4384" s="5" t="s">
        <v>2520</v>
      </c>
      <c r="G4384" s="5">
        <v>398</v>
      </c>
      <c r="H4384" s="5" t="s">
        <v>50</v>
      </c>
      <c r="I4384" s="3">
        <v>0.207468879668049</v>
      </c>
      <c r="J4384" s="3">
        <v>34.7923179991067</v>
      </c>
      <c r="K4384" s="3">
        <v>0.00985998816801311</v>
      </c>
      <c r="L4384" s="3">
        <v>39.2208942009739</v>
      </c>
      <c r="M4384" s="3">
        <v>0.0394516224479688</v>
      </c>
      <c r="N4384" s="3">
        <v>28.673196794301</v>
      </c>
      <c r="O4384" s="3">
        <v>0.724925521350555</v>
      </c>
      <c r="P4384" s="3">
        <v>42.8506167199635</v>
      </c>
      <c r="Q4384" s="3">
        <v>1.14678899082569</v>
      </c>
      <c r="R4384" s="3">
        <v>47.1269917914051</v>
      </c>
      <c r="S4384" s="3">
        <v>1.2983121941476</v>
      </c>
      <c r="T4384" s="3">
        <v>73.5028248587571</v>
      </c>
      <c r="U4384" s="3"/>
      <c r="V4384" s="3"/>
      <c r="W4384" s="3"/>
      <c r="X4384" s="3"/>
      <c r="Y4384" s="3"/>
      <c r="Z4384" s="3"/>
      <c r="AA4384" s="3">
        <v>-0.0349040971603368</v>
      </c>
      <c r="AB4384" s="3">
        <v>-0.0324144252069576</v>
      </c>
      <c r="AC4384" s="3">
        <v>-1.03031503863682</v>
      </c>
      <c r="AD4384" s="3"/>
      <c r="AE4384" s="5">
        <v>3</v>
      </c>
      <c r="AF4384" s="3">
        <v>0.103011459014466</v>
      </c>
      <c r="AG4384" s="3"/>
      <c r="AH4384" s="3"/>
      <c r="AI4384" s="3"/>
      <c r="AJ4384" s="3"/>
      <c r="AK4384" s="3"/>
      <c r="AL4384" s="3"/>
      <c r="AM4384" s="3"/>
      <c r="AN4384" s="5" t="s">
        <v>46</v>
      </c>
      <c r="AO4384" s="1"/>
      <c r="AP4384" s="1"/>
      <c r="AQ4384" s="1"/>
    </row>
    <row r="4385" spans="1:43">
      <c r="A4385" s="1" t="s">
        <v>11217</v>
      </c>
      <c r="B4385" s="1" t="s">
        <v>11218</v>
      </c>
      <c r="C4385" s="3">
        <v>0.654794520547945</v>
      </c>
      <c r="D4385" s="4">
        <v>43998</v>
      </c>
      <c r="E4385" s="3">
        <v>8.0241810054</v>
      </c>
      <c r="F4385" s="5" t="s">
        <v>1466</v>
      </c>
      <c r="G4385" s="5">
        <v>240</v>
      </c>
      <c r="H4385" s="5" t="s">
        <v>60</v>
      </c>
      <c r="I4385" s="3">
        <v>-1.24873439082011</v>
      </c>
      <c r="J4385" s="3">
        <v>84.6230158730159</v>
      </c>
      <c r="K4385" s="3">
        <v>0.0113934146063563</v>
      </c>
      <c r="L4385" s="3">
        <v>87.1524448705657</v>
      </c>
      <c r="M4385" s="3">
        <v>-3.80273972602739</v>
      </c>
      <c r="N4385" s="3">
        <v>87.0425321463897</v>
      </c>
      <c r="O4385" s="3">
        <v>-7.89087093389296</v>
      </c>
      <c r="P4385" s="3">
        <v>94.3204868154158</v>
      </c>
      <c r="Q4385" s="3">
        <v>-11.8674698795181</v>
      </c>
      <c r="R4385" s="3">
        <v>93.4031413612565</v>
      </c>
      <c r="S4385" s="3"/>
      <c r="T4385" s="3"/>
      <c r="U4385" s="3"/>
      <c r="V4385" s="3"/>
      <c r="W4385" s="3"/>
      <c r="X4385" s="3"/>
      <c r="Y4385" s="3"/>
      <c r="Z4385" s="3"/>
      <c r="AA4385" s="3">
        <v>-0.16356315065843</v>
      </c>
      <c r="AB4385" s="3">
        <v>-0.198143268824637</v>
      </c>
      <c r="AC4385" s="3">
        <v>-16.8500687757909</v>
      </c>
      <c r="AD4385" s="3"/>
      <c r="AE4385" s="5">
        <v>3</v>
      </c>
      <c r="AF4385" s="3">
        <v>-1.70685636679927</v>
      </c>
      <c r="AG4385" s="3"/>
      <c r="AH4385" s="3"/>
      <c r="AI4385" s="3"/>
      <c r="AJ4385" s="3"/>
      <c r="AK4385" s="3"/>
      <c r="AL4385" s="3"/>
      <c r="AM4385" s="3"/>
      <c r="AN4385" s="5" t="s">
        <v>46</v>
      </c>
      <c r="AO4385" s="1"/>
      <c r="AP4385" s="1"/>
      <c r="AQ4385" s="1"/>
    </row>
    <row r="4386" spans="1:43">
      <c r="A4386" s="1" t="s">
        <v>11219</v>
      </c>
      <c r="B4386" s="1" t="s">
        <v>11220</v>
      </c>
      <c r="C4386" s="3">
        <v>0.879452054794521</v>
      </c>
      <c r="D4386" s="4">
        <v>43916</v>
      </c>
      <c r="E4386" s="3">
        <v>3.317335798</v>
      </c>
      <c r="F4386" s="5" t="s">
        <v>10378</v>
      </c>
      <c r="G4386" s="5">
        <v>322</v>
      </c>
      <c r="H4386" s="5" t="s">
        <v>198</v>
      </c>
      <c r="I4386" s="3">
        <v>0.207982569079924</v>
      </c>
      <c r="J4386" s="3">
        <v>49.4708994708995</v>
      </c>
      <c r="K4386" s="3">
        <v>-0.00988239944658454</v>
      </c>
      <c r="L4386" s="3">
        <v>84.5744680851064</v>
      </c>
      <c r="M4386" s="3">
        <v>0.108835460571891</v>
      </c>
      <c r="N4386" s="3">
        <v>38.1962864721485</v>
      </c>
      <c r="O4386" s="3">
        <v>0.476663356504482</v>
      </c>
      <c r="P4386" s="3">
        <v>72.1264367816092</v>
      </c>
      <c r="Q4386" s="3">
        <v>1.13954418232708</v>
      </c>
      <c r="R4386" s="3">
        <v>58.3333333333333</v>
      </c>
      <c r="S4386" s="3"/>
      <c r="T4386" s="3"/>
      <c r="U4386" s="3"/>
      <c r="V4386" s="3"/>
      <c r="W4386" s="3"/>
      <c r="X4386" s="3"/>
      <c r="Y4386" s="3"/>
      <c r="Z4386" s="3"/>
      <c r="AA4386" s="3">
        <v>-0.022632289996523</v>
      </c>
      <c r="AB4386" s="3">
        <v>-0.0254601907473603</v>
      </c>
      <c r="AC4386" s="3">
        <v>-0.876843363889999</v>
      </c>
      <c r="AD4386" s="3"/>
      <c r="AE4386" s="5">
        <v>2</v>
      </c>
      <c r="AF4386" s="3">
        <v>0.106716609670102</v>
      </c>
      <c r="AG4386" s="3"/>
      <c r="AH4386" s="3"/>
      <c r="AI4386" s="3"/>
      <c r="AJ4386" s="3"/>
      <c r="AK4386" s="3"/>
      <c r="AL4386" s="3"/>
      <c r="AM4386" s="3"/>
      <c r="AN4386" s="5" t="s">
        <v>46</v>
      </c>
      <c r="AO4386" s="1"/>
      <c r="AP4386" s="1"/>
      <c r="AQ4386" s="1"/>
    </row>
    <row r="4387" spans="1:43">
      <c r="A4387" s="1" t="s">
        <v>11221</v>
      </c>
      <c r="B4387" s="1" t="s">
        <v>11222</v>
      </c>
      <c r="C4387" s="3">
        <v>1.14520547945205</v>
      </c>
      <c r="D4387" s="4">
        <v>43819</v>
      </c>
      <c r="E4387" s="3">
        <v>11.6114338512</v>
      </c>
      <c r="F4387" s="5" t="s">
        <v>11223</v>
      </c>
      <c r="G4387" s="5">
        <v>419</v>
      </c>
      <c r="H4387" s="5" t="s">
        <v>60</v>
      </c>
      <c r="I4387" s="3">
        <v>-6.38165565487758</v>
      </c>
      <c r="J4387" s="3">
        <v>94.3452380952381</v>
      </c>
      <c r="K4387" s="3">
        <v>-0.00830220008302109</v>
      </c>
      <c r="L4387" s="3">
        <v>87.823585810163</v>
      </c>
      <c r="M4387" s="3">
        <v>-7.09657513113237</v>
      </c>
      <c r="N4387" s="3">
        <v>94.0652818991098</v>
      </c>
      <c r="O4387" s="3">
        <v>-5.15041738856514</v>
      </c>
      <c r="P4387" s="3">
        <v>89.0466531440162</v>
      </c>
      <c r="Q4387" s="3">
        <v>-7.48905445886782</v>
      </c>
      <c r="R4387" s="3">
        <v>88.7958115183246</v>
      </c>
      <c r="S4387" s="3">
        <v>25.1975051975052</v>
      </c>
      <c r="T4387" s="3">
        <v>66.7874396135266</v>
      </c>
      <c r="U4387" s="3"/>
      <c r="V4387" s="3"/>
      <c r="W4387" s="3"/>
      <c r="X4387" s="3"/>
      <c r="Y4387" s="3"/>
      <c r="Z4387" s="3"/>
      <c r="AA4387" s="3">
        <v>0.100884544976663</v>
      </c>
      <c r="AB4387" s="3">
        <v>0.129647729405511</v>
      </c>
      <c r="AC4387" s="3">
        <v>-17.4490620231577</v>
      </c>
      <c r="AD4387" s="3"/>
      <c r="AE4387" s="5">
        <v>2</v>
      </c>
      <c r="AF4387" s="3">
        <v>1.45075922903705</v>
      </c>
      <c r="AG4387" s="3">
        <v>15.820354319636</v>
      </c>
      <c r="AH4387" s="3"/>
      <c r="AI4387" s="3"/>
      <c r="AJ4387" s="3"/>
      <c r="AK4387" s="3"/>
      <c r="AL4387" s="3"/>
      <c r="AM4387" s="3"/>
      <c r="AN4387" s="5" t="s">
        <v>46</v>
      </c>
      <c r="AO4387" s="1"/>
      <c r="AP4387" s="1"/>
      <c r="AQ4387" s="1"/>
    </row>
    <row r="4388" spans="1:43">
      <c r="A4388" s="1" t="s">
        <v>11224</v>
      </c>
      <c r="B4388" s="1" t="s">
        <v>11225</v>
      </c>
      <c r="C4388" s="3">
        <v>1.12602739726027</v>
      </c>
      <c r="D4388" s="4">
        <v>43826</v>
      </c>
      <c r="E4388" s="3">
        <v>2.3548391597</v>
      </c>
      <c r="F4388" s="5" t="s">
        <v>1063</v>
      </c>
      <c r="G4388" s="5">
        <v>412</v>
      </c>
      <c r="H4388" s="5" t="s">
        <v>116</v>
      </c>
      <c r="I4388" s="3">
        <v>13.1393109351594</v>
      </c>
      <c r="J4388" s="3">
        <v>5.14018691588785</v>
      </c>
      <c r="K4388" s="3">
        <v>3.28861682729877</v>
      </c>
      <c r="L4388" s="3">
        <v>42.2018348623853</v>
      </c>
      <c r="M4388" s="3">
        <v>5.77525841947316</v>
      </c>
      <c r="N4388" s="3">
        <v>17.2897196261682</v>
      </c>
      <c r="O4388" s="3">
        <v>23.2113726404102</v>
      </c>
      <c r="P4388" s="3">
        <v>6</v>
      </c>
      <c r="Q4388" s="3">
        <v>26.9184604305033</v>
      </c>
      <c r="R4388" s="3">
        <v>17.4603174603175</v>
      </c>
      <c r="S4388" s="3">
        <v>62.8941152305638</v>
      </c>
      <c r="T4388" s="3">
        <v>22.6993865030675</v>
      </c>
      <c r="U4388" s="3"/>
      <c r="V4388" s="3"/>
      <c r="W4388" s="3"/>
      <c r="X4388" s="3"/>
      <c r="Y4388" s="3"/>
      <c r="Z4388" s="3"/>
      <c r="AA4388" s="3">
        <v>0.293799145718062</v>
      </c>
      <c r="AB4388" s="3">
        <v>0.428331388131047</v>
      </c>
      <c r="AC4388" s="3">
        <v>-15.6315688897382</v>
      </c>
      <c r="AD4388" s="3"/>
      <c r="AE4388" s="5">
        <v>3</v>
      </c>
      <c r="AF4388" s="3">
        <v>3.09560262173694</v>
      </c>
      <c r="AG4388" s="3">
        <v>48.5222884408442</v>
      </c>
      <c r="AH4388" s="3"/>
      <c r="AI4388" s="3"/>
      <c r="AJ4388" s="3"/>
      <c r="AK4388" s="3"/>
      <c r="AL4388" s="3"/>
      <c r="AM4388" s="3"/>
      <c r="AN4388" s="5" t="s">
        <v>46</v>
      </c>
      <c r="AO4388" s="1"/>
      <c r="AP4388" s="1"/>
      <c r="AQ4388" s="1"/>
    </row>
    <row r="4389" spans="1:43">
      <c r="A4389" s="1" t="s">
        <v>11226</v>
      </c>
      <c r="B4389" s="1" t="s">
        <v>11227</v>
      </c>
      <c r="C4389" s="3">
        <v>1.13150684931507</v>
      </c>
      <c r="D4389" s="4">
        <v>43824</v>
      </c>
      <c r="E4389" s="3">
        <v>9.9489632059</v>
      </c>
      <c r="F4389" s="5" t="s">
        <v>4924</v>
      </c>
      <c r="G4389" s="5">
        <v>37</v>
      </c>
      <c r="H4389" s="5" t="s">
        <v>50</v>
      </c>
      <c r="I4389" s="3">
        <v>0.281435320132679</v>
      </c>
      <c r="J4389" s="3">
        <v>21.527467619473</v>
      </c>
      <c r="K4389" s="3">
        <v>0.0100240577385715</v>
      </c>
      <c r="L4389" s="3">
        <v>37.1403275785746</v>
      </c>
      <c r="M4389" s="3">
        <v>0.020050125313281</v>
      </c>
      <c r="N4389" s="3">
        <v>31.7008014247551</v>
      </c>
      <c r="O4389" s="3">
        <v>0.311683088678865</v>
      </c>
      <c r="P4389" s="3">
        <v>78.0264961169484</v>
      </c>
      <c r="Q4389" s="3">
        <v>0.442967884828357</v>
      </c>
      <c r="R4389" s="3">
        <v>86.6731047802994</v>
      </c>
      <c r="S4389" s="3">
        <v>-0.568068566872637</v>
      </c>
      <c r="T4389" s="3">
        <v>95.819209039548</v>
      </c>
      <c r="U4389" s="3"/>
      <c r="V4389" s="3"/>
      <c r="W4389" s="3"/>
      <c r="X4389" s="3"/>
      <c r="Y4389" s="3"/>
      <c r="Z4389" s="3"/>
      <c r="AA4389" s="3">
        <v>-0.140133352785272</v>
      </c>
      <c r="AB4389" s="3">
        <v>-0.137253785121156</v>
      </c>
      <c r="AC4389" s="3">
        <v>-3.36924583741429</v>
      </c>
      <c r="AD4389" s="3"/>
      <c r="AE4389" s="5">
        <v>5</v>
      </c>
      <c r="AF4389" s="3">
        <v>-0.0241813423392432</v>
      </c>
      <c r="AG4389" s="3">
        <v>-0.287499300540672</v>
      </c>
      <c r="AH4389" s="3"/>
      <c r="AI4389" s="3"/>
      <c r="AJ4389" s="3"/>
      <c r="AK4389" s="3"/>
      <c r="AL4389" s="3"/>
      <c r="AM4389" s="3"/>
      <c r="AN4389" s="5" t="s">
        <v>51</v>
      </c>
      <c r="AO4389" s="1"/>
      <c r="AP4389" s="1"/>
      <c r="AQ4389" s="1"/>
    </row>
    <row r="4390" spans="1:43">
      <c r="A4390" s="1" t="s">
        <v>11228</v>
      </c>
      <c r="B4390" s="1" t="s">
        <v>11229</v>
      </c>
      <c r="C4390" s="3">
        <v>0.8</v>
      </c>
      <c r="D4390" s="4">
        <v>43945</v>
      </c>
      <c r="E4390" s="3">
        <v>4.9941756705</v>
      </c>
      <c r="F4390" s="5" t="s">
        <v>7772</v>
      </c>
      <c r="G4390" s="5">
        <v>293</v>
      </c>
      <c r="H4390" s="5" t="s">
        <v>50</v>
      </c>
      <c r="I4390" s="3">
        <v>0.350420504605521</v>
      </c>
      <c r="J4390" s="3">
        <v>11.2550245645377</v>
      </c>
      <c r="K4390" s="3">
        <v>0.0598981731057137</v>
      </c>
      <c r="L4390" s="3">
        <v>8.01239486498451</v>
      </c>
      <c r="M4390" s="3">
        <v>0.0998701687805742</v>
      </c>
      <c r="N4390" s="3">
        <v>19.5903829029386</v>
      </c>
      <c r="O4390" s="3">
        <v>0.906070673512535</v>
      </c>
      <c r="P4390" s="3">
        <v>14.7555961626313</v>
      </c>
      <c r="Q4390" s="3">
        <v>1.26288139017983</v>
      </c>
      <c r="R4390" s="3">
        <v>31.3858039594399</v>
      </c>
      <c r="S4390" s="3"/>
      <c r="T4390" s="3"/>
      <c r="U4390" s="3"/>
      <c r="V4390" s="3"/>
      <c r="W4390" s="3"/>
      <c r="X4390" s="3"/>
      <c r="Y4390" s="3"/>
      <c r="Z4390" s="3"/>
      <c r="AA4390" s="3">
        <v>-0.155604564777744</v>
      </c>
      <c r="AB4390" s="3">
        <v>-0.169197806456394</v>
      </c>
      <c r="AC4390" s="3">
        <v>-1.25949620151939</v>
      </c>
      <c r="AD4390" s="3"/>
      <c r="AE4390" s="5">
        <v>3</v>
      </c>
      <c r="AF4390" s="3">
        <v>0.010459097370943</v>
      </c>
      <c r="AG4390" s="3"/>
      <c r="AH4390" s="3"/>
      <c r="AI4390" s="3"/>
      <c r="AJ4390" s="3"/>
      <c r="AK4390" s="3"/>
      <c r="AL4390" s="3"/>
      <c r="AM4390" s="3"/>
      <c r="AN4390" s="5" t="s">
        <v>46</v>
      </c>
      <c r="AO4390" s="1"/>
      <c r="AP4390" s="1"/>
      <c r="AQ4390" s="1"/>
    </row>
    <row r="4391" spans="1:43">
      <c r="A4391" s="1" t="s">
        <v>11230</v>
      </c>
      <c r="B4391" s="1" t="s">
        <v>11231</v>
      </c>
      <c r="C4391" s="3">
        <v>1.13150684931507</v>
      </c>
      <c r="D4391" s="4">
        <v>43824</v>
      </c>
      <c r="E4391" s="3">
        <v>111.0513642914</v>
      </c>
      <c r="F4391" s="5" t="s">
        <v>4896</v>
      </c>
      <c r="G4391" s="5">
        <v>414</v>
      </c>
      <c r="H4391" s="5" t="s">
        <v>50</v>
      </c>
      <c r="I4391" s="3">
        <v>0.277337559429454</v>
      </c>
      <c r="J4391" s="3">
        <v>22.8673514962037</v>
      </c>
      <c r="K4391" s="3">
        <v>0.0494119972329164</v>
      </c>
      <c r="L4391" s="3">
        <v>14.3868968570164</v>
      </c>
      <c r="M4391" s="3">
        <v>0.217778657691538</v>
      </c>
      <c r="N4391" s="3">
        <v>9.52804986642921</v>
      </c>
      <c r="O4391" s="3">
        <v>0.764917648296346</v>
      </c>
      <c r="P4391" s="3">
        <v>36.5920511649155</v>
      </c>
      <c r="Q4391" s="3">
        <v>1.47495230024444</v>
      </c>
      <c r="R4391" s="3">
        <v>15.2583293095123</v>
      </c>
      <c r="S4391" s="3">
        <v>2.93616963157893</v>
      </c>
      <c r="T4391" s="3">
        <v>13.2203389830508</v>
      </c>
      <c r="U4391" s="3"/>
      <c r="V4391" s="3"/>
      <c r="W4391" s="3"/>
      <c r="X4391" s="3"/>
      <c r="Y4391" s="3"/>
      <c r="Z4391" s="3"/>
      <c r="AA4391" s="3">
        <v>2.56943284995755</v>
      </c>
      <c r="AB4391" s="3"/>
      <c r="AC4391" s="3">
        <v>0</v>
      </c>
      <c r="AD4391" s="3"/>
      <c r="AE4391" s="5"/>
      <c r="AF4391" s="3">
        <v>0.238306303188852</v>
      </c>
      <c r="AG4391" s="3">
        <v>2.94177807236904</v>
      </c>
      <c r="AH4391" s="3"/>
      <c r="AI4391" s="3"/>
      <c r="AJ4391" s="3"/>
      <c r="AK4391" s="3"/>
      <c r="AL4391" s="3"/>
      <c r="AM4391" s="3"/>
      <c r="AN4391" s="5" t="s">
        <v>1266</v>
      </c>
      <c r="AO4391" s="1"/>
      <c r="AP4391" s="1"/>
      <c r="AQ4391" s="1"/>
    </row>
    <row r="4392" spans="1:43">
      <c r="A4392" s="1" t="s">
        <v>11232</v>
      </c>
      <c r="B4392" s="1" t="s">
        <v>11233</v>
      </c>
      <c r="C4392" s="3">
        <v>0.473972602739726</v>
      </c>
      <c r="D4392" s="4">
        <v>44064</v>
      </c>
      <c r="E4392" s="3">
        <v>0.4613800815</v>
      </c>
      <c r="F4392" s="5" t="s">
        <v>264</v>
      </c>
      <c r="G4392" s="5">
        <v>174</v>
      </c>
      <c r="H4392" s="5" t="s">
        <v>71</v>
      </c>
      <c r="I4392" s="3">
        <v>0.119248732982221</v>
      </c>
      <c r="J4392" s="3">
        <v>43.3962264150943</v>
      </c>
      <c r="K4392" s="3">
        <v>0.0397180021844857</v>
      </c>
      <c r="L4392" s="3">
        <v>47.1698113207547</v>
      </c>
      <c r="M4392" s="3">
        <v>-0.0198471767391067</v>
      </c>
      <c r="N4392" s="3">
        <v>32.0754716981132</v>
      </c>
      <c r="O4392" s="3">
        <v>0.558938017766249</v>
      </c>
      <c r="P4392" s="3">
        <v>34.8101265822785</v>
      </c>
      <c r="Q4392" s="3"/>
      <c r="R4392" s="3"/>
      <c r="S4392" s="3"/>
      <c r="T4392" s="3"/>
      <c r="U4392" s="3"/>
      <c r="V4392" s="3"/>
      <c r="W4392" s="3"/>
      <c r="X4392" s="3"/>
      <c r="Y4392" s="3"/>
      <c r="Z4392" s="3"/>
      <c r="AA4392" s="3">
        <v>0.000608644446179102</v>
      </c>
      <c r="AB4392" s="3">
        <v>0.000856518736650171</v>
      </c>
      <c r="AC4392" s="3">
        <v>-0.228061477441742</v>
      </c>
      <c r="AD4392" s="3"/>
      <c r="AE4392" s="5">
        <v>1</v>
      </c>
      <c r="AF4392" s="3">
        <v>0.121758185155642</v>
      </c>
      <c r="AG4392" s="3"/>
      <c r="AH4392" s="3"/>
      <c r="AI4392" s="3"/>
      <c r="AJ4392" s="3"/>
      <c r="AK4392" s="3"/>
      <c r="AL4392" s="3"/>
      <c r="AM4392" s="3"/>
      <c r="AN4392" s="5" t="s">
        <v>46</v>
      </c>
      <c r="AO4392" s="1"/>
      <c r="AP4392" s="1"/>
      <c r="AQ4392" s="1"/>
    </row>
    <row r="4393" spans="1:43">
      <c r="A4393" s="1" t="s">
        <v>11234</v>
      </c>
      <c r="B4393" s="1" t="s">
        <v>11235</v>
      </c>
      <c r="C4393" s="3">
        <v>0.454794520547945</v>
      </c>
      <c r="D4393" s="4">
        <v>44071</v>
      </c>
      <c r="E4393" s="3">
        <v>1.2194611031</v>
      </c>
      <c r="F4393" s="5" t="s">
        <v>11236</v>
      </c>
      <c r="G4393" s="5">
        <v>125</v>
      </c>
      <c r="H4393" s="5" t="s">
        <v>55</v>
      </c>
      <c r="I4393" s="3">
        <v>8.71095865679726</v>
      </c>
      <c r="J4393" s="3">
        <v>61.8874773139746</v>
      </c>
      <c r="K4393" s="3">
        <v>0.525876460767944</v>
      </c>
      <c r="L4393" s="3">
        <v>83.728813559322</v>
      </c>
      <c r="M4393" s="3">
        <v>4.67622772707517</v>
      </c>
      <c r="N4393" s="3">
        <v>54.8773189706762</v>
      </c>
      <c r="O4393" s="3">
        <v>16.2563954049619</v>
      </c>
      <c r="P4393" s="3">
        <v>60.9271523178808</v>
      </c>
      <c r="Q4393" s="3"/>
      <c r="R4393" s="3"/>
      <c r="S4393" s="3"/>
      <c r="T4393" s="3"/>
      <c r="U4393" s="3"/>
      <c r="V4393" s="3"/>
      <c r="W4393" s="3"/>
      <c r="X4393" s="3"/>
      <c r="Y4393" s="3"/>
      <c r="Z4393" s="3"/>
      <c r="AA4393" s="3">
        <v>0.488755270120111</v>
      </c>
      <c r="AB4393" s="3">
        <v>1.35318180944342</v>
      </c>
      <c r="AC4393" s="3">
        <v>-3.92436335993918</v>
      </c>
      <c r="AD4393" s="3"/>
      <c r="AE4393" s="5">
        <v>1</v>
      </c>
      <c r="AF4393" s="3">
        <v>2.97603947175424</v>
      </c>
      <c r="AG4393" s="3"/>
      <c r="AH4393" s="3"/>
      <c r="AI4393" s="3"/>
      <c r="AJ4393" s="3"/>
      <c r="AK4393" s="3"/>
      <c r="AL4393" s="3"/>
      <c r="AM4393" s="3"/>
      <c r="AN4393" s="5" t="s">
        <v>46</v>
      </c>
      <c r="AO4393" s="1"/>
      <c r="AP4393" s="1"/>
      <c r="AQ4393" s="1"/>
    </row>
    <row r="4394" spans="1:43">
      <c r="A4394" s="1" t="s">
        <v>11237</v>
      </c>
      <c r="B4394" s="1" t="s">
        <v>11238</v>
      </c>
      <c r="C4394" s="3">
        <v>1.01095890410959</v>
      </c>
      <c r="D4394" s="4">
        <v>43868</v>
      </c>
      <c r="E4394" s="3">
        <v>44.3357885448</v>
      </c>
      <c r="F4394" s="5" t="s">
        <v>5251</v>
      </c>
      <c r="G4394" s="5">
        <v>370</v>
      </c>
      <c r="H4394" s="5" t="s">
        <v>50</v>
      </c>
      <c r="I4394" s="3">
        <v>0.200060018005402</v>
      </c>
      <c r="J4394" s="3">
        <v>35.8195623046003</v>
      </c>
      <c r="K4394" s="3">
        <v>0.0999300489657352</v>
      </c>
      <c r="L4394" s="3">
        <v>2.70030987162461</v>
      </c>
      <c r="M4394" s="3">
        <v>0.139958012596228</v>
      </c>
      <c r="N4394" s="3">
        <v>15.5387355298308</v>
      </c>
      <c r="O4394" s="3">
        <v>0.461337879851574</v>
      </c>
      <c r="P4394" s="3">
        <v>70.4431247144815</v>
      </c>
      <c r="Q4394" s="3">
        <v>0.643022204360502</v>
      </c>
      <c r="R4394" s="3">
        <v>82.5205214872042</v>
      </c>
      <c r="S4394" s="3">
        <v>0.159984001599845</v>
      </c>
      <c r="T4394" s="3">
        <v>92.6553672316384</v>
      </c>
      <c r="U4394" s="3"/>
      <c r="V4394" s="3"/>
      <c r="W4394" s="3"/>
      <c r="X4394" s="3"/>
      <c r="Y4394" s="3"/>
      <c r="Z4394" s="3"/>
      <c r="AA4394" s="3">
        <v>-0.123159755311612</v>
      </c>
      <c r="AB4394" s="3">
        <v>-0.141263490742098</v>
      </c>
      <c r="AC4394" s="3">
        <v>-2.08107308413059</v>
      </c>
      <c r="AD4394" s="3"/>
      <c r="AE4394" s="5">
        <v>4</v>
      </c>
      <c r="AF4394" s="3">
        <v>0.00113480371068981</v>
      </c>
      <c r="AG4394" s="3"/>
      <c r="AH4394" s="3"/>
      <c r="AI4394" s="3"/>
      <c r="AJ4394" s="3"/>
      <c r="AK4394" s="3"/>
      <c r="AL4394" s="3"/>
      <c r="AM4394" s="3"/>
      <c r="AN4394" s="5" t="s">
        <v>46</v>
      </c>
      <c r="AO4394" s="1"/>
      <c r="AP4394" s="1"/>
      <c r="AQ4394" s="1"/>
    </row>
    <row r="4395" spans="1:43">
      <c r="A4395" s="1" t="s">
        <v>11239</v>
      </c>
      <c r="B4395" s="1" t="s">
        <v>11240</v>
      </c>
      <c r="C4395" s="3">
        <v>0.575342465753425</v>
      </c>
      <c r="D4395" s="4">
        <v>44027</v>
      </c>
      <c r="E4395" s="3">
        <v>80.2837220308</v>
      </c>
      <c r="F4395" s="5" t="s">
        <v>4204</v>
      </c>
      <c r="G4395" s="5">
        <v>211</v>
      </c>
      <c r="H4395" s="5" t="s">
        <v>50</v>
      </c>
      <c r="I4395" s="3">
        <v>0.268710191082812</v>
      </c>
      <c r="J4395" s="3">
        <v>24.3412237606074</v>
      </c>
      <c r="K4395" s="3">
        <v>0.0496524329692293</v>
      </c>
      <c r="L4395" s="3">
        <v>13.4130146082337</v>
      </c>
      <c r="M4395" s="3">
        <v>0.208872090710179</v>
      </c>
      <c r="N4395" s="3">
        <v>10.1513802315227</v>
      </c>
      <c r="O4395" s="3">
        <v>0.71914549985124</v>
      </c>
      <c r="P4395" s="3">
        <v>43.4444952032892</v>
      </c>
      <c r="Q4395" s="3">
        <v>1.41313601707609</v>
      </c>
      <c r="R4395" s="3">
        <v>17.7209077740222</v>
      </c>
      <c r="S4395" s="3"/>
      <c r="T4395" s="3"/>
      <c r="U4395" s="3"/>
      <c r="V4395" s="3"/>
      <c r="W4395" s="3"/>
      <c r="X4395" s="3"/>
      <c r="Y4395" s="3"/>
      <c r="Z4395" s="3"/>
      <c r="AA4395" s="3">
        <v>3.69969715956086</v>
      </c>
      <c r="AB4395" s="3"/>
      <c r="AC4395" s="3">
        <v>0</v>
      </c>
      <c r="AD4395" s="3"/>
      <c r="AE4395" s="5"/>
      <c r="AF4395" s="3">
        <v>0.234202906506013</v>
      </c>
      <c r="AG4395" s="3"/>
      <c r="AH4395" s="3"/>
      <c r="AI4395" s="3"/>
      <c r="AJ4395" s="3"/>
      <c r="AK4395" s="3"/>
      <c r="AL4395" s="3"/>
      <c r="AM4395" s="3"/>
      <c r="AN4395" s="5" t="s">
        <v>1266</v>
      </c>
      <c r="AO4395" s="1"/>
      <c r="AP4395" s="1"/>
      <c r="AQ4395" s="1"/>
    </row>
    <row r="4396" spans="1:43">
      <c r="A4396" s="1" t="s">
        <v>11241</v>
      </c>
      <c r="B4396" s="1" t="s">
        <v>11242</v>
      </c>
      <c r="C4396" s="3">
        <v>0.723287671232877</v>
      </c>
      <c r="D4396" s="4">
        <v>43973</v>
      </c>
      <c r="E4396" s="3">
        <v>0.6279552088</v>
      </c>
      <c r="F4396" s="5" t="s">
        <v>9525</v>
      </c>
      <c r="G4396" s="5">
        <v>265</v>
      </c>
      <c r="H4396" s="5" t="s">
        <v>55</v>
      </c>
      <c r="I4396" s="3">
        <v>4.96140168271315</v>
      </c>
      <c r="J4396" s="3">
        <v>79.0683605565638</v>
      </c>
      <c r="K4396" s="3">
        <v>-0.517921736270961</v>
      </c>
      <c r="L4396" s="3">
        <v>94.6327683615819</v>
      </c>
      <c r="M4396" s="3">
        <v>1.51845637583893</v>
      </c>
      <c r="N4396" s="3">
        <v>80.0119688809096</v>
      </c>
      <c r="O4396" s="3">
        <v>9.64030080637855</v>
      </c>
      <c r="P4396" s="3">
        <v>82.2516556291391</v>
      </c>
      <c r="Q4396" s="3">
        <v>12.8298368298368</v>
      </c>
      <c r="R4396" s="3">
        <v>80.1067073170732</v>
      </c>
      <c r="S4396" s="3"/>
      <c r="T4396" s="3"/>
      <c r="U4396" s="3"/>
      <c r="V4396" s="3"/>
      <c r="W4396" s="3"/>
      <c r="X4396" s="3"/>
      <c r="Y4396" s="3"/>
      <c r="Z4396" s="3"/>
      <c r="AA4396" s="3">
        <v>0.343858555098596</v>
      </c>
      <c r="AB4396" s="3">
        <v>0.688809193730367</v>
      </c>
      <c r="AC4396" s="3">
        <v>-3.68773507017705</v>
      </c>
      <c r="AD4396" s="3"/>
      <c r="AE4396" s="5">
        <v>1</v>
      </c>
      <c r="AF4396" s="3">
        <v>2.19986042586901</v>
      </c>
      <c r="AG4396" s="3"/>
      <c r="AH4396" s="3"/>
      <c r="AI4396" s="3"/>
      <c r="AJ4396" s="3"/>
      <c r="AK4396" s="3"/>
      <c r="AL4396" s="3"/>
      <c r="AM4396" s="3"/>
      <c r="AN4396" s="5" t="s">
        <v>134</v>
      </c>
      <c r="AO4396" s="1"/>
      <c r="AP4396" s="1"/>
      <c r="AQ4396" s="1"/>
    </row>
    <row r="4397" spans="1:43">
      <c r="A4397" s="1" t="s">
        <v>11243</v>
      </c>
      <c r="B4397" s="1" t="s">
        <v>11244</v>
      </c>
      <c r="C4397" s="3">
        <v>0.802739726027397</v>
      </c>
      <c r="D4397" s="4">
        <v>43944</v>
      </c>
      <c r="E4397" s="3">
        <v>1.5818338983</v>
      </c>
      <c r="F4397" s="5" t="s">
        <v>11245</v>
      </c>
      <c r="G4397" s="5">
        <v>294</v>
      </c>
      <c r="H4397" s="5" t="s">
        <v>45</v>
      </c>
      <c r="I4397" s="3">
        <v>3.11804008908686</v>
      </c>
      <c r="J4397" s="3">
        <v>13.8535031847134</v>
      </c>
      <c r="K4397" s="3">
        <v>1.10130067407197</v>
      </c>
      <c r="L4397" s="3">
        <v>14.1304347826087</v>
      </c>
      <c r="M4397" s="3">
        <v>1.51572926596759</v>
      </c>
      <c r="N4397" s="3">
        <v>11.2698412698413</v>
      </c>
      <c r="O4397" s="3">
        <v>4.27927927927926</v>
      </c>
      <c r="P4397" s="3">
        <v>23.0132450331126</v>
      </c>
      <c r="Q4397" s="3">
        <v>4.98866213151927</v>
      </c>
      <c r="R4397" s="3">
        <v>22.9452054794521</v>
      </c>
      <c r="S4397" s="3"/>
      <c r="T4397" s="3"/>
      <c r="U4397" s="3"/>
      <c r="V4397" s="3"/>
      <c r="W4397" s="3"/>
      <c r="X4397" s="3"/>
      <c r="Y4397" s="3"/>
      <c r="Z4397" s="3"/>
      <c r="AA4397" s="3">
        <v>0.158271760078629</v>
      </c>
      <c r="AB4397" s="3">
        <v>0.241972844529708</v>
      </c>
      <c r="AC4397" s="3">
        <v>-1.80825014126955</v>
      </c>
      <c r="AD4397" s="3"/>
      <c r="AE4397" s="5">
        <v>1</v>
      </c>
      <c r="AF4397" s="3">
        <v>0.459009076639536</v>
      </c>
      <c r="AG4397" s="3"/>
      <c r="AH4397" s="3"/>
      <c r="AI4397" s="3"/>
      <c r="AJ4397" s="3"/>
      <c r="AK4397" s="3"/>
      <c r="AL4397" s="3"/>
      <c r="AM4397" s="3"/>
      <c r="AN4397" s="5" t="s">
        <v>46</v>
      </c>
      <c r="AO4397" s="1"/>
      <c r="AP4397" s="1"/>
      <c r="AQ4397" s="1"/>
    </row>
    <row r="4398" spans="1:43">
      <c r="A4398" s="1" t="s">
        <v>11246</v>
      </c>
      <c r="B4398" s="1" t="s">
        <v>11247</v>
      </c>
      <c r="C4398" s="3">
        <v>0.465753424657534</v>
      </c>
      <c r="D4398" s="4">
        <v>44067</v>
      </c>
      <c r="E4398" s="3">
        <v>2.019575727</v>
      </c>
      <c r="F4398" s="5" t="s">
        <v>11248</v>
      </c>
      <c r="G4398" s="5">
        <v>112</v>
      </c>
      <c r="H4398" s="5" t="s">
        <v>50</v>
      </c>
      <c r="I4398" s="3">
        <v>0.00990491283676594</v>
      </c>
      <c r="J4398" s="3">
        <v>66.9495310406431</v>
      </c>
      <c r="K4398" s="3">
        <v>-0.0198039409842537</v>
      </c>
      <c r="L4398" s="3">
        <v>65.7370517928287</v>
      </c>
      <c r="M4398" s="3">
        <v>-0.0692794932699845</v>
      </c>
      <c r="N4398" s="3">
        <v>48.753339269813</v>
      </c>
      <c r="O4398" s="3">
        <v>0.517670482827287</v>
      </c>
      <c r="P4398" s="3">
        <v>66.148926450434</v>
      </c>
      <c r="Q4398" s="3"/>
      <c r="R4398" s="3"/>
      <c r="S4398" s="3"/>
      <c r="T4398" s="3"/>
      <c r="U4398" s="3"/>
      <c r="V4398" s="3"/>
      <c r="W4398" s="3"/>
      <c r="X4398" s="3"/>
      <c r="Y4398" s="3"/>
      <c r="Z4398" s="3"/>
      <c r="AA4398" s="3">
        <v>0.187024176022384</v>
      </c>
      <c r="AB4398" s="3">
        <v>0.27512935907251</v>
      </c>
      <c r="AC4398" s="3">
        <v>-0.18791415290278</v>
      </c>
      <c r="AD4398" s="3"/>
      <c r="AE4398" s="5"/>
      <c r="AF4398" s="3">
        <v>0.197246207682215</v>
      </c>
      <c r="AG4398" s="3"/>
      <c r="AH4398" s="3"/>
      <c r="AI4398" s="3"/>
      <c r="AJ4398" s="3"/>
      <c r="AK4398" s="3"/>
      <c r="AL4398" s="3"/>
      <c r="AM4398" s="3"/>
      <c r="AN4398" s="5" t="s">
        <v>206</v>
      </c>
      <c r="AO4398" s="1"/>
      <c r="AP4398" s="1"/>
      <c r="AQ4398" s="1"/>
    </row>
    <row r="4399" spans="1:43">
      <c r="A4399" s="1" t="s">
        <v>11249</v>
      </c>
      <c r="B4399" s="1" t="s">
        <v>11250</v>
      </c>
      <c r="C4399" s="3">
        <v>0.383561643835616</v>
      </c>
      <c r="D4399" s="4">
        <v>44097</v>
      </c>
      <c r="E4399" s="3">
        <v>80.1845975924</v>
      </c>
      <c r="F4399" s="5" t="s">
        <v>4136</v>
      </c>
      <c r="G4399" s="5">
        <v>136</v>
      </c>
      <c r="H4399" s="5" t="s">
        <v>50</v>
      </c>
      <c r="I4399" s="3">
        <v>0.31885213232363</v>
      </c>
      <c r="J4399" s="3">
        <v>15.2300133988388</v>
      </c>
      <c r="K4399" s="3">
        <v>0.0496869720759292</v>
      </c>
      <c r="L4399" s="3">
        <v>13.2802124833997</v>
      </c>
      <c r="M4399" s="3">
        <v>0.238948626045397</v>
      </c>
      <c r="N4399" s="3">
        <v>7.34639358860196</v>
      </c>
      <c r="O4399" s="3">
        <v>0.840340734237824</v>
      </c>
      <c r="P4399" s="3">
        <v>23.5724074920055</v>
      </c>
      <c r="Q4399" s="3"/>
      <c r="R4399" s="3"/>
      <c r="S4399" s="3"/>
      <c r="T4399" s="3"/>
      <c r="U4399" s="3"/>
      <c r="V4399" s="3"/>
      <c r="W4399" s="3"/>
      <c r="X4399" s="3"/>
      <c r="Y4399" s="3"/>
      <c r="Z4399" s="3"/>
      <c r="AA4399" s="3">
        <v>1.45980589733483</v>
      </c>
      <c r="AB4399" s="3">
        <v>5.83818729750855</v>
      </c>
      <c r="AC4399" s="3">
        <v>0</v>
      </c>
      <c r="AD4399" s="3"/>
      <c r="AE4399" s="5"/>
      <c r="AF4399" s="3">
        <v>0.249552352594182</v>
      </c>
      <c r="AG4399" s="3"/>
      <c r="AH4399" s="3"/>
      <c r="AI4399" s="3"/>
      <c r="AJ4399" s="3"/>
      <c r="AK4399" s="3"/>
      <c r="AL4399" s="3"/>
      <c r="AM4399" s="3"/>
      <c r="AN4399" s="5" t="s">
        <v>1266</v>
      </c>
      <c r="AO4399" s="1"/>
      <c r="AP4399" s="1"/>
      <c r="AQ4399" s="1"/>
    </row>
    <row r="4400" spans="1:43">
      <c r="A4400" s="1" t="s">
        <v>11251</v>
      </c>
      <c r="B4400" s="1" t="s">
        <v>11252</v>
      </c>
      <c r="C4400" s="3">
        <v>0.282191780821918</v>
      </c>
      <c r="D4400" s="4">
        <v>44134</v>
      </c>
      <c r="E4400" s="3">
        <v>23.8535741761</v>
      </c>
      <c r="F4400" s="5" t="s">
        <v>4136</v>
      </c>
      <c r="G4400" s="5">
        <v>100</v>
      </c>
      <c r="H4400" s="5" t="s">
        <v>50</v>
      </c>
      <c r="I4400" s="3">
        <v>0.279385352225085</v>
      </c>
      <c r="J4400" s="3">
        <v>22.0187583742742</v>
      </c>
      <c r="K4400" s="3">
        <v>0.0398168425243851</v>
      </c>
      <c r="L4400" s="3">
        <v>18.680832226649</v>
      </c>
      <c r="M4400" s="3">
        <v>0.209392760993117</v>
      </c>
      <c r="N4400" s="3">
        <v>10.0178094390027</v>
      </c>
      <c r="O4400" s="3">
        <v>0.690910808919107</v>
      </c>
      <c r="P4400" s="3">
        <v>48.2412060301507</v>
      </c>
      <c r="Q4400" s="3"/>
      <c r="R4400" s="3"/>
      <c r="S4400" s="3"/>
      <c r="T4400" s="3"/>
      <c r="U4400" s="3"/>
      <c r="V4400" s="3"/>
      <c r="W4400" s="3"/>
      <c r="X4400" s="3"/>
      <c r="Y4400" s="3"/>
      <c r="Z4400" s="3"/>
      <c r="AA4400" s="3">
        <v>1.40345995417722</v>
      </c>
      <c r="AB4400" s="3">
        <v>4.27104990217528</v>
      </c>
      <c r="AC4400" s="3">
        <v>0</v>
      </c>
      <c r="AD4400" s="3"/>
      <c r="AE4400" s="5"/>
      <c r="AF4400" s="3">
        <v>0.219829364216564</v>
      </c>
      <c r="AG4400" s="3"/>
      <c r="AH4400" s="3"/>
      <c r="AI4400" s="3"/>
      <c r="AJ4400" s="3"/>
      <c r="AK4400" s="3"/>
      <c r="AL4400" s="3"/>
      <c r="AM4400" s="3"/>
      <c r="AN4400" s="5" t="s">
        <v>1266</v>
      </c>
      <c r="AO4400" s="1"/>
      <c r="AP4400" s="1"/>
      <c r="AQ4400" s="1"/>
    </row>
    <row r="4401" spans="1:43">
      <c r="A4401" s="1" t="s">
        <v>11253</v>
      </c>
      <c r="B4401" s="1" t="s">
        <v>11254</v>
      </c>
      <c r="C4401" s="3">
        <v>0.652054794520548</v>
      </c>
      <c r="D4401" s="4">
        <v>43999</v>
      </c>
      <c r="E4401" s="3">
        <v>2.7501264293</v>
      </c>
      <c r="F4401" s="5" t="s">
        <v>11255</v>
      </c>
      <c r="G4401" s="5">
        <v>239</v>
      </c>
      <c r="H4401" s="5" t="s">
        <v>226</v>
      </c>
      <c r="I4401" s="3">
        <v>1.06820854566838</v>
      </c>
      <c r="J4401" s="3">
        <v>73.3997155049787</v>
      </c>
      <c r="K4401" s="3">
        <v>-0.26112185686653</v>
      </c>
      <c r="L4401" s="3">
        <v>93.5185185185185</v>
      </c>
      <c r="M4401" s="3">
        <v>-0.0678294573643336</v>
      </c>
      <c r="N4401" s="3">
        <v>80.2538787023977</v>
      </c>
      <c r="O4401" s="3">
        <v>2.19998018035873</v>
      </c>
      <c r="P4401" s="3">
        <v>76.4150943396226</v>
      </c>
      <c r="Q4401" s="3">
        <v>2.50472120067589</v>
      </c>
      <c r="R4401" s="3">
        <v>84.1240875912409</v>
      </c>
      <c r="S4401" s="3"/>
      <c r="T4401" s="3"/>
      <c r="U4401" s="3"/>
      <c r="V4401" s="3"/>
      <c r="W4401" s="3"/>
      <c r="X4401" s="3"/>
      <c r="Y4401" s="3"/>
      <c r="Z4401" s="3"/>
      <c r="AA4401" s="3">
        <v>0.117996169661735</v>
      </c>
      <c r="AB4401" s="3">
        <v>0.180670053784725</v>
      </c>
      <c r="AC4401" s="3">
        <v>-1.55410590943975</v>
      </c>
      <c r="AD4401" s="3"/>
      <c r="AE4401" s="5">
        <v>1</v>
      </c>
      <c r="AF4401" s="3">
        <v>0.367222939295495</v>
      </c>
      <c r="AG4401" s="3"/>
      <c r="AH4401" s="3"/>
      <c r="AI4401" s="3"/>
      <c r="AJ4401" s="3"/>
      <c r="AK4401" s="3"/>
      <c r="AL4401" s="3"/>
      <c r="AM4401" s="3"/>
      <c r="AN4401" s="5" t="s">
        <v>134</v>
      </c>
      <c r="AO4401" s="1"/>
      <c r="AP4401" s="1"/>
      <c r="AQ4401" s="1"/>
    </row>
    <row r="4402" spans="1:43">
      <c r="A4402" s="1" t="s">
        <v>11256</v>
      </c>
      <c r="B4402" s="1" t="s">
        <v>11257</v>
      </c>
      <c r="C4402" s="3">
        <v>0.728767123287671</v>
      </c>
      <c r="D4402" s="4">
        <v>43971</v>
      </c>
      <c r="E4402" s="3">
        <v>1.3045280708</v>
      </c>
      <c r="F4402" s="5" t="s">
        <v>11258</v>
      </c>
      <c r="G4402" s="5">
        <v>267</v>
      </c>
      <c r="H4402" s="5" t="s">
        <v>191</v>
      </c>
      <c r="I4402" s="3">
        <v>0.0599161174356026</v>
      </c>
      <c r="J4402" s="3">
        <v>94.9367088607595</v>
      </c>
      <c r="K4402" s="3">
        <v>1.86476124085048</v>
      </c>
      <c r="L4402" s="3">
        <v>61.986301369863</v>
      </c>
      <c r="M4402" s="3">
        <v>1.46688655498656</v>
      </c>
      <c r="N4402" s="3">
        <v>80.7207207207207</v>
      </c>
      <c r="O4402" s="3">
        <v>0.723763570566945</v>
      </c>
      <c r="P4402" s="3">
        <v>96.1904761904762</v>
      </c>
      <c r="Q4402" s="3">
        <v>-0.119617224880389</v>
      </c>
      <c r="R4402" s="3">
        <v>94.1299790356394</v>
      </c>
      <c r="S4402" s="3"/>
      <c r="T4402" s="3"/>
      <c r="U4402" s="3"/>
      <c r="V4402" s="3"/>
      <c r="W4402" s="3"/>
      <c r="X4402" s="3"/>
      <c r="Y4402" s="3"/>
      <c r="Z4402" s="3"/>
      <c r="AA4402" s="3">
        <v>0.116648329939985</v>
      </c>
      <c r="AB4402" s="3">
        <v>0.18887564639483</v>
      </c>
      <c r="AC4402" s="3">
        <v>-12.7966569423638</v>
      </c>
      <c r="AD4402" s="3"/>
      <c r="AE4402" s="5">
        <v>3</v>
      </c>
      <c r="AF4402" s="3">
        <v>1.4709442363102</v>
      </c>
      <c r="AG4402" s="3"/>
      <c r="AH4402" s="3"/>
      <c r="AI4402" s="3"/>
      <c r="AJ4402" s="3"/>
      <c r="AK4402" s="3"/>
      <c r="AL4402" s="3"/>
      <c r="AM4402" s="3"/>
      <c r="AN4402" s="5" t="s">
        <v>46</v>
      </c>
      <c r="AO4402" s="1"/>
      <c r="AP4402" s="1"/>
      <c r="AQ4402" s="1"/>
    </row>
    <row r="4403" spans="1:43">
      <c r="A4403" s="1" t="s">
        <v>11259</v>
      </c>
      <c r="B4403" s="1" t="s">
        <v>11260</v>
      </c>
      <c r="C4403" s="3">
        <v>0.934246575342466</v>
      </c>
      <c r="D4403" s="4">
        <v>43896</v>
      </c>
      <c r="E4403" s="3">
        <v>0.610380631</v>
      </c>
      <c r="F4403" s="5" t="s">
        <v>11261</v>
      </c>
      <c r="G4403" s="5">
        <v>342</v>
      </c>
      <c r="H4403" s="5" t="s">
        <v>50</v>
      </c>
      <c r="I4403" s="3">
        <v>-0.137963828450904</v>
      </c>
      <c r="J4403" s="3">
        <v>83.5640911121036</v>
      </c>
      <c r="K4403" s="3">
        <v>-0.0197550375345706</v>
      </c>
      <c r="L4403" s="3">
        <v>65.3386454183267</v>
      </c>
      <c r="M4403" s="3">
        <v>-0.167459359465444</v>
      </c>
      <c r="N4403" s="3">
        <v>67.0525378450579</v>
      </c>
      <c r="O4403" s="3">
        <v>0.705046706317371</v>
      </c>
      <c r="P4403" s="3">
        <v>46.0027409776153</v>
      </c>
      <c r="Q4403" s="3">
        <v>0.895402761872097</v>
      </c>
      <c r="R4403" s="3">
        <v>71.7044905842588</v>
      </c>
      <c r="S4403" s="3"/>
      <c r="T4403" s="3"/>
      <c r="U4403" s="3"/>
      <c r="V4403" s="3"/>
      <c r="W4403" s="3"/>
      <c r="X4403" s="3"/>
      <c r="Y4403" s="3"/>
      <c r="Z4403" s="3"/>
      <c r="AA4403" s="3">
        <v>0.0171728387831974</v>
      </c>
      <c r="AB4403" s="3">
        <v>0.0252022384421445</v>
      </c>
      <c r="AC4403" s="3">
        <v>-0.763087245492381</v>
      </c>
      <c r="AD4403" s="3"/>
      <c r="AE4403" s="5">
        <v>1</v>
      </c>
      <c r="AF4403" s="3">
        <v>0.138741751388106</v>
      </c>
      <c r="AG4403" s="3"/>
      <c r="AH4403" s="3"/>
      <c r="AI4403" s="3"/>
      <c r="AJ4403" s="3"/>
      <c r="AK4403" s="3"/>
      <c r="AL4403" s="3"/>
      <c r="AM4403" s="3"/>
      <c r="AN4403" s="5" t="s">
        <v>46</v>
      </c>
      <c r="AO4403" s="1"/>
      <c r="AP4403" s="1"/>
      <c r="AQ4403" s="1"/>
    </row>
    <row r="4404" spans="1:43">
      <c r="A4404" s="1" t="s">
        <v>11262</v>
      </c>
      <c r="B4404" s="1" t="s">
        <v>11263</v>
      </c>
      <c r="C4404" s="3">
        <v>0.734246575342466</v>
      </c>
      <c r="D4404" s="4">
        <v>43969</v>
      </c>
      <c r="E4404" s="3">
        <v>6.4265154858</v>
      </c>
      <c r="F4404" s="5" t="s">
        <v>10171</v>
      </c>
      <c r="G4404" s="5">
        <v>244</v>
      </c>
      <c r="H4404" s="5" t="s">
        <v>226</v>
      </c>
      <c r="I4404" s="3">
        <v>2.1574074074074</v>
      </c>
      <c r="J4404" s="3">
        <v>47.3684210526316</v>
      </c>
      <c r="K4404" s="3">
        <v>-0.325232631674049</v>
      </c>
      <c r="L4404" s="3">
        <v>95.2380952380952</v>
      </c>
      <c r="M4404" s="3">
        <v>0.427817221918799</v>
      </c>
      <c r="N4404" s="3">
        <v>60.9308885754584</v>
      </c>
      <c r="O4404" s="3">
        <v>3.98680490103676</v>
      </c>
      <c r="P4404" s="3">
        <v>52.2012578616352</v>
      </c>
      <c r="Q4404" s="3">
        <v>4.9662258586243</v>
      </c>
      <c r="R4404" s="3">
        <v>64.051094890511</v>
      </c>
      <c r="S4404" s="3"/>
      <c r="T4404" s="3"/>
      <c r="U4404" s="3"/>
      <c r="V4404" s="3"/>
      <c r="W4404" s="3"/>
      <c r="X4404" s="3"/>
      <c r="Y4404" s="3"/>
      <c r="Z4404" s="3"/>
      <c r="AA4404" s="3">
        <v>0.2569087687209</v>
      </c>
      <c r="AB4404" s="3">
        <v>0.44606411182528</v>
      </c>
      <c r="AC4404" s="3">
        <v>-2.53092832184342</v>
      </c>
      <c r="AD4404" s="3"/>
      <c r="AE4404" s="5">
        <v>1</v>
      </c>
      <c r="AF4404" s="3">
        <v>1.14117155144276</v>
      </c>
      <c r="AG4404" s="3"/>
      <c r="AH4404" s="3"/>
      <c r="AI4404" s="3"/>
      <c r="AJ4404" s="3"/>
      <c r="AK4404" s="3"/>
      <c r="AL4404" s="3"/>
      <c r="AM4404" s="3"/>
      <c r="AN4404" s="5" t="s">
        <v>134</v>
      </c>
      <c r="AO4404" s="1"/>
      <c r="AP4404" s="1"/>
      <c r="AQ4404" s="1"/>
    </row>
    <row r="4405" spans="1:43">
      <c r="A4405" s="1" t="s">
        <v>11264</v>
      </c>
      <c r="B4405" s="1" t="s">
        <v>11265</v>
      </c>
      <c r="C4405" s="3">
        <v>0.632876712328767</v>
      </c>
      <c r="D4405" s="4">
        <v>44006</v>
      </c>
      <c r="E4405" s="3">
        <v>2.1414041311</v>
      </c>
      <c r="F4405" s="5" t="s">
        <v>11266</v>
      </c>
      <c r="G4405" s="5">
        <v>232</v>
      </c>
      <c r="H4405" s="5" t="s">
        <v>60</v>
      </c>
      <c r="I4405" s="3">
        <v>2.50330625354241</v>
      </c>
      <c r="J4405" s="3">
        <v>68.75</v>
      </c>
      <c r="K4405" s="3">
        <v>1.82039973726188</v>
      </c>
      <c r="L4405" s="3">
        <v>57.4304889741131</v>
      </c>
      <c r="M4405" s="3">
        <v>-0.28487410402501</v>
      </c>
      <c r="N4405" s="3">
        <v>63.2047477744807</v>
      </c>
      <c r="O4405" s="3">
        <v>1.05233749301545</v>
      </c>
      <c r="P4405" s="3">
        <v>78.6004056795132</v>
      </c>
      <c r="Q4405" s="3">
        <v>8.87756208096525</v>
      </c>
      <c r="R4405" s="3">
        <v>56.7539267015707</v>
      </c>
      <c r="S4405" s="3"/>
      <c r="T4405" s="3"/>
      <c r="U4405" s="3"/>
      <c r="V4405" s="3"/>
      <c r="W4405" s="3"/>
      <c r="X4405" s="3"/>
      <c r="Y4405" s="3"/>
      <c r="Z4405" s="3"/>
      <c r="AA4405" s="3">
        <v>0.210226159101267</v>
      </c>
      <c r="AB4405" s="3">
        <v>0.361803524701956</v>
      </c>
      <c r="AC4405" s="3">
        <v>-6.44929488906852</v>
      </c>
      <c r="AD4405" s="3"/>
      <c r="AE4405" s="5">
        <v>1</v>
      </c>
      <c r="AF4405" s="3">
        <v>1.97246246153715</v>
      </c>
      <c r="AG4405" s="3"/>
      <c r="AH4405" s="3"/>
      <c r="AI4405" s="3"/>
      <c r="AJ4405" s="3"/>
      <c r="AK4405" s="3"/>
      <c r="AL4405" s="3"/>
      <c r="AM4405" s="3"/>
      <c r="AN4405" s="5" t="s">
        <v>46</v>
      </c>
      <c r="AO4405" s="1"/>
      <c r="AP4405" s="1"/>
      <c r="AQ4405" s="1"/>
    </row>
    <row r="4406" spans="1:43">
      <c r="A4406" s="1" t="s">
        <v>11267</v>
      </c>
      <c r="B4406" s="1" t="s">
        <v>11268</v>
      </c>
      <c r="C4406" s="3">
        <v>0.575342465753425</v>
      </c>
      <c r="D4406" s="4">
        <v>44027</v>
      </c>
      <c r="E4406" s="3">
        <v>10.0380188583</v>
      </c>
      <c r="F4406" s="5" t="s">
        <v>11269</v>
      </c>
      <c r="G4406" s="5">
        <v>141</v>
      </c>
      <c r="H4406" s="5" t="s">
        <v>50</v>
      </c>
      <c r="I4406" s="3">
        <v>0.0199242877067137</v>
      </c>
      <c r="J4406" s="3">
        <v>65.7882983474765</v>
      </c>
      <c r="K4406" s="3">
        <v>0.0498256103637359</v>
      </c>
      <c r="L4406" s="3">
        <v>12.3063302346171</v>
      </c>
      <c r="M4406" s="3">
        <v>-0.169036491995629</v>
      </c>
      <c r="N4406" s="3">
        <v>67.5422974176313</v>
      </c>
      <c r="O4406" s="3">
        <v>0.114269605250281</v>
      </c>
      <c r="P4406" s="3">
        <v>84.6505253540429</v>
      </c>
      <c r="Q4406" s="3">
        <v>1.3452234407536</v>
      </c>
      <c r="R4406" s="3">
        <v>22.3563495895703</v>
      </c>
      <c r="S4406" s="3"/>
      <c r="T4406" s="3"/>
      <c r="U4406" s="3"/>
      <c r="V4406" s="3"/>
      <c r="W4406" s="3"/>
      <c r="X4406" s="3"/>
      <c r="Y4406" s="3"/>
      <c r="Z4406" s="3"/>
      <c r="AA4406" s="3">
        <v>0.233981132806905</v>
      </c>
      <c r="AB4406" s="3">
        <v>0.405269835607954</v>
      </c>
      <c r="AC4406" s="3">
        <v>-0.656283671270441</v>
      </c>
      <c r="AD4406" s="3"/>
      <c r="AE4406" s="5">
        <v>1</v>
      </c>
      <c r="AF4406" s="3">
        <v>0.345347556305381</v>
      </c>
      <c r="AG4406" s="3"/>
      <c r="AH4406" s="3"/>
      <c r="AI4406" s="3"/>
      <c r="AJ4406" s="3"/>
      <c r="AK4406" s="3"/>
      <c r="AL4406" s="3"/>
      <c r="AM4406" s="3"/>
      <c r="AN4406" s="5" t="s">
        <v>1266</v>
      </c>
      <c r="AO4406" s="1"/>
      <c r="AP4406" s="1"/>
      <c r="AQ4406" s="1"/>
    </row>
    <row r="4407" spans="1:43">
      <c r="A4407" s="1" t="s">
        <v>11270</v>
      </c>
      <c r="B4407" s="1" t="s">
        <v>11271</v>
      </c>
      <c r="C4407" s="3">
        <v>0.69041095890411</v>
      </c>
      <c r="D4407" s="4">
        <v>43985</v>
      </c>
      <c r="E4407" s="3">
        <v>0.5784822252</v>
      </c>
      <c r="F4407" s="5" t="s">
        <v>11272</v>
      </c>
      <c r="G4407" s="5">
        <v>253</v>
      </c>
      <c r="H4407" s="5" t="s">
        <v>2390</v>
      </c>
      <c r="I4407" s="3">
        <v>4.30145438519171</v>
      </c>
      <c r="J4407" s="3">
        <v>46.1538461538462</v>
      </c>
      <c r="K4407" s="3">
        <v>-0.454277782451424</v>
      </c>
      <c r="L4407" s="3">
        <v>70.6766917293233</v>
      </c>
      <c r="M4407" s="3">
        <v>1.54466660945679</v>
      </c>
      <c r="N4407" s="3">
        <v>42.4242424242424</v>
      </c>
      <c r="O4407" s="3">
        <v>6.3258154371462</v>
      </c>
      <c r="P4407" s="3">
        <v>70.3125</v>
      </c>
      <c r="Q4407" s="3">
        <v>7.79812334882027</v>
      </c>
      <c r="R4407" s="3">
        <v>85.0467289719626</v>
      </c>
      <c r="S4407" s="3"/>
      <c r="T4407" s="3"/>
      <c r="U4407" s="3"/>
      <c r="V4407" s="3"/>
      <c r="W4407" s="3"/>
      <c r="X4407" s="3"/>
      <c r="Y4407" s="3"/>
      <c r="Z4407" s="3"/>
      <c r="AA4407" s="3">
        <v>0.309857356383852</v>
      </c>
      <c r="AB4407" s="3">
        <v>0.585139661704104</v>
      </c>
      <c r="AC4407" s="3">
        <v>-3.93587318742683</v>
      </c>
      <c r="AD4407" s="3"/>
      <c r="AE4407" s="5">
        <v>1</v>
      </c>
      <c r="AF4407" s="3">
        <v>1.83130866279885</v>
      </c>
      <c r="AG4407" s="3"/>
      <c r="AH4407" s="3"/>
      <c r="AI4407" s="3"/>
      <c r="AJ4407" s="3"/>
      <c r="AK4407" s="3"/>
      <c r="AL4407" s="3"/>
      <c r="AM4407" s="3"/>
      <c r="AN4407" s="5" t="s">
        <v>134</v>
      </c>
      <c r="AO4407" s="1"/>
      <c r="AP4407" s="1"/>
      <c r="AQ4407" s="1"/>
    </row>
    <row r="4408" spans="1:43">
      <c r="A4408" s="1" t="s">
        <v>11273</v>
      </c>
      <c r="B4408" s="1" t="s">
        <v>11274</v>
      </c>
      <c r="C4408" s="3">
        <v>0.936986301369863</v>
      </c>
      <c r="D4408" s="4">
        <v>43895</v>
      </c>
      <c r="E4408" s="3">
        <v>7.3496417695</v>
      </c>
      <c r="F4408" s="5" t="s">
        <v>8542</v>
      </c>
      <c r="G4408" s="5">
        <v>343</v>
      </c>
      <c r="H4408" s="5" t="s">
        <v>205</v>
      </c>
      <c r="I4408" s="3">
        <v>0.198649185538339</v>
      </c>
      <c r="J4408" s="3">
        <v>8.98876404494382</v>
      </c>
      <c r="K4408" s="3">
        <v>-0.00991178511249767</v>
      </c>
      <c r="L4408" s="3">
        <v>54.4444444444444</v>
      </c>
      <c r="M4408" s="3">
        <v>0.0198294665873466</v>
      </c>
      <c r="N4408" s="3">
        <v>8.95522388059701</v>
      </c>
      <c r="O4408" s="3">
        <v>0.769153930676238</v>
      </c>
      <c r="P4408" s="3">
        <v>46.692607003891</v>
      </c>
      <c r="Q4408" s="3">
        <v>1.39712533923006</v>
      </c>
      <c r="R4408" s="3">
        <v>8.84955752212389</v>
      </c>
      <c r="S4408" s="3"/>
      <c r="T4408" s="3"/>
      <c r="U4408" s="3"/>
      <c r="V4408" s="3"/>
      <c r="W4408" s="3"/>
      <c r="X4408" s="3"/>
      <c r="Y4408" s="3"/>
      <c r="Z4408" s="3"/>
      <c r="AA4408" s="3">
        <v>-0.0656655314908985</v>
      </c>
      <c r="AB4408" s="3">
        <v>-0.0754983709572027</v>
      </c>
      <c r="AC4408" s="3">
        <v>-1.52253955617473</v>
      </c>
      <c r="AD4408" s="3"/>
      <c r="AE4408" s="5">
        <v>3</v>
      </c>
      <c r="AF4408" s="3">
        <v>0.0693296146825207</v>
      </c>
      <c r="AG4408" s="3"/>
      <c r="AH4408" s="3"/>
      <c r="AI4408" s="3"/>
      <c r="AJ4408" s="3"/>
      <c r="AK4408" s="3"/>
      <c r="AL4408" s="3"/>
      <c r="AM4408" s="3"/>
      <c r="AN4408" s="5" t="s">
        <v>46</v>
      </c>
      <c r="AO4408" s="1"/>
      <c r="AP4408" s="1"/>
      <c r="AQ4408" s="1"/>
    </row>
    <row r="4409" spans="1:43">
      <c r="A4409" s="1" t="s">
        <v>11275</v>
      </c>
      <c r="B4409" s="1" t="s">
        <v>11276</v>
      </c>
      <c r="C4409" s="3">
        <v>0.484931506849315</v>
      </c>
      <c r="D4409" s="4">
        <v>44060</v>
      </c>
      <c r="E4409" s="3">
        <v>0.1009617574</v>
      </c>
      <c r="F4409" s="5" t="s">
        <v>995</v>
      </c>
      <c r="G4409" s="5">
        <v>178</v>
      </c>
      <c r="H4409" s="5" t="s">
        <v>50</v>
      </c>
      <c r="I4409" s="3">
        <v>0.208023774145616</v>
      </c>
      <c r="J4409" s="3">
        <v>34.6136668155427</v>
      </c>
      <c r="K4409" s="3">
        <v>0.049451092869147</v>
      </c>
      <c r="L4409" s="3">
        <v>14.165559982293</v>
      </c>
      <c r="M4409" s="3">
        <v>0.148500148500154</v>
      </c>
      <c r="N4409" s="3">
        <v>15.093499554764</v>
      </c>
      <c r="O4409" s="3">
        <v>0.71684587813621</v>
      </c>
      <c r="P4409" s="3">
        <v>44.0840566468707</v>
      </c>
      <c r="Q4409" s="3"/>
      <c r="R4409" s="3"/>
      <c r="S4409" s="3"/>
      <c r="T4409" s="3"/>
      <c r="U4409" s="3"/>
      <c r="V4409" s="3"/>
      <c r="W4409" s="3"/>
      <c r="X4409" s="3"/>
      <c r="Y4409" s="3"/>
      <c r="Z4409" s="3"/>
      <c r="AA4409" s="3">
        <v>0.348132630608399</v>
      </c>
      <c r="AB4409" s="3">
        <v>0.959005755610213</v>
      </c>
      <c r="AC4409" s="3">
        <v>-0.148323939483838</v>
      </c>
      <c r="AD4409" s="3"/>
      <c r="AE4409" s="5"/>
      <c r="AF4409" s="3">
        <v>0.193329738712505</v>
      </c>
      <c r="AG4409" s="3"/>
      <c r="AH4409" s="3"/>
      <c r="AI4409" s="3"/>
      <c r="AJ4409" s="3"/>
      <c r="AK4409" s="3"/>
      <c r="AL4409" s="3"/>
      <c r="AM4409" s="3"/>
      <c r="AN4409" s="5" t="s">
        <v>1266</v>
      </c>
      <c r="AO4409" s="1"/>
      <c r="AP4409" s="1"/>
      <c r="AQ4409" s="1"/>
    </row>
    <row r="4410" spans="1:43">
      <c r="A4410" s="1" t="s">
        <v>11277</v>
      </c>
      <c r="B4410" s="1" t="s">
        <v>11278</v>
      </c>
      <c r="C4410" s="3">
        <v>0.794520547945205</v>
      </c>
      <c r="D4410" s="4">
        <v>43947</v>
      </c>
      <c r="E4410" s="3">
        <v>6.8997139061</v>
      </c>
      <c r="F4410" s="5" t="s">
        <v>11279</v>
      </c>
      <c r="G4410" s="5">
        <v>291</v>
      </c>
      <c r="H4410" s="5" t="s">
        <v>226</v>
      </c>
      <c r="I4410" s="3">
        <v>0.565285886386803</v>
      </c>
      <c r="J4410" s="3">
        <v>84.7795163584637</v>
      </c>
      <c r="K4410" s="3">
        <v>0.305018948146766</v>
      </c>
      <c r="L4410" s="3">
        <v>66.5343915343915</v>
      </c>
      <c r="M4410" s="3">
        <v>-0.0736648250460528</v>
      </c>
      <c r="N4410" s="3">
        <v>80.394922425952</v>
      </c>
      <c r="O4410" s="3">
        <v>2.05002821139741</v>
      </c>
      <c r="P4410" s="3">
        <v>78.3018867924528</v>
      </c>
      <c r="Q4410" s="3">
        <v>4.78949401313247</v>
      </c>
      <c r="R4410" s="3">
        <v>66.970802919708</v>
      </c>
      <c r="S4410" s="3"/>
      <c r="T4410" s="3"/>
      <c r="U4410" s="3"/>
      <c r="V4410" s="3"/>
      <c r="W4410" s="3"/>
      <c r="X4410" s="3"/>
      <c r="Y4410" s="3"/>
      <c r="Z4410" s="3"/>
      <c r="AA4410" s="3">
        <v>0.392783540714588</v>
      </c>
      <c r="AB4410" s="3">
        <v>0.810719187213274</v>
      </c>
      <c r="AC4410" s="3">
        <v>-1.02845731402897</v>
      </c>
      <c r="AD4410" s="3"/>
      <c r="AE4410" s="5">
        <v>1</v>
      </c>
      <c r="AF4410" s="3">
        <v>0.849647082572535</v>
      </c>
      <c r="AG4410" s="3"/>
      <c r="AH4410" s="3"/>
      <c r="AI4410" s="3"/>
      <c r="AJ4410" s="3"/>
      <c r="AK4410" s="3"/>
      <c r="AL4410" s="3"/>
      <c r="AM4410" s="3"/>
      <c r="AN4410" s="5" t="s">
        <v>46</v>
      </c>
      <c r="AO4410" s="1"/>
      <c r="AP4410" s="1"/>
      <c r="AQ4410" s="1"/>
    </row>
    <row r="4411" spans="1:43">
      <c r="A4411" s="1" t="s">
        <v>11280</v>
      </c>
      <c r="B4411" s="1" t="s">
        <v>11281</v>
      </c>
      <c r="C4411" s="3">
        <v>0.589041095890411</v>
      </c>
      <c r="D4411" s="4">
        <v>44022</v>
      </c>
      <c r="E4411" s="3">
        <v>0.4674330912</v>
      </c>
      <c r="F4411" s="5" t="s">
        <v>11282</v>
      </c>
      <c r="G4411" s="5">
        <v>216</v>
      </c>
      <c r="H4411" s="5" t="s">
        <v>2390</v>
      </c>
      <c r="I4411" s="3">
        <v>2.29073207979384</v>
      </c>
      <c r="J4411" s="3">
        <v>83.8461538461539</v>
      </c>
      <c r="K4411" s="3">
        <v>-0.73175250092625</v>
      </c>
      <c r="L4411" s="3">
        <v>87.9699248120301</v>
      </c>
      <c r="M4411" s="3">
        <v>-0.0373099524298065</v>
      </c>
      <c r="N4411" s="3">
        <v>84.8484848484848</v>
      </c>
      <c r="O4411" s="3">
        <v>4.74003127443315</v>
      </c>
      <c r="P4411" s="3">
        <v>85.15625</v>
      </c>
      <c r="Q4411" s="3">
        <v>6.89208059046481</v>
      </c>
      <c r="R4411" s="3">
        <v>92.5233644859813</v>
      </c>
      <c r="S4411" s="3"/>
      <c r="T4411" s="3"/>
      <c r="U4411" s="3"/>
      <c r="V4411" s="3"/>
      <c r="W4411" s="3"/>
      <c r="X4411" s="3"/>
      <c r="Y4411" s="3"/>
      <c r="Z4411" s="3"/>
      <c r="AA4411" s="3">
        <v>0.234723714571367</v>
      </c>
      <c r="AB4411" s="3">
        <v>0.404131245055712</v>
      </c>
      <c r="AC4411" s="3">
        <v>-2.94440380395026</v>
      </c>
      <c r="AD4411" s="3"/>
      <c r="AE4411" s="5">
        <v>1</v>
      </c>
      <c r="AF4411" s="3">
        <v>0.986109421243652</v>
      </c>
      <c r="AG4411" s="3"/>
      <c r="AH4411" s="3"/>
      <c r="AI4411" s="3"/>
      <c r="AJ4411" s="3"/>
      <c r="AK4411" s="3"/>
      <c r="AL4411" s="3"/>
      <c r="AM4411" s="3"/>
      <c r="AN4411" s="5" t="s">
        <v>134</v>
      </c>
      <c r="AO4411" s="1"/>
      <c r="AP4411" s="1"/>
      <c r="AQ4411" s="1"/>
    </row>
    <row r="4412" spans="1:43">
      <c r="A4412" s="1" t="s">
        <v>11283</v>
      </c>
      <c r="B4412" s="1" t="s">
        <v>11284</v>
      </c>
      <c r="C4412" s="3">
        <v>1.0958904109589</v>
      </c>
      <c r="D4412" s="4">
        <v>43837</v>
      </c>
      <c r="E4412" s="3">
        <v>7.4949825115</v>
      </c>
      <c r="F4412" s="5" t="s">
        <v>6869</v>
      </c>
      <c r="G4412" s="5">
        <v>401</v>
      </c>
      <c r="H4412" s="5" t="s">
        <v>55</v>
      </c>
      <c r="I4412" s="3">
        <v>0.024248302618814</v>
      </c>
      <c r="J4412" s="3">
        <v>94.4948578342408</v>
      </c>
      <c r="K4412" s="3">
        <v>0.446428571428576</v>
      </c>
      <c r="L4412" s="3">
        <v>84.8587570621469</v>
      </c>
      <c r="M4412" s="3">
        <v>0.0404203718674167</v>
      </c>
      <c r="N4412" s="3">
        <v>87.7318970676242</v>
      </c>
      <c r="O4412" s="3">
        <v>-0.330219072164948</v>
      </c>
      <c r="P4412" s="3">
        <v>96.7549668874172</v>
      </c>
      <c r="Q4412" s="3">
        <v>-5.69272976680384</v>
      </c>
      <c r="R4412" s="3">
        <v>97.484756097561</v>
      </c>
      <c r="S4412" s="3">
        <v>15.1269885570751</v>
      </c>
      <c r="T4412" s="3">
        <v>98.14453125</v>
      </c>
      <c r="U4412" s="3"/>
      <c r="V4412" s="3"/>
      <c r="W4412" s="3"/>
      <c r="X4412" s="3"/>
      <c r="Y4412" s="3"/>
      <c r="Z4412" s="3"/>
      <c r="AA4412" s="3">
        <v>0.0526861634323505</v>
      </c>
      <c r="AB4412" s="3">
        <v>0.121976603436794</v>
      </c>
      <c r="AC4412" s="3">
        <v>-25.0134264232009</v>
      </c>
      <c r="AD4412" s="3"/>
      <c r="AE4412" s="5">
        <v>3</v>
      </c>
      <c r="AF4412" s="3">
        <v>2.06480938761902</v>
      </c>
      <c r="AG4412" s="3"/>
      <c r="AH4412" s="3"/>
      <c r="AI4412" s="3"/>
      <c r="AJ4412" s="3"/>
      <c r="AK4412" s="3"/>
      <c r="AL4412" s="3"/>
      <c r="AM4412" s="3"/>
      <c r="AN4412" s="5" t="s">
        <v>46</v>
      </c>
      <c r="AO4412" s="1"/>
      <c r="AP4412" s="1"/>
      <c r="AQ4412" s="1"/>
    </row>
    <row r="4413" spans="1:43">
      <c r="A4413" s="1" t="s">
        <v>11285</v>
      </c>
      <c r="B4413" s="1" t="s">
        <v>11286</v>
      </c>
      <c r="C4413" s="3">
        <v>0.934246575342466</v>
      </c>
      <c r="D4413" s="4">
        <v>43896</v>
      </c>
      <c r="E4413" s="3">
        <v>5.0475395021</v>
      </c>
      <c r="F4413" s="5" t="s">
        <v>1686</v>
      </c>
      <c r="G4413" s="5">
        <v>342</v>
      </c>
      <c r="H4413" s="5" t="s">
        <v>55</v>
      </c>
      <c r="I4413" s="3">
        <v>8.12720848056536</v>
      </c>
      <c r="J4413" s="3">
        <v>65.2147610405324</v>
      </c>
      <c r="K4413" s="3">
        <v>3.42496620099144</v>
      </c>
      <c r="L4413" s="3">
        <v>31.7514124293785</v>
      </c>
      <c r="M4413" s="3">
        <v>2.72286460276016</v>
      </c>
      <c r="N4413" s="3">
        <v>71.573907839617</v>
      </c>
      <c r="O4413" s="3">
        <v>13.2680760055935</v>
      </c>
      <c r="P4413" s="3">
        <v>73.112582781457</v>
      </c>
      <c r="Q4413" s="3">
        <v>17.5115207373272</v>
      </c>
      <c r="R4413" s="3">
        <v>67.530487804878</v>
      </c>
      <c r="S4413" s="3"/>
      <c r="T4413" s="3"/>
      <c r="U4413" s="3"/>
      <c r="V4413" s="3"/>
      <c r="W4413" s="3"/>
      <c r="X4413" s="3"/>
      <c r="Y4413" s="3"/>
      <c r="Z4413" s="3"/>
      <c r="AA4413" s="3">
        <v>0.194018383261046</v>
      </c>
      <c r="AB4413" s="3">
        <v>0.344675848201279</v>
      </c>
      <c r="AC4413" s="3">
        <v>-12.4434754521964</v>
      </c>
      <c r="AD4413" s="3"/>
      <c r="AE4413" s="5">
        <v>1</v>
      </c>
      <c r="AF4413" s="3">
        <v>3.0367537197</v>
      </c>
      <c r="AG4413" s="3"/>
      <c r="AH4413" s="3"/>
      <c r="AI4413" s="3"/>
      <c r="AJ4413" s="3"/>
      <c r="AK4413" s="3"/>
      <c r="AL4413" s="3"/>
      <c r="AM4413" s="3"/>
      <c r="AN4413" s="5" t="s">
        <v>46</v>
      </c>
      <c r="AO4413" s="1"/>
      <c r="AP4413" s="1"/>
      <c r="AQ4413" s="1"/>
    </row>
    <row r="4414" spans="1:43">
      <c r="A4414" s="1" t="s">
        <v>11287</v>
      </c>
      <c r="B4414" s="1" t="s">
        <v>11288</v>
      </c>
      <c r="C4414" s="3">
        <v>0.495890410958904</v>
      </c>
      <c r="D4414" s="4">
        <v>44056</v>
      </c>
      <c r="E4414" s="3">
        <v>0.2128725982</v>
      </c>
      <c r="F4414" s="5" t="s">
        <v>4540</v>
      </c>
      <c r="G4414" s="5">
        <v>182</v>
      </c>
      <c r="H4414" s="5" t="s">
        <v>50</v>
      </c>
      <c r="I4414" s="3">
        <v>0.358637178720865</v>
      </c>
      <c r="J4414" s="3">
        <v>10.6744082179544</v>
      </c>
      <c r="K4414" s="3">
        <v>0.0695341213867234</v>
      </c>
      <c r="L4414" s="3">
        <v>6.41876936697654</v>
      </c>
      <c r="M4414" s="3">
        <v>0.208892867800656</v>
      </c>
      <c r="N4414" s="3">
        <v>10.106856634016</v>
      </c>
      <c r="O4414" s="3">
        <v>0.639360639360658</v>
      </c>
      <c r="P4414" s="3">
        <v>55.733211512106</v>
      </c>
      <c r="Q4414" s="3"/>
      <c r="R4414" s="3"/>
      <c r="S4414" s="3"/>
      <c r="T4414" s="3"/>
      <c r="U4414" s="3"/>
      <c r="V4414" s="3"/>
      <c r="W4414" s="3"/>
      <c r="X4414" s="3"/>
      <c r="Y4414" s="3"/>
      <c r="Z4414" s="3"/>
      <c r="AA4414" s="3">
        <v>-0.0173806439569324</v>
      </c>
      <c r="AB4414" s="3">
        <v>-0.0226142346183142</v>
      </c>
      <c r="AC4414" s="3">
        <v>-0.339558573853997</v>
      </c>
      <c r="AD4414" s="3"/>
      <c r="AE4414" s="5">
        <v>1</v>
      </c>
      <c r="AF4414" s="3">
        <v>0.122030261938711</v>
      </c>
      <c r="AG4414" s="3"/>
      <c r="AH4414" s="3"/>
      <c r="AI4414" s="3"/>
      <c r="AJ4414" s="3"/>
      <c r="AK4414" s="3"/>
      <c r="AL4414" s="3"/>
      <c r="AM4414" s="3">
        <v>1000</v>
      </c>
      <c r="AN4414" s="5" t="s">
        <v>56</v>
      </c>
      <c r="AO4414" s="1"/>
      <c r="AP4414" s="1"/>
      <c r="AQ4414" s="1"/>
    </row>
    <row r="4415" spans="1:43">
      <c r="A4415" s="1" t="s">
        <v>11289</v>
      </c>
      <c r="B4415" s="1" t="s">
        <v>11290</v>
      </c>
      <c r="C4415" s="3">
        <v>0.495890410958904</v>
      </c>
      <c r="D4415" s="4">
        <v>44056</v>
      </c>
      <c r="E4415" s="3">
        <v>5.1326517663</v>
      </c>
      <c r="F4415" s="5" t="s">
        <v>179</v>
      </c>
      <c r="G4415" s="5">
        <v>182</v>
      </c>
      <c r="H4415" s="5" t="s">
        <v>50</v>
      </c>
      <c r="I4415" s="3">
        <v>0.0993640699523164</v>
      </c>
      <c r="J4415" s="3">
        <v>53.7740062527914</v>
      </c>
      <c r="K4415" s="3">
        <v>-0.0396904147648299</v>
      </c>
      <c r="L4415" s="3">
        <v>76.5382912793271</v>
      </c>
      <c r="M4415" s="3">
        <v>-0.148676776687465</v>
      </c>
      <c r="N4415" s="3">
        <v>63.9358860195904</v>
      </c>
      <c r="O4415" s="3">
        <v>0.729927007299279</v>
      </c>
      <c r="P4415" s="3">
        <v>42.2567382366377</v>
      </c>
      <c r="Q4415" s="3"/>
      <c r="R4415" s="3"/>
      <c r="S4415" s="3"/>
      <c r="T4415" s="3"/>
      <c r="U4415" s="3"/>
      <c r="V4415" s="3"/>
      <c r="W4415" s="3"/>
      <c r="X4415" s="3"/>
      <c r="Y4415" s="3"/>
      <c r="Z4415" s="3"/>
      <c r="AA4415" s="3">
        <v>0.00372125354781789</v>
      </c>
      <c r="AB4415" s="3">
        <v>0.00479782289029707</v>
      </c>
      <c r="AC4415" s="3">
        <v>-0.689931006899312</v>
      </c>
      <c r="AD4415" s="3"/>
      <c r="AE4415" s="5">
        <v>1</v>
      </c>
      <c r="AF4415" s="3">
        <v>0.268462493872959</v>
      </c>
      <c r="AG4415" s="3"/>
      <c r="AH4415" s="3"/>
      <c r="AI4415" s="3"/>
      <c r="AJ4415" s="3"/>
      <c r="AK4415" s="3"/>
      <c r="AL4415" s="3"/>
      <c r="AM4415" s="3"/>
      <c r="AN4415" s="5" t="s">
        <v>1266</v>
      </c>
      <c r="AO4415" s="1"/>
      <c r="AP4415" s="1"/>
      <c r="AQ4415" s="1"/>
    </row>
    <row r="4416" spans="1:43">
      <c r="A4416" s="1" t="s">
        <v>11291</v>
      </c>
      <c r="B4416" s="1" t="s">
        <v>11292</v>
      </c>
      <c r="C4416" s="3">
        <v>1.13150684931507</v>
      </c>
      <c r="D4416" s="4">
        <v>43824</v>
      </c>
      <c r="E4416" s="3">
        <v>7.9103771074</v>
      </c>
      <c r="F4416" s="5" t="s">
        <v>11293</v>
      </c>
      <c r="G4416" s="5">
        <v>414</v>
      </c>
      <c r="H4416" s="5" t="s">
        <v>55</v>
      </c>
      <c r="I4416" s="3">
        <v>20.023591860808</v>
      </c>
      <c r="J4416" s="3">
        <v>2.41984271022384</v>
      </c>
      <c r="K4416" s="3">
        <v>3.91268270887853</v>
      </c>
      <c r="L4416" s="3">
        <v>21.9774011299435</v>
      </c>
      <c r="M4416" s="3">
        <v>10.2458183788176</v>
      </c>
      <c r="N4416" s="3">
        <v>11.1909036505087</v>
      </c>
      <c r="O4416" s="3">
        <v>19.5037803714307</v>
      </c>
      <c r="P4416" s="3">
        <v>47.9470198675497</v>
      </c>
      <c r="Q4416" s="3">
        <v>15.954415954416</v>
      </c>
      <c r="R4416" s="3">
        <v>72.1798780487805</v>
      </c>
      <c r="S4416" s="3">
        <v>52.8638497652582</v>
      </c>
      <c r="T4416" s="3">
        <v>69.62890625</v>
      </c>
      <c r="U4416" s="3"/>
      <c r="V4416" s="3"/>
      <c r="W4416" s="3"/>
      <c r="X4416" s="3"/>
      <c r="Y4416" s="3"/>
      <c r="Z4416" s="3"/>
      <c r="AA4416" s="3">
        <v>0.172504719948758</v>
      </c>
      <c r="AB4416" s="3">
        <v>0.335798051391188</v>
      </c>
      <c r="AC4416" s="3">
        <v>-25.9639303482587</v>
      </c>
      <c r="AD4416" s="3"/>
      <c r="AE4416" s="5">
        <v>2</v>
      </c>
      <c r="AF4416" s="3">
        <v>3.49430924698788</v>
      </c>
      <c r="AG4416" s="3">
        <v>52.8476364278699</v>
      </c>
      <c r="AH4416" s="3"/>
      <c r="AI4416" s="3"/>
      <c r="AJ4416" s="3"/>
      <c r="AK4416" s="3"/>
      <c r="AL4416" s="3"/>
      <c r="AM4416" s="3"/>
      <c r="AN4416" s="5" t="s">
        <v>46</v>
      </c>
      <c r="AO4416" s="1"/>
      <c r="AP4416" s="1"/>
      <c r="AQ4416" s="1"/>
    </row>
    <row r="4417" spans="1:43">
      <c r="A4417" s="1" t="s">
        <v>11294</v>
      </c>
      <c r="B4417" s="1" t="s">
        <v>11295</v>
      </c>
      <c r="C4417" s="3">
        <v>0.824657534246575</v>
      </c>
      <c r="D4417" s="4">
        <v>43936</v>
      </c>
      <c r="E4417" s="3">
        <v>9.383400616</v>
      </c>
      <c r="F4417" s="5" t="s">
        <v>8349</v>
      </c>
      <c r="G4417" s="5">
        <v>302</v>
      </c>
      <c r="H4417" s="5" t="s">
        <v>226</v>
      </c>
      <c r="I4417" s="3">
        <v>-0.919780011378726</v>
      </c>
      <c r="J4417" s="3">
        <v>97.2972972972973</v>
      </c>
      <c r="K4417" s="3">
        <v>-0.646572216411537</v>
      </c>
      <c r="L4417" s="3">
        <v>98.1481481481482</v>
      </c>
      <c r="M4417" s="3">
        <v>-1.7951127819549</v>
      </c>
      <c r="N4417" s="3">
        <v>98.589562764457</v>
      </c>
      <c r="O4417" s="3">
        <v>0.374639769452451</v>
      </c>
      <c r="P4417" s="3">
        <v>93.7106918238994</v>
      </c>
      <c r="Q4417" s="3">
        <v>2.79390063944909</v>
      </c>
      <c r="R4417" s="3">
        <v>81.5693430656934</v>
      </c>
      <c r="S4417" s="3"/>
      <c r="T4417" s="3"/>
      <c r="U4417" s="3"/>
      <c r="V4417" s="3"/>
      <c r="W4417" s="3"/>
      <c r="X4417" s="3"/>
      <c r="Y4417" s="3"/>
      <c r="Z4417" s="3"/>
      <c r="AA4417" s="3">
        <v>0.162965663044869</v>
      </c>
      <c r="AB4417" s="3">
        <v>0.219335368490814</v>
      </c>
      <c r="AC4417" s="3">
        <v>-2.42010839095496</v>
      </c>
      <c r="AD4417" s="3"/>
      <c r="AE4417" s="5">
        <v>1</v>
      </c>
      <c r="AF4417" s="3">
        <v>0.51634159348476</v>
      </c>
      <c r="AG4417" s="3"/>
      <c r="AH4417" s="3"/>
      <c r="AI4417" s="3"/>
      <c r="AJ4417" s="3"/>
      <c r="AK4417" s="3"/>
      <c r="AL4417" s="3"/>
      <c r="AM4417" s="3"/>
      <c r="AN4417" s="5" t="s">
        <v>134</v>
      </c>
      <c r="AO4417" s="1"/>
      <c r="AP4417" s="1"/>
      <c r="AQ4417" s="1"/>
    </row>
    <row r="4418" spans="1:43">
      <c r="A4418" s="1" t="s">
        <v>11296</v>
      </c>
      <c r="B4418" s="1" t="s">
        <v>11297</v>
      </c>
      <c r="C4418" s="3">
        <v>1.05753424657534</v>
      </c>
      <c r="D4418" s="4">
        <v>43851</v>
      </c>
      <c r="E4418" s="3">
        <v>1.7392862827</v>
      </c>
      <c r="F4418" s="5" t="s">
        <v>11298</v>
      </c>
      <c r="G4418" s="5">
        <v>105</v>
      </c>
      <c r="H4418" s="5" t="s">
        <v>55</v>
      </c>
      <c r="I4418" s="3">
        <v>14.4306131857999</v>
      </c>
      <c r="J4418" s="3">
        <v>21.8995765275257</v>
      </c>
      <c r="K4418" s="3">
        <v>1.67963949201147</v>
      </c>
      <c r="L4418" s="3">
        <v>67.909604519774</v>
      </c>
      <c r="M4418" s="3">
        <v>4.06708595387841</v>
      </c>
      <c r="N4418" s="3">
        <v>60.3830041891083</v>
      </c>
      <c r="O4418" s="3">
        <v>35.8883109772789</v>
      </c>
      <c r="P4418" s="3">
        <v>1.19205298013245</v>
      </c>
      <c r="Q4418" s="3">
        <v>61.1949991881799</v>
      </c>
      <c r="R4418" s="3">
        <v>0.152439024390244</v>
      </c>
      <c r="S4418" s="3">
        <v>98.6593296648324</v>
      </c>
      <c r="T4418" s="3">
        <v>9.765625</v>
      </c>
      <c r="U4418" s="3"/>
      <c r="V4418" s="3"/>
      <c r="W4418" s="3"/>
      <c r="X4418" s="3"/>
      <c r="Y4418" s="3"/>
      <c r="Z4418" s="3"/>
      <c r="AA4418" s="3">
        <v>0.299375736440383</v>
      </c>
      <c r="AB4418" s="3">
        <v>0.624921160612157</v>
      </c>
      <c r="AC4418" s="3">
        <v>-12.6921946919988</v>
      </c>
      <c r="AD4418" s="3"/>
      <c r="AE4418" s="5">
        <v>2</v>
      </c>
      <c r="AF4418" s="3">
        <v>5.74424771336485</v>
      </c>
      <c r="AG4418" s="3"/>
      <c r="AH4418" s="3"/>
      <c r="AI4418" s="3"/>
      <c r="AJ4418" s="3"/>
      <c r="AK4418" s="3"/>
      <c r="AL4418" s="3"/>
      <c r="AM4418" s="3"/>
      <c r="AN4418" s="5" t="s">
        <v>46</v>
      </c>
      <c r="AO4418" s="1"/>
      <c r="AP4418" s="1"/>
      <c r="AQ4418" s="1"/>
    </row>
    <row r="4419" spans="1:43">
      <c r="A4419" s="1" t="s">
        <v>11299</v>
      </c>
      <c r="B4419" s="1" t="s">
        <v>11300</v>
      </c>
      <c r="C4419" s="3">
        <v>0.745205479452055</v>
      </c>
      <c r="D4419" s="4">
        <v>43965</v>
      </c>
      <c r="E4419" s="3">
        <v>4.8422812133</v>
      </c>
      <c r="F4419" s="5" t="s">
        <v>179</v>
      </c>
      <c r="G4419" s="5">
        <v>273</v>
      </c>
      <c r="H4419" s="5" t="s">
        <v>50</v>
      </c>
      <c r="I4419" s="3">
        <v>0.220440881763525</v>
      </c>
      <c r="J4419" s="3">
        <v>32.6931665922287</v>
      </c>
      <c r="K4419" s="3">
        <v>0.0300030003000267</v>
      </c>
      <c r="L4419" s="3">
        <v>24.4355909694555</v>
      </c>
      <c r="M4419" s="3">
        <v>0.0600240096038349</v>
      </c>
      <c r="N4419" s="3">
        <v>25.5565449688335</v>
      </c>
      <c r="O4419" s="3">
        <v>0.714933037961937</v>
      </c>
      <c r="P4419" s="3">
        <v>44.4038373686615</v>
      </c>
      <c r="Q4419" s="3">
        <v>1.00989699050697</v>
      </c>
      <c r="R4419" s="3">
        <v>61.9990342829551</v>
      </c>
      <c r="S4419" s="3"/>
      <c r="T4419" s="3"/>
      <c r="U4419" s="3"/>
      <c r="V4419" s="3"/>
      <c r="W4419" s="3"/>
      <c r="X4419" s="3"/>
      <c r="Y4419" s="3"/>
      <c r="Z4419" s="3"/>
      <c r="AA4419" s="3">
        <v>-0.228622446541998</v>
      </c>
      <c r="AB4419" s="3">
        <v>-0.254712348943747</v>
      </c>
      <c r="AC4419" s="3">
        <v>-1.40985901409859</v>
      </c>
      <c r="AD4419" s="3"/>
      <c r="AE4419" s="5">
        <v>1</v>
      </c>
      <c r="AF4419" s="3">
        <v>0.0431622823486399</v>
      </c>
      <c r="AG4419" s="3"/>
      <c r="AH4419" s="3"/>
      <c r="AI4419" s="3"/>
      <c r="AJ4419" s="3"/>
      <c r="AK4419" s="3"/>
      <c r="AL4419" s="3"/>
      <c r="AM4419" s="3"/>
      <c r="AN4419" s="5" t="s">
        <v>46</v>
      </c>
      <c r="AO4419" s="1"/>
      <c r="AP4419" s="1"/>
      <c r="AQ4419" s="1"/>
    </row>
    <row r="4420" spans="1:43">
      <c r="A4420" s="1" t="s">
        <v>11301</v>
      </c>
      <c r="B4420" s="1" t="s">
        <v>11302</v>
      </c>
      <c r="C4420" s="3">
        <v>1.15342465753425</v>
      </c>
      <c r="D4420" s="4">
        <v>43816</v>
      </c>
      <c r="E4420" s="3">
        <v>8.6265835983</v>
      </c>
      <c r="F4420" s="5" t="s">
        <v>10473</v>
      </c>
      <c r="G4420" s="5">
        <v>422</v>
      </c>
      <c r="H4420" s="5" t="s">
        <v>50</v>
      </c>
      <c r="I4420" s="3">
        <v>-0.232919254658381</v>
      </c>
      <c r="J4420" s="3">
        <v>89.3702545779366</v>
      </c>
      <c r="K4420" s="3">
        <v>-0.00972668028401799</v>
      </c>
      <c r="L4420" s="3">
        <v>58.3001328021248</v>
      </c>
      <c r="M4420" s="3">
        <v>-0.339311682016487</v>
      </c>
      <c r="N4420" s="3">
        <v>87.53339269813</v>
      </c>
      <c r="O4420" s="3">
        <v>0.224237106366381</v>
      </c>
      <c r="P4420" s="3">
        <v>81.3156692553678</v>
      </c>
      <c r="Q4420" s="3">
        <v>0.43966780654616</v>
      </c>
      <c r="R4420" s="3">
        <v>86.7213906325447</v>
      </c>
      <c r="S4420" s="3">
        <v>1.16118874237355</v>
      </c>
      <c r="T4420" s="3">
        <v>78.361581920904</v>
      </c>
      <c r="U4420" s="3"/>
      <c r="V4420" s="3"/>
      <c r="W4420" s="3"/>
      <c r="X4420" s="3"/>
      <c r="Y4420" s="3"/>
      <c r="Z4420" s="3"/>
      <c r="AA4420" s="3">
        <v>-0.0172634092422142</v>
      </c>
      <c r="AB4420" s="3">
        <v>0.0781876836109073</v>
      </c>
      <c r="AC4420" s="3">
        <v>-3.313710596278</v>
      </c>
      <c r="AD4420" s="3"/>
      <c r="AE4420" s="5">
        <v>3</v>
      </c>
      <c r="AF4420" s="3">
        <v>0.212716317723866</v>
      </c>
      <c r="AG4420" s="3">
        <v>2.51293755008364</v>
      </c>
      <c r="AH4420" s="3"/>
      <c r="AI4420" s="3"/>
      <c r="AJ4420" s="3"/>
      <c r="AK4420" s="3"/>
      <c r="AL4420" s="3"/>
      <c r="AM4420" s="3"/>
      <c r="AN4420" s="5" t="s">
        <v>51</v>
      </c>
      <c r="AO4420" s="1"/>
      <c r="AP4420" s="1"/>
      <c r="AQ4420" s="1"/>
    </row>
    <row r="4421" spans="1:43">
      <c r="A4421" s="1" t="s">
        <v>11303</v>
      </c>
      <c r="B4421" s="1" t="s">
        <v>11304</v>
      </c>
      <c r="C4421" s="3">
        <v>0.887671232876712</v>
      </c>
      <c r="D4421" s="4">
        <v>43913</v>
      </c>
      <c r="E4421" s="3">
        <v>14.4557701435</v>
      </c>
      <c r="F4421" s="5" t="s">
        <v>5257</v>
      </c>
      <c r="G4421" s="5">
        <v>325</v>
      </c>
      <c r="H4421" s="5" t="s">
        <v>198</v>
      </c>
      <c r="I4421" s="3">
        <v>0.44273907910271</v>
      </c>
      <c r="J4421" s="3">
        <v>8.2010582010582</v>
      </c>
      <c r="K4421" s="3">
        <v>0.0588062334607404</v>
      </c>
      <c r="L4421" s="3">
        <v>9.57446808510638</v>
      </c>
      <c r="M4421" s="3">
        <v>0.304578502652769</v>
      </c>
      <c r="N4421" s="3">
        <v>5.03978779840849</v>
      </c>
      <c r="O4421" s="3">
        <v>0.69040339283952</v>
      </c>
      <c r="P4421" s="3">
        <v>42.816091954023</v>
      </c>
      <c r="Q4421" s="3">
        <v>1.53157633018397</v>
      </c>
      <c r="R4421" s="3">
        <v>17.2619047619048</v>
      </c>
      <c r="S4421" s="3"/>
      <c r="T4421" s="3"/>
      <c r="U4421" s="3"/>
      <c r="V4421" s="3"/>
      <c r="W4421" s="3"/>
      <c r="X4421" s="3"/>
      <c r="Y4421" s="3"/>
      <c r="Z4421" s="3"/>
      <c r="AA4421" s="3">
        <v>0.25445716532156</v>
      </c>
      <c r="AB4421" s="3">
        <v>0.357715466860601</v>
      </c>
      <c r="AC4421" s="3">
        <v>-0.23668639053254</v>
      </c>
      <c r="AD4421" s="3"/>
      <c r="AE4421" s="5">
        <v>1</v>
      </c>
      <c r="AF4421" s="3">
        <v>0.189474428180083</v>
      </c>
      <c r="AG4421" s="3"/>
      <c r="AH4421" s="3"/>
      <c r="AI4421" s="3"/>
      <c r="AJ4421" s="3"/>
      <c r="AK4421" s="3"/>
      <c r="AL4421" s="3"/>
      <c r="AM4421" s="3"/>
      <c r="AN4421" s="5" t="s">
        <v>46</v>
      </c>
      <c r="AO4421" s="1"/>
      <c r="AP4421" s="1"/>
      <c r="AQ4421" s="1"/>
    </row>
    <row r="4422" spans="1:43">
      <c r="A4422" s="1" t="s">
        <v>11305</v>
      </c>
      <c r="B4422" s="1" t="s">
        <v>11306</v>
      </c>
      <c r="C4422" s="3">
        <v>0.441095890410959</v>
      </c>
      <c r="D4422" s="4">
        <v>44076</v>
      </c>
      <c r="E4422" s="3">
        <v>2.1153382805</v>
      </c>
      <c r="F4422" s="5" t="s">
        <v>232</v>
      </c>
      <c r="G4422" s="5">
        <v>49</v>
      </c>
      <c r="H4422" s="5" t="s">
        <v>50</v>
      </c>
      <c r="I4422" s="3">
        <v>0.208448804229126</v>
      </c>
      <c r="J4422" s="3">
        <v>34.4796784278696</v>
      </c>
      <c r="K4422" s="3">
        <v>0</v>
      </c>
      <c r="L4422" s="3">
        <v>43.3820274457725</v>
      </c>
      <c r="M4422" s="3">
        <v>0.0892121769955502</v>
      </c>
      <c r="N4422" s="3">
        <v>21.9501335707925</v>
      </c>
      <c r="O4422" s="3">
        <v>0.507786996415424</v>
      </c>
      <c r="P4422" s="3">
        <v>66.8798538145272</v>
      </c>
      <c r="Q4422" s="3"/>
      <c r="R4422" s="3"/>
      <c r="S4422" s="3"/>
      <c r="T4422" s="3"/>
      <c r="U4422" s="3"/>
      <c r="V4422" s="3"/>
      <c r="W4422" s="3"/>
      <c r="X4422" s="3"/>
      <c r="Y4422" s="3"/>
      <c r="Z4422" s="3"/>
      <c r="AA4422" s="3">
        <v>0.128954589778538</v>
      </c>
      <c r="AB4422" s="3">
        <v>0.176962227917987</v>
      </c>
      <c r="AC4422" s="3">
        <v>-0.388330180225034</v>
      </c>
      <c r="AD4422" s="3"/>
      <c r="AE4422" s="5">
        <v>1</v>
      </c>
      <c r="AF4422" s="3">
        <v>0.179605690573878</v>
      </c>
      <c r="AG4422" s="3"/>
      <c r="AH4422" s="3"/>
      <c r="AI4422" s="3"/>
      <c r="AJ4422" s="3"/>
      <c r="AK4422" s="3"/>
      <c r="AL4422" s="3"/>
      <c r="AM4422" s="3"/>
      <c r="AN4422" s="5" t="s">
        <v>1266</v>
      </c>
      <c r="AO4422" s="1"/>
      <c r="AP4422" s="1"/>
      <c r="AQ4422" s="1"/>
    </row>
    <row r="4423" spans="1:43">
      <c r="A4423" s="1" t="s">
        <v>11307</v>
      </c>
      <c r="B4423" s="1" t="s">
        <v>11308</v>
      </c>
      <c r="C4423" s="3">
        <v>1.06027397260274</v>
      </c>
      <c r="D4423" s="4">
        <v>43850</v>
      </c>
      <c r="E4423" s="3">
        <v>38.2928283251</v>
      </c>
      <c r="F4423" s="5" t="s">
        <v>334</v>
      </c>
      <c r="G4423" s="5">
        <v>388</v>
      </c>
      <c r="H4423" s="5" t="s">
        <v>50</v>
      </c>
      <c r="I4423" s="3">
        <v>0.198471767391093</v>
      </c>
      <c r="J4423" s="3">
        <v>36.1322018758374</v>
      </c>
      <c r="K4423" s="3">
        <v>0.0297206261145154</v>
      </c>
      <c r="L4423" s="3">
        <v>25.9849490925188</v>
      </c>
      <c r="M4423" s="3">
        <v>0.14878000396747</v>
      </c>
      <c r="N4423" s="3">
        <v>15.0489759572573</v>
      </c>
      <c r="O4423" s="3">
        <v>0.597788183720247</v>
      </c>
      <c r="P4423" s="3">
        <v>59.4792142530836</v>
      </c>
      <c r="Q4423" s="3">
        <v>1.15841917280539</v>
      </c>
      <c r="R4423" s="3">
        <v>45.4852728150652</v>
      </c>
      <c r="S4423" s="3">
        <v>2.2896965514728</v>
      </c>
      <c r="T4423" s="3">
        <v>31.3559322033898</v>
      </c>
      <c r="U4423" s="3"/>
      <c r="V4423" s="3"/>
      <c r="W4423" s="3"/>
      <c r="X4423" s="3"/>
      <c r="Y4423" s="3"/>
      <c r="Z4423" s="3"/>
      <c r="AA4423" s="3">
        <v>1.57466770380346</v>
      </c>
      <c r="AB4423" s="3">
        <v>13.1877692122195</v>
      </c>
      <c r="AC4423" s="3">
        <v>0</v>
      </c>
      <c r="AD4423" s="3"/>
      <c r="AE4423" s="5"/>
      <c r="AF4423" s="3">
        <v>0.195541459184741</v>
      </c>
      <c r="AG4423" s="3"/>
      <c r="AH4423" s="3"/>
      <c r="AI4423" s="3"/>
      <c r="AJ4423" s="3"/>
      <c r="AK4423" s="3"/>
      <c r="AL4423" s="3"/>
      <c r="AM4423" s="3"/>
      <c r="AN4423" s="5" t="s">
        <v>1266</v>
      </c>
      <c r="AO4423" s="1"/>
      <c r="AP4423" s="1"/>
      <c r="AQ4423" s="1"/>
    </row>
    <row r="4424" spans="1:43">
      <c r="A4424" s="1" t="s">
        <v>11309</v>
      </c>
      <c r="B4424" s="1" t="s">
        <v>11310</v>
      </c>
      <c r="C4424" s="3">
        <v>1.06027397260274</v>
      </c>
      <c r="D4424" s="4">
        <v>43850</v>
      </c>
      <c r="E4424" s="3">
        <v>10.0643865703</v>
      </c>
      <c r="F4424" s="5" t="s">
        <v>331</v>
      </c>
      <c r="G4424" s="5">
        <v>388</v>
      </c>
      <c r="H4424" s="5" t="s">
        <v>50</v>
      </c>
      <c r="I4424" s="3">
        <v>0.149046104928462</v>
      </c>
      <c r="J4424" s="3">
        <v>45.6007146047343</v>
      </c>
      <c r="K4424" s="3">
        <v>-0.019839301656591</v>
      </c>
      <c r="L4424" s="3">
        <v>66.0469234174413</v>
      </c>
      <c r="M4424" s="3">
        <v>-0.0495834986116636</v>
      </c>
      <c r="N4424" s="3">
        <v>45.5031166518255</v>
      </c>
      <c r="O4424" s="3">
        <v>0.73766008746903</v>
      </c>
      <c r="P4424" s="3">
        <v>41.0689812699863</v>
      </c>
      <c r="Q4424" s="3">
        <v>1.11829358486625</v>
      </c>
      <c r="R4424" s="3">
        <v>51.0864316755191</v>
      </c>
      <c r="S4424" s="3">
        <v>1.57278052167397</v>
      </c>
      <c r="T4424" s="3">
        <v>65.2542372881356</v>
      </c>
      <c r="U4424" s="3"/>
      <c r="V4424" s="3"/>
      <c r="W4424" s="3"/>
      <c r="X4424" s="3"/>
      <c r="Y4424" s="3"/>
      <c r="Z4424" s="3"/>
      <c r="AA4424" s="3">
        <v>0.00586632821847356</v>
      </c>
      <c r="AB4424" s="3">
        <v>0.0190218473952273</v>
      </c>
      <c r="AC4424" s="3">
        <v>-1.1736857678272</v>
      </c>
      <c r="AD4424" s="3"/>
      <c r="AE4424" s="5">
        <v>3</v>
      </c>
      <c r="AF4424" s="3">
        <v>0.132524204422903</v>
      </c>
      <c r="AG4424" s="3"/>
      <c r="AH4424" s="3"/>
      <c r="AI4424" s="3"/>
      <c r="AJ4424" s="3"/>
      <c r="AK4424" s="3"/>
      <c r="AL4424" s="3"/>
      <c r="AM4424" s="3"/>
      <c r="AN4424" s="5" t="s">
        <v>51</v>
      </c>
      <c r="AO4424" s="1"/>
      <c r="AP4424" s="1"/>
      <c r="AQ4424" s="1"/>
    </row>
    <row r="4425" spans="1:43">
      <c r="A4425" s="1" t="s">
        <v>11311</v>
      </c>
      <c r="B4425" s="1" t="s">
        <v>11312</v>
      </c>
      <c r="C4425" s="3">
        <v>1.14794520547945</v>
      </c>
      <c r="D4425" s="4">
        <v>43818</v>
      </c>
      <c r="E4425" s="3">
        <v>2.1526881349</v>
      </c>
      <c r="F4425" s="5" t="s">
        <v>3329</v>
      </c>
      <c r="G4425" s="5">
        <v>15</v>
      </c>
      <c r="H4425" s="5" t="s">
        <v>50</v>
      </c>
      <c r="I4425" s="3">
        <v>-0.175592625109726</v>
      </c>
      <c r="J4425" s="3">
        <v>85.9312192943278</v>
      </c>
      <c r="K4425" s="3">
        <v>0</v>
      </c>
      <c r="L4425" s="3">
        <v>43.3820274457725</v>
      </c>
      <c r="M4425" s="3">
        <v>-0.282595985188063</v>
      </c>
      <c r="N4425" s="3">
        <v>83.6153161175423</v>
      </c>
      <c r="O4425" s="3">
        <v>0.629363752581393</v>
      </c>
      <c r="P4425" s="3">
        <v>56.509821836455</v>
      </c>
      <c r="Q4425" s="3">
        <v>0.887311446317669</v>
      </c>
      <c r="R4425" s="3">
        <v>72.2839208112023</v>
      </c>
      <c r="S4425" s="3">
        <v>1.23664424218443</v>
      </c>
      <c r="T4425" s="3">
        <v>75.9887005649718</v>
      </c>
      <c r="U4425" s="3"/>
      <c r="V4425" s="3"/>
      <c r="W4425" s="3"/>
      <c r="X4425" s="3"/>
      <c r="Y4425" s="3"/>
      <c r="Z4425" s="3"/>
      <c r="AA4425" s="3">
        <v>-0.0146013761456632</v>
      </c>
      <c r="AB4425" s="3">
        <v>0.0507841150138972</v>
      </c>
      <c r="AC4425" s="3">
        <v>-2.78259195070286</v>
      </c>
      <c r="AD4425" s="3"/>
      <c r="AE4425" s="5">
        <v>4</v>
      </c>
      <c r="AF4425" s="3">
        <v>0.174634989321868</v>
      </c>
      <c r="AG4425" s="3">
        <v>2.11738082086002</v>
      </c>
      <c r="AH4425" s="3"/>
      <c r="AI4425" s="3"/>
      <c r="AJ4425" s="3"/>
      <c r="AK4425" s="3"/>
      <c r="AL4425" s="3"/>
      <c r="AM4425" s="3"/>
      <c r="AN4425" s="5" t="s">
        <v>51</v>
      </c>
      <c r="AO4425" s="1"/>
      <c r="AP4425" s="1"/>
      <c r="AQ4425" s="1"/>
    </row>
    <row r="4426" spans="1:43">
      <c r="A4426" s="1" t="s">
        <v>11313</v>
      </c>
      <c r="B4426" s="1" t="s">
        <v>11314</v>
      </c>
      <c r="C4426" s="3">
        <v>0.501369863013699</v>
      </c>
      <c r="D4426" s="4">
        <v>44054</v>
      </c>
      <c r="E4426" s="3">
        <v>0.3000722924</v>
      </c>
      <c r="F4426" s="5" t="s">
        <v>435</v>
      </c>
      <c r="G4426" s="5">
        <v>184</v>
      </c>
      <c r="H4426" s="5" t="s">
        <v>205</v>
      </c>
      <c r="I4426" s="3">
        <v>-0.267644726407606</v>
      </c>
      <c r="J4426" s="3">
        <v>71.1610486891386</v>
      </c>
      <c r="K4426" s="3">
        <v>0.0198826921165104</v>
      </c>
      <c r="L4426" s="3">
        <v>20.3703703703704</v>
      </c>
      <c r="M4426" s="3">
        <v>-0.326926887259766</v>
      </c>
      <c r="N4426" s="3">
        <v>67.910447761194</v>
      </c>
      <c r="O4426" s="3">
        <v>0.119414867150969</v>
      </c>
      <c r="P4426" s="3">
        <v>91.8287937743191</v>
      </c>
      <c r="Q4426" s="3">
        <v>0.609999999999999</v>
      </c>
      <c r="R4426" s="3">
        <v>87.1681415929203</v>
      </c>
      <c r="S4426" s="3"/>
      <c r="T4426" s="3"/>
      <c r="U4426" s="3"/>
      <c r="V4426" s="3"/>
      <c r="W4426" s="3"/>
      <c r="X4426" s="3"/>
      <c r="Y4426" s="3"/>
      <c r="Z4426" s="3"/>
      <c r="AA4426" s="3">
        <v>-0.0765649195776216</v>
      </c>
      <c r="AB4426" s="3">
        <v>-0.0881484849587211</v>
      </c>
      <c r="AC4426" s="3">
        <v>-0.405980790177245</v>
      </c>
      <c r="AD4426" s="3"/>
      <c r="AE4426" s="5">
        <v>1</v>
      </c>
      <c r="AF4426" s="3">
        <v>0.0979236238235036</v>
      </c>
      <c r="AG4426" s="3"/>
      <c r="AH4426" s="3"/>
      <c r="AI4426" s="3"/>
      <c r="AJ4426" s="3"/>
      <c r="AK4426" s="3"/>
      <c r="AL4426" s="3"/>
      <c r="AM4426" s="3"/>
      <c r="AN4426" s="5" t="s">
        <v>46</v>
      </c>
      <c r="AO4426" s="1"/>
      <c r="AP4426" s="1"/>
      <c r="AQ4426" s="1"/>
    </row>
    <row r="4427" spans="1:43">
      <c r="A4427" s="1" t="s">
        <v>11315</v>
      </c>
      <c r="B4427" s="1" t="s">
        <v>11316</v>
      </c>
      <c r="C4427" s="3">
        <v>0.983561643835616</v>
      </c>
      <c r="D4427" s="4">
        <v>43878</v>
      </c>
      <c r="E4427" s="3">
        <v>5.1268245214</v>
      </c>
      <c r="F4427" s="5" t="s">
        <v>11317</v>
      </c>
      <c r="G4427" s="5">
        <v>360</v>
      </c>
      <c r="H4427" s="5" t="s">
        <v>50</v>
      </c>
      <c r="I4427" s="3">
        <v>0.0795782353526223</v>
      </c>
      <c r="J4427" s="3">
        <v>57.9276462706565</v>
      </c>
      <c r="K4427" s="3">
        <v>0</v>
      </c>
      <c r="L4427" s="3">
        <v>43.3820274457725</v>
      </c>
      <c r="M4427" s="3">
        <v>-0.228084093613642</v>
      </c>
      <c r="N4427" s="3">
        <v>76.8477292965272</v>
      </c>
      <c r="O4427" s="3">
        <v>1.13590671491757</v>
      </c>
      <c r="P4427" s="3">
        <v>5.5733211512106</v>
      </c>
      <c r="Q4427" s="3">
        <v>1.52371342078708</v>
      </c>
      <c r="R4427" s="3">
        <v>13.0854659584742</v>
      </c>
      <c r="S4427" s="3"/>
      <c r="T4427" s="3"/>
      <c r="U4427" s="3"/>
      <c r="V4427" s="3"/>
      <c r="W4427" s="3"/>
      <c r="X4427" s="3"/>
      <c r="Y4427" s="3"/>
      <c r="Z4427" s="3"/>
      <c r="AA4427" s="3">
        <v>-0.0821276289709911</v>
      </c>
      <c r="AB4427" s="3">
        <v>-0.0956383939366013</v>
      </c>
      <c r="AC4427" s="3">
        <v>-1.7707918822125</v>
      </c>
      <c r="AD4427" s="3"/>
      <c r="AE4427" s="5">
        <v>4</v>
      </c>
      <c r="AF4427" s="3">
        <v>0.0508153378945677</v>
      </c>
      <c r="AG4427" s="3"/>
      <c r="AH4427" s="3"/>
      <c r="AI4427" s="3"/>
      <c r="AJ4427" s="3"/>
      <c r="AK4427" s="3"/>
      <c r="AL4427" s="3"/>
      <c r="AM4427" s="3"/>
      <c r="AN4427" s="5" t="s">
        <v>1266</v>
      </c>
      <c r="AO4427" s="1"/>
      <c r="AP4427" s="1"/>
      <c r="AQ4427" s="1"/>
    </row>
    <row r="4428" spans="1:43">
      <c r="A4428" s="1" t="s">
        <v>11318</v>
      </c>
      <c r="B4428" s="1" t="s">
        <v>11319</v>
      </c>
      <c r="C4428" s="3">
        <v>0.997260273972603</v>
      </c>
      <c r="D4428" s="4">
        <v>43873</v>
      </c>
      <c r="E4428" s="3">
        <v>5.4778770134</v>
      </c>
      <c r="F4428" s="5" t="s">
        <v>11320</v>
      </c>
      <c r="G4428" s="5">
        <v>365</v>
      </c>
      <c r="H4428" s="5" t="s">
        <v>55</v>
      </c>
      <c r="I4428" s="3">
        <v>15.2022426912295</v>
      </c>
      <c r="J4428" s="3">
        <v>16.5154264972777</v>
      </c>
      <c r="K4428" s="3">
        <v>0.250923538021874</v>
      </c>
      <c r="L4428" s="3">
        <v>86.8926553672316</v>
      </c>
      <c r="M4428" s="3">
        <v>10.3837298541827</v>
      </c>
      <c r="N4428" s="3">
        <v>10.1735487731897</v>
      </c>
      <c r="O4428" s="3">
        <v>19.7884567335721</v>
      </c>
      <c r="P4428" s="3">
        <v>46.5562913907285</v>
      </c>
      <c r="Q4428" s="3">
        <v>14.2051770684453</v>
      </c>
      <c r="R4428" s="3">
        <v>76.6768292682927</v>
      </c>
      <c r="S4428" s="3"/>
      <c r="T4428" s="3"/>
      <c r="U4428" s="3"/>
      <c r="V4428" s="3"/>
      <c r="W4428" s="3"/>
      <c r="X4428" s="3"/>
      <c r="Y4428" s="3"/>
      <c r="Z4428" s="3"/>
      <c r="AA4428" s="3">
        <v>0.185196560882122</v>
      </c>
      <c r="AB4428" s="3">
        <v>0.339832688759794</v>
      </c>
      <c r="AC4428" s="3">
        <v>-16.8200712589074</v>
      </c>
      <c r="AD4428" s="3"/>
      <c r="AE4428" s="5">
        <v>2</v>
      </c>
      <c r="AF4428" s="3">
        <v>3.29037578155979</v>
      </c>
      <c r="AG4428" s="3"/>
      <c r="AH4428" s="3"/>
      <c r="AI4428" s="3"/>
      <c r="AJ4428" s="3"/>
      <c r="AK4428" s="3"/>
      <c r="AL4428" s="3"/>
      <c r="AM4428" s="3"/>
      <c r="AN4428" s="5" t="s">
        <v>46</v>
      </c>
      <c r="AO4428" s="1"/>
      <c r="AP4428" s="1"/>
      <c r="AQ4428" s="1"/>
    </row>
    <row r="4429" spans="1:43">
      <c r="A4429" s="1" t="s">
        <v>11321</v>
      </c>
      <c r="B4429" s="1" t="s">
        <v>11322</v>
      </c>
      <c r="C4429" s="3">
        <v>0.901369863013699</v>
      </c>
      <c r="D4429" s="4">
        <v>43908</v>
      </c>
      <c r="E4429" s="3">
        <v>6.0434381039</v>
      </c>
      <c r="F4429" s="5" t="s">
        <v>80</v>
      </c>
      <c r="G4429" s="5">
        <v>330</v>
      </c>
      <c r="H4429" s="5" t="s">
        <v>55</v>
      </c>
      <c r="I4429" s="3">
        <v>12.4553571428571</v>
      </c>
      <c r="J4429" s="3">
        <v>34.724742891712</v>
      </c>
      <c r="K4429" s="3">
        <v>0.708207207721754</v>
      </c>
      <c r="L4429" s="3">
        <v>81.9774011299435</v>
      </c>
      <c r="M4429" s="3">
        <v>9.34515688949523</v>
      </c>
      <c r="N4429" s="3">
        <v>15.5595451825254</v>
      </c>
      <c r="O4429" s="3">
        <v>25.5732801595214</v>
      </c>
      <c r="P4429" s="3">
        <v>19.9337748344371</v>
      </c>
      <c r="Q4429" s="3">
        <v>36.4677656528133</v>
      </c>
      <c r="R4429" s="3">
        <v>15.4725609756098</v>
      </c>
      <c r="S4429" s="3"/>
      <c r="T4429" s="3"/>
      <c r="U4429" s="3"/>
      <c r="V4429" s="3"/>
      <c r="W4429" s="3"/>
      <c r="X4429" s="3"/>
      <c r="Y4429" s="3"/>
      <c r="Z4429" s="3"/>
      <c r="AA4429" s="3">
        <v>0.407723579179422</v>
      </c>
      <c r="AB4429" s="3">
        <v>0.874596736253112</v>
      </c>
      <c r="AC4429" s="3">
        <v>-8.82525697503672</v>
      </c>
      <c r="AD4429" s="3"/>
      <c r="AE4429" s="5"/>
      <c r="AF4429" s="3">
        <v>5.34061379048611</v>
      </c>
      <c r="AG4429" s="3"/>
      <c r="AH4429" s="3"/>
      <c r="AI4429" s="3"/>
      <c r="AJ4429" s="3"/>
      <c r="AK4429" s="3"/>
      <c r="AL4429" s="3"/>
      <c r="AM4429" s="3"/>
      <c r="AN4429" s="5" t="s">
        <v>51</v>
      </c>
      <c r="AO4429" s="1"/>
      <c r="AP4429" s="1"/>
      <c r="AQ4429" s="1"/>
    </row>
    <row r="4430" spans="1:43">
      <c r="A4430" s="1" t="s">
        <v>11323</v>
      </c>
      <c r="B4430" s="1" t="s">
        <v>11324</v>
      </c>
      <c r="C4430" s="3">
        <v>0.654794520547945</v>
      </c>
      <c r="D4430" s="4">
        <v>43998</v>
      </c>
      <c r="E4430" s="3">
        <v>11.087073061</v>
      </c>
      <c r="F4430" s="5" t="s">
        <v>4972</v>
      </c>
      <c r="G4430" s="5">
        <v>240</v>
      </c>
      <c r="H4430" s="5" t="s">
        <v>205</v>
      </c>
      <c r="I4430" s="3">
        <v>-0.00990589400693303</v>
      </c>
      <c r="J4430" s="3">
        <v>28.4644194756554</v>
      </c>
      <c r="K4430" s="3">
        <v>0.0198176773682103</v>
      </c>
      <c r="L4430" s="3">
        <v>21.1111111111111</v>
      </c>
      <c r="M4430" s="3">
        <v>-0.168133715755122</v>
      </c>
      <c r="N4430" s="3">
        <v>29.4776119402985</v>
      </c>
      <c r="O4430" s="3">
        <v>0.678236584879328</v>
      </c>
      <c r="P4430" s="3">
        <v>66.9260700389105</v>
      </c>
      <c r="Q4430" s="3">
        <v>0.869391426001814</v>
      </c>
      <c r="R4430" s="3">
        <v>80.0884955752212</v>
      </c>
      <c r="S4430" s="3"/>
      <c r="T4430" s="3"/>
      <c r="U4430" s="3"/>
      <c r="V4430" s="3"/>
      <c r="W4430" s="3"/>
      <c r="X4430" s="3"/>
      <c r="Y4430" s="3"/>
      <c r="Z4430" s="3"/>
      <c r="AA4430" s="3">
        <v>-0.0220097213248595</v>
      </c>
      <c r="AB4430" s="3">
        <v>-0.0292870853506689</v>
      </c>
      <c r="AC4430" s="3">
        <v>-0.57872680103772</v>
      </c>
      <c r="AD4430" s="3"/>
      <c r="AE4430" s="5">
        <v>1</v>
      </c>
      <c r="AF4430" s="3">
        <v>0.118400318197037</v>
      </c>
      <c r="AG4430" s="3"/>
      <c r="AH4430" s="3"/>
      <c r="AI4430" s="3"/>
      <c r="AJ4430" s="3"/>
      <c r="AK4430" s="3"/>
      <c r="AL4430" s="3"/>
      <c r="AM4430" s="3"/>
      <c r="AN4430" s="5" t="s">
        <v>46</v>
      </c>
      <c r="AO4430" s="1"/>
      <c r="AP4430" s="1"/>
      <c r="AQ4430" s="1"/>
    </row>
    <row r="4431" spans="1:43">
      <c r="A4431" s="1" t="s">
        <v>11325</v>
      </c>
      <c r="B4431" s="1" t="s">
        <v>11326</v>
      </c>
      <c r="C4431" s="3">
        <v>0.0547945205479452</v>
      </c>
      <c r="D4431" s="4">
        <v>44217</v>
      </c>
      <c r="E4431" s="3">
        <v>79.9999249253</v>
      </c>
      <c r="F4431" s="5" t="s">
        <v>459</v>
      </c>
      <c r="G4431" s="5">
        <v>21</v>
      </c>
      <c r="H4431" s="5" t="s">
        <v>50</v>
      </c>
      <c r="I4431" s="3">
        <v>0.0699999999999923</v>
      </c>
      <c r="J4431" s="3"/>
      <c r="K4431" s="3">
        <v>0.0399880035989159</v>
      </c>
      <c r="L4431" s="3">
        <v>17.884019477645</v>
      </c>
      <c r="M4431" s="3">
        <v>0.0699999999999923</v>
      </c>
      <c r="N4431" s="3"/>
      <c r="O4431" s="3"/>
      <c r="P4431" s="3"/>
      <c r="Q4431" s="3"/>
      <c r="R4431" s="3"/>
      <c r="S4431" s="3"/>
      <c r="T4431" s="3"/>
      <c r="U4431" s="3"/>
      <c r="V4431" s="3"/>
      <c r="W4431" s="3"/>
      <c r="X4431" s="3"/>
      <c r="Y4431" s="3"/>
      <c r="Z4431" s="3"/>
      <c r="AA4431" s="3">
        <v>0.900230623077506</v>
      </c>
      <c r="AB4431" s="3"/>
      <c r="AC4431" s="3">
        <v>0</v>
      </c>
      <c r="AD4431" s="3"/>
      <c r="AE4431" s="5"/>
      <c r="AF4431" s="3"/>
      <c r="AG4431" s="3"/>
      <c r="AH4431" s="3"/>
      <c r="AI4431" s="3"/>
      <c r="AJ4431" s="3"/>
      <c r="AK4431" s="3"/>
      <c r="AL4431" s="3"/>
      <c r="AM4431" s="3"/>
      <c r="AN4431" s="5" t="s">
        <v>1266</v>
      </c>
      <c r="AO4431" s="1"/>
      <c r="AP4431" s="1"/>
      <c r="AQ4431" s="1"/>
    </row>
    <row r="4432" spans="1:43">
      <c r="A4432" s="1" t="s">
        <v>11327</v>
      </c>
      <c r="B4432" s="1" t="s">
        <v>11328</v>
      </c>
      <c r="C4432" s="3">
        <v>1.13150684931507</v>
      </c>
      <c r="D4432" s="4">
        <v>43824</v>
      </c>
      <c r="E4432" s="3">
        <v>10.0736441662</v>
      </c>
      <c r="F4432" s="5" t="s">
        <v>235</v>
      </c>
      <c r="G4432" s="5">
        <v>24</v>
      </c>
      <c r="H4432" s="5" t="s">
        <v>50</v>
      </c>
      <c r="I4432" s="3">
        <v>0.228075892037412</v>
      </c>
      <c r="J4432" s="3">
        <v>31.7105850826262</v>
      </c>
      <c r="K4432" s="3">
        <v>0.00992161920824883</v>
      </c>
      <c r="L4432" s="3">
        <v>38.1584772023019</v>
      </c>
      <c r="M4432" s="3">
        <v>-0.0497841203365356</v>
      </c>
      <c r="N4432" s="3">
        <v>45.7257346393589</v>
      </c>
      <c r="O4432" s="3">
        <v>0.148529800059625</v>
      </c>
      <c r="P4432" s="3">
        <v>83.8282320694381</v>
      </c>
      <c r="Q4432" s="3">
        <v>1.21292892625075</v>
      </c>
      <c r="R4432" s="3">
        <v>38.2906808305167</v>
      </c>
      <c r="S4432" s="3">
        <v>2.2592419176447</v>
      </c>
      <c r="T4432" s="3">
        <v>32.5988700564972</v>
      </c>
      <c r="U4432" s="3"/>
      <c r="V4432" s="3"/>
      <c r="W4432" s="3"/>
      <c r="X4432" s="3"/>
      <c r="Y4432" s="3"/>
      <c r="Z4432" s="3"/>
      <c r="AA4432" s="3">
        <v>0.0606941777182086</v>
      </c>
      <c r="AB4432" s="3">
        <v>0.108928148509612</v>
      </c>
      <c r="AC4432" s="3">
        <v>-2.22502914885346</v>
      </c>
      <c r="AD4432" s="3"/>
      <c r="AE4432" s="5">
        <v>3</v>
      </c>
      <c r="AF4432" s="3">
        <v>0.219267900801424</v>
      </c>
      <c r="AG4432" s="3">
        <v>2.67013577601602</v>
      </c>
      <c r="AH4432" s="3"/>
      <c r="AI4432" s="3"/>
      <c r="AJ4432" s="3"/>
      <c r="AK4432" s="3"/>
      <c r="AL4432" s="3"/>
      <c r="AM4432" s="3"/>
      <c r="AN4432" s="5" t="s">
        <v>51</v>
      </c>
      <c r="AO4432" s="1"/>
      <c r="AP4432" s="1"/>
      <c r="AQ4432" s="1"/>
    </row>
    <row r="4433" spans="1:43">
      <c r="A4433" s="1" t="s">
        <v>11329</v>
      </c>
      <c r="B4433" s="1" t="s">
        <v>11330</v>
      </c>
      <c r="C4433" s="3">
        <v>0.934246575342466</v>
      </c>
      <c r="D4433" s="4">
        <v>43896</v>
      </c>
      <c r="E4433" s="3">
        <v>9.4918922861</v>
      </c>
      <c r="F4433" s="5" t="s">
        <v>7441</v>
      </c>
      <c r="G4433" s="5">
        <v>342</v>
      </c>
      <c r="H4433" s="5" t="s">
        <v>50</v>
      </c>
      <c r="I4433" s="3">
        <v>0.161828663902088</v>
      </c>
      <c r="J4433" s="3">
        <v>43.2782492184011</v>
      </c>
      <c r="K4433" s="3">
        <v>-0.0100969305331176</v>
      </c>
      <c r="L4433" s="3">
        <v>61.6644532979194</v>
      </c>
      <c r="M4433" s="3">
        <v>-0.20155195001512</v>
      </c>
      <c r="N4433" s="3">
        <v>73.3748886910062</v>
      </c>
      <c r="O4433" s="3">
        <v>0.978892627714883</v>
      </c>
      <c r="P4433" s="3">
        <v>9.91320237551393</v>
      </c>
      <c r="Q4433" s="3">
        <v>1.34056487924682</v>
      </c>
      <c r="R4433" s="3">
        <v>22.8874939642685</v>
      </c>
      <c r="S4433" s="3"/>
      <c r="T4433" s="3"/>
      <c r="U4433" s="3"/>
      <c r="V4433" s="3"/>
      <c r="W4433" s="3"/>
      <c r="X4433" s="3"/>
      <c r="Y4433" s="3"/>
      <c r="Z4433" s="3"/>
      <c r="AA4433" s="3">
        <v>-0.0932611712827897</v>
      </c>
      <c r="AB4433" s="3">
        <v>-0.107348930392054</v>
      </c>
      <c r="AC4433" s="3">
        <v>-3.63839433645782</v>
      </c>
      <c r="AD4433" s="3"/>
      <c r="AE4433" s="5">
        <v>4</v>
      </c>
      <c r="AF4433" s="3">
        <v>-0.0233651833145862</v>
      </c>
      <c r="AG4433" s="3"/>
      <c r="AH4433" s="3"/>
      <c r="AI4433" s="3"/>
      <c r="AJ4433" s="3"/>
      <c r="AK4433" s="3"/>
      <c r="AL4433" s="3"/>
      <c r="AM4433" s="3"/>
      <c r="AN4433" s="5" t="s">
        <v>1266</v>
      </c>
      <c r="AO4433" s="1"/>
      <c r="AP4433" s="1"/>
      <c r="AQ4433" s="1"/>
    </row>
    <row r="4434" spans="1:43">
      <c r="A4434" s="1" t="s">
        <v>11331</v>
      </c>
      <c r="B4434" s="1" t="s">
        <v>11332</v>
      </c>
      <c r="C4434" s="3">
        <v>0.876712328767123</v>
      </c>
      <c r="D4434" s="4">
        <v>43917</v>
      </c>
      <c r="E4434" s="3">
        <v>10.0918746731</v>
      </c>
      <c r="F4434" s="5" t="s">
        <v>1969</v>
      </c>
      <c r="G4434" s="5">
        <v>321</v>
      </c>
      <c r="H4434" s="5" t="s">
        <v>50</v>
      </c>
      <c r="I4434" s="3">
        <v>-0.178359096313914</v>
      </c>
      <c r="J4434" s="3">
        <v>86.0652076820009</v>
      </c>
      <c r="K4434" s="3">
        <v>0.00992752903802134</v>
      </c>
      <c r="L4434" s="3">
        <v>38.0699424524126</v>
      </c>
      <c r="M4434" s="3">
        <v>-0.277172837061959</v>
      </c>
      <c r="N4434" s="3">
        <v>83.1255565449688</v>
      </c>
      <c r="O4434" s="3">
        <v>0.850936029632602</v>
      </c>
      <c r="P4434" s="3">
        <v>21.9735038830516</v>
      </c>
      <c r="Q4434" s="3">
        <v>1.34808853118713</v>
      </c>
      <c r="R4434" s="3">
        <v>22.2114920328344</v>
      </c>
      <c r="S4434" s="3"/>
      <c r="T4434" s="3"/>
      <c r="U4434" s="3"/>
      <c r="V4434" s="3"/>
      <c r="W4434" s="3"/>
      <c r="X4434" s="3"/>
      <c r="Y4434" s="3"/>
      <c r="Z4434" s="3"/>
      <c r="AA4434" s="3">
        <v>-0.09079203100914</v>
      </c>
      <c r="AB4434" s="3">
        <v>-0.11083438434491</v>
      </c>
      <c r="AC4434" s="3">
        <v>-0.979216626698633</v>
      </c>
      <c r="AD4434" s="3"/>
      <c r="AE4434" s="5">
        <v>3</v>
      </c>
      <c r="AF4434" s="3">
        <v>0.073446828512129</v>
      </c>
      <c r="AG4434" s="3"/>
      <c r="AH4434" s="3"/>
      <c r="AI4434" s="3"/>
      <c r="AJ4434" s="3"/>
      <c r="AK4434" s="3"/>
      <c r="AL4434" s="3"/>
      <c r="AM4434" s="3"/>
      <c r="AN4434" s="5" t="s">
        <v>1266</v>
      </c>
      <c r="AO4434" s="1"/>
      <c r="AP4434" s="1"/>
      <c r="AQ4434" s="1"/>
    </row>
    <row r="4435" spans="1:43">
      <c r="A4435" s="1" t="s">
        <v>11333</v>
      </c>
      <c r="B4435" s="1" t="s">
        <v>11334</v>
      </c>
      <c r="C4435" s="3">
        <v>1.13424657534247</v>
      </c>
      <c r="D4435" s="4">
        <v>43823</v>
      </c>
      <c r="E4435" s="3">
        <v>27.0186473712</v>
      </c>
      <c r="F4435" s="5" t="s">
        <v>10890</v>
      </c>
      <c r="G4435" s="5">
        <v>415</v>
      </c>
      <c r="H4435" s="5" t="s">
        <v>226</v>
      </c>
      <c r="I4435" s="3">
        <v>2.3491879350348</v>
      </c>
      <c r="J4435" s="3">
        <v>42.8165007112376</v>
      </c>
      <c r="K4435" s="3">
        <v>0.417338518448253</v>
      </c>
      <c r="L4435" s="3">
        <v>59.7883597883598</v>
      </c>
      <c r="M4435" s="3">
        <v>1.15612459392319</v>
      </c>
      <c r="N4435" s="3">
        <v>35.2609308885755</v>
      </c>
      <c r="O4435" s="3">
        <v>2.98638132295719</v>
      </c>
      <c r="P4435" s="3">
        <v>65.5660377358491</v>
      </c>
      <c r="Q4435" s="3">
        <v>4.07799044622642</v>
      </c>
      <c r="R4435" s="3">
        <v>72.4452554744526</v>
      </c>
      <c r="S4435" s="3">
        <v>9.66468178230617</v>
      </c>
      <c r="T4435" s="3">
        <v>75.2659574468085</v>
      </c>
      <c r="U4435" s="3"/>
      <c r="V4435" s="3"/>
      <c r="W4435" s="3"/>
      <c r="X4435" s="3"/>
      <c r="Y4435" s="3"/>
      <c r="Z4435" s="3"/>
      <c r="AA4435" s="3">
        <v>0.314216262434016</v>
      </c>
      <c r="AB4435" s="3">
        <v>0.564986366712128</v>
      </c>
      <c r="AC4435" s="3">
        <v>-1.47768692739631</v>
      </c>
      <c r="AD4435" s="3"/>
      <c r="AE4435" s="5">
        <v>1</v>
      </c>
      <c r="AF4435" s="3">
        <v>0.680304966596792</v>
      </c>
      <c r="AG4435" s="3">
        <v>8.88901837929468</v>
      </c>
      <c r="AH4435" s="3"/>
      <c r="AI4435" s="3"/>
      <c r="AJ4435" s="3"/>
      <c r="AK4435" s="3"/>
      <c r="AL4435" s="3"/>
      <c r="AM4435" s="3"/>
      <c r="AN4435" s="5" t="s">
        <v>134</v>
      </c>
      <c r="AO4435" s="1"/>
      <c r="AP4435" s="1"/>
      <c r="AQ4435" s="1"/>
    </row>
    <row r="4436" spans="1:43">
      <c r="A4436" s="1" t="s">
        <v>11335</v>
      </c>
      <c r="B4436" s="1" t="s">
        <v>11336</v>
      </c>
      <c r="C4436" s="3">
        <v>1.05753424657534</v>
      </c>
      <c r="D4436" s="4">
        <v>43851</v>
      </c>
      <c r="E4436" s="3">
        <v>30.5510410514</v>
      </c>
      <c r="F4436" s="5" t="s">
        <v>582</v>
      </c>
      <c r="G4436" s="5">
        <v>387</v>
      </c>
      <c r="H4436" s="5" t="s">
        <v>226</v>
      </c>
      <c r="I4436" s="3">
        <v>-0.582010328676541</v>
      </c>
      <c r="J4436" s="3">
        <v>96.5860597439545</v>
      </c>
      <c r="K4436" s="3">
        <v>-0.0396707329167866</v>
      </c>
      <c r="L4436" s="3">
        <v>87.962962962963</v>
      </c>
      <c r="M4436" s="3">
        <v>-0.803739884676143</v>
      </c>
      <c r="N4436" s="3">
        <v>93.6530324400564</v>
      </c>
      <c r="O4436" s="3">
        <v>0.409270539083825</v>
      </c>
      <c r="P4436" s="3">
        <v>93.5534591194968</v>
      </c>
      <c r="Q4436" s="3">
        <v>-0.461492437430058</v>
      </c>
      <c r="R4436" s="3">
        <v>95.6204379562044</v>
      </c>
      <c r="S4436" s="3">
        <v>6.46827798733295</v>
      </c>
      <c r="T4436" s="3">
        <v>86.436170212766</v>
      </c>
      <c r="U4436" s="3"/>
      <c r="V4436" s="3"/>
      <c r="W4436" s="3"/>
      <c r="X4436" s="3"/>
      <c r="Y4436" s="3"/>
      <c r="Z4436" s="3"/>
      <c r="AA4436" s="3">
        <v>0.171599531527388</v>
      </c>
      <c r="AB4436" s="3">
        <v>0.307821352893213</v>
      </c>
      <c r="AC4436" s="3">
        <v>-1.74002047082906</v>
      </c>
      <c r="AD4436" s="3"/>
      <c r="AE4436" s="5">
        <v>1</v>
      </c>
      <c r="AF4436" s="3">
        <v>0.549927753625565</v>
      </c>
      <c r="AG4436" s="3"/>
      <c r="AH4436" s="3"/>
      <c r="AI4436" s="3"/>
      <c r="AJ4436" s="3"/>
      <c r="AK4436" s="3"/>
      <c r="AL4436" s="3"/>
      <c r="AM4436" s="3"/>
      <c r="AN4436" s="5" t="s">
        <v>46</v>
      </c>
      <c r="AO4436" s="1"/>
      <c r="AP4436" s="1"/>
      <c r="AQ4436" s="1"/>
    </row>
    <row r="4437" spans="1:43">
      <c r="A4437" s="1" t="s">
        <v>11337</v>
      </c>
      <c r="B4437" s="1" t="s">
        <v>11338</v>
      </c>
      <c r="C4437" s="3">
        <v>0.882191780821918</v>
      </c>
      <c r="D4437" s="4">
        <v>43915</v>
      </c>
      <c r="E4437" s="3">
        <v>2.107004522</v>
      </c>
      <c r="F4437" s="5" t="s">
        <v>1710</v>
      </c>
      <c r="G4437" s="5">
        <v>323</v>
      </c>
      <c r="H4437" s="5" t="s">
        <v>50</v>
      </c>
      <c r="I4437" s="3">
        <v>0.129572411043542</v>
      </c>
      <c r="J4437" s="3">
        <v>48.5931219294328</v>
      </c>
      <c r="K4437" s="3">
        <v>-0.0199044585987239</v>
      </c>
      <c r="L4437" s="3">
        <v>66.5781319167773</v>
      </c>
      <c r="M4437" s="3">
        <v>-0.049746293901121</v>
      </c>
      <c r="N4437" s="3">
        <v>45.6366874443455</v>
      </c>
      <c r="O4437" s="3">
        <v>0.319552626323135</v>
      </c>
      <c r="P4437" s="3">
        <v>77.5239835541343</v>
      </c>
      <c r="Q4437" s="3">
        <v>0.853327979118558</v>
      </c>
      <c r="R4437" s="3">
        <v>74.0222114920328</v>
      </c>
      <c r="S4437" s="3"/>
      <c r="T4437" s="3"/>
      <c r="U4437" s="3"/>
      <c r="V4437" s="3"/>
      <c r="W4437" s="3"/>
      <c r="X4437" s="3"/>
      <c r="Y4437" s="3"/>
      <c r="Z4437" s="3"/>
      <c r="AA4437" s="3">
        <v>-0.130988665699563</v>
      </c>
      <c r="AB4437" s="3">
        <v>-0.145987935417669</v>
      </c>
      <c r="AC4437" s="3">
        <v>-0.908909308829415</v>
      </c>
      <c r="AD4437" s="3"/>
      <c r="AE4437" s="5">
        <v>3</v>
      </c>
      <c r="AF4437" s="3">
        <v>0.0423222620575179</v>
      </c>
      <c r="AG4437" s="3"/>
      <c r="AH4437" s="3"/>
      <c r="AI4437" s="3"/>
      <c r="AJ4437" s="3"/>
      <c r="AK4437" s="3"/>
      <c r="AL4437" s="3"/>
      <c r="AM4437" s="3"/>
      <c r="AN4437" s="5" t="s">
        <v>1266</v>
      </c>
      <c r="AO4437" s="1"/>
      <c r="AP4437" s="1"/>
      <c r="AQ4437" s="1"/>
    </row>
    <row r="4438" spans="1:43">
      <c r="A4438" s="1" t="s">
        <v>11339</v>
      </c>
      <c r="B4438" s="1" t="s">
        <v>11340</v>
      </c>
      <c r="C4438" s="3">
        <v>0.378082191780822</v>
      </c>
      <c r="D4438" s="4">
        <v>44099</v>
      </c>
      <c r="E4438" s="3">
        <v>23.7017866027</v>
      </c>
      <c r="F4438" s="5" t="s">
        <v>9624</v>
      </c>
      <c r="G4438" s="5">
        <v>139</v>
      </c>
      <c r="H4438" s="5" t="s">
        <v>50</v>
      </c>
      <c r="I4438" s="3">
        <v>0.327186198691263</v>
      </c>
      <c r="J4438" s="3">
        <v>14.2920946851273</v>
      </c>
      <c r="K4438" s="3">
        <v>0.0593295757935265</v>
      </c>
      <c r="L4438" s="3">
        <v>10.0929614873838</v>
      </c>
      <c r="M4438" s="3">
        <v>0.24767188428769</v>
      </c>
      <c r="N4438" s="3">
        <v>6.67853962600178</v>
      </c>
      <c r="O4438" s="3">
        <v>0.867224880382768</v>
      </c>
      <c r="P4438" s="3">
        <v>19.5979899497487</v>
      </c>
      <c r="Q4438" s="3"/>
      <c r="R4438" s="3"/>
      <c r="S4438" s="3"/>
      <c r="T4438" s="3"/>
      <c r="U4438" s="3"/>
      <c r="V4438" s="3"/>
      <c r="W4438" s="3"/>
      <c r="X4438" s="3"/>
      <c r="Y4438" s="3"/>
      <c r="Z4438" s="3"/>
      <c r="AA4438" s="3">
        <v>2.55755468231664</v>
      </c>
      <c r="AB4438" s="3">
        <v>16.982257210395</v>
      </c>
      <c r="AC4438" s="3">
        <v>0</v>
      </c>
      <c r="AD4438" s="3"/>
      <c r="AE4438" s="5"/>
      <c r="AF4438" s="3">
        <v>0.276306387863106</v>
      </c>
      <c r="AG4438" s="3"/>
      <c r="AH4438" s="3"/>
      <c r="AI4438" s="3"/>
      <c r="AJ4438" s="3"/>
      <c r="AK4438" s="3"/>
      <c r="AL4438" s="3"/>
      <c r="AM4438" s="3"/>
      <c r="AN4438" s="5" t="s">
        <v>1266</v>
      </c>
      <c r="AO4438" s="1"/>
      <c r="AP4438" s="1"/>
      <c r="AQ4438" s="1"/>
    </row>
    <row r="4439" spans="1:43">
      <c r="A4439" s="1" t="s">
        <v>11341</v>
      </c>
      <c r="B4439" s="1" t="s">
        <v>11342</v>
      </c>
      <c r="C4439" s="3">
        <v>1.07123287671233</v>
      </c>
      <c r="D4439" s="4">
        <v>43846</v>
      </c>
      <c r="E4439" s="3">
        <v>5.4430758429</v>
      </c>
      <c r="F4439" s="5" t="s">
        <v>7131</v>
      </c>
      <c r="G4439" s="5">
        <v>392</v>
      </c>
      <c r="H4439" s="5" t="s">
        <v>55</v>
      </c>
      <c r="I4439" s="3">
        <v>9.2748506246605</v>
      </c>
      <c r="J4439" s="3">
        <v>57.8947368421053</v>
      </c>
      <c r="K4439" s="3">
        <v>2.12576940161177</v>
      </c>
      <c r="L4439" s="3">
        <v>59.774011299435</v>
      </c>
      <c r="M4439" s="3">
        <v>3.28584263894236</v>
      </c>
      <c r="N4439" s="3">
        <v>67.3249551166966</v>
      </c>
      <c r="O4439" s="3">
        <v>23.2218053747799</v>
      </c>
      <c r="P4439" s="3">
        <v>28.476821192053</v>
      </c>
      <c r="Q4439" s="3">
        <v>25.8031736105683</v>
      </c>
      <c r="R4439" s="3">
        <v>43.4451219512195</v>
      </c>
      <c r="S4439" s="3">
        <v>59.2519295468039</v>
      </c>
      <c r="T4439" s="3">
        <v>60.15625</v>
      </c>
      <c r="U4439" s="3"/>
      <c r="V4439" s="3"/>
      <c r="W4439" s="3"/>
      <c r="X4439" s="3"/>
      <c r="Y4439" s="3"/>
      <c r="Z4439" s="3"/>
      <c r="AA4439" s="3">
        <v>0.203199108193205</v>
      </c>
      <c r="AB4439" s="3">
        <v>0.352561295674283</v>
      </c>
      <c r="AC4439" s="3">
        <v>-19.4064591213267</v>
      </c>
      <c r="AD4439" s="3"/>
      <c r="AE4439" s="5">
        <v>2</v>
      </c>
      <c r="AF4439" s="3">
        <v>4.1058389003815</v>
      </c>
      <c r="AG4439" s="3"/>
      <c r="AH4439" s="3"/>
      <c r="AI4439" s="3"/>
      <c r="AJ4439" s="3"/>
      <c r="AK4439" s="3"/>
      <c r="AL4439" s="3"/>
      <c r="AM4439" s="3"/>
      <c r="AN4439" s="5" t="s">
        <v>46</v>
      </c>
      <c r="AO4439" s="1"/>
      <c r="AP4439" s="1"/>
      <c r="AQ4439" s="1"/>
    </row>
    <row r="4440" spans="1:43">
      <c r="A4440" s="1" t="s">
        <v>11343</v>
      </c>
      <c r="B4440" s="1" t="s">
        <v>11344</v>
      </c>
      <c r="C4440" s="3">
        <v>1.01917808219178</v>
      </c>
      <c r="D4440" s="4">
        <v>43865</v>
      </c>
      <c r="E4440" s="3">
        <v>6.9904960504</v>
      </c>
      <c r="F4440" s="5" t="s">
        <v>10876</v>
      </c>
      <c r="G4440" s="5">
        <v>373</v>
      </c>
      <c r="H4440" s="5" t="s">
        <v>226</v>
      </c>
      <c r="I4440" s="3">
        <v>1.74423859014911</v>
      </c>
      <c r="J4440" s="3">
        <v>56.8990042674253</v>
      </c>
      <c r="K4440" s="3">
        <v>0.914306202940121</v>
      </c>
      <c r="L4440" s="3">
        <v>28.8359788359788</v>
      </c>
      <c r="M4440" s="3">
        <v>0.490939926805306</v>
      </c>
      <c r="N4440" s="3">
        <v>58.5331452750353</v>
      </c>
      <c r="O4440" s="3">
        <v>3.55993008922822</v>
      </c>
      <c r="P4440" s="3">
        <v>57.5471698113208</v>
      </c>
      <c r="Q4440" s="3">
        <v>4.33734939759036</v>
      </c>
      <c r="R4440" s="3">
        <v>70.6204379562044</v>
      </c>
      <c r="S4440" s="3">
        <v>12.2656561627443</v>
      </c>
      <c r="T4440" s="3">
        <v>64.8936170212766</v>
      </c>
      <c r="U4440" s="3"/>
      <c r="V4440" s="3"/>
      <c r="W4440" s="3"/>
      <c r="X4440" s="3"/>
      <c r="Y4440" s="3"/>
      <c r="Z4440" s="3"/>
      <c r="AA4440" s="3">
        <v>0.29776613465328</v>
      </c>
      <c r="AB4440" s="3">
        <v>0.552136313570561</v>
      </c>
      <c r="AC4440" s="3">
        <v>-2.96337198601141</v>
      </c>
      <c r="AD4440" s="3"/>
      <c r="AE4440" s="5">
        <v>2</v>
      </c>
      <c r="AF4440" s="3">
        <v>0.952941460289019</v>
      </c>
      <c r="AG4440" s="3"/>
      <c r="AH4440" s="3"/>
      <c r="AI4440" s="3"/>
      <c r="AJ4440" s="3"/>
      <c r="AK4440" s="3"/>
      <c r="AL4440" s="3"/>
      <c r="AM4440" s="3">
        <v>50</v>
      </c>
      <c r="AN4440" s="5" t="s">
        <v>56</v>
      </c>
      <c r="AO4440" s="1"/>
      <c r="AP4440" s="1"/>
      <c r="AQ4440" s="1"/>
    </row>
    <row r="4441" spans="1:43">
      <c r="A4441" s="1" t="s">
        <v>11345</v>
      </c>
      <c r="B4441" s="1" t="s">
        <v>11346</v>
      </c>
      <c r="C4441" s="3">
        <v>1.07945205479452</v>
      </c>
      <c r="D4441" s="4">
        <v>43843</v>
      </c>
      <c r="E4441" s="3">
        <v>80.9649583182</v>
      </c>
      <c r="F4441" s="5" t="s">
        <v>11347</v>
      </c>
      <c r="G4441" s="5">
        <v>395</v>
      </c>
      <c r="H4441" s="5" t="s">
        <v>50</v>
      </c>
      <c r="I4441" s="3">
        <v>0.306324110671927</v>
      </c>
      <c r="J4441" s="3">
        <v>17.2398392139348</v>
      </c>
      <c r="K4441" s="3">
        <v>0.0492805046323701</v>
      </c>
      <c r="L4441" s="3">
        <v>14.9181053563524</v>
      </c>
      <c r="M4441" s="3">
        <v>0.227093206951026</v>
      </c>
      <c r="N4441" s="3">
        <v>8.5040071237756</v>
      </c>
      <c r="O4441" s="3">
        <v>0.843835952390113</v>
      </c>
      <c r="P4441" s="3">
        <v>23.0242119689356</v>
      </c>
      <c r="Q4441" s="3">
        <v>1.69145273931832</v>
      </c>
      <c r="R4441" s="3">
        <v>7.53259295026557</v>
      </c>
      <c r="S4441" s="3">
        <v>3.3357301466214</v>
      </c>
      <c r="T4441" s="3">
        <v>8.30508474576271</v>
      </c>
      <c r="U4441" s="3"/>
      <c r="V4441" s="3"/>
      <c r="W4441" s="3"/>
      <c r="X4441" s="3"/>
      <c r="Y4441" s="3"/>
      <c r="Z4441" s="3"/>
      <c r="AA4441" s="3">
        <v>4.14323000572553</v>
      </c>
      <c r="AB4441" s="3"/>
      <c r="AC4441" s="3">
        <v>0</v>
      </c>
      <c r="AD4441" s="3"/>
      <c r="AE4441" s="5"/>
      <c r="AF4441" s="3">
        <v>0.279717456264071</v>
      </c>
      <c r="AG4441" s="3"/>
      <c r="AH4441" s="3"/>
      <c r="AI4441" s="3"/>
      <c r="AJ4441" s="3"/>
      <c r="AK4441" s="3"/>
      <c r="AL4441" s="3"/>
      <c r="AM4441" s="3"/>
      <c r="AN4441" s="5" t="s">
        <v>1266</v>
      </c>
      <c r="AO4441" s="1"/>
      <c r="AP4441" s="1"/>
      <c r="AQ4441" s="1"/>
    </row>
    <row r="4442" spans="1:43">
      <c r="A4442" s="1" t="s">
        <v>11348</v>
      </c>
      <c r="B4442" s="1" t="s">
        <v>11349</v>
      </c>
      <c r="C4442" s="3">
        <v>1.08767123287671</v>
      </c>
      <c r="D4442" s="4">
        <v>43840</v>
      </c>
      <c r="E4442" s="3">
        <v>80.7306490825</v>
      </c>
      <c r="F4442" s="5" t="s">
        <v>414</v>
      </c>
      <c r="G4442" s="5">
        <v>398</v>
      </c>
      <c r="H4442" s="5" t="s">
        <v>50</v>
      </c>
      <c r="I4442" s="3">
        <v>0.346843722128621</v>
      </c>
      <c r="J4442" s="3">
        <v>11.9249665029031</v>
      </c>
      <c r="K4442" s="3">
        <v>0.0494022329809143</v>
      </c>
      <c r="L4442" s="3">
        <v>14.431164231961</v>
      </c>
      <c r="M4442" s="3">
        <v>0.257425742574257</v>
      </c>
      <c r="N4442" s="3">
        <v>5.56544968833482</v>
      </c>
      <c r="O4442" s="3">
        <v>0.931212652688787</v>
      </c>
      <c r="P4442" s="3">
        <v>12.6998629511192</v>
      </c>
      <c r="Q4442" s="3">
        <v>1.84068097433888</v>
      </c>
      <c r="R4442" s="3">
        <v>4.8768710767745</v>
      </c>
      <c r="S4442" s="3">
        <v>3.73038235714285</v>
      </c>
      <c r="T4442" s="3">
        <v>5.36723163841808</v>
      </c>
      <c r="U4442" s="3"/>
      <c r="V4442" s="3"/>
      <c r="W4442" s="3"/>
      <c r="X4442" s="3"/>
      <c r="Y4442" s="3"/>
      <c r="Z4442" s="3"/>
      <c r="AA4442" s="3">
        <v>4.86312044697402</v>
      </c>
      <c r="AB4442" s="3"/>
      <c r="AC4442" s="3">
        <v>0</v>
      </c>
      <c r="AD4442" s="3"/>
      <c r="AE4442" s="5"/>
      <c r="AF4442" s="3">
        <v>0.313230772357941</v>
      </c>
      <c r="AG4442" s="3"/>
      <c r="AH4442" s="3"/>
      <c r="AI4442" s="3"/>
      <c r="AJ4442" s="3"/>
      <c r="AK4442" s="3"/>
      <c r="AL4442" s="3"/>
      <c r="AM4442" s="3"/>
      <c r="AN4442" s="5" t="s">
        <v>1266</v>
      </c>
      <c r="AO4442" s="1"/>
      <c r="AP4442" s="1"/>
      <c r="AQ4442" s="1"/>
    </row>
    <row r="4443" spans="1:43">
      <c r="A4443" s="1" t="s">
        <v>11350</v>
      </c>
      <c r="B4443" s="1" t="s">
        <v>11351</v>
      </c>
      <c r="C4443" s="3">
        <v>1.12876712328767</v>
      </c>
      <c r="D4443" s="4">
        <v>43825</v>
      </c>
      <c r="E4443" s="3">
        <v>44.0769853202</v>
      </c>
      <c r="F4443" s="5" t="s">
        <v>10457</v>
      </c>
      <c r="G4443" s="5">
        <v>413</v>
      </c>
      <c r="H4443" s="5" t="s">
        <v>205</v>
      </c>
      <c r="I4443" s="3">
        <v>-0.0296033155713696</v>
      </c>
      <c r="J4443" s="3">
        <v>31.0861423220974</v>
      </c>
      <c r="K4443" s="3">
        <v>0.0296208530805508</v>
      </c>
      <c r="L4443" s="3">
        <v>16.2962962962963</v>
      </c>
      <c r="M4443" s="3">
        <v>-0.167520693732762</v>
      </c>
      <c r="N4443" s="3">
        <v>28.7313432835821</v>
      </c>
      <c r="O4443" s="3">
        <v>0.816001592198217</v>
      </c>
      <c r="P4443" s="3">
        <v>32.295719844358</v>
      </c>
      <c r="Q4443" s="3">
        <v>1.19868145040453</v>
      </c>
      <c r="R4443" s="3">
        <v>37.1681415929204</v>
      </c>
      <c r="S4443" s="3">
        <v>1.47683628503278</v>
      </c>
      <c r="T4443" s="3">
        <v>53.8461538461538</v>
      </c>
      <c r="U4443" s="3"/>
      <c r="V4443" s="3"/>
      <c r="W4443" s="3"/>
      <c r="X4443" s="3"/>
      <c r="Y4443" s="3"/>
      <c r="Z4443" s="3"/>
      <c r="AA4443" s="3">
        <v>0.000182896804779365</v>
      </c>
      <c r="AB4443" s="3">
        <v>0.03731382064128</v>
      </c>
      <c r="AC4443" s="3">
        <v>-2.29344310496912</v>
      </c>
      <c r="AD4443" s="3"/>
      <c r="AE4443" s="5">
        <v>4</v>
      </c>
      <c r="AF4443" s="3">
        <v>0.155191723531149</v>
      </c>
      <c r="AG4443" s="3">
        <v>1.85139672091805</v>
      </c>
      <c r="AH4443" s="3"/>
      <c r="AI4443" s="3"/>
      <c r="AJ4443" s="3"/>
      <c r="AK4443" s="3"/>
      <c r="AL4443" s="3"/>
      <c r="AM4443" s="3"/>
      <c r="AN4443" s="5" t="s">
        <v>46</v>
      </c>
      <c r="AO4443" s="1"/>
      <c r="AP4443" s="1"/>
      <c r="AQ4443" s="1"/>
    </row>
    <row r="4444" spans="1:43">
      <c r="A4444" s="1" t="s">
        <v>11352</v>
      </c>
      <c r="B4444" s="1" t="s">
        <v>11353</v>
      </c>
      <c r="C4444" s="3">
        <v>1.13424657534247</v>
      </c>
      <c r="D4444" s="4">
        <v>43823</v>
      </c>
      <c r="E4444" s="3">
        <v>7.9866558373</v>
      </c>
      <c r="F4444" s="5" t="s">
        <v>751</v>
      </c>
      <c r="G4444" s="5">
        <v>415</v>
      </c>
      <c r="H4444" s="5" t="s">
        <v>50</v>
      </c>
      <c r="I4444" s="3">
        <v>0.101419878296146</v>
      </c>
      <c r="J4444" s="3">
        <v>53.4167038856632</v>
      </c>
      <c r="K4444" s="3">
        <v>-0.0506329113924107</v>
      </c>
      <c r="L4444" s="3">
        <v>81.2306330234617</v>
      </c>
      <c r="M4444" s="3">
        <v>-0.0506329113924107</v>
      </c>
      <c r="N4444" s="3">
        <v>45.9483526268923</v>
      </c>
      <c r="O4444" s="3">
        <v>0.817160367722166</v>
      </c>
      <c r="P4444" s="3">
        <v>27.4554591137506</v>
      </c>
      <c r="Q4444" s="3">
        <v>1.10633066994469</v>
      </c>
      <c r="R4444" s="3">
        <v>52.1970062771608</v>
      </c>
      <c r="S4444" s="3">
        <v>-1.57558835261268</v>
      </c>
      <c r="T4444" s="3">
        <v>97.909604519774</v>
      </c>
      <c r="U4444" s="3"/>
      <c r="V4444" s="3"/>
      <c r="W4444" s="3"/>
      <c r="X4444" s="3"/>
      <c r="Y4444" s="3"/>
      <c r="Z4444" s="3"/>
      <c r="AA4444" s="3">
        <v>-0.119808754949325</v>
      </c>
      <c r="AB4444" s="3">
        <v>-0.132246127453846</v>
      </c>
      <c r="AC4444" s="3">
        <v>-4.45953927938571</v>
      </c>
      <c r="AD4444" s="3"/>
      <c r="AE4444" s="5">
        <v>5</v>
      </c>
      <c r="AF4444" s="3">
        <v>-0.0976163384966142</v>
      </c>
      <c r="AG4444" s="3">
        <v>-1.21082742506964</v>
      </c>
      <c r="AH4444" s="3"/>
      <c r="AI4444" s="3"/>
      <c r="AJ4444" s="3"/>
      <c r="AK4444" s="3"/>
      <c r="AL4444" s="3"/>
      <c r="AM4444" s="3"/>
      <c r="AN4444" s="5" t="s">
        <v>51</v>
      </c>
      <c r="AO4444" s="1"/>
      <c r="AP4444" s="1"/>
      <c r="AQ4444" s="1"/>
    </row>
    <row r="4445" spans="1:43">
      <c r="A4445" s="1" t="s">
        <v>11354</v>
      </c>
      <c r="B4445" s="1" t="s">
        <v>11355</v>
      </c>
      <c r="C4445" s="3">
        <v>0.646575342465753</v>
      </c>
      <c r="D4445" s="4">
        <v>44001</v>
      </c>
      <c r="E4445" s="3">
        <v>6.3747723912</v>
      </c>
      <c r="F4445" s="5" t="s">
        <v>11356</v>
      </c>
      <c r="G4445" s="5">
        <v>237</v>
      </c>
      <c r="H4445" s="5" t="s">
        <v>205</v>
      </c>
      <c r="I4445" s="3">
        <v>-0.0984542679925285</v>
      </c>
      <c r="J4445" s="3">
        <v>50.187265917603</v>
      </c>
      <c r="K4445" s="3">
        <v>0.0197141448989628</v>
      </c>
      <c r="L4445" s="3">
        <v>23.7037037037037</v>
      </c>
      <c r="M4445" s="3">
        <v>-0.235964998525215</v>
      </c>
      <c r="N4445" s="3">
        <v>51.1194029850746</v>
      </c>
      <c r="O4445" s="3">
        <v>0.664682539682533</v>
      </c>
      <c r="P4445" s="3">
        <v>69.6498054474708</v>
      </c>
      <c r="Q4445" s="3">
        <v>1.196768724444</v>
      </c>
      <c r="R4445" s="3">
        <v>37.6106194690265</v>
      </c>
      <c r="S4445" s="3"/>
      <c r="T4445" s="3"/>
      <c r="U4445" s="3"/>
      <c r="V4445" s="3"/>
      <c r="W4445" s="3"/>
      <c r="X4445" s="3"/>
      <c r="Y4445" s="3"/>
      <c r="Z4445" s="3"/>
      <c r="AA4445" s="3">
        <v>0.138449427424524</v>
      </c>
      <c r="AB4445" s="3">
        <v>0.19344168032579</v>
      </c>
      <c r="AC4445" s="3">
        <v>-0.383179406563177</v>
      </c>
      <c r="AD4445" s="3"/>
      <c r="AE4445" s="5">
        <v>1</v>
      </c>
      <c r="AF4445" s="3">
        <v>0.190492980146044</v>
      </c>
      <c r="AG4445" s="3"/>
      <c r="AH4445" s="3"/>
      <c r="AI4445" s="3"/>
      <c r="AJ4445" s="3"/>
      <c r="AK4445" s="3"/>
      <c r="AL4445" s="3"/>
      <c r="AM4445" s="3"/>
      <c r="AN4445" s="5" t="s">
        <v>46</v>
      </c>
      <c r="AO4445" s="1"/>
      <c r="AP4445" s="1"/>
      <c r="AQ4445" s="1"/>
    </row>
    <row r="4446" spans="1:43">
      <c r="A4446" s="1" t="s">
        <v>11357</v>
      </c>
      <c r="B4446" s="1" t="s">
        <v>11358</v>
      </c>
      <c r="C4446" s="3">
        <v>1.0027397260274</v>
      </c>
      <c r="D4446" s="4">
        <v>43871</v>
      </c>
      <c r="E4446" s="3">
        <v>56.9753753778</v>
      </c>
      <c r="F4446" s="5" t="s">
        <v>1935</v>
      </c>
      <c r="G4446" s="5">
        <v>367</v>
      </c>
      <c r="H4446" s="5" t="s">
        <v>55</v>
      </c>
      <c r="I4446" s="3">
        <v>12.2014067832022</v>
      </c>
      <c r="J4446" s="3">
        <v>36.7816091954023</v>
      </c>
      <c r="K4446" s="3">
        <v>4.39318343808722</v>
      </c>
      <c r="L4446" s="3">
        <v>13.8418079096045</v>
      </c>
      <c r="M4446" s="3">
        <v>5.98644825998289</v>
      </c>
      <c r="N4446" s="3">
        <v>42.2501496110114</v>
      </c>
      <c r="O4446" s="3">
        <v>21.1626682710386</v>
      </c>
      <c r="P4446" s="3">
        <v>39.0066225165563</v>
      </c>
      <c r="Q4446" s="3">
        <v>21.9514041329195</v>
      </c>
      <c r="R4446" s="3">
        <v>54.4969512195122</v>
      </c>
      <c r="S4446" s="3">
        <v>61.11</v>
      </c>
      <c r="T4446" s="3">
        <v>57.32421875</v>
      </c>
      <c r="U4446" s="3"/>
      <c r="V4446" s="3"/>
      <c r="W4446" s="3"/>
      <c r="X4446" s="3"/>
      <c r="Y4446" s="3"/>
      <c r="Z4446" s="3"/>
      <c r="AA4446" s="3">
        <v>0.294210821362294</v>
      </c>
      <c r="AB4446" s="3">
        <v>0.563436807601709</v>
      </c>
      <c r="AC4446" s="3">
        <v>-10.0752205988717</v>
      </c>
      <c r="AD4446" s="3"/>
      <c r="AE4446" s="5">
        <v>1</v>
      </c>
      <c r="AF4446" s="3">
        <v>3.86836263892799</v>
      </c>
      <c r="AG4446" s="3"/>
      <c r="AH4446" s="3"/>
      <c r="AI4446" s="3"/>
      <c r="AJ4446" s="3"/>
      <c r="AK4446" s="3"/>
      <c r="AL4446" s="3"/>
      <c r="AM4446" s="3"/>
      <c r="AN4446" s="5" t="s">
        <v>46</v>
      </c>
      <c r="AO4446" s="1"/>
      <c r="AP4446" s="1"/>
      <c r="AQ4446" s="1"/>
    </row>
    <row r="4447" spans="1:43">
      <c r="A4447" s="1" t="s">
        <v>11359</v>
      </c>
      <c r="B4447" s="1" t="s">
        <v>11360</v>
      </c>
      <c r="C4447" s="3">
        <v>0.575342465753425</v>
      </c>
      <c r="D4447" s="4">
        <v>44027</v>
      </c>
      <c r="E4447" s="3">
        <v>0.5132032095</v>
      </c>
      <c r="F4447" s="5" t="s">
        <v>2184</v>
      </c>
      <c r="G4447" s="5">
        <v>211</v>
      </c>
      <c r="H4447" s="5" t="s">
        <v>50</v>
      </c>
      <c r="I4447" s="3">
        <v>0.168266851430272</v>
      </c>
      <c r="J4447" s="3">
        <v>42.1170165252345</v>
      </c>
      <c r="K4447" s="3">
        <v>0.0296530592072716</v>
      </c>
      <c r="L4447" s="3">
        <v>26.5161575918548</v>
      </c>
      <c r="M4447" s="3">
        <v>-0.0592534070709001</v>
      </c>
      <c r="N4447" s="3">
        <v>47.1504897595726</v>
      </c>
      <c r="O4447" s="3">
        <v>0.706537963976526</v>
      </c>
      <c r="P4447" s="3">
        <v>45.8656920968479</v>
      </c>
      <c r="Q4447" s="3">
        <v>1.14942528735633</v>
      </c>
      <c r="R4447" s="3">
        <v>46.6924191211975</v>
      </c>
      <c r="S4447" s="3"/>
      <c r="T4447" s="3"/>
      <c r="U4447" s="3"/>
      <c r="V4447" s="3"/>
      <c r="W4447" s="3"/>
      <c r="X4447" s="3"/>
      <c r="Y4447" s="3"/>
      <c r="Z4447" s="3"/>
      <c r="AA4447" s="3">
        <v>0.104406628921592</v>
      </c>
      <c r="AB4447" s="3">
        <v>0.155071043624112</v>
      </c>
      <c r="AC4447" s="3">
        <v>-0.348189415041789</v>
      </c>
      <c r="AD4447" s="3"/>
      <c r="AE4447" s="5">
        <v>1</v>
      </c>
      <c r="AF4447" s="3">
        <v>0.177896354881003</v>
      </c>
      <c r="AG4447" s="3"/>
      <c r="AH4447" s="3"/>
      <c r="AI4447" s="3"/>
      <c r="AJ4447" s="3"/>
      <c r="AK4447" s="3"/>
      <c r="AL4447" s="3"/>
      <c r="AM4447" s="3"/>
      <c r="AN4447" s="5" t="s">
        <v>46</v>
      </c>
      <c r="AO4447" s="1"/>
      <c r="AP4447" s="1"/>
      <c r="AQ4447" s="1"/>
    </row>
    <row r="4448" spans="1:43">
      <c r="A4448" s="1" t="s">
        <v>11361</v>
      </c>
      <c r="B4448" s="1" t="s">
        <v>11362</v>
      </c>
      <c r="C4448" s="3">
        <v>0.446575342465753</v>
      </c>
      <c r="D4448" s="4">
        <v>44074</v>
      </c>
      <c r="E4448" s="3">
        <v>2.0450995097</v>
      </c>
      <c r="F4448" s="5" t="s">
        <v>11363</v>
      </c>
      <c r="G4448" s="5">
        <v>164</v>
      </c>
      <c r="H4448" s="5" t="s">
        <v>198</v>
      </c>
      <c r="I4448" s="3">
        <v>0.316018171044844</v>
      </c>
      <c r="J4448" s="3">
        <v>23.2804232804233</v>
      </c>
      <c r="K4448" s="3">
        <v>-0.00984348853233478</v>
      </c>
      <c r="L4448" s="3">
        <v>83.5106382978723</v>
      </c>
      <c r="M4448" s="3">
        <v>-0.029524653085323</v>
      </c>
      <c r="N4448" s="3">
        <v>72.4137931034483</v>
      </c>
      <c r="O4448" s="3">
        <v>1.25598086124401</v>
      </c>
      <c r="P4448" s="3">
        <v>2.58620689655172</v>
      </c>
      <c r="Q4448" s="3"/>
      <c r="R4448" s="3"/>
      <c r="S4448" s="3"/>
      <c r="T4448" s="3"/>
      <c r="U4448" s="3"/>
      <c r="V4448" s="3"/>
      <c r="W4448" s="3"/>
      <c r="X4448" s="3"/>
      <c r="Y4448" s="3"/>
      <c r="Z4448" s="3"/>
      <c r="AA4448" s="3">
        <v>0.30303649778577</v>
      </c>
      <c r="AB4448" s="3">
        <v>0.531330701422699</v>
      </c>
      <c r="AC4448" s="3">
        <v>-0.269085110623893</v>
      </c>
      <c r="AD4448" s="3"/>
      <c r="AE4448" s="5"/>
      <c r="AF4448" s="3">
        <v>0.30068488883967</v>
      </c>
      <c r="AG4448" s="3"/>
      <c r="AH4448" s="3"/>
      <c r="AI4448" s="3"/>
      <c r="AJ4448" s="3"/>
      <c r="AK4448" s="3"/>
      <c r="AL4448" s="3"/>
      <c r="AM4448" s="3"/>
      <c r="AN4448" s="5" t="s">
        <v>46</v>
      </c>
      <c r="AO4448" s="1"/>
      <c r="AP4448" s="1"/>
      <c r="AQ4448" s="1"/>
    </row>
    <row r="4449" spans="1:43">
      <c r="A4449" s="1" t="s">
        <v>11364</v>
      </c>
      <c r="B4449" s="1" t="s">
        <v>11365</v>
      </c>
      <c r="C4449" s="3">
        <v>0.953424657534247</v>
      </c>
      <c r="D4449" s="4">
        <v>43889</v>
      </c>
      <c r="E4449" s="3">
        <v>2.0272836335</v>
      </c>
      <c r="F4449" s="5" t="s">
        <v>8971</v>
      </c>
      <c r="G4449" s="5">
        <v>349</v>
      </c>
      <c r="H4449" s="5" t="s">
        <v>50</v>
      </c>
      <c r="I4449" s="3">
        <v>0.234055002925683</v>
      </c>
      <c r="J4449" s="3">
        <v>30.8173291648057</v>
      </c>
      <c r="K4449" s="3">
        <v>0.00973046608932461</v>
      </c>
      <c r="L4449" s="3">
        <v>40.4161133244799</v>
      </c>
      <c r="M4449" s="3">
        <v>0.0778967867575593</v>
      </c>
      <c r="N4449" s="3">
        <v>23.8646482635797</v>
      </c>
      <c r="O4449" s="3">
        <v>0.85369443626731</v>
      </c>
      <c r="P4449" s="3">
        <v>21.6994061215167</v>
      </c>
      <c r="Q4449" s="3">
        <v>1.33096716947649</v>
      </c>
      <c r="R4449" s="3">
        <v>23.9014968614196</v>
      </c>
      <c r="S4449" s="3"/>
      <c r="T4449" s="3"/>
      <c r="U4449" s="3"/>
      <c r="V4449" s="3"/>
      <c r="W4449" s="3"/>
      <c r="X4449" s="3"/>
      <c r="Y4449" s="3"/>
      <c r="Z4449" s="3"/>
      <c r="AA4449" s="3">
        <v>0.163729229745719</v>
      </c>
      <c r="AB4449" s="3">
        <v>0.291784123220524</v>
      </c>
      <c r="AC4449" s="3">
        <v>-0.718150516478098</v>
      </c>
      <c r="AD4449" s="3"/>
      <c r="AE4449" s="5">
        <v>2</v>
      </c>
      <c r="AF4449" s="3">
        <v>0.24252781748009</v>
      </c>
      <c r="AG4449" s="3"/>
      <c r="AH4449" s="3"/>
      <c r="AI4449" s="3"/>
      <c r="AJ4449" s="3"/>
      <c r="AK4449" s="3"/>
      <c r="AL4449" s="3"/>
      <c r="AM4449" s="3"/>
      <c r="AN4449" s="5" t="s">
        <v>46</v>
      </c>
      <c r="AO4449" s="1"/>
      <c r="AP4449" s="1"/>
      <c r="AQ4449" s="1"/>
    </row>
    <row r="4450" spans="1:43">
      <c r="A4450" s="1" t="s">
        <v>11366</v>
      </c>
      <c r="B4450" s="1" t="s">
        <v>11367</v>
      </c>
      <c r="C4450" s="3">
        <v>0.936986301369863</v>
      </c>
      <c r="D4450" s="4">
        <v>43895</v>
      </c>
      <c r="E4450" s="3">
        <v>3.0669026702</v>
      </c>
      <c r="F4450" s="5" t="s">
        <v>4924</v>
      </c>
      <c r="G4450" s="5">
        <v>343</v>
      </c>
      <c r="H4450" s="5" t="s">
        <v>50</v>
      </c>
      <c r="I4450" s="3">
        <v>1.97748707027686</v>
      </c>
      <c r="J4450" s="3">
        <v>0.446627958910228</v>
      </c>
      <c r="K4450" s="3">
        <v>0.359281437125753</v>
      </c>
      <c r="L4450" s="3">
        <v>0.752545374059318</v>
      </c>
      <c r="M4450" s="3">
        <v>0.269219264134026</v>
      </c>
      <c r="N4450" s="3">
        <v>4.49688334817453</v>
      </c>
      <c r="O4450" s="3">
        <v>2.65414454879543</v>
      </c>
      <c r="P4450" s="3">
        <v>1.05070808588397</v>
      </c>
      <c r="Q4450" s="3">
        <v>1.53473344103394</v>
      </c>
      <c r="R4450" s="3">
        <v>12.6508932882665</v>
      </c>
      <c r="S4450" s="3"/>
      <c r="T4450" s="3"/>
      <c r="U4450" s="3"/>
      <c r="V4450" s="3"/>
      <c r="W4450" s="3"/>
      <c r="X4450" s="3"/>
      <c r="Y4450" s="3"/>
      <c r="Z4450" s="3"/>
      <c r="AA4450" s="3">
        <v>-0.0392426728479659</v>
      </c>
      <c r="AB4450" s="3">
        <v>-0.0536684162465781</v>
      </c>
      <c r="AC4450" s="3">
        <v>-4.63759517452784</v>
      </c>
      <c r="AD4450" s="3"/>
      <c r="AE4450" s="5">
        <v>5</v>
      </c>
      <c r="AF4450" s="3">
        <v>0.00594459373300853</v>
      </c>
      <c r="AG4450" s="3"/>
      <c r="AH4450" s="3"/>
      <c r="AI4450" s="3"/>
      <c r="AJ4450" s="3"/>
      <c r="AK4450" s="3"/>
      <c r="AL4450" s="3"/>
      <c r="AM4450" s="3"/>
      <c r="AN4450" s="5" t="s">
        <v>51</v>
      </c>
      <c r="AO4450" s="1"/>
      <c r="AP4450" s="1"/>
      <c r="AQ4450" s="1"/>
    </row>
    <row r="4451" spans="1:43">
      <c r="A4451" s="1" t="s">
        <v>11368</v>
      </c>
      <c r="B4451" s="1" t="s">
        <v>11369</v>
      </c>
      <c r="C4451" s="3">
        <v>1.06849315068493</v>
      </c>
      <c r="D4451" s="4">
        <v>43847</v>
      </c>
      <c r="E4451" s="3">
        <v>78.325675541</v>
      </c>
      <c r="F4451" s="5" t="s">
        <v>4786</v>
      </c>
      <c r="G4451" s="5">
        <v>391</v>
      </c>
      <c r="H4451" s="5" t="s">
        <v>50</v>
      </c>
      <c r="I4451" s="3">
        <v>0.298745269866577</v>
      </c>
      <c r="J4451" s="3">
        <v>18.4457347029924</v>
      </c>
      <c r="K4451" s="3">
        <v>0.02979441851228</v>
      </c>
      <c r="L4451" s="3">
        <v>25.4537405931828</v>
      </c>
      <c r="M4451" s="3">
        <v>0.248830496665678</v>
      </c>
      <c r="N4451" s="3">
        <v>6.32235084594835</v>
      </c>
      <c r="O4451" s="3">
        <v>0.769093510615841</v>
      </c>
      <c r="P4451" s="3">
        <v>35.9068067610781</v>
      </c>
      <c r="Q4451" s="3">
        <v>1.33144545708772</v>
      </c>
      <c r="R4451" s="3">
        <v>23.8532110091743</v>
      </c>
      <c r="S4451" s="3">
        <v>2.52575034617689</v>
      </c>
      <c r="T4451" s="3">
        <v>22.5988700564972</v>
      </c>
      <c r="U4451" s="3"/>
      <c r="V4451" s="3"/>
      <c r="W4451" s="3"/>
      <c r="X4451" s="3"/>
      <c r="Y4451" s="3"/>
      <c r="Z4451" s="3"/>
      <c r="AA4451" s="3">
        <v>1.29224430534656</v>
      </c>
      <c r="AB4451" s="3">
        <v>17.2020703538616</v>
      </c>
      <c r="AC4451" s="3">
        <v>0</v>
      </c>
      <c r="AD4451" s="3"/>
      <c r="AE4451" s="5"/>
      <c r="AF4451" s="3">
        <v>0.216448846454424</v>
      </c>
      <c r="AG4451" s="3"/>
      <c r="AH4451" s="3"/>
      <c r="AI4451" s="3"/>
      <c r="AJ4451" s="3"/>
      <c r="AK4451" s="3"/>
      <c r="AL4451" s="3"/>
      <c r="AM4451" s="3"/>
      <c r="AN4451" s="5" t="s">
        <v>1266</v>
      </c>
      <c r="AO4451" s="1"/>
      <c r="AP4451" s="1"/>
      <c r="AQ4451" s="1"/>
    </row>
    <row r="4452" spans="1:43">
      <c r="A4452" s="1" t="s">
        <v>11370</v>
      </c>
      <c r="B4452" s="1" t="s">
        <v>11371</v>
      </c>
      <c r="C4452" s="3">
        <v>0.901369863013699</v>
      </c>
      <c r="D4452" s="4">
        <v>43908</v>
      </c>
      <c r="E4452" s="3">
        <v>1.9801509571</v>
      </c>
      <c r="F4452" s="5" t="s">
        <v>6025</v>
      </c>
      <c r="G4452" s="5">
        <v>330</v>
      </c>
      <c r="H4452" s="5" t="s">
        <v>198</v>
      </c>
      <c r="I4452" s="3">
        <v>0.273678037337517</v>
      </c>
      <c r="J4452" s="3">
        <v>33.0687830687831</v>
      </c>
      <c r="K4452" s="3">
        <v>0.0292511700467986</v>
      </c>
      <c r="L4452" s="3">
        <v>49.2021276595745</v>
      </c>
      <c r="M4452" s="3">
        <v>0.156204237039934</v>
      </c>
      <c r="N4452" s="3">
        <v>23.8726790450928</v>
      </c>
      <c r="O4452" s="3">
        <v>0.825552825552822</v>
      </c>
      <c r="P4452" s="3">
        <v>21.551724137931</v>
      </c>
      <c r="Q4452" s="3">
        <v>1.47378832838775</v>
      </c>
      <c r="R4452" s="3">
        <v>21.4285714285714</v>
      </c>
      <c r="S4452" s="3"/>
      <c r="T4452" s="3"/>
      <c r="U4452" s="3"/>
      <c r="V4452" s="3"/>
      <c r="W4452" s="3"/>
      <c r="X4452" s="3"/>
      <c r="Y4452" s="3"/>
      <c r="Z4452" s="3"/>
      <c r="AA4452" s="3">
        <v>0.216038696454854</v>
      </c>
      <c r="AB4452" s="3">
        <v>0.529036368081692</v>
      </c>
      <c r="AC4452" s="3">
        <v>-0.468080868439402</v>
      </c>
      <c r="AD4452" s="3"/>
      <c r="AE4452" s="5">
        <v>2</v>
      </c>
      <c r="AF4452" s="3">
        <v>0.252893863161629</v>
      </c>
      <c r="AG4452" s="3"/>
      <c r="AH4452" s="3"/>
      <c r="AI4452" s="3"/>
      <c r="AJ4452" s="3"/>
      <c r="AK4452" s="3"/>
      <c r="AL4452" s="3"/>
      <c r="AM4452" s="3"/>
      <c r="AN4452" s="5" t="s">
        <v>46</v>
      </c>
      <c r="AO4452" s="1"/>
      <c r="AP4452" s="1"/>
      <c r="AQ4452" s="1"/>
    </row>
    <row r="4453" spans="1:43">
      <c r="A4453" s="1" t="s">
        <v>11372</v>
      </c>
      <c r="B4453" s="1" t="s">
        <v>11373</v>
      </c>
      <c r="C4453" s="3">
        <v>0.786301369863014</v>
      </c>
      <c r="D4453" s="4">
        <v>43950</v>
      </c>
      <c r="E4453" s="3">
        <v>9.5297236568</v>
      </c>
      <c r="F4453" s="5" t="s">
        <v>9062</v>
      </c>
      <c r="G4453" s="5">
        <v>288</v>
      </c>
      <c r="H4453" s="5" t="s">
        <v>2390</v>
      </c>
      <c r="I4453" s="3">
        <v>2.5243787354514</v>
      </c>
      <c r="J4453" s="3">
        <v>80</v>
      </c>
      <c r="K4453" s="3">
        <v>-0.571995118974973</v>
      </c>
      <c r="L4453" s="3">
        <v>82.7067669172932</v>
      </c>
      <c r="M4453" s="3">
        <v>-0.030672494440607</v>
      </c>
      <c r="N4453" s="3">
        <v>83.3333333333333</v>
      </c>
      <c r="O4453" s="3">
        <v>4.90022529771485</v>
      </c>
      <c r="P4453" s="3">
        <v>83.59375</v>
      </c>
      <c r="Q4453" s="3">
        <v>9.19675014657845</v>
      </c>
      <c r="R4453" s="3">
        <v>69.1588785046729</v>
      </c>
      <c r="S4453" s="3"/>
      <c r="T4453" s="3"/>
      <c r="U4453" s="3"/>
      <c r="V4453" s="3"/>
      <c r="W4453" s="3"/>
      <c r="X4453" s="3"/>
      <c r="Y4453" s="3"/>
      <c r="Z4453" s="3"/>
      <c r="AA4453" s="3">
        <v>0.399780965847805</v>
      </c>
      <c r="AB4453" s="3">
        <v>0.883748221626422</v>
      </c>
      <c r="AC4453" s="3">
        <v>-4.39533556226045</v>
      </c>
      <c r="AD4453" s="3"/>
      <c r="AE4453" s="5">
        <v>1</v>
      </c>
      <c r="AF4453" s="3">
        <v>2.96751699170269</v>
      </c>
      <c r="AG4453" s="3"/>
      <c r="AH4453" s="3"/>
      <c r="AI4453" s="3"/>
      <c r="AJ4453" s="3"/>
      <c r="AK4453" s="3"/>
      <c r="AL4453" s="3"/>
      <c r="AM4453" s="3"/>
      <c r="AN4453" s="5" t="s">
        <v>134</v>
      </c>
      <c r="AO4453" s="1"/>
      <c r="AP4453" s="1"/>
      <c r="AQ4453" s="1"/>
    </row>
    <row r="4454" spans="1:43">
      <c r="A4454" s="1" t="s">
        <v>11374</v>
      </c>
      <c r="B4454" s="1" t="s">
        <v>11375</v>
      </c>
      <c r="C4454" s="3">
        <v>0.726027397260274</v>
      </c>
      <c r="D4454" s="4">
        <v>43972</v>
      </c>
      <c r="E4454" s="3">
        <v>0.020281954</v>
      </c>
      <c r="F4454" s="5" t="s">
        <v>9684</v>
      </c>
      <c r="G4454" s="5">
        <v>266</v>
      </c>
      <c r="H4454" s="5" t="s">
        <v>50</v>
      </c>
      <c r="I4454" s="3">
        <v>0.325315457413257</v>
      </c>
      <c r="J4454" s="3">
        <v>14.5600714604734</v>
      </c>
      <c r="K4454" s="3">
        <v>0.0393197680133644</v>
      </c>
      <c r="L4454" s="3">
        <v>21.0270030987162</v>
      </c>
      <c r="M4454" s="3">
        <v>0.226511719519398</v>
      </c>
      <c r="N4454" s="3">
        <v>8.63757791629564</v>
      </c>
      <c r="O4454" s="3">
        <v>1.27375858294359</v>
      </c>
      <c r="P4454" s="3">
        <v>4.02010050251256</v>
      </c>
      <c r="Q4454" s="3">
        <v>1.58714314234378</v>
      </c>
      <c r="R4454" s="3">
        <v>10.3814582327378</v>
      </c>
      <c r="S4454" s="3"/>
      <c r="T4454" s="3"/>
      <c r="U4454" s="3"/>
      <c r="V4454" s="3"/>
      <c r="W4454" s="3"/>
      <c r="X4454" s="3"/>
      <c r="Y4454" s="3"/>
      <c r="Z4454" s="3"/>
      <c r="AA4454" s="3">
        <v>0.117135487435105</v>
      </c>
      <c r="AB4454" s="3">
        <v>0.203081034770171</v>
      </c>
      <c r="AC4454" s="3">
        <v>-0.508931244386787</v>
      </c>
      <c r="AD4454" s="3"/>
      <c r="AE4454" s="5">
        <v>2</v>
      </c>
      <c r="AF4454" s="3">
        <v>0.205033159328146</v>
      </c>
      <c r="AG4454" s="3"/>
      <c r="AH4454" s="3"/>
      <c r="AI4454" s="3"/>
      <c r="AJ4454" s="3"/>
      <c r="AK4454" s="3"/>
      <c r="AL4454" s="3"/>
      <c r="AM4454" s="3"/>
      <c r="AN4454" s="5" t="s">
        <v>46</v>
      </c>
      <c r="AO4454" s="1"/>
      <c r="AP4454" s="1"/>
      <c r="AQ4454" s="1"/>
    </row>
    <row r="4455" spans="1:43">
      <c r="A4455" s="1" t="s">
        <v>11376</v>
      </c>
      <c r="B4455" s="1" t="s">
        <v>11377</v>
      </c>
      <c r="C4455" s="3">
        <v>0.676712328767123</v>
      </c>
      <c r="D4455" s="4">
        <v>43990</v>
      </c>
      <c r="E4455" s="3">
        <v>2.5390065018</v>
      </c>
      <c r="F4455" s="5" t="s">
        <v>6281</v>
      </c>
      <c r="G4455" s="5">
        <v>248</v>
      </c>
      <c r="H4455" s="5" t="s">
        <v>50</v>
      </c>
      <c r="I4455" s="3">
        <v>0.425700425700423</v>
      </c>
      <c r="J4455" s="3">
        <v>6.74408217954444</v>
      </c>
      <c r="K4455" s="3">
        <v>0.118436636399513</v>
      </c>
      <c r="L4455" s="3">
        <v>1.99203187250996</v>
      </c>
      <c r="M4455" s="3">
        <v>0.227250271712278</v>
      </c>
      <c r="N4455" s="3">
        <v>8.45948352626892</v>
      </c>
      <c r="O4455" s="3">
        <v>0.895166103043554</v>
      </c>
      <c r="P4455" s="3">
        <v>16.2174508908177</v>
      </c>
      <c r="Q4455" s="3">
        <v>1.56187424909891</v>
      </c>
      <c r="R4455" s="3">
        <v>11.4437469821342</v>
      </c>
      <c r="S4455" s="3"/>
      <c r="T4455" s="3"/>
      <c r="U4455" s="3"/>
      <c r="V4455" s="3"/>
      <c r="W4455" s="3"/>
      <c r="X4455" s="3"/>
      <c r="Y4455" s="3"/>
      <c r="Z4455" s="3"/>
      <c r="AA4455" s="3">
        <v>0.0889116925164402</v>
      </c>
      <c r="AB4455" s="3">
        <v>0.117681717456815</v>
      </c>
      <c r="AC4455" s="3">
        <v>-0.497314501690881</v>
      </c>
      <c r="AD4455" s="3"/>
      <c r="AE4455" s="5">
        <v>1</v>
      </c>
      <c r="AF4455" s="3">
        <v>0.176853665637436</v>
      </c>
      <c r="AG4455" s="3"/>
      <c r="AH4455" s="3"/>
      <c r="AI4455" s="3"/>
      <c r="AJ4455" s="3"/>
      <c r="AK4455" s="3"/>
      <c r="AL4455" s="3"/>
      <c r="AM4455" s="3"/>
      <c r="AN4455" s="5" t="s">
        <v>51</v>
      </c>
      <c r="AO4455" s="1"/>
      <c r="AP4455" s="1"/>
      <c r="AQ4455" s="1"/>
    </row>
    <row r="4456" spans="1:43">
      <c r="A4456" s="1" t="s">
        <v>11378</v>
      </c>
      <c r="B4456" s="1" t="s">
        <v>11379</v>
      </c>
      <c r="C4456" s="3">
        <v>0.572602739726027</v>
      </c>
      <c r="D4456" s="4">
        <v>44028</v>
      </c>
      <c r="E4456" s="3">
        <v>1.2286942305</v>
      </c>
      <c r="F4456" s="5" t="s">
        <v>1520</v>
      </c>
      <c r="G4456" s="5">
        <v>210</v>
      </c>
      <c r="H4456" s="5" t="s">
        <v>390</v>
      </c>
      <c r="I4456" s="3">
        <v>-1.931602279924</v>
      </c>
      <c r="J4456" s="3">
        <v>28.5714285714286</v>
      </c>
      <c r="K4456" s="3">
        <v>0.0538444970924032</v>
      </c>
      <c r="L4456" s="3">
        <v>80.9523809523809</v>
      </c>
      <c r="M4456" s="3">
        <v>-3.28926824190694</v>
      </c>
      <c r="N4456" s="3">
        <v>50</v>
      </c>
      <c r="O4456" s="3">
        <v>-3.55029585798817</v>
      </c>
      <c r="P4456" s="3">
        <v>42.8571428571429</v>
      </c>
      <c r="Q4456" s="3">
        <v>-13.2087809434843</v>
      </c>
      <c r="R4456" s="3">
        <v>41.025641025641</v>
      </c>
      <c r="S4456" s="3"/>
      <c r="T4456" s="3"/>
      <c r="U4456" s="3"/>
      <c r="V4456" s="3"/>
      <c r="W4456" s="3"/>
      <c r="X4456" s="3"/>
      <c r="Y4456" s="3"/>
      <c r="Z4456" s="3"/>
      <c r="AA4456" s="3">
        <v>-0.150571589776851</v>
      </c>
      <c r="AB4456" s="3">
        <v>-0.180632714937529</v>
      </c>
      <c r="AC4456" s="3">
        <v>-16.3594256600278</v>
      </c>
      <c r="AD4456" s="3"/>
      <c r="AE4456" s="5">
        <v>4</v>
      </c>
      <c r="AF4456" s="3">
        <v>-1.72350724993171</v>
      </c>
      <c r="AG4456" s="3"/>
      <c r="AH4456" s="3"/>
      <c r="AI4456" s="3"/>
      <c r="AJ4456" s="3"/>
      <c r="AK4456" s="3"/>
      <c r="AL4456" s="3"/>
      <c r="AM4456" s="3"/>
      <c r="AN4456" s="5" t="s">
        <v>46</v>
      </c>
      <c r="AO4456" s="1"/>
      <c r="AP4456" s="1"/>
      <c r="AQ4456" s="1"/>
    </row>
    <row r="4457" spans="1:43">
      <c r="A4457" s="1" t="s">
        <v>11380</v>
      </c>
      <c r="B4457" s="1" t="s">
        <v>11381</v>
      </c>
      <c r="C4457" s="3">
        <v>1.06027397260274</v>
      </c>
      <c r="D4457" s="4">
        <v>43850</v>
      </c>
      <c r="E4457" s="3">
        <v>9.3028691966</v>
      </c>
      <c r="F4457" s="5" t="s">
        <v>5536</v>
      </c>
      <c r="G4457" s="5">
        <v>161</v>
      </c>
      <c r="H4457" s="5" t="s">
        <v>55</v>
      </c>
      <c r="I4457" s="3">
        <v>5.71139948713965</v>
      </c>
      <c r="J4457" s="3">
        <v>76.043557168784</v>
      </c>
      <c r="K4457" s="3">
        <v>2.32418202331705</v>
      </c>
      <c r="L4457" s="3">
        <v>55.8757062146893</v>
      </c>
      <c r="M4457" s="3">
        <v>3.24049480154815</v>
      </c>
      <c r="N4457" s="3">
        <v>67.5044883303411</v>
      </c>
      <c r="O4457" s="3">
        <v>11.9762943452136</v>
      </c>
      <c r="P4457" s="3">
        <v>76.0927152317881</v>
      </c>
      <c r="Q4457" s="3">
        <v>24.7043725364378</v>
      </c>
      <c r="R4457" s="3">
        <v>46.4939024390244</v>
      </c>
      <c r="S4457" s="3">
        <v>36.1216730038023</v>
      </c>
      <c r="T4457" s="3">
        <v>87.79296875</v>
      </c>
      <c r="U4457" s="3"/>
      <c r="V4457" s="3"/>
      <c r="W4457" s="3"/>
      <c r="X4457" s="3"/>
      <c r="Y4457" s="3"/>
      <c r="Z4457" s="3"/>
      <c r="AA4457" s="3">
        <v>0.238641691346565</v>
      </c>
      <c r="AB4457" s="3">
        <v>0.388587832274408</v>
      </c>
      <c r="AC4457" s="3">
        <v>-12.9520116335434</v>
      </c>
      <c r="AD4457" s="3"/>
      <c r="AE4457" s="5">
        <v>1</v>
      </c>
      <c r="AF4457" s="3">
        <v>2.34232995899981</v>
      </c>
      <c r="AG4457" s="3"/>
      <c r="AH4457" s="3"/>
      <c r="AI4457" s="3"/>
      <c r="AJ4457" s="3"/>
      <c r="AK4457" s="3"/>
      <c r="AL4457" s="3"/>
      <c r="AM4457" s="3"/>
      <c r="AN4457" s="5" t="s">
        <v>46</v>
      </c>
      <c r="AO4457" s="1"/>
      <c r="AP4457" s="1"/>
      <c r="AQ4457" s="1"/>
    </row>
    <row r="4458" spans="1:43">
      <c r="A4458" s="1" t="s">
        <v>11382</v>
      </c>
      <c r="B4458" s="1" t="s">
        <v>11383</v>
      </c>
      <c r="C4458" s="3">
        <v>0.515068493150685</v>
      </c>
      <c r="D4458" s="4">
        <v>44049</v>
      </c>
      <c r="E4458" s="3">
        <v>2.7695145951</v>
      </c>
      <c r="F4458" s="5" t="s">
        <v>11384</v>
      </c>
      <c r="G4458" s="5">
        <v>189</v>
      </c>
      <c r="H4458" s="5" t="s">
        <v>191</v>
      </c>
      <c r="I4458" s="3">
        <v>12.513548132821</v>
      </c>
      <c r="J4458" s="3">
        <v>32.1880650994575</v>
      </c>
      <c r="K4458" s="3">
        <v>2.63347114866078</v>
      </c>
      <c r="L4458" s="3">
        <v>47.945205479452</v>
      </c>
      <c r="M4458" s="3">
        <v>8.95992366412213</v>
      </c>
      <c r="N4458" s="3">
        <v>19.2792792792793</v>
      </c>
      <c r="O4458" s="3">
        <v>15.4250480137471</v>
      </c>
      <c r="P4458" s="3">
        <v>62.2857142857143</v>
      </c>
      <c r="Q4458" s="3">
        <v>14.19</v>
      </c>
      <c r="R4458" s="3">
        <v>70.8595387840671</v>
      </c>
      <c r="S4458" s="3"/>
      <c r="T4458" s="3"/>
      <c r="U4458" s="3"/>
      <c r="V4458" s="3"/>
      <c r="W4458" s="3"/>
      <c r="X4458" s="3"/>
      <c r="Y4458" s="3"/>
      <c r="Z4458" s="3"/>
      <c r="AA4458" s="3">
        <v>0.165589434815234</v>
      </c>
      <c r="AB4458" s="3">
        <v>0.339251062905522</v>
      </c>
      <c r="AC4458" s="3">
        <v>-7.86163522012579</v>
      </c>
      <c r="AD4458" s="3"/>
      <c r="AE4458" s="5">
        <v>3</v>
      </c>
      <c r="AF4458" s="3">
        <v>1.08035662246309</v>
      </c>
      <c r="AG4458" s="3"/>
      <c r="AH4458" s="3"/>
      <c r="AI4458" s="3"/>
      <c r="AJ4458" s="3"/>
      <c r="AK4458" s="3"/>
      <c r="AL4458" s="3"/>
      <c r="AM4458" s="3"/>
      <c r="AN4458" s="5" t="s">
        <v>51</v>
      </c>
      <c r="AO4458" s="1"/>
      <c r="AP4458" s="1"/>
      <c r="AQ4458" s="1"/>
    </row>
    <row r="4459" spans="1:43">
      <c r="A4459" s="1" t="s">
        <v>11385</v>
      </c>
      <c r="B4459" s="1" t="s">
        <v>11386</v>
      </c>
      <c r="C4459" s="3">
        <v>1.05753424657534</v>
      </c>
      <c r="D4459" s="4">
        <v>43851</v>
      </c>
      <c r="E4459" s="3">
        <v>0.5345431828</v>
      </c>
      <c r="F4459" s="5" t="s">
        <v>2184</v>
      </c>
      <c r="G4459" s="5">
        <v>387</v>
      </c>
      <c r="H4459" s="5" t="s">
        <v>50</v>
      </c>
      <c r="I4459" s="3">
        <v>-0.020345879959306</v>
      </c>
      <c r="J4459" s="3">
        <v>72.2644037516748</v>
      </c>
      <c r="K4459" s="3">
        <v>0.071275837491094</v>
      </c>
      <c r="L4459" s="3">
        <v>6.10889774236388</v>
      </c>
      <c r="M4459" s="3">
        <v>-0.121951219512193</v>
      </c>
      <c r="N4459" s="3">
        <v>60.0623330365094</v>
      </c>
      <c r="O4459" s="3">
        <v>0.47025148231446</v>
      </c>
      <c r="P4459" s="3">
        <v>69.8492462311558</v>
      </c>
      <c r="Q4459" s="3">
        <v>0.173274895525434</v>
      </c>
      <c r="R4459" s="3">
        <v>89.4736842105263</v>
      </c>
      <c r="S4459" s="3">
        <v>-1.90637788202415</v>
      </c>
      <c r="T4459" s="3">
        <v>98.3615819209039</v>
      </c>
      <c r="U4459" s="3"/>
      <c r="V4459" s="3"/>
      <c r="W4459" s="3"/>
      <c r="X4459" s="3"/>
      <c r="Y4459" s="3"/>
      <c r="Z4459" s="3"/>
      <c r="AA4459" s="3">
        <v>-0.179311587046459</v>
      </c>
      <c r="AB4459" s="3">
        <v>-0.196520793752064</v>
      </c>
      <c r="AC4459" s="3">
        <v>-3.20047708975251</v>
      </c>
      <c r="AD4459" s="3"/>
      <c r="AE4459" s="5">
        <v>5</v>
      </c>
      <c r="AF4459" s="3">
        <v>-0.14701694599257</v>
      </c>
      <c r="AG4459" s="3"/>
      <c r="AH4459" s="3"/>
      <c r="AI4459" s="3"/>
      <c r="AJ4459" s="3"/>
      <c r="AK4459" s="3"/>
      <c r="AL4459" s="3"/>
      <c r="AM4459" s="3">
        <v>1</v>
      </c>
      <c r="AN4459" s="5" t="s">
        <v>56</v>
      </c>
      <c r="AO4459" s="1"/>
      <c r="AP4459" s="1"/>
      <c r="AQ4459" s="1"/>
    </row>
    <row r="4460" spans="1:43">
      <c r="A4460" s="1" t="s">
        <v>11387</v>
      </c>
      <c r="B4460" s="1" t="s">
        <v>11388</v>
      </c>
      <c r="C4460" s="3">
        <v>1.10684931506849</v>
      </c>
      <c r="D4460" s="4">
        <v>43833</v>
      </c>
      <c r="E4460" s="3">
        <v>34.8549207601</v>
      </c>
      <c r="F4460" s="5" t="s">
        <v>10620</v>
      </c>
      <c r="G4460" s="5">
        <v>405</v>
      </c>
      <c r="H4460" s="5" t="s">
        <v>55</v>
      </c>
      <c r="I4460" s="3">
        <v>12.5212080081439</v>
      </c>
      <c r="J4460" s="3">
        <v>34.1197822141561</v>
      </c>
      <c r="K4460" s="3">
        <v>4.15881392134689</v>
      </c>
      <c r="L4460" s="3">
        <v>17.3446327683616</v>
      </c>
      <c r="M4460" s="3">
        <v>8.80693004331276</v>
      </c>
      <c r="N4460" s="3">
        <v>18.9706762417714</v>
      </c>
      <c r="O4460" s="3">
        <v>18.7253848907984</v>
      </c>
      <c r="P4460" s="3">
        <v>52.0529801324503</v>
      </c>
      <c r="Q4460" s="3">
        <v>25.6441345862382</v>
      </c>
      <c r="R4460" s="3">
        <v>43.8262195121951</v>
      </c>
      <c r="S4460" s="3">
        <v>65.7668466306739</v>
      </c>
      <c r="T4460" s="3">
        <v>49.8046875</v>
      </c>
      <c r="U4460" s="3"/>
      <c r="V4460" s="3"/>
      <c r="W4460" s="3"/>
      <c r="X4460" s="3"/>
      <c r="Y4460" s="3"/>
      <c r="Z4460" s="3"/>
      <c r="AA4460" s="3">
        <v>0.398808814815277</v>
      </c>
      <c r="AB4460" s="3">
        <v>0.815925356696199</v>
      </c>
      <c r="AC4460" s="3">
        <v>-7.47285501383862</v>
      </c>
      <c r="AD4460" s="3"/>
      <c r="AE4460" s="5">
        <v>2</v>
      </c>
      <c r="AF4460" s="3">
        <v>3.72292359706963</v>
      </c>
      <c r="AG4460" s="3"/>
      <c r="AH4460" s="3"/>
      <c r="AI4460" s="3"/>
      <c r="AJ4460" s="3"/>
      <c r="AK4460" s="3"/>
      <c r="AL4460" s="3"/>
      <c r="AM4460" s="3"/>
      <c r="AN4460" s="5" t="s">
        <v>51</v>
      </c>
      <c r="AO4460" s="1"/>
      <c r="AP4460" s="1"/>
      <c r="AQ4460" s="1"/>
    </row>
    <row r="4461" spans="1:43">
      <c r="A4461" s="1" t="s">
        <v>11389</v>
      </c>
      <c r="B4461" s="1" t="s">
        <v>11390</v>
      </c>
      <c r="C4461" s="3">
        <v>0.857534246575342</v>
      </c>
      <c r="D4461" s="4">
        <v>43924</v>
      </c>
      <c r="E4461" s="3">
        <v>1.3326381749</v>
      </c>
      <c r="F4461" s="5" t="s">
        <v>10694</v>
      </c>
      <c r="G4461" s="5">
        <v>314</v>
      </c>
      <c r="H4461" s="5" t="s">
        <v>60</v>
      </c>
      <c r="I4461" s="3">
        <v>4.13680550627971</v>
      </c>
      <c r="J4461" s="3">
        <v>59.9206349206349</v>
      </c>
      <c r="K4461" s="3">
        <v>1.52888273953649</v>
      </c>
      <c r="L4461" s="3">
        <v>62.7037392138063</v>
      </c>
      <c r="M4461" s="3">
        <v>-0.447700447700444</v>
      </c>
      <c r="N4461" s="3">
        <v>64.2927794263106</v>
      </c>
      <c r="O4461" s="3">
        <v>3.84207174697517</v>
      </c>
      <c r="P4461" s="3">
        <v>66.8356997971602</v>
      </c>
      <c r="Q4461" s="3">
        <v>13.2145336727609</v>
      </c>
      <c r="R4461" s="3">
        <v>49.6335078534031</v>
      </c>
      <c r="S4461" s="3"/>
      <c r="T4461" s="3"/>
      <c r="U4461" s="3"/>
      <c r="V4461" s="3"/>
      <c r="W4461" s="3"/>
      <c r="X4461" s="3"/>
      <c r="Y4461" s="3"/>
      <c r="Z4461" s="3"/>
      <c r="AA4461" s="3">
        <v>0.303663230745175</v>
      </c>
      <c r="AB4461" s="3">
        <v>0.566531301897534</v>
      </c>
      <c r="AC4461" s="3">
        <v>-7.42195575770106</v>
      </c>
      <c r="AD4461" s="3"/>
      <c r="AE4461" s="5">
        <v>1</v>
      </c>
      <c r="AF4461" s="3">
        <v>3.86697019988172</v>
      </c>
      <c r="AG4461" s="3"/>
      <c r="AH4461" s="3"/>
      <c r="AI4461" s="3"/>
      <c r="AJ4461" s="3"/>
      <c r="AK4461" s="3"/>
      <c r="AL4461" s="3"/>
      <c r="AM4461" s="3"/>
      <c r="AN4461" s="5" t="s">
        <v>46</v>
      </c>
      <c r="AO4461" s="1"/>
      <c r="AP4461" s="1"/>
      <c r="AQ4461" s="1"/>
    </row>
    <row r="4462" spans="1:43">
      <c r="A4462" s="1" t="s">
        <v>11391</v>
      </c>
      <c r="B4462" s="1" t="s">
        <v>11392</v>
      </c>
      <c r="C4462" s="3">
        <v>0.953424657534247</v>
      </c>
      <c r="D4462" s="4">
        <v>43889</v>
      </c>
      <c r="E4462" s="3">
        <v>29.7238077202</v>
      </c>
      <c r="F4462" s="5" t="s">
        <v>1330</v>
      </c>
      <c r="G4462" s="5">
        <v>349</v>
      </c>
      <c r="H4462" s="5" t="s">
        <v>55</v>
      </c>
      <c r="I4462" s="3">
        <v>9.10583406625623</v>
      </c>
      <c r="J4462" s="3">
        <v>59.7701149425287</v>
      </c>
      <c r="K4462" s="3">
        <v>5.48154866504166</v>
      </c>
      <c r="L4462" s="3">
        <v>3.72881355932203</v>
      </c>
      <c r="M4462" s="3">
        <v>4.32247575264898</v>
      </c>
      <c r="N4462" s="3">
        <v>58.228605625374</v>
      </c>
      <c r="O4462" s="3">
        <v>19.8119889253751</v>
      </c>
      <c r="P4462" s="3">
        <v>46.4238410596027</v>
      </c>
      <c r="Q4462" s="3">
        <v>28.579325594251</v>
      </c>
      <c r="R4462" s="3">
        <v>35.3658536585366</v>
      </c>
      <c r="S4462" s="3"/>
      <c r="T4462" s="3"/>
      <c r="U4462" s="3"/>
      <c r="V4462" s="3"/>
      <c r="W4462" s="3"/>
      <c r="X4462" s="3"/>
      <c r="Y4462" s="3"/>
      <c r="Z4462" s="3"/>
      <c r="AA4462" s="3">
        <v>0.42060969782384</v>
      </c>
      <c r="AB4462" s="3">
        <v>0.915355028021537</v>
      </c>
      <c r="AC4462" s="3">
        <v>-9.885955920041</v>
      </c>
      <c r="AD4462" s="3"/>
      <c r="AE4462" s="5">
        <v>1</v>
      </c>
      <c r="AF4462" s="3">
        <v>5.50776152115787</v>
      </c>
      <c r="AG4462" s="3"/>
      <c r="AH4462" s="3"/>
      <c r="AI4462" s="3"/>
      <c r="AJ4462" s="3"/>
      <c r="AK4462" s="3"/>
      <c r="AL4462" s="3"/>
      <c r="AM4462" s="3"/>
      <c r="AN4462" s="5" t="s">
        <v>1266</v>
      </c>
      <c r="AO4462" s="1"/>
      <c r="AP4462" s="1"/>
      <c r="AQ4462" s="1"/>
    </row>
    <row r="4463" spans="1:43">
      <c r="A4463" s="1" t="s">
        <v>11393</v>
      </c>
      <c r="B4463" s="1" t="s">
        <v>11394</v>
      </c>
      <c r="C4463" s="3">
        <v>0.901369863013699</v>
      </c>
      <c r="D4463" s="4">
        <v>43908</v>
      </c>
      <c r="E4463" s="3">
        <v>12.774271778</v>
      </c>
      <c r="F4463" s="5" t="s">
        <v>11395</v>
      </c>
      <c r="G4463" s="5">
        <v>330</v>
      </c>
      <c r="H4463" s="5" t="s">
        <v>50</v>
      </c>
      <c r="I4463" s="3">
        <v>0.118366541724193</v>
      </c>
      <c r="J4463" s="3">
        <v>50.8262617239839</v>
      </c>
      <c r="K4463" s="3">
        <v>0</v>
      </c>
      <c r="L4463" s="3">
        <v>43.3820274457725</v>
      </c>
      <c r="M4463" s="3">
        <v>0.0788799053441049</v>
      </c>
      <c r="N4463" s="3">
        <v>23.5975066785396</v>
      </c>
      <c r="O4463" s="3">
        <v>0.395647873392681</v>
      </c>
      <c r="P4463" s="3">
        <v>73.8236637734125</v>
      </c>
      <c r="Q4463" s="3">
        <v>0.764419735927709</v>
      </c>
      <c r="R4463" s="3">
        <v>78.7542250120715</v>
      </c>
      <c r="S4463" s="3"/>
      <c r="T4463" s="3"/>
      <c r="U4463" s="3"/>
      <c r="V4463" s="3"/>
      <c r="W4463" s="3"/>
      <c r="X4463" s="3"/>
      <c r="Y4463" s="3"/>
      <c r="Z4463" s="3"/>
      <c r="AA4463" s="3">
        <v>0.336144854389496</v>
      </c>
      <c r="AB4463" s="3">
        <v>0.553631968758228</v>
      </c>
      <c r="AC4463" s="3">
        <v>0</v>
      </c>
      <c r="AD4463" s="3"/>
      <c r="AE4463" s="5"/>
      <c r="AF4463" s="3">
        <v>0.144994785659603</v>
      </c>
      <c r="AG4463" s="3"/>
      <c r="AH4463" s="3"/>
      <c r="AI4463" s="3"/>
      <c r="AJ4463" s="3"/>
      <c r="AK4463" s="3"/>
      <c r="AL4463" s="3"/>
      <c r="AM4463" s="3"/>
      <c r="AN4463" s="5" t="s">
        <v>1266</v>
      </c>
      <c r="AO4463" s="1"/>
      <c r="AP4463" s="1"/>
      <c r="AQ4463" s="1"/>
    </row>
    <row r="4464" spans="1:43">
      <c r="A4464" s="1" t="s">
        <v>11396</v>
      </c>
      <c r="B4464" s="1" t="s">
        <v>11397</v>
      </c>
      <c r="C4464" s="3">
        <v>0.676712328767123</v>
      </c>
      <c r="D4464" s="4">
        <v>43990</v>
      </c>
      <c r="E4464" s="3">
        <v>2.1585781641</v>
      </c>
      <c r="F4464" s="5" t="s">
        <v>4821</v>
      </c>
      <c r="G4464" s="5">
        <v>248</v>
      </c>
      <c r="H4464" s="5" t="s">
        <v>50</v>
      </c>
      <c r="I4464" s="3">
        <v>0</v>
      </c>
      <c r="J4464" s="3">
        <v>68.0214381420277</v>
      </c>
      <c r="K4464" s="3">
        <v>0.0291970802919676</v>
      </c>
      <c r="L4464" s="3">
        <v>28.6852589641434</v>
      </c>
      <c r="M4464" s="3">
        <v>-0.0583430571761896</v>
      </c>
      <c r="N4464" s="3">
        <v>46.6162065894924</v>
      </c>
      <c r="O4464" s="3">
        <v>1.4910634936309</v>
      </c>
      <c r="P4464" s="3">
        <v>2.83234353586112</v>
      </c>
      <c r="Q4464" s="3">
        <v>1.72209026128267</v>
      </c>
      <c r="R4464" s="3">
        <v>6.85659101883148</v>
      </c>
      <c r="S4464" s="3"/>
      <c r="T4464" s="3"/>
      <c r="U4464" s="3"/>
      <c r="V4464" s="3"/>
      <c r="W4464" s="3"/>
      <c r="X4464" s="3"/>
      <c r="Y4464" s="3"/>
      <c r="Z4464" s="3"/>
      <c r="AA4464" s="3">
        <v>0.191813508491562</v>
      </c>
      <c r="AB4464" s="3">
        <v>0.319164742260911</v>
      </c>
      <c r="AC4464" s="3">
        <v>-1.44112131082814</v>
      </c>
      <c r="AD4464" s="3"/>
      <c r="AE4464" s="5">
        <v>1</v>
      </c>
      <c r="AF4464" s="3">
        <v>0.360017146669262</v>
      </c>
      <c r="AG4464" s="3"/>
      <c r="AH4464" s="3"/>
      <c r="AI4464" s="3"/>
      <c r="AJ4464" s="3"/>
      <c r="AK4464" s="3"/>
      <c r="AL4464" s="3"/>
      <c r="AM4464" s="3"/>
      <c r="AN4464" s="5" t="s">
        <v>1266</v>
      </c>
      <c r="AO4464" s="1"/>
      <c r="AP4464" s="1"/>
      <c r="AQ4464" s="1"/>
    </row>
    <row r="4465" spans="1:43">
      <c r="A4465" s="1" t="s">
        <v>11398</v>
      </c>
      <c r="B4465" s="1" t="s">
        <v>11399</v>
      </c>
      <c r="C4465" s="3">
        <v>0.515068493150685</v>
      </c>
      <c r="D4465" s="4">
        <v>44049</v>
      </c>
      <c r="E4465" s="3">
        <v>10.0232905968</v>
      </c>
      <c r="F4465" s="5" t="s">
        <v>9019</v>
      </c>
      <c r="G4465" s="5">
        <v>189</v>
      </c>
      <c r="H4465" s="5" t="s">
        <v>50</v>
      </c>
      <c r="I4465" s="3">
        <v>0.478898533373259</v>
      </c>
      <c r="J4465" s="3">
        <v>5.27020991514069</v>
      </c>
      <c r="K4465" s="3">
        <v>0</v>
      </c>
      <c r="L4465" s="3">
        <v>43.3820274457725</v>
      </c>
      <c r="M4465" s="3">
        <v>0.119296152699096</v>
      </c>
      <c r="N4465" s="3">
        <v>17.8539626001781</v>
      </c>
      <c r="O4465" s="3">
        <v>0.669431519793131</v>
      </c>
      <c r="P4465" s="3">
        <v>52.0328917313842</v>
      </c>
      <c r="Q4465" s="3">
        <v>1.21304645000002</v>
      </c>
      <c r="R4465" s="3">
        <v>38.2423949782714</v>
      </c>
      <c r="S4465" s="3"/>
      <c r="T4465" s="3"/>
      <c r="U4465" s="3"/>
      <c r="V4465" s="3"/>
      <c r="W4465" s="3"/>
      <c r="X4465" s="3"/>
      <c r="Y4465" s="3"/>
      <c r="Z4465" s="3"/>
      <c r="AA4465" s="3">
        <v>0.114121118352143</v>
      </c>
      <c r="AB4465" s="3">
        <v>0.159824628650719</v>
      </c>
      <c r="AC4465" s="3">
        <v>-0.626491646778051</v>
      </c>
      <c r="AD4465" s="3"/>
      <c r="AE4465" s="5">
        <v>1</v>
      </c>
      <c r="AF4465" s="3">
        <v>0.250270720479727</v>
      </c>
      <c r="AG4465" s="3"/>
      <c r="AH4465" s="3"/>
      <c r="AI4465" s="3"/>
      <c r="AJ4465" s="3"/>
      <c r="AK4465" s="3"/>
      <c r="AL4465" s="3"/>
      <c r="AM4465" s="3"/>
      <c r="AN4465" s="5" t="s">
        <v>1266</v>
      </c>
      <c r="AO4465" s="1"/>
      <c r="AP4465" s="1"/>
      <c r="AQ4465" s="1"/>
    </row>
    <row r="4466" spans="1:43">
      <c r="A4466" s="1" t="s">
        <v>11400</v>
      </c>
      <c r="B4466" s="1" t="s">
        <v>11401</v>
      </c>
      <c r="C4466" s="3">
        <v>0.427397260273973</v>
      </c>
      <c r="D4466" s="4">
        <v>44081</v>
      </c>
      <c r="E4466" s="3">
        <v>8.1763580028</v>
      </c>
      <c r="F4466" s="5" t="s">
        <v>11402</v>
      </c>
      <c r="G4466" s="5">
        <v>157</v>
      </c>
      <c r="H4466" s="5" t="s">
        <v>226</v>
      </c>
      <c r="I4466" s="3">
        <v>1.98586977277066</v>
      </c>
      <c r="J4466" s="3">
        <v>52.2048364153627</v>
      </c>
      <c r="K4466" s="3">
        <v>0.612225675802953</v>
      </c>
      <c r="L4466" s="3">
        <v>43.9153439153439</v>
      </c>
      <c r="M4466" s="3">
        <v>0.64066327491993</v>
      </c>
      <c r="N4466" s="3">
        <v>54.8660084626234</v>
      </c>
      <c r="O4466" s="3">
        <v>4.12320888975534</v>
      </c>
      <c r="P4466" s="3">
        <v>50.4716981132076</v>
      </c>
      <c r="Q4466" s="3"/>
      <c r="R4466" s="3"/>
      <c r="S4466" s="3"/>
      <c r="T4466" s="3"/>
      <c r="U4466" s="3"/>
      <c r="V4466" s="3"/>
      <c r="W4466" s="3"/>
      <c r="X4466" s="3"/>
      <c r="Y4466" s="3"/>
      <c r="Z4466" s="3"/>
      <c r="AA4466" s="3">
        <v>0.44322911338957</v>
      </c>
      <c r="AB4466" s="3">
        <v>0.893834285392589</v>
      </c>
      <c r="AC4466" s="3">
        <v>-1.08543089735193</v>
      </c>
      <c r="AD4466" s="3"/>
      <c r="AE4466" s="5"/>
      <c r="AF4466" s="3">
        <v>1.44708805336699</v>
      </c>
      <c r="AG4466" s="3"/>
      <c r="AH4466" s="3"/>
      <c r="AI4466" s="3"/>
      <c r="AJ4466" s="3"/>
      <c r="AK4466" s="3"/>
      <c r="AL4466" s="3"/>
      <c r="AM4466" s="3">
        <v>10</v>
      </c>
      <c r="AN4466" s="5" t="s">
        <v>56</v>
      </c>
      <c r="AO4466" s="1"/>
      <c r="AP4466" s="1"/>
      <c r="AQ4466" s="1"/>
    </row>
    <row r="4467" spans="1:43">
      <c r="A4467" s="1" t="s">
        <v>11403</v>
      </c>
      <c r="B4467" s="1" t="s">
        <v>11404</v>
      </c>
      <c r="C4467" s="3">
        <v>0.723287671232877</v>
      </c>
      <c r="D4467" s="4">
        <v>43973</v>
      </c>
      <c r="E4467" s="3">
        <v>3.1316347632</v>
      </c>
      <c r="F4467" s="5" t="s">
        <v>11405</v>
      </c>
      <c r="G4467" s="5">
        <v>265</v>
      </c>
      <c r="H4467" s="5" t="s">
        <v>50</v>
      </c>
      <c r="I4467" s="3">
        <v>0.158384478321129</v>
      </c>
      <c r="J4467" s="3">
        <v>43.8142027690933</v>
      </c>
      <c r="K4467" s="3">
        <v>0.0296589223924831</v>
      </c>
      <c r="L4467" s="3">
        <v>26.3833554670208</v>
      </c>
      <c r="M4467" s="3">
        <v>0.118741341777171</v>
      </c>
      <c r="N4467" s="3">
        <v>18.0765805877115</v>
      </c>
      <c r="O4467" s="3">
        <v>0.406867123151731</v>
      </c>
      <c r="P4467" s="3">
        <v>73.0470534490635</v>
      </c>
      <c r="Q4467" s="3">
        <v>0.837153677496508</v>
      </c>
      <c r="R4467" s="3">
        <v>74.9879285369387</v>
      </c>
      <c r="S4467" s="3"/>
      <c r="T4467" s="3"/>
      <c r="U4467" s="3"/>
      <c r="V4467" s="3"/>
      <c r="W4467" s="3"/>
      <c r="X4467" s="3"/>
      <c r="Y4467" s="3"/>
      <c r="Z4467" s="3"/>
      <c r="AA4467" s="3">
        <v>0.669659060210026</v>
      </c>
      <c r="AB4467" s="3">
        <v>2.16535577847562</v>
      </c>
      <c r="AC4467" s="3">
        <v>0</v>
      </c>
      <c r="AD4467" s="3"/>
      <c r="AE4467" s="5"/>
      <c r="AF4467" s="3">
        <v>0.140529423787254</v>
      </c>
      <c r="AG4467" s="3"/>
      <c r="AH4467" s="3"/>
      <c r="AI4467" s="3"/>
      <c r="AJ4467" s="3"/>
      <c r="AK4467" s="3"/>
      <c r="AL4467" s="3"/>
      <c r="AM4467" s="3"/>
      <c r="AN4467" s="5" t="s">
        <v>1266</v>
      </c>
      <c r="AO4467" s="1"/>
      <c r="AP4467" s="1"/>
      <c r="AQ4467" s="1"/>
    </row>
    <row r="4468" spans="1:43">
      <c r="A4468" s="1" t="s">
        <v>11406</v>
      </c>
      <c r="B4468" s="1" t="s">
        <v>11407</v>
      </c>
      <c r="C4468" s="3">
        <v>0.652054794520548</v>
      </c>
      <c r="D4468" s="4">
        <v>43999</v>
      </c>
      <c r="E4468" s="3">
        <v>14.1262915295</v>
      </c>
      <c r="F4468" s="5" t="s">
        <v>7772</v>
      </c>
      <c r="G4468" s="5">
        <v>239</v>
      </c>
      <c r="H4468" s="5" t="s">
        <v>45</v>
      </c>
      <c r="I4468" s="3">
        <v>3.10009718172984</v>
      </c>
      <c r="J4468" s="3">
        <v>14.171974522293</v>
      </c>
      <c r="K4468" s="3">
        <v>0.692862566438863</v>
      </c>
      <c r="L4468" s="3">
        <v>33.3850931677019</v>
      </c>
      <c r="M4468" s="3">
        <v>1.00923545653622</v>
      </c>
      <c r="N4468" s="3">
        <v>21.9047619047619</v>
      </c>
      <c r="O4468" s="3">
        <v>6.56956303365142</v>
      </c>
      <c r="P4468" s="3">
        <v>8.44370860927152</v>
      </c>
      <c r="Q4468" s="3">
        <v>4.71819168887574</v>
      </c>
      <c r="R4468" s="3">
        <v>26.1986301369863</v>
      </c>
      <c r="S4468" s="3"/>
      <c r="T4468" s="3"/>
      <c r="U4468" s="3"/>
      <c r="V4468" s="3"/>
      <c r="W4468" s="3"/>
      <c r="X4468" s="3"/>
      <c r="Y4468" s="3"/>
      <c r="Z4468" s="3"/>
      <c r="AA4468" s="3">
        <v>0.175363723622275</v>
      </c>
      <c r="AB4468" s="3">
        <v>0.318590596268896</v>
      </c>
      <c r="AC4468" s="3">
        <v>-2.78625578418824</v>
      </c>
      <c r="AD4468" s="3"/>
      <c r="AE4468" s="5">
        <v>4</v>
      </c>
      <c r="AF4468" s="3">
        <v>0.654434473482241</v>
      </c>
      <c r="AG4468" s="3"/>
      <c r="AH4468" s="3"/>
      <c r="AI4468" s="3"/>
      <c r="AJ4468" s="3"/>
      <c r="AK4468" s="3"/>
      <c r="AL4468" s="3"/>
      <c r="AM4468" s="3"/>
      <c r="AN4468" s="5" t="s">
        <v>46</v>
      </c>
      <c r="AO4468" s="1"/>
      <c r="AP4468" s="1"/>
      <c r="AQ4468" s="1"/>
    </row>
    <row r="4469" spans="1:43">
      <c r="A4469" s="1" t="s">
        <v>11408</v>
      </c>
      <c r="B4469" s="1" t="s">
        <v>11409</v>
      </c>
      <c r="C4469" s="3">
        <v>0.980821917808219</v>
      </c>
      <c r="D4469" s="4">
        <v>43879</v>
      </c>
      <c r="E4469" s="3">
        <v>1.5598799125</v>
      </c>
      <c r="F4469" s="5" t="s">
        <v>11410</v>
      </c>
      <c r="G4469" s="5">
        <v>359</v>
      </c>
      <c r="H4469" s="5" t="s">
        <v>50</v>
      </c>
      <c r="I4469" s="3">
        <v>0.0298270033803904</v>
      </c>
      <c r="J4469" s="3">
        <v>64.4037516748548</v>
      </c>
      <c r="K4469" s="3">
        <v>0.039773292234253</v>
      </c>
      <c r="L4469" s="3">
        <v>18.9907038512616</v>
      </c>
      <c r="M4469" s="3">
        <v>-0.138957816377185</v>
      </c>
      <c r="N4469" s="3">
        <v>62.3775601068566</v>
      </c>
      <c r="O4469" s="3">
        <v>0.943112270492625</v>
      </c>
      <c r="P4469" s="3">
        <v>11.6948378254911</v>
      </c>
      <c r="Q4469" s="3">
        <v>1.23767357617225</v>
      </c>
      <c r="R4469" s="3">
        <v>34.7658136166103</v>
      </c>
      <c r="S4469" s="3"/>
      <c r="T4469" s="3"/>
      <c r="U4469" s="3"/>
      <c r="V4469" s="3"/>
      <c r="W4469" s="3"/>
      <c r="X4469" s="3"/>
      <c r="Y4469" s="3"/>
      <c r="Z4469" s="3"/>
      <c r="AA4469" s="3">
        <v>-0.028468048059866</v>
      </c>
      <c r="AB4469" s="3">
        <v>-0.034064092943739</v>
      </c>
      <c r="AC4469" s="3">
        <v>-1.98189883635646</v>
      </c>
      <c r="AD4469" s="3"/>
      <c r="AE4469" s="5">
        <v>3</v>
      </c>
      <c r="AF4469" s="3">
        <v>0.0943802391643184</v>
      </c>
      <c r="AG4469" s="3"/>
      <c r="AH4469" s="3"/>
      <c r="AI4469" s="3"/>
      <c r="AJ4469" s="3"/>
      <c r="AK4469" s="3"/>
      <c r="AL4469" s="3"/>
      <c r="AM4469" s="3"/>
      <c r="AN4469" s="5" t="s">
        <v>46</v>
      </c>
      <c r="AO4469" s="1"/>
      <c r="AP4469" s="1"/>
      <c r="AQ4469" s="1"/>
    </row>
    <row r="4470" spans="1:43">
      <c r="A4470" s="1" t="s">
        <v>11411</v>
      </c>
      <c r="B4470" s="1" t="s">
        <v>11412</v>
      </c>
      <c r="C4470" s="3">
        <v>0.882191780821918</v>
      </c>
      <c r="D4470" s="4">
        <v>43915</v>
      </c>
      <c r="E4470" s="3">
        <v>7.1220661702</v>
      </c>
      <c r="F4470" s="5" t="s">
        <v>420</v>
      </c>
      <c r="G4470" s="5">
        <v>323</v>
      </c>
      <c r="H4470" s="5" t="s">
        <v>50</v>
      </c>
      <c r="I4470" s="3">
        <v>-0.259196490878293</v>
      </c>
      <c r="J4470" s="3">
        <v>90.6208128628852</v>
      </c>
      <c r="K4470" s="3">
        <v>-0.0599340725202433</v>
      </c>
      <c r="L4470" s="3">
        <v>83.576803895529</v>
      </c>
      <c r="M4470" s="3">
        <v>-0.378372996116701</v>
      </c>
      <c r="N4470" s="3">
        <v>89.8486197684773</v>
      </c>
      <c r="O4470" s="3">
        <v>0.230414746543776</v>
      </c>
      <c r="P4470" s="3">
        <v>81.1786203746003</v>
      </c>
      <c r="Q4470" s="3">
        <v>1.10145513338722</v>
      </c>
      <c r="R4470" s="3">
        <v>52.7764365041043</v>
      </c>
      <c r="S4470" s="3"/>
      <c r="T4470" s="3"/>
      <c r="U4470" s="3"/>
      <c r="V4470" s="3"/>
      <c r="W4470" s="3"/>
      <c r="X4470" s="3"/>
      <c r="Y4470" s="3"/>
      <c r="Z4470" s="3"/>
      <c r="AA4470" s="3">
        <v>-0.065277758683656</v>
      </c>
      <c r="AB4470" s="3">
        <v>-0.0783852301852298</v>
      </c>
      <c r="AC4470" s="3">
        <v>-3.25668607519986</v>
      </c>
      <c r="AD4470" s="3"/>
      <c r="AE4470" s="5">
        <v>3</v>
      </c>
      <c r="AF4470" s="3">
        <v>0.0264345166281863</v>
      </c>
      <c r="AG4470" s="3"/>
      <c r="AH4470" s="3"/>
      <c r="AI4470" s="3"/>
      <c r="AJ4470" s="3"/>
      <c r="AK4470" s="3"/>
      <c r="AL4470" s="3"/>
      <c r="AM4470" s="3"/>
      <c r="AN4470" s="5" t="s">
        <v>1266</v>
      </c>
      <c r="AO4470" s="1"/>
      <c r="AP4470" s="1"/>
      <c r="AQ4470" s="1"/>
    </row>
    <row r="4471" spans="1:43">
      <c r="A4471" s="1" t="s">
        <v>11413</v>
      </c>
      <c r="B4471" s="1" t="s">
        <v>11414</v>
      </c>
      <c r="C4471" s="3">
        <v>0.419178082191781</v>
      </c>
      <c r="D4471" s="4">
        <v>44084</v>
      </c>
      <c r="E4471" s="3">
        <v>0.0050965808</v>
      </c>
      <c r="F4471" s="5" t="s">
        <v>8432</v>
      </c>
      <c r="G4471" s="5">
        <v>154</v>
      </c>
      <c r="H4471" s="5" t="s">
        <v>50</v>
      </c>
      <c r="I4471" s="3">
        <v>-2.98238590872698</v>
      </c>
      <c r="J4471" s="3">
        <v>99.3747208575257</v>
      </c>
      <c r="K4471" s="3">
        <v>0.0309565576307995</v>
      </c>
      <c r="L4471" s="3">
        <v>23.6387782204515</v>
      </c>
      <c r="M4471" s="3">
        <v>-2.27822580645161</v>
      </c>
      <c r="N4471" s="3">
        <v>99.2430988423865</v>
      </c>
      <c r="O4471" s="3">
        <v>-2.59244372990353</v>
      </c>
      <c r="P4471" s="3">
        <v>98.172681589767</v>
      </c>
      <c r="Q4471" s="3"/>
      <c r="R4471" s="3"/>
      <c r="S4471" s="3"/>
      <c r="T4471" s="3"/>
      <c r="U4471" s="3"/>
      <c r="V4471" s="3"/>
      <c r="W4471" s="3"/>
      <c r="X4471" s="3"/>
      <c r="Y4471" s="3"/>
      <c r="Z4471" s="3"/>
      <c r="AA4471" s="3">
        <v>-0.322649502428809</v>
      </c>
      <c r="AB4471" s="3">
        <v>-0.315349180062212</v>
      </c>
      <c r="AC4471" s="3">
        <v>-3.39016851131717</v>
      </c>
      <c r="AD4471" s="3"/>
      <c r="AE4471" s="5">
        <v>1</v>
      </c>
      <c r="AF4471" s="3">
        <v>-0.812468266835317</v>
      </c>
      <c r="AG4471" s="3"/>
      <c r="AH4471" s="3"/>
      <c r="AI4471" s="3"/>
      <c r="AJ4471" s="3"/>
      <c r="AK4471" s="3"/>
      <c r="AL4471" s="3"/>
      <c r="AM4471" s="3"/>
      <c r="AN4471" s="5" t="s">
        <v>46</v>
      </c>
      <c r="AO4471" s="1"/>
      <c r="AP4471" s="1"/>
      <c r="AQ4471" s="1"/>
    </row>
    <row r="4472" spans="1:43">
      <c r="A4472" s="1" t="s">
        <v>11415</v>
      </c>
      <c r="B4472" s="1" t="s">
        <v>11416</v>
      </c>
      <c r="C4472" s="3">
        <v>1.06027397260274</v>
      </c>
      <c r="D4472" s="4">
        <v>43850</v>
      </c>
      <c r="E4472" s="3">
        <v>5.4718919953</v>
      </c>
      <c r="F4472" s="5" t="s">
        <v>11417</v>
      </c>
      <c r="G4472" s="5">
        <v>388</v>
      </c>
      <c r="H4472" s="5" t="s">
        <v>55</v>
      </c>
      <c r="I4472" s="3">
        <v>11.9633027522936</v>
      </c>
      <c r="J4472" s="3">
        <v>38.4150030248034</v>
      </c>
      <c r="K4472" s="3">
        <v>2.2384558675692</v>
      </c>
      <c r="L4472" s="3">
        <v>57.6271186440678</v>
      </c>
      <c r="M4472" s="3">
        <v>6.23998885716276</v>
      </c>
      <c r="N4472" s="3">
        <v>40.0359066427289</v>
      </c>
      <c r="O4472" s="3">
        <v>16.3438071995119</v>
      </c>
      <c r="P4472" s="3">
        <v>60.4635761589404</v>
      </c>
      <c r="Q4472" s="3">
        <v>19.4222639736966</v>
      </c>
      <c r="R4472" s="3">
        <v>62.8048780487805</v>
      </c>
      <c r="S4472" s="3">
        <v>52.6110444177671</v>
      </c>
      <c r="T4472" s="3">
        <v>70.3125</v>
      </c>
      <c r="U4472" s="3"/>
      <c r="V4472" s="3"/>
      <c r="W4472" s="3"/>
      <c r="X4472" s="3"/>
      <c r="Y4472" s="3"/>
      <c r="Z4472" s="3"/>
      <c r="AA4472" s="3">
        <v>0.262624037465399</v>
      </c>
      <c r="AB4472" s="3">
        <v>0.492177291345332</v>
      </c>
      <c r="AC4472" s="3">
        <v>-9.38545786431396</v>
      </c>
      <c r="AD4472" s="3"/>
      <c r="AE4472" s="5">
        <v>3</v>
      </c>
      <c r="AF4472" s="3">
        <v>3.30092391434713</v>
      </c>
      <c r="AG4472" s="3"/>
      <c r="AH4472" s="3"/>
      <c r="AI4472" s="3"/>
      <c r="AJ4472" s="3"/>
      <c r="AK4472" s="3"/>
      <c r="AL4472" s="3"/>
      <c r="AM4472" s="3"/>
      <c r="AN4472" s="5" t="s">
        <v>46</v>
      </c>
      <c r="AO4472" s="1"/>
      <c r="AP4472" s="1"/>
      <c r="AQ4472" s="1"/>
    </row>
    <row r="4473" spans="1:43">
      <c r="A4473" s="1" t="s">
        <v>11418</v>
      </c>
      <c r="B4473" s="1" t="s">
        <v>11419</v>
      </c>
      <c r="C4473" s="3">
        <v>0.0794520547945206</v>
      </c>
      <c r="D4473" s="4">
        <v>44208</v>
      </c>
      <c r="E4473" s="3">
        <v>40.09999</v>
      </c>
      <c r="F4473" s="5" t="s">
        <v>11269</v>
      </c>
      <c r="G4473" s="5">
        <v>30</v>
      </c>
      <c r="H4473" s="5" t="s">
        <v>50</v>
      </c>
      <c r="I4473" s="3">
        <v>0.180000000000002</v>
      </c>
      <c r="J4473" s="3"/>
      <c r="K4473" s="3">
        <v>0.039944078290389</v>
      </c>
      <c r="L4473" s="3">
        <v>18.016821602479</v>
      </c>
      <c r="M4473" s="3">
        <v>0.180000000000002</v>
      </c>
      <c r="N4473" s="3"/>
      <c r="O4473" s="3"/>
      <c r="P4473" s="3"/>
      <c r="Q4473" s="3"/>
      <c r="R4473" s="3"/>
      <c r="S4473" s="3"/>
      <c r="T4473" s="3"/>
      <c r="U4473" s="3"/>
      <c r="V4473" s="3"/>
      <c r="W4473" s="3"/>
      <c r="X4473" s="3"/>
      <c r="Y4473" s="3"/>
      <c r="Z4473" s="3"/>
      <c r="AA4473" s="3">
        <v>1.18056381175924</v>
      </c>
      <c r="AB4473" s="3"/>
      <c r="AC4473" s="3">
        <v>0</v>
      </c>
      <c r="AD4473" s="3"/>
      <c r="AE4473" s="5"/>
      <c r="AF4473" s="3"/>
      <c r="AG4473" s="3"/>
      <c r="AH4473" s="3"/>
      <c r="AI4473" s="3"/>
      <c r="AJ4473" s="3"/>
      <c r="AK4473" s="3"/>
      <c r="AL4473" s="3"/>
      <c r="AM4473" s="3"/>
      <c r="AN4473" s="5" t="s">
        <v>1266</v>
      </c>
      <c r="AO4473" s="1"/>
      <c r="AP4473" s="1"/>
      <c r="AQ4473" s="1"/>
    </row>
    <row r="4474" spans="1:43">
      <c r="A4474" s="1" t="s">
        <v>11420</v>
      </c>
      <c r="B4474" s="1" t="s">
        <v>11421</v>
      </c>
      <c r="C4474" s="3">
        <v>0.550684931506849</v>
      </c>
      <c r="D4474" s="4">
        <v>44036</v>
      </c>
      <c r="E4474" s="3">
        <v>4.2221167626</v>
      </c>
      <c r="F4474" s="5" t="s">
        <v>11422</v>
      </c>
      <c r="G4474" s="5">
        <v>202</v>
      </c>
      <c r="H4474" s="5" t="s">
        <v>191</v>
      </c>
      <c r="I4474" s="3">
        <v>9.98046528147752</v>
      </c>
      <c r="J4474" s="3">
        <v>50.8137432188065</v>
      </c>
      <c r="K4474" s="3">
        <v>4.49675187716189</v>
      </c>
      <c r="L4474" s="3">
        <v>11.472602739726</v>
      </c>
      <c r="M4474" s="3">
        <v>6.23552620293335</v>
      </c>
      <c r="N4474" s="3">
        <v>41.4414414414414</v>
      </c>
      <c r="O4474" s="3">
        <v>18.0743565300286</v>
      </c>
      <c r="P4474" s="3">
        <v>50.6666666666667</v>
      </c>
      <c r="Q4474" s="3">
        <v>23.8476152384761</v>
      </c>
      <c r="R4474" s="3">
        <v>44.6540880503145</v>
      </c>
      <c r="S4474" s="3"/>
      <c r="T4474" s="3"/>
      <c r="U4474" s="3"/>
      <c r="V4474" s="3"/>
      <c r="W4474" s="3"/>
      <c r="X4474" s="3"/>
      <c r="Y4474" s="3"/>
      <c r="Z4474" s="3"/>
      <c r="AA4474" s="3">
        <v>0.323364884981563</v>
      </c>
      <c r="AB4474" s="3">
        <v>0.635624010547786</v>
      </c>
      <c r="AC4474" s="3">
        <v>-5.06569704983059</v>
      </c>
      <c r="AD4474" s="3"/>
      <c r="AE4474" s="5">
        <v>1</v>
      </c>
      <c r="AF4474" s="3">
        <v>2.38868101908389</v>
      </c>
      <c r="AG4474" s="3"/>
      <c r="AH4474" s="3"/>
      <c r="AI4474" s="3"/>
      <c r="AJ4474" s="3"/>
      <c r="AK4474" s="3"/>
      <c r="AL4474" s="3"/>
      <c r="AM4474" s="3"/>
      <c r="AN4474" s="5" t="s">
        <v>51</v>
      </c>
      <c r="AO4474" s="1"/>
      <c r="AP4474" s="1"/>
      <c r="AQ4474" s="1"/>
    </row>
    <row r="4475" spans="1:43">
      <c r="A4475" s="1" t="s">
        <v>11423</v>
      </c>
      <c r="B4475" s="1" t="s">
        <v>11424</v>
      </c>
      <c r="C4475" s="3">
        <v>0.723287671232877</v>
      </c>
      <c r="D4475" s="4">
        <v>43973</v>
      </c>
      <c r="E4475" s="3">
        <v>10.0357720008</v>
      </c>
      <c r="F4475" s="5" t="s">
        <v>420</v>
      </c>
      <c r="G4475" s="5">
        <v>265</v>
      </c>
      <c r="H4475" s="5" t="s">
        <v>50</v>
      </c>
      <c r="I4475" s="3">
        <v>-0.0896771622160346</v>
      </c>
      <c r="J4475" s="3">
        <v>78.9191603394372</v>
      </c>
      <c r="K4475" s="3">
        <v>-0.0199421677136283</v>
      </c>
      <c r="L4475" s="3">
        <v>66.88800354139</v>
      </c>
      <c r="M4475" s="3">
        <v>-0.308212368264079</v>
      </c>
      <c r="N4475" s="3">
        <v>85.7969723953695</v>
      </c>
      <c r="O4475" s="3">
        <v>0.895552425035209</v>
      </c>
      <c r="P4475" s="3">
        <v>16.1260849703061</v>
      </c>
      <c r="Q4475" s="3">
        <v>1.09901189755998</v>
      </c>
      <c r="R4475" s="3">
        <v>53.0178657653308</v>
      </c>
      <c r="S4475" s="3"/>
      <c r="T4475" s="3"/>
      <c r="U4475" s="3"/>
      <c r="V4475" s="3"/>
      <c r="W4475" s="3"/>
      <c r="X4475" s="3"/>
      <c r="Y4475" s="3"/>
      <c r="Z4475" s="3"/>
      <c r="AA4475" s="3">
        <v>-0.0644436491589574</v>
      </c>
      <c r="AB4475" s="3">
        <v>-0.0727029550690693</v>
      </c>
      <c r="AC4475" s="3">
        <v>-1.74563591022443</v>
      </c>
      <c r="AD4475" s="3"/>
      <c r="AE4475" s="5">
        <v>2</v>
      </c>
      <c r="AF4475" s="3">
        <v>0.0354856822825232</v>
      </c>
      <c r="AG4475" s="3"/>
      <c r="AH4475" s="3"/>
      <c r="AI4475" s="3"/>
      <c r="AJ4475" s="3"/>
      <c r="AK4475" s="3"/>
      <c r="AL4475" s="3"/>
      <c r="AM4475" s="3"/>
      <c r="AN4475" s="5" t="s">
        <v>1266</v>
      </c>
      <c r="AO4475" s="1"/>
      <c r="AP4475" s="1"/>
      <c r="AQ4475" s="1"/>
    </row>
    <row r="4476" spans="1:43">
      <c r="A4476" s="1" t="s">
        <v>11425</v>
      </c>
      <c r="B4476" s="1" t="s">
        <v>11426</v>
      </c>
      <c r="C4476" s="3">
        <v>1.11506849315068</v>
      </c>
      <c r="D4476" s="4">
        <v>43830</v>
      </c>
      <c r="E4476" s="3">
        <v>10.2659806298</v>
      </c>
      <c r="F4476" s="5" t="s">
        <v>2832</v>
      </c>
      <c r="G4476" s="5">
        <v>203</v>
      </c>
      <c r="H4476" s="5" t="s">
        <v>50</v>
      </c>
      <c r="I4476" s="3">
        <v>-2.56185466588739</v>
      </c>
      <c r="J4476" s="3">
        <v>99.3300580616347</v>
      </c>
      <c r="K4476" s="3">
        <v>-1.20493827160494</v>
      </c>
      <c r="L4476" s="3">
        <v>99.5130588756087</v>
      </c>
      <c r="M4476" s="3">
        <v>-2.68508609786945</v>
      </c>
      <c r="N4476" s="3">
        <v>99.5102404274265</v>
      </c>
      <c r="O4476" s="3">
        <v>-2.25718194254447</v>
      </c>
      <c r="P4476" s="3">
        <v>97.9899497487437</v>
      </c>
      <c r="Q4476" s="3">
        <v>-1.55496506249385</v>
      </c>
      <c r="R4476" s="3">
        <v>97.5374215354901</v>
      </c>
      <c r="S4476" s="3">
        <v>-0.556715379262357</v>
      </c>
      <c r="T4476" s="3">
        <v>95.7627118644068</v>
      </c>
      <c r="U4476" s="3"/>
      <c r="V4476" s="3"/>
      <c r="W4476" s="3"/>
      <c r="X4476" s="3"/>
      <c r="Y4476" s="3"/>
      <c r="Z4476" s="3"/>
      <c r="AA4476" s="3">
        <v>-0.109419860492832</v>
      </c>
      <c r="AB4476" s="3">
        <v>-0.0890454690091736</v>
      </c>
      <c r="AC4476" s="3">
        <v>-3.02472127968978</v>
      </c>
      <c r="AD4476" s="3"/>
      <c r="AE4476" s="5">
        <v>4</v>
      </c>
      <c r="AF4476" s="3">
        <v>0.0982879523211633</v>
      </c>
      <c r="AG4476" s="3">
        <v>0.0495448301089718</v>
      </c>
      <c r="AH4476" s="3"/>
      <c r="AI4476" s="3"/>
      <c r="AJ4476" s="3"/>
      <c r="AK4476" s="3"/>
      <c r="AL4476" s="3"/>
      <c r="AM4476" s="3"/>
      <c r="AN4476" s="5" t="s">
        <v>51</v>
      </c>
      <c r="AO4476" s="1"/>
      <c r="AP4476" s="1"/>
      <c r="AQ4476" s="1"/>
    </row>
    <row r="4477" spans="1:43">
      <c r="A4477" s="1" t="s">
        <v>11427</v>
      </c>
      <c r="B4477" s="1" t="s">
        <v>11428</v>
      </c>
      <c r="C4477" s="3">
        <v>0.901369863013699</v>
      </c>
      <c r="D4477" s="4">
        <v>43908</v>
      </c>
      <c r="E4477" s="3">
        <v>0.6762537191</v>
      </c>
      <c r="F4477" s="5" t="s">
        <v>11429</v>
      </c>
      <c r="G4477" s="5">
        <v>330</v>
      </c>
      <c r="H4477" s="5" t="s">
        <v>50</v>
      </c>
      <c r="I4477" s="3">
        <v>-0.471188770000973</v>
      </c>
      <c r="J4477" s="3">
        <v>95.0424296560965</v>
      </c>
      <c r="K4477" s="3">
        <v>-0.255779636005896</v>
      </c>
      <c r="L4477" s="3">
        <v>96.9898185037627</v>
      </c>
      <c r="M4477" s="3">
        <v>-1.13115553388591</v>
      </c>
      <c r="N4477" s="3">
        <v>97.2840605520926</v>
      </c>
      <c r="O4477" s="3">
        <v>-0.811974173351592</v>
      </c>
      <c r="P4477" s="3">
        <v>95.2032891731384</v>
      </c>
      <c r="Q4477" s="3">
        <v>-0.549288867091716</v>
      </c>
      <c r="R4477" s="3">
        <v>95.4611298889425</v>
      </c>
      <c r="S4477" s="3"/>
      <c r="T4477" s="3"/>
      <c r="U4477" s="3"/>
      <c r="V4477" s="3"/>
      <c r="W4477" s="3"/>
      <c r="X4477" s="3"/>
      <c r="Y4477" s="3"/>
      <c r="Z4477" s="3"/>
      <c r="AA4477" s="3">
        <v>-0.0147523849133249</v>
      </c>
      <c r="AB4477" s="3">
        <v>-0.0208434241824916</v>
      </c>
      <c r="AC4477" s="3">
        <v>-1.47187835071646</v>
      </c>
      <c r="AD4477" s="3"/>
      <c r="AE4477" s="5">
        <v>2</v>
      </c>
      <c r="AF4477" s="3">
        <v>0.167310310707864</v>
      </c>
      <c r="AG4477" s="3"/>
      <c r="AH4477" s="3"/>
      <c r="AI4477" s="3"/>
      <c r="AJ4477" s="3"/>
      <c r="AK4477" s="3"/>
      <c r="AL4477" s="3"/>
      <c r="AM4477" s="3"/>
      <c r="AN4477" s="5" t="s">
        <v>46</v>
      </c>
      <c r="AO4477" s="1"/>
      <c r="AP4477" s="1"/>
      <c r="AQ4477" s="1"/>
    </row>
    <row r="4478" spans="1:43">
      <c r="A4478" s="1" t="s">
        <v>11430</v>
      </c>
      <c r="B4478" s="1" t="s">
        <v>11431</v>
      </c>
      <c r="C4478" s="3">
        <v>0.879452054794521</v>
      </c>
      <c r="D4478" s="4">
        <v>43916</v>
      </c>
      <c r="E4478" s="3">
        <v>41.6811578543</v>
      </c>
      <c r="F4478" s="5" t="s">
        <v>3151</v>
      </c>
      <c r="G4478" s="5">
        <v>322</v>
      </c>
      <c r="H4478" s="5" t="s">
        <v>45</v>
      </c>
      <c r="I4478" s="3">
        <v>-0.299227799227809</v>
      </c>
      <c r="J4478" s="3">
        <v>80.4140127388535</v>
      </c>
      <c r="K4478" s="3">
        <v>-0.135357246446879</v>
      </c>
      <c r="L4478" s="3">
        <v>93.167701863354</v>
      </c>
      <c r="M4478" s="3">
        <v>-1.29013761467891</v>
      </c>
      <c r="N4478" s="3">
        <v>81.9047619047619</v>
      </c>
      <c r="O4478" s="3">
        <v>0.977612669860202</v>
      </c>
      <c r="P4478" s="3">
        <v>65.0662251655629</v>
      </c>
      <c r="Q4478" s="3">
        <v>2.22684085510688</v>
      </c>
      <c r="R4478" s="3">
        <v>52.7397260273973</v>
      </c>
      <c r="S4478" s="3"/>
      <c r="T4478" s="3"/>
      <c r="U4478" s="3"/>
      <c r="V4478" s="3"/>
      <c r="W4478" s="3"/>
      <c r="X4478" s="3"/>
      <c r="Y4478" s="3"/>
      <c r="Z4478" s="3"/>
      <c r="AA4478" s="3">
        <v>0.11035048546695</v>
      </c>
      <c r="AB4478" s="3">
        <v>0.158211453826886</v>
      </c>
      <c r="AC4478" s="3">
        <v>-1.34670487106017</v>
      </c>
      <c r="AD4478" s="3"/>
      <c r="AE4478" s="5">
        <v>1</v>
      </c>
      <c r="AF4478" s="3">
        <v>0.339302774503167</v>
      </c>
      <c r="AG4478" s="3"/>
      <c r="AH4478" s="3"/>
      <c r="AI4478" s="3"/>
      <c r="AJ4478" s="3"/>
      <c r="AK4478" s="3"/>
      <c r="AL4478" s="3"/>
      <c r="AM4478" s="3"/>
      <c r="AN4478" s="5" t="s">
        <v>1266</v>
      </c>
      <c r="AO4478" s="1"/>
      <c r="AP4478" s="1"/>
      <c r="AQ4478" s="1"/>
    </row>
    <row r="4479" spans="1:43">
      <c r="A4479" s="1" t="s">
        <v>11432</v>
      </c>
      <c r="B4479" s="1" t="s">
        <v>11433</v>
      </c>
      <c r="C4479" s="3">
        <v>0.958904109589041</v>
      </c>
      <c r="D4479" s="4">
        <v>43887</v>
      </c>
      <c r="E4479" s="3">
        <v>10.1219816626</v>
      </c>
      <c r="F4479" s="5" t="s">
        <v>5858</v>
      </c>
      <c r="G4479" s="5">
        <v>351</v>
      </c>
      <c r="H4479" s="5" t="s">
        <v>50</v>
      </c>
      <c r="I4479" s="3">
        <v>0.266745702430342</v>
      </c>
      <c r="J4479" s="3">
        <v>25.2344796784279</v>
      </c>
      <c r="K4479" s="3">
        <v>0.0788876836603798</v>
      </c>
      <c r="L4479" s="3">
        <v>5.53342186808322</v>
      </c>
      <c r="M4479" s="3">
        <v>0.0591540964211707</v>
      </c>
      <c r="N4479" s="3">
        <v>25.9572573463936</v>
      </c>
      <c r="O4479" s="3">
        <v>0.96498209311578</v>
      </c>
      <c r="P4479" s="3">
        <v>10.5070808588397</v>
      </c>
      <c r="Q4479" s="3">
        <v>1.35823429541594</v>
      </c>
      <c r="R4479" s="3">
        <v>21.5837759536456</v>
      </c>
      <c r="S4479" s="3"/>
      <c r="T4479" s="3"/>
      <c r="U4479" s="3"/>
      <c r="V4479" s="3"/>
      <c r="W4479" s="3"/>
      <c r="X4479" s="3"/>
      <c r="Y4479" s="3"/>
      <c r="Z4479" s="3"/>
      <c r="AA4479" s="3">
        <v>0.00549389868712757</v>
      </c>
      <c r="AB4479" s="3">
        <v>0.00699367324213326</v>
      </c>
      <c r="AC4479" s="3">
        <v>-2.32307390707704</v>
      </c>
      <c r="AD4479" s="3"/>
      <c r="AE4479" s="5">
        <v>4</v>
      </c>
      <c r="AF4479" s="3">
        <v>0.128179362535676</v>
      </c>
      <c r="AG4479" s="3"/>
      <c r="AH4479" s="3"/>
      <c r="AI4479" s="3"/>
      <c r="AJ4479" s="3"/>
      <c r="AK4479" s="3"/>
      <c r="AL4479" s="3"/>
      <c r="AM4479" s="3"/>
      <c r="AN4479" s="5" t="s">
        <v>1266</v>
      </c>
      <c r="AO4479" s="1"/>
      <c r="AP4479" s="1"/>
      <c r="AQ4479" s="1"/>
    </row>
    <row r="4480" spans="1:43">
      <c r="A4480" s="1" t="s">
        <v>11434</v>
      </c>
      <c r="B4480" s="1" t="s">
        <v>11435</v>
      </c>
      <c r="C4480" s="3">
        <v>0.421917808219178</v>
      </c>
      <c r="D4480" s="4">
        <v>44083</v>
      </c>
      <c r="E4480" s="3">
        <v>0.5029408955</v>
      </c>
      <c r="F4480" s="5" t="s">
        <v>751</v>
      </c>
      <c r="G4480" s="5">
        <v>155</v>
      </c>
      <c r="H4480" s="5" t="s">
        <v>50</v>
      </c>
      <c r="I4480" s="3">
        <v>-1.1225909000596</v>
      </c>
      <c r="J4480" s="3">
        <v>97.6775346136668</v>
      </c>
      <c r="K4480" s="3">
        <v>0.0703800522823168</v>
      </c>
      <c r="L4480" s="3">
        <v>6.19743249225321</v>
      </c>
      <c r="M4480" s="3">
        <v>-1.22072250893212</v>
      </c>
      <c r="N4480" s="3">
        <v>97.506678539626</v>
      </c>
      <c r="O4480" s="3">
        <v>-0.609147193928511</v>
      </c>
      <c r="P4480" s="3">
        <v>94.1982640475103</v>
      </c>
      <c r="Q4480" s="3"/>
      <c r="R4480" s="3"/>
      <c r="S4480" s="3"/>
      <c r="T4480" s="3"/>
      <c r="U4480" s="3"/>
      <c r="V4480" s="3"/>
      <c r="W4480" s="3"/>
      <c r="X4480" s="3"/>
      <c r="Y4480" s="3"/>
      <c r="Z4480" s="3"/>
      <c r="AA4480" s="3">
        <v>-0.114851618247874</v>
      </c>
      <c r="AB4480" s="3">
        <v>-0.122603826100145</v>
      </c>
      <c r="AC4480" s="3">
        <v>-2.02360876897133</v>
      </c>
      <c r="AD4480" s="3"/>
      <c r="AE4480" s="5">
        <v>1</v>
      </c>
      <c r="AF4480" s="3">
        <v>-0.160603904677474</v>
      </c>
      <c r="AG4480" s="3"/>
      <c r="AH4480" s="3"/>
      <c r="AI4480" s="3"/>
      <c r="AJ4480" s="3"/>
      <c r="AK4480" s="3"/>
      <c r="AL4480" s="3"/>
      <c r="AM4480" s="3"/>
      <c r="AN4480" s="5" t="s">
        <v>46</v>
      </c>
      <c r="AO4480" s="1"/>
      <c r="AP4480" s="1"/>
      <c r="AQ4480" s="1"/>
    </row>
    <row r="4481" spans="1:43">
      <c r="A4481" s="1" t="s">
        <v>11436</v>
      </c>
      <c r="B4481" s="1" t="s">
        <v>11437</v>
      </c>
      <c r="C4481" s="3">
        <v>0.956164383561644</v>
      </c>
      <c r="D4481" s="4">
        <v>43888</v>
      </c>
      <c r="E4481" s="3">
        <v>0.579648055</v>
      </c>
      <c r="F4481" s="5" t="s">
        <v>11438</v>
      </c>
      <c r="G4481" s="5">
        <v>350</v>
      </c>
      <c r="H4481" s="5" t="s">
        <v>50</v>
      </c>
      <c r="I4481" s="3">
        <v>0.19476093095725</v>
      </c>
      <c r="J4481" s="3">
        <v>37.0701205895489</v>
      </c>
      <c r="K4481" s="3">
        <v>0.0291658565039828</v>
      </c>
      <c r="L4481" s="3">
        <v>28.7737937140328</v>
      </c>
      <c r="M4481" s="3">
        <v>0.0194420141926682</v>
      </c>
      <c r="N4481" s="3">
        <v>32.2350845948353</v>
      </c>
      <c r="O4481" s="3">
        <v>0.892331829770532</v>
      </c>
      <c r="P4481" s="3">
        <v>16.6285975331201</v>
      </c>
      <c r="Q4481" s="3">
        <v>1.40942243248571</v>
      </c>
      <c r="R4481" s="3">
        <v>17.9140511830034</v>
      </c>
      <c r="S4481" s="3"/>
      <c r="T4481" s="3"/>
      <c r="U4481" s="3"/>
      <c r="V4481" s="3"/>
      <c r="W4481" s="3"/>
      <c r="X4481" s="3"/>
      <c r="Y4481" s="3"/>
      <c r="Z4481" s="3"/>
      <c r="AA4481" s="3">
        <v>0.180045005716795</v>
      </c>
      <c r="AB4481" s="3">
        <v>0.322321295147255</v>
      </c>
      <c r="AC4481" s="3">
        <v>-0.698750123019398</v>
      </c>
      <c r="AD4481" s="3"/>
      <c r="AE4481" s="5">
        <v>1</v>
      </c>
      <c r="AF4481" s="3">
        <v>0.248655410252682</v>
      </c>
      <c r="AG4481" s="3"/>
      <c r="AH4481" s="3"/>
      <c r="AI4481" s="3"/>
      <c r="AJ4481" s="3"/>
      <c r="AK4481" s="3"/>
      <c r="AL4481" s="3"/>
      <c r="AM4481" s="3"/>
      <c r="AN4481" s="5" t="s">
        <v>46</v>
      </c>
      <c r="AO4481" s="1"/>
      <c r="AP4481" s="1"/>
      <c r="AQ4481" s="1"/>
    </row>
    <row r="4482" spans="1:43">
      <c r="A4482" s="1" t="s">
        <v>11439</v>
      </c>
      <c r="B4482" s="1" t="s">
        <v>11440</v>
      </c>
      <c r="C4482" s="3">
        <v>0.975342465753425</v>
      </c>
      <c r="D4482" s="4">
        <v>43881</v>
      </c>
      <c r="E4482" s="3">
        <v>5.4794503858</v>
      </c>
      <c r="F4482" s="5" t="s">
        <v>10249</v>
      </c>
      <c r="G4482" s="5">
        <v>357</v>
      </c>
      <c r="H4482" s="5" t="s">
        <v>60</v>
      </c>
      <c r="I4482" s="3">
        <v>3.72627546578443</v>
      </c>
      <c r="J4482" s="3">
        <v>61.2103174603175</v>
      </c>
      <c r="K4482" s="3">
        <v>1.9248866455642</v>
      </c>
      <c r="L4482" s="3">
        <v>56.1840843720038</v>
      </c>
      <c r="M4482" s="3">
        <v>0.370682392586349</v>
      </c>
      <c r="N4482" s="3">
        <v>61.028684470821</v>
      </c>
      <c r="O4482" s="3">
        <v>2.47720626182693</v>
      </c>
      <c r="P4482" s="3">
        <v>72.3123732251521</v>
      </c>
      <c r="Q4482" s="3">
        <v>0.134476382585312</v>
      </c>
      <c r="R4482" s="3">
        <v>72.6701570680628</v>
      </c>
      <c r="S4482" s="3"/>
      <c r="T4482" s="3"/>
      <c r="U4482" s="3"/>
      <c r="V4482" s="3"/>
      <c r="W4482" s="3"/>
      <c r="X4482" s="3"/>
      <c r="Y4482" s="3"/>
      <c r="Z4482" s="3"/>
      <c r="AA4482" s="3">
        <v>0.0803666451423831</v>
      </c>
      <c r="AB4482" s="3">
        <v>0.125695940386212</v>
      </c>
      <c r="AC4482" s="3">
        <v>-15.5206480932622</v>
      </c>
      <c r="AD4482" s="3"/>
      <c r="AE4482" s="5">
        <v>2</v>
      </c>
      <c r="AF4482" s="3">
        <v>1.94848149357762</v>
      </c>
      <c r="AG4482" s="3"/>
      <c r="AH4482" s="3"/>
      <c r="AI4482" s="3"/>
      <c r="AJ4482" s="3"/>
      <c r="AK4482" s="3"/>
      <c r="AL4482" s="3"/>
      <c r="AM4482" s="3"/>
      <c r="AN4482" s="5" t="s">
        <v>46</v>
      </c>
      <c r="AO4482" s="1"/>
      <c r="AP4482" s="1"/>
      <c r="AQ4482" s="1"/>
    </row>
    <row r="4483" spans="1:43">
      <c r="A4483" s="1" t="s">
        <v>11441</v>
      </c>
      <c r="B4483" s="1" t="s">
        <v>11442</v>
      </c>
      <c r="C4483" s="3">
        <v>0.882191780821918</v>
      </c>
      <c r="D4483" s="4">
        <v>43915</v>
      </c>
      <c r="E4483" s="3">
        <v>2.6250794749</v>
      </c>
      <c r="F4483" s="5" t="s">
        <v>11443</v>
      </c>
      <c r="G4483" s="5">
        <v>323</v>
      </c>
      <c r="H4483" s="5" t="s">
        <v>213</v>
      </c>
      <c r="I4483" s="3">
        <v>-0.336605890603069</v>
      </c>
      <c r="J4483" s="3">
        <v>50.6493506493506</v>
      </c>
      <c r="K4483" s="3">
        <v>-0.131172116555781</v>
      </c>
      <c r="L4483" s="3">
        <v>54.5454545454545</v>
      </c>
      <c r="M4483" s="3">
        <v>-0.205973223480946</v>
      </c>
      <c r="N4483" s="3">
        <v>75.3246753246753</v>
      </c>
      <c r="O4483" s="3">
        <v>0.918386669191445</v>
      </c>
      <c r="P4483" s="3">
        <v>45.945945945946</v>
      </c>
      <c r="Q4483" s="3">
        <v>2.00976169968419</v>
      </c>
      <c r="R4483" s="3">
        <v>32.4324324324324</v>
      </c>
      <c r="S4483" s="3"/>
      <c r="T4483" s="3"/>
      <c r="U4483" s="3"/>
      <c r="V4483" s="3"/>
      <c r="W4483" s="3"/>
      <c r="X4483" s="3"/>
      <c r="Y4483" s="3"/>
      <c r="Z4483" s="3"/>
      <c r="AA4483" s="3">
        <v>0.250675777241756</v>
      </c>
      <c r="AB4483" s="3">
        <v>0.463663567384367</v>
      </c>
      <c r="AC4483" s="3">
        <v>-1.94049159120312</v>
      </c>
      <c r="AD4483" s="3"/>
      <c r="AE4483" s="5">
        <v>1</v>
      </c>
      <c r="AF4483" s="3">
        <v>0.670031975424508</v>
      </c>
      <c r="AG4483" s="3"/>
      <c r="AH4483" s="3"/>
      <c r="AI4483" s="3"/>
      <c r="AJ4483" s="3"/>
      <c r="AK4483" s="3"/>
      <c r="AL4483" s="3"/>
      <c r="AM4483" s="3"/>
      <c r="AN4483" s="5" t="s">
        <v>46</v>
      </c>
      <c r="AO4483" s="1"/>
      <c r="AP4483" s="1"/>
      <c r="AQ4483" s="1"/>
    </row>
    <row r="4484" spans="1:43">
      <c r="A4484" s="1" t="s">
        <v>11444</v>
      </c>
      <c r="B4484" s="1" t="s">
        <v>11445</v>
      </c>
      <c r="C4484" s="3">
        <v>0.652054794520548</v>
      </c>
      <c r="D4484" s="4">
        <v>43999</v>
      </c>
      <c r="E4484" s="3">
        <v>0.4512594807</v>
      </c>
      <c r="F4484" s="5" t="s">
        <v>9604</v>
      </c>
      <c r="G4484" s="5">
        <v>239</v>
      </c>
      <c r="H4484" s="5" t="s">
        <v>2390</v>
      </c>
      <c r="I4484" s="3">
        <v>4.45790758658106</v>
      </c>
      <c r="J4484" s="3">
        <v>43.0769230769231</v>
      </c>
      <c r="K4484" s="3">
        <v>-0.824175824175829</v>
      </c>
      <c r="L4484" s="3">
        <v>89.4736842105263</v>
      </c>
      <c r="M4484" s="3">
        <v>1.25339644140591</v>
      </c>
      <c r="N4484" s="3">
        <v>51.5151515151515</v>
      </c>
      <c r="O4484" s="3">
        <v>9.6431283219438</v>
      </c>
      <c r="P4484" s="3">
        <v>37.5</v>
      </c>
      <c r="Q4484" s="3">
        <v>11.8079752226094</v>
      </c>
      <c r="R4484" s="3">
        <v>47.6635514018692</v>
      </c>
      <c r="S4484" s="3"/>
      <c r="T4484" s="3"/>
      <c r="U4484" s="3"/>
      <c r="V4484" s="3"/>
      <c r="W4484" s="3"/>
      <c r="X4484" s="3"/>
      <c r="Y4484" s="3"/>
      <c r="Z4484" s="3"/>
      <c r="AA4484" s="3">
        <v>0.234457488520732</v>
      </c>
      <c r="AB4484" s="3">
        <v>0.415173144351393</v>
      </c>
      <c r="AC4484" s="3">
        <v>-5.17273928638852</v>
      </c>
      <c r="AD4484" s="3"/>
      <c r="AE4484" s="5">
        <v>3</v>
      </c>
      <c r="AF4484" s="3">
        <v>1.90287167002631</v>
      </c>
      <c r="AG4484" s="3"/>
      <c r="AH4484" s="3"/>
      <c r="AI4484" s="3"/>
      <c r="AJ4484" s="3"/>
      <c r="AK4484" s="3"/>
      <c r="AL4484" s="3"/>
      <c r="AM4484" s="3"/>
      <c r="AN4484" s="5" t="s">
        <v>134</v>
      </c>
      <c r="AO4484" s="1"/>
      <c r="AP4484" s="1"/>
      <c r="AQ4484" s="1"/>
    </row>
    <row r="4485" spans="1:43">
      <c r="A4485" s="1" t="s">
        <v>11446</v>
      </c>
      <c r="B4485" s="1" t="s">
        <v>11447</v>
      </c>
      <c r="C4485" s="3">
        <v>0.83013698630137</v>
      </c>
      <c r="D4485" s="4">
        <v>43934</v>
      </c>
      <c r="E4485" s="3">
        <v>1.8648632086</v>
      </c>
      <c r="F4485" s="5" t="s">
        <v>11448</v>
      </c>
      <c r="G4485" s="5">
        <v>304</v>
      </c>
      <c r="H4485" s="5" t="s">
        <v>55</v>
      </c>
      <c r="I4485" s="3">
        <v>5.15496028655973</v>
      </c>
      <c r="J4485" s="3">
        <v>77.9189352692075</v>
      </c>
      <c r="K4485" s="3">
        <v>0.364176885916026</v>
      </c>
      <c r="L4485" s="3">
        <v>85.9887005649718</v>
      </c>
      <c r="M4485" s="3">
        <v>1.82476247926406</v>
      </c>
      <c r="N4485" s="3">
        <v>77.9772591262717</v>
      </c>
      <c r="O4485" s="3">
        <v>10.8338804990151</v>
      </c>
      <c r="P4485" s="3">
        <v>78.4105960264901</v>
      </c>
      <c r="Q4485" s="3">
        <v>16.24343634329</v>
      </c>
      <c r="R4485" s="3">
        <v>71.265243902439</v>
      </c>
      <c r="S4485" s="3"/>
      <c r="T4485" s="3"/>
      <c r="U4485" s="3"/>
      <c r="V4485" s="3"/>
      <c r="W4485" s="3"/>
      <c r="X4485" s="3"/>
      <c r="Y4485" s="3"/>
      <c r="Z4485" s="3"/>
      <c r="AA4485" s="3">
        <v>0.369894426656229</v>
      </c>
      <c r="AB4485" s="3">
        <v>0.724040134035493</v>
      </c>
      <c r="AC4485" s="3">
        <v>-6.19855535024358</v>
      </c>
      <c r="AD4485" s="3"/>
      <c r="AE4485" s="5">
        <v>1</v>
      </c>
      <c r="AF4485" s="3">
        <v>3.11382283709823</v>
      </c>
      <c r="AG4485" s="3"/>
      <c r="AH4485" s="3"/>
      <c r="AI4485" s="3"/>
      <c r="AJ4485" s="3"/>
      <c r="AK4485" s="3"/>
      <c r="AL4485" s="3"/>
      <c r="AM4485" s="3"/>
      <c r="AN4485" s="5" t="s">
        <v>51</v>
      </c>
      <c r="AO4485" s="1"/>
      <c r="AP4485" s="1"/>
      <c r="AQ4485" s="1"/>
    </row>
    <row r="4486" spans="1:43">
      <c r="A4486" s="1" t="s">
        <v>11449</v>
      </c>
      <c r="B4486" s="1" t="s">
        <v>11450</v>
      </c>
      <c r="C4486" s="3">
        <v>0.802739726027397</v>
      </c>
      <c r="D4486" s="4">
        <v>43944</v>
      </c>
      <c r="E4486" s="3">
        <v>9.9878584127</v>
      </c>
      <c r="F4486" s="5" t="s">
        <v>273</v>
      </c>
      <c r="G4486" s="5">
        <v>294</v>
      </c>
      <c r="H4486" s="5" t="s">
        <v>50</v>
      </c>
      <c r="I4486" s="3">
        <v>-0.130156187424907</v>
      </c>
      <c r="J4486" s="3">
        <v>82.9388119696293</v>
      </c>
      <c r="K4486" s="3">
        <v>-0.030066145520141</v>
      </c>
      <c r="L4486" s="3">
        <v>72.9969012837539</v>
      </c>
      <c r="M4486" s="3">
        <v>-0.259974002599734</v>
      </c>
      <c r="N4486" s="3">
        <v>80.8993766696349</v>
      </c>
      <c r="O4486" s="3">
        <v>0.818677986658592</v>
      </c>
      <c r="P4486" s="3">
        <v>27.1813613522156</v>
      </c>
      <c r="Q4486" s="3">
        <v>1.21765601217656</v>
      </c>
      <c r="R4486" s="3">
        <v>37.6629647513279</v>
      </c>
      <c r="S4486" s="3"/>
      <c r="T4486" s="3"/>
      <c r="U4486" s="3"/>
      <c r="V4486" s="3"/>
      <c r="W4486" s="3"/>
      <c r="X4486" s="3"/>
      <c r="Y4486" s="3"/>
      <c r="Z4486" s="3"/>
      <c r="AA4486" s="3">
        <v>-0.142450072973078</v>
      </c>
      <c r="AB4486" s="3">
        <v>-0.157568804209618</v>
      </c>
      <c r="AC4486" s="3">
        <v>-1.83834548905983</v>
      </c>
      <c r="AD4486" s="3"/>
      <c r="AE4486" s="5">
        <v>4</v>
      </c>
      <c r="AF4486" s="3">
        <v>-0.026756080789146</v>
      </c>
      <c r="AG4486" s="3"/>
      <c r="AH4486" s="3"/>
      <c r="AI4486" s="3"/>
      <c r="AJ4486" s="3"/>
      <c r="AK4486" s="3"/>
      <c r="AL4486" s="3"/>
      <c r="AM4486" s="3"/>
      <c r="AN4486" s="5" t="s">
        <v>1266</v>
      </c>
      <c r="AO4486" s="1"/>
      <c r="AP4486" s="1"/>
      <c r="AQ4486" s="1"/>
    </row>
    <row r="4487" spans="1:43">
      <c r="A4487" s="1" t="s">
        <v>11451</v>
      </c>
      <c r="B4487" s="1" t="s">
        <v>11452</v>
      </c>
      <c r="C4487" s="3">
        <v>0.594520547945205</v>
      </c>
      <c r="D4487" s="4">
        <v>44020</v>
      </c>
      <c r="E4487" s="3">
        <v>3.2427228344</v>
      </c>
      <c r="F4487" s="5" t="s">
        <v>11453</v>
      </c>
      <c r="G4487" s="5">
        <v>218</v>
      </c>
      <c r="H4487" s="5" t="s">
        <v>226</v>
      </c>
      <c r="I4487" s="3">
        <v>3.82943298492277</v>
      </c>
      <c r="J4487" s="3">
        <v>17.2119487908962</v>
      </c>
      <c r="K4487" s="3">
        <v>1.47351292713795</v>
      </c>
      <c r="L4487" s="3">
        <v>10.5820105820106</v>
      </c>
      <c r="M4487" s="3">
        <v>2.19410050983248</v>
      </c>
      <c r="N4487" s="3">
        <v>13.540197461213</v>
      </c>
      <c r="O4487" s="3">
        <v>7.34436262790475</v>
      </c>
      <c r="P4487" s="3">
        <v>14.622641509434</v>
      </c>
      <c r="Q4487" s="3">
        <v>11.6804298079793</v>
      </c>
      <c r="R4487" s="3">
        <v>11.8613138686131</v>
      </c>
      <c r="S4487" s="3"/>
      <c r="T4487" s="3"/>
      <c r="U4487" s="3"/>
      <c r="V4487" s="3"/>
      <c r="W4487" s="3"/>
      <c r="X4487" s="3"/>
      <c r="Y4487" s="3"/>
      <c r="Z4487" s="3"/>
      <c r="AA4487" s="3">
        <v>0.370822371081547</v>
      </c>
      <c r="AB4487" s="3">
        <v>0.699357519125368</v>
      </c>
      <c r="AC4487" s="3">
        <v>-1.68241115609536</v>
      </c>
      <c r="AD4487" s="3"/>
      <c r="AE4487" s="5">
        <v>1</v>
      </c>
      <c r="AF4487" s="3">
        <v>1.57906063433375</v>
      </c>
      <c r="AG4487" s="3"/>
      <c r="AH4487" s="3"/>
      <c r="AI4487" s="3"/>
      <c r="AJ4487" s="3"/>
      <c r="AK4487" s="3"/>
      <c r="AL4487" s="3"/>
      <c r="AM4487" s="3"/>
      <c r="AN4487" s="5" t="s">
        <v>46</v>
      </c>
      <c r="AO4487" s="1"/>
      <c r="AP4487" s="1"/>
      <c r="AQ4487" s="1"/>
    </row>
    <row r="4488" spans="1:43">
      <c r="A4488" s="1" t="s">
        <v>11454</v>
      </c>
      <c r="B4488" s="1" t="s">
        <v>11455</v>
      </c>
      <c r="C4488" s="3">
        <v>0.901369863013699</v>
      </c>
      <c r="D4488" s="4">
        <v>43908</v>
      </c>
      <c r="E4488" s="3">
        <v>21.055791714</v>
      </c>
      <c r="F4488" s="5" t="s">
        <v>9643</v>
      </c>
      <c r="G4488" s="5">
        <v>330</v>
      </c>
      <c r="H4488" s="5" t="s">
        <v>50</v>
      </c>
      <c r="I4488" s="3">
        <v>0.129662876521061</v>
      </c>
      <c r="J4488" s="3">
        <v>48.5037963376507</v>
      </c>
      <c r="K4488" s="3">
        <v>0.00996214385336688</v>
      </c>
      <c r="L4488" s="3">
        <v>37.5830013280212</v>
      </c>
      <c r="M4488" s="3">
        <v>0.0897308075772892</v>
      </c>
      <c r="N4488" s="3">
        <v>21.6384683882458</v>
      </c>
      <c r="O4488" s="3">
        <v>0.439223548086464</v>
      </c>
      <c r="P4488" s="3">
        <v>71.6308816811329</v>
      </c>
      <c r="Q4488" s="3">
        <v>0.758902795504272</v>
      </c>
      <c r="R4488" s="3">
        <v>78.9473684210526</v>
      </c>
      <c r="S4488" s="3"/>
      <c r="T4488" s="3"/>
      <c r="U4488" s="3"/>
      <c r="V4488" s="3"/>
      <c r="W4488" s="3"/>
      <c r="X4488" s="3"/>
      <c r="Y4488" s="3"/>
      <c r="Z4488" s="3"/>
      <c r="AA4488" s="3">
        <v>-0.0606993012704677</v>
      </c>
      <c r="AB4488" s="3">
        <v>-0.105221501337109</v>
      </c>
      <c r="AC4488" s="3">
        <v>0</v>
      </c>
      <c r="AD4488" s="3"/>
      <c r="AE4488" s="5"/>
      <c r="AF4488" s="3">
        <v>0.125546038547246</v>
      </c>
      <c r="AG4488" s="3"/>
      <c r="AH4488" s="3"/>
      <c r="AI4488" s="3"/>
      <c r="AJ4488" s="3"/>
      <c r="AK4488" s="3"/>
      <c r="AL4488" s="3"/>
      <c r="AM4488" s="3"/>
      <c r="AN4488" s="5" t="s">
        <v>1266</v>
      </c>
      <c r="AO4488" s="1"/>
      <c r="AP4488" s="1"/>
      <c r="AQ4488" s="1"/>
    </row>
    <row r="4489" spans="1:43">
      <c r="A4489" s="1" t="s">
        <v>11456</v>
      </c>
      <c r="B4489" s="1" t="s">
        <v>11457</v>
      </c>
      <c r="C4489" s="3">
        <v>0.956164383561644</v>
      </c>
      <c r="D4489" s="4">
        <v>43888</v>
      </c>
      <c r="E4489" s="3">
        <v>14.0404561483</v>
      </c>
      <c r="F4489" s="5" t="s">
        <v>5858</v>
      </c>
      <c r="G4489" s="5">
        <v>350</v>
      </c>
      <c r="H4489" s="5" t="s">
        <v>198</v>
      </c>
      <c r="I4489" s="3">
        <v>0.00994332305857846</v>
      </c>
      <c r="J4489" s="3">
        <v>84.9206349206349</v>
      </c>
      <c r="K4489" s="3">
        <v>0.0497363970953901</v>
      </c>
      <c r="L4489" s="3">
        <v>17.0212765957447</v>
      </c>
      <c r="M4489" s="3">
        <v>-0.168734491315126</v>
      </c>
      <c r="N4489" s="3">
        <v>87.0026525198939</v>
      </c>
      <c r="O4489" s="3">
        <v>0.943396226415111</v>
      </c>
      <c r="P4489" s="3">
        <v>9.19540229885057</v>
      </c>
      <c r="Q4489" s="3">
        <v>1.23804730749874</v>
      </c>
      <c r="R4489" s="3">
        <v>46.1309523809524</v>
      </c>
      <c r="S4489" s="3"/>
      <c r="T4489" s="3"/>
      <c r="U4489" s="3"/>
      <c r="V4489" s="3"/>
      <c r="W4489" s="3"/>
      <c r="X4489" s="3"/>
      <c r="Y4489" s="3"/>
      <c r="Z4489" s="3"/>
      <c r="AA4489" s="3">
        <v>-0.00789248733717044</v>
      </c>
      <c r="AB4489" s="3">
        <v>-0.0100787541902315</v>
      </c>
      <c r="AC4489" s="3">
        <v>-2.04574410627024</v>
      </c>
      <c r="AD4489" s="3"/>
      <c r="AE4489" s="5">
        <v>4</v>
      </c>
      <c r="AF4489" s="3">
        <v>0.115289681419508</v>
      </c>
      <c r="AG4489" s="3"/>
      <c r="AH4489" s="3"/>
      <c r="AI4489" s="3"/>
      <c r="AJ4489" s="3"/>
      <c r="AK4489" s="3"/>
      <c r="AL4489" s="3"/>
      <c r="AM4489" s="3"/>
      <c r="AN4489" s="5" t="s">
        <v>46</v>
      </c>
      <c r="AO4489" s="1"/>
      <c r="AP4489" s="1"/>
      <c r="AQ4489" s="1"/>
    </row>
    <row r="4490" spans="1:43">
      <c r="A4490" s="1" t="s">
        <v>11458</v>
      </c>
      <c r="B4490" s="1" t="s">
        <v>11459</v>
      </c>
      <c r="C4490" s="3">
        <v>0.901369863013699</v>
      </c>
      <c r="D4490" s="4">
        <v>43908</v>
      </c>
      <c r="E4490" s="3">
        <v>9.9211201991</v>
      </c>
      <c r="F4490" s="5" t="s">
        <v>498</v>
      </c>
      <c r="G4490" s="5">
        <v>330</v>
      </c>
      <c r="H4490" s="5" t="s">
        <v>50</v>
      </c>
      <c r="I4490" s="3">
        <v>0.231831468601952</v>
      </c>
      <c r="J4490" s="3">
        <v>30.9513175524788</v>
      </c>
      <c r="K4490" s="3">
        <v>-0.0703446889759857</v>
      </c>
      <c r="L4490" s="3">
        <v>85.834440017707</v>
      </c>
      <c r="M4490" s="3">
        <v>0.0201166767250028</v>
      </c>
      <c r="N4490" s="3">
        <v>31.6117542297418</v>
      </c>
      <c r="O4490" s="3">
        <v>0.373473301705857</v>
      </c>
      <c r="P4490" s="3">
        <v>75.0571037003198</v>
      </c>
      <c r="Q4490" s="3">
        <v>1.12885182548561</v>
      </c>
      <c r="R4490" s="3">
        <v>49.6378561081603</v>
      </c>
      <c r="S4490" s="3"/>
      <c r="T4490" s="3"/>
      <c r="U4490" s="3"/>
      <c r="V4490" s="3"/>
      <c r="W4490" s="3"/>
      <c r="X4490" s="3"/>
      <c r="Y4490" s="3"/>
      <c r="Z4490" s="3"/>
      <c r="AA4490" s="3">
        <v>-0.123684941229926</v>
      </c>
      <c r="AB4490" s="3">
        <v>-0.143020052812171</v>
      </c>
      <c r="AC4490" s="3">
        <v>-3.23412698412698</v>
      </c>
      <c r="AD4490" s="3"/>
      <c r="AE4490" s="5">
        <v>4</v>
      </c>
      <c r="AF4490" s="3">
        <v>-0.0581699860066527</v>
      </c>
      <c r="AG4490" s="3"/>
      <c r="AH4490" s="3"/>
      <c r="AI4490" s="3"/>
      <c r="AJ4490" s="3"/>
      <c r="AK4490" s="3"/>
      <c r="AL4490" s="3"/>
      <c r="AM4490" s="3"/>
      <c r="AN4490" s="5" t="s">
        <v>1266</v>
      </c>
      <c r="AO4490" s="1"/>
      <c r="AP4490" s="1"/>
      <c r="AQ4490" s="1"/>
    </row>
    <row r="4491" spans="1:43">
      <c r="A4491" s="1" t="s">
        <v>11460</v>
      </c>
      <c r="B4491" s="1" t="s">
        <v>11461</v>
      </c>
      <c r="C4491" s="3">
        <v>1.06027397260274</v>
      </c>
      <c r="D4491" s="4">
        <v>43850</v>
      </c>
      <c r="E4491" s="3">
        <v>6.3513630255</v>
      </c>
      <c r="F4491" s="5" t="s">
        <v>11462</v>
      </c>
      <c r="G4491" s="5">
        <v>388</v>
      </c>
      <c r="H4491" s="5" t="s">
        <v>112</v>
      </c>
      <c r="I4491" s="3">
        <v>-1.23594541241095</v>
      </c>
      <c r="J4491" s="3">
        <v>97.2222222222222</v>
      </c>
      <c r="K4491" s="3">
        <v>-2.46651974911001</v>
      </c>
      <c r="L4491" s="3">
        <v>94.5945945945946</v>
      </c>
      <c r="M4491" s="3">
        <v>-6.73528934997568</v>
      </c>
      <c r="N4491" s="3">
        <v>97.2222222222222</v>
      </c>
      <c r="O4491" s="3">
        <v>12.4609069585614</v>
      </c>
      <c r="P4491" s="3">
        <v>66.6666666666667</v>
      </c>
      <c r="Q4491" s="3">
        <v>22.0901856763926</v>
      </c>
      <c r="R4491" s="3">
        <v>50</v>
      </c>
      <c r="S4491" s="3">
        <v>14.5431017320327</v>
      </c>
      <c r="T4491" s="3">
        <v>77.7777777777778</v>
      </c>
      <c r="U4491" s="3"/>
      <c r="V4491" s="3"/>
      <c r="W4491" s="3"/>
      <c r="X4491" s="3"/>
      <c r="Y4491" s="3"/>
      <c r="Z4491" s="3"/>
      <c r="AA4491" s="3">
        <v>0.107230363120499</v>
      </c>
      <c r="AB4491" s="3">
        <v>0.14733794971436</v>
      </c>
      <c r="AC4491" s="3">
        <v>-25.562412900657</v>
      </c>
      <c r="AD4491" s="3"/>
      <c r="AE4491" s="5">
        <v>2</v>
      </c>
      <c r="AF4491" s="3">
        <v>1.41063145761966</v>
      </c>
      <c r="AG4491" s="3"/>
      <c r="AH4491" s="3"/>
      <c r="AI4491" s="3"/>
      <c r="AJ4491" s="3"/>
      <c r="AK4491" s="3"/>
      <c r="AL4491" s="3"/>
      <c r="AM4491" s="3"/>
      <c r="AN4491" s="5" t="s">
        <v>51</v>
      </c>
      <c r="AO4491" s="1"/>
      <c r="AP4491" s="1"/>
      <c r="AQ4491" s="1"/>
    </row>
    <row r="4492" spans="1:43">
      <c r="A4492" s="1" t="s">
        <v>11463</v>
      </c>
      <c r="B4492" s="1" t="s">
        <v>11464</v>
      </c>
      <c r="C4492" s="3">
        <v>0.915068493150685</v>
      </c>
      <c r="D4492" s="4">
        <v>43903</v>
      </c>
      <c r="E4492" s="3">
        <v>0.5360220013</v>
      </c>
      <c r="F4492" s="5" t="s">
        <v>548</v>
      </c>
      <c r="G4492" s="5">
        <v>59</v>
      </c>
      <c r="H4492" s="5" t="s">
        <v>50</v>
      </c>
      <c r="I4492" s="3">
        <v>0.010117361392159</v>
      </c>
      <c r="J4492" s="3">
        <v>66.636891469406</v>
      </c>
      <c r="K4492" s="3">
        <v>0.0404817326181628</v>
      </c>
      <c r="L4492" s="3">
        <v>17.485613103143</v>
      </c>
      <c r="M4492" s="3">
        <v>-0.0707642539425721</v>
      </c>
      <c r="N4492" s="3">
        <v>49.2876224398931</v>
      </c>
      <c r="O4492" s="3">
        <v>0.49816998779992</v>
      </c>
      <c r="P4492" s="3">
        <v>67.4737322978529</v>
      </c>
      <c r="Q4492" s="3">
        <v>0.487953644403784</v>
      </c>
      <c r="R4492" s="3">
        <v>85.94881699662</v>
      </c>
      <c r="S4492" s="3"/>
      <c r="T4492" s="3"/>
      <c r="U4492" s="3"/>
      <c r="V4492" s="3"/>
      <c r="W4492" s="3"/>
      <c r="X4492" s="3"/>
      <c r="Y4492" s="3"/>
      <c r="Z4492" s="3"/>
      <c r="AA4492" s="3">
        <v>-0.230962159336018</v>
      </c>
      <c r="AB4492" s="3">
        <v>-0.250686910851439</v>
      </c>
      <c r="AC4492" s="3">
        <v>-2.4706116756326</v>
      </c>
      <c r="AD4492" s="3"/>
      <c r="AE4492" s="5">
        <v>4</v>
      </c>
      <c r="AF4492" s="3">
        <v>-0.13077498734056</v>
      </c>
      <c r="AG4492" s="3"/>
      <c r="AH4492" s="3"/>
      <c r="AI4492" s="3"/>
      <c r="AJ4492" s="3"/>
      <c r="AK4492" s="3"/>
      <c r="AL4492" s="3"/>
      <c r="AM4492" s="3"/>
      <c r="AN4492" s="5" t="s">
        <v>46</v>
      </c>
      <c r="AO4492" s="1"/>
      <c r="AP4492" s="1"/>
      <c r="AQ4492" s="1"/>
    </row>
    <row r="4493" spans="1:43">
      <c r="A4493" s="1" t="s">
        <v>11465</v>
      </c>
      <c r="B4493" s="1" t="s">
        <v>11466</v>
      </c>
      <c r="C4493" s="3">
        <v>0.684931506849315</v>
      </c>
      <c r="D4493" s="4">
        <v>43987</v>
      </c>
      <c r="E4493" s="3">
        <v>10.1050756684</v>
      </c>
      <c r="F4493" s="5" t="s">
        <v>11467</v>
      </c>
      <c r="G4493" s="5">
        <v>251</v>
      </c>
      <c r="H4493" s="5" t="s">
        <v>50</v>
      </c>
      <c r="I4493" s="3">
        <v>-0.513022888713506</v>
      </c>
      <c r="J4493" s="3">
        <v>95.6230460026798</v>
      </c>
      <c r="K4493" s="3">
        <v>-0.395100750691427</v>
      </c>
      <c r="L4493" s="3">
        <v>97.5210270030987</v>
      </c>
      <c r="M4493" s="3">
        <v>-0.660033494237014</v>
      </c>
      <c r="N4493" s="3">
        <v>94.9688334817453</v>
      </c>
      <c r="O4493" s="3">
        <v>-0.738261639925196</v>
      </c>
      <c r="P4493" s="3">
        <v>94.792142530836</v>
      </c>
      <c r="Q4493" s="3">
        <v>-0.13864131511191</v>
      </c>
      <c r="R4493" s="3">
        <v>93.0951231289232</v>
      </c>
      <c r="S4493" s="3"/>
      <c r="T4493" s="3"/>
      <c r="U4493" s="3"/>
      <c r="V4493" s="3"/>
      <c r="W4493" s="3"/>
      <c r="X4493" s="3"/>
      <c r="Y4493" s="3"/>
      <c r="Z4493" s="3"/>
      <c r="AA4493" s="3">
        <v>-0.0181589945593317</v>
      </c>
      <c r="AB4493" s="3">
        <v>-0.0236631400633641</v>
      </c>
      <c r="AC4493" s="3">
        <v>-0.938271604938278</v>
      </c>
      <c r="AD4493" s="3"/>
      <c r="AE4493" s="5">
        <v>1</v>
      </c>
      <c r="AF4493" s="3">
        <v>0.167163167040735</v>
      </c>
      <c r="AG4493" s="3"/>
      <c r="AH4493" s="3"/>
      <c r="AI4493" s="3"/>
      <c r="AJ4493" s="3"/>
      <c r="AK4493" s="3"/>
      <c r="AL4493" s="3"/>
      <c r="AM4493" s="3"/>
      <c r="AN4493" s="5" t="s">
        <v>1266</v>
      </c>
      <c r="AO4493" s="1"/>
      <c r="AP4493" s="1"/>
      <c r="AQ4493" s="1"/>
    </row>
    <row r="4494" spans="1:43">
      <c r="A4494" s="1" t="s">
        <v>11468</v>
      </c>
      <c r="B4494" s="1" t="s">
        <v>11469</v>
      </c>
      <c r="C4494" s="3">
        <v>1.12602739726027</v>
      </c>
      <c r="D4494" s="4">
        <v>43826</v>
      </c>
      <c r="E4494" s="3">
        <v>0.126136928</v>
      </c>
      <c r="F4494" s="5" t="s">
        <v>3368</v>
      </c>
      <c r="G4494" s="5">
        <v>412</v>
      </c>
      <c r="H4494" s="5" t="s">
        <v>191</v>
      </c>
      <c r="I4494" s="3">
        <v>9.71338894854216</v>
      </c>
      <c r="J4494" s="3">
        <v>53.3453887884268</v>
      </c>
      <c r="K4494" s="3">
        <v>4.94587975033578</v>
      </c>
      <c r="L4494" s="3">
        <v>6.16438356164384</v>
      </c>
      <c r="M4494" s="3">
        <v>5.83220460521073</v>
      </c>
      <c r="N4494" s="3">
        <v>44.6846846846847</v>
      </c>
      <c r="O4494" s="3">
        <v>15.6954969079349</v>
      </c>
      <c r="P4494" s="3">
        <v>60.5714285714286</v>
      </c>
      <c r="Q4494" s="3">
        <v>21.0516722865215</v>
      </c>
      <c r="R4494" s="3">
        <v>52.8301886792453</v>
      </c>
      <c r="S4494" s="3">
        <v>41.7458115462597</v>
      </c>
      <c r="T4494" s="3">
        <v>79.656862745098</v>
      </c>
      <c r="U4494" s="3"/>
      <c r="V4494" s="3"/>
      <c r="W4494" s="3"/>
      <c r="X4494" s="3"/>
      <c r="Y4494" s="3"/>
      <c r="Z4494" s="3"/>
      <c r="AA4494" s="3">
        <v>0.228683775781024</v>
      </c>
      <c r="AB4494" s="3">
        <v>0.263419945343617</v>
      </c>
      <c r="AC4494" s="3">
        <v>-15.5004955401387</v>
      </c>
      <c r="AD4494" s="3"/>
      <c r="AE4494" s="5">
        <v>3</v>
      </c>
      <c r="AF4494" s="3">
        <v>1.70787983242648</v>
      </c>
      <c r="AG4494" s="3">
        <v>27.8908279772194</v>
      </c>
      <c r="AH4494" s="3"/>
      <c r="AI4494" s="3"/>
      <c r="AJ4494" s="3"/>
      <c r="AK4494" s="3"/>
      <c r="AL4494" s="3"/>
      <c r="AM4494" s="3"/>
      <c r="AN4494" s="5" t="s">
        <v>46</v>
      </c>
      <c r="AO4494" s="1"/>
      <c r="AP4494" s="1"/>
      <c r="AQ4494" s="1"/>
    </row>
    <row r="4495" spans="1:43">
      <c r="A4495" s="1" t="s">
        <v>11470</v>
      </c>
      <c r="B4495" s="1" t="s">
        <v>11471</v>
      </c>
      <c r="C4495" s="3">
        <v>1.08767123287671</v>
      </c>
      <c r="D4495" s="4">
        <v>43840</v>
      </c>
      <c r="E4495" s="3">
        <v>36.2787799891</v>
      </c>
      <c r="F4495" s="5" t="s">
        <v>8386</v>
      </c>
      <c r="G4495" s="5">
        <v>398</v>
      </c>
      <c r="H4495" s="5" t="s">
        <v>226</v>
      </c>
      <c r="I4495" s="3">
        <v>0.715082070727403</v>
      </c>
      <c r="J4495" s="3">
        <v>81.6500711237553</v>
      </c>
      <c r="K4495" s="3">
        <v>0.292226767971964</v>
      </c>
      <c r="L4495" s="3">
        <v>67.1957671957672</v>
      </c>
      <c r="M4495" s="3">
        <v>0.253164556962042</v>
      </c>
      <c r="N4495" s="3">
        <v>67.5599435825106</v>
      </c>
      <c r="O4495" s="3">
        <v>1.48434548401054</v>
      </c>
      <c r="P4495" s="3">
        <v>86.6352201257862</v>
      </c>
      <c r="Q4495" s="3">
        <v>3.91985879031217</v>
      </c>
      <c r="R4495" s="3">
        <v>73.7226277372263</v>
      </c>
      <c r="S4495" s="3">
        <v>7.4504341802834</v>
      </c>
      <c r="T4495" s="3">
        <v>82.9787234042553</v>
      </c>
      <c r="U4495" s="3"/>
      <c r="V4495" s="3"/>
      <c r="W4495" s="3"/>
      <c r="X4495" s="3"/>
      <c r="Y4495" s="3"/>
      <c r="Z4495" s="3"/>
      <c r="AA4495" s="3">
        <v>0.325035787723121</v>
      </c>
      <c r="AB4495" s="3">
        <v>0.501421036394578</v>
      </c>
      <c r="AC4495" s="3">
        <v>-1.16000000000001</v>
      </c>
      <c r="AD4495" s="3"/>
      <c r="AE4495" s="5">
        <v>2</v>
      </c>
      <c r="AF4495" s="3">
        <v>0.545757590448848</v>
      </c>
      <c r="AG4495" s="3"/>
      <c r="AH4495" s="3"/>
      <c r="AI4495" s="3"/>
      <c r="AJ4495" s="3"/>
      <c r="AK4495" s="3"/>
      <c r="AL4495" s="3"/>
      <c r="AM4495" s="3"/>
      <c r="AN4495" s="5" t="s">
        <v>51</v>
      </c>
      <c r="AO4495" s="1"/>
      <c r="AP4495" s="1"/>
      <c r="AQ4495" s="1"/>
    </row>
    <row r="4496" spans="1:43">
      <c r="A4496" s="1" t="s">
        <v>11472</v>
      </c>
      <c r="B4496" s="1" t="s">
        <v>11473</v>
      </c>
      <c r="C4496" s="3">
        <v>0.665753424657534</v>
      </c>
      <c r="D4496" s="4">
        <v>43994</v>
      </c>
      <c r="E4496" s="3">
        <v>0.7129124657</v>
      </c>
      <c r="F4496" s="5" t="s">
        <v>3151</v>
      </c>
      <c r="G4496" s="5">
        <v>244</v>
      </c>
      <c r="H4496" s="5" t="s">
        <v>50</v>
      </c>
      <c r="I4496" s="3">
        <v>0.0785468826706072</v>
      </c>
      <c r="J4496" s="3">
        <v>58.2849486377847</v>
      </c>
      <c r="K4496" s="3">
        <v>0.0392580233585414</v>
      </c>
      <c r="L4496" s="3">
        <v>21.1598052235502</v>
      </c>
      <c r="M4496" s="3">
        <v>-0.156724458810836</v>
      </c>
      <c r="N4496" s="3">
        <v>64.9154051647373</v>
      </c>
      <c r="O4496" s="3">
        <v>1.05085753940717</v>
      </c>
      <c r="P4496" s="3">
        <v>7.21790772042028</v>
      </c>
      <c r="Q4496" s="3">
        <v>1.69609897236358</v>
      </c>
      <c r="R4496" s="3">
        <v>7.3394495412844</v>
      </c>
      <c r="S4496" s="3"/>
      <c r="T4496" s="3"/>
      <c r="U4496" s="3"/>
      <c r="V4496" s="3"/>
      <c r="W4496" s="3"/>
      <c r="X4496" s="3"/>
      <c r="Y4496" s="3"/>
      <c r="Z4496" s="3"/>
      <c r="AA4496" s="3">
        <v>0.264286831337811</v>
      </c>
      <c r="AB4496" s="3">
        <v>0.452693361633244</v>
      </c>
      <c r="AC4496" s="3">
        <v>-0.381567361314941</v>
      </c>
      <c r="AD4496" s="3"/>
      <c r="AE4496" s="5">
        <v>1</v>
      </c>
      <c r="AF4496" s="3">
        <v>0.246951393219663</v>
      </c>
      <c r="AG4496" s="3"/>
      <c r="AH4496" s="3"/>
      <c r="AI4496" s="3"/>
      <c r="AJ4496" s="3"/>
      <c r="AK4496" s="3"/>
      <c r="AL4496" s="3"/>
      <c r="AM4496" s="3"/>
      <c r="AN4496" s="5" t="s">
        <v>46</v>
      </c>
      <c r="AO4496" s="1"/>
      <c r="AP4496" s="1"/>
      <c r="AQ4496" s="1"/>
    </row>
    <row r="4497" spans="1:43">
      <c r="A4497" s="1" t="s">
        <v>11474</v>
      </c>
      <c r="B4497" s="1" t="s">
        <v>11475</v>
      </c>
      <c r="C4497" s="3">
        <v>0.419178082191781</v>
      </c>
      <c r="D4497" s="4">
        <v>44084</v>
      </c>
      <c r="E4497" s="3">
        <v>12.5312239504</v>
      </c>
      <c r="F4497" s="5" t="s">
        <v>3482</v>
      </c>
      <c r="G4497" s="5">
        <v>154</v>
      </c>
      <c r="H4497" s="5" t="s">
        <v>226</v>
      </c>
      <c r="I4497" s="3">
        <v>1.3203214695752</v>
      </c>
      <c r="J4497" s="3">
        <v>67.5675675675676</v>
      </c>
      <c r="K4497" s="3">
        <v>0.464851532112694</v>
      </c>
      <c r="L4497" s="3">
        <v>56.2169312169312</v>
      </c>
      <c r="M4497" s="3">
        <v>-0.0377572210685252</v>
      </c>
      <c r="N4497" s="3">
        <v>78.5613540197461</v>
      </c>
      <c r="O4497" s="3">
        <v>4.91381018426787</v>
      </c>
      <c r="P4497" s="3">
        <v>35.5345911949685</v>
      </c>
      <c r="Q4497" s="3"/>
      <c r="R4497" s="3"/>
      <c r="S4497" s="3"/>
      <c r="T4497" s="3"/>
      <c r="U4497" s="3"/>
      <c r="V4497" s="3"/>
      <c r="W4497" s="3"/>
      <c r="X4497" s="3"/>
      <c r="Y4497" s="3"/>
      <c r="Z4497" s="3"/>
      <c r="AA4497" s="3">
        <v>0.256026964933719</v>
      </c>
      <c r="AB4497" s="3">
        <v>0.445002022315738</v>
      </c>
      <c r="AC4497" s="3">
        <v>-1.61365981799419</v>
      </c>
      <c r="AD4497" s="3"/>
      <c r="AE4497" s="5">
        <v>1</v>
      </c>
      <c r="AF4497" s="3">
        <v>1.19599533638404</v>
      </c>
      <c r="AG4497" s="3"/>
      <c r="AH4497" s="3"/>
      <c r="AI4497" s="3"/>
      <c r="AJ4497" s="3"/>
      <c r="AK4497" s="3"/>
      <c r="AL4497" s="3"/>
      <c r="AM4497" s="3"/>
      <c r="AN4497" s="5" t="s">
        <v>46</v>
      </c>
      <c r="AO4497" s="1"/>
      <c r="AP4497" s="1"/>
      <c r="AQ4497" s="1"/>
    </row>
    <row r="4498" spans="1:43">
      <c r="A4498" s="1" t="s">
        <v>11476</v>
      </c>
      <c r="B4498" s="1" t="s">
        <v>11477</v>
      </c>
      <c r="C4498" s="3">
        <v>0.723287671232877</v>
      </c>
      <c r="D4498" s="4">
        <v>43973</v>
      </c>
      <c r="E4498" s="3">
        <v>1.1858589685</v>
      </c>
      <c r="F4498" s="5" t="s">
        <v>4649</v>
      </c>
      <c r="G4498" s="5">
        <v>265</v>
      </c>
      <c r="H4498" s="5" t="s">
        <v>198</v>
      </c>
      <c r="I4498" s="3">
        <v>0.255779636005896</v>
      </c>
      <c r="J4498" s="3">
        <v>38.0952380952381</v>
      </c>
      <c r="K4498" s="3">
        <v>0</v>
      </c>
      <c r="L4498" s="3">
        <v>72.0744680851064</v>
      </c>
      <c r="M4498" s="3">
        <v>0.058910162002939</v>
      </c>
      <c r="N4498" s="3">
        <v>53.8461538461538</v>
      </c>
      <c r="O4498" s="3">
        <v>0.374273613710214</v>
      </c>
      <c r="P4498" s="3">
        <v>81.8965517241379</v>
      </c>
      <c r="Q4498" s="3">
        <v>1.36264173463296</v>
      </c>
      <c r="R4498" s="3">
        <v>31.8452380952381</v>
      </c>
      <c r="S4498" s="3"/>
      <c r="T4498" s="3"/>
      <c r="U4498" s="3"/>
      <c r="V4498" s="3"/>
      <c r="W4498" s="3"/>
      <c r="X4498" s="3"/>
      <c r="Y4498" s="3"/>
      <c r="Z4498" s="3"/>
      <c r="AA4498" s="3">
        <v>0.168995693205027</v>
      </c>
      <c r="AB4498" s="3">
        <v>0.214313349824647</v>
      </c>
      <c r="AC4498" s="3">
        <v>-0.571259726189306</v>
      </c>
      <c r="AD4498" s="3"/>
      <c r="AE4498" s="5">
        <v>1</v>
      </c>
      <c r="AF4498" s="3">
        <v>0.223528683244791</v>
      </c>
      <c r="AG4498" s="3"/>
      <c r="AH4498" s="3"/>
      <c r="AI4498" s="3"/>
      <c r="AJ4498" s="3"/>
      <c r="AK4498" s="3"/>
      <c r="AL4498" s="3"/>
      <c r="AM4498" s="3"/>
      <c r="AN4498" s="5" t="s">
        <v>46</v>
      </c>
      <c r="AO4498" s="1"/>
      <c r="AP4498" s="1"/>
      <c r="AQ4498" s="1"/>
    </row>
    <row r="4499" spans="1:43">
      <c r="A4499" s="1" t="s">
        <v>11478</v>
      </c>
      <c r="B4499" s="1" t="s">
        <v>11479</v>
      </c>
      <c r="C4499" s="3">
        <v>0.523287671232877</v>
      </c>
      <c r="D4499" s="4">
        <v>44046</v>
      </c>
      <c r="E4499" s="3">
        <v>0.70830859</v>
      </c>
      <c r="F4499" s="5" t="s">
        <v>389</v>
      </c>
      <c r="G4499" s="5">
        <v>192</v>
      </c>
      <c r="H4499" s="5" t="s">
        <v>60</v>
      </c>
      <c r="I4499" s="3">
        <v>9.22075574037243</v>
      </c>
      <c r="J4499" s="3">
        <v>28.0753968253968</v>
      </c>
      <c r="K4499" s="3">
        <v>3.62809846470538</v>
      </c>
      <c r="L4499" s="3">
        <v>20.3259827420901</v>
      </c>
      <c r="M4499" s="3">
        <v>3.61032501500729</v>
      </c>
      <c r="N4499" s="3">
        <v>35.3115727002967</v>
      </c>
      <c r="O4499" s="3">
        <v>15.3082649360565</v>
      </c>
      <c r="P4499" s="3">
        <v>29.0060851926978</v>
      </c>
      <c r="Q4499" s="3">
        <v>21.1835506519559</v>
      </c>
      <c r="R4499" s="3">
        <v>27.3298429319372</v>
      </c>
      <c r="S4499" s="3"/>
      <c r="T4499" s="3"/>
      <c r="U4499" s="3"/>
      <c r="V4499" s="3"/>
      <c r="W4499" s="3"/>
      <c r="X4499" s="3"/>
      <c r="Y4499" s="3"/>
      <c r="Z4499" s="3"/>
      <c r="AA4499" s="3">
        <v>0.259258608727516</v>
      </c>
      <c r="AB4499" s="3">
        <v>0.434541002003394</v>
      </c>
      <c r="AC4499" s="3">
        <v>-4.86518171160608</v>
      </c>
      <c r="AD4499" s="3"/>
      <c r="AE4499" s="5">
        <v>1</v>
      </c>
      <c r="AF4499" s="3">
        <v>2.27153785269391</v>
      </c>
      <c r="AG4499" s="3"/>
      <c r="AH4499" s="3"/>
      <c r="AI4499" s="3"/>
      <c r="AJ4499" s="3"/>
      <c r="AK4499" s="3"/>
      <c r="AL4499" s="3"/>
      <c r="AM4499" s="3"/>
      <c r="AN4499" s="5" t="s">
        <v>46</v>
      </c>
      <c r="AO4499" s="1"/>
      <c r="AP4499" s="1"/>
      <c r="AQ4499" s="1"/>
    </row>
    <row r="4500" spans="1:43">
      <c r="A4500" s="1" t="s">
        <v>11480</v>
      </c>
      <c r="B4500" s="1" t="s">
        <v>11481</v>
      </c>
      <c r="C4500" s="3">
        <v>1.06027397260274</v>
      </c>
      <c r="D4500" s="4">
        <v>43850</v>
      </c>
      <c r="E4500" s="3">
        <v>0.8748760882</v>
      </c>
      <c r="F4500" s="5" t="s">
        <v>316</v>
      </c>
      <c r="G4500" s="5">
        <v>388</v>
      </c>
      <c r="H4500" s="5" t="s">
        <v>116</v>
      </c>
      <c r="I4500" s="3">
        <v>6.43353331228293</v>
      </c>
      <c r="J4500" s="3">
        <v>65.4205607476635</v>
      </c>
      <c r="K4500" s="3">
        <v>0.724637681159423</v>
      </c>
      <c r="L4500" s="3">
        <v>82.5688073394495</v>
      </c>
      <c r="M4500" s="3">
        <v>2.2679004854369</v>
      </c>
      <c r="N4500" s="3">
        <v>71.0280373831776</v>
      </c>
      <c r="O4500" s="3">
        <v>8.3058880231344</v>
      </c>
      <c r="P4500" s="3">
        <v>65</v>
      </c>
      <c r="Q4500" s="3">
        <v>2.10526315789474</v>
      </c>
      <c r="R4500" s="3">
        <v>79.8941798941799</v>
      </c>
      <c r="S4500" s="3">
        <v>35.1950265717437</v>
      </c>
      <c r="T4500" s="3">
        <v>79.7546012269939</v>
      </c>
      <c r="U4500" s="3"/>
      <c r="V4500" s="3"/>
      <c r="W4500" s="3"/>
      <c r="X4500" s="3"/>
      <c r="Y4500" s="3"/>
      <c r="Z4500" s="3"/>
      <c r="AA4500" s="3">
        <v>0.178156278643811</v>
      </c>
      <c r="AB4500" s="3">
        <v>0.31089528919686</v>
      </c>
      <c r="AC4500" s="3">
        <v>-12.8722913785154</v>
      </c>
      <c r="AD4500" s="3"/>
      <c r="AE4500" s="5">
        <v>2</v>
      </c>
      <c r="AF4500" s="3">
        <v>2.55146530065032</v>
      </c>
      <c r="AG4500" s="3"/>
      <c r="AH4500" s="3"/>
      <c r="AI4500" s="3"/>
      <c r="AJ4500" s="3"/>
      <c r="AK4500" s="3"/>
      <c r="AL4500" s="3"/>
      <c r="AM4500" s="3"/>
      <c r="AN4500" s="5" t="s">
        <v>46</v>
      </c>
      <c r="AO4500" s="1"/>
      <c r="AP4500" s="1"/>
      <c r="AQ4500" s="1"/>
    </row>
    <row r="4501" spans="1:43">
      <c r="A4501" s="1" t="s">
        <v>11482</v>
      </c>
      <c r="B4501" s="1" t="s">
        <v>11483</v>
      </c>
      <c r="C4501" s="3">
        <v>1.07397260273973</v>
      </c>
      <c r="D4501" s="4">
        <v>43845</v>
      </c>
      <c r="E4501" s="3">
        <v>5.1497641112</v>
      </c>
      <c r="F4501" s="5" t="s">
        <v>11484</v>
      </c>
      <c r="G4501" s="5">
        <v>393</v>
      </c>
      <c r="H4501" s="5" t="s">
        <v>50</v>
      </c>
      <c r="I4501" s="3">
        <v>0.138641315111904</v>
      </c>
      <c r="J4501" s="3">
        <v>47.2979008485931</v>
      </c>
      <c r="K4501" s="3">
        <v>0.00989021857382272</v>
      </c>
      <c r="L4501" s="3">
        <v>38.7339530765826</v>
      </c>
      <c r="M4501" s="3">
        <v>-0.0790513833992128</v>
      </c>
      <c r="N4501" s="3">
        <v>50.5788067675868</v>
      </c>
      <c r="O4501" s="3">
        <v>0.697072296355309</v>
      </c>
      <c r="P4501" s="3">
        <v>47.3275468250343</v>
      </c>
      <c r="Q4501" s="3">
        <v>1.25162711524981</v>
      </c>
      <c r="R4501" s="3">
        <v>32.7860936745534</v>
      </c>
      <c r="S4501" s="3">
        <v>1.73292607725322</v>
      </c>
      <c r="T4501" s="3">
        <v>57.4576271186441</v>
      </c>
      <c r="U4501" s="3"/>
      <c r="V4501" s="3"/>
      <c r="W4501" s="3"/>
      <c r="X4501" s="3"/>
      <c r="Y4501" s="3"/>
      <c r="Z4501" s="3"/>
      <c r="AA4501" s="3">
        <v>0.0119873245211775</v>
      </c>
      <c r="AB4501" s="3">
        <v>0.0332036421064043</v>
      </c>
      <c r="AC4501" s="3">
        <v>-2.57208884627344</v>
      </c>
      <c r="AD4501" s="3"/>
      <c r="AE4501" s="5">
        <v>4</v>
      </c>
      <c r="AF4501" s="3">
        <v>0.16189171874181</v>
      </c>
      <c r="AG4501" s="3"/>
      <c r="AH4501" s="3"/>
      <c r="AI4501" s="3"/>
      <c r="AJ4501" s="3"/>
      <c r="AK4501" s="3"/>
      <c r="AL4501" s="3"/>
      <c r="AM4501" s="3"/>
      <c r="AN4501" s="5" t="s">
        <v>51</v>
      </c>
      <c r="AO4501" s="1"/>
      <c r="AP4501" s="1"/>
      <c r="AQ4501" s="1"/>
    </row>
    <row r="4502" spans="1:43">
      <c r="A4502" s="1" t="s">
        <v>11485</v>
      </c>
      <c r="B4502" s="1" t="s">
        <v>11486</v>
      </c>
      <c r="C4502" s="3">
        <v>0.901369863013699</v>
      </c>
      <c r="D4502" s="4">
        <v>43908</v>
      </c>
      <c r="E4502" s="3">
        <v>13.432813311</v>
      </c>
      <c r="F4502" s="5" t="s">
        <v>577</v>
      </c>
      <c r="G4502" s="5">
        <v>330</v>
      </c>
      <c r="H4502" s="5" t="s">
        <v>198</v>
      </c>
      <c r="I4502" s="3">
        <v>-0.100563153660499</v>
      </c>
      <c r="J4502" s="3">
        <v>92.5925925925926</v>
      </c>
      <c r="K4502" s="3">
        <v>-0.0100654252642275</v>
      </c>
      <c r="L4502" s="3">
        <v>85.9042553191489</v>
      </c>
      <c r="M4502" s="3">
        <v>-0.311088810837943</v>
      </c>
      <c r="N4502" s="3">
        <v>94.4297082228117</v>
      </c>
      <c r="O4502" s="3">
        <v>0.893763965061946</v>
      </c>
      <c r="P4502" s="3">
        <v>12.9310344827586</v>
      </c>
      <c r="Q4502" s="3">
        <v>1.03742880390561</v>
      </c>
      <c r="R4502" s="3">
        <v>69.6428571428571</v>
      </c>
      <c r="S4502" s="3"/>
      <c r="T4502" s="3"/>
      <c r="U4502" s="3"/>
      <c r="V4502" s="3"/>
      <c r="W4502" s="3"/>
      <c r="X4502" s="3"/>
      <c r="Y4502" s="3"/>
      <c r="Z4502" s="3"/>
      <c r="AA4502" s="3">
        <v>-0.150899602222987</v>
      </c>
      <c r="AB4502" s="3">
        <v>-0.169705119521239</v>
      </c>
      <c r="AC4502" s="3">
        <v>-2.97601274012142</v>
      </c>
      <c r="AD4502" s="3"/>
      <c r="AE4502" s="5">
        <v>3</v>
      </c>
      <c r="AF4502" s="3">
        <v>-0.067398224444195</v>
      </c>
      <c r="AG4502" s="3"/>
      <c r="AH4502" s="3"/>
      <c r="AI4502" s="3"/>
      <c r="AJ4502" s="3"/>
      <c r="AK4502" s="3"/>
      <c r="AL4502" s="3"/>
      <c r="AM4502" s="3"/>
      <c r="AN4502" s="5" t="s">
        <v>46</v>
      </c>
      <c r="AO4502" s="1"/>
      <c r="AP4502" s="1"/>
      <c r="AQ4502" s="1"/>
    </row>
    <row r="4503" spans="1:43">
      <c r="A4503" s="1" t="s">
        <v>11487</v>
      </c>
      <c r="B4503" s="1" t="s">
        <v>11488</v>
      </c>
      <c r="C4503" s="3">
        <v>0.476712328767123</v>
      </c>
      <c r="D4503" s="4">
        <v>44063</v>
      </c>
      <c r="E4503" s="3">
        <v>10.0854943231</v>
      </c>
      <c r="F4503" s="5" t="s">
        <v>6387</v>
      </c>
      <c r="G4503" s="5">
        <v>111</v>
      </c>
      <c r="H4503" s="5" t="s">
        <v>50</v>
      </c>
      <c r="I4503" s="3">
        <v>-0.10852407261248</v>
      </c>
      <c r="J4503" s="3">
        <v>81.0183117463153</v>
      </c>
      <c r="K4503" s="3">
        <v>0.00987751876728457</v>
      </c>
      <c r="L4503" s="3">
        <v>38.9110225763612</v>
      </c>
      <c r="M4503" s="3">
        <v>-0.22664564446196</v>
      </c>
      <c r="N4503" s="3">
        <v>76.4024933214604</v>
      </c>
      <c r="O4503" s="3">
        <v>0.69617105917453</v>
      </c>
      <c r="P4503" s="3">
        <v>47.7386934673367</v>
      </c>
      <c r="Q4503" s="3"/>
      <c r="R4503" s="3"/>
      <c r="S4503" s="3"/>
      <c r="T4503" s="3"/>
      <c r="U4503" s="3"/>
      <c r="V4503" s="3"/>
      <c r="W4503" s="3"/>
      <c r="X4503" s="3"/>
      <c r="Y4503" s="3"/>
      <c r="Z4503" s="3"/>
      <c r="AA4503" s="3">
        <v>0.198502129864592</v>
      </c>
      <c r="AB4503" s="3">
        <v>0.281396526863877</v>
      </c>
      <c r="AC4503" s="3">
        <v>-0.413426518358104</v>
      </c>
      <c r="AD4503" s="3"/>
      <c r="AE4503" s="5">
        <v>1</v>
      </c>
      <c r="AF4503" s="3">
        <v>0.233193850878473</v>
      </c>
      <c r="AG4503" s="3"/>
      <c r="AH4503" s="3"/>
      <c r="AI4503" s="3"/>
      <c r="AJ4503" s="3"/>
      <c r="AK4503" s="3"/>
      <c r="AL4503" s="3"/>
      <c r="AM4503" s="3"/>
      <c r="AN4503" s="5" t="s">
        <v>206</v>
      </c>
      <c r="AO4503" s="1"/>
      <c r="AP4503" s="1"/>
      <c r="AQ4503" s="1"/>
    </row>
    <row r="4504" spans="1:43">
      <c r="A4504" s="1" t="s">
        <v>11489</v>
      </c>
      <c r="B4504" s="1" t="s">
        <v>11490</v>
      </c>
      <c r="C4504" s="3">
        <v>0.493150684931507</v>
      </c>
      <c r="D4504" s="4">
        <v>44057</v>
      </c>
      <c r="E4504" s="3">
        <v>32.6038353307</v>
      </c>
      <c r="F4504" s="5" t="s">
        <v>558</v>
      </c>
      <c r="G4504" s="5">
        <v>181</v>
      </c>
      <c r="H4504" s="5" t="s">
        <v>93</v>
      </c>
      <c r="I4504" s="3">
        <v>12.7645502645503</v>
      </c>
      <c r="J4504" s="3">
        <v>17.5</v>
      </c>
      <c r="K4504" s="3">
        <v>4.08127670707246</v>
      </c>
      <c r="L4504" s="3">
        <v>12.1902874132805</v>
      </c>
      <c r="M4504" s="3">
        <v>10.4581212401666</v>
      </c>
      <c r="N4504" s="3">
        <v>4.59081836327345</v>
      </c>
      <c r="O4504" s="3">
        <v>19.2188592548197</v>
      </c>
      <c r="P4504" s="3">
        <v>25.7042253521127</v>
      </c>
      <c r="Q4504" s="3"/>
      <c r="R4504" s="3"/>
      <c r="S4504" s="3"/>
      <c r="T4504" s="3"/>
      <c r="U4504" s="3"/>
      <c r="V4504" s="3"/>
      <c r="W4504" s="3"/>
      <c r="X4504" s="3"/>
      <c r="Y4504" s="3"/>
      <c r="Z4504" s="3"/>
      <c r="AA4504" s="3">
        <v>0.26395147994928</v>
      </c>
      <c r="AB4504" s="3">
        <v>0.619006996944666</v>
      </c>
      <c r="AC4504" s="3">
        <v>-5.23270874708574</v>
      </c>
      <c r="AD4504" s="3"/>
      <c r="AE4504" s="5">
        <v>1</v>
      </c>
      <c r="AF4504" s="3">
        <v>1.94617390509276</v>
      </c>
      <c r="AG4504" s="3"/>
      <c r="AH4504" s="3"/>
      <c r="AI4504" s="3"/>
      <c r="AJ4504" s="3"/>
      <c r="AK4504" s="3"/>
      <c r="AL4504" s="3"/>
      <c r="AM4504" s="3"/>
      <c r="AN4504" s="5" t="s">
        <v>46</v>
      </c>
      <c r="AO4504" s="1"/>
      <c r="AP4504" s="1"/>
      <c r="AQ4504" s="1"/>
    </row>
    <row r="4505" spans="1:43">
      <c r="A4505" s="1" t="s">
        <v>11491</v>
      </c>
      <c r="B4505" s="1" t="s">
        <v>11492</v>
      </c>
      <c r="C4505" s="3">
        <v>0.723287671232877</v>
      </c>
      <c r="D4505" s="4">
        <v>43973</v>
      </c>
      <c r="E4505" s="3">
        <v>0.01060572</v>
      </c>
      <c r="F4505" s="5" t="s">
        <v>3910</v>
      </c>
      <c r="G4505" s="5">
        <v>265</v>
      </c>
      <c r="H4505" s="5" t="s">
        <v>205</v>
      </c>
      <c r="I4505" s="3">
        <v>0</v>
      </c>
      <c r="J4505" s="3">
        <v>23.2209737827715</v>
      </c>
      <c r="K4505" s="3">
        <v>-0.00963391136801435</v>
      </c>
      <c r="L4505" s="3">
        <v>50.3703703703704</v>
      </c>
      <c r="M4505" s="3">
        <v>-0.144314027323461</v>
      </c>
      <c r="N4505" s="3">
        <v>24.6268656716418</v>
      </c>
      <c r="O4505" s="3">
        <v>3.43830974686067</v>
      </c>
      <c r="P4505" s="3">
        <v>2.33463035019455</v>
      </c>
      <c r="Q4505" s="3">
        <v>3.77962203779623</v>
      </c>
      <c r="R4505" s="3">
        <v>2.21238938053097</v>
      </c>
      <c r="S4505" s="3"/>
      <c r="T4505" s="3"/>
      <c r="U4505" s="3"/>
      <c r="V4505" s="3"/>
      <c r="W4505" s="3"/>
      <c r="X4505" s="3"/>
      <c r="Y4505" s="3"/>
      <c r="Z4505" s="3"/>
      <c r="AA4505" s="3">
        <v>0.160440233857227</v>
      </c>
      <c r="AB4505" s="3">
        <v>0.766168909452541</v>
      </c>
      <c r="AC4505" s="3">
        <v>-0.559105431309909</v>
      </c>
      <c r="AD4505" s="3"/>
      <c r="AE4505" s="5">
        <v>2</v>
      </c>
      <c r="AF4505" s="3">
        <v>0.463075760849917</v>
      </c>
      <c r="AG4505" s="3"/>
      <c r="AH4505" s="3"/>
      <c r="AI4505" s="3"/>
      <c r="AJ4505" s="3"/>
      <c r="AK4505" s="3"/>
      <c r="AL4505" s="3"/>
      <c r="AM4505" s="3"/>
      <c r="AN4505" s="5" t="s">
        <v>46</v>
      </c>
      <c r="AO4505" s="1"/>
      <c r="AP4505" s="1"/>
      <c r="AQ4505" s="1"/>
    </row>
    <row r="4506" spans="1:43">
      <c r="A4506" s="1" t="s">
        <v>11493</v>
      </c>
      <c r="B4506" s="1" t="s">
        <v>11494</v>
      </c>
      <c r="C4506" s="3">
        <v>0.706849315068493</v>
      </c>
      <c r="D4506" s="4">
        <v>43979</v>
      </c>
      <c r="E4506" s="3">
        <v>15.7919646645</v>
      </c>
      <c r="F4506" s="5" t="s">
        <v>10957</v>
      </c>
      <c r="G4506" s="5">
        <v>259</v>
      </c>
      <c r="H4506" s="5" t="s">
        <v>205</v>
      </c>
      <c r="I4506" s="3">
        <v>-0.17837677138044</v>
      </c>
      <c r="J4506" s="3">
        <v>61.0486891385768</v>
      </c>
      <c r="K4506" s="3">
        <v>0</v>
      </c>
      <c r="L4506" s="3">
        <v>38.8888888888889</v>
      </c>
      <c r="M4506" s="3">
        <v>-0.296941502523992</v>
      </c>
      <c r="N4506" s="3">
        <v>63.0597014925373</v>
      </c>
      <c r="O4506" s="3">
        <v>0.760228068420531</v>
      </c>
      <c r="P4506" s="3">
        <v>50.5836575875486</v>
      </c>
      <c r="Q4506" s="3">
        <v>1.25653397667874</v>
      </c>
      <c r="R4506" s="3">
        <v>27.8761061946903</v>
      </c>
      <c r="S4506" s="3"/>
      <c r="T4506" s="3"/>
      <c r="U4506" s="3"/>
      <c r="V4506" s="3"/>
      <c r="W4506" s="3"/>
      <c r="X4506" s="3"/>
      <c r="Y4506" s="3"/>
      <c r="Z4506" s="3"/>
      <c r="AA4506" s="3">
        <v>-0.0550883294931597</v>
      </c>
      <c r="AB4506" s="3">
        <v>-0.0636552907484081</v>
      </c>
      <c r="AC4506" s="3">
        <v>-1.05</v>
      </c>
      <c r="AD4506" s="3"/>
      <c r="AE4506" s="5">
        <v>3</v>
      </c>
      <c r="AF4506" s="3">
        <v>0.0903916878701324</v>
      </c>
      <c r="AG4506" s="3"/>
      <c r="AH4506" s="3"/>
      <c r="AI4506" s="3"/>
      <c r="AJ4506" s="3"/>
      <c r="AK4506" s="3"/>
      <c r="AL4506" s="3"/>
      <c r="AM4506" s="3"/>
      <c r="AN4506" s="5" t="s">
        <v>46</v>
      </c>
      <c r="AO4506" s="1"/>
      <c r="AP4506" s="1"/>
      <c r="AQ4506" s="1"/>
    </row>
    <row r="4507" spans="1:43">
      <c r="A4507" s="1" t="s">
        <v>11495</v>
      </c>
      <c r="B4507" s="1" t="s">
        <v>11496</v>
      </c>
      <c r="C4507" s="3">
        <v>0.882191780821918</v>
      </c>
      <c r="D4507" s="4">
        <v>43915</v>
      </c>
      <c r="E4507" s="3">
        <v>9.1772966271</v>
      </c>
      <c r="F4507" s="5" t="s">
        <v>3945</v>
      </c>
      <c r="G4507" s="5">
        <v>323</v>
      </c>
      <c r="H4507" s="5" t="s">
        <v>45</v>
      </c>
      <c r="I4507" s="3">
        <v>2.12017493820118</v>
      </c>
      <c r="J4507" s="3">
        <v>28.5031847133758</v>
      </c>
      <c r="K4507" s="3">
        <v>0.317549266834788</v>
      </c>
      <c r="L4507" s="3">
        <v>59.472049689441</v>
      </c>
      <c r="M4507" s="3">
        <v>1.23468426013196</v>
      </c>
      <c r="N4507" s="3">
        <v>15.7142857142857</v>
      </c>
      <c r="O4507" s="3">
        <v>2.92257569950172</v>
      </c>
      <c r="P4507" s="3">
        <v>36.9205298013245</v>
      </c>
      <c r="Q4507" s="3">
        <v>5.21108825546088</v>
      </c>
      <c r="R4507" s="3">
        <v>21.0616438356164</v>
      </c>
      <c r="S4507" s="3"/>
      <c r="T4507" s="3"/>
      <c r="U4507" s="3"/>
      <c r="V4507" s="3"/>
      <c r="W4507" s="3"/>
      <c r="X4507" s="3"/>
      <c r="Y4507" s="3"/>
      <c r="Z4507" s="3"/>
      <c r="AA4507" s="3">
        <v>0.413755813638871</v>
      </c>
      <c r="AB4507" s="3">
        <v>0.931386865364451</v>
      </c>
      <c r="AC4507" s="3">
        <v>-0.624242988912692</v>
      </c>
      <c r="AD4507" s="3"/>
      <c r="AE4507" s="5">
        <v>1</v>
      </c>
      <c r="AF4507" s="3">
        <v>0.674944644963639</v>
      </c>
      <c r="AG4507" s="3"/>
      <c r="AH4507" s="3"/>
      <c r="AI4507" s="3"/>
      <c r="AJ4507" s="3"/>
      <c r="AK4507" s="3"/>
      <c r="AL4507" s="3"/>
      <c r="AM4507" s="3"/>
      <c r="AN4507" s="5" t="s">
        <v>46</v>
      </c>
      <c r="AO4507" s="1"/>
      <c r="AP4507" s="1"/>
      <c r="AQ4507" s="1"/>
    </row>
    <row r="4508" spans="1:43">
      <c r="A4508" s="1" t="s">
        <v>11497</v>
      </c>
      <c r="B4508" s="1" t="s">
        <v>11498</v>
      </c>
      <c r="C4508" s="3">
        <v>0.93972602739726</v>
      </c>
      <c r="D4508" s="4">
        <v>43894</v>
      </c>
      <c r="E4508" s="3">
        <v>10.1208376346</v>
      </c>
      <c r="F4508" s="5" t="s">
        <v>10708</v>
      </c>
      <c r="G4508" s="5">
        <v>344</v>
      </c>
      <c r="H4508" s="5" t="s">
        <v>93</v>
      </c>
      <c r="I4508" s="3">
        <v>14.6269423397971</v>
      </c>
      <c r="J4508" s="3">
        <v>10.05</v>
      </c>
      <c r="K4508" s="3">
        <v>3.7906976744186</v>
      </c>
      <c r="L4508" s="3">
        <v>15.0644202180377</v>
      </c>
      <c r="M4508" s="3">
        <v>8.65489957395008</v>
      </c>
      <c r="N4508" s="3">
        <v>9.73053892215569</v>
      </c>
      <c r="O4508" s="3">
        <v>26.8618533257533</v>
      </c>
      <c r="P4508" s="3">
        <v>8.19919517102616</v>
      </c>
      <c r="Q4508" s="3">
        <v>37.7681741009415</v>
      </c>
      <c r="R4508" s="3">
        <v>7.73993808049536</v>
      </c>
      <c r="S4508" s="3"/>
      <c r="T4508" s="3"/>
      <c r="U4508" s="3"/>
      <c r="V4508" s="3"/>
      <c r="W4508" s="3"/>
      <c r="X4508" s="3"/>
      <c r="Y4508" s="3"/>
      <c r="Z4508" s="3"/>
      <c r="AA4508" s="3">
        <v>0.403305732436566</v>
      </c>
      <c r="AB4508" s="3">
        <v>0.815298462594656</v>
      </c>
      <c r="AC4508" s="3">
        <v>-8.08073229291716</v>
      </c>
      <c r="AD4508" s="3"/>
      <c r="AE4508" s="5">
        <v>1</v>
      </c>
      <c r="AF4508" s="3">
        <v>6.07673738915752</v>
      </c>
      <c r="AG4508" s="3"/>
      <c r="AH4508" s="3"/>
      <c r="AI4508" s="3"/>
      <c r="AJ4508" s="3"/>
      <c r="AK4508" s="3"/>
      <c r="AL4508" s="3"/>
      <c r="AM4508" s="3"/>
      <c r="AN4508" s="5" t="s">
        <v>46</v>
      </c>
      <c r="AO4508" s="1"/>
      <c r="AP4508" s="1"/>
      <c r="AQ4508" s="1"/>
    </row>
    <row r="4509" spans="1:43">
      <c r="A4509" s="1" t="s">
        <v>11499</v>
      </c>
      <c r="B4509" s="1" t="s">
        <v>11500</v>
      </c>
      <c r="C4509" s="3">
        <v>0.868493150684931</v>
      </c>
      <c r="D4509" s="4">
        <v>43920</v>
      </c>
      <c r="E4509" s="3">
        <v>1.0070037301</v>
      </c>
      <c r="F4509" s="5" t="s">
        <v>7807</v>
      </c>
      <c r="G4509" s="5">
        <v>318</v>
      </c>
      <c r="H4509" s="5" t="s">
        <v>50</v>
      </c>
      <c r="I4509" s="3">
        <v>0.178979815054193</v>
      </c>
      <c r="J4509" s="3">
        <v>40.2411790978115</v>
      </c>
      <c r="K4509" s="3">
        <v>0.00992654357752521</v>
      </c>
      <c r="L4509" s="3">
        <v>38.1142098273572</v>
      </c>
      <c r="M4509" s="3">
        <v>0</v>
      </c>
      <c r="N4509" s="3">
        <v>34.1495992876224</v>
      </c>
      <c r="O4509" s="3">
        <v>0.760076007600765</v>
      </c>
      <c r="P4509" s="3">
        <v>37.1402466879854</v>
      </c>
      <c r="Q4509" s="3">
        <v>0.962020242509275</v>
      </c>
      <c r="R4509" s="3">
        <v>66.6344760985031</v>
      </c>
      <c r="S4509" s="3"/>
      <c r="T4509" s="3"/>
      <c r="U4509" s="3"/>
      <c r="V4509" s="3"/>
      <c r="W4509" s="3"/>
      <c r="X4509" s="3"/>
      <c r="Y4509" s="3"/>
      <c r="Z4509" s="3"/>
      <c r="AA4509" s="3">
        <v>-0.103248792180774</v>
      </c>
      <c r="AB4509" s="3">
        <v>-0.120896079065692</v>
      </c>
      <c r="AC4509" s="3">
        <v>-0.986252241482369</v>
      </c>
      <c r="AD4509" s="3"/>
      <c r="AE4509" s="5">
        <v>4</v>
      </c>
      <c r="AF4509" s="3">
        <v>0.068125737301024</v>
      </c>
      <c r="AG4509" s="3"/>
      <c r="AH4509" s="3"/>
      <c r="AI4509" s="3"/>
      <c r="AJ4509" s="3"/>
      <c r="AK4509" s="3"/>
      <c r="AL4509" s="3"/>
      <c r="AM4509" s="3"/>
      <c r="AN4509" s="5" t="s">
        <v>46</v>
      </c>
      <c r="AO4509" s="1"/>
      <c r="AP4509" s="1"/>
      <c r="AQ4509" s="1"/>
    </row>
    <row r="4510" spans="1:43">
      <c r="A4510" s="1" t="s">
        <v>11501</v>
      </c>
      <c r="B4510" s="1" t="s">
        <v>11502</v>
      </c>
      <c r="C4510" s="3">
        <v>0.936986301369863</v>
      </c>
      <c r="D4510" s="4">
        <v>43895</v>
      </c>
      <c r="E4510" s="3">
        <v>24.2701743926</v>
      </c>
      <c r="F4510" s="5" t="s">
        <v>8617</v>
      </c>
      <c r="G4510" s="5">
        <v>343</v>
      </c>
      <c r="H4510" s="5" t="s">
        <v>50</v>
      </c>
      <c r="I4510" s="3">
        <v>-0.73074190601847</v>
      </c>
      <c r="J4510" s="3">
        <v>96.9629298794105</v>
      </c>
      <c r="K4510" s="3">
        <v>-0.132734327139073</v>
      </c>
      <c r="L4510" s="3">
        <v>94.1567065073041</v>
      </c>
      <c r="M4510" s="3">
        <v>-0.73074190601847</v>
      </c>
      <c r="N4510" s="3">
        <v>95.7257346393589</v>
      </c>
      <c r="O4510" s="3">
        <v>0.959950454170105</v>
      </c>
      <c r="P4510" s="3">
        <v>10.689812699863</v>
      </c>
      <c r="Q4510" s="3">
        <v>0.74157997734061</v>
      </c>
      <c r="R4510" s="3">
        <v>79.5750845002414</v>
      </c>
      <c r="S4510" s="3"/>
      <c r="T4510" s="3"/>
      <c r="U4510" s="3"/>
      <c r="V4510" s="3"/>
      <c r="W4510" s="3"/>
      <c r="X4510" s="3"/>
      <c r="Y4510" s="3"/>
      <c r="Z4510" s="3"/>
      <c r="AA4510" s="3">
        <v>-0.116192632352157</v>
      </c>
      <c r="AB4510" s="3">
        <v>-0.136540163095067</v>
      </c>
      <c r="AC4510" s="3">
        <v>-7.35393857184381</v>
      </c>
      <c r="AD4510" s="3"/>
      <c r="AE4510" s="5">
        <v>5</v>
      </c>
      <c r="AF4510" s="3">
        <v>-0.271936578979782</v>
      </c>
      <c r="AG4510" s="3"/>
      <c r="AH4510" s="3"/>
      <c r="AI4510" s="3"/>
      <c r="AJ4510" s="3"/>
      <c r="AK4510" s="3"/>
      <c r="AL4510" s="3"/>
      <c r="AM4510" s="3"/>
      <c r="AN4510" s="5" t="s">
        <v>46</v>
      </c>
      <c r="AO4510" s="1"/>
      <c r="AP4510" s="1"/>
      <c r="AQ4510" s="1"/>
    </row>
    <row r="4511" spans="1:43">
      <c r="A4511" s="1" t="s">
        <v>11503</v>
      </c>
      <c r="B4511" s="1" t="s">
        <v>11504</v>
      </c>
      <c r="C4511" s="3">
        <v>0.879452054794521</v>
      </c>
      <c r="D4511" s="4">
        <v>43916</v>
      </c>
      <c r="E4511" s="3">
        <v>9.9397697097</v>
      </c>
      <c r="F4511" s="5" t="s">
        <v>4983</v>
      </c>
      <c r="G4511" s="5">
        <v>322</v>
      </c>
      <c r="H4511" s="5" t="s">
        <v>50</v>
      </c>
      <c r="I4511" s="3">
        <v>-0.0402414486921485</v>
      </c>
      <c r="J4511" s="3">
        <v>73.9615899955337</v>
      </c>
      <c r="K4511" s="3">
        <v>0.0402738622633978</v>
      </c>
      <c r="L4511" s="3">
        <v>17.5741478530323</v>
      </c>
      <c r="M4511" s="3">
        <v>-0.190858864892015</v>
      </c>
      <c r="N4511" s="3">
        <v>70.8370436331255</v>
      </c>
      <c r="O4511" s="3">
        <v>1.0372178157413</v>
      </c>
      <c r="P4511" s="3">
        <v>7.40063956144358</v>
      </c>
      <c r="Q4511" s="3">
        <v>1.47058823529413</v>
      </c>
      <c r="R4511" s="3">
        <v>15.4514727184935</v>
      </c>
      <c r="S4511" s="3"/>
      <c r="T4511" s="3"/>
      <c r="U4511" s="3"/>
      <c r="V4511" s="3"/>
      <c r="W4511" s="3"/>
      <c r="X4511" s="3"/>
      <c r="Y4511" s="3"/>
      <c r="Z4511" s="3"/>
      <c r="AA4511" s="3">
        <v>-0.144157510752516</v>
      </c>
      <c r="AB4511" s="3">
        <v>-0.160892349836842</v>
      </c>
      <c r="AC4511" s="3">
        <v>-2.66467065868264</v>
      </c>
      <c r="AD4511" s="3"/>
      <c r="AE4511" s="5">
        <v>4</v>
      </c>
      <c r="AF4511" s="3">
        <v>-0.0663723506660469</v>
      </c>
      <c r="AG4511" s="3"/>
      <c r="AH4511" s="3"/>
      <c r="AI4511" s="3"/>
      <c r="AJ4511" s="3"/>
      <c r="AK4511" s="3"/>
      <c r="AL4511" s="3"/>
      <c r="AM4511" s="3"/>
      <c r="AN4511" s="5" t="s">
        <v>1266</v>
      </c>
      <c r="AO4511" s="1"/>
      <c r="AP4511" s="1"/>
      <c r="AQ4511" s="1"/>
    </row>
    <row r="4512" spans="1:43">
      <c r="A4512" s="1" t="s">
        <v>11505</v>
      </c>
      <c r="B4512" s="1" t="s">
        <v>11506</v>
      </c>
      <c r="C4512" s="3">
        <v>0.747945205479452</v>
      </c>
      <c r="D4512" s="4">
        <v>43964</v>
      </c>
      <c r="E4512" s="3">
        <v>4.6409395071</v>
      </c>
      <c r="F4512" s="5" t="s">
        <v>10496</v>
      </c>
      <c r="G4512" s="5">
        <v>274</v>
      </c>
      <c r="H4512" s="5" t="s">
        <v>50</v>
      </c>
      <c r="I4512" s="3">
        <v>0.168500346912482</v>
      </c>
      <c r="J4512" s="3">
        <v>41.9830281375614</v>
      </c>
      <c r="K4512" s="3">
        <v>0.00989609104403652</v>
      </c>
      <c r="L4512" s="3">
        <v>38.5568835768039</v>
      </c>
      <c r="M4512" s="3">
        <v>-0.138339920948623</v>
      </c>
      <c r="N4512" s="3">
        <v>62.1549421193232</v>
      </c>
      <c r="O4512" s="3">
        <v>0.667397151110661</v>
      </c>
      <c r="P4512" s="3">
        <v>52.4897213339424</v>
      </c>
      <c r="Q4512" s="3">
        <v>1.31328320802004</v>
      </c>
      <c r="R4512" s="3">
        <v>25.3500724287784</v>
      </c>
      <c r="S4512" s="3"/>
      <c r="T4512" s="3"/>
      <c r="U4512" s="3"/>
      <c r="V4512" s="3"/>
      <c r="W4512" s="3"/>
      <c r="X4512" s="3"/>
      <c r="Y4512" s="3"/>
      <c r="Z4512" s="3"/>
      <c r="AA4512" s="3">
        <v>0.00735520169721999</v>
      </c>
      <c r="AB4512" s="3">
        <v>0.00953979994921288</v>
      </c>
      <c r="AC4512" s="3">
        <v>-0.5</v>
      </c>
      <c r="AD4512" s="3"/>
      <c r="AE4512" s="5">
        <v>2</v>
      </c>
      <c r="AF4512" s="3">
        <v>0.142505801122432</v>
      </c>
      <c r="AG4512" s="3"/>
      <c r="AH4512" s="3"/>
      <c r="AI4512" s="3"/>
      <c r="AJ4512" s="3"/>
      <c r="AK4512" s="3"/>
      <c r="AL4512" s="3"/>
      <c r="AM4512" s="3"/>
      <c r="AN4512" s="5" t="s">
        <v>51</v>
      </c>
      <c r="AO4512" s="1"/>
      <c r="AP4512" s="1"/>
      <c r="AQ4512" s="1"/>
    </row>
    <row r="4513" spans="1:43">
      <c r="A4513" s="1" t="s">
        <v>11507</v>
      </c>
      <c r="B4513" s="1" t="s">
        <v>11508</v>
      </c>
      <c r="C4513" s="3">
        <v>0.572602739726027</v>
      </c>
      <c r="D4513" s="4">
        <v>44028</v>
      </c>
      <c r="E4513" s="3">
        <v>0.5610929828</v>
      </c>
      <c r="F4513" s="5" t="s">
        <v>925</v>
      </c>
      <c r="G4513" s="5">
        <v>210</v>
      </c>
      <c r="H4513" s="5" t="s">
        <v>50</v>
      </c>
      <c r="I4513" s="3">
        <v>0.0296677215189841</v>
      </c>
      <c r="J4513" s="3">
        <v>64.671728450201</v>
      </c>
      <c r="K4513" s="3">
        <v>0.0296677215189841</v>
      </c>
      <c r="L4513" s="3">
        <v>26.2948207171315</v>
      </c>
      <c r="M4513" s="3">
        <v>-0.0197687061381811</v>
      </c>
      <c r="N4513" s="3">
        <v>40.5164737310775</v>
      </c>
      <c r="O4513" s="3">
        <v>1.20060030015008</v>
      </c>
      <c r="P4513" s="3">
        <v>4.79671082686158</v>
      </c>
      <c r="Q4513" s="3">
        <v>1.11966410076978</v>
      </c>
      <c r="R4513" s="3">
        <v>50.9415741187832</v>
      </c>
      <c r="S4513" s="3"/>
      <c r="T4513" s="3"/>
      <c r="U4513" s="3"/>
      <c r="V4513" s="3"/>
      <c r="W4513" s="3"/>
      <c r="X4513" s="3"/>
      <c r="Y4513" s="3"/>
      <c r="Z4513" s="3"/>
      <c r="AA4513" s="3">
        <v>0.0805338062987722</v>
      </c>
      <c r="AB4513" s="3">
        <v>0.141181468848137</v>
      </c>
      <c r="AC4513" s="3">
        <v>-0.399720195862885</v>
      </c>
      <c r="AD4513" s="3"/>
      <c r="AE4513" s="5">
        <v>1</v>
      </c>
      <c r="AF4513" s="3">
        <v>0.16995046316147</v>
      </c>
      <c r="AG4513" s="3"/>
      <c r="AH4513" s="3"/>
      <c r="AI4513" s="3"/>
      <c r="AJ4513" s="3"/>
      <c r="AK4513" s="3"/>
      <c r="AL4513" s="3"/>
      <c r="AM4513" s="3"/>
      <c r="AN4513" s="5" t="s">
        <v>46</v>
      </c>
      <c r="AO4513" s="1"/>
      <c r="AP4513" s="1"/>
      <c r="AQ4513" s="1"/>
    </row>
    <row r="4514" spans="1:43">
      <c r="A4514" s="1" t="s">
        <v>11509</v>
      </c>
      <c r="B4514" s="1" t="s">
        <v>11510</v>
      </c>
      <c r="C4514" s="3">
        <v>1.07397260273973</v>
      </c>
      <c r="D4514" s="4">
        <v>43845</v>
      </c>
      <c r="E4514" s="3">
        <v>5.2349395938</v>
      </c>
      <c r="F4514" s="5" t="s">
        <v>10734</v>
      </c>
      <c r="G4514" s="5">
        <v>393</v>
      </c>
      <c r="H4514" s="5" t="s">
        <v>50</v>
      </c>
      <c r="I4514" s="3">
        <v>0.129134796861039</v>
      </c>
      <c r="J4514" s="3">
        <v>48.7717731129969</v>
      </c>
      <c r="K4514" s="3">
        <v>0.02977076510866</v>
      </c>
      <c r="L4514" s="3">
        <v>25.6750774679062</v>
      </c>
      <c r="M4514" s="3">
        <v>-0.109008026954722</v>
      </c>
      <c r="N4514" s="3">
        <v>57.613535173642</v>
      </c>
      <c r="O4514" s="3">
        <v>0.588763596447462</v>
      </c>
      <c r="P4514" s="3">
        <v>60.5299223389676</v>
      </c>
      <c r="Q4514" s="3">
        <v>1.20481927710843</v>
      </c>
      <c r="R4514" s="3">
        <v>39.4012554321584</v>
      </c>
      <c r="S4514" s="3">
        <v>0.649026460309531</v>
      </c>
      <c r="T4514" s="3">
        <v>88.7005649717514</v>
      </c>
      <c r="U4514" s="3"/>
      <c r="V4514" s="3"/>
      <c r="W4514" s="3"/>
      <c r="X4514" s="3"/>
      <c r="Y4514" s="3"/>
      <c r="Z4514" s="3"/>
      <c r="AA4514" s="3">
        <v>-0.0835775594910413</v>
      </c>
      <c r="AB4514" s="3">
        <v>-0.0835857417320361</v>
      </c>
      <c r="AC4514" s="3">
        <v>-1.58588561799979</v>
      </c>
      <c r="AD4514" s="3"/>
      <c r="AE4514" s="5">
        <v>4</v>
      </c>
      <c r="AF4514" s="3">
        <v>0.0621624620978002</v>
      </c>
      <c r="AG4514" s="3"/>
      <c r="AH4514" s="3"/>
      <c r="AI4514" s="3"/>
      <c r="AJ4514" s="3"/>
      <c r="AK4514" s="3"/>
      <c r="AL4514" s="3"/>
      <c r="AM4514" s="3"/>
      <c r="AN4514" s="5" t="s">
        <v>51</v>
      </c>
      <c r="AO4514" s="1"/>
      <c r="AP4514" s="1"/>
      <c r="AQ4514" s="1"/>
    </row>
    <row r="4515" spans="1:43">
      <c r="A4515" s="1" t="s">
        <v>11511</v>
      </c>
      <c r="B4515" s="1" t="s">
        <v>11512</v>
      </c>
      <c r="C4515" s="3">
        <v>0.956164383561644</v>
      </c>
      <c r="D4515" s="4">
        <v>43888</v>
      </c>
      <c r="E4515" s="3">
        <v>10.237062308</v>
      </c>
      <c r="F4515" s="5" t="s">
        <v>7963</v>
      </c>
      <c r="G4515" s="5">
        <v>350</v>
      </c>
      <c r="H4515" s="5" t="s">
        <v>50</v>
      </c>
      <c r="I4515" s="3">
        <v>0.177584846093136</v>
      </c>
      <c r="J4515" s="3">
        <v>40.6431442608307</v>
      </c>
      <c r="K4515" s="3">
        <v>0</v>
      </c>
      <c r="L4515" s="3">
        <v>43.3820274457725</v>
      </c>
      <c r="M4515" s="3">
        <v>-0.0885565285840697</v>
      </c>
      <c r="N4515" s="3">
        <v>52.493321460374</v>
      </c>
      <c r="O4515" s="3">
        <v>0.774116712981345</v>
      </c>
      <c r="P4515" s="3">
        <v>35.3586112380082</v>
      </c>
      <c r="Q4515" s="3">
        <v>1.24638548210192</v>
      </c>
      <c r="R4515" s="3">
        <v>33.7518107194592</v>
      </c>
      <c r="S4515" s="3"/>
      <c r="T4515" s="3"/>
      <c r="U4515" s="3"/>
      <c r="V4515" s="3"/>
      <c r="W4515" s="3"/>
      <c r="X4515" s="3"/>
      <c r="Y4515" s="3"/>
      <c r="Z4515" s="3"/>
      <c r="AA4515" s="3">
        <v>0.0106292031196785</v>
      </c>
      <c r="AB4515" s="3">
        <v>0.0143918224387481</v>
      </c>
      <c r="AC4515" s="3">
        <v>-1.9827247742442</v>
      </c>
      <c r="AD4515" s="3"/>
      <c r="AE4515" s="5">
        <v>4</v>
      </c>
      <c r="AF4515" s="3">
        <v>0.140172722153447</v>
      </c>
      <c r="AG4515" s="3"/>
      <c r="AH4515" s="3"/>
      <c r="AI4515" s="3"/>
      <c r="AJ4515" s="3"/>
      <c r="AK4515" s="3"/>
      <c r="AL4515" s="3"/>
      <c r="AM4515" s="3"/>
      <c r="AN4515" s="5" t="s">
        <v>1266</v>
      </c>
      <c r="AO4515" s="1"/>
      <c r="AP4515" s="1"/>
      <c r="AQ4515" s="1"/>
    </row>
    <row r="4516" spans="1:43">
      <c r="A4516" s="1" t="s">
        <v>11513</v>
      </c>
      <c r="B4516" s="1" t="s">
        <v>11514</v>
      </c>
      <c r="C4516" s="3">
        <v>1.07671232876712</v>
      </c>
      <c r="D4516" s="4">
        <v>43844</v>
      </c>
      <c r="E4516" s="3">
        <v>11.0691903631</v>
      </c>
      <c r="F4516" s="5" t="s">
        <v>11515</v>
      </c>
      <c r="G4516" s="5">
        <v>394</v>
      </c>
      <c r="H4516" s="5" t="s">
        <v>226</v>
      </c>
      <c r="I4516" s="3">
        <v>1.70825335892514</v>
      </c>
      <c r="J4516" s="3">
        <v>57.8947368421053</v>
      </c>
      <c r="K4516" s="3">
        <v>0.245932652289075</v>
      </c>
      <c r="L4516" s="3">
        <v>70.6349206349206</v>
      </c>
      <c r="M4516" s="3">
        <v>0.894897182025899</v>
      </c>
      <c r="N4516" s="3">
        <v>43.8645980253879</v>
      </c>
      <c r="O4516" s="3">
        <v>2.88120226824343</v>
      </c>
      <c r="P4516" s="3">
        <v>66.9811320754717</v>
      </c>
      <c r="Q4516" s="3">
        <v>5.79015173425604</v>
      </c>
      <c r="R4516" s="3">
        <v>55.6569343065693</v>
      </c>
      <c r="S4516" s="3">
        <v>7.0924124091273</v>
      </c>
      <c r="T4516" s="3">
        <v>84.8404255319149</v>
      </c>
      <c r="U4516" s="3"/>
      <c r="V4516" s="3"/>
      <c r="W4516" s="3"/>
      <c r="X4516" s="3"/>
      <c r="Y4516" s="3"/>
      <c r="Z4516" s="3"/>
      <c r="AA4516" s="3">
        <v>0.215820320038324</v>
      </c>
      <c r="AB4516" s="3">
        <v>0.322518815296284</v>
      </c>
      <c r="AC4516" s="3">
        <v>-2.24624848541336</v>
      </c>
      <c r="AD4516" s="3"/>
      <c r="AE4516" s="5">
        <v>2</v>
      </c>
      <c r="AF4516" s="3">
        <v>0.494347257140708</v>
      </c>
      <c r="AG4516" s="3"/>
      <c r="AH4516" s="3"/>
      <c r="AI4516" s="3"/>
      <c r="AJ4516" s="3"/>
      <c r="AK4516" s="3"/>
      <c r="AL4516" s="3"/>
      <c r="AM4516" s="3"/>
      <c r="AN4516" s="5" t="s">
        <v>51</v>
      </c>
      <c r="AO4516" s="1"/>
      <c r="AP4516" s="1"/>
      <c r="AQ4516" s="1"/>
    </row>
    <row r="4517" spans="1:43">
      <c r="A4517" s="1" t="s">
        <v>11516</v>
      </c>
      <c r="B4517" s="1" t="s">
        <v>11517</v>
      </c>
      <c r="C4517" s="3">
        <v>1.07397260273973</v>
      </c>
      <c r="D4517" s="4">
        <v>43845</v>
      </c>
      <c r="E4517" s="3">
        <v>5.3449579114</v>
      </c>
      <c r="F4517" s="5" t="s">
        <v>11518</v>
      </c>
      <c r="G4517" s="5">
        <v>393</v>
      </c>
      <c r="H4517" s="5" t="s">
        <v>55</v>
      </c>
      <c r="I4517" s="3">
        <v>11.9255228479643</v>
      </c>
      <c r="J4517" s="3">
        <v>38.6569872958258</v>
      </c>
      <c r="K4517" s="3">
        <v>1.52235965746908</v>
      </c>
      <c r="L4517" s="3">
        <v>70.1129943502825</v>
      </c>
      <c r="M4517" s="3">
        <v>5.96486872323258</v>
      </c>
      <c r="N4517" s="3">
        <v>42.6092160383004</v>
      </c>
      <c r="O4517" s="3">
        <v>30.0030459945172</v>
      </c>
      <c r="P4517" s="3">
        <v>9.13907284768212</v>
      </c>
      <c r="Q4517" s="3">
        <v>34.0241796200345</v>
      </c>
      <c r="R4517" s="3">
        <v>21.4176829268293</v>
      </c>
      <c r="S4517" s="3">
        <v>69.4659519555291</v>
      </c>
      <c r="T4517" s="3">
        <v>43.45703125</v>
      </c>
      <c r="U4517" s="3"/>
      <c r="V4517" s="3"/>
      <c r="W4517" s="3"/>
      <c r="X4517" s="3"/>
      <c r="Y4517" s="3"/>
      <c r="Z4517" s="3"/>
      <c r="AA4517" s="3">
        <v>0.327155925227353</v>
      </c>
      <c r="AB4517" s="3">
        <v>0.595389826915631</v>
      </c>
      <c r="AC4517" s="3">
        <v>-9.37141107112779</v>
      </c>
      <c r="AD4517" s="3"/>
      <c r="AE4517" s="5">
        <v>1</v>
      </c>
      <c r="AF4517" s="3">
        <v>4.29134816388308</v>
      </c>
      <c r="AG4517" s="3"/>
      <c r="AH4517" s="3"/>
      <c r="AI4517" s="3"/>
      <c r="AJ4517" s="3"/>
      <c r="AK4517" s="3"/>
      <c r="AL4517" s="3"/>
      <c r="AM4517" s="3"/>
      <c r="AN4517" s="5" t="s">
        <v>51</v>
      </c>
      <c r="AO4517" s="1"/>
      <c r="AP4517" s="1"/>
      <c r="AQ4517" s="1"/>
    </row>
    <row r="4518" spans="1:43">
      <c r="A4518" s="1" t="s">
        <v>11519</v>
      </c>
      <c r="B4518" s="1" t="s">
        <v>11520</v>
      </c>
      <c r="C4518" s="3">
        <v>0.421917808219178</v>
      </c>
      <c r="D4518" s="4">
        <v>44083</v>
      </c>
      <c r="E4518" s="3">
        <v>13.0871533167</v>
      </c>
      <c r="F4518" s="5" t="s">
        <v>4515</v>
      </c>
      <c r="G4518" s="5">
        <v>155</v>
      </c>
      <c r="H4518" s="5" t="s">
        <v>205</v>
      </c>
      <c r="I4518" s="3">
        <v>-0.168717745136964</v>
      </c>
      <c r="J4518" s="3">
        <v>60.6741573033708</v>
      </c>
      <c r="K4518" s="3">
        <v>-0.0298151460942232</v>
      </c>
      <c r="L4518" s="3">
        <v>62.2222222222222</v>
      </c>
      <c r="M4518" s="3">
        <v>-0.267697798929209</v>
      </c>
      <c r="N4518" s="3">
        <v>58.955223880597</v>
      </c>
      <c r="O4518" s="3">
        <v>0.778145605142505</v>
      </c>
      <c r="P4518" s="3">
        <v>45.136186770428</v>
      </c>
      <c r="Q4518" s="3"/>
      <c r="R4518" s="3"/>
      <c r="S4518" s="3"/>
      <c r="T4518" s="3"/>
      <c r="U4518" s="3"/>
      <c r="V4518" s="3"/>
      <c r="W4518" s="3"/>
      <c r="X4518" s="3"/>
      <c r="Y4518" s="3"/>
      <c r="Z4518" s="3"/>
      <c r="AA4518" s="3">
        <v>0.1665426584345</v>
      </c>
      <c r="AB4518" s="3">
        <v>0.256037674313291</v>
      </c>
      <c r="AC4518" s="3">
        <v>-0.425953442298156</v>
      </c>
      <c r="AD4518" s="3"/>
      <c r="AE4518" s="5">
        <v>1</v>
      </c>
      <c r="AF4518" s="3">
        <v>0.267007856812738</v>
      </c>
      <c r="AG4518" s="3"/>
      <c r="AH4518" s="3"/>
      <c r="AI4518" s="3"/>
      <c r="AJ4518" s="3"/>
      <c r="AK4518" s="3"/>
      <c r="AL4518" s="3"/>
      <c r="AM4518" s="3"/>
      <c r="AN4518" s="5" t="s">
        <v>46</v>
      </c>
      <c r="AO4518" s="1"/>
      <c r="AP4518" s="1"/>
      <c r="AQ4518" s="1"/>
    </row>
    <row r="4519" spans="1:43">
      <c r="A4519" s="1" t="s">
        <v>11521</v>
      </c>
      <c r="B4519" s="1" t="s">
        <v>11522</v>
      </c>
      <c r="C4519" s="3">
        <v>0.841095890410959</v>
      </c>
      <c r="D4519" s="4">
        <v>43930</v>
      </c>
      <c r="E4519" s="3">
        <v>2.2387339599</v>
      </c>
      <c r="F4519" s="5" t="s">
        <v>3985</v>
      </c>
      <c r="G4519" s="5">
        <v>308</v>
      </c>
      <c r="H4519" s="5" t="s">
        <v>198</v>
      </c>
      <c r="I4519" s="3">
        <v>0.029708853238273</v>
      </c>
      <c r="J4519" s="3">
        <v>84.1269841269841</v>
      </c>
      <c r="K4519" s="3">
        <v>0.029708853238273</v>
      </c>
      <c r="L4519" s="3">
        <v>46.2765957446808</v>
      </c>
      <c r="M4519" s="3">
        <v>-0.0890207715133335</v>
      </c>
      <c r="N4519" s="3">
        <v>82.4933687002653</v>
      </c>
      <c r="O4519" s="3">
        <v>0.748055056852188</v>
      </c>
      <c r="P4519" s="3">
        <v>33.9080459770115</v>
      </c>
      <c r="Q4519" s="3">
        <v>1.29037969946226</v>
      </c>
      <c r="R4519" s="3">
        <v>37.202380952381</v>
      </c>
      <c r="S4519" s="3"/>
      <c r="T4519" s="3"/>
      <c r="U4519" s="3"/>
      <c r="V4519" s="3"/>
      <c r="W4519" s="3"/>
      <c r="X4519" s="3"/>
      <c r="Y4519" s="3"/>
      <c r="Z4519" s="3"/>
      <c r="AA4519" s="3">
        <v>0.13084559952062</v>
      </c>
      <c r="AB4519" s="3">
        <v>0.195874435697518</v>
      </c>
      <c r="AC4519" s="3">
        <v>-0.266903914590754</v>
      </c>
      <c r="AD4519" s="3"/>
      <c r="AE4519" s="5">
        <v>1</v>
      </c>
      <c r="AF4519" s="3">
        <v>0.169481033621097</v>
      </c>
      <c r="AG4519" s="3"/>
      <c r="AH4519" s="3"/>
      <c r="AI4519" s="3"/>
      <c r="AJ4519" s="3"/>
      <c r="AK4519" s="3"/>
      <c r="AL4519" s="3"/>
      <c r="AM4519" s="3"/>
      <c r="AN4519" s="5" t="s">
        <v>46</v>
      </c>
      <c r="AO4519" s="1"/>
      <c r="AP4519" s="1"/>
      <c r="AQ4519" s="1"/>
    </row>
    <row r="4520" spans="1:43">
      <c r="A4520" s="1" t="s">
        <v>11523</v>
      </c>
      <c r="B4520" s="1" t="s">
        <v>11524</v>
      </c>
      <c r="C4520" s="3">
        <v>0.397260273972603</v>
      </c>
      <c r="D4520" s="4">
        <v>44092</v>
      </c>
      <c r="E4520" s="3">
        <v>5.1599272142</v>
      </c>
      <c r="F4520" s="5" t="s">
        <v>11269</v>
      </c>
      <c r="G4520" s="5">
        <v>141</v>
      </c>
      <c r="H4520" s="5" t="s">
        <v>50</v>
      </c>
      <c r="I4520" s="3">
        <v>-0.256993179796376</v>
      </c>
      <c r="J4520" s="3">
        <v>90.5761500669942</v>
      </c>
      <c r="K4520" s="3">
        <v>-0.0792157639370148</v>
      </c>
      <c r="L4520" s="3">
        <v>87.6051350154936</v>
      </c>
      <c r="M4520" s="3">
        <v>-0.355485336229863</v>
      </c>
      <c r="N4520" s="3">
        <v>88.7355298308103</v>
      </c>
      <c r="O4520" s="3">
        <v>0.618207199122565</v>
      </c>
      <c r="P4520" s="3">
        <v>57.6062128825948</v>
      </c>
      <c r="Q4520" s="3"/>
      <c r="R4520" s="3"/>
      <c r="S4520" s="3"/>
      <c r="T4520" s="3"/>
      <c r="U4520" s="3"/>
      <c r="V4520" s="3"/>
      <c r="W4520" s="3"/>
      <c r="X4520" s="3"/>
      <c r="Y4520" s="3"/>
      <c r="Z4520" s="3"/>
      <c r="AA4520" s="3">
        <v>0.119857674608952</v>
      </c>
      <c r="AB4520" s="3">
        <v>0.176314085967748</v>
      </c>
      <c r="AC4520" s="3">
        <v>-0.384995064165824</v>
      </c>
      <c r="AD4520" s="3"/>
      <c r="AE4520" s="5">
        <v>1</v>
      </c>
      <c r="AF4520" s="3">
        <v>0.247462187517944</v>
      </c>
      <c r="AG4520" s="3"/>
      <c r="AH4520" s="3"/>
      <c r="AI4520" s="3"/>
      <c r="AJ4520" s="3"/>
      <c r="AK4520" s="3"/>
      <c r="AL4520" s="3"/>
      <c r="AM4520" s="3"/>
      <c r="AN4520" s="5" t="s">
        <v>1266</v>
      </c>
      <c r="AO4520" s="1"/>
      <c r="AP4520" s="1"/>
      <c r="AQ4520" s="1"/>
    </row>
    <row r="4521" spans="1:43">
      <c r="A4521" s="1" t="s">
        <v>11525</v>
      </c>
      <c r="B4521" s="1" t="s">
        <v>11526</v>
      </c>
      <c r="C4521" s="3">
        <v>0.915068493150685</v>
      </c>
      <c r="D4521" s="4">
        <v>43903</v>
      </c>
      <c r="E4521" s="3">
        <v>14.48780956</v>
      </c>
      <c r="F4521" s="5" t="s">
        <v>258</v>
      </c>
      <c r="G4521" s="5">
        <v>335</v>
      </c>
      <c r="H4521" s="5" t="s">
        <v>55</v>
      </c>
      <c r="I4521" s="3">
        <v>13.1373480888044</v>
      </c>
      <c r="J4521" s="3">
        <v>30.4900181488203</v>
      </c>
      <c r="K4521" s="3">
        <v>4.73915776241359</v>
      </c>
      <c r="L4521" s="3">
        <v>9.09604519774011</v>
      </c>
      <c r="M4521" s="3">
        <v>5.30839231547018</v>
      </c>
      <c r="N4521" s="3">
        <v>48.6535008976661</v>
      </c>
      <c r="O4521" s="3">
        <v>19.4123969903261</v>
      </c>
      <c r="P4521" s="3">
        <v>48.9403973509934</v>
      </c>
      <c r="Q4521" s="3">
        <v>30.1366653650918</v>
      </c>
      <c r="R4521" s="3">
        <v>31.4024390243902</v>
      </c>
      <c r="S4521" s="3"/>
      <c r="T4521" s="3"/>
      <c r="U4521" s="3"/>
      <c r="V4521" s="3"/>
      <c r="W4521" s="3"/>
      <c r="X4521" s="3"/>
      <c r="Y4521" s="3"/>
      <c r="Z4521" s="3"/>
      <c r="AA4521" s="3">
        <v>0.367913946862705</v>
      </c>
      <c r="AB4521" s="3">
        <v>0.770525689785111</v>
      </c>
      <c r="AC4521" s="3">
        <v>-9.92388758782202</v>
      </c>
      <c r="AD4521" s="3"/>
      <c r="AE4521" s="5">
        <v>1</v>
      </c>
      <c r="AF4521" s="3">
        <v>4.42661889877112</v>
      </c>
      <c r="AG4521" s="3"/>
      <c r="AH4521" s="3"/>
      <c r="AI4521" s="3"/>
      <c r="AJ4521" s="3"/>
      <c r="AK4521" s="3"/>
      <c r="AL4521" s="3"/>
      <c r="AM4521" s="3"/>
      <c r="AN4521" s="5" t="s">
        <v>46</v>
      </c>
      <c r="AO4521" s="1"/>
      <c r="AP4521" s="1"/>
      <c r="AQ4521" s="1"/>
    </row>
    <row r="4522" spans="1:43">
      <c r="A4522" s="1" t="s">
        <v>11527</v>
      </c>
      <c r="B4522" s="1" t="s">
        <v>11528</v>
      </c>
      <c r="C4522" s="3">
        <v>0.646575342465753</v>
      </c>
      <c r="D4522" s="4">
        <v>44001</v>
      </c>
      <c r="E4522" s="3">
        <v>43.0610148223</v>
      </c>
      <c r="F4522" s="5" t="s">
        <v>8971</v>
      </c>
      <c r="G4522" s="5">
        <v>237</v>
      </c>
      <c r="H4522" s="5" t="s">
        <v>198</v>
      </c>
      <c r="I4522" s="3">
        <v>1.28848234484116</v>
      </c>
      <c r="J4522" s="3">
        <v>1.05820105820106</v>
      </c>
      <c r="K4522" s="3">
        <v>0.0680206005247444</v>
      </c>
      <c r="L4522" s="3">
        <v>4.52127659574468</v>
      </c>
      <c r="M4522" s="3">
        <v>1.24864811719596</v>
      </c>
      <c r="N4522" s="3">
        <v>1.06100795755968</v>
      </c>
      <c r="O4522" s="3">
        <v>2.03111067076191</v>
      </c>
      <c r="P4522" s="3">
        <v>1.14942528735632</v>
      </c>
      <c r="Q4522" s="3">
        <v>2.66174857940384</v>
      </c>
      <c r="R4522" s="3">
        <v>0.595238095238095</v>
      </c>
      <c r="S4522" s="3"/>
      <c r="T4522" s="3"/>
      <c r="U4522" s="3"/>
      <c r="V4522" s="3"/>
      <c r="W4522" s="3"/>
      <c r="X4522" s="3"/>
      <c r="Y4522" s="3"/>
      <c r="Z4522" s="3"/>
      <c r="AA4522" s="3">
        <v>0.369959165942842</v>
      </c>
      <c r="AB4522" s="3">
        <v>1.13284797201681</v>
      </c>
      <c r="AC4522" s="3">
        <v>-0.326732673267335</v>
      </c>
      <c r="AD4522" s="3"/>
      <c r="AE4522" s="5"/>
      <c r="AF4522" s="3">
        <v>0.384423529483621</v>
      </c>
      <c r="AG4522" s="3"/>
      <c r="AH4522" s="3"/>
      <c r="AI4522" s="3"/>
      <c r="AJ4522" s="3"/>
      <c r="AK4522" s="3"/>
      <c r="AL4522" s="3"/>
      <c r="AM4522" s="3"/>
      <c r="AN4522" s="5" t="s">
        <v>46</v>
      </c>
      <c r="AO4522" s="1"/>
      <c r="AP4522" s="1"/>
      <c r="AQ4522" s="1"/>
    </row>
    <row r="4523" spans="1:43">
      <c r="A4523" s="1" t="s">
        <v>11529</v>
      </c>
      <c r="B4523" s="1" t="s">
        <v>11530</v>
      </c>
      <c r="C4523" s="3">
        <v>0.649315068493151</v>
      </c>
      <c r="D4523" s="4">
        <v>44000</v>
      </c>
      <c r="E4523" s="3">
        <v>42.7958151022</v>
      </c>
      <c r="F4523" s="5" t="s">
        <v>4717</v>
      </c>
      <c r="G4523" s="5">
        <v>238</v>
      </c>
      <c r="H4523" s="5" t="s">
        <v>205</v>
      </c>
      <c r="I4523" s="3">
        <v>-0.108395743003536</v>
      </c>
      <c r="J4523" s="3">
        <v>52.4344569288389</v>
      </c>
      <c r="K4523" s="3">
        <v>-0.00986387847701608</v>
      </c>
      <c r="L4523" s="3">
        <v>52.5925925925926</v>
      </c>
      <c r="M4523" s="3">
        <v>-0.236197224682606</v>
      </c>
      <c r="N4523" s="3">
        <v>52.2388059701493</v>
      </c>
      <c r="O4523" s="3">
        <v>0.725357710651837</v>
      </c>
      <c r="P4523" s="3">
        <v>59.5330739299611</v>
      </c>
      <c r="Q4523" s="3">
        <v>1.25861552292478</v>
      </c>
      <c r="R4523" s="3">
        <v>26.9911504424779</v>
      </c>
      <c r="S4523" s="3"/>
      <c r="T4523" s="3"/>
      <c r="U4523" s="3"/>
      <c r="V4523" s="3"/>
      <c r="W4523" s="3"/>
      <c r="X4523" s="3"/>
      <c r="Y4523" s="3"/>
      <c r="Z4523" s="3"/>
      <c r="AA4523" s="3">
        <v>0.111261907128428</v>
      </c>
      <c r="AB4523" s="3">
        <v>0.159911425065368</v>
      </c>
      <c r="AC4523" s="3">
        <v>-0.412938747419131</v>
      </c>
      <c r="AD4523" s="3"/>
      <c r="AE4523" s="5">
        <v>1</v>
      </c>
      <c r="AF4523" s="3">
        <v>0.193433413479446</v>
      </c>
      <c r="AG4523" s="3"/>
      <c r="AH4523" s="3"/>
      <c r="AI4523" s="3"/>
      <c r="AJ4523" s="3"/>
      <c r="AK4523" s="3"/>
      <c r="AL4523" s="3"/>
      <c r="AM4523" s="3"/>
      <c r="AN4523" s="5" t="s">
        <v>46</v>
      </c>
      <c r="AO4523" s="1"/>
      <c r="AP4523" s="1"/>
      <c r="AQ4523" s="1"/>
    </row>
    <row r="4524" spans="1:43">
      <c r="A4524" s="1" t="s">
        <v>11531</v>
      </c>
      <c r="B4524" s="1" t="s">
        <v>11532</v>
      </c>
      <c r="C4524" s="3">
        <v>0.427397260273973</v>
      </c>
      <c r="D4524" s="4">
        <v>44081</v>
      </c>
      <c r="E4524" s="3">
        <v>5.1422488637</v>
      </c>
      <c r="F4524" s="5" t="s">
        <v>3688</v>
      </c>
      <c r="G4524" s="5">
        <v>157</v>
      </c>
      <c r="H4524" s="5" t="s">
        <v>50</v>
      </c>
      <c r="I4524" s="3">
        <v>0.267777447188329</v>
      </c>
      <c r="J4524" s="3">
        <v>24.9218401071907</v>
      </c>
      <c r="K4524" s="3">
        <v>0.0593824228028438</v>
      </c>
      <c r="L4524" s="3">
        <v>9.91589198760514</v>
      </c>
      <c r="M4524" s="3">
        <v>0.208147487362473</v>
      </c>
      <c r="N4524" s="3">
        <v>10.3739982190561</v>
      </c>
      <c r="O4524" s="3">
        <v>0.677155945030862</v>
      </c>
      <c r="P4524" s="3">
        <v>50.9821836455002</v>
      </c>
      <c r="Q4524" s="3"/>
      <c r="R4524" s="3"/>
      <c r="S4524" s="3"/>
      <c r="T4524" s="3"/>
      <c r="U4524" s="3"/>
      <c r="V4524" s="3"/>
      <c r="W4524" s="3"/>
      <c r="X4524" s="3"/>
      <c r="Y4524" s="3"/>
      <c r="Z4524" s="3"/>
      <c r="AA4524" s="3">
        <v>1.97868853493222</v>
      </c>
      <c r="AB4524" s="3">
        <v>12.199998522822</v>
      </c>
      <c r="AC4524" s="3">
        <v>0</v>
      </c>
      <c r="AD4524" s="3"/>
      <c r="AE4524" s="5"/>
      <c r="AF4524" s="3">
        <v>0.223934731353092</v>
      </c>
      <c r="AG4524" s="3"/>
      <c r="AH4524" s="3"/>
      <c r="AI4524" s="3"/>
      <c r="AJ4524" s="3"/>
      <c r="AK4524" s="3"/>
      <c r="AL4524" s="3"/>
      <c r="AM4524" s="3"/>
      <c r="AN4524" s="5" t="s">
        <v>1266</v>
      </c>
      <c r="AO4524" s="1"/>
      <c r="AP4524" s="1"/>
      <c r="AQ4524" s="1"/>
    </row>
    <row r="4525" spans="1:43">
      <c r="A4525" s="1" t="s">
        <v>11533</v>
      </c>
      <c r="B4525" s="1" t="s">
        <v>11534</v>
      </c>
      <c r="C4525" s="3">
        <v>0.473972602739726</v>
      </c>
      <c r="D4525" s="4">
        <v>44064</v>
      </c>
      <c r="E4525" s="3">
        <v>2.1259679332</v>
      </c>
      <c r="F4525" s="5" t="s">
        <v>273</v>
      </c>
      <c r="G4525" s="5">
        <v>174</v>
      </c>
      <c r="H4525" s="5" t="s">
        <v>50</v>
      </c>
      <c r="I4525" s="3">
        <v>0.187672856578429</v>
      </c>
      <c r="J4525" s="3">
        <v>38.8566324251898</v>
      </c>
      <c r="K4525" s="3">
        <v>0.0295857988165648</v>
      </c>
      <c r="L4525" s="3">
        <v>27.1801682160248</v>
      </c>
      <c r="M4525" s="3">
        <v>-0.0295683027794172</v>
      </c>
      <c r="N4525" s="3">
        <v>42.3419412288513</v>
      </c>
      <c r="O4525" s="3">
        <v>0.935416459349197</v>
      </c>
      <c r="P4525" s="3">
        <v>12.4714481498401</v>
      </c>
      <c r="Q4525" s="3"/>
      <c r="R4525" s="3"/>
      <c r="S4525" s="3"/>
      <c r="T4525" s="3"/>
      <c r="U4525" s="3"/>
      <c r="V4525" s="3"/>
      <c r="W4525" s="3"/>
      <c r="X4525" s="3"/>
      <c r="Y4525" s="3"/>
      <c r="Z4525" s="3"/>
      <c r="AA4525" s="3">
        <v>0.28051982865321</v>
      </c>
      <c r="AB4525" s="3">
        <v>0.449509787944467</v>
      </c>
      <c r="AC4525" s="3">
        <v>-0.288585928948144</v>
      </c>
      <c r="AD4525" s="3"/>
      <c r="AE4525" s="5">
        <v>1</v>
      </c>
      <c r="AF4525" s="3">
        <v>0.273042723873232</v>
      </c>
      <c r="AG4525" s="3"/>
      <c r="AH4525" s="3"/>
      <c r="AI4525" s="3"/>
      <c r="AJ4525" s="3"/>
      <c r="AK4525" s="3"/>
      <c r="AL4525" s="3"/>
      <c r="AM4525" s="3"/>
      <c r="AN4525" s="5" t="s">
        <v>1266</v>
      </c>
      <c r="AO4525" s="1"/>
      <c r="AP4525" s="1"/>
      <c r="AQ4525" s="1"/>
    </row>
    <row r="4526" spans="1:43">
      <c r="A4526" s="1" t="s">
        <v>11535</v>
      </c>
      <c r="B4526" s="1" t="s">
        <v>11536</v>
      </c>
      <c r="C4526" s="3">
        <v>0.635616438356164</v>
      </c>
      <c r="D4526" s="4">
        <v>44005</v>
      </c>
      <c r="E4526" s="3">
        <v>3.047195378</v>
      </c>
      <c r="F4526" s="5" t="s">
        <v>5257</v>
      </c>
      <c r="G4526" s="5">
        <v>233</v>
      </c>
      <c r="H4526" s="5" t="s">
        <v>50</v>
      </c>
      <c r="I4526" s="3">
        <v>0.335008375209387</v>
      </c>
      <c r="J4526" s="3">
        <v>13.3095131755248</v>
      </c>
      <c r="K4526" s="3">
        <v>0.108139992135261</v>
      </c>
      <c r="L4526" s="3">
        <v>2.34617087206729</v>
      </c>
      <c r="M4526" s="3">
        <v>0.246111439259692</v>
      </c>
      <c r="N4526" s="3">
        <v>6.94568121104185</v>
      </c>
      <c r="O4526" s="3">
        <v>0.771895101434936</v>
      </c>
      <c r="P4526" s="3">
        <v>35.4956601187757</v>
      </c>
      <c r="Q4526" s="3">
        <v>1.51530256205761</v>
      </c>
      <c r="R4526" s="3">
        <v>13.4717527764365</v>
      </c>
      <c r="S4526" s="3"/>
      <c r="T4526" s="3"/>
      <c r="U4526" s="3"/>
      <c r="V4526" s="3"/>
      <c r="W4526" s="3"/>
      <c r="X4526" s="3"/>
      <c r="Y4526" s="3"/>
      <c r="Z4526" s="3"/>
      <c r="AA4526" s="3">
        <v>0.482276082243894</v>
      </c>
      <c r="AB4526" s="3">
        <v>1.18768849187008</v>
      </c>
      <c r="AC4526" s="3">
        <v>-0.0491303920605232</v>
      </c>
      <c r="AD4526" s="3"/>
      <c r="AE4526" s="5"/>
      <c r="AF4526" s="3">
        <v>0.243948345486578</v>
      </c>
      <c r="AG4526" s="3"/>
      <c r="AH4526" s="3"/>
      <c r="AI4526" s="3"/>
      <c r="AJ4526" s="3"/>
      <c r="AK4526" s="3"/>
      <c r="AL4526" s="3"/>
      <c r="AM4526" s="3"/>
      <c r="AN4526" s="5" t="s">
        <v>1266</v>
      </c>
      <c r="AO4526" s="1"/>
      <c r="AP4526" s="1"/>
      <c r="AQ4526" s="1"/>
    </row>
    <row r="4527" spans="1:43">
      <c r="A4527" s="1" t="s">
        <v>11537</v>
      </c>
      <c r="B4527" s="1" t="s">
        <v>11538</v>
      </c>
      <c r="C4527" s="3">
        <v>0.320547945205479</v>
      </c>
      <c r="D4527" s="4">
        <v>44120</v>
      </c>
      <c r="E4527" s="3">
        <v>0.4690022516</v>
      </c>
      <c r="F4527" s="5" t="s">
        <v>11539</v>
      </c>
      <c r="G4527" s="5">
        <v>118</v>
      </c>
      <c r="H4527" s="5" t="s">
        <v>60</v>
      </c>
      <c r="I4527" s="3">
        <v>-1.05829929446712</v>
      </c>
      <c r="J4527" s="3">
        <v>83.0357142857143</v>
      </c>
      <c r="K4527" s="3">
        <v>1.58215783454062</v>
      </c>
      <c r="L4527" s="3">
        <v>62.1284755512944</v>
      </c>
      <c r="M4527" s="3">
        <v>-3.08265890697461</v>
      </c>
      <c r="N4527" s="3">
        <v>84.0751730959446</v>
      </c>
      <c r="O4527" s="3">
        <v>6.30361061240775</v>
      </c>
      <c r="P4527" s="3">
        <v>60.3448275862069</v>
      </c>
      <c r="Q4527" s="3"/>
      <c r="R4527" s="3"/>
      <c r="S4527" s="3"/>
      <c r="T4527" s="3"/>
      <c r="U4527" s="3"/>
      <c r="V4527" s="3"/>
      <c r="W4527" s="3"/>
      <c r="X4527" s="3"/>
      <c r="Y4527" s="3"/>
      <c r="Z4527" s="3"/>
      <c r="AA4527" s="3">
        <v>0.188721110401517</v>
      </c>
      <c r="AB4527" s="3">
        <v>0.348967148038322</v>
      </c>
      <c r="AC4527" s="3">
        <v>-6.7111704494882</v>
      </c>
      <c r="AD4527" s="3"/>
      <c r="AE4527" s="5">
        <v>1</v>
      </c>
      <c r="AF4527" s="3">
        <v>1.83405353161614</v>
      </c>
      <c r="AG4527" s="3"/>
      <c r="AH4527" s="3"/>
      <c r="AI4527" s="3"/>
      <c r="AJ4527" s="3"/>
      <c r="AK4527" s="3"/>
      <c r="AL4527" s="3"/>
      <c r="AM4527" s="3"/>
      <c r="AN4527" s="5" t="s">
        <v>46</v>
      </c>
      <c r="AO4527" s="1"/>
      <c r="AP4527" s="1"/>
      <c r="AQ4527" s="1"/>
    </row>
    <row r="4528" spans="1:43">
      <c r="A4528" s="1" t="s">
        <v>11540</v>
      </c>
      <c r="B4528" s="1" t="s">
        <v>11541</v>
      </c>
      <c r="C4528" s="3">
        <v>1.07397260273973</v>
      </c>
      <c r="D4528" s="4">
        <v>43845</v>
      </c>
      <c r="E4528" s="3">
        <v>10.0883888308</v>
      </c>
      <c r="F4528" s="5" t="s">
        <v>3329</v>
      </c>
      <c r="G4528" s="5">
        <v>15</v>
      </c>
      <c r="H4528" s="5" t="s">
        <v>50</v>
      </c>
      <c r="I4528" s="3">
        <v>0.079302141157836</v>
      </c>
      <c r="J4528" s="3">
        <v>57.9723090665476</v>
      </c>
      <c r="K4528" s="3">
        <v>-0.00990393186093829</v>
      </c>
      <c r="L4528" s="3">
        <v>60.3364320495795</v>
      </c>
      <c r="M4528" s="3">
        <v>-0.0692863505889257</v>
      </c>
      <c r="N4528" s="3">
        <v>48.8423864648264</v>
      </c>
      <c r="O4528" s="3">
        <v>0.718276137270578</v>
      </c>
      <c r="P4528" s="3">
        <v>43.6272270443125</v>
      </c>
      <c r="Q4528" s="3">
        <v>1.47753543069657</v>
      </c>
      <c r="R4528" s="3">
        <v>15.1617576050217</v>
      </c>
      <c r="S4528" s="3">
        <v>1.95694068849841</v>
      </c>
      <c r="T4528" s="3">
        <v>46.8361581920904</v>
      </c>
      <c r="U4528" s="3"/>
      <c r="V4528" s="3"/>
      <c r="W4528" s="3"/>
      <c r="X4528" s="3"/>
      <c r="Y4528" s="3"/>
      <c r="Z4528" s="3"/>
      <c r="AA4528" s="3">
        <v>0.0476477997708865</v>
      </c>
      <c r="AB4528" s="3">
        <v>0.0695632573911585</v>
      </c>
      <c r="AC4528" s="3">
        <v>-1.59433650234081</v>
      </c>
      <c r="AD4528" s="3"/>
      <c r="AE4528" s="5">
        <v>3</v>
      </c>
      <c r="AF4528" s="3">
        <v>0.165046718821892</v>
      </c>
      <c r="AG4528" s="3"/>
      <c r="AH4528" s="3"/>
      <c r="AI4528" s="3"/>
      <c r="AJ4528" s="3"/>
      <c r="AK4528" s="3"/>
      <c r="AL4528" s="3"/>
      <c r="AM4528" s="3"/>
      <c r="AN4528" s="5" t="s">
        <v>51</v>
      </c>
      <c r="AO4528" s="1"/>
      <c r="AP4528" s="1"/>
      <c r="AQ4528" s="1"/>
    </row>
    <row r="4529" spans="1:43">
      <c r="A4529" s="1" t="s">
        <v>11542</v>
      </c>
      <c r="B4529" s="1" t="s">
        <v>11543</v>
      </c>
      <c r="C4529" s="3">
        <v>1.05479452054795</v>
      </c>
      <c r="D4529" s="4">
        <v>43852</v>
      </c>
      <c r="E4529" s="3">
        <v>23.859004282</v>
      </c>
      <c r="F4529" s="5" t="s">
        <v>6830</v>
      </c>
      <c r="G4529" s="5">
        <v>386</v>
      </c>
      <c r="H4529" s="5" t="s">
        <v>655</v>
      </c>
      <c r="I4529" s="3">
        <v>5.60332335040093</v>
      </c>
      <c r="J4529" s="3">
        <v>8.10810810810811</v>
      </c>
      <c r="K4529" s="3">
        <v>1.28799110452187</v>
      </c>
      <c r="L4529" s="3">
        <v>10.8108108108108</v>
      </c>
      <c r="M4529" s="3">
        <v>4.46292048929663</v>
      </c>
      <c r="N4529" s="3">
        <v>2.7027027027027</v>
      </c>
      <c r="O4529" s="3">
        <v>5.69522336105202</v>
      </c>
      <c r="P4529" s="3">
        <v>11.4285714285714</v>
      </c>
      <c r="Q4529" s="3">
        <v>5.74634807003965</v>
      </c>
      <c r="R4529" s="3">
        <v>8.57142857142857</v>
      </c>
      <c r="S4529" s="3">
        <v>9.41941941941942</v>
      </c>
      <c r="T4529" s="3">
        <v>36.3636363636364</v>
      </c>
      <c r="U4529" s="3"/>
      <c r="V4529" s="3"/>
      <c r="W4529" s="3"/>
      <c r="X4529" s="3"/>
      <c r="Y4529" s="3"/>
      <c r="Z4529" s="3"/>
      <c r="AA4529" s="3">
        <v>0.198344045343932</v>
      </c>
      <c r="AB4529" s="3">
        <v>0.393478233890986</v>
      </c>
      <c r="AC4529" s="3">
        <v>-2.81461692586586</v>
      </c>
      <c r="AD4529" s="3"/>
      <c r="AE4529" s="5">
        <v>3</v>
      </c>
      <c r="AF4529" s="3">
        <v>0.554995367524672</v>
      </c>
      <c r="AG4529" s="3"/>
      <c r="AH4529" s="3"/>
      <c r="AI4529" s="3"/>
      <c r="AJ4529" s="3"/>
      <c r="AK4529" s="3"/>
      <c r="AL4529" s="3"/>
      <c r="AM4529" s="3"/>
      <c r="AN4529" s="5" t="s">
        <v>46</v>
      </c>
      <c r="AO4529" s="1"/>
      <c r="AP4529" s="1"/>
      <c r="AQ4529" s="1"/>
    </row>
    <row r="4530" spans="1:43">
      <c r="A4530" s="1" t="s">
        <v>11544</v>
      </c>
      <c r="B4530" s="1" t="s">
        <v>11545</v>
      </c>
      <c r="C4530" s="3">
        <v>0.484931506849315</v>
      </c>
      <c r="D4530" s="4">
        <v>44060</v>
      </c>
      <c r="E4530" s="3">
        <v>1.1899444046</v>
      </c>
      <c r="F4530" s="5" t="s">
        <v>11546</v>
      </c>
      <c r="G4530" s="5">
        <v>178</v>
      </c>
      <c r="H4530" s="5" t="s">
        <v>60</v>
      </c>
      <c r="I4530" s="3">
        <v>5.61494751035346</v>
      </c>
      <c r="J4530" s="3">
        <v>54.8611111111111</v>
      </c>
      <c r="K4530" s="3">
        <v>2.12330042838517</v>
      </c>
      <c r="L4530" s="3">
        <v>52.8283796740173</v>
      </c>
      <c r="M4530" s="3">
        <v>2.5243081525804</v>
      </c>
      <c r="N4530" s="3">
        <v>47.3788328387735</v>
      </c>
      <c r="O4530" s="3">
        <v>6.01314771848415</v>
      </c>
      <c r="P4530" s="3">
        <v>61.6632860040568</v>
      </c>
      <c r="Q4530" s="3"/>
      <c r="R4530" s="3"/>
      <c r="S4530" s="3"/>
      <c r="T4530" s="3"/>
      <c r="U4530" s="3"/>
      <c r="V4530" s="3"/>
      <c r="W4530" s="3"/>
      <c r="X4530" s="3"/>
      <c r="Y4530" s="3"/>
      <c r="Z4530" s="3"/>
      <c r="AA4530" s="3">
        <v>0.194256894043493</v>
      </c>
      <c r="AB4530" s="3">
        <v>0.32651757084689</v>
      </c>
      <c r="AC4530" s="3">
        <v>-3.45386890563878</v>
      </c>
      <c r="AD4530" s="3"/>
      <c r="AE4530" s="5">
        <v>1</v>
      </c>
      <c r="AF4530" s="3">
        <v>1.08227849107365</v>
      </c>
      <c r="AG4530" s="3"/>
      <c r="AH4530" s="3"/>
      <c r="AI4530" s="3"/>
      <c r="AJ4530" s="3"/>
      <c r="AK4530" s="3"/>
      <c r="AL4530" s="3"/>
      <c r="AM4530" s="3"/>
      <c r="AN4530" s="5" t="s">
        <v>46</v>
      </c>
      <c r="AO4530" s="1"/>
      <c r="AP4530" s="1"/>
      <c r="AQ4530" s="1"/>
    </row>
    <row r="4531" spans="1:43">
      <c r="A4531" s="1" t="s">
        <v>11547</v>
      </c>
      <c r="B4531" s="1" t="s">
        <v>11548</v>
      </c>
      <c r="C4531" s="3">
        <v>0.895890410958904</v>
      </c>
      <c r="D4531" s="4">
        <v>43910</v>
      </c>
      <c r="E4531" s="3">
        <v>44.3310970014</v>
      </c>
      <c r="F4531" s="5" t="s">
        <v>346</v>
      </c>
      <c r="G4531" s="5">
        <v>328</v>
      </c>
      <c r="H4531" s="5" t="s">
        <v>226</v>
      </c>
      <c r="I4531" s="3">
        <v>0.71044546850997</v>
      </c>
      <c r="J4531" s="3">
        <v>81.7923186344239</v>
      </c>
      <c r="K4531" s="3">
        <v>0.162322161749263</v>
      </c>
      <c r="L4531" s="3">
        <v>75.7936507936508</v>
      </c>
      <c r="M4531" s="3">
        <v>0.0954198473282338</v>
      </c>
      <c r="N4531" s="3">
        <v>74.75317348378</v>
      </c>
      <c r="O4531" s="3">
        <v>1.4016433059449</v>
      </c>
      <c r="P4531" s="3">
        <v>87.4213836477987</v>
      </c>
      <c r="Q4531" s="3">
        <v>2.65192288873666</v>
      </c>
      <c r="R4531" s="3">
        <v>82.8467153284672</v>
      </c>
      <c r="S4531" s="3"/>
      <c r="T4531" s="3"/>
      <c r="U4531" s="3"/>
      <c r="V4531" s="3"/>
      <c r="W4531" s="3"/>
      <c r="X4531" s="3"/>
      <c r="Y4531" s="3"/>
      <c r="Z4531" s="3"/>
      <c r="AA4531" s="3">
        <v>0.24660447108077</v>
      </c>
      <c r="AB4531" s="3">
        <v>0.417347210395627</v>
      </c>
      <c r="AC4531" s="3">
        <v>-1.64770498234603</v>
      </c>
      <c r="AD4531" s="3"/>
      <c r="AE4531" s="5">
        <v>2</v>
      </c>
      <c r="AF4531" s="3">
        <v>0.442170593800117</v>
      </c>
      <c r="AG4531" s="3"/>
      <c r="AH4531" s="3"/>
      <c r="AI4531" s="3"/>
      <c r="AJ4531" s="3"/>
      <c r="AK4531" s="3"/>
      <c r="AL4531" s="3"/>
      <c r="AM4531" s="3">
        <v>200</v>
      </c>
      <c r="AN4531" s="5" t="s">
        <v>51</v>
      </c>
      <c r="AO4531" s="1"/>
      <c r="AP4531" s="1"/>
      <c r="AQ4531" s="1"/>
    </row>
    <row r="4532" spans="1:43">
      <c r="A4532" s="1" t="s">
        <v>11549</v>
      </c>
      <c r="B4532" s="1" t="s">
        <v>11550</v>
      </c>
      <c r="C4532" s="3">
        <v>0.961643835616438</v>
      </c>
      <c r="D4532" s="4">
        <v>43886</v>
      </c>
      <c r="E4532" s="3">
        <v>11.607967262</v>
      </c>
      <c r="F4532" s="5" t="s">
        <v>11551</v>
      </c>
      <c r="G4532" s="5">
        <v>352</v>
      </c>
      <c r="H4532" s="5" t="s">
        <v>655</v>
      </c>
      <c r="I4532" s="3">
        <v>2.05802630258006</v>
      </c>
      <c r="J4532" s="3">
        <v>62.1621621621622</v>
      </c>
      <c r="K4532" s="3">
        <v>0.0984639621898277</v>
      </c>
      <c r="L4532" s="3">
        <v>78.3783783783784</v>
      </c>
      <c r="M4532" s="3">
        <v>1.98635634028892</v>
      </c>
      <c r="N4532" s="3">
        <v>54.0540540540541</v>
      </c>
      <c r="O4532" s="3">
        <v>3.19764490914628</v>
      </c>
      <c r="P4532" s="3">
        <v>42.8571428571429</v>
      </c>
      <c r="Q4532" s="3">
        <v>0.723273555929839</v>
      </c>
      <c r="R4532" s="3">
        <v>74.2857142857143</v>
      </c>
      <c r="S4532" s="3"/>
      <c r="T4532" s="3"/>
      <c r="U4532" s="3"/>
      <c r="V4532" s="3"/>
      <c r="W4532" s="3"/>
      <c r="X4532" s="3"/>
      <c r="Y4532" s="3"/>
      <c r="Z4532" s="3"/>
      <c r="AA4532" s="3">
        <v>-0.00052641852909685</v>
      </c>
      <c r="AB4532" s="3">
        <v>-0.00082492548739659</v>
      </c>
      <c r="AC4532" s="3">
        <v>-3.31986996355037</v>
      </c>
      <c r="AD4532" s="3"/>
      <c r="AE4532" s="5">
        <v>5</v>
      </c>
      <c r="AF4532" s="3">
        <v>0.116591336559832</v>
      </c>
      <c r="AG4532" s="3"/>
      <c r="AH4532" s="3"/>
      <c r="AI4532" s="3"/>
      <c r="AJ4532" s="3"/>
      <c r="AK4532" s="3"/>
      <c r="AL4532" s="3"/>
      <c r="AM4532" s="3"/>
      <c r="AN4532" s="5" t="s">
        <v>46</v>
      </c>
      <c r="AO4532" s="1"/>
      <c r="AP4532" s="1"/>
      <c r="AQ4532" s="1"/>
    </row>
    <row r="4533" spans="1:43">
      <c r="A4533" s="1" t="s">
        <v>11552</v>
      </c>
      <c r="B4533" s="1" t="s">
        <v>11553</v>
      </c>
      <c r="C4533" s="3">
        <v>0.693150684931507</v>
      </c>
      <c r="D4533" s="4">
        <v>43984</v>
      </c>
      <c r="E4533" s="3">
        <v>6.1197008528</v>
      </c>
      <c r="F4533" s="5" t="s">
        <v>11554</v>
      </c>
      <c r="G4533" s="5">
        <v>254</v>
      </c>
      <c r="H4533" s="5" t="s">
        <v>226</v>
      </c>
      <c r="I4533" s="3">
        <v>2.30722525804493</v>
      </c>
      <c r="J4533" s="3">
        <v>43.5277382645804</v>
      </c>
      <c r="K4533" s="3">
        <v>0.14433689930379</v>
      </c>
      <c r="L4533" s="3">
        <v>77.2486772486772</v>
      </c>
      <c r="M4533" s="3">
        <v>0.708674863387976</v>
      </c>
      <c r="N4533" s="3">
        <v>52.6093088857546</v>
      </c>
      <c r="O4533" s="3">
        <v>5.38777698355969</v>
      </c>
      <c r="P4533" s="3">
        <v>30.0314465408805</v>
      </c>
      <c r="Q4533" s="3">
        <v>8.89032496307238</v>
      </c>
      <c r="R4533" s="3">
        <v>26.0948905109489</v>
      </c>
      <c r="S4533" s="3"/>
      <c r="T4533" s="3"/>
      <c r="U4533" s="3"/>
      <c r="V4533" s="3"/>
      <c r="W4533" s="3"/>
      <c r="X4533" s="3"/>
      <c r="Y4533" s="3"/>
      <c r="Z4533" s="3"/>
      <c r="AA4533" s="3">
        <v>0.470620889069498</v>
      </c>
      <c r="AB4533" s="3">
        <v>1.14358343725594</v>
      </c>
      <c r="AC4533" s="3">
        <v>-2.17230541689777</v>
      </c>
      <c r="AD4533" s="3"/>
      <c r="AE4533" s="5">
        <v>1</v>
      </c>
      <c r="AF4533" s="3">
        <v>2.14518458674332</v>
      </c>
      <c r="AG4533" s="3"/>
      <c r="AH4533" s="3"/>
      <c r="AI4533" s="3"/>
      <c r="AJ4533" s="3"/>
      <c r="AK4533" s="3"/>
      <c r="AL4533" s="3"/>
      <c r="AM4533" s="3">
        <v>5000</v>
      </c>
      <c r="AN4533" s="5" t="s">
        <v>56</v>
      </c>
      <c r="AO4533" s="1"/>
      <c r="AP4533" s="1"/>
      <c r="AQ4533" s="1"/>
    </row>
    <row r="4534" spans="1:43">
      <c r="A4534" s="1" t="s">
        <v>11555</v>
      </c>
      <c r="B4534" s="1" t="s">
        <v>11556</v>
      </c>
      <c r="C4534" s="3">
        <v>0.786301369863014</v>
      </c>
      <c r="D4534" s="4">
        <v>43950</v>
      </c>
      <c r="E4534" s="3">
        <v>2.3426420282</v>
      </c>
      <c r="F4534" s="5" t="s">
        <v>7826</v>
      </c>
      <c r="G4534" s="5">
        <v>288</v>
      </c>
      <c r="H4534" s="5" t="s">
        <v>655</v>
      </c>
      <c r="I4534" s="3">
        <v>-1.83054916474942</v>
      </c>
      <c r="J4534" s="3">
        <v>97.2972972972973</v>
      </c>
      <c r="K4534" s="3">
        <v>-0.708215297450414</v>
      </c>
      <c r="L4534" s="3">
        <v>97.2972972972973</v>
      </c>
      <c r="M4534" s="3">
        <v>-1.55481994181964</v>
      </c>
      <c r="N4534" s="3">
        <v>97.2972972972973</v>
      </c>
      <c r="O4534" s="3">
        <v>-2.58090133015684</v>
      </c>
      <c r="P4534" s="3">
        <v>97.1428571428571</v>
      </c>
      <c r="Q4534" s="3">
        <v>-2.81243810655575</v>
      </c>
      <c r="R4534" s="3">
        <v>91.4285714285714</v>
      </c>
      <c r="S4534" s="3"/>
      <c r="T4534" s="3"/>
      <c r="U4534" s="3"/>
      <c r="V4534" s="3"/>
      <c r="W4534" s="3"/>
      <c r="X4534" s="3"/>
      <c r="Y4534" s="3"/>
      <c r="Z4534" s="3"/>
      <c r="AA4534" s="3">
        <v>-0.182857616269201</v>
      </c>
      <c r="AB4534" s="3">
        <v>-0.214524031695191</v>
      </c>
      <c r="AC4534" s="3">
        <v>-4.23654015887026</v>
      </c>
      <c r="AD4534" s="3"/>
      <c r="AE4534" s="5">
        <v>2</v>
      </c>
      <c r="AF4534" s="3">
        <v>-0.0899634953617646</v>
      </c>
      <c r="AG4534" s="3"/>
      <c r="AH4534" s="3"/>
      <c r="AI4534" s="3"/>
      <c r="AJ4534" s="3"/>
      <c r="AK4534" s="3"/>
      <c r="AL4534" s="3"/>
      <c r="AM4534" s="3"/>
      <c r="AN4534" s="5" t="s">
        <v>46</v>
      </c>
      <c r="AO4534" s="1"/>
      <c r="AP4534" s="1"/>
      <c r="AQ4534" s="1"/>
    </row>
    <row r="4535" spans="1:43">
      <c r="A4535" s="1" t="s">
        <v>11557</v>
      </c>
      <c r="B4535" s="1" t="s">
        <v>11558</v>
      </c>
      <c r="C4535" s="3">
        <v>0.649315068493151</v>
      </c>
      <c r="D4535" s="4">
        <v>44000</v>
      </c>
      <c r="E4535" s="3">
        <v>3.2988840555</v>
      </c>
      <c r="F4535" s="5" t="s">
        <v>1840</v>
      </c>
      <c r="G4535" s="5">
        <v>238</v>
      </c>
      <c r="H4535" s="5" t="s">
        <v>55</v>
      </c>
      <c r="I4535" s="3">
        <v>3.41593058703978</v>
      </c>
      <c r="J4535" s="3">
        <v>84.7549909255898</v>
      </c>
      <c r="K4535" s="3">
        <v>2.88513881328252</v>
      </c>
      <c r="L4535" s="3">
        <v>43.8983050847458</v>
      </c>
      <c r="M4535" s="3">
        <v>1.44927536231883</v>
      </c>
      <c r="N4535" s="3">
        <v>80.4308797127469</v>
      </c>
      <c r="O4535" s="3">
        <v>7.11683264512994</v>
      </c>
      <c r="P4535" s="3">
        <v>87.9470198675497</v>
      </c>
      <c r="Q4535" s="3">
        <v>21.4987602167325</v>
      </c>
      <c r="R4535" s="3">
        <v>56.0213414634146</v>
      </c>
      <c r="S4535" s="3"/>
      <c r="T4535" s="3"/>
      <c r="U4535" s="3"/>
      <c r="V4535" s="3"/>
      <c r="W4535" s="3"/>
      <c r="X4535" s="3"/>
      <c r="Y4535" s="3"/>
      <c r="Z4535" s="3"/>
      <c r="AA4535" s="3">
        <v>0.320014774035709</v>
      </c>
      <c r="AB4535" s="3">
        <v>0.554416610908571</v>
      </c>
      <c r="AC4535" s="3">
        <v>-5.68769389865564</v>
      </c>
      <c r="AD4535" s="3"/>
      <c r="AE4535" s="5">
        <v>1</v>
      </c>
      <c r="AF4535" s="3">
        <v>3.65615272895129</v>
      </c>
      <c r="AG4535" s="3"/>
      <c r="AH4535" s="3"/>
      <c r="AI4535" s="3"/>
      <c r="AJ4535" s="3"/>
      <c r="AK4535" s="3"/>
      <c r="AL4535" s="3"/>
      <c r="AM4535" s="3"/>
      <c r="AN4535" s="5" t="s">
        <v>46</v>
      </c>
      <c r="AO4535" s="1"/>
      <c r="AP4535" s="1"/>
      <c r="AQ4535" s="1"/>
    </row>
    <row r="4536" spans="1:43">
      <c r="A4536" s="1" t="s">
        <v>11559</v>
      </c>
      <c r="B4536" s="1" t="s">
        <v>11560</v>
      </c>
      <c r="C4536" s="3">
        <v>0.427397260273973</v>
      </c>
      <c r="D4536" s="4">
        <v>44081</v>
      </c>
      <c r="E4536" s="3">
        <v>2.4810128879</v>
      </c>
      <c r="F4536" s="5" t="s">
        <v>11561</v>
      </c>
      <c r="G4536" s="5">
        <v>157</v>
      </c>
      <c r="H4536" s="5" t="s">
        <v>93</v>
      </c>
      <c r="I4536" s="3">
        <v>-0.455400455400449</v>
      </c>
      <c r="J4536" s="3">
        <v>94.75</v>
      </c>
      <c r="K4536" s="3">
        <v>0.812111489873682</v>
      </c>
      <c r="L4536" s="3">
        <v>74.6283448959366</v>
      </c>
      <c r="M4536" s="3">
        <v>-1.01397912974995</v>
      </c>
      <c r="N4536" s="3">
        <v>89.9201596806387</v>
      </c>
      <c r="O4536" s="3">
        <v>0.620434304012818</v>
      </c>
      <c r="P4536" s="3">
        <v>94.1146881287726</v>
      </c>
      <c r="Q4536" s="3"/>
      <c r="R4536" s="3"/>
      <c r="S4536" s="3"/>
      <c r="T4536" s="3"/>
      <c r="U4536" s="3"/>
      <c r="V4536" s="3"/>
      <c r="W4536" s="3"/>
      <c r="X4536" s="3"/>
      <c r="Y4536" s="3"/>
      <c r="Z4536" s="3"/>
      <c r="AA4536" s="3">
        <v>-0.154966528062255</v>
      </c>
      <c r="AB4536" s="3">
        <v>-0.173116672957503</v>
      </c>
      <c r="AC4536" s="3">
        <v>-6.49642892084923</v>
      </c>
      <c r="AD4536" s="3"/>
      <c r="AE4536" s="5">
        <v>1</v>
      </c>
      <c r="AF4536" s="3">
        <v>-0.854895007083615</v>
      </c>
      <c r="AG4536" s="3"/>
      <c r="AH4536" s="3"/>
      <c r="AI4536" s="3"/>
      <c r="AJ4536" s="3"/>
      <c r="AK4536" s="3"/>
      <c r="AL4536" s="3"/>
      <c r="AM4536" s="3"/>
      <c r="AN4536" s="5" t="s">
        <v>46</v>
      </c>
      <c r="AO4536" s="1"/>
      <c r="AP4536" s="1"/>
      <c r="AQ4536" s="1"/>
    </row>
    <row r="4537" spans="1:43">
      <c r="A4537" s="1" t="s">
        <v>11562</v>
      </c>
      <c r="B4537" s="1" t="s">
        <v>11563</v>
      </c>
      <c r="C4537" s="3">
        <v>0.865753424657534</v>
      </c>
      <c r="D4537" s="4">
        <v>43921</v>
      </c>
      <c r="E4537" s="3">
        <v>6.1282818133</v>
      </c>
      <c r="F4537" s="5" t="s">
        <v>11279</v>
      </c>
      <c r="G4537" s="5">
        <v>317</v>
      </c>
      <c r="H4537" s="5" t="s">
        <v>226</v>
      </c>
      <c r="I4537" s="3">
        <v>0.808451998162602</v>
      </c>
      <c r="J4537" s="3">
        <v>79.800853485064</v>
      </c>
      <c r="K4537" s="3">
        <v>0.384228341414325</v>
      </c>
      <c r="L4537" s="3">
        <v>61.6402116402116</v>
      </c>
      <c r="M4537" s="3">
        <v>0.0273473108477636</v>
      </c>
      <c r="N4537" s="3">
        <v>76.8688293370945</v>
      </c>
      <c r="O4537" s="3">
        <v>2.03645155291055</v>
      </c>
      <c r="P4537" s="3">
        <v>78.9308176100629</v>
      </c>
      <c r="Q4537" s="3">
        <v>5.32731810328277</v>
      </c>
      <c r="R4537" s="3">
        <v>60.7664233576642</v>
      </c>
      <c r="S4537" s="3"/>
      <c r="T4537" s="3"/>
      <c r="U4537" s="3"/>
      <c r="V4537" s="3"/>
      <c r="W4537" s="3"/>
      <c r="X4537" s="3"/>
      <c r="Y4537" s="3"/>
      <c r="Z4537" s="3"/>
      <c r="AA4537" s="3">
        <v>0.339724227450442</v>
      </c>
      <c r="AB4537" s="3">
        <v>0.700721926600163</v>
      </c>
      <c r="AC4537" s="3">
        <v>-1.34439359267735</v>
      </c>
      <c r="AD4537" s="3"/>
      <c r="AE4537" s="5">
        <v>1</v>
      </c>
      <c r="AF4537" s="3">
        <v>0.879159282890468</v>
      </c>
      <c r="AG4537" s="3"/>
      <c r="AH4537" s="3"/>
      <c r="AI4537" s="3"/>
      <c r="AJ4537" s="3"/>
      <c r="AK4537" s="3"/>
      <c r="AL4537" s="3"/>
      <c r="AM4537" s="3">
        <v>8000</v>
      </c>
      <c r="AN4537" s="5" t="s">
        <v>56</v>
      </c>
      <c r="AO4537" s="1"/>
      <c r="AP4537" s="1"/>
      <c r="AQ4537" s="1"/>
    </row>
    <row r="4538" spans="1:43">
      <c r="A4538" s="1" t="s">
        <v>11564</v>
      </c>
      <c r="B4538" s="1" t="s">
        <v>11565</v>
      </c>
      <c r="C4538" s="3">
        <v>0.857534246575342</v>
      </c>
      <c r="D4538" s="4">
        <v>43924</v>
      </c>
      <c r="E4538" s="3">
        <v>0.1000649767</v>
      </c>
      <c r="F4538" s="5" t="s">
        <v>11566</v>
      </c>
      <c r="G4538" s="5">
        <v>309</v>
      </c>
      <c r="H4538" s="5" t="s">
        <v>655</v>
      </c>
      <c r="I4538" s="3">
        <v>2.19868079152509</v>
      </c>
      <c r="J4538" s="3">
        <v>56.7567567567568</v>
      </c>
      <c r="K4538" s="3">
        <v>0.728920409771459</v>
      </c>
      <c r="L4538" s="3">
        <v>29.7297297297297</v>
      </c>
      <c r="M4538" s="3">
        <v>1.69053301511534</v>
      </c>
      <c r="N4538" s="3">
        <v>64.8648648648649</v>
      </c>
      <c r="O4538" s="3">
        <v>2.73256982117742</v>
      </c>
      <c r="P4538" s="3">
        <v>57.1428571428571</v>
      </c>
      <c r="Q4538" s="3">
        <v>4.0179025531482</v>
      </c>
      <c r="R4538" s="3">
        <v>25.7142857142857</v>
      </c>
      <c r="S4538" s="3"/>
      <c r="T4538" s="3"/>
      <c r="U4538" s="3"/>
      <c r="V4538" s="3"/>
      <c r="W4538" s="3"/>
      <c r="X4538" s="3"/>
      <c r="Y4538" s="3"/>
      <c r="Z4538" s="3"/>
      <c r="AA4538" s="3">
        <v>0.00810262245488235</v>
      </c>
      <c r="AB4538" s="3">
        <v>0.011259632236159</v>
      </c>
      <c r="AC4538" s="3">
        <v>-2.61</v>
      </c>
      <c r="AD4538" s="3"/>
      <c r="AE4538" s="5">
        <v>3</v>
      </c>
      <c r="AF4538" s="3">
        <v>0.120315149671312</v>
      </c>
      <c r="AG4538" s="3"/>
      <c r="AH4538" s="3"/>
      <c r="AI4538" s="3"/>
      <c r="AJ4538" s="3"/>
      <c r="AK4538" s="3"/>
      <c r="AL4538" s="3"/>
      <c r="AM4538" s="3"/>
      <c r="AN4538" s="5" t="s">
        <v>51</v>
      </c>
      <c r="AO4538" s="1"/>
      <c r="AP4538" s="1"/>
      <c r="AQ4538" s="1"/>
    </row>
    <row r="4539" spans="1:43">
      <c r="A4539" s="1" t="s">
        <v>11567</v>
      </c>
      <c r="B4539" s="1" t="s">
        <v>11568</v>
      </c>
      <c r="C4539" s="3">
        <v>0.531506849315069</v>
      </c>
      <c r="D4539" s="4">
        <v>44043</v>
      </c>
      <c r="E4539" s="3">
        <v>16.5906540914</v>
      </c>
      <c r="F4539" s="5" t="s">
        <v>1531</v>
      </c>
      <c r="G4539" s="5">
        <v>195</v>
      </c>
      <c r="H4539" s="5" t="s">
        <v>93</v>
      </c>
      <c r="I4539" s="3">
        <v>10.4196403083072</v>
      </c>
      <c r="J4539" s="3">
        <v>28.1</v>
      </c>
      <c r="K4539" s="3">
        <v>2.41835834068845</v>
      </c>
      <c r="L4539" s="3">
        <v>37.0664023785927</v>
      </c>
      <c r="M4539" s="3">
        <v>9.19356356450552</v>
      </c>
      <c r="N4539" s="3">
        <v>8.08383233532934</v>
      </c>
      <c r="O4539" s="3">
        <v>13.0883929441575</v>
      </c>
      <c r="P4539" s="3">
        <v>42.9577464788732</v>
      </c>
      <c r="Q4539" s="3">
        <v>16.3658243080626</v>
      </c>
      <c r="R4539" s="3">
        <v>44.6852425180599</v>
      </c>
      <c r="S4539" s="3"/>
      <c r="T4539" s="3"/>
      <c r="U4539" s="3"/>
      <c r="V4539" s="3"/>
      <c r="W4539" s="3"/>
      <c r="X4539" s="3"/>
      <c r="Y4539" s="3"/>
      <c r="Z4539" s="3"/>
      <c r="AA4539" s="3">
        <v>0.339172321616784</v>
      </c>
      <c r="AB4539" s="3">
        <v>0.821316709749826</v>
      </c>
      <c r="AC4539" s="3">
        <v>-3.50584307178629</v>
      </c>
      <c r="AD4539" s="3"/>
      <c r="AE4539" s="5">
        <v>1</v>
      </c>
      <c r="AF4539" s="3">
        <v>1.58654191565471</v>
      </c>
      <c r="AG4539" s="3"/>
      <c r="AH4539" s="3"/>
      <c r="AI4539" s="3"/>
      <c r="AJ4539" s="3"/>
      <c r="AK4539" s="3"/>
      <c r="AL4539" s="3"/>
      <c r="AM4539" s="3"/>
      <c r="AN4539" s="5" t="s">
        <v>1266</v>
      </c>
      <c r="AO4539" s="1"/>
      <c r="AP4539" s="1"/>
      <c r="AQ4539" s="1"/>
    </row>
    <row r="4540" spans="1:43">
      <c r="A4540" s="1" t="s">
        <v>11569</v>
      </c>
      <c r="B4540" s="1" t="s">
        <v>11570</v>
      </c>
      <c r="C4540" s="3">
        <v>0.956164383561644</v>
      </c>
      <c r="D4540" s="4">
        <v>43888</v>
      </c>
      <c r="E4540" s="3">
        <v>12.6792572419</v>
      </c>
      <c r="F4540" s="5" t="s">
        <v>513</v>
      </c>
      <c r="G4540" s="5">
        <v>350</v>
      </c>
      <c r="H4540" s="5" t="s">
        <v>655</v>
      </c>
      <c r="I4540" s="3">
        <v>2.51355347461805</v>
      </c>
      <c r="J4540" s="3">
        <v>45.945945945946</v>
      </c>
      <c r="K4540" s="3">
        <v>0.492801236834487</v>
      </c>
      <c r="L4540" s="3">
        <v>56.7567567567568</v>
      </c>
      <c r="M4540" s="3">
        <v>2.42269056529446</v>
      </c>
      <c r="N4540" s="3">
        <v>32.4324324324324</v>
      </c>
      <c r="O4540" s="3">
        <v>3.13367711225705</v>
      </c>
      <c r="P4540" s="3">
        <v>45.7142857142857</v>
      </c>
      <c r="Q4540" s="3">
        <v>1.2855473315154</v>
      </c>
      <c r="R4540" s="3">
        <v>65.7142857142857</v>
      </c>
      <c r="S4540" s="3"/>
      <c r="T4540" s="3"/>
      <c r="U4540" s="3"/>
      <c r="V4540" s="3"/>
      <c r="W4540" s="3"/>
      <c r="X4540" s="3"/>
      <c r="Y4540" s="3"/>
      <c r="Z4540" s="3"/>
      <c r="AA4540" s="3">
        <v>0.092676473937093</v>
      </c>
      <c r="AB4540" s="3">
        <v>0.155557372283956</v>
      </c>
      <c r="AC4540" s="3">
        <v>-3.5199690552171</v>
      </c>
      <c r="AD4540" s="3"/>
      <c r="AE4540" s="5">
        <v>2</v>
      </c>
      <c r="AF4540" s="3">
        <v>0.305582800400215</v>
      </c>
      <c r="AG4540" s="3"/>
      <c r="AH4540" s="3"/>
      <c r="AI4540" s="3"/>
      <c r="AJ4540" s="3"/>
      <c r="AK4540" s="3"/>
      <c r="AL4540" s="3"/>
      <c r="AM4540" s="3"/>
      <c r="AN4540" s="5" t="s">
        <v>46</v>
      </c>
      <c r="AO4540" s="1"/>
      <c r="AP4540" s="1"/>
      <c r="AQ4540" s="1"/>
    </row>
    <row r="4541" spans="1:43">
      <c r="A4541" s="1" t="s">
        <v>11571</v>
      </c>
      <c r="B4541" s="1" t="s">
        <v>11572</v>
      </c>
      <c r="C4541" s="3">
        <v>0.632876712328767</v>
      </c>
      <c r="D4541" s="4">
        <v>44006</v>
      </c>
      <c r="E4541" s="3">
        <v>0.5093942611</v>
      </c>
      <c r="F4541" s="5" t="s">
        <v>11573</v>
      </c>
      <c r="G4541" s="5">
        <v>218</v>
      </c>
      <c r="H4541" s="5" t="s">
        <v>50</v>
      </c>
      <c r="I4541" s="3">
        <v>-1.10978993261991</v>
      </c>
      <c r="J4541" s="3">
        <v>97.6328718177758</v>
      </c>
      <c r="K4541" s="3">
        <v>0.321672698029753</v>
      </c>
      <c r="L4541" s="3">
        <v>0.84108012394865</v>
      </c>
      <c r="M4541" s="3">
        <v>-1.41262471599328</v>
      </c>
      <c r="N4541" s="3">
        <v>97.9073909171861</v>
      </c>
      <c r="O4541" s="3">
        <v>-0.160064025610249</v>
      </c>
      <c r="P4541" s="3">
        <v>91.1831886706259</v>
      </c>
      <c r="Q4541" s="3">
        <v>-0.190019001900191</v>
      </c>
      <c r="R4541" s="3">
        <v>93.6745533558667</v>
      </c>
      <c r="S4541" s="3"/>
      <c r="T4541" s="3"/>
      <c r="U4541" s="3"/>
      <c r="V4541" s="3"/>
      <c r="W4541" s="3"/>
      <c r="X4541" s="3"/>
      <c r="Y4541" s="3"/>
      <c r="Z4541" s="3"/>
      <c r="AA4541" s="3">
        <v>-0.156341751345021</v>
      </c>
      <c r="AB4541" s="3">
        <v>-0.173883987030806</v>
      </c>
      <c r="AC4541" s="3">
        <v>-3.04938028723194</v>
      </c>
      <c r="AD4541" s="3"/>
      <c r="AE4541" s="5">
        <v>2</v>
      </c>
      <c r="AF4541" s="3">
        <v>-0.00129051236473694</v>
      </c>
      <c r="AG4541" s="3"/>
      <c r="AH4541" s="3"/>
      <c r="AI4541" s="3"/>
      <c r="AJ4541" s="3"/>
      <c r="AK4541" s="3"/>
      <c r="AL4541" s="3"/>
      <c r="AM4541" s="3"/>
      <c r="AN4541" s="5" t="s">
        <v>46</v>
      </c>
      <c r="AO4541" s="1"/>
      <c r="AP4541" s="1"/>
      <c r="AQ4541" s="1"/>
    </row>
    <row r="4542" spans="1:43">
      <c r="A4542" s="1" t="s">
        <v>11574</v>
      </c>
      <c r="B4542" s="1" t="s">
        <v>11575</v>
      </c>
      <c r="C4542" s="3">
        <v>0.972602739726027</v>
      </c>
      <c r="D4542" s="4">
        <v>43882</v>
      </c>
      <c r="E4542" s="3">
        <v>72.9309818272</v>
      </c>
      <c r="F4542" s="5" t="s">
        <v>10152</v>
      </c>
      <c r="G4542" s="5">
        <v>356</v>
      </c>
      <c r="H4542" s="5" t="s">
        <v>191</v>
      </c>
      <c r="I4542" s="3">
        <v>16.4203725341948</v>
      </c>
      <c r="J4542" s="3">
        <v>13.0198915009042</v>
      </c>
      <c r="K4542" s="3">
        <v>4.15052573325954</v>
      </c>
      <c r="L4542" s="3">
        <v>15.4109589041096</v>
      </c>
      <c r="M4542" s="3">
        <v>10.3309015112038</v>
      </c>
      <c r="N4542" s="3">
        <v>14.5945945945946</v>
      </c>
      <c r="O4542" s="3">
        <v>26.017409418942</v>
      </c>
      <c r="P4542" s="3">
        <v>20</v>
      </c>
      <c r="Q4542" s="3">
        <v>29.8826777087647</v>
      </c>
      <c r="R4542" s="3">
        <v>29.559748427673</v>
      </c>
      <c r="S4542" s="3"/>
      <c r="T4542" s="3"/>
      <c r="U4542" s="3"/>
      <c r="V4542" s="3"/>
      <c r="W4542" s="3"/>
      <c r="X4542" s="3"/>
      <c r="Y4542" s="3"/>
      <c r="Z4542" s="3"/>
      <c r="AA4542" s="3">
        <v>0.367869373156396</v>
      </c>
      <c r="AB4542" s="3">
        <v>0.696346509878292</v>
      </c>
      <c r="AC4542" s="3">
        <v>-8.61384683227987</v>
      </c>
      <c r="AD4542" s="3"/>
      <c r="AE4542" s="5">
        <v>1</v>
      </c>
      <c r="AF4542" s="3">
        <v>4.27782576034727</v>
      </c>
      <c r="AG4542" s="3"/>
      <c r="AH4542" s="3"/>
      <c r="AI4542" s="3"/>
      <c r="AJ4542" s="3"/>
      <c r="AK4542" s="3"/>
      <c r="AL4542" s="3"/>
      <c r="AM4542" s="3"/>
      <c r="AN4542" s="5" t="s">
        <v>51</v>
      </c>
      <c r="AO4542" s="1"/>
      <c r="AP4542" s="1"/>
      <c r="AQ4542" s="1"/>
    </row>
    <row r="4543" spans="1:43">
      <c r="A4543" s="1" t="s">
        <v>11576</v>
      </c>
      <c r="B4543" s="1" t="s">
        <v>11577</v>
      </c>
      <c r="C4543" s="3">
        <v>0.684931506849315</v>
      </c>
      <c r="D4543" s="4">
        <v>43987</v>
      </c>
      <c r="E4543" s="3">
        <v>6.9017854704</v>
      </c>
      <c r="F4543" s="5" t="s">
        <v>4217</v>
      </c>
      <c r="G4543" s="5">
        <v>251</v>
      </c>
      <c r="H4543" s="5" t="s">
        <v>655</v>
      </c>
      <c r="I4543" s="3">
        <v>1.88755020080321</v>
      </c>
      <c r="J4543" s="3">
        <v>67.5675675675676</v>
      </c>
      <c r="K4543" s="3">
        <v>0.415594696220066</v>
      </c>
      <c r="L4543" s="3">
        <v>67.5675675675676</v>
      </c>
      <c r="M4543" s="3">
        <v>2.54648342764752</v>
      </c>
      <c r="N4543" s="3">
        <v>24.3243243243243</v>
      </c>
      <c r="O4543" s="3">
        <v>2.06175198632203</v>
      </c>
      <c r="P4543" s="3">
        <v>71.4285714285714</v>
      </c>
      <c r="Q4543" s="3">
        <v>0.246962362935883</v>
      </c>
      <c r="R4543" s="3">
        <v>82.8571428571429</v>
      </c>
      <c r="S4543" s="3"/>
      <c r="T4543" s="3"/>
      <c r="U4543" s="3"/>
      <c r="V4543" s="3"/>
      <c r="W4543" s="3"/>
      <c r="X4543" s="3"/>
      <c r="Y4543" s="3"/>
      <c r="Z4543" s="3"/>
      <c r="AA4543" s="3">
        <v>0.00487774544770313</v>
      </c>
      <c r="AB4543" s="3">
        <v>0.00781005480102575</v>
      </c>
      <c r="AC4543" s="3">
        <v>-4.09184574624667</v>
      </c>
      <c r="AD4543" s="3"/>
      <c r="AE4543" s="5">
        <v>2</v>
      </c>
      <c r="AF4543" s="3">
        <v>0.159425518445265</v>
      </c>
      <c r="AG4543" s="3"/>
      <c r="AH4543" s="3"/>
      <c r="AI4543" s="3"/>
      <c r="AJ4543" s="3"/>
      <c r="AK4543" s="3"/>
      <c r="AL4543" s="3"/>
      <c r="AM4543" s="3"/>
      <c r="AN4543" s="5" t="s">
        <v>51</v>
      </c>
      <c r="AO4543" s="1"/>
      <c r="AP4543" s="1"/>
      <c r="AQ4543" s="1"/>
    </row>
    <row r="4544" spans="1:43">
      <c r="A4544" s="1" t="s">
        <v>11578</v>
      </c>
      <c r="B4544" s="1" t="s">
        <v>11579</v>
      </c>
      <c r="C4544" s="3">
        <v>0.608219178082192</v>
      </c>
      <c r="D4544" s="4">
        <v>44015</v>
      </c>
      <c r="E4544" s="3">
        <v>10.345240491</v>
      </c>
      <c r="F4544" s="5" t="s">
        <v>6032</v>
      </c>
      <c r="G4544" s="5">
        <v>223</v>
      </c>
      <c r="H4544" s="5" t="s">
        <v>50</v>
      </c>
      <c r="I4544" s="3">
        <v>0.404339250493096</v>
      </c>
      <c r="J4544" s="3">
        <v>7.4586869138008</v>
      </c>
      <c r="K4544" s="3">
        <v>0</v>
      </c>
      <c r="L4544" s="3">
        <v>43.3820274457725</v>
      </c>
      <c r="M4544" s="3">
        <v>0.157402852926714</v>
      </c>
      <c r="N4544" s="3">
        <v>14.5146927871772</v>
      </c>
      <c r="O4544" s="3">
        <v>0.961919873066248</v>
      </c>
      <c r="P4544" s="3">
        <v>10.5984467793513</v>
      </c>
      <c r="Q4544" s="3">
        <v>1.62707127171092</v>
      </c>
      <c r="R4544" s="3">
        <v>9.31916948334138</v>
      </c>
      <c r="S4544" s="3"/>
      <c r="T4544" s="3"/>
      <c r="U4544" s="3"/>
      <c r="V4544" s="3"/>
      <c r="W4544" s="3"/>
      <c r="X4544" s="3"/>
      <c r="Y4544" s="3"/>
      <c r="Z4544" s="3"/>
      <c r="AA4544" s="3">
        <v>0.236438065706723</v>
      </c>
      <c r="AB4544" s="3">
        <v>0.341376756122865</v>
      </c>
      <c r="AC4544" s="3">
        <v>-0.446162998215343</v>
      </c>
      <c r="AD4544" s="3"/>
      <c r="AE4544" s="5">
        <v>1</v>
      </c>
      <c r="AF4544" s="3">
        <v>0.265098627495398</v>
      </c>
      <c r="AG4544" s="3"/>
      <c r="AH4544" s="3"/>
      <c r="AI4544" s="3"/>
      <c r="AJ4544" s="3"/>
      <c r="AK4544" s="3"/>
      <c r="AL4544" s="3"/>
      <c r="AM4544" s="3">
        <v>1</v>
      </c>
      <c r="AN4544" s="5" t="s">
        <v>56</v>
      </c>
      <c r="AO4544" s="1"/>
      <c r="AP4544" s="1"/>
      <c r="AQ4544" s="1"/>
    </row>
    <row r="4545" spans="1:43">
      <c r="A4545" s="1" t="s">
        <v>11580</v>
      </c>
      <c r="B4545" s="1" t="s">
        <v>11581</v>
      </c>
      <c r="C4545" s="3">
        <v>0.923287671232877</v>
      </c>
      <c r="D4545" s="4">
        <v>43900</v>
      </c>
      <c r="E4545" s="3">
        <v>10.8301010013</v>
      </c>
      <c r="F4545" s="5" t="s">
        <v>3930</v>
      </c>
      <c r="G4545" s="5">
        <v>338</v>
      </c>
      <c r="H4545" s="5" t="s">
        <v>191</v>
      </c>
      <c r="I4545" s="3">
        <v>16.7129071170085</v>
      </c>
      <c r="J4545" s="3">
        <v>10.126582278481</v>
      </c>
      <c r="K4545" s="3">
        <v>3.46468480992354</v>
      </c>
      <c r="L4545" s="3">
        <v>29.9657534246575</v>
      </c>
      <c r="M4545" s="3">
        <v>9.59392875346888</v>
      </c>
      <c r="N4545" s="3">
        <v>16.3963963963964</v>
      </c>
      <c r="O4545" s="3">
        <v>27.5777953586498</v>
      </c>
      <c r="P4545" s="3">
        <v>16.5714285714286</v>
      </c>
      <c r="Q4545" s="3">
        <v>44.3350488550757</v>
      </c>
      <c r="R4545" s="3">
        <v>10.062893081761</v>
      </c>
      <c r="S4545" s="3"/>
      <c r="T4545" s="3"/>
      <c r="U4545" s="3"/>
      <c r="V4545" s="3"/>
      <c r="W4545" s="3"/>
      <c r="X4545" s="3"/>
      <c r="Y4545" s="3"/>
      <c r="Z4545" s="3"/>
      <c r="AA4545" s="3">
        <v>0.483466663925858</v>
      </c>
      <c r="AB4545" s="3">
        <v>1.26291074026509</v>
      </c>
      <c r="AC4545" s="3">
        <v>-8.12940110158264</v>
      </c>
      <c r="AD4545" s="3"/>
      <c r="AE4545" s="5">
        <v>1</v>
      </c>
      <c r="AF4545" s="3">
        <v>6.12250319586271</v>
      </c>
      <c r="AG4545" s="3"/>
      <c r="AH4545" s="3"/>
      <c r="AI4545" s="3"/>
      <c r="AJ4545" s="3"/>
      <c r="AK4545" s="3"/>
      <c r="AL4545" s="3"/>
      <c r="AM4545" s="3"/>
      <c r="AN4545" s="5" t="s">
        <v>46</v>
      </c>
      <c r="AO4545" s="1"/>
      <c r="AP4545" s="1"/>
      <c r="AQ4545" s="1"/>
    </row>
    <row r="4546" spans="1:43">
      <c r="A4546" s="1" t="s">
        <v>11582</v>
      </c>
      <c r="B4546" s="1" t="s">
        <v>11583</v>
      </c>
      <c r="C4546" s="3">
        <v>0.572602739726027</v>
      </c>
      <c r="D4546" s="4">
        <v>44028</v>
      </c>
      <c r="E4546" s="3">
        <v>0.5469041346</v>
      </c>
      <c r="F4546" s="5" t="s">
        <v>11584</v>
      </c>
      <c r="G4546" s="5">
        <v>210</v>
      </c>
      <c r="H4546" s="5" t="s">
        <v>93</v>
      </c>
      <c r="I4546" s="3">
        <v>15.2726011961515</v>
      </c>
      <c r="J4546" s="3">
        <v>8.15</v>
      </c>
      <c r="K4546" s="3">
        <v>0.438033381164567</v>
      </c>
      <c r="L4546" s="3">
        <v>86.7690782953419</v>
      </c>
      <c r="M4546" s="3">
        <v>11.3446081714669</v>
      </c>
      <c r="N4546" s="3">
        <v>3.1936127744511</v>
      </c>
      <c r="O4546" s="3">
        <v>28.6045836959675</v>
      </c>
      <c r="P4546" s="3">
        <v>5.73440643863179</v>
      </c>
      <c r="Q4546" s="3">
        <v>32.9368252698921</v>
      </c>
      <c r="R4546" s="3">
        <v>12.796697626419</v>
      </c>
      <c r="S4546" s="3"/>
      <c r="T4546" s="3"/>
      <c r="U4546" s="3"/>
      <c r="V4546" s="3"/>
      <c r="W4546" s="3"/>
      <c r="X4546" s="3"/>
      <c r="Y4546" s="3"/>
      <c r="Z4546" s="3"/>
      <c r="AA4546" s="3">
        <v>0.283613987579239</v>
      </c>
      <c r="AB4546" s="3">
        <v>0.599653529484503</v>
      </c>
      <c r="AC4546" s="3">
        <v>-8.50000000000001</v>
      </c>
      <c r="AD4546" s="3"/>
      <c r="AE4546" s="5">
        <v>1</v>
      </c>
      <c r="AF4546" s="3">
        <v>3.54512058940465</v>
      </c>
      <c r="AG4546" s="3"/>
      <c r="AH4546" s="3"/>
      <c r="AI4546" s="3"/>
      <c r="AJ4546" s="3"/>
      <c r="AK4546" s="3"/>
      <c r="AL4546" s="3"/>
      <c r="AM4546" s="3"/>
      <c r="AN4546" s="5" t="s">
        <v>51</v>
      </c>
      <c r="AO4546" s="1"/>
      <c r="AP4546" s="1"/>
      <c r="AQ4546" s="1"/>
    </row>
    <row r="4547" spans="1:43">
      <c r="A4547" s="1" t="s">
        <v>11585</v>
      </c>
      <c r="B4547" s="1" t="s">
        <v>11586</v>
      </c>
      <c r="C4547" s="3">
        <v>0.723287671232877</v>
      </c>
      <c r="D4547" s="4">
        <v>43973</v>
      </c>
      <c r="E4547" s="3">
        <v>2.1095970815</v>
      </c>
      <c r="F4547" s="5" t="s">
        <v>6878</v>
      </c>
      <c r="G4547" s="5">
        <v>265</v>
      </c>
      <c r="H4547" s="5" t="s">
        <v>50</v>
      </c>
      <c r="I4547" s="3">
        <v>-0.238901055146323</v>
      </c>
      <c r="J4547" s="3">
        <v>89.7275569450648</v>
      </c>
      <c r="K4547" s="3">
        <v>0.0399281293671348</v>
      </c>
      <c r="L4547" s="3">
        <v>18.0610889774236</v>
      </c>
      <c r="M4547" s="3">
        <v>-0.338106603023078</v>
      </c>
      <c r="N4547" s="3">
        <v>87.3552983081033</v>
      </c>
      <c r="O4547" s="3">
        <v>0.451037385987767</v>
      </c>
      <c r="P4547" s="3">
        <v>71.082686158063</v>
      </c>
      <c r="Q4547" s="3">
        <v>0.582095543958252</v>
      </c>
      <c r="R4547" s="3">
        <v>83.969097054563</v>
      </c>
      <c r="S4547" s="3"/>
      <c r="T4547" s="3"/>
      <c r="U4547" s="3"/>
      <c r="V4547" s="3"/>
      <c r="W4547" s="3"/>
      <c r="X4547" s="3"/>
      <c r="Y4547" s="3"/>
      <c r="Z4547" s="3"/>
      <c r="AA4547" s="3">
        <v>-0.129040358912015</v>
      </c>
      <c r="AB4547" s="3">
        <v>-0.151222194143435</v>
      </c>
      <c r="AC4547" s="3">
        <v>-1.02989701029897</v>
      </c>
      <c r="AD4547" s="3"/>
      <c r="AE4547" s="5">
        <v>3</v>
      </c>
      <c r="AF4547" s="3">
        <v>0.0229534283745724</v>
      </c>
      <c r="AG4547" s="3"/>
      <c r="AH4547" s="3"/>
      <c r="AI4547" s="3"/>
      <c r="AJ4547" s="3"/>
      <c r="AK4547" s="3"/>
      <c r="AL4547" s="3"/>
      <c r="AM4547" s="3"/>
      <c r="AN4547" s="5" t="s">
        <v>1266</v>
      </c>
      <c r="AO4547" s="1"/>
      <c r="AP4547" s="1"/>
      <c r="AQ4547" s="1"/>
    </row>
    <row r="4548" spans="1:43">
      <c r="A4548" s="1" t="s">
        <v>11587</v>
      </c>
      <c r="B4548" s="1" t="s">
        <v>11588</v>
      </c>
      <c r="C4548" s="3">
        <v>0.550684931506849</v>
      </c>
      <c r="D4548" s="4">
        <v>44036</v>
      </c>
      <c r="E4548" s="3">
        <v>10.0661850499</v>
      </c>
      <c r="F4548" s="5" t="s">
        <v>11589</v>
      </c>
      <c r="G4548" s="5">
        <v>202</v>
      </c>
      <c r="H4548" s="5" t="s">
        <v>50</v>
      </c>
      <c r="I4548" s="3">
        <v>0.238426385853356</v>
      </c>
      <c r="J4548" s="3">
        <v>30.1920500223314</v>
      </c>
      <c r="K4548" s="3">
        <v>-0.118788358740859</v>
      </c>
      <c r="L4548" s="3">
        <v>93.3598937583001</v>
      </c>
      <c r="M4548" s="3">
        <v>-0.0198176773682369</v>
      </c>
      <c r="N4548" s="3">
        <v>40.6500445235975</v>
      </c>
      <c r="O4548" s="3">
        <v>0.577197984542199</v>
      </c>
      <c r="P4548" s="3">
        <v>61.8090452261307</v>
      </c>
      <c r="Q4548" s="3">
        <v>1.44164322006796</v>
      </c>
      <c r="R4548" s="3">
        <v>16.5620473201352</v>
      </c>
      <c r="S4548" s="3"/>
      <c r="T4548" s="3"/>
      <c r="U4548" s="3"/>
      <c r="V4548" s="3"/>
      <c r="W4548" s="3"/>
      <c r="X4548" s="3"/>
      <c r="Y4548" s="3"/>
      <c r="Z4548" s="3"/>
      <c r="AA4548" s="3">
        <v>0.136709309016716</v>
      </c>
      <c r="AB4548" s="3">
        <v>0.179282026810696</v>
      </c>
      <c r="AC4548" s="3">
        <v>-0.762678288431066</v>
      </c>
      <c r="AD4548" s="3"/>
      <c r="AE4548" s="5">
        <v>1</v>
      </c>
      <c r="AF4548" s="3">
        <v>0.24790304617286</v>
      </c>
      <c r="AG4548" s="3"/>
      <c r="AH4548" s="3"/>
      <c r="AI4548" s="3"/>
      <c r="AJ4548" s="3"/>
      <c r="AK4548" s="3"/>
      <c r="AL4548" s="3"/>
      <c r="AM4548" s="3"/>
      <c r="AN4548" s="5" t="s">
        <v>1266</v>
      </c>
      <c r="AO4548" s="1"/>
      <c r="AP4548" s="1"/>
      <c r="AQ4548" s="1"/>
    </row>
    <row r="4549" spans="1:43">
      <c r="A4549" s="1" t="s">
        <v>11590</v>
      </c>
      <c r="B4549" s="1" t="s">
        <v>11591</v>
      </c>
      <c r="C4549" s="3">
        <v>0.786301369863014</v>
      </c>
      <c r="D4549" s="4">
        <v>43950</v>
      </c>
      <c r="E4549" s="3">
        <v>2.1365018607</v>
      </c>
      <c r="F4549" s="5" t="s">
        <v>11592</v>
      </c>
      <c r="G4549" s="5">
        <v>288</v>
      </c>
      <c r="H4549" s="5" t="s">
        <v>198</v>
      </c>
      <c r="I4549" s="3">
        <v>0.514342235410494</v>
      </c>
      <c r="J4549" s="3">
        <v>4.23280423280423</v>
      </c>
      <c r="K4549" s="3">
        <v>0.0590783773138966</v>
      </c>
      <c r="L4549" s="3">
        <v>8.51063829787234</v>
      </c>
      <c r="M4549" s="3">
        <v>0.345610743556834</v>
      </c>
      <c r="N4549" s="3">
        <v>3.44827586206897</v>
      </c>
      <c r="O4549" s="3">
        <v>0.743531277882429</v>
      </c>
      <c r="P4549" s="3">
        <v>34.1954022988506</v>
      </c>
      <c r="Q4549" s="3">
        <v>1.6810086051631</v>
      </c>
      <c r="R4549" s="3">
        <v>10.4166666666667</v>
      </c>
      <c r="S4549" s="3"/>
      <c r="T4549" s="3"/>
      <c r="U4549" s="3"/>
      <c r="V4549" s="3"/>
      <c r="W4549" s="3"/>
      <c r="X4549" s="3"/>
      <c r="Y4549" s="3"/>
      <c r="Z4549" s="3"/>
      <c r="AA4549" s="3">
        <v>0.0958068821511451</v>
      </c>
      <c r="AB4549" s="3">
        <v>0.134026167911882</v>
      </c>
      <c r="AC4549" s="3">
        <v>-0.409959004099589</v>
      </c>
      <c r="AD4549" s="3"/>
      <c r="AE4549" s="5">
        <v>2</v>
      </c>
      <c r="AF4549" s="3">
        <v>0.162641927737967</v>
      </c>
      <c r="AG4549" s="3"/>
      <c r="AH4549" s="3"/>
      <c r="AI4549" s="3"/>
      <c r="AJ4549" s="3"/>
      <c r="AK4549" s="3"/>
      <c r="AL4549" s="3"/>
      <c r="AM4549" s="3"/>
      <c r="AN4549" s="5" t="s">
        <v>46</v>
      </c>
      <c r="AO4549" s="1"/>
      <c r="AP4549" s="1"/>
      <c r="AQ4549" s="1"/>
    </row>
    <row r="4550" spans="1:43">
      <c r="A4550" s="1" t="s">
        <v>11593</v>
      </c>
      <c r="B4550" s="1" t="s">
        <v>11594</v>
      </c>
      <c r="C4550" s="3">
        <v>0.983561643835616</v>
      </c>
      <c r="D4550" s="4">
        <v>43878</v>
      </c>
      <c r="E4550" s="3">
        <v>24.0638675679</v>
      </c>
      <c r="F4550" s="5" t="s">
        <v>11595</v>
      </c>
      <c r="G4550" s="5">
        <v>360</v>
      </c>
      <c r="H4550" s="5" t="s">
        <v>93</v>
      </c>
      <c r="I4550" s="3">
        <v>12.1114417989418</v>
      </c>
      <c r="J4550" s="3">
        <v>20.9</v>
      </c>
      <c r="K4550" s="3">
        <v>2.94541865937905</v>
      </c>
      <c r="L4550" s="3">
        <v>29.2368681863231</v>
      </c>
      <c r="M4550" s="3">
        <v>4.79907264296755</v>
      </c>
      <c r="N4550" s="3">
        <v>30.5389221556886</v>
      </c>
      <c r="O4550" s="3">
        <v>21.3186616568259</v>
      </c>
      <c r="P4550" s="3">
        <v>19.9195171026157</v>
      </c>
      <c r="Q4550" s="3">
        <v>22.7461984069515</v>
      </c>
      <c r="R4550" s="3">
        <v>31.4241486068111</v>
      </c>
      <c r="S4550" s="3"/>
      <c r="T4550" s="3"/>
      <c r="U4550" s="3"/>
      <c r="V4550" s="3"/>
      <c r="W4550" s="3"/>
      <c r="X4550" s="3"/>
      <c r="Y4550" s="3"/>
      <c r="Z4550" s="3"/>
      <c r="AA4550" s="3">
        <v>0.247900407960893</v>
      </c>
      <c r="AB4550" s="3">
        <v>0.451114701642399</v>
      </c>
      <c r="AC4550" s="3">
        <v>-6.2953995157385</v>
      </c>
      <c r="AD4550" s="3"/>
      <c r="AE4550" s="5">
        <v>1</v>
      </c>
      <c r="AF4550" s="3">
        <v>2.23547204031072</v>
      </c>
      <c r="AG4550" s="3"/>
      <c r="AH4550" s="3"/>
      <c r="AI4550" s="3"/>
      <c r="AJ4550" s="3"/>
      <c r="AK4550" s="3"/>
      <c r="AL4550" s="3"/>
      <c r="AM4550" s="3"/>
      <c r="AN4550" s="5" t="s">
        <v>46</v>
      </c>
      <c r="AO4550" s="1"/>
      <c r="AP4550" s="1"/>
      <c r="AQ4550" s="1"/>
    </row>
    <row r="4551" spans="1:43">
      <c r="A4551" s="1" t="s">
        <v>11596</v>
      </c>
      <c r="B4551" s="1" t="s">
        <v>11597</v>
      </c>
      <c r="C4551" s="3">
        <v>0.493150684931507</v>
      </c>
      <c r="D4551" s="4">
        <v>44057</v>
      </c>
      <c r="E4551" s="3">
        <v>1.7087181233</v>
      </c>
      <c r="F4551" s="5" t="s">
        <v>3688</v>
      </c>
      <c r="G4551" s="5">
        <v>181</v>
      </c>
      <c r="H4551" s="5" t="s">
        <v>50</v>
      </c>
      <c r="I4551" s="3">
        <v>-0.522527851720406</v>
      </c>
      <c r="J4551" s="3">
        <v>95.6677087985708</v>
      </c>
      <c r="K4551" s="3">
        <v>-0.0990099009901101</v>
      </c>
      <c r="L4551" s="3">
        <v>92.1204072598495</v>
      </c>
      <c r="M4551" s="3">
        <v>-0.640078778926654</v>
      </c>
      <c r="N4551" s="3">
        <v>94.7907390917186</v>
      </c>
      <c r="O4551" s="3">
        <v>0.318154702724187</v>
      </c>
      <c r="P4551" s="3">
        <v>77.5696665143901</v>
      </c>
      <c r="Q4551" s="3"/>
      <c r="R4551" s="3"/>
      <c r="S4551" s="3"/>
      <c r="T4551" s="3"/>
      <c r="U4551" s="3"/>
      <c r="V4551" s="3"/>
      <c r="W4551" s="3"/>
      <c r="X4551" s="3"/>
      <c r="Y4551" s="3"/>
      <c r="Z4551" s="3"/>
      <c r="AA4551" s="3">
        <v>0.017435979718773</v>
      </c>
      <c r="AB4551" s="3">
        <v>0.0209226405684625</v>
      </c>
      <c r="AC4551" s="3">
        <v>-0.933844490317513</v>
      </c>
      <c r="AD4551" s="3"/>
      <c r="AE4551" s="5">
        <v>1</v>
      </c>
      <c r="AF4551" s="3">
        <v>0.197685465510272</v>
      </c>
      <c r="AG4551" s="3"/>
      <c r="AH4551" s="3"/>
      <c r="AI4551" s="3"/>
      <c r="AJ4551" s="3"/>
      <c r="AK4551" s="3"/>
      <c r="AL4551" s="3"/>
      <c r="AM4551" s="3"/>
      <c r="AN4551" s="5" t="s">
        <v>46</v>
      </c>
      <c r="AO4551" s="1"/>
      <c r="AP4551" s="1"/>
      <c r="AQ4551" s="1"/>
    </row>
    <row r="4552" spans="1:43">
      <c r="A4552" s="1" t="s">
        <v>11598</v>
      </c>
      <c r="B4552" s="1" t="s">
        <v>11599</v>
      </c>
      <c r="C4552" s="3">
        <v>0.936986301369863</v>
      </c>
      <c r="D4552" s="4">
        <v>43895</v>
      </c>
      <c r="E4552" s="3">
        <v>8.0648351389</v>
      </c>
      <c r="F4552" s="5" t="s">
        <v>11279</v>
      </c>
      <c r="G4552" s="5">
        <v>343</v>
      </c>
      <c r="H4552" s="5" t="s">
        <v>226</v>
      </c>
      <c r="I4552" s="3">
        <v>0.70720058780309</v>
      </c>
      <c r="J4552" s="3">
        <v>81.9345661450925</v>
      </c>
      <c r="K4552" s="3">
        <v>0.375320395459538</v>
      </c>
      <c r="L4552" s="3">
        <v>62.3015873015873</v>
      </c>
      <c r="M4552" s="3">
        <v>-0.172978878368537</v>
      </c>
      <c r="N4552" s="3">
        <v>83.7799717912553</v>
      </c>
      <c r="O4552" s="3">
        <v>1.77278633747913</v>
      </c>
      <c r="P4552" s="3">
        <v>83.0188679245283</v>
      </c>
      <c r="Q4552" s="3">
        <v>4.49823691985134</v>
      </c>
      <c r="R4552" s="3">
        <v>69.5255474452555</v>
      </c>
      <c r="S4552" s="3"/>
      <c r="T4552" s="3"/>
      <c r="U4552" s="3"/>
      <c r="V4552" s="3"/>
      <c r="W4552" s="3"/>
      <c r="X4552" s="3"/>
      <c r="Y4552" s="3"/>
      <c r="Z4552" s="3"/>
      <c r="AA4552" s="3">
        <v>0.40762742543672</v>
      </c>
      <c r="AB4552" s="3">
        <v>0.854521348384185</v>
      </c>
      <c r="AC4552" s="3">
        <v>-0.970961887477328</v>
      </c>
      <c r="AD4552" s="3"/>
      <c r="AE4552" s="5">
        <v>1</v>
      </c>
      <c r="AF4552" s="3">
        <v>0.926738284063819</v>
      </c>
      <c r="AG4552" s="3"/>
      <c r="AH4552" s="3"/>
      <c r="AI4552" s="3"/>
      <c r="AJ4552" s="3"/>
      <c r="AK4552" s="3"/>
      <c r="AL4552" s="3"/>
      <c r="AM4552" s="3">
        <v>100</v>
      </c>
      <c r="AN4552" s="5" t="s">
        <v>56</v>
      </c>
      <c r="AO4552" s="1"/>
      <c r="AP4552" s="1"/>
      <c r="AQ4552" s="1"/>
    </row>
    <row r="4553" spans="1:43">
      <c r="A4553" s="1" t="s">
        <v>11600</v>
      </c>
      <c r="B4553" s="1" t="s">
        <v>11601</v>
      </c>
      <c r="C4553" s="3">
        <v>0.684931506849315</v>
      </c>
      <c r="D4553" s="4">
        <v>43987</v>
      </c>
      <c r="E4553" s="3">
        <v>2.335263711</v>
      </c>
      <c r="F4553" s="5" t="s">
        <v>998</v>
      </c>
      <c r="G4553" s="5">
        <v>251</v>
      </c>
      <c r="H4553" s="5" t="s">
        <v>191</v>
      </c>
      <c r="I4553" s="3">
        <v>5.56100752371605</v>
      </c>
      <c r="J4553" s="3">
        <v>78.8426763110307</v>
      </c>
      <c r="K4553" s="3">
        <v>1.6858358279502</v>
      </c>
      <c r="L4553" s="3">
        <v>64.2123287671233</v>
      </c>
      <c r="M4553" s="3">
        <v>5.13969210719231</v>
      </c>
      <c r="N4553" s="3">
        <v>52.4324324324324</v>
      </c>
      <c r="O4553" s="3">
        <v>7.8542780748663</v>
      </c>
      <c r="P4553" s="3">
        <v>82.0952380952381</v>
      </c>
      <c r="Q4553" s="3">
        <v>21.6129640097984</v>
      </c>
      <c r="R4553" s="3">
        <v>51.3626834381551</v>
      </c>
      <c r="S4553" s="3"/>
      <c r="T4553" s="3"/>
      <c r="U4553" s="3"/>
      <c r="V4553" s="3"/>
      <c r="W4553" s="3"/>
      <c r="X4553" s="3"/>
      <c r="Y4553" s="3"/>
      <c r="Z4553" s="3"/>
      <c r="AA4553" s="3">
        <v>0.316416068263755</v>
      </c>
      <c r="AB4553" s="3">
        <v>0.567562359046362</v>
      </c>
      <c r="AC4553" s="3">
        <v>-4.7017543859649</v>
      </c>
      <c r="AD4553" s="3"/>
      <c r="AE4553" s="5">
        <v>1</v>
      </c>
      <c r="AF4553" s="3">
        <v>3.16415744158054</v>
      </c>
      <c r="AG4553" s="3"/>
      <c r="AH4553" s="3"/>
      <c r="AI4553" s="3"/>
      <c r="AJ4553" s="3"/>
      <c r="AK4553" s="3"/>
      <c r="AL4553" s="3"/>
      <c r="AM4553" s="3"/>
      <c r="AN4553" s="5" t="s">
        <v>46</v>
      </c>
      <c r="AO4553" s="1"/>
      <c r="AP4553" s="1"/>
      <c r="AQ4553" s="1"/>
    </row>
    <row r="4554" spans="1:43">
      <c r="A4554" s="1" t="s">
        <v>11602</v>
      </c>
      <c r="B4554" s="1" t="s">
        <v>11603</v>
      </c>
      <c r="C4554" s="3">
        <v>0.808219178082192</v>
      </c>
      <c r="D4554" s="4">
        <v>43942</v>
      </c>
      <c r="E4554" s="3">
        <v>4.0187176344</v>
      </c>
      <c r="F4554" s="5" t="s">
        <v>1052</v>
      </c>
      <c r="G4554" s="5">
        <v>296</v>
      </c>
      <c r="H4554" s="5" t="s">
        <v>50</v>
      </c>
      <c r="I4554" s="3">
        <v>0.0201531640467643</v>
      </c>
      <c r="J4554" s="3">
        <v>65.6989727556945</v>
      </c>
      <c r="K4554" s="3">
        <v>0.0302327925022753</v>
      </c>
      <c r="L4554" s="3">
        <v>23.9043824701195</v>
      </c>
      <c r="M4554" s="3">
        <v>-0.170974554963283</v>
      </c>
      <c r="N4554" s="3">
        <v>67.9430097951915</v>
      </c>
      <c r="O4554" s="3">
        <v>0.323428340408338</v>
      </c>
      <c r="P4554" s="3">
        <v>77.3869346733668</v>
      </c>
      <c r="Q4554" s="3">
        <v>0.802274804508989</v>
      </c>
      <c r="R4554" s="3">
        <v>76.9193626267504</v>
      </c>
      <c r="S4554" s="3"/>
      <c r="T4554" s="3"/>
      <c r="U4554" s="3"/>
      <c r="V4554" s="3"/>
      <c r="W4554" s="3"/>
      <c r="X4554" s="3"/>
      <c r="Y4554" s="3"/>
      <c r="Z4554" s="3"/>
      <c r="AA4554" s="3">
        <v>-0.219369593478642</v>
      </c>
      <c r="AB4554" s="3">
        <v>-0.23382592831908</v>
      </c>
      <c r="AC4554" s="3">
        <v>-1.89924030387844</v>
      </c>
      <c r="AD4554" s="3"/>
      <c r="AE4554" s="5">
        <v>3</v>
      </c>
      <c r="AF4554" s="3">
        <v>-0.0962400392911663</v>
      </c>
      <c r="AG4554" s="3"/>
      <c r="AH4554" s="3"/>
      <c r="AI4554" s="3"/>
      <c r="AJ4554" s="3"/>
      <c r="AK4554" s="3"/>
      <c r="AL4554" s="3"/>
      <c r="AM4554" s="3"/>
      <c r="AN4554" s="5" t="s">
        <v>46</v>
      </c>
      <c r="AO4554" s="1"/>
      <c r="AP4554" s="1"/>
      <c r="AQ4554" s="1"/>
    </row>
    <row r="4555" spans="1:43">
      <c r="A4555" s="1" t="s">
        <v>11604</v>
      </c>
      <c r="B4555" s="1" t="s">
        <v>11605</v>
      </c>
      <c r="C4555" s="3">
        <v>0.726027397260274</v>
      </c>
      <c r="D4555" s="4">
        <v>43972</v>
      </c>
      <c r="E4555" s="3">
        <v>4.1583032286</v>
      </c>
      <c r="F4555" s="5" t="s">
        <v>11606</v>
      </c>
      <c r="G4555" s="5">
        <v>266</v>
      </c>
      <c r="H4555" s="5" t="s">
        <v>50</v>
      </c>
      <c r="I4555" s="3">
        <v>0.0780031201247964</v>
      </c>
      <c r="J4555" s="3">
        <v>58.5082626172398</v>
      </c>
      <c r="K4555" s="3">
        <v>-0.0584225900681533</v>
      </c>
      <c r="L4555" s="3">
        <v>82.6029216467464</v>
      </c>
      <c r="M4555" s="3">
        <v>-0.107055961070569</v>
      </c>
      <c r="N4555" s="3">
        <v>56.8566340160285</v>
      </c>
      <c r="O4555" s="3">
        <v>1.27281697089294</v>
      </c>
      <c r="P4555" s="3">
        <v>4.06578346276839</v>
      </c>
      <c r="Q4555" s="3">
        <v>2.29220649790711</v>
      </c>
      <c r="R4555" s="3">
        <v>2.55915016900048</v>
      </c>
      <c r="S4555" s="3"/>
      <c r="T4555" s="3"/>
      <c r="U4555" s="3"/>
      <c r="V4555" s="3"/>
      <c r="W4555" s="3"/>
      <c r="X4555" s="3"/>
      <c r="Y4555" s="3"/>
      <c r="Z4555" s="3"/>
      <c r="AA4555" s="3">
        <v>0.267020884215701</v>
      </c>
      <c r="AB4555" s="3">
        <v>0.431675996198883</v>
      </c>
      <c r="AC4555" s="3">
        <v>-0.417475728155337</v>
      </c>
      <c r="AD4555" s="3"/>
      <c r="AE4555" s="5"/>
      <c r="AF4555" s="3">
        <v>0.319392392454491</v>
      </c>
      <c r="AG4555" s="3"/>
      <c r="AH4555" s="3"/>
      <c r="AI4555" s="3"/>
      <c r="AJ4555" s="3"/>
      <c r="AK4555" s="3"/>
      <c r="AL4555" s="3"/>
      <c r="AM4555" s="3"/>
      <c r="AN4555" s="5" t="s">
        <v>46</v>
      </c>
      <c r="AO4555" s="1"/>
      <c r="AP4555" s="1"/>
      <c r="AQ4555" s="1"/>
    </row>
    <row r="4556" spans="1:43">
      <c r="A4556" s="1" t="s">
        <v>11607</v>
      </c>
      <c r="B4556" s="1" t="s">
        <v>11608</v>
      </c>
      <c r="C4556" s="3">
        <v>0.493150684931507</v>
      </c>
      <c r="D4556" s="4">
        <v>44057</v>
      </c>
      <c r="E4556" s="3">
        <v>2.2629023366</v>
      </c>
      <c r="F4556" s="5" t="s">
        <v>11609</v>
      </c>
      <c r="G4556" s="5">
        <v>181</v>
      </c>
      <c r="H4556" s="5" t="s">
        <v>50</v>
      </c>
      <c r="I4556" s="3">
        <v>0.268469722581279</v>
      </c>
      <c r="J4556" s="3">
        <v>24.5198749441715</v>
      </c>
      <c r="K4556" s="3">
        <v>0.0595356221472449</v>
      </c>
      <c r="L4556" s="3">
        <v>9.20761398849048</v>
      </c>
      <c r="M4556" s="3">
        <v>0.0396825396825353</v>
      </c>
      <c r="N4556" s="3">
        <v>28.5841495992876</v>
      </c>
      <c r="O4556" s="3">
        <v>0.65881413455779</v>
      </c>
      <c r="P4556" s="3">
        <v>53.5404294198264</v>
      </c>
      <c r="Q4556" s="3"/>
      <c r="R4556" s="3"/>
      <c r="S4556" s="3"/>
      <c r="T4556" s="3"/>
      <c r="U4556" s="3"/>
      <c r="V4556" s="3"/>
      <c r="W4556" s="3"/>
      <c r="X4556" s="3"/>
      <c r="Y4556" s="3"/>
      <c r="Z4556" s="3"/>
      <c r="AA4556" s="3">
        <v>0.0494157918388317</v>
      </c>
      <c r="AB4556" s="3">
        <v>0.0677125320258335</v>
      </c>
      <c r="AC4556" s="3">
        <v>-0.28947893791176</v>
      </c>
      <c r="AD4556" s="3"/>
      <c r="AE4556" s="5">
        <v>1</v>
      </c>
      <c r="AF4556" s="3">
        <v>0.173924722064478</v>
      </c>
      <c r="AG4556" s="3"/>
      <c r="AH4556" s="3"/>
      <c r="AI4556" s="3"/>
      <c r="AJ4556" s="3"/>
      <c r="AK4556" s="3"/>
      <c r="AL4556" s="3"/>
      <c r="AM4556" s="3"/>
      <c r="AN4556" s="5" t="s">
        <v>1266</v>
      </c>
      <c r="AO4556" s="1"/>
      <c r="AP4556" s="1"/>
      <c r="AQ4556" s="1"/>
    </row>
    <row r="4557" spans="1:43">
      <c r="A4557" s="1" t="s">
        <v>11610</v>
      </c>
      <c r="B4557" s="1" t="s">
        <v>11611</v>
      </c>
      <c r="C4557" s="3">
        <v>0.495890410958904</v>
      </c>
      <c r="D4557" s="4">
        <v>44056</v>
      </c>
      <c r="E4557" s="3">
        <v>3.0460825839</v>
      </c>
      <c r="F4557" s="5" t="s">
        <v>11612</v>
      </c>
      <c r="G4557" s="5">
        <v>182</v>
      </c>
      <c r="H4557" s="5" t="s">
        <v>55</v>
      </c>
      <c r="I4557" s="3">
        <v>12.8030044383749</v>
      </c>
      <c r="J4557" s="3">
        <v>32.4258923169994</v>
      </c>
      <c r="K4557" s="3">
        <v>4.36705362078497</v>
      </c>
      <c r="L4557" s="3">
        <v>14.180790960452</v>
      </c>
      <c r="M4557" s="3">
        <v>6.07592904727507</v>
      </c>
      <c r="N4557" s="3">
        <v>41.3524835427887</v>
      </c>
      <c r="O4557" s="3">
        <v>23.6411263916176</v>
      </c>
      <c r="P4557" s="3">
        <v>26.887417218543</v>
      </c>
      <c r="Q4557" s="3"/>
      <c r="R4557" s="3"/>
      <c r="S4557" s="3"/>
      <c r="T4557" s="3"/>
      <c r="U4557" s="3"/>
      <c r="V4557" s="3"/>
      <c r="W4557" s="3"/>
      <c r="X4557" s="3"/>
      <c r="Y4557" s="3"/>
      <c r="Z4557" s="3"/>
      <c r="AA4557" s="3">
        <v>0.335757988321128</v>
      </c>
      <c r="AB4557" s="3">
        <v>0.62150389478235</v>
      </c>
      <c r="AC4557" s="3">
        <v>-5.91406129678115</v>
      </c>
      <c r="AD4557" s="3"/>
      <c r="AE4557" s="5">
        <v>1</v>
      </c>
      <c r="AF4557" s="3">
        <v>3.55393277821936</v>
      </c>
      <c r="AG4557" s="3"/>
      <c r="AH4557" s="3"/>
      <c r="AI4557" s="3"/>
      <c r="AJ4557" s="3"/>
      <c r="AK4557" s="3"/>
      <c r="AL4557" s="3"/>
      <c r="AM4557" s="3"/>
      <c r="AN4557" s="5" t="s">
        <v>1266</v>
      </c>
      <c r="AO4557" s="1"/>
      <c r="AP4557" s="1"/>
      <c r="AQ4557" s="1"/>
    </row>
    <row r="4558" spans="1:43">
      <c r="A4558" s="1" t="s">
        <v>11613</v>
      </c>
      <c r="B4558" s="1" t="s">
        <v>11614</v>
      </c>
      <c r="C4558" s="3">
        <v>0.728767123287671</v>
      </c>
      <c r="D4558" s="4">
        <v>43971</v>
      </c>
      <c r="E4558" s="3">
        <v>0.4989853101</v>
      </c>
      <c r="F4558" s="5" t="s">
        <v>11615</v>
      </c>
      <c r="G4558" s="5">
        <v>86</v>
      </c>
      <c r="H4558" s="5" t="s">
        <v>205</v>
      </c>
      <c r="I4558" s="3">
        <v>-0.300902708124373</v>
      </c>
      <c r="J4558" s="3">
        <v>77.5280898876404</v>
      </c>
      <c r="K4558" s="3">
        <v>-0.0502765208647618</v>
      </c>
      <c r="L4558" s="3">
        <v>72.962962962963</v>
      </c>
      <c r="M4558" s="3">
        <v>-0.430732244816185</v>
      </c>
      <c r="N4558" s="3">
        <v>85.8208955223881</v>
      </c>
      <c r="O4558" s="3">
        <v>0.668422118695558</v>
      </c>
      <c r="P4558" s="3">
        <v>69.2607003891051</v>
      </c>
      <c r="Q4558" s="3">
        <v>0.944450086320704</v>
      </c>
      <c r="R4558" s="3">
        <v>74.7787610619469</v>
      </c>
      <c r="S4558" s="3"/>
      <c r="T4558" s="3"/>
      <c r="U4558" s="3"/>
      <c r="V4558" s="3"/>
      <c r="W4558" s="3"/>
      <c r="X4558" s="3"/>
      <c r="Y4558" s="3"/>
      <c r="Z4558" s="3"/>
      <c r="AA4558" s="3">
        <v>-0.148340657024067</v>
      </c>
      <c r="AB4558" s="3">
        <v>-0.160881153417848</v>
      </c>
      <c r="AC4558" s="3">
        <v>-2.22977702229777</v>
      </c>
      <c r="AD4558" s="3"/>
      <c r="AE4558" s="5">
        <v>3</v>
      </c>
      <c r="AF4558" s="3">
        <v>-0.0698659945845885</v>
      </c>
      <c r="AG4558" s="3"/>
      <c r="AH4558" s="3"/>
      <c r="AI4558" s="3"/>
      <c r="AJ4558" s="3"/>
      <c r="AK4558" s="3"/>
      <c r="AL4558" s="3"/>
      <c r="AM4558" s="3"/>
      <c r="AN4558" s="5" t="s">
        <v>46</v>
      </c>
      <c r="AO4558" s="1"/>
      <c r="AP4558" s="1"/>
      <c r="AQ4558" s="1"/>
    </row>
    <row r="4559" spans="1:43">
      <c r="A4559" s="1" t="s">
        <v>11616</v>
      </c>
      <c r="B4559" s="1" t="s">
        <v>11617</v>
      </c>
      <c r="C4559" s="3">
        <v>0.476712328767123</v>
      </c>
      <c r="D4559" s="4">
        <v>44063</v>
      </c>
      <c r="E4559" s="3">
        <v>0.4275492412</v>
      </c>
      <c r="F4559" s="5" t="s">
        <v>11618</v>
      </c>
      <c r="G4559" s="5">
        <v>175</v>
      </c>
      <c r="H4559" s="5" t="s">
        <v>50</v>
      </c>
      <c r="I4559" s="3">
        <v>-0.22860550641089</v>
      </c>
      <c r="J4559" s="3">
        <v>89.1469405984815</v>
      </c>
      <c r="K4559" s="3">
        <v>-0.0298775022408094</v>
      </c>
      <c r="L4559" s="3">
        <v>72.4214254094732</v>
      </c>
      <c r="M4559" s="3">
        <v>-0.327673518022051</v>
      </c>
      <c r="N4559" s="3">
        <v>86.7319679430098</v>
      </c>
      <c r="O4559" s="3">
        <v>0.10970379974071</v>
      </c>
      <c r="P4559" s="3">
        <v>84.7418912745546</v>
      </c>
      <c r="Q4559" s="3"/>
      <c r="R4559" s="3"/>
      <c r="S4559" s="3"/>
      <c r="T4559" s="3"/>
      <c r="U4559" s="3"/>
      <c r="V4559" s="3"/>
      <c r="W4559" s="3"/>
      <c r="X4559" s="3"/>
      <c r="Y4559" s="3"/>
      <c r="Z4559" s="3"/>
      <c r="AA4559" s="3">
        <v>-0.168708563278056</v>
      </c>
      <c r="AB4559" s="3">
        <v>-0.186696839830087</v>
      </c>
      <c r="AC4559" s="3">
        <v>-0.476096012695885</v>
      </c>
      <c r="AD4559" s="3"/>
      <c r="AE4559" s="5">
        <v>1</v>
      </c>
      <c r="AF4559" s="3">
        <v>0.0720076923725212</v>
      </c>
      <c r="AG4559" s="3"/>
      <c r="AH4559" s="3"/>
      <c r="AI4559" s="3"/>
      <c r="AJ4559" s="3"/>
      <c r="AK4559" s="3"/>
      <c r="AL4559" s="3"/>
      <c r="AM4559" s="3"/>
      <c r="AN4559" s="5" t="s">
        <v>46</v>
      </c>
      <c r="AO4559" s="1"/>
      <c r="AP4559" s="1"/>
      <c r="AQ4559" s="1"/>
    </row>
    <row r="4560" spans="1:43">
      <c r="A4560" s="1" t="s">
        <v>11619</v>
      </c>
      <c r="B4560" s="1" t="s">
        <v>11620</v>
      </c>
      <c r="C4560" s="3">
        <v>0.706849315068493</v>
      </c>
      <c r="D4560" s="4">
        <v>43979</v>
      </c>
      <c r="E4560" s="3">
        <v>0.2005677691</v>
      </c>
      <c r="F4560" s="5" t="s">
        <v>11621</v>
      </c>
      <c r="G4560" s="5">
        <v>258</v>
      </c>
      <c r="H4560" s="5" t="s">
        <v>50</v>
      </c>
      <c r="I4560" s="3">
        <v>-0.0100020004000789</v>
      </c>
      <c r="J4560" s="3">
        <v>71.3264850379634</v>
      </c>
      <c r="K4560" s="3">
        <v>0.0100040016006392</v>
      </c>
      <c r="L4560" s="3">
        <v>37.2731297034086</v>
      </c>
      <c r="M4560" s="3">
        <v>-0.0299999999999967</v>
      </c>
      <c r="N4560" s="3">
        <v>42.7426536064114</v>
      </c>
      <c r="O4560" s="3">
        <v>0.090108129755708</v>
      </c>
      <c r="P4560" s="3">
        <v>85.6555504796711</v>
      </c>
      <c r="Q4560" s="3">
        <v>0.321123933768187</v>
      </c>
      <c r="R4560" s="3">
        <v>88.0733944954129</v>
      </c>
      <c r="S4560" s="3"/>
      <c r="T4560" s="3"/>
      <c r="U4560" s="3"/>
      <c r="V4560" s="3"/>
      <c r="W4560" s="3"/>
      <c r="X4560" s="3"/>
      <c r="Y4560" s="3"/>
      <c r="Z4560" s="3"/>
      <c r="AA4560" s="3">
        <v>-0.146778073758071</v>
      </c>
      <c r="AB4560" s="3">
        <v>-0.163061302302651</v>
      </c>
      <c r="AC4560" s="3">
        <v>-1.22729994013171</v>
      </c>
      <c r="AD4560" s="3"/>
      <c r="AE4560" s="5">
        <v>2</v>
      </c>
      <c r="AF4560" s="3">
        <v>-0.0095885254321572</v>
      </c>
      <c r="AG4560" s="3"/>
      <c r="AH4560" s="3"/>
      <c r="AI4560" s="3"/>
      <c r="AJ4560" s="3"/>
      <c r="AK4560" s="3"/>
      <c r="AL4560" s="3"/>
      <c r="AM4560" s="3"/>
      <c r="AN4560" s="5" t="s">
        <v>46</v>
      </c>
      <c r="AO4560" s="1"/>
      <c r="AP4560" s="1"/>
      <c r="AQ4560" s="1"/>
    </row>
    <row r="4561" spans="1:43">
      <c r="A4561" s="1" t="s">
        <v>11622</v>
      </c>
      <c r="B4561" s="1" t="s">
        <v>11623</v>
      </c>
      <c r="C4561" s="3">
        <v>0.594520547945205</v>
      </c>
      <c r="D4561" s="4">
        <v>44020</v>
      </c>
      <c r="E4561" s="3">
        <v>0.4873033834</v>
      </c>
      <c r="F4561" s="5" t="s">
        <v>11624</v>
      </c>
      <c r="G4561" s="5">
        <v>218</v>
      </c>
      <c r="H4561" s="5" t="s">
        <v>55</v>
      </c>
      <c r="I4561" s="3">
        <v>2.32811140121845</v>
      </c>
      <c r="J4561" s="3">
        <v>88.8687235329704</v>
      </c>
      <c r="K4561" s="3">
        <v>1.95100802081075</v>
      </c>
      <c r="L4561" s="3">
        <v>62.8813559322034</v>
      </c>
      <c r="M4561" s="3">
        <v>2.49536885692492</v>
      </c>
      <c r="N4561" s="3">
        <v>72.8306403351287</v>
      </c>
      <c r="O4561" s="3">
        <v>-2.6898406786675</v>
      </c>
      <c r="P4561" s="3">
        <v>98.0132450331126</v>
      </c>
      <c r="Q4561" s="3">
        <v>-8.16246826791642</v>
      </c>
      <c r="R4561" s="3">
        <v>98.3231707317073</v>
      </c>
      <c r="S4561" s="3"/>
      <c r="T4561" s="3"/>
      <c r="U4561" s="3"/>
      <c r="V4561" s="3"/>
      <c r="W4561" s="3"/>
      <c r="X4561" s="3"/>
      <c r="Y4561" s="3"/>
      <c r="Z4561" s="3"/>
      <c r="AA4561" s="3">
        <v>-0.129539386988505</v>
      </c>
      <c r="AB4561" s="3">
        <v>-0.164111636479807</v>
      </c>
      <c r="AC4561" s="3">
        <v>-12.2925209919938</v>
      </c>
      <c r="AD4561" s="3"/>
      <c r="AE4561" s="5">
        <v>4</v>
      </c>
      <c r="AF4561" s="3">
        <v>-1.98796260717427</v>
      </c>
      <c r="AG4561" s="3"/>
      <c r="AH4561" s="3"/>
      <c r="AI4561" s="3"/>
      <c r="AJ4561" s="3"/>
      <c r="AK4561" s="3"/>
      <c r="AL4561" s="3"/>
      <c r="AM4561" s="3"/>
      <c r="AN4561" s="5" t="s">
        <v>46</v>
      </c>
      <c r="AO4561" s="1"/>
      <c r="AP4561" s="1"/>
      <c r="AQ4561" s="1"/>
    </row>
    <row r="4562" spans="1:43">
      <c r="A4562" s="1" t="s">
        <v>11625</v>
      </c>
      <c r="B4562" s="1" t="s">
        <v>11626</v>
      </c>
      <c r="C4562" s="3">
        <v>0.975342465753425</v>
      </c>
      <c r="D4562" s="4">
        <v>43881</v>
      </c>
      <c r="E4562" s="3">
        <v>101.0088803213</v>
      </c>
      <c r="F4562" s="5" t="s">
        <v>9214</v>
      </c>
      <c r="G4562" s="5">
        <v>357</v>
      </c>
      <c r="H4562" s="5" t="s">
        <v>226</v>
      </c>
      <c r="I4562" s="3">
        <v>1.6268026732325</v>
      </c>
      <c r="J4562" s="3">
        <v>61.4509246088193</v>
      </c>
      <c r="K4562" s="3">
        <v>-0.310532217717592</v>
      </c>
      <c r="L4562" s="3">
        <v>95.1058201058201</v>
      </c>
      <c r="M4562" s="3">
        <v>0.0519435546705856</v>
      </c>
      <c r="N4562" s="3">
        <v>75.7404795486601</v>
      </c>
      <c r="O4562" s="3">
        <v>4.45589298626174</v>
      </c>
      <c r="P4562" s="3">
        <v>44.1823899371069</v>
      </c>
      <c r="Q4562" s="3">
        <v>6.3592858457574</v>
      </c>
      <c r="R4562" s="3">
        <v>50.1824817518248</v>
      </c>
      <c r="S4562" s="3"/>
      <c r="T4562" s="3"/>
      <c r="U4562" s="3"/>
      <c r="V4562" s="3"/>
      <c r="W4562" s="3"/>
      <c r="X4562" s="3"/>
      <c r="Y4562" s="3"/>
      <c r="Z4562" s="3"/>
      <c r="AA4562" s="3">
        <v>0.352674715321207</v>
      </c>
      <c r="AB4562" s="3">
        <v>0.640977056200504</v>
      </c>
      <c r="AC4562" s="3">
        <v>-2.13074235063495</v>
      </c>
      <c r="AD4562" s="3"/>
      <c r="AE4562" s="5">
        <v>1</v>
      </c>
      <c r="AF4562" s="3">
        <v>1.27585624776969</v>
      </c>
      <c r="AG4562" s="3"/>
      <c r="AH4562" s="3"/>
      <c r="AI4562" s="3"/>
      <c r="AJ4562" s="3"/>
      <c r="AK4562" s="3"/>
      <c r="AL4562" s="3"/>
      <c r="AM4562" s="3">
        <v>1</v>
      </c>
      <c r="AN4562" s="5" t="s">
        <v>56</v>
      </c>
      <c r="AO4562" s="1"/>
      <c r="AP4562" s="1"/>
      <c r="AQ4562" s="1"/>
    </row>
    <row r="4563" spans="1:43">
      <c r="A4563" s="1" t="s">
        <v>11627</v>
      </c>
      <c r="B4563" s="1" t="s">
        <v>11628</v>
      </c>
      <c r="C4563" s="3">
        <v>0.693150684931507</v>
      </c>
      <c r="D4563" s="4">
        <v>43984</v>
      </c>
      <c r="E4563" s="3">
        <v>38.8741361667</v>
      </c>
      <c r="F4563" s="5" t="s">
        <v>8633</v>
      </c>
      <c r="G4563" s="5">
        <v>254</v>
      </c>
      <c r="H4563" s="5" t="s">
        <v>60</v>
      </c>
      <c r="I4563" s="3">
        <v>3.16374908825674</v>
      </c>
      <c r="J4563" s="3">
        <v>64.781746031746</v>
      </c>
      <c r="K4563" s="3">
        <v>1.4889227733429</v>
      </c>
      <c r="L4563" s="3">
        <v>63.470757430489</v>
      </c>
      <c r="M4563" s="3">
        <v>-3.28233182323275</v>
      </c>
      <c r="N4563" s="3">
        <v>84.9653808110781</v>
      </c>
      <c r="O4563" s="3">
        <v>-0.0618265324147805</v>
      </c>
      <c r="P4563" s="3">
        <v>81.237322515213</v>
      </c>
      <c r="Q4563" s="3">
        <v>-5.43251149185123</v>
      </c>
      <c r="R4563" s="3">
        <v>85.9685863874346</v>
      </c>
      <c r="S4563" s="3"/>
      <c r="T4563" s="3"/>
      <c r="U4563" s="3"/>
      <c r="V4563" s="3"/>
      <c r="W4563" s="3"/>
      <c r="X4563" s="3"/>
      <c r="Y4563" s="3"/>
      <c r="Z4563" s="3"/>
      <c r="AA4563" s="3">
        <v>0.064145821969595</v>
      </c>
      <c r="AB4563" s="3">
        <v>0.0997910470965639</v>
      </c>
      <c r="AC4563" s="3">
        <v>-25.7839721254355</v>
      </c>
      <c r="AD4563" s="3"/>
      <c r="AE4563" s="5">
        <v>3</v>
      </c>
      <c r="AF4563" s="3">
        <v>1.14046362415453</v>
      </c>
      <c r="AG4563" s="3"/>
      <c r="AH4563" s="3"/>
      <c r="AI4563" s="3"/>
      <c r="AJ4563" s="3"/>
      <c r="AK4563" s="3"/>
      <c r="AL4563" s="3"/>
      <c r="AM4563" s="3"/>
      <c r="AN4563" s="5" t="s">
        <v>46</v>
      </c>
      <c r="AO4563" s="1"/>
      <c r="AP4563" s="1"/>
      <c r="AQ4563" s="1"/>
    </row>
    <row r="4564" spans="1:43">
      <c r="A4564" s="1" t="s">
        <v>11629</v>
      </c>
      <c r="B4564" s="1" t="s">
        <v>11630</v>
      </c>
      <c r="C4564" s="3">
        <v>0.706849315068493</v>
      </c>
      <c r="D4564" s="4">
        <v>43979</v>
      </c>
      <c r="E4564" s="3">
        <v>11.5327954496</v>
      </c>
      <c r="F4564" s="5" t="s">
        <v>11631</v>
      </c>
      <c r="G4564" s="5">
        <v>259</v>
      </c>
      <c r="H4564" s="5" t="s">
        <v>60</v>
      </c>
      <c r="I4564" s="3">
        <v>-5.01046140292919</v>
      </c>
      <c r="J4564" s="3">
        <v>90.8730158730159</v>
      </c>
      <c r="K4564" s="3">
        <v>-0.827776500344905</v>
      </c>
      <c r="L4564" s="3">
        <v>95.9731543624161</v>
      </c>
      <c r="M4564" s="3">
        <v>-8.93158783783784</v>
      </c>
      <c r="N4564" s="3">
        <v>97.1315529179031</v>
      </c>
      <c r="O4564" s="3">
        <v>-12.2303622303622</v>
      </c>
      <c r="P4564" s="3">
        <v>97.8701825557809</v>
      </c>
      <c r="Q4564" s="3">
        <v>-13.3587786259542</v>
      </c>
      <c r="R4564" s="3">
        <v>95.4973821989529</v>
      </c>
      <c r="S4564" s="3"/>
      <c r="T4564" s="3"/>
      <c r="U4564" s="3"/>
      <c r="V4564" s="3"/>
      <c r="W4564" s="3"/>
      <c r="X4564" s="3"/>
      <c r="Y4564" s="3"/>
      <c r="Z4564" s="3"/>
      <c r="AA4564" s="3">
        <v>-0.151604871581819</v>
      </c>
      <c r="AB4564" s="3">
        <v>-0.19402470509089</v>
      </c>
      <c r="AC4564" s="3">
        <v>-18.6210221793635</v>
      </c>
      <c r="AD4564" s="3"/>
      <c r="AE4564" s="5">
        <v>3</v>
      </c>
      <c r="AF4564" s="3">
        <v>-1.53760592784498</v>
      </c>
      <c r="AG4564" s="3"/>
      <c r="AH4564" s="3"/>
      <c r="AI4564" s="3"/>
      <c r="AJ4564" s="3"/>
      <c r="AK4564" s="3"/>
      <c r="AL4564" s="3"/>
      <c r="AM4564" s="3"/>
      <c r="AN4564" s="5" t="s">
        <v>46</v>
      </c>
      <c r="AO4564" s="1"/>
      <c r="AP4564" s="1"/>
      <c r="AQ4564" s="1"/>
    </row>
    <row r="4565" spans="1:43">
      <c r="A4565" s="1" t="s">
        <v>11632</v>
      </c>
      <c r="B4565" s="1" t="s">
        <v>11633</v>
      </c>
      <c r="C4565" s="3">
        <v>0.421917808219178</v>
      </c>
      <c r="D4565" s="4">
        <v>44083</v>
      </c>
      <c r="E4565" s="3">
        <v>0.1486167018</v>
      </c>
      <c r="F4565" s="5" t="s">
        <v>1106</v>
      </c>
      <c r="G4565" s="5">
        <v>155</v>
      </c>
      <c r="H4565" s="5" t="s">
        <v>93</v>
      </c>
      <c r="I4565" s="3">
        <v>3.51259689922481</v>
      </c>
      <c r="J4565" s="3">
        <v>63.65</v>
      </c>
      <c r="K4565" s="3">
        <v>0.580619850921936</v>
      </c>
      <c r="L4565" s="3">
        <v>83.1516352824579</v>
      </c>
      <c r="M4565" s="3">
        <v>0.0858838226108761</v>
      </c>
      <c r="N4565" s="3">
        <v>84.6307385229541</v>
      </c>
      <c r="O4565" s="3">
        <v>19.9606962380685</v>
      </c>
      <c r="P4565" s="3">
        <v>23.2897384305835</v>
      </c>
      <c r="Q4565" s="3"/>
      <c r="R4565" s="3"/>
      <c r="S4565" s="3"/>
      <c r="T4565" s="3"/>
      <c r="U4565" s="3"/>
      <c r="V4565" s="3"/>
      <c r="W4565" s="3"/>
      <c r="X4565" s="3"/>
      <c r="Y4565" s="3"/>
      <c r="Z4565" s="3"/>
      <c r="AA4565" s="3">
        <v>0.542973999634147</v>
      </c>
      <c r="AB4565" s="3">
        <v>1.12814076489466</v>
      </c>
      <c r="AC4565" s="3">
        <v>-3.89250191277737</v>
      </c>
      <c r="AD4565" s="3"/>
      <c r="AE4565" s="5"/>
      <c r="AF4565" s="3">
        <v>6.35551870411567</v>
      </c>
      <c r="AG4565" s="3"/>
      <c r="AH4565" s="3"/>
      <c r="AI4565" s="3"/>
      <c r="AJ4565" s="3"/>
      <c r="AK4565" s="3"/>
      <c r="AL4565" s="3"/>
      <c r="AM4565" s="3"/>
      <c r="AN4565" s="5" t="s">
        <v>1266</v>
      </c>
      <c r="AO4565" s="1"/>
      <c r="AP4565" s="1"/>
      <c r="AQ4565" s="1"/>
    </row>
    <row r="4566" spans="1:43">
      <c r="A4566" s="1" t="s">
        <v>11634</v>
      </c>
      <c r="B4566" s="1" t="s">
        <v>11635</v>
      </c>
      <c r="C4566" s="3">
        <v>0.901369863013699</v>
      </c>
      <c r="D4566" s="4">
        <v>43908</v>
      </c>
      <c r="E4566" s="3">
        <v>4.4493963933</v>
      </c>
      <c r="F4566" s="5" t="s">
        <v>11636</v>
      </c>
      <c r="G4566" s="5">
        <v>330</v>
      </c>
      <c r="H4566" s="5" t="s">
        <v>55</v>
      </c>
      <c r="I4566" s="3">
        <v>12.1212121212121</v>
      </c>
      <c r="J4566" s="3">
        <v>37.1445856019359</v>
      </c>
      <c r="K4566" s="3">
        <v>1.40619830153304</v>
      </c>
      <c r="L4566" s="3">
        <v>71.9774011299435</v>
      </c>
      <c r="M4566" s="3">
        <v>5.71428571428571</v>
      </c>
      <c r="N4566" s="3">
        <v>44.8234590065829</v>
      </c>
      <c r="O4566" s="3">
        <v>25.2656675749319</v>
      </c>
      <c r="P4566" s="3">
        <v>20.794701986755</v>
      </c>
      <c r="Q4566" s="3">
        <v>41.0415707930664</v>
      </c>
      <c r="R4566" s="3">
        <v>9.67987804878049</v>
      </c>
      <c r="S4566" s="3"/>
      <c r="T4566" s="3"/>
      <c r="U4566" s="3"/>
      <c r="V4566" s="3"/>
      <c r="W4566" s="3"/>
      <c r="X4566" s="3"/>
      <c r="Y4566" s="3"/>
      <c r="Z4566" s="3"/>
      <c r="AA4566" s="3">
        <v>0.425855413447491</v>
      </c>
      <c r="AB4566" s="3">
        <v>0.903012530457577</v>
      </c>
      <c r="AC4566" s="3">
        <v>-8.00711743772242</v>
      </c>
      <c r="AD4566" s="3"/>
      <c r="AE4566" s="5">
        <v>1</v>
      </c>
      <c r="AF4566" s="3">
        <v>5.78334727406734</v>
      </c>
      <c r="AG4566" s="3"/>
      <c r="AH4566" s="3"/>
      <c r="AI4566" s="3"/>
      <c r="AJ4566" s="3"/>
      <c r="AK4566" s="3"/>
      <c r="AL4566" s="3"/>
      <c r="AM4566" s="3"/>
      <c r="AN4566" s="5" t="s">
        <v>51</v>
      </c>
      <c r="AO4566" s="1"/>
      <c r="AP4566" s="1"/>
      <c r="AQ4566" s="1"/>
    </row>
    <row r="4567" spans="1:43">
      <c r="A4567" s="1" t="s">
        <v>11637</v>
      </c>
      <c r="B4567" s="1" t="s">
        <v>11638</v>
      </c>
      <c r="C4567" s="3">
        <v>1.06849315068493</v>
      </c>
      <c r="D4567" s="4">
        <v>43847</v>
      </c>
      <c r="E4567" s="3">
        <v>7.3561701668</v>
      </c>
      <c r="F4567" s="5" t="s">
        <v>11639</v>
      </c>
      <c r="G4567" s="5">
        <v>391</v>
      </c>
      <c r="H4567" s="5" t="s">
        <v>226</v>
      </c>
      <c r="I4567" s="3">
        <v>7.98299480396787</v>
      </c>
      <c r="J4567" s="3">
        <v>1.70697012802276</v>
      </c>
      <c r="K4567" s="3">
        <v>2.36584819762668</v>
      </c>
      <c r="L4567" s="3">
        <v>2.38095238095238</v>
      </c>
      <c r="M4567" s="3">
        <v>4.12206786608973</v>
      </c>
      <c r="N4567" s="3">
        <v>2.96191819464034</v>
      </c>
      <c r="O4567" s="3">
        <v>13.0004943153732</v>
      </c>
      <c r="P4567" s="3">
        <v>1.88679245283019</v>
      </c>
      <c r="Q4567" s="3">
        <v>17.1006573892256</v>
      </c>
      <c r="R4567" s="3">
        <v>2.55474452554745</v>
      </c>
      <c r="S4567" s="3">
        <v>37.022977022977</v>
      </c>
      <c r="T4567" s="3">
        <v>3.19148936170213</v>
      </c>
      <c r="U4567" s="3"/>
      <c r="V4567" s="3"/>
      <c r="W4567" s="3"/>
      <c r="X4567" s="3"/>
      <c r="Y4567" s="3"/>
      <c r="Z4567" s="3"/>
      <c r="AA4567" s="3">
        <v>0.310034601386539</v>
      </c>
      <c r="AB4567" s="3">
        <v>0.541060598234799</v>
      </c>
      <c r="AC4567" s="3">
        <v>-6.22239293259075</v>
      </c>
      <c r="AD4567" s="3"/>
      <c r="AE4567" s="5">
        <v>2</v>
      </c>
      <c r="AF4567" s="3">
        <v>2.38555243886014</v>
      </c>
      <c r="AG4567" s="3"/>
      <c r="AH4567" s="3"/>
      <c r="AI4567" s="3"/>
      <c r="AJ4567" s="3"/>
      <c r="AK4567" s="3"/>
      <c r="AL4567" s="3"/>
      <c r="AM4567" s="3">
        <v>50</v>
      </c>
      <c r="AN4567" s="5" t="s">
        <v>56</v>
      </c>
      <c r="AO4567" s="1"/>
      <c r="AP4567" s="1"/>
      <c r="AQ4567" s="1"/>
    </row>
    <row r="4568" spans="1:43">
      <c r="A4568" s="1" t="s">
        <v>11640</v>
      </c>
      <c r="B4568" s="1" t="s">
        <v>11641</v>
      </c>
      <c r="C4568" s="3">
        <v>0.882191780821918</v>
      </c>
      <c r="D4568" s="4">
        <v>43915</v>
      </c>
      <c r="E4568" s="3">
        <v>8.6016772149</v>
      </c>
      <c r="F4568" s="5" t="s">
        <v>5563</v>
      </c>
      <c r="G4568" s="5">
        <v>323</v>
      </c>
      <c r="H4568" s="5" t="s">
        <v>655</v>
      </c>
      <c r="I4568" s="3">
        <v>1.50226757369615</v>
      </c>
      <c r="J4568" s="3">
        <v>75.6756756756757</v>
      </c>
      <c r="K4568" s="3">
        <v>0.533408197641778</v>
      </c>
      <c r="L4568" s="3">
        <v>40.5405405405405</v>
      </c>
      <c r="M4568" s="3">
        <v>1.02501410569871</v>
      </c>
      <c r="N4568" s="3">
        <v>70.2702702702703</v>
      </c>
      <c r="O4568" s="3">
        <v>2.75466284074605</v>
      </c>
      <c r="P4568" s="3">
        <v>54.2857142857143</v>
      </c>
      <c r="Q4568" s="3">
        <v>2.92201571182219</v>
      </c>
      <c r="R4568" s="3">
        <v>37.1428571428571</v>
      </c>
      <c r="S4568" s="3"/>
      <c r="T4568" s="3"/>
      <c r="U4568" s="3"/>
      <c r="V4568" s="3"/>
      <c r="W4568" s="3"/>
      <c r="X4568" s="3"/>
      <c r="Y4568" s="3"/>
      <c r="Z4568" s="3"/>
      <c r="AA4568" s="3">
        <v>0.31874352726532</v>
      </c>
      <c r="AB4568" s="3">
        <v>1.01330550152336</v>
      </c>
      <c r="AC4568" s="3">
        <v>-0.926879505664265</v>
      </c>
      <c r="AD4568" s="3"/>
      <c r="AE4568" s="5">
        <v>2</v>
      </c>
      <c r="AF4568" s="3">
        <v>0.638605443438616</v>
      </c>
      <c r="AG4568" s="3"/>
      <c r="AH4568" s="3"/>
      <c r="AI4568" s="3"/>
      <c r="AJ4568" s="3"/>
      <c r="AK4568" s="3"/>
      <c r="AL4568" s="3"/>
      <c r="AM4568" s="3">
        <v>5000</v>
      </c>
      <c r="AN4568" s="5" t="s">
        <v>56</v>
      </c>
      <c r="AO4568" s="1"/>
      <c r="AP4568" s="1"/>
      <c r="AQ4568" s="1"/>
    </row>
    <row r="4569" spans="1:43">
      <c r="A4569" s="1" t="s">
        <v>11642</v>
      </c>
      <c r="B4569" s="1" t="s">
        <v>11643</v>
      </c>
      <c r="C4569" s="3">
        <v>0.953424657534247</v>
      </c>
      <c r="D4569" s="4">
        <v>43889</v>
      </c>
      <c r="E4569" s="3">
        <v>10.2184189618</v>
      </c>
      <c r="F4569" s="5" t="s">
        <v>1598</v>
      </c>
      <c r="G4569" s="5">
        <v>349</v>
      </c>
      <c r="H4569" s="5" t="s">
        <v>50</v>
      </c>
      <c r="I4569" s="3">
        <v>0.296530592072738</v>
      </c>
      <c r="J4569" s="3">
        <v>19.3389906208129</v>
      </c>
      <c r="K4569" s="3">
        <v>0.0295741324921103</v>
      </c>
      <c r="L4569" s="3">
        <v>27.2687029659141</v>
      </c>
      <c r="M4569" s="3">
        <v>0</v>
      </c>
      <c r="N4569" s="3">
        <v>34.1495992876224</v>
      </c>
      <c r="O4569" s="3">
        <v>0.664682539682533</v>
      </c>
      <c r="P4569" s="3">
        <v>52.9008679762449</v>
      </c>
      <c r="Q4569" s="3">
        <v>1.23715454454754</v>
      </c>
      <c r="R4569" s="3">
        <v>34.9106711733462</v>
      </c>
      <c r="S4569" s="3"/>
      <c r="T4569" s="3"/>
      <c r="U4569" s="3"/>
      <c r="V4569" s="3"/>
      <c r="W4569" s="3"/>
      <c r="X4569" s="3"/>
      <c r="Y4569" s="3"/>
      <c r="Z4569" s="3"/>
      <c r="AA4569" s="3">
        <v>0.00459988663430245</v>
      </c>
      <c r="AB4569" s="3">
        <v>0.00628094139664646</v>
      </c>
      <c r="AC4569" s="3">
        <v>-2.46310233603752</v>
      </c>
      <c r="AD4569" s="3"/>
      <c r="AE4569" s="5">
        <v>3</v>
      </c>
      <c r="AF4569" s="3">
        <v>0.132199407256064</v>
      </c>
      <c r="AG4569" s="3"/>
      <c r="AH4569" s="3"/>
      <c r="AI4569" s="3"/>
      <c r="AJ4569" s="3"/>
      <c r="AK4569" s="3"/>
      <c r="AL4569" s="3"/>
      <c r="AM4569" s="3"/>
      <c r="AN4569" s="5" t="s">
        <v>1266</v>
      </c>
      <c r="AO4569" s="1"/>
      <c r="AP4569" s="1"/>
      <c r="AQ4569" s="1"/>
    </row>
    <row r="4570" spans="1:43">
      <c r="A4570" s="1" t="s">
        <v>11644</v>
      </c>
      <c r="B4570" s="1" t="s">
        <v>11645</v>
      </c>
      <c r="C4570" s="3">
        <v>0.761643835616438</v>
      </c>
      <c r="D4570" s="4">
        <v>43959</v>
      </c>
      <c r="E4570" s="3">
        <v>0.6141133673</v>
      </c>
      <c r="F4570" s="5" t="s">
        <v>780</v>
      </c>
      <c r="G4570" s="5">
        <v>279</v>
      </c>
      <c r="H4570" s="5" t="s">
        <v>45</v>
      </c>
      <c r="I4570" s="3">
        <v>-4.34128734710247</v>
      </c>
      <c r="J4570" s="3">
        <v>98.0891719745223</v>
      </c>
      <c r="K4570" s="3">
        <v>-0.230053330544818</v>
      </c>
      <c r="L4570" s="3">
        <v>95.4968944099379</v>
      </c>
      <c r="M4570" s="3">
        <v>-3.66518578352181</v>
      </c>
      <c r="N4570" s="3">
        <v>94.7619047619048</v>
      </c>
      <c r="O4570" s="3">
        <v>-7.94094944037052</v>
      </c>
      <c r="P4570" s="3">
        <v>99.5033112582781</v>
      </c>
      <c r="Q4570" s="3">
        <v>-7.6111164907524</v>
      </c>
      <c r="R4570" s="3">
        <v>97.4315068493151</v>
      </c>
      <c r="S4570" s="3"/>
      <c r="T4570" s="3"/>
      <c r="U4570" s="3"/>
      <c r="V4570" s="3"/>
      <c r="W4570" s="3"/>
      <c r="X4570" s="3"/>
      <c r="Y4570" s="3"/>
      <c r="Z4570" s="3"/>
      <c r="AA4570" s="3">
        <v>-0.194535362815158</v>
      </c>
      <c r="AB4570" s="3">
        <v>-0.218428535426079</v>
      </c>
      <c r="AC4570" s="3">
        <v>-9.77006010876825</v>
      </c>
      <c r="AD4570" s="3"/>
      <c r="AE4570" s="5">
        <v>2</v>
      </c>
      <c r="AF4570" s="3">
        <v>-0.420411247674325</v>
      </c>
      <c r="AG4570" s="3"/>
      <c r="AH4570" s="3"/>
      <c r="AI4570" s="3"/>
      <c r="AJ4570" s="3"/>
      <c r="AK4570" s="3"/>
      <c r="AL4570" s="3"/>
      <c r="AM4570" s="3"/>
      <c r="AN4570" s="5" t="s">
        <v>46</v>
      </c>
      <c r="AO4570" s="1"/>
      <c r="AP4570" s="1"/>
      <c r="AQ4570" s="1"/>
    </row>
    <row r="4571" spans="1:43">
      <c r="A4571" s="1" t="s">
        <v>11646</v>
      </c>
      <c r="B4571" s="1" t="s">
        <v>11647</v>
      </c>
      <c r="C4571" s="3">
        <v>0.895890410958904</v>
      </c>
      <c r="D4571" s="4">
        <v>43910</v>
      </c>
      <c r="E4571" s="3">
        <v>2.8633200846</v>
      </c>
      <c r="F4571" s="5" t="s">
        <v>977</v>
      </c>
      <c r="G4571" s="5">
        <v>328</v>
      </c>
      <c r="H4571" s="5" t="s">
        <v>60</v>
      </c>
      <c r="I4571" s="3">
        <v>-11.3835706875413</v>
      </c>
      <c r="J4571" s="3">
        <v>99.8015873015873</v>
      </c>
      <c r="K4571" s="3">
        <v>-0.729001584786056</v>
      </c>
      <c r="L4571" s="3">
        <v>95.3978906999041</v>
      </c>
      <c r="M4571" s="3">
        <v>-9.79262672811061</v>
      </c>
      <c r="N4571" s="3">
        <v>97.8239366963403</v>
      </c>
      <c r="O4571" s="3">
        <v>-16.6799680766161</v>
      </c>
      <c r="P4571" s="3">
        <v>99.4929006085193</v>
      </c>
      <c r="Q4571" s="3">
        <v>-18.8390774812127</v>
      </c>
      <c r="R4571" s="3">
        <v>98.7434554973822</v>
      </c>
      <c r="S4571" s="3"/>
      <c r="T4571" s="3"/>
      <c r="U4571" s="3"/>
      <c r="V4571" s="3"/>
      <c r="W4571" s="3"/>
      <c r="X4571" s="3"/>
      <c r="Y4571" s="3"/>
      <c r="Z4571" s="3"/>
      <c r="AA4571" s="3">
        <v>-0.0596132631845313</v>
      </c>
      <c r="AB4571" s="3">
        <v>-0.0806726893420862</v>
      </c>
      <c r="AC4571" s="3">
        <v>-24.3765017814235</v>
      </c>
      <c r="AD4571" s="3"/>
      <c r="AE4571" s="5">
        <v>5</v>
      </c>
      <c r="AF4571" s="3">
        <v>-0.207252402056615</v>
      </c>
      <c r="AG4571" s="3"/>
      <c r="AH4571" s="3"/>
      <c r="AI4571" s="3"/>
      <c r="AJ4571" s="3"/>
      <c r="AK4571" s="3"/>
      <c r="AL4571" s="3"/>
      <c r="AM4571" s="3"/>
      <c r="AN4571" s="5" t="s">
        <v>46</v>
      </c>
      <c r="AO4571" s="1"/>
      <c r="AP4571" s="1"/>
      <c r="AQ4571" s="1"/>
    </row>
    <row r="4572" spans="1:43">
      <c r="A4572" s="1" t="s">
        <v>11648</v>
      </c>
      <c r="B4572" s="1" t="s">
        <v>11649</v>
      </c>
      <c r="C4572" s="3">
        <v>0.473972602739726</v>
      </c>
      <c r="D4572" s="4">
        <v>44064</v>
      </c>
      <c r="E4572" s="3">
        <v>2.2625429409</v>
      </c>
      <c r="F4572" s="5" t="s">
        <v>11609</v>
      </c>
      <c r="G4572" s="5">
        <v>174</v>
      </c>
      <c r="H4572" s="5" t="s">
        <v>50</v>
      </c>
      <c r="I4572" s="3">
        <v>0.298329355608581</v>
      </c>
      <c r="J4572" s="3">
        <v>18.6690486824475</v>
      </c>
      <c r="K4572" s="3">
        <v>0.059523809523803</v>
      </c>
      <c r="L4572" s="3">
        <v>9.34041611332448</v>
      </c>
      <c r="M4572" s="3">
        <v>0.08931229532598</v>
      </c>
      <c r="N4572" s="3">
        <v>21.8610863757792</v>
      </c>
      <c r="O4572" s="3">
        <v>0.688828990715774</v>
      </c>
      <c r="P4572" s="3">
        <v>48.7894015532206</v>
      </c>
      <c r="Q4572" s="3"/>
      <c r="R4572" s="3"/>
      <c r="S4572" s="3"/>
      <c r="T4572" s="3"/>
      <c r="U4572" s="3"/>
      <c r="V4572" s="3"/>
      <c r="W4572" s="3"/>
      <c r="X4572" s="3"/>
      <c r="Y4572" s="3"/>
      <c r="Z4572" s="3"/>
      <c r="AA4572" s="3">
        <v>0.0797482298704703</v>
      </c>
      <c r="AB4572" s="3">
        <v>0.112152305149456</v>
      </c>
      <c r="AC4572" s="3">
        <v>-0.239592692422888</v>
      </c>
      <c r="AD4572" s="3"/>
      <c r="AE4572" s="5">
        <v>1</v>
      </c>
      <c r="AF4572" s="3">
        <v>0.177826237863369</v>
      </c>
      <c r="AG4572" s="3"/>
      <c r="AH4572" s="3"/>
      <c r="AI4572" s="3"/>
      <c r="AJ4572" s="3"/>
      <c r="AK4572" s="3"/>
      <c r="AL4572" s="3"/>
      <c r="AM4572" s="3"/>
      <c r="AN4572" s="5" t="s">
        <v>1266</v>
      </c>
      <c r="AO4572" s="1"/>
      <c r="AP4572" s="1"/>
      <c r="AQ4572" s="1"/>
    </row>
    <row r="4573" spans="1:43">
      <c r="A4573" s="1" t="s">
        <v>11650</v>
      </c>
      <c r="B4573" s="1" t="s">
        <v>11651</v>
      </c>
      <c r="C4573" s="3">
        <v>0.879452054794521</v>
      </c>
      <c r="D4573" s="4">
        <v>43916</v>
      </c>
      <c r="E4573" s="3">
        <v>23.0165643173</v>
      </c>
      <c r="F4573" s="5" t="s">
        <v>11652</v>
      </c>
      <c r="G4573" s="5">
        <v>322</v>
      </c>
      <c r="H4573" s="5" t="s">
        <v>55</v>
      </c>
      <c r="I4573" s="3">
        <v>14.0153544009998</v>
      </c>
      <c r="J4573" s="3">
        <v>23.956442831216</v>
      </c>
      <c r="K4573" s="3">
        <v>3.42258691427337</v>
      </c>
      <c r="L4573" s="3">
        <v>31.864406779661</v>
      </c>
      <c r="M4573" s="3">
        <v>7.68971332209106</v>
      </c>
      <c r="N4573" s="3">
        <v>27.5882704967086</v>
      </c>
      <c r="O4573" s="3">
        <v>26.2554369315935</v>
      </c>
      <c r="P4573" s="3">
        <v>18.2119205298013</v>
      </c>
      <c r="Q4573" s="3">
        <v>31.0934720131381</v>
      </c>
      <c r="R4573" s="3">
        <v>29.1920731707317</v>
      </c>
      <c r="S4573" s="3"/>
      <c r="T4573" s="3"/>
      <c r="U4573" s="3"/>
      <c r="V4573" s="3"/>
      <c r="W4573" s="3"/>
      <c r="X4573" s="3"/>
      <c r="Y4573" s="3"/>
      <c r="Z4573" s="3"/>
      <c r="AA4573" s="3">
        <v>0.4915921098548</v>
      </c>
      <c r="AB4573" s="3">
        <v>1.21191616314332</v>
      </c>
      <c r="AC4573" s="3">
        <v>-9.50930401960135</v>
      </c>
      <c r="AD4573" s="3"/>
      <c r="AE4573" s="5">
        <v>1</v>
      </c>
      <c r="AF4573" s="3">
        <v>6.15428307950782</v>
      </c>
      <c r="AG4573" s="3"/>
      <c r="AH4573" s="3"/>
      <c r="AI4573" s="3"/>
      <c r="AJ4573" s="3"/>
      <c r="AK4573" s="3"/>
      <c r="AL4573" s="3"/>
      <c r="AM4573" s="3"/>
      <c r="AN4573" s="5" t="s">
        <v>51</v>
      </c>
      <c r="AO4573" s="1"/>
      <c r="AP4573" s="1"/>
      <c r="AQ4573" s="1"/>
    </row>
    <row r="4574" spans="1:43">
      <c r="A4574" s="1" t="s">
        <v>11653</v>
      </c>
      <c r="B4574" s="1" t="s">
        <v>11654</v>
      </c>
      <c r="C4574" s="3">
        <v>0.906849315068493</v>
      </c>
      <c r="D4574" s="4">
        <v>43906</v>
      </c>
      <c r="E4574" s="3">
        <v>10.0049854537</v>
      </c>
      <c r="F4574" s="5" t="s">
        <v>1435</v>
      </c>
      <c r="G4574" s="5">
        <v>332</v>
      </c>
      <c r="H4574" s="5" t="s">
        <v>50</v>
      </c>
      <c r="I4574" s="3">
        <v>0.140407180824398</v>
      </c>
      <c r="J4574" s="3">
        <v>46.7619472979008</v>
      </c>
      <c r="K4574" s="3">
        <v>0.0200340578984362</v>
      </c>
      <c r="L4574" s="3">
        <v>30.9428950863214</v>
      </c>
      <c r="M4574" s="3">
        <v>-0.120036010803239</v>
      </c>
      <c r="N4574" s="3">
        <v>59.6616206589492</v>
      </c>
      <c r="O4574" s="3">
        <v>0.848399151600856</v>
      </c>
      <c r="P4574" s="3">
        <v>22.384650525354</v>
      </c>
      <c r="Q4574" s="3">
        <v>1.18565058775842</v>
      </c>
      <c r="R4574" s="3">
        <v>42.4432641236118</v>
      </c>
      <c r="S4574" s="3"/>
      <c r="T4574" s="3"/>
      <c r="U4574" s="3"/>
      <c r="V4574" s="3"/>
      <c r="W4574" s="3"/>
      <c r="X4574" s="3"/>
      <c r="Y4574" s="3"/>
      <c r="Z4574" s="3"/>
      <c r="AA4574" s="3">
        <v>-0.153248611568004</v>
      </c>
      <c r="AB4574" s="3">
        <v>-0.166961291643589</v>
      </c>
      <c r="AC4574" s="3">
        <v>-1.83467942965399</v>
      </c>
      <c r="AD4574" s="3"/>
      <c r="AE4574" s="5">
        <v>4</v>
      </c>
      <c r="AF4574" s="3">
        <v>-0.0231555815923624</v>
      </c>
      <c r="AG4574" s="3"/>
      <c r="AH4574" s="3"/>
      <c r="AI4574" s="3"/>
      <c r="AJ4574" s="3"/>
      <c r="AK4574" s="3"/>
      <c r="AL4574" s="3"/>
      <c r="AM4574" s="3"/>
      <c r="AN4574" s="5" t="s">
        <v>1266</v>
      </c>
      <c r="AO4574" s="1"/>
      <c r="AP4574" s="1"/>
      <c r="AQ4574" s="1"/>
    </row>
    <row r="4575" spans="1:43">
      <c r="A4575" s="1" t="s">
        <v>11655</v>
      </c>
      <c r="B4575" s="1" t="s">
        <v>11656</v>
      </c>
      <c r="C4575" s="3">
        <v>1.05479452054795</v>
      </c>
      <c r="D4575" s="4">
        <v>43852</v>
      </c>
      <c r="E4575" s="3">
        <v>239.7026297741</v>
      </c>
      <c r="F4575" s="5" t="s">
        <v>7791</v>
      </c>
      <c r="G4575" s="5">
        <v>386</v>
      </c>
      <c r="H4575" s="5" t="s">
        <v>55</v>
      </c>
      <c r="I4575" s="3">
        <v>15.7494639724514</v>
      </c>
      <c r="J4575" s="3">
        <v>14.2770719903206</v>
      </c>
      <c r="K4575" s="3">
        <v>2.70971461516288</v>
      </c>
      <c r="L4575" s="3">
        <v>47.1186440677966</v>
      </c>
      <c r="M4575" s="3">
        <v>7.494116937187</v>
      </c>
      <c r="N4575" s="3">
        <v>29.0843806104129</v>
      </c>
      <c r="O4575" s="3">
        <v>24.2849169806056</v>
      </c>
      <c r="P4575" s="3">
        <v>24.7682119205298</v>
      </c>
      <c r="Q4575" s="3">
        <v>23.4666297040682</v>
      </c>
      <c r="R4575" s="3">
        <v>50.3810975609756</v>
      </c>
      <c r="S4575" s="3">
        <v>72.358746130031</v>
      </c>
      <c r="T4575" s="3">
        <v>39.16015625</v>
      </c>
      <c r="U4575" s="3"/>
      <c r="V4575" s="3"/>
      <c r="W4575" s="3"/>
      <c r="X4575" s="3"/>
      <c r="Y4575" s="3"/>
      <c r="Z4575" s="3"/>
      <c r="AA4575" s="3">
        <v>0.252254832268443</v>
      </c>
      <c r="AB4575" s="3">
        <v>0.509772445748869</v>
      </c>
      <c r="AC4575" s="3">
        <v>-14.3924604510266</v>
      </c>
      <c r="AD4575" s="3"/>
      <c r="AE4575" s="5">
        <v>2</v>
      </c>
      <c r="AF4575" s="3">
        <v>4.76273514176323</v>
      </c>
      <c r="AG4575" s="3"/>
      <c r="AH4575" s="3"/>
      <c r="AI4575" s="3"/>
      <c r="AJ4575" s="3"/>
      <c r="AK4575" s="3"/>
      <c r="AL4575" s="3"/>
      <c r="AM4575" s="3"/>
      <c r="AN4575" s="5" t="s">
        <v>46</v>
      </c>
      <c r="AO4575" s="1"/>
      <c r="AP4575" s="1"/>
      <c r="AQ4575" s="1"/>
    </row>
    <row r="4576" spans="1:43">
      <c r="A4576" s="1" t="s">
        <v>11657</v>
      </c>
      <c r="B4576" s="1" t="s">
        <v>11658</v>
      </c>
      <c r="C4576" s="3">
        <v>0.805479452054795</v>
      </c>
      <c r="D4576" s="4">
        <v>43943</v>
      </c>
      <c r="E4576" s="3">
        <v>5.0945268415</v>
      </c>
      <c r="F4576" s="5" t="s">
        <v>11659</v>
      </c>
      <c r="G4576" s="5">
        <v>295</v>
      </c>
      <c r="H4576" s="5" t="s">
        <v>50</v>
      </c>
      <c r="I4576" s="3">
        <v>0.120132145359894</v>
      </c>
      <c r="J4576" s="3">
        <v>50.1116569897276</v>
      </c>
      <c r="K4576" s="3">
        <v>0.100090081072966</v>
      </c>
      <c r="L4576" s="3">
        <v>2.61177512173528</v>
      </c>
      <c r="M4576" s="3">
        <v>0.0300060012002367</v>
      </c>
      <c r="N4576" s="3">
        <v>29.919857524488</v>
      </c>
      <c r="O4576" s="3">
        <v>0.755591376183755</v>
      </c>
      <c r="P4576" s="3">
        <v>38.0539058931019</v>
      </c>
      <c r="Q4576" s="3">
        <v>1.37861125190065</v>
      </c>
      <c r="R4576" s="3">
        <v>19.8454852728151</v>
      </c>
      <c r="S4576" s="3"/>
      <c r="T4576" s="3"/>
      <c r="U4576" s="3"/>
      <c r="V4576" s="3"/>
      <c r="W4576" s="3"/>
      <c r="X4576" s="3"/>
      <c r="Y4576" s="3"/>
      <c r="Z4576" s="3"/>
      <c r="AA4576" s="3">
        <v>-0.219231147719648</v>
      </c>
      <c r="AB4576" s="3">
        <v>-0.230665301987594</v>
      </c>
      <c r="AC4576" s="3">
        <v>-1.45999999999999</v>
      </c>
      <c r="AD4576" s="3"/>
      <c r="AE4576" s="5">
        <v>3</v>
      </c>
      <c r="AF4576" s="3">
        <v>0.00501334279690774</v>
      </c>
      <c r="AG4576" s="3"/>
      <c r="AH4576" s="3"/>
      <c r="AI4576" s="3"/>
      <c r="AJ4576" s="3"/>
      <c r="AK4576" s="3"/>
      <c r="AL4576" s="3"/>
      <c r="AM4576" s="3"/>
      <c r="AN4576" s="5" t="s">
        <v>1266</v>
      </c>
      <c r="AO4576" s="1"/>
      <c r="AP4576" s="1"/>
      <c r="AQ4576" s="1"/>
    </row>
    <row r="4577" spans="1:43">
      <c r="A4577" s="1" t="s">
        <v>11660</v>
      </c>
      <c r="B4577" s="1" t="s">
        <v>11661</v>
      </c>
      <c r="C4577" s="3">
        <v>0.786301369863014</v>
      </c>
      <c r="D4577" s="4">
        <v>43950</v>
      </c>
      <c r="E4577" s="3">
        <v>2.3066360513</v>
      </c>
      <c r="F4577" s="5" t="s">
        <v>9648</v>
      </c>
      <c r="G4577" s="5">
        <v>288</v>
      </c>
      <c r="H4577" s="5" t="s">
        <v>226</v>
      </c>
      <c r="I4577" s="3">
        <v>0.55927294517126</v>
      </c>
      <c r="J4577" s="3">
        <v>85.0640113798008</v>
      </c>
      <c r="K4577" s="3">
        <v>0.23892483822797</v>
      </c>
      <c r="L4577" s="3">
        <v>71.2962962962963</v>
      </c>
      <c r="M4577" s="3">
        <v>0.27885668758091</v>
      </c>
      <c r="N4577" s="3">
        <v>66.0084626234133</v>
      </c>
      <c r="O4577" s="3">
        <v>0.992978936810422</v>
      </c>
      <c r="P4577" s="3">
        <v>89.622641509434</v>
      </c>
      <c r="Q4577" s="3">
        <v>2.0368869071747</v>
      </c>
      <c r="R4577" s="3">
        <v>86.4963503649635</v>
      </c>
      <c r="S4577" s="3"/>
      <c r="T4577" s="3"/>
      <c r="U4577" s="3"/>
      <c r="V4577" s="3"/>
      <c r="W4577" s="3"/>
      <c r="X4577" s="3"/>
      <c r="Y4577" s="3"/>
      <c r="Z4577" s="3"/>
      <c r="AA4577" s="3">
        <v>-0.0420991273733197</v>
      </c>
      <c r="AB4577" s="3">
        <v>-0.0548353671872556</v>
      </c>
      <c r="AC4577" s="3">
        <v>-2.6</v>
      </c>
      <c r="AD4577" s="3"/>
      <c r="AE4577" s="5">
        <v>2</v>
      </c>
      <c r="AF4577" s="3">
        <v>0.0444835221144242</v>
      </c>
      <c r="AG4577" s="3"/>
      <c r="AH4577" s="3"/>
      <c r="AI4577" s="3"/>
      <c r="AJ4577" s="3"/>
      <c r="AK4577" s="3"/>
      <c r="AL4577" s="3"/>
      <c r="AM4577" s="3"/>
      <c r="AN4577" s="5" t="s">
        <v>46</v>
      </c>
      <c r="AO4577" s="1"/>
      <c r="AP4577" s="1"/>
      <c r="AQ4577" s="1"/>
    </row>
    <row r="4578" spans="1:43">
      <c r="A4578" s="1" t="s">
        <v>11662</v>
      </c>
      <c r="B4578" s="1" t="s">
        <v>11663</v>
      </c>
      <c r="C4578" s="3">
        <v>0.936986301369863</v>
      </c>
      <c r="D4578" s="4">
        <v>43895</v>
      </c>
      <c r="E4578" s="3">
        <v>2.1955464652</v>
      </c>
      <c r="F4578" s="5" t="s">
        <v>11664</v>
      </c>
      <c r="G4578" s="5">
        <v>343</v>
      </c>
      <c r="H4578" s="5" t="s">
        <v>60</v>
      </c>
      <c r="I4578" s="3">
        <v>2.74881516587677</v>
      </c>
      <c r="J4578" s="3">
        <v>67.0634920634921</v>
      </c>
      <c r="K4578" s="3">
        <v>1.66471277842906</v>
      </c>
      <c r="L4578" s="3">
        <v>59.9232981783317</v>
      </c>
      <c r="M4578" s="3">
        <v>-2.37898686679175</v>
      </c>
      <c r="N4578" s="3">
        <v>79.624134520277</v>
      </c>
      <c r="O4578" s="3">
        <v>5.09816595297729</v>
      </c>
      <c r="P4578" s="3">
        <v>63.3874239350913</v>
      </c>
      <c r="Q4578" s="3">
        <v>11.4748478875653</v>
      </c>
      <c r="R4578" s="3">
        <v>52.3560209424084</v>
      </c>
      <c r="S4578" s="3"/>
      <c r="T4578" s="3"/>
      <c r="U4578" s="3"/>
      <c r="V4578" s="3"/>
      <c r="W4578" s="3"/>
      <c r="X4578" s="3"/>
      <c r="Y4578" s="3"/>
      <c r="Z4578" s="3"/>
      <c r="AA4578" s="3">
        <v>0.196202900730192</v>
      </c>
      <c r="AB4578" s="3">
        <v>0.34379931502766</v>
      </c>
      <c r="AC4578" s="3">
        <v>-8.00561797752809</v>
      </c>
      <c r="AD4578" s="3"/>
      <c r="AE4578" s="5">
        <v>2</v>
      </c>
      <c r="AF4578" s="3">
        <v>2.67923490992796</v>
      </c>
      <c r="AG4578" s="3"/>
      <c r="AH4578" s="3"/>
      <c r="AI4578" s="3"/>
      <c r="AJ4578" s="3"/>
      <c r="AK4578" s="3"/>
      <c r="AL4578" s="3"/>
      <c r="AM4578" s="3"/>
      <c r="AN4578" s="5" t="s">
        <v>46</v>
      </c>
      <c r="AO4578" s="1"/>
      <c r="AP4578" s="1"/>
      <c r="AQ4578" s="1"/>
    </row>
    <row r="4579" spans="1:43">
      <c r="A4579" s="1" t="s">
        <v>11665</v>
      </c>
      <c r="B4579" s="1" t="s">
        <v>11666</v>
      </c>
      <c r="C4579" s="3">
        <v>0.958904109589041</v>
      </c>
      <c r="D4579" s="4">
        <v>43887</v>
      </c>
      <c r="E4579" s="3">
        <v>3.1716516324</v>
      </c>
      <c r="F4579" s="5" t="s">
        <v>11667</v>
      </c>
      <c r="G4579" s="5">
        <v>351</v>
      </c>
      <c r="H4579" s="5" t="s">
        <v>55</v>
      </c>
      <c r="I4579" s="3">
        <v>13.8601784682545</v>
      </c>
      <c r="J4579" s="3">
        <v>25.0453720508167</v>
      </c>
      <c r="K4579" s="3">
        <v>4.12728233429226</v>
      </c>
      <c r="L4579" s="3">
        <v>17.909604519774</v>
      </c>
      <c r="M4579" s="3">
        <v>6.51612515764819</v>
      </c>
      <c r="N4579" s="3">
        <v>37.1035308198683</v>
      </c>
      <c r="O4579" s="3">
        <v>29.8769771528998</v>
      </c>
      <c r="P4579" s="3">
        <v>9.33774834437086</v>
      </c>
      <c r="Q4579" s="3">
        <v>38.475952529669</v>
      </c>
      <c r="R4579" s="3">
        <v>12.1951219512195</v>
      </c>
      <c r="S4579" s="3"/>
      <c r="T4579" s="3"/>
      <c r="U4579" s="3"/>
      <c r="V4579" s="3"/>
      <c r="W4579" s="3"/>
      <c r="X4579" s="3"/>
      <c r="Y4579" s="3"/>
      <c r="Z4579" s="3"/>
      <c r="AA4579" s="3">
        <v>0.320574529394648</v>
      </c>
      <c r="AB4579" s="3">
        <v>0.572121301031633</v>
      </c>
      <c r="AC4579" s="3">
        <v>-11.8061062648691</v>
      </c>
      <c r="AD4579" s="3"/>
      <c r="AE4579" s="5">
        <v>1</v>
      </c>
      <c r="AF4579" s="3">
        <v>4.95294962747093</v>
      </c>
      <c r="AG4579" s="3"/>
      <c r="AH4579" s="3"/>
      <c r="AI4579" s="3"/>
      <c r="AJ4579" s="3"/>
      <c r="AK4579" s="3"/>
      <c r="AL4579" s="3"/>
      <c r="AM4579" s="3"/>
      <c r="AN4579" s="5" t="s">
        <v>46</v>
      </c>
      <c r="AO4579" s="1"/>
      <c r="AP4579" s="1"/>
      <c r="AQ4579" s="1"/>
    </row>
    <row r="4580" spans="1:43">
      <c r="A4580" s="1" t="s">
        <v>11668</v>
      </c>
      <c r="B4580" s="1" t="s">
        <v>11669</v>
      </c>
      <c r="C4580" s="3">
        <v>0.824657534246575</v>
      </c>
      <c r="D4580" s="4">
        <v>43936</v>
      </c>
      <c r="E4580" s="3">
        <v>0.7601256717</v>
      </c>
      <c r="F4580" s="5" t="s">
        <v>11670</v>
      </c>
      <c r="G4580" s="5">
        <v>302</v>
      </c>
      <c r="H4580" s="5" t="s">
        <v>198</v>
      </c>
      <c r="I4580" s="3">
        <v>0.137958218368158</v>
      </c>
      <c r="J4580" s="3">
        <v>70.3703703703704</v>
      </c>
      <c r="K4580" s="3">
        <v>0.128091437580065</v>
      </c>
      <c r="L4580" s="3">
        <v>0.531914893617021</v>
      </c>
      <c r="M4580" s="3">
        <v>-0.0688366604385803</v>
      </c>
      <c r="N4580" s="3">
        <v>80.6366047745358</v>
      </c>
      <c r="O4580" s="3">
        <v>0.85351329892814</v>
      </c>
      <c r="P4580" s="3">
        <v>18.3908045977011</v>
      </c>
      <c r="Q4580" s="3">
        <v>2.51185312216282</v>
      </c>
      <c r="R4580" s="3">
        <v>0.892857142857143</v>
      </c>
      <c r="S4580" s="3"/>
      <c r="T4580" s="3"/>
      <c r="U4580" s="3"/>
      <c r="V4580" s="3"/>
      <c r="W4580" s="3"/>
      <c r="X4580" s="3"/>
      <c r="Y4580" s="3"/>
      <c r="Z4580" s="3"/>
      <c r="AA4580" s="3">
        <v>0.0447819518238807</v>
      </c>
      <c r="AB4580" s="3">
        <v>0.0612634695811793</v>
      </c>
      <c r="AC4580" s="3">
        <v>-1.31920847491504</v>
      </c>
      <c r="AD4580" s="3"/>
      <c r="AE4580" s="5">
        <v>3</v>
      </c>
      <c r="AF4580" s="3">
        <v>0.151293851742483</v>
      </c>
      <c r="AG4580" s="3"/>
      <c r="AH4580" s="3"/>
      <c r="AI4580" s="3"/>
      <c r="AJ4580" s="3"/>
      <c r="AK4580" s="3"/>
      <c r="AL4580" s="3"/>
      <c r="AM4580" s="3"/>
      <c r="AN4580" s="5" t="s">
        <v>46</v>
      </c>
      <c r="AO4580" s="1"/>
      <c r="AP4580" s="1"/>
      <c r="AQ4580" s="1"/>
    </row>
    <row r="4581" spans="1:43">
      <c r="A4581" s="1" t="s">
        <v>11671</v>
      </c>
      <c r="B4581" s="1" t="s">
        <v>11672</v>
      </c>
      <c r="C4581" s="3">
        <v>0.367123287671233</v>
      </c>
      <c r="D4581" s="4">
        <v>44103</v>
      </c>
      <c r="E4581" s="3">
        <v>2.1507810169</v>
      </c>
      <c r="F4581" s="5" t="s">
        <v>8633</v>
      </c>
      <c r="G4581" s="5">
        <v>65</v>
      </c>
      <c r="H4581" s="5" t="s">
        <v>60</v>
      </c>
      <c r="I4581" s="3">
        <v>6.99259836384886</v>
      </c>
      <c r="J4581" s="3">
        <v>49.5039682539683</v>
      </c>
      <c r="K4581" s="3">
        <v>3.41711380965829</v>
      </c>
      <c r="L4581" s="3">
        <v>30.6807286673058</v>
      </c>
      <c r="M4581" s="3">
        <v>3.60241418332705</v>
      </c>
      <c r="N4581" s="3">
        <v>35.4104846686449</v>
      </c>
      <c r="O4581" s="3">
        <v>7.54772393538913</v>
      </c>
      <c r="P4581" s="3">
        <v>57.5050709939148</v>
      </c>
      <c r="Q4581" s="3"/>
      <c r="R4581" s="3"/>
      <c r="S4581" s="3"/>
      <c r="T4581" s="3"/>
      <c r="U4581" s="3"/>
      <c r="V4581" s="3"/>
      <c r="W4581" s="3"/>
      <c r="X4581" s="3"/>
      <c r="Y4581" s="3"/>
      <c r="Z4581" s="3"/>
      <c r="AA4581" s="3">
        <v>0.148009458123832</v>
      </c>
      <c r="AB4581" s="3">
        <v>0.231530820862463</v>
      </c>
      <c r="AC4581" s="3">
        <v>-5.09042196918954</v>
      </c>
      <c r="AD4581" s="3"/>
      <c r="AE4581" s="5">
        <v>1</v>
      </c>
      <c r="AF4581" s="3">
        <v>1.1455746954486</v>
      </c>
      <c r="AG4581" s="3"/>
      <c r="AH4581" s="3"/>
      <c r="AI4581" s="3"/>
      <c r="AJ4581" s="3"/>
      <c r="AK4581" s="3"/>
      <c r="AL4581" s="3"/>
      <c r="AM4581" s="3"/>
      <c r="AN4581" s="5" t="s">
        <v>46</v>
      </c>
      <c r="AO4581" s="1"/>
      <c r="AP4581" s="1"/>
      <c r="AQ4581" s="1"/>
    </row>
    <row r="4582" spans="1:43">
      <c r="A4582" s="1" t="s">
        <v>11673</v>
      </c>
      <c r="B4582" s="1" t="s">
        <v>11674</v>
      </c>
      <c r="C4582" s="3">
        <v>0.980821917808219</v>
      </c>
      <c r="D4582" s="4">
        <v>43879</v>
      </c>
      <c r="E4582" s="3">
        <v>18.9656844933</v>
      </c>
      <c r="F4582" s="5" t="s">
        <v>7476</v>
      </c>
      <c r="G4582" s="5">
        <v>359</v>
      </c>
      <c r="H4582" s="5" t="s">
        <v>55</v>
      </c>
      <c r="I4582" s="3">
        <v>5.84693392489305</v>
      </c>
      <c r="J4582" s="3">
        <v>75.4385964912281</v>
      </c>
      <c r="K4582" s="3">
        <v>1.56606355481224</v>
      </c>
      <c r="L4582" s="3">
        <v>69.4915254237288</v>
      </c>
      <c r="M4582" s="3">
        <v>3.9607812621586</v>
      </c>
      <c r="N4582" s="3">
        <v>61.7594254937163</v>
      </c>
      <c r="O4582" s="3">
        <v>8.53846778779754</v>
      </c>
      <c r="P4582" s="3">
        <v>84.9668874172185</v>
      </c>
      <c r="Q4582" s="3">
        <v>16.3763066202091</v>
      </c>
      <c r="R4582" s="3">
        <v>70.4268292682927</v>
      </c>
      <c r="S4582" s="3"/>
      <c r="T4582" s="3"/>
      <c r="U4582" s="3"/>
      <c r="V4582" s="3"/>
      <c r="W4582" s="3"/>
      <c r="X4582" s="3"/>
      <c r="Y4582" s="3"/>
      <c r="Z4582" s="3"/>
      <c r="AA4582" s="3">
        <v>0.184965353490353</v>
      </c>
      <c r="AB4582" s="3">
        <v>0.312501942710312</v>
      </c>
      <c r="AC4582" s="3">
        <v>-11.4462299134734</v>
      </c>
      <c r="AD4582" s="3"/>
      <c r="AE4582" s="5">
        <v>1</v>
      </c>
      <c r="AF4582" s="3">
        <v>2.48327270074588</v>
      </c>
      <c r="AG4582" s="3"/>
      <c r="AH4582" s="3"/>
      <c r="AI4582" s="3"/>
      <c r="AJ4582" s="3"/>
      <c r="AK4582" s="3"/>
      <c r="AL4582" s="3"/>
      <c r="AM4582" s="3"/>
      <c r="AN4582" s="5" t="s">
        <v>46</v>
      </c>
      <c r="AO4582" s="1"/>
      <c r="AP4582" s="1"/>
      <c r="AQ4582" s="1"/>
    </row>
    <row r="4583" spans="1:43">
      <c r="A4583" s="1" t="s">
        <v>11675</v>
      </c>
      <c r="B4583" s="1" t="s">
        <v>11676</v>
      </c>
      <c r="C4583" s="3">
        <v>0.802739726027397</v>
      </c>
      <c r="D4583" s="4">
        <v>43944</v>
      </c>
      <c r="E4583" s="3">
        <v>10.0361701778</v>
      </c>
      <c r="F4583" s="5" t="s">
        <v>4886</v>
      </c>
      <c r="G4583" s="5">
        <v>216</v>
      </c>
      <c r="H4583" s="5" t="s">
        <v>50</v>
      </c>
      <c r="I4583" s="3">
        <v>0.278884462151384</v>
      </c>
      <c r="J4583" s="3">
        <v>22.1974095578383</v>
      </c>
      <c r="K4583" s="3">
        <v>0</v>
      </c>
      <c r="L4583" s="3">
        <v>43.3820274457725</v>
      </c>
      <c r="M4583" s="3">
        <v>0.0397456279809206</v>
      </c>
      <c r="N4583" s="3">
        <v>28.4951024042743</v>
      </c>
      <c r="O4583" s="3">
        <v>0.569538056824951</v>
      </c>
      <c r="P4583" s="3">
        <v>62.494289629968</v>
      </c>
      <c r="Q4583" s="3">
        <v>1.32448904814332</v>
      </c>
      <c r="R4583" s="3">
        <v>24.4809270883631</v>
      </c>
      <c r="S4583" s="3"/>
      <c r="T4583" s="3"/>
      <c r="U4583" s="3"/>
      <c r="V4583" s="3"/>
      <c r="W4583" s="3"/>
      <c r="X4583" s="3"/>
      <c r="Y4583" s="3"/>
      <c r="Z4583" s="3"/>
      <c r="AA4583" s="3">
        <v>0.00122900010465941</v>
      </c>
      <c r="AB4583" s="3">
        <v>0.00145456599150552</v>
      </c>
      <c r="AC4583" s="3">
        <v>-1.03802774728016</v>
      </c>
      <c r="AD4583" s="3"/>
      <c r="AE4583" s="5">
        <v>1</v>
      </c>
      <c r="AF4583" s="3">
        <v>0.126736949759253</v>
      </c>
      <c r="AG4583" s="3"/>
      <c r="AH4583" s="3"/>
      <c r="AI4583" s="3"/>
      <c r="AJ4583" s="3"/>
      <c r="AK4583" s="3"/>
      <c r="AL4583" s="3"/>
      <c r="AM4583" s="3"/>
      <c r="AN4583" s="5" t="s">
        <v>46</v>
      </c>
      <c r="AO4583" s="1"/>
      <c r="AP4583" s="1"/>
      <c r="AQ4583" s="1"/>
    </row>
    <row r="4584" spans="1:43">
      <c r="A4584" s="1" t="s">
        <v>11677</v>
      </c>
      <c r="B4584" s="1" t="s">
        <v>11678</v>
      </c>
      <c r="C4584" s="3">
        <v>0.728767123287671</v>
      </c>
      <c r="D4584" s="4">
        <v>43971</v>
      </c>
      <c r="E4584" s="3">
        <v>2.1061096443</v>
      </c>
      <c r="F4584" s="5" t="s">
        <v>542</v>
      </c>
      <c r="G4584" s="5">
        <v>267</v>
      </c>
      <c r="H4584" s="5" t="s">
        <v>50</v>
      </c>
      <c r="I4584" s="3">
        <v>-0.0398843354272566</v>
      </c>
      <c r="J4584" s="3">
        <v>73.8276016078606</v>
      </c>
      <c r="K4584" s="3">
        <v>-0.0697767145135711</v>
      </c>
      <c r="L4584" s="3">
        <v>85.7459052678176</v>
      </c>
      <c r="M4584" s="3">
        <v>-0.169288986257721</v>
      </c>
      <c r="N4584" s="3">
        <v>67.720391807658</v>
      </c>
      <c r="O4584" s="3">
        <v>0.632403131901222</v>
      </c>
      <c r="P4584" s="3">
        <v>56.1443581544084</v>
      </c>
      <c r="Q4584" s="3">
        <v>1.05846774193548</v>
      </c>
      <c r="R4584" s="3">
        <v>57.5567358763882</v>
      </c>
      <c r="S4584" s="3"/>
      <c r="T4584" s="3"/>
      <c r="U4584" s="3"/>
      <c r="V4584" s="3"/>
      <c r="W4584" s="3"/>
      <c r="X4584" s="3"/>
      <c r="Y4584" s="3"/>
      <c r="Z4584" s="3"/>
      <c r="AA4584" s="3">
        <v>-0.132153975585208</v>
      </c>
      <c r="AB4584" s="3">
        <v>-0.144697566906063</v>
      </c>
      <c r="AC4584" s="3">
        <v>-1.02948525737131</v>
      </c>
      <c r="AD4584" s="3"/>
      <c r="AE4584" s="5">
        <v>2</v>
      </c>
      <c r="AF4584" s="3">
        <v>0.0344480670476348</v>
      </c>
      <c r="AG4584" s="3"/>
      <c r="AH4584" s="3"/>
      <c r="AI4584" s="3"/>
      <c r="AJ4584" s="3"/>
      <c r="AK4584" s="3"/>
      <c r="AL4584" s="3"/>
      <c r="AM4584" s="3"/>
      <c r="AN4584" s="5" t="s">
        <v>1266</v>
      </c>
      <c r="AO4584" s="1"/>
      <c r="AP4584" s="1"/>
      <c r="AQ4584" s="1"/>
    </row>
    <row r="4585" spans="1:43">
      <c r="A4585" s="1" t="s">
        <v>11679</v>
      </c>
      <c r="B4585" s="1" t="s">
        <v>11680</v>
      </c>
      <c r="C4585" s="3">
        <v>0.616438356164384</v>
      </c>
      <c r="D4585" s="4">
        <v>44012</v>
      </c>
      <c r="E4585" s="3">
        <v>1.0874245459</v>
      </c>
      <c r="F4585" s="5" t="s">
        <v>11681</v>
      </c>
      <c r="G4585" s="5">
        <v>226</v>
      </c>
      <c r="H4585" s="5" t="s">
        <v>60</v>
      </c>
      <c r="I4585" s="3">
        <v>8.52248755379293</v>
      </c>
      <c r="J4585" s="3">
        <v>36.1111111111111</v>
      </c>
      <c r="K4585" s="3">
        <v>3.47574221578567</v>
      </c>
      <c r="L4585" s="3">
        <v>26.4621284755513</v>
      </c>
      <c r="M4585" s="3">
        <v>3.24315645821626</v>
      </c>
      <c r="N4585" s="3">
        <v>41.6419386745796</v>
      </c>
      <c r="O4585" s="3">
        <v>13.7537590659827</v>
      </c>
      <c r="P4585" s="3">
        <v>40.26369168357</v>
      </c>
      <c r="Q4585" s="3">
        <v>19.1053898870161</v>
      </c>
      <c r="R4585" s="3">
        <v>37.0680628272251</v>
      </c>
      <c r="S4585" s="3"/>
      <c r="T4585" s="3"/>
      <c r="U4585" s="3"/>
      <c r="V4585" s="3"/>
      <c r="W4585" s="3"/>
      <c r="X4585" s="3"/>
      <c r="Y4585" s="3"/>
      <c r="Z4585" s="3"/>
      <c r="AA4585" s="3">
        <v>0.249204377611817</v>
      </c>
      <c r="AB4585" s="3">
        <v>0.430992994497876</v>
      </c>
      <c r="AC4585" s="3">
        <v>-6.44722524483133</v>
      </c>
      <c r="AD4585" s="3"/>
      <c r="AE4585" s="5">
        <v>1</v>
      </c>
      <c r="AF4585" s="3">
        <v>2.86913056625272</v>
      </c>
      <c r="AG4585" s="3"/>
      <c r="AH4585" s="3"/>
      <c r="AI4585" s="3"/>
      <c r="AJ4585" s="3"/>
      <c r="AK4585" s="3"/>
      <c r="AL4585" s="3"/>
      <c r="AM4585" s="3"/>
      <c r="AN4585" s="5" t="s">
        <v>46</v>
      </c>
      <c r="AO4585" s="1"/>
      <c r="AP4585" s="1"/>
      <c r="AQ4585" s="1"/>
    </row>
    <row r="4586" spans="1:43">
      <c r="A4586" s="1" t="s">
        <v>11682</v>
      </c>
      <c r="B4586" s="1" t="s">
        <v>11683</v>
      </c>
      <c r="C4586" s="3">
        <v>0.879452054794521</v>
      </c>
      <c r="D4586" s="4">
        <v>43916</v>
      </c>
      <c r="E4586" s="3">
        <v>1.9127114371</v>
      </c>
      <c r="F4586" s="5" t="s">
        <v>11684</v>
      </c>
      <c r="G4586" s="5">
        <v>322</v>
      </c>
      <c r="H4586" s="5" t="s">
        <v>60</v>
      </c>
      <c r="I4586" s="3">
        <v>-2.23179830203241</v>
      </c>
      <c r="J4586" s="3">
        <v>87.5</v>
      </c>
      <c r="K4586" s="3">
        <v>-0.347449849219882</v>
      </c>
      <c r="L4586" s="3">
        <v>90.9875359539789</v>
      </c>
      <c r="M4586" s="3">
        <v>-4.91649465190467</v>
      </c>
      <c r="N4586" s="3">
        <v>90.3066271018793</v>
      </c>
      <c r="O4586" s="3">
        <v>1.80831826401446</v>
      </c>
      <c r="P4586" s="3">
        <v>74.340770791075</v>
      </c>
      <c r="Q4586" s="3">
        <v>5.10994329968193</v>
      </c>
      <c r="R4586" s="3">
        <v>64.7120418848168</v>
      </c>
      <c r="S4586" s="3"/>
      <c r="T4586" s="3"/>
      <c r="U4586" s="3"/>
      <c r="V4586" s="3"/>
      <c r="W4586" s="3"/>
      <c r="X4586" s="3"/>
      <c r="Y4586" s="3"/>
      <c r="Z4586" s="3"/>
      <c r="AA4586" s="3">
        <v>0.289303809793527</v>
      </c>
      <c r="AB4586" s="3">
        <v>0.543558474748659</v>
      </c>
      <c r="AC4586" s="3">
        <v>-10.7147139944837</v>
      </c>
      <c r="AD4586" s="3"/>
      <c r="AE4586" s="5">
        <v>1</v>
      </c>
      <c r="AF4586" s="3">
        <v>4.49402838015587</v>
      </c>
      <c r="AG4586" s="3"/>
      <c r="AH4586" s="3"/>
      <c r="AI4586" s="3"/>
      <c r="AJ4586" s="3"/>
      <c r="AK4586" s="3"/>
      <c r="AL4586" s="3"/>
      <c r="AM4586" s="3"/>
      <c r="AN4586" s="5" t="s">
        <v>46</v>
      </c>
      <c r="AO4586" s="1"/>
      <c r="AP4586" s="1"/>
      <c r="AQ4586" s="1"/>
    </row>
    <row r="4587" spans="1:43">
      <c r="A4587" s="1" t="s">
        <v>11685</v>
      </c>
      <c r="B4587" s="1" t="s">
        <v>11686</v>
      </c>
      <c r="C4587" s="3">
        <v>0.457534246575342</v>
      </c>
      <c r="D4587" s="4">
        <v>44070</v>
      </c>
      <c r="E4587" s="3">
        <v>0.1038012886</v>
      </c>
      <c r="F4587" s="5" t="s">
        <v>10068</v>
      </c>
      <c r="G4587" s="5">
        <v>168</v>
      </c>
      <c r="H4587" s="5" t="s">
        <v>2390</v>
      </c>
      <c r="I4587" s="3">
        <v>2.83420390791254</v>
      </c>
      <c r="J4587" s="3">
        <v>72.3076923076923</v>
      </c>
      <c r="K4587" s="3">
        <v>-0.458801498127353</v>
      </c>
      <c r="L4587" s="3">
        <v>71.4285714285714</v>
      </c>
      <c r="M4587" s="3">
        <v>0.920827795709136</v>
      </c>
      <c r="N4587" s="3">
        <v>62.1212121212121</v>
      </c>
      <c r="O4587" s="3">
        <v>5.57100297914598</v>
      </c>
      <c r="P4587" s="3">
        <v>75.78125</v>
      </c>
      <c r="Q4587" s="3"/>
      <c r="R4587" s="3"/>
      <c r="S4587" s="3"/>
      <c r="T4587" s="3"/>
      <c r="U4587" s="3"/>
      <c r="V4587" s="3"/>
      <c r="W4587" s="3"/>
      <c r="X4587" s="3"/>
      <c r="Y4587" s="3"/>
      <c r="Z4587" s="3"/>
      <c r="AA4587" s="3">
        <v>0.274082744968718</v>
      </c>
      <c r="AB4587" s="3">
        <v>0.473479102065964</v>
      </c>
      <c r="AC4587" s="3">
        <v>-1.98305558141701</v>
      </c>
      <c r="AD4587" s="3"/>
      <c r="AE4587" s="5">
        <v>1</v>
      </c>
      <c r="AF4587" s="3">
        <v>1.04591215253478</v>
      </c>
      <c r="AG4587" s="3"/>
      <c r="AH4587" s="3"/>
      <c r="AI4587" s="3"/>
      <c r="AJ4587" s="3"/>
      <c r="AK4587" s="3"/>
      <c r="AL4587" s="3"/>
      <c r="AM4587" s="3"/>
      <c r="AN4587" s="5" t="s">
        <v>134</v>
      </c>
      <c r="AO4587" s="1"/>
      <c r="AP4587" s="1"/>
      <c r="AQ4587" s="1"/>
    </row>
    <row r="4588" spans="1:43">
      <c r="A4588" s="1" t="s">
        <v>11687</v>
      </c>
      <c r="B4588" s="1" t="s">
        <v>11688</v>
      </c>
      <c r="C4588" s="3">
        <v>0.805479452054795</v>
      </c>
      <c r="D4588" s="4">
        <v>43943</v>
      </c>
      <c r="E4588" s="3">
        <v>81.8900339388</v>
      </c>
      <c r="F4588" s="5" t="s">
        <v>969</v>
      </c>
      <c r="G4588" s="5">
        <v>295</v>
      </c>
      <c r="H4588" s="5" t="s">
        <v>205</v>
      </c>
      <c r="I4588" s="3">
        <v>-0.0600300150075083</v>
      </c>
      <c r="J4588" s="3">
        <v>39.7003745318352</v>
      </c>
      <c r="K4588" s="3">
        <v>0.0300420588824321</v>
      </c>
      <c r="L4588" s="3">
        <v>14.4444444444444</v>
      </c>
      <c r="M4588" s="3">
        <v>-0.179874088138294</v>
      </c>
      <c r="N4588" s="3">
        <v>32.089552238806</v>
      </c>
      <c r="O4588" s="3">
        <v>0.776836158192094</v>
      </c>
      <c r="P4588" s="3">
        <v>45.5252918287938</v>
      </c>
      <c r="Q4588" s="3">
        <v>1.13394755492558</v>
      </c>
      <c r="R4588" s="3">
        <v>48.2300884955752</v>
      </c>
      <c r="S4588" s="3"/>
      <c r="T4588" s="3"/>
      <c r="U4588" s="3"/>
      <c r="V4588" s="3"/>
      <c r="W4588" s="3"/>
      <c r="X4588" s="3"/>
      <c r="Y4588" s="3"/>
      <c r="Z4588" s="3"/>
      <c r="AA4588" s="3">
        <v>-0.164429664002025</v>
      </c>
      <c r="AB4588" s="3">
        <v>-0.177109194068522</v>
      </c>
      <c r="AC4588" s="3">
        <v>-1.70846238385452</v>
      </c>
      <c r="AD4588" s="3"/>
      <c r="AE4588" s="5">
        <v>4</v>
      </c>
      <c r="AF4588" s="3">
        <v>-0.0214718333227315</v>
      </c>
      <c r="AG4588" s="3"/>
      <c r="AH4588" s="3"/>
      <c r="AI4588" s="3"/>
      <c r="AJ4588" s="3"/>
      <c r="AK4588" s="3"/>
      <c r="AL4588" s="3"/>
      <c r="AM4588" s="3"/>
      <c r="AN4588" s="5" t="s">
        <v>46</v>
      </c>
      <c r="AO4588" s="1"/>
      <c r="AP4588" s="1"/>
      <c r="AQ4588" s="1"/>
    </row>
    <row r="4589" spans="1:43">
      <c r="A4589" s="1" t="s">
        <v>11689</v>
      </c>
      <c r="B4589" s="1" t="s">
        <v>11690</v>
      </c>
      <c r="C4589" s="3">
        <v>0.572602739726027</v>
      </c>
      <c r="D4589" s="4">
        <v>44028</v>
      </c>
      <c r="E4589" s="3">
        <v>60.3701924684</v>
      </c>
      <c r="F4589" s="5" t="s">
        <v>11691</v>
      </c>
      <c r="G4589" s="5">
        <v>210</v>
      </c>
      <c r="H4589" s="5" t="s">
        <v>191</v>
      </c>
      <c r="I4589" s="3">
        <v>6.37380777696257</v>
      </c>
      <c r="J4589" s="3">
        <v>75.9493670886076</v>
      </c>
      <c r="K4589" s="3">
        <v>1.07180202161032</v>
      </c>
      <c r="L4589" s="3">
        <v>74.6575342465753</v>
      </c>
      <c r="M4589" s="3">
        <v>0.380787537862394</v>
      </c>
      <c r="N4589" s="3">
        <v>86.3063063063063</v>
      </c>
      <c r="O4589" s="3">
        <v>14.3096481718735</v>
      </c>
      <c r="P4589" s="3">
        <v>66.6666666666667</v>
      </c>
      <c r="Q4589" s="3">
        <v>13.9279049209311</v>
      </c>
      <c r="R4589" s="3">
        <v>71.0691823899371</v>
      </c>
      <c r="S4589" s="3"/>
      <c r="T4589" s="3"/>
      <c r="U4589" s="3"/>
      <c r="V4589" s="3"/>
      <c r="W4589" s="3"/>
      <c r="X4589" s="3"/>
      <c r="Y4589" s="3"/>
      <c r="Z4589" s="3"/>
      <c r="AA4589" s="3">
        <v>0.162251439547381</v>
      </c>
      <c r="AB4589" s="3">
        <v>0.274003073223791</v>
      </c>
      <c r="AC4589" s="3">
        <v>-7.66235917826375</v>
      </c>
      <c r="AD4589" s="3"/>
      <c r="AE4589" s="5">
        <v>2</v>
      </c>
      <c r="AF4589" s="3">
        <v>1.58067459059351</v>
      </c>
      <c r="AG4589" s="3"/>
      <c r="AH4589" s="3"/>
      <c r="AI4589" s="3"/>
      <c r="AJ4589" s="3"/>
      <c r="AK4589" s="3"/>
      <c r="AL4589" s="3"/>
      <c r="AM4589" s="3"/>
      <c r="AN4589" s="5" t="s">
        <v>46</v>
      </c>
      <c r="AO4589" s="1"/>
      <c r="AP4589" s="1"/>
      <c r="AQ4589" s="1"/>
    </row>
    <row r="4590" spans="1:43">
      <c r="A4590" s="1" t="s">
        <v>11692</v>
      </c>
      <c r="B4590" s="1" t="s">
        <v>11693</v>
      </c>
      <c r="C4590" s="3">
        <v>0.715068493150685</v>
      </c>
      <c r="D4590" s="4">
        <v>43976</v>
      </c>
      <c r="E4590" s="3">
        <v>3.9999288201</v>
      </c>
      <c r="F4590" s="5" t="s">
        <v>11694</v>
      </c>
      <c r="G4590" s="5">
        <v>262</v>
      </c>
      <c r="H4590" s="5" t="s">
        <v>50</v>
      </c>
      <c r="I4590" s="3">
        <v>-0.0700070007000734</v>
      </c>
      <c r="J4590" s="3">
        <v>76.3733809736489</v>
      </c>
      <c r="K4590" s="3">
        <v>0.0300330363399707</v>
      </c>
      <c r="L4590" s="3">
        <v>24.3470562195662</v>
      </c>
      <c r="M4590" s="3">
        <v>-0.229655516724921</v>
      </c>
      <c r="N4590" s="3">
        <v>77.0703472840605</v>
      </c>
      <c r="O4590" s="3">
        <v>0.614238243882791</v>
      </c>
      <c r="P4590" s="3">
        <v>57.9259936043856</v>
      </c>
      <c r="Q4590" s="3">
        <v>0.553486967897751</v>
      </c>
      <c r="R4590" s="3">
        <v>84.7416706904877</v>
      </c>
      <c r="S4590" s="3"/>
      <c r="T4590" s="3"/>
      <c r="U4590" s="3"/>
      <c r="V4590" s="3"/>
      <c r="W4590" s="3"/>
      <c r="X4590" s="3"/>
      <c r="Y4590" s="3"/>
      <c r="Z4590" s="3"/>
      <c r="AA4590" s="3">
        <v>-0.13837286907823</v>
      </c>
      <c r="AB4590" s="3">
        <v>-0.157670119336448</v>
      </c>
      <c r="AC4590" s="3">
        <v>-1.338795084424</v>
      </c>
      <c r="AD4590" s="3"/>
      <c r="AE4590" s="5">
        <v>3</v>
      </c>
      <c r="AF4590" s="3">
        <v>-0.0230472334340461</v>
      </c>
      <c r="AG4590" s="3"/>
      <c r="AH4590" s="3"/>
      <c r="AI4590" s="3"/>
      <c r="AJ4590" s="3"/>
      <c r="AK4590" s="3"/>
      <c r="AL4590" s="3"/>
      <c r="AM4590" s="3"/>
      <c r="AN4590" s="5" t="s">
        <v>46</v>
      </c>
      <c r="AO4590" s="1"/>
      <c r="AP4590" s="1"/>
      <c r="AQ4590" s="1"/>
    </row>
    <row r="4591" spans="1:43">
      <c r="A4591" s="1" t="s">
        <v>11695</v>
      </c>
      <c r="B4591" s="1" t="s">
        <v>11696</v>
      </c>
      <c r="C4591" s="3">
        <v>0.638356164383562</v>
      </c>
      <c r="D4591" s="4">
        <v>44004</v>
      </c>
      <c r="E4591" s="3">
        <v>10.0645971142</v>
      </c>
      <c r="F4591" s="5" t="s">
        <v>11697</v>
      </c>
      <c r="G4591" s="5">
        <v>234</v>
      </c>
      <c r="H4591" s="5" t="s">
        <v>50</v>
      </c>
      <c r="I4591" s="3">
        <v>0.407352210630905</v>
      </c>
      <c r="J4591" s="3">
        <v>7.36936132201876</v>
      </c>
      <c r="K4591" s="3">
        <v>-0.00989413277926311</v>
      </c>
      <c r="L4591" s="3">
        <v>60.1593625498008</v>
      </c>
      <c r="M4591" s="3">
        <v>0.168500346912478</v>
      </c>
      <c r="N4591" s="3">
        <v>13.4906500445236</v>
      </c>
      <c r="O4591" s="3">
        <v>0.73876452307998</v>
      </c>
      <c r="P4591" s="3">
        <v>40.8405664687072</v>
      </c>
      <c r="Q4591" s="3">
        <v>1.15133962501248</v>
      </c>
      <c r="R4591" s="3">
        <v>46.3061323032352</v>
      </c>
      <c r="S4591" s="3"/>
      <c r="T4591" s="3"/>
      <c r="U4591" s="3"/>
      <c r="V4591" s="3"/>
      <c r="W4591" s="3"/>
      <c r="X4591" s="3"/>
      <c r="Y4591" s="3"/>
      <c r="Z4591" s="3"/>
      <c r="AA4591" s="3">
        <v>0.0836736681660449</v>
      </c>
      <c r="AB4591" s="3">
        <v>0.110034789903765</v>
      </c>
      <c r="AC4591" s="3">
        <v>-0.596738142715063</v>
      </c>
      <c r="AD4591" s="3"/>
      <c r="AE4591" s="5">
        <v>1</v>
      </c>
      <c r="AF4591" s="3">
        <v>0.178626788725005</v>
      </c>
      <c r="AG4591" s="3"/>
      <c r="AH4591" s="3"/>
      <c r="AI4591" s="3"/>
      <c r="AJ4591" s="3"/>
      <c r="AK4591" s="3"/>
      <c r="AL4591" s="3"/>
      <c r="AM4591" s="3"/>
      <c r="AN4591" s="5" t="s">
        <v>1266</v>
      </c>
      <c r="AO4591" s="1"/>
      <c r="AP4591" s="1"/>
      <c r="AQ4591" s="1"/>
    </row>
    <row r="4592" spans="1:43">
      <c r="A4592" s="1" t="s">
        <v>11698</v>
      </c>
      <c r="B4592" s="1" t="s">
        <v>11699</v>
      </c>
      <c r="C4592" s="3">
        <v>0.742465753424657</v>
      </c>
      <c r="D4592" s="4">
        <v>43966</v>
      </c>
      <c r="E4592" s="3">
        <v>1.047334706</v>
      </c>
      <c r="F4592" s="5" t="s">
        <v>6643</v>
      </c>
      <c r="G4592" s="5">
        <v>272</v>
      </c>
      <c r="H4592" s="5" t="s">
        <v>45</v>
      </c>
      <c r="I4592" s="3">
        <v>0.278496120946878</v>
      </c>
      <c r="J4592" s="3">
        <v>65.4458598726115</v>
      </c>
      <c r="K4592" s="3">
        <v>0.0992851469420065</v>
      </c>
      <c r="L4592" s="3">
        <v>73.2919254658385</v>
      </c>
      <c r="M4592" s="3">
        <v>0.109224506007336</v>
      </c>
      <c r="N4592" s="3">
        <v>45.5555555555556</v>
      </c>
      <c r="O4592" s="3">
        <v>-0.0891883856902312</v>
      </c>
      <c r="P4592" s="3">
        <v>80.9602649006623</v>
      </c>
      <c r="Q4592" s="3">
        <v>0.448341137790171</v>
      </c>
      <c r="R4592" s="3">
        <v>75</v>
      </c>
      <c r="S4592" s="3"/>
      <c r="T4592" s="3"/>
      <c r="U4592" s="3"/>
      <c r="V4592" s="3"/>
      <c r="W4592" s="3"/>
      <c r="X4592" s="3"/>
      <c r="Y4592" s="3"/>
      <c r="Z4592" s="3"/>
      <c r="AA4592" s="3">
        <v>-0.0748766599027004</v>
      </c>
      <c r="AB4592" s="3">
        <v>-0.0889192409727782</v>
      </c>
      <c r="AC4592" s="3">
        <v>-0.98000395961196</v>
      </c>
      <c r="AD4592" s="3"/>
      <c r="AE4592" s="5">
        <v>1</v>
      </c>
      <c r="AF4592" s="3">
        <v>0.117686491391516</v>
      </c>
      <c r="AG4592" s="3"/>
      <c r="AH4592" s="3"/>
      <c r="AI4592" s="3"/>
      <c r="AJ4592" s="3"/>
      <c r="AK4592" s="3"/>
      <c r="AL4592" s="3"/>
      <c r="AM4592" s="3"/>
      <c r="AN4592" s="5" t="s">
        <v>51</v>
      </c>
      <c r="AO4592" s="1"/>
      <c r="AP4592" s="1"/>
      <c r="AQ4592" s="1"/>
    </row>
    <row r="4593" spans="1:43">
      <c r="A4593" s="1" t="s">
        <v>11700</v>
      </c>
      <c r="B4593" s="1" t="s">
        <v>11701</v>
      </c>
      <c r="C4593" s="3">
        <v>0.958904109589041</v>
      </c>
      <c r="D4593" s="4">
        <v>43887</v>
      </c>
      <c r="E4593" s="3">
        <v>2.2047627976</v>
      </c>
      <c r="F4593" s="5" t="s">
        <v>11702</v>
      </c>
      <c r="G4593" s="5">
        <v>351</v>
      </c>
      <c r="H4593" s="5" t="s">
        <v>45</v>
      </c>
      <c r="I4593" s="3">
        <v>-0.349336261103908</v>
      </c>
      <c r="J4593" s="3">
        <v>81.0509554140127</v>
      </c>
      <c r="K4593" s="3">
        <v>0</v>
      </c>
      <c r="L4593" s="3">
        <v>81.3664596273292</v>
      </c>
      <c r="M4593" s="3">
        <v>-0.33938909962069</v>
      </c>
      <c r="N4593" s="3">
        <v>62.2222222222222</v>
      </c>
      <c r="O4593" s="3">
        <v>3.8377535101404</v>
      </c>
      <c r="P4593" s="3">
        <v>27.9801324503311</v>
      </c>
      <c r="Q4593" s="3">
        <v>-1.86750540593671</v>
      </c>
      <c r="R4593" s="3">
        <v>90.2397260273973</v>
      </c>
      <c r="S4593" s="3"/>
      <c r="T4593" s="3"/>
      <c r="U4593" s="3"/>
      <c r="V4593" s="3"/>
      <c r="W4593" s="3"/>
      <c r="X4593" s="3"/>
      <c r="Y4593" s="3"/>
      <c r="Z4593" s="3"/>
      <c r="AA4593" s="3">
        <v>-0.0302953533047933</v>
      </c>
      <c r="AB4593" s="3">
        <v>-0.0402133536730871</v>
      </c>
      <c r="AC4593" s="3">
        <v>-7.41647888703831</v>
      </c>
      <c r="AD4593" s="3"/>
      <c r="AE4593" s="5">
        <v>2</v>
      </c>
      <c r="AF4593" s="3">
        <v>0.0215340185913067</v>
      </c>
      <c r="AG4593" s="3"/>
      <c r="AH4593" s="3"/>
      <c r="AI4593" s="3"/>
      <c r="AJ4593" s="3"/>
      <c r="AK4593" s="3"/>
      <c r="AL4593" s="3"/>
      <c r="AM4593" s="3">
        <v>30</v>
      </c>
      <c r="AN4593" s="5" t="s">
        <v>1660</v>
      </c>
      <c r="AO4593" s="1"/>
      <c r="AP4593" s="1"/>
      <c r="AQ4593" s="1"/>
    </row>
    <row r="4594" spans="1:43">
      <c r="A4594" s="1" t="s">
        <v>11703</v>
      </c>
      <c r="B4594" s="1" t="s">
        <v>11704</v>
      </c>
      <c r="C4594" s="3">
        <v>0.556164383561644</v>
      </c>
      <c r="D4594" s="4">
        <v>44034</v>
      </c>
      <c r="E4594" s="3">
        <v>1.3586473186</v>
      </c>
      <c r="F4594" s="5" t="s">
        <v>1929</v>
      </c>
      <c r="G4594" s="5">
        <v>35</v>
      </c>
      <c r="H4594" s="5" t="s">
        <v>60</v>
      </c>
      <c r="I4594" s="3">
        <v>9.27386456350286</v>
      </c>
      <c r="J4594" s="3">
        <v>27.6785714285714</v>
      </c>
      <c r="K4594" s="3">
        <v>3.3702083869308</v>
      </c>
      <c r="L4594" s="3">
        <v>32.6941514860978</v>
      </c>
      <c r="M4594" s="3">
        <v>3.6724864539434</v>
      </c>
      <c r="N4594" s="3">
        <v>34.322453016815</v>
      </c>
      <c r="O4594" s="3">
        <v>15.9149918261371</v>
      </c>
      <c r="P4594" s="3">
        <v>25.0507099391481</v>
      </c>
      <c r="Q4594" s="3">
        <v>20.02389724186</v>
      </c>
      <c r="R4594" s="3">
        <v>32.9842931937173</v>
      </c>
      <c r="S4594" s="3"/>
      <c r="T4594" s="3"/>
      <c r="U4594" s="3"/>
      <c r="V4594" s="3"/>
      <c r="W4594" s="3"/>
      <c r="X4594" s="3"/>
      <c r="Y4594" s="3"/>
      <c r="Z4594" s="3"/>
      <c r="AA4594" s="3">
        <v>0.244315587829951</v>
      </c>
      <c r="AB4594" s="3">
        <v>0.410116331187514</v>
      </c>
      <c r="AC4594" s="3">
        <v>-6.07115235885537</v>
      </c>
      <c r="AD4594" s="3"/>
      <c r="AE4594" s="5">
        <v>1</v>
      </c>
      <c r="AF4594" s="3">
        <v>2.09120565150837</v>
      </c>
      <c r="AG4594" s="3"/>
      <c r="AH4594" s="3"/>
      <c r="AI4594" s="3"/>
      <c r="AJ4594" s="3"/>
      <c r="AK4594" s="3"/>
      <c r="AL4594" s="3"/>
      <c r="AM4594" s="3"/>
      <c r="AN4594" s="5" t="s">
        <v>46</v>
      </c>
      <c r="AO4594" s="1"/>
      <c r="AP4594" s="1"/>
      <c r="AQ4594" s="1"/>
    </row>
    <row r="4595" spans="1:43">
      <c r="A4595" s="1" t="s">
        <v>11705</v>
      </c>
      <c r="B4595" s="1" t="s">
        <v>11706</v>
      </c>
      <c r="C4595" s="3">
        <v>0.728767123287671</v>
      </c>
      <c r="D4595" s="4">
        <v>43971</v>
      </c>
      <c r="E4595" s="3">
        <v>3.6849289092</v>
      </c>
      <c r="F4595" s="5" t="s">
        <v>74</v>
      </c>
      <c r="G4595" s="5">
        <v>267</v>
      </c>
      <c r="H4595" s="5" t="s">
        <v>45</v>
      </c>
      <c r="I4595" s="3">
        <v>0.0476326569495994</v>
      </c>
      <c r="J4595" s="3">
        <v>72.2929936305732</v>
      </c>
      <c r="K4595" s="3">
        <v>0.200362560824348</v>
      </c>
      <c r="L4595" s="3">
        <v>67.2360248447205</v>
      </c>
      <c r="M4595" s="3">
        <v>-1.55605549306336</v>
      </c>
      <c r="N4595" s="3">
        <v>85.8730158730159</v>
      </c>
      <c r="O4595" s="3">
        <v>1.28266949561193</v>
      </c>
      <c r="P4595" s="3">
        <v>59.4370860927152</v>
      </c>
      <c r="Q4595" s="3">
        <v>1.60603715170278</v>
      </c>
      <c r="R4595" s="3">
        <v>61.3013698630137</v>
      </c>
      <c r="S4595" s="3"/>
      <c r="T4595" s="3"/>
      <c r="U4595" s="3"/>
      <c r="V4595" s="3"/>
      <c r="W4595" s="3"/>
      <c r="X4595" s="3"/>
      <c r="Y4595" s="3"/>
      <c r="Z4595" s="3"/>
      <c r="AA4595" s="3">
        <v>0.15689961299931</v>
      </c>
      <c r="AB4595" s="3">
        <v>0.25675020193651</v>
      </c>
      <c r="AC4595" s="3">
        <v>-2.37338815174735</v>
      </c>
      <c r="AD4595" s="3"/>
      <c r="AE4595" s="5">
        <v>1</v>
      </c>
      <c r="AF4595" s="3">
        <v>0.565318455077133</v>
      </c>
      <c r="AG4595" s="3"/>
      <c r="AH4595" s="3"/>
      <c r="AI4595" s="3"/>
      <c r="AJ4595" s="3"/>
      <c r="AK4595" s="3"/>
      <c r="AL4595" s="3"/>
      <c r="AM4595" s="3"/>
      <c r="AN4595" s="5" t="s">
        <v>46</v>
      </c>
      <c r="AO4595" s="1"/>
      <c r="AP4595" s="1"/>
      <c r="AQ4595" s="1"/>
    </row>
    <row r="4596" spans="1:43">
      <c r="A4596" s="1" t="s">
        <v>11707</v>
      </c>
      <c r="B4596" s="1" t="s">
        <v>11708</v>
      </c>
      <c r="C4596" s="3">
        <v>0.972602739726027</v>
      </c>
      <c r="D4596" s="4">
        <v>43882</v>
      </c>
      <c r="E4596" s="3">
        <v>23.9798632517</v>
      </c>
      <c r="F4596" s="5" t="s">
        <v>11709</v>
      </c>
      <c r="G4596" s="5">
        <v>356</v>
      </c>
      <c r="H4596" s="5" t="s">
        <v>55</v>
      </c>
      <c r="I4596" s="3">
        <v>16.2421359521252</v>
      </c>
      <c r="J4596" s="3">
        <v>12.4016938898972</v>
      </c>
      <c r="K4596" s="3">
        <v>4.30981067125646</v>
      </c>
      <c r="L4596" s="3">
        <v>14.9717514124294</v>
      </c>
      <c r="M4596" s="3">
        <v>8.67163964997847</v>
      </c>
      <c r="N4596" s="3">
        <v>19.8084979054458</v>
      </c>
      <c r="O4596" s="3">
        <v>33.2631152473875</v>
      </c>
      <c r="P4596" s="3">
        <v>3.50993377483444</v>
      </c>
      <c r="Q4596" s="3">
        <v>33.4471134444444</v>
      </c>
      <c r="R4596" s="3">
        <v>23.094512195122</v>
      </c>
      <c r="S4596" s="3"/>
      <c r="T4596" s="3"/>
      <c r="U4596" s="3"/>
      <c r="V4596" s="3"/>
      <c r="W4596" s="3"/>
      <c r="X4596" s="3"/>
      <c r="Y4596" s="3"/>
      <c r="Z4596" s="3"/>
      <c r="AA4596" s="3">
        <v>0.333753868912385</v>
      </c>
      <c r="AB4596" s="3">
        <v>0.636536504091334</v>
      </c>
      <c r="AC4596" s="3">
        <v>-10.9364225624052</v>
      </c>
      <c r="AD4596" s="3"/>
      <c r="AE4596" s="5">
        <v>1</v>
      </c>
      <c r="AF4596" s="3">
        <v>5.34129585586923</v>
      </c>
      <c r="AG4596" s="3"/>
      <c r="AH4596" s="3"/>
      <c r="AI4596" s="3"/>
      <c r="AJ4596" s="3"/>
      <c r="AK4596" s="3"/>
      <c r="AL4596" s="3"/>
      <c r="AM4596" s="3"/>
      <c r="AN4596" s="5" t="s">
        <v>46</v>
      </c>
      <c r="AO4596" s="1"/>
      <c r="AP4596" s="1"/>
      <c r="AQ4596" s="1"/>
    </row>
    <row r="4597" spans="1:43">
      <c r="A4597" s="1" t="s">
        <v>11710</v>
      </c>
      <c r="B4597" s="1" t="s">
        <v>11711</v>
      </c>
      <c r="C4597" s="3">
        <v>0.956164383561644</v>
      </c>
      <c r="D4597" s="4">
        <v>43888</v>
      </c>
      <c r="E4597" s="3">
        <v>10.1367447345</v>
      </c>
      <c r="F4597" s="5" t="s">
        <v>542</v>
      </c>
      <c r="G4597" s="5">
        <v>350</v>
      </c>
      <c r="H4597" s="5" t="s">
        <v>50</v>
      </c>
      <c r="I4597" s="3">
        <v>0.236756436815622</v>
      </c>
      <c r="J4597" s="3">
        <v>30.4153640017865</v>
      </c>
      <c r="K4597" s="3">
        <v>-0.0196792285742377</v>
      </c>
      <c r="L4597" s="3">
        <v>64.9402390438247</v>
      </c>
      <c r="M4597" s="3">
        <v>-0.06884343036978</v>
      </c>
      <c r="N4597" s="3">
        <v>48.3526268922529</v>
      </c>
      <c r="O4597" s="3">
        <v>0.893655049151017</v>
      </c>
      <c r="P4597" s="3">
        <v>16.4915486523527</v>
      </c>
      <c r="Q4597" s="3">
        <v>1.5592203898051</v>
      </c>
      <c r="R4597" s="3">
        <v>11.5886045388701</v>
      </c>
      <c r="S4597" s="3"/>
      <c r="T4597" s="3"/>
      <c r="U4597" s="3"/>
      <c r="V4597" s="3"/>
      <c r="W4597" s="3"/>
      <c r="X4597" s="3"/>
      <c r="Y4597" s="3"/>
      <c r="Z4597" s="3"/>
      <c r="AA4597" s="3">
        <v>0.0160546184463202</v>
      </c>
      <c r="AB4597" s="3">
        <v>0.0216834939409749</v>
      </c>
      <c r="AC4597" s="3">
        <v>-1.76441596845736</v>
      </c>
      <c r="AD4597" s="3"/>
      <c r="AE4597" s="5">
        <v>4</v>
      </c>
      <c r="AF4597" s="3">
        <v>0.147892173723996</v>
      </c>
      <c r="AG4597" s="3"/>
      <c r="AH4597" s="3"/>
      <c r="AI4597" s="3"/>
      <c r="AJ4597" s="3"/>
      <c r="AK4597" s="3"/>
      <c r="AL4597" s="3"/>
      <c r="AM4597" s="3"/>
      <c r="AN4597" s="5" t="s">
        <v>1266</v>
      </c>
      <c r="AO4597" s="1"/>
      <c r="AP4597" s="1"/>
      <c r="AQ4597" s="1"/>
    </row>
    <row r="4598" spans="1:43">
      <c r="A4598" s="1" t="s">
        <v>11712</v>
      </c>
      <c r="B4598" s="1" t="s">
        <v>11713</v>
      </c>
      <c r="C4598" s="3">
        <v>0.687671232876712</v>
      </c>
      <c r="D4598" s="4">
        <v>43986</v>
      </c>
      <c r="E4598" s="3">
        <v>5.0453425013</v>
      </c>
      <c r="F4598" s="5" t="s">
        <v>2407</v>
      </c>
      <c r="G4598" s="5">
        <v>252</v>
      </c>
      <c r="H4598" s="5" t="s">
        <v>50</v>
      </c>
      <c r="I4598" s="3">
        <v>0.029738302934198</v>
      </c>
      <c r="J4598" s="3">
        <v>64.62706565431</v>
      </c>
      <c r="K4598" s="3">
        <v>0.0594942984630794</v>
      </c>
      <c r="L4598" s="3">
        <v>9.51748561310314</v>
      </c>
      <c r="M4598" s="3">
        <v>-0.158306124468173</v>
      </c>
      <c r="N4598" s="3">
        <v>65.4051647373108</v>
      </c>
      <c r="O4598" s="3">
        <v>0.869652139144357</v>
      </c>
      <c r="P4598" s="3">
        <v>18.9584285061672</v>
      </c>
      <c r="Q4598" s="3">
        <v>1.12235694959416</v>
      </c>
      <c r="R4598" s="3">
        <v>50.5552873008209</v>
      </c>
      <c r="S4598" s="3"/>
      <c r="T4598" s="3"/>
      <c r="U4598" s="3"/>
      <c r="V4598" s="3"/>
      <c r="W4598" s="3"/>
      <c r="X4598" s="3"/>
      <c r="Y4598" s="3"/>
      <c r="Z4598" s="3"/>
      <c r="AA4598" s="3">
        <v>-0.0299213359864651</v>
      </c>
      <c r="AB4598" s="3">
        <v>-0.037601715634357</v>
      </c>
      <c r="AC4598" s="3">
        <v>-0.469765117441272</v>
      </c>
      <c r="AD4598" s="3"/>
      <c r="AE4598" s="5">
        <v>2</v>
      </c>
      <c r="AF4598" s="3">
        <v>0.107273489335305</v>
      </c>
      <c r="AG4598" s="3"/>
      <c r="AH4598" s="3"/>
      <c r="AI4598" s="3"/>
      <c r="AJ4598" s="3"/>
      <c r="AK4598" s="3"/>
      <c r="AL4598" s="3"/>
      <c r="AM4598" s="3"/>
      <c r="AN4598" s="5" t="s">
        <v>46</v>
      </c>
      <c r="AO4598" s="1"/>
      <c r="AP4598" s="1"/>
      <c r="AQ4598" s="1"/>
    </row>
    <row r="4599" spans="1:43">
      <c r="A4599" s="1" t="s">
        <v>11714</v>
      </c>
      <c r="B4599" s="1" t="s">
        <v>11715</v>
      </c>
      <c r="C4599" s="3">
        <v>0.958904109589041</v>
      </c>
      <c r="D4599" s="4">
        <v>43887</v>
      </c>
      <c r="E4599" s="3">
        <v>37.5535481588</v>
      </c>
      <c r="F4599" s="5" t="s">
        <v>11716</v>
      </c>
      <c r="G4599" s="5">
        <v>351</v>
      </c>
      <c r="H4599" s="5" t="s">
        <v>55</v>
      </c>
      <c r="I4599" s="3">
        <v>10.8090947243869</v>
      </c>
      <c r="J4599" s="3">
        <v>46.4609800362976</v>
      </c>
      <c r="K4599" s="3">
        <v>2.47149635294952</v>
      </c>
      <c r="L4599" s="3">
        <v>51.9774011299435</v>
      </c>
      <c r="M4599" s="3">
        <v>4.71500627727857</v>
      </c>
      <c r="N4599" s="3">
        <v>54.5780969479354</v>
      </c>
      <c r="O4599" s="3">
        <v>16.7435076762579</v>
      </c>
      <c r="P4599" s="3">
        <v>59.1390728476821</v>
      </c>
      <c r="Q4599" s="3">
        <v>23.6743383266837</v>
      </c>
      <c r="R4599" s="3">
        <v>49.2378048780488</v>
      </c>
      <c r="S4599" s="3"/>
      <c r="T4599" s="3"/>
      <c r="U4599" s="3"/>
      <c r="V4599" s="3"/>
      <c r="W4599" s="3"/>
      <c r="X4599" s="3"/>
      <c r="Y4599" s="3"/>
      <c r="Z4599" s="3"/>
      <c r="AA4599" s="3">
        <v>0.334813925550288</v>
      </c>
      <c r="AB4599" s="3">
        <v>0.609943563619703</v>
      </c>
      <c r="AC4599" s="3">
        <v>-8.65949119373777</v>
      </c>
      <c r="AD4599" s="3"/>
      <c r="AE4599" s="5">
        <v>1</v>
      </c>
      <c r="AF4599" s="3">
        <v>3.67096202590179</v>
      </c>
      <c r="AG4599" s="3"/>
      <c r="AH4599" s="3"/>
      <c r="AI4599" s="3"/>
      <c r="AJ4599" s="3"/>
      <c r="AK4599" s="3"/>
      <c r="AL4599" s="3"/>
      <c r="AM4599" s="3">
        <v>100</v>
      </c>
      <c r="AN4599" s="5" t="s">
        <v>51</v>
      </c>
      <c r="AO4599" s="1"/>
      <c r="AP4599" s="1"/>
      <c r="AQ4599" s="1"/>
    </row>
    <row r="4600" spans="1:43">
      <c r="A4600" s="1" t="s">
        <v>11717</v>
      </c>
      <c r="B4600" s="1" t="s">
        <v>11718</v>
      </c>
      <c r="C4600" s="3">
        <v>0.956164383561644</v>
      </c>
      <c r="D4600" s="4">
        <v>43888</v>
      </c>
      <c r="E4600" s="3">
        <v>59.1430017868</v>
      </c>
      <c r="F4600" s="5" t="s">
        <v>11719</v>
      </c>
      <c r="G4600" s="5">
        <v>350</v>
      </c>
      <c r="H4600" s="5" t="s">
        <v>55</v>
      </c>
      <c r="I4600" s="3">
        <v>13.2475498366558</v>
      </c>
      <c r="J4600" s="3">
        <v>29.5220810647308</v>
      </c>
      <c r="K4600" s="3">
        <v>1.46347291081776</v>
      </c>
      <c r="L4600" s="3">
        <v>71.0169491525424</v>
      </c>
      <c r="M4600" s="3">
        <v>6.95800012593666</v>
      </c>
      <c r="N4600" s="3">
        <v>33.572710951526</v>
      </c>
      <c r="O4600" s="3">
        <v>26.5628492660756</v>
      </c>
      <c r="P4600" s="3">
        <v>17.4172185430464</v>
      </c>
      <c r="Q4600" s="3">
        <v>25.8501889308735</v>
      </c>
      <c r="R4600" s="3">
        <v>43.2164634146341</v>
      </c>
      <c r="S4600" s="3"/>
      <c r="T4600" s="3"/>
      <c r="U4600" s="3"/>
      <c r="V4600" s="3"/>
      <c r="W4600" s="3"/>
      <c r="X4600" s="3"/>
      <c r="Y4600" s="3"/>
      <c r="Z4600" s="3"/>
      <c r="AA4600" s="3">
        <v>0.281891635773138</v>
      </c>
      <c r="AB4600" s="3">
        <v>0.612424948161164</v>
      </c>
      <c r="AC4600" s="3">
        <v>-11.6407498910042</v>
      </c>
      <c r="AD4600" s="3"/>
      <c r="AE4600" s="5">
        <v>2</v>
      </c>
      <c r="AF4600" s="3">
        <v>4.75011883868781</v>
      </c>
      <c r="AG4600" s="3"/>
      <c r="AH4600" s="3"/>
      <c r="AI4600" s="3"/>
      <c r="AJ4600" s="3"/>
      <c r="AK4600" s="3"/>
      <c r="AL4600" s="3"/>
      <c r="AM4600" s="3"/>
      <c r="AN4600" s="5" t="s">
        <v>46</v>
      </c>
      <c r="AO4600" s="1"/>
      <c r="AP4600" s="1"/>
      <c r="AQ4600" s="1"/>
    </row>
    <row r="4601" spans="1:43">
      <c r="A4601" s="1" t="s">
        <v>11720</v>
      </c>
      <c r="B4601" s="1" t="s">
        <v>11721</v>
      </c>
      <c r="C4601" s="3">
        <v>0.791780821917808</v>
      </c>
      <c r="D4601" s="4">
        <v>43948</v>
      </c>
      <c r="E4601" s="3">
        <v>10.5310553518</v>
      </c>
      <c r="F4601" s="5" t="s">
        <v>5186</v>
      </c>
      <c r="G4601" s="5">
        <v>290</v>
      </c>
      <c r="H4601" s="5" t="s">
        <v>205</v>
      </c>
      <c r="I4601" s="3">
        <v>-0.468827930174556</v>
      </c>
      <c r="J4601" s="3">
        <v>94.7565543071161</v>
      </c>
      <c r="K4601" s="3">
        <v>-0.100120144173008</v>
      </c>
      <c r="L4601" s="3">
        <v>94.0740740740741</v>
      </c>
      <c r="M4601" s="3">
        <v>-0.468827930174556</v>
      </c>
      <c r="N4601" s="3">
        <v>91.044776119403</v>
      </c>
      <c r="O4601" s="3">
        <v>0.737001514386671</v>
      </c>
      <c r="P4601" s="3">
        <v>56.0311284046693</v>
      </c>
      <c r="Q4601" s="3">
        <v>1.01235067827496</v>
      </c>
      <c r="R4601" s="3">
        <v>67.6991150442478</v>
      </c>
      <c r="S4601" s="3"/>
      <c r="T4601" s="3"/>
      <c r="U4601" s="3"/>
      <c r="V4601" s="3"/>
      <c r="W4601" s="3"/>
      <c r="X4601" s="3"/>
      <c r="Y4601" s="3"/>
      <c r="Z4601" s="3"/>
      <c r="AA4601" s="3">
        <v>-0.148768660797738</v>
      </c>
      <c r="AB4601" s="3">
        <v>-0.173825242783418</v>
      </c>
      <c r="AC4601" s="3">
        <v>-1.86813186813186</v>
      </c>
      <c r="AD4601" s="3"/>
      <c r="AE4601" s="5">
        <v>4</v>
      </c>
      <c r="AF4601" s="3">
        <v>-0.0055647279603754</v>
      </c>
      <c r="AG4601" s="3"/>
      <c r="AH4601" s="3"/>
      <c r="AI4601" s="3"/>
      <c r="AJ4601" s="3"/>
      <c r="AK4601" s="3"/>
      <c r="AL4601" s="3"/>
      <c r="AM4601" s="3"/>
      <c r="AN4601" s="5" t="s">
        <v>46</v>
      </c>
      <c r="AO4601" s="1"/>
      <c r="AP4601" s="1"/>
      <c r="AQ4601" s="1"/>
    </row>
    <row r="4602" spans="1:43">
      <c r="A4602" s="1" t="s">
        <v>11722</v>
      </c>
      <c r="B4602" s="1" t="s">
        <v>11723</v>
      </c>
      <c r="C4602" s="3">
        <v>0.934246575342466</v>
      </c>
      <c r="D4602" s="4">
        <v>43896</v>
      </c>
      <c r="E4602" s="3">
        <v>19.9485948351</v>
      </c>
      <c r="F4602" s="5" t="s">
        <v>11724</v>
      </c>
      <c r="G4602" s="5">
        <v>342</v>
      </c>
      <c r="H4602" s="5" t="s">
        <v>191</v>
      </c>
      <c r="I4602" s="3">
        <v>17.1799027552674</v>
      </c>
      <c r="J4602" s="3">
        <v>8.86075949367089</v>
      </c>
      <c r="K4602" s="3">
        <v>5.25932666060055</v>
      </c>
      <c r="L4602" s="3">
        <v>4.28082191780822</v>
      </c>
      <c r="M4602" s="3">
        <v>10.8541493643391</v>
      </c>
      <c r="N4602" s="3">
        <v>12.972972972973</v>
      </c>
      <c r="O4602" s="3">
        <v>33.5385562567339</v>
      </c>
      <c r="P4602" s="3">
        <v>3.61904761904762</v>
      </c>
      <c r="Q4602" s="3">
        <v>51.9705727798214</v>
      </c>
      <c r="R4602" s="3">
        <v>4.82180293501048</v>
      </c>
      <c r="S4602" s="3"/>
      <c r="T4602" s="3"/>
      <c r="U4602" s="3"/>
      <c r="V4602" s="3"/>
      <c r="W4602" s="3"/>
      <c r="X4602" s="3"/>
      <c r="Y4602" s="3"/>
      <c r="Z4602" s="3"/>
      <c r="AA4602" s="3">
        <v>0.396505928365842</v>
      </c>
      <c r="AB4602" s="3">
        <v>0.950472686344268</v>
      </c>
      <c r="AC4602" s="3">
        <v>-9.02261712439418</v>
      </c>
      <c r="AD4602" s="3"/>
      <c r="AE4602" s="5">
        <v>1</v>
      </c>
      <c r="AF4602" s="3">
        <v>4.75762694413079</v>
      </c>
      <c r="AG4602" s="3"/>
      <c r="AH4602" s="3"/>
      <c r="AI4602" s="3"/>
      <c r="AJ4602" s="3"/>
      <c r="AK4602" s="3"/>
      <c r="AL4602" s="3"/>
      <c r="AM4602" s="3"/>
      <c r="AN4602" s="5" t="s">
        <v>51</v>
      </c>
      <c r="AO4602" s="1"/>
      <c r="AP4602" s="1"/>
      <c r="AQ4602" s="1"/>
    </row>
    <row r="4603" spans="1:43">
      <c r="A4603" s="1" t="s">
        <v>11725</v>
      </c>
      <c r="B4603" s="1" t="s">
        <v>11726</v>
      </c>
      <c r="C4603" s="3">
        <v>0.934246575342466</v>
      </c>
      <c r="D4603" s="4">
        <v>43896</v>
      </c>
      <c r="E4603" s="3">
        <v>4.8237717579</v>
      </c>
      <c r="F4603" s="5" t="s">
        <v>1032</v>
      </c>
      <c r="G4603" s="5">
        <v>342</v>
      </c>
      <c r="H4603" s="5" t="s">
        <v>55</v>
      </c>
      <c r="I4603" s="3">
        <v>-4.6967687905646</v>
      </c>
      <c r="J4603" s="3">
        <v>98.6690865093769</v>
      </c>
      <c r="K4603" s="3">
        <v>1.04328523862375</v>
      </c>
      <c r="L4603" s="3">
        <v>77.2881355932203</v>
      </c>
      <c r="M4603" s="3">
        <v>-10.0098846787479</v>
      </c>
      <c r="N4603" s="3">
        <v>99.4614003590664</v>
      </c>
      <c r="O4603" s="3">
        <v>8.44119749066941</v>
      </c>
      <c r="P4603" s="3">
        <v>85.4966887417219</v>
      </c>
      <c r="Q4603" s="3">
        <v>6.62918716327009</v>
      </c>
      <c r="R4603" s="3">
        <v>89.405487804878</v>
      </c>
      <c r="S4603" s="3"/>
      <c r="T4603" s="3"/>
      <c r="U4603" s="3"/>
      <c r="V4603" s="3"/>
      <c r="W4603" s="3"/>
      <c r="X4603" s="3"/>
      <c r="Y4603" s="3"/>
      <c r="Z4603" s="3"/>
      <c r="AA4603" s="3">
        <v>0.153249245971608</v>
      </c>
      <c r="AB4603" s="3">
        <v>0.283224985168955</v>
      </c>
      <c r="AC4603" s="3">
        <v>-15.7867360208063</v>
      </c>
      <c r="AD4603" s="3"/>
      <c r="AE4603" s="5">
        <v>2</v>
      </c>
      <c r="AF4603" s="3">
        <v>3.74423014843845</v>
      </c>
      <c r="AG4603" s="3"/>
      <c r="AH4603" s="3"/>
      <c r="AI4603" s="3"/>
      <c r="AJ4603" s="3"/>
      <c r="AK4603" s="3"/>
      <c r="AL4603" s="3"/>
      <c r="AM4603" s="3"/>
      <c r="AN4603" s="5" t="s">
        <v>51</v>
      </c>
      <c r="AO4603" s="1"/>
      <c r="AP4603" s="1"/>
      <c r="AQ4603" s="1"/>
    </row>
    <row r="4604" spans="1:43">
      <c r="A4604" s="1" t="s">
        <v>11727</v>
      </c>
      <c r="B4604" s="1" t="s">
        <v>11728</v>
      </c>
      <c r="C4604" s="3">
        <v>0.983561643835616</v>
      </c>
      <c r="D4604" s="4">
        <v>43878</v>
      </c>
      <c r="E4604" s="3">
        <v>5.3248119907</v>
      </c>
      <c r="F4604" s="5" t="s">
        <v>11729</v>
      </c>
      <c r="G4604" s="5">
        <v>360</v>
      </c>
      <c r="H4604" s="5" t="s">
        <v>55</v>
      </c>
      <c r="I4604" s="3">
        <v>9.34792521659827</v>
      </c>
      <c r="J4604" s="3">
        <v>57.2292800967937</v>
      </c>
      <c r="K4604" s="3">
        <v>-0.180380185930341</v>
      </c>
      <c r="L4604" s="3">
        <v>91.9774011299435</v>
      </c>
      <c r="M4604" s="3">
        <v>3.99710878207446</v>
      </c>
      <c r="N4604" s="3">
        <v>61.1609814482346</v>
      </c>
      <c r="O4604" s="3">
        <v>22.2429906542056</v>
      </c>
      <c r="P4604" s="3">
        <v>32.7152317880795</v>
      </c>
      <c r="Q4604" s="3">
        <v>32.8286558345643</v>
      </c>
      <c r="R4604" s="3">
        <v>24.7713414634146</v>
      </c>
      <c r="S4604" s="3"/>
      <c r="T4604" s="3"/>
      <c r="U4604" s="3"/>
      <c r="V4604" s="3"/>
      <c r="W4604" s="3"/>
      <c r="X4604" s="3"/>
      <c r="Y4604" s="3"/>
      <c r="Z4604" s="3"/>
      <c r="AA4604" s="3">
        <v>0.190526528956886</v>
      </c>
      <c r="AB4604" s="3">
        <v>0.307845253253898</v>
      </c>
      <c r="AC4604" s="3">
        <v>-13.5667396061269</v>
      </c>
      <c r="AD4604" s="3"/>
      <c r="AE4604" s="5">
        <v>2</v>
      </c>
      <c r="AF4604" s="3">
        <v>3.82687443360309</v>
      </c>
      <c r="AG4604" s="3"/>
      <c r="AH4604" s="3"/>
      <c r="AI4604" s="3"/>
      <c r="AJ4604" s="3"/>
      <c r="AK4604" s="3"/>
      <c r="AL4604" s="3"/>
      <c r="AM4604" s="3"/>
      <c r="AN4604" s="5" t="s">
        <v>46</v>
      </c>
      <c r="AO4604" s="1"/>
      <c r="AP4604" s="1"/>
      <c r="AQ4604" s="1"/>
    </row>
    <row r="4605" spans="1:43">
      <c r="A4605" s="1" t="s">
        <v>11730</v>
      </c>
      <c r="B4605" s="1" t="s">
        <v>11731</v>
      </c>
      <c r="C4605" s="3">
        <v>0.742465753424657</v>
      </c>
      <c r="D4605" s="4">
        <v>43966</v>
      </c>
      <c r="E4605" s="3">
        <v>6.0774336027</v>
      </c>
      <c r="F4605" s="5" t="s">
        <v>11732</v>
      </c>
      <c r="G4605" s="5">
        <v>272</v>
      </c>
      <c r="H4605" s="5" t="s">
        <v>205</v>
      </c>
      <c r="I4605" s="3">
        <v>-0.317082837891408</v>
      </c>
      <c r="J4605" s="3">
        <v>79.0262172284644</v>
      </c>
      <c r="K4605" s="3">
        <v>-0.0695341213867014</v>
      </c>
      <c r="L4605" s="3">
        <v>82.2222222222222</v>
      </c>
      <c r="M4605" s="3">
        <v>-0.376312141018026</v>
      </c>
      <c r="N4605" s="3">
        <v>75.3731343283582</v>
      </c>
      <c r="O4605" s="3">
        <v>0.730950235305895</v>
      </c>
      <c r="P4605" s="3">
        <v>57.1984435797665</v>
      </c>
      <c r="Q4605" s="3">
        <v>1.10552763819096</v>
      </c>
      <c r="R4605" s="3">
        <v>54.8672566371681</v>
      </c>
      <c r="S4605" s="3"/>
      <c r="T4605" s="3"/>
      <c r="U4605" s="3"/>
      <c r="V4605" s="3"/>
      <c r="W4605" s="3"/>
      <c r="X4605" s="3"/>
      <c r="Y4605" s="3"/>
      <c r="Z4605" s="3"/>
      <c r="AA4605" s="3">
        <v>-0.0739884022116434</v>
      </c>
      <c r="AB4605" s="3">
        <v>-0.0877779060084286</v>
      </c>
      <c r="AC4605" s="3">
        <v>-0.889911008899112</v>
      </c>
      <c r="AD4605" s="3"/>
      <c r="AE4605" s="5">
        <v>3</v>
      </c>
      <c r="AF4605" s="3">
        <v>0.0854996197366036</v>
      </c>
      <c r="AG4605" s="3"/>
      <c r="AH4605" s="3"/>
      <c r="AI4605" s="3"/>
      <c r="AJ4605" s="3"/>
      <c r="AK4605" s="3"/>
      <c r="AL4605" s="3"/>
      <c r="AM4605" s="3"/>
      <c r="AN4605" s="5" t="s">
        <v>46</v>
      </c>
      <c r="AO4605" s="1"/>
      <c r="AP4605" s="1"/>
      <c r="AQ4605" s="1"/>
    </row>
    <row r="4606" spans="1:43">
      <c r="A4606" s="1" t="s">
        <v>11733</v>
      </c>
      <c r="B4606" s="1" t="s">
        <v>11734</v>
      </c>
      <c r="C4606" s="3">
        <v>0.956164383561644</v>
      </c>
      <c r="D4606" s="4">
        <v>43888</v>
      </c>
      <c r="E4606" s="3">
        <v>3.1204064428</v>
      </c>
      <c r="F4606" s="5" t="s">
        <v>8702</v>
      </c>
      <c r="G4606" s="5">
        <v>350</v>
      </c>
      <c r="H4606" s="5" t="s">
        <v>50</v>
      </c>
      <c r="I4606" s="3">
        <v>0.149031296572269</v>
      </c>
      <c r="J4606" s="3">
        <v>45.6900401965163</v>
      </c>
      <c r="K4606" s="3">
        <v>0.00992161920823357</v>
      </c>
      <c r="L4606" s="3">
        <v>38.2027445772466</v>
      </c>
      <c r="M4606" s="3">
        <v>-0.178253119429603</v>
      </c>
      <c r="N4606" s="3">
        <v>69.0560997328584</v>
      </c>
      <c r="O4606" s="3">
        <v>0.499103609105578</v>
      </c>
      <c r="P4606" s="3">
        <v>67.2910004568296</v>
      </c>
      <c r="Q4606" s="3">
        <v>1.28441016906453</v>
      </c>
      <c r="R4606" s="3">
        <v>28.7300820859488</v>
      </c>
      <c r="S4606" s="3"/>
      <c r="T4606" s="3"/>
      <c r="U4606" s="3"/>
      <c r="V4606" s="3"/>
      <c r="W4606" s="3"/>
      <c r="X4606" s="3"/>
      <c r="Y4606" s="3"/>
      <c r="Z4606" s="3"/>
      <c r="AA4606" s="3">
        <v>-0.0143824129845115</v>
      </c>
      <c r="AB4606" s="3">
        <v>-0.0191884865522956</v>
      </c>
      <c r="AC4606" s="3">
        <v>-0.675944333996018</v>
      </c>
      <c r="AD4606" s="3"/>
      <c r="AE4606" s="5">
        <v>3</v>
      </c>
      <c r="AF4606" s="3">
        <v>0.115719325791415</v>
      </c>
      <c r="AG4606" s="3"/>
      <c r="AH4606" s="3"/>
      <c r="AI4606" s="3"/>
      <c r="AJ4606" s="3"/>
      <c r="AK4606" s="3"/>
      <c r="AL4606" s="3"/>
      <c r="AM4606" s="3"/>
      <c r="AN4606" s="5" t="s">
        <v>1266</v>
      </c>
      <c r="AO4606" s="1"/>
      <c r="AP4606" s="1"/>
      <c r="AQ4606" s="1"/>
    </row>
    <row r="4607" spans="1:43">
      <c r="A4607" s="1" t="s">
        <v>11735</v>
      </c>
      <c r="B4607" s="1" t="s">
        <v>11736</v>
      </c>
      <c r="C4607" s="3">
        <v>0.972602739726027</v>
      </c>
      <c r="D4607" s="4">
        <v>43882</v>
      </c>
      <c r="E4607" s="3">
        <v>137.2925451135</v>
      </c>
      <c r="F4607" s="5" t="s">
        <v>11737</v>
      </c>
      <c r="G4607" s="5">
        <v>356</v>
      </c>
      <c r="H4607" s="5" t="s">
        <v>55</v>
      </c>
      <c r="I4607" s="3">
        <v>11.1530605929319</v>
      </c>
      <c r="J4607" s="3">
        <v>43.7386569872958</v>
      </c>
      <c r="K4607" s="3">
        <v>1.95288106727221</v>
      </c>
      <c r="L4607" s="3">
        <v>62.7683615819209</v>
      </c>
      <c r="M4607" s="3">
        <v>5.06640145088633</v>
      </c>
      <c r="N4607" s="3">
        <v>51.3464991023339</v>
      </c>
      <c r="O4607" s="3">
        <v>21.706424505286</v>
      </c>
      <c r="P4607" s="3">
        <v>36.3576158940397</v>
      </c>
      <c r="Q4607" s="3">
        <v>26.8918250547587</v>
      </c>
      <c r="R4607" s="3">
        <v>39.8628048780488</v>
      </c>
      <c r="S4607" s="3"/>
      <c r="T4607" s="3"/>
      <c r="U4607" s="3"/>
      <c r="V4607" s="3"/>
      <c r="W4607" s="3"/>
      <c r="X4607" s="3"/>
      <c r="Y4607" s="3"/>
      <c r="Z4607" s="3"/>
      <c r="AA4607" s="3">
        <v>0.439179842195452</v>
      </c>
      <c r="AB4607" s="3">
        <v>0.851728691355212</v>
      </c>
      <c r="AC4607" s="3">
        <v>-7.24845016690511</v>
      </c>
      <c r="AD4607" s="3"/>
      <c r="AE4607" s="5">
        <v>1</v>
      </c>
      <c r="AF4607" s="3">
        <v>5.16870607957177</v>
      </c>
      <c r="AG4607" s="3"/>
      <c r="AH4607" s="3"/>
      <c r="AI4607" s="3"/>
      <c r="AJ4607" s="3"/>
      <c r="AK4607" s="3"/>
      <c r="AL4607" s="3"/>
      <c r="AM4607" s="3">
        <v>0.1</v>
      </c>
      <c r="AN4607" s="5" t="s">
        <v>51</v>
      </c>
      <c r="AO4607" s="1"/>
      <c r="AP4607" s="1"/>
      <c r="AQ4607" s="1"/>
    </row>
    <row r="4608" spans="1:43">
      <c r="A4608" s="1" t="s">
        <v>11738</v>
      </c>
      <c r="B4608" s="1" t="s">
        <v>11739</v>
      </c>
      <c r="C4608" s="3">
        <v>0.901369863013699</v>
      </c>
      <c r="D4608" s="4">
        <v>43908</v>
      </c>
      <c r="E4608" s="3">
        <v>4.7595141815</v>
      </c>
      <c r="F4608" s="5" t="s">
        <v>10249</v>
      </c>
      <c r="G4608" s="5">
        <v>330</v>
      </c>
      <c r="H4608" s="5" t="s">
        <v>60</v>
      </c>
      <c r="I4608" s="3">
        <v>13.6133518776078</v>
      </c>
      <c r="J4608" s="3">
        <v>3.57142857142857</v>
      </c>
      <c r="K4608" s="3">
        <v>5.75867426204038</v>
      </c>
      <c r="L4608" s="3">
        <v>0.958772770853308</v>
      </c>
      <c r="M4608" s="3">
        <v>6.29814699146366</v>
      </c>
      <c r="N4608" s="3">
        <v>9.89119683481701</v>
      </c>
      <c r="O4608" s="3">
        <v>25.7589753063612</v>
      </c>
      <c r="P4608" s="3">
        <v>2.6369168356998</v>
      </c>
      <c r="Q4608" s="3">
        <v>40.0781946635572</v>
      </c>
      <c r="R4608" s="3">
        <v>2.40837696335078</v>
      </c>
      <c r="S4608" s="3"/>
      <c r="T4608" s="3"/>
      <c r="U4608" s="3"/>
      <c r="V4608" s="3"/>
      <c r="W4608" s="3"/>
      <c r="X4608" s="3"/>
      <c r="Y4608" s="3"/>
      <c r="Z4608" s="3"/>
      <c r="AA4608" s="3">
        <v>0.527669127525162</v>
      </c>
      <c r="AB4608" s="3">
        <v>1.33388671867259</v>
      </c>
      <c r="AC4608" s="3">
        <v>-9.26415286106311</v>
      </c>
      <c r="AD4608" s="3"/>
      <c r="AE4608" s="5">
        <v>1</v>
      </c>
      <c r="AF4608" s="3">
        <v>6.2808323613938</v>
      </c>
      <c r="AG4608" s="3"/>
      <c r="AH4608" s="3"/>
      <c r="AI4608" s="3"/>
      <c r="AJ4608" s="3"/>
      <c r="AK4608" s="3"/>
      <c r="AL4608" s="3"/>
      <c r="AM4608" s="3"/>
      <c r="AN4608" s="5" t="s">
        <v>46</v>
      </c>
      <c r="AO4608" s="1"/>
      <c r="AP4608" s="1"/>
      <c r="AQ4608" s="1"/>
    </row>
    <row r="4609" spans="1:43">
      <c r="A4609" s="1" t="s">
        <v>11740</v>
      </c>
      <c r="B4609" s="1" t="s">
        <v>11741</v>
      </c>
      <c r="C4609" s="3">
        <v>0.863013698630137</v>
      </c>
      <c r="D4609" s="4">
        <v>43922</v>
      </c>
      <c r="E4609" s="3">
        <v>6.8179872859</v>
      </c>
      <c r="F4609" s="5" t="s">
        <v>11742</v>
      </c>
      <c r="G4609" s="5">
        <v>316</v>
      </c>
      <c r="H4609" s="5" t="s">
        <v>55</v>
      </c>
      <c r="I4609" s="3">
        <v>18.0872683801554</v>
      </c>
      <c r="J4609" s="3">
        <v>6.35208711433757</v>
      </c>
      <c r="K4609" s="3">
        <v>6.12376450365278</v>
      </c>
      <c r="L4609" s="3">
        <v>1.35593220338983</v>
      </c>
      <c r="M4609" s="3">
        <v>10.3933839964238</v>
      </c>
      <c r="N4609" s="3">
        <v>10.1137043686415</v>
      </c>
      <c r="O4609" s="3">
        <v>24.627807216755</v>
      </c>
      <c r="P4609" s="3">
        <v>23.3112582781457</v>
      </c>
      <c r="Q4609" s="3">
        <v>34.5409970035413</v>
      </c>
      <c r="R4609" s="3">
        <v>20.1981707317073</v>
      </c>
      <c r="S4609" s="3"/>
      <c r="T4609" s="3"/>
      <c r="U4609" s="3"/>
      <c r="V4609" s="3"/>
      <c r="W4609" s="3"/>
      <c r="X4609" s="3"/>
      <c r="Y4609" s="3"/>
      <c r="Z4609" s="3"/>
      <c r="AA4609" s="3">
        <v>0.466390788792427</v>
      </c>
      <c r="AB4609" s="3">
        <v>1.08229833202645</v>
      </c>
      <c r="AC4609" s="3">
        <v>-8.72684581267936</v>
      </c>
      <c r="AD4609" s="3"/>
      <c r="AE4609" s="5">
        <v>1</v>
      </c>
      <c r="AF4609" s="3">
        <v>6.05407330512128</v>
      </c>
      <c r="AG4609" s="3"/>
      <c r="AH4609" s="3"/>
      <c r="AI4609" s="3"/>
      <c r="AJ4609" s="3"/>
      <c r="AK4609" s="3"/>
      <c r="AL4609" s="3"/>
      <c r="AM4609" s="3"/>
      <c r="AN4609" s="5" t="s">
        <v>51</v>
      </c>
      <c r="AO4609" s="1"/>
      <c r="AP4609" s="1"/>
      <c r="AQ4609" s="1"/>
    </row>
    <row r="4610" spans="1:43">
      <c r="A4610" s="1" t="s">
        <v>11743</v>
      </c>
      <c r="B4610" s="1" t="s">
        <v>11744</v>
      </c>
      <c r="C4610" s="3">
        <v>0.936986301369863</v>
      </c>
      <c r="D4610" s="4">
        <v>43895</v>
      </c>
      <c r="E4610" s="3">
        <v>23.1953334257</v>
      </c>
      <c r="F4610" s="5" t="s">
        <v>2602</v>
      </c>
      <c r="G4610" s="5">
        <v>343</v>
      </c>
      <c r="H4610" s="5" t="s">
        <v>226</v>
      </c>
      <c r="I4610" s="3">
        <v>1.73595248972133</v>
      </c>
      <c r="J4610" s="3">
        <v>57.325746799431</v>
      </c>
      <c r="K4610" s="3">
        <v>0.505460781658979</v>
      </c>
      <c r="L4610" s="3">
        <v>52.7777777777778</v>
      </c>
      <c r="M4610" s="3">
        <v>0.933647570703406</v>
      </c>
      <c r="N4610" s="3">
        <v>42.5952045133992</v>
      </c>
      <c r="O4610" s="3">
        <v>3.16872046696933</v>
      </c>
      <c r="P4610" s="3">
        <v>63.2075471698113</v>
      </c>
      <c r="Q4610" s="3">
        <v>6.24999999999999</v>
      </c>
      <c r="R4610" s="3">
        <v>51.6423357664234</v>
      </c>
      <c r="S4610" s="3"/>
      <c r="T4610" s="3"/>
      <c r="U4610" s="3"/>
      <c r="V4610" s="3"/>
      <c r="W4610" s="3"/>
      <c r="X4610" s="3"/>
      <c r="Y4610" s="3"/>
      <c r="Z4610" s="3"/>
      <c r="AA4610" s="3">
        <v>0.44713794063184</v>
      </c>
      <c r="AB4610" s="3">
        <v>0.975905700785038</v>
      </c>
      <c r="AC4610" s="3">
        <v>-0.782022471910126</v>
      </c>
      <c r="AD4610" s="3"/>
      <c r="AE4610" s="5">
        <v>1</v>
      </c>
      <c r="AF4610" s="3">
        <v>1.04938768557231</v>
      </c>
      <c r="AG4610" s="3"/>
      <c r="AH4610" s="3"/>
      <c r="AI4610" s="3"/>
      <c r="AJ4610" s="3"/>
      <c r="AK4610" s="3"/>
      <c r="AL4610" s="3"/>
      <c r="AM4610" s="3">
        <v>1</v>
      </c>
      <c r="AN4610" s="5" t="s">
        <v>1660</v>
      </c>
      <c r="AO4610" s="1"/>
      <c r="AP4610" s="1"/>
      <c r="AQ4610" s="1"/>
    </row>
    <row r="4611" spans="1:43">
      <c r="A4611" s="1" t="s">
        <v>11745</v>
      </c>
      <c r="B4611" s="1" t="s">
        <v>11746</v>
      </c>
      <c r="C4611" s="3">
        <v>0.956164383561644</v>
      </c>
      <c r="D4611" s="4">
        <v>43888</v>
      </c>
      <c r="E4611" s="3">
        <v>8.9347000196</v>
      </c>
      <c r="F4611" s="5" t="s">
        <v>1941</v>
      </c>
      <c r="G4611" s="5">
        <v>350</v>
      </c>
      <c r="H4611" s="5" t="s">
        <v>55</v>
      </c>
      <c r="I4611" s="3">
        <v>-1.97734810086979</v>
      </c>
      <c r="J4611" s="3">
        <v>96.9751966122202</v>
      </c>
      <c r="K4611" s="3">
        <v>-0.0892914088908775</v>
      </c>
      <c r="L4611" s="3">
        <v>90.7909604519774</v>
      </c>
      <c r="M4611" s="3">
        <v>-6.96638555647939</v>
      </c>
      <c r="N4611" s="3">
        <v>98.3842010771993</v>
      </c>
      <c r="O4611" s="3">
        <v>8.67152271938953</v>
      </c>
      <c r="P4611" s="3">
        <v>84.5695364238411</v>
      </c>
      <c r="Q4611" s="3">
        <v>13.3174189814815</v>
      </c>
      <c r="R4611" s="3">
        <v>79.1158536585366</v>
      </c>
      <c r="S4611" s="3"/>
      <c r="T4611" s="3"/>
      <c r="U4611" s="3"/>
      <c r="V4611" s="3"/>
      <c r="W4611" s="3"/>
      <c r="X4611" s="3"/>
      <c r="Y4611" s="3"/>
      <c r="Z4611" s="3"/>
      <c r="AA4611" s="3">
        <v>0.280812877798907</v>
      </c>
      <c r="AB4611" s="3">
        <v>0.529862299234337</v>
      </c>
      <c r="AC4611" s="3">
        <v>-11.3560804899388</v>
      </c>
      <c r="AD4611" s="3"/>
      <c r="AE4611" s="5">
        <v>1</v>
      </c>
      <c r="AF4611" s="3">
        <v>4.47291848875782</v>
      </c>
      <c r="AG4611" s="3"/>
      <c r="AH4611" s="3"/>
      <c r="AI4611" s="3"/>
      <c r="AJ4611" s="3"/>
      <c r="AK4611" s="3"/>
      <c r="AL4611" s="3"/>
      <c r="AM4611" s="3"/>
      <c r="AN4611" s="5" t="s">
        <v>46</v>
      </c>
      <c r="AO4611" s="1"/>
      <c r="AP4611" s="1"/>
      <c r="AQ4611" s="1"/>
    </row>
    <row r="4612" spans="1:43">
      <c r="A4612" s="1" t="s">
        <v>11747</v>
      </c>
      <c r="B4612" s="1" t="s">
        <v>11748</v>
      </c>
      <c r="C4612" s="3">
        <v>0.958904109589041</v>
      </c>
      <c r="D4612" s="4">
        <v>43887</v>
      </c>
      <c r="E4612" s="3">
        <v>4.925333971</v>
      </c>
      <c r="F4612" s="5" t="s">
        <v>11749</v>
      </c>
      <c r="G4612" s="5">
        <v>351</v>
      </c>
      <c r="H4612" s="5" t="s">
        <v>50</v>
      </c>
      <c r="I4612" s="3">
        <v>-0.683442062752413</v>
      </c>
      <c r="J4612" s="3">
        <v>96.8289414917374</v>
      </c>
      <c r="K4612" s="3">
        <v>0.0417231667883546</v>
      </c>
      <c r="L4612" s="3">
        <v>17.4413457281983</v>
      </c>
      <c r="M4612" s="3">
        <v>-0.6731565865783</v>
      </c>
      <c r="N4612" s="3">
        <v>95.1024042742654</v>
      </c>
      <c r="O4612" s="3">
        <v>-2.76763990267641</v>
      </c>
      <c r="P4612" s="3">
        <v>98.3554134307903</v>
      </c>
      <c r="Q4612" s="3">
        <v>-5.3301747112822</v>
      </c>
      <c r="R4612" s="3">
        <v>99.6137131820377</v>
      </c>
      <c r="S4612" s="3"/>
      <c r="T4612" s="3"/>
      <c r="U4612" s="3"/>
      <c r="V4612" s="3"/>
      <c r="W4612" s="3"/>
      <c r="X4612" s="3"/>
      <c r="Y4612" s="3"/>
      <c r="Z4612" s="3"/>
      <c r="AA4612" s="3">
        <v>-0.125541634447367</v>
      </c>
      <c r="AB4612" s="3">
        <v>-0.133894826164218</v>
      </c>
      <c r="AC4612" s="3">
        <v>-7.6103050044418</v>
      </c>
      <c r="AD4612" s="3"/>
      <c r="AE4612" s="5">
        <v>2</v>
      </c>
      <c r="AF4612" s="3">
        <v>-0.356380590478851</v>
      </c>
      <c r="AG4612" s="3"/>
      <c r="AH4612" s="3"/>
      <c r="AI4612" s="3"/>
      <c r="AJ4612" s="3"/>
      <c r="AK4612" s="3"/>
      <c r="AL4612" s="3"/>
      <c r="AM4612" s="3"/>
      <c r="AN4612" s="5" t="s">
        <v>51</v>
      </c>
      <c r="AO4612" s="1"/>
      <c r="AP4612" s="1"/>
      <c r="AQ4612" s="1"/>
    </row>
    <row r="4613" spans="1:43">
      <c r="A4613" s="1" t="s">
        <v>11750</v>
      </c>
      <c r="B4613" s="1" t="s">
        <v>11751</v>
      </c>
      <c r="C4613" s="3">
        <v>0.597260273972603</v>
      </c>
      <c r="D4613" s="4">
        <v>44019</v>
      </c>
      <c r="E4613" s="3">
        <v>9.7884837668</v>
      </c>
      <c r="F4613" s="5" t="s">
        <v>2369</v>
      </c>
      <c r="G4613" s="5">
        <v>219</v>
      </c>
      <c r="H4613" s="5" t="s">
        <v>55</v>
      </c>
      <c r="I4613" s="3">
        <v>16.3214422708094</v>
      </c>
      <c r="J4613" s="3">
        <v>12.0992135511192</v>
      </c>
      <c r="K4613" s="3">
        <v>1.9756200084069</v>
      </c>
      <c r="L4613" s="3">
        <v>61.864406779661</v>
      </c>
      <c r="M4613" s="3">
        <v>11.4889705882353</v>
      </c>
      <c r="N4613" s="3">
        <v>7.24117295032914</v>
      </c>
      <c r="O4613" s="3">
        <v>21.4214214214214</v>
      </c>
      <c r="P4613" s="3">
        <v>37.6158940397351</v>
      </c>
      <c r="Q4613" s="3">
        <v>23.6367342778514</v>
      </c>
      <c r="R4613" s="3">
        <v>49.5426829268293</v>
      </c>
      <c r="S4613" s="3"/>
      <c r="T4613" s="3"/>
      <c r="U4613" s="3"/>
      <c r="V4613" s="3"/>
      <c r="W4613" s="3"/>
      <c r="X4613" s="3"/>
      <c r="Y4613" s="3"/>
      <c r="Z4613" s="3"/>
      <c r="AA4613" s="3">
        <v>0.117464795716236</v>
      </c>
      <c r="AB4613" s="3">
        <v>0.210574873195248</v>
      </c>
      <c r="AC4613" s="3">
        <v>-8.05325006163202</v>
      </c>
      <c r="AD4613" s="3"/>
      <c r="AE4613" s="5">
        <v>2</v>
      </c>
      <c r="AF4613" s="3">
        <v>2.61806291381253</v>
      </c>
      <c r="AG4613" s="3"/>
      <c r="AH4613" s="3"/>
      <c r="AI4613" s="3"/>
      <c r="AJ4613" s="3"/>
      <c r="AK4613" s="3"/>
      <c r="AL4613" s="3"/>
      <c r="AM4613" s="3"/>
      <c r="AN4613" s="5" t="s">
        <v>46</v>
      </c>
      <c r="AO4613" s="1"/>
      <c r="AP4613" s="1"/>
      <c r="AQ4613" s="1"/>
    </row>
    <row r="4614" spans="1:43">
      <c r="A4614" s="1" t="s">
        <v>11752</v>
      </c>
      <c r="B4614" s="1" t="s">
        <v>11753</v>
      </c>
      <c r="C4614" s="3">
        <v>0.906849315068493</v>
      </c>
      <c r="D4614" s="4">
        <v>43906</v>
      </c>
      <c r="E4614" s="3">
        <v>82.8323544219</v>
      </c>
      <c r="F4614" s="5" t="s">
        <v>11754</v>
      </c>
      <c r="G4614" s="5">
        <v>332</v>
      </c>
      <c r="H4614" s="5" t="s">
        <v>55</v>
      </c>
      <c r="I4614" s="3">
        <v>22.396780772835</v>
      </c>
      <c r="J4614" s="3">
        <v>0.665456745311555</v>
      </c>
      <c r="K4614" s="3">
        <v>5.32207570439238</v>
      </c>
      <c r="L4614" s="3">
        <v>4.80225988700565</v>
      </c>
      <c r="M4614" s="3">
        <v>13.5986902691088</v>
      </c>
      <c r="N4614" s="3">
        <v>2.45362058647516</v>
      </c>
      <c r="O4614" s="3">
        <v>38.4548232213008</v>
      </c>
      <c r="P4614" s="3">
        <v>0.529801324503311</v>
      </c>
      <c r="Q4614" s="3">
        <v>57.0185984018104</v>
      </c>
      <c r="R4614" s="3">
        <v>0.609756097560976</v>
      </c>
      <c r="S4614" s="3"/>
      <c r="T4614" s="3"/>
      <c r="U4614" s="3"/>
      <c r="V4614" s="3"/>
      <c r="W4614" s="3"/>
      <c r="X4614" s="3"/>
      <c r="Y4614" s="3"/>
      <c r="Z4614" s="3"/>
      <c r="AA4614" s="3">
        <v>0.577697038979916</v>
      </c>
      <c r="AB4614" s="3">
        <v>1.52566704682934</v>
      </c>
      <c r="AC4614" s="3">
        <v>-7.95687545472585</v>
      </c>
      <c r="AD4614" s="3"/>
      <c r="AE4614" s="5">
        <v>1</v>
      </c>
      <c r="AF4614" s="3">
        <v>6.96599724783473</v>
      </c>
      <c r="AG4614" s="3"/>
      <c r="AH4614" s="3"/>
      <c r="AI4614" s="3"/>
      <c r="AJ4614" s="3"/>
      <c r="AK4614" s="3"/>
      <c r="AL4614" s="3"/>
      <c r="AM4614" s="3"/>
      <c r="AN4614" s="5" t="s">
        <v>51</v>
      </c>
      <c r="AO4614" s="1"/>
      <c r="AP4614" s="1"/>
      <c r="AQ4614" s="1"/>
    </row>
    <row r="4615" spans="1:43">
      <c r="A4615" s="1" t="s">
        <v>11755</v>
      </c>
      <c r="B4615" s="1" t="s">
        <v>11756</v>
      </c>
      <c r="C4615" s="3">
        <v>0.517808219178082</v>
      </c>
      <c r="D4615" s="4">
        <v>44048</v>
      </c>
      <c r="E4615" s="3">
        <v>1.1001021912</v>
      </c>
      <c r="F4615" s="5" t="s">
        <v>1500</v>
      </c>
      <c r="G4615" s="5">
        <v>190</v>
      </c>
      <c r="H4615" s="5" t="s">
        <v>390</v>
      </c>
      <c r="I4615" s="3">
        <v>-2.44033541173942</v>
      </c>
      <c r="J4615" s="3">
        <v>76.1904761904762</v>
      </c>
      <c r="K4615" s="3">
        <v>0.143456190686379</v>
      </c>
      <c r="L4615" s="3">
        <v>33.3333333333333</v>
      </c>
      <c r="M4615" s="3">
        <v>-3.02415045949989</v>
      </c>
      <c r="N4615" s="3">
        <v>26.1904761904762</v>
      </c>
      <c r="O4615" s="3">
        <v>-3.51903040612375</v>
      </c>
      <c r="P4615" s="3">
        <v>35.7142857142857</v>
      </c>
      <c r="Q4615" s="3">
        <v>-9.25907409259074</v>
      </c>
      <c r="R4615" s="3">
        <v>25.6410256410256</v>
      </c>
      <c r="S4615" s="3"/>
      <c r="T4615" s="3"/>
      <c r="U4615" s="3"/>
      <c r="V4615" s="3"/>
      <c r="W4615" s="3"/>
      <c r="X4615" s="3"/>
      <c r="Y4615" s="3"/>
      <c r="Z4615" s="3"/>
      <c r="AA4615" s="3">
        <v>-0.310381286783982</v>
      </c>
      <c r="AB4615" s="3">
        <v>-0.345467465507394</v>
      </c>
      <c r="AC4615" s="3">
        <v>-12.038796120388</v>
      </c>
      <c r="AD4615" s="3"/>
      <c r="AE4615" s="5">
        <v>3</v>
      </c>
      <c r="AF4615" s="3">
        <v>-1.4975321753485</v>
      </c>
      <c r="AG4615" s="3"/>
      <c r="AH4615" s="3"/>
      <c r="AI4615" s="3"/>
      <c r="AJ4615" s="3"/>
      <c r="AK4615" s="3"/>
      <c r="AL4615" s="3"/>
      <c r="AM4615" s="3"/>
      <c r="AN4615" s="5" t="s">
        <v>46</v>
      </c>
      <c r="AO4615" s="1"/>
      <c r="AP4615" s="1"/>
      <c r="AQ4615" s="1"/>
    </row>
    <row r="4616" spans="1:43">
      <c r="A4616" s="1" t="s">
        <v>11757</v>
      </c>
      <c r="B4616" s="1" t="s">
        <v>11758</v>
      </c>
      <c r="C4616" s="3">
        <v>0.786301369863014</v>
      </c>
      <c r="D4616" s="4">
        <v>43950</v>
      </c>
      <c r="E4616" s="3">
        <v>3.7788454733</v>
      </c>
      <c r="F4616" s="5" t="s">
        <v>11759</v>
      </c>
      <c r="G4616" s="5">
        <v>288</v>
      </c>
      <c r="H4616" s="5" t="s">
        <v>55</v>
      </c>
      <c r="I4616" s="3">
        <v>18.4559951958364</v>
      </c>
      <c r="J4616" s="3">
        <v>5.38415003024803</v>
      </c>
      <c r="K4616" s="3">
        <v>4.96659374445693</v>
      </c>
      <c r="L4616" s="3">
        <v>7.17514124293785</v>
      </c>
      <c r="M4616" s="3">
        <v>13.4521983640082</v>
      </c>
      <c r="N4616" s="3">
        <v>2.99222022740874</v>
      </c>
      <c r="O4616" s="3">
        <v>34.6454304133485</v>
      </c>
      <c r="P4616" s="3">
        <v>2.18543046357616</v>
      </c>
      <c r="Q4616" s="3">
        <v>39.3594473663553</v>
      </c>
      <c r="R4616" s="3">
        <v>11.1280487804878</v>
      </c>
      <c r="S4616" s="3"/>
      <c r="T4616" s="3"/>
      <c r="U4616" s="3"/>
      <c r="V4616" s="3"/>
      <c r="W4616" s="3"/>
      <c r="X4616" s="3"/>
      <c r="Y4616" s="3"/>
      <c r="Z4616" s="3"/>
      <c r="AA4616" s="3">
        <v>0.416623033876531</v>
      </c>
      <c r="AB4616" s="3">
        <v>0.970869833613127</v>
      </c>
      <c r="AC4616" s="3">
        <v>-8.98621003182301</v>
      </c>
      <c r="AD4616" s="3"/>
      <c r="AE4616" s="5">
        <v>1</v>
      </c>
      <c r="AF4616" s="3">
        <v>6.05063508409578</v>
      </c>
      <c r="AG4616" s="3"/>
      <c r="AH4616" s="3"/>
      <c r="AI4616" s="3"/>
      <c r="AJ4616" s="3"/>
      <c r="AK4616" s="3"/>
      <c r="AL4616" s="3"/>
      <c r="AM4616" s="3"/>
      <c r="AN4616" s="5" t="s">
        <v>46</v>
      </c>
      <c r="AO4616" s="1"/>
      <c r="AP4616" s="1"/>
      <c r="AQ4616" s="1"/>
    </row>
    <row r="4617" spans="1:43">
      <c r="A4617" s="1" t="s">
        <v>11760</v>
      </c>
      <c r="B4617" s="1" t="s">
        <v>11761</v>
      </c>
      <c r="C4617" s="3">
        <v>0.961643835616438</v>
      </c>
      <c r="D4617" s="4">
        <v>43886</v>
      </c>
      <c r="E4617" s="3">
        <v>30.9858300706</v>
      </c>
      <c r="F4617" s="5" t="s">
        <v>11762</v>
      </c>
      <c r="G4617" s="5">
        <v>352</v>
      </c>
      <c r="H4617" s="5" t="s">
        <v>226</v>
      </c>
      <c r="I4617" s="3">
        <v>0.956751385220442</v>
      </c>
      <c r="J4617" s="3">
        <v>75.9601706970128</v>
      </c>
      <c r="K4617" s="3">
        <v>0.154963680387414</v>
      </c>
      <c r="L4617" s="3">
        <v>76.5873015873016</v>
      </c>
      <c r="M4617" s="3">
        <v>0.203488372093027</v>
      </c>
      <c r="N4617" s="3">
        <v>69.8166431593794</v>
      </c>
      <c r="O4617" s="3">
        <v>2.14482441747211</v>
      </c>
      <c r="P4617" s="3">
        <v>77.8301886792453</v>
      </c>
      <c r="Q4617" s="3">
        <v>4.23860294519168</v>
      </c>
      <c r="R4617" s="3">
        <v>71.7153284671533</v>
      </c>
      <c r="S4617" s="3"/>
      <c r="T4617" s="3"/>
      <c r="U4617" s="3"/>
      <c r="V4617" s="3"/>
      <c r="W4617" s="3"/>
      <c r="X4617" s="3"/>
      <c r="Y4617" s="3"/>
      <c r="Z4617" s="3"/>
      <c r="AA4617" s="3">
        <v>0.377441046279681</v>
      </c>
      <c r="AB4617" s="3">
        <v>0.73213850273026</v>
      </c>
      <c r="AC4617" s="3">
        <v>-0.798482882523207</v>
      </c>
      <c r="AD4617" s="3"/>
      <c r="AE4617" s="5">
        <v>1</v>
      </c>
      <c r="AF4617" s="3">
        <v>0.628403115521308</v>
      </c>
      <c r="AG4617" s="3"/>
      <c r="AH4617" s="3"/>
      <c r="AI4617" s="3"/>
      <c r="AJ4617" s="3"/>
      <c r="AK4617" s="3"/>
      <c r="AL4617" s="3"/>
      <c r="AM4617" s="3"/>
      <c r="AN4617" s="5" t="s">
        <v>1266</v>
      </c>
      <c r="AO4617" s="1"/>
      <c r="AP4617" s="1"/>
      <c r="AQ4617" s="1"/>
    </row>
    <row r="4618" spans="1:43">
      <c r="A4618" s="1" t="s">
        <v>11763</v>
      </c>
      <c r="B4618" s="1" t="s">
        <v>11764</v>
      </c>
      <c r="C4618" s="3">
        <v>0.838356164383562</v>
      </c>
      <c r="D4618" s="4">
        <v>43931</v>
      </c>
      <c r="E4618" s="3">
        <v>2.3295326128</v>
      </c>
      <c r="F4618" s="5" t="s">
        <v>5053</v>
      </c>
      <c r="G4618" s="5">
        <v>307</v>
      </c>
      <c r="H4618" s="5" t="s">
        <v>226</v>
      </c>
      <c r="I4618" s="3">
        <v>5.3752124989881</v>
      </c>
      <c r="J4618" s="3">
        <v>5.54765291607397</v>
      </c>
      <c r="K4618" s="3">
        <v>2.61726448561294</v>
      </c>
      <c r="L4618" s="3">
        <v>1.45502645502645</v>
      </c>
      <c r="M4618" s="3">
        <v>2.95001581777919</v>
      </c>
      <c r="N4618" s="3">
        <v>7.05218617771509</v>
      </c>
      <c r="O4618" s="3">
        <v>10.5196128374936</v>
      </c>
      <c r="P4618" s="3">
        <v>4.24528301886792</v>
      </c>
      <c r="Q4618" s="3">
        <v>12.67203323812</v>
      </c>
      <c r="R4618" s="3">
        <v>7.66423357664234</v>
      </c>
      <c r="S4618" s="3"/>
      <c r="T4618" s="3"/>
      <c r="U4618" s="3"/>
      <c r="V4618" s="3"/>
      <c r="W4618" s="3"/>
      <c r="X4618" s="3"/>
      <c r="Y4618" s="3"/>
      <c r="Z4618" s="3"/>
      <c r="AA4618" s="3">
        <v>0.415963928470713</v>
      </c>
      <c r="AB4618" s="3">
        <v>0.90770507307758</v>
      </c>
      <c r="AC4618" s="3">
        <v>-2.94917559068504</v>
      </c>
      <c r="AD4618" s="3"/>
      <c r="AE4618" s="5">
        <v>1</v>
      </c>
      <c r="AF4618" s="3">
        <v>2.45000730734492</v>
      </c>
      <c r="AG4618" s="3"/>
      <c r="AH4618" s="3"/>
      <c r="AI4618" s="3"/>
      <c r="AJ4618" s="3"/>
      <c r="AK4618" s="3"/>
      <c r="AL4618" s="3"/>
      <c r="AM4618" s="3">
        <v>50</v>
      </c>
      <c r="AN4618" s="5" t="s">
        <v>56</v>
      </c>
      <c r="AO4618" s="1"/>
      <c r="AP4618" s="1"/>
      <c r="AQ4618" s="1"/>
    </row>
    <row r="4619" spans="1:43">
      <c r="A4619" s="1" t="s">
        <v>11765</v>
      </c>
      <c r="B4619" s="1" t="s">
        <v>11766</v>
      </c>
      <c r="C4619" s="3">
        <v>0.863013698630137</v>
      </c>
      <c r="D4619" s="4">
        <v>43922</v>
      </c>
      <c r="E4619" s="3">
        <v>6.7580445793</v>
      </c>
      <c r="F4619" s="5" t="s">
        <v>5499</v>
      </c>
      <c r="G4619" s="5">
        <v>316</v>
      </c>
      <c r="H4619" s="5" t="s">
        <v>50</v>
      </c>
      <c r="I4619" s="3">
        <v>0.336367233874166</v>
      </c>
      <c r="J4619" s="3">
        <v>12.9968736042876</v>
      </c>
      <c r="K4619" s="3">
        <v>0.00986096045754748</v>
      </c>
      <c r="L4619" s="3">
        <v>39.1323594510846</v>
      </c>
      <c r="M4619" s="3">
        <v>0.158009085522422</v>
      </c>
      <c r="N4619" s="3">
        <v>14.3365983971505</v>
      </c>
      <c r="O4619" s="3">
        <v>0.83515609465102</v>
      </c>
      <c r="P4619" s="3">
        <v>24.4403837368661</v>
      </c>
      <c r="Q4619" s="3">
        <v>1.65380374862183</v>
      </c>
      <c r="R4619" s="3">
        <v>8.49830999517141</v>
      </c>
      <c r="S4619" s="3"/>
      <c r="T4619" s="3"/>
      <c r="U4619" s="3"/>
      <c r="V4619" s="3"/>
      <c r="W4619" s="3"/>
      <c r="X4619" s="3"/>
      <c r="Y4619" s="3"/>
      <c r="Z4619" s="3"/>
      <c r="AA4619" s="3">
        <v>0.0164778191825542</v>
      </c>
      <c r="AB4619" s="3">
        <v>0.0219217163966424</v>
      </c>
      <c r="AC4619" s="3">
        <v>-0.916973985846715</v>
      </c>
      <c r="AD4619" s="3"/>
      <c r="AE4619" s="5">
        <v>3</v>
      </c>
      <c r="AF4619" s="3">
        <v>0.137617462931046</v>
      </c>
      <c r="AG4619" s="3"/>
      <c r="AH4619" s="3"/>
      <c r="AI4619" s="3"/>
      <c r="AJ4619" s="3"/>
      <c r="AK4619" s="3"/>
      <c r="AL4619" s="3"/>
      <c r="AM4619" s="3"/>
      <c r="AN4619" s="5" t="s">
        <v>46</v>
      </c>
      <c r="AO4619" s="1"/>
      <c r="AP4619" s="1"/>
      <c r="AQ4619" s="1"/>
    </row>
    <row r="4620" spans="1:43">
      <c r="A4620" s="1" t="s">
        <v>11767</v>
      </c>
      <c r="B4620" s="1" t="s">
        <v>11768</v>
      </c>
      <c r="C4620" s="3">
        <v>0.747945205479452</v>
      </c>
      <c r="D4620" s="4">
        <v>43964</v>
      </c>
      <c r="E4620" s="3">
        <v>2.0137545428</v>
      </c>
      <c r="F4620" s="5" t="s">
        <v>11589</v>
      </c>
      <c r="G4620" s="5">
        <v>274</v>
      </c>
      <c r="H4620" s="5" t="s">
        <v>50</v>
      </c>
      <c r="I4620" s="3">
        <v>0</v>
      </c>
      <c r="J4620" s="3">
        <v>68.0214381420277</v>
      </c>
      <c r="K4620" s="3">
        <v>-0.0596006754743155</v>
      </c>
      <c r="L4620" s="3">
        <v>83.311199645861</v>
      </c>
      <c r="M4620" s="3">
        <v>-0.247868332341855</v>
      </c>
      <c r="N4620" s="3">
        <v>79.2074799643811</v>
      </c>
      <c r="O4620" s="3">
        <v>0.852044907778664</v>
      </c>
      <c r="P4620" s="3">
        <v>21.9278209227958</v>
      </c>
      <c r="Q4620" s="3">
        <v>1.11557788944724</v>
      </c>
      <c r="R4620" s="3">
        <v>51.2795750845002</v>
      </c>
      <c r="S4620" s="3"/>
      <c r="T4620" s="3"/>
      <c r="U4620" s="3"/>
      <c r="V4620" s="3"/>
      <c r="W4620" s="3"/>
      <c r="X4620" s="3"/>
      <c r="Y4620" s="3"/>
      <c r="Z4620" s="3"/>
      <c r="AA4620" s="3">
        <v>-0.0634042957786396</v>
      </c>
      <c r="AB4620" s="3">
        <v>-0.0746389459199901</v>
      </c>
      <c r="AC4620" s="3">
        <v>-1.13886113886112</v>
      </c>
      <c r="AD4620" s="3"/>
      <c r="AE4620" s="5">
        <v>2</v>
      </c>
      <c r="AF4620" s="3">
        <v>0.0755000600728805</v>
      </c>
      <c r="AG4620" s="3"/>
      <c r="AH4620" s="3"/>
      <c r="AI4620" s="3"/>
      <c r="AJ4620" s="3"/>
      <c r="AK4620" s="3"/>
      <c r="AL4620" s="3"/>
      <c r="AM4620" s="3"/>
      <c r="AN4620" s="5" t="s">
        <v>46</v>
      </c>
      <c r="AO4620" s="1"/>
      <c r="AP4620" s="1"/>
      <c r="AQ4620" s="1"/>
    </row>
    <row r="4621" spans="1:43">
      <c r="A4621" s="1" t="s">
        <v>11769</v>
      </c>
      <c r="B4621" s="1" t="s">
        <v>11770</v>
      </c>
      <c r="C4621" s="3">
        <v>0.791780821917808</v>
      </c>
      <c r="D4621" s="4">
        <v>43948</v>
      </c>
      <c r="E4621" s="3">
        <v>0.4177749453</v>
      </c>
      <c r="F4621" s="5" t="s">
        <v>11561</v>
      </c>
      <c r="G4621" s="5">
        <v>290</v>
      </c>
      <c r="H4621" s="5" t="s">
        <v>55</v>
      </c>
      <c r="I4621" s="3">
        <v>-0.0404236397445361</v>
      </c>
      <c r="J4621" s="3">
        <v>94.6763460375076</v>
      </c>
      <c r="K4621" s="3">
        <v>0.65944801758528</v>
      </c>
      <c r="L4621" s="3">
        <v>82.5988700564972</v>
      </c>
      <c r="M4621" s="3">
        <v>-2.43055555555557</v>
      </c>
      <c r="N4621" s="3">
        <v>93.6564931178935</v>
      </c>
      <c r="O4621" s="3">
        <v>1.7361968238295</v>
      </c>
      <c r="P4621" s="3">
        <v>95.2317880794702</v>
      </c>
      <c r="Q4621" s="3">
        <v>5.97411502528498</v>
      </c>
      <c r="R4621" s="3">
        <v>90.4725609756098</v>
      </c>
      <c r="S4621" s="3"/>
      <c r="T4621" s="3"/>
      <c r="U4621" s="3"/>
      <c r="V4621" s="3"/>
      <c r="W4621" s="3"/>
      <c r="X4621" s="3"/>
      <c r="Y4621" s="3"/>
      <c r="Z4621" s="3"/>
      <c r="AA4621" s="3">
        <v>0.127166992349568</v>
      </c>
      <c r="AB4621" s="3">
        <v>0.199431056223627</v>
      </c>
      <c r="AC4621" s="3">
        <v>-9.87711569673082</v>
      </c>
      <c r="AD4621" s="3"/>
      <c r="AE4621" s="5">
        <v>1</v>
      </c>
      <c r="AF4621" s="3">
        <v>2.19275085384247</v>
      </c>
      <c r="AG4621" s="3"/>
      <c r="AH4621" s="3"/>
      <c r="AI4621" s="3"/>
      <c r="AJ4621" s="3"/>
      <c r="AK4621" s="3"/>
      <c r="AL4621" s="3"/>
      <c r="AM4621" s="3"/>
      <c r="AN4621" s="5" t="s">
        <v>46</v>
      </c>
      <c r="AO4621" s="1"/>
      <c r="AP4621" s="1"/>
      <c r="AQ4621" s="1"/>
    </row>
    <row r="4622" spans="1:43">
      <c r="A4622" s="1" t="s">
        <v>11771</v>
      </c>
      <c r="B4622" s="1" t="s">
        <v>11772</v>
      </c>
      <c r="C4622" s="3">
        <v>0.704109589041096</v>
      </c>
      <c r="D4622" s="4">
        <v>43980</v>
      </c>
      <c r="E4622" s="3">
        <v>6.6357804414</v>
      </c>
      <c r="F4622" s="5" t="s">
        <v>613</v>
      </c>
      <c r="G4622" s="5">
        <v>258</v>
      </c>
      <c r="H4622" s="5" t="s">
        <v>45</v>
      </c>
      <c r="I4622" s="3">
        <v>0.977136894032822</v>
      </c>
      <c r="J4622" s="3">
        <v>51.5923566878981</v>
      </c>
      <c r="K4622" s="3">
        <v>0.273198304286378</v>
      </c>
      <c r="L4622" s="3">
        <v>62.5776397515528</v>
      </c>
      <c r="M4622" s="3">
        <v>-0.00939408172851</v>
      </c>
      <c r="N4622" s="3">
        <v>48.7301587301587</v>
      </c>
      <c r="O4622" s="3">
        <v>3.5912408759124</v>
      </c>
      <c r="P4622" s="3">
        <v>29.8013245033113</v>
      </c>
      <c r="Q4622" s="3">
        <v>3.63158407165808</v>
      </c>
      <c r="R4622" s="3">
        <v>37.3287671232877</v>
      </c>
      <c r="S4622" s="3"/>
      <c r="T4622" s="3"/>
      <c r="U4622" s="3"/>
      <c r="V4622" s="3"/>
      <c r="W4622" s="3"/>
      <c r="X4622" s="3"/>
      <c r="Y4622" s="3"/>
      <c r="Z4622" s="3"/>
      <c r="AA4622" s="3">
        <v>0.220178997294525</v>
      </c>
      <c r="AB4622" s="3">
        <v>0.34556985459779</v>
      </c>
      <c r="AC4622" s="3">
        <v>-2.29873908826381</v>
      </c>
      <c r="AD4622" s="3"/>
      <c r="AE4622" s="5">
        <v>1</v>
      </c>
      <c r="AF4622" s="3">
        <v>0.733794002035149</v>
      </c>
      <c r="AG4622" s="3"/>
      <c r="AH4622" s="3"/>
      <c r="AI4622" s="3"/>
      <c r="AJ4622" s="3"/>
      <c r="AK4622" s="3"/>
      <c r="AL4622" s="3"/>
      <c r="AM4622" s="3"/>
      <c r="AN4622" s="5" t="s">
        <v>46</v>
      </c>
      <c r="AO4622" s="1"/>
      <c r="AP4622" s="1"/>
      <c r="AQ4622" s="1"/>
    </row>
    <row r="4623" spans="1:43">
      <c r="A4623" s="1" t="s">
        <v>11773</v>
      </c>
      <c r="B4623" s="1" t="s">
        <v>11774</v>
      </c>
      <c r="C4623" s="3">
        <v>0.961643835616438</v>
      </c>
      <c r="D4623" s="4">
        <v>43886</v>
      </c>
      <c r="E4623" s="3">
        <v>139.6954235364</v>
      </c>
      <c r="F4623" s="5" t="s">
        <v>435</v>
      </c>
      <c r="G4623" s="5">
        <v>352</v>
      </c>
      <c r="H4623" s="5" t="s">
        <v>50</v>
      </c>
      <c r="I4623" s="3">
        <v>0.120252530313647</v>
      </c>
      <c r="J4623" s="3">
        <v>50.0223313979455</v>
      </c>
      <c r="K4623" s="3">
        <v>-0.0200140098068647</v>
      </c>
      <c r="L4623" s="3">
        <v>67.1978751660026</v>
      </c>
      <c r="M4623" s="3">
        <v>-0.0999900009998997</v>
      </c>
      <c r="N4623" s="3">
        <v>55.9661620658949</v>
      </c>
      <c r="O4623" s="3">
        <v>0.797013720742532</v>
      </c>
      <c r="P4623" s="3">
        <v>30.6532663316583</v>
      </c>
      <c r="Q4623" s="3">
        <v>1.18493011950576</v>
      </c>
      <c r="R4623" s="3">
        <v>42.5881216803477</v>
      </c>
      <c r="S4623" s="3"/>
      <c r="T4623" s="3"/>
      <c r="U4623" s="3"/>
      <c r="V4623" s="3"/>
      <c r="W4623" s="3"/>
      <c r="X4623" s="3"/>
      <c r="Y4623" s="3"/>
      <c r="Z4623" s="3"/>
      <c r="AA4623" s="3">
        <v>-0.107861346746351</v>
      </c>
      <c r="AB4623" s="3">
        <v>-0.121283392051218</v>
      </c>
      <c r="AC4623" s="3">
        <v>-2.35083193320079</v>
      </c>
      <c r="AD4623" s="3"/>
      <c r="AE4623" s="5">
        <v>4</v>
      </c>
      <c r="AF4623" s="3">
        <v>0.00628246984879278</v>
      </c>
      <c r="AG4623" s="3"/>
      <c r="AH4623" s="3"/>
      <c r="AI4623" s="3"/>
      <c r="AJ4623" s="3"/>
      <c r="AK4623" s="3"/>
      <c r="AL4623" s="3"/>
      <c r="AM4623" s="3">
        <v>1000</v>
      </c>
      <c r="AN4623" s="5" t="s">
        <v>206</v>
      </c>
      <c r="AO4623" s="1"/>
      <c r="AP4623" s="1"/>
      <c r="AQ4623" s="1"/>
    </row>
    <row r="4624" spans="1:43">
      <c r="A4624" s="1" t="s">
        <v>11775</v>
      </c>
      <c r="B4624" s="1" t="s">
        <v>11776</v>
      </c>
      <c r="C4624" s="3">
        <v>0.876712328767123</v>
      </c>
      <c r="D4624" s="4">
        <v>43917</v>
      </c>
      <c r="E4624" s="3">
        <v>0.4929356657</v>
      </c>
      <c r="F4624" s="5" t="s">
        <v>8326</v>
      </c>
      <c r="G4624" s="5">
        <v>321</v>
      </c>
      <c r="H4624" s="5" t="s">
        <v>2390</v>
      </c>
      <c r="I4624" s="3">
        <v>3.72054944055309</v>
      </c>
      <c r="J4624" s="3">
        <v>57.6923076923077</v>
      </c>
      <c r="K4624" s="3">
        <v>-0.471368715083786</v>
      </c>
      <c r="L4624" s="3">
        <v>72.1804511278195</v>
      </c>
      <c r="M4624" s="3">
        <v>0.759985860728187</v>
      </c>
      <c r="N4624" s="3">
        <v>64.3939393939394</v>
      </c>
      <c r="O4624" s="3">
        <v>7.3735756662586</v>
      </c>
      <c r="P4624" s="3">
        <v>58.59375</v>
      </c>
      <c r="Q4624" s="3">
        <v>10.3989155693261</v>
      </c>
      <c r="R4624" s="3">
        <v>55.1401869158878</v>
      </c>
      <c r="S4624" s="3"/>
      <c r="T4624" s="3"/>
      <c r="U4624" s="3"/>
      <c r="V4624" s="3"/>
      <c r="W4624" s="3"/>
      <c r="X4624" s="3"/>
      <c r="Y4624" s="3"/>
      <c r="Z4624" s="3"/>
      <c r="AA4624" s="3">
        <v>0.234334051980416</v>
      </c>
      <c r="AB4624" s="3">
        <v>0.406358844219244</v>
      </c>
      <c r="AC4624" s="3">
        <v>-3.46666666666666</v>
      </c>
      <c r="AD4624" s="3"/>
      <c r="AE4624" s="5">
        <v>1</v>
      </c>
      <c r="AF4624" s="3">
        <v>1.18786540272829</v>
      </c>
      <c r="AG4624" s="3"/>
      <c r="AH4624" s="3"/>
      <c r="AI4624" s="3"/>
      <c r="AJ4624" s="3"/>
      <c r="AK4624" s="3"/>
      <c r="AL4624" s="3"/>
      <c r="AM4624" s="3"/>
      <c r="AN4624" s="5" t="s">
        <v>134</v>
      </c>
      <c r="AO4624" s="1"/>
      <c r="AP4624" s="1"/>
      <c r="AQ4624" s="1"/>
    </row>
    <row r="4625" spans="1:43">
      <c r="A4625" s="1" t="s">
        <v>11777</v>
      </c>
      <c r="B4625" s="1" t="s">
        <v>11778</v>
      </c>
      <c r="C4625" s="3">
        <v>0.93972602739726</v>
      </c>
      <c r="D4625" s="4">
        <v>43894</v>
      </c>
      <c r="E4625" s="3">
        <v>7.3835159152</v>
      </c>
      <c r="F4625" s="5" t="s">
        <v>11779</v>
      </c>
      <c r="G4625" s="5">
        <v>344</v>
      </c>
      <c r="H4625" s="5" t="s">
        <v>226</v>
      </c>
      <c r="I4625" s="3">
        <v>1.12951167728239</v>
      </c>
      <c r="J4625" s="3">
        <v>72.6884779516358</v>
      </c>
      <c r="K4625" s="3">
        <v>0.61681453316435</v>
      </c>
      <c r="L4625" s="3">
        <v>43.5185185185185</v>
      </c>
      <c r="M4625" s="3">
        <v>0.286339902307569</v>
      </c>
      <c r="N4625" s="3">
        <v>65.5853314527504</v>
      </c>
      <c r="O4625" s="3">
        <v>2.49612669994837</v>
      </c>
      <c r="P4625" s="3">
        <v>73.4276729559748</v>
      </c>
      <c r="Q4625" s="3">
        <v>5.46452927110088</v>
      </c>
      <c r="R4625" s="3">
        <v>59.1240875912409</v>
      </c>
      <c r="S4625" s="3"/>
      <c r="T4625" s="3"/>
      <c r="U4625" s="3"/>
      <c r="V4625" s="3"/>
      <c r="W4625" s="3"/>
      <c r="X4625" s="3"/>
      <c r="Y4625" s="3"/>
      <c r="Z4625" s="3"/>
      <c r="AA4625" s="3">
        <v>0.389087046644345</v>
      </c>
      <c r="AB4625" s="3">
        <v>0.760791043482443</v>
      </c>
      <c r="AC4625" s="3">
        <v>-2.17685845903712</v>
      </c>
      <c r="AD4625" s="3"/>
      <c r="AE4625" s="5">
        <v>1</v>
      </c>
      <c r="AF4625" s="3">
        <v>1.63988398584778</v>
      </c>
      <c r="AG4625" s="3"/>
      <c r="AH4625" s="3"/>
      <c r="AI4625" s="3"/>
      <c r="AJ4625" s="3"/>
      <c r="AK4625" s="3"/>
      <c r="AL4625" s="3"/>
      <c r="AM4625" s="3">
        <v>100</v>
      </c>
      <c r="AN4625" s="5" t="s">
        <v>56</v>
      </c>
      <c r="AO4625" s="1"/>
      <c r="AP4625" s="1"/>
      <c r="AQ4625" s="1"/>
    </row>
    <row r="4626" spans="1:43">
      <c r="A4626" s="1" t="s">
        <v>11780</v>
      </c>
      <c r="B4626" s="1" t="s">
        <v>11781</v>
      </c>
      <c r="C4626" s="3">
        <v>0.723287671232877</v>
      </c>
      <c r="D4626" s="4">
        <v>43973</v>
      </c>
      <c r="E4626" s="3">
        <v>32.0510740909</v>
      </c>
      <c r="F4626" s="5" t="s">
        <v>11782</v>
      </c>
      <c r="G4626" s="5">
        <v>265</v>
      </c>
      <c r="H4626" s="5" t="s">
        <v>55</v>
      </c>
      <c r="I4626" s="3">
        <v>12.0339442087208</v>
      </c>
      <c r="J4626" s="3">
        <v>38.0520266182698</v>
      </c>
      <c r="K4626" s="3">
        <v>1.46349439947674</v>
      </c>
      <c r="L4626" s="3">
        <v>70.9604519774011</v>
      </c>
      <c r="M4626" s="3">
        <v>8.61193768597935</v>
      </c>
      <c r="N4626" s="3">
        <v>20.5266307600239</v>
      </c>
      <c r="O4626" s="3">
        <v>17.6749478475251</v>
      </c>
      <c r="P4626" s="3">
        <v>55.4304635761589</v>
      </c>
      <c r="Q4626" s="3">
        <v>19.5914040666859</v>
      </c>
      <c r="R4626" s="3">
        <v>62.4237804878049</v>
      </c>
      <c r="S4626" s="3"/>
      <c r="T4626" s="3"/>
      <c r="U4626" s="3"/>
      <c r="V4626" s="3"/>
      <c r="W4626" s="3"/>
      <c r="X4626" s="3"/>
      <c r="Y4626" s="3"/>
      <c r="Z4626" s="3"/>
      <c r="AA4626" s="3">
        <v>0.250439238507063</v>
      </c>
      <c r="AB4626" s="3">
        <v>0.441581120496604</v>
      </c>
      <c r="AC4626" s="3">
        <v>-6.99307245834113</v>
      </c>
      <c r="AD4626" s="3"/>
      <c r="AE4626" s="5">
        <v>1</v>
      </c>
      <c r="AF4626" s="3">
        <v>1.88905169394438</v>
      </c>
      <c r="AG4626" s="3"/>
      <c r="AH4626" s="3"/>
      <c r="AI4626" s="3"/>
      <c r="AJ4626" s="3"/>
      <c r="AK4626" s="3"/>
      <c r="AL4626" s="3"/>
      <c r="AM4626" s="3"/>
      <c r="AN4626" s="5" t="s">
        <v>51</v>
      </c>
      <c r="AO4626" s="1"/>
      <c r="AP4626" s="1"/>
      <c r="AQ4626" s="1"/>
    </row>
    <row r="4627" spans="1:43">
      <c r="A4627" s="1" t="s">
        <v>11783</v>
      </c>
      <c r="B4627" s="1" t="s">
        <v>11784</v>
      </c>
      <c r="C4627" s="3">
        <v>0.934246575342466</v>
      </c>
      <c r="D4627" s="4">
        <v>43896</v>
      </c>
      <c r="E4627" s="3">
        <v>6.0200640629</v>
      </c>
      <c r="F4627" s="5" t="s">
        <v>11785</v>
      </c>
      <c r="G4627" s="5">
        <v>342</v>
      </c>
      <c r="H4627" s="5" t="s">
        <v>55</v>
      </c>
      <c r="I4627" s="3">
        <v>14.1374837872892</v>
      </c>
      <c r="J4627" s="3">
        <v>23.1094978826376</v>
      </c>
      <c r="K4627" s="3">
        <v>3.48882791062329</v>
      </c>
      <c r="L4627" s="3">
        <v>30.3389830508475</v>
      </c>
      <c r="M4627" s="3">
        <v>6.71594387018537</v>
      </c>
      <c r="N4627" s="3">
        <v>35.1286654697786</v>
      </c>
      <c r="O4627" s="3">
        <v>30.7948191662538</v>
      </c>
      <c r="P4627" s="3">
        <v>6.95364238410596</v>
      </c>
      <c r="Q4627" s="3">
        <v>32.7300150829563</v>
      </c>
      <c r="R4627" s="3">
        <v>25.3810975609756</v>
      </c>
      <c r="S4627" s="3"/>
      <c r="T4627" s="3"/>
      <c r="U4627" s="3"/>
      <c r="V4627" s="3"/>
      <c r="W4627" s="3"/>
      <c r="X4627" s="3"/>
      <c r="Y4627" s="3"/>
      <c r="Z4627" s="3"/>
      <c r="AA4627" s="3">
        <v>0.371047322265414</v>
      </c>
      <c r="AB4627" s="3">
        <v>0.778738822654383</v>
      </c>
      <c r="AC4627" s="3">
        <v>-10.4523435900935</v>
      </c>
      <c r="AD4627" s="3"/>
      <c r="AE4627" s="5">
        <v>1</v>
      </c>
      <c r="AF4627" s="3">
        <v>6.00571222551921</v>
      </c>
      <c r="AG4627" s="3"/>
      <c r="AH4627" s="3"/>
      <c r="AI4627" s="3"/>
      <c r="AJ4627" s="3"/>
      <c r="AK4627" s="3"/>
      <c r="AL4627" s="3"/>
      <c r="AM4627" s="3"/>
      <c r="AN4627" s="5" t="s">
        <v>134</v>
      </c>
      <c r="AO4627" s="1"/>
      <c r="AP4627" s="1"/>
      <c r="AQ4627" s="1"/>
    </row>
    <row r="4628" spans="1:43">
      <c r="A4628" s="1" t="s">
        <v>11786</v>
      </c>
      <c r="B4628" s="1" t="s">
        <v>11787</v>
      </c>
      <c r="C4628" s="3">
        <v>0.901369863013699</v>
      </c>
      <c r="D4628" s="4">
        <v>43908</v>
      </c>
      <c r="E4628" s="3">
        <v>63.6952123159</v>
      </c>
      <c r="F4628" s="5" t="s">
        <v>7086</v>
      </c>
      <c r="G4628" s="5">
        <v>330</v>
      </c>
      <c r="H4628" s="5" t="s">
        <v>55</v>
      </c>
      <c r="I4628" s="3">
        <v>14.4085493182656</v>
      </c>
      <c r="J4628" s="3">
        <v>22.0810647307925</v>
      </c>
      <c r="K4628" s="3">
        <v>3.70205422256861</v>
      </c>
      <c r="L4628" s="3">
        <v>26.3841807909605</v>
      </c>
      <c r="M4628" s="3">
        <v>9.54425169067922</v>
      </c>
      <c r="N4628" s="3">
        <v>14.4225014961101</v>
      </c>
      <c r="O4628" s="3">
        <v>26.2658442350708</v>
      </c>
      <c r="P4628" s="3">
        <v>18.1456953642384</v>
      </c>
      <c r="Q4628" s="3">
        <v>39.233126541595</v>
      </c>
      <c r="R4628" s="3">
        <v>11.3567073170732</v>
      </c>
      <c r="S4628" s="3"/>
      <c r="T4628" s="3"/>
      <c r="U4628" s="3"/>
      <c r="V4628" s="3"/>
      <c r="W4628" s="3"/>
      <c r="X4628" s="3"/>
      <c r="Y4628" s="3"/>
      <c r="Z4628" s="3"/>
      <c r="AA4628" s="3">
        <v>0.47931546947269</v>
      </c>
      <c r="AB4628" s="3">
        <v>1.22471419392596</v>
      </c>
      <c r="AC4628" s="3">
        <v>-7.43324173888536</v>
      </c>
      <c r="AD4628" s="3"/>
      <c r="AE4628" s="5">
        <v>1</v>
      </c>
      <c r="AF4628" s="3">
        <v>5.3886594838588</v>
      </c>
      <c r="AG4628" s="3"/>
      <c r="AH4628" s="3"/>
      <c r="AI4628" s="3"/>
      <c r="AJ4628" s="3"/>
      <c r="AK4628" s="3"/>
      <c r="AL4628" s="3"/>
      <c r="AM4628" s="3"/>
      <c r="AN4628" s="5" t="s">
        <v>134</v>
      </c>
      <c r="AO4628" s="1"/>
      <c r="AP4628" s="1"/>
      <c r="AQ4628" s="1"/>
    </row>
    <row r="4629" spans="1:43">
      <c r="A4629" s="1" t="s">
        <v>11788</v>
      </c>
      <c r="B4629" s="1" t="s">
        <v>11789</v>
      </c>
      <c r="C4629" s="3">
        <v>0.901369863013699</v>
      </c>
      <c r="D4629" s="4">
        <v>43908</v>
      </c>
      <c r="E4629" s="3">
        <v>23.0335061023</v>
      </c>
      <c r="F4629" s="5" t="s">
        <v>7086</v>
      </c>
      <c r="G4629" s="5">
        <v>330</v>
      </c>
      <c r="H4629" s="5" t="s">
        <v>55</v>
      </c>
      <c r="I4629" s="3">
        <v>13.6883532160866</v>
      </c>
      <c r="J4629" s="3">
        <v>25.892316999395</v>
      </c>
      <c r="K4629" s="3">
        <v>3.7951942510667</v>
      </c>
      <c r="L4629" s="3">
        <v>24.2372881355932</v>
      </c>
      <c r="M4629" s="3">
        <v>7.43840074384007</v>
      </c>
      <c r="N4629" s="3">
        <v>29.5032914422502</v>
      </c>
      <c r="O4629" s="3">
        <v>25.7858212001633</v>
      </c>
      <c r="P4629" s="3">
        <v>19.205298013245</v>
      </c>
      <c r="Q4629" s="3">
        <v>38.777961267077</v>
      </c>
      <c r="R4629" s="3">
        <v>11.890243902439</v>
      </c>
      <c r="S4629" s="3"/>
      <c r="T4629" s="3"/>
      <c r="U4629" s="3"/>
      <c r="V4629" s="3"/>
      <c r="W4629" s="3"/>
      <c r="X4629" s="3"/>
      <c r="Y4629" s="3"/>
      <c r="Z4629" s="3"/>
      <c r="AA4629" s="3">
        <v>0.476807723905414</v>
      </c>
      <c r="AB4629" s="3">
        <v>1.1870996975603</v>
      </c>
      <c r="AC4629" s="3">
        <v>-7.47028862478777</v>
      </c>
      <c r="AD4629" s="3"/>
      <c r="AE4629" s="5">
        <v>1</v>
      </c>
      <c r="AF4629" s="3">
        <v>5.36939067469457</v>
      </c>
      <c r="AG4629" s="3"/>
      <c r="AH4629" s="3"/>
      <c r="AI4629" s="3"/>
      <c r="AJ4629" s="3"/>
      <c r="AK4629" s="3"/>
      <c r="AL4629" s="3"/>
      <c r="AM4629" s="3"/>
      <c r="AN4629" s="5" t="s">
        <v>134</v>
      </c>
      <c r="AO4629" s="1"/>
      <c r="AP4629" s="1"/>
      <c r="AQ4629" s="1"/>
    </row>
    <row r="4630" spans="1:43">
      <c r="A4630" s="1" t="s">
        <v>11790</v>
      </c>
      <c r="B4630" s="1" t="s">
        <v>11791</v>
      </c>
      <c r="C4630" s="3">
        <v>0.882191780821918</v>
      </c>
      <c r="D4630" s="4">
        <v>43915</v>
      </c>
      <c r="E4630" s="3">
        <v>2.9816947324</v>
      </c>
      <c r="F4630" s="5" t="s">
        <v>7726</v>
      </c>
      <c r="G4630" s="5">
        <v>323</v>
      </c>
      <c r="H4630" s="5" t="s">
        <v>60</v>
      </c>
      <c r="I4630" s="3">
        <v>11.6396082114585</v>
      </c>
      <c r="J4630" s="3">
        <v>14.1865079365079</v>
      </c>
      <c r="K4630" s="3">
        <v>3.17440634881269</v>
      </c>
      <c r="L4630" s="3">
        <v>37.679769894535</v>
      </c>
      <c r="M4630" s="3">
        <v>5.38948701709943</v>
      </c>
      <c r="N4630" s="3">
        <v>16.8150346191889</v>
      </c>
      <c r="O4630" s="3">
        <v>19.0939669362342</v>
      </c>
      <c r="P4630" s="3">
        <v>12.6774847870183</v>
      </c>
      <c r="Q4630" s="3">
        <v>22.1537106364237</v>
      </c>
      <c r="R4630" s="3">
        <v>22.8272251308901</v>
      </c>
      <c r="S4630" s="3"/>
      <c r="T4630" s="3"/>
      <c r="U4630" s="3"/>
      <c r="V4630" s="3"/>
      <c r="W4630" s="3"/>
      <c r="X4630" s="3"/>
      <c r="Y4630" s="3"/>
      <c r="Z4630" s="3"/>
      <c r="AA4630" s="3">
        <v>0.305822653383488</v>
      </c>
      <c r="AB4630" s="3">
        <v>0.583943081977412</v>
      </c>
      <c r="AC4630" s="3">
        <v>-12.3066153307666</v>
      </c>
      <c r="AD4630" s="3"/>
      <c r="AE4630" s="5">
        <v>2</v>
      </c>
      <c r="AF4630" s="3">
        <v>4.80941591483898</v>
      </c>
      <c r="AG4630" s="3"/>
      <c r="AH4630" s="3"/>
      <c r="AI4630" s="3"/>
      <c r="AJ4630" s="3"/>
      <c r="AK4630" s="3"/>
      <c r="AL4630" s="3"/>
      <c r="AM4630" s="3"/>
      <c r="AN4630" s="5" t="s">
        <v>46</v>
      </c>
      <c r="AO4630" s="1"/>
      <c r="AP4630" s="1"/>
      <c r="AQ4630" s="1"/>
    </row>
    <row r="4631" spans="1:43">
      <c r="A4631" s="1" t="s">
        <v>11792</v>
      </c>
      <c r="B4631" s="1" t="s">
        <v>11793</v>
      </c>
      <c r="C4631" s="3">
        <v>0.93972602739726</v>
      </c>
      <c r="D4631" s="4">
        <v>43894</v>
      </c>
      <c r="E4631" s="3">
        <v>136.6708099251</v>
      </c>
      <c r="F4631" s="5" t="s">
        <v>11794</v>
      </c>
      <c r="G4631" s="5">
        <v>344</v>
      </c>
      <c r="H4631" s="5" t="s">
        <v>55</v>
      </c>
      <c r="I4631" s="3">
        <v>13.8697960324113</v>
      </c>
      <c r="J4631" s="3">
        <v>24.8638838475499</v>
      </c>
      <c r="K4631" s="3">
        <v>3.39980717511545</v>
      </c>
      <c r="L4631" s="3">
        <v>32.5988700564972</v>
      </c>
      <c r="M4631" s="3">
        <v>7.30384412848868</v>
      </c>
      <c r="N4631" s="3">
        <v>30.7600239377618</v>
      </c>
      <c r="O4631" s="3">
        <v>26.9674122998318</v>
      </c>
      <c r="P4631" s="3">
        <v>16.0927152317881</v>
      </c>
      <c r="Q4631" s="3">
        <v>47.7022325311685</v>
      </c>
      <c r="R4631" s="3">
        <v>4.8780487804878</v>
      </c>
      <c r="S4631" s="3"/>
      <c r="T4631" s="3"/>
      <c r="U4631" s="3"/>
      <c r="V4631" s="3"/>
      <c r="W4631" s="3"/>
      <c r="X4631" s="3"/>
      <c r="Y4631" s="3"/>
      <c r="Z4631" s="3"/>
      <c r="AA4631" s="3">
        <v>0.520081748102666</v>
      </c>
      <c r="AB4631" s="3">
        <v>1.27062093152192</v>
      </c>
      <c r="AC4631" s="3">
        <v>-7.69126239978258</v>
      </c>
      <c r="AD4631" s="3"/>
      <c r="AE4631" s="5">
        <v>1</v>
      </c>
      <c r="AF4631" s="3">
        <v>6.98140202685138</v>
      </c>
      <c r="AG4631" s="3"/>
      <c r="AH4631" s="3"/>
      <c r="AI4631" s="3"/>
      <c r="AJ4631" s="3"/>
      <c r="AK4631" s="3"/>
      <c r="AL4631" s="3"/>
      <c r="AM4631" s="3"/>
      <c r="AN4631" s="5" t="s">
        <v>46</v>
      </c>
      <c r="AO4631" s="1"/>
      <c r="AP4631" s="1"/>
      <c r="AQ4631" s="1"/>
    </row>
    <row r="4632" spans="1:43">
      <c r="A4632" s="1" t="s">
        <v>11795</v>
      </c>
      <c r="B4632" s="1" t="s">
        <v>11796</v>
      </c>
      <c r="C4632" s="3">
        <v>0.632876712328767</v>
      </c>
      <c r="D4632" s="4">
        <v>44006</v>
      </c>
      <c r="E4632" s="3">
        <v>7.171409079</v>
      </c>
      <c r="F4632" s="5" t="s">
        <v>11405</v>
      </c>
      <c r="G4632" s="5">
        <v>232</v>
      </c>
      <c r="H4632" s="5" t="s">
        <v>226</v>
      </c>
      <c r="I4632" s="3">
        <v>5.09742519137091</v>
      </c>
      <c r="J4632" s="3">
        <v>7.39687055476529</v>
      </c>
      <c r="K4632" s="3">
        <v>1.49529569892473</v>
      </c>
      <c r="L4632" s="3">
        <v>10.1851851851852</v>
      </c>
      <c r="M4632" s="3">
        <v>2.55496137849079</v>
      </c>
      <c r="N4632" s="3">
        <v>10.0141043723554</v>
      </c>
      <c r="O4632" s="3">
        <v>9.20101229211857</v>
      </c>
      <c r="P4632" s="3">
        <v>7.38993710691824</v>
      </c>
      <c r="Q4632" s="3">
        <v>15.9167226326393</v>
      </c>
      <c r="R4632" s="3">
        <v>3.46715328467153</v>
      </c>
      <c r="S4632" s="3"/>
      <c r="T4632" s="3"/>
      <c r="U4632" s="3"/>
      <c r="V4632" s="3"/>
      <c r="W4632" s="3"/>
      <c r="X4632" s="3"/>
      <c r="Y4632" s="3"/>
      <c r="Z4632" s="3"/>
      <c r="AA4632" s="3">
        <v>0.607355694078793</v>
      </c>
      <c r="AB4632" s="3">
        <v>1.61888781874938</v>
      </c>
      <c r="AC4632" s="3">
        <v>-1.86591654946086</v>
      </c>
      <c r="AD4632" s="3"/>
      <c r="AE4632" s="5"/>
      <c r="AF4632" s="3">
        <v>2.31228358904511</v>
      </c>
      <c r="AG4632" s="3"/>
      <c r="AH4632" s="3"/>
      <c r="AI4632" s="3"/>
      <c r="AJ4632" s="3"/>
      <c r="AK4632" s="3"/>
      <c r="AL4632" s="3"/>
      <c r="AM4632" s="3">
        <v>10</v>
      </c>
      <c r="AN4632" s="5" t="s">
        <v>1660</v>
      </c>
      <c r="AO4632" s="1"/>
      <c r="AP4632" s="1"/>
      <c r="AQ4632" s="1"/>
    </row>
    <row r="4633" spans="1:43">
      <c r="A4633" s="1" t="s">
        <v>11797</v>
      </c>
      <c r="B4633" s="1" t="s">
        <v>11798</v>
      </c>
      <c r="C4633" s="3">
        <v>0.863013698630137</v>
      </c>
      <c r="D4633" s="4">
        <v>43922</v>
      </c>
      <c r="E4633" s="3">
        <v>0.7093793835</v>
      </c>
      <c r="F4633" s="5" t="s">
        <v>11799</v>
      </c>
      <c r="G4633" s="5">
        <v>316</v>
      </c>
      <c r="H4633" s="5" t="s">
        <v>191</v>
      </c>
      <c r="I4633" s="3">
        <v>17.4742492383577</v>
      </c>
      <c r="J4633" s="3">
        <v>7.77576853526221</v>
      </c>
      <c r="K4633" s="3">
        <v>-0.14797459769406</v>
      </c>
      <c r="L4633" s="3">
        <v>92.1232876712329</v>
      </c>
      <c r="M4633" s="3">
        <v>13.7608878898567</v>
      </c>
      <c r="N4633" s="3">
        <v>4.86486486486486</v>
      </c>
      <c r="O4633" s="3">
        <v>31.1867152693398</v>
      </c>
      <c r="P4633" s="3">
        <v>6.85714285714286</v>
      </c>
      <c r="Q4633" s="3">
        <v>21.1656441717791</v>
      </c>
      <c r="R4633" s="3">
        <v>52.2012578616352</v>
      </c>
      <c r="S4633" s="3"/>
      <c r="T4633" s="3"/>
      <c r="U4633" s="3"/>
      <c r="V4633" s="3"/>
      <c r="W4633" s="3"/>
      <c r="X4633" s="3"/>
      <c r="Y4633" s="3"/>
      <c r="Z4633" s="3"/>
      <c r="AA4633" s="3">
        <v>0.311122876227948</v>
      </c>
      <c r="AB4633" s="3">
        <v>0.591131990991863</v>
      </c>
      <c r="AC4633" s="3">
        <v>-16.2619625767747</v>
      </c>
      <c r="AD4633" s="3"/>
      <c r="AE4633" s="5">
        <v>3</v>
      </c>
      <c r="AF4633" s="3">
        <v>4.39836885731189</v>
      </c>
      <c r="AG4633" s="3"/>
      <c r="AH4633" s="3"/>
      <c r="AI4633" s="3"/>
      <c r="AJ4633" s="3"/>
      <c r="AK4633" s="3"/>
      <c r="AL4633" s="3"/>
      <c r="AM4633" s="3"/>
      <c r="AN4633" s="5" t="s">
        <v>51</v>
      </c>
      <c r="AO4633" s="1"/>
      <c r="AP4633" s="1"/>
      <c r="AQ4633" s="1"/>
    </row>
    <row r="4634" spans="1:43">
      <c r="A4634" s="1" t="s">
        <v>11800</v>
      </c>
      <c r="B4634" s="1" t="s">
        <v>11801</v>
      </c>
      <c r="C4634" s="3">
        <v>0.882191780821918</v>
      </c>
      <c r="D4634" s="4">
        <v>43915</v>
      </c>
      <c r="E4634" s="3">
        <v>9.5656888984</v>
      </c>
      <c r="F4634" s="5" t="s">
        <v>9705</v>
      </c>
      <c r="G4634" s="5">
        <v>323</v>
      </c>
      <c r="H4634" s="5" t="s">
        <v>50</v>
      </c>
      <c r="I4634" s="3">
        <v>-0.774501042597561</v>
      </c>
      <c r="J4634" s="3">
        <v>97.1862438588656</v>
      </c>
      <c r="K4634" s="3">
        <v>-0.169830169830157</v>
      </c>
      <c r="L4634" s="3">
        <v>95.2191235059761</v>
      </c>
      <c r="M4634" s="3">
        <v>-0.784352660841939</v>
      </c>
      <c r="N4634" s="3">
        <v>95.9928762243989</v>
      </c>
      <c r="O4634" s="3">
        <v>-1.58457027046769</v>
      </c>
      <c r="P4634" s="3">
        <v>97.2590223846505</v>
      </c>
      <c r="Q4634" s="3">
        <v>-0.72707608461086</v>
      </c>
      <c r="R4634" s="3">
        <v>95.8957025591502</v>
      </c>
      <c r="S4634" s="3"/>
      <c r="T4634" s="3"/>
      <c r="U4634" s="3"/>
      <c r="V4634" s="3"/>
      <c r="W4634" s="3"/>
      <c r="X4634" s="3"/>
      <c r="Y4634" s="3"/>
      <c r="Z4634" s="3"/>
      <c r="AA4634" s="3">
        <v>-0.0167919939619847</v>
      </c>
      <c r="AB4634" s="3">
        <v>-0.0239375862866067</v>
      </c>
      <c r="AC4634" s="3">
        <v>-1.63330099871202</v>
      </c>
      <c r="AD4634" s="3"/>
      <c r="AE4634" s="5">
        <v>3</v>
      </c>
      <c r="AF4634" s="3">
        <v>0.133709149192782</v>
      </c>
      <c r="AG4634" s="3"/>
      <c r="AH4634" s="3"/>
      <c r="AI4634" s="3"/>
      <c r="AJ4634" s="3"/>
      <c r="AK4634" s="3"/>
      <c r="AL4634" s="3"/>
      <c r="AM4634" s="3"/>
      <c r="AN4634" s="5" t="s">
        <v>1266</v>
      </c>
      <c r="AO4634" s="1"/>
      <c r="AP4634" s="1"/>
      <c r="AQ4634" s="1"/>
    </row>
    <row r="4635" spans="1:43">
      <c r="A4635" s="1" t="s">
        <v>11802</v>
      </c>
      <c r="B4635" s="1" t="s">
        <v>11803</v>
      </c>
      <c r="C4635" s="3">
        <v>0.882191780821918</v>
      </c>
      <c r="D4635" s="4">
        <v>43915</v>
      </c>
      <c r="E4635" s="3">
        <v>2.1563863644</v>
      </c>
      <c r="F4635" s="5" t="s">
        <v>5115</v>
      </c>
      <c r="G4635" s="5">
        <v>323</v>
      </c>
      <c r="H4635" s="5" t="s">
        <v>50</v>
      </c>
      <c r="I4635" s="3">
        <v>0.188623051722428</v>
      </c>
      <c r="J4635" s="3">
        <v>38.4546672621706</v>
      </c>
      <c r="K4635" s="3">
        <v>-0.0891000891000793</v>
      </c>
      <c r="L4635" s="3">
        <v>89.9070385126162</v>
      </c>
      <c r="M4635" s="3">
        <v>-0.0198137507430135</v>
      </c>
      <c r="N4635" s="3">
        <v>40.6055209260908</v>
      </c>
      <c r="O4635" s="3">
        <v>-0.316080600553128</v>
      </c>
      <c r="P4635" s="3">
        <v>92.5993604385564</v>
      </c>
      <c r="Q4635" s="3">
        <v>0.909909009099101</v>
      </c>
      <c r="R4635" s="3">
        <v>70.5456301303718</v>
      </c>
      <c r="S4635" s="3"/>
      <c r="T4635" s="3"/>
      <c r="U4635" s="3"/>
      <c r="V4635" s="3"/>
      <c r="W4635" s="3"/>
      <c r="X4635" s="3"/>
      <c r="Y4635" s="3"/>
      <c r="Z4635" s="3"/>
      <c r="AA4635" s="3">
        <v>-0.035210766522191</v>
      </c>
      <c r="AB4635" s="3">
        <v>-0.0456057959333647</v>
      </c>
      <c r="AC4635" s="3">
        <v>-1.88904354742494</v>
      </c>
      <c r="AD4635" s="3"/>
      <c r="AE4635" s="5">
        <v>2</v>
      </c>
      <c r="AF4635" s="3">
        <v>0.0966250536876785</v>
      </c>
      <c r="AG4635" s="3"/>
      <c r="AH4635" s="3"/>
      <c r="AI4635" s="3"/>
      <c r="AJ4635" s="3"/>
      <c r="AK4635" s="3"/>
      <c r="AL4635" s="3"/>
      <c r="AM4635" s="3">
        <v>100</v>
      </c>
      <c r="AN4635" s="5" t="s">
        <v>56</v>
      </c>
      <c r="AO4635" s="1"/>
      <c r="AP4635" s="1"/>
      <c r="AQ4635" s="1"/>
    </row>
    <row r="4636" spans="1:43">
      <c r="A4636" s="1" t="s">
        <v>11804</v>
      </c>
      <c r="B4636" s="1" t="s">
        <v>11805</v>
      </c>
      <c r="C4636" s="3">
        <v>0.876712328767123</v>
      </c>
      <c r="D4636" s="4">
        <v>43917</v>
      </c>
      <c r="E4636" s="3">
        <v>6.9645792645</v>
      </c>
      <c r="F4636" s="5" t="s">
        <v>10628</v>
      </c>
      <c r="G4636" s="5">
        <v>321</v>
      </c>
      <c r="H4636" s="5" t="s">
        <v>55</v>
      </c>
      <c r="I4636" s="3">
        <v>3.80119284294233</v>
      </c>
      <c r="J4636" s="3">
        <v>83.9685420447671</v>
      </c>
      <c r="K4636" s="3">
        <v>1.91286695815115</v>
      </c>
      <c r="L4636" s="3">
        <v>63.954802259887</v>
      </c>
      <c r="M4636" s="3">
        <v>2.34436255292456</v>
      </c>
      <c r="N4636" s="3">
        <v>73.967684021544</v>
      </c>
      <c r="O4636" s="3">
        <v>3.25923581995095</v>
      </c>
      <c r="P4636" s="3">
        <v>93.7086092715232</v>
      </c>
      <c r="Q4636" s="3">
        <v>5.18130539887186</v>
      </c>
      <c r="R4636" s="3">
        <v>91.4634146341463</v>
      </c>
      <c r="S4636" s="3"/>
      <c r="T4636" s="3"/>
      <c r="U4636" s="3"/>
      <c r="V4636" s="3"/>
      <c r="W4636" s="3"/>
      <c r="X4636" s="3"/>
      <c r="Y4636" s="3"/>
      <c r="Z4636" s="3"/>
      <c r="AA4636" s="3">
        <v>0.199112086005109</v>
      </c>
      <c r="AB4636" s="3">
        <v>0.326890450240309</v>
      </c>
      <c r="AC4636" s="3">
        <v>-8.02685792766671</v>
      </c>
      <c r="AD4636" s="3"/>
      <c r="AE4636" s="5">
        <v>2</v>
      </c>
      <c r="AF4636" s="3">
        <v>2.30586279462931</v>
      </c>
      <c r="AG4636" s="3"/>
      <c r="AH4636" s="3"/>
      <c r="AI4636" s="3"/>
      <c r="AJ4636" s="3"/>
      <c r="AK4636" s="3"/>
      <c r="AL4636" s="3"/>
      <c r="AM4636" s="3"/>
      <c r="AN4636" s="5" t="s">
        <v>46</v>
      </c>
      <c r="AO4636" s="1"/>
      <c r="AP4636" s="1"/>
      <c r="AQ4636" s="1"/>
    </row>
    <row r="4637" spans="1:43">
      <c r="A4637" s="1" t="s">
        <v>11806</v>
      </c>
      <c r="B4637" s="1" t="s">
        <v>11807</v>
      </c>
      <c r="C4637" s="3">
        <v>0.923287671232877</v>
      </c>
      <c r="D4637" s="4">
        <v>43900</v>
      </c>
      <c r="E4637" s="3">
        <v>5.4637218588</v>
      </c>
      <c r="F4637" s="5" t="s">
        <v>10562</v>
      </c>
      <c r="G4637" s="5">
        <v>338</v>
      </c>
      <c r="H4637" s="5" t="s">
        <v>55</v>
      </c>
      <c r="I4637" s="3">
        <v>-4.15617128463477</v>
      </c>
      <c r="J4637" s="3">
        <v>98.4271022383545</v>
      </c>
      <c r="K4637" s="3">
        <v>0.360471250219799</v>
      </c>
      <c r="L4637" s="3">
        <v>86.045197740113</v>
      </c>
      <c r="M4637" s="3">
        <v>-4.9304572332806</v>
      </c>
      <c r="N4637" s="3">
        <v>97.0676241771394</v>
      </c>
      <c r="O4637" s="3">
        <v>13.6725751842262</v>
      </c>
      <c r="P4637" s="3">
        <v>71.3245033112583</v>
      </c>
      <c r="Q4637" s="3">
        <v>-4.48498033637353</v>
      </c>
      <c r="R4637" s="3">
        <v>97.0274390243902</v>
      </c>
      <c r="S4637" s="3"/>
      <c r="T4637" s="3"/>
      <c r="U4637" s="3"/>
      <c r="V4637" s="3"/>
      <c r="W4637" s="3"/>
      <c r="X4637" s="3"/>
      <c r="Y4637" s="3"/>
      <c r="Z4637" s="3"/>
      <c r="AA4637" s="3">
        <v>0.0454877057129151</v>
      </c>
      <c r="AB4637" s="3">
        <v>0.07374085036257</v>
      </c>
      <c r="AC4637" s="3">
        <v>-25.546875</v>
      </c>
      <c r="AD4637" s="3"/>
      <c r="AE4637" s="5">
        <v>3</v>
      </c>
      <c r="AF4637" s="3">
        <v>2.63352077755817</v>
      </c>
      <c r="AG4637" s="3"/>
      <c r="AH4637" s="3"/>
      <c r="AI4637" s="3"/>
      <c r="AJ4637" s="3"/>
      <c r="AK4637" s="3"/>
      <c r="AL4637" s="3"/>
      <c r="AM4637" s="3"/>
      <c r="AN4637" s="5" t="s">
        <v>46</v>
      </c>
      <c r="AO4637" s="1"/>
      <c r="AP4637" s="1"/>
      <c r="AQ4637" s="1"/>
    </row>
    <row r="4638" spans="1:43">
      <c r="A4638" s="1" t="s">
        <v>11808</v>
      </c>
      <c r="B4638" s="1" t="s">
        <v>11809</v>
      </c>
      <c r="C4638" s="3">
        <v>0.882191780821918</v>
      </c>
      <c r="D4638" s="4">
        <v>43915</v>
      </c>
      <c r="E4638" s="3">
        <v>1.5300077965</v>
      </c>
      <c r="F4638" s="5" t="s">
        <v>1263</v>
      </c>
      <c r="G4638" s="5">
        <v>323</v>
      </c>
      <c r="H4638" s="5" t="s">
        <v>55</v>
      </c>
      <c r="I4638" s="3">
        <v>17.7974840173231</v>
      </c>
      <c r="J4638" s="3">
        <v>7.13853599516031</v>
      </c>
      <c r="K4638" s="3">
        <v>3.67233347449936</v>
      </c>
      <c r="L4638" s="3">
        <v>27.4011299435028</v>
      </c>
      <c r="M4638" s="3">
        <v>9.52320081810047</v>
      </c>
      <c r="N4638" s="3">
        <v>14.5421903052065</v>
      </c>
      <c r="O4638" s="3">
        <v>26.7455621301775</v>
      </c>
      <c r="P4638" s="3">
        <v>16.6887417218543</v>
      </c>
      <c r="Q4638" s="3">
        <v>35.3340704470068</v>
      </c>
      <c r="R4638" s="3">
        <v>17.6829268292683</v>
      </c>
      <c r="S4638" s="3"/>
      <c r="T4638" s="3"/>
      <c r="U4638" s="3"/>
      <c r="V4638" s="3"/>
      <c r="W4638" s="3"/>
      <c r="X4638" s="3"/>
      <c r="Y4638" s="3"/>
      <c r="Z4638" s="3"/>
      <c r="AA4638" s="3">
        <v>0.406947864983237</v>
      </c>
      <c r="AB4638" s="3">
        <v>0.969438167171269</v>
      </c>
      <c r="AC4638" s="3">
        <v>-6.91230435108214</v>
      </c>
      <c r="AD4638" s="3"/>
      <c r="AE4638" s="5">
        <v>1</v>
      </c>
      <c r="AF4638" s="3">
        <v>4.80351830334673</v>
      </c>
      <c r="AG4638" s="3"/>
      <c r="AH4638" s="3"/>
      <c r="AI4638" s="3"/>
      <c r="AJ4638" s="3"/>
      <c r="AK4638" s="3"/>
      <c r="AL4638" s="3"/>
      <c r="AM4638" s="3"/>
      <c r="AN4638" s="5" t="s">
        <v>51</v>
      </c>
      <c r="AO4638" s="1"/>
      <c r="AP4638" s="1"/>
      <c r="AQ4638" s="1"/>
    </row>
    <row r="4639" spans="1:43">
      <c r="A4639" s="1" t="s">
        <v>11810</v>
      </c>
      <c r="B4639" s="1" t="s">
        <v>11811</v>
      </c>
      <c r="C4639" s="3">
        <v>0.575342465753425</v>
      </c>
      <c r="D4639" s="4">
        <v>44027</v>
      </c>
      <c r="E4639" s="3">
        <v>2.5002112843</v>
      </c>
      <c r="F4639" s="5" t="s">
        <v>5718</v>
      </c>
      <c r="G4639" s="5">
        <v>211</v>
      </c>
      <c r="H4639" s="5" t="s">
        <v>226</v>
      </c>
      <c r="I4639" s="3">
        <v>6.6231343283582</v>
      </c>
      <c r="J4639" s="3">
        <v>2.41820768136558</v>
      </c>
      <c r="K4639" s="3">
        <v>1.87165775401069</v>
      </c>
      <c r="L4639" s="3">
        <v>4.89417989417989</v>
      </c>
      <c r="M4639" s="3">
        <v>4.36449963476991</v>
      </c>
      <c r="N4639" s="3">
        <v>2.25669957686883</v>
      </c>
      <c r="O4639" s="3">
        <v>11.4143678721123</v>
      </c>
      <c r="P4639" s="3">
        <v>3.14465408805031</v>
      </c>
      <c r="Q4639" s="3">
        <v>13.482922954726</v>
      </c>
      <c r="R4639" s="3">
        <v>7.11678832116788</v>
      </c>
      <c r="S4639" s="3"/>
      <c r="T4639" s="3"/>
      <c r="U4639" s="3"/>
      <c r="V4639" s="3"/>
      <c r="W4639" s="3"/>
      <c r="X4639" s="3"/>
      <c r="Y4639" s="3"/>
      <c r="Z4639" s="3"/>
      <c r="AA4639" s="3">
        <v>0.43382491207648</v>
      </c>
      <c r="AB4639" s="3">
        <v>1.00194018603919</v>
      </c>
      <c r="AC4639" s="3">
        <v>-2.05223880597014</v>
      </c>
      <c r="AD4639" s="3"/>
      <c r="AE4639" s="5">
        <v>1</v>
      </c>
      <c r="AF4639" s="3">
        <v>1.51738385438083</v>
      </c>
      <c r="AG4639" s="3"/>
      <c r="AH4639" s="3"/>
      <c r="AI4639" s="3"/>
      <c r="AJ4639" s="3"/>
      <c r="AK4639" s="3"/>
      <c r="AL4639" s="3"/>
      <c r="AM4639" s="3"/>
      <c r="AN4639" s="5" t="s">
        <v>134</v>
      </c>
      <c r="AO4639" s="1"/>
      <c r="AP4639" s="1"/>
      <c r="AQ4639" s="1"/>
    </row>
    <row r="4640" spans="1:43">
      <c r="A4640" s="1" t="s">
        <v>11812</v>
      </c>
      <c r="B4640" s="1" t="s">
        <v>11813</v>
      </c>
      <c r="C4640" s="3">
        <v>0.649315068493151</v>
      </c>
      <c r="D4640" s="4">
        <v>44000</v>
      </c>
      <c r="E4640" s="3">
        <v>43.4939810245</v>
      </c>
      <c r="F4640" s="5" t="s">
        <v>11814</v>
      </c>
      <c r="G4640" s="5">
        <v>238</v>
      </c>
      <c r="H4640" s="5" t="s">
        <v>55</v>
      </c>
      <c r="I4640" s="3">
        <v>17.8554293938909</v>
      </c>
      <c r="J4640" s="3">
        <v>6.83605565638234</v>
      </c>
      <c r="K4640" s="3">
        <v>2.63927576601672</v>
      </c>
      <c r="L4640" s="3">
        <v>48.5310734463277</v>
      </c>
      <c r="M4640" s="3">
        <v>10.9613792065046</v>
      </c>
      <c r="N4640" s="3">
        <v>8.79712746858169</v>
      </c>
      <c r="O4640" s="3">
        <v>23.0916986804744</v>
      </c>
      <c r="P4640" s="3">
        <v>28.8741721854305</v>
      </c>
      <c r="Q4640" s="3">
        <v>37.8765201122544</v>
      </c>
      <c r="R4640" s="3">
        <v>13.1859756097561</v>
      </c>
      <c r="S4640" s="3"/>
      <c r="T4640" s="3"/>
      <c r="U4640" s="3"/>
      <c r="V4640" s="3"/>
      <c r="W4640" s="3"/>
      <c r="X4640" s="3"/>
      <c r="Y4640" s="3"/>
      <c r="Z4640" s="3"/>
      <c r="AA4640" s="3">
        <v>0.375443389209575</v>
      </c>
      <c r="AB4640" s="3">
        <v>0.808776894463334</v>
      </c>
      <c r="AC4640" s="3">
        <v>-7.46043037524454</v>
      </c>
      <c r="AD4640" s="3"/>
      <c r="AE4640" s="5">
        <v>1</v>
      </c>
      <c r="AF4640" s="3">
        <v>4.40646612366749</v>
      </c>
      <c r="AG4640" s="3"/>
      <c r="AH4640" s="3"/>
      <c r="AI4640" s="3"/>
      <c r="AJ4640" s="3"/>
      <c r="AK4640" s="3"/>
      <c r="AL4640" s="3"/>
      <c r="AM4640" s="3"/>
      <c r="AN4640" s="5" t="s">
        <v>51</v>
      </c>
      <c r="AO4640" s="1"/>
      <c r="AP4640" s="1"/>
      <c r="AQ4640" s="1"/>
    </row>
    <row r="4641" spans="1:43">
      <c r="A4641" s="1" t="s">
        <v>11815</v>
      </c>
      <c r="B4641" s="1" t="s">
        <v>11816</v>
      </c>
      <c r="C4641" s="3">
        <v>0.758904109589041</v>
      </c>
      <c r="D4641" s="4">
        <v>43960</v>
      </c>
      <c r="E4641" s="3">
        <v>6.9931479126</v>
      </c>
      <c r="F4641" s="5" t="s">
        <v>328</v>
      </c>
      <c r="G4641" s="5">
        <v>278</v>
      </c>
      <c r="H4641" s="5" t="s">
        <v>226</v>
      </c>
      <c r="I4641" s="3">
        <v>1.23974645786727</v>
      </c>
      <c r="J4641" s="3">
        <v>69.2745376955903</v>
      </c>
      <c r="K4641" s="3">
        <v>0.295502816511228</v>
      </c>
      <c r="L4641" s="3">
        <v>66.9312169312169</v>
      </c>
      <c r="M4641" s="3">
        <v>0.462491906391649</v>
      </c>
      <c r="N4641" s="3">
        <v>59.6614950634697</v>
      </c>
      <c r="O4641" s="3">
        <v>2.91860134558895</v>
      </c>
      <c r="P4641" s="3">
        <v>66.3522012578616</v>
      </c>
      <c r="Q4641" s="3">
        <v>5.89898595943838</v>
      </c>
      <c r="R4641" s="3">
        <v>54.5620437956204</v>
      </c>
      <c r="S4641" s="3"/>
      <c r="T4641" s="3"/>
      <c r="U4641" s="3"/>
      <c r="V4641" s="3"/>
      <c r="W4641" s="3"/>
      <c r="X4641" s="3"/>
      <c r="Y4641" s="3"/>
      <c r="Z4641" s="3"/>
      <c r="AA4641" s="3">
        <v>0.442066028948763</v>
      </c>
      <c r="AB4641" s="3">
        <v>1.01624772197007</v>
      </c>
      <c r="AC4641" s="3">
        <v>-0.929999999999997</v>
      </c>
      <c r="AD4641" s="3"/>
      <c r="AE4641" s="5">
        <v>1</v>
      </c>
      <c r="AF4641" s="3">
        <v>1.07294009534355</v>
      </c>
      <c r="AG4641" s="3"/>
      <c r="AH4641" s="3"/>
      <c r="AI4641" s="3"/>
      <c r="AJ4641" s="3"/>
      <c r="AK4641" s="3"/>
      <c r="AL4641" s="3"/>
      <c r="AM4641" s="3"/>
      <c r="AN4641" s="5" t="s">
        <v>1266</v>
      </c>
      <c r="AO4641" s="1"/>
      <c r="AP4641" s="1"/>
      <c r="AQ4641" s="1"/>
    </row>
    <row r="4642" spans="1:43">
      <c r="A4642" s="1" t="s">
        <v>11817</v>
      </c>
      <c r="B4642" s="1" t="s">
        <v>11818</v>
      </c>
      <c r="C4642" s="3">
        <v>0.517808219178082</v>
      </c>
      <c r="D4642" s="4">
        <v>44048</v>
      </c>
      <c r="E4642" s="3">
        <v>0.6378077098</v>
      </c>
      <c r="F4642" s="5" t="s">
        <v>11539</v>
      </c>
      <c r="G4642" s="5">
        <v>190</v>
      </c>
      <c r="H4642" s="5" t="s">
        <v>390</v>
      </c>
      <c r="I4642" s="3">
        <v>-2.45531128004931</v>
      </c>
      <c r="J4642" s="3">
        <v>78.5714285714286</v>
      </c>
      <c r="K4642" s="3">
        <v>0.115984816533107</v>
      </c>
      <c r="L4642" s="3">
        <v>45.2380952380952</v>
      </c>
      <c r="M4642" s="3">
        <v>-3.10235738340647</v>
      </c>
      <c r="N4642" s="3">
        <v>33.3333333333333</v>
      </c>
      <c r="O4642" s="3">
        <v>-3.41776014647543</v>
      </c>
      <c r="P4642" s="3">
        <v>26.1904761904762</v>
      </c>
      <c r="Q4642" s="3">
        <v>-5.05</v>
      </c>
      <c r="R4642" s="3">
        <v>20.5128205128205</v>
      </c>
      <c r="S4642" s="3"/>
      <c r="T4642" s="3"/>
      <c r="U4642" s="3"/>
      <c r="V4642" s="3"/>
      <c r="W4642" s="3"/>
      <c r="X4642" s="3"/>
      <c r="Y4642" s="3"/>
      <c r="Z4642" s="3"/>
      <c r="AA4642" s="3">
        <v>-0.25266947083213</v>
      </c>
      <c r="AB4642" s="3">
        <v>-0.287792119405098</v>
      </c>
      <c r="AC4642" s="3">
        <v>-8.01358912869704</v>
      </c>
      <c r="AD4642" s="3"/>
      <c r="AE4642" s="5">
        <v>3</v>
      </c>
      <c r="AF4642" s="3">
        <v>-0.82820353855227</v>
      </c>
      <c r="AG4642" s="3"/>
      <c r="AH4642" s="3"/>
      <c r="AI4642" s="3"/>
      <c r="AJ4642" s="3"/>
      <c r="AK4642" s="3"/>
      <c r="AL4642" s="3"/>
      <c r="AM4642" s="3"/>
      <c r="AN4642" s="5" t="s">
        <v>46</v>
      </c>
      <c r="AO4642" s="1"/>
      <c r="AP4642" s="1"/>
      <c r="AQ4642" s="1"/>
    </row>
    <row r="4643" spans="1:43">
      <c r="A4643" s="1" t="s">
        <v>11819</v>
      </c>
      <c r="B4643" s="1" t="s">
        <v>11820</v>
      </c>
      <c r="C4643" s="3">
        <v>0.632876712328767</v>
      </c>
      <c r="D4643" s="4">
        <v>44006</v>
      </c>
      <c r="E4643" s="3">
        <v>33.9846532099</v>
      </c>
      <c r="F4643" s="5" t="s">
        <v>8512</v>
      </c>
      <c r="G4643" s="5">
        <v>232</v>
      </c>
      <c r="H4643" s="5" t="s">
        <v>205</v>
      </c>
      <c r="I4643" s="3">
        <v>0</v>
      </c>
      <c r="J4643" s="3">
        <v>23.2209737827715</v>
      </c>
      <c r="K4643" s="3">
        <v>0.0296091590998783</v>
      </c>
      <c r="L4643" s="3">
        <v>17.037037037037</v>
      </c>
      <c r="M4643" s="3">
        <v>-0.128104059913269</v>
      </c>
      <c r="N4643" s="3">
        <v>22.0149253731343</v>
      </c>
      <c r="O4643" s="3">
        <v>0.78560063643596</v>
      </c>
      <c r="P4643" s="3">
        <v>42.0233463035019</v>
      </c>
      <c r="Q4643" s="3">
        <v>1.27910462676128</v>
      </c>
      <c r="R4643" s="3">
        <v>24.7787610619469</v>
      </c>
      <c r="S4643" s="3"/>
      <c r="T4643" s="3"/>
      <c r="U4643" s="3"/>
      <c r="V4643" s="3"/>
      <c r="W4643" s="3"/>
      <c r="X4643" s="3"/>
      <c r="Y4643" s="3"/>
      <c r="Z4643" s="3"/>
      <c r="AA4643" s="3">
        <v>0.129536977827582</v>
      </c>
      <c r="AB4643" s="3">
        <v>0.183505313390322</v>
      </c>
      <c r="AC4643" s="3">
        <v>-0.285517377178313</v>
      </c>
      <c r="AD4643" s="3"/>
      <c r="AE4643" s="5">
        <v>1</v>
      </c>
      <c r="AF4643" s="3">
        <v>0.180687119249921</v>
      </c>
      <c r="AG4643" s="3"/>
      <c r="AH4643" s="3"/>
      <c r="AI4643" s="3"/>
      <c r="AJ4643" s="3"/>
      <c r="AK4643" s="3"/>
      <c r="AL4643" s="3"/>
      <c r="AM4643" s="3"/>
      <c r="AN4643" s="5" t="s">
        <v>46</v>
      </c>
      <c r="AO4643" s="1"/>
      <c r="AP4643" s="1"/>
      <c r="AQ4643" s="1"/>
    </row>
    <row r="4644" spans="1:43">
      <c r="A4644" s="1" t="s">
        <v>11821</v>
      </c>
      <c r="B4644" s="1" t="s">
        <v>11822</v>
      </c>
      <c r="C4644" s="3">
        <v>0.476712328767123</v>
      </c>
      <c r="D4644" s="4">
        <v>44063</v>
      </c>
      <c r="E4644" s="3">
        <v>0.0551515292</v>
      </c>
      <c r="F4644" s="5" t="s">
        <v>4983</v>
      </c>
      <c r="G4644" s="5">
        <v>175</v>
      </c>
      <c r="H4644" s="5" t="s">
        <v>50</v>
      </c>
      <c r="I4644" s="3">
        <v>0.0593237097093073</v>
      </c>
      <c r="J4644" s="3">
        <v>60.830728003573</v>
      </c>
      <c r="K4644" s="3">
        <v>0</v>
      </c>
      <c r="L4644" s="3">
        <v>43.3820274457725</v>
      </c>
      <c r="M4644" s="3">
        <v>-0.0493827160493773</v>
      </c>
      <c r="N4644" s="3">
        <v>45.2359750667854</v>
      </c>
      <c r="O4644" s="3">
        <v>0.706537963976526</v>
      </c>
      <c r="P4644" s="3">
        <v>45.8656920968479</v>
      </c>
      <c r="Q4644" s="3"/>
      <c r="R4644" s="3"/>
      <c r="S4644" s="3"/>
      <c r="T4644" s="3"/>
      <c r="U4644" s="3"/>
      <c r="V4644" s="3"/>
      <c r="W4644" s="3"/>
      <c r="X4644" s="3"/>
      <c r="Y4644" s="3"/>
      <c r="Z4644" s="3"/>
      <c r="AA4644" s="3">
        <v>0.226653050412789</v>
      </c>
      <c r="AB4644" s="3">
        <v>0.353991500462928</v>
      </c>
      <c r="AC4644" s="3">
        <v>-0.276188597356494</v>
      </c>
      <c r="AD4644" s="3"/>
      <c r="AE4644" s="5">
        <v>1</v>
      </c>
      <c r="AF4644" s="3">
        <v>0.215355047778769</v>
      </c>
      <c r="AG4644" s="3"/>
      <c r="AH4644" s="3"/>
      <c r="AI4644" s="3"/>
      <c r="AJ4644" s="3"/>
      <c r="AK4644" s="3"/>
      <c r="AL4644" s="3"/>
      <c r="AM4644" s="3"/>
      <c r="AN4644" s="5" t="s">
        <v>46</v>
      </c>
      <c r="AO4644" s="1"/>
      <c r="AP4644" s="1"/>
      <c r="AQ4644" s="1"/>
    </row>
    <row r="4645" spans="1:43">
      <c r="A4645" s="1" t="s">
        <v>11823</v>
      </c>
      <c r="B4645" s="1" t="s">
        <v>11824</v>
      </c>
      <c r="C4645" s="3">
        <v>0.805479452054795</v>
      </c>
      <c r="D4645" s="4">
        <v>43943</v>
      </c>
      <c r="E4645" s="3">
        <v>0.6900339039</v>
      </c>
      <c r="F4645" s="5" t="s">
        <v>10737</v>
      </c>
      <c r="G4645" s="5">
        <v>295</v>
      </c>
      <c r="H4645" s="5" t="s">
        <v>191</v>
      </c>
      <c r="I4645" s="3">
        <v>8.31099195710455</v>
      </c>
      <c r="J4645" s="3">
        <v>64.7377938517179</v>
      </c>
      <c r="K4645" s="3">
        <v>1.45973944435724</v>
      </c>
      <c r="L4645" s="3">
        <v>69.3493150684932</v>
      </c>
      <c r="M4645" s="3">
        <v>5.51746653607573</v>
      </c>
      <c r="N4645" s="3">
        <v>47.2072072072072</v>
      </c>
      <c r="O4645" s="3">
        <v>4.93506493506493</v>
      </c>
      <c r="P4645" s="3">
        <v>89.3333333333333</v>
      </c>
      <c r="Q4645" s="3">
        <v>0.787401574803149</v>
      </c>
      <c r="R4645" s="3">
        <v>93.0817610062893</v>
      </c>
      <c r="S4645" s="3"/>
      <c r="T4645" s="3"/>
      <c r="U4645" s="3"/>
      <c r="V4645" s="3"/>
      <c r="W4645" s="3"/>
      <c r="X4645" s="3"/>
      <c r="Y4645" s="3"/>
      <c r="Z4645" s="3"/>
      <c r="AA4645" s="3">
        <v>0.182302878677597</v>
      </c>
      <c r="AB4645" s="3">
        <v>0.315151272731956</v>
      </c>
      <c r="AC4645" s="3">
        <v>-11.4918132201334</v>
      </c>
      <c r="AD4645" s="3"/>
      <c r="AE4645" s="5">
        <v>3</v>
      </c>
      <c r="AF4645" s="3">
        <v>2.64240389720205</v>
      </c>
      <c r="AG4645" s="3"/>
      <c r="AH4645" s="3"/>
      <c r="AI4645" s="3"/>
      <c r="AJ4645" s="3"/>
      <c r="AK4645" s="3"/>
      <c r="AL4645" s="3"/>
      <c r="AM4645" s="3"/>
      <c r="AN4645" s="5" t="s">
        <v>46</v>
      </c>
      <c r="AO4645" s="1"/>
      <c r="AP4645" s="1"/>
      <c r="AQ4645" s="1"/>
    </row>
    <row r="4646" spans="1:43">
      <c r="A4646" s="1" t="s">
        <v>11825</v>
      </c>
      <c r="B4646" s="1" t="s">
        <v>11826</v>
      </c>
      <c r="C4646" s="3">
        <v>0.476712328767123</v>
      </c>
      <c r="D4646" s="4">
        <v>44063</v>
      </c>
      <c r="E4646" s="3">
        <v>40.9133204938</v>
      </c>
      <c r="F4646" s="5" t="s">
        <v>4983</v>
      </c>
      <c r="G4646" s="5">
        <v>175</v>
      </c>
      <c r="H4646" s="5" t="s">
        <v>50</v>
      </c>
      <c r="I4646" s="3">
        <v>0.21767092114376</v>
      </c>
      <c r="J4646" s="3">
        <v>33.1397945511389</v>
      </c>
      <c r="K4646" s="3">
        <v>0.0691562932226756</v>
      </c>
      <c r="L4646" s="3">
        <v>6.7286409915892</v>
      </c>
      <c r="M4646" s="3">
        <v>0.0988239944658454</v>
      </c>
      <c r="N4646" s="3">
        <v>20.080142475512</v>
      </c>
      <c r="O4646" s="3">
        <v>0.755993235849978</v>
      </c>
      <c r="P4646" s="3">
        <v>37.9625399725902</v>
      </c>
      <c r="Q4646" s="3"/>
      <c r="R4646" s="3"/>
      <c r="S4646" s="3"/>
      <c r="T4646" s="3"/>
      <c r="U4646" s="3"/>
      <c r="V4646" s="3"/>
      <c r="W4646" s="3"/>
      <c r="X4646" s="3"/>
      <c r="Y4646" s="3"/>
      <c r="Z4646" s="3"/>
      <c r="AA4646" s="3">
        <v>0.325102098925019</v>
      </c>
      <c r="AB4646" s="3">
        <v>0.66974422391382</v>
      </c>
      <c r="AC4646" s="3">
        <v>-0.118518518518505</v>
      </c>
      <c r="AD4646" s="3"/>
      <c r="AE4646" s="5"/>
      <c r="AF4646" s="3">
        <v>0.221151675650462</v>
      </c>
      <c r="AG4646" s="3"/>
      <c r="AH4646" s="3"/>
      <c r="AI4646" s="3"/>
      <c r="AJ4646" s="3"/>
      <c r="AK4646" s="3"/>
      <c r="AL4646" s="3"/>
      <c r="AM4646" s="3"/>
      <c r="AN4646" s="5" t="s">
        <v>46</v>
      </c>
      <c r="AO4646" s="1"/>
      <c r="AP4646" s="1"/>
      <c r="AQ4646" s="1"/>
    </row>
    <row r="4647" spans="1:43">
      <c r="A4647" s="1" t="s">
        <v>11827</v>
      </c>
      <c r="B4647" s="1" t="s">
        <v>11828</v>
      </c>
      <c r="C4647" s="3">
        <v>0.728767123287671</v>
      </c>
      <c r="D4647" s="4">
        <v>43971</v>
      </c>
      <c r="E4647" s="3">
        <v>2.2221518975</v>
      </c>
      <c r="F4647" s="5" t="s">
        <v>2996</v>
      </c>
      <c r="G4647" s="5">
        <v>267</v>
      </c>
      <c r="H4647" s="5" t="s">
        <v>191</v>
      </c>
      <c r="I4647" s="3">
        <v>9.44105606149219</v>
      </c>
      <c r="J4647" s="3">
        <v>55.1537070524412</v>
      </c>
      <c r="K4647" s="3">
        <v>1.44826517967783</v>
      </c>
      <c r="L4647" s="3">
        <v>69.8630136986301</v>
      </c>
      <c r="M4647" s="3">
        <v>6.25405580791695</v>
      </c>
      <c r="N4647" s="3">
        <v>41.0810810810811</v>
      </c>
      <c r="O4647" s="3">
        <v>8.06864120122103</v>
      </c>
      <c r="P4647" s="3">
        <v>81.1428571428571</v>
      </c>
      <c r="Q4647" s="3">
        <v>4.1752823286146</v>
      </c>
      <c r="R4647" s="3">
        <v>90.356394129979</v>
      </c>
      <c r="S4647" s="3"/>
      <c r="T4647" s="3"/>
      <c r="U4647" s="3"/>
      <c r="V4647" s="3"/>
      <c r="W4647" s="3"/>
      <c r="X4647" s="3"/>
      <c r="Y4647" s="3"/>
      <c r="Z4647" s="3"/>
      <c r="AA4647" s="3">
        <v>0.196165221705893</v>
      </c>
      <c r="AB4647" s="3">
        <v>0.345373579674569</v>
      </c>
      <c r="AC4647" s="3">
        <v>-9.89853613198048</v>
      </c>
      <c r="AD4647" s="3"/>
      <c r="AE4647" s="5">
        <v>3</v>
      </c>
      <c r="AF4647" s="3">
        <v>3.01216893630378</v>
      </c>
      <c r="AG4647" s="3"/>
      <c r="AH4647" s="3"/>
      <c r="AI4647" s="3"/>
      <c r="AJ4647" s="3"/>
      <c r="AK4647" s="3"/>
      <c r="AL4647" s="3"/>
      <c r="AM4647" s="3"/>
      <c r="AN4647" s="5" t="s">
        <v>46</v>
      </c>
      <c r="AO4647" s="1"/>
      <c r="AP4647" s="1"/>
      <c r="AQ4647" s="1"/>
    </row>
    <row r="4648" spans="1:43">
      <c r="A4648" s="1" t="s">
        <v>11829</v>
      </c>
      <c r="B4648" s="1" t="s">
        <v>11830</v>
      </c>
      <c r="C4648" s="3">
        <v>0.4</v>
      </c>
      <c r="D4648" s="4">
        <v>44091</v>
      </c>
      <c r="E4648" s="3">
        <v>2.1194952787</v>
      </c>
      <c r="F4648" s="5" t="s">
        <v>4983</v>
      </c>
      <c r="G4648" s="5">
        <v>147</v>
      </c>
      <c r="H4648" s="5" t="s">
        <v>50</v>
      </c>
      <c r="I4648" s="3">
        <v>-0.059447141583291</v>
      </c>
      <c r="J4648" s="3">
        <v>75.3907994640465</v>
      </c>
      <c r="K4648" s="3">
        <v>0.0297500991669939</v>
      </c>
      <c r="L4648" s="3">
        <v>25.8078795927402</v>
      </c>
      <c r="M4648" s="3">
        <v>-0.335935184270336</v>
      </c>
      <c r="N4648" s="3">
        <v>87.0881567230632</v>
      </c>
      <c r="O4648" s="3">
        <v>0.488145048814495</v>
      </c>
      <c r="P4648" s="3">
        <v>68.3417085427136</v>
      </c>
      <c r="Q4648" s="3"/>
      <c r="R4648" s="3"/>
      <c r="S4648" s="3"/>
      <c r="T4648" s="3"/>
      <c r="U4648" s="3"/>
      <c r="V4648" s="3"/>
      <c r="W4648" s="3"/>
      <c r="X4648" s="3"/>
      <c r="Y4648" s="3"/>
      <c r="Z4648" s="3"/>
      <c r="AA4648" s="3">
        <v>0.0714380915857436</v>
      </c>
      <c r="AB4648" s="3">
        <v>0.0928836413127253</v>
      </c>
      <c r="AC4648" s="3">
        <v>-0.79697150826858</v>
      </c>
      <c r="AD4648" s="3"/>
      <c r="AE4648" s="5">
        <v>1</v>
      </c>
      <c r="AF4648" s="3">
        <v>0.191126566764163</v>
      </c>
      <c r="AG4648" s="3"/>
      <c r="AH4648" s="3"/>
      <c r="AI4648" s="3"/>
      <c r="AJ4648" s="3"/>
      <c r="AK4648" s="3"/>
      <c r="AL4648" s="3"/>
      <c r="AM4648" s="3"/>
      <c r="AN4648" s="5" t="s">
        <v>1266</v>
      </c>
      <c r="AO4648" s="1"/>
      <c r="AP4648" s="1"/>
      <c r="AQ4648" s="1"/>
    </row>
    <row r="4649" spans="1:43">
      <c r="A4649" s="1" t="s">
        <v>11831</v>
      </c>
      <c r="B4649" s="1" t="s">
        <v>11832</v>
      </c>
      <c r="C4649" s="3">
        <v>0.879452054794521</v>
      </c>
      <c r="D4649" s="4">
        <v>43916</v>
      </c>
      <c r="E4649" s="3">
        <v>9.9347434008</v>
      </c>
      <c r="F4649" s="5" t="s">
        <v>4983</v>
      </c>
      <c r="G4649" s="5">
        <v>322</v>
      </c>
      <c r="H4649" s="5" t="s">
        <v>50</v>
      </c>
      <c r="I4649" s="3">
        <v>-0.060392551585309</v>
      </c>
      <c r="J4649" s="3">
        <v>75.5694506476105</v>
      </c>
      <c r="K4649" s="3">
        <v>0.050382910116894</v>
      </c>
      <c r="L4649" s="3">
        <v>11.9079238601151</v>
      </c>
      <c r="M4649" s="3">
        <v>-0.201025228666198</v>
      </c>
      <c r="N4649" s="3">
        <v>73.2413178984862</v>
      </c>
      <c r="O4649" s="3">
        <v>0.996846709388672</v>
      </c>
      <c r="P4649" s="3">
        <v>8.86249428962997</v>
      </c>
      <c r="Q4649" s="3">
        <v>1.38874706422956</v>
      </c>
      <c r="R4649" s="3">
        <v>19.3143408981169</v>
      </c>
      <c r="S4649" s="3"/>
      <c r="T4649" s="3"/>
      <c r="U4649" s="3"/>
      <c r="V4649" s="3"/>
      <c r="W4649" s="3"/>
      <c r="X4649" s="3"/>
      <c r="Y4649" s="3"/>
      <c r="Z4649" s="3"/>
      <c r="AA4649" s="3">
        <v>-0.151392896197396</v>
      </c>
      <c r="AB4649" s="3">
        <v>-0.167552601694486</v>
      </c>
      <c r="AC4649" s="3">
        <v>-2.66467065868264</v>
      </c>
      <c r="AD4649" s="3"/>
      <c r="AE4649" s="5">
        <v>4</v>
      </c>
      <c r="AF4649" s="3">
        <v>-0.0754754038866354</v>
      </c>
      <c r="AG4649" s="3"/>
      <c r="AH4649" s="3"/>
      <c r="AI4649" s="3"/>
      <c r="AJ4649" s="3"/>
      <c r="AK4649" s="3"/>
      <c r="AL4649" s="3"/>
      <c r="AM4649" s="3"/>
      <c r="AN4649" s="5" t="s">
        <v>1266</v>
      </c>
      <c r="AO4649" s="1"/>
      <c r="AP4649" s="1"/>
      <c r="AQ4649" s="1"/>
    </row>
    <row r="4650" spans="1:43">
      <c r="A4650" s="1" t="s">
        <v>11833</v>
      </c>
      <c r="B4650" s="1" t="s">
        <v>11834</v>
      </c>
      <c r="C4650" s="3">
        <v>0.901369863013699</v>
      </c>
      <c r="D4650" s="4">
        <v>43908</v>
      </c>
      <c r="E4650" s="3">
        <v>2.6558375474</v>
      </c>
      <c r="F4650" s="5" t="s">
        <v>11835</v>
      </c>
      <c r="G4650" s="5">
        <v>330</v>
      </c>
      <c r="H4650" s="5" t="s">
        <v>60</v>
      </c>
      <c r="I4650" s="3">
        <v>11.9912198181248</v>
      </c>
      <c r="J4650" s="3">
        <v>11.4087301587302</v>
      </c>
      <c r="K4650" s="3">
        <v>3.24352451433858</v>
      </c>
      <c r="L4650" s="3">
        <v>36.1457334611697</v>
      </c>
      <c r="M4650" s="3">
        <v>5.69399230541581</v>
      </c>
      <c r="N4650" s="3">
        <v>13.946587537092</v>
      </c>
      <c r="O4650" s="3">
        <v>20.1358988159311</v>
      </c>
      <c r="P4650" s="3">
        <v>9.63488843813387</v>
      </c>
      <c r="Q4650" s="3">
        <v>23.3133070920517</v>
      </c>
      <c r="R4650" s="3">
        <v>18.2198952879581</v>
      </c>
      <c r="S4650" s="3"/>
      <c r="T4650" s="3"/>
      <c r="U4650" s="3"/>
      <c r="V4650" s="3"/>
      <c r="W4650" s="3"/>
      <c r="X4650" s="3"/>
      <c r="Y4650" s="3"/>
      <c r="Z4650" s="3"/>
      <c r="AA4650" s="3">
        <v>0.319385199804324</v>
      </c>
      <c r="AB4650" s="3">
        <v>0.617377414003041</v>
      </c>
      <c r="AC4650" s="3">
        <v>-12.6255662792988</v>
      </c>
      <c r="AD4650" s="3"/>
      <c r="AE4650" s="5">
        <v>2</v>
      </c>
      <c r="AF4650" s="3">
        <v>5.35535185630603</v>
      </c>
      <c r="AG4650" s="3"/>
      <c r="AH4650" s="3"/>
      <c r="AI4650" s="3"/>
      <c r="AJ4650" s="3"/>
      <c r="AK4650" s="3"/>
      <c r="AL4650" s="3"/>
      <c r="AM4650" s="3"/>
      <c r="AN4650" s="5" t="s">
        <v>46</v>
      </c>
      <c r="AO4650" s="1"/>
      <c r="AP4650" s="1"/>
      <c r="AQ4650" s="1"/>
    </row>
    <row r="4651" spans="1:43">
      <c r="A4651" s="1" t="s">
        <v>11836</v>
      </c>
      <c r="B4651" s="1" t="s">
        <v>11837</v>
      </c>
      <c r="C4651" s="3">
        <v>0.906849315068493</v>
      </c>
      <c r="D4651" s="4">
        <v>43906</v>
      </c>
      <c r="E4651" s="3">
        <v>47.7072195617</v>
      </c>
      <c r="F4651" s="5" t="s">
        <v>963</v>
      </c>
      <c r="G4651" s="5">
        <v>332</v>
      </c>
      <c r="H4651" s="5" t="s">
        <v>55</v>
      </c>
      <c r="I4651" s="3">
        <v>11.421287444232</v>
      </c>
      <c r="J4651" s="3">
        <v>41.62129461585</v>
      </c>
      <c r="K4651" s="3">
        <v>2.15028631529741</v>
      </c>
      <c r="L4651" s="3">
        <v>59.2090395480226</v>
      </c>
      <c r="M4651" s="3">
        <v>4.49491930663478</v>
      </c>
      <c r="N4651" s="3">
        <v>56.7324955116697</v>
      </c>
      <c r="O4651" s="3">
        <v>21.9447544642857</v>
      </c>
      <c r="P4651" s="3">
        <v>35.0993377483444</v>
      </c>
      <c r="Q4651" s="3">
        <v>41.6693679092382</v>
      </c>
      <c r="R4651" s="3">
        <v>9.375</v>
      </c>
      <c r="S4651" s="3"/>
      <c r="T4651" s="3"/>
      <c r="U4651" s="3"/>
      <c r="V4651" s="3"/>
      <c r="W4651" s="3"/>
      <c r="X4651" s="3"/>
      <c r="Y4651" s="3"/>
      <c r="Z4651" s="3"/>
      <c r="AA4651" s="3">
        <v>0.401509605847487</v>
      </c>
      <c r="AB4651" s="3">
        <v>0.899660185186646</v>
      </c>
      <c r="AC4651" s="3">
        <v>-7.48942714340638</v>
      </c>
      <c r="AD4651" s="3"/>
      <c r="AE4651" s="5"/>
      <c r="AF4651" s="3">
        <v>5.23512801963027</v>
      </c>
      <c r="AG4651" s="3"/>
      <c r="AH4651" s="3"/>
      <c r="AI4651" s="3"/>
      <c r="AJ4651" s="3"/>
      <c r="AK4651" s="3"/>
      <c r="AL4651" s="3"/>
      <c r="AM4651" s="3"/>
      <c r="AN4651" s="5" t="s">
        <v>51</v>
      </c>
      <c r="AO4651" s="1"/>
      <c r="AP4651" s="1"/>
      <c r="AQ4651" s="1"/>
    </row>
    <row r="4652" spans="1:43">
      <c r="A4652" s="1" t="s">
        <v>11838</v>
      </c>
      <c r="B4652" s="1" t="s">
        <v>11839</v>
      </c>
      <c r="C4652" s="3">
        <v>0.917808219178082</v>
      </c>
      <c r="D4652" s="4">
        <v>43902</v>
      </c>
      <c r="E4652" s="3">
        <v>10.1474294248</v>
      </c>
      <c r="F4652" s="5" t="s">
        <v>2875</v>
      </c>
      <c r="G4652" s="5">
        <v>336</v>
      </c>
      <c r="H4652" s="5" t="s">
        <v>50</v>
      </c>
      <c r="I4652" s="3">
        <v>0.571597516507345</v>
      </c>
      <c r="J4652" s="3">
        <v>3.61768646717285</v>
      </c>
      <c r="K4652" s="3">
        <v>0.0490196078431319</v>
      </c>
      <c r="L4652" s="3">
        <v>15.5821159805224</v>
      </c>
      <c r="M4652" s="3">
        <v>0.206205813040062</v>
      </c>
      <c r="N4652" s="3">
        <v>10.7301869991095</v>
      </c>
      <c r="O4652" s="3">
        <v>0.859853726032806</v>
      </c>
      <c r="P4652" s="3">
        <v>20.7400639561444</v>
      </c>
      <c r="Q4652" s="3">
        <v>1.47161181266779</v>
      </c>
      <c r="R4652" s="3">
        <v>15.3549010140029</v>
      </c>
      <c r="S4652" s="3"/>
      <c r="T4652" s="3"/>
      <c r="U4652" s="3"/>
      <c r="V4652" s="3"/>
      <c r="W4652" s="3"/>
      <c r="X4652" s="3"/>
      <c r="Y4652" s="3"/>
      <c r="Z4652" s="3"/>
      <c r="AA4652" s="3">
        <v>0.0533725113786371</v>
      </c>
      <c r="AB4652" s="3">
        <v>0.0761160219451714</v>
      </c>
      <c r="AC4652" s="3">
        <v>-1.81479301549933</v>
      </c>
      <c r="AD4652" s="3"/>
      <c r="AE4652" s="5">
        <v>3</v>
      </c>
      <c r="AF4652" s="3">
        <v>0.207461860717246</v>
      </c>
      <c r="AG4652" s="3"/>
      <c r="AH4652" s="3"/>
      <c r="AI4652" s="3"/>
      <c r="AJ4652" s="3"/>
      <c r="AK4652" s="3"/>
      <c r="AL4652" s="3"/>
      <c r="AM4652" s="3"/>
      <c r="AN4652" s="5" t="s">
        <v>1266</v>
      </c>
      <c r="AO4652" s="1"/>
      <c r="AP4652" s="1"/>
      <c r="AQ4652" s="1"/>
    </row>
    <row r="4653" spans="1:43">
      <c r="A4653" s="1" t="s">
        <v>11840</v>
      </c>
      <c r="B4653" s="1" t="s">
        <v>11841</v>
      </c>
      <c r="C4653" s="3">
        <v>0.594520547945205</v>
      </c>
      <c r="D4653" s="4">
        <v>44020</v>
      </c>
      <c r="E4653" s="3">
        <v>6.8592857752</v>
      </c>
      <c r="F4653" s="5" t="s">
        <v>11842</v>
      </c>
      <c r="G4653" s="5">
        <v>218</v>
      </c>
      <c r="H4653" s="5" t="s">
        <v>60</v>
      </c>
      <c r="I4653" s="3">
        <v>-0.465928945835752</v>
      </c>
      <c r="J4653" s="3">
        <v>81.7460317460317</v>
      </c>
      <c r="K4653" s="3">
        <v>1.40427215189873</v>
      </c>
      <c r="L4653" s="3">
        <v>65.0047938638543</v>
      </c>
      <c r="M4653" s="3">
        <v>-0.735721200387205</v>
      </c>
      <c r="N4653" s="3">
        <v>65.8753709198813</v>
      </c>
      <c r="O4653" s="3">
        <v>-2.88853111090065</v>
      </c>
      <c r="P4653" s="3">
        <v>84.6855983772819</v>
      </c>
      <c r="Q4653" s="3">
        <v>2.26388750373992</v>
      </c>
      <c r="R4653" s="3">
        <v>69.0052356020942</v>
      </c>
      <c r="S4653" s="3"/>
      <c r="T4653" s="3"/>
      <c r="U4653" s="3"/>
      <c r="V4653" s="3"/>
      <c r="W4653" s="3"/>
      <c r="X4653" s="3"/>
      <c r="Y4653" s="3"/>
      <c r="Z4653" s="3"/>
      <c r="AA4653" s="3">
        <v>-0.0032701886982947</v>
      </c>
      <c r="AB4653" s="3">
        <v>-0.00479411892040553</v>
      </c>
      <c r="AC4653" s="3">
        <v>-9.60895872843855</v>
      </c>
      <c r="AD4653" s="3"/>
      <c r="AE4653" s="5">
        <v>2</v>
      </c>
      <c r="AF4653" s="3">
        <v>0.117981198944704</v>
      </c>
      <c r="AG4653" s="3"/>
      <c r="AH4653" s="3"/>
      <c r="AI4653" s="3"/>
      <c r="AJ4653" s="3"/>
      <c r="AK4653" s="3"/>
      <c r="AL4653" s="3"/>
      <c r="AM4653" s="3"/>
      <c r="AN4653" s="5" t="s">
        <v>46</v>
      </c>
      <c r="AO4653" s="1"/>
      <c r="AP4653" s="1"/>
      <c r="AQ4653" s="1"/>
    </row>
    <row r="4654" spans="1:43">
      <c r="A4654" s="1" t="s">
        <v>11843</v>
      </c>
      <c r="B4654" s="1" t="s">
        <v>11844</v>
      </c>
      <c r="C4654" s="3">
        <v>0.646575342465753</v>
      </c>
      <c r="D4654" s="4">
        <v>44001</v>
      </c>
      <c r="E4654" s="3">
        <v>2.1592235174</v>
      </c>
      <c r="F4654" s="5" t="s">
        <v>11845</v>
      </c>
      <c r="G4654" s="5">
        <v>237</v>
      </c>
      <c r="H4654" s="5" t="s">
        <v>50</v>
      </c>
      <c r="I4654" s="3">
        <v>0.846138883485696</v>
      </c>
      <c r="J4654" s="3">
        <v>1.87583742742296</v>
      </c>
      <c r="K4654" s="3">
        <v>0.0289407678950383</v>
      </c>
      <c r="L4654" s="3">
        <v>29.1722000885348</v>
      </c>
      <c r="M4654" s="3">
        <v>0.32897919690371</v>
      </c>
      <c r="N4654" s="3">
        <v>2.84951024042743</v>
      </c>
      <c r="O4654" s="3">
        <v>1.72667516923377</v>
      </c>
      <c r="P4654" s="3">
        <v>2.2384650525354</v>
      </c>
      <c r="Q4654" s="3">
        <v>3.09206601710081</v>
      </c>
      <c r="R4654" s="3">
        <v>1.44857556735876</v>
      </c>
      <c r="S4654" s="3"/>
      <c r="T4654" s="3"/>
      <c r="U4654" s="3"/>
      <c r="V4654" s="3"/>
      <c r="W4654" s="3"/>
      <c r="X4654" s="3"/>
      <c r="Y4654" s="3"/>
      <c r="Z4654" s="3"/>
      <c r="AA4654" s="3">
        <v>0.468878810683443</v>
      </c>
      <c r="AB4654" s="3">
        <v>0.887606631036506</v>
      </c>
      <c r="AC4654" s="3">
        <v>-0.480722064161692</v>
      </c>
      <c r="AD4654" s="3"/>
      <c r="AE4654" s="5">
        <v>1</v>
      </c>
      <c r="AF4654" s="3">
        <v>0.507296560595464</v>
      </c>
      <c r="AG4654" s="3"/>
      <c r="AH4654" s="3"/>
      <c r="AI4654" s="3"/>
      <c r="AJ4654" s="3"/>
      <c r="AK4654" s="3"/>
      <c r="AL4654" s="3"/>
      <c r="AM4654" s="3"/>
      <c r="AN4654" s="5" t="s">
        <v>1266</v>
      </c>
      <c r="AO4654" s="1"/>
      <c r="AP4654" s="1"/>
      <c r="AQ4654" s="1"/>
    </row>
    <row r="4655" spans="1:43">
      <c r="A4655" s="1" t="s">
        <v>11846</v>
      </c>
      <c r="B4655" s="1" t="s">
        <v>11847</v>
      </c>
      <c r="C4655" s="3">
        <v>0.786301369863014</v>
      </c>
      <c r="D4655" s="4">
        <v>43950</v>
      </c>
      <c r="E4655" s="3">
        <v>2.9047105936</v>
      </c>
      <c r="F4655" s="5" t="s">
        <v>11848</v>
      </c>
      <c r="G4655" s="5">
        <v>288</v>
      </c>
      <c r="H4655" s="5" t="s">
        <v>226</v>
      </c>
      <c r="I4655" s="3">
        <v>5.62252608852105</v>
      </c>
      <c r="J4655" s="3">
        <v>4.40967283072546</v>
      </c>
      <c r="K4655" s="3">
        <v>3.06355337078651</v>
      </c>
      <c r="L4655" s="3">
        <v>0.132275132275132</v>
      </c>
      <c r="M4655" s="3">
        <v>4.10533782585565</v>
      </c>
      <c r="N4655" s="3">
        <v>3.10296191819464</v>
      </c>
      <c r="O4655" s="3">
        <v>12.5911008822401</v>
      </c>
      <c r="P4655" s="3">
        <v>2.35849056603774</v>
      </c>
      <c r="Q4655" s="3">
        <v>11.5428462853886</v>
      </c>
      <c r="R4655" s="3">
        <v>12.5912408759124</v>
      </c>
      <c r="S4655" s="3"/>
      <c r="T4655" s="3"/>
      <c r="U4655" s="3"/>
      <c r="V4655" s="3"/>
      <c r="W4655" s="3"/>
      <c r="X4655" s="3"/>
      <c r="Y4655" s="3"/>
      <c r="Z4655" s="3"/>
      <c r="AA4655" s="3">
        <v>0.203601161712009</v>
      </c>
      <c r="AB4655" s="3">
        <v>0.339121650228896</v>
      </c>
      <c r="AC4655" s="3">
        <v>-7.22546026459432</v>
      </c>
      <c r="AD4655" s="3"/>
      <c r="AE4655" s="5">
        <v>2</v>
      </c>
      <c r="AF4655" s="3">
        <v>1.33363381661424</v>
      </c>
      <c r="AG4655" s="3"/>
      <c r="AH4655" s="3"/>
      <c r="AI4655" s="3"/>
      <c r="AJ4655" s="3"/>
      <c r="AK4655" s="3"/>
      <c r="AL4655" s="3"/>
      <c r="AM4655" s="3"/>
      <c r="AN4655" s="5" t="s">
        <v>46</v>
      </c>
      <c r="AO4655" s="1"/>
      <c r="AP4655" s="1"/>
      <c r="AQ4655" s="1"/>
    </row>
    <row r="4656" spans="1:43">
      <c r="A4656" s="1" t="s">
        <v>11849</v>
      </c>
      <c r="B4656" s="1" t="s">
        <v>11850</v>
      </c>
      <c r="C4656" s="3">
        <v>0.745205479452055</v>
      </c>
      <c r="D4656" s="4">
        <v>43965</v>
      </c>
      <c r="E4656" s="3">
        <v>2.5580245155</v>
      </c>
      <c r="F4656" s="5" t="s">
        <v>11851</v>
      </c>
      <c r="G4656" s="5">
        <v>273</v>
      </c>
      <c r="H4656" s="5" t="s">
        <v>55</v>
      </c>
      <c r="I4656" s="3">
        <v>13.4196709835492</v>
      </c>
      <c r="J4656" s="3">
        <v>27.8281911675741</v>
      </c>
      <c r="K4656" s="3">
        <v>4.55601445534331</v>
      </c>
      <c r="L4656" s="3">
        <v>11.3559322033898</v>
      </c>
      <c r="M4656" s="3">
        <v>7.72606382978724</v>
      </c>
      <c r="N4656" s="3">
        <v>27.3488928785159</v>
      </c>
      <c r="O4656" s="3">
        <v>27.2141959798995</v>
      </c>
      <c r="P4656" s="3">
        <v>15.4304635761589</v>
      </c>
      <c r="Q4656" s="3">
        <v>40.7278728393989</v>
      </c>
      <c r="R4656" s="3">
        <v>10.0609756097561</v>
      </c>
      <c r="S4656" s="3"/>
      <c r="T4656" s="3"/>
      <c r="U4656" s="3"/>
      <c r="V4656" s="3"/>
      <c r="W4656" s="3"/>
      <c r="X4656" s="3"/>
      <c r="Y4656" s="3"/>
      <c r="Z4656" s="3"/>
      <c r="AA4656" s="3">
        <v>0.345420567243204</v>
      </c>
      <c r="AB4656" s="3">
        <v>0.634514116967291</v>
      </c>
      <c r="AC4656" s="3">
        <v>-10.784474287586</v>
      </c>
      <c r="AD4656" s="3"/>
      <c r="AE4656" s="5">
        <v>1</v>
      </c>
      <c r="AF4656" s="3">
        <v>5.08952597750232</v>
      </c>
      <c r="AG4656" s="3"/>
      <c r="AH4656" s="3"/>
      <c r="AI4656" s="3"/>
      <c r="AJ4656" s="3"/>
      <c r="AK4656" s="3"/>
      <c r="AL4656" s="3"/>
      <c r="AM4656" s="3"/>
      <c r="AN4656" s="5" t="s">
        <v>46</v>
      </c>
      <c r="AO4656" s="1"/>
      <c r="AP4656" s="1"/>
      <c r="AQ4656" s="1"/>
    </row>
    <row r="4657" spans="1:43">
      <c r="A4657" s="1" t="s">
        <v>11852</v>
      </c>
      <c r="B4657" s="1" t="s">
        <v>11853</v>
      </c>
      <c r="C4657" s="3">
        <v>0.824657534246575</v>
      </c>
      <c r="D4657" s="4">
        <v>43936</v>
      </c>
      <c r="E4657" s="3">
        <v>9.0845023688</v>
      </c>
      <c r="F4657" s="5" t="s">
        <v>11854</v>
      </c>
      <c r="G4657" s="5">
        <v>302</v>
      </c>
      <c r="H4657" s="5" t="s">
        <v>55</v>
      </c>
      <c r="I4657" s="3">
        <v>11.0801021317024</v>
      </c>
      <c r="J4657" s="3">
        <v>44.162129461585</v>
      </c>
      <c r="K4657" s="3">
        <v>0.0106923282544762</v>
      </c>
      <c r="L4657" s="3">
        <v>89.0395480225989</v>
      </c>
      <c r="M4657" s="3">
        <v>6.03673052941844</v>
      </c>
      <c r="N4657" s="3">
        <v>41.7115499700778</v>
      </c>
      <c r="O4657" s="3">
        <v>22.7815699658703</v>
      </c>
      <c r="P4657" s="3">
        <v>30.1324503311258</v>
      </c>
      <c r="Q4657" s="3">
        <v>35.2150343332129</v>
      </c>
      <c r="R4657" s="3">
        <v>18.4451219512195</v>
      </c>
      <c r="S4657" s="3"/>
      <c r="T4657" s="3"/>
      <c r="U4657" s="3"/>
      <c r="V4657" s="3"/>
      <c r="W4657" s="3"/>
      <c r="X4657" s="3"/>
      <c r="Y4657" s="3"/>
      <c r="Z4657" s="3"/>
      <c r="AA4657" s="3">
        <v>0.367022475497038</v>
      </c>
      <c r="AB4657" s="3">
        <v>0.751622423521601</v>
      </c>
      <c r="AC4657" s="3">
        <v>-13.1180555555555</v>
      </c>
      <c r="AD4657" s="3"/>
      <c r="AE4657" s="5">
        <v>1</v>
      </c>
      <c r="AF4657" s="3">
        <v>7.13680189961002</v>
      </c>
      <c r="AG4657" s="3"/>
      <c r="AH4657" s="3"/>
      <c r="AI4657" s="3"/>
      <c r="AJ4657" s="3"/>
      <c r="AK4657" s="3"/>
      <c r="AL4657" s="3"/>
      <c r="AM4657" s="3"/>
      <c r="AN4657" s="5" t="s">
        <v>46</v>
      </c>
      <c r="AO4657" s="1"/>
      <c r="AP4657" s="1"/>
      <c r="AQ4657" s="1"/>
    </row>
    <row r="4658" spans="1:43">
      <c r="A4658" s="1" t="s">
        <v>11855</v>
      </c>
      <c r="B4658" s="1" t="s">
        <v>11856</v>
      </c>
      <c r="C4658" s="3">
        <v>0.802739726027397</v>
      </c>
      <c r="D4658" s="4">
        <v>43944</v>
      </c>
      <c r="E4658" s="3">
        <v>4.3877085206</v>
      </c>
      <c r="F4658" s="5" t="s">
        <v>4187</v>
      </c>
      <c r="G4658" s="5">
        <v>294</v>
      </c>
      <c r="H4658" s="5" t="s">
        <v>116</v>
      </c>
      <c r="I4658" s="3">
        <v>8.53290400482994</v>
      </c>
      <c r="J4658" s="3">
        <v>50</v>
      </c>
      <c r="K4658" s="3">
        <v>3.45952167796392</v>
      </c>
      <c r="L4658" s="3">
        <v>33.0275229357798</v>
      </c>
      <c r="M4658" s="3">
        <v>4.13207182853832</v>
      </c>
      <c r="N4658" s="3">
        <v>46.7289719626168</v>
      </c>
      <c r="O4658" s="3">
        <v>13.5209093460567</v>
      </c>
      <c r="P4658" s="3">
        <v>53.5</v>
      </c>
      <c r="Q4658" s="3">
        <v>24.8861443458124</v>
      </c>
      <c r="R4658" s="3">
        <v>23.8095238095238</v>
      </c>
      <c r="S4658" s="3"/>
      <c r="T4658" s="3"/>
      <c r="U4658" s="3"/>
      <c r="V4658" s="3"/>
      <c r="W4658" s="3"/>
      <c r="X4658" s="3"/>
      <c r="Y4658" s="3"/>
      <c r="Z4658" s="3"/>
      <c r="AA4658" s="3">
        <v>0.435264782267279</v>
      </c>
      <c r="AB4658" s="3">
        <v>0.912714175240144</v>
      </c>
      <c r="AC4658" s="3">
        <v>-5.57845157491905</v>
      </c>
      <c r="AD4658" s="3"/>
      <c r="AE4658" s="5">
        <v>1</v>
      </c>
      <c r="AF4658" s="3">
        <v>4.79787522980756</v>
      </c>
      <c r="AG4658" s="3"/>
      <c r="AH4658" s="3"/>
      <c r="AI4658" s="3"/>
      <c r="AJ4658" s="3"/>
      <c r="AK4658" s="3"/>
      <c r="AL4658" s="3"/>
      <c r="AM4658" s="3"/>
      <c r="AN4658" s="5" t="s">
        <v>46</v>
      </c>
      <c r="AO4658" s="1"/>
      <c r="AP4658" s="1"/>
      <c r="AQ4658" s="1"/>
    </row>
    <row r="4659" spans="1:43">
      <c r="A4659" s="1" t="s">
        <v>11857</v>
      </c>
      <c r="B4659" s="1" t="s">
        <v>11858</v>
      </c>
      <c r="C4659" s="3">
        <v>0.857534246575342</v>
      </c>
      <c r="D4659" s="4">
        <v>43924</v>
      </c>
      <c r="E4659" s="3">
        <v>9.1044839494</v>
      </c>
      <c r="F4659" s="5" t="s">
        <v>2369</v>
      </c>
      <c r="G4659" s="5">
        <v>314</v>
      </c>
      <c r="H4659" s="5" t="s">
        <v>55</v>
      </c>
      <c r="I4659" s="3">
        <v>15.1297306230375</v>
      </c>
      <c r="J4659" s="3">
        <v>17.3018753781004</v>
      </c>
      <c r="K4659" s="3">
        <v>2.36573359782529</v>
      </c>
      <c r="L4659" s="3">
        <v>54.8587570621469</v>
      </c>
      <c r="M4659" s="3">
        <v>11.687374749499</v>
      </c>
      <c r="N4659" s="3">
        <v>6.58288450029922</v>
      </c>
      <c r="O4659" s="3">
        <v>15.9730314632928</v>
      </c>
      <c r="P4659" s="3">
        <v>62.1192052980132</v>
      </c>
      <c r="Q4659" s="3">
        <v>21.6962180103066</v>
      </c>
      <c r="R4659" s="3">
        <v>55.1067073170732</v>
      </c>
      <c r="S4659" s="3"/>
      <c r="T4659" s="3"/>
      <c r="U4659" s="3"/>
      <c r="V4659" s="3"/>
      <c r="W4659" s="3"/>
      <c r="X4659" s="3"/>
      <c r="Y4659" s="3"/>
      <c r="Z4659" s="3"/>
      <c r="AA4659" s="3">
        <v>0.176273337407384</v>
      </c>
      <c r="AB4659" s="3">
        <v>0.318618102641</v>
      </c>
      <c r="AC4659" s="3">
        <v>-14.6579283887468</v>
      </c>
      <c r="AD4659" s="3"/>
      <c r="AE4659" s="5">
        <v>1</v>
      </c>
      <c r="AF4659" s="3">
        <v>2.70066541224776</v>
      </c>
      <c r="AG4659" s="3"/>
      <c r="AH4659" s="3"/>
      <c r="AI4659" s="3"/>
      <c r="AJ4659" s="3"/>
      <c r="AK4659" s="3"/>
      <c r="AL4659" s="3"/>
      <c r="AM4659" s="3"/>
      <c r="AN4659" s="5" t="s">
        <v>46</v>
      </c>
      <c r="AO4659" s="1"/>
      <c r="AP4659" s="1"/>
      <c r="AQ4659" s="1"/>
    </row>
    <row r="4660" spans="1:43">
      <c r="A4660" s="1" t="s">
        <v>11859</v>
      </c>
      <c r="B4660" s="1" t="s">
        <v>11860</v>
      </c>
      <c r="C4660" s="3">
        <v>0.906849315068493</v>
      </c>
      <c r="D4660" s="4">
        <v>43906</v>
      </c>
      <c r="E4660" s="3">
        <v>55.7320890764</v>
      </c>
      <c r="F4660" s="5" t="s">
        <v>11861</v>
      </c>
      <c r="G4660" s="5">
        <v>332</v>
      </c>
      <c r="H4660" s="5" t="s">
        <v>226</v>
      </c>
      <c r="I4660" s="3">
        <v>3.62632305568338</v>
      </c>
      <c r="J4660" s="3">
        <v>20.6258890469417</v>
      </c>
      <c r="K4660" s="3">
        <v>0.571683787405088</v>
      </c>
      <c r="L4660" s="3">
        <v>46.5608465608466</v>
      </c>
      <c r="M4660" s="3">
        <v>1.77167133688871</v>
      </c>
      <c r="N4660" s="3">
        <v>22.0028208744711</v>
      </c>
      <c r="O4660" s="3">
        <v>5.67861835930167</v>
      </c>
      <c r="P4660" s="3">
        <v>27.2012578616352</v>
      </c>
      <c r="Q4660" s="3">
        <v>8.15561959654179</v>
      </c>
      <c r="R4660" s="3">
        <v>33.7591240875912</v>
      </c>
      <c r="S4660" s="3"/>
      <c r="T4660" s="3"/>
      <c r="U4660" s="3"/>
      <c r="V4660" s="3"/>
      <c r="W4660" s="3"/>
      <c r="X4660" s="3"/>
      <c r="Y4660" s="3"/>
      <c r="Z4660" s="3"/>
      <c r="AA4660" s="3">
        <v>0.320286540719128</v>
      </c>
      <c r="AB4660" s="3">
        <v>0.602356698880864</v>
      </c>
      <c r="AC4660" s="3">
        <v>-2.00336849570075</v>
      </c>
      <c r="AD4660" s="3"/>
      <c r="AE4660" s="5">
        <v>1</v>
      </c>
      <c r="AF4660" s="3">
        <v>0.991584466626039</v>
      </c>
      <c r="AG4660" s="3"/>
      <c r="AH4660" s="3"/>
      <c r="AI4660" s="3"/>
      <c r="AJ4660" s="3"/>
      <c r="AK4660" s="3"/>
      <c r="AL4660" s="3"/>
      <c r="AM4660" s="3"/>
      <c r="AN4660" s="5" t="s">
        <v>46</v>
      </c>
      <c r="AO4660" s="1"/>
      <c r="AP4660" s="1"/>
      <c r="AQ4660" s="1"/>
    </row>
    <row r="4661" spans="1:43">
      <c r="A4661" s="1" t="s">
        <v>11862</v>
      </c>
      <c r="B4661" s="1" t="s">
        <v>11863</v>
      </c>
      <c r="C4661" s="3">
        <v>0.857534246575342</v>
      </c>
      <c r="D4661" s="4">
        <v>43924</v>
      </c>
      <c r="E4661" s="3">
        <v>3.9356165772</v>
      </c>
      <c r="F4661" s="5" t="s">
        <v>10694</v>
      </c>
      <c r="G4661" s="5">
        <v>314</v>
      </c>
      <c r="H4661" s="5" t="s">
        <v>60</v>
      </c>
      <c r="I4661" s="3">
        <v>5.74259427762613</v>
      </c>
      <c r="J4661" s="3">
        <v>54.4642857142857</v>
      </c>
      <c r="K4661" s="3">
        <v>-0.357261944457669</v>
      </c>
      <c r="L4661" s="3">
        <v>91.1792905081496</v>
      </c>
      <c r="M4661" s="3">
        <v>-1.83029847944433</v>
      </c>
      <c r="N4661" s="3">
        <v>75.9643916913947</v>
      </c>
      <c r="O4661" s="3">
        <v>24.5193166259897</v>
      </c>
      <c r="P4661" s="3">
        <v>3.85395537525355</v>
      </c>
      <c r="Q4661" s="3">
        <v>55.9415536007157</v>
      </c>
      <c r="R4661" s="3">
        <v>0.942408376963351</v>
      </c>
      <c r="S4661" s="3"/>
      <c r="T4661" s="3"/>
      <c r="U4661" s="3"/>
      <c r="V4661" s="3"/>
      <c r="W4661" s="3"/>
      <c r="X4661" s="3"/>
      <c r="Y4661" s="3"/>
      <c r="Z4661" s="3"/>
      <c r="AA4661" s="3">
        <v>0.391854076688369</v>
      </c>
      <c r="AB4661" s="3">
        <v>0.83961926065992</v>
      </c>
      <c r="AC4661" s="3">
        <v>-11.8318446051326</v>
      </c>
      <c r="AD4661" s="3"/>
      <c r="AE4661" s="5">
        <v>1</v>
      </c>
      <c r="AF4661" s="3">
        <v>7.8058753569807</v>
      </c>
      <c r="AG4661" s="3"/>
      <c r="AH4661" s="3"/>
      <c r="AI4661" s="3"/>
      <c r="AJ4661" s="3"/>
      <c r="AK4661" s="3"/>
      <c r="AL4661" s="3"/>
      <c r="AM4661" s="3"/>
      <c r="AN4661" s="5" t="s">
        <v>46</v>
      </c>
      <c r="AO4661" s="1"/>
      <c r="AP4661" s="1"/>
      <c r="AQ4661" s="1"/>
    </row>
    <row r="4662" spans="1:43">
      <c r="A4662" s="1" t="s">
        <v>11864</v>
      </c>
      <c r="B4662" s="1" t="s">
        <v>11865</v>
      </c>
      <c r="C4662" s="3">
        <v>0.501369863013699</v>
      </c>
      <c r="D4662" s="4">
        <v>44054</v>
      </c>
      <c r="E4662" s="3">
        <v>18.4692755252</v>
      </c>
      <c r="F4662" s="5" t="s">
        <v>998</v>
      </c>
      <c r="G4662" s="5">
        <v>184</v>
      </c>
      <c r="H4662" s="5" t="s">
        <v>191</v>
      </c>
      <c r="I4662" s="3">
        <v>3.28825490922565</v>
      </c>
      <c r="J4662" s="3">
        <v>88.245931283906</v>
      </c>
      <c r="K4662" s="3">
        <v>2.1808851828095</v>
      </c>
      <c r="L4662" s="3">
        <v>58.2191780821918</v>
      </c>
      <c r="M4662" s="3">
        <v>2.02195791399817</v>
      </c>
      <c r="N4662" s="3">
        <v>75.8558558558559</v>
      </c>
      <c r="O4662" s="3">
        <v>6.59592773157441</v>
      </c>
      <c r="P4662" s="3">
        <v>84.7619047619048</v>
      </c>
      <c r="Q4662" s="3">
        <v>11.51</v>
      </c>
      <c r="R4662" s="3">
        <v>76.1006289308176</v>
      </c>
      <c r="S4662" s="3"/>
      <c r="T4662" s="3"/>
      <c r="U4662" s="3"/>
      <c r="V4662" s="3"/>
      <c r="W4662" s="3"/>
      <c r="X4662" s="3"/>
      <c r="Y4662" s="3"/>
      <c r="Z4662" s="3"/>
      <c r="AA4662" s="3">
        <v>0.133950449707244</v>
      </c>
      <c r="AB4662" s="3">
        <v>0.203483133234177</v>
      </c>
      <c r="AC4662" s="3">
        <v>-5.90813464235625</v>
      </c>
      <c r="AD4662" s="3"/>
      <c r="AE4662" s="5">
        <v>1</v>
      </c>
      <c r="AF4662" s="3">
        <v>1.04546083449316</v>
      </c>
      <c r="AG4662" s="3"/>
      <c r="AH4662" s="3"/>
      <c r="AI4662" s="3"/>
      <c r="AJ4662" s="3"/>
      <c r="AK4662" s="3"/>
      <c r="AL4662" s="3"/>
      <c r="AM4662" s="3"/>
      <c r="AN4662" s="5" t="s">
        <v>46</v>
      </c>
      <c r="AO4662" s="1"/>
      <c r="AP4662" s="1"/>
      <c r="AQ4662" s="1"/>
    </row>
    <row r="4663" spans="1:43">
      <c r="A4663" s="1" t="s">
        <v>11866</v>
      </c>
      <c r="B4663" s="1" t="s">
        <v>11867</v>
      </c>
      <c r="C4663" s="3">
        <v>0.901369863013699</v>
      </c>
      <c r="D4663" s="4">
        <v>43908</v>
      </c>
      <c r="E4663" s="3">
        <v>3.7787300616</v>
      </c>
      <c r="F4663" s="5" t="s">
        <v>11868</v>
      </c>
      <c r="G4663" s="5">
        <v>330</v>
      </c>
      <c r="H4663" s="5" t="s">
        <v>226</v>
      </c>
      <c r="I4663" s="3">
        <v>3.54562096541092</v>
      </c>
      <c r="J4663" s="3">
        <v>21.9061166429587</v>
      </c>
      <c r="K4663" s="3">
        <v>1.35810619635952</v>
      </c>
      <c r="L4663" s="3">
        <v>13.6243386243386</v>
      </c>
      <c r="M4663" s="3">
        <v>1.95427378806564</v>
      </c>
      <c r="N4663" s="3">
        <v>18.7588152327221</v>
      </c>
      <c r="O4663" s="3">
        <v>5.37307579174428</v>
      </c>
      <c r="P4663" s="3">
        <v>30.3459119496855</v>
      </c>
      <c r="Q4663" s="3">
        <v>6.64880420760146</v>
      </c>
      <c r="R4663" s="3">
        <v>47.4452554744526</v>
      </c>
      <c r="S4663" s="3"/>
      <c r="T4663" s="3"/>
      <c r="U4663" s="3"/>
      <c r="V4663" s="3"/>
      <c r="W4663" s="3"/>
      <c r="X4663" s="3"/>
      <c r="Y4663" s="3"/>
      <c r="Z4663" s="3"/>
      <c r="AA4663" s="3">
        <v>0.212477946700802</v>
      </c>
      <c r="AB4663" s="3">
        <v>0.374338639103581</v>
      </c>
      <c r="AC4663" s="3">
        <v>-1.37089201877934</v>
      </c>
      <c r="AD4663" s="3"/>
      <c r="AE4663" s="5">
        <v>2</v>
      </c>
      <c r="AF4663" s="3">
        <v>0.492332942307817</v>
      </c>
      <c r="AG4663" s="3"/>
      <c r="AH4663" s="3"/>
      <c r="AI4663" s="3"/>
      <c r="AJ4663" s="3"/>
      <c r="AK4663" s="3"/>
      <c r="AL4663" s="3"/>
      <c r="AM4663" s="3"/>
      <c r="AN4663" s="5" t="s">
        <v>46</v>
      </c>
      <c r="AO4663" s="1"/>
      <c r="AP4663" s="1"/>
      <c r="AQ4663" s="1"/>
    </row>
    <row r="4664" spans="1:43">
      <c r="A4664" s="1" t="s">
        <v>11869</v>
      </c>
      <c r="B4664" s="1" t="s">
        <v>11870</v>
      </c>
      <c r="C4664" s="3">
        <v>0.501369863013699</v>
      </c>
      <c r="D4664" s="4">
        <v>44054</v>
      </c>
      <c r="E4664" s="3">
        <v>5.6843921121</v>
      </c>
      <c r="F4664" s="5" t="s">
        <v>1955</v>
      </c>
      <c r="G4664" s="5">
        <v>184</v>
      </c>
      <c r="H4664" s="5" t="s">
        <v>2390</v>
      </c>
      <c r="I4664" s="3">
        <v>4.63702014443177</v>
      </c>
      <c r="J4664" s="3">
        <v>40</v>
      </c>
      <c r="K4664" s="3">
        <v>1.69929811599556</v>
      </c>
      <c r="L4664" s="3">
        <v>33.0827067669173</v>
      </c>
      <c r="M4664" s="3">
        <v>2.3705494096867</v>
      </c>
      <c r="N4664" s="3">
        <v>33.3333333333333</v>
      </c>
      <c r="O4664" s="3">
        <v>7.83392087739912</v>
      </c>
      <c r="P4664" s="3">
        <v>54.6875</v>
      </c>
      <c r="Q4664" s="3">
        <v>10.12</v>
      </c>
      <c r="R4664" s="3">
        <v>57.9439252336449</v>
      </c>
      <c r="S4664" s="3"/>
      <c r="T4664" s="3"/>
      <c r="U4664" s="3"/>
      <c r="V4664" s="3"/>
      <c r="W4664" s="3"/>
      <c r="X4664" s="3"/>
      <c r="Y4664" s="3"/>
      <c r="Z4664" s="3"/>
      <c r="AA4664" s="3">
        <v>0.340919544140314</v>
      </c>
      <c r="AB4664" s="3">
        <v>0.669335270631382</v>
      </c>
      <c r="AC4664" s="3">
        <v>-1.82975338106604</v>
      </c>
      <c r="AD4664" s="3"/>
      <c r="AE4664" s="5">
        <v>1</v>
      </c>
      <c r="AF4664" s="3">
        <v>1.338102297127</v>
      </c>
      <c r="AG4664" s="3"/>
      <c r="AH4664" s="3"/>
      <c r="AI4664" s="3"/>
      <c r="AJ4664" s="3"/>
      <c r="AK4664" s="3"/>
      <c r="AL4664" s="3"/>
      <c r="AM4664" s="3">
        <v>1</v>
      </c>
      <c r="AN4664" s="5" t="s">
        <v>56</v>
      </c>
      <c r="AO4664" s="1"/>
      <c r="AP4664" s="1"/>
      <c r="AQ4664" s="1"/>
    </row>
    <row r="4665" spans="1:43">
      <c r="A4665" s="1" t="s">
        <v>11871</v>
      </c>
      <c r="B4665" s="1" t="s">
        <v>11872</v>
      </c>
      <c r="C4665" s="3">
        <v>0.802739726027397</v>
      </c>
      <c r="D4665" s="4">
        <v>43944</v>
      </c>
      <c r="E4665" s="3">
        <v>75.3830971429</v>
      </c>
      <c r="F4665" s="5" t="s">
        <v>2728</v>
      </c>
      <c r="G4665" s="5">
        <v>294</v>
      </c>
      <c r="H4665" s="5" t="s">
        <v>55</v>
      </c>
      <c r="I4665" s="3">
        <v>14.2669845053635</v>
      </c>
      <c r="J4665" s="3">
        <v>22.7465214761041</v>
      </c>
      <c r="K4665" s="3">
        <v>2.17958966160405</v>
      </c>
      <c r="L4665" s="3">
        <v>58.5310734463277</v>
      </c>
      <c r="M4665" s="3">
        <v>8.81334771011861</v>
      </c>
      <c r="N4665" s="3">
        <v>18.9108318372232</v>
      </c>
      <c r="O4665" s="3">
        <v>24.2644199611147</v>
      </c>
      <c r="P4665" s="3">
        <v>24.9006622516556</v>
      </c>
      <c r="Q4665" s="3">
        <v>36.7617689015692</v>
      </c>
      <c r="R4665" s="3">
        <v>14.9390243902439</v>
      </c>
      <c r="S4665" s="3"/>
      <c r="T4665" s="3"/>
      <c r="U4665" s="3"/>
      <c r="V4665" s="3"/>
      <c r="W4665" s="3"/>
      <c r="X4665" s="3"/>
      <c r="Y4665" s="3"/>
      <c r="Z4665" s="3"/>
      <c r="AA4665" s="3">
        <v>0.52015076717797</v>
      </c>
      <c r="AB4665" s="3">
        <v>1.16222624176366</v>
      </c>
      <c r="AC4665" s="3">
        <v>-7.02953762655254</v>
      </c>
      <c r="AD4665" s="3"/>
      <c r="AE4665" s="5">
        <v>1</v>
      </c>
      <c r="AF4665" s="3">
        <v>6.58368318773048</v>
      </c>
      <c r="AG4665" s="3"/>
      <c r="AH4665" s="3"/>
      <c r="AI4665" s="3"/>
      <c r="AJ4665" s="3"/>
      <c r="AK4665" s="3"/>
      <c r="AL4665" s="3"/>
      <c r="AM4665" s="3">
        <v>50</v>
      </c>
      <c r="AN4665" s="5" t="s">
        <v>51</v>
      </c>
      <c r="AO4665" s="1"/>
      <c r="AP4665" s="1"/>
      <c r="AQ4665" s="1"/>
    </row>
    <row r="4666" spans="1:43">
      <c r="A4666" s="1" t="s">
        <v>11873</v>
      </c>
      <c r="B4666" s="1" t="s">
        <v>11874</v>
      </c>
      <c r="C4666" s="3">
        <v>0.934246575342466</v>
      </c>
      <c r="D4666" s="4">
        <v>43896</v>
      </c>
      <c r="E4666" s="3">
        <v>3.9643497443</v>
      </c>
      <c r="F4666" s="5" t="s">
        <v>11875</v>
      </c>
      <c r="G4666" s="5">
        <v>342</v>
      </c>
      <c r="H4666" s="5" t="s">
        <v>226</v>
      </c>
      <c r="I4666" s="3">
        <v>1.56815440289506</v>
      </c>
      <c r="J4666" s="3">
        <v>62.873399715505</v>
      </c>
      <c r="K4666" s="3">
        <v>0.24727539151938</v>
      </c>
      <c r="L4666" s="3">
        <v>70.3703703703704</v>
      </c>
      <c r="M4666" s="3">
        <v>0.137224407647979</v>
      </c>
      <c r="N4666" s="3">
        <v>73.6248236953456</v>
      </c>
      <c r="O4666" s="3">
        <v>3.18683590145951</v>
      </c>
      <c r="P4666" s="3">
        <v>62.8930817610063</v>
      </c>
      <c r="Q4666" s="3">
        <v>7.30672793812839</v>
      </c>
      <c r="R4666" s="3">
        <v>41.7883211678832</v>
      </c>
      <c r="S4666" s="3"/>
      <c r="T4666" s="3"/>
      <c r="U4666" s="3"/>
      <c r="V4666" s="3"/>
      <c r="W4666" s="3"/>
      <c r="X4666" s="3"/>
      <c r="Y4666" s="3"/>
      <c r="Z4666" s="3"/>
      <c r="AA4666" s="3">
        <v>0.294211546225575</v>
      </c>
      <c r="AB4666" s="3">
        <v>0.567985290319337</v>
      </c>
      <c r="AC4666" s="3">
        <v>-1.47169811320755</v>
      </c>
      <c r="AD4666" s="3"/>
      <c r="AE4666" s="5">
        <v>1</v>
      </c>
      <c r="AF4666" s="3">
        <v>1.05790581171049</v>
      </c>
      <c r="AG4666" s="3"/>
      <c r="AH4666" s="3"/>
      <c r="AI4666" s="3"/>
      <c r="AJ4666" s="3"/>
      <c r="AK4666" s="3"/>
      <c r="AL4666" s="3"/>
      <c r="AM4666" s="3"/>
      <c r="AN4666" s="5" t="s">
        <v>46</v>
      </c>
      <c r="AO4666" s="1"/>
      <c r="AP4666" s="1"/>
      <c r="AQ4666" s="1"/>
    </row>
    <row r="4667" spans="1:43">
      <c r="A4667" s="1" t="s">
        <v>11876</v>
      </c>
      <c r="B4667" s="1" t="s">
        <v>11877</v>
      </c>
      <c r="C4667" s="3">
        <v>0.879452054794521</v>
      </c>
      <c r="D4667" s="4">
        <v>43916</v>
      </c>
      <c r="E4667" s="3">
        <v>0.4137369275</v>
      </c>
      <c r="F4667" s="5" t="s">
        <v>2294</v>
      </c>
      <c r="G4667" s="5">
        <v>322</v>
      </c>
      <c r="H4667" s="5" t="s">
        <v>60</v>
      </c>
      <c r="I4667" s="3">
        <v>8.22046787861229</v>
      </c>
      <c r="J4667" s="3">
        <v>39.781746031746</v>
      </c>
      <c r="K4667" s="3">
        <v>1.45301466594241</v>
      </c>
      <c r="L4667" s="3">
        <v>64.5254074784276</v>
      </c>
      <c r="M4667" s="3">
        <v>4.37272981279687</v>
      </c>
      <c r="N4667" s="3">
        <v>24.3323442136499</v>
      </c>
      <c r="O4667" s="3">
        <v>11.958639292672</v>
      </c>
      <c r="P4667" s="3">
        <v>46.1460446247465</v>
      </c>
      <c r="Q4667" s="3">
        <v>22.7470631725951</v>
      </c>
      <c r="R4667" s="3">
        <v>20.6282722513089</v>
      </c>
      <c r="S4667" s="3"/>
      <c r="T4667" s="3"/>
      <c r="U4667" s="3"/>
      <c r="V4667" s="3"/>
      <c r="W4667" s="3"/>
      <c r="X4667" s="3"/>
      <c r="Y4667" s="3"/>
      <c r="Z4667" s="3"/>
      <c r="AA4667" s="3">
        <v>0.354593585059185</v>
      </c>
      <c r="AB4667" s="3">
        <v>0.717573360479437</v>
      </c>
      <c r="AC4667" s="3">
        <v>-6.71194566520176</v>
      </c>
      <c r="AD4667" s="3"/>
      <c r="AE4667" s="5">
        <v>1</v>
      </c>
      <c r="AF4667" s="3">
        <v>3.76296694047418</v>
      </c>
      <c r="AG4667" s="3"/>
      <c r="AH4667" s="3"/>
      <c r="AI4667" s="3"/>
      <c r="AJ4667" s="3"/>
      <c r="AK4667" s="3"/>
      <c r="AL4667" s="3"/>
      <c r="AM4667" s="3"/>
      <c r="AN4667" s="5" t="s">
        <v>51</v>
      </c>
      <c r="AO4667" s="1"/>
      <c r="AP4667" s="1"/>
      <c r="AQ4667" s="1"/>
    </row>
    <row r="4668" spans="1:43">
      <c r="A4668" s="1" t="s">
        <v>11878</v>
      </c>
      <c r="B4668" s="1" t="s">
        <v>11879</v>
      </c>
      <c r="C4668" s="3">
        <v>0.915068493150685</v>
      </c>
      <c r="D4668" s="4">
        <v>43903</v>
      </c>
      <c r="E4668" s="3">
        <v>10.2141690148</v>
      </c>
      <c r="F4668" s="5" t="s">
        <v>11041</v>
      </c>
      <c r="G4668" s="5">
        <v>335</v>
      </c>
      <c r="H4668" s="5" t="s">
        <v>50</v>
      </c>
      <c r="I4668" s="3">
        <v>-0.296647878967677</v>
      </c>
      <c r="J4668" s="3">
        <v>92.184010719071</v>
      </c>
      <c r="K4668" s="3">
        <v>-0.0990785693054703</v>
      </c>
      <c r="L4668" s="3">
        <v>92.1646746347942</v>
      </c>
      <c r="M4668" s="3">
        <v>-0.424649417341494</v>
      </c>
      <c r="N4668" s="3">
        <v>91.5850400712378</v>
      </c>
      <c r="O4668" s="3">
        <v>0.408285202150965</v>
      </c>
      <c r="P4668" s="3">
        <v>72.9556875285518</v>
      </c>
      <c r="Q4668" s="3">
        <v>1.11311672683514</v>
      </c>
      <c r="R4668" s="3">
        <v>51.5210043457267</v>
      </c>
      <c r="S4668" s="3"/>
      <c r="T4668" s="3"/>
      <c r="U4668" s="3"/>
      <c r="V4668" s="3"/>
      <c r="W4668" s="3"/>
      <c r="X4668" s="3"/>
      <c r="Y4668" s="3"/>
      <c r="Z4668" s="3"/>
      <c r="AA4668" s="3">
        <v>-0.032919299789574</v>
      </c>
      <c r="AB4668" s="3">
        <v>-0.040742510997686</v>
      </c>
      <c r="AC4668" s="3">
        <v>-2.72255410831456</v>
      </c>
      <c r="AD4668" s="3"/>
      <c r="AE4668" s="5">
        <v>3</v>
      </c>
      <c r="AF4668" s="3">
        <v>0.0937251843362259</v>
      </c>
      <c r="AG4668" s="3"/>
      <c r="AH4668" s="3"/>
      <c r="AI4668" s="3"/>
      <c r="AJ4668" s="3"/>
      <c r="AK4668" s="3"/>
      <c r="AL4668" s="3"/>
      <c r="AM4668" s="3"/>
      <c r="AN4668" s="5" t="s">
        <v>1266</v>
      </c>
      <c r="AO4668" s="1"/>
      <c r="AP4668" s="1"/>
      <c r="AQ4668" s="1"/>
    </row>
    <row r="4669" spans="1:43">
      <c r="A4669" s="1" t="s">
        <v>11880</v>
      </c>
      <c r="B4669" s="1" t="s">
        <v>11881</v>
      </c>
      <c r="C4669" s="3">
        <v>0.808219178082192</v>
      </c>
      <c r="D4669" s="4">
        <v>43942</v>
      </c>
      <c r="E4669" s="3">
        <v>29.6345752724</v>
      </c>
      <c r="F4669" s="5" t="s">
        <v>6032</v>
      </c>
      <c r="G4669" s="5">
        <v>296</v>
      </c>
      <c r="H4669" s="5" t="s">
        <v>50</v>
      </c>
      <c r="I4669" s="3">
        <v>0.101235067827496</v>
      </c>
      <c r="J4669" s="3">
        <v>53.4613666815543</v>
      </c>
      <c r="K4669" s="3">
        <v>-0.0303306035790079</v>
      </c>
      <c r="L4669" s="3">
        <v>73.1297034085879</v>
      </c>
      <c r="M4669" s="3">
        <v>-0.121212121212119</v>
      </c>
      <c r="N4669" s="3">
        <v>59.9287622439893</v>
      </c>
      <c r="O4669" s="3">
        <v>0.630979035212699</v>
      </c>
      <c r="P4669" s="3">
        <v>56.3727729556875</v>
      </c>
      <c r="Q4669" s="3">
        <v>0.836222720783192</v>
      </c>
      <c r="R4669" s="3">
        <v>75.0845002414293</v>
      </c>
      <c r="S4669" s="3"/>
      <c r="T4669" s="3"/>
      <c r="U4669" s="3"/>
      <c r="V4669" s="3"/>
      <c r="W4669" s="3"/>
      <c r="X4669" s="3"/>
      <c r="Y4669" s="3"/>
      <c r="Z4669" s="3"/>
      <c r="AA4669" s="3">
        <v>-0.179211143964467</v>
      </c>
      <c r="AB4669" s="3">
        <v>-0.196808677610942</v>
      </c>
      <c r="AC4669" s="3">
        <v>-2.87683548097094</v>
      </c>
      <c r="AD4669" s="3"/>
      <c r="AE4669" s="5">
        <v>4</v>
      </c>
      <c r="AF4669" s="3">
        <v>-0.121872507029228</v>
      </c>
      <c r="AG4669" s="3"/>
      <c r="AH4669" s="3"/>
      <c r="AI4669" s="3"/>
      <c r="AJ4669" s="3"/>
      <c r="AK4669" s="3"/>
      <c r="AL4669" s="3"/>
      <c r="AM4669" s="3"/>
      <c r="AN4669" s="5" t="s">
        <v>206</v>
      </c>
      <c r="AO4669" s="1"/>
      <c r="AP4669" s="1"/>
      <c r="AQ4669" s="1"/>
    </row>
    <row r="4670" spans="1:43">
      <c r="A4670" s="1" t="s">
        <v>11882</v>
      </c>
      <c r="B4670" s="1" t="s">
        <v>11883</v>
      </c>
      <c r="C4670" s="3">
        <v>0.901369863013699</v>
      </c>
      <c r="D4670" s="4">
        <v>43908</v>
      </c>
      <c r="E4670" s="3">
        <v>0.0994002663</v>
      </c>
      <c r="F4670" s="5" t="s">
        <v>8702</v>
      </c>
      <c r="G4670" s="5">
        <v>330</v>
      </c>
      <c r="H4670" s="5" t="s">
        <v>50</v>
      </c>
      <c r="I4670" s="3">
        <v>0.120712201991749</v>
      </c>
      <c r="J4670" s="3">
        <v>49.9330058061635</v>
      </c>
      <c r="K4670" s="3">
        <v>0.0502613590671436</v>
      </c>
      <c r="L4670" s="3">
        <v>11.9521912350598</v>
      </c>
      <c r="M4670" s="3">
        <v>0.0703800522823168</v>
      </c>
      <c r="N4670" s="3">
        <v>24.3989314336598</v>
      </c>
      <c r="O4670" s="3">
        <v>0.0502613590671436</v>
      </c>
      <c r="P4670" s="3">
        <v>86.5692096847876</v>
      </c>
      <c r="Q4670" s="3">
        <v>-0.250551212667875</v>
      </c>
      <c r="R4670" s="3">
        <v>94.1091260260744</v>
      </c>
      <c r="S4670" s="3"/>
      <c r="T4670" s="3"/>
      <c r="U4670" s="3"/>
      <c r="V4670" s="3"/>
      <c r="W4670" s="3"/>
      <c r="X4670" s="3"/>
      <c r="Y4670" s="3"/>
      <c r="Z4670" s="3"/>
      <c r="AA4670" s="3">
        <v>-1.03388899091785</v>
      </c>
      <c r="AB4670" s="3">
        <v>-0.754956624656728</v>
      </c>
      <c r="AC4670" s="3">
        <v>-0.788974333366636</v>
      </c>
      <c r="AD4670" s="3"/>
      <c r="AE4670" s="5">
        <v>7</v>
      </c>
      <c r="AF4670" s="3">
        <v>-0.0520795677129689</v>
      </c>
      <c r="AG4670" s="3"/>
      <c r="AH4670" s="3"/>
      <c r="AI4670" s="3"/>
      <c r="AJ4670" s="3"/>
      <c r="AK4670" s="3"/>
      <c r="AL4670" s="3"/>
      <c r="AM4670" s="3"/>
      <c r="AN4670" s="5" t="s">
        <v>1266</v>
      </c>
      <c r="AO4670" s="1"/>
      <c r="AP4670" s="1"/>
      <c r="AQ4670" s="1"/>
    </row>
    <row r="4671" spans="1:43">
      <c r="A4671" s="1" t="s">
        <v>11884</v>
      </c>
      <c r="B4671" s="1" t="s">
        <v>11885</v>
      </c>
      <c r="C4671" s="3">
        <v>0.783561643835616</v>
      </c>
      <c r="D4671" s="4">
        <v>43951</v>
      </c>
      <c r="E4671" s="3">
        <v>21.6512606847</v>
      </c>
      <c r="F4671" s="5" t="s">
        <v>11886</v>
      </c>
      <c r="G4671" s="5">
        <v>287</v>
      </c>
      <c r="H4671" s="5" t="s">
        <v>55</v>
      </c>
      <c r="I4671" s="3">
        <v>7.39223218096458</v>
      </c>
      <c r="J4671" s="3">
        <v>69.1470054446461</v>
      </c>
      <c r="K4671" s="3">
        <v>2.50957386132159</v>
      </c>
      <c r="L4671" s="3">
        <v>51.5254237288136</v>
      </c>
      <c r="M4671" s="3">
        <v>4.49335548172758</v>
      </c>
      <c r="N4671" s="3">
        <v>56.7923399162178</v>
      </c>
      <c r="O4671" s="3">
        <v>13.1893837156995</v>
      </c>
      <c r="P4671" s="3">
        <v>73.2450331125828</v>
      </c>
      <c r="Q4671" s="3">
        <v>12.1401194402353</v>
      </c>
      <c r="R4671" s="3">
        <v>81.7835365853659</v>
      </c>
      <c r="S4671" s="3"/>
      <c r="T4671" s="3"/>
      <c r="U4671" s="3"/>
      <c r="V4671" s="3"/>
      <c r="W4671" s="3"/>
      <c r="X4671" s="3"/>
      <c r="Y4671" s="3"/>
      <c r="Z4671" s="3"/>
      <c r="AA4671" s="3">
        <v>0.232063584803759</v>
      </c>
      <c r="AB4671" s="3">
        <v>0.389682683787091</v>
      </c>
      <c r="AC4671" s="3">
        <v>-6.84560237803812</v>
      </c>
      <c r="AD4671" s="3"/>
      <c r="AE4671" s="5">
        <v>1</v>
      </c>
      <c r="AF4671" s="3">
        <v>1.93957847483462</v>
      </c>
      <c r="AG4671" s="3"/>
      <c r="AH4671" s="3"/>
      <c r="AI4671" s="3"/>
      <c r="AJ4671" s="3"/>
      <c r="AK4671" s="3"/>
      <c r="AL4671" s="3"/>
      <c r="AM4671" s="3"/>
      <c r="AN4671" s="5" t="s">
        <v>51</v>
      </c>
      <c r="AO4671" s="1"/>
      <c r="AP4671" s="1"/>
      <c r="AQ4671" s="1"/>
    </row>
    <row r="4672" spans="1:43">
      <c r="A4672" s="1" t="s">
        <v>11887</v>
      </c>
      <c r="B4672" s="1" t="s">
        <v>11888</v>
      </c>
      <c r="C4672" s="3">
        <v>0.786301369863014</v>
      </c>
      <c r="D4672" s="4">
        <v>43950</v>
      </c>
      <c r="E4672" s="3">
        <v>26.7429385297</v>
      </c>
      <c r="F4672" s="5" t="s">
        <v>1330</v>
      </c>
      <c r="G4672" s="5">
        <v>288</v>
      </c>
      <c r="H4672" s="5" t="s">
        <v>55</v>
      </c>
      <c r="I4672" s="3">
        <v>12.7056352817641</v>
      </c>
      <c r="J4672" s="3">
        <v>32.788868723533</v>
      </c>
      <c r="K4672" s="3">
        <v>2.6000509813918</v>
      </c>
      <c r="L4672" s="3">
        <v>49.6610169491525</v>
      </c>
      <c r="M4672" s="3">
        <v>7.24039166056085</v>
      </c>
      <c r="N4672" s="3">
        <v>31.3584679832436</v>
      </c>
      <c r="O4672" s="3">
        <v>21.0253326317372</v>
      </c>
      <c r="P4672" s="3">
        <v>40</v>
      </c>
      <c r="Q4672" s="3">
        <v>28.1031190324634</v>
      </c>
      <c r="R4672" s="3">
        <v>37.0426829268293</v>
      </c>
      <c r="S4672" s="3"/>
      <c r="T4672" s="3"/>
      <c r="U4672" s="3"/>
      <c r="V4672" s="3"/>
      <c r="W4672" s="3"/>
      <c r="X4672" s="3"/>
      <c r="Y4672" s="3"/>
      <c r="Z4672" s="3"/>
      <c r="AA4672" s="3">
        <v>0.366300626903792</v>
      </c>
      <c r="AB4672" s="3">
        <v>0.790932093636871</v>
      </c>
      <c r="AC4672" s="3">
        <v>-9.88894764674775</v>
      </c>
      <c r="AD4672" s="3"/>
      <c r="AE4672" s="5">
        <v>1</v>
      </c>
      <c r="AF4672" s="3">
        <v>4.76762655818017</v>
      </c>
      <c r="AG4672" s="3"/>
      <c r="AH4672" s="3"/>
      <c r="AI4672" s="3"/>
      <c r="AJ4672" s="3"/>
      <c r="AK4672" s="3"/>
      <c r="AL4672" s="3"/>
      <c r="AM4672" s="3"/>
      <c r="AN4672" s="5" t="s">
        <v>51</v>
      </c>
      <c r="AO4672" s="1"/>
      <c r="AP4672" s="1"/>
      <c r="AQ4672" s="1"/>
    </row>
    <row r="4673" spans="1:43">
      <c r="A4673" s="1" t="s">
        <v>11889</v>
      </c>
      <c r="B4673" s="1" t="s">
        <v>11890</v>
      </c>
      <c r="C4673" s="3">
        <v>0.706849315068493</v>
      </c>
      <c r="D4673" s="4">
        <v>43979</v>
      </c>
      <c r="E4673" s="3">
        <v>1.2134830792</v>
      </c>
      <c r="F4673" s="5" t="s">
        <v>9919</v>
      </c>
      <c r="G4673" s="5">
        <v>259</v>
      </c>
      <c r="H4673" s="5" t="s">
        <v>205</v>
      </c>
      <c r="I4673" s="3">
        <v>-0.0296120817293441</v>
      </c>
      <c r="J4673" s="3">
        <v>31.4606741573034</v>
      </c>
      <c r="K4673" s="3">
        <v>0</v>
      </c>
      <c r="L4673" s="3">
        <v>38.8888888888889</v>
      </c>
      <c r="M4673" s="3">
        <v>-0.157728706624612</v>
      </c>
      <c r="N4673" s="3">
        <v>27.6119402985075</v>
      </c>
      <c r="O4673" s="3">
        <v>0.756068444090704</v>
      </c>
      <c r="P4673" s="3">
        <v>52.1400778210117</v>
      </c>
      <c r="Q4673" s="3">
        <v>1.08793292743785</v>
      </c>
      <c r="R4673" s="3">
        <v>58.4070796460177</v>
      </c>
      <c r="S4673" s="3"/>
      <c r="T4673" s="3"/>
      <c r="U4673" s="3"/>
      <c r="V4673" s="3"/>
      <c r="W4673" s="3"/>
      <c r="X4673" s="3"/>
      <c r="Y4673" s="3"/>
      <c r="Z4673" s="3"/>
      <c r="AA4673" s="3">
        <v>0.0670180120078885</v>
      </c>
      <c r="AB4673" s="3">
        <v>0.0929157373223567</v>
      </c>
      <c r="AC4673" s="3">
        <v>-0.478898533373228</v>
      </c>
      <c r="AD4673" s="3"/>
      <c r="AE4673" s="5">
        <v>1</v>
      </c>
      <c r="AF4673" s="3">
        <v>0.165841975677279</v>
      </c>
      <c r="AG4673" s="3"/>
      <c r="AH4673" s="3"/>
      <c r="AI4673" s="3"/>
      <c r="AJ4673" s="3"/>
      <c r="AK4673" s="3"/>
      <c r="AL4673" s="3"/>
      <c r="AM4673" s="3"/>
      <c r="AN4673" s="5" t="s">
        <v>46</v>
      </c>
      <c r="AO4673" s="1"/>
      <c r="AP4673" s="1"/>
      <c r="AQ4673" s="1"/>
    </row>
    <row r="4674" spans="1:43">
      <c r="A4674" s="1" t="s">
        <v>11891</v>
      </c>
      <c r="B4674" s="1" t="s">
        <v>11892</v>
      </c>
      <c r="C4674" s="3">
        <v>0.923287671232877</v>
      </c>
      <c r="D4674" s="4">
        <v>43900</v>
      </c>
      <c r="E4674" s="3">
        <v>5.1310220485</v>
      </c>
      <c r="F4674" s="5" t="s">
        <v>1990</v>
      </c>
      <c r="G4674" s="5">
        <v>338</v>
      </c>
      <c r="H4674" s="5" t="s">
        <v>50</v>
      </c>
      <c r="I4674" s="3">
        <v>0.15902991750324</v>
      </c>
      <c r="J4674" s="3">
        <v>43.5462259937472</v>
      </c>
      <c r="K4674" s="3">
        <v>0.0695134061569347</v>
      </c>
      <c r="L4674" s="3">
        <v>6.50730411686587</v>
      </c>
      <c r="M4674" s="3">
        <v>-0.049593334655802</v>
      </c>
      <c r="N4674" s="3">
        <v>45.5476402493321</v>
      </c>
      <c r="O4674" s="3">
        <v>0.88896536335591</v>
      </c>
      <c r="P4674" s="3">
        <v>16.8570123343993</v>
      </c>
      <c r="Q4674" s="3">
        <v>1.34282954823554</v>
      </c>
      <c r="R4674" s="3">
        <v>22.6943505552873</v>
      </c>
      <c r="S4674" s="3"/>
      <c r="T4674" s="3"/>
      <c r="U4674" s="3"/>
      <c r="V4674" s="3"/>
      <c r="W4674" s="3"/>
      <c r="X4674" s="3"/>
      <c r="Y4674" s="3"/>
      <c r="Z4674" s="3"/>
      <c r="AA4674" s="3">
        <v>-0.00280984521464865</v>
      </c>
      <c r="AB4674" s="3">
        <v>-0.00374926024371749</v>
      </c>
      <c r="AC4674" s="3">
        <v>-0.388794736317429</v>
      </c>
      <c r="AD4674" s="3"/>
      <c r="AE4674" s="5">
        <v>3</v>
      </c>
      <c r="AF4674" s="3">
        <v>0.119751579470734</v>
      </c>
      <c r="AG4674" s="3"/>
      <c r="AH4674" s="3"/>
      <c r="AI4674" s="3"/>
      <c r="AJ4674" s="3"/>
      <c r="AK4674" s="3"/>
      <c r="AL4674" s="3"/>
      <c r="AM4674" s="3"/>
      <c r="AN4674" s="5" t="s">
        <v>1266</v>
      </c>
      <c r="AO4674" s="1"/>
      <c r="AP4674" s="1"/>
      <c r="AQ4674" s="1"/>
    </row>
    <row r="4675" spans="1:43">
      <c r="A4675" s="1" t="s">
        <v>11893</v>
      </c>
      <c r="B4675" s="1" t="s">
        <v>11894</v>
      </c>
      <c r="C4675" s="3">
        <v>0.632876712328767</v>
      </c>
      <c r="D4675" s="4">
        <v>44006</v>
      </c>
      <c r="E4675" s="3">
        <v>4.0546220696</v>
      </c>
      <c r="F4675" s="5" t="s">
        <v>2170</v>
      </c>
      <c r="G4675" s="5">
        <v>232</v>
      </c>
      <c r="H4675" s="5" t="s">
        <v>55</v>
      </c>
      <c r="I4675" s="3">
        <v>14.7710726419673</v>
      </c>
      <c r="J4675" s="3">
        <v>19.8427102238355</v>
      </c>
      <c r="K4675" s="3">
        <v>2.7743571169866</v>
      </c>
      <c r="L4675" s="3">
        <v>45.9887005649718</v>
      </c>
      <c r="M4675" s="3">
        <v>5.58118767673761</v>
      </c>
      <c r="N4675" s="3">
        <v>45.90065828845</v>
      </c>
      <c r="O4675" s="3">
        <v>23.4490559470982</v>
      </c>
      <c r="P4675" s="3">
        <v>27.6158940397351</v>
      </c>
      <c r="Q4675" s="3">
        <v>30.3445107946716</v>
      </c>
      <c r="R4675" s="3">
        <v>31.0213414634146</v>
      </c>
      <c r="S4675" s="3"/>
      <c r="T4675" s="3"/>
      <c r="U4675" s="3"/>
      <c r="V4675" s="3"/>
      <c r="W4675" s="3"/>
      <c r="X4675" s="3"/>
      <c r="Y4675" s="3"/>
      <c r="Z4675" s="3"/>
      <c r="AA4675" s="3">
        <v>0.294839840380659</v>
      </c>
      <c r="AB4675" s="3">
        <v>0.575864631508735</v>
      </c>
      <c r="AC4675" s="3">
        <v>-8.3905483727151</v>
      </c>
      <c r="AD4675" s="3"/>
      <c r="AE4675" s="5">
        <v>1</v>
      </c>
      <c r="AF4675" s="3">
        <v>4.23173200292176</v>
      </c>
      <c r="AG4675" s="3"/>
      <c r="AH4675" s="3"/>
      <c r="AI4675" s="3"/>
      <c r="AJ4675" s="3"/>
      <c r="AK4675" s="3"/>
      <c r="AL4675" s="3"/>
      <c r="AM4675" s="3"/>
      <c r="AN4675" s="5" t="s">
        <v>51</v>
      </c>
      <c r="AO4675" s="1"/>
      <c r="AP4675" s="1"/>
      <c r="AQ4675" s="1"/>
    </row>
    <row r="4676" spans="1:43">
      <c r="A4676" s="1" t="s">
        <v>11895</v>
      </c>
      <c r="B4676" s="1" t="s">
        <v>11896</v>
      </c>
      <c r="C4676" s="3">
        <v>0.726027397260274</v>
      </c>
      <c r="D4676" s="4">
        <v>43972</v>
      </c>
      <c r="E4676" s="3">
        <v>0.3018553564</v>
      </c>
      <c r="F4676" s="5" t="s">
        <v>4635</v>
      </c>
      <c r="G4676" s="5">
        <v>37</v>
      </c>
      <c r="H4676" s="5" t="s">
        <v>198</v>
      </c>
      <c r="I4676" s="3">
        <v>0.109420073609856</v>
      </c>
      <c r="J4676" s="3">
        <v>75.3968253968254</v>
      </c>
      <c r="K4676" s="3">
        <v>0.049706730291276</v>
      </c>
      <c r="L4676" s="3">
        <v>17.8191489361702</v>
      </c>
      <c r="M4676" s="3">
        <v>-0.0298003377371577</v>
      </c>
      <c r="N4676" s="3">
        <v>72.9442970822281</v>
      </c>
      <c r="O4676" s="3">
        <v>0.489266100848717</v>
      </c>
      <c r="P4676" s="3">
        <v>70.4022988505747</v>
      </c>
      <c r="Q4676" s="3">
        <v>0.801282051282052</v>
      </c>
      <c r="R4676" s="3">
        <v>83.3333333333333</v>
      </c>
      <c r="S4676" s="3"/>
      <c r="T4676" s="3"/>
      <c r="U4676" s="3"/>
      <c r="V4676" s="3"/>
      <c r="W4676" s="3"/>
      <c r="X4676" s="3"/>
      <c r="Y4676" s="3"/>
      <c r="Z4676" s="3"/>
      <c r="AA4676" s="3">
        <v>-0.139222936399747</v>
      </c>
      <c r="AB4676" s="3">
        <v>-0.159058251658497</v>
      </c>
      <c r="AC4676" s="3">
        <v>-0.389454763331338</v>
      </c>
      <c r="AD4676" s="3"/>
      <c r="AE4676" s="5">
        <v>1</v>
      </c>
      <c r="AF4676" s="3">
        <v>0.0525143353000952</v>
      </c>
      <c r="AG4676" s="3"/>
      <c r="AH4676" s="3"/>
      <c r="AI4676" s="3"/>
      <c r="AJ4676" s="3"/>
      <c r="AK4676" s="3"/>
      <c r="AL4676" s="3"/>
      <c r="AM4676" s="3"/>
      <c r="AN4676" s="5" t="s">
        <v>46</v>
      </c>
      <c r="AO4676" s="1"/>
      <c r="AP4676" s="1"/>
      <c r="AQ4676" s="1"/>
    </row>
    <row r="4677" spans="1:43">
      <c r="A4677" s="1" t="s">
        <v>11897</v>
      </c>
      <c r="B4677" s="1" t="s">
        <v>11898</v>
      </c>
      <c r="C4677" s="3">
        <v>0.882191780821918</v>
      </c>
      <c r="D4677" s="4">
        <v>43915</v>
      </c>
      <c r="E4677" s="3">
        <v>3.1202222445</v>
      </c>
      <c r="F4677" s="5" t="s">
        <v>137</v>
      </c>
      <c r="G4677" s="5">
        <v>323</v>
      </c>
      <c r="H4677" s="5" t="s">
        <v>226</v>
      </c>
      <c r="I4677" s="3">
        <v>2.8709990300679</v>
      </c>
      <c r="J4677" s="3">
        <v>33.1436699857752</v>
      </c>
      <c r="K4677" s="3">
        <v>0.445117908892881</v>
      </c>
      <c r="L4677" s="3">
        <v>57.5396825396825</v>
      </c>
      <c r="M4677" s="3">
        <v>0.817490494296572</v>
      </c>
      <c r="N4677" s="3">
        <v>46.5444287729196</v>
      </c>
      <c r="O4677" s="3">
        <v>2.76136033330103</v>
      </c>
      <c r="P4677" s="3">
        <v>68.7106918238994</v>
      </c>
      <c r="Q4677" s="3">
        <v>4.84381178331356</v>
      </c>
      <c r="R4677" s="3">
        <v>66.2408759124088</v>
      </c>
      <c r="S4677" s="3"/>
      <c r="T4677" s="3"/>
      <c r="U4677" s="3"/>
      <c r="V4677" s="3"/>
      <c r="W4677" s="3"/>
      <c r="X4677" s="3"/>
      <c r="Y4677" s="3"/>
      <c r="Z4677" s="3"/>
      <c r="AA4677" s="3">
        <v>0.156515717365168</v>
      </c>
      <c r="AB4677" s="3">
        <v>0.286023677325271</v>
      </c>
      <c r="AC4677" s="3">
        <v>-1.83912496370147</v>
      </c>
      <c r="AD4677" s="3"/>
      <c r="AE4677" s="5">
        <v>1</v>
      </c>
      <c r="AF4677" s="3">
        <v>0.498055131162126</v>
      </c>
      <c r="AG4677" s="3"/>
      <c r="AH4677" s="3"/>
      <c r="AI4677" s="3"/>
      <c r="AJ4677" s="3"/>
      <c r="AK4677" s="3"/>
      <c r="AL4677" s="3"/>
      <c r="AM4677" s="3"/>
      <c r="AN4677" s="5" t="s">
        <v>46</v>
      </c>
      <c r="AO4677" s="1"/>
      <c r="AP4677" s="1"/>
      <c r="AQ4677" s="1"/>
    </row>
    <row r="4678" spans="1:43">
      <c r="A4678" s="1" t="s">
        <v>11899</v>
      </c>
      <c r="B4678" s="1" t="s">
        <v>11900</v>
      </c>
      <c r="C4678" s="3">
        <v>0.887671232876712</v>
      </c>
      <c r="D4678" s="4">
        <v>43913</v>
      </c>
      <c r="E4678" s="3">
        <v>21.7310553042</v>
      </c>
      <c r="F4678" s="5" t="s">
        <v>1531</v>
      </c>
      <c r="G4678" s="5">
        <v>325</v>
      </c>
      <c r="H4678" s="5" t="s">
        <v>55</v>
      </c>
      <c r="I4678" s="3">
        <v>10.8437652414242</v>
      </c>
      <c r="J4678" s="3">
        <v>46.0980036297641</v>
      </c>
      <c r="K4678" s="3">
        <v>2.51090061644864</v>
      </c>
      <c r="L4678" s="3">
        <v>51.4124293785311</v>
      </c>
      <c r="M4678" s="3">
        <v>9.35044105854048</v>
      </c>
      <c r="N4678" s="3">
        <v>15.3800119688809</v>
      </c>
      <c r="O4678" s="3">
        <v>13.3688061190555</v>
      </c>
      <c r="P4678" s="3">
        <v>72.7152317880795</v>
      </c>
      <c r="Q4678" s="3">
        <v>17.1578314288169</v>
      </c>
      <c r="R4678" s="3">
        <v>68.2926829268293</v>
      </c>
      <c r="S4678" s="3"/>
      <c r="T4678" s="3"/>
      <c r="U4678" s="3"/>
      <c r="V4678" s="3"/>
      <c r="W4678" s="3"/>
      <c r="X4678" s="3"/>
      <c r="Y4678" s="3"/>
      <c r="Z4678" s="3"/>
      <c r="AA4678" s="3">
        <v>0.429650750974438</v>
      </c>
      <c r="AB4678" s="3">
        <v>1.00444167296044</v>
      </c>
      <c r="AC4678" s="3">
        <v>-4.2730116910917</v>
      </c>
      <c r="AD4678" s="3"/>
      <c r="AE4678" s="5">
        <v>1</v>
      </c>
      <c r="AF4678" s="3">
        <v>2.55796570031498</v>
      </c>
      <c r="AG4678" s="3"/>
      <c r="AH4678" s="3"/>
      <c r="AI4678" s="3"/>
      <c r="AJ4678" s="3"/>
      <c r="AK4678" s="3"/>
      <c r="AL4678" s="3"/>
      <c r="AM4678" s="3"/>
      <c r="AN4678" s="5" t="s">
        <v>51</v>
      </c>
      <c r="AO4678" s="1"/>
      <c r="AP4678" s="1"/>
      <c r="AQ4678" s="1"/>
    </row>
    <row r="4679" spans="1:43">
      <c r="A4679" s="1" t="s">
        <v>11901</v>
      </c>
      <c r="B4679" s="1" t="s">
        <v>11902</v>
      </c>
      <c r="C4679" s="3">
        <v>0.863013698630137</v>
      </c>
      <c r="D4679" s="4">
        <v>43922</v>
      </c>
      <c r="E4679" s="3">
        <v>12.6976707932</v>
      </c>
      <c r="F4679" s="5" t="s">
        <v>2123</v>
      </c>
      <c r="G4679" s="5">
        <v>316</v>
      </c>
      <c r="H4679" s="5" t="s">
        <v>226</v>
      </c>
      <c r="I4679" s="3">
        <v>0.596736596736593</v>
      </c>
      <c r="J4679" s="3">
        <v>83.9260312944524</v>
      </c>
      <c r="K4679" s="3">
        <v>0.0927729845069014</v>
      </c>
      <c r="L4679" s="3">
        <v>79.3650793650794</v>
      </c>
      <c r="M4679" s="3">
        <v>-0.0185339634880899</v>
      </c>
      <c r="N4679" s="3">
        <v>78.2792665726375</v>
      </c>
      <c r="O4679" s="3">
        <v>1.79262194546654</v>
      </c>
      <c r="P4679" s="3">
        <v>82.5471698113208</v>
      </c>
      <c r="Q4679" s="3">
        <v>5.54685971434161</v>
      </c>
      <c r="R4679" s="3">
        <v>58.029197080292</v>
      </c>
      <c r="S4679" s="3"/>
      <c r="T4679" s="3"/>
      <c r="U4679" s="3"/>
      <c r="V4679" s="3"/>
      <c r="W4679" s="3"/>
      <c r="X4679" s="3"/>
      <c r="Y4679" s="3"/>
      <c r="Z4679" s="3"/>
      <c r="AA4679" s="3">
        <v>0.270259433867215</v>
      </c>
      <c r="AB4679" s="3">
        <v>0.450904348816195</v>
      </c>
      <c r="AC4679" s="3">
        <v>-1.92043895747599</v>
      </c>
      <c r="AD4679" s="3"/>
      <c r="AE4679" s="5">
        <v>2</v>
      </c>
      <c r="AF4679" s="3">
        <v>0.707207872087267</v>
      </c>
      <c r="AG4679" s="3"/>
      <c r="AH4679" s="3"/>
      <c r="AI4679" s="3"/>
      <c r="AJ4679" s="3"/>
      <c r="AK4679" s="3"/>
      <c r="AL4679" s="3"/>
      <c r="AM4679" s="3"/>
      <c r="AN4679" s="5" t="s">
        <v>51</v>
      </c>
      <c r="AO4679" s="1"/>
      <c r="AP4679" s="1"/>
      <c r="AQ4679" s="1"/>
    </row>
    <row r="4680" spans="1:43">
      <c r="A4680" s="1" t="s">
        <v>11903</v>
      </c>
      <c r="B4680" s="1" t="s">
        <v>11904</v>
      </c>
      <c r="C4680" s="3">
        <v>0.558904109589041</v>
      </c>
      <c r="D4680" s="4">
        <v>44033</v>
      </c>
      <c r="E4680" s="3">
        <v>5.2562738494</v>
      </c>
      <c r="F4680" s="5" t="s">
        <v>11905</v>
      </c>
      <c r="G4680" s="5">
        <v>205</v>
      </c>
      <c r="H4680" s="5" t="s">
        <v>55</v>
      </c>
      <c r="I4680" s="3">
        <v>12.0570298335256</v>
      </c>
      <c r="J4680" s="3">
        <v>37.7495462794918</v>
      </c>
      <c r="K4680" s="3">
        <v>3.0934869967397</v>
      </c>
      <c r="L4680" s="3">
        <v>39.1525423728814</v>
      </c>
      <c r="M4680" s="3">
        <v>5.63238036047234</v>
      </c>
      <c r="N4680" s="3">
        <v>45.3022142429683</v>
      </c>
      <c r="O4680" s="3">
        <v>24.1168416248288</v>
      </c>
      <c r="P4680" s="3">
        <v>25.4966887417219</v>
      </c>
      <c r="Q4680" s="3">
        <v>34.5172140878512</v>
      </c>
      <c r="R4680" s="3">
        <v>20.5030487804878</v>
      </c>
      <c r="S4680" s="3"/>
      <c r="T4680" s="3"/>
      <c r="U4680" s="3"/>
      <c r="V4680" s="3"/>
      <c r="W4680" s="3"/>
      <c r="X4680" s="3"/>
      <c r="Y4680" s="3"/>
      <c r="Z4680" s="3"/>
      <c r="AA4680" s="3">
        <v>0.370708487751591</v>
      </c>
      <c r="AB4680" s="3">
        <v>0.765467297956514</v>
      </c>
      <c r="AC4680" s="3">
        <v>-5.89979246961161</v>
      </c>
      <c r="AD4680" s="3"/>
      <c r="AE4680" s="5">
        <v>1</v>
      </c>
      <c r="AF4680" s="3">
        <v>4.04308568191467</v>
      </c>
      <c r="AG4680" s="3"/>
      <c r="AH4680" s="3"/>
      <c r="AI4680" s="3"/>
      <c r="AJ4680" s="3"/>
      <c r="AK4680" s="3"/>
      <c r="AL4680" s="3"/>
      <c r="AM4680" s="3"/>
      <c r="AN4680" s="5" t="s">
        <v>46</v>
      </c>
      <c r="AO4680" s="1"/>
      <c r="AP4680" s="1"/>
      <c r="AQ4680" s="1"/>
    </row>
    <row r="4681" spans="1:43">
      <c r="A4681" s="1" t="s">
        <v>11906</v>
      </c>
      <c r="B4681" s="1" t="s">
        <v>11907</v>
      </c>
      <c r="C4681" s="3">
        <v>0.457534246575342</v>
      </c>
      <c r="D4681" s="4">
        <v>44070</v>
      </c>
      <c r="E4681" s="3">
        <v>5.0349882653</v>
      </c>
      <c r="F4681" s="5" t="s">
        <v>1130</v>
      </c>
      <c r="G4681" s="5">
        <v>168</v>
      </c>
      <c r="H4681" s="5" t="s">
        <v>50</v>
      </c>
      <c r="I4681" s="3">
        <v>0.119165839126126</v>
      </c>
      <c r="J4681" s="3">
        <v>50.3796337650737</v>
      </c>
      <c r="K4681" s="3">
        <v>0.0794123486202017</v>
      </c>
      <c r="L4681" s="3">
        <v>5.26781761841523</v>
      </c>
      <c r="M4681" s="3">
        <v>-0.0198333994446626</v>
      </c>
      <c r="N4681" s="3">
        <v>40.7836153161175</v>
      </c>
      <c r="O4681" s="3">
        <v>0.448341137790171</v>
      </c>
      <c r="P4681" s="3">
        <v>71.3111009593422</v>
      </c>
      <c r="Q4681" s="3"/>
      <c r="R4681" s="3"/>
      <c r="S4681" s="3"/>
      <c r="T4681" s="3"/>
      <c r="U4681" s="3"/>
      <c r="V4681" s="3"/>
      <c r="W4681" s="3"/>
      <c r="X4681" s="3"/>
      <c r="Y4681" s="3"/>
      <c r="Z4681" s="3"/>
      <c r="AA4681" s="3">
        <v>0.13811119003403</v>
      </c>
      <c r="AB4681" s="3">
        <v>0.187423170219955</v>
      </c>
      <c r="AC4681" s="3">
        <v>-0.158572844400379</v>
      </c>
      <c r="AD4681" s="3"/>
      <c r="AE4681" s="5"/>
      <c r="AF4681" s="3">
        <v>0.147582818509046</v>
      </c>
      <c r="AG4681" s="3"/>
      <c r="AH4681" s="3"/>
      <c r="AI4681" s="3"/>
      <c r="AJ4681" s="3"/>
      <c r="AK4681" s="3"/>
      <c r="AL4681" s="3"/>
      <c r="AM4681" s="3"/>
      <c r="AN4681" s="5" t="s">
        <v>1266</v>
      </c>
      <c r="AO4681" s="1"/>
      <c r="AP4681" s="1"/>
      <c r="AQ4681" s="1"/>
    </row>
    <row r="4682" spans="1:43">
      <c r="A4682" s="1" t="s">
        <v>11908</v>
      </c>
      <c r="B4682" s="1" t="s">
        <v>11909</v>
      </c>
      <c r="C4682" s="3">
        <v>0.723287671232877</v>
      </c>
      <c r="D4682" s="4">
        <v>43973</v>
      </c>
      <c r="E4682" s="3">
        <v>1.8613265925</v>
      </c>
      <c r="F4682" s="5" t="s">
        <v>11910</v>
      </c>
      <c r="G4682" s="5">
        <v>265</v>
      </c>
      <c r="H4682" s="5" t="s">
        <v>191</v>
      </c>
      <c r="I4682" s="3">
        <v>10.5670103092784</v>
      </c>
      <c r="J4682" s="3">
        <v>45.750452079566</v>
      </c>
      <c r="K4682" s="3">
        <v>3.57851168405623</v>
      </c>
      <c r="L4682" s="3">
        <v>26.541095890411</v>
      </c>
      <c r="M4682" s="3">
        <v>3.63212837546372</v>
      </c>
      <c r="N4682" s="3">
        <v>67.2072072072072</v>
      </c>
      <c r="O4682" s="3">
        <v>17.8571428571429</v>
      </c>
      <c r="P4682" s="3">
        <v>51.6190476190476</v>
      </c>
      <c r="Q4682" s="3">
        <v>21.0643015521064</v>
      </c>
      <c r="R4682" s="3">
        <v>52.6205450733753</v>
      </c>
      <c r="S4682" s="3"/>
      <c r="T4682" s="3"/>
      <c r="U4682" s="3"/>
      <c r="V4682" s="3"/>
      <c r="W4682" s="3"/>
      <c r="X4682" s="3"/>
      <c r="Y4682" s="3"/>
      <c r="Z4682" s="3"/>
      <c r="AA4682" s="3">
        <v>0.177890168552232</v>
      </c>
      <c r="AB4682" s="3">
        <v>0.294027596649223</v>
      </c>
      <c r="AC4682" s="3">
        <v>-6.37937898089171</v>
      </c>
      <c r="AD4682" s="3"/>
      <c r="AE4682" s="5">
        <v>2</v>
      </c>
      <c r="AF4682" s="3">
        <v>1.62079901642315</v>
      </c>
      <c r="AG4682" s="3"/>
      <c r="AH4682" s="3"/>
      <c r="AI4682" s="3"/>
      <c r="AJ4682" s="3"/>
      <c r="AK4682" s="3"/>
      <c r="AL4682" s="3"/>
      <c r="AM4682" s="3"/>
      <c r="AN4682" s="5" t="s">
        <v>46</v>
      </c>
      <c r="AO4682" s="1"/>
      <c r="AP4682" s="1"/>
      <c r="AQ4682" s="1"/>
    </row>
    <row r="4683" spans="1:43">
      <c r="A4683" s="1" t="s">
        <v>11911</v>
      </c>
      <c r="B4683" s="1" t="s">
        <v>11912</v>
      </c>
      <c r="C4683" s="3">
        <v>0.802739726027397</v>
      </c>
      <c r="D4683" s="4">
        <v>43944</v>
      </c>
      <c r="E4683" s="3">
        <v>3.2860841929</v>
      </c>
      <c r="F4683" s="5" t="s">
        <v>11913</v>
      </c>
      <c r="G4683" s="5">
        <v>294</v>
      </c>
      <c r="H4683" s="5" t="s">
        <v>1442</v>
      </c>
      <c r="I4683" s="3">
        <v>21.7579894112394</v>
      </c>
      <c r="J4683" s="3">
        <v>5.40540540540541</v>
      </c>
      <c r="K4683" s="3">
        <v>1.14991256425203</v>
      </c>
      <c r="L4683" s="3">
        <v>32.5</v>
      </c>
      <c r="M4683" s="3">
        <v>10.9573911527059</v>
      </c>
      <c r="N4683" s="3">
        <v>27.5</v>
      </c>
      <c r="O4683" s="3">
        <v>37.0279971284996</v>
      </c>
      <c r="P4683" s="3">
        <v>5.88235294117647</v>
      </c>
      <c r="Q4683" s="3">
        <v>49.0434918403998</v>
      </c>
      <c r="R4683" s="3">
        <v>6.06060606060606</v>
      </c>
      <c r="S4683" s="3"/>
      <c r="T4683" s="3"/>
      <c r="U4683" s="3"/>
      <c r="V4683" s="3"/>
      <c r="W4683" s="3"/>
      <c r="X4683" s="3"/>
      <c r="Y4683" s="3"/>
      <c r="Z4683" s="3"/>
      <c r="AA4683" s="3">
        <v>0.483379418163222</v>
      </c>
      <c r="AB4683" s="3">
        <v>1.24078700551019</v>
      </c>
      <c r="AC4683" s="3">
        <v>-7.26227519645588</v>
      </c>
      <c r="AD4683" s="3"/>
      <c r="AE4683" s="5">
        <v>1</v>
      </c>
      <c r="AF4683" s="3">
        <v>6.62274471045737</v>
      </c>
      <c r="AG4683" s="3"/>
      <c r="AH4683" s="3"/>
      <c r="AI4683" s="3"/>
      <c r="AJ4683" s="3"/>
      <c r="AK4683" s="3"/>
      <c r="AL4683" s="3"/>
      <c r="AM4683" s="3"/>
      <c r="AN4683" s="5" t="s">
        <v>51</v>
      </c>
      <c r="AO4683" s="1"/>
      <c r="AP4683" s="1"/>
      <c r="AQ4683" s="1"/>
    </row>
    <row r="4684" spans="1:43">
      <c r="A4684" s="1" t="s">
        <v>11914</v>
      </c>
      <c r="B4684" s="1" t="s">
        <v>11915</v>
      </c>
      <c r="C4684" s="3">
        <v>0.824657534246575</v>
      </c>
      <c r="D4684" s="4">
        <v>43936</v>
      </c>
      <c r="E4684" s="3">
        <v>0.2801088246</v>
      </c>
      <c r="F4684" s="5" t="s">
        <v>11916</v>
      </c>
      <c r="G4684" s="5">
        <v>302</v>
      </c>
      <c r="H4684" s="5" t="s">
        <v>226</v>
      </c>
      <c r="I4684" s="3">
        <v>1.24680934616141</v>
      </c>
      <c r="J4684" s="3">
        <v>69.1322901849218</v>
      </c>
      <c r="K4684" s="3">
        <v>1.34630503144655</v>
      </c>
      <c r="L4684" s="3">
        <v>14.1534391534392</v>
      </c>
      <c r="M4684" s="3">
        <v>-1.08382888931516</v>
      </c>
      <c r="N4684" s="3">
        <v>95.9097320169252</v>
      </c>
      <c r="O4684" s="3">
        <v>2.00791295746787</v>
      </c>
      <c r="P4684" s="3">
        <v>79.559748427673</v>
      </c>
      <c r="Q4684" s="3">
        <v>-2.63406344410874</v>
      </c>
      <c r="R4684" s="3">
        <v>97.992700729927</v>
      </c>
      <c r="S4684" s="3"/>
      <c r="T4684" s="3"/>
      <c r="U4684" s="3"/>
      <c r="V4684" s="3"/>
      <c r="W4684" s="3"/>
      <c r="X4684" s="3"/>
      <c r="Y4684" s="3"/>
      <c r="Z4684" s="3"/>
      <c r="AA4684" s="3">
        <v>0.000274001648178263</v>
      </c>
      <c r="AB4684" s="3">
        <v>0.000383843081338794</v>
      </c>
      <c r="AC4684" s="3">
        <v>-10.9906001446132</v>
      </c>
      <c r="AD4684" s="3"/>
      <c r="AE4684" s="5">
        <v>2</v>
      </c>
      <c r="AF4684" s="3">
        <v>0.162058667236367</v>
      </c>
      <c r="AG4684" s="3"/>
      <c r="AH4684" s="3"/>
      <c r="AI4684" s="3"/>
      <c r="AJ4684" s="3"/>
      <c r="AK4684" s="3"/>
      <c r="AL4684" s="3"/>
      <c r="AM4684" s="3"/>
      <c r="AN4684" s="5" t="s">
        <v>46</v>
      </c>
      <c r="AO4684" s="1"/>
      <c r="AP4684" s="1"/>
      <c r="AQ4684" s="1"/>
    </row>
    <row r="4685" spans="1:43">
      <c r="A4685" s="1" t="s">
        <v>11917</v>
      </c>
      <c r="B4685" s="1" t="s">
        <v>11918</v>
      </c>
      <c r="C4685" s="3">
        <v>0.742465753424657</v>
      </c>
      <c r="D4685" s="4">
        <v>43966</v>
      </c>
      <c r="E4685" s="3">
        <v>1.3752457167</v>
      </c>
      <c r="F4685" s="5" t="s">
        <v>11919</v>
      </c>
      <c r="G4685" s="5">
        <v>272</v>
      </c>
      <c r="H4685" s="5" t="s">
        <v>191</v>
      </c>
      <c r="I4685" s="3">
        <v>6.82538323199453</v>
      </c>
      <c r="J4685" s="3">
        <v>73.2368896925859</v>
      </c>
      <c r="K4685" s="3">
        <v>0.808146112817198</v>
      </c>
      <c r="L4685" s="3">
        <v>78.7671232876712</v>
      </c>
      <c r="M4685" s="3">
        <v>1.99509403107113</v>
      </c>
      <c r="N4685" s="3">
        <v>76.2162162162162</v>
      </c>
      <c r="O4685" s="3">
        <v>12.156087034706</v>
      </c>
      <c r="P4685" s="3">
        <v>72.7619047619048</v>
      </c>
      <c r="Q4685" s="3">
        <v>12.0452708164915</v>
      </c>
      <c r="R4685" s="3">
        <v>74.4234800838574</v>
      </c>
      <c r="S4685" s="3"/>
      <c r="T4685" s="3"/>
      <c r="U4685" s="3"/>
      <c r="V4685" s="3"/>
      <c r="W4685" s="3"/>
      <c r="X4685" s="3"/>
      <c r="Y4685" s="3"/>
      <c r="Z4685" s="3"/>
      <c r="AA4685" s="3">
        <v>0.226636178283512</v>
      </c>
      <c r="AB4685" s="3">
        <v>0.379048061897643</v>
      </c>
      <c r="AC4685" s="3">
        <v>-8.77963125548728</v>
      </c>
      <c r="AD4685" s="3"/>
      <c r="AE4685" s="5">
        <v>1</v>
      </c>
      <c r="AF4685" s="3">
        <v>2.44630295335139</v>
      </c>
      <c r="AG4685" s="3"/>
      <c r="AH4685" s="3"/>
      <c r="AI4685" s="3"/>
      <c r="AJ4685" s="3"/>
      <c r="AK4685" s="3"/>
      <c r="AL4685" s="3"/>
      <c r="AM4685" s="3"/>
      <c r="AN4685" s="5" t="s">
        <v>46</v>
      </c>
      <c r="AO4685" s="1"/>
      <c r="AP4685" s="1"/>
      <c r="AQ4685" s="1"/>
    </row>
    <row r="4686" spans="1:43">
      <c r="A4686" s="1" t="s">
        <v>11920</v>
      </c>
      <c r="B4686" s="1" t="s">
        <v>11921</v>
      </c>
      <c r="C4686" s="3">
        <v>0.427397260273973</v>
      </c>
      <c r="D4686" s="4">
        <v>44081</v>
      </c>
      <c r="E4686" s="3">
        <v>6.9615232745</v>
      </c>
      <c r="F4686" s="5" t="s">
        <v>11922</v>
      </c>
      <c r="G4686" s="5">
        <v>157</v>
      </c>
      <c r="H4686" s="5" t="s">
        <v>93</v>
      </c>
      <c r="I4686" s="3">
        <v>10.5451817272424</v>
      </c>
      <c r="J4686" s="3">
        <v>27.4</v>
      </c>
      <c r="K4686" s="3">
        <v>2.77454855459971</v>
      </c>
      <c r="L4686" s="3">
        <v>31.6650148662042</v>
      </c>
      <c r="M4686" s="3">
        <v>3.08613184079603</v>
      </c>
      <c r="N4686" s="3">
        <v>41.6666666666667</v>
      </c>
      <c r="O4686" s="3">
        <v>23.4341866333735</v>
      </c>
      <c r="P4686" s="3">
        <v>15.0402414486922</v>
      </c>
      <c r="Q4686" s="3"/>
      <c r="R4686" s="3"/>
      <c r="S4686" s="3"/>
      <c r="T4686" s="3"/>
      <c r="U4686" s="3"/>
      <c r="V4686" s="3"/>
      <c r="W4686" s="3"/>
      <c r="X4686" s="3"/>
      <c r="Y4686" s="3"/>
      <c r="Z4686" s="3"/>
      <c r="AA4686" s="3">
        <v>0.325793680700041</v>
      </c>
      <c r="AB4686" s="3">
        <v>0.652668294371246</v>
      </c>
      <c r="AC4686" s="3">
        <v>-7.20873607319413</v>
      </c>
      <c r="AD4686" s="3"/>
      <c r="AE4686" s="5"/>
      <c r="AF4686" s="3">
        <v>6.68191914676149</v>
      </c>
      <c r="AG4686" s="3"/>
      <c r="AH4686" s="3"/>
      <c r="AI4686" s="3"/>
      <c r="AJ4686" s="3"/>
      <c r="AK4686" s="3"/>
      <c r="AL4686" s="3"/>
      <c r="AM4686" s="3"/>
      <c r="AN4686" s="5" t="s">
        <v>46</v>
      </c>
      <c r="AO4686" s="1"/>
      <c r="AP4686" s="1"/>
      <c r="AQ4686" s="1"/>
    </row>
    <row r="4687" spans="1:43">
      <c r="A4687" s="1" t="s">
        <v>11923</v>
      </c>
      <c r="B4687" s="1" t="s">
        <v>11924</v>
      </c>
      <c r="C4687" s="3">
        <v>0.805479452054795</v>
      </c>
      <c r="D4687" s="4">
        <v>43943</v>
      </c>
      <c r="E4687" s="3">
        <v>0.8487412332</v>
      </c>
      <c r="F4687" s="5" t="s">
        <v>11925</v>
      </c>
      <c r="G4687" s="5">
        <v>295</v>
      </c>
      <c r="H4687" s="5" t="s">
        <v>60</v>
      </c>
      <c r="I4687" s="3">
        <v>13.6309783625366</v>
      </c>
      <c r="J4687" s="3">
        <v>3.37301587301587</v>
      </c>
      <c r="K4687" s="3">
        <v>5.51823972206137</v>
      </c>
      <c r="L4687" s="3">
        <v>1.72579098753595</v>
      </c>
      <c r="M4687" s="3">
        <v>6.07718726351942</v>
      </c>
      <c r="N4687" s="3">
        <v>10.5835806132542</v>
      </c>
      <c r="O4687" s="3">
        <v>25.5200440832071</v>
      </c>
      <c r="P4687" s="3">
        <v>2.83975659229209</v>
      </c>
      <c r="Q4687" s="3">
        <v>38.0530303030303</v>
      </c>
      <c r="R4687" s="3">
        <v>2.93193717277487</v>
      </c>
      <c r="S4687" s="3"/>
      <c r="T4687" s="3"/>
      <c r="U4687" s="3"/>
      <c r="V4687" s="3"/>
      <c r="W4687" s="3"/>
      <c r="X4687" s="3"/>
      <c r="Y4687" s="3"/>
      <c r="Z4687" s="3"/>
      <c r="AA4687" s="3">
        <v>0.460469872140491</v>
      </c>
      <c r="AB4687" s="3">
        <v>1.17531196041966</v>
      </c>
      <c r="AC4687" s="3">
        <v>-9.36932849364791</v>
      </c>
      <c r="AD4687" s="3"/>
      <c r="AE4687" s="5">
        <v>1</v>
      </c>
      <c r="AF4687" s="3">
        <v>5.89196560501228</v>
      </c>
      <c r="AG4687" s="3"/>
      <c r="AH4687" s="3"/>
      <c r="AI4687" s="3"/>
      <c r="AJ4687" s="3"/>
      <c r="AK4687" s="3"/>
      <c r="AL4687" s="3"/>
      <c r="AM4687" s="3"/>
      <c r="AN4687" s="5" t="s">
        <v>46</v>
      </c>
      <c r="AO4687" s="1"/>
      <c r="AP4687" s="1"/>
      <c r="AQ4687" s="1"/>
    </row>
    <row r="4688" spans="1:43">
      <c r="A4688" s="1" t="s">
        <v>11926</v>
      </c>
      <c r="B4688" s="1" t="s">
        <v>11927</v>
      </c>
      <c r="C4688" s="3">
        <v>0.917808219178082</v>
      </c>
      <c r="D4688" s="4">
        <v>43902</v>
      </c>
      <c r="E4688" s="3">
        <v>45.4985015685</v>
      </c>
      <c r="F4688" s="5" t="s">
        <v>7734</v>
      </c>
      <c r="G4688" s="5">
        <v>336</v>
      </c>
      <c r="H4688" s="5" t="s">
        <v>50</v>
      </c>
      <c r="I4688" s="3">
        <v>-0.219079864568809</v>
      </c>
      <c r="J4688" s="3">
        <v>88.7449754354623</v>
      </c>
      <c r="K4688" s="3">
        <v>-0.0399042298483595</v>
      </c>
      <c r="L4688" s="3">
        <v>76.8924302788845</v>
      </c>
      <c r="M4688" s="3">
        <v>-0.348085529587276</v>
      </c>
      <c r="N4688" s="3">
        <v>88.2457702582369</v>
      </c>
      <c r="O4688" s="3">
        <v>0.673163870189897</v>
      </c>
      <c r="P4688" s="3">
        <v>51.5303791685701</v>
      </c>
      <c r="Q4688" s="3">
        <v>1.02843315184513</v>
      </c>
      <c r="R4688" s="3">
        <v>60.3573153066152</v>
      </c>
      <c r="S4688" s="3"/>
      <c r="T4688" s="3"/>
      <c r="U4688" s="3"/>
      <c r="V4688" s="3"/>
      <c r="W4688" s="3"/>
      <c r="X4688" s="3"/>
      <c r="Y4688" s="3"/>
      <c r="Z4688" s="3"/>
      <c r="AA4688" s="3">
        <v>-0.130887797671849</v>
      </c>
      <c r="AB4688" s="3">
        <v>-0.155306347890843</v>
      </c>
      <c r="AC4688" s="3">
        <v>-2.16574367088609</v>
      </c>
      <c r="AD4688" s="3"/>
      <c r="AE4688" s="5">
        <v>4</v>
      </c>
      <c r="AF4688" s="3">
        <v>0.0194873494469116</v>
      </c>
      <c r="AG4688" s="3"/>
      <c r="AH4688" s="3"/>
      <c r="AI4688" s="3"/>
      <c r="AJ4688" s="3"/>
      <c r="AK4688" s="3"/>
      <c r="AL4688" s="3"/>
      <c r="AM4688" s="3"/>
      <c r="AN4688" s="5" t="s">
        <v>46</v>
      </c>
      <c r="AO4688" s="1"/>
      <c r="AP4688" s="1"/>
      <c r="AQ4688" s="1"/>
    </row>
    <row r="4689" spans="1:43">
      <c r="A4689" s="1" t="s">
        <v>11928</v>
      </c>
      <c r="B4689" s="1" t="s">
        <v>11929</v>
      </c>
      <c r="C4689" s="3">
        <v>0.673972602739726</v>
      </c>
      <c r="D4689" s="4">
        <v>43991</v>
      </c>
      <c r="E4689" s="3">
        <v>22.4055324109</v>
      </c>
      <c r="F4689" s="5" t="s">
        <v>301</v>
      </c>
      <c r="G4689" s="5">
        <v>247</v>
      </c>
      <c r="H4689" s="5" t="s">
        <v>55</v>
      </c>
      <c r="I4689" s="3">
        <v>18.7367094589273</v>
      </c>
      <c r="J4689" s="3">
        <v>4.4767090139141</v>
      </c>
      <c r="K4689" s="3">
        <v>4.42612731176838</v>
      </c>
      <c r="L4689" s="3">
        <v>13.3898305084746</v>
      </c>
      <c r="M4689" s="3">
        <v>13.4130745505153</v>
      </c>
      <c r="N4689" s="3">
        <v>3.11190903650509</v>
      </c>
      <c r="O4689" s="3">
        <v>27.8819238272966</v>
      </c>
      <c r="P4689" s="3">
        <v>14.0397350993377</v>
      </c>
      <c r="Q4689" s="3">
        <v>46.2553356616221</v>
      </c>
      <c r="R4689" s="3">
        <v>5.5640243902439</v>
      </c>
      <c r="S4689" s="3"/>
      <c r="T4689" s="3"/>
      <c r="U4689" s="3"/>
      <c r="V4689" s="3"/>
      <c r="W4689" s="3"/>
      <c r="X4689" s="3"/>
      <c r="Y4689" s="3"/>
      <c r="Z4689" s="3"/>
      <c r="AA4689" s="3">
        <v>0.387006611928124</v>
      </c>
      <c r="AB4689" s="3">
        <v>0.921846548883114</v>
      </c>
      <c r="AC4689" s="3">
        <v>-8.65857946554149</v>
      </c>
      <c r="AD4689" s="3"/>
      <c r="AE4689" s="5">
        <v>1</v>
      </c>
      <c r="AF4689" s="3">
        <v>4.33638286872339</v>
      </c>
      <c r="AG4689" s="3"/>
      <c r="AH4689" s="3"/>
      <c r="AI4689" s="3"/>
      <c r="AJ4689" s="3"/>
      <c r="AK4689" s="3"/>
      <c r="AL4689" s="3"/>
      <c r="AM4689" s="3"/>
      <c r="AN4689" s="5" t="s">
        <v>51</v>
      </c>
      <c r="AO4689" s="1"/>
      <c r="AP4689" s="1"/>
      <c r="AQ4689" s="1"/>
    </row>
    <row r="4690" spans="1:43">
      <c r="A4690" s="1" t="s">
        <v>11930</v>
      </c>
      <c r="B4690" s="1" t="s">
        <v>11931</v>
      </c>
      <c r="C4690" s="3">
        <v>0.805479452054795</v>
      </c>
      <c r="D4690" s="4">
        <v>43943</v>
      </c>
      <c r="E4690" s="3">
        <v>14.1181550851</v>
      </c>
      <c r="F4690" s="5" t="s">
        <v>241</v>
      </c>
      <c r="G4690" s="5">
        <v>295</v>
      </c>
      <c r="H4690" s="5" t="s">
        <v>226</v>
      </c>
      <c r="I4690" s="3">
        <v>0.88245675961878</v>
      </c>
      <c r="J4690" s="3">
        <v>77.6671408250356</v>
      </c>
      <c r="K4690" s="3">
        <v>-0.0699300699300622</v>
      </c>
      <c r="L4690" s="3">
        <v>89.9470899470899</v>
      </c>
      <c r="M4690" s="3">
        <v>0.430466485109365</v>
      </c>
      <c r="N4690" s="3">
        <v>60.5077574047955</v>
      </c>
      <c r="O4690" s="3">
        <v>3.7010159651669</v>
      </c>
      <c r="P4690" s="3">
        <v>55.8176100628931</v>
      </c>
      <c r="Q4690" s="3">
        <v>5.2767289805691</v>
      </c>
      <c r="R4690" s="3">
        <v>61.4963503649635</v>
      </c>
      <c r="S4690" s="3"/>
      <c r="T4690" s="3"/>
      <c r="U4690" s="3"/>
      <c r="V4690" s="3"/>
      <c r="W4690" s="3"/>
      <c r="X4690" s="3"/>
      <c r="Y4690" s="3"/>
      <c r="Z4690" s="3"/>
      <c r="AA4690" s="3">
        <v>0.431465044812256</v>
      </c>
      <c r="AB4690" s="3">
        <v>0.914549748351935</v>
      </c>
      <c r="AC4690" s="3">
        <v>-2.20889010089992</v>
      </c>
      <c r="AD4690" s="3"/>
      <c r="AE4690" s="5">
        <v>1</v>
      </c>
      <c r="AF4690" s="3">
        <v>1.47372846576312</v>
      </c>
      <c r="AG4690" s="3"/>
      <c r="AH4690" s="3"/>
      <c r="AI4690" s="3"/>
      <c r="AJ4690" s="3"/>
      <c r="AK4690" s="3"/>
      <c r="AL4690" s="3"/>
      <c r="AM4690" s="3">
        <v>150</v>
      </c>
      <c r="AN4690" s="5" t="s">
        <v>56</v>
      </c>
      <c r="AO4690" s="1"/>
      <c r="AP4690" s="1"/>
      <c r="AQ4690" s="1"/>
    </row>
    <row r="4691" spans="1:43">
      <c r="A4691" s="1" t="s">
        <v>11932</v>
      </c>
      <c r="B4691" s="1" t="s">
        <v>11933</v>
      </c>
      <c r="C4691" s="3">
        <v>0.794520547945205</v>
      </c>
      <c r="D4691" s="4">
        <v>43947</v>
      </c>
      <c r="E4691" s="3">
        <v>1.6422306108</v>
      </c>
      <c r="F4691" s="5" t="s">
        <v>11934</v>
      </c>
      <c r="G4691" s="5">
        <v>291</v>
      </c>
      <c r="H4691" s="5" t="s">
        <v>198</v>
      </c>
      <c r="I4691" s="3">
        <v>0.167322834645673</v>
      </c>
      <c r="J4691" s="3">
        <v>62.6984126984127</v>
      </c>
      <c r="K4691" s="3">
        <v>0.078670469072685</v>
      </c>
      <c r="L4691" s="3">
        <v>2.12765957446808</v>
      </c>
      <c r="M4691" s="3">
        <v>0.108203816643724</v>
      </c>
      <c r="N4691" s="3">
        <v>38.4615384615385</v>
      </c>
      <c r="O4691" s="3">
        <v>0.832259982165854</v>
      </c>
      <c r="P4691" s="3">
        <v>20.6896551724138</v>
      </c>
      <c r="Q4691" s="3">
        <v>1.78017801780178</v>
      </c>
      <c r="R4691" s="3">
        <v>5.95238095238095</v>
      </c>
      <c r="S4691" s="3"/>
      <c r="T4691" s="3"/>
      <c r="U4691" s="3"/>
      <c r="V4691" s="3"/>
      <c r="W4691" s="3"/>
      <c r="X4691" s="3"/>
      <c r="Y4691" s="3"/>
      <c r="Z4691" s="3"/>
      <c r="AA4691" s="3">
        <v>0.153405425055499</v>
      </c>
      <c r="AB4691" s="3">
        <v>0.225303474789901</v>
      </c>
      <c r="AC4691" s="3">
        <v>-0.569829051284607</v>
      </c>
      <c r="AD4691" s="3"/>
      <c r="AE4691" s="5">
        <v>2</v>
      </c>
      <c r="AF4691" s="3">
        <v>0.183502070878654</v>
      </c>
      <c r="AG4691" s="3"/>
      <c r="AH4691" s="3"/>
      <c r="AI4691" s="3"/>
      <c r="AJ4691" s="3"/>
      <c r="AK4691" s="3"/>
      <c r="AL4691" s="3"/>
      <c r="AM4691" s="3"/>
      <c r="AN4691" s="5" t="s">
        <v>51</v>
      </c>
      <c r="AO4691" s="1"/>
      <c r="AP4691" s="1"/>
      <c r="AQ4691" s="1"/>
    </row>
    <row r="4692" spans="1:43">
      <c r="A4692" s="1" t="s">
        <v>11935</v>
      </c>
      <c r="B4692" s="1" t="s">
        <v>11936</v>
      </c>
      <c r="C4692" s="3">
        <v>0.753424657534247</v>
      </c>
      <c r="D4692" s="4">
        <v>43962</v>
      </c>
      <c r="E4692" s="3">
        <v>5.2720961426</v>
      </c>
      <c r="F4692" s="5" t="s">
        <v>11937</v>
      </c>
      <c r="G4692" s="5">
        <v>276</v>
      </c>
      <c r="H4692" s="5" t="s">
        <v>226</v>
      </c>
      <c r="I4692" s="3">
        <v>3.67200441744893</v>
      </c>
      <c r="J4692" s="3">
        <v>19.6301564722617</v>
      </c>
      <c r="K4692" s="3">
        <v>1.66049995487772</v>
      </c>
      <c r="L4692" s="3">
        <v>6.61375661375661</v>
      </c>
      <c r="M4692" s="3">
        <v>2.88610832039456</v>
      </c>
      <c r="N4692" s="3">
        <v>7.6163610719323</v>
      </c>
      <c r="O4692" s="3">
        <v>4.86873952708993</v>
      </c>
      <c r="P4692" s="3">
        <v>36.4779874213836</v>
      </c>
      <c r="Q4692" s="3">
        <v>9.0935502614759</v>
      </c>
      <c r="R4692" s="3">
        <v>24.2700729927007</v>
      </c>
      <c r="S4692" s="3"/>
      <c r="T4692" s="3"/>
      <c r="U4692" s="3"/>
      <c r="V4692" s="3"/>
      <c r="W4692" s="3"/>
      <c r="X4692" s="3"/>
      <c r="Y4692" s="3"/>
      <c r="Z4692" s="3"/>
      <c r="AA4692" s="3">
        <v>0.407706073324909</v>
      </c>
      <c r="AB4692" s="3">
        <v>0.794843001137801</v>
      </c>
      <c r="AC4692" s="3">
        <v>-1.99286954931895</v>
      </c>
      <c r="AD4692" s="3"/>
      <c r="AE4692" s="5">
        <v>1</v>
      </c>
      <c r="AF4692" s="3">
        <v>1.21146457874452</v>
      </c>
      <c r="AG4692" s="3"/>
      <c r="AH4692" s="3"/>
      <c r="AI4692" s="3"/>
      <c r="AJ4692" s="3"/>
      <c r="AK4692" s="3"/>
      <c r="AL4692" s="3"/>
      <c r="AM4692" s="3"/>
      <c r="AN4692" s="5" t="s">
        <v>206</v>
      </c>
      <c r="AO4692" s="1"/>
      <c r="AP4692" s="1"/>
      <c r="AQ4692" s="1"/>
    </row>
    <row r="4693" spans="1:43">
      <c r="A4693" s="1" t="s">
        <v>11938</v>
      </c>
      <c r="B4693" s="1" t="s">
        <v>11939</v>
      </c>
      <c r="C4693" s="3">
        <v>0.824657534246575</v>
      </c>
      <c r="D4693" s="4">
        <v>43936</v>
      </c>
      <c r="E4693" s="3">
        <v>2.3927065016</v>
      </c>
      <c r="F4693" s="5" t="s">
        <v>4700</v>
      </c>
      <c r="G4693" s="5">
        <v>302</v>
      </c>
      <c r="H4693" s="5" t="s">
        <v>191</v>
      </c>
      <c r="I4693" s="3">
        <v>16.2843295638126</v>
      </c>
      <c r="J4693" s="3">
        <v>13.3815551537071</v>
      </c>
      <c r="K4693" s="3">
        <v>1.31606728130058</v>
      </c>
      <c r="L4693" s="3">
        <v>71.7465753424658</v>
      </c>
      <c r="M4693" s="3">
        <v>13.9825811559778</v>
      </c>
      <c r="N4693" s="3">
        <v>3.96396396396396</v>
      </c>
      <c r="O4693" s="3">
        <v>18.0483804838048</v>
      </c>
      <c r="P4693" s="3">
        <v>50.8571428571429</v>
      </c>
      <c r="Q4693" s="3">
        <v>25.0521195274496</v>
      </c>
      <c r="R4693" s="3">
        <v>41.7190775681342</v>
      </c>
      <c r="S4693" s="3"/>
      <c r="T4693" s="3"/>
      <c r="U4693" s="3"/>
      <c r="V4693" s="3"/>
      <c r="W4693" s="3"/>
      <c r="X4693" s="3"/>
      <c r="Y4693" s="3"/>
      <c r="Z4693" s="3"/>
      <c r="AA4693" s="3">
        <v>0.410961813385882</v>
      </c>
      <c r="AB4693" s="3">
        <v>0.76481485044666</v>
      </c>
      <c r="AC4693" s="3">
        <v>-6.78411112052173</v>
      </c>
      <c r="AD4693" s="3"/>
      <c r="AE4693" s="5">
        <v>1</v>
      </c>
      <c r="AF4693" s="3">
        <v>3.44121826380336</v>
      </c>
      <c r="AG4693" s="3"/>
      <c r="AH4693" s="3"/>
      <c r="AI4693" s="3"/>
      <c r="AJ4693" s="3"/>
      <c r="AK4693" s="3"/>
      <c r="AL4693" s="3"/>
      <c r="AM4693" s="3"/>
      <c r="AN4693" s="5" t="s">
        <v>51</v>
      </c>
      <c r="AO4693" s="1"/>
      <c r="AP4693" s="1"/>
      <c r="AQ4693" s="1"/>
    </row>
    <row r="4694" spans="1:43">
      <c r="A4694" s="1" t="s">
        <v>11940</v>
      </c>
      <c r="B4694" s="1" t="s">
        <v>11941</v>
      </c>
      <c r="C4694" s="3">
        <v>0.8</v>
      </c>
      <c r="D4694" s="4">
        <v>43945</v>
      </c>
      <c r="E4694" s="3">
        <v>0.551030024</v>
      </c>
      <c r="F4694" s="5" t="s">
        <v>11942</v>
      </c>
      <c r="G4694" s="5">
        <v>293</v>
      </c>
      <c r="H4694" s="5" t="s">
        <v>55</v>
      </c>
      <c r="I4694" s="3">
        <v>9.36538772867087</v>
      </c>
      <c r="J4694" s="3">
        <v>57.0477918935269</v>
      </c>
      <c r="K4694" s="3">
        <v>1.38826354494972</v>
      </c>
      <c r="L4694" s="3">
        <v>72.4858757062147</v>
      </c>
      <c r="M4694" s="3">
        <v>4.74455384138305</v>
      </c>
      <c r="N4694" s="3">
        <v>54.1591861160981</v>
      </c>
      <c r="O4694" s="3">
        <v>17.1101672878565</v>
      </c>
      <c r="P4694" s="3">
        <v>57.682119205298</v>
      </c>
      <c r="Q4694" s="3">
        <v>23.8632196552989</v>
      </c>
      <c r="R4694" s="3">
        <v>48.780487804878</v>
      </c>
      <c r="S4694" s="3"/>
      <c r="T4694" s="3"/>
      <c r="U4694" s="3"/>
      <c r="V4694" s="3"/>
      <c r="W4694" s="3"/>
      <c r="X4694" s="3"/>
      <c r="Y4694" s="3"/>
      <c r="Z4694" s="3"/>
      <c r="AA4694" s="3">
        <v>0.3833593246818</v>
      </c>
      <c r="AB4694" s="3">
        <v>0.746807091588961</v>
      </c>
      <c r="AC4694" s="3">
        <v>-4.72023335985149</v>
      </c>
      <c r="AD4694" s="3"/>
      <c r="AE4694" s="5">
        <v>1</v>
      </c>
      <c r="AF4694" s="3">
        <v>3.02684525059764</v>
      </c>
      <c r="AG4694" s="3"/>
      <c r="AH4694" s="3"/>
      <c r="AI4694" s="3"/>
      <c r="AJ4694" s="3"/>
      <c r="AK4694" s="3"/>
      <c r="AL4694" s="3"/>
      <c r="AM4694" s="3"/>
      <c r="AN4694" s="5" t="s">
        <v>46</v>
      </c>
      <c r="AO4694" s="1"/>
      <c r="AP4694" s="1"/>
      <c r="AQ4694" s="1"/>
    </row>
    <row r="4695" spans="1:43">
      <c r="A4695" s="1" t="s">
        <v>11943</v>
      </c>
      <c r="B4695" s="1" t="s">
        <v>11944</v>
      </c>
      <c r="C4695" s="3">
        <v>0.808219178082192</v>
      </c>
      <c r="D4695" s="4">
        <v>43942</v>
      </c>
      <c r="E4695" s="3">
        <v>26.764444797</v>
      </c>
      <c r="F4695" s="5" t="s">
        <v>11945</v>
      </c>
      <c r="G4695" s="5">
        <v>296</v>
      </c>
      <c r="H4695" s="5" t="s">
        <v>226</v>
      </c>
      <c r="I4695" s="3">
        <v>2.72580064771501</v>
      </c>
      <c r="J4695" s="3">
        <v>35.2773826458037</v>
      </c>
      <c r="K4695" s="3">
        <v>0.919133893062304</v>
      </c>
      <c r="L4695" s="3">
        <v>28.3068783068783</v>
      </c>
      <c r="M4695" s="3">
        <v>0.732180663373322</v>
      </c>
      <c r="N4695" s="3">
        <v>51.0578279266573</v>
      </c>
      <c r="O4695" s="3">
        <v>7.56405425772417</v>
      </c>
      <c r="P4695" s="3">
        <v>13.6792452830189</v>
      </c>
      <c r="Q4695" s="3">
        <v>11.7537678606381</v>
      </c>
      <c r="R4695" s="3">
        <v>11.1313868613139</v>
      </c>
      <c r="S4695" s="3"/>
      <c r="T4695" s="3"/>
      <c r="U4695" s="3"/>
      <c r="V4695" s="3"/>
      <c r="W4695" s="3"/>
      <c r="X4695" s="3"/>
      <c r="Y4695" s="3"/>
      <c r="Z4695" s="3"/>
      <c r="AA4695" s="3">
        <v>0.341369522371265</v>
      </c>
      <c r="AB4695" s="3">
        <v>0.692375546985915</v>
      </c>
      <c r="AC4695" s="3">
        <v>-2.06517950505403</v>
      </c>
      <c r="AD4695" s="3"/>
      <c r="AE4695" s="5">
        <v>2</v>
      </c>
      <c r="AF4695" s="3">
        <v>1.30521049406807</v>
      </c>
      <c r="AG4695" s="3"/>
      <c r="AH4695" s="3"/>
      <c r="AI4695" s="3"/>
      <c r="AJ4695" s="3"/>
      <c r="AK4695" s="3"/>
      <c r="AL4695" s="3"/>
      <c r="AM4695" s="3"/>
      <c r="AN4695" s="5" t="s">
        <v>46</v>
      </c>
      <c r="AO4695" s="1"/>
      <c r="AP4695" s="1"/>
      <c r="AQ4695" s="1"/>
    </row>
    <row r="4696" spans="1:43">
      <c r="A4696" s="1" t="s">
        <v>11946</v>
      </c>
      <c r="B4696" s="1" t="s">
        <v>11947</v>
      </c>
      <c r="C4696" s="3">
        <v>0.895890410958904</v>
      </c>
      <c r="D4696" s="4">
        <v>43910</v>
      </c>
      <c r="E4696" s="3">
        <v>49.7214369383</v>
      </c>
      <c r="F4696" s="5" t="s">
        <v>386</v>
      </c>
      <c r="G4696" s="5">
        <v>328</v>
      </c>
      <c r="H4696" s="5" t="s">
        <v>226</v>
      </c>
      <c r="I4696" s="3">
        <v>2.00186219739291</v>
      </c>
      <c r="J4696" s="3">
        <v>51.4935988620199</v>
      </c>
      <c r="K4696" s="3">
        <v>0.606116264119748</v>
      </c>
      <c r="L4696" s="3">
        <v>44.3121693121693</v>
      </c>
      <c r="M4696" s="3">
        <v>1.16354234001292</v>
      </c>
      <c r="N4696" s="3">
        <v>34.9788434414669</v>
      </c>
      <c r="O4696" s="3">
        <v>2.86384976525821</v>
      </c>
      <c r="P4696" s="3">
        <v>67.2955974842767</v>
      </c>
      <c r="Q4696" s="3">
        <v>3.17385571670746</v>
      </c>
      <c r="R4696" s="3">
        <v>79.3795620437956</v>
      </c>
      <c r="S4696" s="3"/>
      <c r="T4696" s="3"/>
      <c r="U4696" s="3"/>
      <c r="V4696" s="3"/>
      <c r="W4696" s="3"/>
      <c r="X4696" s="3"/>
      <c r="Y4696" s="3"/>
      <c r="Z4696" s="3"/>
      <c r="AA4696" s="3">
        <v>0.286618206715921</v>
      </c>
      <c r="AB4696" s="3">
        <v>0.460872190487437</v>
      </c>
      <c r="AC4696" s="3">
        <v>-1.91983517512645</v>
      </c>
      <c r="AD4696" s="3"/>
      <c r="AE4696" s="5">
        <v>1</v>
      </c>
      <c r="AF4696" s="3">
        <v>0.767976113544265</v>
      </c>
      <c r="AG4696" s="3"/>
      <c r="AH4696" s="3"/>
      <c r="AI4696" s="3"/>
      <c r="AJ4696" s="3"/>
      <c r="AK4696" s="3"/>
      <c r="AL4696" s="3"/>
      <c r="AM4696" s="3"/>
      <c r="AN4696" s="5" t="s">
        <v>51</v>
      </c>
      <c r="AO4696" s="1"/>
      <c r="AP4696" s="1"/>
      <c r="AQ4696" s="1"/>
    </row>
    <row r="4697" spans="1:43">
      <c r="A4697" s="1" t="s">
        <v>11948</v>
      </c>
      <c r="B4697" s="1" t="s">
        <v>11949</v>
      </c>
      <c r="C4697" s="3">
        <v>0.841095890410959</v>
      </c>
      <c r="D4697" s="4">
        <v>43930</v>
      </c>
      <c r="E4697" s="3">
        <v>38.1164415465</v>
      </c>
      <c r="F4697" s="5" t="s">
        <v>942</v>
      </c>
      <c r="G4697" s="5">
        <v>308</v>
      </c>
      <c r="H4697" s="5" t="s">
        <v>55</v>
      </c>
      <c r="I4697" s="3">
        <v>12.3358194178602</v>
      </c>
      <c r="J4697" s="3">
        <v>35.8741681790684</v>
      </c>
      <c r="K4697" s="3">
        <v>2.65379975874548</v>
      </c>
      <c r="L4697" s="3">
        <v>48.0790960451977</v>
      </c>
      <c r="M4697" s="3">
        <v>9.39006362876791</v>
      </c>
      <c r="N4697" s="3">
        <v>15.3201675643327</v>
      </c>
      <c r="O4697" s="3">
        <v>22.7108868060562</v>
      </c>
      <c r="P4697" s="3">
        <v>30.7284768211921</v>
      </c>
      <c r="Q4697" s="3">
        <v>24.6247345683532</v>
      </c>
      <c r="R4697" s="3">
        <v>46.6463414634146</v>
      </c>
      <c r="S4697" s="3"/>
      <c r="T4697" s="3"/>
      <c r="U4697" s="3"/>
      <c r="V4697" s="3"/>
      <c r="W4697" s="3"/>
      <c r="X4697" s="3"/>
      <c r="Y4697" s="3"/>
      <c r="Z4697" s="3"/>
      <c r="AA4697" s="3">
        <v>0.351178810251423</v>
      </c>
      <c r="AB4697" s="3">
        <v>0.698641432911826</v>
      </c>
      <c r="AC4697" s="3">
        <v>-10.5314616942524</v>
      </c>
      <c r="AD4697" s="3"/>
      <c r="AE4697" s="5">
        <v>1</v>
      </c>
      <c r="AF4697" s="3">
        <v>5.36749539850136</v>
      </c>
      <c r="AG4697" s="3"/>
      <c r="AH4697" s="3"/>
      <c r="AI4697" s="3"/>
      <c r="AJ4697" s="3"/>
      <c r="AK4697" s="3"/>
      <c r="AL4697" s="3"/>
      <c r="AM4697" s="3"/>
      <c r="AN4697" s="5" t="s">
        <v>51</v>
      </c>
      <c r="AO4697" s="1"/>
      <c r="AP4697" s="1"/>
      <c r="AQ4697" s="1"/>
    </row>
    <row r="4698" spans="1:43">
      <c r="A4698" s="1" t="s">
        <v>11950</v>
      </c>
      <c r="B4698" s="1" t="s">
        <v>11951</v>
      </c>
      <c r="C4698" s="3">
        <v>0.745205479452055</v>
      </c>
      <c r="D4698" s="4">
        <v>43965</v>
      </c>
      <c r="E4698" s="3">
        <v>20.2518083653</v>
      </c>
      <c r="F4698" s="5" t="s">
        <v>2982</v>
      </c>
      <c r="G4698" s="5">
        <v>273</v>
      </c>
      <c r="H4698" s="5" t="s">
        <v>55</v>
      </c>
      <c r="I4698" s="3">
        <v>13.183170995671</v>
      </c>
      <c r="J4698" s="3">
        <v>30.1875378100423</v>
      </c>
      <c r="K4698" s="3">
        <v>2.9849827671098</v>
      </c>
      <c r="L4698" s="3">
        <v>41.7514124293785</v>
      </c>
      <c r="M4698" s="3">
        <v>9.63831738959507</v>
      </c>
      <c r="N4698" s="3">
        <v>13.8839018551765</v>
      </c>
      <c r="O4698" s="3">
        <v>26.0584601476571</v>
      </c>
      <c r="P4698" s="3">
        <v>18.6092715231788</v>
      </c>
      <c r="Q4698" s="3">
        <v>34.9979830576845</v>
      </c>
      <c r="R4698" s="3">
        <v>19.0548780487805</v>
      </c>
      <c r="S4698" s="3"/>
      <c r="T4698" s="3"/>
      <c r="U4698" s="3"/>
      <c r="V4698" s="3"/>
      <c r="W4698" s="3"/>
      <c r="X4698" s="3"/>
      <c r="Y4698" s="3"/>
      <c r="Z4698" s="3"/>
      <c r="AA4698" s="3">
        <v>0.457879724627693</v>
      </c>
      <c r="AB4698" s="3">
        <v>0.928442058251146</v>
      </c>
      <c r="AC4698" s="3">
        <v>-7.61181303774902</v>
      </c>
      <c r="AD4698" s="3"/>
      <c r="AE4698" s="5">
        <v>1</v>
      </c>
      <c r="AF4698" s="3">
        <v>5.53302861515928</v>
      </c>
      <c r="AG4698" s="3"/>
      <c r="AH4698" s="3"/>
      <c r="AI4698" s="3"/>
      <c r="AJ4698" s="3"/>
      <c r="AK4698" s="3"/>
      <c r="AL4698" s="3"/>
      <c r="AM4698" s="3"/>
      <c r="AN4698" s="5" t="s">
        <v>51</v>
      </c>
      <c r="AO4698" s="1"/>
      <c r="AP4698" s="1"/>
      <c r="AQ4698" s="1"/>
    </row>
    <row r="4699" spans="1:43">
      <c r="A4699" s="1" t="s">
        <v>11952</v>
      </c>
      <c r="B4699" s="1" t="s">
        <v>11953</v>
      </c>
      <c r="C4699" s="3">
        <v>0.805479452054795</v>
      </c>
      <c r="D4699" s="4">
        <v>43943</v>
      </c>
      <c r="E4699" s="3">
        <v>0.5478449836</v>
      </c>
      <c r="F4699" s="5" t="s">
        <v>11954</v>
      </c>
      <c r="G4699" s="5">
        <v>295</v>
      </c>
      <c r="H4699" s="5" t="s">
        <v>55</v>
      </c>
      <c r="I4699" s="3">
        <v>16.2144142942863</v>
      </c>
      <c r="J4699" s="3">
        <v>12.6436781609195</v>
      </c>
      <c r="K4699" s="3">
        <v>1.47872154625372</v>
      </c>
      <c r="L4699" s="3">
        <v>70.7909604519774</v>
      </c>
      <c r="M4699" s="3">
        <v>7.53902153124808</v>
      </c>
      <c r="N4699" s="3">
        <v>28.6654697785757</v>
      </c>
      <c r="O4699" s="3">
        <v>26.6511661701664</v>
      </c>
      <c r="P4699" s="3">
        <v>16.8211920529801</v>
      </c>
      <c r="Q4699" s="3">
        <v>45.1736487049221</v>
      </c>
      <c r="R4699" s="3">
        <v>6.25</v>
      </c>
      <c r="S4699" s="3"/>
      <c r="T4699" s="3"/>
      <c r="U4699" s="3"/>
      <c r="V4699" s="3"/>
      <c r="W4699" s="3"/>
      <c r="X4699" s="3"/>
      <c r="Y4699" s="3"/>
      <c r="Z4699" s="3"/>
      <c r="AA4699" s="3">
        <v>0.389024708970187</v>
      </c>
      <c r="AB4699" s="3">
        <v>0.795509792479818</v>
      </c>
      <c r="AC4699" s="3">
        <v>-9.26603267495732</v>
      </c>
      <c r="AD4699" s="3"/>
      <c r="AE4699" s="5">
        <v>1</v>
      </c>
      <c r="AF4699" s="3">
        <v>5.43945662563385</v>
      </c>
      <c r="AG4699" s="3"/>
      <c r="AH4699" s="3"/>
      <c r="AI4699" s="3"/>
      <c r="AJ4699" s="3"/>
      <c r="AK4699" s="3"/>
      <c r="AL4699" s="3"/>
      <c r="AM4699" s="3"/>
      <c r="AN4699" s="5" t="s">
        <v>46</v>
      </c>
      <c r="AO4699" s="1"/>
      <c r="AP4699" s="1"/>
      <c r="AQ4699" s="1"/>
    </row>
    <row r="4700" spans="1:43">
      <c r="A4700" s="1" t="s">
        <v>11955</v>
      </c>
      <c r="B4700" s="1" t="s">
        <v>11956</v>
      </c>
      <c r="C4700" s="3">
        <v>0.632876712328767</v>
      </c>
      <c r="D4700" s="4">
        <v>44006</v>
      </c>
      <c r="E4700" s="3">
        <v>6.425023186</v>
      </c>
      <c r="F4700" s="5" t="s">
        <v>1822</v>
      </c>
      <c r="G4700" s="5">
        <v>232</v>
      </c>
      <c r="H4700" s="5" t="s">
        <v>55</v>
      </c>
      <c r="I4700" s="3">
        <v>8.59106529209621</v>
      </c>
      <c r="J4700" s="3">
        <v>62.7344222625529</v>
      </c>
      <c r="K4700" s="3">
        <v>4.07670350581862</v>
      </c>
      <c r="L4700" s="3">
        <v>18.8135593220339</v>
      </c>
      <c r="M4700" s="3">
        <v>4.13005272407733</v>
      </c>
      <c r="N4700" s="3">
        <v>59.9640933572711</v>
      </c>
      <c r="O4700" s="3">
        <v>21.7361527266501</v>
      </c>
      <c r="P4700" s="3">
        <v>36.0264900662252</v>
      </c>
      <c r="Q4700" s="3">
        <v>33.2458770614693</v>
      </c>
      <c r="R4700" s="3">
        <v>23.4756097560976</v>
      </c>
      <c r="S4700" s="3"/>
      <c r="T4700" s="3"/>
      <c r="U4700" s="3"/>
      <c r="V4700" s="3"/>
      <c r="W4700" s="3"/>
      <c r="X4700" s="3"/>
      <c r="Y4700" s="3"/>
      <c r="Z4700" s="3"/>
      <c r="AA4700" s="3">
        <v>0.362069729947799</v>
      </c>
      <c r="AB4700" s="3">
        <v>0.78319709875732</v>
      </c>
      <c r="AC4700" s="3">
        <v>-7.25856422058952</v>
      </c>
      <c r="AD4700" s="3"/>
      <c r="AE4700" s="5">
        <v>1</v>
      </c>
      <c r="AF4700" s="3">
        <v>4.13813906685412</v>
      </c>
      <c r="AG4700" s="3"/>
      <c r="AH4700" s="3"/>
      <c r="AI4700" s="3"/>
      <c r="AJ4700" s="3"/>
      <c r="AK4700" s="3"/>
      <c r="AL4700" s="3"/>
      <c r="AM4700" s="3"/>
      <c r="AN4700" s="5" t="s">
        <v>46</v>
      </c>
      <c r="AO4700" s="1"/>
      <c r="AP4700" s="1"/>
      <c r="AQ4700" s="1"/>
    </row>
    <row r="4701" spans="1:43">
      <c r="A4701" s="1" t="s">
        <v>11957</v>
      </c>
      <c r="B4701" s="1" t="s">
        <v>11958</v>
      </c>
      <c r="C4701" s="3">
        <v>0.802739726027397</v>
      </c>
      <c r="D4701" s="4">
        <v>43944</v>
      </c>
      <c r="E4701" s="3">
        <v>4.3880374917</v>
      </c>
      <c r="F4701" s="5" t="s">
        <v>9494</v>
      </c>
      <c r="G4701" s="5">
        <v>294</v>
      </c>
      <c r="H4701" s="5" t="s">
        <v>226</v>
      </c>
      <c r="I4701" s="3">
        <v>1.25698324022345</v>
      </c>
      <c r="J4701" s="3">
        <v>68.9900426742532</v>
      </c>
      <c r="K4701" s="3">
        <v>-0.0643264105863026</v>
      </c>
      <c r="L4701" s="3">
        <v>89.5502645502645</v>
      </c>
      <c r="M4701" s="3">
        <v>0.239653424278729</v>
      </c>
      <c r="N4701" s="3">
        <v>68.688293370945</v>
      </c>
      <c r="O4701" s="3">
        <v>3.37452471482888</v>
      </c>
      <c r="P4701" s="3">
        <v>60.062893081761</v>
      </c>
      <c r="Q4701" s="3">
        <v>5.12324794586756</v>
      </c>
      <c r="R4701" s="3">
        <v>62.956204379562</v>
      </c>
      <c r="S4701" s="3"/>
      <c r="T4701" s="3"/>
      <c r="U4701" s="3"/>
      <c r="V4701" s="3"/>
      <c r="W4701" s="3"/>
      <c r="X4701" s="3"/>
      <c r="Y4701" s="3"/>
      <c r="Z4701" s="3"/>
      <c r="AA4701" s="3">
        <v>0.33019796253895</v>
      </c>
      <c r="AB4701" s="3">
        <v>0.597038294781796</v>
      </c>
      <c r="AC4701" s="3">
        <v>-1.6644217817972</v>
      </c>
      <c r="AD4701" s="3"/>
      <c r="AE4701" s="5">
        <v>1</v>
      </c>
      <c r="AF4701" s="3">
        <v>0.864115869204797</v>
      </c>
      <c r="AG4701" s="3"/>
      <c r="AH4701" s="3"/>
      <c r="AI4701" s="3"/>
      <c r="AJ4701" s="3"/>
      <c r="AK4701" s="3"/>
      <c r="AL4701" s="3"/>
      <c r="AM4701" s="3"/>
      <c r="AN4701" s="5" t="s">
        <v>134</v>
      </c>
      <c r="AO4701" s="1"/>
      <c r="AP4701" s="1"/>
      <c r="AQ4701" s="1"/>
    </row>
    <row r="4702" spans="1:43">
      <c r="A4702" s="1" t="s">
        <v>11959</v>
      </c>
      <c r="B4702" s="1" t="s">
        <v>11960</v>
      </c>
      <c r="C4702" s="3">
        <v>0.786301369863014</v>
      </c>
      <c r="D4702" s="4">
        <v>43950</v>
      </c>
      <c r="E4702" s="3">
        <v>9.7465024009</v>
      </c>
      <c r="F4702" s="5" t="s">
        <v>11961</v>
      </c>
      <c r="G4702" s="5">
        <v>288</v>
      </c>
      <c r="H4702" s="5" t="s">
        <v>226</v>
      </c>
      <c r="I4702" s="3">
        <v>0.966458214894846</v>
      </c>
      <c r="J4702" s="3">
        <v>75.5334281650071</v>
      </c>
      <c r="K4702" s="3">
        <v>0.159789453896046</v>
      </c>
      <c r="L4702" s="3">
        <v>76.1904761904762</v>
      </c>
      <c r="M4702" s="3">
        <v>0.471431265321527</v>
      </c>
      <c r="N4702" s="3">
        <v>59.2383638928068</v>
      </c>
      <c r="O4702" s="3">
        <v>1.52439024390244</v>
      </c>
      <c r="P4702" s="3">
        <v>86.0062893081761</v>
      </c>
      <c r="Q4702" s="3">
        <v>4.48083145406413</v>
      </c>
      <c r="R4702" s="3">
        <v>69.7080291970803</v>
      </c>
      <c r="S4702" s="3"/>
      <c r="T4702" s="3"/>
      <c r="U4702" s="3"/>
      <c r="V4702" s="3"/>
      <c r="W4702" s="3"/>
      <c r="X4702" s="3"/>
      <c r="Y4702" s="3"/>
      <c r="Z4702" s="3"/>
      <c r="AA4702" s="3">
        <v>0.306211925269222</v>
      </c>
      <c r="AB4702" s="3">
        <v>0.528016305874654</v>
      </c>
      <c r="AC4702" s="3">
        <v>-0.995662460567823</v>
      </c>
      <c r="AD4702" s="3"/>
      <c r="AE4702" s="5"/>
      <c r="AF4702" s="3">
        <v>0.691401226342132</v>
      </c>
      <c r="AG4702" s="3"/>
      <c r="AH4702" s="3"/>
      <c r="AI4702" s="3"/>
      <c r="AJ4702" s="3"/>
      <c r="AK4702" s="3"/>
      <c r="AL4702" s="3"/>
      <c r="AM4702" s="3"/>
      <c r="AN4702" s="5" t="s">
        <v>1266</v>
      </c>
      <c r="AO4702" s="1"/>
      <c r="AP4702" s="1"/>
      <c r="AQ4702" s="1"/>
    </row>
    <row r="4703" spans="1:43">
      <c r="A4703" s="1" t="s">
        <v>11962</v>
      </c>
      <c r="B4703" s="1" t="s">
        <v>11963</v>
      </c>
      <c r="C4703" s="3">
        <v>0.794520547945205</v>
      </c>
      <c r="D4703" s="4">
        <v>43947</v>
      </c>
      <c r="E4703" s="3">
        <v>0.799430356</v>
      </c>
      <c r="F4703" s="5" t="s">
        <v>11964</v>
      </c>
      <c r="G4703" s="5">
        <v>291</v>
      </c>
      <c r="H4703" s="5" t="s">
        <v>226</v>
      </c>
      <c r="I4703" s="3">
        <v>5.70297029702971</v>
      </c>
      <c r="J4703" s="3">
        <v>4.12517780938834</v>
      </c>
      <c r="K4703" s="3">
        <v>0.195209850589379</v>
      </c>
      <c r="L4703" s="3">
        <v>73.6772486772487</v>
      </c>
      <c r="M4703" s="3">
        <v>1.29801123424929</v>
      </c>
      <c r="N4703" s="3">
        <v>31.311706629055</v>
      </c>
      <c r="O4703" s="3">
        <v>10.3987425545996</v>
      </c>
      <c r="P4703" s="3">
        <v>4.71698113207547</v>
      </c>
      <c r="Q4703" s="3">
        <v>14.4020574367767</v>
      </c>
      <c r="R4703" s="3">
        <v>5.83941605839416</v>
      </c>
      <c r="S4703" s="3"/>
      <c r="T4703" s="3"/>
      <c r="U4703" s="3"/>
      <c r="V4703" s="3"/>
      <c r="W4703" s="3"/>
      <c r="X4703" s="3"/>
      <c r="Y4703" s="3"/>
      <c r="Z4703" s="3"/>
      <c r="AA4703" s="3">
        <v>0.306892121764338</v>
      </c>
      <c r="AB4703" s="3">
        <v>0.546674359138405</v>
      </c>
      <c r="AC4703" s="3">
        <v>-5.97239648682559</v>
      </c>
      <c r="AD4703" s="3"/>
      <c r="AE4703" s="5">
        <v>1</v>
      </c>
      <c r="AF4703" s="3">
        <v>3.01002660239423</v>
      </c>
      <c r="AG4703" s="3"/>
      <c r="AH4703" s="3"/>
      <c r="AI4703" s="3"/>
      <c r="AJ4703" s="3"/>
      <c r="AK4703" s="3"/>
      <c r="AL4703" s="3"/>
      <c r="AM4703" s="3"/>
      <c r="AN4703" s="5" t="s">
        <v>46</v>
      </c>
      <c r="AO4703" s="1"/>
      <c r="AP4703" s="1"/>
      <c r="AQ4703" s="1"/>
    </row>
    <row r="4704" spans="1:43">
      <c r="A4704" s="1" t="s">
        <v>11965</v>
      </c>
      <c r="B4704" s="1" t="s">
        <v>11966</v>
      </c>
      <c r="C4704" s="3">
        <v>0.652054794520548</v>
      </c>
      <c r="D4704" s="4">
        <v>43999</v>
      </c>
      <c r="E4704" s="3">
        <v>22.9326989805</v>
      </c>
      <c r="F4704" s="5" t="s">
        <v>11967</v>
      </c>
      <c r="G4704" s="5">
        <v>239</v>
      </c>
      <c r="H4704" s="5" t="s">
        <v>191</v>
      </c>
      <c r="I4704" s="3">
        <v>7.72879787110958</v>
      </c>
      <c r="J4704" s="3">
        <v>68.5352622061483</v>
      </c>
      <c r="K4704" s="3">
        <v>-0.862436115843271</v>
      </c>
      <c r="L4704" s="3">
        <v>96.0616438356164</v>
      </c>
      <c r="M4704" s="3">
        <v>-0.0107388316151191</v>
      </c>
      <c r="N4704" s="3">
        <v>87.5675675675676</v>
      </c>
      <c r="O4704" s="3">
        <v>32.42781965581</v>
      </c>
      <c r="P4704" s="3">
        <v>4.76190476190476</v>
      </c>
      <c r="Q4704" s="3">
        <v>70.7343907582287</v>
      </c>
      <c r="R4704" s="3">
        <v>0.838574423480084</v>
      </c>
      <c r="S4704" s="3"/>
      <c r="T4704" s="3"/>
      <c r="U4704" s="3"/>
      <c r="V4704" s="3"/>
      <c r="W4704" s="3"/>
      <c r="X4704" s="3"/>
      <c r="Y4704" s="3"/>
      <c r="Z4704" s="3"/>
      <c r="AA4704" s="3">
        <v>0.429375051707752</v>
      </c>
      <c r="AB4704" s="3">
        <v>1.00247184966757</v>
      </c>
      <c r="AC4704" s="3">
        <v>-10.4863297845754</v>
      </c>
      <c r="AD4704" s="3"/>
      <c r="AE4704" s="5"/>
      <c r="AF4704" s="3">
        <v>9.21454379598869</v>
      </c>
      <c r="AG4704" s="3"/>
      <c r="AH4704" s="3"/>
      <c r="AI4704" s="3"/>
      <c r="AJ4704" s="3"/>
      <c r="AK4704" s="3"/>
      <c r="AL4704" s="3"/>
      <c r="AM4704" s="3"/>
      <c r="AN4704" s="5" t="s">
        <v>46</v>
      </c>
      <c r="AO4704" s="1"/>
      <c r="AP4704" s="1"/>
      <c r="AQ4704" s="1"/>
    </row>
    <row r="4705" spans="1:43">
      <c r="A4705" s="1" t="s">
        <v>11968</v>
      </c>
      <c r="B4705" s="1" t="s">
        <v>11969</v>
      </c>
      <c r="C4705" s="3">
        <v>0.868493150684931</v>
      </c>
      <c r="D4705" s="4">
        <v>43920</v>
      </c>
      <c r="E4705" s="3">
        <v>9.4432417172</v>
      </c>
      <c r="F4705" s="5" t="s">
        <v>11970</v>
      </c>
      <c r="G4705" s="5">
        <v>318</v>
      </c>
      <c r="H4705" s="5" t="s">
        <v>50</v>
      </c>
      <c r="I4705" s="3">
        <v>0.203314018501576</v>
      </c>
      <c r="J4705" s="3">
        <v>35.328271549799</v>
      </c>
      <c r="K4705" s="3">
        <v>-0.0304259634888405</v>
      </c>
      <c r="L4705" s="3">
        <v>73.1739707835325</v>
      </c>
      <c r="M4705" s="3">
        <v>-0.263078012749159</v>
      </c>
      <c r="N4705" s="3">
        <v>81.3446126447017</v>
      </c>
      <c r="O4705" s="3">
        <v>0.797627569281116</v>
      </c>
      <c r="P4705" s="3">
        <v>30.5619004111466</v>
      </c>
      <c r="Q4705" s="3">
        <v>1.28442252363338</v>
      </c>
      <c r="R4705" s="3">
        <v>28.6817962337035</v>
      </c>
      <c r="S4705" s="3"/>
      <c r="T4705" s="3"/>
      <c r="U4705" s="3"/>
      <c r="V4705" s="3"/>
      <c r="W4705" s="3"/>
      <c r="X4705" s="3"/>
      <c r="Y4705" s="3"/>
      <c r="Z4705" s="3"/>
      <c r="AA4705" s="3">
        <v>-0.14413366223309</v>
      </c>
      <c r="AB4705" s="3">
        <v>-0.162809614280585</v>
      </c>
      <c r="AC4705" s="3">
        <v>-3.86531181510262</v>
      </c>
      <c r="AD4705" s="3"/>
      <c r="AE4705" s="5">
        <v>4</v>
      </c>
      <c r="AF4705" s="3">
        <v>-0.137094410117636</v>
      </c>
      <c r="AG4705" s="3"/>
      <c r="AH4705" s="3"/>
      <c r="AI4705" s="3"/>
      <c r="AJ4705" s="3"/>
      <c r="AK4705" s="3"/>
      <c r="AL4705" s="3"/>
      <c r="AM4705" s="3"/>
      <c r="AN4705" s="5" t="s">
        <v>1266</v>
      </c>
      <c r="AO4705" s="1"/>
      <c r="AP4705" s="1"/>
      <c r="AQ4705" s="1"/>
    </row>
    <row r="4706" spans="1:43">
      <c r="A4706" s="1" t="s">
        <v>11971</v>
      </c>
      <c r="B4706" s="1" t="s">
        <v>11972</v>
      </c>
      <c r="C4706" s="3">
        <v>0.515068493150685</v>
      </c>
      <c r="D4706" s="4">
        <v>44049</v>
      </c>
      <c r="E4706" s="3">
        <v>5.7606877342</v>
      </c>
      <c r="F4706" s="5" t="s">
        <v>11255</v>
      </c>
      <c r="G4706" s="5">
        <v>189</v>
      </c>
      <c r="H4706" s="5" t="s">
        <v>2390</v>
      </c>
      <c r="I4706" s="3">
        <v>1.42193572850508</v>
      </c>
      <c r="J4706" s="3">
        <v>91.5384615384615</v>
      </c>
      <c r="K4706" s="3">
        <v>0.159146227298262</v>
      </c>
      <c r="L4706" s="3">
        <v>52.6315789473684</v>
      </c>
      <c r="M4706" s="3">
        <v>0.0280478683620014</v>
      </c>
      <c r="N4706" s="3">
        <v>81.8181818181818</v>
      </c>
      <c r="O4706" s="3">
        <v>3.60220780478359</v>
      </c>
      <c r="P4706" s="3">
        <v>93.75</v>
      </c>
      <c r="Q4706" s="3">
        <v>6.99000000000001</v>
      </c>
      <c r="R4706" s="3">
        <v>90.6542056074766</v>
      </c>
      <c r="S4706" s="3"/>
      <c r="T4706" s="3"/>
      <c r="U4706" s="3"/>
      <c r="V4706" s="3"/>
      <c r="W4706" s="3"/>
      <c r="X4706" s="3"/>
      <c r="Y4706" s="3"/>
      <c r="Z4706" s="3"/>
      <c r="AA4706" s="3">
        <v>0.369518814007346</v>
      </c>
      <c r="AB4706" s="3">
        <v>0.670747577632225</v>
      </c>
      <c r="AC4706" s="3">
        <v>-1.46867447480945</v>
      </c>
      <c r="AD4706" s="3"/>
      <c r="AE4706" s="5">
        <v>1</v>
      </c>
      <c r="AF4706" s="3">
        <v>0.880319628792106</v>
      </c>
      <c r="AG4706" s="3"/>
      <c r="AH4706" s="3"/>
      <c r="AI4706" s="3"/>
      <c r="AJ4706" s="3"/>
      <c r="AK4706" s="3"/>
      <c r="AL4706" s="3"/>
      <c r="AM4706" s="3"/>
      <c r="AN4706" s="5" t="s">
        <v>46</v>
      </c>
      <c r="AO4706" s="1"/>
      <c r="AP4706" s="1"/>
      <c r="AQ4706" s="1"/>
    </row>
    <row r="4707" spans="1:43">
      <c r="A4707" s="1" t="s">
        <v>11973</v>
      </c>
      <c r="B4707" s="1" t="s">
        <v>11974</v>
      </c>
      <c r="C4707" s="3">
        <v>0.819178082191781</v>
      </c>
      <c r="D4707" s="4">
        <v>43938</v>
      </c>
      <c r="E4707" s="3">
        <v>16.470444138</v>
      </c>
      <c r="F4707" s="5" t="s">
        <v>1477</v>
      </c>
      <c r="G4707" s="5">
        <v>300</v>
      </c>
      <c r="H4707" s="5" t="s">
        <v>55</v>
      </c>
      <c r="I4707" s="3">
        <v>13.427222533408</v>
      </c>
      <c r="J4707" s="3">
        <v>27.6467029643073</v>
      </c>
      <c r="K4707" s="3">
        <v>2.98605056669572</v>
      </c>
      <c r="L4707" s="3">
        <v>41.6949152542373</v>
      </c>
      <c r="M4707" s="3">
        <v>9.88372093023255</v>
      </c>
      <c r="N4707" s="3">
        <v>12.5673249551167</v>
      </c>
      <c r="O4707" s="3">
        <v>17.566558845484</v>
      </c>
      <c r="P4707" s="3">
        <v>55.9602649006622</v>
      </c>
      <c r="Q4707" s="3">
        <v>22.5574961092858</v>
      </c>
      <c r="R4707" s="3">
        <v>52.9725609756098</v>
      </c>
      <c r="S4707" s="3"/>
      <c r="T4707" s="3"/>
      <c r="U4707" s="3"/>
      <c r="V4707" s="3"/>
      <c r="W4707" s="3"/>
      <c r="X4707" s="3"/>
      <c r="Y4707" s="3"/>
      <c r="Z4707" s="3"/>
      <c r="AA4707" s="3">
        <v>0.30563923704674</v>
      </c>
      <c r="AB4707" s="3">
        <v>0.588513507656186</v>
      </c>
      <c r="AC4707" s="3">
        <v>-6.99131306381558</v>
      </c>
      <c r="AD4707" s="3"/>
      <c r="AE4707" s="5">
        <v>1</v>
      </c>
      <c r="AF4707" s="3">
        <v>3.03392969367165</v>
      </c>
      <c r="AG4707" s="3"/>
      <c r="AH4707" s="3"/>
      <c r="AI4707" s="3"/>
      <c r="AJ4707" s="3"/>
      <c r="AK4707" s="3"/>
      <c r="AL4707" s="3"/>
      <c r="AM4707" s="3"/>
      <c r="AN4707" s="5" t="s">
        <v>51</v>
      </c>
      <c r="AO4707" s="1"/>
      <c r="AP4707" s="1"/>
      <c r="AQ4707" s="1"/>
    </row>
    <row r="4708" spans="1:43">
      <c r="A4708" s="1" t="s">
        <v>11975</v>
      </c>
      <c r="B4708" s="1" t="s">
        <v>11976</v>
      </c>
      <c r="C4708" s="3">
        <v>0.728767123287671</v>
      </c>
      <c r="D4708" s="4">
        <v>43971</v>
      </c>
      <c r="E4708" s="3">
        <v>12.3059830979</v>
      </c>
      <c r="F4708" s="5" t="s">
        <v>11977</v>
      </c>
      <c r="G4708" s="5">
        <v>267</v>
      </c>
      <c r="H4708" s="5" t="s">
        <v>226</v>
      </c>
      <c r="I4708" s="3">
        <v>3.95148299061879</v>
      </c>
      <c r="J4708" s="3">
        <v>15.7894736842105</v>
      </c>
      <c r="K4708" s="3">
        <v>1.12463126843658</v>
      </c>
      <c r="L4708" s="3">
        <v>19.3121693121693</v>
      </c>
      <c r="M4708" s="3">
        <v>2.05600520978696</v>
      </c>
      <c r="N4708" s="3">
        <v>16.5021156558533</v>
      </c>
      <c r="O4708" s="3">
        <v>5.70437463865869</v>
      </c>
      <c r="P4708" s="3">
        <v>26.7295597484277</v>
      </c>
      <c r="Q4708" s="3">
        <v>7.3385518590998</v>
      </c>
      <c r="R4708" s="3">
        <v>41.6058394160584</v>
      </c>
      <c r="S4708" s="3"/>
      <c r="T4708" s="3"/>
      <c r="U4708" s="3"/>
      <c r="V4708" s="3"/>
      <c r="W4708" s="3"/>
      <c r="X4708" s="3"/>
      <c r="Y4708" s="3"/>
      <c r="Z4708" s="3"/>
      <c r="AA4708" s="3">
        <v>0.331397362897955</v>
      </c>
      <c r="AB4708" s="3">
        <v>0.611451633554994</v>
      </c>
      <c r="AC4708" s="3">
        <v>-1.71167048054919</v>
      </c>
      <c r="AD4708" s="3"/>
      <c r="AE4708" s="5">
        <v>1</v>
      </c>
      <c r="AF4708" s="3">
        <v>0.900502902247249</v>
      </c>
      <c r="AG4708" s="3"/>
      <c r="AH4708" s="3"/>
      <c r="AI4708" s="3"/>
      <c r="AJ4708" s="3"/>
      <c r="AK4708" s="3"/>
      <c r="AL4708" s="3"/>
      <c r="AM4708" s="3"/>
      <c r="AN4708" s="5" t="s">
        <v>46</v>
      </c>
      <c r="AO4708" s="1"/>
      <c r="AP4708" s="1"/>
      <c r="AQ4708" s="1"/>
    </row>
    <row r="4709" spans="1:43">
      <c r="A4709" s="1" t="s">
        <v>11978</v>
      </c>
      <c r="B4709" s="1" t="s">
        <v>11979</v>
      </c>
      <c r="C4709" s="3">
        <v>0.638356164383562</v>
      </c>
      <c r="D4709" s="4">
        <v>44004</v>
      </c>
      <c r="E4709" s="3">
        <v>15.5623577312</v>
      </c>
      <c r="F4709" s="5" t="s">
        <v>11980</v>
      </c>
      <c r="G4709" s="5">
        <v>234</v>
      </c>
      <c r="H4709" s="5" t="s">
        <v>226</v>
      </c>
      <c r="I4709" s="3">
        <v>2.83036909542932</v>
      </c>
      <c r="J4709" s="3">
        <v>33.5704125177809</v>
      </c>
      <c r="K4709" s="3">
        <v>0.891265597147935</v>
      </c>
      <c r="L4709" s="3">
        <v>29.8941798941799</v>
      </c>
      <c r="M4709" s="3">
        <v>1.51987161332956</v>
      </c>
      <c r="N4709" s="3">
        <v>26.0930888575458</v>
      </c>
      <c r="O4709" s="3">
        <v>4.39763129793223</v>
      </c>
      <c r="P4709" s="3">
        <v>45.2830188679245</v>
      </c>
      <c r="Q4709" s="3">
        <v>6.69709296557197</v>
      </c>
      <c r="R4709" s="3">
        <v>46.7153284671533</v>
      </c>
      <c r="S4709" s="3"/>
      <c r="T4709" s="3"/>
      <c r="U4709" s="3"/>
      <c r="V4709" s="3"/>
      <c r="W4709" s="3"/>
      <c r="X4709" s="3"/>
      <c r="Y4709" s="3"/>
      <c r="Z4709" s="3"/>
      <c r="AA4709" s="3">
        <v>0.371012443238101</v>
      </c>
      <c r="AB4709" s="3">
        <v>0.683752039623936</v>
      </c>
      <c r="AC4709" s="3">
        <v>-1.25163459742201</v>
      </c>
      <c r="AD4709" s="3"/>
      <c r="AE4709" s="5"/>
      <c r="AF4709" s="3">
        <v>0.801828442042615</v>
      </c>
      <c r="AG4709" s="3"/>
      <c r="AH4709" s="3"/>
      <c r="AI4709" s="3"/>
      <c r="AJ4709" s="3"/>
      <c r="AK4709" s="3"/>
      <c r="AL4709" s="3"/>
      <c r="AM4709" s="3"/>
      <c r="AN4709" s="5" t="s">
        <v>46</v>
      </c>
      <c r="AO4709" s="1"/>
      <c r="AP4709" s="1"/>
      <c r="AQ4709" s="1"/>
    </row>
    <row r="4710" spans="1:43">
      <c r="A4710" s="1" t="s">
        <v>11981</v>
      </c>
      <c r="B4710" s="1" t="s">
        <v>11982</v>
      </c>
      <c r="C4710" s="3">
        <v>0.69041095890411</v>
      </c>
      <c r="D4710" s="4">
        <v>43985</v>
      </c>
      <c r="E4710" s="3">
        <v>12.1849879243</v>
      </c>
      <c r="F4710" s="5" t="s">
        <v>11983</v>
      </c>
      <c r="G4710" s="5">
        <v>253</v>
      </c>
      <c r="H4710" s="5" t="s">
        <v>45</v>
      </c>
      <c r="I4710" s="3">
        <v>2.68538297223071</v>
      </c>
      <c r="J4710" s="3">
        <v>19.7452229299363</v>
      </c>
      <c r="K4710" s="3">
        <v>0.889466320207888</v>
      </c>
      <c r="L4710" s="3">
        <v>22.9813664596273</v>
      </c>
      <c r="M4710" s="3">
        <v>1.02071450015012</v>
      </c>
      <c r="N4710" s="3">
        <v>21.4285714285714</v>
      </c>
      <c r="O4710" s="3">
        <v>2.20714791940873</v>
      </c>
      <c r="P4710" s="3">
        <v>47.1854304635762</v>
      </c>
      <c r="Q4710" s="3">
        <v>1.04093684315885</v>
      </c>
      <c r="R4710" s="3">
        <v>69.8630136986301</v>
      </c>
      <c r="S4710" s="3"/>
      <c r="T4710" s="3"/>
      <c r="U4710" s="3"/>
      <c r="V4710" s="3"/>
      <c r="W4710" s="3"/>
      <c r="X4710" s="3"/>
      <c r="Y4710" s="3"/>
      <c r="Z4710" s="3"/>
      <c r="AA4710" s="3">
        <v>0.000940938146651251</v>
      </c>
      <c r="AB4710" s="3">
        <v>0.00135102458754096</v>
      </c>
      <c r="AC4710" s="3">
        <v>-2.79720279720279</v>
      </c>
      <c r="AD4710" s="3"/>
      <c r="AE4710" s="5">
        <v>1</v>
      </c>
      <c r="AF4710" s="3">
        <v>0.0164376115783547</v>
      </c>
      <c r="AG4710" s="3"/>
      <c r="AH4710" s="3"/>
      <c r="AI4710" s="3"/>
      <c r="AJ4710" s="3"/>
      <c r="AK4710" s="3"/>
      <c r="AL4710" s="3"/>
      <c r="AM4710" s="3"/>
      <c r="AN4710" s="5" t="s">
        <v>1266</v>
      </c>
      <c r="AO4710" s="1"/>
      <c r="AP4710" s="1"/>
      <c r="AQ4710" s="1"/>
    </row>
    <row r="4711" spans="1:43">
      <c r="A4711" s="1" t="s">
        <v>11984</v>
      </c>
      <c r="B4711" s="1" t="s">
        <v>11985</v>
      </c>
      <c r="C4711" s="3">
        <v>0.326027397260274</v>
      </c>
      <c r="D4711" s="4">
        <v>44118</v>
      </c>
      <c r="E4711" s="3">
        <v>2.090659702</v>
      </c>
      <c r="F4711" s="5" t="s">
        <v>11986</v>
      </c>
      <c r="G4711" s="5">
        <v>120</v>
      </c>
      <c r="H4711" s="5" t="s">
        <v>2390</v>
      </c>
      <c r="I4711" s="3">
        <v>2.16284987277354</v>
      </c>
      <c r="J4711" s="3">
        <v>85.3846153846154</v>
      </c>
      <c r="K4711" s="3">
        <v>0.23043686989918</v>
      </c>
      <c r="L4711" s="3">
        <v>50.3759398496241</v>
      </c>
      <c r="M4711" s="3">
        <v>1.24139268742121</v>
      </c>
      <c r="N4711" s="3">
        <v>52.2727272727273</v>
      </c>
      <c r="O4711" s="3">
        <v>3.92234942757592</v>
      </c>
      <c r="P4711" s="3">
        <v>92.1875</v>
      </c>
      <c r="Q4711" s="3"/>
      <c r="R4711" s="3"/>
      <c r="S4711" s="3"/>
      <c r="T4711" s="3"/>
      <c r="U4711" s="3"/>
      <c r="V4711" s="3"/>
      <c r="W4711" s="3"/>
      <c r="X4711" s="3"/>
      <c r="Y4711" s="3"/>
      <c r="Z4711" s="3"/>
      <c r="AA4711" s="3">
        <v>0.695180181475799</v>
      </c>
      <c r="AB4711" s="3">
        <v>3.43260899607032</v>
      </c>
      <c r="AC4711" s="3">
        <v>-0.431654676258988</v>
      </c>
      <c r="AD4711" s="3"/>
      <c r="AE4711" s="5"/>
      <c r="AF4711" s="3">
        <v>1.23281049067843</v>
      </c>
      <c r="AG4711" s="3"/>
      <c r="AH4711" s="3"/>
      <c r="AI4711" s="3"/>
      <c r="AJ4711" s="3"/>
      <c r="AK4711" s="3"/>
      <c r="AL4711" s="3"/>
      <c r="AM4711" s="3"/>
      <c r="AN4711" s="5" t="s">
        <v>46</v>
      </c>
      <c r="AO4711" s="1"/>
      <c r="AP4711" s="1"/>
      <c r="AQ4711" s="1"/>
    </row>
    <row r="4712" spans="1:43">
      <c r="A4712" s="1" t="s">
        <v>11987</v>
      </c>
      <c r="B4712" s="1" t="s">
        <v>11988</v>
      </c>
      <c r="C4712" s="3">
        <v>0.786301369863014</v>
      </c>
      <c r="D4712" s="4">
        <v>43950</v>
      </c>
      <c r="E4712" s="3">
        <v>0.1988607714</v>
      </c>
      <c r="F4712" s="5" t="s">
        <v>9494</v>
      </c>
      <c r="G4712" s="5">
        <v>288</v>
      </c>
      <c r="H4712" s="5" t="s">
        <v>55</v>
      </c>
      <c r="I4712" s="3">
        <v>4.44653939822453</v>
      </c>
      <c r="J4712" s="3">
        <v>81.6091954022989</v>
      </c>
      <c r="K4712" s="3">
        <v>-0.24011405417574</v>
      </c>
      <c r="L4712" s="3">
        <v>92.4858757062147</v>
      </c>
      <c r="M4712" s="3">
        <v>1.68260038240916</v>
      </c>
      <c r="N4712" s="3">
        <v>78.8150807899461</v>
      </c>
      <c r="O4712" s="3">
        <v>6.88158212074925</v>
      </c>
      <c r="P4712" s="3">
        <v>89.0066225165563</v>
      </c>
      <c r="Q4712" s="3">
        <v>9.9396344992971</v>
      </c>
      <c r="R4712" s="3">
        <v>85.594512195122</v>
      </c>
      <c r="S4712" s="3"/>
      <c r="T4712" s="3"/>
      <c r="U4712" s="3"/>
      <c r="V4712" s="3"/>
      <c r="W4712" s="3"/>
      <c r="X4712" s="3"/>
      <c r="Y4712" s="3"/>
      <c r="Z4712" s="3"/>
      <c r="AA4712" s="3">
        <v>0.384582995261578</v>
      </c>
      <c r="AB4712" s="3">
        <v>0.796114974603435</v>
      </c>
      <c r="AC4712" s="3">
        <v>-4.87129358097101</v>
      </c>
      <c r="AD4712" s="3"/>
      <c r="AE4712" s="5">
        <v>1</v>
      </c>
      <c r="AF4712" s="3">
        <v>3.04657200840142</v>
      </c>
      <c r="AG4712" s="3"/>
      <c r="AH4712" s="3"/>
      <c r="AI4712" s="3"/>
      <c r="AJ4712" s="3"/>
      <c r="AK4712" s="3"/>
      <c r="AL4712" s="3"/>
      <c r="AM4712" s="3"/>
      <c r="AN4712" s="5" t="s">
        <v>134</v>
      </c>
      <c r="AO4712" s="1"/>
      <c r="AP4712" s="1"/>
      <c r="AQ4712" s="1"/>
    </row>
    <row r="4713" spans="1:43">
      <c r="A4713" s="1" t="s">
        <v>11989</v>
      </c>
      <c r="B4713" s="1" t="s">
        <v>11990</v>
      </c>
      <c r="C4713" s="3">
        <v>0.841095890410959</v>
      </c>
      <c r="D4713" s="4">
        <v>43930</v>
      </c>
      <c r="E4713" s="3">
        <v>6.9341816858</v>
      </c>
      <c r="F4713" s="5" t="s">
        <v>399</v>
      </c>
      <c r="G4713" s="5">
        <v>308</v>
      </c>
      <c r="H4713" s="5" t="s">
        <v>191</v>
      </c>
      <c r="I4713" s="3">
        <v>18.6330282793305</v>
      </c>
      <c r="J4713" s="3">
        <v>4.88245931283906</v>
      </c>
      <c r="K4713" s="3">
        <v>4.98321902816285</v>
      </c>
      <c r="L4713" s="3">
        <v>5.99315068493151</v>
      </c>
      <c r="M4713" s="3">
        <v>13.8550403544865</v>
      </c>
      <c r="N4713" s="3">
        <v>4.32432432432432</v>
      </c>
      <c r="O4713" s="3">
        <v>28.2442067736185</v>
      </c>
      <c r="P4713" s="3">
        <v>15.4285714285714</v>
      </c>
      <c r="Q4713" s="3">
        <v>19.7785732123533</v>
      </c>
      <c r="R4713" s="3">
        <v>56.3941299790356</v>
      </c>
      <c r="S4713" s="3"/>
      <c r="T4713" s="3"/>
      <c r="U4713" s="3"/>
      <c r="V4713" s="3"/>
      <c r="W4713" s="3"/>
      <c r="X4713" s="3"/>
      <c r="Y4713" s="3"/>
      <c r="Z4713" s="3"/>
      <c r="AA4713" s="3">
        <v>0.19749340641428</v>
      </c>
      <c r="AB4713" s="3">
        <v>0.348035057257935</v>
      </c>
      <c r="AC4713" s="3">
        <v>-21.0914222988866</v>
      </c>
      <c r="AD4713" s="3"/>
      <c r="AE4713" s="5">
        <v>2</v>
      </c>
      <c r="AF4713" s="3">
        <v>3.428078046033</v>
      </c>
      <c r="AG4713" s="3"/>
      <c r="AH4713" s="3"/>
      <c r="AI4713" s="3"/>
      <c r="AJ4713" s="3"/>
      <c r="AK4713" s="3"/>
      <c r="AL4713" s="3"/>
      <c r="AM4713" s="3"/>
      <c r="AN4713" s="5" t="s">
        <v>51</v>
      </c>
      <c r="AO4713" s="1"/>
      <c r="AP4713" s="1"/>
      <c r="AQ4713" s="1"/>
    </row>
    <row r="4714" spans="1:43">
      <c r="A4714" s="1" t="s">
        <v>11991</v>
      </c>
      <c r="B4714" s="1" t="s">
        <v>11992</v>
      </c>
      <c r="C4714" s="3">
        <v>0.723287671232877</v>
      </c>
      <c r="D4714" s="4">
        <v>43973</v>
      </c>
      <c r="E4714" s="3">
        <v>6.5342623127</v>
      </c>
      <c r="F4714" s="5" t="s">
        <v>11993</v>
      </c>
      <c r="G4714" s="5">
        <v>265</v>
      </c>
      <c r="H4714" s="5" t="s">
        <v>226</v>
      </c>
      <c r="I4714" s="3">
        <v>0.961871750433285</v>
      </c>
      <c r="J4714" s="3">
        <v>75.8179231863442</v>
      </c>
      <c r="K4714" s="3">
        <v>0</v>
      </c>
      <c r="L4714" s="3">
        <v>83.5978835978836</v>
      </c>
      <c r="M4714" s="3">
        <v>-0.273902251134115</v>
      </c>
      <c r="N4714" s="3">
        <v>85.8956276445698</v>
      </c>
      <c r="O4714" s="3">
        <v>2.75156539377371</v>
      </c>
      <c r="P4714" s="3">
        <v>68.8679245283019</v>
      </c>
      <c r="Q4714" s="3">
        <v>10.2687866742381</v>
      </c>
      <c r="R4714" s="3">
        <v>18.2481751824818</v>
      </c>
      <c r="S4714" s="3"/>
      <c r="T4714" s="3"/>
      <c r="U4714" s="3"/>
      <c r="V4714" s="3"/>
      <c r="W4714" s="3"/>
      <c r="X4714" s="3"/>
      <c r="Y4714" s="3"/>
      <c r="Z4714" s="3"/>
      <c r="AA4714" s="3">
        <v>0.444002353259943</v>
      </c>
      <c r="AB4714" s="3">
        <v>0.91959283468115</v>
      </c>
      <c r="AC4714" s="3">
        <v>-1.52248525917452</v>
      </c>
      <c r="AD4714" s="3"/>
      <c r="AE4714" s="5"/>
      <c r="AF4714" s="3">
        <v>1.92552388650683</v>
      </c>
      <c r="AG4714" s="3"/>
      <c r="AH4714" s="3"/>
      <c r="AI4714" s="3"/>
      <c r="AJ4714" s="3"/>
      <c r="AK4714" s="3"/>
      <c r="AL4714" s="3"/>
      <c r="AM4714" s="3"/>
      <c r="AN4714" s="5" t="s">
        <v>51</v>
      </c>
      <c r="AO4714" s="1"/>
      <c r="AP4714" s="1"/>
      <c r="AQ4714" s="1"/>
    </row>
    <row r="4715" spans="1:43">
      <c r="A4715" s="1" t="s">
        <v>11994</v>
      </c>
      <c r="B4715" s="1" t="s">
        <v>11995</v>
      </c>
      <c r="C4715" s="3">
        <v>0.794520547945205</v>
      </c>
      <c r="D4715" s="4">
        <v>43947</v>
      </c>
      <c r="E4715" s="3">
        <v>9.9358871634</v>
      </c>
      <c r="F4715" s="5" t="s">
        <v>6025</v>
      </c>
      <c r="G4715" s="5">
        <v>291</v>
      </c>
      <c r="H4715" s="5" t="s">
        <v>50</v>
      </c>
      <c r="I4715" s="3">
        <v>0.150966183574874</v>
      </c>
      <c r="J4715" s="3">
        <v>45.154086645824</v>
      </c>
      <c r="K4715" s="3">
        <v>0.0201025228666175</v>
      </c>
      <c r="L4715" s="3">
        <v>30.8100929614874</v>
      </c>
      <c r="M4715" s="3">
        <v>-0.230599558853015</v>
      </c>
      <c r="N4715" s="3">
        <v>77.1593944790739</v>
      </c>
      <c r="O4715" s="3">
        <v>1.01512536798295</v>
      </c>
      <c r="P4715" s="3">
        <v>8.08588396528095</v>
      </c>
      <c r="Q4715" s="3">
        <v>1.46833894157234</v>
      </c>
      <c r="R4715" s="3">
        <v>15.6446161274747</v>
      </c>
      <c r="S4715" s="3"/>
      <c r="T4715" s="3"/>
      <c r="U4715" s="3"/>
      <c r="V4715" s="3"/>
      <c r="W4715" s="3"/>
      <c r="X4715" s="3"/>
      <c r="Y4715" s="3"/>
      <c r="Z4715" s="3"/>
      <c r="AA4715" s="3">
        <v>-0.125326930056099</v>
      </c>
      <c r="AB4715" s="3">
        <v>-0.141742340129375</v>
      </c>
      <c r="AC4715" s="3">
        <v>-2.38642036944583</v>
      </c>
      <c r="AD4715" s="3"/>
      <c r="AE4715" s="5">
        <v>4</v>
      </c>
      <c r="AF4715" s="3">
        <v>-0.0562078324928792</v>
      </c>
      <c r="AG4715" s="3"/>
      <c r="AH4715" s="3"/>
      <c r="AI4715" s="3"/>
      <c r="AJ4715" s="3"/>
      <c r="AK4715" s="3"/>
      <c r="AL4715" s="3"/>
      <c r="AM4715" s="3"/>
      <c r="AN4715" s="5" t="s">
        <v>1266</v>
      </c>
      <c r="AO4715" s="1"/>
      <c r="AP4715" s="1"/>
      <c r="AQ4715" s="1"/>
    </row>
    <row r="4716" spans="1:43">
      <c r="A4716" s="1" t="s">
        <v>11996</v>
      </c>
      <c r="B4716" s="1" t="s">
        <v>11997</v>
      </c>
      <c r="C4716" s="3">
        <v>0.879452054794521</v>
      </c>
      <c r="D4716" s="4">
        <v>43916</v>
      </c>
      <c r="E4716" s="3">
        <v>9.9891504831</v>
      </c>
      <c r="F4716" s="5" t="s">
        <v>4737</v>
      </c>
      <c r="G4716" s="5">
        <v>322</v>
      </c>
      <c r="H4716" s="5" t="s">
        <v>50</v>
      </c>
      <c r="I4716" s="3">
        <v>0.0800880969065996</v>
      </c>
      <c r="J4716" s="3">
        <v>57.7936578829835</v>
      </c>
      <c r="K4716" s="3">
        <v>0.020010005002499</v>
      </c>
      <c r="L4716" s="3">
        <v>31.0314298362107</v>
      </c>
      <c r="M4716" s="3">
        <v>-0.199660577019068</v>
      </c>
      <c r="N4716" s="3">
        <v>72.9296527159395</v>
      </c>
      <c r="O4716" s="3">
        <v>0.715293169453959</v>
      </c>
      <c r="P4716" s="3">
        <v>44.3581544084057</v>
      </c>
      <c r="Q4716" s="3">
        <v>1.09212256042067</v>
      </c>
      <c r="R4716" s="3">
        <v>53.7904394012554</v>
      </c>
      <c r="S4716" s="3"/>
      <c r="T4716" s="3"/>
      <c r="U4716" s="3"/>
      <c r="V4716" s="3"/>
      <c r="W4716" s="3"/>
      <c r="X4716" s="3"/>
      <c r="Y4716" s="3"/>
      <c r="Z4716" s="3"/>
      <c r="AA4716" s="3">
        <v>-0.169128107910098</v>
      </c>
      <c r="AB4716" s="3">
        <v>-0.187085891078641</v>
      </c>
      <c r="AC4716" s="3">
        <v>-1.40774760383387</v>
      </c>
      <c r="AD4716" s="3"/>
      <c r="AE4716" s="5">
        <v>4</v>
      </c>
      <c r="AF4716" s="3">
        <v>-0.00441412953962262</v>
      </c>
      <c r="AG4716" s="3"/>
      <c r="AH4716" s="3"/>
      <c r="AI4716" s="3"/>
      <c r="AJ4716" s="3"/>
      <c r="AK4716" s="3"/>
      <c r="AL4716" s="3"/>
      <c r="AM4716" s="3"/>
      <c r="AN4716" s="5" t="s">
        <v>1266</v>
      </c>
      <c r="AO4716" s="1"/>
      <c r="AP4716" s="1"/>
      <c r="AQ4716" s="1"/>
    </row>
    <row r="4717" spans="1:43">
      <c r="A4717" s="1" t="s">
        <v>11998</v>
      </c>
      <c r="B4717" s="1" t="s">
        <v>11999</v>
      </c>
      <c r="C4717" s="3">
        <v>0.802739726027397</v>
      </c>
      <c r="D4717" s="4">
        <v>43944</v>
      </c>
      <c r="E4717" s="3">
        <v>2.8964101038</v>
      </c>
      <c r="F4717" s="5" t="s">
        <v>12000</v>
      </c>
      <c r="G4717" s="5">
        <v>294</v>
      </c>
      <c r="H4717" s="5" t="s">
        <v>93</v>
      </c>
      <c r="I4717" s="3">
        <v>3.64920040830214</v>
      </c>
      <c r="J4717" s="3">
        <v>62.4</v>
      </c>
      <c r="K4717" s="3">
        <v>0.936050364479777</v>
      </c>
      <c r="L4717" s="3">
        <v>70.812685827552</v>
      </c>
      <c r="M4717" s="3">
        <v>1.12033195020746</v>
      </c>
      <c r="N4717" s="3">
        <v>70.7085828343313</v>
      </c>
      <c r="O4717" s="3">
        <v>8.45571873609257</v>
      </c>
      <c r="P4717" s="3">
        <v>55.2816901408451</v>
      </c>
      <c r="Q4717" s="3">
        <v>10.0424455883681</v>
      </c>
      <c r="R4717" s="3">
        <v>59.7523219814242</v>
      </c>
      <c r="S4717" s="3"/>
      <c r="T4717" s="3"/>
      <c r="U4717" s="3"/>
      <c r="V4717" s="3"/>
      <c r="W4717" s="3"/>
      <c r="X4717" s="3"/>
      <c r="Y4717" s="3"/>
      <c r="Z4717" s="3"/>
      <c r="AA4717" s="3">
        <v>0.163792106917077</v>
      </c>
      <c r="AB4717" s="3">
        <v>0.255347280316697</v>
      </c>
      <c r="AC4717" s="3">
        <v>-8.13727224482576</v>
      </c>
      <c r="AD4717" s="3"/>
      <c r="AE4717" s="5">
        <v>1</v>
      </c>
      <c r="AF4717" s="3">
        <v>1.90162547109006</v>
      </c>
      <c r="AG4717" s="3"/>
      <c r="AH4717" s="3"/>
      <c r="AI4717" s="3"/>
      <c r="AJ4717" s="3"/>
      <c r="AK4717" s="3"/>
      <c r="AL4717" s="3"/>
      <c r="AM4717" s="3"/>
      <c r="AN4717" s="5" t="s">
        <v>46</v>
      </c>
      <c r="AO4717" s="1"/>
      <c r="AP4717" s="1"/>
      <c r="AQ4717" s="1"/>
    </row>
    <row r="4718" spans="1:43">
      <c r="A4718" s="1" t="s">
        <v>12001</v>
      </c>
      <c r="B4718" s="1" t="s">
        <v>12002</v>
      </c>
      <c r="C4718" s="3">
        <v>0.83013698630137</v>
      </c>
      <c r="D4718" s="4">
        <v>43934</v>
      </c>
      <c r="E4718" s="3">
        <v>18.039449947</v>
      </c>
      <c r="F4718" s="5" t="s">
        <v>7460</v>
      </c>
      <c r="G4718" s="5">
        <v>304</v>
      </c>
      <c r="H4718" s="5" t="s">
        <v>205</v>
      </c>
      <c r="I4718" s="3">
        <v>-0.250626566416046</v>
      </c>
      <c r="J4718" s="3">
        <v>69.2883895131086</v>
      </c>
      <c r="K4718" s="3">
        <v>-0.0401848503114282</v>
      </c>
      <c r="L4718" s="3">
        <v>67.037037037037</v>
      </c>
      <c r="M4718" s="3">
        <v>-0.400400400400401</v>
      </c>
      <c r="N4718" s="3">
        <v>80.5970149253731</v>
      </c>
      <c r="O4718" s="3">
        <v>0.871857258718567</v>
      </c>
      <c r="P4718" s="3">
        <v>23.3463035019455</v>
      </c>
      <c r="Q4718" s="3">
        <v>1.20016273393003</v>
      </c>
      <c r="R4718" s="3">
        <v>36.7256637168142</v>
      </c>
      <c r="S4718" s="3"/>
      <c r="T4718" s="3"/>
      <c r="U4718" s="3"/>
      <c r="V4718" s="3"/>
      <c r="W4718" s="3"/>
      <c r="X4718" s="3"/>
      <c r="Y4718" s="3"/>
      <c r="Z4718" s="3"/>
      <c r="AA4718" s="3">
        <v>-0.17763926524226</v>
      </c>
      <c r="AB4718" s="3">
        <v>-0.199796686007078</v>
      </c>
      <c r="AC4718" s="3">
        <v>-2.26886556721639</v>
      </c>
      <c r="AD4718" s="3"/>
      <c r="AE4718" s="5">
        <v>4</v>
      </c>
      <c r="AF4718" s="3">
        <v>-0.0575929309512498</v>
      </c>
      <c r="AG4718" s="3"/>
      <c r="AH4718" s="3"/>
      <c r="AI4718" s="3"/>
      <c r="AJ4718" s="3"/>
      <c r="AK4718" s="3"/>
      <c r="AL4718" s="3"/>
      <c r="AM4718" s="3"/>
      <c r="AN4718" s="5" t="s">
        <v>46</v>
      </c>
      <c r="AO4718" s="1"/>
      <c r="AP4718" s="1"/>
      <c r="AQ4718" s="1"/>
    </row>
    <row r="4719" spans="1:43">
      <c r="A4719" s="1" t="s">
        <v>12003</v>
      </c>
      <c r="B4719" s="1" t="s">
        <v>12004</v>
      </c>
      <c r="C4719" s="3">
        <v>0.868493150684931</v>
      </c>
      <c r="D4719" s="4">
        <v>43920</v>
      </c>
      <c r="E4719" s="3">
        <v>0.1012831686</v>
      </c>
      <c r="F4719" s="5" t="s">
        <v>3500</v>
      </c>
      <c r="G4719" s="5">
        <v>318</v>
      </c>
      <c r="H4719" s="5" t="s">
        <v>50</v>
      </c>
      <c r="I4719" s="3">
        <v>-0.394944707740917</v>
      </c>
      <c r="J4719" s="3">
        <v>94.059848146494</v>
      </c>
      <c r="K4719" s="3">
        <v>0.0297471492315287</v>
      </c>
      <c r="L4719" s="3">
        <v>25.8521469676848</v>
      </c>
      <c r="M4719" s="3">
        <v>-0.463739516526902</v>
      </c>
      <c r="N4719" s="3">
        <v>92.653606411398</v>
      </c>
      <c r="O4719" s="3">
        <v>0.119094878920193</v>
      </c>
      <c r="P4719" s="3">
        <v>84.4677935130196</v>
      </c>
      <c r="Q4719" s="3">
        <v>0.829585207396299</v>
      </c>
      <c r="R4719" s="3">
        <v>75.4225012071463</v>
      </c>
      <c r="S4719" s="3"/>
      <c r="T4719" s="3"/>
      <c r="U4719" s="3"/>
      <c r="V4719" s="3"/>
      <c r="W4719" s="3"/>
      <c r="X4719" s="3"/>
      <c r="Y4719" s="3"/>
      <c r="Z4719" s="3"/>
      <c r="AA4719" s="3">
        <v>-0.0583316526564258</v>
      </c>
      <c r="AB4719" s="3">
        <v>-0.071335466822225</v>
      </c>
      <c r="AC4719" s="3">
        <v>-0.73911306432282</v>
      </c>
      <c r="AD4719" s="3"/>
      <c r="AE4719" s="5">
        <v>2</v>
      </c>
      <c r="AF4719" s="3">
        <v>0.0863764682224699</v>
      </c>
      <c r="AG4719" s="3"/>
      <c r="AH4719" s="3"/>
      <c r="AI4719" s="3"/>
      <c r="AJ4719" s="3"/>
      <c r="AK4719" s="3"/>
      <c r="AL4719" s="3"/>
      <c r="AM4719" s="3"/>
      <c r="AN4719" s="5" t="s">
        <v>206</v>
      </c>
      <c r="AO4719" s="1"/>
      <c r="AP4719" s="1"/>
      <c r="AQ4719" s="1"/>
    </row>
    <row r="4720" spans="1:43">
      <c r="A4720" s="1" t="s">
        <v>12005</v>
      </c>
      <c r="B4720" s="1" t="s">
        <v>12006</v>
      </c>
      <c r="C4720" s="3">
        <v>0.632876712328767</v>
      </c>
      <c r="D4720" s="4">
        <v>44006</v>
      </c>
      <c r="E4720" s="3">
        <v>2.2613184535</v>
      </c>
      <c r="F4720" s="5" t="s">
        <v>12007</v>
      </c>
      <c r="G4720" s="5">
        <v>232</v>
      </c>
      <c r="H4720" s="5" t="s">
        <v>226</v>
      </c>
      <c r="I4720" s="3">
        <v>1.06464607711492</v>
      </c>
      <c r="J4720" s="3">
        <v>73.6842105263158</v>
      </c>
      <c r="K4720" s="3">
        <v>-0.0379470638459307</v>
      </c>
      <c r="L4720" s="3">
        <v>87.6984126984127</v>
      </c>
      <c r="M4720" s="3">
        <v>0.13304190820109</v>
      </c>
      <c r="N4720" s="3">
        <v>73.7658674188999</v>
      </c>
      <c r="O4720" s="3">
        <v>2.57982866043616</v>
      </c>
      <c r="P4720" s="3">
        <v>71.8553459119497</v>
      </c>
      <c r="Q4720" s="3">
        <v>3.54756289308176</v>
      </c>
      <c r="R4720" s="3">
        <v>76.6423357664234</v>
      </c>
      <c r="S4720" s="3"/>
      <c r="T4720" s="3"/>
      <c r="U4720" s="3"/>
      <c r="V4720" s="3"/>
      <c r="W4720" s="3"/>
      <c r="X4720" s="3"/>
      <c r="Y4720" s="3"/>
      <c r="Z4720" s="3"/>
      <c r="AA4720" s="3">
        <v>0.382265510184461</v>
      </c>
      <c r="AB4720" s="3">
        <v>0.7699637343007</v>
      </c>
      <c r="AC4720" s="3">
        <v>-0.813247109543403</v>
      </c>
      <c r="AD4720" s="3"/>
      <c r="AE4720" s="5">
        <v>1</v>
      </c>
      <c r="AF4720" s="3">
        <v>0.716738481003861</v>
      </c>
      <c r="AG4720" s="3"/>
      <c r="AH4720" s="3"/>
      <c r="AI4720" s="3"/>
      <c r="AJ4720" s="3"/>
      <c r="AK4720" s="3"/>
      <c r="AL4720" s="3"/>
      <c r="AM4720" s="3"/>
      <c r="AN4720" s="5" t="s">
        <v>51</v>
      </c>
      <c r="AO4720" s="1"/>
      <c r="AP4720" s="1"/>
      <c r="AQ4720" s="1"/>
    </row>
    <row r="4721" spans="1:43">
      <c r="A4721" s="1" t="s">
        <v>12008</v>
      </c>
      <c r="B4721" s="1" t="s">
        <v>12009</v>
      </c>
      <c r="C4721" s="3">
        <v>0.287671232876712</v>
      </c>
      <c r="D4721" s="4">
        <v>44132</v>
      </c>
      <c r="E4721" s="3">
        <v>0.587461208</v>
      </c>
      <c r="F4721" s="5" t="s">
        <v>3467</v>
      </c>
      <c r="G4721" s="5">
        <v>106</v>
      </c>
      <c r="H4721" s="5" t="s">
        <v>205</v>
      </c>
      <c r="I4721" s="3">
        <v>-0.297441998810221</v>
      </c>
      <c r="J4721" s="3">
        <v>76.7790262172285</v>
      </c>
      <c r="K4721" s="3">
        <v>-0.0397614314115264</v>
      </c>
      <c r="L4721" s="3">
        <v>66.2962962962963</v>
      </c>
      <c r="M4721" s="3">
        <v>-0.346843722128635</v>
      </c>
      <c r="N4721" s="3">
        <v>72.3880597014925</v>
      </c>
      <c r="O4721" s="3">
        <v>0.48965723993206</v>
      </c>
      <c r="P4721" s="3">
        <v>85.6031128404669</v>
      </c>
      <c r="Q4721" s="3"/>
      <c r="R4721" s="3"/>
      <c r="S4721" s="3"/>
      <c r="T4721" s="3"/>
      <c r="U4721" s="3"/>
      <c r="V4721" s="3"/>
      <c r="W4721" s="3"/>
      <c r="X4721" s="3"/>
      <c r="Y4721" s="3"/>
      <c r="Z4721" s="3"/>
      <c r="AA4721" s="3">
        <v>0.0451524698698259</v>
      </c>
      <c r="AB4721" s="3">
        <v>0.0642115275219521</v>
      </c>
      <c r="AC4721" s="3">
        <v>-0.504900504900515</v>
      </c>
      <c r="AD4721" s="3"/>
      <c r="AE4721" s="5">
        <v>1</v>
      </c>
      <c r="AF4721" s="3">
        <v>0.220162286019137</v>
      </c>
      <c r="AG4721" s="3"/>
      <c r="AH4721" s="3"/>
      <c r="AI4721" s="3"/>
      <c r="AJ4721" s="3"/>
      <c r="AK4721" s="3"/>
      <c r="AL4721" s="3"/>
      <c r="AM4721" s="3"/>
      <c r="AN4721" s="5" t="s">
        <v>46</v>
      </c>
      <c r="AO4721" s="1"/>
      <c r="AP4721" s="1"/>
      <c r="AQ4721" s="1"/>
    </row>
    <row r="4722" spans="1:43">
      <c r="A4722" s="1" t="s">
        <v>12010</v>
      </c>
      <c r="B4722" s="1" t="s">
        <v>12011</v>
      </c>
      <c r="C4722" s="3">
        <v>0.758904109589041</v>
      </c>
      <c r="D4722" s="4">
        <v>43960</v>
      </c>
      <c r="E4722" s="3">
        <v>34.2046676204</v>
      </c>
      <c r="F4722" s="5" t="s">
        <v>4729</v>
      </c>
      <c r="G4722" s="5">
        <v>278</v>
      </c>
      <c r="H4722" s="5" t="s">
        <v>50</v>
      </c>
      <c r="I4722" s="3">
        <v>-1.16058029014508</v>
      </c>
      <c r="J4722" s="3">
        <v>97.8115230013399</v>
      </c>
      <c r="K4722" s="3">
        <v>-0.613682092555331</v>
      </c>
      <c r="L4722" s="3">
        <v>98.804780876494</v>
      </c>
      <c r="M4722" s="3">
        <v>-1.42686090600678</v>
      </c>
      <c r="N4722" s="3">
        <v>98.0409617097061</v>
      </c>
      <c r="O4722" s="3">
        <v>-1.55455904334829</v>
      </c>
      <c r="P4722" s="3">
        <v>97.2133394243947</v>
      </c>
      <c r="Q4722" s="3">
        <v>-0.50357538523517</v>
      </c>
      <c r="R4722" s="3">
        <v>95.2197006277161</v>
      </c>
      <c r="S4722" s="3"/>
      <c r="T4722" s="3"/>
      <c r="U4722" s="3"/>
      <c r="V4722" s="3"/>
      <c r="W4722" s="3"/>
      <c r="X4722" s="3"/>
      <c r="Y4722" s="3"/>
      <c r="Z4722" s="3"/>
      <c r="AA4722" s="3">
        <v>-0.217282265239926</v>
      </c>
      <c r="AB4722" s="3">
        <v>-0.234156241391572</v>
      </c>
      <c r="AC4722" s="3">
        <v>-1.55455904334829</v>
      </c>
      <c r="AD4722" s="3"/>
      <c r="AE4722" s="5">
        <v>2</v>
      </c>
      <c r="AF4722" s="3">
        <v>-0.0672721920708025</v>
      </c>
      <c r="AG4722" s="3"/>
      <c r="AH4722" s="3"/>
      <c r="AI4722" s="3"/>
      <c r="AJ4722" s="3"/>
      <c r="AK4722" s="3"/>
      <c r="AL4722" s="3"/>
      <c r="AM4722" s="3"/>
      <c r="AN4722" s="5" t="s">
        <v>1266</v>
      </c>
      <c r="AO4722" s="1"/>
      <c r="AP4722" s="1"/>
      <c r="AQ4722" s="1"/>
    </row>
    <row r="4723" spans="1:43">
      <c r="A4723" s="1" t="s">
        <v>12012</v>
      </c>
      <c r="B4723" s="1" t="s">
        <v>12013</v>
      </c>
      <c r="C4723" s="3">
        <v>0.805479452054795</v>
      </c>
      <c r="D4723" s="4">
        <v>43943</v>
      </c>
      <c r="E4723" s="3">
        <v>1.0899902756</v>
      </c>
      <c r="F4723" s="5" t="s">
        <v>12014</v>
      </c>
      <c r="G4723" s="5">
        <v>295</v>
      </c>
      <c r="H4723" s="5" t="s">
        <v>60</v>
      </c>
      <c r="I4723" s="3">
        <v>11.5915483744358</v>
      </c>
      <c r="J4723" s="3">
        <v>14.5833333333333</v>
      </c>
      <c r="K4723" s="3">
        <v>5.36751080914144</v>
      </c>
      <c r="L4723" s="3">
        <v>2.01342281879195</v>
      </c>
      <c r="M4723" s="3">
        <v>3.30023010778733</v>
      </c>
      <c r="N4723" s="3">
        <v>40.4549950544016</v>
      </c>
      <c r="O4723" s="3">
        <v>23.8672669183851</v>
      </c>
      <c r="P4723" s="3">
        <v>4.96957403651116</v>
      </c>
      <c r="Q4723" s="3">
        <v>33.9641903565258</v>
      </c>
      <c r="R4723" s="3">
        <v>4.50261780104712</v>
      </c>
      <c r="S4723" s="3"/>
      <c r="T4723" s="3"/>
      <c r="U4723" s="3"/>
      <c r="V4723" s="3"/>
      <c r="W4723" s="3"/>
      <c r="X4723" s="3"/>
      <c r="Y4723" s="3"/>
      <c r="Z4723" s="3"/>
      <c r="AA4723" s="3">
        <v>0.396942245978377</v>
      </c>
      <c r="AB4723" s="3">
        <v>0.841540780695828</v>
      </c>
      <c r="AC4723" s="3">
        <v>-11.2770193401593</v>
      </c>
      <c r="AD4723" s="3"/>
      <c r="AE4723" s="5">
        <v>1</v>
      </c>
      <c r="AF4723" s="3">
        <v>5.33564760921849</v>
      </c>
      <c r="AG4723" s="3"/>
      <c r="AH4723" s="3"/>
      <c r="AI4723" s="3"/>
      <c r="AJ4723" s="3"/>
      <c r="AK4723" s="3"/>
      <c r="AL4723" s="3"/>
      <c r="AM4723" s="3"/>
      <c r="AN4723" s="5" t="s">
        <v>46</v>
      </c>
      <c r="AO4723" s="1"/>
      <c r="AP4723" s="1"/>
      <c r="AQ4723" s="1"/>
    </row>
    <row r="4724" spans="1:43">
      <c r="A4724" s="1" t="s">
        <v>12015</v>
      </c>
      <c r="B4724" s="1" t="s">
        <v>12016</v>
      </c>
      <c r="C4724" s="3">
        <v>0.687671232876712</v>
      </c>
      <c r="D4724" s="4">
        <v>43986</v>
      </c>
      <c r="E4724" s="3">
        <v>11.9759362112</v>
      </c>
      <c r="F4724" s="5" t="s">
        <v>12017</v>
      </c>
      <c r="G4724" s="5">
        <v>252</v>
      </c>
      <c r="H4724" s="5" t="s">
        <v>226</v>
      </c>
      <c r="I4724" s="3">
        <v>2.46194324375117</v>
      </c>
      <c r="J4724" s="3">
        <v>40.5405405405405</v>
      </c>
      <c r="K4724" s="3">
        <v>0.44215180545321</v>
      </c>
      <c r="L4724" s="3">
        <v>58.0687830687831</v>
      </c>
      <c r="M4724" s="3">
        <v>1.24419684308264</v>
      </c>
      <c r="N4724" s="3">
        <v>32.722143864598</v>
      </c>
      <c r="O4724" s="3">
        <v>5.39999571585543</v>
      </c>
      <c r="P4724" s="3">
        <v>29.7169811320755</v>
      </c>
      <c r="Q4724" s="3">
        <v>8.96023869589479</v>
      </c>
      <c r="R4724" s="3">
        <v>25.7299270072993</v>
      </c>
      <c r="S4724" s="3"/>
      <c r="T4724" s="3"/>
      <c r="U4724" s="3"/>
      <c r="V4724" s="3"/>
      <c r="W4724" s="3"/>
      <c r="X4724" s="3"/>
      <c r="Y4724" s="3"/>
      <c r="Z4724" s="3"/>
      <c r="AA4724" s="3">
        <v>0.314946067422456</v>
      </c>
      <c r="AB4724" s="3">
        <v>0.593794980707294</v>
      </c>
      <c r="AC4724" s="3">
        <v>-1.41458106637648</v>
      </c>
      <c r="AD4724" s="3"/>
      <c r="AE4724" s="5">
        <v>1</v>
      </c>
      <c r="AF4724" s="3">
        <v>1.11373848475118</v>
      </c>
      <c r="AG4724" s="3"/>
      <c r="AH4724" s="3"/>
      <c r="AI4724" s="3"/>
      <c r="AJ4724" s="3"/>
      <c r="AK4724" s="3"/>
      <c r="AL4724" s="3"/>
      <c r="AM4724" s="3"/>
      <c r="AN4724" s="5" t="s">
        <v>134</v>
      </c>
      <c r="AO4724" s="1"/>
      <c r="AP4724" s="1"/>
      <c r="AQ4724" s="1"/>
    </row>
    <row r="4725" spans="1:43">
      <c r="A4725" s="1" t="s">
        <v>12018</v>
      </c>
      <c r="B4725" s="1" t="s">
        <v>12019</v>
      </c>
      <c r="C4725" s="3">
        <v>0.668493150684932</v>
      </c>
      <c r="D4725" s="4">
        <v>43993</v>
      </c>
      <c r="E4725" s="3">
        <v>2.9607253358</v>
      </c>
      <c r="F4725" s="5" t="s">
        <v>12007</v>
      </c>
      <c r="G4725" s="5">
        <v>245</v>
      </c>
      <c r="H4725" s="5" t="s">
        <v>2390</v>
      </c>
      <c r="I4725" s="3">
        <v>3.14988814317674</v>
      </c>
      <c r="J4725" s="3">
        <v>67.6923076923077</v>
      </c>
      <c r="K4725" s="3">
        <v>-0.552152532137</v>
      </c>
      <c r="L4725" s="3">
        <v>80.4511278195489</v>
      </c>
      <c r="M4725" s="3">
        <v>0.208641224028511</v>
      </c>
      <c r="N4725" s="3">
        <v>75</v>
      </c>
      <c r="O4725" s="3">
        <v>7.03872225833411</v>
      </c>
      <c r="P4725" s="3">
        <v>60.9375</v>
      </c>
      <c r="Q4725" s="3">
        <v>10.021952849098</v>
      </c>
      <c r="R4725" s="3">
        <v>59.8130841121495</v>
      </c>
      <c r="S4725" s="3"/>
      <c r="T4725" s="3"/>
      <c r="U4725" s="3"/>
      <c r="V4725" s="3"/>
      <c r="W4725" s="3"/>
      <c r="X4725" s="3"/>
      <c r="Y4725" s="3"/>
      <c r="Z4725" s="3"/>
      <c r="AA4725" s="3">
        <v>0.341597979114446</v>
      </c>
      <c r="AB4725" s="3">
        <v>0.662745993405223</v>
      </c>
      <c r="AC4725" s="3">
        <v>-2.93895293895295</v>
      </c>
      <c r="AD4725" s="3"/>
      <c r="AE4725" s="5">
        <v>1</v>
      </c>
      <c r="AF4725" s="3">
        <v>1.87962403552008</v>
      </c>
      <c r="AG4725" s="3"/>
      <c r="AH4725" s="3"/>
      <c r="AI4725" s="3"/>
      <c r="AJ4725" s="3"/>
      <c r="AK4725" s="3"/>
      <c r="AL4725" s="3"/>
      <c r="AM4725" s="3"/>
      <c r="AN4725" s="5" t="s">
        <v>51</v>
      </c>
      <c r="AO4725" s="1"/>
      <c r="AP4725" s="1"/>
      <c r="AQ4725" s="1"/>
    </row>
    <row r="4726" spans="1:43">
      <c r="A4726" s="1" t="s">
        <v>12020</v>
      </c>
      <c r="B4726" s="1" t="s">
        <v>12021</v>
      </c>
      <c r="C4726" s="3">
        <v>0.635616438356164</v>
      </c>
      <c r="D4726" s="4">
        <v>44005</v>
      </c>
      <c r="E4726" s="3">
        <v>2.564236218</v>
      </c>
      <c r="F4726" s="5" t="s">
        <v>12007</v>
      </c>
      <c r="G4726" s="5">
        <v>233</v>
      </c>
      <c r="H4726" s="5" t="s">
        <v>55</v>
      </c>
      <c r="I4726" s="3">
        <v>4.39049586776859</v>
      </c>
      <c r="J4726" s="3">
        <v>81.9721718088324</v>
      </c>
      <c r="K4726" s="3">
        <v>-0.582110355005338</v>
      </c>
      <c r="L4726" s="3">
        <v>95.1977401129944</v>
      </c>
      <c r="M4726" s="3">
        <v>0.572281662104994</v>
      </c>
      <c r="N4726" s="3">
        <v>84.8593656493118</v>
      </c>
      <c r="O4726" s="3">
        <v>9.50961798970468</v>
      </c>
      <c r="P4726" s="3">
        <v>82.5165562913907</v>
      </c>
      <c r="Q4726" s="3">
        <v>14.3422913719943</v>
      </c>
      <c r="R4726" s="3">
        <v>76.219512195122</v>
      </c>
      <c r="S4726" s="3"/>
      <c r="T4726" s="3"/>
      <c r="U4726" s="3"/>
      <c r="V4726" s="3"/>
      <c r="W4726" s="3"/>
      <c r="X4726" s="3"/>
      <c r="Y4726" s="3"/>
      <c r="Z4726" s="3"/>
      <c r="AA4726" s="3">
        <v>0.360594982342107</v>
      </c>
      <c r="AB4726" s="3">
        <v>0.694883723664989</v>
      </c>
      <c r="AC4726" s="3">
        <v>-4.19988874466901</v>
      </c>
      <c r="AD4726" s="3"/>
      <c r="AE4726" s="5">
        <v>1</v>
      </c>
      <c r="AF4726" s="3">
        <v>2.5827001190611</v>
      </c>
      <c r="AG4726" s="3"/>
      <c r="AH4726" s="3"/>
      <c r="AI4726" s="3"/>
      <c r="AJ4726" s="3"/>
      <c r="AK4726" s="3"/>
      <c r="AL4726" s="3"/>
      <c r="AM4726" s="3"/>
      <c r="AN4726" s="5" t="s">
        <v>51</v>
      </c>
      <c r="AO4726" s="1"/>
      <c r="AP4726" s="1"/>
      <c r="AQ4726" s="1"/>
    </row>
    <row r="4727" spans="1:43">
      <c r="A4727" s="1" t="s">
        <v>12022</v>
      </c>
      <c r="B4727" s="1" t="s">
        <v>12023</v>
      </c>
      <c r="C4727" s="3">
        <v>0.632876712328767</v>
      </c>
      <c r="D4727" s="4">
        <v>44006</v>
      </c>
      <c r="E4727" s="3">
        <v>2.0130934857</v>
      </c>
      <c r="F4727" s="5" t="s">
        <v>12024</v>
      </c>
      <c r="G4727" s="5">
        <v>232</v>
      </c>
      <c r="H4727" s="5" t="s">
        <v>226</v>
      </c>
      <c r="I4727" s="3">
        <v>1.98706978513025</v>
      </c>
      <c r="J4727" s="3">
        <v>52.0625889046942</v>
      </c>
      <c r="K4727" s="3">
        <v>-0.111742247881562</v>
      </c>
      <c r="L4727" s="3">
        <v>92.0634920634921</v>
      </c>
      <c r="M4727" s="3">
        <v>0.186793686373401</v>
      </c>
      <c r="N4727" s="3">
        <v>71.2270803949224</v>
      </c>
      <c r="O4727" s="3">
        <v>3.70262954369683</v>
      </c>
      <c r="P4727" s="3">
        <v>55.5031446540881</v>
      </c>
      <c r="Q4727" s="3">
        <v>4.85826001955035</v>
      </c>
      <c r="R4727" s="3">
        <v>65.8759124087591</v>
      </c>
      <c r="S4727" s="3"/>
      <c r="T4727" s="3"/>
      <c r="U4727" s="3"/>
      <c r="V4727" s="3"/>
      <c r="W4727" s="3"/>
      <c r="X4727" s="3"/>
      <c r="Y4727" s="3"/>
      <c r="Z4727" s="3"/>
      <c r="AA4727" s="3">
        <v>0.271482346419807</v>
      </c>
      <c r="AB4727" s="3">
        <v>0.479395055598725</v>
      </c>
      <c r="AC4727" s="3">
        <v>-1.92829457364341</v>
      </c>
      <c r="AD4727" s="3"/>
      <c r="AE4727" s="5">
        <v>1</v>
      </c>
      <c r="AF4727" s="3">
        <v>0.867693314610784</v>
      </c>
      <c r="AG4727" s="3"/>
      <c r="AH4727" s="3"/>
      <c r="AI4727" s="3"/>
      <c r="AJ4727" s="3"/>
      <c r="AK4727" s="3"/>
      <c r="AL4727" s="3"/>
      <c r="AM4727" s="3"/>
      <c r="AN4727" s="5" t="s">
        <v>46</v>
      </c>
      <c r="AO4727" s="1"/>
      <c r="AP4727" s="1"/>
      <c r="AQ4727" s="1"/>
    </row>
    <row r="4728" spans="1:43">
      <c r="A4728" s="1" t="s">
        <v>12025</v>
      </c>
      <c r="B4728" s="1" t="s">
        <v>12026</v>
      </c>
      <c r="C4728" s="3">
        <v>0.419178082191781</v>
      </c>
      <c r="D4728" s="4">
        <v>44084</v>
      </c>
      <c r="E4728" s="3">
        <v>5.2327259425</v>
      </c>
      <c r="F4728" s="5" t="s">
        <v>12027</v>
      </c>
      <c r="G4728" s="5">
        <v>154</v>
      </c>
      <c r="H4728" s="5" t="s">
        <v>226</v>
      </c>
      <c r="I4728" s="3">
        <v>2.17942696101455</v>
      </c>
      <c r="J4728" s="3">
        <v>46.5149359886202</v>
      </c>
      <c r="K4728" s="3">
        <v>0.68499490882161</v>
      </c>
      <c r="L4728" s="3">
        <v>39.4179894179894</v>
      </c>
      <c r="M4728" s="3">
        <v>0.480369515011535</v>
      </c>
      <c r="N4728" s="3">
        <v>58.9562764456982</v>
      </c>
      <c r="O4728" s="3">
        <v>5.90010709765359</v>
      </c>
      <c r="P4728" s="3">
        <v>24.0566037735849</v>
      </c>
      <c r="Q4728" s="3"/>
      <c r="R4728" s="3"/>
      <c r="S4728" s="3"/>
      <c r="T4728" s="3"/>
      <c r="U4728" s="3"/>
      <c r="V4728" s="3"/>
      <c r="W4728" s="3"/>
      <c r="X4728" s="3"/>
      <c r="Y4728" s="3"/>
      <c r="Z4728" s="3"/>
      <c r="AA4728" s="3">
        <v>0.439586919604443</v>
      </c>
      <c r="AB4728" s="3">
        <v>0.834254030587346</v>
      </c>
      <c r="AC4728" s="3">
        <v>-1.68365489625045</v>
      </c>
      <c r="AD4728" s="3"/>
      <c r="AE4728" s="5"/>
      <c r="AF4728" s="3">
        <v>2.05468218956995</v>
      </c>
      <c r="AG4728" s="3"/>
      <c r="AH4728" s="3"/>
      <c r="AI4728" s="3"/>
      <c r="AJ4728" s="3"/>
      <c r="AK4728" s="3"/>
      <c r="AL4728" s="3"/>
      <c r="AM4728" s="3"/>
      <c r="AN4728" s="5" t="s">
        <v>51</v>
      </c>
      <c r="AO4728" s="1"/>
      <c r="AP4728" s="1"/>
      <c r="AQ4728" s="1"/>
    </row>
    <row r="4729" spans="1:43">
      <c r="A4729" s="1" t="s">
        <v>12028</v>
      </c>
      <c r="B4729" s="1" t="s">
        <v>12029</v>
      </c>
      <c r="C4729" s="3">
        <v>0.764383561643836</v>
      </c>
      <c r="D4729" s="4">
        <v>43958</v>
      </c>
      <c r="E4729" s="3">
        <v>2.2294679373</v>
      </c>
      <c r="F4729" s="5" t="s">
        <v>10628</v>
      </c>
      <c r="G4729" s="5">
        <v>280</v>
      </c>
      <c r="H4729" s="5" t="s">
        <v>55</v>
      </c>
      <c r="I4729" s="3">
        <v>2.78496901231663</v>
      </c>
      <c r="J4729" s="3">
        <v>86.8118572292801</v>
      </c>
      <c r="K4729" s="3">
        <v>2.99504755915416</v>
      </c>
      <c r="L4729" s="3">
        <v>41.2994350282486</v>
      </c>
      <c r="M4729" s="3">
        <v>1.95315539646721</v>
      </c>
      <c r="N4729" s="3">
        <v>77.4386594853381</v>
      </c>
      <c r="O4729" s="3">
        <v>5.16092784332611</v>
      </c>
      <c r="P4729" s="3">
        <v>90.9271523178808</v>
      </c>
      <c r="Q4729" s="3">
        <v>9.39300325624113</v>
      </c>
      <c r="R4729" s="3">
        <v>86.3567073170732</v>
      </c>
      <c r="S4729" s="3"/>
      <c r="T4729" s="3"/>
      <c r="U4729" s="3"/>
      <c r="V4729" s="3"/>
      <c r="W4729" s="3"/>
      <c r="X4729" s="3"/>
      <c r="Y4729" s="3"/>
      <c r="Z4729" s="3"/>
      <c r="AA4729" s="3">
        <v>0.223161358566525</v>
      </c>
      <c r="AB4729" s="3">
        <v>0.391853017086607</v>
      </c>
      <c r="AC4729" s="3">
        <v>-6.89629011455883</v>
      </c>
      <c r="AD4729" s="3"/>
      <c r="AE4729" s="5">
        <v>2</v>
      </c>
      <c r="AF4729" s="3">
        <v>3.03182613728674</v>
      </c>
      <c r="AG4729" s="3"/>
      <c r="AH4729" s="3"/>
      <c r="AI4729" s="3"/>
      <c r="AJ4729" s="3"/>
      <c r="AK4729" s="3"/>
      <c r="AL4729" s="3"/>
      <c r="AM4729" s="3"/>
      <c r="AN4729" s="5" t="s">
        <v>46</v>
      </c>
      <c r="AO4729" s="1"/>
      <c r="AP4729" s="1"/>
      <c r="AQ4729" s="1"/>
    </row>
    <row r="4730" spans="1:43">
      <c r="A4730" s="1" t="s">
        <v>12030</v>
      </c>
      <c r="B4730" s="1" t="s">
        <v>12031</v>
      </c>
      <c r="C4730" s="3">
        <v>0.758904109589041</v>
      </c>
      <c r="D4730" s="4">
        <v>43960</v>
      </c>
      <c r="E4730" s="3">
        <v>1.957620607</v>
      </c>
      <c r="F4730" s="5" t="s">
        <v>12032</v>
      </c>
      <c r="G4730" s="5">
        <v>278</v>
      </c>
      <c r="H4730" s="5" t="s">
        <v>55</v>
      </c>
      <c r="I4730" s="3">
        <v>7.18736722843791</v>
      </c>
      <c r="J4730" s="3">
        <v>70.2359346642468</v>
      </c>
      <c r="K4730" s="3">
        <v>0.0991932284089444</v>
      </c>
      <c r="L4730" s="3">
        <v>87.909604519774</v>
      </c>
      <c r="M4730" s="3">
        <v>-0.217534607778501</v>
      </c>
      <c r="N4730" s="3">
        <v>89.1083183722322</v>
      </c>
      <c r="O4730" s="3">
        <v>19.4240631163708</v>
      </c>
      <c r="P4730" s="3">
        <v>48.8079470198675</v>
      </c>
      <c r="Q4730" s="3">
        <v>33.4597072826662</v>
      </c>
      <c r="R4730" s="3">
        <v>23.0182926829268</v>
      </c>
      <c r="S4730" s="3"/>
      <c r="T4730" s="3"/>
      <c r="U4730" s="3"/>
      <c r="V4730" s="3"/>
      <c r="W4730" s="3"/>
      <c r="X4730" s="3"/>
      <c r="Y4730" s="3"/>
      <c r="Z4730" s="3"/>
      <c r="AA4730" s="3">
        <v>0.25223640647335</v>
      </c>
      <c r="AB4730" s="3">
        <v>0.457380089512715</v>
      </c>
      <c r="AC4730" s="3">
        <v>-14.7639414377365</v>
      </c>
      <c r="AD4730" s="3"/>
      <c r="AE4730" s="5">
        <v>2</v>
      </c>
      <c r="AF4730" s="3">
        <v>4.99446591322678</v>
      </c>
      <c r="AG4730" s="3"/>
      <c r="AH4730" s="3"/>
      <c r="AI4730" s="3"/>
      <c r="AJ4730" s="3"/>
      <c r="AK4730" s="3"/>
      <c r="AL4730" s="3"/>
      <c r="AM4730" s="3"/>
      <c r="AN4730" s="5" t="s">
        <v>46</v>
      </c>
      <c r="AO4730" s="1"/>
      <c r="AP4730" s="1"/>
      <c r="AQ4730" s="1"/>
    </row>
    <row r="4731" spans="1:43">
      <c r="A4731" s="1" t="s">
        <v>12033</v>
      </c>
      <c r="B4731" s="1" t="s">
        <v>12034</v>
      </c>
      <c r="C4731" s="3">
        <v>0.761643835616438</v>
      </c>
      <c r="D4731" s="4">
        <v>43959</v>
      </c>
      <c r="E4731" s="3">
        <v>62.7953709664</v>
      </c>
      <c r="F4731" s="5" t="s">
        <v>12035</v>
      </c>
      <c r="G4731" s="5">
        <v>279</v>
      </c>
      <c r="H4731" s="5" t="s">
        <v>55</v>
      </c>
      <c r="I4731" s="3">
        <v>12.6453692027463</v>
      </c>
      <c r="J4731" s="3">
        <v>33.1518451300665</v>
      </c>
      <c r="K4731" s="3">
        <v>1.68216024789731</v>
      </c>
      <c r="L4731" s="3">
        <v>67.8531073446328</v>
      </c>
      <c r="M4731" s="3">
        <v>8.56853477380148</v>
      </c>
      <c r="N4731" s="3">
        <v>20.8258527827648</v>
      </c>
      <c r="O4731" s="3">
        <v>24.1334053887131</v>
      </c>
      <c r="P4731" s="3">
        <v>25.364238410596</v>
      </c>
      <c r="Q4731" s="3">
        <v>34.6311646989869</v>
      </c>
      <c r="R4731" s="3">
        <v>20.0457317073171</v>
      </c>
      <c r="S4731" s="3"/>
      <c r="T4731" s="3"/>
      <c r="U4731" s="3"/>
      <c r="V4731" s="3"/>
      <c r="W4731" s="3"/>
      <c r="X4731" s="3"/>
      <c r="Y4731" s="3"/>
      <c r="Z4731" s="3"/>
      <c r="AA4731" s="3">
        <v>0.404367212195431</v>
      </c>
      <c r="AB4731" s="3">
        <v>0.813967201551762</v>
      </c>
      <c r="AC4731" s="3">
        <v>-7.11885500933417</v>
      </c>
      <c r="AD4731" s="3"/>
      <c r="AE4731" s="5">
        <v>1</v>
      </c>
      <c r="AF4731" s="3">
        <v>5.25432366116561</v>
      </c>
      <c r="AG4731" s="3"/>
      <c r="AH4731" s="3"/>
      <c r="AI4731" s="3"/>
      <c r="AJ4731" s="3"/>
      <c r="AK4731" s="3"/>
      <c r="AL4731" s="3"/>
      <c r="AM4731" s="3"/>
      <c r="AN4731" s="5" t="s">
        <v>51</v>
      </c>
      <c r="AO4731" s="1"/>
      <c r="AP4731" s="1"/>
      <c r="AQ4731" s="1"/>
    </row>
    <row r="4732" spans="1:43">
      <c r="A4732" s="1" t="s">
        <v>12036</v>
      </c>
      <c r="B4732" s="1" t="s">
        <v>12037</v>
      </c>
      <c r="C4732" s="3">
        <v>0.608219178082192</v>
      </c>
      <c r="D4732" s="4">
        <v>44015</v>
      </c>
      <c r="E4732" s="3">
        <v>0.5031391333</v>
      </c>
      <c r="F4732" s="5" t="s">
        <v>12038</v>
      </c>
      <c r="G4732" s="5">
        <v>223</v>
      </c>
      <c r="H4732" s="5" t="s">
        <v>198</v>
      </c>
      <c r="I4732" s="3">
        <v>0.159093168937055</v>
      </c>
      <c r="J4732" s="3">
        <v>64.8148148148148</v>
      </c>
      <c r="K4732" s="3">
        <v>0.0496622963845824</v>
      </c>
      <c r="L4732" s="3">
        <v>18.6170212765957</v>
      </c>
      <c r="M4732" s="3">
        <v>0.079483358171892</v>
      </c>
      <c r="N4732" s="3">
        <v>46.4190981432361</v>
      </c>
      <c r="O4732" s="3">
        <v>0.880617818006939</v>
      </c>
      <c r="P4732" s="3">
        <v>14.6551724137931</v>
      </c>
      <c r="Q4732" s="3">
        <v>1.62722879484361</v>
      </c>
      <c r="R4732" s="3">
        <v>11.9047619047619</v>
      </c>
      <c r="S4732" s="3"/>
      <c r="T4732" s="3"/>
      <c r="U4732" s="3"/>
      <c r="V4732" s="3"/>
      <c r="W4732" s="3"/>
      <c r="X4732" s="3"/>
      <c r="Y4732" s="3"/>
      <c r="Z4732" s="3"/>
      <c r="AA4732" s="3">
        <v>0.280651341983031</v>
      </c>
      <c r="AB4732" s="3">
        <v>0.559666566534684</v>
      </c>
      <c r="AC4732" s="3">
        <v>-0.129096325719945</v>
      </c>
      <c r="AD4732" s="3"/>
      <c r="AE4732" s="5"/>
      <c r="AF4732" s="3">
        <v>0.249672394322002</v>
      </c>
      <c r="AG4732" s="3"/>
      <c r="AH4732" s="3"/>
      <c r="AI4732" s="3"/>
      <c r="AJ4732" s="3"/>
      <c r="AK4732" s="3"/>
      <c r="AL4732" s="3"/>
      <c r="AM4732" s="3">
        <v>0.1</v>
      </c>
      <c r="AN4732" s="5" t="s">
        <v>56</v>
      </c>
      <c r="AO4732" s="1"/>
      <c r="AP4732" s="1"/>
      <c r="AQ4732" s="1"/>
    </row>
    <row r="4733" spans="1:43">
      <c r="A4733" s="1" t="s">
        <v>12039</v>
      </c>
      <c r="B4733" s="1" t="s">
        <v>12040</v>
      </c>
      <c r="C4733" s="3">
        <v>0.56986301369863</v>
      </c>
      <c r="D4733" s="4">
        <v>44029</v>
      </c>
      <c r="E4733" s="3">
        <v>1.5707697823</v>
      </c>
      <c r="F4733" s="5" t="s">
        <v>11684</v>
      </c>
      <c r="G4733" s="5">
        <v>209</v>
      </c>
      <c r="H4733" s="5" t="s">
        <v>116</v>
      </c>
      <c r="I4733" s="3">
        <v>14.7227057945785</v>
      </c>
      <c r="J4733" s="3">
        <v>1.4018691588785</v>
      </c>
      <c r="K4733" s="3">
        <v>4.96018202502843</v>
      </c>
      <c r="L4733" s="3">
        <v>2.29357798165138</v>
      </c>
      <c r="M4733" s="3">
        <v>6.06223175965665</v>
      </c>
      <c r="N4733" s="3">
        <v>15.4205607476636</v>
      </c>
      <c r="O4733" s="3">
        <v>27.6307295029051</v>
      </c>
      <c r="P4733" s="3">
        <v>1</v>
      </c>
      <c r="Q4733" s="3">
        <v>38.3208395802099</v>
      </c>
      <c r="R4733" s="3">
        <v>1.05820105820106</v>
      </c>
      <c r="S4733" s="3"/>
      <c r="T4733" s="3"/>
      <c r="U4733" s="3"/>
      <c r="V4733" s="3"/>
      <c r="W4733" s="3"/>
      <c r="X4733" s="3"/>
      <c r="Y4733" s="3"/>
      <c r="Z4733" s="3"/>
      <c r="AA4733" s="3">
        <v>0.356390864856618</v>
      </c>
      <c r="AB4733" s="3">
        <v>0.777326876291863</v>
      </c>
      <c r="AC4733" s="3">
        <v>-5.91787439613527</v>
      </c>
      <c r="AD4733" s="3"/>
      <c r="AE4733" s="5">
        <v>1</v>
      </c>
      <c r="AF4733" s="3">
        <v>4.03393859513802</v>
      </c>
      <c r="AG4733" s="3"/>
      <c r="AH4733" s="3"/>
      <c r="AI4733" s="3"/>
      <c r="AJ4733" s="3"/>
      <c r="AK4733" s="3"/>
      <c r="AL4733" s="3"/>
      <c r="AM4733" s="3"/>
      <c r="AN4733" s="5" t="s">
        <v>46</v>
      </c>
      <c r="AO4733" s="1"/>
      <c r="AP4733" s="1"/>
      <c r="AQ4733" s="1"/>
    </row>
    <row r="4734" spans="1:43">
      <c r="A4734" s="1" t="s">
        <v>12041</v>
      </c>
      <c r="B4734" s="1" t="s">
        <v>12042</v>
      </c>
      <c r="C4734" s="3">
        <v>0.786301369863014</v>
      </c>
      <c r="D4734" s="4">
        <v>43950</v>
      </c>
      <c r="E4734" s="3">
        <v>4.546304111</v>
      </c>
      <c r="F4734" s="5" t="s">
        <v>1164</v>
      </c>
      <c r="G4734" s="5">
        <v>288</v>
      </c>
      <c r="H4734" s="5" t="s">
        <v>198</v>
      </c>
      <c r="I4734" s="3">
        <v>0.258115754988577</v>
      </c>
      <c r="J4734" s="3">
        <v>36.7724867724868</v>
      </c>
      <c r="K4734" s="3">
        <v>0.0198078637218954</v>
      </c>
      <c r="L4734" s="3">
        <v>57.1808510638298</v>
      </c>
      <c r="M4734" s="3">
        <v>0.118965004461197</v>
      </c>
      <c r="N4734" s="3">
        <v>34.7480106100796</v>
      </c>
      <c r="O4734" s="3">
        <v>0.477564421450593</v>
      </c>
      <c r="P4734" s="3">
        <v>71.8390804597701</v>
      </c>
      <c r="Q4734" s="3">
        <v>0.979902009799023</v>
      </c>
      <c r="R4734" s="3">
        <v>74.4047619047619</v>
      </c>
      <c r="S4734" s="3"/>
      <c r="T4734" s="3"/>
      <c r="U4734" s="3"/>
      <c r="V4734" s="3"/>
      <c r="W4734" s="3"/>
      <c r="X4734" s="3"/>
      <c r="Y4734" s="3"/>
      <c r="Z4734" s="3"/>
      <c r="AA4734" s="3">
        <v>-0.0419869457467941</v>
      </c>
      <c r="AB4734" s="3">
        <v>-0.0488447594157765</v>
      </c>
      <c r="AC4734" s="3">
        <v>-0.609390609390598</v>
      </c>
      <c r="AD4734" s="3"/>
      <c r="AE4734" s="5">
        <v>2</v>
      </c>
      <c r="AF4734" s="3">
        <v>0.100818236424935</v>
      </c>
      <c r="AG4734" s="3"/>
      <c r="AH4734" s="3"/>
      <c r="AI4734" s="3"/>
      <c r="AJ4734" s="3"/>
      <c r="AK4734" s="3"/>
      <c r="AL4734" s="3"/>
      <c r="AM4734" s="3"/>
      <c r="AN4734" s="5" t="s">
        <v>46</v>
      </c>
      <c r="AO4734" s="1"/>
      <c r="AP4734" s="1"/>
      <c r="AQ4734" s="1"/>
    </row>
    <row r="4735" spans="1:43">
      <c r="A4735" s="1" t="s">
        <v>12043</v>
      </c>
      <c r="B4735" s="1" t="s">
        <v>12044</v>
      </c>
      <c r="C4735" s="3">
        <v>0.745205479452055</v>
      </c>
      <c r="D4735" s="4">
        <v>43965</v>
      </c>
      <c r="E4735" s="3">
        <v>0.5312728305</v>
      </c>
      <c r="F4735" s="5" t="s">
        <v>12045</v>
      </c>
      <c r="G4735" s="5">
        <v>273</v>
      </c>
      <c r="H4735" s="5" t="s">
        <v>390</v>
      </c>
      <c r="I4735" s="3">
        <v>-1.76649746192893</v>
      </c>
      <c r="J4735" s="3">
        <v>19.047619047619</v>
      </c>
      <c r="K4735" s="3">
        <v>0.0827472072817566</v>
      </c>
      <c r="L4735" s="3">
        <v>71.4285714285714</v>
      </c>
      <c r="M4735" s="3">
        <v>-3.14314314314314</v>
      </c>
      <c r="N4735" s="3">
        <v>38.0952380952381</v>
      </c>
      <c r="O4735" s="3">
        <v>-3.43313373253493</v>
      </c>
      <c r="P4735" s="3">
        <v>28.5714285714286</v>
      </c>
      <c r="Q4735" s="3">
        <v>-12.9699586256521</v>
      </c>
      <c r="R4735" s="3">
        <v>38.4615384615385</v>
      </c>
      <c r="S4735" s="3"/>
      <c r="T4735" s="3"/>
      <c r="U4735" s="3"/>
      <c r="V4735" s="3"/>
      <c r="W4735" s="3"/>
      <c r="X4735" s="3"/>
      <c r="Y4735" s="3"/>
      <c r="Z4735" s="3"/>
      <c r="AA4735" s="3">
        <v>-0.0686859899351968</v>
      </c>
      <c r="AB4735" s="3">
        <v>-0.0903510541887403</v>
      </c>
      <c r="AC4735" s="3">
        <v>-16.1554921540656</v>
      </c>
      <c r="AD4735" s="3"/>
      <c r="AE4735" s="5">
        <v>4</v>
      </c>
      <c r="AF4735" s="3">
        <v>-0.201124229007811</v>
      </c>
      <c r="AG4735" s="3"/>
      <c r="AH4735" s="3"/>
      <c r="AI4735" s="3"/>
      <c r="AJ4735" s="3"/>
      <c r="AK4735" s="3"/>
      <c r="AL4735" s="3"/>
      <c r="AM4735" s="3"/>
      <c r="AN4735" s="5" t="s">
        <v>46</v>
      </c>
      <c r="AO4735" s="1"/>
      <c r="AP4735" s="1"/>
      <c r="AQ4735" s="1"/>
    </row>
    <row r="4736" spans="1:43">
      <c r="A4736" s="1" t="s">
        <v>12046</v>
      </c>
      <c r="B4736" s="1" t="s">
        <v>12047</v>
      </c>
      <c r="C4736" s="3">
        <v>0.704109589041096</v>
      </c>
      <c r="D4736" s="4">
        <v>43980</v>
      </c>
      <c r="E4736" s="3">
        <v>47.7244293682</v>
      </c>
      <c r="F4736" s="5" t="s">
        <v>6584</v>
      </c>
      <c r="G4736" s="5">
        <v>258</v>
      </c>
      <c r="H4736" s="5" t="s">
        <v>55</v>
      </c>
      <c r="I4736" s="3">
        <v>1.35065697717096</v>
      </c>
      <c r="J4736" s="3">
        <v>90.6836055656382</v>
      </c>
      <c r="K4736" s="3">
        <v>0.203207779955014</v>
      </c>
      <c r="L4736" s="3">
        <v>87.3446327683616</v>
      </c>
      <c r="M4736" s="3">
        <v>-5.15216047262485</v>
      </c>
      <c r="N4736" s="3">
        <v>97.3668461998803</v>
      </c>
      <c r="O4736" s="3">
        <v>11.8337923213997</v>
      </c>
      <c r="P4736" s="3">
        <v>76.4900662251656</v>
      </c>
      <c r="Q4736" s="3">
        <v>22.3916319475224</v>
      </c>
      <c r="R4736" s="3">
        <v>53.125</v>
      </c>
      <c r="S4736" s="3"/>
      <c r="T4736" s="3"/>
      <c r="U4736" s="3"/>
      <c r="V4736" s="3"/>
      <c r="W4736" s="3"/>
      <c r="X4736" s="3"/>
      <c r="Y4736" s="3"/>
      <c r="Z4736" s="3"/>
      <c r="AA4736" s="3">
        <v>0.228031661328712</v>
      </c>
      <c r="AB4736" s="3">
        <v>0.414049884714124</v>
      </c>
      <c r="AC4736" s="3">
        <v>-10.9700815956482</v>
      </c>
      <c r="AD4736" s="3"/>
      <c r="AE4736" s="5">
        <v>1</v>
      </c>
      <c r="AF4736" s="3">
        <v>3.95050317033754</v>
      </c>
      <c r="AG4736" s="3"/>
      <c r="AH4736" s="3"/>
      <c r="AI4736" s="3"/>
      <c r="AJ4736" s="3"/>
      <c r="AK4736" s="3"/>
      <c r="AL4736" s="3"/>
      <c r="AM4736" s="3"/>
      <c r="AN4736" s="5" t="s">
        <v>134</v>
      </c>
      <c r="AO4736" s="1"/>
      <c r="AP4736" s="1"/>
      <c r="AQ4736" s="1"/>
    </row>
    <row r="4737" spans="1:43">
      <c r="A4737" s="1" t="s">
        <v>12048</v>
      </c>
      <c r="B4737" s="1" t="s">
        <v>12049</v>
      </c>
      <c r="C4737" s="3">
        <v>0.210958904109589</v>
      </c>
      <c r="D4737" s="4">
        <v>44160</v>
      </c>
      <c r="E4737" s="3">
        <v>0.1080461701</v>
      </c>
      <c r="F4737" s="5" t="s">
        <v>12050</v>
      </c>
      <c r="G4737" s="5">
        <v>78</v>
      </c>
      <c r="H4737" s="5" t="s">
        <v>55</v>
      </c>
      <c r="I4737" s="3">
        <v>10.5647176411794</v>
      </c>
      <c r="J4737" s="3">
        <v>48.4573502722323</v>
      </c>
      <c r="K4737" s="3">
        <v>4.03460923539924</v>
      </c>
      <c r="L4737" s="3">
        <v>19.5480225988701</v>
      </c>
      <c r="M4737" s="3">
        <v>8.931560807484</v>
      </c>
      <c r="N4737" s="3">
        <v>17.8336325553561</v>
      </c>
      <c r="O4737" s="3"/>
      <c r="P4737" s="3"/>
      <c r="Q4737" s="3"/>
      <c r="R4737" s="3"/>
      <c r="S4737" s="3"/>
      <c r="T4737" s="3"/>
      <c r="U4737" s="3"/>
      <c r="V4737" s="3"/>
      <c r="W4737" s="3"/>
      <c r="X4737" s="3"/>
      <c r="Y4737" s="3"/>
      <c r="Z4737" s="3"/>
      <c r="AA4737" s="3">
        <v>0.346865238607685</v>
      </c>
      <c r="AB4737" s="3">
        <v>1.04152031930925</v>
      </c>
      <c r="AC4737" s="3">
        <v>-4.92325514045758</v>
      </c>
      <c r="AD4737" s="3"/>
      <c r="AE4737" s="5"/>
      <c r="AF4737" s="3">
        <v>1.1294532751626</v>
      </c>
      <c r="AG4737" s="3"/>
      <c r="AH4737" s="3"/>
      <c r="AI4737" s="3"/>
      <c r="AJ4737" s="3"/>
      <c r="AK4737" s="3"/>
      <c r="AL4737" s="3"/>
      <c r="AM4737" s="3"/>
      <c r="AN4737" s="5" t="s">
        <v>46</v>
      </c>
      <c r="AO4737" s="1"/>
      <c r="AP4737" s="1"/>
      <c r="AQ4737" s="1"/>
    </row>
    <row r="4738" spans="1:43">
      <c r="A4738" s="1" t="s">
        <v>12051</v>
      </c>
      <c r="B4738" s="1" t="s">
        <v>12052</v>
      </c>
      <c r="C4738" s="3">
        <v>0.723287671232877</v>
      </c>
      <c r="D4738" s="4">
        <v>43973</v>
      </c>
      <c r="E4738" s="3">
        <v>22.0291909328</v>
      </c>
      <c r="F4738" s="5" t="s">
        <v>3391</v>
      </c>
      <c r="G4738" s="5">
        <v>265</v>
      </c>
      <c r="H4738" s="5" t="s">
        <v>226</v>
      </c>
      <c r="I4738" s="3">
        <v>0.299681588312406</v>
      </c>
      <c r="J4738" s="3">
        <v>86.9132290184922</v>
      </c>
      <c r="K4738" s="3">
        <v>0.356071964017993</v>
      </c>
      <c r="L4738" s="3">
        <v>63.7566137566138</v>
      </c>
      <c r="M4738" s="3">
        <v>-0.418410041840999</v>
      </c>
      <c r="N4738" s="3">
        <v>89.1396332863188</v>
      </c>
      <c r="O4738" s="3">
        <v>2.01943227281386</v>
      </c>
      <c r="P4738" s="3">
        <v>79.0880503144654</v>
      </c>
      <c r="Q4738" s="3">
        <v>2.72395933243813</v>
      </c>
      <c r="R4738" s="3">
        <v>82.2992700729927</v>
      </c>
      <c r="S4738" s="3"/>
      <c r="T4738" s="3"/>
      <c r="U4738" s="3"/>
      <c r="V4738" s="3"/>
      <c r="W4738" s="3"/>
      <c r="X4738" s="3"/>
      <c r="Y4738" s="3"/>
      <c r="Z4738" s="3"/>
      <c r="AA4738" s="3">
        <v>0.28109098321779</v>
      </c>
      <c r="AB4738" s="3">
        <v>0.509489728024586</v>
      </c>
      <c r="AC4738" s="3">
        <v>-1.12109700731956</v>
      </c>
      <c r="AD4738" s="3"/>
      <c r="AE4738" s="5">
        <v>1</v>
      </c>
      <c r="AF4738" s="3">
        <v>0.819982091526037</v>
      </c>
      <c r="AG4738" s="3"/>
      <c r="AH4738" s="3"/>
      <c r="AI4738" s="3"/>
      <c r="AJ4738" s="3"/>
      <c r="AK4738" s="3"/>
      <c r="AL4738" s="3"/>
      <c r="AM4738" s="3"/>
      <c r="AN4738" s="5" t="s">
        <v>1266</v>
      </c>
      <c r="AO4738" s="1"/>
      <c r="AP4738" s="1"/>
      <c r="AQ4738" s="1"/>
    </row>
    <row r="4739" spans="1:43">
      <c r="A4739" s="1" t="s">
        <v>12053</v>
      </c>
      <c r="B4739" s="1" t="s">
        <v>12054</v>
      </c>
      <c r="C4739" s="3">
        <v>0.287671232876712</v>
      </c>
      <c r="D4739" s="4">
        <v>44132</v>
      </c>
      <c r="E4739" s="3">
        <v>1.1298620974</v>
      </c>
      <c r="F4739" s="5" t="s">
        <v>7963</v>
      </c>
      <c r="G4739" s="5">
        <v>106</v>
      </c>
      <c r="H4739" s="5" t="s">
        <v>50</v>
      </c>
      <c r="I4739" s="3">
        <v>0.149506628127164</v>
      </c>
      <c r="J4739" s="3">
        <v>45.4667262170612</v>
      </c>
      <c r="K4739" s="3">
        <v>0.149506628127164</v>
      </c>
      <c r="L4739" s="3">
        <v>1.8149623727313</v>
      </c>
      <c r="M4739" s="3">
        <v>-0.00995123892924559</v>
      </c>
      <c r="N4739" s="3">
        <v>39.1807658058771</v>
      </c>
      <c r="O4739" s="3">
        <v>0.479999999999992</v>
      </c>
      <c r="P4739" s="3">
        <v>68.9812699862951</v>
      </c>
      <c r="Q4739" s="3"/>
      <c r="R4739" s="3"/>
      <c r="S4739" s="3"/>
      <c r="T4739" s="3"/>
      <c r="U4739" s="3"/>
      <c r="V4739" s="3"/>
      <c r="W4739" s="3"/>
      <c r="X4739" s="3"/>
      <c r="Y4739" s="3"/>
      <c r="Z4739" s="3"/>
      <c r="AA4739" s="3">
        <v>-0.104112511464416</v>
      </c>
      <c r="AB4739" s="3">
        <v>-0.13259582921529</v>
      </c>
      <c r="AC4739" s="3">
        <v>-0.654761904761899</v>
      </c>
      <c r="AD4739" s="3"/>
      <c r="AE4739" s="5"/>
      <c r="AF4739" s="3">
        <v>0.13983471224947</v>
      </c>
      <c r="AG4739" s="3"/>
      <c r="AH4739" s="3"/>
      <c r="AI4739" s="3"/>
      <c r="AJ4739" s="3"/>
      <c r="AK4739" s="3"/>
      <c r="AL4739" s="3"/>
      <c r="AM4739" s="3"/>
      <c r="AN4739" s="5" t="s">
        <v>46</v>
      </c>
      <c r="AO4739" s="1"/>
      <c r="AP4739" s="1"/>
      <c r="AQ4739" s="1"/>
    </row>
    <row r="4740" spans="1:43">
      <c r="A4740" s="1" t="s">
        <v>12055</v>
      </c>
      <c r="B4740" s="1" t="s">
        <v>12056</v>
      </c>
      <c r="C4740" s="3">
        <v>0.726027397260274</v>
      </c>
      <c r="D4740" s="4">
        <v>43972</v>
      </c>
      <c r="E4740" s="3">
        <v>1.1513635343</v>
      </c>
      <c r="F4740" s="5" t="s">
        <v>12057</v>
      </c>
      <c r="G4740" s="5">
        <v>266</v>
      </c>
      <c r="H4740" s="5" t="s">
        <v>226</v>
      </c>
      <c r="I4740" s="3">
        <v>3.78457059679768</v>
      </c>
      <c r="J4740" s="3">
        <v>18.0654338549075</v>
      </c>
      <c r="K4740" s="3">
        <v>1.20652945351314</v>
      </c>
      <c r="L4740" s="3">
        <v>17.0634920634921</v>
      </c>
      <c r="M4740" s="3">
        <v>1.82077829346662</v>
      </c>
      <c r="N4740" s="3">
        <v>20.5923836389281</v>
      </c>
      <c r="O4740" s="3">
        <v>9.28249832359421</v>
      </c>
      <c r="P4740" s="3">
        <v>6.91823899371069</v>
      </c>
      <c r="Q4740" s="3">
        <v>12.5937623371496</v>
      </c>
      <c r="R4740" s="3">
        <v>7.84671532846715</v>
      </c>
      <c r="S4740" s="3"/>
      <c r="T4740" s="3"/>
      <c r="U4740" s="3"/>
      <c r="V4740" s="3"/>
      <c r="W4740" s="3"/>
      <c r="X4740" s="3"/>
      <c r="Y4740" s="3"/>
      <c r="Z4740" s="3"/>
      <c r="AA4740" s="3">
        <v>0.341326396670303</v>
      </c>
      <c r="AB4740" s="3">
        <v>0.650995717825612</v>
      </c>
      <c r="AC4740" s="3">
        <v>-2.00689594200335</v>
      </c>
      <c r="AD4740" s="3"/>
      <c r="AE4740" s="5">
        <v>1</v>
      </c>
      <c r="AF4740" s="3">
        <v>1.31772747065392</v>
      </c>
      <c r="AG4740" s="3"/>
      <c r="AH4740" s="3"/>
      <c r="AI4740" s="3"/>
      <c r="AJ4740" s="3"/>
      <c r="AK4740" s="3"/>
      <c r="AL4740" s="3"/>
      <c r="AM4740" s="3"/>
      <c r="AN4740" s="5" t="s">
        <v>46</v>
      </c>
      <c r="AO4740" s="1"/>
      <c r="AP4740" s="1"/>
      <c r="AQ4740" s="1"/>
    </row>
    <row r="4741" spans="1:43">
      <c r="A4741" s="1" t="s">
        <v>12058</v>
      </c>
      <c r="B4741" s="1" t="s">
        <v>12059</v>
      </c>
      <c r="C4741" s="3">
        <v>0.646575342465753</v>
      </c>
      <c r="D4741" s="4">
        <v>44001</v>
      </c>
      <c r="E4741" s="3">
        <v>10.040423548</v>
      </c>
      <c r="F4741" s="5" t="s">
        <v>12060</v>
      </c>
      <c r="G4741" s="5">
        <v>237</v>
      </c>
      <c r="H4741" s="5" t="s">
        <v>50</v>
      </c>
      <c r="I4741" s="3">
        <v>0.278884462151369</v>
      </c>
      <c r="J4741" s="3">
        <v>22.2420723537293</v>
      </c>
      <c r="K4741" s="3">
        <v>-0.00993147283742638</v>
      </c>
      <c r="L4741" s="3">
        <v>60.8233731739708</v>
      </c>
      <c r="M4741" s="3">
        <v>-0.0198609731876954</v>
      </c>
      <c r="N4741" s="3">
        <v>40.8726625111309</v>
      </c>
      <c r="O4741" s="3">
        <v>0.649405029174536</v>
      </c>
      <c r="P4741" s="3">
        <v>55.0479671082686</v>
      </c>
      <c r="Q4741" s="3">
        <v>1.14288320072042</v>
      </c>
      <c r="R4741" s="3">
        <v>47.609850313858</v>
      </c>
      <c r="S4741" s="3"/>
      <c r="T4741" s="3"/>
      <c r="U4741" s="3"/>
      <c r="V4741" s="3"/>
      <c r="W4741" s="3"/>
      <c r="X4741" s="3"/>
      <c r="Y4741" s="3"/>
      <c r="Z4741" s="3"/>
      <c r="AA4741" s="3">
        <v>0.0263362844927561</v>
      </c>
      <c r="AB4741" s="3">
        <v>0.0334825460117803</v>
      </c>
      <c r="AC4741" s="3">
        <v>-0.569658205076947</v>
      </c>
      <c r="AD4741" s="3"/>
      <c r="AE4741" s="5">
        <v>2</v>
      </c>
      <c r="AF4741" s="3">
        <v>0.154475785592886</v>
      </c>
      <c r="AG4741" s="3"/>
      <c r="AH4741" s="3"/>
      <c r="AI4741" s="3"/>
      <c r="AJ4741" s="3"/>
      <c r="AK4741" s="3"/>
      <c r="AL4741" s="3"/>
      <c r="AM4741" s="3"/>
      <c r="AN4741" s="5" t="s">
        <v>1266</v>
      </c>
      <c r="AO4741" s="1"/>
      <c r="AP4741" s="1"/>
      <c r="AQ4741" s="1"/>
    </row>
    <row r="4742" spans="1:43">
      <c r="A4742" s="1" t="s">
        <v>12061</v>
      </c>
      <c r="B4742" s="1" t="s">
        <v>12062</v>
      </c>
      <c r="C4742" s="3">
        <v>0.465753424657534</v>
      </c>
      <c r="D4742" s="4">
        <v>44067</v>
      </c>
      <c r="E4742" s="3">
        <v>6.9507541744</v>
      </c>
      <c r="F4742" s="5" t="s">
        <v>7865</v>
      </c>
      <c r="G4742" s="5">
        <v>171</v>
      </c>
      <c r="H4742" s="5" t="s">
        <v>226</v>
      </c>
      <c r="I4742" s="3">
        <v>1.21488968801635</v>
      </c>
      <c r="J4742" s="3">
        <v>70.2702702702703</v>
      </c>
      <c r="K4742" s="3">
        <v>-0.239486540856399</v>
      </c>
      <c r="L4742" s="3">
        <v>93.1216931216931</v>
      </c>
      <c r="M4742" s="3">
        <v>-0.487338748208302</v>
      </c>
      <c r="N4742" s="3">
        <v>89.9858956276446</v>
      </c>
      <c r="O4742" s="3">
        <v>3.77678126557051</v>
      </c>
      <c r="P4742" s="3">
        <v>54.559748427673</v>
      </c>
      <c r="Q4742" s="3"/>
      <c r="R4742" s="3"/>
      <c r="S4742" s="3"/>
      <c r="T4742" s="3"/>
      <c r="U4742" s="3"/>
      <c r="V4742" s="3"/>
      <c r="W4742" s="3"/>
      <c r="X4742" s="3"/>
      <c r="Y4742" s="3"/>
      <c r="Z4742" s="3"/>
      <c r="AA4742" s="3">
        <v>0.196872993247493</v>
      </c>
      <c r="AB4742" s="3">
        <v>0.295655216286202</v>
      </c>
      <c r="AC4742" s="3">
        <v>-1.97972908970353</v>
      </c>
      <c r="AD4742" s="3"/>
      <c r="AE4742" s="5">
        <v>1</v>
      </c>
      <c r="AF4742" s="3">
        <v>0.69169615952298</v>
      </c>
      <c r="AG4742" s="3"/>
      <c r="AH4742" s="3"/>
      <c r="AI4742" s="3"/>
      <c r="AJ4742" s="3"/>
      <c r="AK4742" s="3"/>
      <c r="AL4742" s="3"/>
      <c r="AM4742" s="3"/>
      <c r="AN4742" s="5" t="s">
        <v>134</v>
      </c>
      <c r="AO4742" s="1"/>
      <c r="AP4742" s="1"/>
      <c r="AQ4742" s="1"/>
    </row>
    <row r="4743" spans="1:43">
      <c r="A4743" s="1" t="s">
        <v>12063</v>
      </c>
      <c r="B4743" s="1" t="s">
        <v>12064</v>
      </c>
      <c r="C4743" s="3">
        <v>0.706849315068493</v>
      </c>
      <c r="D4743" s="4">
        <v>43979</v>
      </c>
      <c r="E4743" s="3">
        <v>19.9921274236</v>
      </c>
      <c r="F4743" s="5" t="s">
        <v>2902</v>
      </c>
      <c r="G4743" s="5">
        <v>259</v>
      </c>
      <c r="H4743" s="5" t="s">
        <v>55</v>
      </c>
      <c r="I4743" s="3">
        <v>7.68428113587242</v>
      </c>
      <c r="J4743" s="3">
        <v>67.513611615245</v>
      </c>
      <c r="K4743" s="3">
        <v>2.06272958462843</v>
      </c>
      <c r="L4743" s="3">
        <v>60.3954802259887</v>
      </c>
      <c r="M4743" s="3">
        <v>3.52536543422185</v>
      </c>
      <c r="N4743" s="3">
        <v>65.5296229802513</v>
      </c>
      <c r="O4743" s="3">
        <v>9.94597062628415</v>
      </c>
      <c r="P4743" s="3">
        <v>80.8609271523179</v>
      </c>
      <c r="Q4743" s="3">
        <v>17.8082191780822</v>
      </c>
      <c r="R4743" s="3">
        <v>66.6920731707317</v>
      </c>
      <c r="S4743" s="3"/>
      <c r="T4743" s="3"/>
      <c r="U4743" s="3"/>
      <c r="V4743" s="3"/>
      <c r="W4743" s="3"/>
      <c r="X4743" s="3"/>
      <c r="Y4743" s="3"/>
      <c r="Z4743" s="3"/>
      <c r="AA4743" s="3">
        <v>0.350237677391043</v>
      </c>
      <c r="AB4743" s="3">
        <v>0.631979745623023</v>
      </c>
      <c r="AC4743" s="3">
        <v>-7.61882204326544</v>
      </c>
      <c r="AD4743" s="3"/>
      <c r="AE4743" s="5">
        <v>1</v>
      </c>
      <c r="AF4743" s="3">
        <v>4.19648499062704</v>
      </c>
      <c r="AG4743" s="3"/>
      <c r="AH4743" s="3"/>
      <c r="AI4743" s="3"/>
      <c r="AJ4743" s="3"/>
      <c r="AK4743" s="3"/>
      <c r="AL4743" s="3"/>
      <c r="AM4743" s="3"/>
      <c r="AN4743" s="5" t="s">
        <v>134</v>
      </c>
      <c r="AO4743" s="1"/>
      <c r="AP4743" s="1"/>
      <c r="AQ4743" s="1"/>
    </row>
    <row r="4744" spans="1:43">
      <c r="A4744" s="1" t="s">
        <v>12065</v>
      </c>
      <c r="B4744" s="1" t="s">
        <v>12066</v>
      </c>
      <c r="C4744" s="3">
        <v>0.572602739726027</v>
      </c>
      <c r="D4744" s="4">
        <v>44028</v>
      </c>
      <c r="E4744" s="3">
        <v>79.9448199856</v>
      </c>
      <c r="F4744" s="5" t="s">
        <v>450</v>
      </c>
      <c r="G4744" s="5">
        <v>210</v>
      </c>
      <c r="H4744" s="5" t="s">
        <v>50</v>
      </c>
      <c r="I4744" s="3">
        <v>0.279552715654951</v>
      </c>
      <c r="J4744" s="3">
        <v>21.8847699866012</v>
      </c>
      <c r="K4744" s="3">
        <v>0.0498057575455643</v>
      </c>
      <c r="L4744" s="3">
        <v>12.4833997343957</v>
      </c>
      <c r="M4744" s="3">
        <v>0.219517062462569</v>
      </c>
      <c r="N4744" s="3">
        <v>8.99376669634906</v>
      </c>
      <c r="O4744" s="3">
        <v>0.768115285020335</v>
      </c>
      <c r="P4744" s="3">
        <v>36.1352215623572</v>
      </c>
      <c r="Q4744" s="3">
        <v>1.50269411623727</v>
      </c>
      <c r="R4744" s="3">
        <v>14.1477547078706</v>
      </c>
      <c r="S4744" s="3"/>
      <c r="T4744" s="3"/>
      <c r="U4744" s="3"/>
      <c r="V4744" s="3"/>
      <c r="W4744" s="3"/>
      <c r="X4744" s="3"/>
      <c r="Y4744" s="3"/>
      <c r="Z4744" s="3"/>
      <c r="AA4744" s="3">
        <v>3.57102749650307</v>
      </c>
      <c r="AB4744" s="3"/>
      <c r="AC4744" s="3">
        <v>0</v>
      </c>
      <c r="AD4744" s="3"/>
      <c r="AE4744" s="5"/>
      <c r="AF4744" s="3">
        <v>0.24892578036447</v>
      </c>
      <c r="AG4744" s="3"/>
      <c r="AH4744" s="3"/>
      <c r="AI4744" s="3"/>
      <c r="AJ4744" s="3"/>
      <c r="AK4744" s="3"/>
      <c r="AL4744" s="3"/>
      <c r="AM4744" s="3"/>
      <c r="AN4744" s="5" t="s">
        <v>1266</v>
      </c>
      <c r="AO4744" s="1"/>
      <c r="AP4744" s="1"/>
      <c r="AQ4744" s="1"/>
    </row>
    <row r="4745" spans="1:43">
      <c r="A4745" s="1" t="s">
        <v>12067</v>
      </c>
      <c r="B4745" s="1" t="s">
        <v>12068</v>
      </c>
      <c r="C4745" s="3">
        <v>0.493150684931507</v>
      </c>
      <c r="D4745" s="4">
        <v>44057</v>
      </c>
      <c r="E4745" s="3">
        <v>3.9610172223</v>
      </c>
      <c r="F4745" s="5" t="s">
        <v>12069</v>
      </c>
      <c r="G4745" s="5">
        <v>181</v>
      </c>
      <c r="H4745" s="5" t="s">
        <v>226</v>
      </c>
      <c r="I4745" s="3">
        <v>1.72938980053061</v>
      </c>
      <c r="J4745" s="3">
        <v>57.4679943100996</v>
      </c>
      <c r="K4745" s="3">
        <v>0.183859105864139</v>
      </c>
      <c r="L4745" s="3">
        <v>74.8677248677249</v>
      </c>
      <c r="M4745" s="3">
        <v>0.719914388559205</v>
      </c>
      <c r="N4745" s="3">
        <v>51.9040902679831</v>
      </c>
      <c r="O4745" s="3">
        <v>2.55572065378901</v>
      </c>
      <c r="P4745" s="3">
        <v>72.6415094339623</v>
      </c>
      <c r="Q4745" s="3"/>
      <c r="R4745" s="3"/>
      <c r="S4745" s="3"/>
      <c r="T4745" s="3"/>
      <c r="U4745" s="3"/>
      <c r="V4745" s="3"/>
      <c r="W4745" s="3"/>
      <c r="X4745" s="3"/>
      <c r="Y4745" s="3"/>
      <c r="Z4745" s="3"/>
      <c r="AA4745" s="3">
        <v>0.274655720666617</v>
      </c>
      <c r="AB4745" s="3">
        <v>0.492666316491266</v>
      </c>
      <c r="AC4745" s="3">
        <v>-0.896385542168683</v>
      </c>
      <c r="AD4745" s="3"/>
      <c r="AE4745" s="5">
        <v>1</v>
      </c>
      <c r="AF4745" s="3">
        <v>0.545313194130773</v>
      </c>
      <c r="AG4745" s="3"/>
      <c r="AH4745" s="3"/>
      <c r="AI4745" s="3"/>
      <c r="AJ4745" s="3"/>
      <c r="AK4745" s="3"/>
      <c r="AL4745" s="3"/>
      <c r="AM4745" s="3"/>
      <c r="AN4745" s="5" t="s">
        <v>134</v>
      </c>
      <c r="AO4745" s="1"/>
      <c r="AP4745" s="1"/>
      <c r="AQ4745" s="1"/>
    </row>
    <row r="4746" spans="1:43">
      <c r="A4746" s="1" t="s">
        <v>12070</v>
      </c>
      <c r="B4746" s="1" t="s">
        <v>12071</v>
      </c>
      <c r="C4746" s="3">
        <v>0.805479452054795</v>
      </c>
      <c r="D4746" s="4">
        <v>43943</v>
      </c>
      <c r="E4746" s="3">
        <v>8.5047473099</v>
      </c>
      <c r="F4746" s="5" t="s">
        <v>12072</v>
      </c>
      <c r="G4746" s="5">
        <v>295</v>
      </c>
      <c r="H4746" s="5" t="s">
        <v>93</v>
      </c>
      <c r="I4746" s="3">
        <v>5.31859331476323</v>
      </c>
      <c r="J4746" s="3">
        <v>51.4</v>
      </c>
      <c r="K4746" s="3">
        <v>0.959612817089458</v>
      </c>
      <c r="L4746" s="3">
        <v>69.8711595639247</v>
      </c>
      <c r="M4746" s="3">
        <v>1.59543202619867</v>
      </c>
      <c r="N4746" s="3">
        <v>62.0259481037924</v>
      </c>
      <c r="O4746" s="3">
        <v>9.49321266968326</v>
      </c>
      <c r="P4746" s="3">
        <v>52.0120724346076</v>
      </c>
      <c r="Q4746" s="3">
        <v>16.4260969976905</v>
      </c>
      <c r="R4746" s="3">
        <v>44.4788441692466</v>
      </c>
      <c r="S4746" s="3"/>
      <c r="T4746" s="3"/>
      <c r="U4746" s="3"/>
      <c r="V4746" s="3"/>
      <c r="W4746" s="3"/>
      <c r="X4746" s="3"/>
      <c r="Y4746" s="3"/>
      <c r="Z4746" s="3"/>
      <c r="AA4746" s="3">
        <v>0.38665557420985</v>
      </c>
      <c r="AB4746" s="3">
        <v>0.916902574047588</v>
      </c>
      <c r="AC4746" s="3">
        <v>-2.39594099408062</v>
      </c>
      <c r="AD4746" s="3"/>
      <c r="AE4746" s="5">
        <v>1</v>
      </c>
      <c r="AF4746" s="3">
        <v>1.98095234889088</v>
      </c>
      <c r="AG4746" s="3"/>
      <c r="AH4746" s="3"/>
      <c r="AI4746" s="3"/>
      <c r="AJ4746" s="3"/>
      <c r="AK4746" s="3"/>
      <c r="AL4746" s="3"/>
      <c r="AM4746" s="3"/>
      <c r="AN4746" s="5" t="s">
        <v>51</v>
      </c>
      <c r="AO4746" s="1"/>
      <c r="AP4746" s="1"/>
      <c r="AQ4746" s="1"/>
    </row>
    <row r="4747" spans="1:43">
      <c r="A4747" s="1" t="s">
        <v>12073</v>
      </c>
      <c r="B4747" s="1" t="s">
        <v>12074</v>
      </c>
      <c r="C4747" s="3">
        <v>0.632876712328767</v>
      </c>
      <c r="D4747" s="4">
        <v>44006</v>
      </c>
      <c r="E4747" s="3">
        <v>11.9137934717</v>
      </c>
      <c r="F4747" s="5" t="s">
        <v>292</v>
      </c>
      <c r="G4747" s="5">
        <v>157</v>
      </c>
      <c r="H4747" s="5" t="s">
        <v>205</v>
      </c>
      <c r="I4747" s="3">
        <v>-0.0395256916996079</v>
      </c>
      <c r="J4747" s="3">
        <v>35.2059925093633</v>
      </c>
      <c r="K4747" s="3">
        <v>0.00988630746415199</v>
      </c>
      <c r="L4747" s="3">
        <v>32.5925925925926</v>
      </c>
      <c r="M4747" s="3">
        <v>-0.217005326494373</v>
      </c>
      <c r="N4747" s="3">
        <v>41.7910447761194</v>
      </c>
      <c r="O4747" s="3">
        <v>0.787751889992062</v>
      </c>
      <c r="P4747" s="3">
        <v>39.6887159533074</v>
      </c>
      <c r="Q4747" s="3">
        <v>1.32091396706259</v>
      </c>
      <c r="R4747" s="3">
        <v>16.3716814159292</v>
      </c>
      <c r="S4747" s="3"/>
      <c r="T4747" s="3"/>
      <c r="U4747" s="3"/>
      <c r="V4747" s="3"/>
      <c r="W4747" s="3"/>
      <c r="X4747" s="3"/>
      <c r="Y4747" s="3"/>
      <c r="Z4747" s="3"/>
      <c r="AA4747" s="3">
        <v>0.161824449159096</v>
      </c>
      <c r="AB4747" s="3">
        <v>0.241869557521345</v>
      </c>
      <c r="AC4747" s="3">
        <v>-0.364675734279516</v>
      </c>
      <c r="AD4747" s="3"/>
      <c r="AE4747" s="5">
        <v>1</v>
      </c>
      <c r="AF4747" s="3">
        <v>0.203776889274013</v>
      </c>
      <c r="AG4747" s="3"/>
      <c r="AH4747" s="3"/>
      <c r="AI4747" s="3"/>
      <c r="AJ4747" s="3"/>
      <c r="AK4747" s="3"/>
      <c r="AL4747" s="3"/>
      <c r="AM4747" s="3"/>
      <c r="AN4747" s="5" t="s">
        <v>46</v>
      </c>
      <c r="AO4747" s="1"/>
      <c r="AP4747" s="1"/>
      <c r="AQ4747" s="1"/>
    </row>
    <row r="4748" spans="1:43">
      <c r="A4748" s="1" t="s">
        <v>12075</v>
      </c>
      <c r="B4748" s="1" t="s">
        <v>12076</v>
      </c>
      <c r="C4748" s="3">
        <v>0.676712328767123</v>
      </c>
      <c r="D4748" s="4">
        <v>43990</v>
      </c>
      <c r="E4748" s="3">
        <v>0.0057701862</v>
      </c>
      <c r="F4748" s="5" t="s">
        <v>5015</v>
      </c>
      <c r="G4748" s="5">
        <v>160</v>
      </c>
      <c r="H4748" s="5" t="s">
        <v>205</v>
      </c>
      <c r="I4748" s="3">
        <v>1.59835261816042</v>
      </c>
      <c r="J4748" s="3">
        <v>1.49812734082397</v>
      </c>
      <c r="K4748" s="3">
        <v>-0.134939759036151</v>
      </c>
      <c r="L4748" s="3">
        <v>97.037037037037</v>
      </c>
      <c r="M4748" s="3">
        <v>-0.813708596591992</v>
      </c>
      <c r="N4748" s="3">
        <v>95.1492537313433</v>
      </c>
      <c r="O4748" s="3">
        <v>3.62036203620362</v>
      </c>
      <c r="P4748" s="3">
        <v>1.94552529182879</v>
      </c>
      <c r="Q4748" s="3">
        <v>3.88008822939644</v>
      </c>
      <c r="R4748" s="3">
        <v>1.76991150442478</v>
      </c>
      <c r="S4748" s="3"/>
      <c r="T4748" s="3"/>
      <c r="U4748" s="3"/>
      <c r="V4748" s="3"/>
      <c r="W4748" s="3"/>
      <c r="X4748" s="3"/>
      <c r="Y4748" s="3"/>
      <c r="Z4748" s="3"/>
      <c r="AA4748" s="3">
        <v>0.14595725799716</v>
      </c>
      <c r="AB4748" s="3">
        <v>0.366212678873086</v>
      </c>
      <c r="AC4748" s="3">
        <v>-1.16467780429594</v>
      </c>
      <c r="AD4748" s="3"/>
      <c r="AE4748" s="5">
        <v>2</v>
      </c>
      <c r="AF4748" s="3">
        <v>0.519312315813307</v>
      </c>
      <c r="AG4748" s="3"/>
      <c r="AH4748" s="3"/>
      <c r="AI4748" s="3"/>
      <c r="AJ4748" s="3"/>
      <c r="AK4748" s="3"/>
      <c r="AL4748" s="3"/>
      <c r="AM4748" s="3"/>
      <c r="AN4748" s="5" t="s">
        <v>46</v>
      </c>
      <c r="AO4748" s="1"/>
      <c r="AP4748" s="1"/>
      <c r="AQ4748" s="1"/>
    </row>
    <row r="4749" spans="1:43">
      <c r="A4749" s="1" t="s">
        <v>12077</v>
      </c>
      <c r="B4749" s="1" t="s">
        <v>12078</v>
      </c>
      <c r="C4749" s="3">
        <v>0.56986301369863</v>
      </c>
      <c r="D4749" s="4">
        <v>44029</v>
      </c>
      <c r="E4749" s="3">
        <v>19.3865129454</v>
      </c>
      <c r="F4749" s="5" t="s">
        <v>2473</v>
      </c>
      <c r="G4749" s="5">
        <v>209</v>
      </c>
      <c r="H4749" s="5" t="s">
        <v>55</v>
      </c>
      <c r="I4749" s="3">
        <v>20.5626888217523</v>
      </c>
      <c r="J4749" s="3">
        <v>1.63339382940109</v>
      </c>
      <c r="K4749" s="3">
        <v>3.79582215719743</v>
      </c>
      <c r="L4749" s="3">
        <v>24.1242937853107</v>
      </c>
      <c r="M4749" s="3">
        <v>12.4812824804017</v>
      </c>
      <c r="N4749" s="3">
        <v>4.78755236385398</v>
      </c>
      <c r="O4749" s="3">
        <v>28.4062342885872</v>
      </c>
      <c r="P4749" s="3">
        <v>12.3841059602649</v>
      </c>
      <c r="Q4749" s="3">
        <v>25.8252044536408</v>
      </c>
      <c r="R4749" s="3">
        <v>43.3689024390244</v>
      </c>
      <c r="S4749" s="3"/>
      <c r="T4749" s="3"/>
      <c r="U4749" s="3"/>
      <c r="V4749" s="3"/>
      <c r="W4749" s="3"/>
      <c r="X4749" s="3"/>
      <c r="Y4749" s="3"/>
      <c r="Z4749" s="3"/>
      <c r="AA4749" s="3">
        <v>0.248109575359702</v>
      </c>
      <c r="AB4749" s="3">
        <v>0.490195145894082</v>
      </c>
      <c r="AC4749" s="3">
        <v>-9.28504233301975</v>
      </c>
      <c r="AD4749" s="3"/>
      <c r="AE4749" s="5">
        <v>1</v>
      </c>
      <c r="AF4749" s="3">
        <v>2.42616118948212</v>
      </c>
      <c r="AG4749" s="3"/>
      <c r="AH4749" s="3"/>
      <c r="AI4749" s="3"/>
      <c r="AJ4749" s="3"/>
      <c r="AK4749" s="3"/>
      <c r="AL4749" s="3"/>
      <c r="AM4749" s="3"/>
      <c r="AN4749" s="5" t="s">
        <v>51</v>
      </c>
      <c r="AO4749" s="1"/>
      <c r="AP4749" s="1"/>
      <c r="AQ4749" s="1"/>
    </row>
    <row r="4750" spans="1:43">
      <c r="A4750" s="1" t="s">
        <v>12079</v>
      </c>
      <c r="B4750" s="1" t="s">
        <v>12080</v>
      </c>
      <c r="C4750" s="3">
        <v>0.70958904109589</v>
      </c>
      <c r="D4750" s="4">
        <v>43978</v>
      </c>
      <c r="E4750" s="3">
        <v>0.4348080618</v>
      </c>
      <c r="F4750" s="5" t="s">
        <v>11462</v>
      </c>
      <c r="G4750" s="5">
        <v>260</v>
      </c>
      <c r="H4750" s="5" t="s">
        <v>112</v>
      </c>
      <c r="I4750" s="3">
        <v>10.8249958996228</v>
      </c>
      <c r="J4750" s="3">
        <v>22.1052631578947</v>
      </c>
      <c r="K4750" s="3">
        <v>0.692943893897613</v>
      </c>
      <c r="L4750" s="3">
        <v>69.0721649484536</v>
      </c>
      <c r="M4750" s="3">
        <v>10.0936863543788</v>
      </c>
      <c r="N4750" s="3">
        <v>14.7368421052632</v>
      </c>
      <c r="O4750" s="3">
        <v>17.4823958967226</v>
      </c>
      <c r="P4750" s="3">
        <v>27.6595744680851</v>
      </c>
      <c r="Q4750" s="3">
        <v>21.6600648181491</v>
      </c>
      <c r="R4750" s="3">
        <v>26.9662921348315</v>
      </c>
      <c r="S4750" s="3"/>
      <c r="T4750" s="3"/>
      <c r="U4750" s="3"/>
      <c r="V4750" s="3"/>
      <c r="W4750" s="3"/>
      <c r="X4750" s="3"/>
      <c r="Y4750" s="3"/>
      <c r="Z4750" s="3"/>
      <c r="AA4750" s="3">
        <v>0.262557706752934</v>
      </c>
      <c r="AB4750" s="3">
        <v>0.544153952508248</v>
      </c>
      <c r="AC4750" s="3">
        <v>-11.8797360058665</v>
      </c>
      <c r="AD4750" s="3"/>
      <c r="AE4750" s="5">
        <v>1</v>
      </c>
      <c r="AF4750" s="3">
        <v>3.00661566132799</v>
      </c>
      <c r="AG4750" s="3"/>
      <c r="AH4750" s="3"/>
      <c r="AI4750" s="3"/>
      <c r="AJ4750" s="3"/>
      <c r="AK4750" s="3"/>
      <c r="AL4750" s="3"/>
      <c r="AM4750" s="3"/>
      <c r="AN4750" s="5" t="s">
        <v>46</v>
      </c>
      <c r="AO4750" s="1"/>
      <c r="AP4750" s="1"/>
      <c r="AQ4750" s="1"/>
    </row>
    <row r="4751" spans="1:43">
      <c r="A4751" s="1" t="s">
        <v>12081</v>
      </c>
      <c r="B4751" s="1" t="s">
        <v>12082</v>
      </c>
      <c r="C4751" s="3">
        <v>0.758904109589041</v>
      </c>
      <c r="D4751" s="4">
        <v>43960</v>
      </c>
      <c r="E4751" s="3">
        <v>4.4173068447</v>
      </c>
      <c r="F4751" s="5" t="s">
        <v>6025</v>
      </c>
      <c r="G4751" s="5">
        <v>269</v>
      </c>
      <c r="H4751" s="5" t="s">
        <v>50</v>
      </c>
      <c r="I4751" s="3">
        <v>0.621429287360928</v>
      </c>
      <c r="J4751" s="3">
        <v>3.21572130415364</v>
      </c>
      <c r="K4751" s="3">
        <v>0</v>
      </c>
      <c r="L4751" s="3">
        <v>43.3820274457725</v>
      </c>
      <c r="M4751" s="3">
        <v>-0.0497809637594529</v>
      </c>
      <c r="N4751" s="3">
        <v>45.6812110418522</v>
      </c>
      <c r="O4751" s="3">
        <v>0.661786824425955</v>
      </c>
      <c r="P4751" s="3">
        <v>53.2663316582915</v>
      </c>
      <c r="Q4751" s="3">
        <v>1.25063035804337</v>
      </c>
      <c r="R4751" s="3">
        <v>33.0758087880251</v>
      </c>
      <c r="S4751" s="3"/>
      <c r="T4751" s="3"/>
      <c r="U4751" s="3"/>
      <c r="V4751" s="3"/>
      <c r="W4751" s="3"/>
      <c r="X4751" s="3"/>
      <c r="Y4751" s="3"/>
      <c r="Z4751" s="3"/>
      <c r="AA4751" s="3">
        <v>-0.0717094692590552</v>
      </c>
      <c r="AB4751" s="3">
        <v>-0.0966921785689786</v>
      </c>
      <c r="AC4751" s="3">
        <v>-1.34986501349865</v>
      </c>
      <c r="AD4751" s="3"/>
      <c r="AE4751" s="5">
        <v>3</v>
      </c>
      <c r="AF4751" s="3">
        <v>0.0509286474199965</v>
      </c>
      <c r="AG4751" s="3"/>
      <c r="AH4751" s="3"/>
      <c r="AI4751" s="3"/>
      <c r="AJ4751" s="3"/>
      <c r="AK4751" s="3"/>
      <c r="AL4751" s="3"/>
      <c r="AM4751" s="3"/>
      <c r="AN4751" s="5" t="s">
        <v>51</v>
      </c>
      <c r="AO4751" s="1"/>
      <c r="AP4751" s="1"/>
      <c r="AQ4751" s="1"/>
    </row>
    <row r="4752" spans="1:43">
      <c r="A4752" s="1" t="s">
        <v>12083</v>
      </c>
      <c r="B4752" s="1" t="s">
        <v>12084</v>
      </c>
      <c r="C4752" s="3">
        <v>0.652054794520548</v>
      </c>
      <c r="D4752" s="4">
        <v>43999</v>
      </c>
      <c r="E4752" s="3">
        <v>7.5391658258</v>
      </c>
      <c r="F4752" s="5" t="s">
        <v>12085</v>
      </c>
      <c r="G4752" s="5">
        <v>239</v>
      </c>
      <c r="H4752" s="5" t="s">
        <v>226</v>
      </c>
      <c r="I4752" s="3">
        <v>2.79920022850615</v>
      </c>
      <c r="J4752" s="3">
        <v>34.1394025604552</v>
      </c>
      <c r="K4752" s="3">
        <v>0.558815311539537</v>
      </c>
      <c r="L4752" s="3">
        <v>48.015873015873</v>
      </c>
      <c r="M4752" s="3">
        <v>2.21527975007101</v>
      </c>
      <c r="N4752" s="3">
        <v>13.1170662905501</v>
      </c>
      <c r="O4752" s="3">
        <v>2.89716954159918</v>
      </c>
      <c r="P4752" s="3">
        <v>66.5094339622642</v>
      </c>
      <c r="Q4752" s="3">
        <v>4.46013931888545</v>
      </c>
      <c r="R4752" s="3">
        <v>70.2554744525548</v>
      </c>
      <c r="S4752" s="3"/>
      <c r="T4752" s="3"/>
      <c r="U4752" s="3"/>
      <c r="V4752" s="3"/>
      <c r="W4752" s="3"/>
      <c r="X4752" s="3"/>
      <c r="Y4752" s="3"/>
      <c r="Z4752" s="3"/>
      <c r="AA4752" s="3">
        <v>0.184514474335783</v>
      </c>
      <c r="AB4752" s="3">
        <v>0.274271342396478</v>
      </c>
      <c r="AC4752" s="3">
        <v>-2.88489003141959</v>
      </c>
      <c r="AD4752" s="3"/>
      <c r="AE4752" s="5">
        <v>1</v>
      </c>
      <c r="AF4752" s="3">
        <v>0.826036502228737</v>
      </c>
      <c r="AG4752" s="3"/>
      <c r="AH4752" s="3"/>
      <c r="AI4752" s="3"/>
      <c r="AJ4752" s="3"/>
      <c r="AK4752" s="3"/>
      <c r="AL4752" s="3"/>
      <c r="AM4752" s="3">
        <v>100</v>
      </c>
      <c r="AN4752" s="5" t="s">
        <v>56</v>
      </c>
      <c r="AO4752" s="1"/>
      <c r="AP4752" s="1"/>
      <c r="AQ4752" s="1"/>
    </row>
    <row r="4753" spans="1:43">
      <c r="A4753" s="1" t="s">
        <v>12086</v>
      </c>
      <c r="B4753" s="1" t="s">
        <v>12087</v>
      </c>
      <c r="C4753" s="3">
        <v>0.632876712328767</v>
      </c>
      <c r="D4753" s="4">
        <v>44006</v>
      </c>
      <c r="E4753" s="3">
        <v>9.8788656689</v>
      </c>
      <c r="F4753" s="5" t="s">
        <v>12088</v>
      </c>
      <c r="G4753" s="5">
        <v>232</v>
      </c>
      <c r="H4753" s="5" t="s">
        <v>226</v>
      </c>
      <c r="I4753" s="3">
        <v>2.00056619798056</v>
      </c>
      <c r="J4753" s="3">
        <v>51.778093883357</v>
      </c>
      <c r="K4753" s="3">
        <v>0.914947250490173</v>
      </c>
      <c r="L4753" s="3">
        <v>28.7037037037037</v>
      </c>
      <c r="M4753" s="3">
        <v>1.10373211112151</v>
      </c>
      <c r="N4753" s="3">
        <v>36.6713681241185</v>
      </c>
      <c r="O4753" s="3">
        <v>3.57774267242351</v>
      </c>
      <c r="P4753" s="3">
        <v>57.3899371069182</v>
      </c>
      <c r="Q4753" s="3">
        <v>8.13496035590397</v>
      </c>
      <c r="R4753" s="3">
        <v>34.1240875912409</v>
      </c>
      <c r="S4753" s="3"/>
      <c r="T4753" s="3"/>
      <c r="U4753" s="3"/>
      <c r="V4753" s="3"/>
      <c r="W4753" s="3"/>
      <c r="X4753" s="3"/>
      <c r="Y4753" s="3"/>
      <c r="Z4753" s="3"/>
      <c r="AA4753" s="3">
        <v>0.528348745023238</v>
      </c>
      <c r="AB4753" s="3">
        <v>1.20361795857768</v>
      </c>
      <c r="AC4753" s="3">
        <v>-1.2475633528265</v>
      </c>
      <c r="AD4753" s="3"/>
      <c r="AE4753" s="5">
        <v>1</v>
      </c>
      <c r="AF4753" s="3">
        <v>1.22038146609124</v>
      </c>
      <c r="AG4753" s="3"/>
      <c r="AH4753" s="3"/>
      <c r="AI4753" s="3"/>
      <c r="AJ4753" s="3"/>
      <c r="AK4753" s="3"/>
      <c r="AL4753" s="3"/>
      <c r="AM4753" s="3">
        <v>100</v>
      </c>
      <c r="AN4753" s="5" t="s">
        <v>56</v>
      </c>
      <c r="AO4753" s="1"/>
      <c r="AP4753" s="1"/>
      <c r="AQ4753" s="1"/>
    </row>
    <row r="4754" spans="1:43">
      <c r="A4754" s="1" t="s">
        <v>12089</v>
      </c>
      <c r="B4754" s="1" t="s">
        <v>12090</v>
      </c>
      <c r="C4754" s="3">
        <v>0.668493150684932</v>
      </c>
      <c r="D4754" s="4">
        <v>43993</v>
      </c>
      <c r="E4754" s="3">
        <v>11.8056714178</v>
      </c>
      <c r="F4754" s="5" t="s">
        <v>1218</v>
      </c>
      <c r="G4754" s="5">
        <v>245</v>
      </c>
      <c r="H4754" s="5" t="s">
        <v>55</v>
      </c>
      <c r="I4754" s="3">
        <v>12.3196907999172</v>
      </c>
      <c r="J4754" s="3">
        <v>35.9951603145796</v>
      </c>
      <c r="K4754" s="3">
        <v>6.02645123460812</v>
      </c>
      <c r="L4754" s="3">
        <v>1.5819209039548</v>
      </c>
      <c r="M4754" s="3">
        <v>5.04776658920734</v>
      </c>
      <c r="N4754" s="3">
        <v>51.6457211250748</v>
      </c>
      <c r="O4754" s="3">
        <v>29.3435065967255</v>
      </c>
      <c r="P4754" s="3">
        <v>10.1986754966887</v>
      </c>
      <c r="Q4754" s="3">
        <v>49.7148114075437</v>
      </c>
      <c r="R4754" s="3">
        <v>3.35365853658537</v>
      </c>
      <c r="S4754" s="3"/>
      <c r="T4754" s="3"/>
      <c r="U4754" s="3"/>
      <c r="V4754" s="3"/>
      <c r="W4754" s="3"/>
      <c r="X4754" s="3"/>
      <c r="Y4754" s="3"/>
      <c r="Z4754" s="3"/>
      <c r="AA4754" s="3">
        <v>0.478162737274163</v>
      </c>
      <c r="AB4754" s="3">
        <v>1.16417017407176</v>
      </c>
      <c r="AC4754" s="3">
        <v>-7.48088709167878</v>
      </c>
      <c r="AD4754" s="3"/>
      <c r="AE4754" s="5">
        <v>1</v>
      </c>
      <c r="AF4754" s="3">
        <v>5.66775569292783</v>
      </c>
      <c r="AG4754" s="3"/>
      <c r="AH4754" s="3"/>
      <c r="AI4754" s="3"/>
      <c r="AJ4754" s="3"/>
      <c r="AK4754" s="3"/>
      <c r="AL4754" s="3"/>
      <c r="AM4754" s="3"/>
      <c r="AN4754" s="5" t="s">
        <v>46</v>
      </c>
      <c r="AO4754" s="1"/>
      <c r="AP4754" s="1"/>
      <c r="AQ4754" s="1"/>
    </row>
    <row r="4755" spans="1:43">
      <c r="A4755" s="1" t="s">
        <v>12091</v>
      </c>
      <c r="B4755" s="1" t="s">
        <v>12092</v>
      </c>
      <c r="C4755" s="3">
        <v>0.572602739726027</v>
      </c>
      <c r="D4755" s="4">
        <v>44028</v>
      </c>
      <c r="E4755" s="3">
        <v>81.152999304</v>
      </c>
      <c r="F4755" s="5" t="s">
        <v>432</v>
      </c>
      <c r="G4755" s="5">
        <v>210</v>
      </c>
      <c r="H4755" s="5" t="s">
        <v>50</v>
      </c>
      <c r="I4755" s="3">
        <v>0.354889589905367</v>
      </c>
      <c r="J4755" s="3">
        <v>10.9423849933006</v>
      </c>
      <c r="K4755" s="3">
        <v>0.0589738549243104</v>
      </c>
      <c r="L4755" s="3">
        <v>10.6684373616645</v>
      </c>
      <c r="M4755" s="3">
        <v>0.275807722616225</v>
      </c>
      <c r="N4755" s="3">
        <v>4.31878895814782</v>
      </c>
      <c r="O4755" s="3">
        <v>0.861983552957488</v>
      </c>
      <c r="P4755" s="3">
        <v>20.5573321151211</v>
      </c>
      <c r="Q4755" s="3">
        <v>1.67798641630043</v>
      </c>
      <c r="R4755" s="3">
        <v>7.72573635924674</v>
      </c>
      <c r="S4755" s="3"/>
      <c r="T4755" s="3"/>
      <c r="U4755" s="3"/>
      <c r="V4755" s="3"/>
      <c r="W4755" s="3"/>
      <c r="X4755" s="3"/>
      <c r="Y4755" s="3"/>
      <c r="Z4755" s="3"/>
      <c r="AA4755" s="3">
        <v>2.35597718673358</v>
      </c>
      <c r="AB4755" s="3">
        <v>19.6702690456598</v>
      </c>
      <c r="AC4755" s="3">
        <v>-0.0099999999999989</v>
      </c>
      <c r="AD4755" s="3"/>
      <c r="AE4755" s="5"/>
      <c r="AF4755" s="3">
        <v>0.274638252965963</v>
      </c>
      <c r="AG4755" s="3"/>
      <c r="AH4755" s="3"/>
      <c r="AI4755" s="3"/>
      <c r="AJ4755" s="3"/>
      <c r="AK4755" s="3"/>
      <c r="AL4755" s="3"/>
      <c r="AM4755" s="3"/>
      <c r="AN4755" s="5" t="s">
        <v>1266</v>
      </c>
      <c r="AO4755" s="1"/>
      <c r="AP4755" s="1"/>
      <c r="AQ4755" s="1"/>
    </row>
    <row r="4756" spans="1:43">
      <c r="A4756" s="1" t="s">
        <v>12093</v>
      </c>
      <c r="B4756" s="1" t="s">
        <v>12094</v>
      </c>
      <c r="C4756" s="3">
        <v>0.0794520547945206</v>
      </c>
      <c r="D4756" s="4">
        <v>44208</v>
      </c>
      <c r="E4756" s="3">
        <v>3.09999</v>
      </c>
      <c r="F4756" s="5" t="s">
        <v>2407</v>
      </c>
      <c r="G4756" s="5">
        <v>30</v>
      </c>
      <c r="H4756" s="5" t="s">
        <v>50</v>
      </c>
      <c r="I4756" s="3">
        <v>-0.109999999999999</v>
      </c>
      <c r="J4756" s="3"/>
      <c r="K4756" s="3">
        <v>0</v>
      </c>
      <c r="L4756" s="3">
        <v>43.3820274457725</v>
      </c>
      <c r="M4756" s="3">
        <v>-0.109999999999999</v>
      </c>
      <c r="N4756" s="3"/>
      <c r="O4756" s="3"/>
      <c r="P4756" s="3"/>
      <c r="Q4756" s="3"/>
      <c r="R4756" s="3"/>
      <c r="S4756" s="3"/>
      <c r="T4756" s="3"/>
      <c r="U4756" s="3"/>
      <c r="V4756" s="3"/>
      <c r="W4756" s="3"/>
      <c r="X4756" s="3"/>
      <c r="Y4756" s="3"/>
      <c r="Z4756" s="3"/>
      <c r="AA4756" s="3">
        <v>-1.9811863220414</v>
      </c>
      <c r="AB4756" s="3">
        <v>-0.924560747282582</v>
      </c>
      <c r="AC4756" s="3">
        <v>-0.119988001199878</v>
      </c>
      <c r="AD4756" s="3"/>
      <c r="AE4756" s="5"/>
      <c r="AF4756" s="3"/>
      <c r="AG4756" s="3"/>
      <c r="AH4756" s="3"/>
      <c r="AI4756" s="3"/>
      <c r="AJ4756" s="3"/>
      <c r="AK4756" s="3"/>
      <c r="AL4756" s="3"/>
      <c r="AM4756" s="3"/>
      <c r="AN4756" s="5" t="s">
        <v>1266</v>
      </c>
      <c r="AO4756" s="1"/>
      <c r="AP4756" s="1"/>
      <c r="AQ4756" s="1"/>
    </row>
    <row r="4757" spans="1:43">
      <c r="A4757" s="1" t="s">
        <v>12095</v>
      </c>
      <c r="B4757" s="1" t="s">
        <v>12096</v>
      </c>
      <c r="C4757" s="3">
        <v>0.56986301369863</v>
      </c>
      <c r="D4757" s="4">
        <v>44029</v>
      </c>
      <c r="E4757" s="3">
        <v>16.6159647112</v>
      </c>
      <c r="F4757" s="5" t="s">
        <v>5088</v>
      </c>
      <c r="G4757" s="5">
        <v>209</v>
      </c>
      <c r="H4757" s="5" t="s">
        <v>50</v>
      </c>
      <c r="I4757" s="3">
        <v>-0.1185068141418</v>
      </c>
      <c r="J4757" s="3">
        <v>81.9562304600268</v>
      </c>
      <c r="K4757" s="3">
        <v>-0.0592885375494006</v>
      </c>
      <c r="L4757" s="3">
        <v>83.178397521027</v>
      </c>
      <c r="M4757" s="3">
        <v>-0.315395229647139</v>
      </c>
      <c r="N4757" s="3">
        <v>86.0195903829029</v>
      </c>
      <c r="O4757" s="3">
        <v>0.787244643746888</v>
      </c>
      <c r="P4757" s="3">
        <v>32.800365463682</v>
      </c>
      <c r="Q4757" s="3">
        <v>1.11977604479105</v>
      </c>
      <c r="R4757" s="3">
        <v>50.8932882665379</v>
      </c>
      <c r="S4757" s="3"/>
      <c r="T4757" s="3"/>
      <c r="U4757" s="3"/>
      <c r="V4757" s="3"/>
      <c r="W4757" s="3"/>
      <c r="X4757" s="3"/>
      <c r="Y4757" s="3"/>
      <c r="Z4757" s="3"/>
      <c r="AA4757" s="3">
        <v>0.0684200708104469</v>
      </c>
      <c r="AB4757" s="3">
        <v>0.0963633727038352</v>
      </c>
      <c r="AC4757" s="3">
        <v>-0.459908018396315</v>
      </c>
      <c r="AD4757" s="3"/>
      <c r="AE4757" s="5">
        <v>1</v>
      </c>
      <c r="AF4757" s="3">
        <v>0.201783647210823</v>
      </c>
      <c r="AG4757" s="3"/>
      <c r="AH4757" s="3"/>
      <c r="AI4757" s="3"/>
      <c r="AJ4757" s="3"/>
      <c r="AK4757" s="3"/>
      <c r="AL4757" s="3"/>
      <c r="AM4757" s="3"/>
      <c r="AN4757" s="5" t="s">
        <v>1266</v>
      </c>
      <c r="AO4757" s="1"/>
      <c r="AP4757" s="1"/>
      <c r="AQ4757" s="1"/>
    </row>
    <row r="4758" spans="1:43">
      <c r="A4758" s="1" t="s">
        <v>12097</v>
      </c>
      <c r="B4758" s="1" t="s">
        <v>12098</v>
      </c>
      <c r="C4758" s="3">
        <v>0.493150684931507</v>
      </c>
      <c r="D4758" s="4">
        <v>44057</v>
      </c>
      <c r="E4758" s="3">
        <v>10.7194816997</v>
      </c>
      <c r="F4758" s="5" t="s">
        <v>12099</v>
      </c>
      <c r="G4758" s="5">
        <v>181</v>
      </c>
      <c r="H4758" s="5" t="s">
        <v>191</v>
      </c>
      <c r="I4758" s="3">
        <v>13.8601147162058</v>
      </c>
      <c r="J4758" s="3">
        <v>26.5822784810127</v>
      </c>
      <c r="K4758" s="3">
        <v>3.69561827537815</v>
      </c>
      <c r="L4758" s="3">
        <v>23.1164383561644</v>
      </c>
      <c r="M4758" s="3">
        <v>9.10582444626743</v>
      </c>
      <c r="N4758" s="3">
        <v>18.5585585585586</v>
      </c>
      <c r="O4758" s="3">
        <v>28.5396733352663</v>
      </c>
      <c r="P4758" s="3">
        <v>14.8571428571429</v>
      </c>
      <c r="Q4758" s="3"/>
      <c r="R4758" s="3"/>
      <c r="S4758" s="3"/>
      <c r="T4758" s="3"/>
      <c r="U4758" s="3"/>
      <c r="V4758" s="3"/>
      <c r="W4758" s="3"/>
      <c r="X4758" s="3"/>
      <c r="Y4758" s="3"/>
      <c r="Z4758" s="3"/>
      <c r="AA4758" s="3">
        <v>0.390389993883704</v>
      </c>
      <c r="AB4758" s="3">
        <v>0.961397204921079</v>
      </c>
      <c r="AC4758" s="3">
        <v>-6.55351249410655</v>
      </c>
      <c r="AD4758" s="3"/>
      <c r="AE4758" s="5">
        <v>1</v>
      </c>
      <c r="AF4758" s="3">
        <v>3.27727822189703</v>
      </c>
      <c r="AG4758" s="3"/>
      <c r="AH4758" s="3"/>
      <c r="AI4758" s="3"/>
      <c r="AJ4758" s="3"/>
      <c r="AK4758" s="3"/>
      <c r="AL4758" s="3"/>
      <c r="AM4758" s="3"/>
      <c r="AN4758" s="5" t="s">
        <v>134</v>
      </c>
      <c r="AO4758" s="1"/>
      <c r="AP4758" s="1"/>
      <c r="AQ4758" s="1"/>
    </row>
    <row r="4759" spans="1:43">
      <c r="A4759" s="1" t="s">
        <v>12100</v>
      </c>
      <c r="B4759" s="1" t="s">
        <v>12101</v>
      </c>
      <c r="C4759" s="3">
        <v>0.556164383561644</v>
      </c>
      <c r="D4759" s="4">
        <v>44034</v>
      </c>
      <c r="E4759" s="3">
        <v>2.0105677411</v>
      </c>
      <c r="F4759" s="5" t="s">
        <v>7574</v>
      </c>
      <c r="G4759" s="5">
        <v>204</v>
      </c>
      <c r="H4759" s="5" t="s">
        <v>55</v>
      </c>
      <c r="I4759" s="3">
        <v>5.40984954369811</v>
      </c>
      <c r="J4759" s="3">
        <v>76.950998185118</v>
      </c>
      <c r="K4759" s="3">
        <v>1.07213243988964</v>
      </c>
      <c r="L4759" s="3">
        <v>76.7796610169491</v>
      </c>
      <c r="M4759" s="3">
        <v>3.39516129032258</v>
      </c>
      <c r="N4759" s="3">
        <v>66.786355475763</v>
      </c>
      <c r="O4759" s="3">
        <v>15.3797696184305</v>
      </c>
      <c r="P4759" s="3">
        <v>64.635761589404</v>
      </c>
      <c r="Q4759" s="3">
        <v>23.3974975938402</v>
      </c>
      <c r="R4759" s="3">
        <v>50.6859756097561</v>
      </c>
      <c r="S4759" s="3"/>
      <c r="T4759" s="3"/>
      <c r="U4759" s="3"/>
      <c r="V4759" s="3"/>
      <c r="W4759" s="3"/>
      <c r="X4759" s="3"/>
      <c r="Y4759" s="3"/>
      <c r="Z4759" s="3"/>
      <c r="AA4759" s="3">
        <v>0.300913491157596</v>
      </c>
      <c r="AB4759" s="3">
        <v>0.534571235239854</v>
      </c>
      <c r="AC4759" s="3">
        <v>-6.24521072796934</v>
      </c>
      <c r="AD4759" s="3"/>
      <c r="AE4759" s="5">
        <v>1</v>
      </c>
      <c r="AF4759" s="3">
        <v>3.29915885056688</v>
      </c>
      <c r="AG4759" s="3"/>
      <c r="AH4759" s="3"/>
      <c r="AI4759" s="3"/>
      <c r="AJ4759" s="3"/>
      <c r="AK4759" s="3"/>
      <c r="AL4759" s="3"/>
      <c r="AM4759" s="3"/>
      <c r="AN4759" s="5" t="s">
        <v>51</v>
      </c>
      <c r="AO4759" s="1"/>
      <c r="AP4759" s="1"/>
      <c r="AQ4759" s="1"/>
    </row>
    <row r="4760" spans="1:43">
      <c r="A4760" s="1" t="s">
        <v>12102</v>
      </c>
      <c r="B4760" s="1" t="s">
        <v>12103</v>
      </c>
      <c r="C4760" s="3">
        <v>0.517808219178082</v>
      </c>
      <c r="D4760" s="4">
        <v>44048</v>
      </c>
      <c r="E4760" s="3">
        <v>8.8903068363</v>
      </c>
      <c r="F4760" s="5" t="s">
        <v>12104</v>
      </c>
      <c r="G4760" s="5">
        <v>190</v>
      </c>
      <c r="H4760" s="5" t="s">
        <v>226</v>
      </c>
      <c r="I4760" s="3">
        <v>2.22049084534478</v>
      </c>
      <c r="J4760" s="3">
        <v>45.5192034139403</v>
      </c>
      <c r="K4760" s="3">
        <v>0.459418070444117</v>
      </c>
      <c r="L4760" s="3">
        <v>56.7460317460317</v>
      </c>
      <c r="M4760" s="3">
        <v>0.65209052550826</v>
      </c>
      <c r="N4760" s="3">
        <v>54.4428772919605</v>
      </c>
      <c r="O4760" s="3">
        <v>4.11665509374071</v>
      </c>
      <c r="P4760" s="3">
        <v>50.6289308176101</v>
      </c>
      <c r="Q4760" s="3">
        <v>5.07558314145561</v>
      </c>
      <c r="R4760" s="3">
        <v>63.1386861313869</v>
      </c>
      <c r="S4760" s="3"/>
      <c r="T4760" s="3"/>
      <c r="U4760" s="3"/>
      <c r="V4760" s="3"/>
      <c r="W4760" s="3"/>
      <c r="X4760" s="3"/>
      <c r="Y4760" s="3"/>
      <c r="Z4760" s="3"/>
      <c r="AA4760" s="3">
        <v>0.23173548810444</v>
      </c>
      <c r="AB4760" s="3">
        <v>0.398216699080705</v>
      </c>
      <c r="AC4760" s="3">
        <v>-1.26192368839427</v>
      </c>
      <c r="AD4760" s="3"/>
      <c r="AE4760" s="5">
        <v>1</v>
      </c>
      <c r="AF4760" s="3">
        <v>0.735825641491834</v>
      </c>
      <c r="AG4760" s="3"/>
      <c r="AH4760" s="3"/>
      <c r="AI4760" s="3"/>
      <c r="AJ4760" s="3"/>
      <c r="AK4760" s="3"/>
      <c r="AL4760" s="3"/>
      <c r="AM4760" s="3"/>
      <c r="AN4760" s="5" t="s">
        <v>46</v>
      </c>
      <c r="AO4760" s="1"/>
      <c r="AP4760" s="1"/>
      <c r="AQ4760" s="1"/>
    </row>
    <row r="4761" spans="1:43">
      <c r="A4761" s="1" t="s">
        <v>12105</v>
      </c>
      <c r="B4761" s="1" t="s">
        <v>12106</v>
      </c>
      <c r="C4761" s="3">
        <v>0.572602739726027</v>
      </c>
      <c r="D4761" s="4">
        <v>44028</v>
      </c>
      <c r="E4761" s="3">
        <v>10.8206965597</v>
      </c>
      <c r="F4761" s="5" t="s">
        <v>2075</v>
      </c>
      <c r="G4761" s="5">
        <v>210</v>
      </c>
      <c r="H4761" s="5" t="s">
        <v>55</v>
      </c>
      <c r="I4761" s="3">
        <v>16.517501107665</v>
      </c>
      <c r="J4761" s="3">
        <v>11.7967332123412</v>
      </c>
      <c r="K4761" s="3">
        <v>3.98576512455516</v>
      </c>
      <c r="L4761" s="3">
        <v>20.6779661016949</v>
      </c>
      <c r="M4761" s="3">
        <v>8.64248533421466</v>
      </c>
      <c r="N4761" s="3">
        <v>20.1675643327349</v>
      </c>
      <c r="O4761" s="3">
        <v>27.7470125327893</v>
      </c>
      <c r="P4761" s="3">
        <v>14.4370860927152</v>
      </c>
      <c r="Q4761" s="3">
        <v>29.9179922932517</v>
      </c>
      <c r="R4761" s="3">
        <v>31.859756097561</v>
      </c>
      <c r="S4761" s="3"/>
      <c r="T4761" s="3"/>
      <c r="U4761" s="3"/>
      <c r="V4761" s="3"/>
      <c r="W4761" s="3"/>
      <c r="X4761" s="3"/>
      <c r="Y4761" s="3"/>
      <c r="Z4761" s="3"/>
      <c r="AA4761" s="3">
        <v>0.246179767676524</v>
      </c>
      <c r="AB4761" s="3">
        <v>0.452441674943229</v>
      </c>
      <c r="AC4761" s="3">
        <v>-7.53484745101862</v>
      </c>
      <c r="AD4761" s="3"/>
      <c r="AE4761" s="5">
        <v>1</v>
      </c>
      <c r="AF4761" s="3">
        <v>3.04563390548179</v>
      </c>
      <c r="AG4761" s="3"/>
      <c r="AH4761" s="3"/>
      <c r="AI4761" s="3"/>
      <c r="AJ4761" s="3"/>
      <c r="AK4761" s="3"/>
      <c r="AL4761" s="3"/>
      <c r="AM4761" s="3"/>
      <c r="AN4761" s="5" t="s">
        <v>46</v>
      </c>
      <c r="AO4761" s="1"/>
      <c r="AP4761" s="1"/>
      <c r="AQ4761" s="1"/>
    </row>
    <row r="4762" spans="1:43">
      <c r="A4762" s="1" t="s">
        <v>12107</v>
      </c>
      <c r="B4762" s="1" t="s">
        <v>12108</v>
      </c>
      <c r="C4762" s="3">
        <v>0.512328767123288</v>
      </c>
      <c r="D4762" s="4">
        <v>44050</v>
      </c>
      <c r="E4762" s="3">
        <v>73.9185897083</v>
      </c>
      <c r="F4762" s="5" t="s">
        <v>11188</v>
      </c>
      <c r="G4762" s="5">
        <v>188</v>
      </c>
      <c r="H4762" s="5" t="s">
        <v>226</v>
      </c>
      <c r="I4762" s="3">
        <v>2.86745342826488</v>
      </c>
      <c r="J4762" s="3">
        <v>33.2859174964438</v>
      </c>
      <c r="K4762" s="3">
        <v>0.552960244065214</v>
      </c>
      <c r="L4762" s="3">
        <v>49.0740740740741</v>
      </c>
      <c r="M4762" s="3">
        <v>0.889611631911217</v>
      </c>
      <c r="N4762" s="3">
        <v>44.2877291960508</v>
      </c>
      <c r="O4762" s="3">
        <v>4.73684210526317</v>
      </c>
      <c r="P4762" s="3">
        <v>38.8364779874214</v>
      </c>
      <c r="Q4762" s="3">
        <v>5.47</v>
      </c>
      <c r="R4762" s="3">
        <v>58.9416058394161</v>
      </c>
      <c r="S4762" s="3"/>
      <c r="T4762" s="3"/>
      <c r="U4762" s="3"/>
      <c r="V4762" s="3"/>
      <c r="W4762" s="3"/>
      <c r="X4762" s="3"/>
      <c r="Y4762" s="3"/>
      <c r="Z4762" s="3"/>
      <c r="AA4762" s="3">
        <v>0.313917119263247</v>
      </c>
      <c r="AB4762" s="3">
        <v>0.839105776870262</v>
      </c>
      <c r="AC4762" s="3">
        <v>-0.963081861958265</v>
      </c>
      <c r="AD4762" s="3"/>
      <c r="AE4762" s="5"/>
      <c r="AF4762" s="3">
        <v>0.974353138634124</v>
      </c>
      <c r="AG4762" s="3"/>
      <c r="AH4762" s="3"/>
      <c r="AI4762" s="3"/>
      <c r="AJ4762" s="3"/>
      <c r="AK4762" s="3"/>
      <c r="AL4762" s="3"/>
      <c r="AM4762" s="3"/>
      <c r="AN4762" s="5" t="s">
        <v>1266</v>
      </c>
      <c r="AO4762" s="1"/>
      <c r="AP4762" s="1"/>
      <c r="AQ4762" s="1"/>
    </row>
    <row r="4763" spans="1:43">
      <c r="A4763" s="1" t="s">
        <v>12109</v>
      </c>
      <c r="B4763" s="1" t="s">
        <v>12110</v>
      </c>
      <c r="C4763" s="3">
        <v>0.493150684931507</v>
      </c>
      <c r="D4763" s="4">
        <v>44057</v>
      </c>
      <c r="E4763" s="3">
        <v>17.463563731</v>
      </c>
      <c r="F4763" s="5" t="s">
        <v>11188</v>
      </c>
      <c r="G4763" s="5">
        <v>181</v>
      </c>
      <c r="H4763" s="5" t="s">
        <v>226</v>
      </c>
      <c r="I4763" s="3">
        <v>2.71944256266329</v>
      </c>
      <c r="J4763" s="3">
        <v>35.4196301564723</v>
      </c>
      <c r="K4763" s="3">
        <v>0.397275822928489</v>
      </c>
      <c r="L4763" s="3">
        <v>60.8465608465608</v>
      </c>
      <c r="M4763" s="3">
        <v>0.663884673748093</v>
      </c>
      <c r="N4763" s="3">
        <v>54.1607898448519</v>
      </c>
      <c r="O4763" s="3">
        <v>5.04750593824227</v>
      </c>
      <c r="P4763" s="3">
        <v>33.6477987421384</v>
      </c>
      <c r="Q4763" s="3"/>
      <c r="R4763" s="3"/>
      <c r="S4763" s="3"/>
      <c r="T4763" s="3"/>
      <c r="U4763" s="3"/>
      <c r="V4763" s="3"/>
      <c r="W4763" s="3"/>
      <c r="X4763" s="3"/>
      <c r="Y4763" s="3"/>
      <c r="Z4763" s="3"/>
      <c r="AA4763" s="3">
        <v>0.338677413723507</v>
      </c>
      <c r="AB4763" s="3">
        <v>0.861372527723436</v>
      </c>
      <c r="AC4763" s="3">
        <v>-1.06681639528356</v>
      </c>
      <c r="AD4763" s="3"/>
      <c r="AE4763" s="5">
        <v>1</v>
      </c>
      <c r="AF4763" s="3">
        <v>1.11682268315854</v>
      </c>
      <c r="AG4763" s="3"/>
      <c r="AH4763" s="3"/>
      <c r="AI4763" s="3"/>
      <c r="AJ4763" s="3"/>
      <c r="AK4763" s="3"/>
      <c r="AL4763" s="3"/>
      <c r="AM4763" s="3"/>
      <c r="AN4763" s="5" t="s">
        <v>1266</v>
      </c>
      <c r="AO4763" s="1"/>
      <c r="AP4763" s="1"/>
      <c r="AQ4763" s="1"/>
    </row>
    <row r="4764" spans="1:43">
      <c r="A4764" s="1" t="s">
        <v>12111</v>
      </c>
      <c r="B4764" s="1" t="s">
        <v>12112</v>
      </c>
      <c r="C4764" s="3">
        <v>0.380821917808219</v>
      </c>
      <c r="D4764" s="4">
        <v>44098</v>
      </c>
      <c r="E4764" s="3">
        <v>5.041161025</v>
      </c>
      <c r="F4764" s="5" t="s">
        <v>11053</v>
      </c>
      <c r="G4764" s="5">
        <v>140</v>
      </c>
      <c r="H4764" s="5" t="s">
        <v>50</v>
      </c>
      <c r="I4764" s="3">
        <v>0.307478674866108</v>
      </c>
      <c r="J4764" s="3">
        <v>17.0611880303707</v>
      </c>
      <c r="K4764" s="3">
        <v>0.0395687011574021</v>
      </c>
      <c r="L4764" s="3">
        <v>20.2744577246569</v>
      </c>
      <c r="M4764" s="3">
        <v>0.138627586889798</v>
      </c>
      <c r="N4764" s="3">
        <v>15.8058771148709</v>
      </c>
      <c r="O4764" s="3">
        <v>0.847626645392917</v>
      </c>
      <c r="P4764" s="3">
        <v>22.5216994061215</v>
      </c>
      <c r="Q4764" s="3"/>
      <c r="R4764" s="3"/>
      <c r="S4764" s="3"/>
      <c r="T4764" s="3"/>
      <c r="U4764" s="3"/>
      <c r="V4764" s="3"/>
      <c r="W4764" s="3"/>
      <c r="X4764" s="3"/>
      <c r="Y4764" s="3"/>
      <c r="Z4764" s="3"/>
      <c r="AA4764" s="3">
        <v>0.330900763524794</v>
      </c>
      <c r="AB4764" s="3">
        <v>0.517203130940077</v>
      </c>
      <c r="AC4764" s="3">
        <v>-0.179497407259675</v>
      </c>
      <c r="AD4764" s="3"/>
      <c r="AE4764" s="5"/>
      <c r="AF4764" s="3">
        <v>0.239281946078364</v>
      </c>
      <c r="AG4764" s="3"/>
      <c r="AH4764" s="3"/>
      <c r="AI4764" s="3"/>
      <c r="AJ4764" s="3"/>
      <c r="AK4764" s="3"/>
      <c r="AL4764" s="3"/>
      <c r="AM4764" s="3"/>
      <c r="AN4764" s="5" t="s">
        <v>46</v>
      </c>
      <c r="AO4764" s="1"/>
      <c r="AP4764" s="1"/>
      <c r="AQ4764" s="1"/>
    </row>
    <row r="4765" spans="1:43">
      <c r="A4765" s="1" t="s">
        <v>12113</v>
      </c>
      <c r="B4765" s="1" t="s">
        <v>12114</v>
      </c>
      <c r="C4765" s="3">
        <v>0.517808219178082</v>
      </c>
      <c r="D4765" s="4">
        <v>44048</v>
      </c>
      <c r="E4765" s="3">
        <v>80.3184484495</v>
      </c>
      <c r="F4765" s="5" t="s">
        <v>11053</v>
      </c>
      <c r="G4765" s="5">
        <v>190</v>
      </c>
      <c r="H4765" s="5" t="s">
        <v>50</v>
      </c>
      <c r="I4765" s="3">
        <v>0.378034222045339</v>
      </c>
      <c r="J4765" s="3">
        <v>9.15587315765967</v>
      </c>
      <c r="K4765" s="3">
        <v>0.0595001983339802</v>
      </c>
      <c r="L4765" s="3">
        <v>9.47321823815848</v>
      </c>
      <c r="M4765" s="3">
        <v>0.288241725474591</v>
      </c>
      <c r="N4765" s="3">
        <v>3.91807658058771</v>
      </c>
      <c r="O4765" s="3">
        <v>1.00682058677767</v>
      </c>
      <c r="P4765" s="3">
        <v>8.3599817268159</v>
      </c>
      <c r="Q4765" s="3">
        <v>1.8955917308269</v>
      </c>
      <c r="R4765" s="3">
        <v>4.297440849831</v>
      </c>
      <c r="S4765" s="3"/>
      <c r="T4765" s="3"/>
      <c r="U4765" s="3"/>
      <c r="V4765" s="3"/>
      <c r="W4765" s="3"/>
      <c r="X4765" s="3"/>
      <c r="Y4765" s="3"/>
      <c r="Z4765" s="3"/>
      <c r="AA4765" s="3">
        <v>3.72560770408264</v>
      </c>
      <c r="AB4765" s="3"/>
      <c r="AC4765" s="3">
        <v>0</v>
      </c>
      <c r="AD4765" s="3"/>
      <c r="AE4765" s="5"/>
      <c r="AF4765" s="3">
        <v>0.328255739536885</v>
      </c>
      <c r="AG4765" s="3"/>
      <c r="AH4765" s="3"/>
      <c r="AI4765" s="3"/>
      <c r="AJ4765" s="3"/>
      <c r="AK4765" s="3"/>
      <c r="AL4765" s="3"/>
      <c r="AM4765" s="3"/>
      <c r="AN4765" s="5" t="s">
        <v>1266</v>
      </c>
      <c r="AO4765" s="1"/>
      <c r="AP4765" s="1"/>
      <c r="AQ4765" s="1"/>
    </row>
    <row r="4766" spans="1:43">
      <c r="A4766" s="1" t="s">
        <v>12115</v>
      </c>
      <c r="B4766" s="1" t="s">
        <v>12116</v>
      </c>
      <c r="C4766" s="3">
        <v>0.594520547945205</v>
      </c>
      <c r="D4766" s="4">
        <v>44020</v>
      </c>
      <c r="E4766" s="3">
        <v>81.0022563262</v>
      </c>
      <c r="F4766" s="5" t="s">
        <v>12117</v>
      </c>
      <c r="G4766" s="5">
        <v>218</v>
      </c>
      <c r="H4766" s="5" t="s">
        <v>50</v>
      </c>
      <c r="I4766" s="3">
        <v>0.276543209876557</v>
      </c>
      <c r="J4766" s="3">
        <v>22.9566770879857</v>
      </c>
      <c r="K4766" s="3">
        <v>0.0394127500246505</v>
      </c>
      <c r="L4766" s="3">
        <v>20.7171314741036</v>
      </c>
      <c r="M4766" s="3">
        <v>0.20726411369917</v>
      </c>
      <c r="N4766" s="3">
        <v>10.5520926090828</v>
      </c>
      <c r="O4766" s="3">
        <v>0.71421485963695</v>
      </c>
      <c r="P4766" s="3">
        <v>44.6322521699406</v>
      </c>
      <c r="Q4766" s="3">
        <v>1.37793310034948</v>
      </c>
      <c r="R4766" s="3">
        <v>19.9420569773057</v>
      </c>
      <c r="S4766" s="3"/>
      <c r="T4766" s="3"/>
      <c r="U4766" s="3"/>
      <c r="V4766" s="3"/>
      <c r="W4766" s="3"/>
      <c r="X4766" s="3"/>
      <c r="Y4766" s="3"/>
      <c r="Z4766" s="3"/>
      <c r="AA4766" s="3">
        <v>2.33909080245457</v>
      </c>
      <c r="AB4766" s="3"/>
      <c r="AC4766" s="3">
        <v>0</v>
      </c>
      <c r="AD4766" s="3"/>
      <c r="AE4766" s="5"/>
      <c r="AF4766" s="3">
        <v>0.22844296489433</v>
      </c>
      <c r="AG4766" s="3"/>
      <c r="AH4766" s="3"/>
      <c r="AI4766" s="3"/>
      <c r="AJ4766" s="3"/>
      <c r="AK4766" s="3"/>
      <c r="AL4766" s="3"/>
      <c r="AM4766" s="3"/>
      <c r="AN4766" s="5" t="s">
        <v>1266</v>
      </c>
      <c r="AO4766" s="1"/>
      <c r="AP4766" s="1"/>
      <c r="AQ4766" s="1"/>
    </row>
    <row r="4767" spans="1:43">
      <c r="A4767" s="1" t="s">
        <v>12118</v>
      </c>
      <c r="B4767" s="1" t="s">
        <v>12119</v>
      </c>
      <c r="C4767" s="3">
        <v>0.824657534246575</v>
      </c>
      <c r="D4767" s="4">
        <v>43936</v>
      </c>
      <c r="E4767" s="3">
        <v>5.003594409</v>
      </c>
      <c r="F4767" s="5" t="s">
        <v>12120</v>
      </c>
      <c r="G4767" s="5">
        <v>302</v>
      </c>
      <c r="H4767" s="5" t="s">
        <v>50</v>
      </c>
      <c r="I4767" s="3">
        <v>0.0599520383693201</v>
      </c>
      <c r="J4767" s="3">
        <v>60.4734256364448</v>
      </c>
      <c r="K4767" s="3">
        <v>-0.0199680511182087</v>
      </c>
      <c r="L4767" s="3">
        <v>67.1093404161133</v>
      </c>
      <c r="M4767" s="3">
        <v>-0.159521435692904</v>
      </c>
      <c r="N4767" s="3">
        <v>65.5832591273375</v>
      </c>
      <c r="O4767" s="3">
        <v>0.663449939686374</v>
      </c>
      <c r="P4767" s="3">
        <v>53.129282777524</v>
      </c>
      <c r="Q4767" s="3">
        <v>1.24355474673947</v>
      </c>
      <c r="R4767" s="3">
        <v>33.8966682761951</v>
      </c>
      <c r="S4767" s="3"/>
      <c r="T4767" s="3"/>
      <c r="U4767" s="3"/>
      <c r="V4767" s="3"/>
      <c r="W4767" s="3"/>
      <c r="X4767" s="3"/>
      <c r="Y4767" s="3"/>
      <c r="Z4767" s="3"/>
      <c r="AA4767" s="3">
        <v>-0.120891085652193</v>
      </c>
      <c r="AB4767" s="3">
        <v>-0.136958067756136</v>
      </c>
      <c r="AC4767" s="3">
        <v>-1.68932427029187</v>
      </c>
      <c r="AD4767" s="3"/>
      <c r="AE4767" s="5">
        <v>3</v>
      </c>
      <c r="AF4767" s="3">
        <v>0.00754028364567623</v>
      </c>
      <c r="AG4767" s="3"/>
      <c r="AH4767" s="3"/>
      <c r="AI4767" s="3"/>
      <c r="AJ4767" s="3"/>
      <c r="AK4767" s="3"/>
      <c r="AL4767" s="3"/>
      <c r="AM4767" s="3"/>
      <c r="AN4767" s="5" t="s">
        <v>46</v>
      </c>
      <c r="AO4767" s="1"/>
      <c r="AP4767" s="1"/>
      <c r="AQ4767" s="1"/>
    </row>
    <row r="4768" spans="1:43">
      <c r="A4768" s="1" t="s">
        <v>12121</v>
      </c>
      <c r="B4768" s="1" t="s">
        <v>12122</v>
      </c>
      <c r="C4768" s="3">
        <v>0.693150684931507</v>
      </c>
      <c r="D4768" s="4">
        <v>43984</v>
      </c>
      <c r="E4768" s="3">
        <v>0.0849152256</v>
      </c>
      <c r="F4768" s="5" t="s">
        <v>4656</v>
      </c>
      <c r="G4768" s="5">
        <v>254</v>
      </c>
      <c r="H4768" s="5" t="s">
        <v>205</v>
      </c>
      <c r="I4768" s="3">
        <v>0.0296853354442873</v>
      </c>
      <c r="J4768" s="3">
        <v>20.5992509363296</v>
      </c>
      <c r="K4768" s="3">
        <v>-0.0197804371476807</v>
      </c>
      <c r="L4768" s="3">
        <v>58.1481481481482</v>
      </c>
      <c r="M4768" s="3">
        <v>-0.138298923244104</v>
      </c>
      <c r="N4768" s="3">
        <v>23.8805970149254</v>
      </c>
      <c r="O4768" s="3">
        <v>0.5570476474684</v>
      </c>
      <c r="P4768" s="3">
        <v>82.1011673151751</v>
      </c>
      <c r="Q4768" s="3">
        <v>1.12033610083024</v>
      </c>
      <c r="R4768" s="3">
        <v>50</v>
      </c>
      <c r="S4768" s="3"/>
      <c r="T4768" s="3"/>
      <c r="U4768" s="3"/>
      <c r="V4768" s="3"/>
      <c r="W4768" s="3"/>
      <c r="X4768" s="3"/>
      <c r="Y4768" s="3"/>
      <c r="Z4768" s="3"/>
      <c r="AA4768" s="3">
        <v>0.0200224019950719</v>
      </c>
      <c r="AB4768" s="3">
        <v>0.0277601855249361</v>
      </c>
      <c r="AC4768" s="3">
        <v>-0.52973513243378</v>
      </c>
      <c r="AD4768" s="3"/>
      <c r="AE4768" s="5">
        <v>1</v>
      </c>
      <c r="AF4768" s="3">
        <v>0.143807808471497</v>
      </c>
      <c r="AG4768" s="3"/>
      <c r="AH4768" s="3"/>
      <c r="AI4768" s="3"/>
      <c r="AJ4768" s="3"/>
      <c r="AK4768" s="3"/>
      <c r="AL4768" s="3"/>
      <c r="AM4768" s="3"/>
      <c r="AN4768" s="5" t="s">
        <v>46</v>
      </c>
      <c r="AO4768" s="1"/>
      <c r="AP4768" s="1"/>
      <c r="AQ4768" s="1"/>
    </row>
    <row r="4769" spans="1:43">
      <c r="A4769" s="1" t="s">
        <v>12123</v>
      </c>
      <c r="B4769" s="1" t="s">
        <v>12124</v>
      </c>
      <c r="C4769" s="3">
        <v>0.745205479452055</v>
      </c>
      <c r="D4769" s="4">
        <v>43965</v>
      </c>
      <c r="E4769" s="3">
        <v>11.6803165024</v>
      </c>
      <c r="F4769" s="5" t="s">
        <v>167</v>
      </c>
      <c r="G4769" s="5">
        <v>273</v>
      </c>
      <c r="H4769" s="5" t="s">
        <v>226</v>
      </c>
      <c r="I4769" s="3">
        <v>2.174499056519</v>
      </c>
      <c r="J4769" s="3">
        <v>46.7994310099573</v>
      </c>
      <c r="K4769" s="3">
        <v>0.574915973819207</v>
      </c>
      <c r="L4769" s="3">
        <v>46.2962962962963</v>
      </c>
      <c r="M4769" s="3">
        <v>0.976822662285756</v>
      </c>
      <c r="N4769" s="3">
        <v>40.7616361071932</v>
      </c>
      <c r="O4769" s="3">
        <v>4.75356978350991</v>
      </c>
      <c r="P4769" s="3">
        <v>38.6792452830189</v>
      </c>
      <c r="Q4769" s="3">
        <v>6.80003756926834</v>
      </c>
      <c r="R4769" s="3">
        <v>45.985401459854</v>
      </c>
      <c r="S4769" s="3"/>
      <c r="T4769" s="3"/>
      <c r="U4769" s="3"/>
      <c r="V4769" s="3"/>
      <c r="W4769" s="3"/>
      <c r="X4769" s="3"/>
      <c r="Y4769" s="3"/>
      <c r="Z4769" s="3"/>
      <c r="AA4769" s="3">
        <v>0.466635188784744</v>
      </c>
      <c r="AB4769" s="3">
        <v>1.59370624380051</v>
      </c>
      <c r="AC4769" s="3">
        <v>-1.62571586920377</v>
      </c>
      <c r="AD4769" s="3"/>
      <c r="AE4769" s="5">
        <v>1</v>
      </c>
      <c r="AF4769" s="3">
        <v>1.4851419897972</v>
      </c>
      <c r="AG4769" s="3"/>
      <c r="AH4769" s="3"/>
      <c r="AI4769" s="3"/>
      <c r="AJ4769" s="3"/>
      <c r="AK4769" s="3"/>
      <c r="AL4769" s="3"/>
      <c r="AM4769" s="3">
        <v>1</v>
      </c>
      <c r="AN4769" s="5" t="s">
        <v>56</v>
      </c>
      <c r="AO4769" s="1"/>
      <c r="AP4769" s="1"/>
      <c r="AQ4769" s="1"/>
    </row>
    <row r="4770" spans="1:43">
      <c r="A4770" s="1" t="s">
        <v>12125</v>
      </c>
      <c r="B4770" s="1" t="s">
        <v>12126</v>
      </c>
      <c r="C4770" s="3">
        <v>0.758904109589041</v>
      </c>
      <c r="D4770" s="4">
        <v>43960</v>
      </c>
      <c r="E4770" s="3">
        <v>23.6325888389</v>
      </c>
      <c r="F4770" s="5" t="s">
        <v>4786</v>
      </c>
      <c r="G4770" s="5">
        <v>278</v>
      </c>
      <c r="H4770" s="5" t="s">
        <v>205</v>
      </c>
      <c r="I4770" s="3">
        <v>-0.238402701897284</v>
      </c>
      <c r="J4770" s="3">
        <v>67.7902621722846</v>
      </c>
      <c r="K4770" s="3">
        <v>-0.0497611464968098</v>
      </c>
      <c r="L4770" s="3">
        <v>71.4814814814815</v>
      </c>
      <c r="M4770" s="3">
        <v>-0.317617866004972</v>
      </c>
      <c r="N4770" s="3">
        <v>66.7910447761194</v>
      </c>
      <c r="O4770" s="3">
        <v>0.823210521032023</v>
      </c>
      <c r="P4770" s="3">
        <v>30.7392996108949</v>
      </c>
      <c r="Q4770" s="3">
        <v>1.25012602076822</v>
      </c>
      <c r="R4770" s="3">
        <v>29.646017699115</v>
      </c>
      <c r="S4770" s="3"/>
      <c r="T4770" s="3"/>
      <c r="U4770" s="3"/>
      <c r="V4770" s="3"/>
      <c r="W4770" s="3"/>
      <c r="X4770" s="3"/>
      <c r="Y4770" s="3"/>
      <c r="Z4770" s="3"/>
      <c r="AA4770" s="3">
        <v>-0.0746099671068229</v>
      </c>
      <c r="AB4770" s="3">
        <v>-0.0888491111602816</v>
      </c>
      <c r="AC4770" s="3">
        <v>-1.5490705576654</v>
      </c>
      <c r="AD4770" s="3"/>
      <c r="AE4770" s="5">
        <v>3</v>
      </c>
      <c r="AF4770" s="3">
        <v>0.0621316736506765</v>
      </c>
      <c r="AG4770" s="3"/>
      <c r="AH4770" s="3"/>
      <c r="AI4770" s="3"/>
      <c r="AJ4770" s="3"/>
      <c r="AK4770" s="3"/>
      <c r="AL4770" s="3"/>
      <c r="AM4770" s="3"/>
      <c r="AN4770" s="5" t="s">
        <v>46</v>
      </c>
      <c r="AO4770" s="1"/>
      <c r="AP4770" s="1"/>
      <c r="AQ4770" s="1"/>
    </row>
    <row r="4771" spans="1:43">
      <c r="A4771" s="1" t="s">
        <v>12127</v>
      </c>
      <c r="B4771" s="1" t="s">
        <v>12128</v>
      </c>
      <c r="C4771" s="3">
        <v>0.69041095890411</v>
      </c>
      <c r="D4771" s="4">
        <v>43985</v>
      </c>
      <c r="E4771" s="3">
        <v>1.1572761472</v>
      </c>
      <c r="F4771" s="5" t="s">
        <v>12129</v>
      </c>
      <c r="G4771" s="5">
        <v>253</v>
      </c>
      <c r="H4771" s="5" t="s">
        <v>55</v>
      </c>
      <c r="I4771" s="3">
        <v>1.9128949615713</v>
      </c>
      <c r="J4771" s="3">
        <v>89.7156684815487</v>
      </c>
      <c r="K4771" s="3">
        <v>1.16988809766023</v>
      </c>
      <c r="L4771" s="3">
        <v>75.4237288135593</v>
      </c>
      <c r="M4771" s="3">
        <v>1.57460209379521</v>
      </c>
      <c r="N4771" s="3">
        <v>79.6529024536206</v>
      </c>
      <c r="O4771" s="3">
        <v>-0.665889795238888</v>
      </c>
      <c r="P4771" s="3">
        <v>97.2847682119205</v>
      </c>
      <c r="Q4771" s="3">
        <v>6.05171954145562</v>
      </c>
      <c r="R4771" s="3">
        <v>90.3201219512195</v>
      </c>
      <c r="S4771" s="3"/>
      <c r="T4771" s="3"/>
      <c r="U4771" s="3"/>
      <c r="V4771" s="3"/>
      <c r="W4771" s="3"/>
      <c r="X4771" s="3"/>
      <c r="Y4771" s="3"/>
      <c r="Z4771" s="3"/>
      <c r="AA4771" s="3">
        <v>0.193643988185504</v>
      </c>
      <c r="AB4771" s="3">
        <v>0.327069450485823</v>
      </c>
      <c r="AC4771" s="3">
        <v>-7.58442814540178</v>
      </c>
      <c r="AD4771" s="3"/>
      <c r="AE4771" s="5">
        <v>2</v>
      </c>
      <c r="AF4771" s="3">
        <v>2.10595658495766</v>
      </c>
      <c r="AG4771" s="3"/>
      <c r="AH4771" s="3"/>
      <c r="AI4771" s="3"/>
      <c r="AJ4771" s="3"/>
      <c r="AK4771" s="3"/>
      <c r="AL4771" s="3"/>
      <c r="AM4771" s="3"/>
      <c r="AN4771" s="5" t="s">
        <v>46</v>
      </c>
      <c r="AO4771" s="1"/>
      <c r="AP4771" s="1"/>
      <c r="AQ4771" s="1"/>
    </row>
    <row r="4772" spans="1:43">
      <c r="A4772" s="1" t="s">
        <v>12130</v>
      </c>
      <c r="B4772" s="1" t="s">
        <v>12131</v>
      </c>
      <c r="C4772" s="3">
        <v>0.578082191780822</v>
      </c>
      <c r="D4772" s="4">
        <v>44026</v>
      </c>
      <c r="E4772" s="3">
        <v>73.8567732697</v>
      </c>
      <c r="F4772" s="5" t="s">
        <v>12132</v>
      </c>
      <c r="G4772" s="5">
        <v>212</v>
      </c>
      <c r="H4772" s="5" t="s">
        <v>55</v>
      </c>
      <c r="I4772" s="3">
        <v>12.0693928128872</v>
      </c>
      <c r="J4772" s="3">
        <v>37.5680580762251</v>
      </c>
      <c r="K4772" s="3">
        <v>2.83505154639176</v>
      </c>
      <c r="L4772" s="3">
        <v>44.9717514124294</v>
      </c>
      <c r="M4772" s="3">
        <v>7.10563713879679</v>
      </c>
      <c r="N4772" s="3">
        <v>32.2561340514662</v>
      </c>
      <c r="O4772" s="3">
        <v>19.946949602122</v>
      </c>
      <c r="P4772" s="3">
        <v>45.0993377483444</v>
      </c>
      <c r="Q4772" s="3">
        <v>33.7869822485207</v>
      </c>
      <c r="R4772" s="3">
        <v>22.1798780487805</v>
      </c>
      <c r="S4772" s="3"/>
      <c r="T4772" s="3"/>
      <c r="U4772" s="3"/>
      <c r="V4772" s="3"/>
      <c r="W4772" s="3"/>
      <c r="X4772" s="3"/>
      <c r="Y4772" s="3"/>
      <c r="Z4772" s="3"/>
      <c r="AA4772" s="3">
        <v>0.387143409973525</v>
      </c>
      <c r="AB4772" s="3">
        <v>0.692973377013028</v>
      </c>
      <c r="AC4772" s="3">
        <v>-5.00950570342206</v>
      </c>
      <c r="AD4772" s="3"/>
      <c r="AE4772" s="5">
        <v>1</v>
      </c>
      <c r="AF4772" s="3">
        <v>4.0236084113364</v>
      </c>
      <c r="AG4772" s="3"/>
      <c r="AH4772" s="3"/>
      <c r="AI4772" s="3"/>
      <c r="AJ4772" s="3"/>
      <c r="AK4772" s="3"/>
      <c r="AL4772" s="3"/>
      <c r="AM4772" s="3">
        <v>100</v>
      </c>
      <c r="AN4772" s="5" t="s">
        <v>1660</v>
      </c>
      <c r="AO4772" s="1"/>
      <c r="AP4772" s="1"/>
      <c r="AQ4772" s="1"/>
    </row>
    <row r="4773" spans="1:43">
      <c r="A4773" s="1" t="s">
        <v>12133</v>
      </c>
      <c r="B4773" s="1" t="s">
        <v>12134</v>
      </c>
      <c r="C4773" s="3">
        <v>0.83013698630137</v>
      </c>
      <c r="D4773" s="4">
        <v>43934</v>
      </c>
      <c r="E4773" s="3">
        <v>103.0406293046</v>
      </c>
      <c r="F4773" s="5" t="s">
        <v>12135</v>
      </c>
      <c r="G4773" s="5">
        <v>304</v>
      </c>
      <c r="H4773" s="5" t="s">
        <v>191</v>
      </c>
      <c r="I4773" s="3">
        <v>10.9219448852979</v>
      </c>
      <c r="J4773" s="3">
        <v>43.0379746835443</v>
      </c>
      <c r="K4773" s="3">
        <v>2.76014168281762</v>
      </c>
      <c r="L4773" s="3">
        <v>43.4931506849315</v>
      </c>
      <c r="M4773" s="3">
        <v>6.90398386984636</v>
      </c>
      <c r="N4773" s="3">
        <v>36.036036036036</v>
      </c>
      <c r="O4773" s="3">
        <v>20.1625507971241</v>
      </c>
      <c r="P4773" s="3">
        <v>42.4761904761905</v>
      </c>
      <c r="Q4773" s="3">
        <v>34.7707949864142</v>
      </c>
      <c r="R4773" s="3">
        <v>24.5283018867925</v>
      </c>
      <c r="S4773" s="3"/>
      <c r="T4773" s="3"/>
      <c r="U4773" s="3"/>
      <c r="V4773" s="3"/>
      <c r="W4773" s="3"/>
      <c r="X4773" s="3"/>
      <c r="Y4773" s="3"/>
      <c r="Z4773" s="3"/>
      <c r="AA4773" s="3">
        <v>0.404876065294567</v>
      </c>
      <c r="AB4773" s="3">
        <v>0.913514199824577</v>
      </c>
      <c r="AC4773" s="3">
        <v>-7.82407776272807</v>
      </c>
      <c r="AD4773" s="3"/>
      <c r="AE4773" s="5">
        <v>1</v>
      </c>
      <c r="AF4773" s="3">
        <v>3.97928730636197</v>
      </c>
      <c r="AG4773" s="3"/>
      <c r="AH4773" s="3"/>
      <c r="AI4773" s="3"/>
      <c r="AJ4773" s="3"/>
      <c r="AK4773" s="3"/>
      <c r="AL4773" s="3"/>
      <c r="AM4773" s="3"/>
      <c r="AN4773" s="5" t="s">
        <v>51</v>
      </c>
      <c r="AO4773" s="1"/>
      <c r="AP4773" s="1"/>
      <c r="AQ4773" s="1"/>
    </row>
    <row r="4774" spans="1:43">
      <c r="A4774" s="1" t="s">
        <v>12136</v>
      </c>
      <c r="B4774" s="1" t="s">
        <v>12137</v>
      </c>
      <c r="C4774" s="3">
        <v>0.268493150684932</v>
      </c>
      <c r="D4774" s="4">
        <v>44139</v>
      </c>
      <c r="E4774" s="3">
        <v>6.4058485865</v>
      </c>
      <c r="F4774" s="5" t="s">
        <v>12138</v>
      </c>
      <c r="G4774" s="5">
        <v>99</v>
      </c>
      <c r="H4774" s="5" t="s">
        <v>226</v>
      </c>
      <c r="I4774" s="3">
        <v>3.25576847868597</v>
      </c>
      <c r="J4774" s="3">
        <v>26.7425320056899</v>
      </c>
      <c r="K4774" s="3">
        <v>0.878784984239192</v>
      </c>
      <c r="L4774" s="3">
        <v>30.2910052910053</v>
      </c>
      <c r="M4774" s="3">
        <v>1.65559726633941</v>
      </c>
      <c r="N4774" s="3">
        <v>24.5416078984485</v>
      </c>
      <c r="O4774" s="3">
        <v>5.70513462115905</v>
      </c>
      <c r="P4774" s="3">
        <v>26.5723270440252</v>
      </c>
      <c r="Q4774" s="3"/>
      <c r="R4774" s="3"/>
      <c r="S4774" s="3"/>
      <c r="T4774" s="3"/>
      <c r="U4774" s="3"/>
      <c r="V4774" s="3"/>
      <c r="W4774" s="3"/>
      <c r="X4774" s="3"/>
      <c r="Y4774" s="3"/>
      <c r="Z4774" s="3"/>
      <c r="AA4774" s="3">
        <v>0.400472622029419</v>
      </c>
      <c r="AB4774" s="3">
        <v>0.699568074451521</v>
      </c>
      <c r="AC4774" s="3">
        <v>-1.79487179487179</v>
      </c>
      <c r="AD4774" s="3"/>
      <c r="AE4774" s="5"/>
      <c r="AF4774" s="3">
        <v>1.40761598171086</v>
      </c>
      <c r="AG4774" s="3"/>
      <c r="AH4774" s="3"/>
      <c r="AI4774" s="3"/>
      <c r="AJ4774" s="3"/>
      <c r="AK4774" s="3"/>
      <c r="AL4774" s="3"/>
      <c r="AM4774" s="3"/>
      <c r="AN4774" s="5" t="s">
        <v>134</v>
      </c>
      <c r="AO4774" s="1"/>
      <c r="AP4774" s="1"/>
      <c r="AQ4774" s="1"/>
    </row>
    <row r="4775" spans="1:43">
      <c r="A4775" s="1" t="s">
        <v>12139</v>
      </c>
      <c r="B4775" s="1" t="s">
        <v>12140</v>
      </c>
      <c r="C4775" s="3">
        <v>0.556164383561644</v>
      </c>
      <c r="D4775" s="4">
        <v>44034</v>
      </c>
      <c r="E4775" s="3">
        <v>7.1044173152</v>
      </c>
      <c r="F4775" s="5" t="s">
        <v>12141</v>
      </c>
      <c r="G4775" s="5">
        <v>204</v>
      </c>
      <c r="H4775" s="5" t="s">
        <v>226</v>
      </c>
      <c r="I4775" s="3">
        <v>2.80247390800156</v>
      </c>
      <c r="J4775" s="3">
        <v>33.9971550497866</v>
      </c>
      <c r="K4775" s="3">
        <v>0.97769340294257</v>
      </c>
      <c r="L4775" s="3">
        <v>24.6031746031746</v>
      </c>
      <c r="M4775" s="3">
        <v>1.4785843747019</v>
      </c>
      <c r="N4775" s="3">
        <v>26.9393511988717</v>
      </c>
      <c r="O4775" s="3">
        <v>4.96299950666009</v>
      </c>
      <c r="P4775" s="3">
        <v>34.9056603773585</v>
      </c>
      <c r="Q4775" s="3">
        <v>6.47582824542089</v>
      </c>
      <c r="R4775" s="3">
        <v>48.7226277372263</v>
      </c>
      <c r="S4775" s="3"/>
      <c r="T4775" s="3"/>
      <c r="U4775" s="3"/>
      <c r="V4775" s="3"/>
      <c r="W4775" s="3"/>
      <c r="X4775" s="3"/>
      <c r="Y4775" s="3"/>
      <c r="Z4775" s="3"/>
      <c r="AA4775" s="3">
        <v>0.381859761501646</v>
      </c>
      <c r="AB4775" s="3">
        <v>0.970822582295919</v>
      </c>
      <c r="AC4775" s="3">
        <v>-0.947957152336715</v>
      </c>
      <c r="AD4775" s="3"/>
      <c r="AE4775" s="5">
        <v>2</v>
      </c>
      <c r="AF4775" s="3">
        <v>0.74744272695043</v>
      </c>
      <c r="AG4775" s="3"/>
      <c r="AH4775" s="3"/>
      <c r="AI4775" s="3"/>
      <c r="AJ4775" s="3"/>
      <c r="AK4775" s="3"/>
      <c r="AL4775" s="3"/>
      <c r="AM4775" s="3"/>
      <c r="AN4775" s="5" t="s">
        <v>46</v>
      </c>
      <c r="AO4775" s="1"/>
      <c r="AP4775" s="1"/>
      <c r="AQ4775" s="1"/>
    </row>
    <row r="4776" spans="1:43">
      <c r="A4776" s="1" t="s">
        <v>12142</v>
      </c>
      <c r="B4776" s="1" t="s">
        <v>12143</v>
      </c>
      <c r="C4776" s="3">
        <v>0.723287671232877</v>
      </c>
      <c r="D4776" s="4">
        <v>43973</v>
      </c>
      <c r="E4776" s="3">
        <v>2.3628980495</v>
      </c>
      <c r="F4776" s="5" t="s">
        <v>12144</v>
      </c>
      <c r="G4776" s="5">
        <v>265</v>
      </c>
      <c r="H4776" s="5" t="s">
        <v>50</v>
      </c>
      <c r="I4776" s="3">
        <v>0.297973778307506</v>
      </c>
      <c r="J4776" s="3">
        <v>18.8030370701206</v>
      </c>
      <c r="K4776" s="3">
        <v>-0.0395961195802822</v>
      </c>
      <c r="L4776" s="3">
        <v>76.3612217795485</v>
      </c>
      <c r="M4776" s="3">
        <v>0.0991276764472558</v>
      </c>
      <c r="N4776" s="3">
        <v>19.9020480854853</v>
      </c>
      <c r="O4776" s="3">
        <v>0.342218254071665</v>
      </c>
      <c r="P4776" s="3">
        <v>76.6560073092736</v>
      </c>
      <c r="Q4776" s="3">
        <v>1.41330937071029</v>
      </c>
      <c r="R4776" s="3">
        <v>17.6726219217769</v>
      </c>
      <c r="S4776" s="3"/>
      <c r="T4776" s="3"/>
      <c r="U4776" s="3"/>
      <c r="V4776" s="3"/>
      <c r="W4776" s="3"/>
      <c r="X4776" s="3"/>
      <c r="Y4776" s="3"/>
      <c r="Z4776" s="3"/>
      <c r="AA4776" s="3">
        <v>0.12227797618148</v>
      </c>
      <c r="AB4776" s="3">
        <v>0.152074621322694</v>
      </c>
      <c r="AC4776" s="3">
        <v>-0.690812197769675</v>
      </c>
      <c r="AD4776" s="3"/>
      <c r="AE4776" s="5">
        <v>1</v>
      </c>
      <c r="AF4776" s="3">
        <v>0.207364394534372</v>
      </c>
      <c r="AG4776" s="3"/>
      <c r="AH4776" s="3"/>
      <c r="AI4776" s="3"/>
      <c r="AJ4776" s="3"/>
      <c r="AK4776" s="3"/>
      <c r="AL4776" s="3"/>
      <c r="AM4776" s="3"/>
      <c r="AN4776" s="5" t="s">
        <v>46</v>
      </c>
      <c r="AO4776" s="1"/>
      <c r="AP4776" s="1"/>
      <c r="AQ4776" s="1"/>
    </row>
    <row r="4777" spans="1:43">
      <c r="A4777" s="1" t="s">
        <v>12145</v>
      </c>
      <c r="B4777" s="1" t="s">
        <v>12146</v>
      </c>
      <c r="C4777" s="3">
        <v>0.734246575342466</v>
      </c>
      <c r="D4777" s="4">
        <v>43969</v>
      </c>
      <c r="E4777" s="3">
        <v>9.6927540345</v>
      </c>
      <c r="F4777" s="5" t="s">
        <v>11410</v>
      </c>
      <c r="G4777" s="5">
        <v>269</v>
      </c>
      <c r="H4777" s="5" t="s">
        <v>50</v>
      </c>
      <c r="I4777" s="3">
        <v>-0.119426751592344</v>
      </c>
      <c r="J4777" s="3">
        <v>82.268870031264</v>
      </c>
      <c r="K4777" s="3">
        <v>-0.0796495420151246</v>
      </c>
      <c r="L4777" s="3">
        <v>87.7379371403276</v>
      </c>
      <c r="M4777" s="3">
        <v>-0.218731358122885</v>
      </c>
      <c r="N4777" s="3">
        <v>75.7791629563669</v>
      </c>
      <c r="O4777" s="3">
        <v>1.01660795168596</v>
      </c>
      <c r="P4777" s="3">
        <v>8.04020100502512</v>
      </c>
      <c r="Q4777" s="3">
        <v>1.48650015168369</v>
      </c>
      <c r="R4777" s="3">
        <v>14.7754707870594</v>
      </c>
      <c r="S4777" s="3"/>
      <c r="T4777" s="3"/>
      <c r="U4777" s="3"/>
      <c r="V4777" s="3"/>
      <c r="W4777" s="3"/>
      <c r="X4777" s="3"/>
      <c r="Y4777" s="3"/>
      <c r="Z4777" s="3"/>
      <c r="AA4777" s="3">
        <v>-0.075486399792109</v>
      </c>
      <c r="AB4777" s="3">
        <v>-0.0836259690645468</v>
      </c>
      <c r="AC4777" s="3">
        <v>-1.82689427972447</v>
      </c>
      <c r="AD4777" s="3"/>
      <c r="AE4777" s="5">
        <v>3</v>
      </c>
      <c r="AF4777" s="3">
        <v>0.0502343544993482</v>
      </c>
      <c r="AG4777" s="3"/>
      <c r="AH4777" s="3"/>
      <c r="AI4777" s="3"/>
      <c r="AJ4777" s="3"/>
      <c r="AK4777" s="3"/>
      <c r="AL4777" s="3"/>
      <c r="AM4777" s="3"/>
      <c r="AN4777" s="5" t="s">
        <v>46</v>
      </c>
      <c r="AO4777" s="1"/>
      <c r="AP4777" s="1"/>
      <c r="AQ4777" s="1"/>
    </row>
    <row r="4778" spans="1:43">
      <c r="A4778" s="1" t="s">
        <v>12147</v>
      </c>
      <c r="B4778" s="1" t="s">
        <v>12148</v>
      </c>
      <c r="C4778" s="3">
        <v>0.684931506849315</v>
      </c>
      <c r="D4778" s="4">
        <v>43987</v>
      </c>
      <c r="E4778" s="3">
        <v>0.0304624507</v>
      </c>
      <c r="F4778" s="5" t="s">
        <v>12149</v>
      </c>
      <c r="G4778" s="5">
        <v>251</v>
      </c>
      <c r="H4778" s="5" t="s">
        <v>205</v>
      </c>
      <c r="I4778" s="3">
        <v>-0.0294492981250581</v>
      </c>
      <c r="J4778" s="3">
        <v>30.7116104868914</v>
      </c>
      <c r="K4778" s="3">
        <v>0.0196425063838124</v>
      </c>
      <c r="L4778" s="3">
        <v>24.4444444444444</v>
      </c>
      <c r="M4778" s="3">
        <v>-0.117693213024724</v>
      </c>
      <c r="N4778" s="3">
        <v>20.1492537313433</v>
      </c>
      <c r="O4778" s="3">
        <v>1.30309360389932</v>
      </c>
      <c r="P4778" s="3">
        <v>3.89105058365759</v>
      </c>
      <c r="Q4778" s="3">
        <v>1.71793847383139</v>
      </c>
      <c r="R4778" s="3">
        <v>5.30973451327434</v>
      </c>
      <c r="S4778" s="3"/>
      <c r="T4778" s="3"/>
      <c r="U4778" s="3"/>
      <c r="V4778" s="3"/>
      <c r="W4778" s="3"/>
      <c r="X4778" s="3"/>
      <c r="Y4778" s="3"/>
      <c r="Z4778" s="3"/>
      <c r="AA4778" s="3">
        <v>0.137009512282768</v>
      </c>
      <c r="AB4778" s="3">
        <v>0.224030780285231</v>
      </c>
      <c r="AC4778" s="3">
        <v>-0.369114126097359</v>
      </c>
      <c r="AD4778" s="3"/>
      <c r="AE4778" s="5">
        <v>2</v>
      </c>
      <c r="AF4778" s="3">
        <v>0.217490427823929</v>
      </c>
      <c r="AG4778" s="3"/>
      <c r="AH4778" s="3"/>
      <c r="AI4778" s="3"/>
      <c r="AJ4778" s="3"/>
      <c r="AK4778" s="3"/>
      <c r="AL4778" s="3"/>
      <c r="AM4778" s="3"/>
      <c r="AN4778" s="5" t="s">
        <v>46</v>
      </c>
      <c r="AO4778" s="1"/>
      <c r="AP4778" s="1"/>
      <c r="AQ4778" s="1"/>
    </row>
    <row r="4779" spans="1:43">
      <c r="A4779" s="1" t="s">
        <v>12150</v>
      </c>
      <c r="B4779" s="1" t="s">
        <v>12151</v>
      </c>
      <c r="C4779" s="3">
        <v>0.726027397260274</v>
      </c>
      <c r="D4779" s="4">
        <v>43972</v>
      </c>
      <c r="E4779" s="3">
        <v>1.8248673391</v>
      </c>
      <c r="F4779" s="5" t="s">
        <v>12152</v>
      </c>
      <c r="G4779" s="5">
        <v>266</v>
      </c>
      <c r="H4779" s="5" t="s">
        <v>50</v>
      </c>
      <c r="I4779" s="3">
        <v>-0.368159203980081</v>
      </c>
      <c r="J4779" s="3">
        <v>93.6132201875837</v>
      </c>
      <c r="K4779" s="3">
        <v>-0.129662876521031</v>
      </c>
      <c r="L4779" s="3">
        <v>93.9796370075255</v>
      </c>
      <c r="M4779" s="3">
        <v>-0.46719681908548</v>
      </c>
      <c r="N4779" s="3">
        <v>92.6981300089047</v>
      </c>
      <c r="O4779" s="3">
        <v>0.896815800080626</v>
      </c>
      <c r="P4779" s="3">
        <v>16.0804020100502</v>
      </c>
      <c r="Q4779" s="3">
        <v>1.06995054002221</v>
      </c>
      <c r="R4779" s="3">
        <v>56.4461612747465</v>
      </c>
      <c r="S4779" s="3"/>
      <c r="T4779" s="3"/>
      <c r="U4779" s="3"/>
      <c r="V4779" s="3"/>
      <c r="W4779" s="3"/>
      <c r="X4779" s="3"/>
      <c r="Y4779" s="3"/>
      <c r="Z4779" s="3"/>
      <c r="AA4779" s="3">
        <v>-0.0972462049727888</v>
      </c>
      <c r="AB4779" s="3">
        <v>-0.112414344532272</v>
      </c>
      <c r="AC4779" s="3">
        <v>-1.68881782752073</v>
      </c>
      <c r="AD4779" s="3"/>
      <c r="AE4779" s="5">
        <v>3</v>
      </c>
      <c r="AF4779" s="3">
        <v>0.0375690256107013</v>
      </c>
      <c r="AG4779" s="3"/>
      <c r="AH4779" s="3"/>
      <c r="AI4779" s="3"/>
      <c r="AJ4779" s="3"/>
      <c r="AK4779" s="3"/>
      <c r="AL4779" s="3"/>
      <c r="AM4779" s="3"/>
      <c r="AN4779" s="5" t="s">
        <v>46</v>
      </c>
      <c r="AO4779" s="1"/>
      <c r="AP4779" s="1"/>
      <c r="AQ4779" s="1"/>
    </row>
    <row r="4780" spans="1:43">
      <c r="A4780" s="1" t="s">
        <v>12153</v>
      </c>
      <c r="B4780" s="1" t="s">
        <v>12154</v>
      </c>
      <c r="C4780" s="3">
        <v>0.805479452054795</v>
      </c>
      <c r="D4780" s="4">
        <v>43943</v>
      </c>
      <c r="E4780" s="3">
        <v>10.5706432742</v>
      </c>
      <c r="F4780" s="5" t="s">
        <v>7043</v>
      </c>
      <c r="G4780" s="5">
        <v>295</v>
      </c>
      <c r="H4780" s="5" t="s">
        <v>50</v>
      </c>
      <c r="I4780" s="3">
        <v>0.298477763406615</v>
      </c>
      <c r="J4780" s="3">
        <v>18.5797230906655</v>
      </c>
      <c r="K4780" s="3">
        <v>0.0198432384165074</v>
      </c>
      <c r="L4780" s="3">
        <v>31.8725099601594</v>
      </c>
      <c r="M4780" s="3">
        <v>0.11917767404907</v>
      </c>
      <c r="N4780" s="3">
        <v>17.9430097951915</v>
      </c>
      <c r="O4780" s="3">
        <v>0.749550269838103</v>
      </c>
      <c r="P4780" s="3">
        <v>39.0132480584742</v>
      </c>
      <c r="Q4780" s="3">
        <v>1.18438221419252</v>
      </c>
      <c r="R4780" s="3">
        <v>42.7329792370835</v>
      </c>
      <c r="S4780" s="3"/>
      <c r="T4780" s="3"/>
      <c r="U4780" s="3"/>
      <c r="V4780" s="3"/>
      <c r="W4780" s="3"/>
      <c r="X4780" s="3"/>
      <c r="Y4780" s="3"/>
      <c r="Z4780" s="3"/>
      <c r="AA4780" s="3">
        <v>-0.0708201620665682</v>
      </c>
      <c r="AB4780" s="3">
        <v>-0.0818479649218584</v>
      </c>
      <c r="AC4780" s="3">
        <v>-0.769461377036068</v>
      </c>
      <c r="AD4780" s="3"/>
      <c r="AE4780" s="5">
        <v>1</v>
      </c>
      <c r="AF4780" s="3">
        <v>0.0756838395710489</v>
      </c>
      <c r="AG4780" s="3"/>
      <c r="AH4780" s="3"/>
      <c r="AI4780" s="3"/>
      <c r="AJ4780" s="3"/>
      <c r="AK4780" s="3"/>
      <c r="AL4780" s="3"/>
      <c r="AM4780" s="3"/>
      <c r="AN4780" s="5" t="s">
        <v>46</v>
      </c>
      <c r="AO4780" s="1"/>
      <c r="AP4780" s="1"/>
      <c r="AQ4780" s="1"/>
    </row>
    <row r="4781" spans="1:43">
      <c r="A4781" s="1" t="s">
        <v>12155</v>
      </c>
      <c r="B4781" s="1" t="s">
        <v>12156</v>
      </c>
      <c r="C4781" s="3">
        <v>0.728767123287671</v>
      </c>
      <c r="D4781" s="4">
        <v>43971</v>
      </c>
      <c r="E4781" s="3">
        <v>26.5049889718</v>
      </c>
      <c r="F4781" s="5" t="s">
        <v>4080</v>
      </c>
      <c r="G4781" s="5">
        <v>267</v>
      </c>
      <c r="H4781" s="5" t="s">
        <v>226</v>
      </c>
      <c r="I4781" s="3">
        <v>2.18378587303123</v>
      </c>
      <c r="J4781" s="3">
        <v>46.3726884779516</v>
      </c>
      <c r="K4781" s="3">
        <v>0.800686302545056</v>
      </c>
      <c r="L4781" s="3">
        <v>33.8624338624339</v>
      </c>
      <c r="M4781" s="3">
        <v>1.0318142734308</v>
      </c>
      <c r="N4781" s="3">
        <v>38.5049365303244</v>
      </c>
      <c r="O4781" s="3">
        <v>3.68663594470047</v>
      </c>
      <c r="P4781" s="3">
        <v>55.9748427672956</v>
      </c>
      <c r="Q4781" s="3">
        <v>5.43369890329015</v>
      </c>
      <c r="R4781" s="3">
        <v>59.6715328467153</v>
      </c>
      <c r="S4781" s="3"/>
      <c r="T4781" s="3"/>
      <c r="U4781" s="3"/>
      <c r="V4781" s="3"/>
      <c r="W4781" s="3"/>
      <c r="X4781" s="3"/>
      <c r="Y4781" s="3"/>
      <c r="Z4781" s="3"/>
      <c r="AA4781" s="3">
        <v>0.247314399127255</v>
      </c>
      <c r="AB4781" s="3">
        <v>0.461715683858272</v>
      </c>
      <c r="AC4781" s="3">
        <v>-1.3164125390662</v>
      </c>
      <c r="AD4781" s="3"/>
      <c r="AE4781" s="5">
        <v>1</v>
      </c>
      <c r="AF4781" s="3">
        <v>0.53653161637877</v>
      </c>
      <c r="AG4781" s="3"/>
      <c r="AH4781" s="3"/>
      <c r="AI4781" s="3"/>
      <c r="AJ4781" s="3"/>
      <c r="AK4781" s="3"/>
      <c r="AL4781" s="3"/>
      <c r="AM4781" s="3"/>
      <c r="AN4781" s="5" t="s">
        <v>134</v>
      </c>
      <c r="AO4781" s="1"/>
      <c r="AP4781" s="1"/>
      <c r="AQ4781" s="1"/>
    </row>
    <row r="4782" spans="1:43">
      <c r="A4782" s="1" t="s">
        <v>12157</v>
      </c>
      <c r="B4782" s="1" t="s">
        <v>12158</v>
      </c>
      <c r="C4782" s="3">
        <v>0.791780821917808</v>
      </c>
      <c r="D4782" s="4">
        <v>43948</v>
      </c>
      <c r="E4782" s="3">
        <v>10.0465881709</v>
      </c>
      <c r="F4782" s="5" t="s">
        <v>12159</v>
      </c>
      <c r="G4782" s="5">
        <v>290</v>
      </c>
      <c r="H4782" s="5" t="s">
        <v>50</v>
      </c>
      <c r="I4782" s="3">
        <v>0.0480954213158854</v>
      </c>
      <c r="J4782" s="3">
        <v>62.9298794104511</v>
      </c>
      <c r="K4782" s="3">
        <v>-0.019225223493221</v>
      </c>
      <c r="L4782" s="3">
        <v>63.4794156706507</v>
      </c>
      <c r="M4782" s="3">
        <v>-0.153595084957286</v>
      </c>
      <c r="N4782" s="3">
        <v>64.5146927871772</v>
      </c>
      <c r="O4782" s="3">
        <v>3.54405176704829</v>
      </c>
      <c r="P4782" s="3">
        <v>0.639561443581544</v>
      </c>
      <c r="Q4782" s="3">
        <v>3.9164751723449</v>
      </c>
      <c r="R4782" s="3">
        <v>0.869145340415258</v>
      </c>
      <c r="S4782" s="3"/>
      <c r="T4782" s="3"/>
      <c r="U4782" s="3"/>
      <c r="V4782" s="3"/>
      <c r="W4782" s="3"/>
      <c r="X4782" s="3"/>
      <c r="Y4782" s="3"/>
      <c r="Z4782" s="3"/>
      <c r="AA4782" s="3">
        <v>0.1340678738345</v>
      </c>
      <c r="AB4782" s="3">
        <v>0.519940743827336</v>
      </c>
      <c r="AC4782" s="3">
        <v>-1.01938836697981</v>
      </c>
      <c r="AD4782" s="3"/>
      <c r="AE4782" s="5">
        <v>2</v>
      </c>
      <c r="AF4782" s="3">
        <v>0.43573184929575</v>
      </c>
      <c r="AG4782" s="3"/>
      <c r="AH4782" s="3"/>
      <c r="AI4782" s="3"/>
      <c r="AJ4782" s="3"/>
      <c r="AK4782" s="3"/>
      <c r="AL4782" s="3"/>
      <c r="AM4782" s="3"/>
      <c r="AN4782" s="5" t="s">
        <v>46</v>
      </c>
      <c r="AO4782" s="1"/>
      <c r="AP4782" s="1"/>
      <c r="AQ4782" s="1"/>
    </row>
    <row r="4783" spans="1:43">
      <c r="A4783" s="1" t="s">
        <v>12160</v>
      </c>
      <c r="B4783" s="1" t="s">
        <v>12161</v>
      </c>
      <c r="C4783" s="3">
        <v>0.758904109589041</v>
      </c>
      <c r="D4783" s="4">
        <v>43960</v>
      </c>
      <c r="E4783" s="3">
        <v>3.0145465473</v>
      </c>
      <c r="F4783" s="5" t="s">
        <v>328</v>
      </c>
      <c r="G4783" s="5">
        <v>164</v>
      </c>
      <c r="H4783" s="5" t="s">
        <v>50</v>
      </c>
      <c r="I4783" s="3">
        <v>0.209142515685688</v>
      </c>
      <c r="J4783" s="3">
        <v>34.3903528360875</v>
      </c>
      <c r="K4783" s="3">
        <v>0.0099393698439508</v>
      </c>
      <c r="L4783" s="3">
        <v>37.8928729526339</v>
      </c>
      <c r="M4783" s="3">
        <v>0.0099393698439508</v>
      </c>
      <c r="N4783" s="3">
        <v>33.1255565449688</v>
      </c>
      <c r="O4783" s="3">
        <v>0.459265175718844</v>
      </c>
      <c r="P4783" s="3">
        <v>70.580173595249</v>
      </c>
      <c r="Q4783" s="3">
        <v>1.09514719180147</v>
      </c>
      <c r="R4783" s="3">
        <v>53.3558667310478</v>
      </c>
      <c r="S4783" s="3"/>
      <c r="T4783" s="3"/>
      <c r="U4783" s="3"/>
      <c r="V4783" s="3"/>
      <c r="W4783" s="3"/>
      <c r="X4783" s="3"/>
      <c r="Y4783" s="3"/>
      <c r="Z4783" s="3"/>
      <c r="AA4783" s="3">
        <v>-0.0914123367457905</v>
      </c>
      <c r="AB4783" s="3">
        <v>-0.105752975030887</v>
      </c>
      <c r="AC4783" s="3">
        <v>-0.899460323805706</v>
      </c>
      <c r="AD4783" s="3"/>
      <c r="AE4783" s="5">
        <v>2</v>
      </c>
      <c r="AF4783" s="3">
        <v>0.0628421045122177</v>
      </c>
      <c r="AG4783" s="3"/>
      <c r="AH4783" s="3"/>
      <c r="AI4783" s="3"/>
      <c r="AJ4783" s="3"/>
      <c r="AK4783" s="3"/>
      <c r="AL4783" s="3"/>
      <c r="AM4783" s="3"/>
      <c r="AN4783" s="5" t="s">
        <v>46</v>
      </c>
      <c r="AO4783" s="1"/>
      <c r="AP4783" s="1"/>
      <c r="AQ4783" s="1"/>
    </row>
    <row r="4784" spans="1:43">
      <c r="A4784" s="1" t="s">
        <v>12162</v>
      </c>
      <c r="B4784" s="1" t="s">
        <v>12163</v>
      </c>
      <c r="C4784" s="3">
        <v>0.693150684931507</v>
      </c>
      <c r="D4784" s="4">
        <v>43984</v>
      </c>
      <c r="E4784" s="3">
        <v>3.8050152022</v>
      </c>
      <c r="F4784" s="5" t="s">
        <v>6361</v>
      </c>
      <c r="G4784" s="5">
        <v>254</v>
      </c>
      <c r="H4784" s="5" t="s">
        <v>198</v>
      </c>
      <c r="I4784" s="3">
        <v>-0.058985450255619</v>
      </c>
      <c r="J4784" s="3">
        <v>89.6825396825397</v>
      </c>
      <c r="K4784" s="3">
        <v>0.00983767830791825</v>
      </c>
      <c r="L4784" s="3">
        <v>67.5531914893617</v>
      </c>
      <c r="M4784" s="3">
        <v>-0.225733634311509</v>
      </c>
      <c r="N4784" s="3">
        <v>90.1856763925729</v>
      </c>
      <c r="O4784" s="3">
        <v>-0.078631806565769</v>
      </c>
      <c r="P4784" s="3">
        <v>92.2413793103448</v>
      </c>
      <c r="Q4784" s="3">
        <v>0.514138817480707</v>
      </c>
      <c r="R4784" s="3">
        <v>90.1785714285714</v>
      </c>
      <c r="S4784" s="3"/>
      <c r="T4784" s="3"/>
      <c r="U4784" s="3"/>
      <c r="V4784" s="3"/>
      <c r="W4784" s="3"/>
      <c r="X4784" s="3"/>
      <c r="Y4784" s="3"/>
      <c r="Z4784" s="3"/>
      <c r="AA4784" s="3">
        <v>0.0551214488543214</v>
      </c>
      <c r="AB4784" s="3">
        <v>0.0813669742985679</v>
      </c>
      <c r="AC4784" s="3">
        <v>-0.798029556650246</v>
      </c>
      <c r="AD4784" s="3"/>
      <c r="AE4784" s="5">
        <v>1</v>
      </c>
      <c r="AF4784" s="3">
        <v>0.222232305298258</v>
      </c>
      <c r="AG4784" s="3"/>
      <c r="AH4784" s="3"/>
      <c r="AI4784" s="3"/>
      <c r="AJ4784" s="3"/>
      <c r="AK4784" s="3"/>
      <c r="AL4784" s="3"/>
      <c r="AM4784" s="3"/>
      <c r="AN4784" s="5" t="s">
        <v>134</v>
      </c>
      <c r="AO4784" s="1"/>
      <c r="AP4784" s="1"/>
      <c r="AQ4784" s="1"/>
    </row>
    <row r="4785" spans="1:43">
      <c r="A4785" s="1" t="s">
        <v>12164</v>
      </c>
      <c r="B4785" s="1" t="s">
        <v>12165</v>
      </c>
      <c r="C4785" s="3">
        <v>0.791780821917808</v>
      </c>
      <c r="D4785" s="4">
        <v>43948</v>
      </c>
      <c r="E4785" s="3">
        <v>35.2721634605</v>
      </c>
      <c r="F4785" s="5" t="s">
        <v>229</v>
      </c>
      <c r="G4785" s="5">
        <v>290</v>
      </c>
      <c r="H4785" s="5" t="s">
        <v>50</v>
      </c>
      <c r="I4785" s="3">
        <v>0.760494828635172</v>
      </c>
      <c r="J4785" s="3">
        <v>2.27780259044216</v>
      </c>
      <c r="K4785" s="3">
        <v>0.141086365010588</v>
      </c>
      <c r="L4785" s="3">
        <v>1.90349712262063</v>
      </c>
      <c r="M4785" s="3">
        <v>0.363599636400368</v>
      </c>
      <c r="N4785" s="3">
        <v>2.53784505788068</v>
      </c>
      <c r="O4785" s="3">
        <v>0.678824721377917</v>
      </c>
      <c r="P4785" s="3">
        <v>50.525354042942</v>
      </c>
      <c r="Q4785" s="3">
        <v>1.47043806800777</v>
      </c>
      <c r="R4785" s="3">
        <v>15.4997585707388</v>
      </c>
      <c r="S4785" s="3"/>
      <c r="T4785" s="3"/>
      <c r="U4785" s="3"/>
      <c r="V4785" s="3"/>
      <c r="W4785" s="3"/>
      <c r="X4785" s="3"/>
      <c r="Y4785" s="3"/>
      <c r="Z4785" s="3"/>
      <c r="AA4785" s="3">
        <v>-0.146968316785475</v>
      </c>
      <c r="AB4785" s="3">
        <v>-0.168108938363409</v>
      </c>
      <c r="AC4785" s="3">
        <v>-2.76999999999999</v>
      </c>
      <c r="AD4785" s="3"/>
      <c r="AE4785" s="5">
        <v>3</v>
      </c>
      <c r="AF4785" s="3">
        <v>-0.0717718568877886</v>
      </c>
      <c r="AG4785" s="3"/>
      <c r="AH4785" s="3"/>
      <c r="AI4785" s="3"/>
      <c r="AJ4785" s="3"/>
      <c r="AK4785" s="3"/>
      <c r="AL4785" s="3"/>
      <c r="AM4785" s="3"/>
      <c r="AN4785" s="5" t="s">
        <v>1266</v>
      </c>
      <c r="AO4785" s="1"/>
      <c r="AP4785" s="1"/>
      <c r="AQ4785" s="1"/>
    </row>
    <row r="4786" spans="1:43">
      <c r="A4786" s="1" t="s">
        <v>12166</v>
      </c>
      <c r="B4786" s="1" t="s">
        <v>12167</v>
      </c>
      <c r="C4786" s="3">
        <v>0.745205479452055</v>
      </c>
      <c r="D4786" s="4">
        <v>43965</v>
      </c>
      <c r="E4786" s="3">
        <v>10.6088439724</v>
      </c>
      <c r="F4786" s="5" t="s">
        <v>12168</v>
      </c>
      <c r="G4786" s="5">
        <v>273</v>
      </c>
      <c r="H4786" s="5" t="s">
        <v>50</v>
      </c>
      <c r="I4786" s="3">
        <v>0.0292288390027151</v>
      </c>
      <c r="J4786" s="3">
        <v>65.0290308173292</v>
      </c>
      <c r="K4786" s="3">
        <v>-0.0792471520554869</v>
      </c>
      <c r="L4786" s="3">
        <v>87.6494023904382</v>
      </c>
      <c r="M4786" s="3">
        <v>-0.227534903697834</v>
      </c>
      <c r="N4786" s="3">
        <v>76.7141585040071</v>
      </c>
      <c r="O4786" s="3">
        <v>0.426840799010671</v>
      </c>
      <c r="P4786" s="3">
        <v>72.2704431247145</v>
      </c>
      <c r="Q4786" s="3">
        <v>0.877539097028332</v>
      </c>
      <c r="R4786" s="3">
        <v>72.7667793336552</v>
      </c>
      <c r="S4786" s="3"/>
      <c r="T4786" s="3"/>
      <c r="U4786" s="3"/>
      <c r="V4786" s="3"/>
      <c r="W4786" s="3"/>
      <c r="X4786" s="3"/>
      <c r="Y4786" s="3"/>
      <c r="Z4786" s="3"/>
      <c r="AA4786" s="3">
        <v>0.0168034267289901</v>
      </c>
      <c r="AB4786" s="3">
        <v>0.0211926537990623</v>
      </c>
      <c r="AC4786" s="3">
        <v>-0.486738849706953</v>
      </c>
      <c r="AD4786" s="3"/>
      <c r="AE4786" s="5">
        <v>1</v>
      </c>
      <c r="AF4786" s="3">
        <v>0.142020595865156</v>
      </c>
      <c r="AG4786" s="3"/>
      <c r="AH4786" s="3"/>
      <c r="AI4786" s="3"/>
      <c r="AJ4786" s="3"/>
      <c r="AK4786" s="3"/>
      <c r="AL4786" s="3"/>
      <c r="AM4786" s="3"/>
      <c r="AN4786" s="5" t="s">
        <v>46</v>
      </c>
      <c r="AO4786" s="1"/>
      <c r="AP4786" s="1"/>
      <c r="AQ4786" s="1"/>
    </row>
    <row r="4787" spans="1:43">
      <c r="A4787" s="1" t="s">
        <v>12169</v>
      </c>
      <c r="B4787" s="1" t="s">
        <v>12170</v>
      </c>
      <c r="C4787" s="3">
        <v>0.786301369863014</v>
      </c>
      <c r="D4787" s="4">
        <v>43950</v>
      </c>
      <c r="E4787" s="3">
        <v>2.0557983954</v>
      </c>
      <c r="F4787" s="5" t="s">
        <v>273</v>
      </c>
      <c r="G4787" s="5">
        <v>288</v>
      </c>
      <c r="H4787" s="5" t="s">
        <v>50</v>
      </c>
      <c r="I4787" s="3">
        <v>-0.316649642492338</v>
      </c>
      <c r="J4787" s="3">
        <v>92.4519874944172</v>
      </c>
      <c r="K4787" s="3">
        <v>-0.122812404052807</v>
      </c>
      <c r="L4787" s="3">
        <v>93.6254980079681</v>
      </c>
      <c r="M4787" s="3">
        <v>-0.347186766057384</v>
      </c>
      <c r="N4787" s="3">
        <v>88.1567230632235</v>
      </c>
      <c r="O4787" s="3">
        <v>0.660134089736974</v>
      </c>
      <c r="P4787" s="3">
        <v>53.4490634993148</v>
      </c>
      <c r="Q4787" s="3">
        <v>0.74326416847321</v>
      </c>
      <c r="R4787" s="3">
        <v>79.5267986479961</v>
      </c>
      <c r="S4787" s="3"/>
      <c r="T4787" s="3"/>
      <c r="U4787" s="3"/>
      <c r="V4787" s="3"/>
      <c r="W4787" s="3"/>
      <c r="X4787" s="3"/>
      <c r="Y4787" s="3"/>
      <c r="Z4787" s="3"/>
      <c r="AA4787" s="3">
        <v>-0.217738182299586</v>
      </c>
      <c r="AB4787" s="3">
        <v>-0.235683543762071</v>
      </c>
      <c r="AC4787" s="3">
        <v>-3.96603396603395</v>
      </c>
      <c r="AD4787" s="3"/>
      <c r="AE4787" s="5">
        <v>4</v>
      </c>
      <c r="AF4787" s="3">
        <v>-0.254417460351154</v>
      </c>
      <c r="AG4787" s="3"/>
      <c r="AH4787" s="3"/>
      <c r="AI4787" s="3"/>
      <c r="AJ4787" s="3"/>
      <c r="AK4787" s="3"/>
      <c r="AL4787" s="3"/>
      <c r="AM4787" s="3"/>
      <c r="AN4787" s="5" t="s">
        <v>1266</v>
      </c>
      <c r="AO4787" s="1"/>
      <c r="AP4787" s="1"/>
      <c r="AQ4787" s="1"/>
    </row>
    <row r="4788" spans="1:43">
      <c r="A4788" s="1" t="s">
        <v>12171</v>
      </c>
      <c r="B4788" s="1" t="s">
        <v>12172</v>
      </c>
      <c r="C4788" s="3">
        <v>0.786301369863014</v>
      </c>
      <c r="D4788" s="4">
        <v>43950</v>
      </c>
      <c r="E4788" s="3">
        <v>23.1849542958</v>
      </c>
      <c r="F4788" s="5" t="s">
        <v>534</v>
      </c>
      <c r="G4788" s="5">
        <v>288</v>
      </c>
      <c r="H4788" s="5" t="s">
        <v>226</v>
      </c>
      <c r="I4788" s="3">
        <v>1.7361111111111</v>
      </c>
      <c r="J4788" s="3">
        <v>57.1834992887624</v>
      </c>
      <c r="K4788" s="3">
        <v>0.478296182654982</v>
      </c>
      <c r="L4788" s="3">
        <v>55.1587301587302</v>
      </c>
      <c r="M4788" s="3">
        <v>0.869722775865198</v>
      </c>
      <c r="N4788" s="3">
        <v>45.1339915373766</v>
      </c>
      <c r="O4788" s="3">
        <v>4.01718983557548</v>
      </c>
      <c r="P4788" s="3">
        <v>51.7295597484277</v>
      </c>
      <c r="Q4788" s="3">
        <v>7.29497928110243</v>
      </c>
      <c r="R4788" s="3">
        <v>41.970802919708</v>
      </c>
      <c r="S4788" s="3"/>
      <c r="T4788" s="3"/>
      <c r="U4788" s="3"/>
      <c r="V4788" s="3"/>
      <c r="W4788" s="3"/>
      <c r="X4788" s="3"/>
      <c r="Y4788" s="3"/>
      <c r="Z4788" s="3"/>
      <c r="AA4788" s="3">
        <v>0.378486277818785</v>
      </c>
      <c r="AB4788" s="3">
        <v>0.667550293298229</v>
      </c>
      <c r="AC4788" s="3">
        <v>-1.55475009538344</v>
      </c>
      <c r="AD4788" s="3"/>
      <c r="AE4788" s="5">
        <v>1</v>
      </c>
      <c r="AF4788" s="3">
        <v>1.06128318708019</v>
      </c>
      <c r="AG4788" s="3"/>
      <c r="AH4788" s="3"/>
      <c r="AI4788" s="3"/>
      <c r="AJ4788" s="3"/>
      <c r="AK4788" s="3"/>
      <c r="AL4788" s="3"/>
      <c r="AM4788" s="3"/>
      <c r="AN4788" s="5" t="s">
        <v>51</v>
      </c>
      <c r="AO4788" s="1"/>
      <c r="AP4788" s="1"/>
      <c r="AQ4788" s="1"/>
    </row>
    <row r="4789" spans="1:43">
      <c r="A4789" s="1" t="s">
        <v>12173</v>
      </c>
      <c r="B4789" s="1" t="s">
        <v>12174</v>
      </c>
      <c r="C4789" s="3">
        <v>0.786301369863014</v>
      </c>
      <c r="D4789" s="4">
        <v>43950</v>
      </c>
      <c r="E4789" s="3">
        <v>71.8437603652</v>
      </c>
      <c r="F4789" s="5" t="s">
        <v>12175</v>
      </c>
      <c r="G4789" s="5">
        <v>288</v>
      </c>
      <c r="H4789" s="5" t="s">
        <v>50</v>
      </c>
      <c r="I4789" s="3">
        <v>-0.236499802916827</v>
      </c>
      <c r="J4789" s="3">
        <v>89.6382313532827</v>
      </c>
      <c r="K4789" s="3">
        <v>-0.0296237780191534</v>
      </c>
      <c r="L4789" s="3">
        <v>71.0048694112439</v>
      </c>
      <c r="M4789" s="3">
        <v>-0.295450068938361</v>
      </c>
      <c r="N4789" s="3">
        <v>84.8619768477293</v>
      </c>
      <c r="O4789" s="3">
        <v>1.00768233063953</v>
      </c>
      <c r="P4789" s="3">
        <v>8.26861580630425</v>
      </c>
      <c r="Q4789" s="3">
        <v>1.12875836579761</v>
      </c>
      <c r="R4789" s="3">
        <v>49.6861419604056</v>
      </c>
      <c r="S4789" s="3"/>
      <c r="T4789" s="3"/>
      <c r="U4789" s="3"/>
      <c r="V4789" s="3"/>
      <c r="W4789" s="3"/>
      <c r="X4789" s="3"/>
      <c r="Y4789" s="3"/>
      <c r="Z4789" s="3"/>
      <c r="AA4789" s="3">
        <v>0.00075775127087781</v>
      </c>
      <c r="AB4789" s="3">
        <v>0.00102159603114939</v>
      </c>
      <c r="AC4789" s="3">
        <v>-1.11742991120423</v>
      </c>
      <c r="AD4789" s="3"/>
      <c r="AE4789" s="5">
        <v>2</v>
      </c>
      <c r="AF4789" s="3">
        <v>0.143363000513311</v>
      </c>
      <c r="AG4789" s="3"/>
      <c r="AH4789" s="3"/>
      <c r="AI4789" s="3"/>
      <c r="AJ4789" s="3"/>
      <c r="AK4789" s="3"/>
      <c r="AL4789" s="3"/>
      <c r="AM4789" s="3"/>
      <c r="AN4789" s="5" t="s">
        <v>46</v>
      </c>
      <c r="AO4789" s="1"/>
      <c r="AP4789" s="1"/>
      <c r="AQ4789" s="1"/>
    </row>
    <row r="4790" spans="1:43">
      <c r="A4790" s="1" t="s">
        <v>12176</v>
      </c>
      <c r="B4790" s="1" t="s">
        <v>12177</v>
      </c>
      <c r="C4790" s="3">
        <v>0.652054794520548</v>
      </c>
      <c r="D4790" s="4">
        <v>43999</v>
      </c>
      <c r="E4790" s="3">
        <v>0.4977597222</v>
      </c>
      <c r="F4790" s="5" t="s">
        <v>12178</v>
      </c>
      <c r="G4790" s="5">
        <v>239</v>
      </c>
      <c r="H4790" s="5" t="s">
        <v>198</v>
      </c>
      <c r="I4790" s="3">
        <v>0.248089709238855</v>
      </c>
      <c r="J4790" s="3">
        <v>39.9470899470899</v>
      </c>
      <c r="K4790" s="3">
        <v>0.0297059114763805</v>
      </c>
      <c r="L4790" s="3">
        <v>46.5425531914894</v>
      </c>
      <c r="M4790" s="3">
        <v>0.128853206462492</v>
      </c>
      <c r="N4790" s="3">
        <v>32.0954907161804</v>
      </c>
      <c r="O4790" s="3">
        <v>0.507412197791253</v>
      </c>
      <c r="P4790" s="3">
        <v>67.816091954023</v>
      </c>
      <c r="Q4790" s="3">
        <v>0.848557452331033</v>
      </c>
      <c r="R4790" s="3">
        <v>79.7619047619048</v>
      </c>
      <c r="S4790" s="3"/>
      <c r="T4790" s="3"/>
      <c r="U4790" s="3"/>
      <c r="V4790" s="3"/>
      <c r="W4790" s="3"/>
      <c r="X4790" s="3"/>
      <c r="Y4790" s="3"/>
      <c r="Z4790" s="3"/>
      <c r="AA4790" s="3">
        <v>0.0243303134376513</v>
      </c>
      <c r="AB4790" s="3">
        <v>0.0302470369431728</v>
      </c>
      <c r="AC4790" s="3">
        <v>-0.408977556109725</v>
      </c>
      <c r="AD4790" s="3"/>
      <c r="AE4790" s="5">
        <v>1</v>
      </c>
      <c r="AF4790" s="3">
        <v>0.126758668262698</v>
      </c>
      <c r="AG4790" s="3"/>
      <c r="AH4790" s="3"/>
      <c r="AI4790" s="3"/>
      <c r="AJ4790" s="3"/>
      <c r="AK4790" s="3"/>
      <c r="AL4790" s="3"/>
      <c r="AM4790" s="3"/>
      <c r="AN4790" s="5" t="s">
        <v>46</v>
      </c>
      <c r="AO4790" s="1"/>
      <c r="AP4790" s="1"/>
      <c r="AQ4790" s="1"/>
    </row>
    <row r="4791" spans="1:43">
      <c r="A4791" s="1" t="s">
        <v>12179</v>
      </c>
      <c r="B4791" s="1" t="s">
        <v>12180</v>
      </c>
      <c r="C4791" s="3">
        <v>0.273972602739726</v>
      </c>
      <c r="D4791" s="4">
        <v>44137</v>
      </c>
      <c r="E4791" s="3">
        <v>26.0001816371</v>
      </c>
      <c r="F4791" s="5" t="s">
        <v>12178</v>
      </c>
      <c r="G4791" s="5">
        <v>101</v>
      </c>
      <c r="H4791" s="5" t="s">
        <v>50</v>
      </c>
      <c r="I4791" s="3">
        <v>0.309690309690321</v>
      </c>
      <c r="J4791" s="3">
        <v>16.3465832961143</v>
      </c>
      <c r="K4791" s="3">
        <v>0.0498206456755747</v>
      </c>
      <c r="L4791" s="3">
        <v>12.3505976095618</v>
      </c>
      <c r="M4791" s="3">
        <v>0.239592692422878</v>
      </c>
      <c r="N4791" s="3">
        <v>7.16829919857525</v>
      </c>
      <c r="O4791" s="3">
        <v>0.77132844156753</v>
      </c>
      <c r="P4791" s="3">
        <v>35.5413430790315</v>
      </c>
      <c r="Q4791" s="3"/>
      <c r="R4791" s="3"/>
      <c r="S4791" s="3"/>
      <c r="T4791" s="3"/>
      <c r="U4791" s="3"/>
      <c r="V4791" s="3"/>
      <c r="W4791" s="3"/>
      <c r="X4791" s="3"/>
      <c r="Y4791" s="3"/>
      <c r="Z4791" s="3"/>
      <c r="AA4791" s="3">
        <v>3.20465874266245</v>
      </c>
      <c r="AB4791" s="3"/>
      <c r="AC4791" s="3">
        <v>0</v>
      </c>
      <c r="AD4791" s="3"/>
      <c r="AE4791" s="5"/>
      <c r="AF4791" s="3">
        <v>0.284766796370423</v>
      </c>
      <c r="AG4791" s="3"/>
      <c r="AH4791" s="3"/>
      <c r="AI4791" s="3"/>
      <c r="AJ4791" s="3"/>
      <c r="AK4791" s="3"/>
      <c r="AL4791" s="3"/>
      <c r="AM4791" s="3"/>
      <c r="AN4791" s="5" t="s">
        <v>1266</v>
      </c>
      <c r="AO4791" s="1"/>
      <c r="AP4791" s="1"/>
      <c r="AQ4791" s="1"/>
    </row>
    <row r="4792" spans="1:43">
      <c r="A4792" s="1" t="s">
        <v>12181</v>
      </c>
      <c r="B4792" s="1" t="s">
        <v>12182</v>
      </c>
      <c r="C4792" s="3">
        <v>0.147945205479452</v>
      </c>
      <c r="D4792" s="4">
        <v>44183</v>
      </c>
      <c r="E4792" s="3">
        <v>42.0012695349</v>
      </c>
      <c r="F4792" s="5" t="s">
        <v>12183</v>
      </c>
      <c r="G4792" s="5">
        <v>55</v>
      </c>
      <c r="H4792" s="5" t="s">
        <v>50</v>
      </c>
      <c r="I4792" s="3">
        <v>0.229839112621162</v>
      </c>
      <c r="J4792" s="3">
        <v>31.2639571237159</v>
      </c>
      <c r="K4792" s="3">
        <v>0.0299192181110967</v>
      </c>
      <c r="L4792" s="3">
        <v>24.7011952191235</v>
      </c>
      <c r="M4792" s="3">
        <v>0.169779286926976</v>
      </c>
      <c r="N4792" s="3">
        <v>13.2680320569902</v>
      </c>
      <c r="O4792" s="3"/>
      <c r="P4792" s="3"/>
      <c r="Q4792" s="3"/>
      <c r="R4792" s="3"/>
      <c r="S4792" s="3"/>
      <c r="T4792" s="3"/>
      <c r="U4792" s="3"/>
      <c r="V4792" s="3"/>
      <c r="W4792" s="3"/>
      <c r="X4792" s="3"/>
      <c r="Y4792" s="3"/>
      <c r="Z4792" s="3"/>
      <c r="AA4792" s="3">
        <v>1.27469573719039</v>
      </c>
      <c r="AB4792" s="3"/>
      <c r="AC4792" s="3">
        <v>0</v>
      </c>
      <c r="AD4792" s="3"/>
      <c r="AE4792" s="5"/>
      <c r="AF4792" s="3">
        <v>0.199860097931448</v>
      </c>
      <c r="AG4792" s="3"/>
      <c r="AH4792" s="3"/>
      <c r="AI4792" s="3"/>
      <c r="AJ4792" s="3"/>
      <c r="AK4792" s="3"/>
      <c r="AL4792" s="3"/>
      <c r="AM4792" s="3"/>
      <c r="AN4792" s="5" t="s">
        <v>1266</v>
      </c>
      <c r="AO4792" s="1"/>
      <c r="AP4792" s="1"/>
      <c r="AQ4792" s="1"/>
    </row>
    <row r="4793" spans="1:43">
      <c r="A4793" s="1" t="s">
        <v>12184</v>
      </c>
      <c r="B4793" s="1" t="s">
        <v>12185</v>
      </c>
      <c r="C4793" s="3">
        <v>0.427397260273973</v>
      </c>
      <c r="D4793" s="4">
        <v>44081</v>
      </c>
      <c r="E4793" s="3">
        <v>11.011114766</v>
      </c>
      <c r="F4793" s="5" t="s">
        <v>607</v>
      </c>
      <c r="G4793" s="5">
        <v>157</v>
      </c>
      <c r="H4793" s="5" t="s">
        <v>50</v>
      </c>
      <c r="I4793" s="3">
        <v>0.215116847560377</v>
      </c>
      <c r="J4793" s="3">
        <v>33.6310853059402</v>
      </c>
      <c r="K4793" s="3">
        <v>0.0488090589613379</v>
      </c>
      <c r="L4793" s="3">
        <v>15.8477202301903</v>
      </c>
      <c r="M4793" s="3">
        <v>0.0976657876745668</v>
      </c>
      <c r="N4793" s="3">
        <v>20.5699020480855</v>
      </c>
      <c r="O4793" s="3">
        <v>2.0816733067729</v>
      </c>
      <c r="P4793" s="3">
        <v>1.59890360895386</v>
      </c>
      <c r="Q4793" s="3"/>
      <c r="R4793" s="3"/>
      <c r="S4793" s="3"/>
      <c r="T4793" s="3"/>
      <c r="U4793" s="3"/>
      <c r="V4793" s="3"/>
      <c r="W4793" s="3"/>
      <c r="X4793" s="3"/>
      <c r="Y4793" s="3"/>
      <c r="Z4793" s="3"/>
      <c r="AA4793" s="3">
        <v>0.414821076139287</v>
      </c>
      <c r="AB4793" s="3">
        <v>2.47369906671876</v>
      </c>
      <c r="AC4793" s="3">
        <v>-0.107358969353882</v>
      </c>
      <c r="AD4793" s="3"/>
      <c r="AE4793" s="5"/>
      <c r="AF4793" s="3">
        <v>0.559204444864349</v>
      </c>
      <c r="AG4793" s="3"/>
      <c r="AH4793" s="3"/>
      <c r="AI4793" s="3"/>
      <c r="AJ4793" s="3"/>
      <c r="AK4793" s="3"/>
      <c r="AL4793" s="3"/>
      <c r="AM4793" s="3"/>
      <c r="AN4793" s="5" t="s">
        <v>46</v>
      </c>
      <c r="AO4793" s="1"/>
      <c r="AP4793" s="1"/>
      <c r="AQ4793" s="1"/>
    </row>
    <row r="4794" spans="1:43">
      <c r="A4794" s="1" t="s">
        <v>12186</v>
      </c>
      <c r="B4794" s="1" t="s">
        <v>12187</v>
      </c>
      <c r="C4794" s="3">
        <v>0.597260273972603</v>
      </c>
      <c r="D4794" s="4">
        <v>44019</v>
      </c>
      <c r="E4794" s="3">
        <v>16.849909549</v>
      </c>
      <c r="F4794" s="5" t="s">
        <v>4101</v>
      </c>
      <c r="G4794" s="5">
        <v>219</v>
      </c>
      <c r="H4794" s="5" t="s">
        <v>55</v>
      </c>
      <c r="I4794" s="3">
        <v>19.512775749881</v>
      </c>
      <c r="J4794" s="3">
        <v>3.14579552329099</v>
      </c>
      <c r="K4794" s="3">
        <v>4.79404397439465</v>
      </c>
      <c r="L4794" s="3">
        <v>8.4180790960452</v>
      </c>
      <c r="M4794" s="3">
        <v>11.7450660335361</v>
      </c>
      <c r="N4794" s="3">
        <v>6.34350688210652</v>
      </c>
      <c r="O4794" s="3">
        <v>32.4859254046446</v>
      </c>
      <c r="P4794" s="3">
        <v>4.56953642384106</v>
      </c>
      <c r="Q4794" s="3">
        <v>48.5012817984618</v>
      </c>
      <c r="R4794" s="3">
        <v>4.19207317073171</v>
      </c>
      <c r="S4794" s="3"/>
      <c r="T4794" s="3"/>
      <c r="U4794" s="3"/>
      <c r="V4794" s="3"/>
      <c r="W4794" s="3"/>
      <c r="X4794" s="3"/>
      <c r="Y4794" s="3"/>
      <c r="Z4794" s="3"/>
      <c r="AA4794" s="3">
        <v>0.41719964883052</v>
      </c>
      <c r="AB4794" s="3">
        <v>0.97269430008166</v>
      </c>
      <c r="AC4794" s="3">
        <v>-5.81538753438953</v>
      </c>
      <c r="AD4794" s="3"/>
      <c r="AE4794" s="5">
        <v>1</v>
      </c>
      <c r="AF4794" s="3">
        <v>5.51878831035807</v>
      </c>
      <c r="AG4794" s="3"/>
      <c r="AH4794" s="3"/>
      <c r="AI4794" s="3"/>
      <c r="AJ4794" s="3"/>
      <c r="AK4794" s="3"/>
      <c r="AL4794" s="3"/>
      <c r="AM4794" s="3"/>
      <c r="AN4794" s="5" t="s">
        <v>46</v>
      </c>
      <c r="AO4794" s="1"/>
      <c r="AP4794" s="1"/>
      <c r="AQ4794" s="1"/>
    </row>
    <row r="4795" spans="1:43">
      <c r="A4795" s="1" t="s">
        <v>12188</v>
      </c>
      <c r="B4795" s="1" t="s">
        <v>12189</v>
      </c>
      <c r="C4795" s="3">
        <v>0.476712328767123</v>
      </c>
      <c r="D4795" s="4">
        <v>44063</v>
      </c>
      <c r="E4795" s="3">
        <v>60.1287661083</v>
      </c>
      <c r="F4795" s="5" t="s">
        <v>1115</v>
      </c>
      <c r="G4795" s="5">
        <v>175</v>
      </c>
      <c r="H4795" s="5" t="s">
        <v>205</v>
      </c>
      <c r="I4795" s="3">
        <v>-0.088801184015799</v>
      </c>
      <c r="J4795" s="3">
        <v>47.940074906367</v>
      </c>
      <c r="K4795" s="3">
        <v>0.00987654320987546</v>
      </c>
      <c r="L4795" s="3">
        <v>33.3333333333333</v>
      </c>
      <c r="M4795" s="3">
        <v>-0.236453201970439</v>
      </c>
      <c r="N4795" s="3">
        <v>53.3582089552239</v>
      </c>
      <c r="O4795" s="3">
        <v>0.656063618290252</v>
      </c>
      <c r="P4795" s="3">
        <v>70.8171206225681</v>
      </c>
      <c r="Q4795" s="3"/>
      <c r="R4795" s="3"/>
      <c r="S4795" s="3"/>
      <c r="T4795" s="3"/>
      <c r="U4795" s="3"/>
      <c r="V4795" s="3"/>
      <c r="W4795" s="3"/>
      <c r="X4795" s="3"/>
      <c r="Y4795" s="3"/>
      <c r="Z4795" s="3"/>
      <c r="AA4795" s="3">
        <v>0.211629347318266</v>
      </c>
      <c r="AB4795" s="3">
        <v>0.292948676653586</v>
      </c>
      <c r="AC4795" s="3">
        <v>-0.393778302815515</v>
      </c>
      <c r="AD4795" s="3"/>
      <c r="AE4795" s="5">
        <v>1</v>
      </c>
      <c r="AF4795" s="3">
        <v>0.229182432017771</v>
      </c>
      <c r="AG4795" s="3"/>
      <c r="AH4795" s="3"/>
      <c r="AI4795" s="3"/>
      <c r="AJ4795" s="3"/>
      <c r="AK4795" s="3"/>
      <c r="AL4795" s="3"/>
      <c r="AM4795" s="3"/>
      <c r="AN4795" s="5" t="s">
        <v>46</v>
      </c>
      <c r="AO4795" s="1"/>
      <c r="AP4795" s="1"/>
      <c r="AQ4795" s="1"/>
    </row>
    <row r="4796" spans="1:43">
      <c r="A4796" s="1" t="s">
        <v>12190</v>
      </c>
      <c r="B4796" s="1" t="s">
        <v>12191</v>
      </c>
      <c r="C4796" s="3">
        <v>0.758904109589041</v>
      </c>
      <c r="D4796" s="4">
        <v>43960</v>
      </c>
      <c r="E4796" s="3">
        <v>0.0425176344</v>
      </c>
      <c r="F4796" s="5" t="s">
        <v>4143</v>
      </c>
      <c r="G4796" s="5">
        <v>268</v>
      </c>
      <c r="H4796" s="5" t="s">
        <v>93</v>
      </c>
      <c r="I4796" s="3">
        <v>2.20266755216116</v>
      </c>
      <c r="J4796" s="3">
        <v>78.5</v>
      </c>
      <c r="K4796" s="3">
        <v>2.44646621546654</v>
      </c>
      <c r="L4796" s="3">
        <v>36.7690782953419</v>
      </c>
      <c r="M4796" s="3">
        <v>-2.31684739486909</v>
      </c>
      <c r="N4796" s="3">
        <v>93.6127744510978</v>
      </c>
      <c r="O4796" s="3">
        <v>8.00931203502417</v>
      </c>
      <c r="P4796" s="3">
        <v>56.6398390342052</v>
      </c>
      <c r="Q4796" s="3">
        <v>14.2666303893867</v>
      </c>
      <c r="R4796" s="3">
        <v>48.7100103199174</v>
      </c>
      <c r="S4796" s="3"/>
      <c r="T4796" s="3"/>
      <c r="U4796" s="3"/>
      <c r="V4796" s="3"/>
      <c r="W4796" s="3"/>
      <c r="X4796" s="3"/>
      <c r="Y4796" s="3"/>
      <c r="Z4796" s="3"/>
      <c r="AA4796" s="3">
        <v>0.174822313320898</v>
      </c>
      <c r="AB4796" s="3">
        <v>0.28744776354484</v>
      </c>
      <c r="AC4796" s="3">
        <v>-6.92090395480225</v>
      </c>
      <c r="AD4796" s="3"/>
      <c r="AE4796" s="5">
        <v>1</v>
      </c>
      <c r="AF4796" s="3">
        <v>1.75411183020724</v>
      </c>
      <c r="AG4796" s="3"/>
      <c r="AH4796" s="3"/>
      <c r="AI4796" s="3"/>
      <c r="AJ4796" s="3"/>
      <c r="AK4796" s="3"/>
      <c r="AL4796" s="3"/>
      <c r="AM4796" s="3"/>
      <c r="AN4796" s="5" t="s">
        <v>46</v>
      </c>
      <c r="AO4796" s="1"/>
      <c r="AP4796" s="1"/>
      <c r="AQ4796" s="1"/>
    </row>
    <row r="4797" spans="1:43">
      <c r="A4797" s="1" t="s">
        <v>12192</v>
      </c>
      <c r="B4797" s="1" t="s">
        <v>12193</v>
      </c>
      <c r="C4797" s="3">
        <v>0.665753424657534</v>
      </c>
      <c r="D4797" s="4">
        <v>43994</v>
      </c>
      <c r="E4797" s="3">
        <v>220.3286593755</v>
      </c>
      <c r="F4797" s="5" t="s">
        <v>9656</v>
      </c>
      <c r="G4797" s="5">
        <v>244</v>
      </c>
      <c r="H4797" s="5" t="s">
        <v>55</v>
      </c>
      <c r="I4797" s="3">
        <v>17.9681378950117</v>
      </c>
      <c r="J4797" s="3">
        <v>6.41258318209316</v>
      </c>
      <c r="K4797" s="3">
        <v>2.60467933671538</v>
      </c>
      <c r="L4797" s="3">
        <v>49.5480225988701</v>
      </c>
      <c r="M4797" s="3">
        <v>10.1349154746424</v>
      </c>
      <c r="N4797" s="3">
        <v>11.7295032914423</v>
      </c>
      <c r="O4797" s="3">
        <v>25.2402957486137</v>
      </c>
      <c r="P4797" s="3">
        <v>20.9271523178808</v>
      </c>
      <c r="Q4797" s="3">
        <v>31.7165629860031</v>
      </c>
      <c r="R4797" s="3">
        <v>27.7439024390244</v>
      </c>
      <c r="S4797" s="3"/>
      <c r="T4797" s="3"/>
      <c r="U4797" s="3"/>
      <c r="V4797" s="3"/>
      <c r="W4797" s="3"/>
      <c r="X4797" s="3"/>
      <c r="Y4797" s="3"/>
      <c r="Z4797" s="3"/>
      <c r="AA4797" s="3">
        <v>0.285199547857202</v>
      </c>
      <c r="AB4797" s="3">
        <v>0.556878535512062</v>
      </c>
      <c r="AC4797" s="3">
        <v>-7.14338046743351</v>
      </c>
      <c r="AD4797" s="3"/>
      <c r="AE4797" s="5">
        <v>2</v>
      </c>
      <c r="AF4797" s="3">
        <v>3.40430164856458</v>
      </c>
      <c r="AG4797" s="3"/>
      <c r="AH4797" s="3"/>
      <c r="AI4797" s="3"/>
      <c r="AJ4797" s="3"/>
      <c r="AK4797" s="3"/>
      <c r="AL4797" s="3"/>
      <c r="AM4797" s="3"/>
      <c r="AN4797" s="5" t="s">
        <v>51</v>
      </c>
      <c r="AO4797" s="1"/>
      <c r="AP4797" s="1"/>
      <c r="AQ4797" s="1"/>
    </row>
    <row r="4798" spans="1:43">
      <c r="A4798" s="1" t="s">
        <v>12194</v>
      </c>
      <c r="B4798" s="1" t="s">
        <v>12195</v>
      </c>
      <c r="C4798" s="3">
        <v>0.706849315068493</v>
      </c>
      <c r="D4798" s="4">
        <v>43979</v>
      </c>
      <c r="E4798" s="3">
        <v>0.0658029955</v>
      </c>
      <c r="F4798" s="5" t="s">
        <v>5608</v>
      </c>
      <c r="G4798" s="5">
        <v>259</v>
      </c>
      <c r="H4798" s="5" t="s">
        <v>205</v>
      </c>
      <c r="I4798" s="3">
        <v>-0.244456085210409</v>
      </c>
      <c r="J4798" s="3">
        <v>68.5393258426966</v>
      </c>
      <c r="K4798" s="3">
        <v>0.0175070028011009</v>
      </c>
      <c r="L4798" s="3">
        <v>24.8148148148148</v>
      </c>
      <c r="M4798" s="3">
        <v>-0.400976290097626</v>
      </c>
      <c r="N4798" s="3">
        <v>81.3432835820896</v>
      </c>
      <c r="O4798" s="3">
        <v>0.607554812010209</v>
      </c>
      <c r="P4798" s="3">
        <v>77.431906614786</v>
      </c>
      <c r="Q4798" s="3">
        <v>4.30883468039589</v>
      </c>
      <c r="R4798" s="3">
        <v>0.884955752212389</v>
      </c>
      <c r="S4798" s="3"/>
      <c r="T4798" s="3"/>
      <c r="U4798" s="3"/>
      <c r="V4798" s="3"/>
      <c r="W4798" s="3"/>
      <c r="X4798" s="3"/>
      <c r="Y4798" s="3"/>
      <c r="Z4798" s="3"/>
      <c r="AA4798" s="3">
        <v>0.164166855352261</v>
      </c>
      <c r="AB4798" s="3">
        <v>1.0444967257864</v>
      </c>
      <c r="AC4798" s="3">
        <v>-0.514206031026677</v>
      </c>
      <c r="AD4798" s="3"/>
      <c r="AE4798" s="5">
        <v>1</v>
      </c>
      <c r="AF4798" s="3">
        <v>0.528963025310277</v>
      </c>
      <c r="AG4798" s="3"/>
      <c r="AH4798" s="3"/>
      <c r="AI4798" s="3"/>
      <c r="AJ4798" s="3"/>
      <c r="AK4798" s="3"/>
      <c r="AL4798" s="3"/>
      <c r="AM4798" s="3"/>
      <c r="AN4798" s="5" t="s">
        <v>46</v>
      </c>
      <c r="AO4798" s="1"/>
      <c r="AP4798" s="1"/>
      <c r="AQ4798" s="1"/>
    </row>
    <row r="4799" spans="1:43">
      <c r="A4799" s="1" t="s">
        <v>12196</v>
      </c>
      <c r="B4799" s="1" t="s">
        <v>12197</v>
      </c>
      <c r="C4799" s="3">
        <v>0.794520547945205</v>
      </c>
      <c r="D4799" s="4">
        <v>43947</v>
      </c>
      <c r="E4799" s="3">
        <v>10.0569696403</v>
      </c>
      <c r="F4799" s="5" t="s">
        <v>4646</v>
      </c>
      <c r="G4799" s="5">
        <v>291</v>
      </c>
      <c r="H4799" s="5" t="s">
        <v>50</v>
      </c>
      <c r="I4799" s="3">
        <v>0.159093168937063</v>
      </c>
      <c r="J4799" s="3">
        <v>43.4569004019652</v>
      </c>
      <c r="K4799" s="3">
        <v>0.0993739441518545</v>
      </c>
      <c r="L4799" s="3">
        <v>2.78884462151394</v>
      </c>
      <c r="M4799" s="3">
        <v>0.0596006754743375</v>
      </c>
      <c r="N4799" s="3">
        <v>25.6901157613535</v>
      </c>
      <c r="O4799" s="3">
        <v>0.538975945703171</v>
      </c>
      <c r="P4799" s="3">
        <v>65.09821836455</v>
      </c>
      <c r="Q4799" s="3">
        <v>0.740074007400747</v>
      </c>
      <c r="R4799" s="3">
        <v>79.7199420569773</v>
      </c>
      <c r="S4799" s="3"/>
      <c r="T4799" s="3"/>
      <c r="U4799" s="3"/>
      <c r="V4799" s="3"/>
      <c r="W4799" s="3"/>
      <c r="X4799" s="3"/>
      <c r="Y4799" s="3"/>
      <c r="Z4799" s="3"/>
      <c r="AA4799" s="3">
        <v>-0.325227479173515</v>
      </c>
      <c r="AB4799" s="3">
        <v>-0.387561236185002</v>
      </c>
      <c r="AC4799" s="3">
        <v>-0.0893566322478279</v>
      </c>
      <c r="AD4799" s="3"/>
      <c r="AE4799" s="5">
        <v>1</v>
      </c>
      <c r="AF4799" s="3">
        <v>0.0698502445132913</v>
      </c>
      <c r="AG4799" s="3"/>
      <c r="AH4799" s="3"/>
      <c r="AI4799" s="3"/>
      <c r="AJ4799" s="3"/>
      <c r="AK4799" s="3"/>
      <c r="AL4799" s="3"/>
      <c r="AM4799" s="3"/>
      <c r="AN4799" s="5" t="s">
        <v>1266</v>
      </c>
      <c r="AO4799" s="1"/>
      <c r="AP4799" s="1"/>
      <c r="AQ4799" s="1"/>
    </row>
    <row r="4800" spans="1:43">
      <c r="A4800" s="1" t="s">
        <v>12198</v>
      </c>
      <c r="B4800" s="1" t="s">
        <v>12199</v>
      </c>
      <c r="C4800" s="3">
        <v>0.227397260273973</v>
      </c>
      <c r="D4800" s="4">
        <v>44154</v>
      </c>
      <c r="E4800" s="3">
        <v>78.0011611411</v>
      </c>
      <c r="F4800" s="5" t="s">
        <v>435</v>
      </c>
      <c r="G4800" s="5">
        <v>84</v>
      </c>
      <c r="H4800" s="5" t="s">
        <v>205</v>
      </c>
      <c r="I4800" s="3">
        <v>-0.288988540109629</v>
      </c>
      <c r="J4800" s="3">
        <v>75.2808988764045</v>
      </c>
      <c r="K4800" s="3">
        <v>-0.0599280862964598</v>
      </c>
      <c r="L4800" s="3">
        <v>77.7777777777778</v>
      </c>
      <c r="M4800" s="3">
        <v>-0.378335324571886</v>
      </c>
      <c r="N4800" s="3">
        <v>76.1194029850746</v>
      </c>
      <c r="O4800" s="3"/>
      <c r="P4800" s="3"/>
      <c r="Q4800" s="3"/>
      <c r="R4800" s="3"/>
      <c r="S4800" s="3"/>
      <c r="T4800" s="3"/>
      <c r="U4800" s="3"/>
      <c r="V4800" s="3"/>
      <c r="W4800" s="3"/>
      <c r="X4800" s="3"/>
      <c r="Y4800" s="3"/>
      <c r="Z4800" s="3"/>
      <c r="AA4800" s="3">
        <v>-0.213918341647636</v>
      </c>
      <c r="AB4800" s="3">
        <v>-0.228843916106301</v>
      </c>
      <c r="AC4800" s="3">
        <v>-0.586539417437123</v>
      </c>
      <c r="AD4800" s="3"/>
      <c r="AE4800" s="5">
        <v>1</v>
      </c>
      <c r="AF4800" s="3">
        <v>0.0553182326318598</v>
      </c>
      <c r="AG4800" s="3"/>
      <c r="AH4800" s="3"/>
      <c r="AI4800" s="3"/>
      <c r="AJ4800" s="3"/>
      <c r="AK4800" s="3"/>
      <c r="AL4800" s="3"/>
      <c r="AM4800" s="3"/>
      <c r="AN4800" s="5" t="s">
        <v>46</v>
      </c>
      <c r="AO4800" s="1"/>
      <c r="AP4800" s="1"/>
      <c r="AQ4800" s="1"/>
    </row>
    <row r="4801" spans="1:43">
      <c r="A4801" s="1" t="s">
        <v>12200</v>
      </c>
      <c r="B4801" s="1" t="s">
        <v>12201</v>
      </c>
      <c r="C4801" s="3">
        <v>0.517808219178082</v>
      </c>
      <c r="D4801" s="4">
        <v>44048</v>
      </c>
      <c r="E4801" s="3">
        <v>3.0720708351</v>
      </c>
      <c r="F4801" s="5" t="s">
        <v>12202</v>
      </c>
      <c r="G4801" s="5">
        <v>190</v>
      </c>
      <c r="H4801" s="5" t="s">
        <v>2390</v>
      </c>
      <c r="I4801" s="3">
        <v>-1.03227099619162</v>
      </c>
      <c r="J4801" s="3">
        <v>99.2307692307692</v>
      </c>
      <c r="K4801" s="3">
        <v>0.325104134918225</v>
      </c>
      <c r="L4801" s="3">
        <v>48.8721804511278</v>
      </c>
      <c r="M4801" s="3">
        <v>-0.403429147755926</v>
      </c>
      <c r="N4801" s="3">
        <v>89.3939393939394</v>
      </c>
      <c r="O4801" s="3">
        <v>-1.22036610983295</v>
      </c>
      <c r="P4801" s="3">
        <v>99.21875</v>
      </c>
      <c r="Q4801" s="3">
        <v>-1.24012401240124</v>
      </c>
      <c r="R4801" s="3">
        <v>99.0654205607477</v>
      </c>
      <c r="S4801" s="3"/>
      <c r="T4801" s="3"/>
      <c r="U4801" s="3"/>
      <c r="V4801" s="3"/>
      <c r="W4801" s="3"/>
      <c r="X4801" s="3"/>
      <c r="Y4801" s="3"/>
      <c r="Z4801" s="3"/>
      <c r="AA4801" s="3">
        <v>-0.0759756766849702</v>
      </c>
      <c r="AB4801" s="3">
        <v>-0.0969996151229332</v>
      </c>
      <c r="AC4801" s="3">
        <v>-5.5387320504054</v>
      </c>
      <c r="AD4801" s="3"/>
      <c r="AE4801" s="5">
        <v>1</v>
      </c>
      <c r="AF4801" s="3">
        <v>-0.706630784450155</v>
      </c>
      <c r="AG4801" s="3"/>
      <c r="AH4801" s="3"/>
      <c r="AI4801" s="3"/>
      <c r="AJ4801" s="3"/>
      <c r="AK4801" s="3"/>
      <c r="AL4801" s="3"/>
      <c r="AM4801" s="3"/>
      <c r="AN4801" s="5" t="s">
        <v>46</v>
      </c>
      <c r="AO4801" s="1"/>
      <c r="AP4801" s="1"/>
      <c r="AQ4801" s="1"/>
    </row>
    <row r="4802" spans="1:43">
      <c r="A4802" s="1" t="s">
        <v>12203</v>
      </c>
      <c r="B4802" s="1" t="s">
        <v>12204</v>
      </c>
      <c r="C4802" s="3">
        <v>0.734246575342466</v>
      </c>
      <c r="D4802" s="4">
        <v>43969</v>
      </c>
      <c r="E4802" s="3">
        <v>33.0405395915</v>
      </c>
      <c r="F4802" s="5" t="s">
        <v>1330</v>
      </c>
      <c r="G4802" s="5">
        <v>269</v>
      </c>
      <c r="H4802" s="5" t="s">
        <v>55</v>
      </c>
      <c r="I4802" s="3">
        <v>12.205105306244</v>
      </c>
      <c r="J4802" s="3">
        <v>36.7211131276467</v>
      </c>
      <c r="K4802" s="3">
        <v>3.11174941868418</v>
      </c>
      <c r="L4802" s="3">
        <v>38.8135593220339</v>
      </c>
      <c r="M4802" s="3">
        <v>8.17966563822918</v>
      </c>
      <c r="N4802" s="3">
        <v>23.7582286056254</v>
      </c>
      <c r="O4802" s="3">
        <v>23.2989859339221</v>
      </c>
      <c r="P4802" s="3">
        <v>28.2119205298013</v>
      </c>
      <c r="Q4802" s="3">
        <v>32.3472612359551</v>
      </c>
      <c r="R4802" s="3">
        <v>26.2957317073171</v>
      </c>
      <c r="S4802" s="3"/>
      <c r="T4802" s="3"/>
      <c r="U4802" s="3"/>
      <c r="V4802" s="3"/>
      <c r="W4802" s="3"/>
      <c r="X4802" s="3"/>
      <c r="Y4802" s="3"/>
      <c r="Z4802" s="3"/>
      <c r="AA4802" s="3">
        <v>0.340842493142884</v>
      </c>
      <c r="AB4802" s="3">
        <v>0.713041030674529</v>
      </c>
      <c r="AC4802" s="3">
        <v>-9.62196444963698</v>
      </c>
      <c r="AD4802" s="3"/>
      <c r="AE4802" s="5">
        <v>1</v>
      </c>
      <c r="AF4802" s="3">
        <v>4.53032277689137</v>
      </c>
      <c r="AG4802" s="3"/>
      <c r="AH4802" s="3"/>
      <c r="AI4802" s="3"/>
      <c r="AJ4802" s="3"/>
      <c r="AK4802" s="3"/>
      <c r="AL4802" s="3"/>
      <c r="AM4802" s="3"/>
      <c r="AN4802" s="5" t="s">
        <v>46</v>
      </c>
      <c r="AO4802" s="1"/>
      <c r="AP4802" s="1"/>
      <c r="AQ4802" s="1"/>
    </row>
    <row r="4803" spans="1:43">
      <c r="A4803" s="1" t="s">
        <v>12205</v>
      </c>
      <c r="B4803" s="1" t="s">
        <v>12206</v>
      </c>
      <c r="C4803" s="3">
        <v>0.734246575342466</v>
      </c>
      <c r="D4803" s="4">
        <v>43969</v>
      </c>
      <c r="E4803" s="3">
        <v>21.9010207108</v>
      </c>
      <c r="F4803" s="5" t="s">
        <v>12207</v>
      </c>
      <c r="G4803" s="5">
        <v>269</v>
      </c>
      <c r="H4803" s="5" t="s">
        <v>226</v>
      </c>
      <c r="I4803" s="3">
        <v>2.61971020055656</v>
      </c>
      <c r="J4803" s="3">
        <v>37.4110953058321</v>
      </c>
      <c r="K4803" s="3">
        <v>0.337774441733892</v>
      </c>
      <c r="L4803" s="3">
        <v>64.4179894179894</v>
      </c>
      <c r="M4803" s="3">
        <v>1.22101277804069</v>
      </c>
      <c r="N4803" s="3">
        <v>33.1452750352609</v>
      </c>
      <c r="O4803" s="3">
        <v>4.14881184261784</v>
      </c>
      <c r="P4803" s="3">
        <v>49.685534591195</v>
      </c>
      <c r="Q4803" s="3">
        <v>4.58679706601466</v>
      </c>
      <c r="R4803" s="3">
        <v>68.6131386861314</v>
      </c>
      <c r="S4803" s="3"/>
      <c r="T4803" s="3"/>
      <c r="U4803" s="3"/>
      <c r="V4803" s="3"/>
      <c r="W4803" s="3"/>
      <c r="X4803" s="3"/>
      <c r="Y4803" s="3"/>
      <c r="Z4803" s="3"/>
      <c r="AA4803" s="3">
        <v>0.214174648340915</v>
      </c>
      <c r="AB4803" s="3">
        <v>0.356810437747794</v>
      </c>
      <c r="AC4803" s="3">
        <v>-2.32385201710356</v>
      </c>
      <c r="AD4803" s="3"/>
      <c r="AE4803" s="5">
        <v>2</v>
      </c>
      <c r="AF4803" s="3">
        <v>0.592668024095993</v>
      </c>
      <c r="AG4803" s="3"/>
      <c r="AH4803" s="3"/>
      <c r="AI4803" s="3"/>
      <c r="AJ4803" s="3"/>
      <c r="AK4803" s="3"/>
      <c r="AL4803" s="3"/>
      <c r="AM4803" s="3"/>
      <c r="AN4803" s="5" t="s">
        <v>46</v>
      </c>
      <c r="AO4803" s="1"/>
      <c r="AP4803" s="1"/>
      <c r="AQ4803" s="1"/>
    </row>
    <row r="4804" spans="1:43">
      <c r="A4804" s="1" t="s">
        <v>12208</v>
      </c>
      <c r="B4804" s="1" t="s">
        <v>12209</v>
      </c>
      <c r="C4804" s="3">
        <v>0.715068493150685</v>
      </c>
      <c r="D4804" s="4">
        <v>43976</v>
      </c>
      <c r="E4804" s="3">
        <v>7.3313213958</v>
      </c>
      <c r="F4804" s="5" t="s">
        <v>3553</v>
      </c>
      <c r="G4804" s="5">
        <v>262</v>
      </c>
      <c r="H4804" s="5" t="s">
        <v>55</v>
      </c>
      <c r="I4804" s="3">
        <v>11.2027000713961</v>
      </c>
      <c r="J4804" s="3">
        <v>43.3756805807622</v>
      </c>
      <c r="K4804" s="3">
        <v>2.43333731914385</v>
      </c>
      <c r="L4804" s="3">
        <v>52.7118644067797</v>
      </c>
      <c r="M4804" s="3">
        <v>7.28240450845336</v>
      </c>
      <c r="N4804" s="3">
        <v>30.8797127468582</v>
      </c>
      <c r="O4804" s="3">
        <v>23.5612289052358</v>
      </c>
      <c r="P4804" s="3">
        <v>27.4172185430464</v>
      </c>
      <c r="Q4804" s="3">
        <v>27.4776785714286</v>
      </c>
      <c r="R4804" s="3">
        <v>38.4146341463415</v>
      </c>
      <c r="S4804" s="3"/>
      <c r="T4804" s="3"/>
      <c r="U4804" s="3"/>
      <c r="V4804" s="3"/>
      <c r="W4804" s="3"/>
      <c r="X4804" s="3"/>
      <c r="Y4804" s="3"/>
      <c r="Z4804" s="3"/>
      <c r="AA4804" s="3">
        <v>0.469063817020292</v>
      </c>
      <c r="AB4804" s="3">
        <v>1.05980179519745</v>
      </c>
      <c r="AC4804" s="3">
        <v>-6.74370977179638</v>
      </c>
      <c r="AD4804" s="3"/>
      <c r="AE4804" s="5">
        <v>1</v>
      </c>
      <c r="AF4804" s="3">
        <v>6.79207554569391</v>
      </c>
      <c r="AG4804" s="3"/>
      <c r="AH4804" s="3"/>
      <c r="AI4804" s="3"/>
      <c r="AJ4804" s="3"/>
      <c r="AK4804" s="3"/>
      <c r="AL4804" s="3"/>
      <c r="AM4804" s="3"/>
      <c r="AN4804" s="5" t="s">
        <v>1266</v>
      </c>
      <c r="AO4804" s="1"/>
      <c r="AP4804" s="1"/>
      <c r="AQ4804" s="1"/>
    </row>
    <row r="4805" spans="1:43">
      <c r="A4805" s="1" t="s">
        <v>12210</v>
      </c>
      <c r="B4805" s="1" t="s">
        <v>12211</v>
      </c>
      <c r="C4805" s="3">
        <v>0.364383561643836</v>
      </c>
      <c r="D4805" s="4">
        <v>44104</v>
      </c>
      <c r="E4805" s="3">
        <v>4.4248450585</v>
      </c>
      <c r="F4805" s="5" t="s">
        <v>8307</v>
      </c>
      <c r="G4805" s="5">
        <v>134</v>
      </c>
      <c r="H4805" s="5" t="s">
        <v>226</v>
      </c>
      <c r="I4805" s="3">
        <v>1.78606095903708</v>
      </c>
      <c r="J4805" s="3">
        <v>56.0455192034139</v>
      </c>
      <c r="K4805" s="3">
        <v>-0.0381315538608156</v>
      </c>
      <c r="L4805" s="3">
        <v>87.8306878306878</v>
      </c>
      <c r="M4805" s="3">
        <v>-0.123821316315847</v>
      </c>
      <c r="N4805" s="3">
        <v>82.7926657263752</v>
      </c>
      <c r="O4805" s="3">
        <v>4.14142417320489</v>
      </c>
      <c r="P4805" s="3">
        <v>50</v>
      </c>
      <c r="Q4805" s="3"/>
      <c r="R4805" s="3"/>
      <c r="S4805" s="3"/>
      <c r="T4805" s="3"/>
      <c r="U4805" s="3"/>
      <c r="V4805" s="3"/>
      <c r="W4805" s="3"/>
      <c r="X4805" s="3"/>
      <c r="Y4805" s="3"/>
      <c r="Z4805" s="3"/>
      <c r="AA4805" s="3">
        <v>0.291118743567409</v>
      </c>
      <c r="AB4805" s="3">
        <v>0.549546246758377</v>
      </c>
      <c r="AC4805" s="3">
        <v>-1.73839503852659</v>
      </c>
      <c r="AD4805" s="3"/>
      <c r="AE4805" s="5">
        <v>1</v>
      </c>
      <c r="AF4805" s="3">
        <v>1.12728330785248</v>
      </c>
      <c r="AG4805" s="3"/>
      <c r="AH4805" s="3"/>
      <c r="AI4805" s="3"/>
      <c r="AJ4805" s="3"/>
      <c r="AK4805" s="3"/>
      <c r="AL4805" s="3"/>
      <c r="AM4805" s="3"/>
      <c r="AN4805" s="5" t="s">
        <v>134</v>
      </c>
      <c r="AO4805" s="1"/>
      <c r="AP4805" s="1"/>
      <c r="AQ4805" s="1"/>
    </row>
    <row r="4806" spans="1:43">
      <c r="A4806" s="1" t="s">
        <v>12212</v>
      </c>
      <c r="B4806" s="1" t="s">
        <v>12213</v>
      </c>
      <c r="C4806" s="3">
        <v>0.70958904109589</v>
      </c>
      <c r="D4806" s="4">
        <v>43978</v>
      </c>
      <c r="E4806" s="3">
        <v>0.3521445939</v>
      </c>
      <c r="F4806" s="5" t="s">
        <v>3476</v>
      </c>
      <c r="G4806" s="5">
        <v>255</v>
      </c>
      <c r="H4806" s="5" t="s">
        <v>116</v>
      </c>
      <c r="I4806" s="3">
        <v>6.16678918565712</v>
      </c>
      <c r="J4806" s="3">
        <v>66.3551401869159</v>
      </c>
      <c r="K4806" s="3">
        <v>1.66601486116544</v>
      </c>
      <c r="L4806" s="3">
        <v>66.0550458715596</v>
      </c>
      <c r="M4806" s="3">
        <v>1.8891588931567</v>
      </c>
      <c r="N4806" s="3">
        <v>74.2990654205608</v>
      </c>
      <c r="O4806" s="3">
        <v>8.7061972066572</v>
      </c>
      <c r="P4806" s="3">
        <v>62.5</v>
      </c>
      <c r="Q4806" s="3">
        <v>3.38848234171174</v>
      </c>
      <c r="R4806" s="3">
        <v>72.4867724867725</v>
      </c>
      <c r="S4806" s="3"/>
      <c r="T4806" s="3"/>
      <c r="U4806" s="3"/>
      <c r="V4806" s="3"/>
      <c r="W4806" s="3"/>
      <c r="X4806" s="3"/>
      <c r="Y4806" s="3"/>
      <c r="Z4806" s="3"/>
      <c r="AA4806" s="3">
        <v>0.195391044169374</v>
      </c>
      <c r="AB4806" s="3">
        <v>0.346731713515609</v>
      </c>
      <c r="AC4806" s="3">
        <v>-9.69797074091554</v>
      </c>
      <c r="AD4806" s="3"/>
      <c r="AE4806" s="5">
        <v>2</v>
      </c>
      <c r="AF4806" s="3">
        <v>3.04942492075128</v>
      </c>
      <c r="AG4806" s="3"/>
      <c r="AH4806" s="3"/>
      <c r="AI4806" s="3"/>
      <c r="AJ4806" s="3"/>
      <c r="AK4806" s="3"/>
      <c r="AL4806" s="3"/>
      <c r="AM4806" s="3"/>
      <c r="AN4806" s="5" t="s">
        <v>46</v>
      </c>
      <c r="AO4806" s="1"/>
      <c r="AP4806" s="1"/>
      <c r="AQ4806" s="1"/>
    </row>
    <row r="4807" spans="1:43">
      <c r="A4807" s="1" t="s">
        <v>12214</v>
      </c>
      <c r="B4807" s="1" t="s">
        <v>12215</v>
      </c>
      <c r="C4807" s="3">
        <v>0.726027397260274</v>
      </c>
      <c r="D4807" s="4">
        <v>43972</v>
      </c>
      <c r="E4807" s="3">
        <v>1.267548855</v>
      </c>
      <c r="F4807" s="5" t="s">
        <v>12216</v>
      </c>
      <c r="G4807" s="5">
        <v>266</v>
      </c>
      <c r="H4807" s="5" t="s">
        <v>50</v>
      </c>
      <c r="I4807" s="3">
        <v>0.0789032448959377</v>
      </c>
      <c r="J4807" s="3">
        <v>58.1062974542206</v>
      </c>
      <c r="K4807" s="3">
        <v>0.0789032448959377</v>
      </c>
      <c r="L4807" s="3">
        <v>5.48915449313856</v>
      </c>
      <c r="M4807" s="3">
        <v>0.0492999408400656</v>
      </c>
      <c r="N4807" s="3">
        <v>27.2929652715939</v>
      </c>
      <c r="O4807" s="3">
        <v>0.634731726668646</v>
      </c>
      <c r="P4807" s="3">
        <v>56.0073092736409</v>
      </c>
      <c r="Q4807" s="3">
        <v>1.26746506986027</v>
      </c>
      <c r="R4807" s="3">
        <v>30.9512312892323</v>
      </c>
      <c r="S4807" s="3"/>
      <c r="T4807" s="3"/>
      <c r="U4807" s="3"/>
      <c r="V4807" s="3"/>
      <c r="W4807" s="3"/>
      <c r="X4807" s="3"/>
      <c r="Y4807" s="3"/>
      <c r="Z4807" s="3"/>
      <c r="AA4807" s="3">
        <v>0.0796011051298449</v>
      </c>
      <c r="AB4807" s="3">
        <v>0.105334947062274</v>
      </c>
      <c r="AC4807" s="3">
        <v>-0.594294770206023</v>
      </c>
      <c r="AD4807" s="3"/>
      <c r="AE4807" s="5">
        <v>1</v>
      </c>
      <c r="AF4807" s="3">
        <v>0.149697186747894</v>
      </c>
      <c r="AG4807" s="3"/>
      <c r="AH4807" s="3"/>
      <c r="AI4807" s="3"/>
      <c r="AJ4807" s="3"/>
      <c r="AK4807" s="3"/>
      <c r="AL4807" s="3"/>
      <c r="AM4807" s="3"/>
      <c r="AN4807" s="5" t="s">
        <v>46</v>
      </c>
      <c r="AO4807" s="1"/>
      <c r="AP4807" s="1"/>
      <c r="AQ4807" s="1"/>
    </row>
    <row r="4808" spans="1:43">
      <c r="A4808" s="1" t="s">
        <v>12217</v>
      </c>
      <c r="B4808" s="1" t="s">
        <v>12218</v>
      </c>
      <c r="C4808" s="3">
        <v>0.441095890410959</v>
      </c>
      <c r="D4808" s="4">
        <v>44076</v>
      </c>
      <c r="E4808" s="3">
        <v>0.1742034431</v>
      </c>
      <c r="F4808" s="5" t="s">
        <v>9072</v>
      </c>
      <c r="G4808" s="5">
        <v>162</v>
      </c>
      <c r="H4808" s="5" t="s">
        <v>2390</v>
      </c>
      <c r="I4808" s="3">
        <v>6.04270786006361</v>
      </c>
      <c r="J4808" s="3">
        <v>31.5384615384615</v>
      </c>
      <c r="K4808" s="3">
        <v>-1.0513820586739</v>
      </c>
      <c r="L4808" s="3">
        <v>97.7443609022556</v>
      </c>
      <c r="M4808" s="3">
        <v>1.18789560391919</v>
      </c>
      <c r="N4808" s="3">
        <v>55.3030303030303</v>
      </c>
      <c r="O4808" s="3">
        <v>12.0284150907171</v>
      </c>
      <c r="P4808" s="3">
        <v>28.125</v>
      </c>
      <c r="Q4808" s="3"/>
      <c r="R4808" s="3"/>
      <c r="S4808" s="3"/>
      <c r="T4808" s="3"/>
      <c r="U4808" s="3"/>
      <c r="V4808" s="3"/>
      <c r="W4808" s="3"/>
      <c r="X4808" s="3"/>
      <c r="Y4808" s="3"/>
      <c r="Z4808" s="3"/>
      <c r="AA4808" s="3">
        <v>0.320311695193252</v>
      </c>
      <c r="AB4808" s="3">
        <v>0.564728630085107</v>
      </c>
      <c r="AC4808" s="3">
        <v>-5.0905165254941</v>
      </c>
      <c r="AD4808" s="3"/>
      <c r="AE4808" s="5"/>
      <c r="AF4808" s="3">
        <v>4.26326320902827</v>
      </c>
      <c r="AG4808" s="3"/>
      <c r="AH4808" s="3"/>
      <c r="AI4808" s="3"/>
      <c r="AJ4808" s="3"/>
      <c r="AK4808" s="3"/>
      <c r="AL4808" s="3"/>
      <c r="AM4808" s="3"/>
      <c r="AN4808" s="5" t="s">
        <v>134</v>
      </c>
      <c r="AO4808" s="1"/>
      <c r="AP4808" s="1"/>
      <c r="AQ4808" s="1"/>
    </row>
    <row r="4809" spans="1:43">
      <c r="A4809" s="1" t="s">
        <v>12219</v>
      </c>
      <c r="B4809" s="1" t="s">
        <v>12220</v>
      </c>
      <c r="C4809" s="3">
        <v>0.723287671232877</v>
      </c>
      <c r="D4809" s="4">
        <v>43973</v>
      </c>
      <c r="E4809" s="3">
        <v>148.7385214656</v>
      </c>
      <c r="F4809" s="5" t="s">
        <v>1595</v>
      </c>
      <c r="G4809" s="5">
        <v>265</v>
      </c>
      <c r="H4809" s="5" t="s">
        <v>191</v>
      </c>
      <c r="I4809" s="3">
        <v>15.4287615403809</v>
      </c>
      <c r="J4809" s="3">
        <v>17.7215189873418</v>
      </c>
      <c r="K4809" s="3">
        <v>1.59590043923864</v>
      </c>
      <c r="L4809" s="3">
        <v>66.6095890410959</v>
      </c>
      <c r="M4809" s="3">
        <v>8.95815341132134</v>
      </c>
      <c r="N4809" s="3">
        <v>19.4594594594595</v>
      </c>
      <c r="O4809" s="3">
        <v>27.896046447332</v>
      </c>
      <c r="P4809" s="3">
        <v>15.8095238095238</v>
      </c>
      <c r="Q4809" s="3">
        <v>30.3465765004226</v>
      </c>
      <c r="R4809" s="3">
        <v>29.1404612159329</v>
      </c>
      <c r="S4809" s="3"/>
      <c r="T4809" s="3"/>
      <c r="U4809" s="3"/>
      <c r="V4809" s="3"/>
      <c r="W4809" s="3"/>
      <c r="X4809" s="3"/>
      <c r="Y4809" s="3"/>
      <c r="Z4809" s="3"/>
      <c r="AA4809" s="3">
        <v>0.346359420547849</v>
      </c>
      <c r="AB4809" s="3">
        <v>0.699954851500877</v>
      </c>
      <c r="AC4809" s="3">
        <v>-7.02990224266819</v>
      </c>
      <c r="AD4809" s="3"/>
      <c r="AE4809" s="5">
        <v>2</v>
      </c>
      <c r="AF4809" s="3">
        <v>3.33572614042637</v>
      </c>
      <c r="AG4809" s="3"/>
      <c r="AH4809" s="3"/>
      <c r="AI4809" s="3"/>
      <c r="AJ4809" s="3"/>
      <c r="AK4809" s="3"/>
      <c r="AL4809" s="3"/>
      <c r="AM4809" s="3"/>
      <c r="AN4809" s="5" t="s">
        <v>51</v>
      </c>
      <c r="AO4809" s="1"/>
      <c r="AP4809" s="1"/>
      <c r="AQ4809" s="1"/>
    </row>
    <row r="4810" spans="1:43">
      <c r="A4810" s="1" t="s">
        <v>12221</v>
      </c>
      <c r="B4810" s="1" t="s">
        <v>12222</v>
      </c>
      <c r="C4810" s="3">
        <v>0.652054794520548</v>
      </c>
      <c r="D4810" s="4">
        <v>43999</v>
      </c>
      <c r="E4810" s="3">
        <v>108.0454929174</v>
      </c>
      <c r="F4810" s="5" t="s">
        <v>7657</v>
      </c>
      <c r="G4810" s="5">
        <v>239</v>
      </c>
      <c r="H4810" s="5" t="s">
        <v>55</v>
      </c>
      <c r="I4810" s="3">
        <v>16.1894998901662</v>
      </c>
      <c r="J4810" s="3">
        <v>12.8251663641863</v>
      </c>
      <c r="K4810" s="3">
        <v>6.9344295437698</v>
      </c>
      <c r="L4810" s="3">
        <v>0.451977401129944</v>
      </c>
      <c r="M4810" s="3">
        <v>9.42693607337425</v>
      </c>
      <c r="N4810" s="3">
        <v>15.0209455415919</v>
      </c>
      <c r="O4810" s="3">
        <v>30.794592812397</v>
      </c>
      <c r="P4810" s="3">
        <v>7.01986754966887</v>
      </c>
      <c r="Q4810" s="3">
        <v>48.1467650079358</v>
      </c>
      <c r="R4810" s="3">
        <v>4.57317073170732</v>
      </c>
      <c r="S4810" s="3"/>
      <c r="T4810" s="3"/>
      <c r="U4810" s="3"/>
      <c r="V4810" s="3"/>
      <c r="W4810" s="3"/>
      <c r="X4810" s="3"/>
      <c r="Y4810" s="3"/>
      <c r="Z4810" s="3"/>
      <c r="AA4810" s="3">
        <v>0.505117998957678</v>
      </c>
      <c r="AB4810" s="3">
        <v>1.29667688953022</v>
      </c>
      <c r="AC4810" s="3">
        <v>-7.18415980374979</v>
      </c>
      <c r="AD4810" s="3"/>
      <c r="AE4810" s="5">
        <v>1</v>
      </c>
      <c r="AF4810" s="3">
        <v>5.83831952208389</v>
      </c>
      <c r="AG4810" s="3"/>
      <c r="AH4810" s="3"/>
      <c r="AI4810" s="3"/>
      <c r="AJ4810" s="3"/>
      <c r="AK4810" s="3"/>
      <c r="AL4810" s="3"/>
      <c r="AM4810" s="3"/>
      <c r="AN4810" s="5" t="s">
        <v>1266</v>
      </c>
      <c r="AO4810" s="1"/>
      <c r="AP4810" s="1"/>
      <c r="AQ4810" s="1"/>
    </row>
    <row r="4811" spans="1:43">
      <c r="A4811" s="1" t="s">
        <v>12223</v>
      </c>
      <c r="B4811" s="1" t="s">
        <v>12224</v>
      </c>
      <c r="C4811" s="3">
        <v>0.632876712328767</v>
      </c>
      <c r="D4811" s="4">
        <v>44006</v>
      </c>
      <c r="E4811" s="3">
        <v>3.0323507507</v>
      </c>
      <c r="F4811" s="5" t="s">
        <v>6281</v>
      </c>
      <c r="G4811" s="5">
        <v>232</v>
      </c>
      <c r="H4811" s="5" t="s">
        <v>50</v>
      </c>
      <c r="I4811" s="3">
        <v>0.267168018998629</v>
      </c>
      <c r="J4811" s="3">
        <v>25.1451540866458</v>
      </c>
      <c r="K4811" s="3">
        <v>0.0197413878195835</v>
      </c>
      <c r="L4811" s="3">
        <v>32.8021248339973</v>
      </c>
      <c r="M4811" s="3">
        <v>0.118565359154243</v>
      </c>
      <c r="N4811" s="3">
        <v>18.2101513802315</v>
      </c>
      <c r="O4811" s="3">
        <v>0.555720948695053</v>
      </c>
      <c r="P4811" s="3">
        <v>63.9104613978986</v>
      </c>
      <c r="Q4811" s="3">
        <v>1.06722521444247</v>
      </c>
      <c r="R4811" s="3">
        <v>56.7358763882183</v>
      </c>
      <c r="S4811" s="3"/>
      <c r="T4811" s="3"/>
      <c r="U4811" s="3"/>
      <c r="V4811" s="3"/>
      <c r="W4811" s="3"/>
      <c r="X4811" s="3"/>
      <c r="Y4811" s="3"/>
      <c r="Z4811" s="3"/>
      <c r="AA4811" s="3">
        <v>0.124666375056104</v>
      </c>
      <c r="AB4811" s="3">
        <v>0.1621226748173</v>
      </c>
      <c r="AC4811" s="3">
        <v>-0.367099910705431</v>
      </c>
      <c r="AD4811" s="3"/>
      <c r="AE4811" s="5">
        <v>1</v>
      </c>
      <c r="AF4811" s="3">
        <v>0.169325728682559</v>
      </c>
      <c r="AG4811" s="3"/>
      <c r="AH4811" s="3"/>
      <c r="AI4811" s="3"/>
      <c r="AJ4811" s="3"/>
      <c r="AK4811" s="3"/>
      <c r="AL4811" s="3"/>
      <c r="AM4811" s="3"/>
      <c r="AN4811" s="5" t="s">
        <v>46</v>
      </c>
      <c r="AO4811" s="1"/>
      <c r="AP4811" s="1"/>
      <c r="AQ4811" s="1"/>
    </row>
    <row r="4812" spans="1:43">
      <c r="A4812" s="1" t="s">
        <v>12225</v>
      </c>
      <c r="B4812" s="1" t="s">
        <v>12226</v>
      </c>
      <c r="C4812" s="3">
        <v>0.654794520547945</v>
      </c>
      <c r="D4812" s="4">
        <v>43998</v>
      </c>
      <c r="E4812" s="3">
        <v>128.9042472843</v>
      </c>
      <c r="F4812" s="5" t="s">
        <v>8233</v>
      </c>
      <c r="G4812" s="5">
        <v>240</v>
      </c>
      <c r="H4812" s="5" t="s">
        <v>2390</v>
      </c>
      <c r="I4812" s="3">
        <v>6.34725274725275</v>
      </c>
      <c r="J4812" s="3">
        <v>30</v>
      </c>
      <c r="K4812" s="3">
        <v>2.50826201169393</v>
      </c>
      <c r="L4812" s="3">
        <v>22.5563909774436</v>
      </c>
      <c r="M4812" s="3">
        <v>2.83941171469864</v>
      </c>
      <c r="N4812" s="3">
        <v>28.7878787878788</v>
      </c>
      <c r="O4812" s="3">
        <v>11.0223935389134</v>
      </c>
      <c r="P4812" s="3">
        <v>31.25</v>
      </c>
      <c r="Q4812" s="3">
        <v>15.2973694243233</v>
      </c>
      <c r="R4812" s="3">
        <v>32.7102803738318</v>
      </c>
      <c r="S4812" s="3"/>
      <c r="T4812" s="3"/>
      <c r="U4812" s="3"/>
      <c r="V4812" s="3"/>
      <c r="W4812" s="3"/>
      <c r="X4812" s="3"/>
      <c r="Y4812" s="3"/>
      <c r="Z4812" s="3"/>
      <c r="AA4812" s="3">
        <v>0.386971406316681</v>
      </c>
      <c r="AB4812" s="3">
        <v>0.785357903423349</v>
      </c>
      <c r="AC4812" s="3">
        <v>-3.70061985382552</v>
      </c>
      <c r="AD4812" s="3"/>
      <c r="AE4812" s="5">
        <v>1</v>
      </c>
      <c r="AF4812" s="3">
        <v>2.12036177049341</v>
      </c>
      <c r="AG4812" s="3"/>
      <c r="AH4812" s="3"/>
      <c r="AI4812" s="3"/>
      <c r="AJ4812" s="3"/>
      <c r="AK4812" s="3"/>
      <c r="AL4812" s="3"/>
      <c r="AM4812" s="3"/>
      <c r="AN4812" s="5" t="s">
        <v>134</v>
      </c>
      <c r="AO4812" s="1"/>
      <c r="AP4812" s="1"/>
      <c r="AQ4812" s="1"/>
    </row>
    <row r="4813" spans="1:43">
      <c r="A4813" s="1" t="s">
        <v>12227</v>
      </c>
      <c r="B4813" s="1" t="s">
        <v>12228</v>
      </c>
      <c r="C4813" s="3">
        <v>0.517808219178082</v>
      </c>
      <c r="D4813" s="4">
        <v>44048</v>
      </c>
      <c r="E4813" s="3">
        <v>19.9449373144</v>
      </c>
      <c r="F4813" s="5" t="s">
        <v>4500</v>
      </c>
      <c r="G4813" s="5">
        <v>190</v>
      </c>
      <c r="H4813" s="5" t="s">
        <v>55</v>
      </c>
      <c r="I4813" s="3">
        <v>10.2925659472422</v>
      </c>
      <c r="J4813" s="3">
        <v>50.2117362371446</v>
      </c>
      <c r="K4813" s="3">
        <v>4.58431871930144</v>
      </c>
      <c r="L4813" s="3">
        <v>11.0169491525424</v>
      </c>
      <c r="M4813" s="3">
        <v>5.22558799304474</v>
      </c>
      <c r="N4813" s="3">
        <v>49.4913225613405</v>
      </c>
      <c r="O4813" s="3">
        <v>19.8082734187767</v>
      </c>
      <c r="P4813" s="3">
        <v>46.4900662251656</v>
      </c>
      <c r="Q4813" s="3">
        <v>14.9225387306347</v>
      </c>
      <c r="R4813" s="3">
        <v>74.6951219512195</v>
      </c>
      <c r="S4813" s="3"/>
      <c r="T4813" s="3"/>
      <c r="U4813" s="3"/>
      <c r="V4813" s="3"/>
      <c r="W4813" s="3"/>
      <c r="X4813" s="3"/>
      <c r="Y4813" s="3"/>
      <c r="Z4813" s="3"/>
      <c r="AA4813" s="3">
        <v>0.12501748829548</v>
      </c>
      <c r="AB4813" s="3">
        <v>0.189214620250916</v>
      </c>
      <c r="AC4813" s="3">
        <v>-7.20639680159919</v>
      </c>
      <c r="AD4813" s="3"/>
      <c r="AE4813" s="5">
        <v>2</v>
      </c>
      <c r="AF4813" s="3">
        <v>1.62164397221898</v>
      </c>
      <c r="AG4813" s="3"/>
      <c r="AH4813" s="3"/>
      <c r="AI4813" s="3"/>
      <c r="AJ4813" s="3"/>
      <c r="AK4813" s="3"/>
      <c r="AL4813" s="3"/>
      <c r="AM4813" s="3"/>
      <c r="AN4813" s="5" t="s">
        <v>46</v>
      </c>
      <c r="AO4813" s="1"/>
      <c r="AP4813" s="1"/>
      <c r="AQ4813" s="1"/>
    </row>
    <row r="4814" spans="1:43">
      <c r="A4814" s="1" t="s">
        <v>12229</v>
      </c>
      <c r="B4814" s="1" t="s">
        <v>12230</v>
      </c>
      <c r="C4814" s="3">
        <v>0.687671232876712</v>
      </c>
      <c r="D4814" s="4">
        <v>43986</v>
      </c>
      <c r="E4814" s="3">
        <v>1.0050537572</v>
      </c>
      <c r="F4814" s="5" t="s">
        <v>12231</v>
      </c>
      <c r="G4814" s="5">
        <v>252</v>
      </c>
      <c r="H4814" s="5" t="s">
        <v>50</v>
      </c>
      <c r="I4814" s="3">
        <v>0.0099502487562399</v>
      </c>
      <c r="J4814" s="3">
        <v>66.8155426529701</v>
      </c>
      <c r="K4814" s="3">
        <v>-0.0198945588381556</v>
      </c>
      <c r="L4814" s="3">
        <v>66.489597166888</v>
      </c>
      <c r="M4814" s="3">
        <v>-0.16885180770757</v>
      </c>
      <c r="N4814" s="3">
        <v>67.4977738201247</v>
      </c>
      <c r="O4814" s="3">
        <v>0.711422845691393</v>
      </c>
      <c r="P4814" s="3">
        <v>45.2261306532663</v>
      </c>
      <c r="Q4814" s="3">
        <v>0.782111701594319</v>
      </c>
      <c r="R4814" s="3">
        <v>77.6436504104297</v>
      </c>
      <c r="S4814" s="3"/>
      <c r="T4814" s="3"/>
      <c r="U4814" s="3"/>
      <c r="V4814" s="3"/>
      <c r="W4814" s="3"/>
      <c r="X4814" s="3"/>
      <c r="Y4814" s="3"/>
      <c r="Z4814" s="3"/>
      <c r="AA4814" s="3">
        <v>-0.0905801720983763</v>
      </c>
      <c r="AB4814" s="3">
        <v>-0.103952454236961</v>
      </c>
      <c r="AC4814" s="3">
        <v>-0.879472316610026</v>
      </c>
      <c r="AD4814" s="3"/>
      <c r="AE4814" s="5">
        <v>2</v>
      </c>
      <c r="AF4814" s="3">
        <v>0.0617777786636625</v>
      </c>
      <c r="AG4814" s="3"/>
      <c r="AH4814" s="3"/>
      <c r="AI4814" s="3"/>
      <c r="AJ4814" s="3"/>
      <c r="AK4814" s="3"/>
      <c r="AL4814" s="3"/>
      <c r="AM4814" s="3"/>
      <c r="AN4814" s="5" t="s">
        <v>46</v>
      </c>
      <c r="AO4814" s="1"/>
      <c r="AP4814" s="1"/>
      <c r="AQ4814" s="1"/>
    </row>
    <row r="4815" spans="1:43">
      <c r="A4815" s="1" t="s">
        <v>12232</v>
      </c>
      <c r="B4815" s="1" t="s">
        <v>12233</v>
      </c>
      <c r="C4815" s="3">
        <v>0.671232876712329</v>
      </c>
      <c r="D4815" s="4">
        <v>43992</v>
      </c>
      <c r="E4815" s="3">
        <v>29.6499217843</v>
      </c>
      <c r="F4815" s="5" t="s">
        <v>1851</v>
      </c>
      <c r="G4815" s="5">
        <v>246</v>
      </c>
      <c r="H4815" s="5" t="s">
        <v>226</v>
      </c>
      <c r="I4815" s="3">
        <v>2.04708290685773</v>
      </c>
      <c r="J4815" s="3">
        <v>50.2133712660029</v>
      </c>
      <c r="K4815" s="3">
        <v>0.568546538285189</v>
      </c>
      <c r="L4815" s="3">
        <v>46.8253968253968</v>
      </c>
      <c r="M4815" s="3">
        <v>0.836704670834876</v>
      </c>
      <c r="N4815" s="3">
        <v>45.8392101551481</v>
      </c>
      <c r="O4815" s="3">
        <v>4.26887240920326</v>
      </c>
      <c r="P4815" s="3">
        <v>48.1132075471698</v>
      </c>
      <c r="Q4815" s="3">
        <v>6.41373956918301</v>
      </c>
      <c r="R4815" s="3">
        <v>50</v>
      </c>
      <c r="S4815" s="3"/>
      <c r="T4815" s="3"/>
      <c r="U4815" s="3"/>
      <c r="V4815" s="3"/>
      <c r="W4815" s="3"/>
      <c r="X4815" s="3"/>
      <c r="Y4815" s="3"/>
      <c r="Z4815" s="3"/>
      <c r="AA4815" s="3">
        <v>0.327779689504917</v>
      </c>
      <c r="AB4815" s="3">
        <v>0.539279472579102</v>
      </c>
      <c r="AC4815" s="3">
        <v>-1.96116504854369</v>
      </c>
      <c r="AD4815" s="3"/>
      <c r="AE4815" s="5">
        <v>1</v>
      </c>
      <c r="AF4815" s="3">
        <v>1.05892898088272</v>
      </c>
      <c r="AG4815" s="3"/>
      <c r="AH4815" s="3"/>
      <c r="AI4815" s="3"/>
      <c r="AJ4815" s="3"/>
      <c r="AK4815" s="3"/>
      <c r="AL4815" s="3"/>
      <c r="AM4815" s="3"/>
      <c r="AN4815" s="5" t="s">
        <v>51</v>
      </c>
      <c r="AO4815" s="1"/>
      <c r="AP4815" s="1"/>
      <c r="AQ4815" s="1"/>
    </row>
    <row r="4816" spans="1:43">
      <c r="A4816" s="1" t="s">
        <v>12234</v>
      </c>
      <c r="B4816" s="1" t="s">
        <v>12235</v>
      </c>
      <c r="C4816" s="3">
        <v>0.367123287671233</v>
      </c>
      <c r="D4816" s="4">
        <v>44103</v>
      </c>
      <c r="E4816" s="3">
        <v>1.0202143088</v>
      </c>
      <c r="F4816" s="5" t="s">
        <v>4325</v>
      </c>
      <c r="G4816" s="5">
        <v>135</v>
      </c>
      <c r="H4816" s="5" t="s">
        <v>55</v>
      </c>
      <c r="I4816" s="3">
        <v>11.8171181711817</v>
      </c>
      <c r="J4816" s="3">
        <v>39.3224440411373</v>
      </c>
      <c r="K4816" s="3">
        <v>2.17105263157896</v>
      </c>
      <c r="L4816" s="3">
        <v>58.8135593220339</v>
      </c>
      <c r="M4816" s="3">
        <v>7.26064059397391</v>
      </c>
      <c r="N4816" s="3">
        <v>31.1190903650509</v>
      </c>
      <c r="O4816" s="3">
        <v>17.4901865056717</v>
      </c>
      <c r="P4816" s="3">
        <v>56.158940397351</v>
      </c>
      <c r="Q4816" s="3"/>
      <c r="R4816" s="3"/>
      <c r="S4816" s="3"/>
      <c r="T4816" s="3"/>
      <c r="U4816" s="3"/>
      <c r="V4816" s="3"/>
      <c r="W4816" s="3"/>
      <c r="X4816" s="3"/>
      <c r="Y4816" s="3"/>
      <c r="Z4816" s="3"/>
      <c r="AA4816" s="3">
        <v>0.324220844819852</v>
      </c>
      <c r="AB4816" s="3">
        <v>0.58668447659406</v>
      </c>
      <c r="AC4816" s="3">
        <v>-6.5946289528047</v>
      </c>
      <c r="AD4816" s="3"/>
      <c r="AE4816" s="5">
        <v>1</v>
      </c>
      <c r="AF4816" s="3">
        <v>4.44896418763436</v>
      </c>
      <c r="AG4816" s="3"/>
      <c r="AH4816" s="3"/>
      <c r="AI4816" s="3"/>
      <c r="AJ4816" s="3"/>
      <c r="AK4816" s="3"/>
      <c r="AL4816" s="3"/>
      <c r="AM4816" s="3"/>
      <c r="AN4816" s="5" t="s">
        <v>51</v>
      </c>
      <c r="AO4816" s="1"/>
      <c r="AP4816" s="1"/>
      <c r="AQ4816" s="1"/>
    </row>
    <row r="4817" spans="1:43">
      <c r="A4817" s="1" t="s">
        <v>12236</v>
      </c>
      <c r="B4817" s="1" t="s">
        <v>12237</v>
      </c>
      <c r="C4817" s="3">
        <v>0.693150684931507</v>
      </c>
      <c r="D4817" s="4">
        <v>43984</v>
      </c>
      <c r="E4817" s="3">
        <v>9.7596923533</v>
      </c>
      <c r="F4817" s="5" t="s">
        <v>6731</v>
      </c>
      <c r="G4817" s="5">
        <v>244</v>
      </c>
      <c r="H4817" s="5" t="s">
        <v>226</v>
      </c>
      <c r="I4817" s="3">
        <v>1.37453787088823</v>
      </c>
      <c r="J4817" s="3">
        <v>66.1450924608819</v>
      </c>
      <c r="K4817" s="3">
        <v>-0.0560747663551646</v>
      </c>
      <c r="L4817" s="3">
        <v>89.1534391534392</v>
      </c>
      <c r="M4817" s="3">
        <v>0.206146926536724</v>
      </c>
      <c r="N4817" s="3">
        <v>69.6755994358251</v>
      </c>
      <c r="O4817" s="3">
        <v>3.03505150288905</v>
      </c>
      <c r="P4817" s="3">
        <v>65.0943396226415</v>
      </c>
      <c r="Q4817" s="3">
        <v>4.54523889056085</v>
      </c>
      <c r="R4817" s="3">
        <v>68.978102189781</v>
      </c>
      <c r="S4817" s="3"/>
      <c r="T4817" s="3"/>
      <c r="U4817" s="3"/>
      <c r="V4817" s="3"/>
      <c r="W4817" s="3"/>
      <c r="X4817" s="3"/>
      <c r="Y4817" s="3"/>
      <c r="Z4817" s="3"/>
      <c r="AA4817" s="3">
        <v>0.344456873749617</v>
      </c>
      <c r="AB4817" s="3">
        <v>0.616546736462855</v>
      </c>
      <c r="AC4817" s="3">
        <v>-1.17756142790912</v>
      </c>
      <c r="AD4817" s="3"/>
      <c r="AE4817" s="5">
        <v>1</v>
      </c>
      <c r="AF4817" s="3">
        <v>0.870595375569162</v>
      </c>
      <c r="AG4817" s="3"/>
      <c r="AH4817" s="3"/>
      <c r="AI4817" s="3"/>
      <c r="AJ4817" s="3"/>
      <c r="AK4817" s="3"/>
      <c r="AL4817" s="3"/>
      <c r="AM4817" s="3"/>
      <c r="AN4817" s="5" t="s">
        <v>134</v>
      </c>
      <c r="AO4817" s="1"/>
      <c r="AP4817" s="1"/>
      <c r="AQ4817" s="1"/>
    </row>
    <row r="4818" spans="1:43">
      <c r="A4818" s="1" t="s">
        <v>12238</v>
      </c>
      <c r="B4818" s="1" t="s">
        <v>12239</v>
      </c>
      <c r="C4818" s="3">
        <v>0.70958904109589</v>
      </c>
      <c r="D4818" s="4">
        <v>43978</v>
      </c>
      <c r="E4818" s="3">
        <v>11.1303037994</v>
      </c>
      <c r="F4818" s="5" t="s">
        <v>12240</v>
      </c>
      <c r="G4818" s="5">
        <v>260</v>
      </c>
      <c r="H4818" s="5" t="s">
        <v>198</v>
      </c>
      <c r="I4818" s="3">
        <v>0.384122919334188</v>
      </c>
      <c r="J4818" s="3">
        <v>11.6402116402116</v>
      </c>
      <c r="K4818" s="3">
        <v>0.00981257972723099</v>
      </c>
      <c r="L4818" s="3">
        <v>67.8191489361702</v>
      </c>
      <c r="M4818" s="3">
        <v>0.206469373709587</v>
      </c>
      <c r="N4818" s="3">
        <v>14.5888594164456</v>
      </c>
      <c r="O4818" s="3">
        <v>0.542566834369149</v>
      </c>
      <c r="P4818" s="3">
        <v>64.6551724137931</v>
      </c>
      <c r="Q4818" s="3">
        <v>1.4331210191083</v>
      </c>
      <c r="R4818" s="3">
        <v>25</v>
      </c>
      <c r="S4818" s="3"/>
      <c r="T4818" s="3"/>
      <c r="U4818" s="3"/>
      <c r="V4818" s="3"/>
      <c r="W4818" s="3"/>
      <c r="X4818" s="3"/>
      <c r="Y4818" s="3"/>
      <c r="Z4818" s="3"/>
      <c r="AA4818" s="3">
        <v>0.249412790911899</v>
      </c>
      <c r="AB4818" s="3">
        <v>0.333818469832671</v>
      </c>
      <c r="AC4818" s="3">
        <v>-0.424146774511735</v>
      </c>
      <c r="AD4818" s="3"/>
      <c r="AE4818" s="5">
        <v>1</v>
      </c>
      <c r="AF4818" s="3">
        <v>0.224696653912666</v>
      </c>
      <c r="AG4818" s="3"/>
      <c r="AH4818" s="3"/>
      <c r="AI4818" s="3"/>
      <c r="AJ4818" s="3"/>
      <c r="AK4818" s="3"/>
      <c r="AL4818" s="3"/>
      <c r="AM4818" s="3"/>
      <c r="AN4818" s="5" t="s">
        <v>46</v>
      </c>
      <c r="AO4818" s="1"/>
      <c r="AP4818" s="1"/>
      <c r="AQ4818" s="1"/>
    </row>
    <row r="4819" spans="1:43">
      <c r="A4819" s="1" t="s">
        <v>12241</v>
      </c>
      <c r="B4819" s="1" t="s">
        <v>12242</v>
      </c>
      <c r="C4819" s="3">
        <v>0.36986301369863</v>
      </c>
      <c r="D4819" s="4">
        <v>44102</v>
      </c>
      <c r="E4819" s="3">
        <v>8.6247833986</v>
      </c>
      <c r="F4819" s="5" t="s">
        <v>3742</v>
      </c>
      <c r="G4819" s="5">
        <v>136</v>
      </c>
      <c r="H4819" s="5" t="s">
        <v>45</v>
      </c>
      <c r="I4819" s="3">
        <v>1.32874015748032</v>
      </c>
      <c r="J4819" s="3">
        <v>44.5859872611465</v>
      </c>
      <c r="K4819" s="3">
        <v>0.723999608648867</v>
      </c>
      <c r="L4819" s="3">
        <v>30.5900621118012</v>
      </c>
      <c r="M4819" s="3">
        <v>0.321574741765746</v>
      </c>
      <c r="N4819" s="3">
        <v>39.5238095238095</v>
      </c>
      <c r="O4819" s="3">
        <v>2.17348154029377</v>
      </c>
      <c r="P4819" s="3">
        <v>47.682119205298</v>
      </c>
      <c r="Q4819" s="3"/>
      <c r="R4819" s="3"/>
      <c r="S4819" s="3"/>
      <c r="T4819" s="3"/>
      <c r="U4819" s="3"/>
      <c r="V4819" s="3"/>
      <c r="W4819" s="3"/>
      <c r="X4819" s="3"/>
      <c r="Y4819" s="3"/>
      <c r="Z4819" s="3"/>
      <c r="AA4819" s="3">
        <v>0.180712559857637</v>
      </c>
      <c r="AB4819" s="3">
        <v>0.275082935435803</v>
      </c>
      <c r="AC4819" s="3">
        <v>-1.55630739487675</v>
      </c>
      <c r="AD4819" s="3"/>
      <c r="AE4819" s="5"/>
      <c r="AF4819" s="3">
        <v>0.472523913563626</v>
      </c>
      <c r="AG4819" s="3"/>
      <c r="AH4819" s="3"/>
      <c r="AI4819" s="3"/>
      <c r="AJ4819" s="3"/>
      <c r="AK4819" s="3"/>
      <c r="AL4819" s="3"/>
      <c r="AM4819" s="3"/>
      <c r="AN4819" s="5" t="s">
        <v>46</v>
      </c>
      <c r="AO4819" s="1"/>
      <c r="AP4819" s="1"/>
      <c r="AQ4819" s="1"/>
    </row>
    <row r="4820" spans="1:43">
      <c r="A4820" s="1" t="s">
        <v>12243</v>
      </c>
      <c r="B4820" s="1" t="s">
        <v>12244</v>
      </c>
      <c r="C4820" s="3">
        <v>0.652054794520548</v>
      </c>
      <c r="D4820" s="4">
        <v>43999</v>
      </c>
      <c r="E4820" s="3">
        <v>21.1664469392</v>
      </c>
      <c r="F4820" s="5" t="s">
        <v>1480</v>
      </c>
      <c r="G4820" s="5">
        <v>239</v>
      </c>
      <c r="H4820" s="5" t="s">
        <v>55</v>
      </c>
      <c r="I4820" s="3">
        <v>22.1913635549185</v>
      </c>
      <c r="J4820" s="3">
        <v>0.786448880822747</v>
      </c>
      <c r="K4820" s="3">
        <v>3.75808292126283</v>
      </c>
      <c r="L4820" s="3">
        <v>25.1412429378531</v>
      </c>
      <c r="M4820" s="3">
        <v>13.5542419448838</v>
      </c>
      <c r="N4820" s="3">
        <v>2.63315380011969</v>
      </c>
      <c r="O4820" s="3">
        <v>28.0657276995305</v>
      </c>
      <c r="P4820" s="3">
        <v>13.7748344370861</v>
      </c>
      <c r="Q4820" s="3">
        <v>27.1938823090553</v>
      </c>
      <c r="R4820" s="3">
        <v>39.405487804878</v>
      </c>
      <c r="S4820" s="3"/>
      <c r="T4820" s="3"/>
      <c r="U4820" s="3"/>
      <c r="V4820" s="3"/>
      <c r="W4820" s="3"/>
      <c r="X4820" s="3"/>
      <c r="Y4820" s="3"/>
      <c r="Z4820" s="3"/>
      <c r="AA4820" s="3">
        <v>0.218951393479165</v>
      </c>
      <c r="AB4820" s="3">
        <v>0.384887085150197</v>
      </c>
      <c r="AC4820" s="3">
        <v>-11.8247782854072</v>
      </c>
      <c r="AD4820" s="3"/>
      <c r="AE4820" s="5">
        <v>2</v>
      </c>
      <c r="AF4820" s="3">
        <v>3.58756238264873</v>
      </c>
      <c r="AG4820" s="3"/>
      <c r="AH4820" s="3"/>
      <c r="AI4820" s="3"/>
      <c r="AJ4820" s="3"/>
      <c r="AK4820" s="3"/>
      <c r="AL4820" s="3"/>
      <c r="AM4820" s="3"/>
      <c r="AN4820" s="5" t="s">
        <v>46</v>
      </c>
      <c r="AO4820" s="1"/>
      <c r="AP4820" s="1"/>
      <c r="AQ4820" s="1"/>
    </row>
    <row r="4821" spans="1:43">
      <c r="A4821" s="1" t="s">
        <v>12245</v>
      </c>
      <c r="B4821" s="1" t="s">
        <v>12246</v>
      </c>
      <c r="C4821" s="3">
        <v>0.536986301369863</v>
      </c>
      <c r="D4821" s="4">
        <v>44041</v>
      </c>
      <c r="E4821" s="3">
        <v>63.8666519045</v>
      </c>
      <c r="F4821" s="5" t="s">
        <v>12247</v>
      </c>
      <c r="G4821" s="5">
        <v>197</v>
      </c>
      <c r="H4821" s="5" t="s">
        <v>55</v>
      </c>
      <c r="I4821" s="3">
        <v>14.379447370853</v>
      </c>
      <c r="J4821" s="3">
        <v>22.2020568663037</v>
      </c>
      <c r="K4821" s="3">
        <v>4.41201282267589</v>
      </c>
      <c r="L4821" s="3">
        <v>13.6158192090395</v>
      </c>
      <c r="M4821" s="3">
        <v>7.81358885017423</v>
      </c>
      <c r="N4821" s="3">
        <v>26.6906044284859</v>
      </c>
      <c r="O4821" s="3">
        <v>19.2504094806821</v>
      </c>
      <c r="P4821" s="3">
        <v>50.0662251655629</v>
      </c>
      <c r="Q4821" s="3">
        <v>23.6587071635528</v>
      </c>
      <c r="R4821" s="3">
        <v>49.390243902439</v>
      </c>
      <c r="S4821" s="3"/>
      <c r="T4821" s="3"/>
      <c r="U4821" s="3"/>
      <c r="V4821" s="3"/>
      <c r="W4821" s="3"/>
      <c r="X4821" s="3"/>
      <c r="Y4821" s="3"/>
      <c r="Z4821" s="3"/>
      <c r="AA4821" s="3">
        <v>0.269905821183531</v>
      </c>
      <c r="AB4821" s="3">
        <v>0.480221128153487</v>
      </c>
      <c r="AC4821" s="3">
        <v>-5.62520351676978</v>
      </c>
      <c r="AD4821" s="3"/>
      <c r="AE4821" s="5">
        <v>1</v>
      </c>
      <c r="AF4821" s="3">
        <v>2.54920349685116</v>
      </c>
      <c r="AG4821" s="3"/>
      <c r="AH4821" s="3"/>
      <c r="AI4821" s="3"/>
      <c r="AJ4821" s="3"/>
      <c r="AK4821" s="3"/>
      <c r="AL4821" s="3"/>
      <c r="AM4821" s="3"/>
      <c r="AN4821" s="5" t="s">
        <v>46</v>
      </c>
      <c r="AO4821" s="1"/>
      <c r="AP4821" s="1"/>
      <c r="AQ4821" s="1"/>
    </row>
    <row r="4822" spans="1:43">
      <c r="A4822" s="1" t="s">
        <v>12248</v>
      </c>
      <c r="B4822" s="1" t="s">
        <v>12249</v>
      </c>
      <c r="C4822" s="3">
        <v>0.728767123287671</v>
      </c>
      <c r="D4822" s="4">
        <v>43971</v>
      </c>
      <c r="E4822" s="3">
        <v>5.1255714769</v>
      </c>
      <c r="F4822" s="5" t="s">
        <v>1825</v>
      </c>
      <c r="G4822" s="5">
        <v>267</v>
      </c>
      <c r="H4822" s="5" t="s">
        <v>55</v>
      </c>
      <c r="I4822" s="3">
        <v>14.0173525431824</v>
      </c>
      <c r="J4822" s="3">
        <v>23.8959467634604</v>
      </c>
      <c r="K4822" s="3">
        <v>3.4971098265896</v>
      </c>
      <c r="L4822" s="3">
        <v>30.1694915254237</v>
      </c>
      <c r="M4822" s="3">
        <v>7.65877489665538</v>
      </c>
      <c r="N4822" s="3">
        <v>27.7678037103531</v>
      </c>
      <c r="O4822" s="3">
        <v>22.9422367178783</v>
      </c>
      <c r="P4822" s="3">
        <v>29.4701986754967</v>
      </c>
      <c r="Q4822" s="3">
        <v>20.5622422355021</v>
      </c>
      <c r="R4822" s="3">
        <v>60.1371951219512</v>
      </c>
      <c r="S4822" s="3"/>
      <c r="T4822" s="3"/>
      <c r="U4822" s="3"/>
      <c r="V4822" s="3"/>
      <c r="W4822" s="3"/>
      <c r="X4822" s="3"/>
      <c r="Y4822" s="3"/>
      <c r="Z4822" s="3"/>
      <c r="AA4822" s="3">
        <v>0.280907877740818</v>
      </c>
      <c r="AB4822" s="3">
        <v>0.516849825766623</v>
      </c>
      <c r="AC4822" s="3">
        <v>-10.0214450676344</v>
      </c>
      <c r="AD4822" s="3"/>
      <c r="AE4822" s="5">
        <v>1</v>
      </c>
      <c r="AF4822" s="3">
        <v>4.41719996496841</v>
      </c>
      <c r="AG4822" s="3"/>
      <c r="AH4822" s="3"/>
      <c r="AI4822" s="3"/>
      <c r="AJ4822" s="3"/>
      <c r="AK4822" s="3"/>
      <c r="AL4822" s="3"/>
      <c r="AM4822" s="3"/>
      <c r="AN4822" s="5" t="s">
        <v>51</v>
      </c>
      <c r="AO4822" s="1"/>
      <c r="AP4822" s="1"/>
      <c r="AQ4822" s="1"/>
    </row>
    <row r="4823" spans="1:43">
      <c r="A4823" s="1" t="s">
        <v>12250</v>
      </c>
      <c r="B4823" s="1" t="s">
        <v>12251</v>
      </c>
      <c r="C4823" s="3">
        <v>0.158904109589041</v>
      </c>
      <c r="D4823" s="4">
        <v>44179</v>
      </c>
      <c r="E4823" s="3">
        <v>2.7486931233</v>
      </c>
      <c r="F4823" s="5" t="s">
        <v>5718</v>
      </c>
      <c r="G4823" s="5">
        <v>59</v>
      </c>
      <c r="H4823" s="5" t="s">
        <v>55</v>
      </c>
      <c r="I4823" s="3">
        <v>2.97847242701268</v>
      </c>
      <c r="J4823" s="3">
        <v>86.4488808227465</v>
      </c>
      <c r="K4823" s="3">
        <v>1.42317746151614</v>
      </c>
      <c r="L4823" s="3">
        <v>71.6949152542373</v>
      </c>
      <c r="M4823" s="3">
        <v>0.469933825644972</v>
      </c>
      <c r="N4823" s="3">
        <v>85.278276481149</v>
      </c>
      <c r="O4823" s="3"/>
      <c r="P4823" s="3"/>
      <c r="Q4823" s="3"/>
      <c r="R4823" s="3"/>
      <c r="S4823" s="3"/>
      <c r="T4823" s="3"/>
      <c r="U4823" s="3"/>
      <c r="V4823" s="3"/>
      <c r="W4823" s="3"/>
      <c r="X4823" s="3"/>
      <c r="Y4823" s="3"/>
      <c r="Z4823" s="3"/>
      <c r="AA4823" s="3">
        <v>0.257466132249749</v>
      </c>
      <c r="AB4823" s="3">
        <v>0.448046626352001</v>
      </c>
      <c r="AC4823" s="3">
        <v>-3.34986432113784</v>
      </c>
      <c r="AD4823" s="3"/>
      <c r="AE4823" s="5"/>
      <c r="AF4823" s="3">
        <v>1.53347095252136</v>
      </c>
      <c r="AG4823" s="3"/>
      <c r="AH4823" s="3"/>
      <c r="AI4823" s="3"/>
      <c r="AJ4823" s="3"/>
      <c r="AK4823" s="3"/>
      <c r="AL4823" s="3"/>
      <c r="AM4823" s="3"/>
      <c r="AN4823" s="5" t="s">
        <v>1266</v>
      </c>
      <c r="AO4823" s="1"/>
      <c r="AP4823" s="1"/>
      <c r="AQ4823" s="1"/>
    </row>
    <row r="4824" spans="1:43">
      <c r="A4824" s="1" t="s">
        <v>12252</v>
      </c>
      <c r="B4824" s="1" t="s">
        <v>12253</v>
      </c>
      <c r="C4824" s="3">
        <v>0.556164383561644</v>
      </c>
      <c r="D4824" s="4">
        <v>44034</v>
      </c>
      <c r="E4824" s="3">
        <v>14.889026954</v>
      </c>
      <c r="F4824" s="5" t="s">
        <v>12254</v>
      </c>
      <c r="G4824" s="5">
        <v>204</v>
      </c>
      <c r="H4824" s="5" t="s">
        <v>55</v>
      </c>
      <c r="I4824" s="3">
        <v>16.2928589842743</v>
      </c>
      <c r="J4824" s="3">
        <v>12.280701754386</v>
      </c>
      <c r="K4824" s="3">
        <v>1.88977563619936</v>
      </c>
      <c r="L4824" s="3">
        <v>64.2937853107345</v>
      </c>
      <c r="M4824" s="3">
        <v>8.06516010540605</v>
      </c>
      <c r="N4824" s="3">
        <v>24.7157390783962</v>
      </c>
      <c r="O4824" s="3">
        <v>33.2250443000591</v>
      </c>
      <c r="P4824" s="3">
        <v>3.64238410596026</v>
      </c>
      <c r="Q4824" s="3">
        <v>34.5362362063823</v>
      </c>
      <c r="R4824" s="3">
        <v>20.3506097560976</v>
      </c>
      <c r="S4824" s="3"/>
      <c r="T4824" s="3"/>
      <c r="U4824" s="3"/>
      <c r="V4824" s="3"/>
      <c r="W4824" s="3"/>
      <c r="X4824" s="3"/>
      <c r="Y4824" s="3"/>
      <c r="Z4824" s="3"/>
      <c r="AA4824" s="3">
        <v>0.361620384811612</v>
      </c>
      <c r="AB4824" s="3">
        <v>0.866333732078208</v>
      </c>
      <c r="AC4824" s="3">
        <v>-5.75523373602461</v>
      </c>
      <c r="AD4824" s="3"/>
      <c r="AE4824" s="5">
        <v>1</v>
      </c>
      <c r="AF4824" s="3">
        <v>3.90579106691474</v>
      </c>
      <c r="AG4824" s="3"/>
      <c r="AH4824" s="3"/>
      <c r="AI4824" s="3"/>
      <c r="AJ4824" s="3"/>
      <c r="AK4824" s="3"/>
      <c r="AL4824" s="3"/>
      <c r="AM4824" s="3"/>
      <c r="AN4824" s="5" t="s">
        <v>46</v>
      </c>
      <c r="AO4824" s="1"/>
      <c r="AP4824" s="1"/>
      <c r="AQ4824" s="1"/>
    </row>
    <row r="4825" spans="1:43">
      <c r="A4825" s="1" t="s">
        <v>12255</v>
      </c>
      <c r="B4825" s="1" t="s">
        <v>12256</v>
      </c>
      <c r="C4825" s="3">
        <v>0.443835616438356</v>
      </c>
      <c r="D4825" s="4">
        <v>44075</v>
      </c>
      <c r="E4825" s="3">
        <v>2.1818122189</v>
      </c>
      <c r="F4825" s="5" t="s">
        <v>12257</v>
      </c>
      <c r="G4825" s="5">
        <v>163</v>
      </c>
      <c r="H4825" s="5" t="s">
        <v>2390</v>
      </c>
      <c r="I4825" s="3">
        <v>2.5355656634085</v>
      </c>
      <c r="J4825" s="3">
        <v>79.2307692307692</v>
      </c>
      <c r="K4825" s="3">
        <v>-0.291737248258976</v>
      </c>
      <c r="L4825" s="3">
        <v>60.9022556390977</v>
      </c>
      <c r="M4825" s="3">
        <v>0.0944733112895713</v>
      </c>
      <c r="N4825" s="3">
        <v>79.5454545454545</v>
      </c>
      <c r="O4825" s="3">
        <v>4.90099009900991</v>
      </c>
      <c r="P4825" s="3">
        <v>82.8125</v>
      </c>
      <c r="Q4825" s="3"/>
      <c r="R4825" s="3"/>
      <c r="S4825" s="3"/>
      <c r="T4825" s="3"/>
      <c r="U4825" s="3"/>
      <c r="V4825" s="3"/>
      <c r="W4825" s="3"/>
      <c r="X4825" s="3"/>
      <c r="Y4825" s="3"/>
      <c r="Z4825" s="3"/>
      <c r="AA4825" s="3">
        <v>0.284166707807526</v>
      </c>
      <c r="AB4825" s="3">
        <v>0.525552383162963</v>
      </c>
      <c r="AC4825" s="3">
        <v>-2.18828568768042</v>
      </c>
      <c r="AD4825" s="3"/>
      <c r="AE4825" s="5">
        <v>1</v>
      </c>
      <c r="AF4825" s="3">
        <v>0.994724427126964</v>
      </c>
      <c r="AG4825" s="3"/>
      <c r="AH4825" s="3"/>
      <c r="AI4825" s="3"/>
      <c r="AJ4825" s="3"/>
      <c r="AK4825" s="3"/>
      <c r="AL4825" s="3"/>
      <c r="AM4825" s="3"/>
      <c r="AN4825" s="5" t="s">
        <v>46</v>
      </c>
      <c r="AO4825" s="1"/>
      <c r="AP4825" s="1"/>
      <c r="AQ4825" s="1"/>
    </row>
    <row r="4826" spans="1:43">
      <c r="A4826" s="1" t="s">
        <v>12258</v>
      </c>
      <c r="B4826" s="1" t="s">
        <v>12259</v>
      </c>
      <c r="C4826" s="3">
        <v>0.383561643835616</v>
      </c>
      <c r="D4826" s="4">
        <v>44097</v>
      </c>
      <c r="E4826" s="3">
        <v>1.2407972325</v>
      </c>
      <c r="F4826" s="5" t="s">
        <v>9742</v>
      </c>
      <c r="G4826" s="5">
        <v>141</v>
      </c>
      <c r="H4826" s="5" t="s">
        <v>60</v>
      </c>
      <c r="I4826" s="3">
        <v>9.76886962802456</v>
      </c>
      <c r="J4826" s="3">
        <v>22.718253968254</v>
      </c>
      <c r="K4826" s="3">
        <v>3.63109444255029</v>
      </c>
      <c r="L4826" s="3">
        <v>20.0383509108341</v>
      </c>
      <c r="M4826" s="3">
        <v>4.26207014835778</v>
      </c>
      <c r="N4826" s="3">
        <v>26.1127596439169</v>
      </c>
      <c r="O4826" s="3">
        <v>16.2221584934519</v>
      </c>
      <c r="P4826" s="3">
        <v>23.4279918864097</v>
      </c>
      <c r="Q4826" s="3"/>
      <c r="R4826" s="3"/>
      <c r="S4826" s="3"/>
      <c r="T4826" s="3"/>
      <c r="U4826" s="3"/>
      <c r="V4826" s="3"/>
      <c r="W4826" s="3"/>
      <c r="X4826" s="3"/>
      <c r="Y4826" s="3"/>
      <c r="Z4826" s="3"/>
      <c r="AA4826" s="3">
        <v>0.394576775323384</v>
      </c>
      <c r="AB4826" s="3">
        <v>0.795267176885465</v>
      </c>
      <c r="AC4826" s="3">
        <v>-4.49334783700109</v>
      </c>
      <c r="AD4826" s="3"/>
      <c r="AE4826" s="5"/>
      <c r="AF4826" s="3">
        <v>3.38238590526331</v>
      </c>
      <c r="AG4826" s="3"/>
      <c r="AH4826" s="3"/>
      <c r="AI4826" s="3"/>
      <c r="AJ4826" s="3"/>
      <c r="AK4826" s="3"/>
      <c r="AL4826" s="3"/>
      <c r="AM4826" s="3"/>
      <c r="AN4826" s="5" t="s">
        <v>46</v>
      </c>
      <c r="AO4826" s="1"/>
      <c r="AP4826" s="1"/>
      <c r="AQ4826" s="1"/>
    </row>
    <row r="4827" spans="1:43">
      <c r="A4827" s="1" t="s">
        <v>12260</v>
      </c>
      <c r="B4827" s="1" t="s">
        <v>12261</v>
      </c>
      <c r="C4827" s="3">
        <v>0.706849315068493</v>
      </c>
      <c r="D4827" s="4">
        <v>43979</v>
      </c>
      <c r="E4827" s="3">
        <v>38.3713303241</v>
      </c>
      <c r="F4827" s="5" t="s">
        <v>3124</v>
      </c>
      <c r="G4827" s="5">
        <v>259</v>
      </c>
      <c r="H4827" s="5" t="s">
        <v>55</v>
      </c>
      <c r="I4827" s="3">
        <v>-1.21941436020857</v>
      </c>
      <c r="J4827" s="3">
        <v>96.4912280701754</v>
      </c>
      <c r="K4827" s="3">
        <v>-1.40134529147981</v>
      </c>
      <c r="L4827" s="3">
        <v>98.0225988700565</v>
      </c>
      <c r="M4827" s="3">
        <v>-2.27777777777777</v>
      </c>
      <c r="N4827" s="3">
        <v>93.3572710951526</v>
      </c>
      <c r="O4827" s="3">
        <v>9.6731094682462</v>
      </c>
      <c r="P4827" s="3">
        <v>82.1854304635762</v>
      </c>
      <c r="Q4827" s="3">
        <v>15.6693283231564</v>
      </c>
      <c r="R4827" s="3">
        <v>73.0182926829268</v>
      </c>
      <c r="S4827" s="3"/>
      <c r="T4827" s="3"/>
      <c r="U4827" s="3"/>
      <c r="V4827" s="3"/>
      <c r="W4827" s="3"/>
      <c r="X4827" s="3"/>
      <c r="Y4827" s="3"/>
      <c r="Z4827" s="3"/>
      <c r="AA4827" s="3">
        <v>0.217194952172137</v>
      </c>
      <c r="AB4827" s="3">
        <v>0.353245529643555</v>
      </c>
      <c r="AC4827" s="3">
        <v>-6.50089640657884</v>
      </c>
      <c r="AD4827" s="3"/>
      <c r="AE4827" s="5">
        <v>1</v>
      </c>
      <c r="AF4827" s="3">
        <v>2.60350585240166</v>
      </c>
      <c r="AG4827" s="3"/>
      <c r="AH4827" s="3"/>
      <c r="AI4827" s="3"/>
      <c r="AJ4827" s="3"/>
      <c r="AK4827" s="3"/>
      <c r="AL4827" s="3"/>
      <c r="AM4827" s="3">
        <v>1</v>
      </c>
      <c r="AN4827" s="5" t="s">
        <v>51</v>
      </c>
      <c r="AO4827" s="1"/>
      <c r="AP4827" s="1"/>
      <c r="AQ4827" s="1"/>
    </row>
    <row r="4828" spans="1:43">
      <c r="A4828" s="1" t="s">
        <v>12262</v>
      </c>
      <c r="B4828" s="1" t="s">
        <v>12263</v>
      </c>
      <c r="C4828" s="3">
        <v>0.723287671232877</v>
      </c>
      <c r="D4828" s="4">
        <v>43973</v>
      </c>
      <c r="E4828" s="3">
        <v>27.8755760761</v>
      </c>
      <c r="F4828" s="5" t="s">
        <v>10144</v>
      </c>
      <c r="G4828" s="5">
        <v>265</v>
      </c>
      <c r="H4828" s="5" t="s">
        <v>226</v>
      </c>
      <c r="I4828" s="3">
        <v>0.900730065421453</v>
      </c>
      <c r="J4828" s="3">
        <v>77.3826458036984</v>
      </c>
      <c r="K4828" s="3">
        <v>0.1128880526811</v>
      </c>
      <c r="L4828" s="3">
        <v>78.4391534391534</v>
      </c>
      <c r="M4828" s="3">
        <v>0.70975679000663</v>
      </c>
      <c r="N4828" s="3">
        <v>52.327221438646</v>
      </c>
      <c r="O4828" s="3">
        <v>1.53611296632001</v>
      </c>
      <c r="P4828" s="3">
        <v>85.8490566037736</v>
      </c>
      <c r="Q4828" s="3">
        <v>2.53396280951922</v>
      </c>
      <c r="R4828" s="3">
        <v>83.5766423357664</v>
      </c>
      <c r="S4828" s="3"/>
      <c r="T4828" s="3"/>
      <c r="U4828" s="3"/>
      <c r="V4828" s="3"/>
      <c r="W4828" s="3"/>
      <c r="X4828" s="3"/>
      <c r="Y4828" s="3"/>
      <c r="Z4828" s="3"/>
      <c r="AA4828" s="3">
        <v>0.456176037225824</v>
      </c>
      <c r="AB4828" s="3">
        <v>0.944748348469859</v>
      </c>
      <c r="AC4828" s="3">
        <v>-0.694900929664743</v>
      </c>
      <c r="AD4828" s="3"/>
      <c r="AE4828" s="5">
        <v>1</v>
      </c>
      <c r="AF4828" s="3">
        <v>0.696532006101</v>
      </c>
      <c r="AG4828" s="3"/>
      <c r="AH4828" s="3"/>
      <c r="AI4828" s="3"/>
      <c r="AJ4828" s="3"/>
      <c r="AK4828" s="3"/>
      <c r="AL4828" s="3"/>
      <c r="AM4828" s="3"/>
      <c r="AN4828" s="5" t="s">
        <v>134</v>
      </c>
      <c r="AO4828" s="1"/>
      <c r="AP4828" s="1"/>
      <c r="AQ4828" s="1"/>
    </row>
    <row r="4829" spans="1:43">
      <c r="A4829" s="1" t="s">
        <v>12264</v>
      </c>
      <c r="B4829" s="1" t="s">
        <v>12265</v>
      </c>
      <c r="C4829" s="3">
        <v>0.652054794520548</v>
      </c>
      <c r="D4829" s="4">
        <v>43999</v>
      </c>
      <c r="E4829" s="3">
        <v>2.2131637393</v>
      </c>
      <c r="F4829" s="5" t="s">
        <v>12266</v>
      </c>
      <c r="G4829" s="5">
        <v>239</v>
      </c>
      <c r="H4829" s="5" t="s">
        <v>55</v>
      </c>
      <c r="I4829" s="3">
        <v>15.3068401617725</v>
      </c>
      <c r="J4829" s="3">
        <v>16.0314579552329</v>
      </c>
      <c r="K4829" s="3">
        <v>3.09724078295732</v>
      </c>
      <c r="L4829" s="3">
        <v>39.0960451977401</v>
      </c>
      <c r="M4829" s="3">
        <v>5.78319083723182</v>
      </c>
      <c r="N4829" s="3">
        <v>44.1053261520048</v>
      </c>
      <c r="O4829" s="3">
        <v>28.8183871918279</v>
      </c>
      <c r="P4829" s="3">
        <v>11.3907284768212</v>
      </c>
      <c r="Q4829" s="3">
        <v>32.9312791404825</v>
      </c>
      <c r="R4829" s="3">
        <v>24.2378048780488</v>
      </c>
      <c r="S4829" s="3"/>
      <c r="T4829" s="3"/>
      <c r="U4829" s="3"/>
      <c r="V4829" s="3"/>
      <c r="W4829" s="3"/>
      <c r="X4829" s="3"/>
      <c r="Y4829" s="3"/>
      <c r="Z4829" s="3"/>
      <c r="AA4829" s="3">
        <v>0.186794230339906</v>
      </c>
      <c r="AB4829" s="3">
        <v>0.36972689407542</v>
      </c>
      <c r="AC4829" s="3">
        <v>-11.4538291534544</v>
      </c>
      <c r="AD4829" s="3"/>
      <c r="AE4829" s="5">
        <v>2</v>
      </c>
      <c r="AF4829" s="3">
        <v>3.34373009563446</v>
      </c>
      <c r="AG4829" s="3"/>
      <c r="AH4829" s="3"/>
      <c r="AI4829" s="3"/>
      <c r="AJ4829" s="3"/>
      <c r="AK4829" s="3"/>
      <c r="AL4829" s="3"/>
      <c r="AM4829" s="3"/>
      <c r="AN4829" s="5" t="s">
        <v>46</v>
      </c>
      <c r="AO4829" s="1"/>
      <c r="AP4829" s="1"/>
      <c r="AQ4829" s="1"/>
    </row>
    <row r="4830" spans="1:43">
      <c r="A4830" s="1" t="s">
        <v>12267</v>
      </c>
      <c r="B4830" s="1" t="s">
        <v>12268</v>
      </c>
      <c r="C4830" s="3">
        <v>0.654794520547945</v>
      </c>
      <c r="D4830" s="4">
        <v>43998</v>
      </c>
      <c r="E4830" s="3">
        <v>17.6763302796</v>
      </c>
      <c r="F4830" s="5" t="s">
        <v>12269</v>
      </c>
      <c r="G4830" s="5">
        <v>240</v>
      </c>
      <c r="H4830" s="5" t="s">
        <v>55</v>
      </c>
      <c r="I4830" s="3">
        <v>14.1964442879775</v>
      </c>
      <c r="J4830" s="3">
        <v>22.9280096793708</v>
      </c>
      <c r="K4830" s="3">
        <v>4.0831060484518</v>
      </c>
      <c r="L4830" s="3">
        <v>18.5875706214689</v>
      </c>
      <c r="M4830" s="3">
        <v>8.12500000000001</v>
      </c>
      <c r="N4830" s="3">
        <v>24.2369838420108</v>
      </c>
      <c r="O4830" s="3">
        <v>17.4846070264397</v>
      </c>
      <c r="P4830" s="3">
        <v>56.2251655629139</v>
      </c>
      <c r="Q4830" s="3">
        <v>21.8767612248732</v>
      </c>
      <c r="R4830" s="3">
        <v>54.8018292682927</v>
      </c>
      <c r="S4830" s="3"/>
      <c r="T4830" s="3"/>
      <c r="U4830" s="3"/>
      <c r="V4830" s="3"/>
      <c r="W4830" s="3"/>
      <c r="X4830" s="3"/>
      <c r="Y4830" s="3"/>
      <c r="Z4830" s="3"/>
      <c r="AA4830" s="3">
        <v>0.248070805558921</v>
      </c>
      <c r="AB4830" s="3">
        <v>0.408294936375107</v>
      </c>
      <c r="AC4830" s="3">
        <v>-7.09859668306906</v>
      </c>
      <c r="AD4830" s="3"/>
      <c r="AE4830" s="5">
        <v>1</v>
      </c>
      <c r="AF4830" s="3">
        <v>2.62888132731068</v>
      </c>
      <c r="AG4830" s="3"/>
      <c r="AH4830" s="3"/>
      <c r="AI4830" s="3"/>
      <c r="AJ4830" s="3"/>
      <c r="AK4830" s="3"/>
      <c r="AL4830" s="3"/>
      <c r="AM4830" s="3"/>
      <c r="AN4830" s="5" t="s">
        <v>46</v>
      </c>
      <c r="AO4830" s="1"/>
      <c r="AP4830" s="1"/>
      <c r="AQ4830" s="1"/>
    </row>
    <row r="4831" spans="1:43">
      <c r="A4831" s="1" t="s">
        <v>12270</v>
      </c>
      <c r="B4831" s="1" t="s">
        <v>12271</v>
      </c>
      <c r="C4831" s="3">
        <v>0.4</v>
      </c>
      <c r="D4831" s="4">
        <v>44091</v>
      </c>
      <c r="E4831" s="3">
        <v>1.9306398297</v>
      </c>
      <c r="F4831" s="5" t="s">
        <v>12272</v>
      </c>
      <c r="G4831" s="5">
        <v>147</v>
      </c>
      <c r="H4831" s="5" t="s">
        <v>226</v>
      </c>
      <c r="I4831" s="3">
        <v>1.39553039914121</v>
      </c>
      <c r="J4831" s="3">
        <v>65.8605974395448</v>
      </c>
      <c r="K4831" s="3">
        <v>0.212191358024689</v>
      </c>
      <c r="L4831" s="3">
        <v>73.015873015873</v>
      </c>
      <c r="M4831" s="3">
        <v>-0.0865467833445642</v>
      </c>
      <c r="N4831" s="3">
        <v>81.1001410437236</v>
      </c>
      <c r="O4831" s="3">
        <v>2.44527706566751</v>
      </c>
      <c r="P4831" s="3">
        <v>74.2138364779874</v>
      </c>
      <c r="Q4831" s="3"/>
      <c r="R4831" s="3"/>
      <c r="S4831" s="3"/>
      <c r="T4831" s="3"/>
      <c r="U4831" s="3"/>
      <c r="V4831" s="3"/>
      <c r="W4831" s="3"/>
      <c r="X4831" s="3"/>
      <c r="Y4831" s="3"/>
      <c r="Z4831" s="3"/>
      <c r="AA4831" s="3">
        <v>0.234030424858206</v>
      </c>
      <c r="AB4831" s="3">
        <v>0.369869473191783</v>
      </c>
      <c r="AC4831" s="3">
        <v>-1.63840731567919</v>
      </c>
      <c r="AD4831" s="3"/>
      <c r="AE4831" s="5"/>
      <c r="AF4831" s="3">
        <v>0.797990310834461</v>
      </c>
      <c r="AG4831" s="3"/>
      <c r="AH4831" s="3"/>
      <c r="AI4831" s="3"/>
      <c r="AJ4831" s="3"/>
      <c r="AK4831" s="3"/>
      <c r="AL4831" s="3"/>
      <c r="AM4831" s="3"/>
      <c r="AN4831" s="5" t="s">
        <v>46</v>
      </c>
      <c r="AO4831" s="1"/>
      <c r="AP4831" s="1"/>
      <c r="AQ4831" s="1"/>
    </row>
    <row r="4832" spans="1:43">
      <c r="A4832" s="1" t="s">
        <v>12273</v>
      </c>
      <c r="B4832" s="1" t="s">
        <v>12274</v>
      </c>
      <c r="C4832" s="3">
        <v>0.556164383561644</v>
      </c>
      <c r="D4832" s="4">
        <v>44034</v>
      </c>
      <c r="E4832" s="3">
        <v>1.8713213304</v>
      </c>
      <c r="F4832" s="5" t="s">
        <v>2075</v>
      </c>
      <c r="G4832" s="5">
        <v>204</v>
      </c>
      <c r="H4832" s="5" t="s">
        <v>116</v>
      </c>
      <c r="I4832" s="3">
        <v>14.8157894736842</v>
      </c>
      <c r="J4832" s="3">
        <v>0.934579439252336</v>
      </c>
      <c r="K4832" s="3">
        <v>4.53637888347576</v>
      </c>
      <c r="L4832" s="3">
        <v>5.04587155963303</v>
      </c>
      <c r="M4832" s="3">
        <v>7.63095140202286</v>
      </c>
      <c r="N4832" s="3">
        <v>3.27102803738318</v>
      </c>
      <c r="O4832" s="3">
        <v>25.6142034548944</v>
      </c>
      <c r="P4832" s="3">
        <v>3</v>
      </c>
      <c r="Q4832" s="3">
        <v>30.5375486187294</v>
      </c>
      <c r="R4832" s="3">
        <v>9.52380952380952</v>
      </c>
      <c r="S4832" s="3"/>
      <c r="T4832" s="3"/>
      <c r="U4832" s="3"/>
      <c r="V4832" s="3"/>
      <c r="W4832" s="3"/>
      <c r="X4832" s="3"/>
      <c r="Y4832" s="3"/>
      <c r="Z4832" s="3"/>
      <c r="AA4832" s="3">
        <v>0.323650252871373</v>
      </c>
      <c r="AB4832" s="3">
        <v>0.663697162090553</v>
      </c>
      <c r="AC4832" s="3">
        <v>-5.33038952846555</v>
      </c>
      <c r="AD4832" s="3"/>
      <c r="AE4832" s="5">
        <v>1</v>
      </c>
      <c r="AF4832" s="3">
        <v>3.12557554565811</v>
      </c>
      <c r="AG4832" s="3"/>
      <c r="AH4832" s="3"/>
      <c r="AI4832" s="3"/>
      <c r="AJ4832" s="3"/>
      <c r="AK4832" s="3"/>
      <c r="AL4832" s="3"/>
      <c r="AM4832" s="3"/>
      <c r="AN4832" s="5" t="s">
        <v>46</v>
      </c>
      <c r="AO4832" s="1"/>
      <c r="AP4832" s="1"/>
      <c r="AQ4832" s="1"/>
    </row>
    <row r="4833" spans="1:43">
      <c r="A4833" s="1" t="s">
        <v>12275</v>
      </c>
      <c r="B4833" s="1" t="s">
        <v>12276</v>
      </c>
      <c r="C4833" s="3">
        <v>0.46027397260274</v>
      </c>
      <c r="D4833" s="4">
        <v>44069</v>
      </c>
      <c r="E4833" s="3">
        <v>1.1992028346</v>
      </c>
      <c r="F4833" s="5" t="s">
        <v>10171</v>
      </c>
      <c r="G4833" s="5">
        <v>169</v>
      </c>
      <c r="H4833" s="5" t="s">
        <v>2390</v>
      </c>
      <c r="I4833" s="3">
        <v>4.02843601895734</v>
      </c>
      <c r="J4833" s="3">
        <v>51.5384615384615</v>
      </c>
      <c r="K4833" s="3">
        <v>-0.480594849474073</v>
      </c>
      <c r="L4833" s="3">
        <v>73.6842105263158</v>
      </c>
      <c r="M4833" s="3">
        <v>1.04962710615964</v>
      </c>
      <c r="N4833" s="3">
        <v>57.5757575757576</v>
      </c>
      <c r="O4833" s="3">
        <v>6.97923774247002</v>
      </c>
      <c r="P4833" s="3">
        <v>61.71875</v>
      </c>
      <c r="Q4833" s="3"/>
      <c r="R4833" s="3"/>
      <c r="S4833" s="3"/>
      <c r="T4833" s="3"/>
      <c r="U4833" s="3"/>
      <c r="V4833" s="3"/>
      <c r="W4833" s="3"/>
      <c r="X4833" s="3"/>
      <c r="Y4833" s="3"/>
      <c r="Z4833" s="3"/>
      <c r="AA4833" s="3">
        <v>0.255051489801728</v>
      </c>
      <c r="AB4833" s="3">
        <v>0.444124587337882</v>
      </c>
      <c r="AC4833" s="3">
        <v>-3.53824160114368</v>
      </c>
      <c r="AD4833" s="3"/>
      <c r="AE4833" s="5">
        <v>1</v>
      </c>
      <c r="AF4833" s="3">
        <v>1.56002119158134</v>
      </c>
      <c r="AG4833" s="3"/>
      <c r="AH4833" s="3"/>
      <c r="AI4833" s="3"/>
      <c r="AJ4833" s="3"/>
      <c r="AK4833" s="3"/>
      <c r="AL4833" s="3"/>
      <c r="AM4833" s="3"/>
      <c r="AN4833" s="5" t="s">
        <v>134</v>
      </c>
      <c r="AO4833" s="1"/>
      <c r="AP4833" s="1"/>
      <c r="AQ4833" s="1"/>
    </row>
    <row r="4834" spans="1:43">
      <c r="A4834" s="1" t="s">
        <v>12277</v>
      </c>
      <c r="B4834" s="1" t="s">
        <v>12278</v>
      </c>
      <c r="C4834" s="3">
        <v>0.531506849315069</v>
      </c>
      <c r="D4834" s="4">
        <v>44043</v>
      </c>
      <c r="E4834" s="3">
        <v>10.0190975329</v>
      </c>
      <c r="F4834" s="5" t="s">
        <v>7674</v>
      </c>
      <c r="G4834" s="5">
        <v>195</v>
      </c>
      <c r="H4834" s="5" t="s">
        <v>50</v>
      </c>
      <c r="I4834" s="3">
        <v>0.25950693682003</v>
      </c>
      <c r="J4834" s="3">
        <v>26.7530147387226</v>
      </c>
      <c r="K4834" s="3">
        <v>0.0398366696543999</v>
      </c>
      <c r="L4834" s="3">
        <v>18.6365648517043</v>
      </c>
      <c r="M4834" s="3">
        <v>0.199501246882796</v>
      </c>
      <c r="N4834" s="3">
        <v>11.219946571683</v>
      </c>
      <c r="O4834" s="3">
        <v>0.678951016478053</v>
      </c>
      <c r="P4834" s="3">
        <v>50.4796710826862</v>
      </c>
      <c r="Q4834" s="3">
        <v>1.39355718684395</v>
      </c>
      <c r="R4834" s="3">
        <v>18.7831965234186</v>
      </c>
      <c r="S4834" s="3"/>
      <c r="T4834" s="3"/>
      <c r="U4834" s="3"/>
      <c r="V4834" s="3"/>
      <c r="W4834" s="3"/>
      <c r="X4834" s="3"/>
      <c r="Y4834" s="3"/>
      <c r="Z4834" s="3"/>
      <c r="AA4834" s="3">
        <v>1.4402259227773</v>
      </c>
      <c r="AB4834" s="3"/>
      <c r="AC4834" s="3">
        <v>0</v>
      </c>
      <c r="AD4834" s="3"/>
      <c r="AE4834" s="5"/>
      <c r="AF4834" s="3">
        <v>0.229288916149696</v>
      </c>
      <c r="AG4834" s="3"/>
      <c r="AH4834" s="3"/>
      <c r="AI4834" s="3"/>
      <c r="AJ4834" s="3"/>
      <c r="AK4834" s="3"/>
      <c r="AL4834" s="3"/>
      <c r="AM4834" s="3"/>
      <c r="AN4834" s="5" t="s">
        <v>1266</v>
      </c>
      <c r="AO4834" s="1"/>
      <c r="AP4834" s="1"/>
      <c r="AQ4834" s="1"/>
    </row>
    <row r="4835" spans="1:43">
      <c r="A4835" s="1" t="s">
        <v>12279</v>
      </c>
      <c r="B4835" s="1" t="s">
        <v>12280</v>
      </c>
      <c r="C4835" s="3">
        <v>0.758904109589041</v>
      </c>
      <c r="D4835" s="4">
        <v>43960</v>
      </c>
      <c r="E4835" s="3">
        <v>6.8021677741</v>
      </c>
      <c r="F4835" s="5" t="s">
        <v>12281</v>
      </c>
      <c r="G4835" s="5">
        <v>278</v>
      </c>
      <c r="H4835" s="5" t="s">
        <v>226</v>
      </c>
      <c r="I4835" s="3">
        <v>2.32363602565293</v>
      </c>
      <c r="J4835" s="3">
        <v>43.3854907539118</v>
      </c>
      <c r="K4835" s="3">
        <v>0.916674305619214</v>
      </c>
      <c r="L4835" s="3">
        <v>28.5714285714286</v>
      </c>
      <c r="M4835" s="3">
        <v>1.42804496038328</v>
      </c>
      <c r="N4835" s="3">
        <v>28.3497884344147</v>
      </c>
      <c r="O4835" s="3">
        <v>4.19269354533409</v>
      </c>
      <c r="P4835" s="3">
        <v>48.8993710691824</v>
      </c>
      <c r="Q4835" s="3">
        <v>6.75911559348333</v>
      </c>
      <c r="R4835" s="3">
        <v>46.1678832116788</v>
      </c>
      <c r="S4835" s="3"/>
      <c r="T4835" s="3"/>
      <c r="U4835" s="3"/>
      <c r="V4835" s="3"/>
      <c r="W4835" s="3"/>
      <c r="X4835" s="3"/>
      <c r="Y4835" s="3"/>
      <c r="Z4835" s="3"/>
      <c r="AA4835" s="3">
        <v>0.311643691738706</v>
      </c>
      <c r="AB4835" s="3">
        <v>0.537370694529376</v>
      </c>
      <c r="AC4835" s="3">
        <v>-1.86975556366289</v>
      </c>
      <c r="AD4835" s="3"/>
      <c r="AE4835" s="5">
        <v>1</v>
      </c>
      <c r="AF4835" s="3">
        <v>0.935262882158495</v>
      </c>
      <c r="AG4835" s="3"/>
      <c r="AH4835" s="3"/>
      <c r="AI4835" s="3"/>
      <c r="AJ4835" s="3"/>
      <c r="AK4835" s="3"/>
      <c r="AL4835" s="3"/>
      <c r="AM4835" s="3">
        <v>10</v>
      </c>
      <c r="AN4835" s="5" t="s">
        <v>56</v>
      </c>
      <c r="AO4835" s="1"/>
      <c r="AP4835" s="1"/>
      <c r="AQ4835" s="1"/>
    </row>
    <row r="4836" spans="1:43">
      <c r="A4836" s="1" t="s">
        <v>12282</v>
      </c>
      <c r="B4836" s="1" t="s">
        <v>12283</v>
      </c>
      <c r="C4836" s="3">
        <v>0.268493150684932</v>
      </c>
      <c r="D4836" s="4">
        <v>44139</v>
      </c>
      <c r="E4836" s="3">
        <v>2.8767168347</v>
      </c>
      <c r="F4836" s="5" t="s">
        <v>5257</v>
      </c>
      <c r="G4836" s="5">
        <v>99</v>
      </c>
      <c r="H4836" s="5" t="s">
        <v>50</v>
      </c>
      <c r="I4836" s="3">
        <v>0.149506628127164</v>
      </c>
      <c r="J4836" s="3">
        <v>45.4667262170612</v>
      </c>
      <c r="K4836" s="3">
        <v>0.0298656047784935</v>
      </c>
      <c r="L4836" s="3">
        <v>25.0996015936255</v>
      </c>
      <c r="M4836" s="3">
        <v>0.0796812749003896</v>
      </c>
      <c r="N4836" s="3">
        <v>23.2858414959929</v>
      </c>
      <c r="O4836" s="3">
        <v>0.479999999999992</v>
      </c>
      <c r="P4836" s="3">
        <v>68.9812699862951</v>
      </c>
      <c r="Q4836" s="3"/>
      <c r="R4836" s="3"/>
      <c r="S4836" s="3"/>
      <c r="T4836" s="3"/>
      <c r="U4836" s="3"/>
      <c r="V4836" s="3"/>
      <c r="W4836" s="3"/>
      <c r="X4836" s="3"/>
      <c r="Y4836" s="3"/>
      <c r="Z4836" s="3"/>
      <c r="AA4836" s="3">
        <v>0.0694743135699388</v>
      </c>
      <c r="AB4836" s="3">
        <v>0.0883172091029713</v>
      </c>
      <c r="AC4836" s="3">
        <v>-0.149224035017913</v>
      </c>
      <c r="AD4836" s="3"/>
      <c r="AE4836" s="5"/>
      <c r="AF4836" s="3">
        <v>0.179918218683466</v>
      </c>
      <c r="AG4836" s="3"/>
      <c r="AH4836" s="3"/>
      <c r="AI4836" s="3"/>
      <c r="AJ4836" s="3"/>
      <c r="AK4836" s="3"/>
      <c r="AL4836" s="3"/>
      <c r="AM4836" s="3"/>
      <c r="AN4836" s="5" t="s">
        <v>134</v>
      </c>
      <c r="AO4836" s="1"/>
      <c r="AP4836" s="1"/>
      <c r="AQ4836" s="1"/>
    </row>
    <row r="4837" spans="1:43">
      <c r="A4837" s="1" t="s">
        <v>12284</v>
      </c>
      <c r="B4837" s="1" t="s">
        <v>12285</v>
      </c>
      <c r="C4837" s="3">
        <v>0.715068493150685</v>
      </c>
      <c r="D4837" s="4">
        <v>43976</v>
      </c>
      <c r="E4837" s="3">
        <v>83.1831002898</v>
      </c>
      <c r="F4837" s="5" t="s">
        <v>2650</v>
      </c>
      <c r="G4837" s="5">
        <v>262</v>
      </c>
      <c r="H4837" s="5" t="s">
        <v>55</v>
      </c>
      <c r="I4837" s="3">
        <v>17.4268469707388</v>
      </c>
      <c r="J4837" s="3">
        <v>7.80399274047187</v>
      </c>
      <c r="K4837" s="3">
        <v>4.02003248511098</v>
      </c>
      <c r="L4837" s="3">
        <v>20.0564971751412</v>
      </c>
      <c r="M4837" s="3">
        <v>12.3538011695906</v>
      </c>
      <c r="N4837" s="3">
        <v>5.2064631956912</v>
      </c>
      <c r="O4837" s="3">
        <v>27.2456329166322</v>
      </c>
      <c r="P4837" s="3">
        <v>15.364238410596</v>
      </c>
      <c r="Q4837" s="3">
        <v>35.2397712274527</v>
      </c>
      <c r="R4837" s="3">
        <v>18.2926829268293</v>
      </c>
      <c r="S4837" s="3"/>
      <c r="T4837" s="3"/>
      <c r="U4837" s="3"/>
      <c r="V4837" s="3"/>
      <c r="W4837" s="3"/>
      <c r="X4837" s="3"/>
      <c r="Y4837" s="3"/>
      <c r="Z4837" s="3"/>
      <c r="AA4837" s="3">
        <v>0.397336388352443</v>
      </c>
      <c r="AB4837" s="3">
        <v>0.793843233202281</v>
      </c>
      <c r="AC4837" s="3">
        <v>-9.37552459291589</v>
      </c>
      <c r="AD4837" s="3"/>
      <c r="AE4837" s="5">
        <v>1</v>
      </c>
      <c r="AF4837" s="3">
        <v>4.48512653824596</v>
      </c>
      <c r="AG4837" s="3"/>
      <c r="AH4837" s="3"/>
      <c r="AI4837" s="3"/>
      <c r="AJ4837" s="3"/>
      <c r="AK4837" s="3"/>
      <c r="AL4837" s="3"/>
      <c r="AM4837" s="3"/>
      <c r="AN4837" s="5" t="s">
        <v>51</v>
      </c>
      <c r="AO4837" s="1"/>
      <c r="AP4837" s="1"/>
      <c r="AQ4837" s="1"/>
    </row>
    <row r="4838" spans="1:43">
      <c r="A4838" s="1" t="s">
        <v>12286</v>
      </c>
      <c r="B4838" s="1" t="s">
        <v>12287</v>
      </c>
      <c r="C4838" s="3">
        <v>0.654794520547945</v>
      </c>
      <c r="D4838" s="4">
        <v>43998</v>
      </c>
      <c r="E4838" s="3">
        <v>67.714069831</v>
      </c>
      <c r="F4838" s="5" t="s">
        <v>179</v>
      </c>
      <c r="G4838" s="5">
        <v>240</v>
      </c>
      <c r="H4838" s="5" t="s">
        <v>55</v>
      </c>
      <c r="I4838" s="3">
        <v>5.23675762439806</v>
      </c>
      <c r="J4838" s="3">
        <v>77.6769509981851</v>
      </c>
      <c r="K4838" s="3">
        <v>0.181453538343999</v>
      </c>
      <c r="L4838" s="3">
        <v>87.5141242937853</v>
      </c>
      <c r="M4838" s="3">
        <v>-1.14964191481342</v>
      </c>
      <c r="N4838" s="3">
        <v>91.6816277678037</v>
      </c>
      <c r="O4838" s="3">
        <v>7.36949846468782</v>
      </c>
      <c r="P4838" s="3">
        <v>87.4834437086093</v>
      </c>
      <c r="Q4838" s="3">
        <v>-11.3496154821263</v>
      </c>
      <c r="R4838" s="3">
        <v>99.1615853658537</v>
      </c>
      <c r="S4838" s="3"/>
      <c r="T4838" s="3"/>
      <c r="U4838" s="3"/>
      <c r="V4838" s="3"/>
      <c r="W4838" s="3"/>
      <c r="X4838" s="3"/>
      <c r="Y4838" s="3"/>
      <c r="Z4838" s="3"/>
      <c r="AA4838" s="3">
        <v>0.0123718219733297</v>
      </c>
      <c r="AB4838" s="3">
        <v>0.0169639085155862</v>
      </c>
      <c r="AC4838" s="3">
        <v>-19.0991295529452</v>
      </c>
      <c r="AD4838" s="3"/>
      <c r="AE4838" s="5">
        <v>2</v>
      </c>
      <c r="AF4838" s="3">
        <v>0.267696970674711</v>
      </c>
      <c r="AG4838" s="3"/>
      <c r="AH4838" s="3"/>
      <c r="AI4838" s="3"/>
      <c r="AJ4838" s="3"/>
      <c r="AK4838" s="3"/>
      <c r="AL4838" s="3"/>
      <c r="AM4838" s="3"/>
      <c r="AN4838" s="5" t="s">
        <v>46</v>
      </c>
      <c r="AO4838" s="1"/>
      <c r="AP4838" s="1"/>
      <c r="AQ4838" s="1"/>
    </row>
    <row r="4839" spans="1:43">
      <c r="A4839" s="1" t="s">
        <v>12288</v>
      </c>
      <c r="B4839" s="1" t="s">
        <v>12289</v>
      </c>
      <c r="C4839" s="3">
        <v>0.36986301369863</v>
      </c>
      <c r="D4839" s="4">
        <v>44102</v>
      </c>
      <c r="E4839" s="3">
        <v>2.0183079064</v>
      </c>
      <c r="F4839" s="5" t="s">
        <v>1087</v>
      </c>
      <c r="G4839" s="5">
        <v>136</v>
      </c>
      <c r="H4839" s="5" t="s">
        <v>226</v>
      </c>
      <c r="I4839" s="3">
        <v>-0.767338908017711</v>
      </c>
      <c r="J4839" s="3">
        <v>96.8705547652916</v>
      </c>
      <c r="K4839" s="3">
        <v>0.438116100766699</v>
      </c>
      <c r="L4839" s="3">
        <v>58.4656084656085</v>
      </c>
      <c r="M4839" s="3">
        <v>-1.30136986301371</v>
      </c>
      <c r="N4839" s="3">
        <v>96.8970380818054</v>
      </c>
      <c r="O4839" s="3">
        <v>0.869999999999993</v>
      </c>
      <c r="P4839" s="3">
        <v>91.3522012578616</v>
      </c>
      <c r="Q4839" s="3"/>
      <c r="R4839" s="3"/>
      <c r="S4839" s="3"/>
      <c r="T4839" s="3"/>
      <c r="U4839" s="3"/>
      <c r="V4839" s="3"/>
      <c r="W4839" s="3"/>
      <c r="X4839" s="3"/>
      <c r="Y4839" s="3"/>
      <c r="Z4839" s="3"/>
      <c r="AA4839" s="3">
        <v>-0.109409995476762</v>
      </c>
      <c r="AB4839" s="3">
        <v>-0.12775478085749</v>
      </c>
      <c r="AC4839" s="3">
        <v>-3.71270288657789</v>
      </c>
      <c r="AD4839" s="3"/>
      <c r="AE4839" s="5">
        <v>1</v>
      </c>
      <c r="AF4839" s="3">
        <v>0.098653942363845</v>
      </c>
      <c r="AG4839" s="3"/>
      <c r="AH4839" s="3"/>
      <c r="AI4839" s="3"/>
      <c r="AJ4839" s="3"/>
      <c r="AK4839" s="3"/>
      <c r="AL4839" s="3"/>
      <c r="AM4839" s="3"/>
      <c r="AN4839" s="5" t="s">
        <v>46</v>
      </c>
      <c r="AO4839" s="1"/>
      <c r="AP4839" s="1"/>
      <c r="AQ4839" s="1"/>
    </row>
    <row r="4840" spans="1:43">
      <c r="A4840" s="1" t="s">
        <v>12290</v>
      </c>
      <c r="B4840" s="1" t="s">
        <v>12291</v>
      </c>
      <c r="C4840" s="3">
        <v>0.268493150684932</v>
      </c>
      <c r="D4840" s="4">
        <v>44139</v>
      </c>
      <c r="E4840" s="3">
        <v>2.0512391159</v>
      </c>
      <c r="F4840" s="5" t="s">
        <v>5015</v>
      </c>
      <c r="G4840" s="5">
        <v>99</v>
      </c>
      <c r="H4840" s="5" t="s">
        <v>50</v>
      </c>
      <c r="I4840" s="3">
        <v>2.82334228054478</v>
      </c>
      <c r="J4840" s="3">
        <v>0.223313979455114</v>
      </c>
      <c r="K4840" s="3">
        <v>-0.0289967137057768</v>
      </c>
      <c r="L4840" s="3">
        <v>69.5440460380699</v>
      </c>
      <c r="M4840" s="3">
        <v>2.42622301445831</v>
      </c>
      <c r="N4840" s="3">
        <v>0.222617987533393</v>
      </c>
      <c r="O4840" s="3">
        <v>3.40931813637273</v>
      </c>
      <c r="P4840" s="3">
        <v>0.776610324349018</v>
      </c>
      <c r="Q4840" s="3"/>
      <c r="R4840" s="3"/>
      <c r="S4840" s="3"/>
      <c r="T4840" s="3"/>
      <c r="U4840" s="3"/>
      <c r="V4840" s="3"/>
      <c r="W4840" s="3"/>
      <c r="X4840" s="3"/>
      <c r="Y4840" s="3"/>
      <c r="Z4840" s="3"/>
      <c r="AA4840" s="3">
        <v>0.340743912251235</v>
      </c>
      <c r="AB4840" s="3">
        <v>9.34785023705269</v>
      </c>
      <c r="AC4840" s="3">
        <v>-0.0869397217928807</v>
      </c>
      <c r="AD4840" s="3"/>
      <c r="AE4840" s="5"/>
      <c r="AF4840" s="3">
        <v>1.68127975017328</v>
      </c>
      <c r="AG4840" s="3"/>
      <c r="AH4840" s="3"/>
      <c r="AI4840" s="3"/>
      <c r="AJ4840" s="3"/>
      <c r="AK4840" s="3"/>
      <c r="AL4840" s="3"/>
      <c r="AM4840" s="3"/>
      <c r="AN4840" s="5" t="s">
        <v>46</v>
      </c>
      <c r="AO4840" s="1"/>
      <c r="AP4840" s="1"/>
      <c r="AQ4840" s="1"/>
    </row>
    <row r="4841" spans="1:43">
      <c r="A4841" s="1" t="s">
        <v>12292</v>
      </c>
      <c r="B4841" s="1" t="s">
        <v>12293</v>
      </c>
      <c r="C4841" s="3">
        <v>0.649315068493151</v>
      </c>
      <c r="D4841" s="4">
        <v>44000</v>
      </c>
      <c r="E4841" s="3">
        <v>13.4338079603</v>
      </c>
      <c r="F4841" s="5" t="s">
        <v>4508</v>
      </c>
      <c r="G4841" s="5">
        <v>238</v>
      </c>
      <c r="H4841" s="5" t="s">
        <v>191</v>
      </c>
      <c r="I4841" s="3">
        <v>8.51862546924632</v>
      </c>
      <c r="J4841" s="3">
        <v>63.4719710669078</v>
      </c>
      <c r="K4841" s="3">
        <v>0.958180352825283</v>
      </c>
      <c r="L4841" s="3">
        <v>76.3698630136986</v>
      </c>
      <c r="M4841" s="3">
        <v>4.41789385940538</v>
      </c>
      <c r="N4841" s="3">
        <v>60.1801801801802</v>
      </c>
      <c r="O4841" s="3">
        <v>7.45329775066718</v>
      </c>
      <c r="P4841" s="3">
        <v>83.2380952380952</v>
      </c>
      <c r="Q4841" s="3">
        <v>10.1191638991991</v>
      </c>
      <c r="R4841" s="3">
        <v>80.9224318658281</v>
      </c>
      <c r="S4841" s="3"/>
      <c r="T4841" s="3"/>
      <c r="U4841" s="3"/>
      <c r="V4841" s="3"/>
      <c r="W4841" s="3"/>
      <c r="X4841" s="3"/>
      <c r="Y4841" s="3"/>
      <c r="Z4841" s="3"/>
      <c r="AA4841" s="3">
        <v>0.0841306198763633</v>
      </c>
      <c r="AB4841" s="3">
        <v>0.129700520857684</v>
      </c>
      <c r="AC4841" s="3">
        <v>-9.26453819840365</v>
      </c>
      <c r="AD4841" s="3"/>
      <c r="AE4841" s="5">
        <v>2</v>
      </c>
      <c r="AF4841" s="3">
        <v>1.36265045847403</v>
      </c>
      <c r="AG4841" s="3"/>
      <c r="AH4841" s="3"/>
      <c r="AI4841" s="3"/>
      <c r="AJ4841" s="3"/>
      <c r="AK4841" s="3"/>
      <c r="AL4841" s="3"/>
      <c r="AM4841" s="3"/>
      <c r="AN4841" s="5" t="s">
        <v>46</v>
      </c>
      <c r="AO4841" s="1"/>
      <c r="AP4841" s="1"/>
      <c r="AQ4841" s="1"/>
    </row>
    <row r="4842" spans="1:43">
      <c r="A4842" s="1" t="s">
        <v>12294</v>
      </c>
      <c r="B4842" s="1" t="s">
        <v>12295</v>
      </c>
      <c r="C4842" s="3">
        <v>0.613698630136986</v>
      </c>
      <c r="D4842" s="4">
        <v>44013</v>
      </c>
      <c r="E4842" s="3">
        <v>7.3488874831</v>
      </c>
      <c r="F4842" s="5" t="s">
        <v>12296</v>
      </c>
      <c r="G4842" s="5">
        <v>225</v>
      </c>
      <c r="H4842" s="5" t="s">
        <v>50</v>
      </c>
      <c r="I4842" s="3">
        <v>-0.374421125233994</v>
      </c>
      <c r="J4842" s="3">
        <v>93.7472085752568</v>
      </c>
      <c r="K4842" s="3">
        <v>-0.14813351767725</v>
      </c>
      <c r="L4842" s="3">
        <v>94.5551128818061</v>
      </c>
      <c r="M4842" s="3">
        <v>-0.658282570249551</v>
      </c>
      <c r="N4842" s="3">
        <v>94.9243098842386</v>
      </c>
      <c r="O4842" s="3">
        <v>0.647023691021319</v>
      </c>
      <c r="P4842" s="3">
        <v>55.2763819095477</v>
      </c>
      <c r="Q4842" s="3">
        <v>0.988813423891332</v>
      </c>
      <c r="R4842" s="3">
        <v>63.9787542250121</v>
      </c>
      <c r="S4842" s="3"/>
      <c r="T4842" s="3"/>
      <c r="U4842" s="3"/>
      <c r="V4842" s="3"/>
      <c r="W4842" s="3"/>
      <c r="X4842" s="3"/>
      <c r="Y4842" s="3"/>
      <c r="Z4842" s="3"/>
      <c r="AA4842" s="3">
        <v>0.0328298081119171</v>
      </c>
      <c r="AB4842" s="3">
        <v>0.0464913514284305</v>
      </c>
      <c r="AC4842" s="3">
        <v>-0.921749362620129</v>
      </c>
      <c r="AD4842" s="3"/>
      <c r="AE4842" s="5">
        <v>1</v>
      </c>
      <c r="AF4842" s="3">
        <v>0.18571349043678</v>
      </c>
      <c r="AG4842" s="3"/>
      <c r="AH4842" s="3"/>
      <c r="AI4842" s="3"/>
      <c r="AJ4842" s="3"/>
      <c r="AK4842" s="3"/>
      <c r="AL4842" s="3"/>
      <c r="AM4842" s="3"/>
      <c r="AN4842" s="5" t="s">
        <v>1266</v>
      </c>
      <c r="AO4842" s="1"/>
      <c r="AP4842" s="1"/>
      <c r="AQ4842" s="1"/>
    </row>
    <row r="4843" spans="1:43">
      <c r="A4843" s="1" t="s">
        <v>12297</v>
      </c>
      <c r="B4843" s="1" t="s">
        <v>12298</v>
      </c>
      <c r="C4843" s="3">
        <v>0.638356164383562</v>
      </c>
      <c r="D4843" s="4">
        <v>44004</v>
      </c>
      <c r="E4843" s="3">
        <v>42.8726191855</v>
      </c>
      <c r="F4843" s="5" t="s">
        <v>2115</v>
      </c>
      <c r="G4843" s="5">
        <v>234</v>
      </c>
      <c r="H4843" s="5" t="s">
        <v>226</v>
      </c>
      <c r="I4843" s="3">
        <v>0.491150140219662</v>
      </c>
      <c r="J4843" s="3">
        <v>85.7752489331437</v>
      </c>
      <c r="K4843" s="3">
        <v>0.15538506361076</v>
      </c>
      <c r="L4843" s="3">
        <v>76.4550264550265</v>
      </c>
      <c r="M4843" s="3">
        <v>0.291744097231416</v>
      </c>
      <c r="N4843" s="3">
        <v>65.1622002820874</v>
      </c>
      <c r="O4843" s="3">
        <v>0.969133160293016</v>
      </c>
      <c r="P4843" s="3">
        <v>90.0943396226415</v>
      </c>
      <c r="Q4843" s="3">
        <v>2.82770081195506</v>
      </c>
      <c r="R4843" s="3">
        <v>81.2043795620438</v>
      </c>
      <c r="S4843" s="3"/>
      <c r="T4843" s="3"/>
      <c r="U4843" s="3"/>
      <c r="V4843" s="3"/>
      <c r="W4843" s="3"/>
      <c r="X4843" s="3"/>
      <c r="Y4843" s="3"/>
      <c r="Z4843" s="3"/>
      <c r="AA4843" s="3">
        <v>0.250692009321493</v>
      </c>
      <c r="AB4843" s="3">
        <v>0.432586037015382</v>
      </c>
      <c r="AC4843" s="3">
        <v>-1.49536248343744</v>
      </c>
      <c r="AD4843" s="3"/>
      <c r="AE4843" s="5">
        <v>2</v>
      </c>
      <c r="AF4843" s="3">
        <v>0.798382222669242</v>
      </c>
      <c r="AG4843" s="3"/>
      <c r="AH4843" s="3"/>
      <c r="AI4843" s="3"/>
      <c r="AJ4843" s="3"/>
      <c r="AK4843" s="3"/>
      <c r="AL4843" s="3"/>
      <c r="AM4843" s="3"/>
      <c r="AN4843" s="5" t="s">
        <v>46</v>
      </c>
      <c r="AO4843" s="1"/>
      <c r="AP4843" s="1"/>
      <c r="AQ4843" s="1"/>
    </row>
    <row r="4844" spans="1:43">
      <c r="A4844" s="1" t="s">
        <v>12299</v>
      </c>
      <c r="B4844" s="1" t="s">
        <v>12300</v>
      </c>
      <c r="C4844" s="3">
        <v>0.70958904109589</v>
      </c>
      <c r="D4844" s="4">
        <v>43978</v>
      </c>
      <c r="E4844" s="3">
        <v>30.4249829512</v>
      </c>
      <c r="F4844" s="5" t="s">
        <v>12301</v>
      </c>
      <c r="G4844" s="5">
        <v>260</v>
      </c>
      <c r="H4844" s="5" t="s">
        <v>55</v>
      </c>
      <c r="I4844" s="3">
        <v>5.37674838321551</v>
      </c>
      <c r="J4844" s="3">
        <v>77.1324863883848</v>
      </c>
      <c r="K4844" s="3">
        <v>1.09660197676934</v>
      </c>
      <c r="L4844" s="3">
        <v>76.3276836158192</v>
      </c>
      <c r="M4844" s="3">
        <v>2.33696049076171</v>
      </c>
      <c r="N4844" s="3">
        <v>74.1472172351885</v>
      </c>
      <c r="O4844" s="3">
        <v>20.4072864753394</v>
      </c>
      <c r="P4844" s="3">
        <v>42.7814569536424</v>
      </c>
      <c r="Q4844" s="3">
        <v>22.8887134964483</v>
      </c>
      <c r="R4844" s="3">
        <v>52.0579268292683</v>
      </c>
      <c r="S4844" s="3"/>
      <c r="T4844" s="3"/>
      <c r="U4844" s="3"/>
      <c r="V4844" s="3"/>
      <c r="W4844" s="3"/>
      <c r="X4844" s="3"/>
      <c r="Y4844" s="3"/>
      <c r="Z4844" s="3"/>
      <c r="AA4844" s="3">
        <v>0.333788045904825</v>
      </c>
      <c r="AB4844" s="3">
        <v>0.622364035982446</v>
      </c>
      <c r="AC4844" s="3">
        <v>-7.03253084821815</v>
      </c>
      <c r="AD4844" s="3"/>
      <c r="AE4844" s="5">
        <v>2</v>
      </c>
      <c r="AF4844" s="3">
        <v>3.98452190326838</v>
      </c>
      <c r="AG4844" s="3"/>
      <c r="AH4844" s="3"/>
      <c r="AI4844" s="3"/>
      <c r="AJ4844" s="3"/>
      <c r="AK4844" s="3"/>
      <c r="AL4844" s="3"/>
      <c r="AM4844" s="3"/>
      <c r="AN4844" s="5" t="s">
        <v>46</v>
      </c>
      <c r="AO4844" s="1"/>
      <c r="AP4844" s="1"/>
      <c r="AQ4844" s="1"/>
    </row>
    <row r="4845" spans="1:43">
      <c r="A4845" s="1" t="s">
        <v>12302</v>
      </c>
      <c r="B4845" s="1" t="s">
        <v>12303</v>
      </c>
      <c r="C4845" s="3">
        <v>0.668493150684932</v>
      </c>
      <c r="D4845" s="4">
        <v>43993</v>
      </c>
      <c r="E4845" s="3">
        <v>0.0020786778</v>
      </c>
      <c r="F4845" s="5" t="s">
        <v>10123</v>
      </c>
      <c r="G4845" s="5">
        <v>244</v>
      </c>
      <c r="H4845" s="5" t="s">
        <v>50</v>
      </c>
      <c r="I4845" s="3">
        <v>-0.179703017119078</v>
      </c>
      <c r="J4845" s="3">
        <v>86.288521661456</v>
      </c>
      <c r="K4845" s="3">
        <v>-0.208018154311668</v>
      </c>
      <c r="L4845" s="3">
        <v>96.4143426294821</v>
      </c>
      <c r="M4845" s="3">
        <v>-0.292867264997648</v>
      </c>
      <c r="N4845" s="3">
        <v>84.5948352626892</v>
      </c>
      <c r="O4845" s="3">
        <v>5.3188304560423</v>
      </c>
      <c r="P4845" s="3">
        <v>0.0913659205116492</v>
      </c>
      <c r="Q4845" s="3">
        <v>5.47671397161703</v>
      </c>
      <c r="R4845" s="3">
        <v>0.338000965717045</v>
      </c>
      <c r="S4845" s="3"/>
      <c r="T4845" s="3"/>
      <c r="U4845" s="3"/>
      <c r="V4845" s="3"/>
      <c r="W4845" s="3"/>
      <c r="X4845" s="3"/>
      <c r="Y4845" s="3"/>
      <c r="Z4845" s="3"/>
      <c r="AA4845" s="3">
        <v>0.141822839629127</v>
      </c>
      <c r="AB4845" s="3">
        <v>0.750979444213266</v>
      </c>
      <c r="AC4845" s="3">
        <v>-1.14435794015571</v>
      </c>
      <c r="AD4845" s="3"/>
      <c r="AE4845" s="5">
        <v>2</v>
      </c>
      <c r="AF4845" s="3">
        <v>0.823566620998949</v>
      </c>
      <c r="AG4845" s="3"/>
      <c r="AH4845" s="3"/>
      <c r="AI4845" s="3"/>
      <c r="AJ4845" s="3"/>
      <c r="AK4845" s="3"/>
      <c r="AL4845" s="3"/>
      <c r="AM4845" s="3"/>
      <c r="AN4845" s="5" t="s">
        <v>46</v>
      </c>
      <c r="AO4845" s="1"/>
      <c r="AP4845" s="1"/>
      <c r="AQ4845" s="1"/>
    </row>
    <row r="4846" spans="1:43">
      <c r="A4846" s="1" t="s">
        <v>12304</v>
      </c>
      <c r="B4846" s="1" t="s">
        <v>12305</v>
      </c>
      <c r="C4846" s="3">
        <v>0.0986301369863014</v>
      </c>
      <c r="D4846" s="4">
        <v>44201</v>
      </c>
      <c r="E4846" s="3">
        <v>3.531251069</v>
      </c>
      <c r="F4846" s="5" t="s">
        <v>2115</v>
      </c>
      <c r="G4846" s="5">
        <v>37</v>
      </c>
      <c r="H4846" s="5" t="s">
        <v>226</v>
      </c>
      <c r="I4846" s="3">
        <v>0.0299999999999967</v>
      </c>
      <c r="J4846" s="3"/>
      <c r="K4846" s="3">
        <v>-0.0299820107935206</v>
      </c>
      <c r="L4846" s="3">
        <v>87.4338624338624</v>
      </c>
      <c r="M4846" s="3">
        <v>0.320930699027177</v>
      </c>
      <c r="N4846" s="3">
        <v>64.5980253878702</v>
      </c>
      <c r="O4846" s="3"/>
      <c r="P4846" s="3"/>
      <c r="Q4846" s="3"/>
      <c r="R4846" s="3"/>
      <c r="S4846" s="3"/>
      <c r="T4846" s="3"/>
      <c r="U4846" s="3"/>
      <c r="V4846" s="3"/>
      <c r="W4846" s="3"/>
      <c r="X4846" s="3"/>
      <c r="Y4846" s="3"/>
      <c r="Z4846" s="3"/>
      <c r="AA4846" s="3">
        <v>0.116901414587036</v>
      </c>
      <c r="AB4846" s="3">
        <v>0.201239744544227</v>
      </c>
      <c r="AC4846" s="3">
        <v>-0.517155643958239</v>
      </c>
      <c r="AD4846" s="3"/>
      <c r="AE4846" s="5"/>
      <c r="AF4846" s="3"/>
      <c r="AG4846" s="3"/>
      <c r="AH4846" s="3"/>
      <c r="AI4846" s="3"/>
      <c r="AJ4846" s="3"/>
      <c r="AK4846" s="3"/>
      <c r="AL4846" s="3"/>
      <c r="AM4846" s="3"/>
      <c r="AN4846" s="5" t="s">
        <v>1266</v>
      </c>
      <c r="AO4846" s="1"/>
      <c r="AP4846" s="1"/>
      <c r="AQ4846" s="1"/>
    </row>
    <row r="4847" spans="1:43">
      <c r="A4847" s="1" t="s">
        <v>12306</v>
      </c>
      <c r="B4847" s="1" t="s">
        <v>12307</v>
      </c>
      <c r="C4847" s="3">
        <v>0.517808219178082</v>
      </c>
      <c r="D4847" s="4">
        <v>44048</v>
      </c>
      <c r="E4847" s="3">
        <v>7.4595546442</v>
      </c>
      <c r="F4847" s="5" t="s">
        <v>5217</v>
      </c>
      <c r="G4847" s="5">
        <v>190</v>
      </c>
      <c r="H4847" s="5" t="s">
        <v>55</v>
      </c>
      <c r="I4847" s="3">
        <v>9.94732221246707</v>
      </c>
      <c r="J4847" s="3">
        <v>53.1760435571688</v>
      </c>
      <c r="K4847" s="3">
        <v>3.83052814857806</v>
      </c>
      <c r="L4847" s="3">
        <v>23.4463276836158</v>
      </c>
      <c r="M4847" s="3">
        <v>5.9923825645366</v>
      </c>
      <c r="N4847" s="3">
        <v>42.0706163973668</v>
      </c>
      <c r="O4847" s="3">
        <v>19.1645256446855</v>
      </c>
      <c r="P4847" s="3">
        <v>50.3973509933775</v>
      </c>
      <c r="Q4847" s="3">
        <v>25.2801120448179</v>
      </c>
      <c r="R4847" s="3">
        <v>45.1219512195122</v>
      </c>
      <c r="S4847" s="3"/>
      <c r="T4847" s="3"/>
      <c r="U4847" s="3"/>
      <c r="V4847" s="3"/>
      <c r="W4847" s="3"/>
      <c r="X4847" s="3"/>
      <c r="Y4847" s="3"/>
      <c r="Z4847" s="3"/>
      <c r="AA4847" s="3">
        <v>0.294472284885741</v>
      </c>
      <c r="AB4847" s="3">
        <v>0.616730670383692</v>
      </c>
      <c r="AC4847" s="3">
        <v>-4.92669084029639</v>
      </c>
      <c r="AD4847" s="3"/>
      <c r="AE4847" s="5">
        <v>1</v>
      </c>
      <c r="AF4847" s="3">
        <v>3.83550133322153</v>
      </c>
      <c r="AG4847" s="3"/>
      <c r="AH4847" s="3"/>
      <c r="AI4847" s="3"/>
      <c r="AJ4847" s="3"/>
      <c r="AK4847" s="3"/>
      <c r="AL4847" s="3"/>
      <c r="AM4847" s="3"/>
      <c r="AN4847" s="5" t="s">
        <v>1266</v>
      </c>
      <c r="AO4847" s="1"/>
      <c r="AP4847" s="1"/>
      <c r="AQ4847" s="1"/>
    </row>
    <row r="4848" spans="1:43">
      <c r="A4848" s="1" t="s">
        <v>12308</v>
      </c>
      <c r="B4848" s="1" t="s">
        <v>12309</v>
      </c>
      <c r="C4848" s="3">
        <v>0.616438356164384</v>
      </c>
      <c r="D4848" s="4">
        <v>44012</v>
      </c>
      <c r="E4848" s="3">
        <v>19.0519021272</v>
      </c>
      <c r="F4848" s="5" t="s">
        <v>11188</v>
      </c>
      <c r="G4848" s="5">
        <v>226</v>
      </c>
      <c r="H4848" s="5" t="s">
        <v>226</v>
      </c>
      <c r="I4848" s="3">
        <v>2.66428167953304</v>
      </c>
      <c r="J4848" s="3">
        <v>36.5576102418208</v>
      </c>
      <c r="K4848" s="3">
        <v>0.571797473024069</v>
      </c>
      <c r="L4848" s="3">
        <v>46.4285714285714</v>
      </c>
      <c r="M4848" s="3">
        <v>1.05643591882125</v>
      </c>
      <c r="N4848" s="3">
        <v>38.2228490832158</v>
      </c>
      <c r="O4848" s="3">
        <v>5.06792561903844</v>
      </c>
      <c r="P4848" s="3">
        <v>33.4905660377358</v>
      </c>
      <c r="Q4848" s="3">
        <v>8.18452380952381</v>
      </c>
      <c r="R4848" s="3">
        <v>33.3941605839416</v>
      </c>
      <c r="S4848" s="3"/>
      <c r="T4848" s="3"/>
      <c r="U4848" s="3"/>
      <c r="V4848" s="3"/>
      <c r="W4848" s="3"/>
      <c r="X4848" s="3"/>
      <c r="Y4848" s="3"/>
      <c r="Z4848" s="3"/>
      <c r="AA4848" s="3">
        <v>0.417204948554452</v>
      </c>
      <c r="AB4848" s="3">
        <v>0.918558051144691</v>
      </c>
      <c r="AC4848" s="3">
        <v>-1.32492690058479</v>
      </c>
      <c r="AD4848" s="3"/>
      <c r="AE4848" s="5"/>
      <c r="AF4848" s="3">
        <v>1.10681060163564</v>
      </c>
      <c r="AG4848" s="3"/>
      <c r="AH4848" s="3"/>
      <c r="AI4848" s="3"/>
      <c r="AJ4848" s="3"/>
      <c r="AK4848" s="3"/>
      <c r="AL4848" s="3"/>
      <c r="AM4848" s="3"/>
      <c r="AN4848" s="5" t="s">
        <v>51</v>
      </c>
      <c r="AO4848" s="1"/>
      <c r="AP4848" s="1"/>
      <c r="AQ4848" s="1"/>
    </row>
    <row r="4849" spans="1:43">
      <c r="A4849" s="1" t="s">
        <v>12310</v>
      </c>
      <c r="B4849" s="1" t="s">
        <v>12311</v>
      </c>
      <c r="C4849" s="3">
        <v>0.70958904109589</v>
      </c>
      <c r="D4849" s="4">
        <v>43978</v>
      </c>
      <c r="E4849" s="3">
        <v>9.1902024281</v>
      </c>
      <c r="F4849" s="5" t="s">
        <v>7438</v>
      </c>
      <c r="G4849" s="5">
        <v>260</v>
      </c>
      <c r="H4849" s="5" t="s">
        <v>191</v>
      </c>
      <c r="I4849" s="3">
        <v>11.9405333123574</v>
      </c>
      <c r="J4849" s="3">
        <v>35.8047016274864</v>
      </c>
      <c r="K4849" s="3">
        <v>2.81028753070365</v>
      </c>
      <c r="L4849" s="3">
        <v>41.9520547945205</v>
      </c>
      <c r="M4849" s="3">
        <v>6.89551566138362</v>
      </c>
      <c r="N4849" s="3">
        <v>36.2162162162162</v>
      </c>
      <c r="O4849" s="3">
        <v>18.7004754358162</v>
      </c>
      <c r="P4849" s="3">
        <v>47.6190476190476</v>
      </c>
      <c r="Q4849" s="3">
        <v>20.5097806757558</v>
      </c>
      <c r="R4849" s="3">
        <v>54.5073375262054</v>
      </c>
      <c r="S4849" s="3"/>
      <c r="T4849" s="3"/>
      <c r="U4849" s="3"/>
      <c r="V4849" s="3"/>
      <c r="W4849" s="3"/>
      <c r="X4849" s="3"/>
      <c r="Y4849" s="3"/>
      <c r="Z4849" s="3"/>
      <c r="AA4849" s="3">
        <v>0.308115875435447</v>
      </c>
      <c r="AB4849" s="3">
        <v>0.561213397759771</v>
      </c>
      <c r="AC4849" s="3">
        <v>-8.26519873714888</v>
      </c>
      <c r="AD4849" s="3"/>
      <c r="AE4849" s="5">
        <v>1</v>
      </c>
      <c r="AF4849" s="3">
        <v>3.96593272301294</v>
      </c>
      <c r="AG4849" s="3"/>
      <c r="AH4849" s="3"/>
      <c r="AI4849" s="3"/>
      <c r="AJ4849" s="3"/>
      <c r="AK4849" s="3"/>
      <c r="AL4849" s="3"/>
      <c r="AM4849" s="3"/>
      <c r="AN4849" s="5" t="s">
        <v>51</v>
      </c>
      <c r="AO4849" s="1"/>
      <c r="AP4849" s="1"/>
      <c r="AQ4849" s="1"/>
    </row>
    <row r="4850" spans="1:43">
      <c r="A4850" s="1" t="s">
        <v>12312</v>
      </c>
      <c r="B4850" s="1" t="s">
        <v>12313</v>
      </c>
      <c r="C4850" s="3">
        <v>0.438356164383562</v>
      </c>
      <c r="D4850" s="4">
        <v>44077</v>
      </c>
      <c r="E4850" s="3">
        <v>2.345967136</v>
      </c>
      <c r="F4850" s="5" t="s">
        <v>12314</v>
      </c>
      <c r="G4850" s="5">
        <v>161</v>
      </c>
      <c r="H4850" s="5" t="s">
        <v>226</v>
      </c>
      <c r="I4850" s="3">
        <v>4.6697928878468</v>
      </c>
      <c r="J4850" s="3">
        <v>10.9530583214794</v>
      </c>
      <c r="K4850" s="3">
        <v>2.47728359636536</v>
      </c>
      <c r="L4850" s="3">
        <v>2.11640211640212</v>
      </c>
      <c r="M4850" s="3">
        <v>1.66049909858619</v>
      </c>
      <c r="N4850" s="3">
        <v>24.4005641748942</v>
      </c>
      <c r="O4850" s="3">
        <v>6.84084563222976</v>
      </c>
      <c r="P4850" s="3">
        <v>18.7106918238994</v>
      </c>
      <c r="Q4850" s="3"/>
      <c r="R4850" s="3"/>
      <c r="S4850" s="3"/>
      <c r="T4850" s="3"/>
      <c r="U4850" s="3"/>
      <c r="V4850" s="3"/>
      <c r="W4850" s="3"/>
      <c r="X4850" s="3"/>
      <c r="Y4850" s="3"/>
      <c r="Z4850" s="3"/>
      <c r="AA4850" s="3">
        <v>0.199797083554759</v>
      </c>
      <c r="AB4850" s="3">
        <v>0.369346264325497</v>
      </c>
      <c r="AC4850" s="3">
        <v>-2.84181240063593</v>
      </c>
      <c r="AD4850" s="3"/>
      <c r="AE4850" s="5">
        <v>1</v>
      </c>
      <c r="AF4850" s="3">
        <v>1.11508601086323</v>
      </c>
      <c r="AG4850" s="3"/>
      <c r="AH4850" s="3"/>
      <c r="AI4850" s="3"/>
      <c r="AJ4850" s="3"/>
      <c r="AK4850" s="3"/>
      <c r="AL4850" s="3"/>
      <c r="AM4850" s="3"/>
      <c r="AN4850" s="5" t="s">
        <v>1266</v>
      </c>
      <c r="AO4850" s="1"/>
      <c r="AP4850" s="1"/>
      <c r="AQ4850" s="1"/>
    </row>
    <row r="4851" spans="1:43">
      <c r="A4851" s="1" t="s">
        <v>12315</v>
      </c>
      <c r="B4851" s="1" t="s">
        <v>12316</v>
      </c>
      <c r="C4851" s="3">
        <v>0.495890410958904</v>
      </c>
      <c r="D4851" s="4">
        <v>44056</v>
      </c>
      <c r="E4851" s="3">
        <v>80.3671718777</v>
      </c>
      <c r="F4851" s="5" t="s">
        <v>170</v>
      </c>
      <c r="G4851" s="5">
        <v>182</v>
      </c>
      <c r="H4851" s="5" t="s">
        <v>50</v>
      </c>
      <c r="I4851" s="3">
        <v>0.358315915198558</v>
      </c>
      <c r="J4851" s="3">
        <v>10.7637338097365</v>
      </c>
      <c r="K4851" s="3">
        <v>0.0496130184560392</v>
      </c>
      <c r="L4851" s="3">
        <v>13.7228862328464</v>
      </c>
      <c r="M4851" s="3">
        <v>0.288442410980687</v>
      </c>
      <c r="N4851" s="3">
        <v>3.87355298308103</v>
      </c>
      <c r="O4851" s="3">
        <v>0.888434110890303</v>
      </c>
      <c r="P4851" s="3">
        <v>16.9026952946551</v>
      </c>
      <c r="Q4851" s="3"/>
      <c r="R4851" s="3"/>
      <c r="S4851" s="3"/>
      <c r="T4851" s="3"/>
      <c r="U4851" s="3"/>
      <c r="V4851" s="3"/>
      <c r="W4851" s="3"/>
      <c r="X4851" s="3"/>
      <c r="Y4851" s="3"/>
      <c r="Z4851" s="3"/>
      <c r="AA4851" s="3">
        <v>2.4321698736696</v>
      </c>
      <c r="AB4851" s="3">
        <v>17.5350926223239</v>
      </c>
      <c r="AC4851" s="3">
        <v>0</v>
      </c>
      <c r="AD4851" s="3"/>
      <c r="AE4851" s="5"/>
      <c r="AF4851" s="3">
        <v>0.27301705405338</v>
      </c>
      <c r="AG4851" s="3"/>
      <c r="AH4851" s="3"/>
      <c r="AI4851" s="3"/>
      <c r="AJ4851" s="3"/>
      <c r="AK4851" s="3"/>
      <c r="AL4851" s="3"/>
      <c r="AM4851" s="3"/>
      <c r="AN4851" s="5" t="s">
        <v>1266</v>
      </c>
      <c r="AO4851" s="1"/>
      <c r="AP4851" s="1"/>
      <c r="AQ4851" s="1"/>
    </row>
    <row r="4852" spans="1:43">
      <c r="A4852" s="1" t="s">
        <v>12317</v>
      </c>
      <c r="B4852" s="1" t="s">
        <v>12318</v>
      </c>
      <c r="C4852" s="3">
        <v>0.668493150684932</v>
      </c>
      <c r="D4852" s="4">
        <v>43993</v>
      </c>
      <c r="E4852" s="3">
        <v>6.5101374052</v>
      </c>
      <c r="F4852" s="5" t="s">
        <v>12319</v>
      </c>
      <c r="G4852" s="5">
        <v>245</v>
      </c>
      <c r="H4852" s="5" t="s">
        <v>226</v>
      </c>
      <c r="I4852" s="3">
        <v>1.16926503340759</v>
      </c>
      <c r="J4852" s="3">
        <v>71.977240398293</v>
      </c>
      <c r="K4852" s="3">
        <v>0.303615788020985</v>
      </c>
      <c r="L4852" s="3">
        <v>66.6666666666667</v>
      </c>
      <c r="M4852" s="3">
        <v>-0.989919171737345</v>
      </c>
      <c r="N4852" s="3">
        <v>95.0634696755994</v>
      </c>
      <c r="O4852" s="3">
        <v>3.46398405618297</v>
      </c>
      <c r="P4852" s="3">
        <v>58.8050314465409</v>
      </c>
      <c r="Q4852" s="3">
        <v>7.14496314496314</v>
      </c>
      <c r="R4852" s="3">
        <v>43.0656934306569</v>
      </c>
      <c r="S4852" s="3"/>
      <c r="T4852" s="3"/>
      <c r="U4852" s="3"/>
      <c r="V4852" s="3"/>
      <c r="W4852" s="3"/>
      <c r="X4852" s="3"/>
      <c r="Y4852" s="3"/>
      <c r="Z4852" s="3"/>
      <c r="AA4852" s="3">
        <v>0.264369991583799</v>
      </c>
      <c r="AB4852" s="3">
        <v>0.519157728502506</v>
      </c>
      <c r="AC4852" s="3">
        <v>-1.60154365653642</v>
      </c>
      <c r="AD4852" s="3"/>
      <c r="AE4852" s="5">
        <v>1</v>
      </c>
      <c r="AF4852" s="3">
        <v>1.15348605163352</v>
      </c>
      <c r="AG4852" s="3"/>
      <c r="AH4852" s="3"/>
      <c r="AI4852" s="3"/>
      <c r="AJ4852" s="3"/>
      <c r="AK4852" s="3"/>
      <c r="AL4852" s="3"/>
      <c r="AM4852" s="3"/>
      <c r="AN4852" s="5" t="s">
        <v>1266</v>
      </c>
      <c r="AO4852" s="1"/>
      <c r="AP4852" s="1"/>
      <c r="AQ4852" s="1"/>
    </row>
    <row r="4853" spans="1:43">
      <c r="A4853" s="1" t="s">
        <v>12320</v>
      </c>
      <c r="B4853" s="1" t="s">
        <v>12321</v>
      </c>
      <c r="C4853" s="3">
        <v>0.635616438356164</v>
      </c>
      <c r="D4853" s="4">
        <v>44005</v>
      </c>
      <c r="E4853" s="3">
        <v>64.5704996472</v>
      </c>
      <c r="F4853" s="5" t="s">
        <v>4791</v>
      </c>
      <c r="G4853" s="5">
        <v>233</v>
      </c>
      <c r="H4853" s="5" t="s">
        <v>205</v>
      </c>
      <c r="I4853" s="3">
        <v>-0.11895948909771</v>
      </c>
      <c r="J4853" s="3">
        <v>55.8052434456929</v>
      </c>
      <c r="K4853" s="3">
        <v>0</v>
      </c>
      <c r="L4853" s="3">
        <v>38.8888888888889</v>
      </c>
      <c r="M4853" s="3">
        <v>-0.237150248010121</v>
      </c>
      <c r="N4853" s="3">
        <v>54.4776119402985</v>
      </c>
      <c r="O4853" s="3">
        <v>0.766480210934394</v>
      </c>
      <c r="P4853" s="3">
        <v>49.0272373540856</v>
      </c>
      <c r="Q4853" s="3">
        <v>1.10819777797727</v>
      </c>
      <c r="R4853" s="3">
        <v>53.9823008849557</v>
      </c>
      <c r="S4853" s="3"/>
      <c r="T4853" s="3"/>
      <c r="U4853" s="3"/>
      <c r="V4853" s="3"/>
      <c r="W4853" s="3"/>
      <c r="X4853" s="3"/>
      <c r="Y4853" s="3"/>
      <c r="Z4853" s="3"/>
      <c r="AA4853" s="3">
        <v>0.118215232880978</v>
      </c>
      <c r="AB4853" s="3">
        <v>0.16650080123577</v>
      </c>
      <c r="AC4853" s="3">
        <v>-0.414394776830613</v>
      </c>
      <c r="AD4853" s="3"/>
      <c r="AE4853" s="5">
        <v>1</v>
      </c>
      <c r="AF4853" s="3">
        <v>0.18654659696069</v>
      </c>
      <c r="AG4853" s="3"/>
      <c r="AH4853" s="3"/>
      <c r="AI4853" s="3"/>
      <c r="AJ4853" s="3"/>
      <c r="AK4853" s="3"/>
      <c r="AL4853" s="3"/>
      <c r="AM4853" s="3"/>
      <c r="AN4853" s="5" t="s">
        <v>46</v>
      </c>
      <c r="AO4853" s="1"/>
      <c r="AP4853" s="1"/>
      <c r="AQ4853" s="1"/>
    </row>
    <row r="4854" spans="1:43">
      <c r="A4854" s="1" t="s">
        <v>12322</v>
      </c>
      <c r="B4854" s="1" t="s">
        <v>12323</v>
      </c>
      <c r="C4854" s="3">
        <v>0.693150684931507</v>
      </c>
      <c r="D4854" s="4">
        <v>43984</v>
      </c>
      <c r="E4854" s="3">
        <v>15.3605759821</v>
      </c>
      <c r="F4854" s="5" t="s">
        <v>10144</v>
      </c>
      <c r="G4854" s="5">
        <v>254</v>
      </c>
      <c r="H4854" s="5" t="s">
        <v>226</v>
      </c>
      <c r="I4854" s="3">
        <v>1.69079869219991</v>
      </c>
      <c r="J4854" s="3">
        <v>58.4637268847795</v>
      </c>
      <c r="K4854" s="3">
        <v>0.313306302985631</v>
      </c>
      <c r="L4854" s="3">
        <v>65.8730158730159</v>
      </c>
      <c r="M4854" s="3">
        <v>1.70980099037653</v>
      </c>
      <c r="N4854" s="3">
        <v>23.6953455571227</v>
      </c>
      <c r="O4854" s="3">
        <v>2.01480648486553</v>
      </c>
      <c r="P4854" s="3">
        <v>79.2452830188679</v>
      </c>
      <c r="Q4854" s="3">
        <v>3.35137187885694</v>
      </c>
      <c r="R4854" s="3">
        <v>78.4671532846715</v>
      </c>
      <c r="S4854" s="3"/>
      <c r="T4854" s="3"/>
      <c r="U4854" s="3"/>
      <c r="V4854" s="3"/>
      <c r="W4854" s="3"/>
      <c r="X4854" s="3"/>
      <c r="Y4854" s="3"/>
      <c r="Z4854" s="3"/>
      <c r="AA4854" s="3">
        <v>0.344570180372051</v>
      </c>
      <c r="AB4854" s="3">
        <v>0.628389638187089</v>
      </c>
      <c r="AC4854" s="3">
        <v>-1.50050630580871</v>
      </c>
      <c r="AD4854" s="3"/>
      <c r="AE4854" s="5">
        <v>1</v>
      </c>
      <c r="AF4854" s="3">
        <v>0.908803598207706</v>
      </c>
      <c r="AG4854" s="3"/>
      <c r="AH4854" s="3"/>
      <c r="AI4854" s="3"/>
      <c r="AJ4854" s="3"/>
      <c r="AK4854" s="3"/>
      <c r="AL4854" s="3"/>
      <c r="AM4854" s="3"/>
      <c r="AN4854" s="5" t="s">
        <v>46</v>
      </c>
      <c r="AO4854" s="1"/>
      <c r="AP4854" s="1"/>
      <c r="AQ4854" s="1"/>
    </row>
    <row r="4855" spans="1:43">
      <c r="A4855" s="1" t="s">
        <v>12324</v>
      </c>
      <c r="B4855" s="1" t="s">
        <v>12325</v>
      </c>
      <c r="C4855" s="3">
        <v>0.632876712328767</v>
      </c>
      <c r="D4855" s="4">
        <v>44006</v>
      </c>
      <c r="E4855" s="3">
        <v>33.2733108058</v>
      </c>
      <c r="F4855" s="5" t="s">
        <v>11106</v>
      </c>
      <c r="G4855" s="5">
        <v>232</v>
      </c>
      <c r="H4855" s="5" t="s">
        <v>226</v>
      </c>
      <c r="I4855" s="3">
        <v>3.01638753826759</v>
      </c>
      <c r="J4855" s="3">
        <v>30.8677098150782</v>
      </c>
      <c r="K4855" s="3">
        <v>0.846187747906552</v>
      </c>
      <c r="L4855" s="3">
        <v>33.3333333333333</v>
      </c>
      <c r="M4855" s="3">
        <v>0.651007301838643</v>
      </c>
      <c r="N4855" s="3">
        <v>54.5839210155148</v>
      </c>
      <c r="O4855" s="3">
        <v>6.43780816820169</v>
      </c>
      <c r="P4855" s="3">
        <v>20.5974842767296</v>
      </c>
      <c r="Q4855" s="3">
        <v>10.3810902074288</v>
      </c>
      <c r="R4855" s="3">
        <v>17.7007299270073</v>
      </c>
      <c r="S4855" s="3"/>
      <c r="T4855" s="3"/>
      <c r="U4855" s="3"/>
      <c r="V4855" s="3"/>
      <c r="W4855" s="3"/>
      <c r="X4855" s="3"/>
      <c r="Y4855" s="3"/>
      <c r="Z4855" s="3"/>
      <c r="AA4855" s="3">
        <v>0.340310734769407</v>
      </c>
      <c r="AB4855" s="3">
        <v>0.62740014165784</v>
      </c>
      <c r="AC4855" s="3">
        <v>-2.38570313177757</v>
      </c>
      <c r="AD4855" s="3"/>
      <c r="AE4855" s="5">
        <v>1</v>
      </c>
      <c r="AF4855" s="3">
        <v>1.70057892362592</v>
      </c>
      <c r="AG4855" s="3"/>
      <c r="AH4855" s="3"/>
      <c r="AI4855" s="3"/>
      <c r="AJ4855" s="3"/>
      <c r="AK4855" s="3"/>
      <c r="AL4855" s="3"/>
      <c r="AM4855" s="3">
        <v>1</v>
      </c>
      <c r="AN4855" s="5" t="s">
        <v>56</v>
      </c>
      <c r="AO4855" s="1"/>
      <c r="AP4855" s="1"/>
      <c r="AQ4855" s="1"/>
    </row>
    <row r="4856" spans="1:43">
      <c r="A4856" s="1" t="s">
        <v>12326</v>
      </c>
      <c r="B4856" s="1" t="s">
        <v>12327</v>
      </c>
      <c r="C4856" s="3">
        <v>0.501369863013699</v>
      </c>
      <c r="D4856" s="4">
        <v>44054</v>
      </c>
      <c r="E4856" s="3">
        <v>22.2967448972</v>
      </c>
      <c r="F4856" s="5" t="s">
        <v>12328</v>
      </c>
      <c r="G4856" s="5">
        <v>184</v>
      </c>
      <c r="H4856" s="5" t="s">
        <v>226</v>
      </c>
      <c r="I4856" s="3">
        <v>2.94806716126513</v>
      </c>
      <c r="J4856" s="3">
        <v>32.574679943101</v>
      </c>
      <c r="K4856" s="3">
        <v>0.553012967200613</v>
      </c>
      <c r="L4856" s="3">
        <v>48.9417989417989</v>
      </c>
      <c r="M4856" s="3">
        <v>2.20973056793952</v>
      </c>
      <c r="N4856" s="3">
        <v>13.2581100141044</v>
      </c>
      <c r="O4856" s="3">
        <v>4.25069197311189</v>
      </c>
      <c r="P4856" s="3">
        <v>48.2704402515723</v>
      </c>
      <c r="Q4856" s="3">
        <v>5.46</v>
      </c>
      <c r="R4856" s="3">
        <v>59.4890510948905</v>
      </c>
      <c r="S4856" s="3"/>
      <c r="T4856" s="3"/>
      <c r="U4856" s="3"/>
      <c r="V4856" s="3"/>
      <c r="W4856" s="3"/>
      <c r="X4856" s="3"/>
      <c r="Y4856" s="3"/>
      <c r="Z4856" s="3"/>
      <c r="AA4856" s="3">
        <v>0.366480507129761</v>
      </c>
      <c r="AB4856" s="3">
        <v>0.890275470657172</v>
      </c>
      <c r="AC4856" s="3">
        <v>-0.637124381894271</v>
      </c>
      <c r="AD4856" s="3"/>
      <c r="AE4856" s="5">
        <v>1</v>
      </c>
      <c r="AF4856" s="3">
        <v>0.854273062116</v>
      </c>
      <c r="AG4856" s="3"/>
      <c r="AH4856" s="3"/>
      <c r="AI4856" s="3"/>
      <c r="AJ4856" s="3"/>
      <c r="AK4856" s="3"/>
      <c r="AL4856" s="3"/>
      <c r="AM4856" s="3"/>
      <c r="AN4856" s="5" t="s">
        <v>46</v>
      </c>
      <c r="AO4856" s="1"/>
      <c r="AP4856" s="1"/>
      <c r="AQ4856" s="1"/>
    </row>
    <row r="4857" spans="1:43">
      <c r="A4857" s="1" t="s">
        <v>12329</v>
      </c>
      <c r="B4857" s="1" t="s">
        <v>12330</v>
      </c>
      <c r="C4857" s="3">
        <v>0.213698630136986</v>
      </c>
      <c r="D4857" s="4">
        <v>44159</v>
      </c>
      <c r="E4857" s="3">
        <v>3.7816601271</v>
      </c>
      <c r="F4857" s="5" t="s">
        <v>12331</v>
      </c>
      <c r="G4857" s="5">
        <v>79</v>
      </c>
      <c r="H4857" s="5" t="s">
        <v>55</v>
      </c>
      <c r="I4857" s="3">
        <v>2.76984580239864</v>
      </c>
      <c r="J4857" s="3">
        <v>86.9933454325469</v>
      </c>
      <c r="K4857" s="3">
        <v>-0.0277777777777747</v>
      </c>
      <c r="L4857" s="3">
        <v>90</v>
      </c>
      <c r="M4857" s="3">
        <v>-1.65771017396848</v>
      </c>
      <c r="N4857" s="3">
        <v>92.6391382405745</v>
      </c>
      <c r="O4857" s="3"/>
      <c r="P4857" s="3"/>
      <c r="Q4857" s="3"/>
      <c r="R4857" s="3"/>
      <c r="S4857" s="3"/>
      <c r="T4857" s="3"/>
      <c r="U4857" s="3"/>
      <c r="V4857" s="3"/>
      <c r="W4857" s="3"/>
      <c r="X4857" s="3"/>
      <c r="Y4857" s="3"/>
      <c r="Z4857" s="3"/>
      <c r="AA4857" s="3">
        <v>0.233588745475644</v>
      </c>
      <c r="AB4857" s="3">
        <v>0.378408837710753</v>
      </c>
      <c r="AC4857" s="3">
        <v>-6.56801661474557</v>
      </c>
      <c r="AD4857" s="3"/>
      <c r="AE4857" s="5"/>
      <c r="AF4857" s="3">
        <v>3.93445398223432</v>
      </c>
      <c r="AG4857" s="3"/>
      <c r="AH4857" s="3"/>
      <c r="AI4857" s="3"/>
      <c r="AJ4857" s="3"/>
      <c r="AK4857" s="3"/>
      <c r="AL4857" s="3"/>
      <c r="AM4857" s="3"/>
      <c r="AN4857" s="5" t="s">
        <v>1266</v>
      </c>
      <c r="AO4857" s="1"/>
      <c r="AP4857" s="1"/>
      <c r="AQ4857" s="1"/>
    </row>
    <row r="4858" spans="1:43">
      <c r="A4858" s="1" t="s">
        <v>12332</v>
      </c>
      <c r="B4858" s="1" t="s">
        <v>12333</v>
      </c>
      <c r="C4858" s="3">
        <v>0.175342465753425</v>
      </c>
      <c r="D4858" s="4">
        <v>44173</v>
      </c>
      <c r="E4858" s="3">
        <v>10.3000520485</v>
      </c>
      <c r="F4858" s="5" t="s">
        <v>10378</v>
      </c>
      <c r="G4858" s="5">
        <v>65</v>
      </c>
      <c r="H4858" s="5" t="s">
        <v>50</v>
      </c>
      <c r="I4858" s="3">
        <v>0.18954509177973</v>
      </c>
      <c r="J4858" s="3">
        <v>38.0527020991514</v>
      </c>
      <c r="K4858" s="3">
        <v>0.0298804780876461</v>
      </c>
      <c r="L4858" s="3">
        <v>25.0110668437362</v>
      </c>
      <c r="M4858" s="3">
        <v>0.0597788183720169</v>
      </c>
      <c r="N4858" s="3">
        <v>25.6455921638468</v>
      </c>
      <c r="O4858" s="3"/>
      <c r="P4858" s="3"/>
      <c r="Q4858" s="3"/>
      <c r="R4858" s="3"/>
      <c r="S4858" s="3"/>
      <c r="T4858" s="3"/>
      <c r="U4858" s="3"/>
      <c r="V4858" s="3"/>
      <c r="W4858" s="3"/>
      <c r="X4858" s="3"/>
      <c r="Y4858" s="3"/>
      <c r="Z4858" s="3"/>
      <c r="AA4858" s="3">
        <v>0.173775734210938</v>
      </c>
      <c r="AB4858" s="3">
        <v>0.228227852499759</v>
      </c>
      <c r="AC4858" s="3">
        <v>-0.189054726368138</v>
      </c>
      <c r="AD4858" s="3"/>
      <c r="AE4858" s="5"/>
      <c r="AF4858" s="3">
        <v>0.0698324022346513</v>
      </c>
      <c r="AG4858" s="3"/>
      <c r="AH4858" s="3"/>
      <c r="AI4858" s="3"/>
      <c r="AJ4858" s="3"/>
      <c r="AK4858" s="3"/>
      <c r="AL4858" s="3"/>
      <c r="AM4858" s="3"/>
      <c r="AN4858" s="5" t="s">
        <v>46</v>
      </c>
      <c r="AO4858" s="1"/>
      <c r="AP4858" s="1"/>
      <c r="AQ4858" s="1"/>
    </row>
    <row r="4859" spans="1:43">
      <c r="A4859" s="1" t="s">
        <v>12334</v>
      </c>
      <c r="B4859" s="1" t="s">
        <v>12335</v>
      </c>
      <c r="C4859" s="3">
        <v>0.29041095890411</v>
      </c>
      <c r="D4859" s="4">
        <v>44131</v>
      </c>
      <c r="E4859" s="3">
        <v>0.2505813104</v>
      </c>
      <c r="F4859" s="5" t="s">
        <v>10116</v>
      </c>
      <c r="G4859" s="5">
        <v>107</v>
      </c>
      <c r="H4859" s="5" t="s">
        <v>2390</v>
      </c>
      <c r="I4859" s="3">
        <v>0.149432157800364</v>
      </c>
      <c r="J4859" s="3">
        <v>97.6923076923077</v>
      </c>
      <c r="K4859" s="3">
        <v>-0.0795149587516064</v>
      </c>
      <c r="L4859" s="3">
        <v>55.6390977443609</v>
      </c>
      <c r="M4859" s="3">
        <v>-0.0298329355608559</v>
      </c>
      <c r="N4859" s="3">
        <v>82.5757575757576</v>
      </c>
      <c r="O4859" s="3">
        <v>0.489804078368665</v>
      </c>
      <c r="P4859" s="3">
        <v>98.4375</v>
      </c>
      <c r="Q4859" s="3"/>
      <c r="R4859" s="3"/>
      <c r="S4859" s="3"/>
      <c r="T4859" s="3"/>
      <c r="U4859" s="3"/>
      <c r="V4859" s="3"/>
      <c r="W4859" s="3"/>
      <c r="X4859" s="3"/>
      <c r="Y4859" s="3"/>
      <c r="Z4859" s="3"/>
      <c r="AA4859" s="3">
        <v>0.0396988476720205</v>
      </c>
      <c r="AB4859" s="3">
        <v>0.0493510964652348</v>
      </c>
      <c r="AC4859" s="3">
        <v>-0.771895101434936</v>
      </c>
      <c r="AD4859" s="3"/>
      <c r="AE4859" s="5">
        <v>1</v>
      </c>
      <c r="AF4859" s="3">
        <v>0.0867092327444179</v>
      </c>
      <c r="AG4859" s="3"/>
      <c r="AH4859" s="3"/>
      <c r="AI4859" s="3"/>
      <c r="AJ4859" s="3"/>
      <c r="AK4859" s="3"/>
      <c r="AL4859" s="3"/>
      <c r="AM4859" s="3"/>
      <c r="AN4859" s="5" t="s">
        <v>134</v>
      </c>
      <c r="AO4859" s="1"/>
      <c r="AP4859" s="1"/>
      <c r="AQ4859" s="1"/>
    </row>
    <row r="4860" spans="1:43">
      <c r="A4860" s="1" t="s">
        <v>12336</v>
      </c>
      <c r="B4860" s="1" t="s">
        <v>12337</v>
      </c>
      <c r="C4860" s="3">
        <v>0.704109589041096</v>
      </c>
      <c r="D4860" s="4">
        <v>43980</v>
      </c>
      <c r="E4860" s="3">
        <v>10.8372359456</v>
      </c>
      <c r="F4860" s="5" t="s">
        <v>2270</v>
      </c>
      <c r="G4860" s="5">
        <v>258</v>
      </c>
      <c r="H4860" s="5" t="s">
        <v>55</v>
      </c>
      <c r="I4860" s="3">
        <v>-5.5911420204978</v>
      </c>
      <c r="J4860" s="3">
        <v>99.2135511191773</v>
      </c>
      <c r="K4860" s="3">
        <v>-4.1081884933544</v>
      </c>
      <c r="L4860" s="3">
        <v>99.774011299435</v>
      </c>
      <c r="M4860" s="3">
        <v>-9.18933192500661</v>
      </c>
      <c r="N4860" s="3">
        <v>99.2220227408737</v>
      </c>
      <c r="O4860" s="3">
        <v>-3.39887640449438</v>
      </c>
      <c r="P4860" s="3">
        <v>98.2781456953642</v>
      </c>
      <c r="Q4860" s="3">
        <v>-4.96499631540161</v>
      </c>
      <c r="R4860" s="3">
        <v>97.2560975609756</v>
      </c>
      <c r="S4860" s="3"/>
      <c r="T4860" s="3"/>
      <c r="U4860" s="3"/>
      <c r="V4860" s="3"/>
      <c r="W4860" s="3"/>
      <c r="X4860" s="3"/>
      <c r="Y4860" s="3"/>
      <c r="Z4860" s="3"/>
      <c r="AA4860" s="3">
        <v>0.0337822206662063</v>
      </c>
      <c r="AB4860" s="3">
        <v>0.0477793012483053</v>
      </c>
      <c r="AC4860" s="3">
        <v>-10.6366392377653</v>
      </c>
      <c r="AD4860" s="3"/>
      <c r="AE4860" s="5">
        <v>1</v>
      </c>
      <c r="AF4860" s="3">
        <v>0.987998038671355</v>
      </c>
      <c r="AG4860" s="3"/>
      <c r="AH4860" s="3"/>
      <c r="AI4860" s="3"/>
      <c r="AJ4860" s="3"/>
      <c r="AK4860" s="3"/>
      <c r="AL4860" s="3"/>
      <c r="AM4860" s="3"/>
      <c r="AN4860" s="5" t="s">
        <v>1266</v>
      </c>
      <c r="AO4860" s="1"/>
      <c r="AP4860" s="1"/>
      <c r="AQ4860" s="1"/>
    </row>
    <row r="4861" spans="1:43">
      <c r="A4861" s="1" t="s">
        <v>12338</v>
      </c>
      <c r="B4861" s="1" t="s">
        <v>12339</v>
      </c>
      <c r="C4861" s="3">
        <v>0.668493150684932</v>
      </c>
      <c r="D4861" s="4">
        <v>43993</v>
      </c>
      <c r="E4861" s="3">
        <v>8.211870546</v>
      </c>
      <c r="F4861" s="5" t="s">
        <v>12340</v>
      </c>
      <c r="G4861" s="5">
        <v>245</v>
      </c>
      <c r="H4861" s="5" t="s">
        <v>226</v>
      </c>
      <c r="I4861" s="3">
        <v>3.16657796700373</v>
      </c>
      <c r="J4861" s="3">
        <v>27.5960170697013</v>
      </c>
      <c r="K4861" s="3">
        <v>0.86722747376637</v>
      </c>
      <c r="L4861" s="3">
        <v>31.7460317460317</v>
      </c>
      <c r="M4861" s="3">
        <v>2.00841957551306</v>
      </c>
      <c r="N4861" s="3">
        <v>17.6304654442877</v>
      </c>
      <c r="O4861" s="3">
        <v>4.68946894689469</v>
      </c>
      <c r="P4861" s="3">
        <v>39.7798742138365</v>
      </c>
      <c r="Q4861" s="3">
        <v>9.7574785316599</v>
      </c>
      <c r="R4861" s="3">
        <v>21.1678832116788</v>
      </c>
      <c r="S4861" s="3"/>
      <c r="T4861" s="3"/>
      <c r="U4861" s="3"/>
      <c r="V4861" s="3"/>
      <c r="W4861" s="3"/>
      <c r="X4861" s="3"/>
      <c r="Y4861" s="3"/>
      <c r="Z4861" s="3"/>
      <c r="AA4861" s="3">
        <v>0.428274546911106</v>
      </c>
      <c r="AB4861" s="3">
        <v>0.95489569221354</v>
      </c>
      <c r="AC4861" s="3">
        <v>-2.74926686217009</v>
      </c>
      <c r="AD4861" s="3"/>
      <c r="AE4861" s="5">
        <v>1</v>
      </c>
      <c r="AF4861" s="3">
        <v>1.77735881177563</v>
      </c>
      <c r="AG4861" s="3"/>
      <c r="AH4861" s="3"/>
      <c r="AI4861" s="3"/>
      <c r="AJ4861" s="3"/>
      <c r="AK4861" s="3"/>
      <c r="AL4861" s="3"/>
      <c r="AM4861" s="3"/>
      <c r="AN4861" s="5" t="s">
        <v>46</v>
      </c>
      <c r="AO4861" s="1"/>
      <c r="AP4861" s="1"/>
      <c r="AQ4861" s="1"/>
    </row>
    <row r="4862" spans="1:43">
      <c r="A4862" s="1" t="s">
        <v>12341</v>
      </c>
      <c r="B4862" s="1" t="s">
        <v>12342</v>
      </c>
      <c r="C4862" s="3">
        <v>0.252054794520548</v>
      </c>
      <c r="D4862" s="4">
        <v>44145</v>
      </c>
      <c r="E4862" s="3">
        <v>0.2357540772</v>
      </c>
      <c r="F4862" s="5" t="s">
        <v>12343</v>
      </c>
      <c r="G4862" s="5">
        <v>93</v>
      </c>
      <c r="H4862" s="5" t="s">
        <v>2390</v>
      </c>
      <c r="I4862" s="3">
        <v>1.28968253968253</v>
      </c>
      <c r="J4862" s="3">
        <v>94.6153846153846</v>
      </c>
      <c r="K4862" s="3">
        <v>0.789733464955578</v>
      </c>
      <c r="L4862" s="3">
        <v>41.3533834586466</v>
      </c>
      <c r="M4862" s="3">
        <v>0.274995089373396</v>
      </c>
      <c r="N4862" s="3">
        <v>74.2424242424242</v>
      </c>
      <c r="O4862" s="3">
        <v>2.09999999999999</v>
      </c>
      <c r="P4862" s="3">
        <v>96.875</v>
      </c>
      <c r="Q4862" s="3"/>
      <c r="R4862" s="3"/>
      <c r="S4862" s="3"/>
      <c r="T4862" s="3"/>
      <c r="U4862" s="3"/>
      <c r="V4862" s="3"/>
      <c r="W4862" s="3"/>
      <c r="X4862" s="3"/>
      <c r="Y4862" s="3"/>
      <c r="Z4862" s="3"/>
      <c r="AA4862" s="3">
        <v>0.237869465858079</v>
      </c>
      <c r="AB4862" s="3">
        <v>0.381919384171041</v>
      </c>
      <c r="AC4862" s="3">
        <v>-1.2766786862879</v>
      </c>
      <c r="AD4862" s="3"/>
      <c r="AE4862" s="5"/>
      <c r="AF4862" s="3">
        <v>0.648015873015868</v>
      </c>
      <c r="AG4862" s="3"/>
      <c r="AH4862" s="3"/>
      <c r="AI4862" s="3"/>
      <c r="AJ4862" s="3"/>
      <c r="AK4862" s="3"/>
      <c r="AL4862" s="3"/>
      <c r="AM4862" s="3"/>
      <c r="AN4862" s="5" t="s">
        <v>134</v>
      </c>
      <c r="AO4862" s="1"/>
      <c r="AP4862" s="1"/>
      <c r="AQ4862" s="1"/>
    </row>
    <row r="4863" spans="1:43">
      <c r="A4863" s="1" t="s">
        <v>12344</v>
      </c>
      <c r="B4863" s="1" t="s">
        <v>12345</v>
      </c>
      <c r="C4863" s="3">
        <v>0.523287671232877</v>
      </c>
      <c r="D4863" s="4">
        <v>44046</v>
      </c>
      <c r="E4863" s="3">
        <v>2.1129597657</v>
      </c>
      <c r="F4863" s="5" t="s">
        <v>10703</v>
      </c>
      <c r="G4863" s="5">
        <v>192</v>
      </c>
      <c r="H4863" s="5" t="s">
        <v>50</v>
      </c>
      <c r="I4863" s="3">
        <v>0.268336314847935</v>
      </c>
      <c r="J4863" s="3">
        <v>24.5645377400625</v>
      </c>
      <c r="K4863" s="3">
        <v>0.0396628656420383</v>
      </c>
      <c r="L4863" s="3">
        <v>19.6547144754316</v>
      </c>
      <c r="M4863" s="3">
        <v>0.00991276764472532</v>
      </c>
      <c r="N4863" s="3">
        <v>33.1700801424755</v>
      </c>
      <c r="O4863" s="3">
        <v>0.518083092557524</v>
      </c>
      <c r="P4863" s="3">
        <v>66.1032434901782</v>
      </c>
      <c r="Q4863" s="3">
        <v>0.879912008799112</v>
      </c>
      <c r="R4863" s="3">
        <v>72.6219217769194</v>
      </c>
      <c r="S4863" s="3"/>
      <c r="T4863" s="3"/>
      <c r="U4863" s="3"/>
      <c r="V4863" s="3"/>
      <c r="W4863" s="3"/>
      <c r="X4863" s="3"/>
      <c r="Y4863" s="3"/>
      <c r="Z4863" s="3"/>
      <c r="AA4863" s="3">
        <v>0.0364919877347891</v>
      </c>
      <c r="AB4863" s="3">
        <v>0.0464586589304706</v>
      </c>
      <c r="AC4863" s="3">
        <v>-0.577861910929563</v>
      </c>
      <c r="AD4863" s="3"/>
      <c r="AE4863" s="5">
        <v>1</v>
      </c>
      <c r="AF4863" s="3">
        <v>0.192332702691674</v>
      </c>
      <c r="AG4863" s="3"/>
      <c r="AH4863" s="3"/>
      <c r="AI4863" s="3"/>
      <c r="AJ4863" s="3"/>
      <c r="AK4863" s="3"/>
      <c r="AL4863" s="3"/>
      <c r="AM4863" s="3"/>
      <c r="AN4863" s="5" t="s">
        <v>1266</v>
      </c>
      <c r="AO4863" s="1"/>
      <c r="AP4863" s="1"/>
      <c r="AQ4863" s="1"/>
    </row>
    <row r="4864" spans="1:43">
      <c r="A4864" s="1" t="s">
        <v>12346</v>
      </c>
      <c r="B4864" s="1" t="s">
        <v>12347</v>
      </c>
      <c r="C4864" s="3">
        <v>0.367123287671233</v>
      </c>
      <c r="D4864" s="4">
        <v>44103</v>
      </c>
      <c r="E4864" s="3">
        <v>0.5205627659</v>
      </c>
      <c r="F4864" s="5" t="s">
        <v>6032</v>
      </c>
      <c r="G4864" s="5">
        <v>135</v>
      </c>
      <c r="H4864" s="5" t="s">
        <v>205</v>
      </c>
      <c r="I4864" s="3">
        <v>-1.35606740452687</v>
      </c>
      <c r="J4864" s="3">
        <v>98.876404494382</v>
      </c>
      <c r="K4864" s="3">
        <v>-0.0303152789005738</v>
      </c>
      <c r="L4864" s="3">
        <v>62.962962962963</v>
      </c>
      <c r="M4864" s="3">
        <v>-1.25761053997405</v>
      </c>
      <c r="N4864" s="3">
        <v>97.0149253731343</v>
      </c>
      <c r="O4864" s="3">
        <v>-1.16883116883116</v>
      </c>
      <c r="P4864" s="3">
        <v>98.443579766537</v>
      </c>
      <c r="Q4864" s="3"/>
      <c r="R4864" s="3"/>
      <c r="S4864" s="3"/>
      <c r="T4864" s="3"/>
      <c r="U4864" s="3"/>
      <c r="V4864" s="3"/>
      <c r="W4864" s="3"/>
      <c r="X4864" s="3"/>
      <c r="Y4864" s="3"/>
      <c r="Z4864" s="3"/>
      <c r="AA4864" s="3">
        <v>-0.600909829510352</v>
      </c>
      <c r="AB4864" s="3">
        <v>-0.530676110608352</v>
      </c>
      <c r="AC4864" s="3">
        <v>-1.44479872459148</v>
      </c>
      <c r="AD4864" s="3"/>
      <c r="AE4864" s="5">
        <v>1</v>
      </c>
      <c r="AF4864" s="3">
        <v>-0.194280434733279</v>
      </c>
      <c r="AG4864" s="3"/>
      <c r="AH4864" s="3"/>
      <c r="AI4864" s="3"/>
      <c r="AJ4864" s="3"/>
      <c r="AK4864" s="3"/>
      <c r="AL4864" s="3"/>
      <c r="AM4864" s="3"/>
      <c r="AN4864" s="5" t="s">
        <v>46</v>
      </c>
      <c r="AO4864" s="1"/>
      <c r="AP4864" s="1"/>
      <c r="AQ4864" s="1"/>
    </row>
    <row r="4865" spans="1:43">
      <c r="A4865" s="1" t="s">
        <v>12348</v>
      </c>
      <c r="B4865" s="1" t="s">
        <v>12349</v>
      </c>
      <c r="C4865" s="3">
        <v>0.589041095890411</v>
      </c>
      <c r="D4865" s="4">
        <v>44022</v>
      </c>
      <c r="E4865" s="3">
        <v>10.4807693091</v>
      </c>
      <c r="F4865" s="5" t="s">
        <v>10801</v>
      </c>
      <c r="G4865" s="5">
        <v>216</v>
      </c>
      <c r="H4865" s="5" t="s">
        <v>55</v>
      </c>
      <c r="I4865" s="3">
        <v>1.41522785168411</v>
      </c>
      <c r="J4865" s="3">
        <v>90.562613430127</v>
      </c>
      <c r="K4865" s="3">
        <v>0.242469458174012</v>
      </c>
      <c r="L4865" s="3">
        <v>87.0056497175141</v>
      </c>
      <c r="M4865" s="3">
        <v>2.21567135793076</v>
      </c>
      <c r="N4865" s="3">
        <v>75.0448833034111</v>
      </c>
      <c r="O4865" s="3">
        <v>5.51683518209483</v>
      </c>
      <c r="P4865" s="3">
        <v>90.5298013245033</v>
      </c>
      <c r="Q4865" s="3">
        <v>3.55491329479768</v>
      </c>
      <c r="R4865" s="3">
        <v>92.7591463414634</v>
      </c>
      <c r="S4865" s="3"/>
      <c r="T4865" s="3"/>
      <c r="U4865" s="3"/>
      <c r="V4865" s="3"/>
      <c r="W4865" s="3"/>
      <c r="X4865" s="3"/>
      <c r="Y4865" s="3"/>
      <c r="Z4865" s="3"/>
      <c r="AA4865" s="3">
        <v>0.0564386797797206</v>
      </c>
      <c r="AB4865" s="3">
        <v>0.0801062652121352</v>
      </c>
      <c r="AC4865" s="3">
        <v>-6.86943339018381</v>
      </c>
      <c r="AD4865" s="3"/>
      <c r="AE4865" s="5">
        <v>2</v>
      </c>
      <c r="AF4865" s="3">
        <v>0.562862601418817</v>
      </c>
      <c r="AG4865" s="3"/>
      <c r="AH4865" s="3"/>
      <c r="AI4865" s="3"/>
      <c r="AJ4865" s="3"/>
      <c r="AK4865" s="3"/>
      <c r="AL4865" s="3"/>
      <c r="AM4865" s="3"/>
      <c r="AN4865" s="5" t="s">
        <v>1266</v>
      </c>
      <c r="AO4865" s="1"/>
      <c r="AP4865" s="1"/>
      <c r="AQ4865" s="1"/>
    </row>
    <row r="4866" spans="1:43">
      <c r="A4866" s="1" t="s">
        <v>12350</v>
      </c>
      <c r="B4866" s="1" t="s">
        <v>12351</v>
      </c>
      <c r="C4866" s="3">
        <v>0.616438356164384</v>
      </c>
      <c r="D4866" s="4">
        <v>44012</v>
      </c>
      <c r="E4866" s="3">
        <v>4.6149268075</v>
      </c>
      <c r="F4866" s="5" t="s">
        <v>4343</v>
      </c>
      <c r="G4866" s="5">
        <v>226</v>
      </c>
      <c r="H4866" s="5" t="s">
        <v>226</v>
      </c>
      <c r="I4866" s="3">
        <v>4.74029735470167</v>
      </c>
      <c r="J4866" s="3">
        <v>9.95732574679943</v>
      </c>
      <c r="K4866" s="3">
        <v>0.939709713435058</v>
      </c>
      <c r="L4866" s="3">
        <v>27.2486772486773</v>
      </c>
      <c r="M4866" s="3">
        <v>3.28446306169078</v>
      </c>
      <c r="N4866" s="3">
        <v>4.51339915373766</v>
      </c>
      <c r="O4866" s="3">
        <v>6.3836046283585</v>
      </c>
      <c r="P4866" s="3">
        <v>20.9119496855346</v>
      </c>
      <c r="Q4866" s="3">
        <v>8.42494503298022</v>
      </c>
      <c r="R4866" s="3">
        <v>30.8394160583942</v>
      </c>
      <c r="S4866" s="3"/>
      <c r="T4866" s="3"/>
      <c r="U4866" s="3"/>
      <c r="V4866" s="3"/>
      <c r="W4866" s="3"/>
      <c r="X4866" s="3"/>
      <c r="Y4866" s="3"/>
      <c r="Z4866" s="3"/>
      <c r="AA4866" s="3">
        <v>0.294094087691897</v>
      </c>
      <c r="AB4866" s="3">
        <v>0.536310039165655</v>
      </c>
      <c r="AC4866" s="3">
        <v>-1.42137992300857</v>
      </c>
      <c r="AD4866" s="3"/>
      <c r="AE4866" s="5">
        <v>1</v>
      </c>
      <c r="AF4866" s="3">
        <v>0.824284693455577</v>
      </c>
      <c r="AG4866" s="3"/>
      <c r="AH4866" s="3"/>
      <c r="AI4866" s="3"/>
      <c r="AJ4866" s="3"/>
      <c r="AK4866" s="3"/>
      <c r="AL4866" s="3"/>
      <c r="AM4866" s="3"/>
      <c r="AN4866" s="5" t="s">
        <v>134</v>
      </c>
      <c r="AO4866" s="1"/>
      <c r="AP4866" s="1"/>
      <c r="AQ4866" s="1"/>
    </row>
    <row r="4867" spans="1:43">
      <c r="A4867" s="1" t="s">
        <v>12352</v>
      </c>
      <c r="B4867" s="1" t="s">
        <v>12353</v>
      </c>
      <c r="C4867" s="3">
        <v>0.646575342465753</v>
      </c>
      <c r="D4867" s="4">
        <v>44001</v>
      </c>
      <c r="E4867" s="3">
        <v>10.1407897107</v>
      </c>
      <c r="F4867" s="5" t="s">
        <v>9783</v>
      </c>
      <c r="G4867" s="5">
        <v>237</v>
      </c>
      <c r="H4867" s="5" t="s">
        <v>50</v>
      </c>
      <c r="I4867" s="3">
        <v>0.216941130066066</v>
      </c>
      <c r="J4867" s="3">
        <v>33.318445734703</v>
      </c>
      <c r="K4867" s="3">
        <v>0</v>
      </c>
      <c r="L4867" s="3">
        <v>43.3820274457725</v>
      </c>
      <c r="M4867" s="3">
        <v>-0.00983864620228148</v>
      </c>
      <c r="N4867" s="3">
        <v>38.780053428317</v>
      </c>
      <c r="O4867" s="3">
        <v>0.713507085521739</v>
      </c>
      <c r="P4867" s="3">
        <v>44.8606669712197</v>
      </c>
      <c r="Q4867" s="3">
        <v>1.40690480941928</v>
      </c>
      <c r="R4867" s="3">
        <v>18.3003380009657</v>
      </c>
      <c r="S4867" s="3"/>
      <c r="T4867" s="3"/>
      <c r="U4867" s="3"/>
      <c r="V4867" s="3"/>
      <c r="W4867" s="3"/>
      <c r="X4867" s="3"/>
      <c r="Y4867" s="3"/>
      <c r="Z4867" s="3"/>
      <c r="AA4867" s="3">
        <v>0.127606577405186</v>
      </c>
      <c r="AB4867" s="3">
        <v>0.175068381072786</v>
      </c>
      <c r="AC4867" s="3">
        <v>-0.515259611573533</v>
      </c>
      <c r="AD4867" s="3"/>
      <c r="AE4867" s="5">
        <v>1</v>
      </c>
      <c r="AF4867" s="3">
        <v>0.214750416068893</v>
      </c>
      <c r="AG4867" s="3"/>
      <c r="AH4867" s="3"/>
      <c r="AI4867" s="3"/>
      <c r="AJ4867" s="3"/>
      <c r="AK4867" s="3"/>
      <c r="AL4867" s="3"/>
      <c r="AM4867" s="3"/>
      <c r="AN4867" s="5" t="s">
        <v>1266</v>
      </c>
      <c r="AO4867" s="1"/>
      <c r="AP4867" s="1"/>
      <c r="AQ4867" s="1"/>
    </row>
    <row r="4868" spans="1:43">
      <c r="A4868" s="1" t="s">
        <v>12354</v>
      </c>
      <c r="B4868" s="1" t="s">
        <v>12355</v>
      </c>
      <c r="C4868" s="3">
        <v>0.608219178082192</v>
      </c>
      <c r="D4868" s="4">
        <v>44015</v>
      </c>
      <c r="E4868" s="3">
        <v>1.1031457424</v>
      </c>
      <c r="F4868" s="5" t="s">
        <v>1254</v>
      </c>
      <c r="G4868" s="5">
        <v>223</v>
      </c>
      <c r="H4868" s="5" t="s">
        <v>50</v>
      </c>
      <c r="I4868" s="3">
        <v>0.199421677136297</v>
      </c>
      <c r="J4868" s="3">
        <v>35.9088878963823</v>
      </c>
      <c r="K4868" s="3">
        <v>0.0796733393088218</v>
      </c>
      <c r="L4868" s="3">
        <v>5.22355024347056</v>
      </c>
      <c r="M4868" s="3">
        <v>0.0497809637594454</v>
      </c>
      <c r="N4868" s="3">
        <v>27.0258236865539</v>
      </c>
      <c r="O4868" s="3">
        <v>0.738436439940384</v>
      </c>
      <c r="P4868" s="3">
        <v>40.9319323892188</v>
      </c>
      <c r="Q4868" s="3">
        <v>1.22116030428271</v>
      </c>
      <c r="R4868" s="3">
        <v>36.9869628198938</v>
      </c>
      <c r="S4868" s="3"/>
      <c r="T4868" s="3"/>
      <c r="U4868" s="3"/>
      <c r="V4868" s="3"/>
      <c r="W4868" s="3"/>
      <c r="X4868" s="3"/>
      <c r="Y4868" s="3"/>
      <c r="Z4868" s="3"/>
      <c r="AA4868" s="3">
        <v>0.319891406190799</v>
      </c>
      <c r="AB4868" s="3">
        <v>0.554249872164513</v>
      </c>
      <c r="AC4868" s="3">
        <v>-0.109430959013143</v>
      </c>
      <c r="AD4868" s="3"/>
      <c r="AE4868" s="5"/>
      <c r="AF4868" s="3">
        <v>0.192633497189037</v>
      </c>
      <c r="AG4868" s="3"/>
      <c r="AH4868" s="3"/>
      <c r="AI4868" s="3"/>
      <c r="AJ4868" s="3"/>
      <c r="AK4868" s="3"/>
      <c r="AL4868" s="3"/>
      <c r="AM4868" s="3"/>
      <c r="AN4868" s="5" t="s">
        <v>1266</v>
      </c>
      <c r="AO4868" s="1"/>
      <c r="AP4868" s="1"/>
      <c r="AQ4868" s="1"/>
    </row>
    <row r="4869" spans="1:43">
      <c r="A4869" s="1" t="s">
        <v>12356</v>
      </c>
      <c r="B4869" s="1" t="s">
        <v>12357</v>
      </c>
      <c r="C4869" s="3">
        <v>0.4</v>
      </c>
      <c r="D4869" s="4">
        <v>44091</v>
      </c>
      <c r="E4869" s="3">
        <v>2.1055067593</v>
      </c>
      <c r="F4869" s="5" t="s">
        <v>12358</v>
      </c>
      <c r="G4869" s="5">
        <v>147</v>
      </c>
      <c r="H4869" s="5" t="s">
        <v>50</v>
      </c>
      <c r="I4869" s="3">
        <v>0.0797925393975797</v>
      </c>
      <c r="J4869" s="3">
        <v>57.8383206788745</v>
      </c>
      <c r="K4869" s="3">
        <v>0.0398803589232481</v>
      </c>
      <c r="L4869" s="3">
        <v>18.2381584772023</v>
      </c>
      <c r="M4869" s="3">
        <v>-0.198925800676348</v>
      </c>
      <c r="N4869" s="3">
        <v>72.6179875333927</v>
      </c>
      <c r="O4869" s="3">
        <v>0.0299072874090287</v>
      </c>
      <c r="P4869" s="3">
        <v>87.1174052078575</v>
      </c>
      <c r="Q4869" s="3"/>
      <c r="R4869" s="3"/>
      <c r="S4869" s="3"/>
      <c r="T4869" s="3"/>
      <c r="U4869" s="3"/>
      <c r="V4869" s="3"/>
      <c r="W4869" s="3"/>
      <c r="X4869" s="3"/>
      <c r="Y4869" s="3"/>
      <c r="Z4869" s="3"/>
      <c r="AA4869" s="3">
        <v>-0.0569186228873676</v>
      </c>
      <c r="AB4869" s="3">
        <v>-0.0662680424918143</v>
      </c>
      <c r="AC4869" s="3">
        <v>-0.907187718073981</v>
      </c>
      <c r="AD4869" s="3"/>
      <c r="AE4869" s="5">
        <v>1</v>
      </c>
      <c r="AF4869" s="3">
        <v>0.0666229956974279</v>
      </c>
      <c r="AG4869" s="3"/>
      <c r="AH4869" s="3"/>
      <c r="AI4869" s="3"/>
      <c r="AJ4869" s="3"/>
      <c r="AK4869" s="3"/>
      <c r="AL4869" s="3"/>
      <c r="AM4869" s="3"/>
      <c r="AN4869" s="5" t="s">
        <v>1266</v>
      </c>
      <c r="AO4869" s="1"/>
      <c r="AP4869" s="1"/>
      <c r="AQ4869" s="1"/>
    </row>
    <row r="4870" spans="1:43">
      <c r="A4870" s="1" t="s">
        <v>12359</v>
      </c>
      <c r="B4870" s="1" t="s">
        <v>12360</v>
      </c>
      <c r="C4870" s="3">
        <v>0.632876712328767</v>
      </c>
      <c r="D4870" s="4">
        <v>44006</v>
      </c>
      <c r="E4870" s="3">
        <v>10.1756078322</v>
      </c>
      <c r="F4870" s="5" t="s">
        <v>4896</v>
      </c>
      <c r="G4870" s="5">
        <v>232</v>
      </c>
      <c r="H4870" s="5" t="s">
        <v>50</v>
      </c>
      <c r="I4870" s="3">
        <v>0.0589622641509369</v>
      </c>
      <c r="J4870" s="3">
        <v>61.2326931665922</v>
      </c>
      <c r="K4870" s="3">
        <v>0.00982221785679098</v>
      </c>
      <c r="L4870" s="3">
        <v>39.6635679504205</v>
      </c>
      <c r="M4870" s="3">
        <v>-0.117716303708072</v>
      </c>
      <c r="N4870" s="3">
        <v>58.9937666963491</v>
      </c>
      <c r="O4870" s="3">
        <v>0.841834208180643</v>
      </c>
      <c r="P4870" s="3">
        <v>23.3896756509822</v>
      </c>
      <c r="Q4870" s="3">
        <v>1.29327497015518</v>
      </c>
      <c r="R4870" s="3">
        <v>27.6195074843071</v>
      </c>
      <c r="S4870" s="3"/>
      <c r="T4870" s="3"/>
      <c r="U4870" s="3"/>
      <c r="V4870" s="3"/>
      <c r="W4870" s="3"/>
      <c r="X4870" s="3"/>
      <c r="Y4870" s="3"/>
      <c r="Z4870" s="3"/>
      <c r="AA4870" s="3">
        <v>0.226474716764107</v>
      </c>
      <c r="AB4870" s="3">
        <v>0.360714522575424</v>
      </c>
      <c r="AC4870" s="3">
        <v>-0.327966607036383</v>
      </c>
      <c r="AD4870" s="3"/>
      <c r="AE4870" s="5">
        <v>1</v>
      </c>
      <c r="AF4870" s="3">
        <v>0.25570987170828</v>
      </c>
      <c r="AG4870" s="3"/>
      <c r="AH4870" s="3"/>
      <c r="AI4870" s="3"/>
      <c r="AJ4870" s="3"/>
      <c r="AK4870" s="3"/>
      <c r="AL4870" s="3"/>
      <c r="AM4870" s="3"/>
      <c r="AN4870" s="5" t="s">
        <v>1266</v>
      </c>
      <c r="AO4870" s="1"/>
      <c r="AP4870" s="1"/>
      <c r="AQ4870" s="1"/>
    </row>
    <row r="4871" spans="1:43">
      <c r="A4871" s="1" t="s">
        <v>12361</v>
      </c>
      <c r="B4871" s="1" t="s">
        <v>12362</v>
      </c>
      <c r="C4871" s="3">
        <v>0.649315068493151</v>
      </c>
      <c r="D4871" s="4">
        <v>44000</v>
      </c>
      <c r="E4871" s="3">
        <v>11.8811299088</v>
      </c>
      <c r="F4871" s="5" t="s">
        <v>12363</v>
      </c>
      <c r="G4871" s="5">
        <v>238</v>
      </c>
      <c r="H4871" s="5" t="s">
        <v>55</v>
      </c>
      <c r="I4871" s="3">
        <v>-4.57989560532076</v>
      </c>
      <c r="J4871" s="3">
        <v>98.5480943738657</v>
      </c>
      <c r="K4871" s="3">
        <v>-2.3520289480486</v>
      </c>
      <c r="L4871" s="3">
        <v>99.0395480225989</v>
      </c>
      <c r="M4871" s="3">
        <v>-10.2115186564208</v>
      </c>
      <c r="N4871" s="3">
        <v>99.5810891681628</v>
      </c>
      <c r="O4871" s="3">
        <v>7.34987687061942</v>
      </c>
      <c r="P4871" s="3">
        <v>87.5496688741722</v>
      </c>
      <c r="Q4871" s="3">
        <v>12.6080476900149</v>
      </c>
      <c r="R4871" s="3">
        <v>80.7164634146341</v>
      </c>
      <c r="S4871" s="3"/>
      <c r="T4871" s="3"/>
      <c r="U4871" s="3"/>
      <c r="V4871" s="3"/>
      <c r="W4871" s="3"/>
      <c r="X4871" s="3"/>
      <c r="Y4871" s="3"/>
      <c r="Z4871" s="3"/>
      <c r="AA4871" s="3">
        <v>0.143784300896784</v>
      </c>
      <c r="AB4871" s="3">
        <v>0.221158576243952</v>
      </c>
      <c r="AC4871" s="3">
        <v>-10.2115186564208</v>
      </c>
      <c r="AD4871" s="3"/>
      <c r="AE4871" s="5">
        <v>1</v>
      </c>
      <c r="AF4871" s="3">
        <v>2.23073880328632</v>
      </c>
      <c r="AG4871" s="3"/>
      <c r="AH4871" s="3"/>
      <c r="AI4871" s="3"/>
      <c r="AJ4871" s="3"/>
      <c r="AK4871" s="3"/>
      <c r="AL4871" s="3"/>
      <c r="AM4871" s="3"/>
      <c r="AN4871" s="5" t="s">
        <v>1266</v>
      </c>
      <c r="AO4871" s="1"/>
      <c r="AP4871" s="1"/>
      <c r="AQ4871" s="1"/>
    </row>
    <row r="4872" spans="1:43">
      <c r="A4872" s="1" t="s">
        <v>12364</v>
      </c>
      <c r="B4872" s="1" t="s">
        <v>12365</v>
      </c>
      <c r="C4872" s="3">
        <v>0.427397260273973</v>
      </c>
      <c r="D4872" s="4">
        <v>44081</v>
      </c>
      <c r="E4872" s="3">
        <v>1.0987035478</v>
      </c>
      <c r="F4872" s="5" t="s">
        <v>6419</v>
      </c>
      <c r="G4872" s="5">
        <v>157</v>
      </c>
      <c r="H4872" s="5" t="s">
        <v>50</v>
      </c>
      <c r="I4872" s="3">
        <v>0.70935960591134</v>
      </c>
      <c r="J4872" s="3">
        <v>2.72443054935239</v>
      </c>
      <c r="K4872" s="3">
        <v>0.0881229805150201</v>
      </c>
      <c r="L4872" s="3">
        <v>4.47100486941124</v>
      </c>
      <c r="M4872" s="3">
        <v>0.392850127676292</v>
      </c>
      <c r="N4872" s="3">
        <v>2.27070347284061</v>
      </c>
      <c r="O4872" s="3">
        <v>1.80260930186236</v>
      </c>
      <c r="P4872" s="3">
        <v>2.10141617176793</v>
      </c>
      <c r="Q4872" s="3"/>
      <c r="R4872" s="3"/>
      <c r="S4872" s="3"/>
      <c r="T4872" s="3"/>
      <c r="U4872" s="3"/>
      <c r="V4872" s="3"/>
      <c r="W4872" s="3"/>
      <c r="X4872" s="3"/>
      <c r="Y4872" s="3"/>
      <c r="Z4872" s="3"/>
      <c r="AA4872" s="3">
        <v>0.684625701085608</v>
      </c>
      <c r="AB4872" s="3">
        <v>2.54543146411578</v>
      </c>
      <c r="AC4872" s="3">
        <v>-0.119462419113974</v>
      </c>
      <c r="AD4872" s="3"/>
      <c r="AE4872" s="5"/>
      <c r="AF4872" s="3">
        <v>0.444116906900337</v>
      </c>
      <c r="AG4872" s="3"/>
      <c r="AH4872" s="3"/>
      <c r="AI4872" s="3"/>
      <c r="AJ4872" s="3"/>
      <c r="AK4872" s="3"/>
      <c r="AL4872" s="3"/>
      <c r="AM4872" s="3"/>
      <c r="AN4872" s="5" t="s">
        <v>46</v>
      </c>
      <c r="AO4872" s="1"/>
      <c r="AP4872" s="1"/>
      <c r="AQ4872" s="1"/>
    </row>
    <row r="4873" spans="1:43">
      <c r="A4873" s="1" t="s">
        <v>12366</v>
      </c>
      <c r="B4873" s="1" t="s">
        <v>12367</v>
      </c>
      <c r="C4873" s="3">
        <v>0.673972602739726</v>
      </c>
      <c r="D4873" s="4">
        <v>43991</v>
      </c>
      <c r="E4873" s="3">
        <v>4.4097242908</v>
      </c>
      <c r="F4873" s="5" t="s">
        <v>12368</v>
      </c>
      <c r="G4873" s="5">
        <v>247</v>
      </c>
      <c r="H4873" s="5" t="s">
        <v>226</v>
      </c>
      <c r="I4873" s="3">
        <v>0.629770992366406</v>
      </c>
      <c r="J4873" s="3">
        <v>83.2147937411095</v>
      </c>
      <c r="K4873" s="3">
        <v>-0.302514653053516</v>
      </c>
      <c r="L4873" s="3">
        <v>94.7089947089947</v>
      </c>
      <c r="M4873" s="3">
        <v>-0.56571751838582</v>
      </c>
      <c r="N4873" s="3">
        <v>90.4090267983075</v>
      </c>
      <c r="O4873" s="3">
        <v>2.5376762275158</v>
      </c>
      <c r="P4873" s="3">
        <v>72.9559748427673</v>
      </c>
      <c r="Q4873" s="3">
        <v>3.07887792004692</v>
      </c>
      <c r="R4873" s="3">
        <v>80.2919708029197</v>
      </c>
      <c r="S4873" s="3"/>
      <c r="T4873" s="3"/>
      <c r="U4873" s="3"/>
      <c r="V4873" s="3"/>
      <c r="W4873" s="3"/>
      <c r="X4873" s="3"/>
      <c r="Y4873" s="3"/>
      <c r="Z4873" s="3"/>
      <c r="AA4873" s="3">
        <v>0.123574556779954</v>
      </c>
      <c r="AB4873" s="3">
        <v>0.175902138016068</v>
      </c>
      <c r="AC4873" s="3">
        <v>-3.12557795450341</v>
      </c>
      <c r="AD4873" s="3"/>
      <c r="AE4873" s="5">
        <v>1</v>
      </c>
      <c r="AF4873" s="3">
        <v>0.642175144040207</v>
      </c>
      <c r="AG4873" s="3"/>
      <c r="AH4873" s="3"/>
      <c r="AI4873" s="3"/>
      <c r="AJ4873" s="3"/>
      <c r="AK4873" s="3"/>
      <c r="AL4873" s="3"/>
      <c r="AM4873" s="3"/>
      <c r="AN4873" s="5" t="s">
        <v>51</v>
      </c>
      <c r="AO4873" s="1"/>
      <c r="AP4873" s="1"/>
      <c r="AQ4873" s="1"/>
    </row>
    <row r="4874" spans="1:43">
      <c r="A4874" s="1" t="s">
        <v>12369</v>
      </c>
      <c r="B4874" s="1" t="s">
        <v>12370</v>
      </c>
      <c r="C4874" s="3">
        <v>0.726027397260274</v>
      </c>
      <c r="D4874" s="4">
        <v>43972</v>
      </c>
      <c r="E4874" s="3">
        <v>10.0620654396</v>
      </c>
      <c r="F4874" s="5" t="s">
        <v>4729</v>
      </c>
      <c r="G4874" s="5">
        <v>266</v>
      </c>
      <c r="H4874" s="5" t="s">
        <v>50</v>
      </c>
      <c r="I4874" s="3">
        <v>-0.205158264947242</v>
      </c>
      <c r="J4874" s="3">
        <v>88.0750334970969</v>
      </c>
      <c r="K4874" s="3">
        <v>-0.0977995110024446</v>
      </c>
      <c r="L4874" s="3">
        <v>91.7662682602922</v>
      </c>
      <c r="M4874" s="3">
        <v>-0.30255709545188</v>
      </c>
      <c r="N4874" s="3">
        <v>85.3072128227961</v>
      </c>
      <c r="O4874" s="3">
        <v>0.505867261754101</v>
      </c>
      <c r="P4874" s="3">
        <v>67.0625856555505</v>
      </c>
      <c r="Q4874" s="3">
        <v>1.77395508920651</v>
      </c>
      <c r="R4874" s="3">
        <v>5.60115886045389</v>
      </c>
      <c r="S4874" s="3"/>
      <c r="T4874" s="3"/>
      <c r="U4874" s="3"/>
      <c r="V4874" s="3"/>
      <c r="W4874" s="3"/>
      <c r="X4874" s="3"/>
      <c r="Y4874" s="3"/>
      <c r="Z4874" s="3"/>
      <c r="AA4874" s="3">
        <v>0.391411444011821</v>
      </c>
      <c r="AB4874" s="3">
        <v>1.02911658423079</v>
      </c>
      <c r="AC4874" s="3">
        <v>-0.380339379754243</v>
      </c>
      <c r="AD4874" s="3"/>
      <c r="AE4874" s="5">
        <v>1</v>
      </c>
      <c r="AF4874" s="3">
        <v>0.413381983535258</v>
      </c>
      <c r="AG4874" s="3"/>
      <c r="AH4874" s="3"/>
      <c r="AI4874" s="3"/>
      <c r="AJ4874" s="3"/>
      <c r="AK4874" s="3"/>
      <c r="AL4874" s="3"/>
      <c r="AM4874" s="3"/>
      <c r="AN4874" s="5" t="s">
        <v>51</v>
      </c>
      <c r="AO4874" s="1"/>
      <c r="AP4874" s="1"/>
      <c r="AQ4874" s="1"/>
    </row>
    <row r="4875" spans="1:43">
      <c r="A4875" s="1" t="s">
        <v>12371</v>
      </c>
      <c r="B4875" s="1" t="s">
        <v>12372</v>
      </c>
      <c r="C4875" s="3">
        <v>0.726027397260274</v>
      </c>
      <c r="D4875" s="4">
        <v>43972</v>
      </c>
      <c r="E4875" s="3">
        <v>51.0753867172</v>
      </c>
      <c r="F4875" s="5" t="s">
        <v>10873</v>
      </c>
      <c r="G4875" s="5">
        <v>266</v>
      </c>
      <c r="H4875" s="5" t="s">
        <v>50</v>
      </c>
      <c r="I4875" s="3">
        <v>0.078181901554012</v>
      </c>
      <c r="J4875" s="3">
        <v>58.4635998213488</v>
      </c>
      <c r="K4875" s="3">
        <v>-0.0299999999999898</v>
      </c>
      <c r="L4875" s="3">
        <v>72.6870296591412</v>
      </c>
      <c r="M4875" s="3">
        <v>-0.159792572401941</v>
      </c>
      <c r="N4875" s="3">
        <v>65.6723063223508</v>
      </c>
      <c r="O4875" s="3">
        <v>0.777609969849264</v>
      </c>
      <c r="P4875" s="3">
        <v>34.5820009136592</v>
      </c>
      <c r="Q4875" s="3">
        <v>1.21069821660184</v>
      </c>
      <c r="R4875" s="3">
        <v>38.6286817962337</v>
      </c>
      <c r="S4875" s="3"/>
      <c r="T4875" s="3"/>
      <c r="U4875" s="3"/>
      <c r="V4875" s="3"/>
      <c r="W4875" s="3"/>
      <c r="X4875" s="3"/>
      <c r="Y4875" s="3"/>
      <c r="Z4875" s="3"/>
      <c r="AA4875" s="3">
        <v>0.0623046178047309</v>
      </c>
      <c r="AB4875" s="3">
        <v>0.0830737158401339</v>
      </c>
      <c r="AC4875" s="3">
        <v>-0.627865258122392</v>
      </c>
      <c r="AD4875" s="3"/>
      <c r="AE4875" s="5">
        <v>2</v>
      </c>
      <c r="AF4875" s="3">
        <v>0.172211023232897</v>
      </c>
      <c r="AG4875" s="3"/>
      <c r="AH4875" s="3"/>
      <c r="AI4875" s="3"/>
      <c r="AJ4875" s="3"/>
      <c r="AK4875" s="3"/>
      <c r="AL4875" s="3"/>
      <c r="AM4875" s="3">
        <v>5</v>
      </c>
      <c r="AN4875" s="5" t="s">
        <v>56</v>
      </c>
      <c r="AO4875" s="1"/>
      <c r="AP4875" s="1"/>
      <c r="AQ4875" s="1"/>
    </row>
    <row r="4876" spans="1:43">
      <c r="A4876" s="1" t="s">
        <v>12373</v>
      </c>
      <c r="B4876" s="1" t="s">
        <v>12374</v>
      </c>
      <c r="C4876" s="3">
        <v>0.652054794520548</v>
      </c>
      <c r="D4876" s="4">
        <v>43999</v>
      </c>
      <c r="E4876" s="3">
        <v>23.0933286043</v>
      </c>
      <c r="F4876" s="5" t="s">
        <v>12375</v>
      </c>
      <c r="G4876" s="5">
        <v>239</v>
      </c>
      <c r="H4876" s="5" t="s">
        <v>55</v>
      </c>
      <c r="I4876" s="3">
        <v>17.0116604899214</v>
      </c>
      <c r="J4876" s="3">
        <v>9.25589836660617</v>
      </c>
      <c r="K4876" s="3">
        <v>3.6097326716824</v>
      </c>
      <c r="L4876" s="3">
        <v>28.3050847457627</v>
      </c>
      <c r="M4876" s="3">
        <v>11.5852081717093</v>
      </c>
      <c r="N4876" s="3">
        <v>6.94195092758827</v>
      </c>
      <c r="O4876" s="3">
        <v>23.5799522673031</v>
      </c>
      <c r="P4876" s="3">
        <v>27.2847682119205</v>
      </c>
      <c r="Q4876" s="3">
        <v>21.2305675220079</v>
      </c>
      <c r="R4876" s="3">
        <v>57.3170731707317</v>
      </c>
      <c r="S4876" s="3"/>
      <c r="T4876" s="3"/>
      <c r="U4876" s="3"/>
      <c r="V4876" s="3"/>
      <c r="W4876" s="3"/>
      <c r="X4876" s="3"/>
      <c r="Y4876" s="3"/>
      <c r="Z4876" s="3"/>
      <c r="AA4876" s="3">
        <v>0.203640377833021</v>
      </c>
      <c r="AB4876" s="3">
        <v>0.411302368749399</v>
      </c>
      <c r="AC4876" s="3">
        <v>-8.97684288218471</v>
      </c>
      <c r="AD4876" s="3"/>
      <c r="AE4876" s="5">
        <v>2</v>
      </c>
      <c r="AF4876" s="3">
        <v>2.80304398286898</v>
      </c>
      <c r="AG4876" s="3"/>
      <c r="AH4876" s="3"/>
      <c r="AI4876" s="3"/>
      <c r="AJ4876" s="3"/>
      <c r="AK4876" s="3"/>
      <c r="AL4876" s="3"/>
      <c r="AM4876" s="3"/>
      <c r="AN4876" s="5" t="s">
        <v>134</v>
      </c>
      <c r="AO4876" s="1"/>
      <c r="AP4876" s="1"/>
      <c r="AQ4876" s="1"/>
    </row>
    <row r="4877" spans="1:43">
      <c r="A4877" s="1" t="s">
        <v>12376</v>
      </c>
      <c r="B4877" s="1" t="s">
        <v>12377</v>
      </c>
      <c r="C4877" s="3">
        <v>0.649315068493151</v>
      </c>
      <c r="D4877" s="4">
        <v>44000</v>
      </c>
      <c r="E4877" s="3">
        <v>5.5893900423</v>
      </c>
      <c r="F4877" s="5" t="s">
        <v>12378</v>
      </c>
      <c r="G4877" s="5">
        <v>238</v>
      </c>
      <c r="H4877" s="5" t="s">
        <v>226</v>
      </c>
      <c r="I4877" s="3">
        <v>4.5968819599109</v>
      </c>
      <c r="J4877" s="3">
        <v>11.6642958748222</v>
      </c>
      <c r="K4877" s="3">
        <v>1.19806929839683</v>
      </c>
      <c r="L4877" s="3">
        <v>17.4603174603175</v>
      </c>
      <c r="M4877" s="3">
        <v>0.59977722560191</v>
      </c>
      <c r="N4877" s="3">
        <v>55.9943582510578</v>
      </c>
      <c r="O4877" s="3">
        <v>9.97564630947919</v>
      </c>
      <c r="P4877" s="3">
        <v>5.34591194968553</v>
      </c>
      <c r="Q4877" s="3">
        <v>14.714215925745</v>
      </c>
      <c r="R4877" s="3">
        <v>4.92700729927007</v>
      </c>
      <c r="S4877" s="3"/>
      <c r="T4877" s="3"/>
      <c r="U4877" s="3"/>
      <c r="V4877" s="3"/>
      <c r="W4877" s="3"/>
      <c r="X4877" s="3"/>
      <c r="Y4877" s="3"/>
      <c r="Z4877" s="3"/>
      <c r="AA4877" s="3">
        <v>0.262851397133487</v>
      </c>
      <c r="AB4877" s="3">
        <v>0.466472417546901</v>
      </c>
      <c r="AC4877" s="3">
        <v>-4.12979351032447</v>
      </c>
      <c r="AD4877" s="3"/>
      <c r="AE4877" s="5">
        <v>1</v>
      </c>
      <c r="AF4877" s="3">
        <v>1.96538029000721</v>
      </c>
      <c r="AG4877" s="3"/>
      <c r="AH4877" s="3"/>
      <c r="AI4877" s="3"/>
      <c r="AJ4877" s="3"/>
      <c r="AK4877" s="3"/>
      <c r="AL4877" s="3"/>
      <c r="AM4877" s="3">
        <v>500</v>
      </c>
      <c r="AN4877" s="5" t="s">
        <v>56</v>
      </c>
      <c r="AO4877" s="1"/>
      <c r="AP4877" s="1"/>
      <c r="AQ4877" s="1"/>
    </row>
    <row r="4878" spans="1:43">
      <c r="A4878" s="1" t="s">
        <v>12379</v>
      </c>
      <c r="B4878" s="1" t="s">
        <v>12380</v>
      </c>
      <c r="C4878" s="3">
        <v>0.572602739726027</v>
      </c>
      <c r="D4878" s="4">
        <v>44028</v>
      </c>
      <c r="E4878" s="3">
        <v>61.0637482759</v>
      </c>
      <c r="F4878" s="5" t="s">
        <v>7506</v>
      </c>
      <c r="G4878" s="5">
        <v>210</v>
      </c>
      <c r="H4878" s="5" t="s">
        <v>55</v>
      </c>
      <c r="I4878" s="3">
        <v>23.6490150009037</v>
      </c>
      <c r="J4878" s="3">
        <v>0.423472474289171</v>
      </c>
      <c r="K4878" s="3">
        <v>4.36274883685456</v>
      </c>
      <c r="L4878" s="3">
        <v>14.2372881355932</v>
      </c>
      <c r="M4878" s="3">
        <v>12.4599326045862</v>
      </c>
      <c r="N4878" s="3">
        <v>4.84739676840215</v>
      </c>
      <c r="O4878" s="3">
        <v>31.4409221902017</v>
      </c>
      <c r="P4878" s="3">
        <v>6.09271523178808</v>
      </c>
      <c r="Q4878" s="3">
        <v>35.1140515453738</v>
      </c>
      <c r="R4878" s="3">
        <v>18.8262195121951</v>
      </c>
      <c r="S4878" s="3"/>
      <c r="T4878" s="3"/>
      <c r="U4878" s="3"/>
      <c r="V4878" s="3"/>
      <c r="W4878" s="3"/>
      <c r="X4878" s="3"/>
      <c r="Y4878" s="3"/>
      <c r="Z4878" s="3"/>
      <c r="AA4878" s="3">
        <v>0.310691629035223</v>
      </c>
      <c r="AB4878" s="3">
        <v>0.679943819682606</v>
      </c>
      <c r="AC4878" s="3">
        <v>-5.18323179048831</v>
      </c>
      <c r="AD4878" s="3"/>
      <c r="AE4878" s="5">
        <v>1</v>
      </c>
      <c r="AF4878" s="3">
        <v>3.91454114212011</v>
      </c>
      <c r="AG4878" s="3"/>
      <c r="AH4878" s="3"/>
      <c r="AI4878" s="3"/>
      <c r="AJ4878" s="3"/>
      <c r="AK4878" s="3"/>
      <c r="AL4878" s="3"/>
      <c r="AM4878" s="3"/>
      <c r="AN4878" s="5" t="s">
        <v>46</v>
      </c>
      <c r="AO4878" s="1"/>
      <c r="AP4878" s="1"/>
      <c r="AQ4878" s="1"/>
    </row>
    <row r="4879" spans="1:43">
      <c r="A4879" s="1" t="s">
        <v>12381</v>
      </c>
      <c r="B4879" s="1" t="s">
        <v>12382</v>
      </c>
      <c r="C4879" s="3">
        <v>0.534246575342466</v>
      </c>
      <c r="D4879" s="4">
        <v>44042</v>
      </c>
      <c r="E4879" s="3">
        <v>8.2785846846</v>
      </c>
      <c r="F4879" s="5" t="s">
        <v>12383</v>
      </c>
      <c r="G4879" s="5">
        <v>196</v>
      </c>
      <c r="H4879" s="5" t="s">
        <v>226</v>
      </c>
      <c r="I4879" s="3">
        <v>4.9210148396362</v>
      </c>
      <c r="J4879" s="3">
        <v>9.10384068278805</v>
      </c>
      <c r="K4879" s="3">
        <v>2.98844093600226</v>
      </c>
      <c r="L4879" s="3">
        <v>0.396825396825397</v>
      </c>
      <c r="M4879" s="3">
        <v>2.05811138014528</v>
      </c>
      <c r="N4879" s="3">
        <v>16.361071932299</v>
      </c>
      <c r="O4879" s="3">
        <v>9.36034327911387</v>
      </c>
      <c r="P4879" s="3">
        <v>6.28930817610063</v>
      </c>
      <c r="Q4879" s="3">
        <v>9.88669407399981</v>
      </c>
      <c r="R4879" s="3">
        <v>20.4379562043796</v>
      </c>
      <c r="S4879" s="3"/>
      <c r="T4879" s="3"/>
      <c r="U4879" s="3"/>
      <c r="V4879" s="3"/>
      <c r="W4879" s="3"/>
      <c r="X4879" s="3"/>
      <c r="Y4879" s="3"/>
      <c r="Z4879" s="3"/>
      <c r="AA4879" s="3">
        <v>0.162480553611653</v>
      </c>
      <c r="AB4879" s="3">
        <v>0.26540339579648</v>
      </c>
      <c r="AC4879" s="3">
        <v>-4.21198156682028</v>
      </c>
      <c r="AD4879" s="3"/>
      <c r="AE4879" s="5">
        <v>1</v>
      </c>
      <c r="AF4879" s="3">
        <v>0.671239544027548</v>
      </c>
      <c r="AG4879" s="3"/>
      <c r="AH4879" s="3"/>
      <c r="AI4879" s="3"/>
      <c r="AJ4879" s="3"/>
      <c r="AK4879" s="3"/>
      <c r="AL4879" s="3"/>
      <c r="AM4879" s="3"/>
      <c r="AN4879" s="5" t="s">
        <v>46</v>
      </c>
      <c r="AO4879" s="1"/>
      <c r="AP4879" s="1"/>
      <c r="AQ4879" s="1"/>
    </row>
    <row r="4880" spans="1:43">
      <c r="A4880" s="1" t="s">
        <v>12384</v>
      </c>
      <c r="B4880" s="1" t="s">
        <v>12385</v>
      </c>
      <c r="C4880" s="3">
        <v>0.46027397260274</v>
      </c>
      <c r="D4880" s="4">
        <v>44069</v>
      </c>
      <c r="E4880" s="3">
        <v>4.3581226763</v>
      </c>
      <c r="F4880" s="5" t="s">
        <v>3591</v>
      </c>
      <c r="G4880" s="5">
        <v>169</v>
      </c>
      <c r="H4880" s="5" t="s">
        <v>191</v>
      </c>
      <c r="I4880" s="3">
        <v>9.11401279467182</v>
      </c>
      <c r="J4880" s="3">
        <v>58.2278481012658</v>
      </c>
      <c r="K4880" s="3">
        <v>3.64605011237826</v>
      </c>
      <c r="L4880" s="3">
        <v>25</v>
      </c>
      <c r="M4880" s="3">
        <v>0.614141414141418</v>
      </c>
      <c r="N4880" s="3">
        <v>85.2252252252252</v>
      </c>
      <c r="O4880" s="3">
        <v>20.7545339928232</v>
      </c>
      <c r="P4880" s="3">
        <v>40.3809523809524</v>
      </c>
      <c r="Q4880" s="3"/>
      <c r="R4880" s="3"/>
      <c r="S4880" s="3"/>
      <c r="T4880" s="3"/>
      <c r="U4880" s="3"/>
      <c r="V4880" s="3"/>
      <c r="W4880" s="3"/>
      <c r="X4880" s="3"/>
      <c r="Y4880" s="3"/>
      <c r="Z4880" s="3"/>
      <c r="AA4880" s="3">
        <v>0.275041220863501</v>
      </c>
      <c r="AB4880" s="3">
        <v>0.598295618316673</v>
      </c>
      <c r="AC4880" s="3">
        <v>-10.0047192071732</v>
      </c>
      <c r="AD4880" s="3"/>
      <c r="AE4880" s="5">
        <v>1</v>
      </c>
      <c r="AF4880" s="3">
        <v>2.9454911840864</v>
      </c>
      <c r="AG4880" s="3"/>
      <c r="AH4880" s="3"/>
      <c r="AI4880" s="3"/>
      <c r="AJ4880" s="3"/>
      <c r="AK4880" s="3"/>
      <c r="AL4880" s="3"/>
      <c r="AM4880" s="3"/>
      <c r="AN4880" s="5" t="s">
        <v>46</v>
      </c>
      <c r="AO4880" s="1"/>
      <c r="AP4880" s="1"/>
      <c r="AQ4880" s="1"/>
    </row>
    <row r="4881" spans="1:43">
      <c r="A4881" s="1" t="s">
        <v>12386</v>
      </c>
      <c r="B4881" s="1" t="s">
        <v>12387</v>
      </c>
      <c r="C4881" s="3">
        <v>0.367123287671233</v>
      </c>
      <c r="D4881" s="4">
        <v>44103</v>
      </c>
      <c r="E4881" s="3">
        <v>0.6015183835</v>
      </c>
      <c r="F4881" s="5" t="s">
        <v>12388</v>
      </c>
      <c r="G4881" s="5">
        <v>135</v>
      </c>
      <c r="H4881" s="5" t="s">
        <v>390</v>
      </c>
      <c r="I4881" s="3">
        <v>-2.35958455177977</v>
      </c>
      <c r="J4881" s="3">
        <v>66.6666666666667</v>
      </c>
      <c r="K4881" s="3">
        <v>0.165511534085036</v>
      </c>
      <c r="L4881" s="3">
        <v>19.047619047619</v>
      </c>
      <c r="M4881" s="3">
        <v>-2.94677758845344</v>
      </c>
      <c r="N4881" s="3">
        <v>19.047619047619</v>
      </c>
      <c r="O4881" s="3">
        <v>-2.76159871460132</v>
      </c>
      <c r="P4881" s="3">
        <v>21.4285714285714</v>
      </c>
      <c r="Q4881" s="3"/>
      <c r="R4881" s="3"/>
      <c r="S4881" s="3"/>
      <c r="T4881" s="3"/>
      <c r="U4881" s="3"/>
      <c r="V4881" s="3"/>
      <c r="W4881" s="3"/>
      <c r="X4881" s="3"/>
      <c r="Y4881" s="3"/>
      <c r="Z4881" s="3"/>
      <c r="AA4881" s="3">
        <v>-0.249984629552633</v>
      </c>
      <c r="AB4881" s="3">
        <v>-0.288945160587318</v>
      </c>
      <c r="AC4881" s="3">
        <v>-6.06936416184972</v>
      </c>
      <c r="AD4881" s="3"/>
      <c r="AE4881" s="5">
        <v>1</v>
      </c>
      <c r="AF4881" s="3">
        <v>-0.602707869878617</v>
      </c>
      <c r="AG4881" s="3"/>
      <c r="AH4881" s="3"/>
      <c r="AI4881" s="3"/>
      <c r="AJ4881" s="3"/>
      <c r="AK4881" s="3"/>
      <c r="AL4881" s="3"/>
      <c r="AM4881" s="3"/>
      <c r="AN4881" s="5" t="s">
        <v>46</v>
      </c>
      <c r="AO4881" s="1"/>
      <c r="AP4881" s="1"/>
      <c r="AQ4881" s="1"/>
    </row>
    <row r="4882" spans="1:43">
      <c r="A4882" s="1" t="s">
        <v>12389</v>
      </c>
      <c r="B4882" s="1" t="s">
        <v>12390</v>
      </c>
      <c r="C4882" s="3">
        <v>0.252054794520548</v>
      </c>
      <c r="D4882" s="4">
        <v>44145</v>
      </c>
      <c r="E4882" s="3">
        <v>3.0937524557</v>
      </c>
      <c r="F4882" s="5" t="s">
        <v>12388</v>
      </c>
      <c r="G4882" s="5">
        <v>93</v>
      </c>
      <c r="H4882" s="5" t="s">
        <v>60</v>
      </c>
      <c r="I4882" s="3">
        <v>8.94660894660894</v>
      </c>
      <c r="J4882" s="3">
        <v>30.952380952381</v>
      </c>
      <c r="K4882" s="3">
        <v>3.98494169497751</v>
      </c>
      <c r="L4882" s="3">
        <v>13.5186960690316</v>
      </c>
      <c r="M4882" s="3">
        <v>3.89908256880734</v>
      </c>
      <c r="N4882" s="3">
        <v>32.0474777448071</v>
      </c>
      <c r="O4882" s="3">
        <v>13.25</v>
      </c>
      <c r="P4882" s="3">
        <v>41.3793103448276</v>
      </c>
      <c r="Q4882" s="3"/>
      <c r="R4882" s="3"/>
      <c r="S4882" s="3"/>
      <c r="T4882" s="3"/>
      <c r="U4882" s="3"/>
      <c r="V4882" s="3"/>
      <c r="W4882" s="3"/>
      <c r="X4882" s="3"/>
      <c r="Y4882" s="3"/>
      <c r="Z4882" s="3"/>
      <c r="AA4882" s="3">
        <v>0.34066354356668</v>
      </c>
      <c r="AB4882" s="3">
        <v>0.644539116476938</v>
      </c>
      <c r="AC4882" s="3">
        <v>-4.40978757730572</v>
      </c>
      <c r="AD4882" s="3"/>
      <c r="AE4882" s="5"/>
      <c r="AF4882" s="3">
        <v>3.25291961137623</v>
      </c>
      <c r="AG4882" s="3"/>
      <c r="AH4882" s="3"/>
      <c r="AI4882" s="3"/>
      <c r="AJ4882" s="3"/>
      <c r="AK4882" s="3"/>
      <c r="AL4882" s="3"/>
      <c r="AM4882" s="3"/>
      <c r="AN4882" s="5" t="s">
        <v>46</v>
      </c>
      <c r="AO4882" s="1"/>
      <c r="AP4882" s="1"/>
      <c r="AQ4882" s="1"/>
    </row>
    <row r="4883" spans="1:43">
      <c r="A4883" s="1" t="s">
        <v>12391</v>
      </c>
      <c r="B4883" s="1" t="s">
        <v>12392</v>
      </c>
      <c r="C4883" s="3">
        <v>0.695890410958904</v>
      </c>
      <c r="D4883" s="4">
        <v>43983</v>
      </c>
      <c r="E4883" s="3">
        <v>6.9048111666</v>
      </c>
      <c r="F4883" s="5" t="s">
        <v>795</v>
      </c>
      <c r="G4883" s="5">
        <v>255</v>
      </c>
      <c r="H4883" s="5" t="s">
        <v>226</v>
      </c>
      <c r="I4883" s="3">
        <v>3.2043905461627</v>
      </c>
      <c r="J4883" s="3">
        <v>27.1692745376956</v>
      </c>
      <c r="K4883" s="3">
        <v>0.404753703065788</v>
      </c>
      <c r="L4883" s="3">
        <v>60.3174603174603</v>
      </c>
      <c r="M4883" s="3">
        <v>1.0574672791887</v>
      </c>
      <c r="N4883" s="3">
        <v>38.0818053596615</v>
      </c>
      <c r="O4883" s="3">
        <v>5.26363308053449</v>
      </c>
      <c r="P4883" s="3">
        <v>31.7610062893082</v>
      </c>
      <c r="Q4883" s="3">
        <v>8.8100793280448</v>
      </c>
      <c r="R4883" s="3">
        <v>26.8248175182482</v>
      </c>
      <c r="S4883" s="3"/>
      <c r="T4883" s="3"/>
      <c r="U4883" s="3"/>
      <c r="V4883" s="3"/>
      <c r="W4883" s="3"/>
      <c r="X4883" s="3"/>
      <c r="Y4883" s="3"/>
      <c r="Z4883" s="3"/>
      <c r="AA4883" s="3">
        <v>0.443875844343709</v>
      </c>
      <c r="AB4883" s="3">
        <v>0.925384222962605</v>
      </c>
      <c r="AC4883" s="3">
        <v>-2.15998535603149</v>
      </c>
      <c r="AD4883" s="3"/>
      <c r="AE4883" s="5">
        <v>1</v>
      </c>
      <c r="AF4883" s="3">
        <v>1.80811427536306</v>
      </c>
      <c r="AG4883" s="3"/>
      <c r="AH4883" s="3"/>
      <c r="AI4883" s="3"/>
      <c r="AJ4883" s="3"/>
      <c r="AK4883" s="3"/>
      <c r="AL4883" s="3"/>
      <c r="AM4883" s="3">
        <v>1</v>
      </c>
      <c r="AN4883" s="5" t="s">
        <v>1660</v>
      </c>
      <c r="AO4883" s="1"/>
      <c r="AP4883" s="1"/>
      <c r="AQ4883" s="1"/>
    </row>
    <row r="4884" spans="1:43">
      <c r="A4884" s="1" t="s">
        <v>12393</v>
      </c>
      <c r="B4884" s="1" t="s">
        <v>12394</v>
      </c>
      <c r="C4884" s="3">
        <v>0.668493150684932</v>
      </c>
      <c r="D4884" s="4">
        <v>43993</v>
      </c>
      <c r="E4884" s="3">
        <v>1.9387731696</v>
      </c>
      <c r="F4884" s="5" t="s">
        <v>133</v>
      </c>
      <c r="G4884" s="5">
        <v>245</v>
      </c>
      <c r="H4884" s="5" t="s">
        <v>50</v>
      </c>
      <c r="I4884" s="3">
        <v>0.465577018325897</v>
      </c>
      <c r="J4884" s="3">
        <v>5.53818669048682</v>
      </c>
      <c r="K4884" s="3">
        <v>0.0197238658777099</v>
      </c>
      <c r="L4884" s="3">
        <v>33.0677290836653</v>
      </c>
      <c r="M4884" s="3">
        <v>0.237201027871117</v>
      </c>
      <c r="N4884" s="3">
        <v>7.79162956366874</v>
      </c>
      <c r="O4884" s="3">
        <v>0.555225064445771</v>
      </c>
      <c r="P4884" s="3">
        <v>64.0018273184102</v>
      </c>
      <c r="Q4884" s="3">
        <v>1.31868131868133</v>
      </c>
      <c r="R4884" s="3">
        <v>24.9154997585707</v>
      </c>
      <c r="S4884" s="3"/>
      <c r="T4884" s="3"/>
      <c r="U4884" s="3"/>
      <c r="V4884" s="3"/>
      <c r="W4884" s="3"/>
      <c r="X4884" s="3"/>
      <c r="Y4884" s="3"/>
      <c r="Z4884" s="3"/>
      <c r="AA4884" s="3">
        <v>0.0836006154083304</v>
      </c>
      <c r="AB4884" s="3">
        <v>0.113977489649382</v>
      </c>
      <c r="AC4884" s="3">
        <v>-0.660000000000005</v>
      </c>
      <c r="AD4884" s="3"/>
      <c r="AE4884" s="5">
        <v>1</v>
      </c>
      <c r="AF4884" s="3">
        <v>0.232124317603772</v>
      </c>
      <c r="AG4884" s="3"/>
      <c r="AH4884" s="3"/>
      <c r="AI4884" s="3"/>
      <c r="AJ4884" s="3"/>
      <c r="AK4884" s="3"/>
      <c r="AL4884" s="3"/>
      <c r="AM4884" s="3"/>
      <c r="AN4884" s="5" t="s">
        <v>46</v>
      </c>
      <c r="AO4884" s="1"/>
      <c r="AP4884" s="1"/>
      <c r="AQ4884" s="1"/>
    </row>
    <row r="4885" spans="1:43">
      <c r="A4885" s="1" t="s">
        <v>12395</v>
      </c>
      <c r="B4885" s="1" t="s">
        <v>12396</v>
      </c>
      <c r="C4885" s="3">
        <v>0.619178082191781</v>
      </c>
      <c r="D4885" s="4">
        <v>44011</v>
      </c>
      <c r="E4885" s="3">
        <v>2.443702311</v>
      </c>
      <c r="F4885" s="5" t="s">
        <v>12397</v>
      </c>
      <c r="G4885" s="5">
        <v>227</v>
      </c>
      <c r="H4885" s="5" t="s">
        <v>55</v>
      </c>
      <c r="I4885" s="3">
        <v>2.48981038454723</v>
      </c>
      <c r="J4885" s="3">
        <v>88.2032667876588</v>
      </c>
      <c r="K4885" s="3">
        <v>2.90925266903914</v>
      </c>
      <c r="L4885" s="3">
        <v>43.4463276836158</v>
      </c>
      <c r="M4885" s="3">
        <v>1.6432337434095</v>
      </c>
      <c r="N4885" s="3">
        <v>79.0544584081388</v>
      </c>
      <c r="O4885" s="3">
        <v>0.582608695652187</v>
      </c>
      <c r="P4885" s="3">
        <v>96.4900662251656</v>
      </c>
      <c r="Q4885" s="3">
        <v>3.50782997762865</v>
      </c>
      <c r="R4885" s="3">
        <v>92.8353658536585</v>
      </c>
      <c r="S4885" s="3"/>
      <c r="T4885" s="3"/>
      <c r="U4885" s="3"/>
      <c r="V4885" s="3"/>
      <c r="W4885" s="3"/>
      <c r="X4885" s="3"/>
      <c r="Y4885" s="3"/>
      <c r="Z4885" s="3"/>
      <c r="AA4885" s="3">
        <v>0.1304513411593</v>
      </c>
      <c r="AB4885" s="3">
        <v>0.198342089281893</v>
      </c>
      <c r="AC4885" s="3">
        <v>-10.4776964047936</v>
      </c>
      <c r="AD4885" s="3"/>
      <c r="AE4885" s="5">
        <v>2</v>
      </c>
      <c r="AF4885" s="3">
        <v>1.26202301777145</v>
      </c>
      <c r="AG4885" s="3"/>
      <c r="AH4885" s="3"/>
      <c r="AI4885" s="3"/>
      <c r="AJ4885" s="3"/>
      <c r="AK4885" s="3"/>
      <c r="AL4885" s="3"/>
      <c r="AM4885" s="3">
        <v>100</v>
      </c>
      <c r="AN4885" s="5" t="s">
        <v>56</v>
      </c>
      <c r="AO4885" s="1"/>
      <c r="AP4885" s="1"/>
      <c r="AQ4885" s="1"/>
    </row>
    <row r="4886" spans="1:43">
      <c r="A4886" s="1" t="s">
        <v>12398</v>
      </c>
      <c r="B4886" s="1" t="s">
        <v>12399</v>
      </c>
      <c r="C4886" s="3">
        <v>0.632876712328767</v>
      </c>
      <c r="D4886" s="4">
        <v>44006</v>
      </c>
      <c r="E4886" s="3">
        <v>2.9799183212</v>
      </c>
      <c r="F4886" s="5" t="s">
        <v>12400</v>
      </c>
      <c r="G4886" s="5">
        <v>232</v>
      </c>
      <c r="H4886" s="5" t="s">
        <v>2390</v>
      </c>
      <c r="I4886" s="3">
        <v>7.90543975597358</v>
      </c>
      <c r="J4886" s="3">
        <v>20.7692307692308</v>
      </c>
      <c r="K4886" s="3">
        <v>2.29737328299463</v>
      </c>
      <c r="L4886" s="3">
        <v>27.0676691729323</v>
      </c>
      <c r="M4886" s="3">
        <v>2.90909090909091</v>
      </c>
      <c r="N4886" s="3">
        <v>26.5151515151515</v>
      </c>
      <c r="O4886" s="3">
        <v>16.3757653294343</v>
      </c>
      <c r="P4886" s="3">
        <v>15.625</v>
      </c>
      <c r="Q4886" s="3">
        <v>25.4062038404727</v>
      </c>
      <c r="R4886" s="3">
        <v>13.0841121495327</v>
      </c>
      <c r="S4886" s="3"/>
      <c r="T4886" s="3"/>
      <c r="U4886" s="3"/>
      <c r="V4886" s="3"/>
      <c r="W4886" s="3"/>
      <c r="X4886" s="3"/>
      <c r="Y4886" s="3"/>
      <c r="Z4886" s="3"/>
      <c r="AA4886" s="3">
        <v>0.336608531017844</v>
      </c>
      <c r="AB4886" s="3">
        <v>0.662357234956014</v>
      </c>
      <c r="AC4886" s="3">
        <v>-4.86856431793436</v>
      </c>
      <c r="AD4886" s="3"/>
      <c r="AE4886" s="5">
        <v>1</v>
      </c>
      <c r="AF4886" s="3">
        <v>2.94794537733983</v>
      </c>
      <c r="AG4886" s="3"/>
      <c r="AH4886" s="3"/>
      <c r="AI4886" s="3"/>
      <c r="AJ4886" s="3"/>
      <c r="AK4886" s="3"/>
      <c r="AL4886" s="3"/>
      <c r="AM4886" s="3"/>
      <c r="AN4886" s="5" t="s">
        <v>46</v>
      </c>
      <c r="AO4886" s="1"/>
      <c r="AP4886" s="1"/>
      <c r="AQ4886" s="1"/>
    </row>
    <row r="4887" spans="1:43">
      <c r="A4887" s="1" t="s">
        <v>12401</v>
      </c>
      <c r="B4887" s="1" t="s">
        <v>12402</v>
      </c>
      <c r="C4887" s="3">
        <v>0.419178082191781</v>
      </c>
      <c r="D4887" s="4">
        <v>44084</v>
      </c>
      <c r="E4887" s="3">
        <v>3.9076507924</v>
      </c>
      <c r="F4887" s="5" t="s">
        <v>12403</v>
      </c>
      <c r="G4887" s="5">
        <v>154</v>
      </c>
      <c r="H4887" s="5" t="s">
        <v>55</v>
      </c>
      <c r="I4887" s="3">
        <v>4.57925281102648</v>
      </c>
      <c r="J4887" s="3">
        <v>81.0042347247429</v>
      </c>
      <c r="K4887" s="3">
        <v>2.52466885945417</v>
      </c>
      <c r="L4887" s="3">
        <v>51.1864406779661</v>
      </c>
      <c r="M4887" s="3">
        <v>1.64815794112462</v>
      </c>
      <c r="N4887" s="3">
        <v>78.9946140035907</v>
      </c>
      <c r="O4887" s="3">
        <v>8.36230386169313</v>
      </c>
      <c r="P4887" s="3">
        <v>85.8278145695364</v>
      </c>
      <c r="Q4887" s="3"/>
      <c r="R4887" s="3"/>
      <c r="S4887" s="3"/>
      <c r="T4887" s="3"/>
      <c r="U4887" s="3"/>
      <c r="V4887" s="3"/>
      <c r="W4887" s="3"/>
      <c r="X4887" s="3"/>
      <c r="Y4887" s="3"/>
      <c r="Z4887" s="3"/>
      <c r="AA4887" s="3">
        <v>0.276873761241199</v>
      </c>
      <c r="AB4887" s="3">
        <v>0.449049494669895</v>
      </c>
      <c r="AC4887" s="3">
        <v>-5.03967583994598</v>
      </c>
      <c r="AD4887" s="3"/>
      <c r="AE4887" s="5"/>
      <c r="AF4887" s="3">
        <v>2.95002012404785</v>
      </c>
      <c r="AG4887" s="3"/>
      <c r="AH4887" s="3"/>
      <c r="AI4887" s="3"/>
      <c r="AJ4887" s="3"/>
      <c r="AK4887" s="3"/>
      <c r="AL4887" s="3"/>
      <c r="AM4887" s="3"/>
      <c r="AN4887" s="5" t="s">
        <v>1266</v>
      </c>
      <c r="AO4887" s="1"/>
      <c r="AP4887" s="1"/>
      <c r="AQ4887" s="1"/>
    </row>
    <row r="4888" spans="1:43">
      <c r="A4888" s="1" t="s">
        <v>12404</v>
      </c>
      <c r="B4888" s="1" t="s">
        <v>12405</v>
      </c>
      <c r="C4888" s="3">
        <v>0.504109589041096</v>
      </c>
      <c r="D4888" s="4">
        <v>44053</v>
      </c>
      <c r="E4888" s="3">
        <v>46.4185994609</v>
      </c>
      <c r="F4888" s="5" t="s">
        <v>3724</v>
      </c>
      <c r="G4888" s="5">
        <v>185</v>
      </c>
      <c r="H4888" s="5" t="s">
        <v>191</v>
      </c>
      <c r="I4888" s="3">
        <v>11.4477211796247</v>
      </c>
      <c r="J4888" s="3">
        <v>38.878842676311</v>
      </c>
      <c r="K4888" s="3">
        <v>0.241138172172664</v>
      </c>
      <c r="L4888" s="3">
        <v>85.958904109589</v>
      </c>
      <c r="M4888" s="3">
        <v>7.73151347615758</v>
      </c>
      <c r="N4888" s="3">
        <v>28.6486486486486</v>
      </c>
      <c r="O4888" s="3">
        <v>19.3739829616158</v>
      </c>
      <c r="P4888" s="3">
        <v>45.7142857142857</v>
      </c>
      <c r="Q4888" s="3">
        <v>24.71</v>
      </c>
      <c r="R4888" s="3">
        <v>42.3480083857442</v>
      </c>
      <c r="S4888" s="3"/>
      <c r="T4888" s="3"/>
      <c r="U4888" s="3"/>
      <c r="V4888" s="3"/>
      <c r="W4888" s="3"/>
      <c r="X4888" s="3"/>
      <c r="Y4888" s="3"/>
      <c r="Z4888" s="3"/>
      <c r="AA4888" s="3">
        <v>0.232763947952641</v>
      </c>
      <c r="AB4888" s="3">
        <v>0.418919167523418</v>
      </c>
      <c r="AC4888" s="3">
        <v>-8.10666259168703</v>
      </c>
      <c r="AD4888" s="3"/>
      <c r="AE4888" s="5">
        <v>1</v>
      </c>
      <c r="AF4888" s="3">
        <v>3.86931669665187</v>
      </c>
      <c r="AG4888" s="3"/>
      <c r="AH4888" s="3"/>
      <c r="AI4888" s="3"/>
      <c r="AJ4888" s="3"/>
      <c r="AK4888" s="3"/>
      <c r="AL4888" s="3"/>
      <c r="AM4888" s="3"/>
      <c r="AN4888" s="5" t="s">
        <v>51</v>
      </c>
      <c r="AO4888" s="1"/>
      <c r="AP4888" s="1"/>
      <c r="AQ4888" s="1"/>
    </row>
    <row r="4889" spans="1:43">
      <c r="A4889" s="1" t="s">
        <v>12406</v>
      </c>
      <c r="B4889" s="1" t="s">
        <v>12407</v>
      </c>
      <c r="C4889" s="3">
        <v>0.383561643835616</v>
      </c>
      <c r="D4889" s="4">
        <v>44097</v>
      </c>
      <c r="E4889" s="3">
        <v>2.3363245326</v>
      </c>
      <c r="F4889" s="5" t="s">
        <v>11279</v>
      </c>
      <c r="G4889" s="5">
        <v>141</v>
      </c>
      <c r="H4889" s="5" t="s">
        <v>226</v>
      </c>
      <c r="I4889" s="3">
        <v>3.35972195404518</v>
      </c>
      <c r="J4889" s="3">
        <v>25.74679943101</v>
      </c>
      <c r="K4889" s="3">
        <v>1.40178064027277</v>
      </c>
      <c r="L4889" s="3">
        <v>12.5661375661376</v>
      </c>
      <c r="M4889" s="3">
        <v>1.80677063522251</v>
      </c>
      <c r="N4889" s="3">
        <v>21.1565585331453</v>
      </c>
      <c r="O4889" s="3">
        <v>4.45897160698606</v>
      </c>
      <c r="P4889" s="3">
        <v>44.0251572327044</v>
      </c>
      <c r="Q4889" s="3"/>
      <c r="R4889" s="3"/>
      <c r="S4889" s="3"/>
      <c r="T4889" s="3"/>
      <c r="U4889" s="3"/>
      <c r="V4889" s="3"/>
      <c r="W4889" s="3"/>
      <c r="X4889" s="3"/>
      <c r="Y4889" s="3"/>
      <c r="Z4889" s="3"/>
      <c r="AA4889" s="3">
        <v>0.396560011466209</v>
      </c>
      <c r="AB4889" s="3">
        <v>0.687817668254608</v>
      </c>
      <c r="AC4889" s="3">
        <v>-1.5485687470671</v>
      </c>
      <c r="AD4889" s="3"/>
      <c r="AE4889" s="5"/>
      <c r="AF4889" s="3">
        <v>1.19887760259922</v>
      </c>
      <c r="AG4889" s="3"/>
      <c r="AH4889" s="3"/>
      <c r="AI4889" s="3"/>
      <c r="AJ4889" s="3"/>
      <c r="AK4889" s="3"/>
      <c r="AL4889" s="3"/>
      <c r="AM4889" s="3"/>
      <c r="AN4889" s="5" t="s">
        <v>1266</v>
      </c>
      <c r="AO4889" s="1"/>
      <c r="AP4889" s="1"/>
      <c r="AQ4889" s="1"/>
    </row>
    <row r="4890" spans="1:43">
      <c r="A4890" s="1" t="s">
        <v>12408</v>
      </c>
      <c r="B4890" s="1" t="s">
        <v>12409</v>
      </c>
      <c r="C4890" s="3">
        <v>0.443835616438356</v>
      </c>
      <c r="D4890" s="4">
        <v>44075</v>
      </c>
      <c r="E4890" s="3">
        <v>0.5568375806</v>
      </c>
      <c r="F4890" s="5" t="s">
        <v>12410</v>
      </c>
      <c r="G4890" s="5">
        <v>163</v>
      </c>
      <c r="H4890" s="5" t="s">
        <v>50</v>
      </c>
      <c r="I4890" s="3">
        <v>0.218905472636836</v>
      </c>
      <c r="J4890" s="3">
        <v>32.8271549799017</v>
      </c>
      <c r="K4890" s="3">
        <v>0.00992950054612144</v>
      </c>
      <c r="L4890" s="3">
        <v>38.0256750774679</v>
      </c>
      <c r="M4890" s="3">
        <v>0.109333068283481</v>
      </c>
      <c r="N4890" s="3">
        <v>18.7444345503117</v>
      </c>
      <c r="O4890" s="3">
        <v>0.740148029605929</v>
      </c>
      <c r="P4890" s="3">
        <v>40.5207857469164</v>
      </c>
      <c r="Q4890" s="3"/>
      <c r="R4890" s="3"/>
      <c r="S4890" s="3"/>
      <c r="T4890" s="3"/>
      <c r="U4890" s="3"/>
      <c r="V4890" s="3"/>
      <c r="W4890" s="3"/>
      <c r="X4890" s="3"/>
      <c r="Y4890" s="3"/>
      <c r="Z4890" s="3"/>
      <c r="AA4890" s="3">
        <v>0.03146591353367</v>
      </c>
      <c r="AB4890" s="3">
        <v>0.0455718616729048</v>
      </c>
      <c r="AC4890" s="3">
        <v>-0.309566606750559</v>
      </c>
      <c r="AD4890" s="3"/>
      <c r="AE4890" s="5">
        <v>2</v>
      </c>
      <c r="AF4890" s="3">
        <v>0.129983454697966</v>
      </c>
      <c r="AG4890" s="3"/>
      <c r="AH4890" s="3"/>
      <c r="AI4890" s="3"/>
      <c r="AJ4890" s="3"/>
      <c r="AK4890" s="3"/>
      <c r="AL4890" s="3"/>
      <c r="AM4890" s="3"/>
      <c r="AN4890" s="5" t="s">
        <v>46</v>
      </c>
      <c r="AO4890" s="1"/>
      <c r="AP4890" s="1"/>
      <c r="AQ4890" s="1"/>
    </row>
    <row r="4891" spans="1:43">
      <c r="A4891" s="1" t="s">
        <v>12411</v>
      </c>
      <c r="B4891" s="1" t="s">
        <v>12412</v>
      </c>
      <c r="C4891" s="3">
        <v>0.589041095890411</v>
      </c>
      <c r="D4891" s="4">
        <v>44022</v>
      </c>
      <c r="E4891" s="3">
        <v>6.138834303</v>
      </c>
      <c r="F4891" s="5" t="s">
        <v>12413</v>
      </c>
      <c r="G4891" s="5">
        <v>216</v>
      </c>
      <c r="H4891" s="5" t="s">
        <v>226</v>
      </c>
      <c r="I4891" s="3">
        <v>1.66570936243539</v>
      </c>
      <c r="J4891" s="3">
        <v>60.0284495021337</v>
      </c>
      <c r="K4891" s="3">
        <v>0.854700854700866</v>
      </c>
      <c r="L4891" s="3">
        <v>32.9365079365079</v>
      </c>
      <c r="M4891" s="3">
        <v>1.53934410555502</v>
      </c>
      <c r="N4891" s="3">
        <v>25.24682651622</v>
      </c>
      <c r="O4891" s="3">
        <v>3.35766423357664</v>
      </c>
      <c r="P4891" s="3">
        <v>60.2201257861635</v>
      </c>
      <c r="Q4891" s="3">
        <v>6.06211924498152</v>
      </c>
      <c r="R4891" s="3">
        <v>52.9197080291971</v>
      </c>
      <c r="S4891" s="3"/>
      <c r="T4891" s="3"/>
      <c r="U4891" s="3"/>
      <c r="V4891" s="3"/>
      <c r="W4891" s="3"/>
      <c r="X4891" s="3"/>
      <c r="Y4891" s="3"/>
      <c r="Z4891" s="3"/>
      <c r="AA4891" s="3">
        <v>0.249614022347874</v>
      </c>
      <c r="AB4891" s="3">
        <v>0.504995545239879</v>
      </c>
      <c r="AC4891" s="3">
        <v>-1.78722603706142</v>
      </c>
      <c r="AD4891" s="3"/>
      <c r="AE4891" s="5">
        <v>1</v>
      </c>
      <c r="AF4891" s="3">
        <v>0.702325070799965</v>
      </c>
      <c r="AG4891" s="3"/>
      <c r="AH4891" s="3"/>
      <c r="AI4891" s="3"/>
      <c r="AJ4891" s="3"/>
      <c r="AK4891" s="3"/>
      <c r="AL4891" s="3"/>
      <c r="AM4891" s="3"/>
      <c r="AN4891" s="5" t="s">
        <v>134</v>
      </c>
      <c r="AO4891" s="1"/>
      <c r="AP4891" s="1"/>
      <c r="AQ4891" s="1"/>
    </row>
    <row r="4892" spans="1:43">
      <c r="A4892" s="1" t="s">
        <v>12414</v>
      </c>
      <c r="B4892" s="1" t="s">
        <v>12415</v>
      </c>
      <c r="C4892" s="3">
        <v>0.372602739726027</v>
      </c>
      <c r="D4892" s="4">
        <v>44101</v>
      </c>
      <c r="E4892" s="3">
        <v>2.3428056681</v>
      </c>
      <c r="F4892" s="5" t="s">
        <v>12416</v>
      </c>
      <c r="G4892" s="5">
        <v>137</v>
      </c>
      <c r="H4892" s="5" t="s">
        <v>55</v>
      </c>
      <c r="I4892" s="3">
        <v>2.5745933539567</v>
      </c>
      <c r="J4892" s="3">
        <v>87.9007864488808</v>
      </c>
      <c r="K4892" s="3">
        <v>2.02481389578163</v>
      </c>
      <c r="L4892" s="3">
        <v>60.8474576271186</v>
      </c>
      <c r="M4892" s="3">
        <v>2.08560929585859</v>
      </c>
      <c r="N4892" s="3">
        <v>76.1819269898265</v>
      </c>
      <c r="O4892" s="3">
        <v>1.64145159695441</v>
      </c>
      <c r="P4892" s="3">
        <v>95.364238410596</v>
      </c>
      <c r="Q4892" s="3"/>
      <c r="R4892" s="3"/>
      <c r="S4892" s="3"/>
      <c r="T4892" s="3"/>
      <c r="U4892" s="3"/>
      <c r="V4892" s="3"/>
      <c r="W4892" s="3"/>
      <c r="X4892" s="3"/>
      <c r="Y4892" s="3"/>
      <c r="Z4892" s="3"/>
      <c r="AA4892" s="3">
        <v>0.015526721153503</v>
      </c>
      <c r="AB4892" s="3">
        <v>0.0223580223586581</v>
      </c>
      <c r="AC4892" s="3">
        <v>-3.8386403594452</v>
      </c>
      <c r="AD4892" s="3"/>
      <c r="AE4892" s="5">
        <v>2</v>
      </c>
      <c r="AF4892" s="3">
        <v>-0.306137382730135</v>
      </c>
      <c r="AG4892" s="3"/>
      <c r="AH4892" s="3"/>
      <c r="AI4892" s="3"/>
      <c r="AJ4892" s="3"/>
      <c r="AK4892" s="3"/>
      <c r="AL4892" s="3"/>
      <c r="AM4892" s="3"/>
      <c r="AN4892" s="5" t="s">
        <v>46</v>
      </c>
      <c r="AO4892" s="1"/>
      <c r="AP4892" s="1"/>
      <c r="AQ4892" s="1"/>
    </row>
    <row r="4893" spans="1:43">
      <c r="A4893" s="1" t="s">
        <v>12417</v>
      </c>
      <c r="B4893" s="1" t="s">
        <v>12418</v>
      </c>
      <c r="C4893" s="3">
        <v>0.120547945205479</v>
      </c>
      <c r="D4893" s="4">
        <v>44193</v>
      </c>
      <c r="E4893" s="3">
        <v>2.147842894</v>
      </c>
      <c r="F4893" s="5" t="s">
        <v>12419</v>
      </c>
      <c r="G4893" s="5">
        <v>45</v>
      </c>
      <c r="H4893" s="5" t="s">
        <v>191</v>
      </c>
      <c r="I4893" s="3">
        <v>5.81</v>
      </c>
      <c r="J4893" s="3">
        <v>77.3960216998192</v>
      </c>
      <c r="K4893" s="3">
        <v>2.47941888619855</v>
      </c>
      <c r="L4893" s="3">
        <v>51.7123287671233</v>
      </c>
      <c r="M4893" s="3">
        <v>5.79942005799421</v>
      </c>
      <c r="N4893" s="3">
        <v>45.2252252252252</v>
      </c>
      <c r="O4893" s="3"/>
      <c r="P4893" s="3"/>
      <c r="Q4893" s="3"/>
      <c r="R4893" s="3"/>
      <c r="S4893" s="3"/>
      <c r="T4893" s="3"/>
      <c r="U4893" s="3"/>
      <c r="V4893" s="3"/>
      <c r="W4893" s="3"/>
      <c r="X4893" s="3"/>
      <c r="Y4893" s="3"/>
      <c r="Z4893" s="3"/>
      <c r="AA4893" s="3">
        <v>0.279004333696946</v>
      </c>
      <c r="AB4893" s="3">
        <v>0.600391638260844</v>
      </c>
      <c r="AC4893" s="3">
        <v>-3.27441321356129</v>
      </c>
      <c r="AD4893" s="3"/>
      <c r="AE4893" s="5"/>
      <c r="AF4893" s="3">
        <v>0.140000000000007</v>
      </c>
      <c r="AG4893" s="3"/>
      <c r="AH4893" s="3"/>
      <c r="AI4893" s="3"/>
      <c r="AJ4893" s="3"/>
      <c r="AK4893" s="3"/>
      <c r="AL4893" s="3"/>
      <c r="AM4893" s="3"/>
      <c r="AN4893" s="5" t="s">
        <v>46</v>
      </c>
      <c r="AO4893" s="1"/>
      <c r="AP4893" s="1"/>
      <c r="AQ4893" s="1"/>
    </row>
    <row r="4894" spans="1:43">
      <c r="A4894" s="1" t="s">
        <v>12420</v>
      </c>
      <c r="B4894" s="1" t="s">
        <v>12421</v>
      </c>
      <c r="C4894" s="3">
        <v>0.550684931506849</v>
      </c>
      <c r="D4894" s="4">
        <v>44036</v>
      </c>
      <c r="E4894" s="3">
        <v>1.9758700867</v>
      </c>
      <c r="F4894" s="5" t="s">
        <v>12422</v>
      </c>
      <c r="G4894" s="5">
        <v>202</v>
      </c>
      <c r="H4894" s="5" t="s">
        <v>390</v>
      </c>
      <c r="I4894" s="3">
        <v>-2.40860215053764</v>
      </c>
      <c r="J4894" s="3">
        <v>71.4285714285714</v>
      </c>
      <c r="K4894" s="3">
        <v>0.121345835631549</v>
      </c>
      <c r="L4894" s="3">
        <v>40.4761904761905</v>
      </c>
      <c r="M4894" s="3">
        <v>-3.02382733197991</v>
      </c>
      <c r="N4894" s="3">
        <v>23.8095238095238</v>
      </c>
      <c r="O4894" s="3">
        <v>-3.46734737289939</v>
      </c>
      <c r="P4894" s="3">
        <v>30.952380952381</v>
      </c>
      <c r="Q4894" s="3">
        <v>-10.3073426227888</v>
      </c>
      <c r="R4894" s="3">
        <v>33.3333333333333</v>
      </c>
      <c r="S4894" s="3"/>
      <c r="T4894" s="3"/>
      <c r="U4894" s="3"/>
      <c r="V4894" s="3"/>
      <c r="W4894" s="3"/>
      <c r="X4894" s="3"/>
      <c r="Y4894" s="3"/>
      <c r="Z4894" s="3"/>
      <c r="AA4894" s="3">
        <v>-0.285824915877533</v>
      </c>
      <c r="AB4894" s="3">
        <v>-0.320734617971561</v>
      </c>
      <c r="AC4894" s="3">
        <v>-13.0546496689396</v>
      </c>
      <c r="AD4894" s="3"/>
      <c r="AE4894" s="5">
        <v>4</v>
      </c>
      <c r="AF4894" s="3">
        <v>-1.45137742726287</v>
      </c>
      <c r="AG4894" s="3"/>
      <c r="AH4894" s="3"/>
      <c r="AI4894" s="3"/>
      <c r="AJ4894" s="3"/>
      <c r="AK4894" s="3"/>
      <c r="AL4894" s="3"/>
      <c r="AM4894" s="3"/>
      <c r="AN4894" s="5" t="s">
        <v>46</v>
      </c>
      <c r="AO4894" s="1"/>
      <c r="AP4894" s="1"/>
      <c r="AQ4894" s="1"/>
    </row>
    <row r="4895" spans="1:43">
      <c r="A4895" s="1" t="s">
        <v>12423</v>
      </c>
      <c r="B4895" s="1" t="s">
        <v>12424</v>
      </c>
      <c r="C4895" s="3">
        <v>0.416438356164384</v>
      </c>
      <c r="D4895" s="4">
        <v>44085</v>
      </c>
      <c r="E4895" s="3">
        <v>22.1970960229</v>
      </c>
      <c r="F4895" s="5" t="s">
        <v>5403</v>
      </c>
      <c r="G4895" s="5">
        <v>153</v>
      </c>
      <c r="H4895" s="5" t="s">
        <v>50</v>
      </c>
      <c r="I4895" s="3">
        <v>0.297353553374974</v>
      </c>
      <c r="J4895" s="3">
        <v>19.0263510495757</v>
      </c>
      <c r="K4895" s="3">
        <v>0.0494364247577561</v>
      </c>
      <c r="L4895" s="3">
        <v>14.2540947321824</v>
      </c>
      <c r="M4895" s="3">
        <v>0.217886500940872</v>
      </c>
      <c r="N4895" s="3">
        <v>9.43900267141585</v>
      </c>
      <c r="O4895" s="3">
        <v>0.786852589641436</v>
      </c>
      <c r="P4895" s="3">
        <v>32.9374143444495</v>
      </c>
      <c r="Q4895" s="3"/>
      <c r="R4895" s="3"/>
      <c r="S4895" s="3"/>
      <c r="T4895" s="3"/>
      <c r="U4895" s="3"/>
      <c r="V4895" s="3"/>
      <c r="W4895" s="3"/>
      <c r="X4895" s="3"/>
      <c r="Y4895" s="3"/>
      <c r="Z4895" s="3"/>
      <c r="AA4895" s="3">
        <v>2.12472713968555</v>
      </c>
      <c r="AB4895" s="3">
        <v>14.7053320450915</v>
      </c>
      <c r="AC4895" s="3">
        <v>0</v>
      </c>
      <c r="AD4895" s="3"/>
      <c r="AE4895" s="5"/>
      <c r="AF4895" s="3">
        <v>0.256235259767436</v>
      </c>
      <c r="AG4895" s="3"/>
      <c r="AH4895" s="3"/>
      <c r="AI4895" s="3"/>
      <c r="AJ4895" s="3"/>
      <c r="AK4895" s="3"/>
      <c r="AL4895" s="3"/>
      <c r="AM4895" s="3"/>
      <c r="AN4895" s="5" t="s">
        <v>1266</v>
      </c>
      <c r="AO4895" s="1"/>
      <c r="AP4895" s="1"/>
      <c r="AQ4895" s="1"/>
    </row>
    <row r="4896" spans="1:43">
      <c r="A4896" s="1" t="s">
        <v>12425</v>
      </c>
      <c r="B4896" s="1" t="s">
        <v>12426</v>
      </c>
      <c r="C4896" s="3">
        <v>0.616438356164384</v>
      </c>
      <c r="D4896" s="4">
        <v>44012</v>
      </c>
      <c r="E4896" s="3">
        <v>5.6908640403</v>
      </c>
      <c r="F4896" s="5" t="s">
        <v>677</v>
      </c>
      <c r="G4896" s="5">
        <v>226</v>
      </c>
      <c r="H4896" s="5" t="s">
        <v>55</v>
      </c>
      <c r="I4896" s="3">
        <v>14.9951656851543</v>
      </c>
      <c r="J4896" s="3">
        <v>18.0883242589232</v>
      </c>
      <c r="K4896" s="3">
        <v>5.32968360035424</v>
      </c>
      <c r="L4896" s="3">
        <v>4.68926553672316</v>
      </c>
      <c r="M4896" s="3">
        <v>9.64632919879316</v>
      </c>
      <c r="N4896" s="3">
        <v>13.7642130460802</v>
      </c>
      <c r="O4896" s="3">
        <v>20.2150142423964</v>
      </c>
      <c r="P4896" s="3">
        <v>43.5761589403974</v>
      </c>
      <c r="Q4896" s="3">
        <v>28.668371361133</v>
      </c>
      <c r="R4896" s="3">
        <v>34.984756097561</v>
      </c>
      <c r="S4896" s="3"/>
      <c r="T4896" s="3"/>
      <c r="U4896" s="3"/>
      <c r="V4896" s="3"/>
      <c r="W4896" s="3"/>
      <c r="X4896" s="3"/>
      <c r="Y4896" s="3"/>
      <c r="Z4896" s="3"/>
      <c r="AA4896" s="3">
        <v>0.333181859695864</v>
      </c>
      <c r="AB4896" s="3">
        <v>0.743339185933721</v>
      </c>
      <c r="AC4896" s="3">
        <v>-4.82607903842653</v>
      </c>
      <c r="AD4896" s="3"/>
      <c r="AE4896" s="5">
        <v>1</v>
      </c>
      <c r="AF4896" s="3">
        <v>2.77974175217281</v>
      </c>
      <c r="AG4896" s="3"/>
      <c r="AH4896" s="3"/>
      <c r="AI4896" s="3"/>
      <c r="AJ4896" s="3"/>
      <c r="AK4896" s="3"/>
      <c r="AL4896" s="3"/>
      <c r="AM4896" s="3"/>
      <c r="AN4896" s="5" t="s">
        <v>46</v>
      </c>
      <c r="AO4896" s="1"/>
      <c r="AP4896" s="1"/>
      <c r="AQ4896" s="1"/>
    </row>
    <row r="4897" spans="1:43">
      <c r="A4897" s="1" t="s">
        <v>12427</v>
      </c>
      <c r="B4897" s="1" t="s">
        <v>12428</v>
      </c>
      <c r="C4897" s="3">
        <v>0.572602739726027</v>
      </c>
      <c r="D4897" s="4">
        <v>44028</v>
      </c>
      <c r="E4897" s="3">
        <v>1.0673582572</v>
      </c>
      <c r="F4897" s="5" t="s">
        <v>6025</v>
      </c>
      <c r="G4897" s="5">
        <v>210</v>
      </c>
      <c r="H4897" s="5" t="s">
        <v>50</v>
      </c>
      <c r="I4897" s="3">
        <v>-0.266719351970752</v>
      </c>
      <c r="J4897" s="3">
        <v>90.9334524341224</v>
      </c>
      <c r="K4897" s="3">
        <v>0.00990589400693303</v>
      </c>
      <c r="L4897" s="3">
        <v>38.3355467020806</v>
      </c>
      <c r="M4897" s="3">
        <v>-0.187839841819082</v>
      </c>
      <c r="N4897" s="3">
        <v>70.3918076580588</v>
      </c>
      <c r="O4897" s="3">
        <v>0.627927838134154</v>
      </c>
      <c r="P4897" s="3">
        <v>56.6468707172225</v>
      </c>
      <c r="Q4897" s="3">
        <v>0.899460323805729</v>
      </c>
      <c r="R4897" s="3">
        <v>71.2699179140512</v>
      </c>
      <c r="S4897" s="3"/>
      <c r="T4897" s="3"/>
      <c r="U4897" s="3"/>
      <c r="V4897" s="3"/>
      <c r="W4897" s="3"/>
      <c r="X4897" s="3"/>
      <c r="Y4897" s="3"/>
      <c r="Z4897" s="3"/>
      <c r="AA4897" s="3">
        <v>0.0159103670692184</v>
      </c>
      <c r="AB4897" s="3">
        <v>0.0233939996668542</v>
      </c>
      <c r="AC4897" s="3">
        <v>-0.519273017775124</v>
      </c>
      <c r="AD4897" s="3"/>
      <c r="AE4897" s="5">
        <v>1</v>
      </c>
      <c r="AF4897" s="3">
        <v>0.1417548230892</v>
      </c>
      <c r="AG4897" s="3"/>
      <c r="AH4897" s="3"/>
      <c r="AI4897" s="3"/>
      <c r="AJ4897" s="3"/>
      <c r="AK4897" s="3"/>
      <c r="AL4897" s="3"/>
      <c r="AM4897" s="3"/>
      <c r="AN4897" s="5" t="s">
        <v>46</v>
      </c>
      <c r="AO4897" s="1"/>
      <c r="AP4897" s="1"/>
      <c r="AQ4897" s="1"/>
    </row>
    <row r="4898" spans="1:43">
      <c r="A4898" s="1" t="s">
        <v>12429</v>
      </c>
      <c r="B4898" s="1" t="s">
        <v>12430</v>
      </c>
      <c r="C4898" s="3">
        <v>0.638356164383562</v>
      </c>
      <c r="D4898" s="4">
        <v>44004</v>
      </c>
      <c r="E4898" s="3">
        <v>18.5286719543</v>
      </c>
      <c r="F4898" s="5" t="s">
        <v>2270</v>
      </c>
      <c r="G4898" s="5">
        <v>234</v>
      </c>
      <c r="H4898" s="5" t="s">
        <v>55</v>
      </c>
      <c r="I4898" s="3">
        <v>-0.500529406102596</v>
      </c>
      <c r="J4898" s="3">
        <v>95.6442831215971</v>
      </c>
      <c r="K4898" s="3">
        <v>0.135619490458207</v>
      </c>
      <c r="L4898" s="3">
        <v>87.7966101694915</v>
      </c>
      <c r="M4898" s="3">
        <v>-4.64022140221402</v>
      </c>
      <c r="N4898" s="3">
        <v>96.8282465589467</v>
      </c>
      <c r="O4898" s="3">
        <v>-0.977105086694127</v>
      </c>
      <c r="P4898" s="3">
        <v>97.5496688741722</v>
      </c>
      <c r="Q4898" s="3">
        <v>-1.55238095238095</v>
      </c>
      <c r="R4898" s="3">
        <v>95.8079268292683</v>
      </c>
      <c r="S4898" s="3"/>
      <c r="T4898" s="3"/>
      <c r="U4898" s="3"/>
      <c r="V4898" s="3"/>
      <c r="W4898" s="3"/>
      <c r="X4898" s="3"/>
      <c r="Y4898" s="3"/>
      <c r="Z4898" s="3"/>
      <c r="AA4898" s="3">
        <v>-0.00723425952300509</v>
      </c>
      <c r="AB4898" s="3">
        <v>-0.0098084453804188</v>
      </c>
      <c r="AC4898" s="3">
        <v>-11.4347163724348</v>
      </c>
      <c r="AD4898" s="3"/>
      <c r="AE4898" s="5">
        <v>1</v>
      </c>
      <c r="AF4898" s="3">
        <v>0.533547461887957</v>
      </c>
      <c r="AG4898" s="3"/>
      <c r="AH4898" s="3"/>
      <c r="AI4898" s="3"/>
      <c r="AJ4898" s="3"/>
      <c r="AK4898" s="3"/>
      <c r="AL4898" s="3"/>
      <c r="AM4898" s="3"/>
      <c r="AN4898" s="5" t="s">
        <v>46</v>
      </c>
      <c r="AO4898" s="1"/>
      <c r="AP4898" s="1"/>
      <c r="AQ4898" s="1"/>
    </row>
    <row r="4899" spans="1:43">
      <c r="A4899" s="1" t="s">
        <v>12431</v>
      </c>
      <c r="B4899" s="1" t="s">
        <v>12432</v>
      </c>
      <c r="C4899" s="3">
        <v>0.619178082191781</v>
      </c>
      <c r="D4899" s="4">
        <v>44011</v>
      </c>
      <c r="E4899" s="3">
        <v>0.5575450834</v>
      </c>
      <c r="F4899" s="5" t="s">
        <v>12433</v>
      </c>
      <c r="G4899" s="5">
        <v>227</v>
      </c>
      <c r="H4899" s="5" t="s">
        <v>191</v>
      </c>
      <c r="I4899" s="3">
        <v>7.51202448622651</v>
      </c>
      <c r="J4899" s="3">
        <v>70.3435804701627</v>
      </c>
      <c r="K4899" s="3">
        <v>1.46913172664246</v>
      </c>
      <c r="L4899" s="3">
        <v>69.0068493150685</v>
      </c>
      <c r="M4899" s="3">
        <v>3.58075659280478</v>
      </c>
      <c r="N4899" s="3">
        <v>67.5675675675676</v>
      </c>
      <c r="O4899" s="3">
        <v>9.28</v>
      </c>
      <c r="P4899" s="3">
        <v>77.9047619047619</v>
      </c>
      <c r="Q4899" s="3">
        <v>11.107094441934</v>
      </c>
      <c r="R4899" s="3">
        <v>77.5681341719078</v>
      </c>
      <c r="S4899" s="3"/>
      <c r="T4899" s="3"/>
      <c r="U4899" s="3"/>
      <c r="V4899" s="3"/>
      <c r="W4899" s="3"/>
      <c r="X4899" s="3"/>
      <c r="Y4899" s="3"/>
      <c r="Z4899" s="3"/>
      <c r="AA4899" s="3">
        <v>0.163825550746268</v>
      </c>
      <c r="AB4899" s="3">
        <v>0.278121827586005</v>
      </c>
      <c r="AC4899" s="3">
        <v>-8.98166827471273</v>
      </c>
      <c r="AD4899" s="3"/>
      <c r="AE4899" s="5">
        <v>1</v>
      </c>
      <c r="AF4899" s="3">
        <v>2.59991901937708</v>
      </c>
      <c r="AG4899" s="3"/>
      <c r="AH4899" s="3"/>
      <c r="AI4899" s="3"/>
      <c r="AJ4899" s="3"/>
      <c r="AK4899" s="3"/>
      <c r="AL4899" s="3"/>
      <c r="AM4899" s="3"/>
      <c r="AN4899" s="5" t="s">
        <v>46</v>
      </c>
      <c r="AO4899" s="1"/>
      <c r="AP4899" s="1"/>
      <c r="AQ4899" s="1"/>
    </row>
    <row r="4900" spans="1:43">
      <c r="A4900" s="1" t="s">
        <v>12434</v>
      </c>
      <c r="B4900" s="1" t="s">
        <v>12435</v>
      </c>
      <c r="C4900" s="3">
        <v>0.687671232876712</v>
      </c>
      <c r="D4900" s="4">
        <v>43986</v>
      </c>
      <c r="E4900" s="3">
        <v>20.4317178592</v>
      </c>
      <c r="F4900" s="5" t="s">
        <v>10009</v>
      </c>
      <c r="G4900" s="5">
        <v>252</v>
      </c>
      <c r="H4900" s="5" t="s">
        <v>226</v>
      </c>
      <c r="I4900" s="3">
        <v>3.1622407807075</v>
      </c>
      <c r="J4900" s="3">
        <v>27.8805120910384</v>
      </c>
      <c r="K4900" s="3">
        <v>0.714547453279592</v>
      </c>
      <c r="L4900" s="3">
        <v>37.6984126984127</v>
      </c>
      <c r="M4900" s="3">
        <v>1.12214863870493</v>
      </c>
      <c r="N4900" s="3">
        <v>36.1071932299013</v>
      </c>
      <c r="O4900" s="3">
        <v>5.65058620026907</v>
      </c>
      <c r="P4900" s="3">
        <v>27.3584905660377</v>
      </c>
      <c r="Q4900" s="3">
        <v>8.3046005319673</v>
      </c>
      <c r="R4900" s="3">
        <v>32.2992700729927</v>
      </c>
      <c r="S4900" s="3"/>
      <c r="T4900" s="3"/>
      <c r="U4900" s="3"/>
      <c r="V4900" s="3"/>
      <c r="W4900" s="3"/>
      <c r="X4900" s="3"/>
      <c r="Y4900" s="3"/>
      <c r="Z4900" s="3"/>
      <c r="AA4900" s="3">
        <v>0.328296440662461</v>
      </c>
      <c r="AB4900" s="3">
        <v>0.635153775713017</v>
      </c>
      <c r="AC4900" s="3">
        <v>-1.69343065693431</v>
      </c>
      <c r="AD4900" s="3"/>
      <c r="AE4900" s="5">
        <v>1</v>
      </c>
      <c r="AF4900" s="3">
        <v>1.15668778329314</v>
      </c>
      <c r="AG4900" s="3"/>
      <c r="AH4900" s="3"/>
      <c r="AI4900" s="3"/>
      <c r="AJ4900" s="3"/>
      <c r="AK4900" s="3"/>
      <c r="AL4900" s="3"/>
      <c r="AM4900" s="3"/>
      <c r="AN4900" s="5" t="s">
        <v>134</v>
      </c>
      <c r="AO4900" s="1"/>
      <c r="AP4900" s="1"/>
      <c r="AQ4900" s="1"/>
    </row>
    <row r="4901" spans="1:43">
      <c r="A4901" s="1" t="s">
        <v>12436</v>
      </c>
      <c r="B4901" s="1" t="s">
        <v>12437</v>
      </c>
      <c r="C4901" s="3">
        <v>0.454794520547945</v>
      </c>
      <c r="D4901" s="4">
        <v>44071</v>
      </c>
      <c r="E4901" s="3">
        <v>58.1098020988</v>
      </c>
      <c r="F4901" s="5" t="s">
        <v>12152</v>
      </c>
      <c r="G4901" s="5">
        <v>167</v>
      </c>
      <c r="H4901" s="5" t="s">
        <v>50</v>
      </c>
      <c r="I4901" s="3">
        <v>0.268576544315126</v>
      </c>
      <c r="J4901" s="3">
        <v>24.3858865564984</v>
      </c>
      <c r="K4901" s="3">
        <v>0.0297707651086628</v>
      </c>
      <c r="L4901" s="3">
        <v>25.6308100929615</v>
      </c>
      <c r="M4901" s="3">
        <v>0.198807157057666</v>
      </c>
      <c r="N4901" s="3">
        <v>11.3980409617097</v>
      </c>
      <c r="O4901" s="3">
        <v>0.788520975027359</v>
      </c>
      <c r="P4901" s="3">
        <v>32.2521699406121</v>
      </c>
      <c r="Q4901" s="3"/>
      <c r="R4901" s="3"/>
      <c r="S4901" s="3"/>
      <c r="T4901" s="3"/>
      <c r="U4901" s="3"/>
      <c r="V4901" s="3"/>
      <c r="W4901" s="3"/>
      <c r="X4901" s="3"/>
      <c r="Y4901" s="3"/>
      <c r="Z4901" s="3"/>
      <c r="AA4901" s="3">
        <v>1.85953350842575</v>
      </c>
      <c r="AB4901" s="3"/>
      <c r="AC4901" s="3">
        <v>0</v>
      </c>
      <c r="AD4901" s="3"/>
      <c r="AE4901" s="5"/>
      <c r="AF4901" s="3">
        <v>0.253198404466074</v>
      </c>
      <c r="AG4901" s="3"/>
      <c r="AH4901" s="3"/>
      <c r="AI4901" s="3"/>
      <c r="AJ4901" s="3"/>
      <c r="AK4901" s="3"/>
      <c r="AL4901" s="3"/>
      <c r="AM4901" s="3"/>
      <c r="AN4901" s="5" t="s">
        <v>1266</v>
      </c>
      <c r="AO4901" s="1"/>
      <c r="AP4901" s="1"/>
      <c r="AQ4901" s="1"/>
    </row>
    <row r="4902" spans="1:43">
      <c r="A4902" s="1" t="s">
        <v>12438</v>
      </c>
      <c r="B4902" s="1" t="s">
        <v>12439</v>
      </c>
      <c r="C4902" s="3">
        <v>0.616438356164384</v>
      </c>
      <c r="D4902" s="4">
        <v>44012</v>
      </c>
      <c r="E4902" s="3">
        <v>14.786255659</v>
      </c>
      <c r="F4902" s="5" t="s">
        <v>12440</v>
      </c>
      <c r="G4902" s="5">
        <v>226</v>
      </c>
      <c r="H4902" s="5" t="s">
        <v>226</v>
      </c>
      <c r="I4902" s="3">
        <v>1.34149897929426</v>
      </c>
      <c r="J4902" s="3">
        <v>66.8563300142248</v>
      </c>
      <c r="K4902" s="3">
        <v>0.259665320253888</v>
      </c>
      <c r="L4902" s="3">
        <v>69.8412698412698</v>
      </c>
      <c r="M4902" s="3">
        <v>0.510991129965299</v>
      </c>
      <c r="N4902" s="3">
        <v>57.8279266572638</v>
      </c>
      <c r="O4902" s="3">
        <v>2.45700245700245</v>
      </c>
      <c r="P4902" s="3">
        <v>74.0566037735849</v>
      </c>
      <c r="Q4902" s="3">
        <v>3.83466135458167</v>
      </c>
      <c r="R4902" s="3">
        <v>74.6350364963504</v>
      </c>
      <c r="S4902" s="3"/>
      <c r="T4902" s="3"/>
      <c r="U4902" s="3"/>
      <c r="V4902" s="3"/>
      <c r="W4902" s="3"/>
      <c r="X4902" s="3"/>
      <c r="Y4902" s="3"/>
      <c r="Z4902" s="3"/>
      <c r="AA4902" s="3">
        <v>0.272843582865559</v>
      </c>
      <c r="AB4902" s="3">
        <v>0.470384930363515</v>
      </c>
      <c r="AC4902" s="3">
        <v>-0.823202833349281</v>
      </c>
      <c r="AD4902" s="3"/>
      <c r="AE4902" s="5">
        <v>1</v>
      </c>
      <c r="AF4902" s="3">
        <v>0.509056083184003</v>
      </c>
      <c r="AG4902" s="3"/>
      <c r="AH4902" s="3"/>
      <c r="AI4902" s="3"/>
      <c r="AJ4902" s="3"/>
      <c r="AK4902" s="3"/>
      <c r="AL4902" s="3"/>
      <c r="AM4902" s="3"/>
      <c r="AN4902" s="5" t="s">
        <v>51</v>
      </c>
      <c r="AO4902" s="1"/>
      <c r="AP4902" s="1"/>
      <c r="AQ4902" s="1"/>
    </row>
    <row r="4903" spans="1:43">
      <c r="A4903" s="1" t="s">
        <v>12441</v>
      </c>
      <c r="B4903" s="1" t="s">
        <v>12442</v>
      </c>
      <c r="C4903" s="3">
        <v>0.704109589041096</v>
      </c>
      <c r="D4903" s="4">
        <v>43980</v>
      </c>
      <c r="E4903" s="3">
        <v>0.5319872945</v>
      </c>
      <c r="F4903" s="5" t="s">
        <v>12443</v>
      </c>
      <c r="G4903" s="5">
        <v>258</v>
      </c>
      <c r="H4903" s="5" t="s">
        <v>93</v>
      </c>
      <c r="I4903" s="3">
        <v>14.6738390303691</v>
      </c>
      <c r="J4903" s="3">
        <v>9.8</v>
      </c>
      <c r="K4903" s="3">
        <v>7.22653762893161</v>
      </c>
      <c r="L4903" s="3">
        <v>0.247770069375619</v>
      </c>
      <c r="M4903" s="3">
        <v>5.93156371870674</v>
      </c>
      <c r="N4903" s="3">
        <v>24.3013972055888</v>
      </c>
      <c r="O4903" s="3">
        <v>22.9808675332262</v>
      </c>
      <c r="P4903" s="3">
        <v>15.8450704225352</v>
      </c>
      <c r="Q4903" s="3">
        <v>26.8816394183681</v>
      </c>
      <c r="R4903" s="3">
        <v>23.9938080495356</v>
      </c>
      <c r="S4903" s="3"/>
      <c r="T4903" s="3"/>
      <c r="U4903" s="3"/>
      <c r="V4903" s="3"/>
      <c r="W4903" s="3"/>
      <c r="X4903" s="3"/>
      <c r="Y4903" s="3"/>
      <c r="Z4903" s="3"/>
      <c r="AA4903" s="3">
        <v>0.367130523282947</v>
      </c>
      <c r="AB4903" s="3">
        <v>0.775681086462885</v>
      </c>
      <c r="AC4903" s="3">
        <v>-10.3533220720721</v>
      </c>
      <c r="AD4903" s="3"/>
      <c r="AE4903" s="5">
        <v>1</v>
      </c>
      <c r="AF4903" s="3">
        <v>4.98854405592361</v>
      </c>
      <c r="AG4903" s="3"/>
      <c r="AH4903" s="3"/>
      <c r="AI4903" s="3"/>
      <c r="AJ4903" s="3"/>
      <c r="AK4903" s="3"/>
      <c r="AL4903" s="3"/>
      <c r="AM4903" s="3"/>
      <c r="AN4903" s="5" t="s">
        <v>46</v>
      </c>
      <c r="AO4903" s="1"/>
      <c r="AP4903" s="1"/>
      <c r="AQ4903" s="1"/>
    </row>
    <row r="4904" spans="1:43">
      <c r="A4904" s="1" t="s">
        <v>12444</v>
      </c>
      <c r="B4904" s="1" t="s">
        <v>12445</v>
      </c>
      <c r="C4904" s="3">
        <v>0.657534246575342</v>
      </c>
      <c r="D4904" s="4">
        <v>43997</v>
      </c>
      <c r="E4904" s="3">
        <v>14.3071132842</v>
      </c>
      <c r="F4904" s="5" t="s">
        <v>219</v>
      </c>
      <c r="G4904" s="5">
        <v>241</v>
      </c>
      <c r="H4904" s="5" t="s">
        <v>205</v>
      </c>
      <c r="I4904" s="3">
        <v>0.680003942051836</v>
      </c>
      <c r="J4904" s="3">
        <v>2.99625468164794</v>
      </c>
      <c r="K4904" s="3">
        <v>0.147044407411032</v>
      </c>
      <c r="L4904" s="3">
        <v>3.33333333333333</v>
      </c>
      <c r="M4904" s="3">
        <v>0.383217058072112</v>
      </c>
      <c r="N4904" s="3">
        <v>2.23880597014925</v>
      </c>
      <c r="O4904" s="3">
        <v>1.21866640245713</v>
      </c>
      <c r="P4904" s="3">
        <v>4.66926070038911</v>
      </c>
      <c r="Q4904" s="3">
        <v>1.95608782435129</v>
      </c>
      <c r="R4904" s="3">
        <v>4.42477876106195</v>
      </c>
      <c r="S4904" s="3"/>
      <c r="T4904" s="3"/>
      <c r="U4904" s="3"/>
      <c r="V4904" s="3"/>
      <c r="W4904" s="3"/>
      <c r="X4904" s="3"/>
      <c r="Y4904" s="3"/>
      <c r="Z4904" s="3"/>
      <c r="AA4904" s="3">
        <v>0.316684825031895</v>
      </c>
      <c r="AB4904" s="3">
        <v>0.583573432040801</v>
      </c>
      <c r="AC4904" s="3">
        <v>-0.254229001662259</v>
      </c>
      <c r="AD4904" s="3"/>
      <c r="AE4904" s="5"/>
      <c r="AF4904" s="3">
        <v>0.28906226933634</v>
      </c>
      <c r="AG4904" s="3"/>
      <c r="AH4904" s="3"/>
      <c r="AI4904" s="3"/>
      <c r="AJ4904" s="3"/>
      <c r="AK4904" s="3"/>
      <c r="AL4904" s="3"/>
      <c r="AM4904" s="3"/>
      <c r="AN4904" s="5" t="s">
        <v>46</v>
      </c>
      <c r="AO4904" s="1"/>
      <c r="AP4904" s="1"/>
      <c r="AQ4904" s="1"/>
    </row>
    <row r="4905" spans="1:43">
      <c r="A4905" s="1" t="s">
        <v>12446</v>
      </c>
      <c r="B4905" s="1" t="s">
        <v>12447</v>
      </c>
      <c r="C4905" s="3">
        <v>0.668493150684932</v>
      </c>
      <c r="D4905" s="4">
        <v>43993</v>
      </c>
      <c r="E4905" s="3">
        <v>88.8265992526</v>
      </c>
      <c r="F4905" s="5" t="s">
        <v>12448</v>
      </c>
      <c r="G4905" s="5">
        <v>245</v>
      </c>
      <c r="H4905" s="5" t="s">
        <v>205</v>
      </c>
      <c r="I4905" s="3">
        <v>-0.0590783773139185</v>
      </c>
      <c r="J4905" s="3">
        <v>38.2022471910112</v>
      </c>
      <c r="K4905" s="3">
        <v>0.00985318750615716</v>
      </c>
      <c r="L4905" s="3">
        <v>34.4444444444444</v>
      </c>
      <c r="M4905" s="3">
        <v>-0.177025963808028</v>
      </c>
      <c r="N4905" s="3">
        <v>30.9701492537313</v>
      </c>
      <c r="O4905" s="3">
        <v>0.794438927507449</v>
      </c>
      <c r="P4905" s="3">
        <v>36.9649805447471</v>
      </c>
      <c r="Q4905" s="3">
        <v>1.31762826911558</v>
      </c>
      <c r="R4905" s="3">
        <v>16.8141592920354</v>
      </c>
      <c r="S4905" s="3"/>
      <c r="T4905" s="3"/>
      <c r="U4905" s="3"/>
      <c r="V4905" s="3"/>
      <c r="W4905" s="3"/>
      <c r="X4905" s="3"/>
      <c r="Y4905" s="3"/>
      <c r="Z4905" s="3"/>
      <c r="AA4905" s="3">
        <v>0.18316228143007</v>
      </c>
      <c r="AB4905" s="3">
        <v>0.275534690204628</v>
      </c>
      <c r="AC4905" s="3">
        <v>-0.334086666011602</v>
      </c>
      <c r="AD4905" s="3"/>
      <c r="AE4905" s="5">
        <v>1</v>
      </c>
      <c r="AF4905" s="3">
        <v>0.203222478797022</v>
      </c>
      <c r="AG4905" s="3"/>
      <c r="AH4905" s="3"/>
      <c r="AI4905" s="3"/>
      <c r="AJ4905" s="3"/>
      <c r="AK4905" s="3"/>
      <c r="AL4905" s="3"/>
      <c r="AM4905" s="3"/>
      <c r="AN4905" s="5" t="s">
        <v>46</v>
      </c>
      <c r="AO4905" s="1"/>
      <c r="AP4905" s="1"/>
      <c r="AQ4905" s="1"/>
    </row>
    <row r="4906" spans="1:43">
      <c r="A4906" s="1" t="s">
        <v>12449</v>
      </c>
      <c r="B4906" s="1" t="s">
        <v>12450</v>
      </c>
      <c r="C4906" s="3">
        <v>0.189041095890411</v>
      </c>
      <c r="D4906" s="4">
        <v>44168</v>
      </c>
      <c r="E4906" s="3">
        <v>2.0432186929</v>
      </c>
      <c r="F4906" s="5" t="s">
        <v>12451</v>
      </c>
      <c r="G4906" s="5">
        <v>70</v>
      </c>
      <c r="H4906" s="5" t="s">
        <v>55</v>
      </c>
      <c r="I4906" s="3">
        <v>5.77319587628866</v>
      </c>
      <c r="J4906" s="3">
        <v>75.6805807622504</v>
      </c>
      <c r="K4906" s="3">
        <v>2.38547804599885</v>
      </c>
      <c r="L4906" s="3">
        <v>54.1242937853107</v>
      </c>
      <c r="M4906" s="3">
        <v>2.41467820134993</v>
      </c>
      <c r="N4906" s="3">
        <v>73.6086175942549</v>
      </c>
      <c r="O4906" s="3"/>
      <c r="P4906" s="3"/>
      <c r="Q4906" s="3"/>
      <c r="R4906" s="3"/>
      <c r="S4906" s="3"/>
      <c r="T4906" s="3"/>
      <c r="U4906" s="3"/>
      <c r="V4906" s="3"/>
      <c r="W4906" s="3"/>
      <c r="X4906" s="3"/>
      <c r="Y4906" s="3"/>
      <c r="Z4906" s="3"/>
      <c r="AA4906" s="3">
        <v>0.532674727631201</v>
      </c>
      <c r="AB4906" s="3">
        <v>1.51710004018228</v>
      </c>
      <c r="AC4906" s="3">
        <v>-1.37782360108726</v>
      </c>
      <c r="AD4906" s="3"/>
      <c r="AE4906" s="5"/>
      <c r="AF4906" s="3">
        <v>3.30878743249878</v>
      </c>
      <c r="AG4906" s="3"/>
      <c r="AH4906" s="3"/>
      <c r="AI4906" s="3"/>
      <c r="AJ4906" s="3"/>
      <c r="AK4906" s="3"/>
      <c r="AL4906" s="3"/>
      <c r="AM4906" s="3"/>
      <c r="AN4906" s="5" t="s">
        <v>1266</v>
      </c>
      <c r="AO4906" s="1"/>
      <c r="AP4906" s="1"/>
      <c r="AQ4906" s="1"/>
    </row>
    <row r="4907" spans="1:43">
      <c r="A4907" s="1" t="s">
        <v>12452</v>
      </c>
      <c r="B4907" s="1" t="s">
        <v>12453</v>
      </c>
      <c r="C4907" s="3">
        <v>0.512328767123288</v>
      </c>
      <c r="D4907" s="4">
        <v>44050</v>
      </c>
      <c r="E4907" s="3">
        <v>81.0156745335</v>
      </c>
      <c r="F4907" s="5" t="s">
        <v>9919</v>
      </c>
      <c r="G4907" s="5">
        <v>188</v>
      </c>
      <c r="H4907" s="5" t="s">
        <v>50</v>
      </c>
      <c r="I4907" s="3">
        <v>0.315986965537681</v>
      </c>
      <c r="J4907" s="3">
        <v>15.9892809289862</v>
      </c>
      <c r="K4907" s="3">
        <v>0.0492416781563861</v>
      </c>
      <c r="L4907" s="3">
        <v>15.1394422310757</v>
      </c>
      <c r="M4907" s="3">
        <v>0.246694296427861</v>
      </c>
      <c r="N4907" s="3">
        <v>6.8566340160285</v>
      </c>
      <c r="O4907" s="3">
        <v>0.833746898263024</v>
      </c>
      <c r="P4907" s="3">
        <v>24.6687985381453</v>
      </c>
      <c r="Q4907" s="3">
        <v>1.59</v>
      </c>
      <c r="R4907" s="3">
        <v>10.1883148237566</v>
      </c>
      <c r="S4907" s="3"/>
      <c r="T4907" s="3"/>
      <c r="U4907" s="3"/>
      <c r="V4907" s="3"/>
      <c r="W4907" s="3"/>
      <c r="X4907" s="3"/>
      <c r="Y4907" s="3"/>
      <c r="Z4907" s="3"/>
      <c r="AA4907" s="3">
        <v>3.42919886849026</v>
      </c>
      <c r="AB4907" s="3"/>
      <c r="AC4907" s="3">
        <v>0</v>
      </c>
      <c r="AD4907" s="3"/>
      <c r="AE4907" s="5"/>
      <c r="AF4907" s="3">
        <v>0.280064177462679</v>
      </c>
      <c r="AG4907" s="3"/>
      <c r="AH4907" s="3"/>
      <c r="AI4907" s="3"/>
      <c r="AJ4907" s="3"/>
      <c r="AK4907" s="3"/>
      <c r="AL4907" s="3"/>
      <c r="AM4907" s="3"/>
      <c r="AN4907" s="5" t="s">
        <v>1266</v>
      </c>
      <c r="AO4907" s="1"/>
      <c r="AP4907" s="1"/>
      <c r="AQ4907" s="1"/>
    </row>
    <row r="4908" spans="1:43">
      <c r="A4908" s="1" t="s">
        <v>12454</v>
      </c>
      <c r="B4908" s="1" t="s">
        <v>12455</v>
      </c>
      <c r="C4908" s="3">
        <v>0.654794520547945</v>
      </c>
      <c r="D4908" s="4">
        <v>43998</v>
      </c>
      <c r="E4908" s="3">
        <v>1.794060572</v>
      </c>
      <c r="F4908" s="5" t="s">
        <v>3151</v>
      </c>
      <c r="G4908" s="5">
        <v>240</v>
      </c>
      <c r="H4908" s="5" t="s">
        <v>198</v>
      </c>
      <c r="I4908" s="3">
        <v>0.14730433074733</v>
      </c>
      <c r="J4908" s="3">
        <v>68.7830687830688</v>
      </c>
      <c r="K4908" s="3">
        <v>0.0588697017268381</v>
      </c>
      <c r="L4908" s="3">
        <v>9.04255319148936</v>
      </c>
      <c r="M4908" s="3">
        <v>-0.0881747820123348</v>
      </c>
      <c r="N4908" s="3">
        <v>82.2281167108753</v>
      </c>
      <c r="O4908" s="3">
        <v>1.100426291266</v>
      </c>
      <c r="P4908" s="3">
        <v>5.17241379310345</v>
      </c>
      <c r="Q4908" s="3">
        <v>1.76629078934239</v>
      </c>
      <c r="R4908" s="3">
        <v>6.8452380952381</v>
      </c>
      <c r="S4908" s="3"/>
      <c r="T4908" s="3"/>
      <c r="U4908" s="3"/>
      <c r="V4908" s="3"/>
      <c r="W4908" s="3"/>
      <c r="X4908" s="3"/>
      <c r="Y4908" s="3"/>
      <c r="Z4908" s="3"/>
      <c r="AA4908" s="3">
        <v>0.275776124074712</v>
      </c>
      <c r="AB4908" s="3">
        <v>0.463626577385903</v>
      </c>
      <c r="AC4908" s="3">
        <v>-0.352112676056343</v>
      </c>
      <c r="AD4908" s="3"/>
      <c r="AE4908" s="5">
        <v>1</v>
      </c>
      <c r="AF4908" s="3">
        <v>0.245269327535594</v>
      </c>
      <c r="AG4908" s="3"/>
      <c r="AH4908" s="3"/>
      <c r="AI4908" s="3"/>
      <c r="AJ4908" s="3"/>
      <c r="AK4908" s="3"/>
      <c r="AL4908" s="3"/>
      <c r="AM4908" s="3"/>
      <c r="AN4908" s="5" t="s">
        <v>46</v>
      </c>
      <c r="AO4908" s="1"/>
      <c r="AP4908" s="1"/>
      <c r="AQ4908" s="1"/>
    </row>
    <row r="4909" spans="1:43">
      <c r="A4909" s="1" t="s">
        <v>12456</v>
      </c>
      <c r="B4909" s="1" t="s">
        <v>12457</v>
      </c>
      <c r="C4909" s="3">
        <v>0.723287671232877</v>
      </c>
      <c r="D4909" s="4">
        <v>43973</v>
      </c>
      <c r="E4909" s="3">
        <v>32.4421363911</v>
      </c>
      <c r="F4909" s="5" t="s">
        <v>12458</v>
      </c>
      <c r="G4909" s="5">
        <v>265</v>
      </c>
      <c r="H4909" s="5" t="s">
        <v>226</v>
      </c>
      <c r="I4909" s="3">
        <v>1.36429608127721</v>
      </c>
      <c r="J4909" s="3">
        <v>66.4295874822191</v>
      </c>
      <c r="K4909" s="3">
        <v>0.383288616328095</v>
      </c>
      <c r="L4909" s="3">
        <v>61.7724867724868</v>
      </c>
      <c r="M4909" s="3">
        <v>0.364054416554898</v>
      </c>
      <c r="N4909" s="3">
        <v>63.0465444287729</v>
      </c>
      <c r="O4909" s="3">
        <v>1.64952454880653</v>
      </c>
      <c r="P4909" s="3">
        <v>84.5911949685535</v>
      </c>
      <c r="Q4909" s="3">
        <v>3.27287066246058</v>
      </c>
      <c r="R4909" s="3">
        <v>79.1970802919708</v>
      </c>
      <c r="S4909" s="3"/>
      <c r="T4909" s="3"/>
      <c r="U4909" s="3"/>
      <c r="V4909" s="3"/>
      <c r="W4909" s="3"/>
      <c r="X4909" s="3"/>
      <c r="Y4909" s="3"/>
      <c r="Z4909" s="3"/>
      <c r="AA4909" s="3">
        <v>0.255583535656807</v>
      </c>
      <c r="AB4909" s="3">
        <v>0.46867672158666</v>
      </c>
      <c r="AC4909" s="3">
        <v>-1.31591678761491</v>
      </c>
      <c r="AD4909" s="3"/>
      <c r="AE4909" s="5">
        <v>1</v>
      </c>
      <c r="AF4909" s="3">
        <v>0.486899880269079</v>
      </c>
      <c r="AG4909" s="3"/>
      <c r="AH4909" s="3"/>
      <c r="AI4909" s="3"/>
      <c r="AJ4909" s="3"/>
      <c r="AK4909" s="3"/>
      <c r="AL4909" s="3"/>
      <c r="AM4909" s="3"/>
      <c r="AN4909" s="5" t="s">
        <v>134</v>
      </c>
      <c r="AO4909" s="1"/>
      <c r="AP4909" s="1"/>
      <c r="AQ4909" s="1"/>
    </row>
    <row r="4910" spans="1:43">
      <c r="A4910" s="1" t="s">
        <v>12459</v>
      </c>
      <c r="B4910" s="1" t="s">
        <v>12460</v>
      </c>
      <c r="C4910" s="3">
        <v>0.443835616438356</v>
      </c>
      <c r="D4910" s="4">
        <v>44075</v>
      </c>
      <c r="E4910" s="3">
        <v>1.9911940418</v>
      </c>
      <c r="F4910" s="5" t="s">
        <v>9341</v>
      </c>
      <c r="G4910" s="5">
        <v>163</v>
      </c>
      <c r="H4910" s="5" t="s">
        <v>191</v>
      </c>
      <c r="I4910" s="3">
        <v>5.71949314355147</v>
      </c>
      <c r="J4910" s="3">
        <v>78.3001808318264</v>
      </c>
      <c r="K4910" s="3">
        <v>2.36134453781513</v>
      </c>
      <c r="L4910" s="3">
        <v>54.6232876712329</v>
      </c>
      <c r="M4910" s="3">
        <v>-0.96747967479675</v>
      </c>
      <c r="N4910" s="3">
        <v>91.1711711711712</v>
      </c>
      <c r="O4910" s="3">
        <v>14.9367805246273</v>
      </c>
      <c r="P4910" s="3">
        <v>64.7619047619048</v>
      </c>
      <c r="Q4910" s="3"/>
      <c r="R4910" s="3"/>
      <c r="S4910" s="3"/>
      <c r="T4910" s="3"/>
      <c r="U4910" s="3"/>
      <c r="V4910" s="3"/>
      <c r="W4910" s="3"/>
      <c r="X4910" s="3"/>
      <c r="Y4910" s="3"/>
      <c r="Z4910" s="3"/>
      <c r="AA4910" s="3">
        <v>0.312775773447196</v>
      </c>
      <c r="AB4910" s="3">
        <v>0.599709131761521</v>
      </c>
      <c r="AC4910" s="3">
        <v>-6.65376240019356</v>
      </c>
      <c r="AD4910" s="3"/>
      <c r="AE4910" s="5">
        <v>1</v>
      </c>
      <c r="AF4910" s="3">
        <v>3.07578698709314</v>
      </c>
      <c r="AG4910" s="3"/>
      <c r="AH4910" s="3"/>
      <c r="AI4910" s="3"/>
      <c r="AJ4910" s="3"/>
      <c r="AK4910" s="3"/>
      <c r="AL4910" s="3"/>
      <c r="AM4910" s="3"/>
      <c r="AN4910" s="5" t="s">
        <v>46</v>
      </c>
      <c r="AO4910" s="1"/>
      <c r="AP4910" s="1"/>
      <c r="AQ4910" s="1"/>
    </row>
    <row r="4911" spans="1:43">
      <c r="A4911" s="1" t="s">
        <v>12461</v>
      </c>
      <c r="B4911" s="1" t="s">
        <v>12462</v>
      </c>
      <c r="C4911" s="3">
        <v>0.542465753424658</v>
      </c>
      <c r="D4911" s="4">
        <v>44039</v>
      </c>
      <c r="E4911" s="3">
        <v>28.1101807404</v>
      </c>
      <c r="F4911" s="5" t="s">
        <v>2587</v>
      </c>
      <c r="G4911" s="5">
        <v>199</v>
      </c>
      <c r="H4911" s="5" t="s">
        <v>55</v>
      </c>
      <c r="I4911" s="3">
        <v>19.3318821165439</v>
      </c>
      <c r="J4911" s="3">
        <v>3.44827586206897</v>
      </c>
      <c r="K4911" s="3">
        <v>5.35146721856752</v>
      </c>
      <c r="L4911" s="3">
        <v>4.40677966101695</v>
      </c>
      <c r="M4911" s="3">
        <v>10.2576003713159</v>
      </c>
      <c r="N4911" s="3">
        <v>11.0113704368642</v>
      </c>
      <c r="O4911" s="3">
        <v>36.2228806269712</v>
      </c>
      <c r="P4911" s="3">
        <v>0.927152317880795</v>
      </c>
      <c r="Q4911" s="3">
        <v>42.4302987908464</v>
      </c>
      <c r="R4911" s="3">
        <v>8.6890243902439</v>
      </c>
      <c r="S4911" s="3"/>
      <c r="T4911" s="3"/>
      <c r="U4911" s="3"/>
      <c r="V4911" s="3"/>
      <c r="W4911" s="3"/>
      <c r="X4911" s="3"/>
      <c r="Y4911" s="3"/>
      <c r="Z4911" s="3"/>
      <c r="AA4911" s="3">
        <v>0.429230164000134</v>
      </c>
      <c r="AB4911" s="3">
        <v>1.18348775040553</v>
      </c>
      <c r="AC4911" s="3">
        <v>-5.45987816800782</v>
      </c>
      <c r="AD4911" s="3"/>
      <c r="AE4911" s="5"/>
      <c r="AF4911" s="3">
        <v>4.50018564312253</v>
      </c>
      <c r="AG4911" s="3"/>
      <c r="AH4911" s="3"/>
      <c r="AI4911" s="3"/>
      <c r="AJ4911" s="3"/>
      <c r="AK4911" s="3"/>
      <c r="AL4911" s="3"/>
      <c r="AM4911" s="3"/>
      <c r="AN4911" s="5" t="s">
        <v>46</v>
      </c>
      <c r="AO4911" s="1"/>
      <c r="AP4911" s="1"/>
      <c r="AQ4911" s="1"/>
    </row>
    <row r="4912" spans="1:43">
      <c r="A4912" s="1" t="s">
        <v>12463</v>
      </c>
      <c r="B4912" s="1" t="s">
        <v>12464</v>
      </c>
      <c r="C4912" s="3">
        <v>0.715068493150685</v>
      </c>
      <c r="D4912" s="4">
        <v>43976</v>
      </c>
      <c r="E4912" s="3">
        <v>85.4278580763</v>
      </c>
      <c r="F4912" s="5" t="s">
        <v>10457</v>
      </c>
      <c r="G4912" s="5">
        <v>262</v>
      </c>
      <c r="H4912" s="5" t="s">
        <v>205</v>
      </c>
      <c r="I4912" s="3">
        <v>-0.0297294618967529</v>
      </c>
      <c r="J4912" s="3">
        <v>32.2097378277154</v>
      </c>
      <c r="K4912" s="3">
        <v>0.00991375037177736</v>
      </c>
      <c r="L4912" s="3">
        <v>30.7407407407407</v>
      </c>
      <c r="M4912" s="3">
        <v>-0.207735681076252</v>
      </c>
      <c r="N4912" s="3">
        <v>39.5522388059701</v>
      </c>
      <c r="O4912" s="3">
        <v>0.767796468411104</v>
      </c>
      <c r="P4912" s="3">
        <v>47.0817120622568</v>
      </c>
      <c r="Q4912" s="3">
        <v>1.18053169870132</v>
      </c>
      <c r="R4912" s="3">
        <v>39.8230088495575</v>
      </c>
      <c r="S4912" s="3"/>
      <c r="T4912" s="3"/>
      <c r="U4912" s="3"/>
      <c r="V4912" s="3"/>
      <c r="W4912" s="3"/>
      <c r="X4912" s="3"/>
      <c r="Y4912" s="3"/>
      <c r="Z4912" s="3"/>
      <c r="AA4912" s="3">
        <v>0.0371851607771274</v>
      </c>
      <c r="AB4912" s="3">
        <v>0.0488977072953528</v>
      </c>
      <c r="AC4912" s="3">
        <v>-0.355836710487304</v>
      </c>
      <c r="AD4912" s="3"/>
      <c r="AE4912" s="5">
        <v>2</v>
      </c>
      <c r="AF4912" s="3">
        <v>0.148456232704793</v>
      </c>
      <c r="AG4912" s="3"/>
      <c r="AH4912" s="3"/>
      <c r="AI4912" s="3"/>
      <c r="AJ4912" s="3"/>
      <c r="AK4912" s="3"/>
      <c r="AL4912" s="3"/>
      <c r="AM4912" s="3"/>
      <c r="AN4912" s="5" t="s">
        <v>46</v>
      </c>
      <c r="AO4912" s="1"/>
      <c r="AP4912" s="1"/>
      <c r="AQ4912" s="1"/>
    </row>
    <row r="4913" spans="1:43">
      <c r="A4913" s="1" t="s">
        <v>12465</v>
      </c>
      <c r="B4913" s="1" t="s">
        <v>12466</v>
      </c>
      <c r="C4913" s="3">
        <v>0.495890410958904</v>
      </c>
      <c r="D4913" s="4">
        <v>44056</v>
      </c>
      <c r="E4913" s="3">
        <v>95.4849385145</v>
      </c>
      <c r="F4913" s="5" t="s">
        <v>12467</v>
      </c>
      <c r="G4913" s="5">
        <v>182</v>
      </c>
      <c r="H4913" s="5" t="s">
        <v>55</v>
      </c>
      <c r="I4913" s="3">
        <v>14.5667901888124</v>
      </c>
      <c r="J4913" s="3">
        <v>20.8711433756806</v>
      </c>
      <c r="K4913" s="3">
        <v>4.04647435897436</v>
      </c>
      <c r="L4913" s="3">
        <v>19.4915254237288</v>
      </c>
      <c r="M4913" s="3">
        <v>9.10847827913621</v>
      </c>
      <c r="N4913" s="3">
        <v>16.7564332734889</v>
      </c>
      <c r="O4913" s="3">
        <v>30.1493434900271</v>
      </c>
      <c r="P4913" s="3">
        <v>8.87417218543046</v>
      </c>
      <c r="Q4913" s="3"/>
      <c r="R4913" s="3"/>
      <c r="S4913" s="3"/>
      <c r="T4913" s="3"/>
      <c r="U4913" s="3"/>
      <c r="V4913" s="3"/>
      <c r="W4913" s="3"/>
      <c r="X4913" s="3"/>
      <c r="Y4913" s="3"/>
      <c r="Z4913" s="3"/>
      <c r="AA4913" s="3">
        <v>0.341451693750724</v>
      </c>
      <c r="AB4913" s="3">
        <v>0.777023676011727</v>
      </c>
      <c r="AC4913" s="3">
        <v>-7.25380430497517</v>
      </c>
      <c r="AD4913" s="3"/>
      <c r="AE4913" s="5">
        <v>1</v>
      </c>
      <c r="AF4913" s="3">
        <v>3.49156160240124</v>
      </c>
      <c r="AG4913" s="3"/>
      <c r="AH4913" s="3"/>
      <c r="AI4913" s="3"/>
      <c r="AJ4913" s="3"/>
      <c r="AK4913" s="3"/>
      <c r="AL4913" s="3"/>
      <c r="AM4913" s="3"/>
      <c r="AN4913" s="5" t="s">
        <v>51</v>
      </c>
      <c r="AO4913" s="1"/>
      <c r="AP4913" s="1"/>
      <c r="AQ4913" s="1"/>
    </row>
    <row r="4914" spans="1:43">
      <c r="A4914" s="1" t="s">
        <v>12468</v>
      </c>
      <c r="B4914" s="1" t="s">
        <v>12469</v>
      </c>
      <c r="C4914" s="3">
        <v>0.536986301369863</v>
      </c>
      <c r="D4914" s="4">
        <v>44041</v>
      </c>
      <c r="E4914" s="3">
        <v>38.9837667503</v>
      </c>
      <c r="F4914" s="5" t="s">
        <v>5053</v>
      </c>
      <c r="G4914" s="5">
        <v>197</v>
      </c>
      <c r="H4914" s="5" t="s">
        <v>50</v>
      </c>
      <c r="I4914" s="3">
        <v>0.256790123456784</v>
      </c>
      <c r="J4914" s="3">
        <v>27.3336310853059</v>
      </c>
      <c r="K4914" s="3">
        <v>0.0295624753646006</v>
      </c>
      <c r="L4914" s="3">
        <v>27.4457724656928</v>
      </c>
      <c r="M4914" s="3">
        <v>0.187524674299229</v>
      </c>
      <c r="N4914" s="3">
        <v>12.3775601068566</v>
      </c>
      <c r="O4914" s="3">
        <v>0.774347264965731</v>
      </c>
      <c r="P4914" s="3">
        <v>35.1758793969849</v>
      </c>
      <c r="Q4914" s="3">
        <v>1.45927036481759</v>
      </c>
      <c r="R4914" s="3">
        <v>16.030902945437</v>
      </c>
      <c r="S4914" s="3"/>
      <c r="T4914" s="3"/>
      <c r="U4914" s="3"/>
      <c r="V4914" s="3"/>
      <c r="W4914" s="3"/>
      <c r="X4914" s="3"/>
      <c r="Y4914" s="3"/>
      <c r="Z4914" s="3"/>
      <c r="AA4914" s="3">
        <v>2.14843771142146</v>
      </c>
      <c r="AB4914" s="3"/>
      <c r="AC4914" s="3">
        <v>0</v>
      </c>
      <c r="AD4914" s="3"/>
      <c r="AE4914" s="5"/>
      <c r="AF4914" s="3">
        <v>0.243498294717278</v>
      </c>
      <c r="AG4914" s="3"/>
      <c r="AH4914" s="3"/>
      <c r="AI4914" s="3"/>
      <c r="AJ4914" s="3"/>
      <c r="AK4914" s="3"/>
      <c r="AL4914" s="3"/>
      <c r="AM4914" s="3"/>
      <c r="AN4914" s="5" t="s">
        <v>1266</v>
      </c>
      <c r="AO4914" s="1"/>
      <c r="AP4914" s="1"/>
      <c r="AQ4914" s="1"/>
    </row>
    <row r="4915" spans="1:43">
      <c r="A4915" s="1" t="s">
        <v>12470</v>
      </c>
      <c r="B4915" s="1" t="s">
        <v>12471</v>
      </c>
      <c r="C4915" s="3">
        <v>0.608219178082192</v>
      </c>
      <c r="D4915" s="4">
        <v>44015</v>
      </c>
      <c r="E4915" s="3">
        <v>7.8069661913</v>
      </c>
      <c r="F4915" s="5" t="s">
        <v>2301</v>
      </c>
      <c r="G4915" s="5">
        <v>223</v>
      </c>
      <c r="H4915" s="5" t="s">
        <v>226</v>
      </c>
      <c r="I4915" s="3">
        <v>3.39943342776203</v>
      </c>
      <c r="J4915" s="3">
        <v>24.3243243243243</v>
      </c>
      <c r="K4915" s="3">
        <v>0.864681761454809</v>
      </c>
      <c r="L4915" s="3">
        <v>32.1428571428571</v>
      </c>
      <c r="M4915" s="3">
        <v>1.76274844860148</v>
      </c>
      <c r="N4915" s="3">
        <v>22.425952045134</v>
      </c>
      <c r="O4915" s="3">
        <v>6.16438356164382</v>
      </c>
      <c r="P4915" s="3">
        <v>22.4842767295597</v>
      </c>
      <c r="Q4915" s="3">
        <v>10.0038887808672</v>
      </c>
      <c r="R4915" s="3">
        <v>19.7080291970803</v>
      </c>
      <c r="S4915" s="3"/>
      <c r="T4915" s="3"/>
      <c r="U4915" s="3"/>
      <c r="V4915" s="3"/>
      <c r="W4915" s="3"/>
      <c r="X4915" s="3"/>
      <c r="Y4915" s="3"/>
      <c r="Z4915" s="3"/>
      <c r="AA4915" s="3">
        <v>0.419878011934855</v>
      </c>
      <c r="AB4915" s="3">
        <v>0.85296935646994</v>
      </c>
      <c r="AC4915" s="3">
        <v>-1.6676250718804</v>
      </c>
      <c r="AD4915" s="3"/>
      <c r="AE4915" s="5">
        <v>1</v>
      </c>
      <c r="AF4915" s="3">
        <v>1.31910891278301</v>
      </c>
      <c r="AG4915" s="3"/>
      <c r="AH4915" s="3"/>
      <c r="AI4915" s="3"/>
      <c r="AJ4915" s="3"/>
      <c r="AK4915" s="3"/>
      <c r="AL4915" s="3"/>
      <c r="AM4915" s="3">
        <v>100</v>
      </c>
      <c r="AN4915" s="5" t="s">
        <v>56</v>
      </c>
      <c r="AO4915" s="1"/>
      <c r="AP4915" s="1"/>
      <c r="AQ4915" s="1"/>
    </row>
    <row r="4916" spans="1:43">
      <c r="A4916" s="1" t="s">
        <v>12472</v>
      </c>
      <c r="B4916" s="1" t="s">
        <v>12473</v>
      </c>
      <c r="C4916" s="3">
        <v>0.676712328767123</v>
      </c>
      <c r="D4916" s="4">
        <v>43990</v>
      </c>
      <c r="E4916" s="3">
        <v>5.5320090736</v>
      </c>
      <c r="F4916" s="5" t="s">
        <v>8104</v>
      </c>
      <c r="G4916" s="5">
        <v>248</v>
      </c>
      <c r="H4916" s="5" t="s">
        <v>2390</v>
      </c>
      <c r="I4916" s="3">
        <v>1.02555034921758</v>
      </c>
      <c r="J4916" s="3">
        <v>96.1538461538462</v>
      </c>
      <c r="K4916" s="3">
        <v>0.113895216400918</v>
      </c>
      <c r="L4916" s="3">
        <v>53.3834586466165</v>
      </c>
      <c r="M4916" s="3">
        <v>-0.807291666666655</v>
      </c>
      <c r="N4916" s="3">
        <v>93.9393939393939</v>
      </c>
      <c r="O4916" s="3">
        <v>5.4054054054054</v>
      </c>
      <c r="P4916" s="3">
        <v>77.34375</v>
      </c>
      <c r="Q4916" s="3">
        <v>7.55835843373494</v>
      </c>
      <c r="R4916" s="3">
        <v>86.9158878504673</v>
      </c>
      <c r="S4916" s="3"/>
      <c r="T4916" s="3"/>
      <c r="U4916" s="3"/>
      <c r="V4916" s="3"/>
      <c r="W4916" s="3"/>
      <c r="X4916" s="3"/>
      <c r="Y4916" s="3"/>
      <c r="Z4916" s="3"/>
      <c r="AA4916" s="3">
        <v>0.125774312975437</v>
      </c>
      <c r="AB4916" s="3">
        <v>0.187480493624821</v>
      </c>
      <c r="AC4916" s="3">
        <v>-8.93426930440332</v>
      </c>
      <c r="AD4916" s="3"/>
      <c r="AE4916" s="5">
        <v>1</v>
      </c>
      <c r="AF4916" s="3">
        <v>1.72410411749735</v>
      </c>
      <c r="AG4916" s="3"/>
      <c r="AH4916" s="3"/>
      <c r="AI4916" s="3"/>
      <c r="AJ4916" s="3"/>
      <c r="AK4916" s="3"/>
      <c r="AL4916" s="3"/>
      <c r="AM4916" s="3">
        <v>10</v>
      </c>
      <c r="AN4916" s="5" t="s">
        <v>56</v>
      </c>
      <c r="AO4916" s="1"/>
      <c r="AP4916" s="1"/>
      <c r="AQ4916" s="1"/>
    </row>
    <row r="4917" spans="1:43">
      <c r="A4917" s="1" t="s">
        <v>12474</v>
      </c>
      <c r="B4917" s="1" t="s">
        <v>12475</v>
      </c>
      <c r="C4917" s="3">
        <v>0.594520547945205</v>
      </c>
      <c r="D4917" s="4">
        <v>44020</v>
      </c>
      <c r="E4917" s="3">
        <v>276.0869925579</v>
      </c>
      <c r="F4917" s="5" t="s">
        <v>194</v>
      </c>
      <c r="G4917" s="5">
        <v>218</v>
      </c>
      <c r="H4917" s="5" t="s">
        <v>55</v>
      </c>
      <c r="I4917" s="3">
        <v>16.7541927833305</v>
      </c>
      <c r="J4917" s="3">
        <v>10.2238354506957</v>
      </c>
      <c r="K4917" s="3">
        <v>2.86567164179104</v>
      </c>
      <c r="L4917" s="3">
        <v>44.3502824858757</v>
      </c>
      <c r="M4917" s="3">
        <v>9.7015519299642</v>
      </c>
      <c r="N4917" s="3">
        <v>13.4649910233393</v>
      </c>
      <c r="O4917" s="3">
        <v>28.2590490369405</v>
      </c>
      <c r="P4917" s="3">
        <v>12.9139072847682</v>
      </c>
      <c r="Q4917" s="3">
        <v>36.9362209417842</v>
      </c>
      <c r="R4917" s="3">
        <v>14.7865853658537</v>
      </c>
      <c r="S4917" s="3"/>
      <c r="T4917" s="3"/>
      <c r="U4917" s="3"/>
      <c r="V4917" s="3"/>
      <c r="W4917" s="3"/>
      <c r="X4917" s="3"/>
      <c r="Y4917" s="3"/>
      <c r="Z4917" s="3"/>
      <c r="AA4917" s="3">
        <v>0.393260031124976</v>
      </c>
      <c r="AB4917" s="3">
        <v>1.04558851581291</v>
      </c>
      <c r="AC4917" s="3">
        <v>-6.64132379248658</v>
      </c>
      <c r="AD4917" s="3"/>
      <c r="AE4917" s="5">
        <v>1</v>
      </c>
      <c r="AF4917" s="3">
        <v>3.94594631670884</v>
      </c>
      <c r="AG4917" s="3"/>
      <c r="AH4917" s="3"/>
      <c r="AI4917" s="3"/>
      <c r="AJ4917" s="3"/>
      <c r="AK4917" s="3"/>
      <c r="AL4917" s="3"/>
      <c r="AM4917" s="3"/>
      <c r="AN4917" s="5" t="s">
        <v>46</v>
      </c>
      <c r="AO4917" s="1"/>
      <c r="AP4917" s="1"/>
      <c r="AQ4917" s="1"/>
    </row>
    <row r="4918" spans="1:43">
      <c r="A4918" s="1" t="s">
        <v>12476</v>
      </c>
      <c r="B4918" s="1" t="s">
        <v>12477</v>
      </c>
      <c r="C4918" s="3">
        <v>0.556164383561644</v>
      </c>
      <c r="D4918" s="4">
        <v>44034</v>
      </c>
      <c r="E4918" s="3">
        <v>197.0438460191</v>
      </c>
      <c r="F4918" s="5" t="s">
        <v>8810</v>
      </c>
      <c r="G4918" s="5">
        <v>204</v>
      </c>
      <c r="H4918" s="5" t="s">
        <v>191</v>
      </c>
      <c r="I4918" s="3">
        <v>13.3800350262697</v>
      </c>
      <c r="J4918" s="3">
        <v>28.5714285714286</v>
      </c>
      <c r="K4918" s="3">
        <v>5.45691480697181</v>
      </c>
      <c r="L4918" s="3">
        <v>2.91095890410959</v>
      </c>
      <c r="M4918" s="3">
        <v>7.68463073852296</v>
      </c>
      <c r="N4918" s="3">
        <v>29.1891891891892</v>
      </c>
      <c r="O4918" s="3">
        <v>20.4017109912591</v>
      </c>
      <c r="P4918" s="3">
        <v>41.7142857142857</v>
      </c>
      <c r="Q4918" s="3">
        <v>28.9769897400139</v>
      </c>
      <c r="R4918" s="3">
        <v>31.8658280922432</v>
      </c>
      <c r="S4918" s="3"/>
      <c r="T4918" s="3"/>
      <c r="U4918" s="3"/>
      <c r="V4918" s="3"/>
      <c r="W4918" s="3"/>
      <c r="X4918" s="3"/>
      <c r="Y4918" s="3"/>
      <c r="Z4918" s="3"/>
      <c r="AA4918" s="3">
        <v>0.36942814279003</v>
      </c>
      <c r="AB4918" s="3">
        <v>0.760677001229967</v>
      </c>
      <c r="AC4918" s="3">
        <v>-4.96152613016993</v>
      </c>
      <c r="AD4918" s="3"/>
      <c r="AE4918" s="5">
        <v>1</v>
      </c>
      <c r="AF4918" s="3">
        <v>2.82281153146774</v>
      </c>
      <c r="AG4918" s="3"/>
      <c r="AH4918" s="3"/>
      <c r="AI4918" s="3"/>
      <c r="AJ4918" s="3"/>
      <c r="AK4918" s="3"/>
      <c r="AL4918" s="3"/>
      <c r="AM4918" s="3"/>
      <c r="AN4918" s="5" t="s">
        <v>46</v>
      </c>
      <c r="AO4918" s="1"/>
      <c r="AP4918" s="1"/>
      <c r="AQ4918" s="1"/>
    </row>
    <row r="4919" spans="1:43">
      <c r="A4919" s="1" t="s">
        <v>12478</v>
      </c>
      <c r="B4919" s="1" t="s">
        <v>12479</v>
      </c>
      <c r="C4919" s="3">
        <v>0.465753424657534</v>
      </c>
      <c r="D4919" s="4">
        <v>44067</v>
      </c>
      <c r="E4919" s="3">
        <v>33.7451244989</v>
      </c>
      <c r="F4919" s="5" t="s">
        <v>7435</v>
      </c>
      <c r="G4919" s="5">
        <v>171</v>
      </c>
      <c r="H4919" s="5" t="s">
        <v>50</v>
      </c>
      <c r="I4919" s="3">
        <v>0.296941502524014</v>
      </c>
      <c r="J4919" s="3">
        <v>19.2050022331398</v>
      </c>
      <c r="K4919" s="3">
        <v>0.049368088467631</v>
      </c>
      <c r="L4919" s="3">
        <v>14.5196989818504</v>
      </c>
      <c r="M4919" s="3">
        <v>0.22749752720081</v>
      </c>
      <c r="N4919" s="3">
        <v>8.41495992876224</v>
      </c>
      <c r="O4919" s="3">
        <v>0.765712012728723</v>
      </c>
      <c r="P4919" s="3">
        <v>36.5006852444038</v>
      </c>
      <c r="Q4919" s="3"/>
      <c r="R4919" s="3"/>
      <c r="S4919" s="3"/>
      <c r="T4919" s="3"/>
      <c r="U4919" s="3"/>
      <c r="V4919" s="3"/>
      <c r="W4919" s="3"/>
      <c r="X4919" s="3"/>
      <c r="Y4919" s="3"/>
      <c r="Z4919" s="3"/>
      <c r="AA4919" s="3">
        <v>3.23386044362763</v>
      </c>
      <c r="AB4919" s="3"/>
      <c r="AC4919" s="3">
        <v>0</v>
      </c>
      <c r="AD4919" s="3"/>
      <c r="AE4919" s="5"/>
      <c r="AF4919" s="3">
        <v>0.250692494485563</v>
      </c>
      <c r="AG4919" s="3"/>
      <c r="AH4919" s="3"/>
      <c r="AI4919" s="3"/>
      <c r="AJ4919" s="3"/>
      <c r="AK4919" s="3"/>
      <c r="AL4919" s="3"/>
      <c r="AM4919" s="3"/>
      <c r="AN4919" s="5" t="s">
        <v>1266</v>
      </c>
      <c r="AO4919" s="1"/>
      <c r="AP4919" s="1"/>
      <c r="AQ4919" s="1"/>
    </row>
    <row r="4920" spans="1:43">
      <c r="A4920" s="1" t="s">
        <v>12480</v>
      </c>
      <c r="B4920" s="1" t="s">
        <v>12481</v>
      </c>
      <c r="C4920" s="3">
        <v>0.36986301369863</v>
      </c>
      <c r="D4920" s="4">
        <v>44102</v>
      </c>
      <c r="E4920" s="3">
        <v>48.4737205033</v>
      </c>
      <c r="F4920" s="5" t="s">
        <v>219</v>
      </c>
      <c r="G4920" s="5">
        <v>136</v>
      </c>
      <c r="H4920" s="5" t="s">
        <v>205</v>
      </c>
      <c r="I4920" s="3">
        <v>-0.217864923747273</v>
      </c>
      <c r="J4920" s="3">
        <v>65.9176029962547</v>
      </c>
      <c r="K4920" s="3">
        <v>-0.0198452073824088</v>
      </c>
      <c r="L4920" s="3">
        <v>58.5185185185185</v>
      </c>
      <c r="M4920" s="3">
        <v>-0.346157650084054</v>
      </c>
      <c r="N4920" s="3">
        <v>71.6417910447761</v>
      </c>
      <c r="O4920" s="3">
        <v>0.649285785635795</v>
      </c>
      <c r="P4920" s="3">
        <v>71.5953307392996</v>
      </c>
      <c r="Q4920" s="3"/>
      <c r="R4920" s="3"/>
      <c r="S4920" s="3"/>
      <c r="T4920" s="3"/>
      <c r="U4920" s="3"/>
      <c r="V4920" s="3"/>
      <c r="W4920" s="3"/>
      <c r="X4920" s="3"/>
      <c r="Y4920" s="3"/>
      <c r="Z4920" s="3"/>
      <c r="AA4920" s="3">
        <v>0.129044107208001</v>
      </c>
      <c r="AB4920" s="3">
        <v>0.182793325737117</v>
      </c>
      <c r="AC4920" s="3">
        <v>-0.494119972329294</v>
      </c>
      <c r="AD4920" s="3"/>
      <c r="AE4920" s="5">
        <v>1</v>
      </c>
      <c r="AF4920" s="3">
        <v>0.227578604478982</v>
      </c>
      <c r="AG4920" s="3"/>
      <c r="AH4920" s="3"/>
      <c r="AI4920" s="3"/>
      <c r="AJ4920" s="3"/>
      <c r="AK4920" s="3"/>
      <c r="AL4920" s="3"/>
      <c r="AM4920" s="3"/>
      <c r="AN4920" s="5" t="s">
        <v>46</v>
      </c>
      <c r="AO4920" s="1"/>
      <c r="AP4920" s="1"/>
      <c r="AQ4920" s="1"/>
    </row>
    <row r="4921" spans="1:43">
      <c r="A4921" s="1" t="s">
        <v>12482</v>
      </c>
      <c r="B4921" s="1" t="s">
        <v>12483</v>
      </c>
      <c r="C4921" s="3">
        <v>0.454794520547945</v>
      </c>
      <c r="D4921" s="4">
        <v>44071</v>
      </c>
      <c r="E4921" s="3">
        <v>85.7358248267</v>
      </c>
      <c r="F4921" s="5" t="s">
        <v>12484</v>
      </c>
      <c r="G4921" s="5">
        <v>167</v>
      </c>
      <c r="H4921" s="5" t="s">
        <v>55</v>
      </c>
      <c r="I4921" s="3">
        <v>11.7964461810401</v>
      </c>
      <c r="J4921" s="3">
        <v>39.5039322444041</v>
      </c>
      <c r="K4921" s="3">
        <v>1.69247694000169</v>
      </c>
      <c r="L4921" s="3">
        <v>67.5141242937853</v>
      </c>
      <c r="M4921" s="3">
        <v>4.58659704090513</v>
      </c>
      <c r="N4921" s="3">
        <v>55.9545182525434</v>
      </c>
      <c r="O4921" s="3">
        <v>22.1363959752007</v>
      </c>
      <c r="P4921" s="3">
        <v>33.5761589403973</v>
      </c>
      <c r="Q4921" s="3"/>
      <c r="R4921" s="3"/>
      <c r="S4921" s="3"/>
      <c r="T4921" s="3"/>
      <c r="U4921" s="3"/>
      <c r="V4921" s="3"/>
      <c r="W4921" s="3"/>
      <c r="X4921" s="3"/>
      <c r="Y4921" s="3"/>
      <c r="Z4921" s="3"/>
      <c r="AA4921" s="3">
        <v>0.227618089123902</v>
      </c>
      <c r="AB4921" s="3">
        <v>0.417659727487586</v>
      </c>
      <c r="AC4921" s="3">
        <v>-7.47</v>
      </c>
      <c r="AD4921" s="3"/>
      <c r="AE4921" s="5">
        <v>1</v>
      </c>
      <c r="AF4921" s="3">
        <v>2.76786201692573</v>
      </c>
      <c r="AG4921" s="3"/>
      <c r="AH4921" s="3"/>
      <c r="AI4921" s="3"/>
      <c r="AJ4921" s="3"/>
      <c r="AK4921" s="3"/>
      <c r="AL4921" s="3"/>
      <c r="AM4921" s="3"/>
      <c r="AN4921" s="5" t="s">
        <v>134</v>
      </c>
      <c r="AO4921" s="1"/>
      <c r="AP4921" s="1"/>
      <c r="AQ4921" s="1"/>
    </row>
    <row r="4922" spans="1:43">
      <c r="A4922" s="1" t="s">
        <v>12485</v>
      </c>
      <c r="B4922" s="1" t="s">
        <v>12486</v>
      </c>
      <c r="C4922" s="3">
        <v>0.619178082191781</v>
      </c>
      <c r="D4922" s="4">
        <v>44011</v>
      </c>
      <c r="E4922" s="3">
        <v>9.982967413</v>
      </c>
      <c r="F4922" s="5" t="s">
        <v>3759</v>
      </c>
      <c r="G4922" s="5">
        <v>227</v>
      </c>
      <c r="H4922" s="5" t="s">
        <v>191</v>
      </c>
      <c r="I4922" s="3">
        <v>8.70310417063416</v>
      </c>
      <c r="J4922" s="3">
        <v>61.8444846292948</v>
      </c>
      <c r="K4922" s="3">
        <v>2.7450274502745</v>
      </c>
      <c r="L4922" s="3">
        <v>43.8356164383562</v>
      </c>
      <c r="M4922" s="3">
        <v>5.85071859063514</v>
      </c>
      <c r="N4922" s="3">
        <v>44.3243243243243</v>
      </c>
      <c r="O4922" s="3">
        <v>7.89150363859748</v>
      </c>
      <c r="P4922" s="3">
        <v>81.7142857142857</v>
      </c>
      <c r="Q4922" s="3">
        <v>11.3538821693328</v>
      </c>
      <c r="R4922" s="3">
        <v>76.5199161425576</v>
      </c>
      <c r="S4922" s="3"/>
      <c r="T4922" s="3"/>
      <c r="U4922" s="3"/>
      <c r="V4922" s="3"/>
      <c r="W4922" s="3"/>
      <c r="X4922" s="3"/>
      <c r="Y4922" s="3"/>
      <c r="Z4922" s="3"/>
      <c r="AA4922" s="3">
        <v>0.104639735940381</v>
      </c>
      <c r="AB4922" s="3">
        <v>0.156440387363579</v>
      </c>
      <c r="AC4922" s="3">
        <v>-11.3428328772294</v>
      </c>
      <c r="AD4922" s="3"/>
      <c r="AE4922" s="5">
        <v>1</v>
      </c>
      <c r="AF4922" s="3">
        <v>1.22023086718992</v>
      </c>
      <c r="AG4922" s="3"/>
      <c r="AH4922" s="3"/>
      <c r="AI4922" s="3"/>
      <c r="AJ4922" s="3"/>
      <c r="AK4922" s="3"/>
      <c r="AL4922" s="3"/>
      <c r="AM4922" s="3"/>
      <c r="AN4922" s="5" t="s">
        <v>46</v>
      </c>
      <c r="AO4922" s="1"/>
      <c r="AP4922" s="1"/>
      <c r="AQ4922" s="1"/>
    </row>
    <row r="4923" spans="1:43">
      <c r="A4923" s="1" t="s">
        <v>12487</v>
      </c>
      <c r="B4923" s="1" t="s">
        <v>12488</v>
      </c>
      <c r="C4923" s="3">
        <v>0.205479452054795</v>
      </c>
      <c r="D4923" s="4">
        <v>44162</v>
      </c>
      <c r="E4923" s="3">
        <v>14.2368639228</v>
      </c>
      <c r="F4923" s="5" t="s">
        <v>12489</v>
      </c>
      <c r="G4923" s="5">
        <v>76</v>
      </c>
      <c r="H4923" s="5" t="s">
        <v>226</v>
      </c>
      <c r="I4923" s="3">
        <v>3.34786053882726</v>
      </c>
      <c r="J4923" s="3">
        <v>25.8890469416785</v>
      </c>
      <c r="K4923" s="3">
        <v>0.336570824117709</v>
      </c>
      <c r="L4923" s="3">
        <v>64.5502645502645</v>
      </c>
      <c r="M4923" s="3">
        <v>2.29411764705883</v>
      </c>
      <c r="N4923" s="3">
        <v>12.12976022567</v>
      </c>
      <c r="O4923" s="3"/>
      <c r="P4923" s="3"/>
      <c r="Q4923" s="3"/>
      <c r="R4923" s="3"/>
      <c r="S4923" s="3"/>
      <c r="T4923" s="3"/>
      <c r="U4923" s="3"/>
      <c r="V4923" s="3"/>
      <c r="W4923" s="3"/>
      <c r="X4923" s="3"/>
      <c r="Y4923" s="3"/>
      <c r="Z4923" s="3"/>
      <c r="AA4923" s="3">
        <v>0.501231318612295</v>
      </c>
      <c r="AB4923" s="3">
        <v>1.42430402027062</v>
      </c>
      <c r="AC4923" s="3">
        <v>-0.694578429480983</v>
      </c>
      <c r="AD4923" s="3"/>
      <c r="AE4923" s="5"/>
      <c r="AF4923" s="3">
        <v>1.46058637083994</v>
      </c>
      <c r="AG4923" s="3"/>
      <c r="AH4923" s="3"/>
      <c r="AI4923" s="3"/>
      <c r="AJ4923" s="3"/>
      <c r="AK4923" s="3"/>
      <c r="AL4923" s="3"/>
      <c r="AM4923" s="3"/>
      <c r="AN4923" s="5" t="s">
        <v>206</v>
      </c>
      <c r="AO4923" s="1"/>
      <c r="AP4923" s="1"/>
      <c r="AQ4923" s="1"/>
    </row>
    <row r="4924" spans="1:43">
      <c r="A4924" s="1" t="s">
        <v>12490</v>
      </c>
      <c r="B4924" s="1" t="s">
        <v>12491</v>
      </c>
      <c r="C4924" s="3">
        <v>0.668493150684932</v>
      </c>
      <c r="D4924" s="4">
        <v>43993</v>
      </c>
      <c r="E4924" s="3">
        <v>44.479264767</v>
      </c>
      <c r="F4924" s="5" t="s">
        <v>7046</v>
      </c>
      <c r="G4924" s="5">
        <v>245</v>
      </c>
      <c r="H4924" s="5" t="s">
        <v>205</v>
      </c>
      <c r="I4924" s="3">
        <v>-0.0791061010580573</v>
      </c>
      <c r="J4924" s="3">
        <v>46.0674157303371</v>
      </c>
      <c r="K4924" s="3">
        <v>0.0197961001682647</v>
      </c>
      <c r="L4924" s="3">
        <v>22.2222222222222</v>
      </c>
      <c r="M4924" s="3">
        <v>-0.217241038807147</v>
      </c>
      <c r="N4924" s="3">
        <v>42.1641791044776</v>
      </c>
      <c r="O4924" s="3">
        <v>0.787951326550969</v>
      </c>
      <c r="P4924" s="3">
        <v>39.2996108949416</v>
      </c>
      <c r="Q4924" s="3">
        <v>1.22207753180407</v>
      </c>
      <c r="R4924" s="3">
        <v>33.6283185840708</v>
      </c>
      <c r="S4924" s="3"/>
      <c r="T4924" s="3"/>
      <c r="U4924" s="3"/>
      <c r="V4924" s="3"/>
      <c r="W4924" s="3"/>
      <c r="X4924" s="3"/>
      <c r="Y4924" s="3"/>
      <c r="Z4924" s="3"/>
      <c r="AA4924" s="3">
        <v>-0.00283843420211084</v>
      </c>
      <c r="AB4924" s="3">
        <v>-0.00342702840413969</v>
      </c>
      <c r="AC4924" s="3">
        <v>-0.679117147707982</v>
      </c>
      <c r="AD4924" s="3"/>
      <c r="AE4924" s="5">
        <v>2</v>
      </c>
      <c r="AF4924" s="3">
        <v>0.131370795619064</v>
      </c>
      <c r="AG4924" s="3"/>
      <c r="AH4924" s="3"/>
      <c r="AI4924" s="3"/>
      <c r="AJ4924" s="3"/>
      <c r="AK4924" s="3"/>
      <c r="AL4924" s="3"/>
      <c r="AM4924" s="3"/>
      <c r="AN4924" s="5" t="s">
        <v>46</v>
      </c>
      <c r="AO4924" s="1"/>
      <c r="AP4924" s="1"/>
      <c r="AQ4924" s="1"/>
    </row>
    <row r="4925" spans="1:43">
      <c r="A4925" s="1" t="s">
        <v>12492</v>
      </c>
      <c r="B4925" s="1" t="s">
        <v>12493</v>
      </c>
      <c r="C4925" s="3">
        <v>0.572602739726027</v>
      </c>
      <c r="D4925" s="4">
        <v>44028</v>
      </c>
      <c r="E4925" s="3">
        <v>5.1510997386</v>
      </c>
      <c r="F4925" s="5" t="s">
        <v>4737</v>
      </c>
      <c r="G4925" s="5">
        <v>210</v>
      </c>
      <c r="H4925" s="5" t="s">
        <v>50</v>
      </c>
      <c r="I4925" s="3">
        <v>0.138613861386145</v>
      </c>
      <c r="J4925" s="3">
        <v>47.3425636444841</v>
      </c>
      <c r="K4925" s="3">
        <v>0</v>
      </c>
      <c r="L4925" s="3">
        <v>43.3820274457725</v>
      </c>
      <c r="M4925" s="3">
        <v>-0.207202762703502</v>
      </c>
      <c r="N4925" s="3">
        <v>74.4879786286732</v>
      </c>
      <c r="O4925" s="3">
        <v>0.817384370015947</v>
      </c>
      <c r="P4925" s="3">
        <v>27.4097761534947</v>
      </c>
      <c r="Q4925" s="3">
        <v>1.29193790686029</v>
      </c>
      <c r="R4925" s="3">
        <v>27.764365041043</v>
      </c>
      <c r="S4925" s="3"/>
      <c r="T4925" s="3"/>
      <c r="U4925" s="3"/>
      <c r="V4925" s="3"/>
      <c r="W4925" s="3"/>
      <c r="X4925" s="3"/>
      <c r="Y4925" s="3"/>
      <c r="Z4925" s="3"/>
      <c r="AA4925" s="3">
        <v>0.0699888421056514</v>
      </c>
      <c r="AB4925" s="3">
        <v>0.0986256560263224</v>
      </c>
      <c r="AC4925" s="3">
        <v>-0.459862041387578</v>
      </c>
      <c r="AD4925" s="3"/>
      <c r="AE4925" s="5">
        <v>1</v>
      </c>
      <c r="AF4925" s="3">
        <v>0.198210766683139</v>
      </c>
      <c r="AG4925" s="3"/>
      <c r="AH4925" s="3"/>
      <c r="AI4925" s="3"/>
      <c r="AJ4925" s="3"/>
      <c r="AK4925" s="3"/>
      <c r="AL4925" s="3"/>
      <c r="AM4925" s="3"/>
      <c r="AN4925" s="5" t="s">
        <v>1266</v>
      </c>
      <c r="AO4925" s="1"/>
      <c r="AP4925" s="1"/>
      <c r="AQ4925" s="1"/>
    </row>
    <row r="4926" spans="1:43">
      <c r="A4926" s="1" t="s">
        <v>12494</v>
      </c>
      <c r="B4926" s="1" t="s">
        <v>12495</v>
      </c>
      <c r="C4926" s="3">
        <v>0.501369863013699</v>
      </c>
      <c r="D4926" s="4">
        <v>44054</v>
      </c>
      <c r="E4926" s="3">
        <v>24.145793221</v>
      </c>
      <c r="F4926" s="5" t="s">
        <v>5336</v>
      </c>
      <c r="G4926" s="5">
        <v>184</v>
      </c>
      <c r="H4926" s="5" t="s">
        <v>55</v>
      </c>
      <c r="I4926" s="3">
        <v>7.3502722323049</v>
      </c>
      <c r="J4926" s="3">
        <v>69.3889897156685</v>
      </c>
      <c r="K4926" s="3">
        <v>2.52188231215878</v>
      </c>
      <c r="L4926" s="3">
        <v>51.2429378531073</v>
      </c>
      <c r="M4926" s="3">
        <v>2.69988714298117</v>
      </c>
      <c r="N4926" s="3">
        <v>71.6337522441652</v>
      </c>
      <c r="O4926" s="3">
        <v>15.9122085048011</v>
      </c>
      <c r="P4926" s="3">
        <v>62.317880794702</v>
      </c>
      <c r="Q4926" s="3">
        <v>18.3</v>
      </c>
      <c r="R4926" s="3">
        <v>65.4725609756098</v>
      </c>
      <c r="S4926" s="3"/>
      <c r="T4926" s="3"/>
      <c r="U4926" s="3"/>
      <c r="V4926" s="3"/>
      <c r="W4926" s="3"/>
      <c r="X4926" s="3"/>
      <c r="Y4926" s="3"/>
      <c r="Z4926" s="3"/>
      <c r="AA4926" s="3">
        <v>0.252050774705952</v>
      </c>
      <c r="AB4926" s="3">
        <v>0.452224851114995</v>
      </c>
      <c r="AC4926" s="3">
        <v>-5.49951503394761</v>
      </c>
      <c r="AD4926" s="3"/>
      <c r="AE4926" s="5">
        <v>1</v>
      </c>
      <c r="AF4926" s="3">
        <v>1.73944027419376</v>
      </c>
      <c r="AG4926" s="3"/>
      <c r="AH4926" s="3"/>
      <c r="AI4926" s="3"/>
      <c r="AJ4926" s="3"/>
      <c r="AK4926" s="3"/>
      <c r="AL4926" s="3"/>
      <c r="AM4926" s="3"/>
      <c r="AN4926" s="5" t="s">
        <v>46</v>
      </c>
      <c r="AO4926" s="1"/>
      <c r="AP4926" s="1"/>
      <c r="AQ4926" s="1"/>
    </row>
    <row r="4927" spans="1:43">
      <c r="A4927" s="1" t="s">
        <v>12496</v>
      </c>
      <c r="B4927" s="1" t="s">
        <v>12497</v>
      </c>
      <c r="C4927" s="3">
        <v>0.153424657534247</v>
      </c>
      <c r="D4927" s="4">
        <v>44181</v>
      </c>
      <c r="E4927" s="3">
        <v>8.4041849135</v>
      </c>
      <c r="F4927" s="5" t="s">
        <v>7348</v>
      </c>
      <c r="G4927" s="5">
        <v>57</v>
      </c>
      <c r="H4927" s="5" t="s">
        <v>55</v>
      </c>
      <c r="I4927" s="3">
        <v>10.010176704598</v>
      </c>
      <c r="J4927" s="3">
        <v>52.6315789473684</v>
      </c>
      <c r="K4927" s="3">
        <v>2.94346809800018</v>
      </c>
      <c r="L4927" s="3">
        <v>42.5988700564972</v>
      </c>
      <c r="M4927" s="3">
        <v>0.464684014869894</v>
      </c>
      <c r="N4927" s="3">
        <v>85.3381208856972</v>
      </c>
      <c r="O4927" s="3"/>
      <c r="P4927" s="3"/>
      <c r="Q4927" s="3"/>
      <c r="R4927" s="3"/>
      <c r="S4927" s="3"/>
      <c r="T4927" s="3"/>
      <c r="U4927" s="3"/>
      <c r="V4927" s="3"/>
      <c r="W4927" s="3"/>
      <c r="X4927" s="3"/>
      <c r="Y4927" s="3"/>
      <c r="Z4927" s="3"/>
      <c r="AA4927" s="3">
        <v>0.261482677017991</v>
      </c>
      <c r="AB4927" s="3">
        <v>0.510698382956746</v>
      </c>
      <c r="AC4927" s="3">
        <v>-9.5303532454935</v>
      </c>
      <c r="AD4927" s="3"/>
      <c r="AE4927" s="5"/>
      <c r="AF4927" s="3">
        <v>5.77296697196781</v>
      </c>
      <c r="AG4927" s="3"/>
      <c r="AH4927" s="3"/>
      <c r="AI4927" s="3"/>
      <c r="AJ4927" s="3"/>
      <c r="AK4927" s="3"/>
      <c r="AL4927" s="3"/>
      <c r="AM4927" s="3"/>
      <c r="AN4927" s="5" t="s">
        <v>51</v>
      </c>
      <c r="AO4927" s="1"/>
      <c r="AP4927" s="1"/>
      <c r="AQ4927" s="1"/>
    </row>
    <row r="4928" spans="1:43">
      <c r="A4928" s="1" t="s">
        <v>12498</v>
      </c>
      <c r="B4928" s="1" t="s">
        <v>12499</v>
      </c>
      <c r="C4928" s="3">
        <v>0.668493150684932</v>
      </c>
      <c r="D4928" s="4">
        <v>43993</v>
      </c>
      <c r="E4928" s="3">
        <v>2.6484138337</v>
      </c>
      <c r="F4928" s="5" t="s">
        <v>9480</v>
      </c>
      <c r="G4928" s="5">
        <v>245</v>
      </c>
      <c r="H4928" s="5" t="s">
        <v>50</v>
      </c>
      <c r="I4928" s="3">
        <v>0.137443549970554</v>
      </c>
      <c r="J4928" s="3">
        <v>47.7891916033944</v>
      </c>
      <c r="K4928" s="3">
        <v>-0.0294031167303702</v>
      </c>
      <c r="L4928" s="3">
        <v>70.3851261620186</v>
      </c>
      <c r="M4928" s="3">
        <v>-0.0489955903968589</v>
      </c>
      <c r="N4928" s="3">
        <v>45.0578806767587</v>
      </c>
      <c r="O4928" s="3">
        <v>0.462917364325808</v>
      </c>
      <c r="P4928" s="3">
        <v>70.3517587939699</v>
      </c>
      <c r="Q4928" s="3">
        <v>1.25074449076831</v>
      </c>
      <c r="R4928" s="3">
        <v>32.9309512312892</v>
      </c>
      <c r="S4928" s="3"/>
      <c r="T4928" s="3"/>
      <c r="U4928" s="3"/>
      <c r="V4928" s="3"/>
      <c r="W4928" s="3"/>
      <c r="X4928" s="3"/>
      <c r="Y4928" s="3"/>
      <c r="Z4928" s="3"/>
      <c r="AA4928" s="3">
        <v>0.265942397577122</v>
      </c>
      <c r="AB4928" s="3">
        <v>0.441636170236959</v>
      </c>
      <c r="AC4928" s="3">
        <v>-0.364424308086283</v>
      </c>
      <c r="AD4928" s="3"/>
      <c r="AE4928" s="5">
        <v>1</v>
      </c>
      <c r="AF4928" s="3">
        <v>0.2534969760295</v>
      </c>
      <c r="AG4928" s="3"/>
      <c r="AH4928" s="3"/>
      <c r="AI4928" s="3"/>
      <c r="AJ4928" s="3"/>
      <c r="AK4928" s="3"/>
      <c r="AL4928" s="3"/>
      <c r="AM4928" s="3"/>
      <c r="AN4928" s="5" t="s">
        <v>1266</v>
      </c>
      <c r="AO4928" s="1"/>
      <c r="AP4928" s="1"/>
      <c r="AQ4928" s="1"/>
    </row>
    <row r="4929" spans="1:43">
      <c r="A4929" s="1" t="s">
        <v>12500</v>
      </c>
      <c r="B4929" s="1" t="s">
        <v>12501</v>
      </c>
      <c r="C4929" s="3">
        <v>0.553424657534247</v>
      </c>
      <c r="D4929" s="4">
        <v>44035</v>
      </c>
      <c r="E4929" s="3">
        <v>3.3522781674</v>
      </c>
      <c r="F4929" s="5" t="s">
        <v>12017</v>
      </c>
      <c r="G4929" s="5">
        <v>203</v>
      </c>
      <c r="H4929" s="5" t="s">
        <v>226</v>
      </c>
      <c r="I4929" s="3">
        <v>1.52575315840622</v>
      </c>
      <c r="J4929" s="3">
        <v>63.5846372688478</v>
      </c>
      <c r="K4929" s="3">
        <v>0.259117082533579</v>
      </c>
      <c r="L4929" s="3">
        <v>70.1058201058201</v>
      </c>
      <c r="M4929" s="3">
        <v>0.800849093014277</v>
      </c>
      <c r="N4929" s="3">
        <v>47.1086036671368</v>
      </c>
      <c r="O4929" s="3">
        <v>3.28106399999997</v>
      </c>
      <c r="P4929" s="3">
        <v>61.6352201257862</v>
      </c>
      <c r="Q4929" s="3">
        <v>4.86379665144229</v>
      </c>
      <c r="R4929" s="3">
        <v>65.6934306569343</v>
      </c>
      <c r="S4929" s="3"/>
      <c r="T4929" s="3"/>
      <c r="U4929" s="3"/>
      <c r="V4929" s="3"/>
      <c r="W4929" s="3"/>
      <c r="X4929" s="3"/>
      <c r="Y4929" s="3"/>
      <c r="Z4929" s="3"/>
      <c r="AA4929" s="3">
        <v>0.210028966907326</v>
      </c>
      <c r="AB4929" s="3">
        <v>0.362192306564491</v>
      </c>
      <c r="AC4929" s="3">
        <v>-1.17509954355638</v>
      </c>
      <c r="AD4929" s="3"/>
      <c r="AE4929" s="5">
        <v>2</v>
      </c>
      <c r="AF4929" s="3">
        <v>0.675545376189081</v>
      </c>
      <c r="AG4929" s="3"/>
      <c r="AH4929" s="3"/>
      <c r="AI4929" s="3"/>
      <c r="AJ4929" s="3"/>
      <c r="AK4929" s="3"/>
      <c r="AL4929" s="3"/>
      <c r="AM4929" s="3"/>
      <c r="AN4929" s="5" t="s">
        <v>134</v>
      </c>
      <c r="AO4929" s="1"/>
      <c r="AP4929" s="1"/>
      <c r="AQ4929" s="1"/>
    </row>
    <row r="4930" spans="1:43">
      <c r="A4930" s="1" t="s">
        <v>12502</v>
      </c>
      <c r="B4930" s="1" t="s">
        <v>12503</v>
      </c>
      <c r="C4930" s="3">
        <v>0.589041095890411</v>
      </c>
      <c r="D4930" s="4">
        <v>44022</v>
      </c>
      <c r="E4930" s="3">
        <v>293.4040510983</v>
      </c>
      <c r="F4930" s="5" t="s">
        <v>1330</v>
      </c>
      <c r="G4930" s="5">
        <v>216</v>
      </c>
      <c r="H4930" s="5" t="s">
        <v>55</v>
      </c>
      <c r="I4930" s="3">
        <v>13.1977460820567</v>
      </c>
      <c r="J4930" s="3">
        <v>30.1270417422868</v>
      </c>
      <c r="K4930" s="3">
        <v>2.97132788723371</v>
      </c>
      <c r="L4930" s="3">
        <v>42.1468926553672</v>
      </c>
      <c r="M4930" s="3">
        <v>10.001711156742</v>
      </c>
      <c r="N4930" s="3">
        <v>12.2082585278276</v>
      </c>
      <c r="O4930" s="3">
        <v>21.1552958914437</v>
      </c>
      <c r="P4930" s="3">
        <v>39.0728476821192</v>
      </c>
      <c r="Q4930" s="3">
        <v>28.5571442855715</v>
      </c>
      <c r="R4930" s="3">
        <v>35.4420731707317</v>
      </c>
      <c r="S4930" s="3"/>
      <c r="T4930" s="3"/>
      <c r="U4930" s="3"/>
      <c r="V4930" s="3"/>
      <c r="W4930" s="3"/>
      <c r="X4930" s="3"/>
      <c r="Y4930" s="3"/>
      <c r="Z4930" s="3"/>
      <c r="AA4930" s="3">
        <v>0.36641260792732</v>
      </c>
      <c r="AB4930" s="3">
        <v>0.912760316119595</v>
      </c>
      <c r="AC4930" s="3">
        <v>-6.94521087899094</v>
      </c>
      <c r="AD4930" s="3"/>
      <c r="AE4930" s="5">
        <v>1</v>
      </c>
      <c r="AF4930" s="3">
        <v>2.90986092461741</v>
      </c>
      <c r="AG4930" s="3"/>
      <c r="AH4930" s="3"/>
      <c r="AI4930" s="3"/>
      <c r="AJ4930" s="3"/>
      <c r="AK4930" s="3"/>
      <c r="AL4930" s="3"/>
      <c r="AM4930" s="3"/>
      <c r="AN4930" s="5" t="s">
        <v>46</v>
      </c>
      <c r="AO4930" s="1"/>
      <c r="AP4930" s="1"/>
      <c r="AQ4930" s="1"/>
    </row>
    <row r="4931" spans="1:43">
      <c r="A4931" s="1" t="s">
        <v>12504</v>
      </c>
      <c r="B4931" s="1" t="s">
        <v>12505</v>
      </c>
      <c r="C4931" s="3">
        <v>0.536986301369863</v>
      </c>
      <c r="D4931" s="4">
        <v>44041</v>
      </c>
      <c r="E4931" s="3">
        <v>1.0090152769</v>
      </c>
      <c r="F4931" s="5" t="s">
        <v>10052</v>
      </c>
      <c r="G4931" s="5">
        <v>197</v>
      </c>
      <c r="H4931" s="5" t="s">
        <v>2390</v>
      </c>
      <c r="I4931" s="3">
        <v>2.80268000377464</v>
      </c>
      <c r="J4931" s="3">
        <v>73.0769230769231</v>
      </c>
      <c r="K4931" s="3">
        <v>-0.556823368324965</v>
      </c>
      <c r="L4931" s="3">
        <v>81.9548872180451</v>
      </c>
      <c r="M4931" s="3">
        <v>0.202354672553346</v>
      </c>
      <c r="N4931" s="3">
        <v>75.7575757575758</v>
      </c>
      <c r="O4931" s="3">
        <v>5.35783365570599</v>
      </c>
      <c r="P4931" s="3">
        <v>78.125</v>
      </c>
      <c r="Q4931" s="3">
        <v>8.96179235847169</v>
      </c>
      <c r="R4931" s="3">
        <v>71.9626168224299</v>
      </c>
      <c r="S4931" s="3"/>
      <c r="T4931" s="3"/>
      <c r="U4931" s="3"/>
      <c r="V4931" s="3"/>
      <c r="W4931" s="3"/>
      <c r="X4931" s="3"/>
      <c r="Y4931" s="3"/>
      <c r="Z4931" s="3"/>
      <c r="AA4931" s="3">
        <v>0.261625783011408</v>
      </c>
      <c r="AB4931" s="3">
        <v>0.428886722955647</v>
      </c>
      <c r="AC4931" s="3">
        <v>-3.21940661917216</v>
      </c>
      <c r="AD4931" s="3"/>
      <c r="AE4931" s="5"/>
      <c r="AF4931" s="3">
        <v>1.1878214056584</v>
      </c>
      <c r="AG4931" s="3"/>
      <c r="AH4931" s="3"/>
      <c r="AI4931" s="3"/>
      <c r="AJ4931" s="3"/>
      <c r="AK4931" s="3"/>
      <c r="AL4931" s="3"/>
      <c r="AM4931" s="3"/>
      <c r="AN4931" s="5" t="s">
        <v>134</v>
      </c>
      <c r="AO4931" s="1"/>
      <c r="AP4931" s="1"/>
      <c r="AQ4931" s="1"/>
    </row>
    <row r="4932" spans="1:43">
      <c r="A4932" s="1" t="s">
        <v>12506</v>
      </c>
      <c r="B4932" s="1" t="s">
        <v>12507</v>
      </c>
      <c r="C4932" s="3">
        <v>0.556164383561644</v>
      </c>
      <c r="D4932" s="4">
        <v>44034</v>
      </c>
      <c r="E4932" s="3">
        <v>0.4708954475</v>
      </c>
      <c r="F4932" s="5" t="s">
        <v>9413</v>
      </c>
      <c r="G4932" s="5">
        <v>204</v>
      </c>
      <c r="H4932" s="5" t="s">
        <v>2390</v>
      </c>
      <c r="I4932" s="3">
        <v>1.38103624061545</v>
      </c>
      <c r="J4932" s="3">
        <v>93.0769230769231</v>
      </c>
      <c r="K4932" s="3">
        <v>-0.789115646258497</v>
      </c>
      <c r="L4932" s="3">
        <v>88.7218045112782</v>
      </c>
      <c r="M4932" s="3">
        <v>-1.08518719479108</v>
      </c>
      <c r="N4932" s="3">
        <v>99.2424242424242</v>
      </c>
      <c r="O4932" s="3">
        <v>4.63981632067351</v>
      </c>
      <c r="P4932" s="3">
        <v>86.71875</v>
      </c>
      <c r="Q4932" s="3">
        <v>8.43660156637258</v>
      </c>
      <c r="R4932" s="3">
        <v>76.6355140186916</v>
      </c>
      <c r="S4932" s="3"/>
      <c r="T4932" s="3"/>
      <c r="U4932" s="3"/>
      <c r="V4932" s="3"/>
      <c r="W4932" s="3"/>
      <c r="X4932" s="3"/>
      <c r="Y4932" s="3"/>
      <c r="Z4932" s="3"/>
      <c r="AA4932" s="3">
        <v>0.250644233934204</v>
      </c>
      <c r="AB4932" s="3">
        <v>0.391108960159599</v>
      </c>
      <c r="AC4932" s="3">
        <v>-3.66114377338323</v>
      </c>
      <c r="AD4932" s="3"/>
      <c r="AE4932" s="5"/>
      <c r="AF4932" s="3">
        <v>1.2617157919219</v>
      </c>
      <c r="AG4932" s="3"/>
      <c r="AH4932" s="3"/>
      <c r="AI4932" s="3"/>
      <c r="AJ4932" s="3"/>
      <c r="AK4932" s="3"/>
      <c r="AL4932" s="3"/>
      <c r="AM4932" s="3"/>
      <c r="AN4932" s="5" t="s">
        <v>134</v>
      </c>
      <c r="AO4932" s="1"/>
      <c r="AP4932" s="1"/>
      <c r="AQ4932" s="1"/>
    </row>
    <row r="4933" spans="1:43">
      <c r="A4933" s="1" t="s">
        <v>12508</v>
      </c>
      <c r="B4933" s="1" t="s">
        <v>12509</v>
      </c>
      <c r="C4933" s="3">
        <v>0.205479452054795</v>
      </c>
      <c r="D4933" s="4">
        <v>44162</v>
      </c>
      <c r="E4933" s="3">
        <v>2.8157927197</v>
      </c>
      <c r="F4933" s="5" t="s">
        <v>12510</v>
      </c>
      <c r="G4933" s="5">
        <v>76</v>
      </c>
      <c r="H4933" s="5" t="s">
        <v>226</v>
      </c>
      <c r="I4933" s="3">
        <v>1.3171023747755</v>
      </c>
      <c r="J4933" s="3">
        <v>67.8520625889047</v>
      </c>
      <c r="K4933" s="3">
        <v>0.286419753086432</v>
      </c>
      <c r="L4933" s="3">
        <v>67.5925925925926</v>
      </c>
      <c r="M4933" s="3">
        <v>0.504800554290815</v>
      </c>
      <c r="N4933" s="3">
        <v>58.1100141043724</v>
      </c>
      <c r="O4933" s="3"/>
      <c r="P4933" s="3"/>
      <c r="Q4933" s="3"/>
      <c r="R4933" s="3"/>
      <c r="S4933" s="3"/>
      <c r="T4933" s="3"/>
      <c r="U4933" s="3"/>
      <c r="V4933" s="3"/>
      <c r="W4933" s="3"/>
      <c r="X4933" s="3"/>
      <c r="Y4933" s="3"/>
      <c r="Z4933" s="3"/>
      <c r="AA4933" s="3">
        <v>0.230115147153614</v>
      </c>
      <c r="AB4933" s="3">
        <v>0.380532985206816</v>
      </c>
      <c r="AC4933" s="3">
        <v>-0.678332677939454</v>
      </c>
      <c r="AD4933" s="3"/>
      <c r="AE4933" s="5"/>
      <c r="AF4933" s="3">
        <v>0.514110955897025</v>
      </c>
      <c r="AG4933" s="3"/>
      <c r="AH4933" s="3"/>
      <c r="AI4933" s="3"/>
      <c r="AJ4933" s="3"/>
      <c r="AK4933" s="3"/>
      <c r="AL4933" s="3"/>
      <c r="AM4933" s="3"/>
      <c r="AN4933" s="5" t="s">
        <v>134</v>
      </c>
      <c r="AO4933" s="1"/>
      <c r="AP4933" s="1"/>
      <c r="AQ4933" s="1"/>
    </row>
    <row r="4934" spans="1:43">
      <c r="A4934" s="1" t="s">
        <v>12511</v>
      </c>
      <c r="B4934" s="1" t="s">
        <v>12512</v>
      </c>
      <c r="C4934" s="3">
        <v>0.635616438356164</v>
      </c>
      <c r="D4934" s="4">
        <v>44005</v>
      </c>
      <c r="E4934" s="3">
        <v>67.1031357699</v>
      </c>
      <c r="F4934" s="5" t="s">
        <v>270</v>
      </c>
      <c r="G4934" s="5">
        <v>233</v>
      </c>
      <c r="H4934" s="5" t="s">
        <v>55</v>
      </c>
      <c r="I4934" s="3">
        <v>12.0487045164944</v>
      </c>
      <c r="J4934" s="3">
        <v>37.8100423472474</v>
      </c>
      <c r="K4934" s="3">
        <v>2.60598988720342</v>
      </c>
      <c r="L4934" s="3">
        <v>49.4915254237288</v>
      </c>
      <c r="M4934" s="3">
        <v>5.78799625718487</v>
      </c>
      <c r="N4934" s="3">
        <v>44.0454817474566</v>
      </c>
      <c r="O4934" s="3">
        <v>27.3063621008606</v>
      </c>
      <c r="P4934" s="3">
        <v>15.1655629139073</v>
      </c>
      <c r="Q4934" s="3">
        <v>46.3793581799686</v>
      </c>
      <c r="R4934" s="3">
        <v>5.41158536585366</v>
      </c>
      <c r="S4934" s="3"/>
      <c r="T4934" s="3"/>
      <c r="U4934" s="3"/>
      <c r="V4934" s="3"/>
      <c r="W4934" s="3"/>
      <c r="X4934" s="3"/>
      <c r="Y4934" s="3"/>
      <c r="Z4934" s="3"/>
      <c r="AA4934" s="3">
        <v>0.535324137791961</v>
      </c>
      <c r="AB4934" s="3">
        <v>1.23003503064406</v>
      </c>
      <c r="AC4934" s="3">
        <v>-6.07895068735024</v>
      </c>
      <c r="AD4934" s="3"/>
      <c r="AE4934" s="5">
        <v>1</v>
      </c>
      <c r="AF4934" s="3">
        <v>5.87566159560576</v>
      </c>
      <c r="AG4934" s="3"/>
      <c r="AH4934" s="3"/>
      <c r="AI4934" s="3"/>
      <c r="AJ4934" s="3"/>
      <c r="AK4934" s="3"/>
      <c r="AL4934" s="3"/>
      <c r="AM4934" s="3">
        <v>10</v>
      </c>
      <c r="AN4934" s="5" t="s">
        <v>51</v>
      </c>
      <c r="AO4934" s="1"/>
      <c r="AP4934" s="1"/>
      <c r="AQ4934" s="1"/>
    </row>
    <row r="4935" spans="1:43">
      <c r="A4935" s="1" t="s">
        <v>12513</v>
      </c>
      <c r="B4935" s="1" t="s">
        <v>12514</v>
      </c>
      <c r="C4935" s="3">
        <v>0.665753424657534</v>
      </c>
      <c r="D4935" s="4">
        <v>43994</v>
      </c>
      <c r="E4935" s="3">
        <v>2.6339649589</v>
      </c>
      <c r="F4935" s="5" t="s">
        <v>7043</v>
      </c>
      <c r="G4935" s="5">
        <v>244</v>
      </c>
      <c r="H4935" s="5" t="s">
        <v>50</v>
      </c>
      <c r="I4935" s="3">
        <v>0.217176702862804</v>
      </c>
      <c r="J4935" s="3">
        <v>33.273782938812</v>
      </c>
      <c r="K4935" s="3">
        <v>0.0492756479747873</v>
      </c>
      <c r="L4935" s="3">
        <v>14.962372731297</v>
      </c>
      <c r="M4935" s="3">
        <v>0.0394166338194894</v>
      </c>
      <c r="N4935" s="3">
        <v>28.7177203918077</v>
      </c>
      <c r="O4935" s="3">
        <v>0.43529877324893</v>
      </c>
      <c r="P4935" s="3">
        <v>71.8592964824121</v>
      </c>
      <c r="Q4935" s="3">
        <v>1.00487513680231</v>
      </c>
      <c r="R4935" s="3">
        <v>62.6750362143892</v>
      </c>
      <c r="S4935" s="3"/>
      <c r="T4935" s="3"/>
      <c r="U4935" s="3"/>
      <c r="V4935" s="3"/>
      <c r="W4935" s="3"/>
      <c r="X4935" s="3"/>
      <c r="Y4935" s="3"/>
      <c r="Z4935" s="3"/>
      <c r="AA4935" s="3">
        <v>0.21867136256325</v>
      </c>
      <c r="AB4935" s="3">
        <v>0.372167424101847</v>
      </c>
      <c r="AC4935" s="3">
        <v>-0.20775623268698</v>
      </c>
      <c r="AD4935" s="3"/>
      <c r="AE4935" s="5">
        <v>1</v>
      </c>
      <c r="AF4935" s="3">
        <v>0.197389728235541</v>
      </c>
      <c r="AG4935" s="3"/>
      <c r="AH4935" s="3"/>
      <c r="AI4935" s="3"/>
      <c r="AJ4935" s="3"/>
      <c r="AK4935" s="3"/>
      <c r="AL4935" s="3"/>
      <c r="AM4935" s="3"/>
      <c r="AN4935" s="5" t="s">
        <v>1266</v>
      </c>
      <c r="AO4935" s="1"/>
      <c r="AP4935" s="1"/>
      <c r="AQ4935" s="1"/>
    </row>
    <row r="4936" spans="1:43">
      <c r="A4936" s="1" t="s">
        <v>12515</v>
      </c>
      <c r="B4936" s="1" t="s">
        <v>12516</v>
      </c>
      <c r="C4936" s="3">
        <v>0.654794520547945</v>
      </c>
      <c r="D4936" s="4">
        <v>43998</v>
      </c>
      <c r="E4936" s="3">
        <v>5.1304666752</v>
      </c>
      <c r="F4936" s="5" t="s">
        <v>12517</v>
      </c>
      <c r="G4936" s="5">
        <v>240</v>
      </c>
      <c r="H4936" s="5" t="s">
        <v>50</v>
      </c>
      <c r="I4936" s="3">
        <v>0.0198807157057642</v>
      </c>
      <c r="J4936" s="3">
        <v>65.8776239392586</v>
      </c>
      <c r="K4936" s="3">
        <v>0.0497166152928278</v>
      </c>
      <c r="L4936" s="3">
        <v>13.0588756086764</v>
      </c>
      <c r="M4936" s="3">
        <v>-0.10920281941824</v>
      </c>
      <c r="N4936" s="3">
        <v>57.7471059661621</v>
      </c>
      <c r="O4936" s="3">
        <v>0.780315774116245</v>
      </c>
      <c r="P4936" s="3">
        <v>34.0794883508451</v>
      </c>
      <c r="Q4936" s="3">
        <v>0.840735627697865</v>
      </c>
      <c r="R4936" s="3">
        <v>74.8913568324481</v>
      </c>
      <c r="S4936" s="3"/>
      <c r="T4936" s="3"/>
      <c r="U4936" s="3"/>
      <c r="V4936" s="3"/>
      <c r="W4936" s="3"/>
      <c r="X4936" s="3"/>
      <c r="Y4936" s="3"/>
      <c r="Z4936" s="3"/>
      <c r="AA4936" s="3">
        <v>-0.00860003651011793</v>
      </c>
      <c r="AB4936" s="3">
        <v>-0.0118654213593035</v>
      </c>
      <c r="AC4936" s="3">
        <v>-0.508575987235728</v>
      </c>
      <c r="AD4936" s="3"/>
      <c r="AE4936" s="5">
        <v>1</v>
      </c>
      <c r="AF4936" s="3">
        <v>0.120173912273568</v>
      </c>
      <c r="AG4936" s="3"/>
      <c r="AH4936" s="3"/>
      <c r="AI4936" s="3"/>
      <c r="AJ4936" s="3"/>
      <c r="AK4936" s="3"/>
      <c r="AL4936" s="3"/>
      <c r="AM4936" s="3"/>
      <c r="AN4936" s="5" t="s">
        <v>1266</v>
      </c>
      <c r="AO4936" s="1"/>
      <c r="AP4936" s="1"/>
      <c r="AQ4936" s="1"/>
    </row>
    <row r="4937" spans="1:43">
      <c r="A4937" s="1" t="s">
        <v>12518</v>
      </c>
      <c r="B4937" s="1" t="s">
        <v>12519</v>
      </c>
      <c r="C4937" s="3">
        <v>0.446575342465753</v>
      </c>
      <c r="D4937" s="4">
        <v>44074</v>
      </c>
      <c r="E4937" s="3">
        <v>56.3871845392</v>
      </c>
      <c r="F4937" s="5" t="s">
        <v>12520</v>
      </c>
      <c r="G4937" s="5">
        <v>164</v>
      </c>
      <c r="H4937" s="5" t="s">
        <v>50</v>
      </c>
      <c r="I4937" s="3">
        <v>0.329505741387899</v>
      </c>
      <c r="J4937" s="3">
        <v>13.666815542653</v>
      </c>
      <c r="K4937" s="3">
        <v>0.0597490539732967</v>
      </c>
      <c r="L4937" s="3">
        <v>8.18946436476317</v>
      </c>
      <c r="M4937" s="3">
        <v>0.249426319465217</v>
      </c>
      <c r="N4937" s="3">
        <v>6.05520926090828</v>
      </c>
      <c r="O4937" s="3">
        <v>0.839515321265157</v>
      </c>
      <c r="P4937" s="3">
        <v>23.8465052535404</v>
      </c>
      <c r="Q4937" s="3"/>
      <c r="R4937" s="3"/>
      <c r="S4937" s="3"/>
      <c r="T4937" s="3"/>
      <c r="U4937" s="3"/>
      <c r="V4937" s="3"/>
      <c r="W4937" s="3"/>
      <c r="X4937" s="3"/>
      <c r="Y4937" s="3"/>
      <c r="Z4937" s="3"/>
      <c r="AA4937" s="3">
        <v>4.17637864568062</v>
      </c>
      <c r="AB4937" s="3"/>
      <c r="AC4937" s="3">
        <v>0</v>
      </c>
      <c r="AD4937" s="3"/>
      <c r="AE4937" s="5"/>
      <c r="AF4937" s="3">
        <v>0.263316071765466</v>
      </c>
      <c r="AG4937" s="3"/>
      <c r="AH4937" s="3"/>
      <c r="AI4937" s="3"/>
      <c r="AJ4937" s="3"/>
      <c r="AK4937" s="3"/>
      <c r="AL4937" s="3"/>
      <c r="AM4937" s="3"/>
      <c r="AN4937" s="5" t="s">
        <v>1266</v>
      </c>
      <c r="AO4937" s="1"/>
      <c r="AP4937" s="1"/>
      <c r="AQ4937" s="1"/>
    </row>
    <row r="4938" spans="1:43">
      <c r="A4938" s="1" t="s">
        <v>12521</v>
      </c>
      <c r="B4938" s="1" t="s">
        <v>12522</v>
      </c>
      <c r="C4938" s="3">
        <v>0.167123287671233</v>
      </c>
      <c r="D4938" s="4">
        <v>44176</v>
      </c>
      <c r="E4938" s="3">
        <v>79.9964598367</v>
      </c>
      <c r="F4938" s="5" t="s">
        <v>11606</v>
      </c>
      <c r="G4938" s="5">
        <v>62</v>
      </c>
      <c r="H4938" s="5" t="s">
        <v>205</v>
      </c>
      <c r="I4938" s="3">
        <v>-0.378712377915091</v>
      </c>
      <c r="J4938" s="3">
        <v>88.0149812734082</v>
      </c>
      <c r="K4938" s="3">
        <v>-0.149835181300575</v>
      </c>
      <c r="L4938" s="3">
        <v>98.5185185185185</v>
      </c>
      <c r="M4938" s="3">
        <v>-0.448162533612185</v>
      </c>
      <c r="N4938" s="3">
        <v>87.6865671641791</v>
      </c>
      <c r="O4938" s="3"/>
      <c r="P4938" s="3"/>
      <c r="Q4938" s="3"/>
      <c r="R4938" s="3"/>
      <c r="S4938" s="3"/>
      <c r="T4938" s="3"/>
      <c r="U4938" s="3"/>
      <c r="V4938" s="3"/>
      <c r="W4938" s="3"/>
      <c r="X4938" s="3"/>
      <c r="Y4938" s="3"/>
      <c r="Z4938" s="3"/>
      <c r="AA4938" s="3">
        <v>-0.219427118920255</v>
      </c>
      <c r="AB4938" s="3">
        <v>-0.252000959693085</v>
      </c>
      <c r="AC4938" s="3">
        <v>-0.557435795341423</v>
      </c>
      <c r="AD4938" s="3"/>
      <c r="AE4938" s="5">
        <v>1</v>
      </c>
      <c r="AF4938" s="3">
        <v>-0.229220649790708</v>
      </c>
      <c r="AG4938" s="3"/>
      <c r="AH4938" s="3"/>
      <c r="AI4938" s="3"/>
      <c r="AJ4938" s="3"/>
      <c r="AK4938" s="3"/>
      <c r="AL4938" s="3"/>
      <c r="AM4938" s="3"/>
      <c r="AN4938" s="5" t="s">
        <v>1266</v>
      </c>
      <c r="AO4938" s="1"/>
      <c r="AP4938" s="1"/>
      <c r="AQ4938" s="1"/>
    </row>
    <row r="4939" spans="1:43">
      <c r="A4939" s="1" t="s">
        <v>12523</v>
      </c>
      <c r="B4939" s="1" t="s">
        <v>12524</v>
      </c>
      <c r="C4939" s="3">
        <v>0.531506849315069</v>
      </c>
      <c r="D4939" s="4">
        <v>44043</v>
      </c>
      <c r="E4939" s="3">
        <v>74.3193602457</v>
      </c>
      <c r="F4939" s="5" t="s">
        <v>10378</v>
      </c>
      <c r="G4939" s="5">
        <v>195</v>
      </c>
      <c r="H4939" s="5" t="s">
        <v>50</v>
      </c>
      <c r="I4939" s="3">
        <v>0.368415812008361</v>
      </c>
      <c r="J4939" s="3">
        <v>9.73648950424296</v>
      </c>
      <c r="K4939" s="3">
        <v>0.0595592614651426</v>
      </c>
      <c r="L4939" s="3">
        <v>9.11907923860115</v>
      </c>
      <c r="M4939" s="3">
        <v>0.288528504626394</v>
      </c>
      <c r="N4939" s="3">
        <v>3.82902938557435</v>
      </c>
      <c r="O4939" s="3">
        <v>0.957443522411739</v>
      </c>
      <c r="P4939" s="3">
        <v>10.8268615806304</v>
      </c>
      <c r="Q4939" s="3">
        <v>1.77495356193142</v>
      </c>
      <c r="R4939" s="3">
        <v>5.55287300820859</v>
      </c>
      <c r="S4939" s="3"/>
      <c r="T4939" s="3"/>
      <c r="U4939" s="3"/>
      <c r="V4939" s="3"/>
      <c r="W4939" s="3"/>
      <c r="X4939" s="3"/>
      <c r="Y4939" s="3"/>
      <c r="Z4939" s="3"/>
      <c r="AA4939" s="3">
        <v>2.86721564753649</v>
      </c>
      <c r="AB4939" s="3"/>
      <c r="AC4939" s="3">
        <v>0</v>
      </c>
      <c r="AD4939" s="3"/>
      <c r="AE4939" s="5"/>
      <c r="AF4939" s="3">
        <v>0.288736353944123</v>
      </c>
      <c r="AG4939" s="3"/>
      <c r="AH4939" s="3"/>
      <c r="AI4939" s="3"/>
      <c r="AJ4939" s="3"/>
      <c r="AK4939" s="3"/>
      <c r="AL4939" s="3"/>
      <c r="AM4939" s="3"/>
      <c r="AN4939" s="5" t="s">
        <v>1266</v>
      </c>
      <c r="AO4939" s="1"/>
      <c r="AP4939" s="1"/>
      <c r="AQ4939" s="1"/>
    </row>
    <row r="4940" spans="1:43">
      <c r="A4940" s="1" t="s">
        <v>12525</v>
      </c>
      <c r="B4940" s="1" t="s">
        <v>12526</v>
      </c>
      <c r="C4940" s="3">
        <v>0.520547945205479</v>
      </c>
      <c r="D4940" s="4">
        <v>44047</v>
      </c>
      <c r="E4940" s="3">
        <v>69.4135210144</v>
      </c>
      <c r="F4940" s="5" t="s">
        <v>5735</v>
      </c>
      <c r="G4940" s="5">
        <v>191</v>
      </c>
      <c r="H4940" s="5" t="s">
        <v>50</v>
      </c>
      <c r="I4940" s="3">
        <v>0.335537353202393</v>
      </c>
      <c r="J4940" s="3">
        <v>13.1308619919607</v>
      </c>
      <c r="K4940" s="3">
        <v>0.059049306170646</v>
      </c>
      <c r="L4940" s="3">
        <v>10.5356352368305</v>
      </c>
      <c r="M4940" s="3">
        <v>0.256384971896256</v>
      </c>
      <c r="N4940" s="3">
        <v>5.69902048085485</v>
      </c>
      <c r="O4940" s="3">
        <v>0.883111728517554</v>
      </c>
      <c r="P4940" s="3">
        <v>17.3595248972133</v>
      </c>
      <c r="Q4940" s="3">
        <v>1.6496700659868</v>
      </c>
      <c r="R4940" s="3">
        <v>8.594881699662</v>
      </c>
      <c r="S4940" s="3"/>
      <c r="T4940" s="3"/>
      <c r="U4940" s="3"/>
      <c r="V4940" s="3"/>
      <c r="W4940" s="3"/>
      <c r="X4940" s="3"/>
      <c r="Y4940" s="3"/>
      <c r="Z4940" s="3"/>
      <c r="AA4940" s="3">
        <v>3.09776150075896</v>
      </c>
      <c r="AB4940" s="3"/>
      <c r="AC4940" s="3">
        <v>0</v>
      </c>
      <c r="AD4940" s="3"/>
      <c r="AE4940" s="5"/>
      <c r="AF4940" s="3">
        <v>0.287879346631479</v>
      </c>
      <c r="AG4940" s="3"/>
      <c r="AH4940" s="3"/>
      <c r="AI4940" s="3"/>
      <c r="AJ4940" s="3"/>
      <c r="AK4940" s="3"/>
      <c r="AL4940" s="3"/>
      <c r="AM4940" s="3"/>
      <c r="AN4940" s="5" t="s">
        <v>1266</v>
      </c>
      <c r="AO4940" s="1"/>
      <c r="AP4940" s="1"/>
      <c r="AQ4940" s="1"/>
    </row>
    <row r="4941" spans="1:43">
      <c r="A4941" s="1" t="s">
        <v>12527</v>
      </c>
      <c r="B4941" s="1" t="s">
        <v>12528</v>
      </c>
      <c r="C4941" s="3">
        <v>0.53972602739726</v>
      </c>
      <c r="D4941" s="4">
        <v>44040</v>
      </c>
      <c r="E4941" s="3">
        <v>80.3045607428</v>
      </c>
      <c r="F4941" s="5" t="s">
        <v>5012</v>
      </c>
      <c r="G4941" s="5">
        <v>198</v>
      </c>
      <c r="H4941" s="5" t="s">
        <v>50</v>
      </c>
      <c r="I4941" s="3">
        <v>0.36856260583724</v>
      </c>
      <c r="J4941" s="3">
        <v>9.64716391246092</v>
      </c>
      <c r="K4941" s="3">
        <v>0.0595829195630883</v>
      </c>
      <c r="L4941" s="3">
        <v>8.85347498893316</v>
      </c>
      <c r="M4941" s="3">
        <v>0.288643376132195</v>
      </c>
      <c r="N4941" s="3">
        <v>3.78450578806768</v>
      </c>
      <c r="O4941" s="3">
        <v>0.839329522601128</v>
      </c>
      <c r="P4941" s="3">
        <v>23.8921882137963</v>
      </c>
      <c r="Q4941" s="3">
        <v>1.65555673268714</v>
      </c>
      <c r="R4941" s="3">
        <v>8.35345243843554</v>
      </c>
      <c r="S4941" s="3"/>
      <c r="T4941" s="3"/>
      <c r="U4941" s="3"/>
      <c r="V4941" s="3"/>
      <c r="W4941" s="3"/>
      <c r="X4941" s="3"/>
      <c r="Y4941" s="3"/>
      <c r="Z4941" s="3"/>
      <c r="AA4941" s="3">
        <v>3.45598076736286</v>
      </c>
      <c r="AB4941" s="3"/>
      <c r="AC4941" s="3">
        <v>0</v>
      </c>
      <c r="AD4941" s="3"/>
      <c r="AE4941" s="5"/>
      <c r="AF4941" s="3">
        <v>0.267463560837408</v>
      </c>
      <c r="AG4941" s="3"/>
      <c r="AH4941" s="3"/>
      <c r="AI4941" s="3"/>
      <c r="AJ4941" s="3"/>
      <c r="AK4941" s="3"/>
      <c r="AL4941" s="3"/>
      <c r="AM4941" s="3"/>
      <c r="AN4941" s="5" t="s">
        <v>1266</v>
      </c>
      <c r="AO4941" s="1"/>
      <c r="AP4941" s="1"/>
      <c r="AQ4941" s="1"/>
    </row>
    <row r="4942" spans="1:43">
      <c r="A4942" s="1" t="s">
        <v>12529</v>
      </c>
      <c r="B4942" s="1" t="s">
        <v>12530</v>
      </c>
      <c r="C4942" s="3">
        <v>0.621917808219178</v>
      </c>
      <c r="D4942" s="4">
        <v>44010</v>
      </c>
      <c r="E4942" s="3">
        <v>81.3816462539</v>
      </c>
      <c r="F4942" s="5" t="s">
        <v>1435</v>
      </c>
      <c r="G4942" s="5">
        <v>228</v>
      </c>
      <c r="H4942" s="5" t="s">
        <v>50</v>
      </c>
      <c r="I4942" s="3">
        <v>0.334218028113619</v>
      </c>
      <c r="J4942" s="3">
        <v>13.3541759714158</v>
      </c>
      <c r="K4942" s="3">
        <v>0.0490099980395947</v>
      </c>
      <c r="L4942" s="3">
        <v>15.626383355467</v>
      </c>
      <c r="M4942" s="3">
        <v>0.255377664276587</v>
      </c>
      <c r="N4942" s="3">
        <v>5.87711487088157</v>
      </c>
      <c r="O4942" s="3">
        <v>0.899565045472507</v>
      </c>
      <c r="P4942" s="3">
        <v>15.4865235267245</v>
      </c>
      <c r="Q4942" s="3">
        <v>1.73427688627528</v>
      </c>
      <c r="R4942" s="3">
        <v>6.32544664413327</v>
      </c>
      <c r="S4942" s="3"/>
      <c r="T4942" s="3"/>
      <c r="U4942" s="3"/>
      <c r="V4942" s="3"/>
      <c r="W4942" s="3"/>
      <c r="X4942" s="3"/>
      <c r="Y4942" s="3"/>
      <c r="Z4942" s="3"/>
      <c r="AA4942" s="3">
        <v>3.4786881160867</v>
      </c>
      <c r="AB4942" s="3"/>
      <c r="AC4942" s="3">
        <v>0</v>
      </c>
      <c r="AD4942" s="3"/>
      <c r="AE4942" s="5"/>
      <c r="AF4942" s="3">
        <v>0.283246329909151</v>
      </c>
      <c r="AG4942" s="3"/>
      <c r="AH4942" s="3"/>
      <c r="AI4942" s="3"/>
      <c r="AJ4942" s="3"/>
      <c r="AK4942" s="3"/>
      <c r="AL4942" s="3"/>
      <c r="AM4942" s="3"/>
      <c r="AN4942" s="5" t="s">
        <v>1266</v>
      </c>
      <c r="AO4942" s="1"/>
      <c r="AP4942" s="1"/>
      <c r="AQ4942" s="1"/>
    </row>
    <row r="4943" spans="1:43">
      <c r="A4943" s="1" t="s">
        <v>12531</v>
      </c>
      <c r="B4943" s="1" t="s">
        <v>12532</v>
      </c>
      <c r="C4943" s="3">
        <v>0.632876712328767</v>
      </c>
      <c r="D4943" s="4">
        <v>44006</v>
      </c>
      <c r="E4943" s="3">
        <v>42.3025484905</v>
      </c>
      <c r="F4943" s="5" t="s">
        <v>12533</v>
      </c>
      <c r="G4943" s="5">
        <v>232</v>
      </c>
      <c r="H4943" s="5" t="s">
        <v>93</v>
      </c>
      <c r="I4943" s="3">
        <v>14.8837209302326</v>
      </c>
      <c r="J4943" s="3">
        <v>9.35</v>
      </c>
      <c r="K4943" s="3">
        <v>3.16598446245093</v>
      </c>
      <c r="L4943" s="3">
        <v>25.2229930624381</v>
      </c>
      <c r="M4943" s="3">
        <v>5.36643631089499</v>
      </c>
      <c r="N4943" s="3">
        <v>27.4950099800399</v>
      </c>
      <c r="O4943" s="3">
        <v>18.9902688120243</v>
      </c>
      <c r="P4943" s="3">
        <v>26.3581488933602</v>
      </c>
      <c r="Q4943" s="3">
        <v>24.0707253365481</v>
      </c>
      <c r="R4943" s="3">
        <v>29.3085655314758</v>
      </c>
      <c r="S4943" s="3"/>
      <c r="T4943" s="3"/>
      <c r="U4943" s="3"/>
      <c r="V4943" s="3"/>
      <c r="W4943" s="3"/>
      <c r="X4943" s="3"/>
      <c r="Y4943" s="3"/>
      <c r="Z4943" s="3"/>
      <c r="AA4943" s="3">
        <v>0.185622490524413</v>
      </c>
      <c r="AB4943" s="3">
        <v>0.301212640022643</v>
      </c>
      <c r="AC4943" s="3">
        <v>-6.71267767644401</v>
      </c>
      <c r="AD4943" s="3"/>
      <c r="AE4943" s="5">
        <v>1</v>
      </c>
      <c r="AF4943" s="3">
        <v>1.8767014576126</v>
      </c>
      <c r="AG4943" s="3"/>
      <c r="AH4943" s="3"/>
      <c r="AI4943" s="3"/>
      <c r="AJ4943" s="3"/>
      <c r="AK4943" s="3"/>
      <c r="AL4943" s="3"/>
      <c r="AM4943" s="3"/>
      <c r="AN4943" s="5" t="s">
        <v>134</v>
      </c>
      <c r="AO4943" s="1"/>
      <c r="AP4943" s="1"/>
      <c r="AQ4943" s="1"/>
    </row>
    <row r="4944" spans="1:43">
      <c r="A4944" s="1" t="s">
        <v>12534</v>
      </c>
      <c r="B4944" s="1" t="s">
        <v>12535</v>
      </c>
      <c r="C4944" s="3">
        <v>0.457534246575342</v>
      </c>
      <c r="D4944" s="4">
        <v>44070</v>
      </c>
      <c r="E4944" s="3">
        <v>41.3219378262</v>
      </c>
      <c r="F4944" s="5" t="s">
        <v>12536</v>
      </c>
      <c r="G4944" s="5">
        <v>168</v>
      </c>
      <c r="H4944" s="5" t="s">
        <v>205</v>
      </c>
      <c r="I4944" s="3">
        <v>-0.119631993442473</v>
      </c>
      <c r="J4944" s="3">
        <v>56.1797752808989</v>
      </c>
      <c r="K4944" s="3">
        <v>-0.00998601957261011</v>
      </c>
      <c r="L4944" s="3">
        <v>54.8148148148148</v>
      </c>
      <c r="M4944" s="3">
        <v>-0.22834800849017</v>
      </c>
      <c r="N4944" s="3">
        <v>48.134328358209</v>
      </c>
      <c r="O4944" s="3">
        <v>0.808382493383735</v>
      </c>
      <c r="P4944" s="3">
        <v>34.6303501945525</v>
      </c>
      <c r="Q4944" s="3"/>
      <c r="R4944" s="3"/>
      <c r="S4944" s="3"/>
      <c r="T4944" s="3"/>
      <c r="U4944" s="3"/>
      <c r="V4944" s="3"/>
      <c r="W4944" s="3"/>
      <c r="X4944" s="3"/>
      <c r="Y4944" s="3"/>
      <c r="Z4944" s="3"/>
      <c r="AA4944" s="3">
        <v>0.22862896829643</v>
      </c>
      <c r="AB4944" s="3">
        <v>0.34197706110506</v>
      </c>
      <c r="AC4944" s="3">
        <v>-0.40650125922455</v>
      </c>
      <c r="AD4944" s="3"/>
      <c r="AE4944" s="5">
        <v>1</v>
      </c>
      <c r="AF4944" s="3">
        <v>0.257537945903282</v>
      </c>
      <c r="AG4944" s="3"/>
      <c r="AH4944" s="3"/>
      <c r="AI4944" s="3"/>
      <c r="AJ4944" s="3"/>
      <c r="AK4944" s="3"/>
      <c r="AL4944" s="3"/>
      <c r="AM4944" s="3"/>
      <c r="AN4944" s="5" t="s">
        <v>46</v>
      </c>
      <c r="AO4944" s="1"/>
      <c r="AP4944" s="1"/>
      <c r="AQ4944" s="1"/>
    </row>
    <row r="4945" spans="1:43">
      <c r="A4945" s="1" t="s">
        <v>12537</v>
      </c>
      <c r="B4945" s="1" t="s">
        <v>12538</v>
      </c>
      <c r="C4945" s="3">
        <v>0.673972602739726</v>
      </c>
      <c r="D4945" s="4">
        <v>43991</v>
      </c>
      <c r="E4945" s="3">
        <v>0.3162497034</v>
      </c>
      <c r="F4945" s="5" t="s">
        <v>12539</v>
      </c>
      <c r="G4945" s="5">
        <v>247</v>
      </c>
      <c r="H4945" s="5" t="s">
        <v>93</v>
      </c>
      <c r="I4945" s="3">
        <v>2.26733706479461</v>
      </c>
      <c r="J4945" s="3">
        <v>76.8</v>
      </c>
      <c r="K4945" s="3">
        <v>-1.11906072280315</v>
      </c>
      <c r="L4945" s="3">
        <v>98.9593657086224</v>
      </c>
      <c r="M4945" s="3">
        <v>-2.97029702970296</v>
      </c>
      <c r="N4945" s="3">
        <v>94.810379241517</v>
      </c>
      <c r="O4945" s="3">
        <v>6.31163708086786</v>
      </c>
      <c r="P4945" s="3">
        <v>64.5372233400402</v>
      </c>
      <c r="Q4945" s="3">
        <v>8.27641623141824</v>
      </c>
      <c r="R4945" s="3">
        <v>68.3694530443756</v>
      </c>
      <c r="S4945" s="3"/>
      <c r="T4945" s="3"/>
      <c r="U4945" s="3"/>
      <c r="V4945" s="3"/>
      <c r="W4945" s="3"/>
      <c r="X4945" s="3"/>
      <c r="Y4945" s="3"/>
      <c r="Z4945" s="3"/>
      <c r="AA4945" s="3">
        <v>0.0924473519813114</v>
      </c>
      <c r="AB4945" s="3">
        <v>0.143895996674822</v>
      </c>
      <c r="AC4945" s="3">
        <v>-6.07</v>
      </c>
      <c r="AD4945" s="3"/>
      <c r="AE4945" s="5">
        <v>1</v>
      </c>
      <c r="AF4945" s="3">
        <v>1.33329315728005</v>
      </c>
      <c r="AG4945" s="3"/>
      <c r="AH4945" s="3"/>
      <c r="AI4945" s="3"/>
      <c r="AJ4945" s="3"/>
      <c r="AK4945" s="3"/>
      <c r="AL4945" s="3"/>
      <c r="AM4945" s="3"/>
      <c r="AN4945" s="5" t="s">
        <v>1266</v>
      </c>
      <c r="AO4945" s="1"/>
      <c r="AP4945" s="1"/>
      <c r="AQ4945" s="1"/>
    </row>
    <row r="4946" spans="1:43">
      <c r="A4946" s="1" t="s">
        <v>12540</v>
      </c>
      <c r="B4946" s="1" t="s">
        <v>12541</v>
      </c>
      <c r="C4946" s="3">
        <v>0.427397260273973</v>
      </c>
      <c r="D4946" s="4">
        <v>44081</v>
      </c>
      <c r="E4946" s="3">
        <v>27.8886495013</v>
      </c>
      <c r="F4946" s="5" t="s">
        <v>7121</v>
      </c>
      <c r="G4946" s="5">
        <v>157</v>
      </c>
      <c r="H4946" s="5" t="s">
        <v>55</v>
      </c>
      <c r="I4946" s="3">
        <v>10.3312302839117</v>
      </c>
      <c r="J4946" s="3">
        <v>49.848759830611</v>
      </c>
      <c r="K4946" s="3">
        <v>5.18796992481203</v>
      </c>
      <c r="L4946" s="3">
        <v>5.42372881355932</v>
      </c>
      <c r="M4946" s="3">
        <v>6.62206791430265</v>
      </c>
      <c r="N4946" s="3">
        <v>36.0861759425494</v>
      </c>
      <c r="O4946" s="3">
        <v>20.5688020683712</v>
      </c>
      <c r="P4946" s="3">
        <v>41.9867549668874</v>
      </c>
      <c r="Q4946" s="3"/>
      <c r="R4946" s="3"/>
      <c r="S4946" s="3"/>
      <c r="T4946" s="3"/>
      <c r="U4946" s="3"/>
      <c r="V4946" s="3"/>
      <c r="W4946" s="3"/>
      <c r="X4946" s="3"/>
      <c r="Y4946" s="3"/>
      <c r="Z4946" s="3"/>
      <c r="AA4946" s="3">
        <v>0.341568406604011</v>
      </c>
      <c r="AB4946" s="3">
        <v>0.569777214781514</v>
      </c>
      <c r="AC4946" s="3">
        <v>-6.14200311194826</v>
      </c>
      <c r="AD4946" s="3"/>
      <c r="AE4946" s="5"/>
      <c r="AF4946" s="3">
        <v>3.47712202995845</v>
      </c>
      <c r="AG4946" s="3"/>
      <c r="AH4946" s="3"/>
      <c r="AI4946" s="3"/>
      <c r="AJ4946" s="3"/>
      <c r="AK4946" s="3"/>
      <c r="AL4946" s="3"/>
      <c r="AM4946" s="3"/>
      <c r="AN4946" s="5" t="s">
        <v>46</v>
      </c>
      <c r="AO4946" s="1"/>
      <c r="AP4946" s="1"/>
      <c r="AQ4946" s="1"/>
    </row>
    <row r="4947" spans="1:43">
      <c r="A4947" s="1" t="s">
        <v>12542</v>
      </c>
      <c r="B4947" s="1" t="s">
        <v>12543</v>
      </c>
      <c r="C4947" s="3">
        <v>0.616438356164384</v>
      </c>
      <c r="D4947" s="4">
        <v>44012</v>
      </c>
      <c r="E4947" s="3">
        <v>3.9621205473</v>
      </c>
      <c r="F4947" s="5" t="s">
        <v>80</v>
      </c>
      <c r="G4947" s="5">
        <v>226</v>
      </c>
      <c r="H4947" s="5" t="s">
        <v>93</v>
      </c>
      <c r="I4947" s="3">
        <v>6.77904985125756</v>
      </c>
      <c r="J4947" s="3">
        <v>44.45</v>
      </c>
      <c r="K4947" s="3">
        <v>-0.704166317377816</v>
      </c>
      <c r="L4947" s="3">
        <v>98.1665014866204</v>
      </c>
      <c r="M4947" s="3">
        <v>4.95303916356549</v>
      </c>
      <c r="N4947" s="3">
        <v>29.7904191616766</v>
      </c>
      <c r="O4947" s="3">
        <v>14.8216362931369</v>
      </c>
      <c r="P4947" s="3">
        <v>38.8329979879276</v>
      </c>
      <c r="Q4947" s="3">
        <v>18.925702811245</v>
      </c>
      <c r="R4947" s="3">
        <v>39.7316821465428</v>
      </c>
      <c r="S4947" s="3"/>
      <c r="T4947" s="3"/>
      <c r="U4947" s="3"/>
      <c r="V4947" s="3"/>
      <c r="W4947" s="3"/>
      <c r="X4947" s="3"/>
      <c r="Y4947" s="3"/>
      <c r="Z4947" s="3"/>
      <c r="AA4947" s="3">
        <v>0.216866447650192</v>
      </c>
      <c r="AB4947" s="3">
        <v>0.383713173447303</v>
      </c>
      <c r="AC4947" s="3">
        <v>-6.62987975621809</v>
      </c>
      <c r="AD4947" s="3"/>
      <c r="AE4947" s="5">
        <v>2</v>
      </c>
      <c r="AF4947" s="3">
        <v>1.85676276129014</v>
      </c>
      <c r="AG4947" s="3"/>
      <c r="AH4947" s="3"/>
      <c r="AI4947" s="3"/>
      <c r="AJ4947" s="3"/>
      <c r="AK4947" s="3"/>
      <c r="AL4947" s="3"/>
      <c r="AM4947" s="3"/>
      <c r="AN4947" s="5" t="s">
        <v>1266</v>
      </c>
      <c r="AO4947" s="1"/>
      <c r="AP4947" s="1"/>
      <c r="AQ4947" s="1"/>
    </row>
    <row r="4948" spans="1:43">
      <c r="A4948" s="1" t="s">
        <v>12544</v>
      </c>
      <c r="B4948" s="1" t="s">
        <v>12545</v>
      </c>
      <c r="C4948" s="3">
        <v>0.580821917808219</v>
      </c>
      <c r="D4948" s="4">
        <v>44025</v>
      </c>
      <c r="E4948" s="3">
        <v>100.7019337251</v>
      </c>
      <c r="F4948" s="5" t="s">
        <v>12546</v>
      </c>
      <c r="G4948" s="5">
        <v>213</v>
      </c>
      <c r="H4948" s="5" t="s">
        <v>50</v>
      </c>
      <c r="I4948" s="3">
        <v>-0.0405550265235028</v>
      </c>
      <c r="J4948" s="3">
        <v>74.0062527914247</v>
      </c>
      <c r="K4948" s="3">
        <v>-0.0298507462686602</v>
      </c>
      <c r="L4948" s="3">
        <v>72.1558211598052</v>
      </c>
      <c r="M4948" s="3">
        <v>-0.228504502475617</v>
      </c>
      <c r="N4948" s="3">
        <v>76.8922528940338</v>
      </c>
      <c r="O4948" s="3">
        <v>0.887218106541848</v>
      </c>
      <c r="P4948" s="3">
        <v>16.9483782549109</v>
      </c>
      <c r="Q4948" s="3">
        <v>1.19959363204152</v>
      </c>
      <c r="R4948" s="3">
        <v>40.3186866248189</v>
      </c>
      <c r="S4948" s="3"/>
      <c r="T4948" s="3"/>
      <c r="U4948" s="3"/>
      <c r="V4948" s="3"/>
      <c r="W4948" s="3"/>
      <c r="X4948" s="3"/>
      <c r="Y4948" s="3"/>
      <c r="Z4948" s="3"/>
      <c r="AA4948" s="3">
        <v>0.135476612676912</v>
      </c>
      <c r="AB4948" s="3">
        <v>0.212748689986703</v>
      </c>
      <c r="AC4948" s="3">
        <v>-0.386665622961692</v>
      </c>
      <c r="AD4948" s="3"/>
      <c r="AE4948" s="5">
        <v>1</v>
      </c>
      <c r="AF4948" s="3">
        <v>0.204325707391774</v>
      </c>
      <c r="AG4948" s="3"/>
      <c r="AH4948" s="3"/>
      <c r="AI4948" s="3"/>
      <c r="AJ4948" s="3"/>
      <c r="AK4948" s="3"/>
      <c r="AL4948" s="3"/>
      <c r="AM4948" s="3"/>
      <c r="AN4948" s="5" t="s">
        <v>46</v>
      </c>
      <c r="AO4948" s="1"/>
      <c r="AP4948" s="1"/>
      <c r="AQ4948" s="1"/>
    </row>
    <row r="4949" spans="1:43">
      <c r="A4949" s="1" t="s">
        <v>12547</v>
      </c>
      <c r="B4949" s="1" t="s">
        <v>12548</v>
      </c>
      <c r="C4949" s="3">
        <v>0.427397260273973</v>
      </c>
      <c r="D4949" s="4">
        <v>44081</v>
      </c>
      <c r="E4949" s="3">
        <v>5.1403341394</v>
      </c>
      <c r="F4949" s="5" t="s">
        <v>10890</v>
      </c>
      <c r="G4949" s="5">
        <v>157</v>
      </c>
      <c r="H4949" s="5" t="s">
        <v>50</v>
      </c>
      <c r="I4949" s="3">
        <v>0.138902668915574</v>
      </c>
      <c r="J4949" s="3">
        <v>47.2085752568111</v>
      </c>
      <c r="K4949" s="3">
        <v>-0.0297147385102978</v>
      </c>
      <c r="L4949" s="3">
        <v>71.4918105356352</v>
      </c>
      <c r="M4949" s="3">
        <v>-0.0693069306930617</v>
      </c>
      <c r="N4949" s="3">
        <v>48.886910062333</v>
      </c>
      <c r="O4949" s="3">
        <v>0.507866958773163</v>
      </c>
      <c r="P4949" s="3">
        <v>66.8341708542714</v>
      </c>
      <c r="Q4949" s="3"/>
      <c r="R4949" s="3"/>
      <c r="S4949" s="3"/>
      <c r="T4949" s="3"/>
      <c r="U4949" s="3"/>
      <c r="V4949" s="3"/>
      <c r="W4949" s="3"/>
      <c r="X4949" s="3"/>
      <c r="Y4949" s="3"/>
      <c r="Z4949" s="3"/>
      <c r="AA4949" s="3">
        <v>0.179322780778132</v>
      </c>
      <c r="AB4949" s="3">
        <v>0.250217642978136</v>
      </c>
      <c r="AC4949" s="3">
        <v>-0.368415812008368</v>
      </c>
      <c r="AD4949" s="3"/>
      <c r="AE4949" s="5">
        <v>1</v>
      </c>
      <c r="AF4949" s="3">
        <v>0.22471920191978</v>
      </c>
      <c r="AG4949" s="3"/>
      <c r="AH4949" s="3"/>
      <c r="AI4949" s="3"/>
      <c r="AJ4949" s="3"/>
      <c r="AK4949" s="3"/>
      <c r="AL4949" s="3"/>
      <c r="AM4949" s="3"/>
      <c r="AN4949" s="5" t="s">
        <v>1266</v>
      </c>
      <c r="AO4949" s="1"/>
      <c r="AP4949" s="1"/>
      <c r="AQ4949" s="1"/>
    </row>
    <row r="4950" spans="1:43">
      <c r="A4950" s="1" t="s">
        <v>12549</v>
      </c>
      <c r="B4950" s="1" t="s">
        <v>12550</v>
      </c>
      <c r="C4950" s="3">
        <v>0.408219178082192</v>
      </c>
      <c r="D4950" s="4">
        <v>44088</v>
      </c>
      <c r="E4950" s="3">
        <v>19.7090550686</v>
      </c>
      <c r="F4950" s="5" t="s">
        <v>12551</v>
      </c>
      <c r="G4950" s="5">
        <v>150</v>
      </c>
      <c r="H4950" s="5" t="s">
        <v>191</v>
      </c>
      <c r="I4950" s="3">
        <v>15.0037509377344</v>
      </c>
      <c r="J4950" s="3">
        <v>19.7106690777577</v>
      </c>
      <c r="K4950" s="3">
        <v>2.14892553723139</v>
      </c>
      <c r="L4950" s="3">
        <v>58.9041095890411</v>
      </c>
      <c r="M4950" s="3">
        <v>5.1079876585533</v>
      </c>
      <c r="N4950" s="3">
        <v>52.972972972973</v>
      </c>
      <c r="O4950" s="3">
        <v>22.5787106446777</v>
      </c>
      <c r="P4950" s="3">
        <v>33.9047619047619</v>
      </c>
      <c r="Q4950" s="3"/>
      <c r="R4950" s="3"/>
      <c r="S4950" s="3"/>
      <c r="T4950" s="3"/>
      <c r="U4950" s="3"/>
      <c r="V4950" s="3"/>
      <c r="W4950" s="3"/>
      <c r="X4950" s="3"/>
      <c r="Y4950" s="3"/>
      <c r="Z4950" s="3"/>
      <c r="AA4950" s="3">
        <v>0.250848460514697</v>
      </c>
      <c r="AB4950" s="3">
        <v>0.557904218958299</v>
      </c>
      <c r="AC4950" s="3">
        <v>-6.24335160788806</v>
      </c>
      <c r="AD4950" s="3"/>
      <c r="AE4950" s="5"/>
      <c r="AF4950" s="3">
        <v>3.52486918458288</v>
      </c>
      <c r="AG4950" s="3"/>
      <c r="AH4950" s="3"/>
      <c r="AI4950" s="3"/>
      <c r="AJ4950" s="3"/>
      <c r="AK4950" s="3"/>
      <c r="AL4950" s="3"/>
      <c r="AM4950" s="3"/>
      <c r="AN4950" s="5" t="s">
        <v>51</v>
      </c>
      <c r="AO4950" s="1"/>
      <c r="AP4950" s="1"/>
      <c r="AQ4950" s="1"/>
    </row>
    <row r="4951" spans="1:43">
      <c r="A4951" s="1" t="s">
        <v>12552</v>
      </c>
      <c r="B4951" s="1" t="s">
        <v>12553</v>
      </c>
      <c r="C4951" s="3">
        <v>0.454794520547945</v>
      </c>
      <c r="D4951" s="4">
        <v>44071</v>
      </c>
      <c r="E4951" s="3">
        <v>0.1004723003</v>
      </c>
      <c r="F4951" s="5" t="s">
        <v>4656</v>
      </c>
      <c r="G4951" s="5">
        <v>167</v>
      </c>
      <c r="H4951" s="5" t="s">
        <v>50</v>
      </c>
      <c r="I4951" s="3">
        <v>0.16920473773266</v>
      </c>
      <c r="J4951" s="3">
        <v>41.7150513622153</v>
      </c>
      <c r="K4951" s="3">
        <v>0.0198767640628084</v>
      </c>
      <c r="L4951" s="3">
        <v>31.7397078353254</v>
      </c>
      <c r="M4951" s="3">
        <v>-0.109181141439216</v>
      </c>
      <c r="N4951" s="3">
        <v>57.7025823686554</v>
      </c>
      <c r="O4951" s="3">
        <v>0.308980364796161</v>
      </c>
      <c r="P4951" s="3">
        <v>78.0721790772042</v>
      </c>
      <c r="Q4951" s="3"/>
      <c r="R4951" s="3"/>
      <c r="S4951" s="3"/>
      <c r="T4951" s="3"/>
      <c r="U4951" s="3"/>
      <c r="V4951" s="3"/>
      <c r="W4951" s="3"/>
      <c r="X4951" s="3"/>
      <c r="Y4951" s="3"/>
      <c r="Z4951" s="3"/>
      <c r="AA4951" s="3">
        <v>-0.00522764310319602</v>
      </c>
      <c r="AB4951" s="3">
        <v>-0.00665961575576054</v>
      </c>
      <c r="AC4951" s="3">
        <v>-0.637894946675976</v>
      </c>
      <c r="AD4951" s="3"/>
      <c r="AE4951" s="5">
        <v>1</v>
      </c>
      <c r="AF4951" s="3">
        <v>0.124546713738856</v>
      </c>
      <c r="AG4951" s="3"/>
      <c r="AH4951" s="3"/>
      <c r="AI4951" s="3"/>
      <c r="AJ4951" s="3"/>
      <c r="AK4951" s="3"/>
      <c r="AL4951" s="3"/>
      <c r="AM4951" s="3"/>
      <c r="AN4951" s="5" t="s">
        <v>1266</v>
      </c>
      <c r="AO4951" s="1"/>
      <c r="AP4951" s="1"/>
      <c r="AQ4951" s="1"/>
    </row>
    <row r="4952" spans="1:43">
      <c r="A4952" s="1" t="s">
        <v>12554</v>
      </c>
      <c r="B4952" s="1" t="s">
        <v>12555</v>
      </c>
      <c r="C4952" s="3">
        <v>0.572602739726027</v>
      </c>
      <c r="D4952" s="4">
        <v>44028</v>
      </c>
      <c r="E4952" s="3">
        <v>6.8799445389</v>
      </c>
      <c r="F4952" s="5" t="s">
        <v>12556</v>
      </c>
      <c r="G4952" s="5">
        <v>210</v>
      </c>
      <c r="H4952" s="5" t="s">
        <v>226</v>
      </c>
      <c r="I4952" s="3">
        <v>5.34239030659079</v>
      </c>
      <c r="J4952" s="3">
        <v>5.8321479374111</v>
      </c>
      <c r="K4952" s="3">
        <v>0.967798697870834</v>
      </c>
      <c r="L4952" s="3">
        <v>25.5291005291005</v>
      </c>
      <c r="M4952" s="3">
        <v>3.0901904419691</v>
      </c>
      <c r="N4952" s="3">
        <v>5.92383638928068</v>
      </c>
      <c r="O4952" s="3">
        <v>9.08745247148288</v>
      </c>
      <c r="P4952" s="3">
        <v>7.86163522012579</v>
      </c>
      <c r="Q4952" s="3">
        <v>13.7927615270203</v>
      </c>
      <c r="R4952" s="3">
        <v>6.56934306569343</v>
      </c>
      <c r="S4952" s="3"/>
      <c r="T4952" s="3"/>
      <c r="U4952" s="3"/>
      <c r="V4952" s="3"/>
      <c r="W4952" s="3"/>
      <c r="X4952" s="3"/>
      <c r="Y4952" s="3"/>
      <c r="Z4952" s="3"/>
      <c r="AA4952" s="3">
        <v>0.347005841722067</v>
      </c>
      <c r="AB4952" s="3">
        <v>0.600897597245844</v>
      </c>
      <c r="AC4952" s="3">
        <v>-3.0782533506269</v>
      </c>
      <c r="AD4952" s="3"/>
      <c r="AE4952" s="5">
        <v>1</v>
      </c>
      <c r="AF4952" s="3">
        <v>1.81601405942067</v>
      </c>
      <c r="AG4952" s="3"/>
      <c r="AH4952" s="3"/>
      <c r="AI4952" s="3"/>
      <c r="AJ4952" s="3"/>
      <c r="AK4952" s="3"/>
      <c r="AL4952" s="3"/>
      <c r="AM4952" s="3"/>
      <c r="AN4952" s="5" t="s">
        <v>46</v>
      </c>
      <c r="AO4952" s="1"/>
      <c r="AP4952" s="1"/>
      <c r="AQ4952" s="1"/>
    </row>
    <row r="4953" spans="1:43">
      <c r="A4953" s="1" t="s">
        <v>12557</v>
      </c>
      <c r="B4953" s="1" t="s">
        <v>12558</v>
      </c>
      <c r="C4953" s="3">
        <v>0.323287671232877</v>
      </c>
      <c r="D4953" s="4">
        <v>44119</v>
      </c>
      <c r="E4953" s="3">
        <v>3.6268491738</v>
      </c>
      <c r="F4953" s="5" t="s">
        <v>2766</v>
      </c>
      <c r="G4953" s="5">
        <v>119</v>
      </c>
      <c r="H4953" s="5" t="s">
        <v>116</v>
      </c>
      <c r="I4953" s="3">
        <v>5.43949546708713</v>
      </c>
      <c r="J4953" s="3">
        <v>71.0280373831776</v>
      </c>
      <c r="K4953" s="3">
        <v>2.10897986449089</v>
      </c>
      <c r="L4953" s="3">
        <v>59.1743119266055</v>
      </c>
      <c r="M4953" s="3">
        <v>3.6721247941091</v>
      </c>
      <c r="N4953" s="3">
        <v>52.3364485981308</v>
      </c>
      <c r="O4953" s="3">
        <v>7.28968214178282</v>
      </c>
      <c r="P4953" s="3">
        <v>73</v>
      </c>
      <c r="Q4953" s="3"/>
      <c r="R4953" s="3"/>
      <c r="S4953" s="3"/>
      <c r="T4953" s="3"/>
      <c r="U4953" s="3"/>
      <c r="V4953" s="3"/>
      <c r="W4953" s="3"/>
      <c r="X4953" s="3"/>
      <c r="Y4953" s="3"/>
      <c r="Z4953" s="3"/>
      <c r="AA4953" s="3">
        <v>0.0923492097105155</v>
      </c>
      <c r="AB4953" s="3">
        <v>0.140940869396174</v>
      </c>
      <c r="AC4953" s="3">
        <v>-3.45054531778866</v>
      </c>
      <c r="AD4953" s="3"/>
      <c r="AE4953" s="5">
        <v>1</v>
      </c>
      <c r="AF4953" s="3">
        <v>1.21971328837103</v>
      </c>
      <c r="AG4953" s="3"/>
      <c r="AH4953" s="3"/>
      <c r="AI4953" s="3"/>
      <c r="AJ4953" s="3"/>
      <c r="AK4953" s="3"/>
      <c r="AL4953" s="3"/>
      <c r="AM4953" s="3"/>
      <c r="AN4953" s="5" t="s">
        <v>46</v>
      </c>
      <c r="AO4953" s="1"/>
      <c r="AP4953" s="1"/>
      <c r="AQ4953" s="1"/>
    </row>
    <row r="4954" spans="1:43">
      <c r="A4954" s="1" t="s">
        <v>12559</v>
      </c>
      <c r="B4954" s="1" t="s">
        <v>12560</v>
      </c>
      <c r="C4954" s="3">
        <v>0.594520547945205</v>
      </c>
      <c r="D4954" s="4">
        <v>44020</v>
      </c>
      <c r="E4954" s="3">
        <v>45.4183072346</v>
      </c>
      <c r="F4954" s="5" t="s">
        <v>12561</v>
      </c>
      <c r="G4954" s="5">
        <v>218</v>
      </c>
      <c r="H4954" s="5" t="s">
        <v>226</v>
      </c>
      <c r="I4954" s="3">
        <v>1.51946818613485</v>
      </c>
      <c r="J4954" s="3">
        <v>63.7268847795164</v>
      </c>
      <c r="K4954" s="3">
        <v>0.441604810673675</v>
      </c>
      <c r="L4954" s="3">
        <v>58.3333333333333</v>
      </c>
      <c r="M4954" s="3">
        <v>0.159280427246326</v>
      </c>
      <c r="N4954" s="3">
        <v>72.3554301833568</v>
      </c>
      <c r="O4954" s="3">
        <v>2.2086241514485</v>
      </c>
      <c r="P4954" s="3">
        <v>76.1006289308176</v>
      </c>
      <c r="Q4954" s="3">
        <v>4.80392156862744</v>
      </c>
      <c r="R4954" s="3">
        <v>66.6058394160584</v>
      </c>
      <c r="S4954" s="3"/>
      <c r="T4954" s="3"/>
      <c r="U4954" s="3"/>
      <c r="V4954" s="3"/>
      <c r="W4954" s="3"/>
      <c r="X4954" s="3"/>
      <c r="Y4954" s="3"/>
      <c r="Z4954" s="3"/>
      <c r="AA4954" s="3">
        <v>0.21865280078982</v>
      </c>
      <c r="AB4954" s="3">
        <v>0.353247238326499</v>
      </c>
      <c r="AC4954" s="3">
        <v>-1.72093023255814</v>
      </c>
      <c r="AD4954" s="3"/>
      <c r="AE4954" s="5">
        <v>1</v>
      </c>
      <c r="AF4954" s="3">
        <v>0.807152937086861</v>
      </c>
      <c r="AG4954" s="3"/>
      <c r="AH4954" s="3"/>
      <c r="AI4954" s="3"/>
      <c r="AJ4954" s="3"/>
      <c r="AK4954" s="3"/>
      <c r="AL4954" s="3"/>
      <c r="AM4954" s="3"/>
      <c r="AN4954" s="5" t="s">
        <v>134</v>
      </c>
      <c r="AO4954" s="1"/>
      <c r="AP4954" s="1"/>
      <c r="AQ4954" s="1"/>
    </row>
    <row r="4955" spans="1:43">
      <c r="A4955" s="1" t="s">
        <v>12562</v>
      </c>
      <c r="B4955" s="1" t="s">
        <v>12563</v>
      </c>
      <c r="C4955" s="3">
        <v>0.613698630136986</v>
      </c>
      <c r="D4955" s="4">
        <v>44013</v>
      </c>
      <c r="E4955" s="3">
        <v>3.2177981192</v>
      </c>
      <c r="F4955" s="5" t="s">
        <v>12564</v>
      </c>
      <c r="G4955" s="5">
        <v>225</v>
      </c>
      <c r="H4955" s="5" t="s">
        <v>116</v>
      </c>
      <c r="I4955" s="3">
        <v>7.36796816177262</v>
      </c>
      <c r="J4955" s="3">
        <v>59.3457943925234</v>
      </c>
      <c r="K4955" s="3">
        <v>2.00286123032904</v>
      </c>
      <c r="L4955" s="3">
        <v>61.9266055045872</v>
      </c>
      <c r="M4955" s="3">
        <v>3.97916666666667</v>
      </c>
      <c r="N4955" s="3">
        <v>49.5327102803738</v>
      </c>
      <c r="O4955" s="3">
        <v>5.84243452444067</v>
      </c>
      <c r="P4955" s="3">
        <v>78</v>
      </c>
      <c r="Q4955" s="3">
        <v>0.0902436578762671</v>
      </c>
      <c r="R4955" s="3">
        <v>89.9470899470899</v>
      </c>
      <c r="S4955" s="3"/>
      <c r="T4955" s="3"/>
      <c r="U4955" s="3"/>
      <c r="V4955" s="3"/>
      <c r="W4955" s="3"/>
      <c r="X4955" s="3"/>
      <c r="Y4955" s="3"/>
      <c r="Z4955" s="3"/>
      <c r="AA4955" s="3">
        <v>-0.0428958161751319</v>
      </c>
      <c r="AB4955" s="3">
        <v>-0.0576939002084838</v>
      </c>
      <c r="AC4955" s="3">
        <v>-11.1242022582229</v>
      </c>
      <c r="AD4955" s="3"/>
      <c r="AE4955" s="5">
        <v>2</v>
      </c>
      <c r="AF4955" s="3">
        <v>-0.511919460617643</v>
      </c>
      <c r="AG4955" s="3"/>
      <c r="AH4955" s="3"/>
      <c r="AI4955" s="3"/>
      <c r="AJ4955" s="3"/>
      <c r="AK4955" s="3"/>
      <c r="AL4955" s="3"/>
      <c r="AM4955" s="3"/>
      <c r="AN4955" s="5" t="s">
        <v>46</v>
      </c>
      <c r="AO4955" s="1"/>
      <c r="AP4955" s="1"/>
      <c r="AQ4955" s="1"/>
    </row>
    <row r="4956" spans="1:43">
      <c r="A4956" s="1" t="s">
        <v>12565</v>
      </c>
      <c r="B4956" s="1" t="s">
        <v>12566</v>
      </c>
      <c r="C4956" s="3">
        <v>0.515068493150685</v>
      </c>
      <c r="D4956" s="4">
        <v>44049</v>
      </c>
      <c r="E4956" s="3">
        <v>54.4204323457</v>
      </c>
      <c r="F4956" s="5" t="s">
        <v>12567</v>
      </c>
      <c r="G4956" s="5">
        <v>189</v>
      </c>
      <c r="H4956" s="5" t="s">
        <v>205</v>
      </c>
      <c r="I4956" s="3">
        <v>0.119035809939488</v>
      </c>
      <c r="J4956" s="3">
        <v>13.4831460674157</v>
      </c>
      <c r="K4956" s="3">
        <v>0.0396471404500164</v>
      </c>
      <c r="L4956" s="3">
        <v>12.5925925925926</v>
      </c>
      <c r="M4956" s="3">
        <v>-0.00990687537150221</v>
      </c>
      <c r="N4956" s="3">
        <v>11.5671641791045</v>
      </c>
      <c r="O4956" s="3">
        <v>0.786705558257035</v>
      </c>
      <c r="P4956" s="3">
        <v>40.8560311284047</v>
      </c>
      <c r="Q4956" s="3">
        <v>1.4321529918</v>
      </c>
      <c r="R4956" s="3">
        <v>7.52212389380531</v>
      </c>
      <c r="S4956" s="3"/>
      <c r="T4956" s="3"/>
      <c r="U4956" s="3"/>
      <c r="V4956" s="3"/>
      <c r="W4956" s="3"/>
      <c r="X4956" s="3"/>
      <c r="Y4956" s="3"/>
      <c r="Z4956" s="3"/>
      <c r="AA4956" s="3">
        <v>0.411566231567348</v>
      </c>
      <c r="AB4956" s="3">
        <v>0.61552050546962</v>
      </c>
      <c r="AC4956" s="3">
        <v>-0.207859051766793</v>
      </c>
      <c r="AD4956" s="3"/>
      <c r="AE4956" s="5"/>
      <c r="AF4956" s="3">
        <v>0.234998555210534</v>
      </c>
      <c r="AG4956" s="3"/>
      <c r="AH4956" s="3"/>
      <c r="AI4956" s="3"/>
      <c r="AJ4956" s="3"/>
      <c r="AK4956" s="3"/>
      <c r="AL4956" s="3"/>
      <c r="AM4956" s="3"/>
      <c r="AN4956" s="5" t="s">
        <v>46</v>
      </c>
      <c r="AO4956" s="1"/>
      <c r="AP4956" s="1"/>
      <c r="AQ4956" s="1"/>
    </row>
    <row r="4957" spans="1:43">
      <c r="A4957" s="1" t="s">
        <v>12568</v>
      </c>
      <c r="B4957" s="1" t="s">
        <v>12569</v>
      </c>
      <c r="C4957" s="3">
        <v>0.597260273972603</v>
      </c>
      <c r="D4957" s="4">
        <v>44019</v>
      </c>
      <c r="E4957" s="3">
        <v>69.0117546987</v>
      </c>
      <c r="F4957" s="5" t="s">
        <v>5479</v>
      </c>
      <c r="G4957" s="5">
        <v>219</v>
      </c>
      <c r="H4957" s="5" t="s">
        <v>55</v>
      </c>
      <c r="I4957" s="3">
        <v>20.0830790098339</v>
      </c>
      <c r="J4957" s="3">
        <v>2.35934664246824</v>
      </c>
      <c r="K4957" s="3">
        <v>5.05822146406586</v>
      </c>
      <c r="L4957" s="3">
        <v>6.27118644067797</v>
      </c>
      <c r="M4957" s="3">
        <v>13.5288931634207</v>
      </c>
      <c r="N4957" s="3">
        <v>2.75284260921604</v>
      </c>
      <c r="O4957" s="3">
        <v>30.8424164049511</v>
      </c>
      <c r="P4957" s="3">
        <v>6.82119205298013</v>
      </c>
      <c r="Q4957" s="3">
        <v>39.8736052137849</v>
      </c>
      <c r="R4957" s="3">
        <v>10.6707317073171</v>
      </c>
      <c r="S4957" s="3"/>
      <c r="T4957" s="3"/>
      <c r="U4957" s="3"/>
      <c r="V4957" s="3"/>
      <c r="W4957" s="3"/>
      <c r="X4957" s="3"/>
      <c r="Y4957" s="3"/>
      <c r="Z4957" s="3"/>
      <c r="AA4957" s="3">
        <v>0.422789715594966</v>
      </c>
      <c r="AB4957" s="3">
        <v>1.13923104585472</v>
      </c>
      <c r="AC4957" s="3">
        <v>-6.44331790463595</v>
      </c>
      <c r="AD4957" s="3"/>
      <c r="AE4957" s="5">
        <v>1</v>
      </c>
      <c r="AF4957" s="3">
        <v>4.00629165586814</v>
      </c>
      <c r="AG4957" s="3"/>
      <c r="AH4957" s="3"/>
      <c r="AI4957" s="3"/>
      <c r="AJ4957" s="3"/>
      <c r="AK4957" s="3"/>
      <c r="AL4957" s="3"/>
      <c r="AM4957" s="3"/>
      <c r="AN4957" s="5" t="s">
        <v>46</v>
      </c>
      <c r="AO4957" s="1"/>
      <c r="AP4957" s="1"/>
      <c r="AQ4957" s="1"/>
    </row>
    <row r="4958" spans="1:43">
      <c r="A4958" s="1" t="s">
        <v>12570</v>
      </c>
      <c r="B4958" s="1" t="s">
        <v>12571</v>
      </c>
      <c r="C4958" s="3">
        <v>0.616438356164384</v>
      </c>
      <c r="D4958" s="4">
        <v>44012</v>
      </c>
      <c r="E4958" s="3">
        <v>1.4251835414</v>
      </c>
      <c r="F4958" s="5" t="s">
        <v>3652</v>
      </c>
      <c r="G4958" s="5">
        <v>226</v>
      </c>
      <c r="H4958" s="5" t="s">
        <v>55</v>
      </c>
      <c r="I4958" s="3">
        <v>11.6921703263569</v>
      </c>
      <c r="J4958" s="3">
        <v>40.1693889897157</v>
      </c>
      <c r="K4958" s="3">
        <v>1.82559225609238</v>
      </c>
      <c r="L4958" s="3">
        <v>65.9322033898305</v>
      </c>
      <c r="M4958" s="3">
        <v>5.10230431444546</v>
      </c>
      <c r="N4958" s="3">
        <v>50.688210652304</v>
      </c>
      <c r="O4958" s="3">
        <v>22.812375680156</v>
      </c>
      <c r="P4958" s="3">
        <v>29.9337748344371</v>
      </c>
      <c r="Q4958" s="3">
        <v>25.1929336580517</v>
      </c>
      <c r="R4958" s="3">
        <v>45.5030487804878</v>
      </c>
      <c r="S4958" s="3"/>
      <c r="T4958" s="3"/>
      <c r="U4958" s="3"/>
      <c r="V4958" s="3"/>
      <c r="W4958" s="3"/>
      <c r="X4958" s="3"/>
      <c r="Y4958" s="3"/>
      <c r="Z4958" s="3"/>
      <c r="AA4958" s="3">
        <v>0.277632569957535</v>
      </c>
      <c r="AB4958" s="3">
        <v>0.557137067499823</v>
      </c>
      <c r="AC4958" s="3">
        <v>-5.69847587612853</v>
      </c>
      <c r="AD4958" s="3"/>
      <c r="AE4958" s="5">
        <v>2</v>
      </c>
      <c r="AF4958" s="3">
        <v>2.74294703032213</v>
      </c>
      <c r="AG4958" s="3"/>
      <c r="AH4958" s="3"/>
      <c r="AI4958" s="3"/>
      <c r="AJ4958" s="3"/>
      <c r="AK4958" s="3"/>
      <c r="AL4958" s="3"/>
      <c r="AM4958" s="3"/>
      <c r="AN4958" s="5" t="s">
        <v>46</v>
      </c>
      <c r="AO4958" s="1"/>
      <c r="AP4958" s="1"/>
      <c r="AQ4958" s="1"/>
    </row>
    <row r="4959" spans="1:43">
      <c r="A4959" s="1" t="s">
        <v>12572</v>
      </c>
      <c r="B4959" s="1" t="s">
        <v>12573</v>
      </c>
      <c r="C4959" s="3">
        <v>0.6</v>
      </c>
      <c r="D4959" s="4">
        <v>44018</v>
      </c>
      <c r="E4959" s="3">
        <v>28.7656631362</v>
      </c>
      <c r="F4959" s="5" t="s">
        <v>10009</v>
      </c>
      <c r="G4959" s="5">
        <v>220</v>
      </c>
      <c r="H4959" s="5" t="s">
        <v>226</v>
      </c>
      <c r="I4959" s="3">
        <v>2.05532078371111</v>
      </c>
      <c r="J4959" s="3">
        <v>49.7866287339972</v>
      </c>
      <c r="K4959" s="3">
        <v>0.463269358041023</v>
      </c>
      <c r="L4959" s="3">
        <v>56.3492063492063</v>
      </c>
      <c r="M4959" s="3">
        <v>0.940438871473356</v>
      </c>
      <c r="N4959" s="3">
        <v>42.1720733427362</v>
      </c>
      <c r="O4959" s="3">
        <v>3.94209136261371</v>
      </c>
      <c r="P4959" s="3">
        <v>52.9874213836478</v>
      </c>
      <c r="Q4959" s="3">
        <v>5.68927789934354</v>
      </c>
      <c r="R4959" s="3">
        <v>56.7518248175182</v>
      </c>
      <c r="S4959" s="3"/>
      <c r="T4959" s="3"/>
      <c r="U4959" s="3"/>
      <c r="V4959" s="3"/>
      <c r="W4959" s="3"/>
      <c r="X4959" s="3"/>
      <c r="Y4959" s="3"/>
      <c r="Z4959" s="3"/>
      <c r="AA4959" s="3">
        <v>0.333546251761364</v>
      </c>
      <c r="AB4959" s="3">
        <v>0.592296890262827</v>
      </c>
      <c r="AC4959" s="3">
        <v>-1.2421191305166</v>
      </c>
      <c r="AD4959" s="3"/>
      <c r="AE4959" s="5">
        <v>1</v>
      </c>
      <c r="AF4959" s="3">
        <v>0.726225310602241</v>
      </c>
      <c r="AG4959" s="3"/>
      <c r="AH4959" s="3"/>
      <c r="AI4959" s="3"/>
      <c r="AJ4959" s="3"/>
      <c r="AK4959" s="3"/>
      <c r="AL4959" s="3"/>
      <c r="AM4959" s="3"/>
      <c r="AN4959" s="5" t="s">
        <v>46</v>
      </c>
      <c r="AO4959" s="1"/>
      <c r="AP4959" s="1"/>
      <c r="AQ4959" s="1"/>
    </row>
    <row r="4960" spans="1:43">
      <c r="A4960" s="1" t="s">
        <v>12574</v>
      </c>
      <c r="B4960" s="1" t="s">
        <v>12575</v>
      </c>
      <c r="C4960" s="3">
        <v>0.635616438356164</v>
      </c>
      <c r="D4960" s="4">
        <v>44005</v>
      </c>
      <c r="E4960" s="3">
        <v>38.162463893</v>
      </c>
      <c r="F4960" s="5" t="s">
        <v>558</v>
      </c>
      <c r="G4960" s="5">
        <v>233</v>
      </c>
      <c r="H4960" s="5" t="s">
        <v>55</v>
      </c>
      <c r="I4960" s="3">
        <v>13.9193458464969</v>
      </c>
      <c r="J4960" s="3">
        <v>24.5614035087719</v>
      </c>
      <c r="K4960" s="3">
        <v>3.84550228697272</v>
      </c>
      <c r="L4960" s="3">
        <v>22.9943502824859</v>
      </c>
      <c r="M4960" s="3">
        <v>10.6098881270299</v>
      </c>
      <c r="N4960" s="3">
        <v>9.63494913225613</v>
      </c>
      <c r="O4960" s="3">
        <v>21.0744617815524</v>
      </c>
      <c r="P4960" s="3">
        <v>39.5364238410596</v>
      </c>
      <c r="Q4960" s="3">
        <v>20.0901165638162</v>
      </c>
      <c r="R4960" s="3">
        <v>61.1280487804878</v>
      </c>
      <c r="S4960" s="3"/>
      <c r="T4960" s="3"/>
      <c r="U4960" s="3"/>
      <c r="V4960" s="3"/>
      <c r="W4960" s="3"/>
      <c r="X4960" s="3"/>
      <c r="Y4960" s="3"/>
      <c r="Z4960" s="3"/>
      <c r="AA4960" s="3">
        <v>0.231857089055729</v>
      </c>
      <c r="AB4960" s="3">
        <v>0.502651221391912</v>
      </c>
      <c r="AC4960" s="3">
        <v>-6.19035764666833</v>
      </c>
      <c r="AD4960" s="3"/>
      <c r="AE4960" s="5">
        <v>2</v>
      </c>
      <c r="AF4960" s="3">
        <v>1.81974682811034</v>
      </c>
      <c r="AG4960" s="3"/>
      <c r="AH4960" s="3"/>
      <c r="AI4960" s="3"/>
      <c r="AJ4960" s="3"/>
      <c r="AK4960" s="3"/>
      <c r="AL4960" s="3"/>
      <c r="AM4960" s="3"/>
      <c r="AN4960" s="5" t="s">
        <v>46</v>
      </c>
      <c r="AO4960" s="1"/>
      <c r="AP4960" s="1"/>
      <c r="AQ4960" s="1"/>
    </row>
    <row r="4961" spans="1:43">
      <c r="A4961" s="1" t="s">
        <v>12576</v>
      </c>
      <c r="B4961" s="1" t="s">
        <v>12577</v>
      </c>
      <c r="C4961" s="3">
        <v>0.69041095890411</v>
      </c>
      <c r="D4961" s="4">
        <v>43985</v>
      </c>
      <c r="E4961" s="3">
        <v>12.2579405671</v>
      </c>
      <c r="F4961" s="5" t="s">
        <v>969</v>
      </c>
      <c r="G4961" s="5">
        <v>253</v>
      </c>
      <c r="H4961" s="5" t="s">
        <v>205</v>
      </c>
      <c r="I4961" s="3">
        <v>-0.417744181420328</v>
      </c>
      <c r="J4961" s="3">
        <v>92.1348314606742</v>
      </c>
      <c r="K4961" s="3">
        <v>-0.0499151442547614</v>
      </c>
      <c r="L4961" s="3">
        <v>71.8518518518519</v>
      </c>
      <c r="M4961" s="3">
        <v>-0.447449537635473</v>
      </c>
      <c r="N4961" s="3">
        <v>87.3134328358209</v>
      </c>
      <c r="O4961" s="3">
        <v>0.795328702305459</v>
      </c>
      <c r="P4961" s="3">
        <v>36.5758754863813</v>
      </c>
      <c r="Q4961" s="3">
        <v>0.220220220220229</v>
      </c>
      <c r="R4961" s="3">
        <v>91.5929203539823</v>
      </c>
      <c r="S4961" s="3"/>
      <c r="T4961" s="3"/>
      <c r="U4961" s="3"/>
      <c r="V4961" s="3"/>
      <c r="W4961" s="3"/>
      <c r="X4961" s="3"/>
      <c r="Y4961" s="3"/>
      <c r="Z4961" s="3"/>
      <c r="AA4961" s="3">
        <v>-0.0718880807523068</v>
      </c>
      <c r="AB4961" s="3">
        <v>-0.0871185000935612</v>
      </c>
      <c r="AC4961" s="3">
        <v>-1.87704836627271</v>
      </c>
      <c r="AD4961" s="3"/>
      <c r="AE4961" s="5">
        <v>3</v>
      </c>
      <c r="AF4961" s="3">
        <v>-0.0620447372582783</v>
      </c>
      <c r="AG4961" s="3"/>
      <c r="AH4961" s="3"/>
      <c r="AI4961" s="3"/>
      <c r="AJ4961" s="3"/>
      <c r="AK4961" s="3"/>
      <c r="AL4961" s="3"/>
      <c r="AM4961" s="3"/>
      <c r="AN4961" s="5" t="s">
        <v>46</v>
      </c>
      <c r="AO4961" s="1"/>
      <c r="AP4961" s="1"/>
      <c r="AQ4961" s="1"/>
    </row>
    <row r="4962" spans="1:43">
      <c r="A4962" s="1" t="s">
        <v>12578</v>
      </c>
      <c r="B4962" s="1" t="s">
        <v>12579</v>
      </c>
      <c r="C4962" s="3">
        <v>0.153424657534247</v>
      </c>
      <c r="D4962" s="4">
        <v>44181</v>
      </c>
      <c r="E4962" s="3">
        <v>0.1498361813</v>
      </c>
      <c r="F4962" s="5" t="s">
        <v>12580</v>
      </c>
      <c r="G4962" s="5">
        <v>57</v>
      </c>
      <c r="H4962" s="5" t="s">
        <v>2390</v>
      </c>
      <c r="I4962" s="3">
        <v>0.942366828687637</v>
      </c>
      <c r="J4962" s="3">
        <v>96.9230769230769</v>
      </c>
      <c r="K4962" s="3">
        <v>0.573235817355211</v>
      </c>
      <c r="L4962" s="3">
        <v>44.3609022556391</v>
      </c>
      <c r="M4962" s="3">
        <v>0.196927924379677</v>
      </c>
      <c r="N4962" s="3">
        <v>76.5151515151515</v>
      </c>
      <c r="O4962" s="3"/>
      <c r="P4962" s="3"/>
      <c r="Q4962" s="3"/>
      <c r="R4962" s="3"/>
      <c r="S4962" s="3"/>
      <c r="T4962" s="3"/>
      <c r="U4962" s="3"/>
      <c r="V4962" s="3"/>
      <c r="W4962" s="3"/>
      <c r="X4962" s="3"/>
      <c r="Y4962" s="3"/>
      <c r="Z4962" s="3"/>
      <c r="AA4962" s="3">
        <v>0.366065101141515</v>
      </c>
      <c r="AB4962" s="3">
        <v>0.62293401185115</v>
      </c>
      <c r="AC4962" s="3">
        <v>-0.852523272905432</v>
      </c>
      <c r="AD4962" s="3"/>
      <c r="AE4962" s="5"/>
      <c r="AF4962" s="3">
        <v>0.367027080646765</v>
      </c>
      <c r="AG4962" s="3"/>
      <c r="AH4962" s="3"/>
      <c r="AI4962" s="3"/>
      <c r="AJ4962" s="3"/>
      <c r="AK4962" s="3"/>
      <c r="AL4962" s="3"/>
      <c r="AM4962" s="3"/>
      <c r="AN4962" s="5" t="s">
        <v>1266</v>
      </c>
      <c r="AO4962" s="1"/>
      <c r="AP4962" s="1"/>
      <c r="AQ4962" s="1"/>
    </row>
    <row r="4963" spans="1:43">
      <c r="A4963" s="1" t="s">
        <v>12581</v>
      </c>
      <c r="B4963" s="1" t="s">
        <v>12582</v>
      </c>
      <c r="C4963" s="3">
        <v>0.158904109589041</v>
      </c>
      <c r="D4963" s="4">
        <v>44179</v>
      </c>
      <c r="E4963" s="3">
        <v>2.5947509785</v>
      </c>
      <c r="F4963" s="5" t="s">
        <v>12027</v>
      </c>
      <c r="G4963" s="5">
        <v>59</v>
      </c>
      <c r="H4963" s="5" t="s">
        <v>226</v>
      </c>
      <c r="I4963" s="3">
        <v>2.20515849576688</v>
      </c>
      <c r="J4963" s="3">
        <v>45.945945945946</v>
      </c>
      <c r="K4963" s="3">
        <v>1.10039925990847</v>
      </c>
      <c r="L4963" s="3">
        <v>20.1058201058201</v>
      </c>
      <c r="M4963" s="3">
        <v>0.377066615102003</v>
      </c>
      <c r="N4963" s="3">
        <v>62.62341325811</v>
      </c>
      <c r="O4963" s="3"/>
      <c r="P4963" s="3"/>
      <c r="Q4963" s="3"/>
      <c r="R4963" s="3"/>
      <c r="S4963" s="3"/>
      <c r="T4963" s="3"/>
      <c r="U4963" s="3"/>
      <c r="V4963" s="3"/>
      <c r="W4963" s="3"/>
      <c r="X4963" s="3"/>
      <c r="Y4963" s="3"/>
      <c r="Z4963" s="3"/>
      <c r="AA4963" s="3">
        <v>0.460940120753406</v>
      </c>
      <c r="AB4963" s="3">
        <v>0.765934699435512</v>
      </c>
      <c r="AC4963" s="3">
        <v>-1.75086107921929</v>
      </c>
      <c r="AD4963" s="3"/>
      <c r="AE4963" s="5"/>
      <c r="AF4963" s="3">
        <v>1.09273479031304</v>
      </c>
      <c r="AG4963" s="3"/>
      <c r="AH4963" s="3"/>
      <c r="AI4963" s="3"/>
      <c r="AJ4963" s="3"/>
      <c r="AK4963" s="3"/>
      <c r="AL4963" s="3"/>
      <c r="AM4963" s="3"/>
      <c r="AN4963" s="5" t="s">
        <v>1266</v>
      </c>
      <c r="AO4963" s="1"/>
      <c r="AP4963" s="1"/>
      <c r="AQ4963" s="1"/>
    </row>
    <row r="4964" spans="1:43">
      <c r="A4964" s="1" t="s">
        <v>12583</v>
      </c>
      <c r="B4964" s="1" t="s">
        <v>12584</v>
      </c>
      <c r="C4964" s="3">
        <v>0.632876712328767</v>
      </c>
      <c r="D4964" s="4">
        <v>44006</v>
      </c>
      <c r="E4964" s="3">
        <v>80.3770573393</v>
      </c>
      <c r="F4964" s="5" t="s">
        <v>8512</v>
      </c>
      <c r="G4964" s="5">
        <v>232</v>
      </c>
      <c r="H4964" s="5" t="s">
        <v>50</v>
      </c>
      <c r="I4964" s="3">
        <v>0.347912524850892</v>
      </c>
      <c r="J4964" s="3">
        <v>11.746315319339</v>
      </c>
      <c r="K4964" s="3">
        <v>0.0594707106749928</v>
      </c>
      <c r="L4964" s="3">
        <v>9.69455511288181</v>
      </c>
      <c r="M4964" s="3">
        <v>0.26817640047677</v>
      </c>
      <c r="N4964" s="3">
        <v>4.85307212822796</v>
      </c>
      <c r="O4964" s="3">
        <v>0.926473922643756</v>
      </c>
      <c r="P4964" s="3">
        <v>12.9739607126542</v>
      </c>
      <c r="Q4964" s="3">
        <v>1.81161740532191</v>
      </c>
      <c r="R4964" s="3">
        <v>5.16658619024626</v>
      </c>
      <c r="S4964" s="3"/>
      <c r="T4964" s="3"/>
      <c r="U4964" s="3"/>
      <c r="V4964" s="3"/>
      <c r="W4964" s="3"/>
      <c r="X4964" s="3"/>
      <c r="Y4964" s="3"/>
      <c r="Z4964" s="3"/>
      <c r="AA4964" s="3">
        <v>3.65676899178434</v>
      </c>
      <c r="AB4964" s="3"/>
      <c r="AC4964" s="3">
        <v>0</v>
      </c>
      <c r="AD4964" s="3"/>
      <c r="AE4964" s="5"/>
      <c r="AF4964" s="3">
        <v>0.2940602491778</v>
      </c>
      <c r="AG4964" s="3"/>
      <c r="AH4964" s="3"/>
      <c r="AI4964" s="3"/>
      <c r="AJ4964" s="3"/>
      <c r="AK4964" s="3"/>
      <c r="AL4964" s="3"/>
      <c r="AM4964" s="3"/>
      <c r="AN4964" s="5" t="s">
        <v>1266</v>
      </c>
      <c r="AO4964" s="1"/>
      <c r="AP4964" s="1"/>
      <c r="AQ4964" s="1"/>
    </row>
    <row r="4965" spans="1:43">
      <c r="A4965" s="1" t="s">
        <v>12585</v>
      </c>
      <c r="B4965" s="1" t="s">
        <v>12586</v>
      </c>
      <c r="C4965" s="3">
        <v>0.536986301369863</v>
      </c>
      <c r="D4965" s="4">
        <v>44041</v>
      </c>
      <c r="E4965" s="3">
        <v>2.2933079086</v>
      </c>
      <c r="F4965" s="5" t="s">
        <v>283</v>
      </c>
      <c r="G4965" s="5">
        <v>197</v>
      </c>
      <c r="H4965" s="5" t="s">
        <v>226</v>
      </c>
      <c r="I4965" s="3">
        <v>3.30570453437346</v>
      </c>
      <c r="J4965" s="3">
        <v>26.1735419630156</v>
      </c>
      <c r="K4965" s="3">
        <v>1.07814139872148</v>
      </c>
      <c r="L4965" s="3">
        <v>21.2962962962963</v>
      </c>
      <c r="M4965" s="3">
        <v>2.03216796686891</v>
      </c>
      <c r="N4965" s="3">
        <v>16.9252468265162</v>
      </c>
      <c r="O4965" s="3">
        <v>4.55981050138174</v>
      </c>
      <c r="P4965" s="3">
        <v>41.9811320754717</v>
      </c>
      <c r="Q4965" s="3">
        <v>6.22681239346234</v>
      </c>
      <c r="R4965" s="3">
        <v>51.8248175182482</v>
      </c>
      <c r="S4965" s="3"/>
      <c r="T4965" s="3"/>
      <c r="U4965" s="3"/>
      <c r="V4965" s="3"/>
      <c r="W4965" s="3"/>
      <c r="X4965" s="3"/>
      <c r="Y4965" s="3"/>
      <c r="Z4965" s="3"/>
      <c r="AA4965" s="3">
        <v>0.315498783262474</v>
      </c>
      <c r="AB4965" s="3">
        <v>0.596749719296605</v>
      </c>
      <c r="AC4965" s="3">
        <v>-1.08509423186751</v>
      </c>
      <c r="AD4965" s="3"/>
      <c r="AE4965" s="5">
        <v>1</v>
      </c>
      <c r="AF4965" s="3">
        <v>0.651302592342455</v>
      </c>
      <c r="AG4965" s="3"/>
      <c r="AH4965" s="3"/>
      <c r="AI4965" s="3"/>
      <c r="AJ4965" s="3"/>
      <c r="AK4965" s="3"/>
      <c r="AL4965" s="3"/>
      <c r="AM4965" s="3"/>
      <c r="AN4965" s="5" t="s">
        <v>134</v>
      </c>
      <c r="AO4965" s="1"/>
      <c r="AP4965" s="1"/>
      <c r="AQ4965" s="1"/>
    </row>
    <row r="4966" spans="1:43">
      <c r="A4966" s="1" t="s">
        <v>12587</v>
      </c>
      <c r="B4966" s="1" t="s">
        <v>12588</v>
      </c>
      <c r="C4966" s="3">
        <v>0.652054794520548</v>
      </c>
      <c r="D4966" s="4">
        <v>43999</v>
      </c>
      <c r="E4966" s="3">
        <v>31.2431451565</v>
      </c>
      <c r="F4966" s="5" t="s">
        <v>879</v>
      </c>
      <c r="G4966" s="5">
        <v>239</v>
      </c>
      <c r="H4966" s="5" t="s">
        <v>55</v>
      </c>
      <c r="I4966" s="3">
        <v>11.1534230346111</v>
      </c>
      <c r="J4966" s="3">
        <v>43.6781609195402</v>
      </c>
      <c r="K4966" s="3">
        <v>5.5953050888335</v>
      </c>
      <c r="L4966" s="3">
        <v>2.99435028248588</v>
      </c>
      <c r="M4966" s="3">
        <v>5.76535952975279</v>
      </c>
      <c r="N4966" s="3">
        <v>44.2848593656493</v>
      </c>
      <c r="O4966" s="3">
        <v>16.0130718954248</v>
      </c>
      <c r="P4966" s="3">
        <v>61.8543046357616</v>
      </c>
      <c r="Q4966" s="3">
        <v>20.7816091954023</v>
      </c>
      <c r="R4966" s="3">
        <v>59.1463414634146</v>
      </c>
      <c r="S4966" s="3"/>
      <c r="T4966" s="3"/>
      <c r="U4966" s="3"/>
      <c r="V4966" s="3"/>
      <c r="W4966" s="3"/>
      <c r="X4966" s="3"/>
      <c r="Y4966" s="3"/>
      <c r="Z4966" s="3"/>
      <c r="AA4966" s="3">
        <v>0.227871319026904</v>
      </c>
      <c r="AB4966" s="3">
        <v>0.391099296993914</v>
      </c>
      <c r="AC4966" s="3">
        <v>-9.78473581213308</v>
      </c>
      <c r="AD4966" s="3"/>
      <c r="AE4966" s="5">
        <v>1</v>
      </c>
      <c r="AF4966" s="3">
        <v>2.4993136451894</v>
      </c>
      <c r="AG4966" s="3"/>
      <c r="AH4966" s="3"/>
      <c r="AI4966" s="3"/>
      <c r="AJ4966" s="3"/>
      <c r="AK4966" s="3"/>
      <c r="AL4966" s="3"/>
      <c r="AM4966" s="3"/>
      <c r="AN4966" s="5" t="s">
        <v>46</v>
      </c>
      <c r="AO4966" s="1"/>
      <c r="AP4966" s="1"/>
      <c r="AQ4966" s="1"/>
    </row>
    <row r="4967" spans="1:43">
      <c r="A4967" s="1" t="s">
        <v>12589</v>
      </c>
      <c r="B4967" s="1" t="s">
        <v>12590</v>
      </c>
      <c r="C4967" s="3">
        <v>0.649315068493151</v>
      </c>
      <c r="D4967" s="4">
        <v>44000</v>
      </c>
      <c r="E4967" s="3">
        <v>2.6829168792</v>
      </c>
      <c r="F4967" s="5" t="s">
        <v>12591</v>
      </c>
      <c r="G4967" s="5">
        <v>238</v>
      </c>
      <c r="H4967" s="5" t="s">
        <v>45</v>
      </c>
      <c r="I4967" s="3">
        <v>0.420455656595284</v>
      </c>
      <c r="J4967" s="3">
        <v>61.9426751592357</v>
      </c>
      <c r="K4967" s="3">
        <v>0.0584567420109055</v>
      </c>
      <c r="L4967" s="3">
        <v>76.7080745341615</v>
      </c>
      <c r="M4967" s="3">
        <v>0.234237751317583</v>
      </c>
      <c r="N4967" s="3">
        <v>42.6984126984127</v>
      </c>
      <c r="O4967" s="3">
        <v>1.06278291674866</v>
      </c>
      <c r="P4967" s="3">
        <v>63.7417218543046</v>
      </c>
      <c r="Q4967" s="3">
        <v>2.26028079259185</v>
      </c>
      <c r="R4967" s="3">
        <v>52.3972602739726</v>
      </c>
      <c r="S4967" s="3"/>
      <c r="T4967" s="3"/>
      <c r="U4967" s="3"/>
      <c r="V4967" s="3"/>
      <c r="W4967" s="3"/>
      <c r="X4967" s="3"/>
      <c r="Y4967" s="3"/>
      <c r="Z4967" s="3"/>
      <c r="AA4967" s="3">
        <v>0.796614174198845</v>
      </c>
      <c r="AB4967" s="3">
        <v>1.98542057881637</v>
      </c>
      <c r="AC4967" s="3">
        <v>-0.127927573312348</v>
      </c>
      <c r="AD4967" s="3"/>
      <c r="AE4967" s="5"/>
      <c r="AF4967" s="3">
        <v>0.361860999589208</v>
      </c>
      <c r="AG4967" s="3"/>
      <c r="AH4967" s="3"/>
      <c r="AI4967" s="3"/>
      <c r="AJ4967" s="3"/>
      <c r="AK4967" s="3"/>
      <c r="AL4967" s="3"/>
      <c r="AM4967" s="3"/>
      <c r="AN4967" s="5" t="s">
        <v>51</v>
      </c>
      <c r="AO4967" s="1"/>
      <c r="AP4967" s="1"/>
      <c r="AQ4967" s="1"/>
    </row>
    <row r="4968" spans="1:43">
      <c r="A4968" s="1" t="s">
        <v>12592</v>
      </c>
      <c r="B4968" s="1" t="s">
        <v>12593</v>
      </c>
      <c r="C4968" s="3">
        <v>0.443835616438356</v>
      </c>
      <c r="D4968" s="4">
        <v>44075</v>
      </c>
      <c r="E4968" s="3">
        <v>3.752461808</v>
      </c>
      <c r="F4968" s="5" t="s">
        <v>12594</v>
      </c>
      <c r="G4968" s="5">
        <v>163</v>
      </c>
      <c r="H4968" s="5" t="s">
        <v>55</v>
      </c>
      <c r="I4968" s="3">
        <v>14.8831696579749</v>
      </c>
      <c r="J4968" s="3">
        <v>18.9352692075015</v>
      </c>
      <c r="K4968" s="3">
        <v>3.34323356941589</v>
      </c>
      <c r="L4968" s="3">
        <v>33.728813559322</v>
      </c>
      <c r="M4968" s="3">
        <v>4.97408524793069</v>
      </c>
      <c r="N4968" s="3">
        <v>52.1244763614602</v>
      </c>
      <c r="O4968" s="3">
        <v>26.7868821825656</v>
      </c>
      <c r="P4968" s="3">
        <v>16.6225165562914</v>
      </c>
      <c r="Q4968" s="3"/>
      <c r="R4968" s="3"/>
      <c r="S4968" s="3"/>
      <c r="T4968" s="3"/>
      <c r="U4968" s="3"/>
      <c r="V4968" s="3"/>
      <c r="W4968" s="3"/>
      <c r="X4968" s="3"/>
      <c r="Y4968" s="3"/>
      <c r="Z4968" s="3"/>
      <c r="AA4968" s="3">
        <v>0.376738684806626</v>
      </c>
      <c r="AB4968" s="3">
        <v>0.974376080189842</v>
      </c>
      <c r="AC4968" s="3">
        <v>-6.41632170313424</v>
      </c>
      <c r="AD4968" s="3"/>
      <c r="AE4968" s="5">
        <v>1</v>
      </c>
      <c r="AF4968" s="3">
        <v>5.13591116596205</v>
      </c>
      <c r="AG4968" s="3"/>
      <c r="AH4968" s="3"/>
      <c r="AI4968" s="3"/>
      <c r="AJ4968" s="3"/>
      <c r="AK4968" s="3"/>
      <c r="AL4968" s="3"/>
      <c r="AM4968" s="3"/>
      <c r="AN4968" s="5" t="s">
        <v>46</v>
      </c>
      <c r="AO4968" s="1"/>
      <c r="AP4968" s="1"/>
      <c r="AQ4968" s="1"/>
    </row>
    <row r="4969" spans="1:43">
      <c r="A4969" s="1" t="s">
        <v>12595</v>
      </c>
      <c r="B4969" s="1" t="s">
        <v>12596</v>
      </c>
      <c r="C4969" s="3">
        <v>0.427397260273973</v>
      </c>
      <c r="D4969" s="4">
        <v>44081</v>
      </c>
      <c r="E4969" s="3">
        <v>0.6065403743</v>
      </c>
      <c r="F4969" s="5" t="s">
        <v>10909</v>
      </c>
      <c r="G4969" s="5">
        <v>157</v>
      </c>
      <c r="H4969" s="5" t="s">
        <v>50</v>
      </c>
      <c r="I4969" s="3">
        <v>-0.20775623268698</v>
      </c>
      <c r="J4969" s="3">
        <v>88.4323358642251</v>
      </c>
      <c r="K4969" s="3">
        <v>-0.0396392825290039</v>
      </c>
      <c r="L4969" s="3">
        <v>76.4497565294378</v>
      </c>
      <c r="M4969" s="3">
        <v>-0.306384661000208</v>
      </c>
      <c r="N4969" s="3">
        <v>85.5743544078362</v>
      </c>
      <c r="O4969" s="3">
        <v>0.478135272437485</v>
      </c>
      <c r="P4969" s="3">
        <v>69.2096847875742</v>
      </c>
      <c r="Q4969" s="3"/>
      <c r="R4969" s="3"/>
      <c r="S4969" s="3"/>
      <c r="T4969" s="3"/>
      <c r="U4969" s="3"/>
      <c r="V4969" s="3"/>
      <c r="W4969" s="3"/>
      <c r="X4969" s="3"/>
      <c r="Y4969" s="3"/>
      <c r="Z4969" s="3"/>
      <c r="AA4969" s="3">
        <v>0.117683126524907</v>
      </c>
      <c r="AB4969" s="3">
        <v>0.16599192702819</v>
      </c>
      <c r="AC4969" s="3">
        <v>-0.306384661000208</v>
      </c>
      <c r="AD4969" s="3"/>
      <c r="AE4969" s="5">
        <v>1</v>
      </c>
      <c r="AF4969" s="3">
        <v>0.199785369543945</v>
      </c>
      <c r="AG4969" s="3"/>
      <c r="AH4969" s="3"/>
      <c r="AI4969" s="3"/>
      <c r="AJ4969" s="3"/>
      <c r="AK4969" s="3"/>
      <c r="AL4969" s="3"/>
      <c r="AM4969" s="3"/>
      <c r="AN4969" s="5" t="s">
        <v>1266</v>
      </c>
      <c r="AO4969" s="1"/>
      <c r="AP4969" s="1"/>
      <c r="AQ4969" s="1"/>
    </row>
    <row r="4970" spans="1:43">
      <c r="A4970" s="1" t="s">
        <v>12597</v>
      </c>
      <c r="B4970" s="1" t="s">
        <v>12598</v>
      </c>
      <c r="C4970" s="3">
        <v>0.638356164383562</v>
      </c>
      <c r="D4970" s="4">
        <v>44004</v>
      </c>
      <c r="E4970" s="3">
        <v>2.1304660173</v>
      </c>
      <c r="F4970" s="5" t="s">
        <v>12599</v>
      </c>
      <c r="G4970" s="5">
        <v>234</v>
      </c>
      <c r="H4970" s="5" t="s">
        <v>50</v>
      </c>
      <c r="I4970" s="3">
        <v>-0.118754769837375</v>
      </c>
      <c r="J4970" s="3">
        <v>82.0902188476999</v>
      </c>
      <c r="K4970" s="3">
        <v>-0.00989021857385123</v>
      </c>
      <c r="L4970" s="3">
        <v>60.0708277999115</v>
      </c>
      <c r="M4970" s="3">
        <v>-0.197455642667222</v>
      </c>
      <c r="N4970" s="3">
        <v>72.0391807658059</v>
      </c>
      <c r="O4970" s="3">
        <v>0.745201119506836</v>
      </c>
      <c r="P4970" s="3">
        <v>39.835541343079</v>
      </c>
      <c r="Q4970" s="3">
        <v>0.925820005976074</v>
      </c>
      <c r="R4970" s="3">
        <v>69.5316272332207</v>
      </c>
      <c r="S4970" s="3"/>
      <c r="T4970" s="3"/>
      <c r="U4970" s="3"/>
      <c r="V4970" s="3"/>
      <c r="W4970" s="3"/>
      <c r="X4970" s="3"/>
      <c r="Y4970" s="3"/>
      <c r="Z4970" s="3"/>
      <c r="AA4970" s="3">
        <v>0.0802053247642638</v>
      </c>
      <c r="AB4970" s="3">
        <v>0.108759279853197</v>
      </c>
      <c r="AC4970" s="3">
        <v>-0.418035234398326</v>
      </c>
      <c r="AD4970" s="3"/>
      <c r="AE4970" s="5">
        <v>1</v>
      </c>
      <c r="AF4970" s="3">
        <v>0.166501950377411</v>
      </c>
      <c r="AG4970" s="3"/>
      <c r="AH4970" s="3"/>
      <c r="AI4970" s="3"/>
      <c r="AJ4970" s="3"/>
      <c r="AK4970" s="3"/>
      <c r="AL4970" s="3"/>
      <c r="AM4970" s="3"/>
      <c r="AN4970" s="5" t="s">
        <v>1266</v>
      </c>
      <c r="AO4970" s="1"/>
      <c r="AP4970" s="1"/>
      <c r="AQ4970" s="1"/>
    </row>
    <row r="4971" spans="1:43">
      <c r="A4971" s="1" t="s">
        <v>12600</v>
      </c>
      <c r="B4971" s="1" t="s">
        <v>12601</v>
      </c>
      <c r="C4971" s="3">
        <v>0.621917808219178</v>
      </c>
      <c r="D4971" s="4">
        <v>44010</v>
      </c>
      <c r="E4971" s="3">
        <v>14.3488878418</v>
      </c>
      <c r="F4971" s="5" t="s">
        <v>12602</v>
      </c>
      <c r="G4971" s="5">
        <v>228</v>
      </c>
      <c r="H4971" s="5" t="s">
        <v>55</v>
      </c>
      <c r="I4971" s="3">
        <v>16.1548426426884</v>
      </c>
      <c r="J4971" s="3">
        <v>13.0671506352087</v>
      </c>
      <c r="K4971" s="3">
        <v>0.428251416523913</v>
      </c>
      <c r="L4971" s="3">
        <v>85.1977401129944</v>
      </c>
      <c r="M4971" s="3">
        <v>5.29842497927604</v>
      </c>
      <c r="N4971" s="3">
        <v>48.7731897067624</v>
      </c>
      <c r="O4971" s="3">
        <v>43.4095399379057</v>
      </c>
      <c r="P4971" s="3">
        <v>0.0662251655629139</v>
      </c>
      <c r="Q4971" s="3">
        <v>48.1485081154631</v>
      </c>
      <c r="R4971" s="3">
        <v>4.4969512195122</v>
      </c>
      <c r="S4971" s="3"/>
      <c r="T4971" s="3"/>
      <c r="U4971" s="3"/>
      <c r="V4971" s="3"/>
      <c r="W4971" s="3"/>
      <c r="X4971" s="3"/>
      <c r="Y4971" s="3"/>
      <c r="Z4971" s="3"/>
      <c r="AA4971" s="3">
        <v>0.26180649085909</v>
      </c>
      <c r="AB4971" s="3">
        <v>0.542755337495626</v>
      </c>
      <c r="AC4971" s="3">
        <v>-10.9728836621635</v>
      </c>
      <c r="AD4971" s="3"/>
      <c r="AE4971" s="5">
        <v>2</v>
      </c>
      <c r="AF4971" s="3">
        <v>6.11146127685883</v>
      </c>
      <c r="AG4971" s="3"/>
      <c r="AH4971" s="3"/>
      <c r="AI4971" s="3"/>
      <c r="AJ4971" s="3"/>
      <c r="AK4971" s="3"/>
      <c r="AL4971" s="3"/>
      <c r="AM4971" s="3"/>
      <c r="AN4971" s="5" t="s">
        <v>46</v>
      </c>
      <c r="AO4971" s="1"/>
      <c r="AP4971" s="1"/>
      <c r="AQ4971" s="1"/>
    </row>
    <row r="4972" spans="1:43">
      <c r="A4972" s="1" t="s">
        <v>12603</v>
      </c>
      <c r="B4972" s="1" t="s">
        <v>12604</v>
      </c>
      <c r="C4972" s="3">
        <v>0.572602739726027</v>
      </c>
      <c r="D4972" s="4">
        <v>44028</v>
      </c>
      <c r="E4972" s="3">
        <v>49.871832907</v>
      </c>
      <c r="F4972" s="5" t="s">
        <v>2682</v>
      </c>
      <c r="G4972" s="5">
        <v>210</v>
      </c>
      <c r="H4972" s="5" t="s">
        <v>55</v>
      </c>
      <c r="I4972" s="3">
        <v>11.0167977126519</v>
      </c>
      <c r="J4972" s="3">
        <v>44.7065940713854</v>
      </c>
      <c r="K4972" s="3">
        <v>2.77938621887665</v>
      </c>
      <c r="L4972" s="3">
        <v>45.8757062146893</v>
      </c>
      <c r="M4972" s="3">
        <v>4.56113775982496</v>
      </c>
      <c r="N4972" s="3">
        <v>56.1938958707361</v>
      </c>
      <c r="O4972" s="3">
        <v>19.081847805252</v>
      </c>
      <c r="P4972" s="3">
        <v>50.794701986755</v>
      </c>
      <c r="Q4972" s="3">
        <v>23.6072423398329</v>
      </c>
      <c r="R4972" s="3">
        <v>49.8475609756098</v>
      </c>
      <c r="S4972" s="3"/>
      <c r="T4972" s="3"/>
      <c r="U4972" s="3"/>
      <c r="V4972" s="3"/>
      <c r="W4972" s="3"/>
      <c r="X4972" s="3"/>
      <c r="Y4972" s="3"/>
      <c r="Z4972" s="3"/>
      <c r="AA4972" s="3">
        <v>0.242221246717633</v>
      </c>
      <c r="AB4972" s="3">
        <v>0.446294503123999</v>
      </c>
      <c r="AC4972" s="3">
        <v>-7.59755225303981</v>
      </c>
      <c r="AD4972" s="3"/>
      <c r="AE4972" s="5">
        <v>1</v>
      </c>
      <c r="AF4972" s="3">
        <v>2.42903933721141</v>
      </c>
      <c r="AG4972" s="3"/>
      <c r="AH4972" s="3"/>
      <c r="AI4972" s="3"/>
      <c r="AJ4972" s="3"/>
      <c r="AK4972" s="3"/>
      <c r="AL4972" s="3"/>
      <c r="AM4972" s="3"/>
      <c r="AN4972" s="5" t="s">
        <v>51</v>
      </c>
      <c r="AO4972" s="1"/>
      <c r="AP4972" s="1"/>
      <c r="AQ4972" s="1"/>
    </row>
    <row r="4973" spans="1:43">
      <c r="A4973" s="1" t="s">
        <v>12605</v>
      </c>
      <c r="B4973" s="1" t="s">
        <v>12606</v>
      </c>
      <c r="C4973" s="3">
        <v>0.668493150684932</v>
      </c>
      <c r="D4973" s="4">
        <v>43993</v>
      </c>
      <c r="E4973" s="3">
        <v>6.8722905437</v>
      </c>
      <c r="F4973" s="5" t="s">
        <v>12607</v>
      </c>
      <c r="G4973" s="5">
        <v>245</v>
      </c>
      <c r="H4973" s="5" t="s">
        <v>2390</v>
      </c>
      <c r="I4973" s="3">
        <v>3.7739305670056</v>
      </c>
      <c r="J4973" s="3">
        <v>56.1538461538462</v>
      </c>
      <c r="K4973" s="3">
        <v>1.34180159227123</v>
      </c>
      <c r="L4973" s="3">
        <v>36.8421052631579</v>
      </c>
      <c r="M4973" s="3">
        <v>2.47851650836726</v>
      </c>
      <c r="N4973" s="3">
        <v>31.0606060606061</v>
      </c>
      <c r="O4973" s="3">
        <v>6.71627731725696</v>
      </c>
      <c r="P4973" s="3">
        <v>64.84375</v>
      </c>
      <c r="Q4973" s="3">
        <v>8.33891173376685</v>
      </c>
      <c r="R4973" s="3">
        <v>78.5046728971963</v>
      </c>
      <c r="S4973" s="3"/>
      <c r="T4973" s="3"/>
      <c r="U4973" s="3"/>
      <c r="V4973" s="3"/>
      <c r="W4973" s="3"/>
      <c r="X4973" s="3"/>
      <c r="Y4973" s="3"/>
      <c r="Z4973" s="3"/>
      <c r="AA4973" s="3">
        <v>0.383752234842275</v>
      </c>
      <c r="AB4973" s="3">
        <v>0.662376372037795</v>
      </c>
      <c r="AC4973" s="3">
        <v>-2.12234706616729</v>
      </c>
      <c r="AD4973" s="3"/>
      <c r="AE4973" s="5">
        <v>1</v>
      </c>
      <c r="AF4973" s="3">
        <v>1.27257654277466</v>
      </c>
      <c r="AG4973" s="3"/>
      <c r="AH4973" s="3"/>
      <c r="AI4973" s="3"/>
      <c r="AJ4973" s="3"/>
      <c r="AK4973" s="3"/>
      <c r="AL4973" s="3"/>
      <c r="AM4973" s="3">
        <v>10</v>
      </c>
      <c r="AN4973" s="5" t="s">
        <v>56</v>
      </c>
      <c r="AO4973" s="1"/>
      <c r="AP4973" s="1"/>
      <c r="AQ4973" s="1"/>
    </row>
    <row r="4974" spans="1:43">
      <c r="A4974" s="1" t="s">
        <v>12608</v>
      </c>
      <c r="B4974" s="1" t="s">
        <v>12609</v>
      </c>
      <c r="C4974" s="3">
        <v>0.372602739726027</v>
      </c>
      <c r="D4974" s="4">
        <v>44101</v>
      </c>
      <c r="E4974" s="3">
        <v>2.0480009308</v>
      </c>
      <c r="F4974" s="5" t="s">
        <v>10562</v>
      </c>
      <c r="G4974" s="5">
        <v>137</v>
      </c>
      <c r="H4974" s="5" t="s">
        <v>55</v>
      </c>
      <c r="I4974" s="3">
        <v>3.41251551143414</v>
      </c>
      <c r="J4974" s="3">
        <v>84.8154869933454</v>
      </c>
      <c r="K4974" s="3">
        <v>-0.460711543383658</v>
      </c>
      <c r="L4974" s="3">
        <v>93.954802259887</v>
      </c>
      <c r="M4974" s="3">
        <v>-2.50689395838556</v>
      </c>
      <c r="N4974" s="3">
        <v>93.8958707360862</v>
      </c>
      <c r="O4974" s="3">
        <v>16.6000399760144</v>
      </c>
      <c r="P4974" s="3">
        <v>59.7350993377483</v>
      </c>
      <c r="Q4974" s="3"/>
      <c r="R4974" s="3"/>
      <c r="S4974" s="3"/>
      <c r="T4974" s="3"/>
      <c r="U4974" s="3"/>
      <c r="V4974" s="3"/>
      <c r="W4974" s="3"/>
      <c r="X4974" s="3"/>
      <c r="Y4974" s="3"/>
      <c r="Z4974" s="3"/>
      <c r="AA4974" s="3">
        <v>0.118984022344257</v>
      </c>
      <c r="AB4974" s="3">
        <v>0.191767921075889</v>
      </c>
      <c r="AC4974" s="3">
        <v>-14.3466919611098</v>
      </c>
      <c r="AD4974" s="3"/>
      <c r="AE4974" s="5">
        <v>2</v>
      </c>
      <c r="AF4974" s="3">
        <v>3.53056320972907</v>
      </c>
      <c r="AG4974" s="3"/>
      <c r="AH4974" s="3"/>
      <c r="AI4974" s="3"/>
      <c r="AJ4974" s="3"/>
      <c r="AK4974" s="3"/>
      <c r="AL4974" s="3"/>
      <c r="AM4974" s="3"/>
      <c r="AN4974" s="5" t="s">
        <v>46</v>
      </c>
      <c r="AO4974" s="1"/>
      <c r="AP4974" s="1"/>
      <c r="AQ4974" s="1"/>
    </row>
    <row r="4975" spans="1:43">
      <c r="A4975" s="1" t="s">
        <v>12610</v>
      </c>
      <c r="B4975" s="1" t="s">
        <v>12611</v>
      </c>
      <c r="C4975" s="3">
        <v>0.23013698630137</v>
      </c>
      <c r="D4975" s="4">
        <v>44153</v>
      </c>
      <c r="E4975" s="3">
        <v>3.8062036569</v>
      </c>
      <c r="F4975" s="5" t="s">
        <v>11279</v>
      </c>
      <c r="G4975" s="5">
        <v>85</v>
      </c>
      <c r="H4975" s="5" t="s">
        <v>226</v>
      </c>
      <c r="I4975" s="3">
        <v>1.03806228373702</v>
      </c>
      <c r="J4975" s="3">
        <v>74.1109530583215</v>
      </c>
      <c r="K4975" s="3">
        <v>0.898410504492063</v>
      </c>
      <c r="L4975" s="3">
        <v>29.6296296296296</v>
      </c>
      <c r="M4975" s="3">
        <v>0.848628379711855</v>
      </c>
      <c r="N4975" s="3">
        <v>45.6981664315938</v>
      </c>
      <c r="O4975" s="3"/>
      <c r="P4975" s="3"/>
      <c r="Q4975" s="3"/>
      <c r="R4975" s="3"/>
      <c r="S4975" s="3"/>
      <c r="T4975" s="3"/>
      <c r="U4975" s="3"/>
      <c r="V4975" s="3"/>
      <c r="W4975" s="3"/>
      <c r="X4975" s="3"/>
      <c r="Y4975" s="3"/>
      <c r="Z4975" s="3"/>
      <c r="AA4975" s="3">
        <v>0.246392927785132</v>
      </c>
      <c r="AB4975" s="3">
        <v>0.36395895883682</v>
      </c>
      <c r="AC4975" s="3">
        <v>-1.01069571190266</v>
      </c>
      <c r="AD4975" s="3"/>
      <c r="AE4975" s="5">
        <v>1</v>
      </c>
      <c r="AF4975" s="3">
        <v>0.240040825329425</v>
      </c>
      <c r="AG4975" s="3"/>
      <c r="AH4975" s="3"/>
      <c r="AI4975" s="3"/>
      <c r="AJ4975" s="3"/>
      <c r="AK4975" s="3"/>
      <c r="AL4975" s="3"/>
      <c r="AM4975" s="3"/>
      <c r="AN4975" s="5" t="s">
        <v>46</v>
      </c>
      <c r="AO4975" s="1"/>
      <c r="AP4975" s="1"/>
      <c r="AQ4975" s="1"/>
    </row>
    <row r="4976" spans="1:43">
      <c r="A4976" s="1" t="s">
        <v>12612</v>
      </c>
      <c r="B4976" s="1" t="s">
        <v>12613</v>
      </c>
      <c r="C4976" s="3">
        <v>0.383561643835616</v>
      </c>
      <c r="D4976" s="4">
        <v>44097</v>
      </c>
      <c r="E4976" s="3">
        <v>7.1065864973</v>
      </c>
      <c r="F4976" s="5" t="s">
        <v>1352</v>
      </c>
      <c r="G4976" s="5">
        <v>141</v>
      </c>
      <c r="H4976" s="5" t="s">
        <v>205</v>
      </c>
      <c r="I4976" s="3">
        <v>-0.0394127500246286</v>
      </c>
      <c r="J4976" s="3">
        <v>34.4569288389513</v>
      </c>
      <c r="K4976" s="3">
        <v>-0.0098561009264724</v>
      </c>
      <c r="L4976" s="3">
        <v>51.1111111111111</v>
      </c>
      <c r="M4976" s="3">
        <v>-0.236011407218011</v>
      </c>
      <c r="N4976" s="3">
        <v>51.4925373134328</v>
      </c>
      <c r="O4976" s="3">
        <v>1.07601873069642</v>
      </c>
      <c r="P4976" s="3">
        <v>8.17120622568093</v>
      </c>
      <c r="Q4976" s="3"/>
      <c r="R4976" s="3"/>
      <c r="S4976" s="3"/>
      <c r="T4976" s="3"/>
      <c r="U4976" s="3"/>
      <c r="V4976" s="3"/>
      <c r="W4976" s="3"/>
      <c r="X4976" s="3"/>
      <c r="Y4976" s="3"/>
      <c r="Z4976" s="3"/>
      <c r="AA4976" s="3">
        <v>0.274827517879762</v>
      </c>
      <c r="AB4976" s="3">
        <v>0.445538086743985</v>
      </c>
      <c r="AC4976" s="3">
        <v>-0.500785545954427</v>
      </c>
      <c r="AD4976" s="3"/>
      <c r="AE4976" s="5">
        <v>1</v>
      </c>
      <c r="AF4976" s="3">
        <v>0.356104519443859</v>
      </c>
      <c r="AG4976" s="3"/>
      <c r="AH4976" s="3"/>
      <c r="AI4976" s="3"/>
      <c r="AJ4976" s="3"/>
      <c r="AK4976" s="3"/>
      <c r="AL4976" s="3"/>
      <c r="AM4976" s="3"/>
      <c r="AN4976" s="5" t="s">
        <v>46</v>
      </c>
      <c r="AO4976" s="1"/>
      <c r="AP4976" s="1"/>
      <c r="AQ4976" s="1"/>
    </row>
    <row r="4977" spans="1:43">
      <c r="A4977" s="1" t="s">
        <v>12614</v>
      </c>
      <c r="B4977" s="1" t="s">
        <v>12615</v>
      </c>
      <c r="C4977" s="3">
        <v>0.495890410958904</v>
      </c>
      <c r="D4977" s="4">
        <v>44056</v>
      </c>
      <c r="E4977" s="3">
        <v>5.4303792846</v>
      </c>
      <c r="F4977" s="5" t="s">
        <v>3542</v>
      </c>
      <c r="G4977" s="5">
        <v>182</v>
      </c>
      <c r="H4977" s="5" t="s">
        <v>191</v>
      </c>
      <c r="I4977" s="3">
        <v>-3.14325156631623</v>
      </c>
      <c r="J4977" s="3">
        <v>98.372513562387</v>
      </c>
      <c r="K4977" s="3">
        <v>0.873700508737007</v>
      </c>
      <c r="L4977" s="3">
        <v>76.8835616438356</v>
      </c>
      <c r="M4977" s="3">
        <v>-3.50190435886585</v>
      </c>
      <c r="N4977" s="3">
        <v>96.2162162162162</v>
      </c>
      <c r="O4977" s="3">
        <v>-8.51554663991976</v>
      </c>
      <c r="P4977" s="3">
        <v>99.8095238095238</v>
      </c>
      <c r="Q4977" s="3"/>
      <c r="R4977" s="3"/>
      <c r="S4977" s="3"/>
      <c r="T4977" s="3"/>
      <c r="U4977" s="3"/>
      <c r="V4977" s="3"/>
      <c r="W4977" s="3"/>
      <c r="X4977" s="3"/>
      <c r="Y4977" s="3"/>
      <c r="Z4977" s="3"/>
      <c r="AA4977" s="3">
        <v>-0.418087026450537</v>
      </c>
      <c r="AB4977" s="3">
        <v>-0.41463573585887</v>
      </c>
      <c r="AC4977" s="3">
        <v>-10.9157727453317</v>
      </c>
      <c r="AD4977" s="3"/>
      <c r="AE4977" s="5">
        <v>2</v>
      </c>
      <c r="AF4977" s="3">
        <v>-1.92596339801113</v>
      </c>
      <c r="AG4977" s="3"/>
      <c r="AH4977" s="3"/>
      <c r="AI4977" s="3"/>
      <c r="AJ4977" s="3"/>
      <c r="AK4977" s="3"/>
      <c r="AL4977" s="3"/>
      <c r="AM4977" s="3"/>
      <c r="AN4977" s="5" t="s">
        <v>46</v>
      </c>
      <c r="AO4977" s="1"/>
      <c r="AP4977" s="1"/>
      <c r="AQ4977" s="1"/>
    </row>
    <row r="4978" spans="1:43">
      <c r="A4978" s="1" t="s">
        <v>12616</v>
      </c>
      <c r="B4978" s="1" t="s">
        <v>12617</v>
      </c>
      <c r="C4978" s="3">
        <v>0.575342465753425</v>
      </c>
      <c r="D4978" s="4">
        <v>44027</v>
      </c>
      <c r="E4978" s="3">
        <v>82.7055567615</v>
      </c>
      <c r="F4978" s="5" t="s">
        <v>270</v>
      </c>
      <c r="G4978" s="5">
        <v>211</v>
      </c>
      <c r="H4978" s="5" t="s">
        <v>55</v>
      </c>
      <c r="I4978" s="3">
        <v>10.5781391147245</v>
      </c>
      <c r="J4978" s="3">
        <v>48.2153660012099</v>
      </c>
      <c r="K4978" s="3">
        <v>1.37474120082815</v>
      </c>
      <c r="L4978" s="3">
        <v>72.7683615819209</v>
      </c>
      <c r="M4978" s="3">
        <v>6.73118842096085</v>
      </c>
      <c r="N4978" s="3">
        <v>34.8892878515859</v>
      </c>
      <c r="O4978" s="3">
        <v>15.2745079574348</v>
      </c>
      <c r="P4978" s="3">
        <v>65.1655629139073</v>
      </c>
      <c r="Q4978" s="3">
        <v>22.3610555777689</v>
      </c>
      <c r="R4978" s="3">
        <v>53.2774390243902</v>
      </c>
      <c r="S4978" s="3"/>
      <c r="T4978" s="3"/>
      <c r="U4978" s="3"/>
      <c r="V4978" s="3"/>
      <c r="W4978" s="3"/>
      <c r="X4978" s="3"/>
      <c r="Y4978" s="3"/>
      <c r="Z4978" s="3"/>
      <c r="AA4978" s="3">
        <v>0.26470995945648</v>
      </c>
      <c r="AB4978" s="3">
        <v>0.474650612615478</v>
      </c>
      <c r="AC4978" s="3">
        <v>-6.78674815053072</v>
      </c>
      <c r="AD4978" s="3"/>
      <c r="AE4978" s="5">
        <v>1</v>
      </c>
      <c r="AF4978" s="3">
        <v>2.44941546603688</v>
      </c>
      <c r="AG4978" s="3"/>
      <c r="AH4978" s="3"/>
      <c r="AI4978" s="3"/>
      <c r="AJ4978" s="3"/>
      <c r="AK4978" s="3"/>
      <c r="AL4978" s="3"/>
      <c r="AM4978" s="3"/>
      <c r="AN4978" s="5" t="s">
        <v>1266</v>
      </c>
      <c r="AO4978" s="1"/>
      <c r="AP4978" s="1"/>
      <c r="AQ4978" s="1"/>
    </row>
    <row r="4979" spans="1:43">
      <c r="A4979" s="1" t="s">
        <v>12618</v>
      </c>
      <c r="B4979" s="1" t="s">
        <v>12619</v>
      </c>
      <c r="C4979" s="3">
        <v>0.56986301369863</v>
      </c>
      <c r="D4979" s="4">
        <v>44029</v>
      </c>
      <c r="E4979" s="3">
        <v>67.9679163288</v>
      </c>
      <c r="F4979" s="5" t="s">
        <v>2083</v>
      </c>
      <c r="G4979" s="5">
        <v>209</v>
      </c>
      <c r="H4979" s="5" t="s">
        <v>55</v>
      </c>
      <c r="I4979" s="3">
        <v>15.3151674326986</v>
      </c>
      <c r="J4979" s="3">
        <v>15.9104658197217</v>
      </c>
      <c r="K4979" s="3">
        <v>4.10491997628928</v>
      </c>
      <c r="L4979" s="3">
        <v>18.361581920904</v>
      </c>
      <c r="M4979" s="3">
        <v>7.572161396524</v>
      </c>
      <c r="N4979" s="3">
        <v>28.5457809694794</v>
      </c>
      <c r="O4979" s="3">
        <v>33.0366442571726</v>
      </c>
      <c r="P4979" s="3">
        <v>3.77483443708609</v>
      </c>
      <c r="Q4979" s="3">
        <v>39.4125818614804</v>
      </c>
      <c r="R4979" s="3">
        <v>11.0518292682927</v>
      </c>
      <c r="S4979" s="3"/>
      <c r="T4979" s="3"/>
      <c r="U4979" s="3"/>
      <c r="V4979" s="3"/>
      <c r="W4979" s="3"/>
      <c r="X4979" s="3"/>
      <c r="Y4979" s="3"/>
      <c r="Z4979" s="3"/>
      <c r="AA4979" s="3">
        <v>0.312271891312106</v>
      </c>
      <c r="AB4979" s="3">
        <v>0.592091058762477</v>
      </c>
      <c r="AC4979" s="3">
        <v>-6.60623010897868</v>
      </c>
      <c r="AD4979" s="3"/>
      <c r="AE4979" s="5">
        <v>1</v>
      </c>
      <c r="AF4979" s="3">
        <v>4.42257937058885</v>
      </c>
      <c r="AG4979" s="3"/>
      <c r="AH4979" s="3"/>
      <c r="AI4979" s="3"/>
      <c r="AJ4979" s="3"/>
      <c r="AK4979" s="3"/>
      <c r="AL4979" s="3"/>
      <c r="AM4979" s="3"/>
      <c r="AN4979" s="5" t="s">
        <v>46</v>
      </c>
      <c r="AO4979" s="1"/>
      <c r="AP4979" s="1"/>
      <c r="AQ4979" s="1"/>
    </row>
    <row r="4980" spans="1:43">
      <c r="A4980" s="1" t="s">
        <v>12620</v>
      </c>
      <c r="B4980" s="1" t="s">
        <v>12621</v>
      </c>
      <c r="C4980" s="3">
        <v>0.473972602739726</v>
      </c>
      <c r="D4980" s="4">
        <v>44064</v>
      </c>
      <c r="E4980" s="3">
        <v>65.5171792942</v>
      </c>
      <c r="F4980" s="5" t="s">
        <v>8043</v>
      </c>
      <c r="G4980" s="5">
        <v>174</v>
      </c>
      <c r="H4980" s="5" t="s">
        <v>55</v>
      </c>
      <c r="I4980" s="3">
        <v>15.7278095416628</v>
      </c>
      <c r="J4980" s="3">
        <v>14.3980641258318</v>
      </c>
      <c r="K4980" s="3">
        <v>3.20989718298086</v>
      </c>
      <c r="L4980" s="3">
        <v>36.4971751412429</v>
      </c>
      <c r="M4980" s="3">
        <v>12.6859541845396</v>
      </c>
      <c r="N4980" s="3">
        <v>4.54817474566128</v>
      </c>
      <c r="O4980" s="3">
        <v>21.4180352050349</v>
      </c>
      <c r="P4980" s="3">
        <v>37.682119205298</v>
      </c>
      <c r="Q4980" s="3"/>
      <c r="R4980" s="3"/>
      <c r="S4980" s="3"/>
      <c r="T4980" s="3"/>
      <c r="U4980" s="3"/>
      <c r="V4980" s="3"/>
      <c r="W4980" s="3"/>
      <c r="X4980" s="3"/>
      <c r="Y4980" s="3"/>
      <c r="Z4980" s="3"/>
      <c r="AA4980" s="3">
        <v>0.248707587628462</v>
      </c>
      <c r="AB4980" s="3">
        <v>0.542247401100137</v>
      </c>
      <c r="AC4980" s="3">
        <v>-7.84392923499475</v>
      </c>
      <c r="AD4980" s="3"/>
      <c r="AE4980" s="5">
        <v>1</v>
      </c>
      <c r="AF4980" s="3">
        <v>2.71433377814399</v>
      </c>
      <c r="AG4980" s="3"/>
      <c r="AH4980" s="3"/>
      <c r="AI4980" s="3"/>
      <c r="AJ4980" s="3"/>
      <c r="AK4980" s="3"/>
      <c r="AL4980" s="3"/>
      <c r="AM4980" s="3"/>
      <c r="AN4980" s="5" t="s">
        <v>134</v>
      </c>
      <c r="AO4980" s="1"/>
      <c r="AP4980" s="1"/>
      <c r="AQ4980" s="1"/>
    </row>
    <row r="4981" spans="1:43">
      <c r="A4981" s="1" t="s">
        <v>12622</v>
      </c>
      <c r="B4981" s="1" t="s">
        <v>12623</v>
      </c>
      <c r="C4981" s="3">
        <v>0.523287671232877</v>
      </c>
      <c r="D4981" s="4">
        <v>44046</v>
      </c>
      <c r="E4981" s="3">
        <v>80.1263030486</v>
      </c>
      <c r="F4981" s="5" t="s">
        <v>12624</v>
      </c>
      <c r="G4981" s="5">
        <v>192</v>
      </c>
      <c r="H4981" s="5" t="s">
        <v>50</v>
      </c>
      <c r="I4981" s="3">
        <v>0.418827283605907</v>
      </c>
      <c r="J4981" s="3">
        <v>7.14604734256364</v>
      </c>
      <c r="K4981" s="3">
        <v>0.059618441971368</v>
      </c>
      <c r="L4981" s="3">
        <v>8.72067286409916</v>
      </c>
      <c r="M4981" s="3">
        <v>0.318788603307424</v>
      </c>
      <c r="N4981" s="3">
        <v>3.1166518254675</v>
      </c>
      <c r="O4981" s="3">
        <v>1.06884070182394</v>
      </c>
      <c r="P4981" s="3">
        <v>6.66971219735039</v>
      </c>
      <c r="Q4981" s="3">
        <v>1.9480516948305</v>
      </c>
      <c r="R4981" s="3">
        <v>4.05601158860454</v>
      </c>
      <c r="S4981" s="3"/>
      <c r="T4981" s="3"/>
      <c r="U4981" s="3"/>
      <c r="V4981" s="3"/>
      <c r="W4981" s="3"/>
      <c r="X4981" s="3"/>
      <c r="Y4981" s="3"/>
      <c r="Z4981" s="3"/>
      <c r="AA4981" s="3">
        <v>3.37211523716791</v>
      </c>
      <c r="AB4981" s="3"/>
      <c r="AC4981" s="3">
        <v>0</v>
      </c>
      <c r="AD4981" s="3"/>
      <c r="AE4981" s="5"/>
      <c r="AF4981" s="3">
        <v>0.332587143674329</v>
      </c>
      <c r="AG4981" s="3"/>
      <c r="AH4981" s="3"/>
      <c r="AI4981" s="3"/>
      <c r="AJ4981" s="3"/>
      <c r="AK4981" s="3"/>
      <c r="AL4981" s="3"/>
      <c r="AM4981" s="3"/>
      <c r="AN4981" s="5" t="s">
        <v>1266</v>
      </c>
      <c r="AO4981" s="1"/>
      <c r="AP4981" s="1"/>
      <c r="AQ4981" s="1"/>
    </row>
    <row r="4982" spans="1:43">
      <c r="A4982" s="1" t="s">
        <v>12625</v>
      </c>
      <c r="B4982" s="1" t="s">
        <v>12626</v>
      </c>
      <c r="C4982" s="3">
        <v>0.635616438356164</v>
      </c>
      <c r="D4982" s="4">
        <v>44005</v>
      </c>
      <c r="E4982" s="3">
        <v>7.2755436279</v>
      </c>
      <c r="F4982" s="5" t="s">
        <v>12085</v>
      </c>
      <c r="G4982" s="5">
        <v>233</v>
      </c>
      <c r="H4982" s="5" t="s">
        <v>226</v>
      </c>
      <c r="I4982" s="3">
        <v>3.00285986653957</v>
      </c>
      <c r="J4982" s="3">
        <v>31.4366998577525</v>
      </c>
      <c r="K4982" s="3">
        <v>0.464900046490015</v>
      </c>
      <c r="L4982" s="3">
        <v>56.0846560846561</v>
      </c>
      <c r="M4982" s="3">
        <v>2.47534142640364</v>
      </c>
      <c r="N4982" s="3">
        <v>10.8603667136812</v>
      </c>
      <c r="O4982" s="3">
        <v>2.57262198595027</v>
      </c>
      <c r="P4982" s="3">
        <v>72.3270440251572</v>
      </c>
      <c r="Q4982" s="3">
        <v>3.98421711096142</v>
      </c>
      <c r="R4982" s="3">
        <v>72.992700729927</v>
      </c>
      <c r="S4982" s="3"/>
      <c r="T4982" s="3"/>
      <c r="U4982" s="3"/>
      <c r="V4982" s="3"/>
      <c r="W4982" s="3"/>
      <c r="X4982" s="3"/>
      <c r="Y4982" s="3"/>
      <c r="Z4982" s="3"/>
      <c r="AA4982" s="3">
        <v>0.20166255931618</v>
      </c>
      <c r="AB4982" s="3">
        <v>0.299573002779811</v>
      </c>
      <c r="AC4982" s="3">
        <v>-2.7688223022947</v>
      </c>
      <c r="AD4982" s="3"/>
      <c r="AE4982" s="5">
        <v>1</v>
      </c>
      <c r="AF4982" s="3">
        <v>0.81743401214969</v>
      </c>
      <c r="AG4982" s="3"/>
      <c r="AH4982" s="3"/>
      <c r="AI4982" s="3"/>
      <c r="AJ4982" s="3"/>
      <c r="AK4982" s="3"/>
      <c r="AL4982" s="3"/>
      <c r="AM4982" s="3"/>
      <c r="AN4982" s="5" t="s">
        <v>46</v>
      </c>
      <c r="AO4982" s="1"/>
      <c r="AP4982" s="1"/>
      <c r="AQ4982" s="1"/>
    </row>
    <row r="4983" spans="1:43">
      <c r="A4983" s="1" t="s">
        <v>12627</v>
      </c>
      <c r="B4983" s="1" t="s">
        <v>12628</v>
      </c>
      <c r="C4983" s="3">
        <v>0.558904109589041</v>
      </c>
      <c r="D4983" s="4">
        <v>44033</v>
      </c>
      <c r="E4983" s="3">
        <v>3.7537175919</v>
      </c>
      <c r="F4983" s="5" t="s">
        <v>12629</v>
      </c>
      <c r="G4983" s="5">
        <v>205</v>
      </c>
      <c r="H4983" s="5" t="s">
        <v>50</v>
      </c>
      <c r="I4983" s="3">
        <v>0.256993179796376</v>
      </c>
      <c r="J4983" s="3">
        <v>27.2889682894149</v>
      </c>
      <c r="K4983" s="3">
        <v>0.0591891092039</v>
      </c>
      <c r="L4983" s="3">
        <v>10.3142983621071</v>
      </c>
      <c r="M4983" s="3">
        <v>0.138217000691092</v>
      </c>
      <c r="N4983" s="3">
        <v>16.1620658949243</v>
      </c>
      <c r="O4983" s="3">
        <v>0.664946407304479</v>
      </c>
      <c r="P4983" s="3">
        <v>52.855185015989</v>
      </c>
      <c r="Q4983" s="3">
        <v>1.21744336892526</v>
      </c>
      <c r="R4983" s="3">
        <v>37.7112506035732</v>
      </c>
      <c r="S4983" s="3"/>
      <c r="T4983" s="3"/>
      <c r="U4983" s="3"/>
      <c r="V4983" s="3"/>
      <c r="W4983" s="3"/>
      <c r="X4983" s="3"/>
      <c r="Y4983" s="3"/>
      <c r="Z4983" s="3"/>
      <c r="AA4983" s="3">
        <v>0.411010794244115</v>
      </c>
      <c r="AB4983" s="3">
        <v>0.781210424226414</v>
      </c>
      <c r="AC4983" s="3">
        <v>-0.108502663247199</v>
      </c>
      <c r="AD4983" s="3"/>
      <c r="AE4983" s="5"/>
      <c r="AF4983" s="3">
        <v>0.203900861928323</v>
      </c>
      <c r="AG4983" s="3"/>
      <c r="AH4983" s="3"/>
      <c r="AI4983" s="3"/>
      <c r="AJ4983" s="3"/>
      <c r="AK4983" s="3"/>
      <c r="AL4983" s="3"/>
      <c r="AM4983" s="3"/>
      <c r="AN4983" s="5" t="s">
        <v>46</v>
      </c>
      <c r="AO4983" s="1"/>
      <c r="AP4983" s="1"/>
      <c r="AQ4983" s="1"/>
    </row>
    <row r="4984" spans="1:43">
      <c r="A4984" s="1" t="s">
        <v>12630</v>
      </c>
      <c r="B4984" s="1" t="s">
        <v>12631</v>
      </c>
      <c r="C4984" s="3">
        <v>0.575342465753425</v>
      </c>
      <c r="D4984" s="4">
        <v>44027</v>
      </c>
      <c r="E4984" s="3">
        <v>6.7269092312</v>
      </c>
      <c r="F4984" s="5" t="s">
        <v>7772</v>
      </c>
      <c r="G4984" s="5">
        <v>211</v>
      </c>
      <c r="H4984" s="5" t="s">
        <v>226</v>
      </c>
      <c r="I4984" s="3">
        <v>4.27993059572007</v>
      </c>
      <c r="J4984" s="3">
        <v>13.371266002845</v>
      </c>
      <c r="K4984" s="3">
        <v>0.970692551801399</v>
      </c>
      <c r="L4984" s="3">
        <v>25.1322751322751</v>
      </c>
      <c r="M4984" s="3">
        <v>2.09513023782559</v>
      </c>
      <c r="N4984" s="3">
        <v>15.9379407616361</v>
      </c>
      <c r="O4984" s="3">
        <v>8.03954858683711</v>
      </c>
      <c r="P4984" s="3">
        <v>11.1635220125786</v>
      </c>
      <c r="Q4984" s="3">
        <v>7.80269058295964</v>
      </c>
      <c r="R4984" s="3">
        <v>37.7737226277372</v>
      </c>
      <c r="S4984" s="3"/>
      <c r="T4984" s="3"/>
      <c r="U4984" s="3"/>
      <c r="V4984" s="3"/>
      <c r="W4984" s="3"/>
      <c r="X4984" s="3"/>
      <c r="Y4984" s="3"/>
      <c r="Z4984" s="3"/>
      <c r="AA4984" s="3">
        <v>0.288103708482299</v>
      </c>
      <c r="AB4984" s="3">
        <v>0.741323560014118</v>
      </c>
      <c r="AC4984" s="3">
        <v>-1.52155536770921</v>
      </c>
      <c r="AD4984" s="3"/>
      <c r="AE4984" s="5">
        <v>3</v>
      </c>
      <c r="AF4984" s="3">
        <v>0.941793083337583</v>
      </c>
      <c r="AG4984" s="3"/>
      <c r="AH4984" s="3"/>
      <c r="AI4984" s="3"/>
      <c r="AJ4984" s="3"/>
      <c r="AK4984" s="3"/>
      <c r="AL4984" s="3"/>
      <c r="AM4984" s="3"/>
      <c r="AN4984" s="5" t="s">
        <v>46</v>
      </c>
      <c r="AO4984" s="1"/>
      <c r="AP4984" s="1"/>
      <c r="AQ4984" s="1"/>
    </row>
    <row r="4985" spans="1:43">
      <c r="A4985" s="1" t="s">
        <v>12632</v>
      </c>
      <c r="B4985" s="1" t="s">
        <v>12633</v>
      </c>
      <c r="C4985" s="3">
        <v>0.520547945205479</v>
      </c>
      <c r="D4985" s="4">
        <v>44047</v>
      </c>
      <c r="E4985" s="3">
        <v>80.3912554144</v>
      </c>
      <c r="F4985" s="5" t="s">
        <v>12634</v>
      </c>
      <c r="G4985" s="5">
        <v>191</v>
      </c>
      <c r="H4985" s="5" t="s">
        <v>50</v>
      </c>
      <c r="I4985" s="3">
        <v>0.328358208955224</v>
      </c>
      <c r="J4985" s="3">
        <v>14.0241179097812</v>
      </c>
      <c r="K4985" s="3">
        <v>0.0496130184560396</v>
      </c>
      <c r="L4985" s="3">
        <v>13.6786188579017</v>
      </c>
      <c r="M4985" s="3">
        <v>0.248558361503264</v>
      </c>
      <c r="N4985" s="3">
        <v>6.50044523597507</v>
      </c>
      <c r="O4985" s="3">
        <v>0.858180769276546</v>
      </c>
      <c r="P4985" s="3">
        <v>21.105527638191</v>
      </c>
      <c r="Q4985" s="3">
        <v>1.61446586802638</v>
      </c>
      <c r="R4985" s="3">
        <v>9.60888459681313</v>
      </c>
      <c r="S4985" s="3"/>
      <c r="T4985" s="3"/>
      <c r="U4985" s="3"/>
      <c r="V4985" s="3"/>
      <c r="W4985" s="3"/>
      <c r="X4985" s="3"/>
      <c r="Y4985" s="3"/>
      <c r="Z4985" s="3"/>
      <c r="AA4985" s="3">
        <v>2.93757820601258</v>
      </c>
      <c r="AB4985" s="3"/>
      <c r="AC4985" s="3">
        <v>0</v>
      </c>
      <c r="AD4985" s="3"/>
      <c r="AE4985" s="5"/>
      <c r="AF4985" s="3">
        <v>0.284823926783927</v>
      </c>
      <c r="AG4985" s="3"/>
      <c r="AH4985" s="3"/>
      <c r="AI4985" s="3"/>
      <c r="AJ4985" s="3"/>
      <c r="AK4985" s="3"/>
      <c r="AL4985" s="3"/>
      <c r="AM4985" s="3"/>
      <c r="AN4985" s="5" t="s">
        <v>1266</v>
      </c>
      <c r="AO4985" s="1"/>
      <c r="AP4985" s="1"/>
      <c r="AQ4985" s="1"/>
    </row>
    <row r="4986" spans="1:43">
      <c r="A4986" s="1" t="s">
        <v>12635</v>
      </c>
      <c r="B4986" s="1" t="s">
        <v>12636</v>
      </c>
      <c r="C4986" s="3">
        <v>0.572602739726027</v>
      </c>
      <c r="D4986" s="4">
        <v>44028</v>
      </c>
      <c r="E4986" s="3">
        <v>11.3887059403</v>
      </c>
      <c r="F4986" s="5" t="s">
        <v>12637</v>
      </c>
      <c r="G4986" s="5">
        <v>210</v>
      </c>
      <c r="H4986" s="5" t="s">
        <v>45</v>
      </c>
      <c r="I4986" s="3">
        <v>2.35034535686876</v>
      </c>
      <c r="J4986" s="3">
        <v>23.4076433121019</v>
      </c>
      <c r="K4986" s="3">
        <v>0.717454923062405</v>
      </c>
      <c r="L4986" s="3">
        <v>31.2111801242236</v>
      </c>
      <c r="M4986" s="3">
        <v>1.34891232069915</v>
      </c>
      <c r="N4986" s="3">
        <v>13.968253968254</v>
      </c>
      <c r="O4986" s="3">
        <v>3.69326465156964</v>
      </c>
      <c r="P4986" s="3">
        <v>28.9735099337748</v>
      </c>
      <c r="Q4986" s="3">
        <v>5.09259259259258</v>
      </c>
      <c r="R4986" s="3">
        <v>21.9178082191781</v>
      </c>
      <c r="S4986" s="3"/>
      <c r="T4986" s="3"/>
      <c r="U4986" s="3"/>
      <c r="V4986" s="3"/>
      <c r="W4986" s="3"/>
      <c r="X4986" s="3"/>
      <c r="Y4986" s="3"/>
      <c r="Z4986" s="3"/>
      <c r="AA4986" s="3">
        <v>0.342537720893424</v>
      </c>
      <c r="AB4986" s="3">
        <v>0.570456159509824</v>
      </c>
      <c r="AC4986" s="3">
        <v>-1.4756180983094</v>
      </c>
      <c r="AD4986" s="3"/>
      <c r="AE4986" s="5">
        <v>1</v>
      </c>
      <c r="AF4986" s="3">
        <v>0.671623076056136</v>
      </c>
      <c r="AG4986" s="3"/>
      <c r="AH4986" s="3"/>
      <c r="AI4986" s="3"/>
      <c r="AJ4986" s="3"/>
      <c r="AK4986" s="3"/>
      <c r="AL4986" s="3"/>
      <c r="AM4986" s="3"/>
      <c r="AN4986" s="5" t="s">
        <v>1266</v>
      </c>
      <c r="AO4986" s="1"/>
      <c r="AP4986" s="1"/>
      <c r="AQ4986" s="1"/>
    </row>
    <row r="4987" spans="1:43">
      <c r="A4987" s="1" t="s">
        <v>12638</v>
      </c>
      <c r="B4987" s="1" t="s">
        <v>12639</v>
      </c>
      <c r="C4987" s="3">
        <v>0.419178082191781</v>
      </c>
      <c r="D4987" s="4">
        <v>44084</v>
      </c>
      <c r="E4987" s="3">
        <v>51.8379912011</v>
      </c>
      <c r="F4987" s="5" t="s">
        <v>3223</v>
      </c>
      <c r="G4987" s="5">
        <v>154</v>
      </c>
      <c r="H4987" s="5" t="s">
        <v>50</v>
      </c>
      <c r="I4987" s="3">
        <v>0.337770713292288</v>
      </c>
      <c r="J4987" s="3">
        <v>12.8182224207235</v>
      </c>
      <c r="K4987" s="3">
        <v>0.0594412522290603</v>
      </c>
      <c r="L4987" s="3">
        <v>9.8273572377158</v>
      </c>
      <c r="M4987" s="3">
        <v>0.258090133015691</v>
      </c>
      <c r="N4987" s="3">
        <v>5.3873552983081</v>
      </c>
      <c r="O4987" s="3">
        <v>0.897736117471405</v>
      </c>
      <c r="P4987" s="3">
        <v>15.897670169027</v>
      </c>
      <c r="Q4987" s="3"/>
      <c r="R4987" s="3"/>
      <c r="S4987" s="3"/>
      <c r="T4987" s="3"/>
      <c r="U4987" s="3"/>
      <c r="V4987" s="3"/>
      <c r="W4987" s="3"/>
      <c r="X4987" s="3"/>
      <c r="Y4987" s="3"/>
      <c r="Z4987" s="3"/>
      <c r="AA4987" s="3">
        <v>2.85689964423165</v>
      </c>
      <c r="AB4987" s="3"/>
      <c r="AC4987" s="3">
        <v>0</v>
      </c>
      <c r="AD4987" s="3"/>
      <c r="AE4987" s="5"/>
      <c r="AF4987" s="3">
        <v>0.288769879759624</v>
      </c>
      <c r="AG4987" s="3"/>
      <c r="AH4987" s="3"/>
      <c r="AI4987" s="3"/>
      <c r="AJ4987" s="3"/>
      <c r="AK4987" s="3"/>
      <c r="AL4987" s="3"/>
      <c r="AM4987" s="3"/>
      <c r="AN4987" s="5" t="s">
        <v>1266</v>
      </c>
      <c r="AO4987" s="1"/>
      <c r="AP4987" s="1"/>
      <c r="AQ4987" s="1"/>
    </row>
    <row r="4988" spans="1:43">
      <c r="A4988" s="1" t="s">
        <v>12640</v>
      </c>
      <c r="B4988" s="1" t="s">
        <v>12641</v>
      </c>
      <c r="C4988" s="3">
        <v>0.558904109589041</v>
      </c>
      <c r="D4988" s="4">
        <v>44033</v>
      </c>
      <c r="E4988" s="3">
        <v>27.4701327852</v>
      </c>
      <c r="F4988" s="5" t="s">
        <v>12642</v>
      </c>
      <c r="G4988" s="5">
        <v>205</v>
      </c>
      <c r="H4988" s="5" t="s">
        <v>55</v>
      </c>
      <c r="I4988" s="3">
        <v>6.99629395281568</v>
      </c>
      <c r="J4988" s="3">
        <v>71.0223835450696</v>
      </c>
      <c r="K4988" s="3">
        <v>3.33478830205151</v>
      </c>
      <c r="L4988" s="3">
        <v>33.954802259887</v>
      </c>
      <c r="M4988" s="3">
        <v>1.31815458358299</v>
      </c>
      <c r="N4988" s="3">
        <v>81.1490125673249</v>
      </c>
      <c r="O4988" s="3">
        <v>11.796373252739</v>
      </c>
      <c r="P4988" s="3">
        <v>76.6887417218543</v>
      </c>
      <c r="Q4988" s="3">
        <v>18.3936787357471</v>
      </c>
      <c r="R4988" s="3">
        <v>65.0914634146341</v>
      </c>
      <c r="S4988" s="3"/>
      <c r="T4988" s="3"/>
      <c r="U4988" s="3"/>
      <c r="V4988" s="3"/>
      <c r="W4988" s="3"/>
      <c r="X4988" s="3"/>
      <c r="Y4988" s="3"/>
      <c r="Z4988" s="3"/>
      <c r="AA4988" s="3">
        <v>0.232072233142082</v>
      </c>
      <c r="AB4988" s="3">
        <v>0.408391735824616</v>
      </c>
      <c r="AC4988" s="3">
        <v>-5.99735549678882</v>
      </c>
      <c r="AD4988" s="3"/>
      <c r="AE4988" s="5">
        <v>1</v>
      </c>
      <c r="AF4988" s="3">
        <v>2.21724394067158</v>
      </c>
      <c r="AG4988" s="3"/>
      <c r="AH4988" s="3"/>
      <c r="AI4988" s="3"/>
      <c r="AJ4988" s="3"/>
      <c r="AK4988" s="3"/>
      <c r="AL4988" s="3"/>
      <c r="AM4988" s="3"/>
      <c r="AN4988" s="5" t="s">
        <v>1266</v>
      </c>
      <c r="AO4988" s="1"/>
      <c r="AP4988" s="1"/>
      <c r="AQ4988" s="1"/>
    </row>
    <row r="4989" spans="1:43">
      <c r="A4989" s="1" t="s">
        <v>12643</v>
      </c>
      <c r="B4989" s="1" t="s">
        <v>12644</v>
      </c>
      <c r="C4989" s="3">
        <v>0.638356164383562</v>
      </c>
      <c r="D4989" s="4">
        <v>44004</v>
      </c>
      <c r="E4989" s="3">
        <v>27.3849178297</v>
      </c>
      <c r="F4989" s="5" t="s">
        <v>12645</v>
      </c>
      <c r="G4989" s="5">
        <v>234</v>
      </c>
      <c r="H4989" s="5" t="s">
        <v>55</v>
      </c>
      <c r="I4989" s="3">
        <v>16.1585365853659</v>
      </c>
      <c r="J4989" s="3">
        <v>13.0066545674531</v>
      </c>
      <c r="K4989" s="3">
        <v>2.31357157612064</v>
      </c>
      <c r="L4989" s="3">
        <v>56.1581920903955</v>
      </c>
      <c r="M4989" s="3">
        <v>11.4620058510239</v>
      </c>
      <c r="N4989" s="3">
        <v>7.30101735487732</v>
      </c>
      <c r="O4989" s="3">
        <v>26.4595744680851</v>
      </c>
      <c r="P4989" s="3">
        <v>17.6158940397351</v>
      </c>
      <c r="Q4989" s="3">
        <v>37.9793852725416</v>
      </c>
      <c r="R4989" s="3">
        <v>12.8810975609756</v>
      </c>
      <c r="S4989" s="3"/>
      <c r="T4989" s="3"/>
      <c r="U4989" s="3"/>
      <c r="V4989" s="3"/>
      <c r="W4989" s="3"/>
      <c r="X4989" s="3"/>
      <c r="Y4989" s="3"/>
      <c r="Z4989" s="3"/>
      <c r="AA4989" s="3">
        <v>0.36648980230042</v>
      </c>
      <c r="AB4989" s="3">
        <v>0.75580163721046</v>
      </c>
      <c r="AC4989" s="3">
        <v>-7.48750567923671</v>
      </c>
      <c r="AD4989" s="3"/>
      <c r="AE4989" s="5">
        <v>1</v>
      </c>
      <c r="AF4989" s="3">
        <v>5.58193875019307</v>
      </c>
      <c r="AG4989" s="3"/>
      <c r="AH4989" s="3"/>
      <c r="AI4989" s="3"/>
      <c r="AJ4989" s="3"/>
      <c r="AK4989" s="3"/>
      <c r="AL4989" s="3"/>
      <c r="AM4989" s="3"/>
      <c r="AN4989" s="5" t="s">
        <v>1266</v>
      </c>
      <c r="AO4989" s="1"/>
      <c r="AP4989" s="1"/>
      <c r="AQ4989" s="1"/>
    </row>
    <row r="4990" spans="1:43">
      <c r="A4990" s="1" t="s">
        <v>12646</v>
      </c>
      <c r="B4990" s="1" t="s">
        <v>12647</v>
      </c>
      <c r="C4990" s="3">
        <v>0.273972602739726</v>
      </c>
      <c r="D4990" s="4">
        <v>44137</v>
      </c>
      <c r="E4990" s="3">
        <v>5.09999</v>
      </c>
      <c r="F4990" s="5" t="s">
        <v>12648</v>
      </c>
      <c r="G4990" s="5">
        <v>101</v>
      </c>
      <c r="H4990" s="5" t="s">
        <v>50</v>
      </c>
      <c r="I4990" s="3">
        <v>0.377321020752637</v>
      </c>
      <c r="J4990" s="3">
        <v>9.20053595355069</v>
      </c>
      <c r="K4990" s="3">
        <v>0</v>
      </c>
      <c r="L4990" s="3">
        <v>43.3820274457725</v>
      </c>
      <c r="M4990" s="3">
        <v>0.0692932092654844</v>
      </c>
      <c r="N4990" s="3">
        <v>24.7996438112199</v>
      </c>
      <c r="O4990" s="3">
        <v>1.05968209537138</v>
      </c>
      <c r="P4990" s="3">
        <v>6.94380995888534</v>
      </c>
      <c r="Q4990" s="3"/>
      <c r="R4990" s="3"/>
      <c r="S4990" s="3"/>
      <c r="T4990" s="3"/>
      <c r="U4990" s="3"/>
      <c r="V4990" s="3"/>
      <c r="W4990" s="3"/>
      <c r="X4990" s="3"/>
      <c r="Y4990" s="3"/>
      <c r="Z4990" s="3"/>
      <c r="AA4990" s="3">
        <v>0.380857157933264</v>
      </c>
      <c r="AB4990" s="3">
        <v>0.679455909427693</v>
      </c>
      <c r="AC4990" s="3">
        <v>-0.246937969182136</v>
      </c>
      <c r="AD4990" s="3"/>
      <c r="AE4990" s="5"/>
      <c r="AF4990" s="3">
        <v>0.463818124575562</v>
      </c>
      <c r="AG4990" s="3"/>
      <c r="AH4990" s="3"/>
      <c r="AI4990" s="3"/>
      <c r="AJ4990" s="3"/>
      <c r="AK4990" s="3"/>
      <c r="AL4990" s="3"/>
      <c r="AM4990" s="3"/>
      <c r="AN4990" s="5" t="s">
        <v>1266</v>
      </c>
      <c r="AO4990" s="1"/>
      <c r="AP4990" s="1"/>
      <c r="AQ4990" s="1"/>
    </row>
    <row r="4991" spans="1:43">
      <c r="A4991" s="1" t="s">
        <v>12649</v>
      </c>
      <c r="B4991" s="1" t="s">
        <v>12650</v>
      </c>
      <c r="C4991" s="3">
        <v>0.536986301369863</v>
      </c>
      <c r="D4991" s="4">
        <v>44041</v>
      </c>
      <c r="E4991" s="3">
        <v>6.1045912105</v>
      </c>
      <c r="F4991" s="5" t="s">
        <v>12651</v>
      </c>
      <c r="G4991" s="5">
        <v>197</v>
      </c>
      <c r="H4991" s="5" t="s">
        <v>55</v>
      </c>
      <c r="I4991" s="3">
        <v>-5.22966242390703</v>
      </c>
      <c r="J4991" s="3">
        <v>99.0320629159105</v>
      </c>
      <c r="K4991" s="3">
        <v>-0.657449482741943</v>
      </c>
      <c r="L4991" s="3">
        <v>95.5932203389831</v>
      </c>
      <c r="M4991" s="3">
        <v>-2.74491244675816</v>
      </c>
      <c r="N4991" s="3">
        <v>94.4943147815679</v>
      </c>
      <c r="O4991" s="3">
        <v>-3.69294216890054</v>
      </c>
      <c r="P4991" s="3">
        <v>98.4105960264901</v>
      </c>
      <c r="Q4991" s="3">
        <v>2.73972602739727</v>
      </c>
      <c r="R4991" s="3">
        <v>93.5213414634146</v>
      </c>
      <c r="S4991" s="3"/>
      <c r="T4991" s="3"/>
      <c r="U4991" s="3"/>
      <c r="V4991" s="3"/>
      <c r="W4991" s="3"/>
      <c r="X4991" s="3"/>
      <c r="Y4991" s="3"/>
      <c r="Z4991" s="3"/>
      <c r="AA4991" s="3">
        <v>0.0463482557895188</v>
      </c>
      <c r="AB4991" s="3">
        <v>0.068736066578315</v>
      </c>
      <c r="AC4991" s="3">
        <v>-10.7220436180381</v>
      </c>
      <c r="AD4991" s="3"/>
      <c r="AE4991" s="5">
        <v>2</v>
      </c>
      <c r="AF4991" s="3">
        <v>0.702051680679469</v>
      </c>
      <c r="AG4991" s="3"/>
      <c r="AH4991" s="3"/>
      <c r="AI4991" s="3"/>
      <c r="AJ4991" s="3"/>
      <c r="AK4991" s="3"/>
      <c r="AL4991" s="3"/>
      <c r="AM4991" s="3"/>
      <c r="AN4991" s="5" t="s">
        <v>1266</v>
      </c>
      <c r="AO4991" s="1"/>
      <c r="AP4991" s="1"/>
      <c r="AQ4991" s="1"/>
    </row>
    <row r="4992" spans="1:43">
      <c r="A4992" s="1" t="s">
        <v>12652</v>
      </c>
      <c r="B4992" s="1" t="s">
        <v>12653</v>
      </c>
      <c r="C4992" s="3">
        <v>0.649315068493151</v>
      </c>
      <c r="D4992" s="4">
        <v>44000</v>
      </c>
      <c r="E4992" s="3">
        <v>14.5300658774</v>
      </c>
      <c r="F4992" s="5" t="s">
        <v>6997</v>
      </c>
      <c r="G4992" s="5">
        <v>238</v>
      </c>
      <c r="H4992" s="5" t="s">
        <v>55</v>
      </c>
      <c r="I4992" s="3">
        <v>5.51271824869271</v>
      </c>
      <c r="J4992" s="3">
        <v>76.64851784634</v>
      </c>
      <c r="K4992" s="3">
        <v>-0.742037685509432</v>
      </c>
      <c r="L4992" s="3">
        <v>95.8757062146893</v>
      </c>
      <c r="M4992" s="3">
        <v>0.915486988217337</v>
      </c>
      <c r="N4992" s="3">
        <v>82.6451226810293</v>
      </c>
      <c r="O4992" s="3">
        <v>13.1869176649553</v>
      </c>
      <c r="P4992" s="3">
        <v>73.3112582781457</v>
      </c>
      <c r="Q4992" s="3">
        <v>17.9179873217115</v>
      </c>
      <c r="R4992" s="3">
        <v>66.4634146341463</v>
      </c>
      <c r="S4992" s="3"/>
      <c r="T4992" s="3"/>
      <c r="U4992" s="3"/>
      <c r="V4992" s="3"/>
      <c r="W4992" s="3"/>
      <c r="X4992" s="3"/>
      <c r="Y4992" s="3"/>
      <c r="Z4992" s="3"/>
      <c r="AA4992" s="3">
        <v>0.242729371651101</v>
      </c>
      <c r="AB4992" s="3">
        <v>0.395277653806639</v>
      </c>
      <c r="AC4992" s="3">
        <v>-4.76190476190477</v>
      </c>
      <c r="AD4992" s="3"/>
      <c r="AE4992" s="5">
        <v>1</v>
      </c>
      <c r="AF4992" s="3">
        <v>2.17026875463299</v>
      </c>
      <c r="AG4992" s="3"/>
      <c r="AH4992" s="3"/>
      <c r="AI4992" s="3"/>
      <c r="AJ4992" s="3"/>
      <c r="AK4992" s="3"/>
      <c r="AL4992" s="3"/>
      <c r="AM4992" s="3"/>
      <c r="AN4992" s="5" t="s">
        <v>51</v>
      </c>
      <c r="AO4992" s="1"/>
      <c r="AP4992" s="1"/>
      <c r="AQ4992" s="1"/>
    </row>
    <row r="4993" spans="1:43">
      <c r="A4993" s="1" t="s">
        <v>12654</v>
      </c>
      <c r="B4993" s="1" t="s">
        <v>12655</v>
      </c>
      <c r="C4993" s="3">
        <v>0.597260273972603</v>
      </c>
      <c r="D4993" s="4">
        <v>44019</v>
      </c>
      <c r="E4993" s="3">
        <v>8.551171904</v>
      </c>
      <c r="F4993" s="5" t="s">
        <v>12072</v>
      </c>
      <c r="G4993" s="5">
        <v>219</v>
      </c>
      <c r="H4993" s="5" t="s">
        <v>93</v>
      </c>
      <c r="I4993" s="3">
        <v>2.29273483602591</v>
      </c>
      <c r="J4993" s="3">
        <v>76.5</v>
      </c>
      <c r="K4993" s="3">
        <v>0.675997334095009</v>
      </c>
      <c r="L4993" s="3">
        <v>80.3766105054509</v>
      </c>
      <c r="M4993" s="3">
        <v>1.18660287081339</v>
      </c>
      <c r="N4993" s="3">
        <v>69.6107784431138</v>
      </c>
      <c r="O4993" s="3">
        <v>3.22139789144864</v>
      </c>
      <c r="P4993" s="3">
        <v>85.2112676056338</v>
      </c>
      <c r="Q4993" s="3">
        <v>5.76115223044608</v>
      </c>
      <c r="R4993" s="3">
        <v>82.249742002064</v>
      </c>
      <c r="S4993" s="3"/>
      <c r="T4993" s="3"/>
      <c r="U4993" s="3"/>
      <c r="V4993" s="3"/>
      <c r="W4993" s="3"/>
      <c r="X4993" s="3"/>
      <c r="Y4993" s="3"/>
      <c r="Z4993" s="3"/>
      <c r="AA4993" s="3">
        <v>0.311541817326156</v>
      </c>
      <c r="AB4993" s="3">
        <v>0.573118381807233</v>
      </c>
      <c r="AC4993" s="3">
        <v>-1.14781914362712</v>
      </c>
      <c r="AD4993" s="3"/>
      <c r="AE4993" s="5"/>
      <c r="AF4993" s="3">
        <v>0.766094888413936</v>
      </c>
      <c r="AG4993" s="3"/>
      <c r="AH4993" s="3"/>
      <c r="AI4993" s="3"/>
      <c r="AJ4993" s="3"/>
      <c r="AK4993" s="3"/>
      <c r="AL4993" s="3"/>
      <c r="AM4993" s="3">
        <v>20</v>
      </c>
      <c r="AN4993" s="5" t="s">
        <v>51</v>
      </c>
      <c r="AO4993" s="1"/>
      <c r="AP4993" s="1"/>
      <c r="AQ4993" s="1"/>
    </row>
    <row r="4994" spans="1:43">
      <c r="A4994" s="1" t="s">
        <v>12656</v>
      </c>
      <c r="B4994" s="1" t="s">
        <v>12657</v>
      </c>
      <c r="C4994" s="3">
        <v>0.657534246575342</v>
      </c>
      <c r="D4994" s="4">
        <v>43997</v>
      </c>
      <c r="E4994" s="3">
        <v>21.0282203283</v>
      </c>
      <c r="F4994" s="5" t="s">
        <v>3143</v>
      </c>
      <c r="G4994" s="5">
        <v>241</v>
      </c>
      <c r="H4994" s="5" t="s">
        <v>55</v>
      </c>
      <c r="I4994" s="3">
        <v>-4.74171436647586</v>
      </c>
      <c r="J4994" s="3">
        <v>98.7295825771325</v>
      </c>
      <c r="K4994" s="3">
        <v>-2.80481649722402</v>
      </c>
      <c r="L4994" s="3">
        <v>99.3220338983051</v>
      </c>
      <c r="M4994" s="3">
        <v>-7.37305023019308</v>
      </c>
      <c r="N4994" s="3">
        <v>98.5637342908438</v>
      </c>
      <c r="O4994" s="3">
        <v>8.49094567404428</v>
      </c>
      <c r="P4994" s="3">
        <v>85.2980132450331</v>
      </c>
      <c r="Q4994" s="3">
        <v>10.8096999588985</v>
      </c>
      <c r="R4994" s="3">
        <v>84.0701219512195</v>
      </c>
      <c r="S4994" s="3"/>
      <c r="T4994" s="3"/>
      <c r="U4994" s="3"/>
      <c r="V4994" s="3"/>
      <c r="W4994" s="3"/>
      <c r="X4994" s="3"/>
      <c r="Y4994" s="3"/>
      <c r="Z4994" s="3"/>
      <c r="AA4994" s="3">
        <v>0.249907143921941</v>
      </c>
      <c r="AB4994" s="3">
        <v>0.433882519587949</v>
      </c>
      <c r="AC4994" s="3">
        <v>-9.15217684324032</v>
      </c>
      <c r="AD4994" s="3"/>
      <c r="AE4994" s="5">
        <v>1</v>
      </c>
      <c r="AF4994" s="3">
        <v>4.94217895808128</v>
      </c>
      <c r="AG4994" s="3"/>
      <c r="AH4994" s="3"/>
      <c r="AI4994" s="3"/>
      <c r="AJ4994" s="3"/>
      <c r="AK4994" s="3"/>
      <c r="AL4994" s="3"/>
      <c r="AM4994" s="3"/>
      <c r="AN4994" s="5" t="s">
        <v>1266</v>
      </c>
      <c r="AO4994" s="1"/>
      <c r="AP4994" s="1"/>
      <c r="AQ4994" s="1"/>
    </row>
    <row r="4995" spans="1:43">
      <c r="A4995" s="1" t="s">
        <v>12658</v>
      </c>
      <c r="B4995" s="1" t="s">
        <v>12659</v>
      </c>
      <c r="C4995" s="3">
        <v>0.416438356164384</v>
      </c>
      <c r="D4995" s="4">
        <v>44085</v>
      </c>
      <c r="E4995" s="3">
        <v>5.5958110582</v>
      </c>
      <c r="F4995" s="5" t="s">
        <v>3337</v>
      </c>
      <c r="G4995" s="5">
        <v>153</v>
      </c>
      <c r="H4995" s="5" t="s">
        <v>2390</v>
      </c>
      <c r="I4995" s="3">
        <v>4.51255473148065</v>
      </c>
      <c r="J4995" s="3">
        <v>41.5384615384615</v>
      </c>
      <c r="K4995" s="3">
        <v>2.18416914205835</v>
      </c>
      <c r="L4995" s="3">
        <v>29.3233082706767</v>
      </c>
      <c r="M4995" s="3">
        <v>1.77514792899408</v>
      </c>
      <c r="N4995" s="3">
        <v>38.6363636363636</v>
      </c>
      <c r="O4995" s="3">
        <v>13.9961013645224</v>
      </c>
      <c r="P4995" s="3">
        <v>21.875</v>
      </c>
      <c r="Q4995" s="3"/>
      <c r="R4995" s="3"/>
      <c r="S4995" s="3"/>
      <c r="T4995" s="3"/>
      <c r="U4995" s="3"/>
      <c r="V4995" s="3"/>
      <c r="W4995" s="3"/>
      <c r="X4995" s="3"/>
      <c r="Y4995" s="3"/>
      <c r="Z4995" s="3"/>
      <c r="AA4995" s="3">
        <v>0.356334859243297</v>
      </c>
      <c r="AB4995" s="3">
        <v>0.631178898469447</v>
      </c>
      <c r="AC4995" s="3">
        <v>-4.95184522287565</v>
      </c>
      <c r="AD4995" s="3"/>
      <c r="AE4995" s="5">
        <v>1</v>
      </c>
      <c r="AF4995" s="3">
        <v>2.81762002925306</v>
      </c>
      <c r="AG4995" s="3"/>
      <c r="AH4995" s="3"/>
      <c r="AI4995" s="3"/>
      <c r="AJ4995" s="3"/>
      <c r="AK4995" s="3"/>
      <c r="AL4995" s="3"/>
      <c r="AM4995" s="3">
        <v>10</v>
      </c>
      <c r="AN4995" s="5" t="s">
        <v>56</v>
      </c>
      <c r="AO4995" s="1"/>
      <c r="AP4995" s="1"/>
      <c r="AQ4995" s="1"/>
    </row>
    <row r="4996" spans="1:43">
      <c r="A4996" s="1" t="s">
        <v>12660</v>
      </c>
      <c r="B4996" s="1" t="s">
        <v>12661</v>
      </c>
      <c r="C4996" s="3">
        <v>0.646575342465753</v>
      </c>
      <c r="D4996" s="4">
        <v>44001</v>
      </c>
      <c r="E4996" s="3">
        <v>11.1836680159</v>
      </c>
      <c r="F4996" s="5" t="s">
        <v>12662</v>
      </c>
      <c r="G4996" s="5">
        <v>237</v>
      </c>
      <c r="H4996" s="5" t="s">
        <v>55</v>
      </c>
      <c r="I4996" s="3">
        <v>8.03331090174966</v>
      </c>
      <c r="J4996" s="3">
        <v>65.6987295825771</v>
      </c>
      <c r="K4996" s="3">
        <v>1.42947401674301</v>
      </c>
      <c r="L4996" s="3">
        <v>71.5819209039548</v>
      </c>
      <c r="M4996" s="3">
        <v>2.85096500360375</v>
      </c>
      <c r="N4996" s="3">
        <v>70.7360861759425</v>
      </c>
      <c r="O4996" s="3">
        <v>16.6696947674419</v>
      </c>
      <c r="P4996" s="3">
        <v>59.3377483443709</v>
      </c>
      <c r="Q4996" s="3">
        <v>22.2095346845561</v>
      </c>
      <c r="R4996" s="3">
        <v>53.8109756097561</v>
      </c>
      <c r="S4996" s="3"/>
      <c r="T4996" s="3"/>
      <c r="U4996" s="3"/>
      <c r="V4996" s="3"/>
      <c r="W4996" s="3"/>
      <c r="X4996" s="3"/>
      <c r="Y4996" s="3"/>
      <c r="Z4996" s="3"/>
      <c r="AA4996" s="3">
        <v>0.27167776838224</v>
      </c>
      <c r="AB4996" s="3">
        <v>0.475432844689605</v>
      </c>
      <c r="AC4996" s="3">
        <v>-5.16776512881965</v>
      </c>
      <c r="AD4996" s="3"/>
      <c r="AE4996" s="5">
        <v>1</v>
      </c>
      <c r="AF4996" s="3">
        <v>3.58034651612177</v>
      </c>
      <c r="AG4996" s="3"/>
      <c r="AH4996" s="3"/>
      <c r="AI4996" s="3"/>
      <c r="AJ4996" s="3"/>
      <c r="AK4996" s="3"/>
      <c r="AL4996" s="3"/>
      <c r="AM4996" s="3"/>
      <c r="AN4996" s="5" t="s">
        <v>1266</v>
      </c>
      <c r="AO4996" s="1"/>
      <c r="AP4996" s="1"/>
      <c r="AQ4996" s="1"/>
    </row>
    <row r="4997" spans="1:43">
      <c r="A4997" s="1" t="s">
        <v>12663</v>
      </c>
      <c r="B4997" s="1" t="s">
        <v>12664</v>
      </c>
      <c r="C4997" s="3">
        <v>0.665753424657534</v>
      </c>
      <c r="D4997" s="4">
        <v>43994</v>
      </c>
      <c r="E4997" s="3">
        <v>22.3798973052</v>
      </c>
      <c r="F4997" s="5" t="s">
        <v>12665</v>
      </c>
      <c r="G4997" s="5">
        <v>244</v>
      </c>
      <c r="H4997" s="5" t="s">
        <v>55</v>
      </c>
      <c r="I4997" s="3">
        <v>9.33931805653989</v>
      </c>
      <c r="J4997" s="3">
        <v>57.3502722323049</v>
      </c>
      <c r="K4997" s="3">
        <v>2.14065028689128</v>
      </c>
      <c r="L4997" s="3">
        <v>59.3785310734463</v>
      </c>
      <c r="M4997" s="3">
        <v>1.84845595246828</v>
      </c>
      <c r="N4997" s="3">
        <v>77.8575703171753</v>
      </c>
      <c r="O4997" s="3">
        <v>22.0766660805346</v>
      </c>
      <c r="P4997" s="3">
        <v>33.9735099337748</v>
      </c>
      <c r="Q4997" s="3">
        <v>18.0697278911565</v>
      </c>
      <c r="R4997" s="3">
        <v>65.9298780487805</v>
      </c>
      <c r="S4997" s="3"/>
      <c r="T4997" s="3"/>
      <c r="U4997" s="3"/>
      <c r="V4997" s="3"/>
      <c r="W4997" s="3"/>
      <c r="X4997" s="3"/>
      <c r="Y4997" s="3"/>
      <c r="Z4997" s="3"/>
      <c r="AA4997" s="3">
        <v>0.233828973641748</v>
      </c>
      <c r="AB4997" s="3">
        <v>0.400660969715419</v>
      </c>
      <c r="AC4997" s="3">
        <v>-10.5102040816326</v>
      </c>
      <c r="AD4997" s="3"/>
      <c r="AE4997" s="5">
        <v>3</v>
      </c>
      <c r="AF4997" s="3">
        <v>3.47324456051182</v>
      </c>
      <c r="AG4997" s="3"/>
      <c r="AH4997" s="3"/>
      <c r="AI4997" s="3"/>
      <c r="AJ4997" s="3"/>
      <c r="AK4997" s="3"/>
      <c r="AL4997" s="3"/>
      <c r="AM4997" s="3"/>
      <c r="AN4997" s="5" t="s">
        <v>51</v>
      </c>
      <c r="AO4997" s="1"/>
      <c r="AP4997" s="1"/>
      <c r="AQ4997" s="1"/>
    </row>
    <row r="4998" spans="1:43">
      <c r="A4998" s="1" t="s">
        <v>12666</v>
      </c>
      <c r="B4998" s="1" t="s">
        <v>12667</v>
      </c>
      <c r="C4998" s="3">
        <v>0.504109589041096</v>
      </c>
      <c r="D4998" s="4">
        <v>44053</v>
      </c>
      <c r="E4998" s="3">
        <v>80.3360476988</v>
      </c>
      <c r="F4998" s="5" t="s">
        <v>12149</v>
      </c>
      <c r="G4998" s="5">
        <v>185</v>
      </c>
      <c r="H4998" s="5" t="s">
        <v>50</v>
      </c>
      <c r="I4998" s="3">
        <v>0.348536148177668</v>
      </c>
      <c r="J4998" s="3">
        <v>11.6123269316659</v>
      </c>
      <c r="K4998" s="3">
        <v>0.0695134061569263</v>
      </c>
      <c r="L4998" s="3">
        <v>6.55157149181054</v>
      </c>
      <c r="M4998" s="3">
        <v>0.268656716417924</v>
      </c>
      <c r="N4998" s="3">
        <v>4.7640249332146</v>
      </c>
      <c r="O4998" s="3">
        <v>0.898444492605469</v>
      </c>
      <c r="P4998" s="3">
        <v>15.7606212882595</v>
      </c>
      <c r="Q4998" s="3">
        <v>1.65518282630002</v>
      </c>
      <c r="R4998" s="3">
        <v>8.40173829068083</v>
      </c>
      <c r="S4998" s="3"/>
      <c r="T4998" s="3"/>
      <c r="U4998" s="3"/>
      <c r="V4998" s="3"/>
      <c r="W4998" s="3"/>
      <c r="X4998" s="3"/>
      <c r="Y4998" s="3"/>
      <c r="Z4998" s="3"/>
      <c r="AA4998" s="3">
        <v>3.22393739590222</v>
      </c>
      <c r="AB4998" s="3"/>
      <c r="AC4998" s="3">
        <v>0</v>
      </c>
      <c r="AD4998" s="3"/>
      <c r="AE4998" s="5"/>
      <c r="AF4998" s="3">
        <v>0.288866809198252</v>
      </c>
      <c r="AG4998" s="3"/>
      <c r="AH4998" s="3"/>
      <c r="AI4998" s="3"/>
      <c r="AJ4998" s="3"/>
      <c r="AK4998" s="3"/>
      <c r="AL4998" s="3"/>
      <c r="AM4998" s="3"/>
      <c r="AN4998" s="5" t="s">
        <v>1266</v>
      </c>
      <c r="AO4998" s="1"/>
      <c r="AP4998" s="1"/>
      <c r="AQ4998" s="1"/>
    </row>
    <row r="4999" spans="1:43">
      <c r="A4999" s="1" t="s">
        <v>12668</v>
      </c>
      <c r="B4999" s="1" t="s">
        <v>12669</v>
      </c>
      <c r="C4999" s="3">
        <v>0.515068493150685</v>
      </c>
      <c r="D4999" s="4">
        <v>44049</v>
      </c>
      <c r="E4999" s="3">
        <v>3.4729237949</v>
      </c>
      <c r="F4999" s="5" t="s">
        <v>12670</v>
      </c>
      <c r="G4999" s="5">
        <v>189</v>
      </c>
      <c r="H4999" s="5" t="s">
        <v>226</v>
      </c>
      <c r="I4999" s="3">
        <v>3.69986819807945</v>
      </c>
      <c r="J4999" s="3">
        <v>18.9189189189189</v>
      </c>
      <c r="K4999" s="3">
        <v>0.492655779582141</v>
      </c>
      <c r="L4999" s="3">
        <v>53.7037037037037</v>
      </c>
      <c r="M4999" s="3">
        <v>1.11998531166804</v>
      </c>
      <c r="N4999" s="3">
        <v>36.2482369534556</v>
      </c>
      <c r="O4999" s="3">
        <v>7.91613598510826</v>
      </c>
      <c r="P4999" s="3">
        <v>11.6352201257862</v>
      </c>
      <c r="Q4999" s="3">
        <v>10.15</v>
      </c>
      <c r="R4999" s="3">
        <v>19.3430656934307</v>
      </c>
      <c r="S4999" s="3"/>
      <c r="T4999" s="3"/>
      <c r="U4999" s="3"/>
      <c r="V4999" s="3"/>
      <c r="W4999" s="3"/>
      <c r="X4999" s="3"/>
      <c r="Y4999" s="3"/>
      <c r="Z4999" s="3"/>
      <c r="AA4999" s="3">
        <v>0.32944790762002</v>
      </c>
      <c r="AB4999" s="3">
        <v>0.624012442640526</v>
      </c>
      <c r="AC4999" s="3">
        <v>-1.99748065502969</v>
      </c>
      <c r="AD4999" s="3"/>
      <c r="AE4999" s="5">
        <v>1</v>
      </c>
      <c r="AF4999" s="3">
        <v>1.61155816323262</v>
      </c>
      <c r="AG4999" s="3"/>
      <c r="AH4999" s="3"/>
      <c r="AI4999" s="3"/>
      <c r="AJ4999" s="3"/>
      <c r="AK4999" s="3"/>
      <c r="AL4999" s="3"/>
      <c r="AM4999" s="3"/>
      <c r="AN4999" s="5" t="s">
        <v>46</v>
      </c>
      <c r="AO4999" s="1"/>
      <c r="AP4999" s="1"/>
      <c r="AQ4999" s="1"/>
    </row>
    <row r="5000" spans="1:43">
      <c r="A5000" s="1" t="s">
        <v>12671</v>
      </c>
      <c r="B5000" s="1" t="s">
        <v>12672</v>
      </c>
      <c r="C5000" s="3">
        <v>0.484931506849315</v>
      </c>
      <c r="D5000" s="4">
        <v>44060</v>
      </c>
      <c r="E5000" s="3">
        <v>52.2987360714</v>
      </c>
      <c r="F5000" s="5" t="s">
        <v>5186</v>
      </c>
      <c r="G5000" s="5">
        <v>178</v>
      </c>
      <c r="H5000" s="5" t="s">
        <v>205</v>
      </c>
      <c r="I5000" s="3">
        <v>-0.0692657827033327</v>
      </c>
      <c r="J5000" s="3">
        <v>42.3220973782771</v>
      </c>
      <c r="K5000" s="3">
        <v>-0.00990099009898938</v>
      </c>
      <c r="L5000" s="3">
        <v>53.3333333333333</v>
      </c>
      <c r="M5000" s="3">
        <v>-0.207509881422911</v>
      </c>
      <c r="N5000" s="3">
        <v>38.8059701492537</v>
      </c>
      <c r="O5000" s="3">
        <v>0.557449278806001</v>
      </c>
      <c r="P5000" s="3">
        <v>81.7120622568093</v>
      </c>
      <c r="Q5000" s="3"/>
      <c r="R5000" s="3"/>
      <c r="S5000" s="3"/>
      <c r="T5000" s="3"/>
      <c r="U5000" s="3"/>
      <c r="V5000" s="3"/>
      <c r="W5000" s="3"/>
      <c r="X5000" s="3"/>
      <c r="Y5000" s="3"/>
      <c r="Z5000" s="3"/>
      <c r="AA5000" s="3">
        <v>0.133708295536604</v>
      </c>
      <c r="AB5000" s="3">
        <v>0.179710313888141</v>
      </c>
      <c r="AC5000" s="3">
        <v>-0.335769306735121</v>
      </c>
      <c r="AD5000" s="3"/>
      <c r="AE5000" s="5">
        <v>1</v>
      </c>
      <c r="AF5000" s="3">
        <v>0.189433113967329</v>
      </c>
      <c r="AG5000" s="3"/>
      <c r="AH5000" s="3"/>
      <c r="AI5000" s="3"/>
      <c r="AJ5000" s="3"/>
      <c r="AK5000" s="3"/>
      <c r="AL5000" s="3"/>
      <c r="AM5000" s="3"/>
      <c r="AN5000" s="5" t="s">
        <v>46</v>
      </c>
      <c r="AO5000" s="1"/>
      <c r="AP5000" s="1"/>
      <c r="AQ5000" s="1"/>
    </row>
    <row r="5001" spans="1:43">
      <c r="A5001" s="1" t="s">
        <v>12673</v>
      </c>
      <c r="B5001" s="1" t="s">
        <v>12674</v>
      </c>
      <c r="C5001" s="3">
        <v>0.520547945205479</v>
      </c>
      <c r="D5001" s="4">
        <v>44047</v>
      </c>
      <c r="E5001" s="3">
        <v>101.72630937</v>
      </c>
      <c r="F5001" s="5" t="s">
        <v>7525</v>
      </c>
      <c r="G5001" s="5">
        <v>191</v>
      </c>
      <c r="H5001" s="5" t="s">
        <v>55</v>
      </c>
      <c r="I5001" s="3">
        <v>14.1033651700437</v>
      </c>
      <c r="J5001" s="3">
        <v>23.2304900181488</v>
      </c>
      <c r="K5001" s="3">
        <v>3.35543337645538</v>
      </c>
      <c r="L5001" s="3">
        <v>33.6158192090396</v>
      </c>
      <c r="M5001" s="3">
        <v>8.39481048079369</v>
      </c>
      <c r="N5001" s="3">
        <v>21.4242968282466</v>
      </c>
      <c r="O5001" s="3">
        <v>22.0334128878281</v>
      </c>
      <c r="P5001" s="3">
        <v>34.4370860927152</v>
      </c>
      <c r="Q5001" s="3">
        <v>27.945150635572</v>
      </c>
      <c r="R5001" s="3">
        <v>37.5</v>
      </c>
      <c r="S5001" s="3"/>
      <c r="T5001" s="3"/>
      <c r="U5001" s="3"/>
      <c r="V5001" s="3"/>
      <c r="W5001" s="3"/>
      <c r="X5001" s="3"/>
      <c r="Y5001" s="3"/>
      <c r="Z5001" s="3"/>
      <c r="AA5001" s="3">
        <v>0.362471257118721</v>
      </c>
      <c r="AB5001" s="3">
        <v>0.872755275477829</v>
      </c>
      <c r="AC5001" s="3">
        <v>-7.05148704828908</v>
      </c>
      <c r="AD5001" s="3"/>
      <c r="AE5001" s="5">
        <v>1</v>
      </c>
      <c r="AF5001" s="3">
        <v>2.83860626640426</v>
      </c>
      <c r="AG5001" s="3"/>
      <c r="AH5001" s="3"/>
      <c r="AI5001" s="3"/>
      <c r="AJ5001" s="3"/>
      <c r="AK5001" s="3"/>
      <c r="AL5001" s="3"/>
      <c r="AM5001" s="3"/>
      <c r="AN5001" s="5" t="s">
        <v>51</v>
      </c>
      <c r="AO5001" s="1"/>
      <c r="AP5001" s="1"/>
      <c r="AQ5001" s="1"/>
    </row>
    <row r="5002" spans="1:43">
      <c r="A5002" s="1" t="s">
        <v>12675</v>
      </c>
      <c r="B5002" s="1" t="s">
        <v>12676</v>
      </c>
      <c r="C5002" s="3">
        <v>0.476712328767123</v>
      </c>
      <c r="D5002" s="4">
        <v>44063</v>
      </c>
      <c r="E5002" s="3">
        <v>3.2886174546</v>
      </c>
      <c r="F5002" s="5" t="s">
        <v>2738</v>
      </c>
      <c r="G5002" s="5">
        <v>175</v>
      </c>
      <c r="H5002" s="5" t="s">
        <v>55</v>
      </c>
      <c r="I5002" s="3">
        <v>6.18713076800256</v>
      </c>
      <c r="J5002" s="3">
        <v>74.5916515426497</v>
      </c>
      <c r="K5002" s="3">
        <v>1.68960244648318</v>
      </c>
      <c r="L5002" s="3">
        <v>67.6271186440678</v>
      </c>
      <c r="M5002" s="3">
        <v>0.749886380851388</v>
      </c>
      <c r="N5002" s="3">
        <v>84.0813883901855</v>
      </c>
      <c r="O5002" s="3">
        <v>25.4929710350033</v>
      </c>
      <c r="P5002" s="3">
        <v>20.1986754966887</v>
      </c>
      <c r="Q5002" s="3"/>
      <c r="R5002" s="3"/>
      <c r="S5002" s="3"/>
      <c r="T5002" s="3"/>
      <c r="U5002" s="3"/>
      <c r="V5002" s="3"/>
      <c r="W5002" s="3"/>
      <c r="X5002" s="3"/>
      <c r="Y5002" s="3"/>
      <c r="Z5002" s="3"/>
      <c r="AA5002" s="3">
        <v>0.430413585426799</v>
      </c>
      <c r="AB5002" s="3">
        <v>1.27478017313178</v>
      </c>
      <c r="AC5002" s="3">
        <v>-4.66282463887434</v>
      </c>
      <c r="AD5002" s="3"/>
      <c r="AE5002" s="5">
        <v>1</v>
      </c>
      <c r="AF5002" s="3">
        <v>5.39461763745981</v>
      </c>
      <c r="AG5002" s="3"/>
      <c r="AH5002" s="3"/>
      <c r="AI5002" s="3"/>
      <c r="AJ5002" s="3"/>
      <c r="AK5002" s="3"/>
      <c r="AL5002" s="3"/>
      <c r="AM5002" s="3"/>
      <c r="AN5002" s="5" t="s">
        <v>51</v>
      </c>
      <c r="AO5002" s="1"/>
      <c r="AP5002" s="1"/>
      <c r="AQ5002" s="1"/>
    </row>
    <row r="5003" spans="1:43">
      <c r="A5003" s="1" t="s">
        <v>12677</v>
      </c>
      <c r="B5003" s="1" t="s">
        <v>12678</v>
      </c>
      <c r="C5003" s="3">
        <v>0.553424657534247</v>
      </c>
      <c r="D5003" s="4">
        <v>44035</v>
      </c>
      <c r="E5003" s="3">
        <v>80.1871392839</v>
      </c>
      <c r="F5003" s="5" t="s">
        <v>519</v>
      </c>
      <c r="G5003" s="5">
        <v>203</v>
      </c>
      <c r="H5003" s="5" t="s">
        <v>50</v>
      </c>
      <c r="I5003" s="3">
        <v>0.359102244389024</v>
      </c>
      <c r="J5003" s="3">
        <v>10.4957570343904</v>
      </c>
      <c r="K5003" s="3">
        <v>0.0596718050720956</v>
      </c>
      <c r="L5003" s="3">
        <v>8.36653386454183</v>
      </c>
      <c r="M5003" s="3">
        <v>0.289074960127583</v>
      </c>
      <c r="N5003" s="3">
        <v>3.739982190561</v>
      </c>
      <c r="O5003" s="3">
        <v>0.898506053804976</v>
      </c>
      <c r="P5003" s="3">
        <v>15.7149383280037</v>
      </c>
      <c r="Q5003" s="3">
        <v>1.74537600869305</v>
      </c>
      <c r="R5003" s="3">
        <v>5.93915982617093</v>
      </c>
      <c r="S5003" s="3"/>
      <c r="T5003" s="3"/>
      <c r="U5003" s="3"/>
      <c r="V5003" s="3"/>
      <c r="W5003" s="3"/>
      <c r="X5003" s="3"/>
      <c r="Y5003" s="3"/>
      <c r="Z5003" s="3"/>
      <c r="AA5003" s="3">
        <v>3.40986217936839</v>
      </c>
      <c r="AB5003" s="3"/>
      <c r="AC5003" s="3">
        <v>0</v>
      </c>
      <c r="AD5003" s="3"/>
      <c r="AE5003" s="5"/>
      <c r="AF5003" s="3">
        <v>0.280533012506168</v>
      </c>
      <c r="AG5003" s="3"/>
      <c r="AH5003" s="3"/>
      <c r="AI5003" s="3"/>
      <c r="AJ5003" s="3"/>
      <c r="AK5003" s="3"/>
      <c r="AL5003" s="3"/>
      <c r="AM5003" s="3"/>
      <c r="AN5003" s="5" t="s">
        <v>1266</v>
      </c>
      <c r="AO5003" s="1"/>
      <c r="AP5003" s="1"/>
      <c r="AQ5003" s="1"/>
    </row>
    <row r="5004" spans="1:43">
      <c r="A5004" s="1" t="s">
        <v>12679</v>
      </c>
      <c r="B5004" s="1" t="s">
        <v>12680</v>
      </c>
      <c r="C5004" s="3">
        <v>0.572602739726027</v>
      </c>
      <c r="D5004" s="4">
        <v>44028</v>
      </c>
      <c r="E5004" s="3">
        <v>232.2615913506</v>
      </c>
      <c r="F5004" s="5" t="s">
        <v>10824</v>
      </c>
      <c r="G5004" s="5">
        <v>210</v>
      </c>
      <c r="H5004" s="5" t="s">
        <v>55</v>
      </c>
      <c r="I5004" s="3">
        <v>13.305630936228</v>
      </c>
      <c r="J5004" s="3">
        <v>28.9171203871748</v>
      </c>
      <c r="K5004" s="3">
        <v>3.0384823012262</v>
      </c>
      <c r="L5004" s="3">
        <v>40.5084745762712</v>
      </c>
      <c r="M5004" s="3">
        <v>8.23882047958523</v>
      </c>
      <c r="N5004" s="3">
        <v>22.8007181328546</v>
      </c>
      <c r="O5004" s="3">
        <v>20.8812087216141</v>
      </c>
      <c r="P5004" s="3">
        <v>40.5960264900662</v>
      </c>
      <c r="Q5004" s="3">
        <v>32.9982082420864</v>
      </c>
      <c r="R5004" s="3">
        <v>24.1615853658537</v>
      </c>
      <c r="S5004" s="3"/>
      <c r="T5004" s="3"/>
      <c r="U5004" s="3"/>
      <c r="V5004" s="3"/>
      <c r="W5004" s="3"/>
      <c r="X5004" s="3"/>
      <c r="Y5004" s="3"/>
      <c r="Z5004" s="3"/>
      <c r="AA5004" s="3">
        <v>0.454063966514411</v>
      </c>
      <c r="AB5004" s="3">
        <v>1.01584726560124</v>
      </c>
      <c r="AC5004" s="3">
        <v>-5.30245314642693</v>
      </c>
      <c r="AD5004" s="3"/>
      <c r="AE5004" s="5">
        <v>1</v>
      </c>
      <c r="AF5004" s="3">
        <v>3.71650203999161</v>
      </c>
      <c r="AG5004" s="3"/>
      <c r="AH5004" s="3"/>
      <c r="AI5004" s="3"/>
      <c r="AJ5004" s="3"/>
      <c r="AK5004" s="3"/>
      <c r="AL5004" s="3"/>
      <c r="AM5004" s="3"/>
      <c r="AN5004" s="5" t="s">
        <v>46</v>
      </c>
      <c r="AO5004" s="1"/>
      <c r="AP5004" s="1"/>
      <c r="AQ5004" s="1"/>
    </row>
    <row r="5005" spans="1:43">
      <c r="A5005" s="1" t="s">
        <v>12681</v>
      </c>
      <c r="B5005" s="1" t="s">
        <v>12682</v>
      </c>
      <c r="C5005" s="3">
        <v>0.531506849315069</v>
      </c>
      <c r="D5005" s="4">
        <v>44043</v>
      </c>
      <c r="E5005" s="3">
        <v>34.7030525433</v>
      </c>
      <c r="F5005" s="5" t="s">
        <v>12683</v>
      </c>
      <c r="G5005" s="5">
        <v>195</v>
      </c>
      <c r="H5005" s="5" t="s">
        <v>226</v>
      </c>
      <c r="I5005" s="3">
        <v>2.1255754726222</v>
      </c>
      <c r="J5005" s="3">
        <v>48.221906116643</v>
      </c>
      <c r="K5005" s="3">
        <v>0.617641381972588</v>
      </c>
      <c r="L5005" s="3">
        <v>43.3862433862434</v>
      </c>
      <c r="M5005" s="3">
        <v>0.734299516908218</v>
      </c>
      <c r="N5005" s="3">
        <v>50.7757404795487</v>
      </c>
      <c r="O5005" s="3">
        <v>3.42227953576034</v>
      </c>
      <c r="P5005" s="3">
        <v>59.5911949685535</v>
      </c>
      <c r="Q5005" s="3">
        <v>4.26</v>
      </c>
      <c r="R5005" s="3">
        <v>71.5328467153285</v>
      </c>
      <c r="S5005" s="3"/>
      <c r="T5005" s="3"/>
      <c r="U5005" s="3"/>
      <c r="V5005" s="3"/>
      <c r="W5005" s="3"/>
      <c r="X5005" s="3"/>
      <c r="Y5005" s="3"/>
      <c r="Z5005" s="3"/>
      <c r="AA5005" s="3">
        <v>0.175708736467955</v>
      </c>
      <c r="AB5005" s="3">
        <v>0.284778113082386</v>
      </c>
      <c r="AC5005" s="3">
        <v>-1.81922635005744</v>
      </c>
      <c r="AD5005" s="3"/>
      <c r="AE5005" s="5">
        <v>1</v>
      </c>
      <c r="AF5005" s="3">
        <v>0.419913564829082</v>
      </c>
      <c r="AG5005" s="3"/>
      <c r="AH5005" s="3"/>
      <c r="AI5005" s="3"/>
      <c r="AJ5005" s="3"/>
      <c r="AK5005" s="3"/>
      <c r="AL5005" s="3"/>
      <c r="AM5005" s="3"/>
      <c r="AN5005" s="5" t="s">
        <v>134</v>
      </c>
      <c r="AO5005" s="1"/>
      <c r="AP5005" s="1"/>
      <c r="AQ5005" s="1"/>
    </row>
    <row r="5006" spans="1:43">
      <c r="A5006" s="1" t="s">
        <v>12684</v>
      </c>
      <c r="B5006" s="1" t="s">
        <v>12685</v>
      </c>
      <c r="C5006" s="3">
        <v>0.194520547945205</v>
      </c>
      <c r="D5006" s="4">
        <v>44166</v>
      </c>
      <c r="E5006" s="3">
        <v>12.4580119961</v>
      </c>
      <c r="F5006" s="5" t="s">
        <v>12686</v>
      </c>
      <c r="G5006" s="5">
        <v>72</v>
      </c>
      <c r="H5006" s="5" t="s">
        <v>226</v>
      </c>
      <c r="I5006" s="3">
        <v>-0.0199084212621917</v>
      </c>
      <c r="J5006" s="3">
        <v>91.6073968705548</v>
      </c>
      <c r="K5006" s="3">
        <v>0.259532840886398</v>
      </c>
      <c r="L5006" s="3">
        <v>69.973544973545</v>
      </c>
      <c r="M5006" s="3">
        <v>-0.218557520365585</v>
      </c>
      <c r="N5006" s="3">
        <v>84.6262341325811</v>
      </c>
      <c r="O5006" s="3"/>
      <c r="P5006" s="3"/>
      <c r="Q5006" s="3"/>
      <c r="R5006" s="3"/>
      <c r="S5006" s="3"/>
      <c r="T5006" s="3"/>
      <c r="U5006" s="3"/>
      <c r="V5006" s="3"/>
      <c r="W5006" s="3"/>
      <c r="X5006" s="3"/>
      <c r="Y5006" s="3"/>
      <c r="Z5006" s="3"/>
      <c r="AA5006" s="3">
        <v>0.0726706400441503</v>
      </c>
      <c r="AB5006" s="3">
        <v>0.0875569604070096</v>
      </c>
      <c r="AC5006" s="3">
        <v>-0.674201863969851</v>
      </c>
      <c r="AD5006" s="3"/>
      <c r="AE5006" s="5">
        <v>1</v>
      </c>
      <c r="AF5006" s="3">
        <v>0.0906410511646438</v>
      </c>
      <c r="AG5006" s="3"/>
      <c r="AH5006" s="3"/>
      <c r="AI5006" s="3"/>
      <c r="AJ5006" s="3"/>
      <c r="AK5006" s="3"/>
      <c r="AL5006" s="3"/>
      <c r="AM5006" s="3"/>
      <c r="AN5006" s="5" t="s">
        <v>1266</v>
      </c>
      <c r="AO5006" s="1"/>
      <c r="AP5006" s="1"/>
      <c r="AQ5006" s="1"/>
    </row>
    <row r="5007" spans="1:43">
      <c r="A5007" s="1" t="s">
        <v>12687</v>
      </c>
      <c r="B5007" s="1" t="s">
        <v>12688</v>
      </c>
      <c r="C5007" s="3">
        <v>0.372602739726027</v>
      </c>
      <c r="D5007" s="4">
        <v>44101</v>
      </c>
      <c r="E5007" s="3">
        <v>42.6856964331</v>
      </c>
      <c r="F5007" s="5" t="s">
        <v>11670</v>
      </c>
      <c r="G5007" s="5">
        <v>137</v>
      </c>
      <c r="H5007" s="5" t="s">
        <v>205</v>
      </c>
      <c r="I5007" s="3">
        <v>0.0396510705789233</v>
      </c>
      <c r="J5007" s="3">
        <v>19.8501872659176</v>
      </c>
      <c r="K5007" s="3">
        <v>0.0594883997620619</v>
      </c>
      <c r="L5007" s="3">
        <v>5.18518518518519</v>
      </c>
      <c r="M5007" s="3">
        <v>-0.0891000891000793</v>
      </c>
      <c r="N5007" s="3">
        <v>17.5373134328358</v>
      </c>
      <c r="O5007" s="3">
        <v>0.588059403966911</v>
      </c>
      <c r="P5007" s="3">
        <v>79.7665369649805</v>
      </c>
      <c r="Q5007" s="3"/>
      <c r="R5007" s="3"/>
      <c r="S5007" s="3"/>
      <c r="T5007" s="3"/>
      <c r="U5007" s="3"/>
      <c r="V5007" s="3"/>
      <c r="W5007" s="3"/>
      <c r="X5007" s="3"/>
      <c r="Y5007" s="3"/>
      <c r="Z5007" s="3"/>
      <c r="AA5007" s="3">
        <v>0.20750059821565</v>
      </c>
      <c r="AB5007" s="3">
        <v>0.268873449666323</v>
      </c>
      <c r="AC5007" s="3">
        <v>-0.267115156311825</v>
      </c>
      <c r="AD5007" s="3"/>
      <c r="AE5007" s="5">
        <v>1</v>
      </c>
      <c r="AF5007" s="3">
        <v>0.194531906309707</v>
      </c>
      <c r="AG5007" s="3"/>
      <c r="AH5007" s="3"/>
      <c r="AI5007" s="3"/>
      <c r="AJ5007" s="3"/>
      <c r="AK5007" s="3"/>
      <c r="AL5007" s="3"/>
      <c r="AM5007" s="3"/>
      <c r="AN5007" s="5" t="s">
        <v>46</v>
      </c>
      <c r="AO5007" s="1"/>
      <c r="AP5007" s="1"/>
      <c r="AQ5007" s="1"/>
    </row>
    <row r="5008" spans="1:43">
      <c r="A5008" s="1" t="s">
        <v>12689</v>
      </c>
      <c r="B5008" s="1" t="s">
        <v>12690</v>
      </c>
      <c r="C5008" s="3">
        <v>0.553424657534247</v>
      </c>
      <c r="D5008" s="4">
        <v>44035</v>
      </c>
      <c r="E5008" s="3">
        <v>10.4117438762</v>
      </c>
      <c r="F5008" s="5" t="s">
        <v>12691</v>
      </c>
      <c r="G5008" s="5">
        <v>203</v>
      </c>
      <c r="H5008" s="5" t="s">
        <v>226</v>
      </c>
      <c r="I5008" s="3">
        <v>1.33985314674386</v>
      </c>
      <c r="J5008" s="3">
        <v>66.9985775248933</v>
      </c>
      <c r="K5008" s="3">
        <v>0.212765957446824</v>
      </c>
      <c r="L5008" s="3">
        <v>72.8835978835979</v>
      </c>
      <c r="M5008" s="3">
        <v>0.28065421465209</v>
      </c>
      <c r="N5008" s="3">
        <v>65.8674188998589</v>
      </c>
      <c r="O5008" s="3">
        <v>3.04989481663887</v>
      </c>
      <c r="P5008" s="3">
        <v>64.937106918239</v>
      </c>
      <c r="Q5008" s="3">
        <v>4.850027736674</v>
      </c>
      <c r="R5008" s="3">
        <v>66.0583941605839</v>
      </c>
      <c r="S5008" s="3"/>
      <c r="T5008" s="3"/>
      <c r="U5008" s="3"/>
      <c r="V5008" s="3"/>
      <c r="W5008" s="3"/>
      <c r="X5008" s="3"/>
      <c r="Y5008" s="3"/>
      <c r="Z5008" s="3"/>
      <c r="AA5008" s="3">
        <v>0.397602754800022</v>
      </c>
      <c r="AB5008" s="3">
        <v>0.765548619292991</v>
      </c>
      <c r="AC5008" s="3">
        <v>-0.615148019992322</v>
      </c>
      <c r="AD5008" s="3"/>
      <c r="AE5008" s="5">
        <v>1</v>
      </c>
      <c r="AF5008" s="3">
        <v>0.777126320721155</v>
      </c>
      <c r="AG5008" s="3"/>
      <c r="AH5008" s="3"/>
      <c r="AI5008" s="3"/>
      <c r="AJ5008" s="3"/>
      <c r="AK5008" s="3"/>
      <c r="AL5008" s="3"/>
      <c r="AM5008" s="3"/>
      <c r="AN5008" s="5" t="s">
        <v>1266</v>
      </c>
      <c r="AO5008" s="1"/>
      <c r="AP5008" s="1"/>
      <c r="AQ5008" s="1"/>
    </row>
    <row r="5009" spans="1:43">
      <c r="A5009" s="1" t="s">
        <v>12692</v>
      </c>
      <c r="B5009" s="1" t="s">
        <v>12693</v>
      </c>
      <c r="C5009" s="3">
        <v>0.134246575342466</v>
      </c>
      <c r="D5009" s="4">
        <v>44188</v>
      </c>
      <c r="E5009" s="3">
        <v>2.5282754195</v>
      </c>
      <c r="F5009" s="5" t="s">
        <v>3037</v>
      </c>
      <c r="G5009" s="5">
        <v>50</v>
      </c>
      <c r="H5009" s="5" t="s">
        <v>116</v>
      </c>
      <c r="I5009" s="3">
        <v>-0.492319810949204</v>
      </c>
      <c r="J5009" s="3">
        <v>94.8598130841121</v>
      </c>
      <c r="K5009" s="3">
        <v>-0.197511356903022</v>
      </c>
      <c r="L5009" s="3">
        <v>95.8715596330275</v>
      </c>
      <c r="M5009" s="3">
        <v>-2.18737901664731</v>
      </c>
      <c r="N5009" s="3">
        <v>97.6635514018692</v>
      </c>
      <c r="O5009" s="3"/>
      <c r="P5009" s="3"/>
      <c r="Q5009" s="3"/>
      <c r="R5009" s="3"/>
      <c r="S5009" s="3"/>
      <c r="T5009" s="3"/>
      <c r="U5009" s="3"/>
      <c r="V5009" s="3"/>
      <c r="W5009" s="3"/>
      <c r="X5009" s="3"/>
      <c r="Y5009" s="3"/>
      <c r="Z5009" s="3"/>
      <c r="AA5009" s="3">
        <v>-0.135525833055416</v>
      </c>
      <c r="AB5009" s="3">
        <v>-0.175974685573267</v>
      </c>
      <c r="AC5009" s="3">
        <v>-6.24162358797625</v>
      </c>
      <c r="AD5009" s="3"/>
      <c r="AE5009" s="5">
        <v>1</v>
      </c>
      <c r="AF5009" s="3">
        <v>-1.32926348956283</v>
      </c>
      <c r="AG5009" s="3"/>
      <c r="AH5009" s="3"/>
      <c r="AI5009" s="3"/>
      <c r="AJ5009" s="3"/>
      <c r="AK5009" s="3"/>
      <c r="AL5009" s="3"/>
      <c r="AM5009" s="3"/>
      <c r="AN5009" s="5" t="s">
        <v>46</v>
      </c>
      <c r="AO5009" s="1"/>
      <c r="AP5009" s="1"/>
      <c r="AQ5009" s="1"/>
    </row>
    <row r="5010" spans="1:43">
      <c r="A5010" s="1" t="s">
        <v>12694</v>
      </c>
      <c r="B5010" s="1" t="s">
        <v>12695</v>
      </c>
      <c r="C5010" s="3">
        <v>0.536986301369863</v>
      </c>
      <c r="D5010" s="4">
        <v>44041</v>
      </c>
      <c r="E5010" s="3">
        <v>4.5934181447</v>
      </c>
      <c r="F5010" s="5" t="s">
        <v>6225</v>
      </c>
      <c r="G5010" s="5">
        <v>197</v>
      </c>
      <c r="H5010" s="5" t="s">
        <v>45</v>
      </c>
      <c r="I5010" s="3">
        <v>1.7683805862566</v>
      </c>
      <c r="J5010" s="3">
        <v>33.5987261146497</v>
      </c>
      <c r="K5010" s="3">
        <v>0.0850661625708791</v>
      </c>
      <c r="L5010" s="3">
        <v>74.5341614906832</v>
      </c>
      <c r="M5010" s="3">
        <v>-0.0660626651566766</v>
      </c>
      <c r="N5010" s="3">
        <v>50.4761904761905</v>
      </c>
      <c r="O5010" s="3">
        <v>4.93509067485877</v>
      </c>
      <c r="P5010" s="3">
        <v>16.3907284768212</v>
      </c>
      <c r="Q5010" s="3">
        <v>6.01722066479775</v>
      </c>
      <c r="R5010" s="3">
        <v>16.7808219178082</v>
      </c>
      <c r="S5010" s="3"/>
      <c r="T5010" s="3"/>
      <c r="U5010" s="3"/>
      <c r="V5010" s="3"/>
      <c r="W5010" s="3"/>
      <c r="X5010" s="3"/>
      <c r="Y5010" s="3"/>
      <c r="Z5010" s="3"/>
      <c r="AA5010" s="3">
        <v>0.220967358523741</v>
      </c>
      <c r="AB5010" s="3">
        <v>0.455304118642156</v>
      </c>
      <c r="AC5010" s="3">
        <v>-2.07128195558873</v>
      </c>
      <c r="AD5010" s="3"/>
      <c r="AE5010" s="5">
        <v>1</v>
      </c>
      <c r="AF5010" s="3">
        <v>0.882647204386257</v>
      </c>
      <c r="AG5010" s="3"/>
      <c r="AH5010" s="3"/>
      <c r="AI5010" s="3"/>
      <c r="AJ5010" s="3"/>
      <c r="AK5010" s="3"/>
      <c r="AL5010" s="3"/>
      <c r="AM5010" s="3"/>
      <c r="AN5010" s="5" t="s">
        <v>46</v>
      </c>
      <c r="AO5010" s="1"/>
      <c r="AP5010" s="1"/>
      <c r="AQ5010" s="1"/>
    </row>
    <row r="5011" spans="1:43">
      <c r="A5011" s="1" t="s">
        <v>12696</v>
      </c>
      <c r="B5011" s="1" t="s">
        <v>12697</v>
      </c>
      <c r="C5011" s="3">
        <v>0.536986301369863</v>
      </c>
      <c r="D5011" s="4">
        <v>44041</v>
      </c>
      <c r="E5011" s="3">
        <v>20.6203360172</v>
      </c>
      <c r="F5011" s="5" t="s">
        <v>12698</v>
      </c>
      <c r="G5011" s="5">
        <v>197</v>
      </c>
      <c r="H5011" s="5" t="s">
        <v>45</v>
      </c>
      <c r="I5011" s="3">
        <v>2.88582183186951</v>
      </c>
      <c r="J5011" s="3">
        <v>16.0828025477707</v>
      </c>
      <c r="K5011" s="3">
        <v>1.05223243909376</v>
      </c>
      <c r="L5011" s="3">
        <v>15.8385093167702</v>
      </c>
      <c r="M5011" s="3">
        <v>1.29228430254657</v>
      </c>
      <c r="N5011" s="3">
        <v>14.6031746031746</v>
      </c>
      <c r="O5011" s="3">
        <v>5.78545201945024</v>
      </c>
      <c r="P5011" s="3">
        <v>11.4238410596026</v>
      </c>
      <c r="Q5011" s="3">
        <v>6.63198959687907</v>
      </c>
      <c r="R5011" s="3">
        <v>14.3835616438356</v>
      </c>
      <c r="S5011" s="3"/>
      <c r="T5011" s="3"/>
      <c r="U5011" s="3"/>
      <c r="V5011" s="3"/>
      <c r="W5011" s="3"/>
      <c r="X5011" s="3"/>
      <c r="Y5011" s="3"/>
      <c r="Z5011" s="3"/>
      <c r="AA5011" s="3">
        <v>0.312739646208336</v>
      </c>
      <c r="AB5011" s="3">
        <v>0.681906429497335</v>
      </c>
      <c r="AC5011" s="3">
        <v>-1.63856791058914</v>
      </c>
      <c r="AD5011" s="3"/>
      <c r="AE5011" s="5">
        <v>1</v>
      </c>
      <c r="AF5011" s="3">
        <v>0.73251002799784</v>
      </c>
      <c r="AG5011" s="3"/>
      <c r="AH5011" s="3"/>
      <c r="AI5011" s="3"/>
      <c r="AJ5011" s="3"/>
      <c r="AK5011" s="3"/>
      <c r="AL5011" s="3"/>
      <c r="AM5011" s="3"/>
      <c r="AN5011" s="5" t="s">
        <v>46</v>
      </c>
      <c r="AO5011" s="1"/>
      <c r="AP5011" s="1"/>
      <c r="AQ5011" s="1"/>
    </row>
    <row r="5012" spans="1:43">
      <c r="A5012" s="1" t="s">
        <v>12699</v>
      </c>
      <c r="B5012" s="1" t="s">
        <v>12700</v>
      </c>
      <c r="C5012" s="3">
        <v>0.56986301369863</v>
      </c>
      <c r="D5012" s="4">
        <v>44029</v>
      </c>
      <c r="E5012" s="3">
        <v>79.3981702689</v>
      </c>
      <c r="F5012" s="5" t="s">
        <v>2214</v>
      </c>
      <c r="G5012" s="5">
        <v>209</v>
      </c>
      <c r="H5012" s="5" t="s">
        <v>50</v>
      </c>
      <c r="I5012" s="3">
        <v>0.308457711442796</v>
      </c>
      <c r="J5012" s="3">
        <v>16.7038856632425</v>
      </c>
      <c r="K5012" s="3">
        <v>0.0396943534782155</v>
      </c>
      <c r="L5012" s="3">
        <v>19.4333776007083</v>
      </c>
      <c r="M5012" s="3">
        <v>0.238639753405575</v>
      </c>
      <c r="N5012" s="3">
        <v>7.479964381122</v>
      </c>
      <c r="O5012" s="3">
        <v>0.847648980289216</v>
      </c>
      <c r="P5012" s="3">
        <v>22.4303334856099</v>
      </c>
      <c r="Q5012" s="3">
        <v>1.69375390581301</v>
      </c>
      <c r="R5012" s="3">
        <v>7.48430709802028</v>
      </c>
      <c r="S5012" s="3"/>
      <c r="T5012" s="3"/>
      <c r="U5012" s="3"/>
      <c r="V5012" s="3"/>
      <c r="W5012" s="3"/>
      <c r="X5012" s="3"/>
      <c r="Y5012" s="3"/>
      <c r="Z5012" s="3"/>
      <c r="AA5012" s="3">
        <v>2.84600632206221</v>
      </c>
      <c r="AB5012" s="3"/>
      <c r="AC5012" s="3">
        <v>0</v>
      </c>
      <c r="AD5012" s="3"/>
      <c r="AE5012" s="5"/>
      <c r="AF5012" s="3">
        <v>0.282039843526464</v>
      </c>
      <c r="AG5012" s="3"/>
      <c r="AH5012" s="3"/>
      <c r="AI5012" s="3"/>
      <c r="AJ5012" s="3"/>
      <c r="AK5012" s="3"/>
      <c r="AL5012" s="3"/>
      <c r="AM5012" s="3"/>
      <c r="AN5012" s="5" t="s">
        <v>1266</v>
      </c>
      <c r="AO5012" s="1"/>
      <c r="AP5012" s="1"/>
      <c r="AQ5012" s="1"/>
    </row>
    <row r="5013" spans="1:43">
      <c r="A5013" s="1" t="s">
        <v>12701</v>
      </c>
      <c r="B5013" s="1" t="s">
        <v>12702</v>
      </c>
      <c r="C5013" s="3">
        <v>0.457534246575342</v>
      </c>
      <c r="D5013" s="4">
        <v>44070</v>
      </c>
      <c r="E5013" s="3">
        <v>0.1143762162</v>
      </c>
      <c r="F5013" s="5" t="s">
        <v>12703</v>
      </c>
      <c r="G5013" s="5">
        <v>168</v>
      </c>
      <c r="H5013" s="5" t="s">
        <v>191</v>
      </c>
      <c r="I5013" s="3">
        <v>10.6655042138913</v>
      </c>
      <c r="J5013" s="3">
        <v>44.4846292947559</v>
      </c>
      <c r="K5013" s="3">
        <v>1.1958543715121</v>
      </c>
      <c r="L5013" s="3">
        <v>72.4315068493151</v>
      </c>
      <c r="M5013" s="3">
        <v>8.44883235238278</v>
      </c>
      <c r="N5013" s="3">
        <v>22.1621621621622</v>
      </c>
      <c r="O5013" s="3">
        <v>17.0611743006456</v>
      </c>
      <c r="P5013" s="3">
        <v>55.8095238095238</v>
      </c>
      <c r="Q5013" s="3"/>
      <c r="R5013" s="3"/>
      <c r="S5013" s="3"/>
      <c r="T5013" s="3"/>
      <c r="U5013" s="3"/>
      <c r="V5013" s="3"/>
      <c r="W5013" s="3"/>
      <c r="X5013" s="3"/>
      <c r="Y5013" s="3"/>
      <c r="Z5013" s="3"/>
      <c r="AA5013" s="3">
        <v>0.202148012556284</v>
      </c>
      <c r="AB5013" s="3">
        <v>0.417347199005039</v>
      </c>
      <c r="AC5013" s="3">
        <v>-7.544197444425</v>
      </c>
      <c r="AD5013" s="3"/>
      <c r="AE5013" s="5">
        <v>2</v>
      </c>
      <c r="AF5013" s="3">
        <v>1.21743297893356</v>
      </c>
      <c r="AG5013" s="3"/>
      <c r="AH5013" s="3"/>
      <c r="AI5013" s="3"/>
      <c r="AJ5013" s="3"/>
      <c r="AK5013" s="3"/>
      <c r="AL5013" s="3"/>
      <c r="AM5013" s="3"/>
      <c r="AN5013" s="5" t="s">
        <v>51</v>
      </c>
      <c r="AO5013" s="1"/>
      <c r="AP5013" s="1"/>
      <c r="AQ5013" s="1"/>
    </row>
    <row r="5014" spans="1:43">
      <c r="A5014" s="1" t="s">
        <v>12704</v>
      </c>
      <c r="B5014" s="1" t="s">
        <v>12705</v>
      </c>
      <c r="C5014" s="3">
        <v>0.553424657534247</v>
      </c>
      <c r="D5014" s="4">
        <v>44035</v>
      </c>
      <c r="E5014" s="3">
        <v>158.4698321678</v>
      </c>
      <c r="F5014" s="5" t="s">
        <v>12706</v>
      </c>
      <c r="G5014" s="5">
        <v>203</v>
      </c>
      <c r="H5014" s="5" t="s">
        <v>226</v>
      </c>
      <c r="I5014" s="3">
        <v>3.64593488009357</v>
      </c>
      <c r="J5014" s="3">
        <v>20.3413940256046</v>
      </c>
      <c r="K5014" s="3">
        <v>1.56667940389759</v>
      </c>
      <c r="L5014" s="3">
        <v>8.33333333333333</v>
      </c>
      <c r="M5014" s="3">
        <v>1.52788388082506</v>
      </c>
      <c r="N5014" s="3">
        <v>25.9520451339915</v>
      </c>
      <c r="O5014" s="3">
        <v>5.41344437834622</v>
      </c>
      <c r="P5014" s="3">
        <v>29.4025157232704</v>
      </c>
      <c r="Q5014" s="3">
        <v>6.08660945918978</v>
      </c>
      <c r="R5014" s="3">
        <v>52.7372262773723</v>
      </c>
      <c r="S5014" s="3"/>
      <c r="T5014" s="3"/>
      <c r="U5014" s="3"/>
      <c r="V5014" s="3"/>
      <c r="W5014" s="3"/>
      <c r="X5014" s="3"/>
      <c r="Y5014" s="3"/>
      <c r="Z5014" s="3"/>
      <c r="AA5014" s="3">
        <v>0.230377594892769</v>
      </c>
      <c r="AB5014" s="3">
        <v>0.457849433210175</v>
      </c>
      <c r="AC5014" s="3">
        <v>-2.83734432062927</v>
      </c>
      <c r="AD5014" s="3"/>
      <c r="AE5014" s="5">
        <v>1</v>
      </c>
      <c r="AF5014" s="3">
        <v>0.595398353542288</v>
      </c>
      <c r="AG5014" s="3"/>
      <c r="AH5014" s="3"/>
      <c r="AI5014" s="3"/>
      <c r="AJ5014" s="3"/>
      <c r="AK5014" s="3"/>
      <c r="AL5014" s="3"/>
      <c r="AM5014" s="3"/>
      <c r="AN5014" s="5" t="s">
        <v>46</v>
      </c>
      <c r="AO5014" s="1"/>
      <c r="AP5014" s="1"/>
      <c r="AQ5014" s="1"/>
    </row>
    <row r="5015" spans="1:43">
      <c r="A5015" s="1" t="s">
        <v>12707</v>
      </c>
      <c r="B5015" s="1" t="s">
        <v>12708</v>
      </c>
      <c r="C5015" s="3">
        <v>0.273972602739726</v>
      </c>
      <c r="D5015" s="4">
        <v>44137</v>
      </c>
      <c r="E5015" s="3">
        <v>57.0071960515</v>
      </c>
      <c r="F5015" s="5" t="s">
        <v>8144</v>
      </c>
      <c r="G5015" s="5">
        <v>101</v>
      </c>
      <c r="H5015" s="5" t="s">
        <v>50</v>
      </c>
      <c r="I5015" s="3">
        <v>0.328325539747275</v>
      </c>
      <c r="J5015" s="3">
        <v>14.0687807056722</v>
      </c>
      <c r="K5015" s="3">
        <v>0.0595356221472449</v>
      </c>
      <c r="L5015" s="3">
        <v>9.20761398849048</v>
      </c>
      <c r="M5015" s="3">
        <v>0.248533651456402</v>
      </c>
      <c r="N5015" s="3">
        <v>6.54496883348175</v>
      </c>
      <c r="O5015" s="3">
        <v>0.81983603279344</v>
      </c>
      <c r="P5015" s="3">
        <v>27.0443124714482</v>
      </c>
      <c r="Q5015" s="3"/>
      <c r="R5015" s="3"/>
      <c r="S5015" s="3"/>
      <c r="T5015" s="3"/>
      <c r="U5015" s="3"/>
      <c r="V5015" s="3"/>
      <c r="W5015" s="3"/>
      <c r="X5015" s="3"/>
      <c r="Y5015" s="3"/>
      <c r="Z5015" s="3"/>
      <c r="AA5015" s="3">
        <v>3.63878016792062</v>
      </c>
      <c r="AB5015" s="3"/>
      <c r="AC5015" s="3">
        <v>0</v>
      </c>
      <c r="AD5015" s="3"/>
      <c r="AE5015" s="5"/>
      <c r="AF5015" s="3">
        <v>0.304026483999189</v>
      </c>
      <c r="AG5015" s="3"/>
      <c r="AH5015" s="3"/>
      <c r="AI5015" s="3"/>
      <c r="AJ5015" s="3"/>
      <c r="AK5015" s="3"/>
      <c r="AL5015" s="3"/>
      <c r="AM5015" s="3"/>
      <c r="AN5015" s="5" t="s">
        <v>1266</v>
      </c>
      <c r="AO5015" s="1"/>
      <c r="AP5015" s="1"/>
      <c r="AQ5015" s="1"/>
    </row>
    <row r="5016" spans="1:43">
      <c r="A5016" s="1" t="s">
        <v>12709</v>
      </c>
      <c r="B5016" s="1" t="s">
        <v>12710</v>
      </c>
      <c r="C5016" s="3">
        <v>0.616438356164384</v>
      </c>
      <c r="D5016" s="4">
        <v>44012</v>
      </c>
      <c r="E5016" s="3">
        <v>8.334799377</v>
      </c>
      <c r="F5016" s="5" t="s">
        <v>1972</v>
      </c>
      <c r="G5016" s="5">
        <v>22</v>
      </c>
      <c r="H5016" s="5" t="s">
        <v>93</v>
      </c>
      <c r="I5016" s="3">
        <v>18.4167573449402</v>
      </c>
      <c r="J5016" s="3">
        <v>2.3</v>
      </c>
      <c r="K5016" s="3">
        <v>1.52375029153386</v>
      </c>
      <c r="L5016" s="3">
        <v>53.0227948463826</v>
      </c>
      <c r="M5016" s="3">
        <v>9.13421360521477</v>
      </c>
      <c r="N5016" s="3">
        <v>8.28343313373253</v>
      </c>
      <c r="O5016" s="3">
        <v>24.7993119266055</v>
      </c>
      <c r="P5016" s="3">
        <v>11.8712273641851</v>
      </c>
      <c r="Q5016" s="3">
        <v>29.6050019849146</v>
      </c>
      <c r="R5016" s="3">
        <v>18.5242518059856</v>
      </c>
      <c r="S5016" s="3"/>
      <c r="T5016" s="3"/>
      <c r="U5016" s="3"/>
      <c r="V5016" s="3"/>
      <c r="W5016" s="3"/>
      <c r="X5016" s="3"/>
      <c r="Y5016" s="3"/>
      <c r="Z5016" s="3"/>
      <c r="AA5016" s="3">
        <v>0.26754474066079</v>
      </c>
      <c r="AB5016" s="3">
        <v>0.527871367939193</v>
      </c>
      <c r="AC5016" s="3">
        <v>-5.51109494361586</v>
      </c>
      <c r="AD5016" s="3"/>
      <c r="AE5016" s="5">
        <v>1</v>
      </c>
      <c r="AF5016" s="3">
        <v>2.90484332922526</v>
      </c>
      <c r="AG5016" s="3"/>
      <c r="AH5016" s="3"/>
      <c r="AI5016" s="3"/>
      <c r="AJ5016" s="3"/>
      <c r="AK5016" s="3"/>
      <c r="AL5016" s="3"/>
      <c r="AM5016" s="3"/>
      <c r="AN5016" s="5" t="s">
        <v>134</v>
      </c>
      <c r="AO5016" s="1"/>
      <c r="AP5016" s="1"/>
      <c r="AQ5016" s="1"/>
    </row>
    <row r="5017" spans="1:43">
      <c r="A5017" s="1" t="s">
        <v>12711</v>
      </c>
      <c r="B5017" s="1" t="s">
        <v>12712</v>
      </c>
      <c r="C5017" s="3">
        <v>0.383561643835616</v>
      </c>
      <c r="D5017" s="4">
        <v>44097</v>
      </c>
      <c r="E5017" s="3">
        <v>0.0008783463</v>
      </c>
      <c r="F5017" s="5" t="s">
        <v>5186</v>
      </c>
      <c r="G5017" s="5">
        <v>141</v>
      </c>
      <c r="H5017" s="5" t="s">
        <v>205</v>
      </c>
      <c r="I5017" s="3">
        <v>0.0387910562015379</v>
      </c>
      <c r="J5017" s="3">
        <v>20.2247191011236</v>
      </c>
      <c r="K5017" s="3">
        <v>0</v>
      </c>
      <c r="L5017" s="3">
        <v>38.8888888888889</v>
      </c>
      <c r="M5017" s="3">
        <v>0.0194074501065582</v>
      </c>
      <c r="N5017" s="3">
        <v>9.32835820895522</v>
      </c>
      <c r="O5017" s="3">
        <v>0.281721583292843</v>
      </c>
      <c r="P5017" s="3">
        <v>90.272373540856</v>
      </c>
      <c r="Q5017" s="3"/>
      <c r="R5017" s="3"/>
      <c r="S5017" s="3"/>
      <c r="T5017" s="3"/>
      <c r="U5017" s="3"/>
      <c r="V5017" s="3"/>
      <c r="W5017" s="3"/>
      <c r="X5017" s="3"/>
      <c r="Y5017" s="3"/>
      <c r="Z5017" s="3"/>
      <c r="AA5017" s="3">
        <v>0.242835797107033</v>
      </c>
      <c r="AB5017" s="3">
        <v>1.88347131777382</v>
      </c>
      <c r="AC5017" s="3">
        <v>-0.397826508829807</v>
      </c>
      <c r="AD5017" s="3"/>
      <c r="AE5017" s="5"/>
      <c r="AF5017" s="3">
        <v>0.791135238962517</v>
      </c>
      <c r="AG5017" s="3"/>
      <c r="AH5017" s="3"/>
      <c r="AI5017" s="3"/>
      <c r="AJ5017" s="3"/>
      <c r="AK5017" s="3"/>
      <c r="AL5017" s="3"/>
      <c r="AM5017" s="3"/>
      <c r="AN5017" s="5" t="s">
        <v>46</v>
      </c>
      <c r="AO5017" s="1"/>
      <c r="AP5017" s="1"/>
      <c r="AQ5017" s="1"/>
    </row>
    <row r="5018" spans="1:43">
      <c r="A5018" s="1" t="s">
        <v>12713</v>
      </c>
      <c r="B5018" s="1" t="s">
        <v>12714</v>
      </c>
      <c r="C5018" s="3">
        <v>0.383561643835616</v>
      </c>
      <c r="D5018" s="4">
        <v>44097</v>
      </c>
      <c r="E5018" s="3">
        <v>0.0023180014</v>
      </c>
      <c r="F5018" s="5" t="s">
        <v>5186</v>
      </c>
      <c r="G5018" s="5">
        <v>141</v>
      </c>
      <c r="H5018" s="5" t="s">
        <v>205</v>
      </c>
      <c r="I5018" s="3">
        <v>-0.190624860100662</v>
      </c>
      <c r="J5018" s="3">
        <v>63.6704119850187</v>
      </c>
      <c r="K5018" s="3">
        <v>-0.0860009555661731</v>
      </c>
      <c r="L5018" s="3">
        <v>85.9259259259259</v>
      </c>
      <c r="M5018" s="3">
        <v>-0.152692556009493</v>
      </c>
      <c r="N5018" s="3">
        <v>26.1194029850746</v>
      </c>
      <c r="O5018" s="3">
        <v>5.16290511838288</v>
      </c>
      <c r="P5018" s="3">
        <v>1.55642023346304</v>
      </c>
      <c r="Q5018" s="3"/>
      <c r="R5018" s="3"/>
      <c r="S5018" s="3"/>
      <c r="T5018" s="3"/>
      <c r="U5018" s="3"/>
      <c r="V5018" s="3"/>
      <c r="W5018" s="3"/>
      <c r="X5018" s="3"/>
      <c r="Y5018" s="3"/>
      <c r="Z5018" s="3"/>
      <c r="AA5018" s="3">
        <v>0.288984388069327</v>
      </c>
      <c r="AB5018" s="3">
        <v>1.02249124849734</v>
      </c>
      <c r="AC5018" s="3">
        <v>-1.17915180340865</v>
      </c>
      <c r="AD5018" s="3"/>
      <c r="AE5018" s="5">
        <v>1</v>
      </c>
      <c r="AF5018" s="3">
        <v>1.29050781011741</v>
      </c>
      <c r="AG5018" s="3"/>
      <c r="AH5018" s="3"/>
      <c r="AI5018" s="3"/>
      <c r="AJ5018" s="3"/>
      <c r="AK5018" s="3"/>
      <c r="AL5018" s="3"/>
      <c r="AM5018" s="3"/>
      <c r="AN5018" s="5" t="s">
        <v>46</v>
      </c>
      <c r="AO5018" s="1"/>
      <c r="AP5018" s="1"/>
      <c r="AQ5018" s="1"/>
    </row>
    <row r="5019" spans="1:43">
      <c r="A5019" s="1" t="s">
        <v>12715</v>
      </c>
      <c r="B5019" s="1" t="s">
        <v>12716</v>
      </c>
      <c r="C5019" s="3">
        <v>0.284931506849315</v>
      </c>
      <c r="D5019" s="4">
        <v>44133</v>
      </c>
      <c r="E5019" s="3">
        <v>40.2154988804</v>
      </c>
      <c r="F5019" s="5" t="s">
        <v>12717</v>
      </c>
      <c r="G5019" s="5">
        <v>105</v>
      </c>
      <c r="H5019" s="5" t="s">
        <v>50</v>
      </c>
      <c r="I5019" s="3">
        <v>0.32822757111596</v>
      </c>
      <c r="J5019" s="3">
        <v>14.1134435015632</v>
      </c>
      <c r="K5019" s="3">
        <v>0.0595179049697385</v>
      </c>
      <c r="L5019" s="3">
        <v>9.38468348826914</v>
      </c>
      <c r="M5019" s="3">
        <v>0.258423615942743</v>
      </c>
      <c r="N5019" s="3">
        <v>5.29830810329475</v>
      </c>
      <c r="O5019" s="3">
        <v>0.829668132746899</v>
      </c>
      <c r="P5019" s="3">
        <v>25.2169940612152</v>
      </c>
      <c r="Q5019" s="3"/>
      <c r="R5019" s="3"/>
      <c r="S5019" s="3"/>
      <c r="T5019" s="3"/>
      <c r="U5019" s="3"/>
      <c r="V5019" s="3"/>
      <c r="W5019" s="3"/>
      <c r="X5019" s="3"/>
      <c r="Y5019" s="3"/>
      <c r="Z5019" s="3"/>
      <c r="AA5019" s="3">
        <v>3.77136508819594</v>
      </c>
      <c r="AB5019" s="3"/>
      <c r="AC5019" s="3">
        <v>0</v>
      </c>
      <c r="AD5019" s="3"/>
      <c r="AE5019" s="5"/>
      <c r="AF5019" s="3">
        <v>0.269286094387781</v>
      </c>
      <c r="AG5019" s="3"/>
      <c r="AH5019" s="3"/>
      <c r="AI5019" s="3"/>
      <c r="AJ5019" s="3"/>
      <c r="AK5019" s="3"/>
      <c r="AL5019" s="3"/>
      <c r="AM5019" s="3"/>
      <c r="AN5019" s="5" t="s">
        <v>1266</v>
      </c>
      <c r="AO5019" s="1"/>
      <c r="AP5019" s="1"/>
      <c r="AQ5019" s="1"/>
    </row>
    <row r="5020" spans="1:43">
      <c r="A5020" s="1" t="s">
        <v>12718</v>
      </c>
      <c r="B5020" s="1" t="s">
        <v>12719</v>
      </c>
      <c r="C5020" s="3">
        <v>0.536986301369863</v>
      </c>
      <c r="D5020" s="4">
        <v>44041</v>
      </c>
      <c r="E5020" s="3">
        <v>80.3281177478</v>
      </c>
      <c r="F5020" s="5" t="s">
        <v>8966</v>
      </c>
      <c r="G5020" s="5">
        <v>197</v>
      </c>
      <c r="H5020" s="5" t="s">
        <v>50</v>
      </c>
      <c r="I5020" s="3">
        <v>0.388368850826539</v>
      </c>
      <c r="J5020" s="3">
        <v>8.53059401518535</v>
      </c>
      <c r="K5020" s="3">
        <v>0.059553349875927</v>
      </c>
      <c r="L5020" s="3">
        <v>9.16334661354582</v>
      </c>
      <c r="M5020" s="3">
        <v>0.308457711442801</v>
      </c>
      <c r="N5020" s="3">
        <v>3.25022261798753</v>
      </c>
      <c r="O5020" s="3">
        <v>0.928022048374321</v>
      </c>
      <c r="P5020" s="3">
        <v>12.8369118318867</v>
      </c>
      <c r="Q5020" s="3">
        <v>1.74496716538425</v>
      </c>
      <c r="R5020" s="3">
        <v>5.98744567841622</v>
      </c>
      <c r="S5020" s="3"/>
      <c r="T5020" s="3"/>
      <c r="U5020" s="3"/>
      <c r="V5020" s="3"/>
      <c r="W5020" s="3"/>
      <c r="X5020" s="3"/>
      <c r="Y5020" s="3"/>
      <c r="Z5020" s="3"/>
      <c r="AA5020" s="3">
        <v>3.26757128374545</v>
      </c>
      <c r="AB5020" s="3"/>
      <c r="AC5020" s="3">
        <v>0</v>
      </c>
      <c r="AD5020" s="3"/>
      <c r="AE5020" s="5"/>
      <c r="AF5020" s="3">
        <v>0.282177710904373</v>
      </c>
      <c r="AG5020" s="3"/>
      <c r="AH5020" s="3"/>
      <c r="AI5020" s="3"/>
      <c r="AJ5020" s="3"/>
      <c r="AK5020" s="3"/>
      <c r="AL5020" s="3"/>
      <c r="AM5020" s="3"/>
      <c r="AN5020" s="5" t="s">
        <v>1266</v>
      </c>
      <c r="AO5020" s="1"/>
      <c r="AP5020" s="1"/>
      <c r="AQ5020" s="1"/>
    </row>
    <row r="5021" spans="1:43">
      <c r="A5021" s="1" t="s">
        <v>12720</v>
      </c>
      <c r="B5021" s="1" t="s">
        <v>12721</v>
      </c>
      <c r="C5021" s="3">
        <v>0.534246575342466</v>
      </c>
      <c r="D5021" s="4">
        <v>44042</v>
      </c>
      <c r="E5021" s="3">
        <v>2.6595558825</v>
      </c>
      <c r="F5021" s="5" t="s">
        <v>5146</v>
      </c>
      <c r="G5021" s="5">
        <v>196</v>
      </c>
      <c r="H5021" s="5" t="s">
        <v>55</v>
      </c>
      <c r="I5021" s="3">
        <v>9.06590969573317</v>
      </c>
      <c r="J5021" s="3">
        <v>60.1935874168179</v>
      </c>
      <c r="K5021" s="3">
        <v>3.4758458172025</v>
      </c>
      <c r="L5021" s="3">
        <v>30.5649717514124</v>
      </c>
      <c r="M5021" s="3">
        <v>3.60664026291396</v>
      </c>
      <c r="N5021" s="3">
        <v>64.8114901256733</v>
      </c>
      <c r="O5021" s="3">
        <v>16.0343525858815</v>
      </c>
      <c r="P5021" s="3">
        <v>61.7218543046358</v>
      </c>
      <c r="Q5021" s="3">
        <v>22.9254149170166</v>
      </c>
      <c r="R5021" s="3">
        <v>51.9817073170732</v>
      </c>
      <c r="S5021" s="3"/>
      <c r="T5021" s="3"/>
      <c r="U5021" s="3"/>
      <c r="V5021" s="3"/>
      <c r="W5021" s="3"/>
      <c r="X5021" s="3"/>
      <c r="Y5021" s="3"/>
      <c r="Z5021" s="3"/>
      <c r="AA5021" s="3">
        <v>0.301374761239772</v>
      </c>
      <c r="AB5021" s="3">
        <v>0.531448261383492</v>
      </c>
      <c r="AC5021" s="3">
        <v>-4.83087091757387</v>
      </c>
      <c r="AD5021" s="3"/>
      <c r="AE5021" s="5">
        <v>1</v>
      </c>
      <c r="AF5021" s="3">
        <v>2.55099142143317</v>
      </c>
      <c r="AG5021" s="3"/>
      <c r="AH5021" s="3"/>
      <c r="AI5021" s="3"/>
      <c r="AJ5021" s="3"/>
      <c r="AK5021" s="3"/>
      <c r="AL5021" s="3"/>
      <c r="AM5021" s="3"/>
      <c r="AN5021" s="5" t="s">
        <v>46</v>
      </c>
      <c r="AO5021" s="1"/>
      <c r="AP5021" s="1"/>
      <c r="AQ5021" s="1"/>
    </row>
    <row r="5022" spans="1:43">
      <c r="A5022" s="1" t="s">
        <v>12722</v>
      </c>
      <c r="B5022" s="1" t="s">
        <v>12723</v>
      </c>
      <c r="C5022" s="3">
        <v>0.397260273972603</v>
      </c>
      <c r="D5022" s="4">
        <v>44092</v>
      </c>
      <c r="E5022" s="3">
        <v>1.8978016152</v>
      </c>
      <c r="F5022" s="5" t="s">
        <v>86</v>
      </c>
      <c r="G5022" s="5">
        <v>146</v>
      </c>
      <c r="H5022" s="5" t="s">
        <v>45</v>
      </c>
      <c r="I5022" s="3">
        <v>0.830778360201757</v>
      </c>
      <c r="J5022" s="3">
        <v>54.6178343949045</v>
      </c>
      <c r="K5022" s="3">
        <v>0.0588870350378012</v>
      </c>
      <c r="L5022" s="3">
        <v>76.3975155279503</v>
      </c>
      <c r="M5022" s="3">
        <v>0.473046220557814</v>
      </c>
      <c r="N5022" s="3">
        <v>35.0793650793651</v>
      </c>
      <c r="O5022" s="3">
        <v>1.36209982103798</v>
      </c>
      <c r="P5022" s="3">
        <v>58.2781456953642</v>
      </c>
      <c r="Q5022" s="3"/>
      <c r="R5022" s="3"/>
      <c r="S5022" s="3"/>
      <c r="T5022" s="3"/>
      <c r="U5022" s="3"/>
      <c r="V5022" s="3"/>
      <c r="W5022" s="3"/>
      <c r="X5022" s="3"/>
      <c r="Y5022" s="3"/>
      <c r="Z5022" s="3"/>
      <c r="AA5022" s="3">
        <v>0.212380103040627</v>
      </c>
      <c r="AB5022" s="3">
        <v>0.31506394802345</v>
      </c>
      <c r="AC5022" s="3">
        <v>-0.745675084509849</v>
      </c>
      <c r="AD5022" s="3"/>
      <c r="AE5022" s="5">
        <v>1</v>
      </c>
      <c r="AF5022" s="3">
        <v>0.468208343455417</v>
      </c>
      <c r="AG5022" s="3"/>
      <c r="AH5022" s="3"/>
      <c r="AI5022" s="3"/>
      <c r="AJ5022" s="3"/>
      <c r="AK5022" s="3"/>
      <c r="AL5022" s="3"/>
      <c r="AM5022" s="3"/>
      <c r="AN5022" s="5" t="s">
        <v>46</v>
      </c>
      <c r="AO5022" s="1"/>
      <c r="AP5022" s="1"/>
      <c r="AQ5022" s="1"/>
    </row>
    <row r="5023" spans="1:43">
      <c r="A5023" s="1" t="s">
        <v>12724</v>
      </c>
      <c r="B5023" s="1" t="s">
        <v>12725</v>
      </c>
      <c r="C5023" s="3">
        <v>0.457534246575342</v>
      </c>
      <c r="D5023" s="4">
        <v>44070</v>
      </c>
      <c r="E5023" s="3">
        <v>2.5069565118</v>
      </c>
      <c r="F5023" s="5" t="s">
        <v>10009</v>
      </c>
      <c r="G5023" s="5">
        <v>168</v>
      </c>
      <c r="H5023" s="5" t="s">
        <v>226</v>
      </c>
      <c r="I5023" s="3">
        <v>3.81533765738268</v>
      </c>
      <c r="J5023" s="3">
        <v>17.3541963015647</v>
      </c>
      <c r="K5023" s="3">
        <v>1.42577578976797</v>
      </c>
      <c r="L5023" s="3">
        <v>11.5079365079365</v>
      </c>
      <c r="M5023" s="3">
        <v>1.74815368794989</v>
      </c>
      <c r="N5023" s="3">
        <v>22.8490832157969</v>
      </c>
      <c r="O5023" s="3">
        <v>6.76868746321365</v>
      </c>
      <c r="P5023" s="3">
        <v>19.0251572327044</v>
      </c>
      <c r="Q5023" s="3"/>
      <c r="R5023" s="3"/>
      <c r="S5023" s="3"/>
      <c r="T5023" s="3"/>
      <c r="U5023" s="3"/>
      <c r="V5023" s="3"/>
      <c r="W5023" s="3"/>
      <c r="X5023" s="3"/>
      <c r="Y5023" s="3"/>
      <c r="Z5023" s="3"/>
      <c r="AA5023" s="3">
        <v>0.311125380212792</v>
      </c>
      <c r="AB5023" s="3">
        <v>0.51071597499308</v>
      </c>
      <c r="AC5023" s="3">
        <v>-2.41328684162234</v>
      </c>
      <c r="AD5023" s="3"/>
      <c r="AE5023" s="5">
        <v>1</v>
      </c>
      <c r="AF5023" s="3">
        <v>1.24193335337788</v>
      </c>
      <c r="AG5023" s="3"/>
      <c r="AH5023" s="3"/>
      <c r="AI5023" s="3"/>
      <c r="AJ5023" s="3"/>
      <c r="AK5023" s="3"/>
      <c r="AL5023" s="3"/>
      <c r="AM5023" s="3"/>
      <c r="AN5023" s="5" t="s">
        <v>134</v>
      </c>
      <c r="AO5023" s="1"/>
      <c r="AP5023" s="1"/>
      <c r="AQ5023" s="1"/>
    </row>
    <row r="5024" spans="1:43">
      <c r="A5024" s="1" t="s">
        <v>12726</v>
      </c>
      <c r="B5024" s="1" t="s">
        <v>12727</v>
      </c>
      <c r="C5024" s="3">
        <v>0.591780821917808</v>
      </c>
      <c r="D5024" s="4">
        <v>44021</v>
      </c>
      <c r="E5024" s="3">
        <v>80.3980693886</v>
      </c>
      <c r="F5024" s="5" t="s">
        <v>2140</v>
      </c>
      <c r="G5024" s="5">
        <v>217</v>
      </c>
      <c r="H5024" s="5" t="s">
        <v>50</v>
      </c>
      <c r="I5024" s="3">
        <v>0.338274798527493</v>
      </c>
      <c r="J5024" s="3">
        <v>12.7288968289415</v>
      </c>
      <c r="K5024" s="3">
        <v>0.0496031746031761</v>
      </c>
      <c r="L5024" s="3">
        <v>13.8114209827357</v>
      </c>
      <c r="M5024" s="3">
        <v>0.258474997514676</v>
      </c>
      <c r="N5024" s="3">
        <v>5.20926090828139</v>
      </c>
      <c r="O5024" s="3">
        <v>0.947363642433238</v>
      </c>
      <c r="P5024" s="3">
        <v>11.3750571037003</v>
      </c>
      <c r="Q5024" s="3">
        <v>1.84391242640455</v>
      </c>
      <c r="R5024" s="3">
        <v>4.82858522452921</v>
      </c>
      <c r="S5024" s="3"/>
      <c r="T5024" s="3"/>
      <c r="U5024" s="3"/>
      <c r="V5024" s="3"/>
      <c r="W5024" s="3"/>
      <c r="X5024" s="3"/>
      <c r="Y5024" s="3"/>
      <c r="Z5024" s="3"/>
      <c r="AA5024" s="3">
        <v>3.32099380858268</v>
      </c>
      <c r="AB5024" s="3"/>
      <c r="AC5024" s="3">
        <v>0</v>
      </c>
      <c r="AD5024" s="3"/>
      <c r="AE5024" s="5"/>
      <c r="AF5024" s="3">
        <v>0.306716030719383</v>
      </c>
      <c r="AG5024" s="3"/>
      <c r="AH5024" s="3"/>
      <c r="AI5024" s="3"/>
      <c r="AJ5024" s="3"/>
      <c r="AK5024" s="3"/>
      <c r="AL5024" s="3"/>
      <c r="AM5024" s="3"/>
      <c r="AN5024" s="5" t="s">
        <v>1266</v>
      </c>
      <c r="AO5024" s="1"/>
      <c r="AP5024" s="1"/>
      <c r="AQ5024" s="1"/>
    </row>
    <row r="5025" spans="1:43">
      <c r="A5025" s="1" t="s">
        <v>12728</v>
      </c>
      <c r="B5025" s="1" t="s">
        <v>12729</v>
      </c>
      <c r="C5025" s="3">
        <v>0.397260273972603</v>
      </c>
      <c r="D5025" s="4">
        <v>44092</v>
      </c>
      <c r="E5025" s="3">
        <v>7.0587234414</v>
      </c>
      <c r="F5025" s="5" t="s">
        <v>2140</v>
      </c>
      <c r="G5025" s="5">
        <v>146</v>
      </c>
      <c r="H5025" s="5" t="s">
        <v>205</v>
      </c>
      <c r="I5025" s="3">
        <v>0.0495491031612273</v>
      </c>
      <c r="J5025" s="3">
        <v>17.6029962546816</v>
      </c>
      <c r="K5025" s="3">
        <v>0.0198137507430135</v>
      </c>
      <c r="L5025" s="3">
        <v>21.8518518518519</v>
      </c>
      <c r="M5025" s="3">
        <v>-0.0593941793704152</v>
      </c>
      <c r="N5025" s="3">
        <v>14.9253731343284</v>
      </c>
      <c r="O5025" s="3">
        <v>0.61789914291409</v>
      </c>
      <c r="P5025" s="3">
        <v>75.875486381323</v>
      </c>
      <c r="Q5025" s="3"/>
      <c r="R5025" s="3"/>
      <c r="S5025" s="3"/>
      <c r="T5025" s="3"/>
      <c r="U5025" s="3"/>
      <c r="V5025" s="3"/>
      <c r="W5025" s="3"/>
      <c r="X5025" s="3"/>
      <c r="Y5025" s="3"/>
      <c r="Z5025" s="3"/>
      <c r="AA5025" s="3">
        <v>0.2260078630811</v>
      </c>
      <c r="AB5025" s="3">
        <v>0.297618550547426</v>
      </c>
      <c r="AC5025" s="3">
        <v>-0.237388724035604</v>
      </c>
      <c r="AD5025" s="3"/>
      <c r="AE5025" s="5">
        <v>1</v>
      </c>
      <c r="AF5025" s="3">
        <v>0.199374761564093</v>
      </c>
      <c r="AG5025" s="3"/>
      <c r="AH5025" s="3"/>
      <c r="AI5025" s="3"/>
      <c r="AJ5025" s="3"/>
      <c r="AK5025" s="3"/>
      <c r="AL5025" s="3"/>
      <c r="AM5025" s="3"/>
      <c r="AN5025" s="5" t="s">
        <v>46</v>
      </c>
      <c r="AO5025" s="1"/>
      <c r="AP5025" s="1"/>
      <c r="AQ5025" s="1"/>
    </row>
    <row r="5026" spans="1:43">
      <c r="A5026" s="1" t="s">
        <v>12730</v>
      </c>
      <c r="B5026" s="1" t="s">
        <v>12731</v>
      </c>
      <c r="C5026" s="3">
        <v>0.558904109589041</v>
      </c>
      <c r="D5026" s="4">
        <v>44033</v>
      </c>
      <c r="E5026" s="3">
        <v>80.3147502197</v>
      </c>
      <c r="F5026" s="5" t="s">
        <v>11100</v>
      </c>
      <c r="G5026" s="5">
        <v>205</v>
      </c>
      <c r="H5026" s="5" t="s">
        <v>50</v>
      </c>
      <c r="I5026" s="3">
        <v>0.338443161457289</v>
      </c>
      <c r="J5026" s="3">
        <v>12.6842340330505</v>
      </c>
      <c r="K5026" s="3">
        <v>0.0496277915632544</v>
      </c>
      <c r="L5026" s="3">
        <v>13.5458167330677</v>
      </c>
      <c r="M5026" s="3">
        <v>0.268576544315117</v>
      </c>
      <c r="N5026" s="3">
        <v>4.80854853072128</v>
      </c>
      <c r="O5026" s="3">
        <v>0.898902882061459</v>
      </c>
      <c r="P5026" s="3">
        <v>15.5322064869804</v>
      </c>
      <c r="Q5026" s="3">
        <v>1.69512836679652</v>
      </c>
      <c r="R5026" s="3">
        <v>7.3877353935297</v>
      </c>
      <c r="S5026" s="3"/>
      <c r="T5026" s="3"/>
      <c r="U5026" s="3"/>
      <c r="V5026" s="3"/>
      <c r="W5026" s="3"/>
      <c r="X5026" s="3"/>
      <c r="Y5026" s="3"/>
      <c r="Z5026" s="3"/>
      <c r="AA5026" s="3">
        <v>3.30370429848486</v>
      </c>
      <c r="AB5026" s="3"/>
      <c r="AC5026" s="3">
        <v>0</v>
      </c>
      <c r="AD5026" s="3"/>
      <c r="AE5026" s="5"/>
      <c r="AF5026" s="3">
        <v>0.280613762051934</v>
      </c>
      <c r="AG5026" s="3"/>
      <c r="AH5026" s="3"/>
      <c r="AI5026" s="3"/>
      <c r="AJ5026" s="3"/>
      <c r="AK5026" s="3"/>
      <c r="AL5026" s="3"/>
      <c r="AM5026" s="3"/>
      <c r="AN5026" s="5" t="s">
        <v>1266</v>
      </c>
      <c r="AO5026" s="1"/>
      <c r="AP5026" s="1"/>
      <c r="AQ5026" s="1"/>
    </row>
    <row r="5027" spans="1:43">
      <c r="A5027" s="1" t="s">
        <v>12732</v>
      </c>
      <c r="B5027" s="1" t="s">
        <v>12733</v>
      </c>
      <c r="C5027" s="3">
        <v>0.523287671232877</v>
      </c>
      <c r="D5027" s="4">
        <v>44046</v>
      </c>
      <c r="E5027" s="3">
        <v>80.7693203358</v>
      </c>
      <c r="F5027" s="5" t="s">
        <v>3111</v>
      </c>
      <c r="G5027" s="5">
        <v>192</v>
      </c>
      <c r="H5027" s="5" t="s">
        <v>50</v>
      </c>
      <c r="I5027" s="3">
        <v>0.356576862123613</v>
      </c>
      <c r="J5027" s="3">
        <v>10.8530594015185</v>
      </c>
      <c r="K5027" s="3">
        <v>0.0493729633652593</v>
      </c>
      <c r="L5027" s="3">
        <v>14.4754316069057</v>
      </c>
      <c r="M5027" s="3">
        <v>0.277117973079975</v>
      </c>
      <c r="N5027" s="3">
        <v>4.27426536064114</v>
      </c>
      <c r="O5027" s="3">
        <v>0.975157354883496</v>
      </c>
      <c r="P5027" s="3">
        <v>10.1873001370489</v>
      </c>
      <c r="Q5027" s="3">
        <v>1.81308357568487</v>
      </c>
      <c r="R5027" s="3">
        <v>5.11830033800097</v>
      </c>
      <c r="S5027" s="3"/>
      <c r="T5027" s="3"/>
      <c r="U5027" s="3"/>
      <c r="V5027" s="3"/>
      <c r="W5027" s="3"/>
      <c r="X5027" s="3"/>
      <c r="Y5027" s="3"/>
      <c r="Z5027" s="3"/>
      <c r="AA5027" s="3">
        <v>3.37815806618755</v>
      </c>
      <c r="AB5027" s="3"/>
      <c r="AC5027" s="3">
        <v>0</v>
      </c>
      <c r="AD5027" s="3"/>
      <c r="AE5027" s="5"/>
      <c r="AF5027" s="3">
        <v>0.318041978550313</v>
      </c>
      <c r="AG5027" s="3"/>
      <c r="AH5027" s="3"/>
      <c r="AI5027" s="3"/>
      <c r="AJ5027" s="3"/>
      <c r="AK5027" s="3"/>
      <c r="AL5027" s="3"/>
      <c r="AM5027" s="3"/>
      <c r="AN5027" s="5" t="s">
        <v>1266</v>
      </c>
      <c r="AO5027" s="1"/>
      <c r="AP5027" s="1"/>
      <c r="AQ5027" s="1"/>
    </row>
    <row r="5028" spans="1:43">
      <c r="A5028" s="1" t="s">
        <v>12734</v>
      </c>
      <c r="B5028" s="1" t="s">
        <v>12735</v>
      </c>
      <c r="C5028" s="3">
        <v>0.597260273972603</v>
      </c>
      <c r="D5028" s="4">
        <v>44019</v>
      </c>
      <c r="E5028" s="3">
        <v>35.9075501838</v>
      </c>
      <c r="F5028" s="5" t="s">
        <v>12736</v>
      </c>
      <c r="G5028" s="5">
        <v>219</v>
      </c>
      <c r="H5028" s="5" t="s">
        <v>45</v>
      </c>
      <c r="I5028" s="3">
        <v>0.543853591160204</v>
      </c>
      <c r="J5028" s="3">
        <v>59.8726114649682</v>
      </c>
      <c r="K5028" s="3">
        <v>-0.00858516483516215</v>
      </c>
      <c r="L5028" s="3">
        <v>84.7826086956522</v>
      </c>
      <c r="M5028" s="3">
        <v>0.206487137572056</v>
      </c>
      <c r="N5028" s="3">
        <v>43.3333333333333</v>
      </c>
      <c r="O5028" s="3">
        <v>1.56086501569585</v>
      </c>
      <c r="P5028" s="3">
        <v>55.4635761589404</v>
      </c>
      <c r="Q5028" s="3">
        <v>2.14965454649594</v>
      </c>
      <c r="R5028" s="3">
        <v>53.2534246575342</v>
      </c>
      <c r="S5028" s="3"/>
      <c r="T5028" s="3"/>
      <c r="U5028" s="3"/>
      <c r="V5028" s="3"/>
      <c r="W5028" s="3"/>
      <c r="X5028" s="3"/>
      <c r="Y5028" s="3"/>
      <c r="Z5028" s="3"/>
      <c r="AA5028" s="3">
        <v>0.164487440325308</v>
      </c>
      <c r="AB5028" s="3">
        <v>0.240531036437705</v>
      </c>
      <c r="AC5028" s="3">
        <v>-0.74333561175667</v>
      </c>
      <c r="AD5028" s="3"/>
      <c r="AE5028" s="5">
        <v>1</v>
      </c>
      <c r="AF5028" s="3">
        <v>0.264161815310093</v>
      </c>
      <c r="AG5028" s="3"/>
      <c r="AH5028" s="3"/>
      <c r="AI5028" s="3"/>
      <c r="AJ5028" s="3"/>
      <c r="AK5028" s="3"/>
      <c r="AL5028" s="3"/>
      <c r="AM5028" s="3"/>
      <c r="AN5028" s="5" t="s">
        <v>46</v>
      </c>
      <c r="AO5028" s="1"/>
      <c r="AP5028" s="1"/>
      <c r="AQ5028" s="1"/>
    </row>
    <row r="5029" spans="1:43">
      <c r="A5029" s="1" t="s">
        <v>12737</v>
      </c>
      <c r="B5029" s="1" t="s">
        <v>12738</v>
      </c>
      <c r="C5029" s="3">
        <v>0.441095890410959</v>
      </c>
      <c r="D5029" s="4">
        <v>44076</v>
      </c>
      <c r="E5029" s="3">
        <v>50.336933288</v>
      </c>
      <c r="F5029" s="5" t="s">
        <v>12159</v>
      </c>
      <c r="G5029" s="5">
        <v>162</v>
      </c>
      <c r="H5029" s="5" t="s">
        <v>50</v>
      </c>
      <c r="I5029" s="3">
        <v>0.367537498758331</v>
      </c>
      <c r="J5029" s="3">
        <v>9.91514068780706</v>
      </c>
      <c r="K5029" s="3">
        <v>0.0495098524606507</v>
      </c>
      <c r="L5029" s="3">
        <v>14.0327578574591</v>
      </c>
      <c r="M5029" s="3">
        <v>0.277888050813816</v>
      </c>
      <c r="N5029" s="3">
        <v>4.09617097061443</v>
      </c>
      <c r="O5029" s="3">
        <v>0.987156733167566</v>
      </c>
      <c r="P5029" s="3">
        <v>9.54773869346734</v>
      </c>
      <c r="Q5029" s="3"/>
      <c r="R5029" s="3"/>
      <c r="S5029" s="3"/>
      <c r="T5029" s="3"/>
      <c r="U5029" s="3"/>
      <c r="V5029" s="3"/>
      <c r="W5029" s="3"/>
      <c r="X5029" s="3"/>
      <c r="Y5029" s="3"/>
      <c r="Z5029" s="3"/>
      <c r="AA5029" s="3">
        <v>2.5784254579435</v>
      </c>
      <c r="AB5029" s="3"/>
      <c r="AC5029" s="3">
        <v>0</v>
      </c>
      <c r="AD5029" s="3"/>
      <c r="AE5029" s="5"/>
      <c r="AF5029" s="3">
        <v>0.320902405254548</v>
      </c>
      <c r="AG5029" s="3"/>
      <c r="AH5029" s="3"/>
      <c r="AI5029" s="3"/>
      <c r="AJ5029" s="3"/>
      <c r="AK5029" s="3"/>
      <c r="AL5029" s="3"/>
      <c r="AM5029" s="3"/>
      <c r="AN5029" s="5" t="s">
        <v>1266</v>
      </c>
      <c r="AO5029" s="1"/>
      <c r="AP5029" s="1"/>
      <c r="AQ5029" s="1"/>
    </row>
    <row r="5030" spans="1:43">
      <c r="A5030" s="1" t="s">
        <v>12739</v>
      </c>
      <c r="B5030" s="1" t="s">
        <v>12740</v>
      </c>
      <c r="C5030" s="3">
        <v>0.438356164383562</v>
      </c>
      <c r="D5030" s="4">
        <v>44077</v>
      </c>
      <c r="E5030" s="3">
        <v>7.2262586424</v>
      </c>
      <c r="F5030" s="5" t="s">
        <v>4393</v>
      </c>
      <c r="G5030" s="5">
        <v>161</v>
      </c>
      <c r="H5030" s="5" t="s">
        <v>226</v>
      </c>
      <c r="I5030" s="3">
        <v>2.13888075007325</v>
      </c>
      <c r="J5030" s="3">
        <v>47.7951635846373</v>
      </c>
      <c r="K5030" s="3">
        <v>1.01419878296146</v>
      </c>
      <c r="L5030" s="3">
        <v>23.2804232804233</v>
      </c>
      <c r="M5030" s="3">
        <v>0.984936268829663</v>
      </c>
      <c r="N5030" s="3">
        <v>40.4795486600846</v>
      </c>
      <c r="O5030" s="3">
        <v>3.23790720631788</v>
      </c>
      <c r="P5030" s="3">
        <v>62.2641509433962</v>
      </c>
      <c r="Q5030" s="3"/>
      <c r="R5030" s="3"/>
      <c r="S5030" s="3"/>
      <c r="T5030" s="3"/>
      <c r="U5030" s="3"/>
      <c r="V5030" s="3"/>
      <c r="W5030" s="3"/>
      <c r="X5030" s="3"/>
      <c r="Y5030" s="3"/>
      <c r="Z5030" s="3"/>
      <c r="AA5030" s="3">
        <v>0.256224166190579</v>
      </c>
      <c r="AB5030" s="3">
        <v>0.439876717140848</v>
      </c>
      <c r="AC5030" s="3">
        <v>-1.10587556495818</v>
      </c>
      <c r="AD5030" s="3"/>
      <c r="AE5030" s="5"/>
      <c r="AF5030" s="3">
        <v>0.784947908290158</v>
      </c>
      <c r="AG5030" s="3"/>
      <c r="AH5030" s="3"/>
      <c r="AI5030" s="3"/>
      <c r="AJ5030" s="3"/>
      <c r="AK5030" s="3"/>
      <c r="AL5030" s="3"/>
      <c r="AM5030" s="3"/>
      <c r="AN5030" s="5" t="s">
        <v>51</v>
      </c>
      <c r="AO5030" s="1"/>
      <c r="AP5030" s="1"/>
      <c r="AQ5030" s="1"/>
    </row>
    <row r="5031" spans="1:43">
      <c r="A5031" s="1" t="s">
        <v>12741</v>
      </c>
      <c r="B5031" s="1" t="s">
        <v>12742</v>
      </c>
      <c r="C5031" s="3">
        <v>0.572602739726027</v>
      </c>
      <c r="D5031" s="4">
        <v>44028</v>
      </c>
      <c r="E5031" s="3">
        <v>3.6208960811</v>
      </c>
      <c r="F5031" s="5" t="s">
        <v>12363</v>
      </c>
      <c r="G5031" s="5">
        <v>210</v>
      </c>
      <c r="H5031" s="5" t="s">
        <v>55</v>
      </c>
      <c r="I5031" s="3">
        <v>-7.87793349365619</v>
      </c>
      <c r="J5031" s="3">
        <v>99.5765275257108</v>
      </c>
      <c r="K5031" s="3">
        <v>-5.41507024265646</v>
      </c>
      <c r="L5031" s="3">
        <v>99.9435028248588</v>
      </c>
      <c r="M5031" s="3">
        <v>-13.3125243854858</v>
      </c>
      <c r="N5031" s="3">
        <v>99.8204667863555</v>
      </c>
      <c r="O5031" s="3">
        <v>2.68996117581807</v>
      </c>
      <c r="P5031" s="3">
        <v>94.2384105960265</v>
      </c>
      <c r="Q5031" s="3">
        <v>6.72494956287828</v>
      </c>
      <c r="R5031" s="3">
        <v>89.1768292682927</v>
      </c>
      <c r="S5031" s="3"/>
      <c r="T5031" s="3"/>
      <c r="U5031" s="3"/>
      <c r="V5031" s="3"/>
      <c r="W5031" s="3"/>
      <c r="X5031" s="3"/>
      <c r="Y5031" s="3"/>
      <c r="Z5031" s="3"/>
      <c r="AA5031" s="3">
        <v>0.10712439638716</v>
      </c>
      <c r="AB5031" s="3">
        <v>0.155262563819977</v>
      </c>
      <c r="AC5031" s="3">
        <v>-13.3125243854858</v>
      </c>
      <c r="AD5031" s="3"/>
      <c r="AE5031" s="5">
        <v>1</v>
      </c>
      <c r="AF5031" s="3">
        <v>2.62856450094148</v>
      </c>
      <c r="AG5031" s="3"/>
      <c r="AH5031" s="3"/>
      <c r="AI5031" s="3"/>
      <c r="AJ5031" s="3"/>
      <c r="AK5031" s="3"/>
      <c r="AL5031" s="3"/>
      <c r="AM5031" s="3"/>
      <c r="AN5031" s="5" t="s">
        <v>1266</v>
      </c>
      <c r="AO5031" s="1"/>
      <c r="AP5031" s="1"/>
      <c r="AQ5031" s="1"/>
    </row>
    <row r="5032" spans="1:43">
      <c r="A5032" s="1" t="s">
        <v>12743</v>
      </c>
      <c r="B5032" s="1" t="s">
        <v>12744</v>
      </c>
      <c r="C5032" s="3">
        <v>0.380821917808219</v>
      </c>
      <c r="D5032" s="4">
        <v>44098</v>
      </c>
      <c r="E5032" s="3">
        <v>80.69244213</v>
      </c>
      <c r="F5032" s="5" t="s">
        <v>12175</v>
      </c>
      <c r="G5032" s="5">
        <v>140</v>
      </c>
      <c r="H5032" s="5" t="s">
        <v>50</v>
      </c>
      <c r="I5032" s="3">
        <v>0.337034099920705</v>
      </c>
      <c r="J5032" s="3">
        <v>12.9075480125056</v>
      </c>
      <c r="K5032" s="3">
        <v>0.0593119810201595</v>
      </c>
      <c r="L5032" s="3">
        <v>10.2257636122178</v>
      </c>
      <c r="M5032" s="3">
        <v>0.257527733755937</v>
      </c>
      <c r="N5032" s="3">
        <v>5.52092609082814</v>
      </c>
      <c r="O5032" s="3">
        <v>0.89712918660286</v>
      </c>
      <c r="P5032" s="3">
        <v>16.0347190497944</v>
      </c>
      <c r="Q5032" s="3"/>
      <c r="R5032" s="3"/>
      <c r="S5032" s="3"/>
      <c r="T5032" s="3"/>
      <c r="U5032" s="3"/>
      <c r="V5032" s="3"/>
      <c r="W5032" s="3"/>
      <c r="X5032" s="3"/>
      <c r="Y5032" s="3"/>
      <c r="Z5032" s="3"/>
      <c r="AA5032" s="3">
        <v>2.79206480346634</v>
      </c>
      <c r="AB5032" s="3"/>
      <c r="AC5032" s="3">
        <v>0</v>
      </c>
      <c r="AD5032" s="3"/>
      <c r="AE5032" s="5"/>
      <c r="AF5032" s="3">
        <v>0.278731032343206</v>
      </c>
      <c r="AG5032" s="3"/>
      <c r="AH5032" s="3"/>
      <c r="AI5032" s="3"/>
      <c r="AJ5032" s="3"/>
      <c r="AK5032" s="3"/>
      <c r="AL5032" s="3"/>
      <c r="AM5032" s="3"/>
      <c r="AN5032" s="5" t="s">
        <v>1266</v>
      </c>
      <c r="AO5032" s="1"/>
      <c r="AP5032" s="1"/>
      <c r="AQ5032" s="1"/>
    </row>
    <row r="5033" spans="1:43">
      <c r="A5033" s="1" t="s">
        <v>12745</v>
      </c>
      <c r="B5033" s="1" t="s">
        <v>12746</v>
      </c>
      <c r="C5033" s="3">
        <v>0.273972602739726</v>
      </c>
      <c r="D5033" s="4">
        <v>44137</v>
      </c>
      <c r="E5033" s="3">
        <v>79.9184908549</v>
      </c>
      <c r="F5033" s="5" t="s">
        <v>204</v>
      </c>
      <c r="G5033" s="5">
        <v>101</v>
      </c>
      <c r="H5033" s="5" t="s">
        <v>205</v>
      </c>
      <c r="I5033" s="3">
        <v>-0.039749577660733</v>
      </c>
      <c r="J5033" s="3">
        <v>35.5805243445693</v>
      </c>
      <c r="K5033" s="3">
        <v>0.00994233446013014</v>
      </c>
      <c r="L5033" s="3">
        <v>27.4074074074074</v>
      </c>
      <c r="M5033" s="3">
        <v>-0.138985406532321</v>
      </c>
      <c r="N5033" s="3">
        <v>24.2537313432836</v>
      </c>
      <c r="O5033" s="3">
        <v>0.569886022795445</v>
      </c>
      <c r="P5033" s="3">
        <v>80.5447470817121</v>
      </c>
      <c r="Q5033" s="3"/>
      <c r="R5033" s="3"/>
      <c r="S5033" s="3"/>
      <c r="T5033" s="3"/>
      <c r="U5033" s="3"/>
      <c r="V5033" s="3"/>
      <c r="W5033" s="3"/>
      <c r="X5033" s="3"/>
      <c r="Y5033" s="3"/>
      <c r="Z5033" s="3"/>
      <c r="AA5033" s="3">
        <v>0.10282397881623</v>
      </c>
      <c r="AB5033" s="3">
        <v>0.125820143682279</v>
      </c>
      <c r="AC5033" s="3">
        <v>-0.287669874020425</v>
      </c>
      <c r="AD5033" s="3"/>
      <c r="AE5033" s="5">
        <v>1</v>
      </c>
      <c r="AF5033" s="3">
        <v>0.199988449875542</v>
      </c>
      <c r="AG5033" s="3"/>
      <c r="AH5033" s="3"/>
      <c r="AI5033" s="3"/>
      <c r="AJ5033" s="3"/>
      <c r="AK5033" s="3"/>
      <c r="AL5033" s="3"/>
      <c r="AM5033" s="3">
        <v>0.1</v>
      </c>
      <c r="AN5033" s="5" t="s">
        <v>206</v>
      </c>
      <c r="AO5033" s="1"/>
      <c r="AP5033" s="1"/>
      <c r="AQ5033" s="1"/>
    </row>
    <row r="5034" spans="1:43">
      <c r="A5034" s="1" t="s">
        <v>12747</v>
      </c>
      <c r="B5034" s="1" t="s">
        <v>12748</v>
      </c>
      <c r="C5034" s="3">
        <v>0.441095890410959</v>
      </c>
      <c r="D5034" s="4">
        <v>44076</v>
      </c>
      <c r="E5034" s="3">
        <v>18.313251429</v>
      </c>
      <c r="F5034" s="5" t="s">
        <v>1608</v>
      </c>
      <c r="G5034" s="5">
        <v>162</v>
      </c>
      <c r="H5034" s="5" t="s">
        <v>55</v>
      </c>
      <c r="I5034" s="3">
        <v>0.55022008803522</v>
      </c>
      <c r="J5034" s="3">
        <v>93.4664246823956</v>
      </c>
      <c r="K5034" s="3">
        <v>1.17777330380513</v>
      </c>
      <c r="L5034" s="3">
        <v>75.2542372881356</v>
      </c>
      <c r="M5034" s="3">
        <v>0.792218210990787</v>
      </c>
      <c r="N5034" s="3">
        <v>83.901855176541</v>
      </c>
      <c r="O5034" s="3">
        <v>1.46375933777509</v>
      </c>
      <c r="P5034" s="3">
        <v>95.7615894039735</v>
      </c>
      <c r="Q5034" s="3"/>
      <c r="R5034" s="3"/>
      <c r="S5034" s="3"/>
      <c r="T5034" s="3"/>
      <c r="U5034" s="3"/>
      <c r="V5034" s="3"/>
      <c r="W5034" s="3"/>
      <c r="X5034" s="3"/>
      <c r="Y5034" s="3"/>
      <c r="Z5034" s="3"/>
      <c r="AA5034" s="3">
        <v>-0.0347100016758281</v>
      </c>
      <c r="AB5034" s="3">
        <v>-0.0442363537403291</v>
      </c>
      <c r="AC5034" s="3">
        <v>-6.49050053042723</v>
      </c>
      <c r="AD5034" s="3"/>
      <c r="AE5034" s="5">
        <v>1</v>
      </c>
      <c r="AF5034" s="3">
        <v>-0.273987137668745</v>
      </c>
      <c r="AG5034" s="3"/>
      <c r="AH5034" s="3"/>
      <c r="AI5034" s="3"/>
      <c r="AJ5034" s="3"/>
      <c r="AK5034" s="3"/>
      <c r="AL5034" s="3"/>
      <c r="AM5034" s="3"/>
      <c r="AN5034" s="5" t="s">
        <v>134</v>
      </c>
      <c r="AO5034" s="1"/>
      <c r="AP5034" s="1"/>
      <c r="AQ5034" s="1"/>
    </row>
    <row r="5035" spans="1:43">
      <c r="A5035" s="1" t="s">
        <v>12749</v>
      </c>
      <c r="B5035" s="1" t="s">
        <v>12750</v>
      </c>
      <c r="C5035" s="3">
        <v>0.476712328767123</v>
      </c>
      <c r="D5035" s="4">
        <v>44063</v>
      </c>
      <c r="E5035" s="3">
        <v>129.504259711</v>
      </c>
      <c r="F5035" s="5" t="s">
        <v>1562</v>
      </c>
      <c r="G5035" s="5">
        <v>175</v>
      </c>
      <c r="H5035" s="5" t="s">
        <v>55</v>
      </c>
      <c r="I5035" s="3">
        <v>11.3381445091731</v>
      </c>
      <c r="J5035" s="3">
        <v>42.1657592256503</v>
      </c>
      <c r="K5035" s="3">
        <v>2.86793059125965</v>
      </c>
      <c r="L5035" s="3">
        <v>44.2372881355932</v>
      </c>
      <c r="M5035" s="3">
        <v>4.24977611332737</v>
      </c>
      <c r="N5035" s="3">
        <v>58.7672052663076</v>
      </c>
      <c r="O5035" s="3">
        <v>23.136840080777</v>
      </c>
      <c r="P5035" s="3">
        <v>28.8079470198675</v>
      </c>
      <c r="Q5035" s="3"/>
      <c r="R5035" s="3"/>
      <c r="S5035" s="3"/>
      <c r="T5035" s="3"/>
      <c r="U5035" s="3"/>
      <c r="V5035" s="3"/>
      <c r="W5035" s="3"/>
      <c r="X5035" s="3"/>
      <c r="Y5035" s="3"/>
      <c r="Z5035" s="3"/>
      <c r="AA5035" s="3">
        <v>0.320057724910572</v>
      </c>
      <c r="AB5035" s="3">
        <v>0.647069498913844</v>
      </c>
      <c r="AC5035" s="3">
        <v>-6.98271835590845</v>
      </c>
      <c r="AD5035" s="3"/>
      <c r="AE5035" s="5">
        <v>1</v>
      </c>
      <c r="AF5035" s="3">
        <v>3.74881676879584</v>
      </c>
      <c r="AG5035" s="3"/>
      <c r="AH5035" s="3"/>
      <c r="AI5035" s="3"/>
      <c r="AJ5035" s="3"/>
      <c r="AK5035" s="3"/>
      <c r="AL5035" s="3"/>
      <c r="AM5035" s="3"/>
      <c r="AN5035" s="5" t="s">
        <v>46</v>
      </c>
      <c r="AO5035" s="1"/>
      <c r="AP5035" s="1"/>
      <c r="AQ5035" s="1"/>
    </row>
    <row r="5036" spans="1:43">
      <c r="A5036" s="1" t="s">
        <v>12751</v>
      </c>
      <c r="B5036" s="1" t="s">
        <v>12752</v>
      </c>
      <c r="C5036" s="3">
        <v>0.268493150684932</v>
      </c>
      <c r="D5036" s="4">
        <v>44139</v>
      </c>
      <c r="E5036" s="3">
        <v>8.7421886649</v>
      </c>
      <c r="F5036" s="5" t="s">
        <v>12753</v>
      </c>
      <c r="G5036" s="5">
        <v>99</v>
      </c>
      <c r="H5036" s="5" t="s">
        <v>55</v>
      </c>
      <c r="I5036" s="3">
        <v>17.5958444186134</v>
      </c>
      <c r="J5036" s="3">
        <v>7.50151240169389</v>
      </c>
      <c r="K5036" s="3">
        <v>3.70015671251959</v>
      </c>
      <c r="L5036" s="3">
        <v>26.4971751412429</v>
      </c>
      <c r="M5036" s="3">
        <v>14.5949590919773</v>
      </c>
      <c r="N5036" s="3">
        <v>1.37642130460802</v>
      </c>
      <c r="O5036" s="3">
        <v>25.1024636083776</v>
      </c>
      <c r="P5036" s="3">
        <v>21.3907284768212</v>
      </c>
      <c r="Q5036" s="3"/>
      <c r="R5036" s="3"/>
      <c r="S5036" s="3"/>
      <c r="T5036" s="3"/>
      <c r="U5036" s="3"/>
      <c r="V5036" s="3"/>
      <c r="W5036" s="3"/>
      <c r="X5036" s="3"/>
      <c r="Y5036" s="3"/>
      <c r="Z5036" s="3"/>
      <c r="AA5036" s="3">
        <v>0.450437012079573</v>
      </c>
      <c r="AB5036" s="3">
        <v>1.4970465631538</v>
      </c>
      <c r="AC5036" s="3">
        <v>-6.03343200417902</v>
      </c>
      <c r="AD5036" s="3"/>
      <c r="AE5036" s="5"/>
      <c r="AF5036" s="3">
        <v>7.25283385136335</v>
      </c>
      <c r="AG5036" s="3"/>
      <c r="AH5036" s="3"/>
      <c r="AI5036" s="3"/>
      <c r="AJ5036" s="3"/>
      <c r="AK5036" s="3"/>
      <c r="AL5036" s="3"/>
      <c r="AM5036" s="3"/>
      <c r="AN5036" s="5" t="s">
        <v>46</v>
      </c>
      <c r="AO5036" s="1"/>
      <c r="AP5036" s="1"/>
      <c r="AQ5036" s="1"/>
    </row>
    <row r="5037" spans="1:43">
      <c r="A5037" s="1" t="s">
        <v>12754</v>
      </c>
      <c r="B5037" s="1" t="s">
        <v>12755</v>
      </c>
      <c r="C5037" s="3">
        <v>0.534246575342466</v>
      </c>
      <c r="D5037" s="4">
        <v>44042</v>
      </c>
      <c r="E5037" s="3">
        <v>80.3079830201</v>
      </c>
      <c r="F5037" s="5" t="s">
        <v>12756</v>
      </c>
      <c r="G5037" s="5">
        <v>196</v>
      </c>
      <c r="H5037" s="5" t="s">
        <v>50</v>
      </c>
      <c r="I5037" s="3">
        <v>0.298834545273421</v>
      </c>
      <c r="J5037" s="3">
        <v>18.3564091112104</v>
      </c>
      <c r="K5037" s="3">
        <v>0.0397416790859324</v>
      </c>
      <c r="L5037" s="3">
        <v>19.079238601151</v>
      </c>
      <c r="M5037" s="3">
        <v>0.218970837065774</v>
      </c>
      <c r="N5037" s="3">
        <v>9.26090828138914</v>
      </c>
      <c r="O5037" s="3">
        <v>0.868073091350895</v>
      </c>
      <c r="P5037" s="3">
        <v>19.4609410689813</v>
      </c>
      <c r="Q5037" s="3">
        <v>1.65452947890841</v>
      </c>
      <c r="R5037" s="3">
        <v>8.45002414292612</v>
      </c>
      <c r="S5037" s="3"/>
      <c r="T5037" s="3"/>
      <c r="U5037" s="3"/>
      <c r="V5037" s="3"/>
      <c r="W5037" s="3"/>
      <c r="X5037" s="3"/>
      <c r="Y5037" s="3"/>
      <c r="Z5037" s="3"/>
      <c r="AA5037" s="3">
        <v>2.51807615274399</v>
      </c>
      <c r="AB5037" s="3"/>
      <c r="AC5037" s="3">
        <v>0</v>
      </c>
      <c r="AD5037" s="3"/>
      <c r="AE5037" s="5"/>
      <c r="AF5037" s="3">
        <v>0.273931757521385</v>
      </c>
      <c r="AG5037" s="3"/>
      <c r="AH5037" s="3"/>
      <c r="AI5037" s="3"/>
      <c r="AJ5037" s="3"/>
      <c r="AK5037" s="3"/>
      <c r="AL5037" s="3"/>
      <c r="AM5037" s="3"/>
      <c r="AN5037" s="5" t="s">
        <v>1266</v>
      </c>
      <c r="AO5037" s="1"/>
      <c r="AP5037" s="1"/>
      <c r="AQ5037" s="1"/>
    </row>
    <row r="5038" spans="1:43">
      <c r="A5038" s="1" t="s">
        <v>12757</v>
      </c>
      <c r="B5038" s="1" t="s">
        <v>12758</v>
      </c>
      <c r="C5038" s="3">
        <v>0.476712328767123</v>
      </c>
      <c r="D5038" s="4">
        <v>44063</v>
      </c>
      <c r="E5038" s="3">
        <v>24.3535657269</v>
      </c>
      <c r="F5038" s="5" t="s">
        <v>7512</v>
      </c>
      <c r="G5038" s="5">
        <v>175</v>
      </c>
      <c r="H5038" s="5" t="s">
        <v>2390</v>
      </c>
      <c r="I5038" s="3">
        <v>8.28356016841281</v>
      </c>
      <c r="J5038" s="3">
        <v>17.6923076923077</v>
      </c>
      <c r="K5038" s="3">
        <v>1.34714076246336</v>
      </c>
      <c r="L5038" s="3">
        <v>36.0902255639098</v>
      </c>
      <c r="M5038" s="3">
        <v>4.76506252368321</v>
      </c>
      <c r="N5038" s="3">
        <v>15.1515151515152</v>
      </c>
      <c r="O5038" s="3">
        <v>12.3539571268922</v>
      </c>
      <c r="P5038" s="3">
        <v>25.78125</v>
      </c>
      <c r="Q5038" s="3"/>
      <c r="R5038" s="3"/>
      <c r="S5038" s="3"/>
      <c r="T5038" s="3"/>
      <c r="U5038" s="3"/>
      <c r="V5038" s="3"/>
      <c r="W5038" s="3"/>
      <c r="X5038" s="3"/>
      <c r="Y5038" s="3"/>
      <c r="Z5038" s="3"/>
      <c r="AA5038" s="3">
        <v>0.213622355803268</v>
      </c>
      <c r="AB5038" s="3">
        <v>0.354599501892652</v>
      </c>
      <c r="AC5038" s="3">
        <v>-4.17229881950077</v>
      </c>
      <c r="AD5038" s="3"/>
      <c r="AE5038" s="5">
        <v>1</v>
      </c>
      <c r="AF5038" s="3">
        <v>1.19856958650462</v>
      </c>
      <c r="AG5038" s="3"/>
      <c r="AH5038" s="3"/>
      <c r="AI5038" s="3"/>
      <c r="AJ5038" s="3"/>
      <c r="AK5038" s="3"/>
      <c r="AL5038" s="3"/>
      <c r="AM5038" s="3"/>
      <c r="AN5038" s="5" t="s">
        <v>51</v>
      </c>
      <c r="AO5038" s="1"/>
      <c r="AP5038" s="1"/>
      <c r="AQ5038" s="1"/>
    </row>
    <row r="5039" spans="1:43">
      <c r="A5039" s="1" t="s">
        <v>12759</v>
      </c>
      <c r="B5039" s="1" t="s">
        <v>12760</v>
      </c>
      <c r="C5039" s="3">
        <v>0.465753424657534</v>
      </c>
      <c r="D5039" s="4">
        <v>44067</v>
      </c>
      <c r="E5039" s="3">
        <v>2.0286479837</v>
      </c>
      <c r="F5039" s="5" t="s">
        <v>12761</v>
      </c>
      <c r="G5039" s="5">
        <v>171</v>
      </c>
      <c r="H5039" s="5" t="s">
        <v>50</v>
      </c>
      <c r="I5039" s="3">
        <v>0.354784665418355</v>
      </c>
      <c r="J5039" s="3">
        <v>10.9870477891916</v>
      </c>
      <c r="K5039" s="3">
        <v>0.019644435713582</v>
      </c>
      <c r="L5039" s="3">
        <v>33.643204957946</v>
      </c>
      <c r="M5039" s="3">
        <v>0.216514122625724</v>
      </c>
      <c r="N5039" s="3">
        <v>9.70614425645592</v>
      </c>
      <c r="O5039" s="3">
        <v>1.40410276837283</v>
      </c>
      <c r="P5039" s="3">
        <v>3.01507537688442</v>
      </c>
      <c r="Q5039" s="3"/>
      <c r="R5039" s="3"/>
      <c r="S5039" s="3"/>
      <c r="T5039" s="3"/>
      <c r="U5039" s="3"/>
      <c r="V5039" s="3"/>
      <c r="W5039" s="3"/>
      <c r="X5039" s="3"/>
      <c r="Y5039" s="3"/>
      <c r="Z5039" s="3"/>
      <c r="AA5039" s="3">
        <v>0.466048849221941</v>
      </c>
      <c r="AB5039" s="3">
        <v>1.25762946919072</v>
      </c>
      <c r="AC5039" s="3">
        <v>-0.176574455562098</v>
      </c>
      <c r="AD5039" s="3"/>
      <c r="AE5039" s="5"/>
      <c r="AF5039" s="3">
        <v>0.351746455495004</v>
      </c>
      <c r="AG5039" s="3"/>
      <c r="AH5039" s="3"/>
      <c r="AI5039" s="3"/>
      <c r="AJ5039" s="3"/>
      <c r="AK5039" s="3"/>
      <c r="AL5039" s="3"/>
      <c r="AM5039" s="3"/>
      <c r="AN5039" s="5" t="s">
        <v>46</v>
      </c>
      <c r="AO5039" s="1"/>
      <c r="AP5039" s="1"/>
      <c r="AQ5039" s="1"/>
    </row>
    <row r="5040" spans="1:43">
      <c r="A5040" s="1" t="s">
        <v>12762</v>
      </c>
      <c r="B5040" s="1" t="s">
        <v>12763</v>
      </c>
      <c r="C5040" s="3">
        <v>0.167123287671233</v>
      </c>
      <c r="D5040" s="4">
        <v>44176</v>
      </c>
      <c r="E5040" s="3">
        <v>91.1015453614</v>
      </c>
      <c r="F5040" s="5" t="s">
        <v>12764</v>
      </c>
      <c r="G5040" s="5">
        <v>62</v>
      </c>
      <c r="H5040" s="5" t="s">
        <v>50</v>
      </c>
      <c r="I5040" s="3">
        <v>-0.339016851131703</v>
      </c>
      <c r="J5040" s="3">
        <v>92.7646270656543</v>
      </c>
      <c r="K5040" s="3">
        <v>-0.179766303805056</v>
      </c>
      <c r="L5040" s="3">
        <v>95.4847277556441</v>
      </c>
      <c r="M5040" s="3">
        <v>-0.477944837200031</v>
      </c>
      <c r="N5040" s="3">
        <v>93.0097951914515</v>
      </c>
      <c r="O5040" s="3"/>
      <c r="P5040" s="3"/>
      <c r="Q5040" s="3"/>
      <c r="R5040" s="3"/>
      <c r="S5040" s="3"/>
      <c r="T5040" s="3"/>
      <c r="U5040" s="3"/>
      <c r="V5040" s="3"/>
      <c r="W5040" s="3"/>
      <c r="X5040" s="3"/>
      <c r="Y5040" s="3"/>
      <c r="Z5040" s="3"/>
      <c r="AA5040" s="3">
        <v>-0.196807824127243</v>
      </c>
      <c r="AB5040" s="3">
        <v>-0.223197715472248</v>
      </c>
      <c r="AC5040" s="3">
        <v>-0.537366902179306</v>
      </c>
      <c r="AD5040" s="3"/>
      <c r="AE5040" s="5">
        <v>1</v>
      </c>
      <c r="AF5040" s="3">
        <v>-0.159537341709026</v>
      </c>
      <c r="AG5040" s="3"/>
      <c r="AH5040" s="3"/>
      <c r="AI5040" s="3"/>
      <c r="AJ5040" s="3"/>
      <c r="AK5040" s="3"/>
      <c r="AL5040" s="3"/>
      <c r="AM5040" s="3"/>
      <c r="AN5040" s="5" t="s">
        <v>1266</v>
      </c>
      <c r="AO5040" s="1"/>
      <c r="AP5040" s="1"/>
      <c r="AQ5040" s="1"/>
    </row>
    <row r="5041" spans="1:43">
      <c r="A5041" s="1" t="s">
        <v>12765</v>
      </c>
      <c r="B5041" s="1" t="s">
        <v>12766</v>
      </c>
      <c r="C5041" s="3">
        <v>0.558904109589041</v>
      </c>
      <c r="D5041" s="4">
        <v>44033</v>
      </c>
      <c r="E5041" s="3">
        <v>5.6085958074</v>
      </c>
      <c r="F5041" s="5" t="s">
        <v>1624</v>
      </c>
      <c r="G5041" s="5">
        <v>205</v>
      </c>
      <c r="H5041" s="5" t="s">
        <v>2390</v>
      </c>
      <c r="I5041" s="3">
        <v>2.1524579377761</v>
      </c>
      <c r="J5041" s="3">
        <v>86.1538461538462</v>
      </c>
      <c r="K5041" s="3">
        <v>-0.339293901879875</v>
      </c>
      <c r="L5041" s="3">
        <v>65.4135338345865</v>
      </c>
      <c r="M5041" s="3">
        <v>0.165898617511523</v>
      </c>
      <c r="N5041" s="3">
        <v>78.030303030303</v>
      </c>
      <c r="O5041" s="3">
        <v>5.11654898926395</v>
      </c>
      <c r="P5041" s="3">
        <v>81.25</v>
      </c>
      <c r="Q5041" s="3">
        <v>7.71060455896929</v>
      </c>
      <c r="R5041" s="3">
        <v>85.981308411215</v>
      </c>
      <c r="S5041" s="3"/>
      <c r="T5041" s="3"/>
      <c r="U5041" s="3"/>
      <c r="V5041" s="3"/>
      <c r="W5041" s="3"/>
      <c r="X5041" s="3"/>
      <c r="Y5041" s="3"/>
      <c r="Z5041" s="3"/>
      <c r="AA5041" s="3">
        <v>0.308761003719602</v>
      </c>
      <c r="AB5041" s="3">
        <v>0.528418384962596</v>
      </c>
      <c r="AC5041" s="3">
        <v>-2.25534418513434</v>
      </c>
      <c r="AD5041" s="3"/>
      <c r="AE5041" s="5">
        <v>1</v>
      </c>
      <c r="AF5041" s="3">
        <v>1.20435169092708</v>
      </c>
      <c r="AG5041" s="3"/>
      <c r="AH5041" s="3"/>
      <c r="AI5041" s="3"/>
      <c r="AJ5041" s="3"/>
      <c r="AK5041" s="3"/>
      <c r="AL5041" s="3"/>
      <c r="AM5041" s="3">
        <v>100</v>
      </c>
      <c r="AN5041" s="5" t="s">
        <v>56</v>
      </c>
      <c r="AO5041" s="1"/>
      <c r="AP5041" s="1"/>
      <c r="AQ5041" s="1"/>
    </row>
    <row r="5042" spans="1:43">
      <c r="A5042" s="1" t="s">
        <v>12767</v>
      </c>
      <c r="B5042" s="1" t="s">
        <v>12768</v>
      </c>
      <c r="C5042" s="3">
        <v>0.597260273972603</v>
      </c>
      <c r="D5042" s="4">
        <v>44019</v>
      </c>
      <c r="E5042" s="3">
        <v>10.1096783633</v>
      </c>
      <c r="F5042" s="5" t="s">
        <v>6853</v>
      </c>
      <c r="G5042" s="5">
        <v>219</v>
      </c>
      <c r="H5042" s="5" t="s">
        <v>50</v>
      </c>
      <c r="I5042" s="3">
        <v>0.187932739861525</v>
      </c>
      <c r="J5042" s="3">
        <v>38.6779812416257</v>
      </c>
      <c r="K5042" s="3">
        <v>0.0197491853461023</v>
      </c>
      <c r="L5042" s="3">
        <v>32.713590084108</v>
      </c>
      <c r="M5042" s="3">
        <v>0.138408304498255</v>
      </c>
      <c r="N5042" s="3">
        <v>15.9394479073909</v>
      </c>
      <c r="O5042" s="3">
        <v>0.585898709036744</v>
      </c>
      <c r="P5042" s="3">
        <v>60.7583371402467</v>
      </c>
      <c r="Q5042" s="3">
        <v>1.17870342623113</v>
      </c>
      <c r="R5042" s="3">
        <v>43.312409464027</v>
      </c>
      <c r="S5042" s="3"/>
      <c r="T5042" s="3"/>
      <c r="U5042" s="3"/>
      <c r="V5042" s="3"/>
      <c r="W5042" s="3"/>
      <c r="X5042" s="3"/>
      <c r="Y5042" s="3"/>
      <c r="Z5042" s="3"/>
      <c r="AA5042" s="3">
        <v>1.05765587352563</v>
      </c>
      <c r="AB5042" s="3">
        <v>2.58196391370965</v>
      </c>
      <c r="AC5042" s="3">
        <v>0</v>
      </c>
      <c r="AD5042" s="3"/>
      <c r="AE5042" s="5"/>
      <c r="AF5042" s="3">
        <v>0.200542157626421</v>
      </c>
      <c r="AG5042" s="3"/>
      <c r="AH5042" s="3"/>
      <c r="AI5042" s="3"/>
      <c r="AJ5042" s="3"/>
      <c r="AK5042" s="3"/>
      <c r="AL5042" s="3"/>
      <c r="AM5042" s="3"/>
      <c r="AN5042" s="5" t="s">
        <v>1266</v>
      </c>
      <c r="AO5042" s="1"/>
      <c r="AP5042" s="1"/>
      <c r="AQ5042" s="1"/>
    </row>
    <row r="5043" spans="1:43">
      <c r="A5043" s="1" t="s">
        <v>12769</v>
      </c>
      <c r="B5043" s="1" t="s">
        <v>12770</v>
      </c>
      <c r="C5043" s="3">
        <v>0.397260273972603</v>
      </c>
      <c r="D5043" s="4">
        <v>44092</v>
      </c>
      <c r="E5043" s="3">
        <v>1.2080814157</v>
      </c>
      <c r="F5043" s="5" t="s">
        <v>5958</v>
      </c>
      <c r="G5043" s="5">
        <v>146</v>
      </c>
      <c r="H5043" s="5" t="s">
        <v>55</v>
      </c>
      <c r="I5043" s="3">
        <v>9.63693411026447</v>
      </c>
      <c r="J5043" s="3">
        <v>55.1119177253479</v>
      </c>
      <c r="K5043" s="3">
        <v>2.93746317650031</v>
      </c>
      <c r="L5043" s="3">
        <v>42.7683615819209</v>
      </c>
      <c r="M5043" s="3">
        <v>3.05021907650826</v>
      </c>
      <c r="N5043" s="3">
        <v>69.1202872531418</v>
      </c>
      <c r="O5043" s="3">
        <v>17.0783074861191</v>
      </c>
      <c r="P5043" s="3">
        <v>57.7483443708609</v>
      </c>
      <c r="Q5043" s="3"/>
      <c r="R5043" s="3"/>
      <c r="S5043" s="3"/>
      <c r="T5043" s="3"/>
      <c r="U5043" s="3"/>
      <c r="V5043" s="3"/>
      <c r="W5043" s="3"/>
      <c r="X5043" s="3"/>
      <c r="Y5043" s="3"/>
      <c r="Z5043" s="3"/>
      <c r="AA5043" s="3">
        <v>0.264441162402096</v>
      </c>
      <c r="AB5043" s="3">
        <v>0.41824235360712</v>
      </c>
      <c r="AC5043" s="3">
        <v>-7.43554513860827</v>
      </c>
      <c r="AD5043" s="3"/>
      <c r="AE5043" s="5">
        <v>1</v>
      </c>
      <c r="AF5043" s="3">
        <v>3.53538528347127</v>
      </c>
      <c r="AG5043" s="3"/>
      <c r="AH5043" s="3"/>
      <c r="AI5043" s="3"/>
      <c r="AJ5043" s="3"/>
      <c r="AK5043" s="3"/>
      <c r="AL5043" s="3"/>
      <c r="AM5043" s="3"/>
      <c r="AN5043" s="5" t="s">
        <v>46</v>
      </c>
      <c r="AO5043" s="1"/>
      <c r="AP5043" s="1"/>
      <c r="AQ5043" s="1"/>
    </row>
    <row r="5044" spans="1:43">
      <c r="A5044" s="1" t="s">
        <v>12771</v>
      </c>
      <c r="B5044" s="1" t="s">
        <v>12772</v>
      </c>
      <c r="C5044" s="3">
        <v>0.372602739726027</v>
      </c>
      <c r="D5044" s="4">
        <v>44101</v>
      </c>
      <c r="E5044" s="3">
        <v>1.0521536201</v>
      </c>
      <c r="F5044" s="5" t="s">
        <v>8859</v>
      </c>
      <c r="G5044" s="5">
        <v>137</v>
      </c>
      <c r="H5044" s="5" t="s">
        <v>50</v>
      </c>
      <c r="I5044" s="3">
        <v>0.180000000000002</v>
      </c>
      <c r="J5044" s="3">
        <v>40.0178651183564</v>
      </c>
      <c r="K5044" s="3">
        <v>0.0299550673988983</v>
      </c>
      <c r="L5044" s="3">
        <v>24.6126604692342</v>
      </c>
      <c r="M5044" s="3">
        <v>0.119928043174105</v>
      </c>
      <c r="N5044" s="3">
        <v>17.7203918076581</v>
      </c>
      <c r="O5044" s="3">
        <v>0.0999200639488521</v>
      </c>
      <c r="P5044" s="3">
        <v>85.1073549566012</v>
      </c>
      <c r="Q5044" s="3"/>
      <c r="R5044" s="3"/>
      <c r="S5044" s="3"/>
      <c r="T5044" s="3"/>
      <c r="U5044" s="3"/>
      <c r="V5044" s="3"/>
      <c r="W5044" s="3"/>
      <c r="X5044" s="3"/>
      <c r="Y5044" s="3"/>
      <c r="Z5044" s="3"/>
      <c r="AA5044" s="3">
        <v>-0.470961954516553</v>
      </c>
      <c r="AB5044" s="3">
        <v>-0.484028843473336</v>
      </c>
      <c r="AC5044" s="3">
        <v>-0.579536370903269</v>
      </c>
      <c r="AD5044" s="3"/>
      <c r="AE5044" s="5">
        <v>2</v>
      </c>
      <c r="AF5044" s="3">
        <v>0.0225104922553787</v>
      </c>
      <c r="AG5044" s="3"/>
      <c r="AH5044" s="3"/>
      <c r="AI5044" s="3"/>
      <c r="AJ5044" s="3"/>
      <c r="AK5044" s="3"/>
      <c r="AL5044" s="3"/>
      <c r="AM5044" s="3"/>
      <c r="AN5044" s="5" t="s">
        <v>46</v>
      </c>
      <c r="AO5044" s="1"/>
      <c r="AP5044" s="1"/>
      <c r="AQ5044" s="1"/>
    </row>
    <row r="5045" spans="1:43">
      <c r="A5045" s="1" t="s">
        <v>12773</v>
      </c>
      <c r="B5045" s="1" t="s">
        <v>12774</v>
      </c>
      <c r="C5045" s="3">
        <v>0.493150684931507</v>
      </c>
      <c r="D5045" s="4">
        <v>44057</v>
      </c>
      <c r="E5045" s="3">
        <v>5.8820761572</v>
      </c>
      <c r="F5045" s="5" t="s">
        <v>12775</v>
      </c>
      <c r="G5045" s="5">
        <v>181</v>
      </c>
      <c r="H5045" s="5" t="s">
        <v>191</v>
      </c>
      <c r="I5045" s="3">
        <v>5.27137159701751</v>
      </c>
      <c r="J5045" s="3">
        <v>80.2893309222423</v>
      </c>
      <c r="K5045" s="3">
        <v>3.22196718524186</v>
      </c>
      <c r="L5045" s="3">
        <v>33.9041095890411</v>
      </c>
      <c r="M5045" s="3">
        <v>-0.369245917781238</v>
      </c>
      <c r="N5045" s="3">
        <v>88.4684684684685</v>
      </c>
      <c r="O5045" s="3">
        <v>16.3918711656442</v>
      </c>
      <c r="P5045" s="3">
        <v>58.0952380952381</v>
      </c>
      <c r="Q5045" s="3"/>
      <c r="R5045" s="3"/>
      <c r="S5045" s="3"/>
      <c r="T5045" s="3"/>
      <c r="U5045" s="3"/>
      <c r="V5045" s="3"/>
      <c r="W5045" s="3"/>
      <c r="X5045" s="3"/>
      <c r="Y5045" s="3"/>
      <c r="Z5045" s="3"/>
      <c r="AA5045" s="3">
        <v>0.371889473750966</v>
      </c>
      <c r="AB5045" s="3">
        <v>0.777487652156353</v>
      </c>
      <c r="AC5045" s="3">
        <v>-3.47911709198326</v>
      </c>
      <c r="AD5045" s="3"/>
      <c r="AE5045" s="5">
        <v>1</v>
      </c>
      <c r="AF5045" s="3">
        <v>3.00359148778219</v>
      </c>
      <c r="AG5045" s="3"/>
      <c r="AH5045" s="3"/>
      <c r="AI5045" s="3"/>
      <c r="AJ5045" s="3"/>
      <c r="AK5045" s="3"/>
      <c r="AL5045" s="3"/>
      <c r="AM5045" s="3"/>
      <c r="AN5045" s="5" t="s">
        <v>1266</v>
      </c>
      <c r="AO5045" s="1"/>
      <c r="AP5045" s="1"/>
      <c r="AQ5045" s="1"/>
    </row>
    <row r="5046" spans="1:43">
      <c r="A5046" s="1" t="s">
        <v>12776</v>
      </c>
      <c r="B5046" s="1" t="s">
        <v>12777</v>
      </c>
      <c r="C5046" s="3">
        <v>0.553424657534247</v>
      </c>
      <c r="D5046" s="4">
        <v>44035</v>
      </c>
      <c r="E5046" s="3">
        <v>88.5465988722</v>
      </c>
      <c r="F5046" s="5" t="s">
        <v>942</v>
      </c>
      <c r="G5046" s="5">
        <v>203</v>
      </c>
      <c r="H5046" s="5" t="s">
        <v>55</v>
      </c>
      <c r="I5046" s="3">
        <v>13.2131860170259</v>
      </c>
      <c r="J5046" s="3">
        <v>29.8850574712644</v>
      </c>
      <c r="K5046" s="3">
        <v>2.66918528252299</v>
      </c>
      <c r="L5046" s="3">
        <v>47.8531073446328</v>
      </c>
      <c r="M5046" s="3">
        <v>10.2867225408028</v>
      </c>
      <c r="N5046" s="3">
        <v>10.8318372232196</v>
      </c>
      <c r="O5046" s="3">
        <v>21.2982728507665</v>
      </c>
      <c r="P5046" s="3">
        <v>38.3443708609271</v>
      </c>
      <c r="Q5046" s="3">
        <v>21.9133996489175</v>
      </c>
      <c r="R5046" s="3">
        <v>54.5731707317073</v>
      </c>
      <c r="S5046" s="3"/>
      <c r="T5046" s="3"/>
      <c r="U5046" s="3"/>
      <c r="V5046" s="3"/>
      <c r="W5046" s="3"/>
      <c r="X5046" s="3"/>
      <c r="Y5046" s="3"/>
      <c r="Z5046" s="3"/>
      <c r="AA5046" s="3">
        <v>0.211124219928142</v>
      </c>
      <c r="AB5046" s="3">
        <v>0.367013567037266</v>
      </c>
      <c r="AC5046" s="3">
        <v>-9.50859720003759</v>
      </c>
      <c r="AD5046" s="3"/>
      <c r="AE5046" s="5">
        <v>1</v>
      </c>
      <c r="AF5046" s="3">
        <v>2.68053907254471</v>
      </c>
      <c r="AG5046" s="3"/>
      <c r="AH5046" s="3"/>
      <c r="AI5046" s="3"/>
      <c r="AJ5046" s="3"/>
      <c r="AK5046" s="3"/>
      <c r="AL5046" s="3"/>
      <c r="AM5046" s="3"/>
      <c r="AN5046" s="5" t="s">
        <v>51</v>
      </c>
      <c r="AO5046" s="1"/>
      <c r="AP5046" s="1"/>
      <c r="AQ5046" s="1"/>
    </row>
    <row r="5047" spans="1:43">
      <c r="A5047" s="1" t="s">
        <v>12778</v>
      </c>
      <c r="B5047" s="1" t="s">
        <v>12779</v>
      </c>
      <c r="C5047" s="3">
        <v>0.438356164383562</v>
      </c>
      <c r="D5047" s="4">
        <v>44077</v>
      </c>
      <c r="E5047" s="3">
        <v>4.822090983</v>
      </c>
      <c r="F5047" s="5" t="s">
        <v>11279</v>
      </c>
      <c r="G5047" s="5">
        <v>161</v>
      </c>
      <c r="H5047" s="5" t="s">
        <v>226</v>
      </c>
      <c r="I5047" s="3">
        <v>0.734573947110682</v>
      </c>
      <c r="J5047" s="3">
        <v>81.5078236130868</v>
      </c>
      <c r="K5047" s="3">
        <v>0.282761310452409</v>
      </c>
      <c r="L5047" s="3">
        <v>67.8571428571429</v>
      </c>
      <c r="M5047" s="3">
        <v>0.185076953048901</v>
      </c>
      <c r="N5047" s="3">
        <v>71.6502115655853</v>
      </c>
      <c r="O5047" s="3">
        <v>1.44999013612152</v>
      </c>
      <c r="P5047" s="3">
        <v>86.7924528301887</v>
      </c>
      <c r="Q5047" s="3"/>
      <c r="R5047" s="3"/>
      <c r="S5047" s="3"/>
      <c r="T5047" s="3"/>
      <c r="U5047" s="3"/>
      <c r="V5047" s="3"/>
      <c r="W5047" s="3"/>
      <c r="X5047" s="3"/>
      <c r="Y5047" s="3"/>
      <c r="Z5047" s="3"/>
      <c r="AA5047" s="3">
        <v>0.226814932677913</v>
      </c>
      <c r="AB5047" s="3">
        <v>0.358301384099071</v>
      </c>
      <c r="AC5047" s="3">
        <v>-0.986651189785257</v>
      </c>
      <c r="AD5047" s="3"/>
      <c r="AE5047" s="5"/>
      <c r="AF5047" s="3">
        <v>0.615827695364343</v>
      </c>
      <c r="AG5047" s="3"/>
      <c r="AH5047" s="3"/>
      <c r="AI5047" s="3"/>
      <c r="AJ5047" s="3"/>
      <c r="AK5047" s="3"/>
      <c r="AL5047" s="3"/>
      <c r="AM5047" s="3"/>
      <c r="AN5047" s="5" t="s">
        <v>134</v>
      </c>
      <c r="AO5047" s="1"/>
      <c r="AP5047" s="1"/>
      <c r="AQ5047" s="1"/>
    </row>
    <row r="5048" spans="1:43">
      <c r="A5048" s="1" t="s">
        <v>12780</v>
      </c>
      <c r="B5048" s="1" t="s">
        <v>12781</v>
      </c>
      <c r="C5048" s="3">
        <v>0.443835616438356</v>
      </c>
      <c r="D5048" s="4">
        <v>44075</v>
      </c>
      <c r="E5048" s="3">
        <v>80.2152150808</v>
      </c>
      <c r="F5048" s="5" t="s">
        <v>12782</v>
      </c>
      <c r="G5048" s="5">
        <v>163</v>
      </c>
      <c r="H5048" s="5" t="s">
        <v>50</v>
      </c>
      <c r="I5048" s="3">
        <v>0.328717999800784</v>
      </c>
      <c r="J5048" s="3">
        <v>13.9347923179991</v>
      </c>
      <c r="K5048" s="3">
        <v>0.0397298371076919</v>
      </c>
      <c r="L5048" s="3">
        <v>19.1677733510403</v>
      </c>
      <c r="M5048" s="3">
        <v>0.258809476408535</v>
      </c>
      <c r="N5048" s="3">
        <v>5.12021371326803</v>
      </c>
      <c r="O5048" s="3">
        <v>0.798949577806526</v>
      </c>
      <c r="P5048" s="3">
        <v>30.3791685701233</v>
      </c>
      <c r="Q5048" s="3"/>
      <c r="R5048" s="3"/>
      <c r="S5048" s="3"/>
      <c r="T5048" s="3"/>
      <c r="U5048" s="3"/>
      <c r="V5048" s="3"/>
      <c r="W5048" s="3"/>
      <c r="X5048" s="3"/>
      <c r="Y5048" s="3"/>
      <c r="Z5048" s="3"/>
      <c r="AA5048" s="3">
        <v>3.1748362744238</v>
      </c>
      <c r="AB5048" s="3"/>
      <c r="AC5048" s="3">
        <v>0</v>
      </c>
      <c r="AD5048" s="3"/>
      <c r="AE5048" s="5"/>
      <c r="AF5048" s="3">
        <v>0.257272345609255</v>
      </c>
      <c r="AG5048" s="3"/>
      <c r="AH5048" s="3"/>
      <c r="AI5048" s="3"/>
      <c r="AJ5048" s="3"/>
      <c r="AK5048" s="3"/>
      <c r="AL5048" s="3"/>
      <c r="AM5048" s="3"/>
      <c r="AN5048" s="5" t="s">
        <v>1266</v>
      </c>
      <c r="AO5048" s="1"/>
      <c r="AP5048" s="1"/>
      <c r="AQ5048" s="1"/>
    </row>
    <row r="5049" spans="1:43">
      <c r="A5049" s="1" t="s">
        <v>12783</v>
      </c>
      <c r="B5049" s="1" t="s">
        <v>12784</v>
      </c>
      <c r="C5049" s="3">
        <v>0.46027397260274</v>
      </c>
      <c r="D5049" s="4">
        <v>44069</v>
      </c>
      <c r="E5049" s="3">
        <v>11.4319580695</v>
      </c>
      <c r="F5049" s="5" t="s">
        <v>12785</v>
      </c>
      <c r="G5049" s="5">
        <v>169</v>
      </c>
      <c r="H5049" s="5" t="s">
        <v>55</v>
      </c>
      <c r="I5049" s="3">
        <v>13.3890852659712</v>
      </c>
      <c r="J5049" s="3">
        <v>28.0096793708409</v>
      </c>
      <c r="K5049" s="3">
        <v>4.61342666242442</v>
      </c>
      <c r="L5049" s="3">
        <v>10.3389830508475</v>
      </c>
      <c r="M5049" s="3">
        <v>5.31710442024344</v>
      </c>
      <c r="N5049" s="3">
        <v>48.5936564931179</v>
      </c>
      <c r="O5049" s="3">
        <v>26.32792238978</v>
      </c>
      <c r="P5049" s="3">
        <v>18.0132450331126</v>
      </c>
      <c r="Q5049" s="3"/>
      <c r="R5049" s="3"/>
      <c r="S5049" s="3"/>
      <c r="T5049" s="3"/>
      <c r="U5049" s="3"/>
      <c r="V5049" s="3"/>
      <c r="W5049" s="3"/>
      <c r="X5049" s="3"/>
      <c r="Y5049" s="3"/>
      <c r="Z5049" s="3"/>
      <c r="AA5049" s="3">
        <v>0.345519970971123</v>
      </c>
      <c r="AB5049" s="3">
        <v>0.706334245997103</v>
      </c>
      <c r="AC5049" s="3">
        <v>-5.77086717722596</v>
      </c>
      <c r="AD5049" s="3"/>
      <c r="AE5049" s="5"/>
      <c r="AF5049" s="3">
        <v>4.10957722829624</v>
      </c>
      <c r="AG5049" s="3"/>
      <c r="AH5049" s="3"/>
      <c r="AI5049" s="3"/>
      <c r="AJ5049" s="3"/>
      <c r="AK5049" s="3"/>
      <c r="AL5049" s="3"/>
      <c r="AM5049" s="3"/>
      <c r="AN5049" s="5" t="s">
        <v>46</v>
      </c>
      <c r="AO5049" s="1"/>
      <c r="AP5049" s="1"/>
      <c r="AQ5049" s="1"/>
    </row>
    <row r="5050" spans="1:43">
      <c r="A5050" s="1" t="s">
        <v>12786</v>
      </c>
      <c r="B5050" s="1" t="s">
        <v>12787</v>
      </c>
      <c r="C5050" s="3">
        <v>0.550684931506849</v>
      </c>
      <c r="D5050" s="4">
        <v>44036</v>
      </c>
      <c r="E5050" s="3">
        <v>10.2297373589</v>
      </c>
      <c r="F5050" s="5" t="s">
        <v>3597</v>
      </c>
      <c r="G5050" s="5">
        <v>202</v>
      </c>
      <c r="H5050" s="5" t="s">
        <v>50</v>
      </c>
      <c r="I5050" s="3">
        <v>0.30608214849922</v>
      </c>
      <c r="J5050" s="3">
        <v>17.3291648057168</v>
      </c>
      <c r="K5050" s="3">
        <v>0.0590958337437146</v>
      </c>
      <c r="L5050" s="3">
        <v>10.4471004869411</v>
      </c>
      <c r="M5050" s="3">
        <v>0.236803157375428</v>
      </c>
      <c r="N5050" s="3">
        <v>7.83615316117542</v>
      </c>
      <c r="O5050" s="3">
        <v>0.763737353699667</v>
      </c>
      <c r="P5050" s="3">
        <v>36.7747830059388</v>
      </c>
      <c r="Q5050" s="3">
        <v>1.52908255046973</v>
      </c>
      <c r="R5050" s="3">
        <v>12.9888942539836</v>
      </c>
      <c r="S5050" s="3"/>
      <c r="T5050" s="3"/>
      <c r="U5050" s="3"/>
      <c r="V5050" s="3"/>
      <c r="W5050" s="3"/>
      <c r="X5050" s="3"/>
      <c r="Y5050" s="3"/>
      <c r="Z5050" s="3"/>
      <c r="AA5050" s="3">
        <v>2.57506724408027</v>
      </c>
      <c r="AB5050" s="3">
        <v>16.9842977143067</v>
      </c>
      <c r="AC5050" s="3">
        <v>0</v>
      </c>
      <c r="AD5050" s="3"/>
      <c r="AE5050" s="5"/>
      <c r="AF5050" s="3">
        <v>0.250051621151959</v>
      </c>
      <c r="AG5050" s="3"/>
      <c r="AH5050" s="3"/>
      <c r="AI5050" s="3"/>
      <c r="AJ5050" s="3"/>
      <c r="AK5050" s="3"/>
      <c r="AL5050" s="3"/>
      <c r="AM5050" s="3"/>
      <c r="AN5050" s="5" t="s">
        <v>1266</v>
      </c>
      <c r="AO5050" s="1"/>
      <c r="AP5050" s="1"/>
      <c r="AQ5050" s="1"/>
    </row>
    <row r="5051" spans="1:43">
      <c r="A5051" s="1" t="s">
        <v>12788</v>
      </c>
      <c r="B5051" s="1" t="s">
        <v>12789</v>
      </c>
      <c r="C5051" s="3">
        <v>0.367123287671233</v>
      </c>
      <c r="D5051" s="4">
        <v>44103</v>
      </c>
      <c r="E5051" s="3">
        <v>14.2281074045</v>
      </c>
      <c r="F5051" s="5" t="s">
        <v>2615</v>
      </c>
      <c r="G5051" s="5">
        <v>135</v>
      </c>
      <c r="H5051" s="5" t="s">
        <v>55</v>
      </c>
      <c r="I5051" s="3">
        <v>10.4916005359167</v>
      </c>
      <c r="J5051" s="3">
        <v>49.0018148820327</v>
      </c>
      <c r="K5051" s="3">
        <v>2.60311991578143</v>
      </c>
      <c r="L5051" s="3">
        <v>49.6045197740113</v>
      </c>
      <c r="M5051" s="3">
        <v>8.68815896188159</v>
      </c>
      <c r="N5051" s="3">
        <v>19.5691202872531</v>
      </c>
      <c r="O5051" s="3">
        <v>10.0379759827568</v>
      </c>
      <c r="P5051" s="3">
        <v>80.5960264900662</v>
      </c>
      <c r="Q5051" s="3"/>
      <c r="R5051" s="3"/>
      <c r="S5051" s="3"/>
      <c r="T5051" s="3"/>
      <c r="U5051" s="3"/>
      <c r="V5051" s="3"/>
      <c r="W5051" s="3"/>
      <c r="X5051" s="3"/>
      <c r="Y5051" s="3"/>
      <c r="Z5051" s="3"/>
      <c r="AA5051" s="3">
        <v>0.110061717660218</v>
      </c>
      <c r="AB5051" s="3">
        <v>0.155853119088526</v>
      </c>
      <c r="AC5051" s="3">
        <v>-8.52328073251509</v>
      </c>
      <c r="AD5051" s="3"/>
      <c r="AE5051" s="5">
        <v>3</v>
      </c>
      <c r="AF5051" s="3">
        <v>0.155910978402259</v>
      </c>
      <c r="AG5051" s="3"/>
      <c r="AH5051" s="3"/>
      <c r="AI5051" s="3"/>
      <c r="AJ5051" s="3"/>
      <c r="AK5051" s="3"/>
      <c r="AL5051" s="3"/>
      <c r="AM5051" s="3"/>
      <c r="AN5051" s="5" t="s">
        <v>46</v>
      </c>
      <c r="AO5051" s="1"/>
      <c r="AP5051" s="1"/>
      <c r="AQ5051" s="1"/>
    </row>
    <row r="5052" spans="1:43">
      <c r="A5052" s="1" t="s">
        <v>12790</v>
      </c>
      <c r="B5052" s="1" t="s">
        <v>12791</v>
      </c>
      <c r="C5052" s="3">
        <v>0.457534246575342</v>
      </c>
      <c r="D5052" s="4">
        <v>44070</v>
      </c>
      <c r="E5052" s="3">
        <v>28.2848649311</v>
      </c>
      <c r="F5052" s="5" t="s">
        <v>2615</v>
      </c>
      <c r="G5052" s="5">
        <v>168</v>
      </c>
      <c r="H5052" s="5" t="s">
        <v>191</v>
      </c>
      <c r="I5052" s="3">
        <v>12.2946475887652</v>
      </c>
      <c r="J5052" s="3">
        <v>33.6347197106691</v>
      </c>
      <c r="K5052" s="3">
        <v>4.46657464011044</v>
      </c>
      <c r="L5052" s="3">
        <v>11.8150684931507</v>
      </c>
      <c r="M5052" s="3">
        <v>12.4615221314086</v>
      </c>
      <c r="N5052" s="3">
        <v>6.66666666666667</v>
      </c>
      <c r="O5052" s="3">
        <v>14.3550998381004</v>
      </c>
      <c r="P5052" s="3">
        <v>66.2857142857143</v>
      </c>
      <c r="Q5052" s="3"/>
      <c r="R5052" s="3"/>
      <c r="S5052" s="3"/>
      <c r="T5052" s="3"/>
      <c r="U5052" s="3"/>
      <c r="V5052" s="3"/>
      <c r="W5052" s="3"/>
      <c r="X5052" s="3"/>
      <c r="Y5052" s="3"/>
      <c r="Z5052" s="3"/>
      <c r="AA5052" s="3">
        <v>0.0321557728364466</v>
      </c>
      <c r="AB5052" s="3">
        <v>0.0476477797889006</v>
      </c>
      <c r="AC5052" s="3">
        <v>-8.63065577038072</v>
      </c>
      <c r="AD5052" s="3"/>
      <c r="AE5052" s="5">
        <v>2</v>
      </c>
      <c r="AF5052" s="3">
        <v>-0.686814767005632</v>
      </c>
      <c r="AG5052" s="3"/>
      <c r="AH5052" s="3"/>
      <c r="AI5052" s="3"/>
      <c r="AJ5052" s="3"/>
      <c r="AK5052" s="3"/>
      <c r="AL5052" s="3"/>
      <c r="AM5052" s="3"/>
      <c r="AN5052" s="5" t="s">
        <v>46</v>
      </c>
      <c r="AO5052" s="1"/>
      <c r="AP5052" s="1"/>
      <c r="AQ5052" s="1"/>
    </row>
    <row r="5053" spans="1:43">
      <c r="A5053" s="1" t="s">
        <v>12792</v>
      </c>
      <c r="B5053" s="1" t="s">
        <v>12793</v>
      </c>
      <c r="C5053" s="3">
        <v>0.454794520547945</v>
      </c>
      <c r="D5053" s="4">
        <v>44071</v>
      </c>
      <c r="E5053" s="3">
        <v>5.1201991475</v>
      </c>
      <c r="F5053" s="5" t="s">
        <v>12794</v>
      </c>
      <c r="G5053" s="5">
        <v>167</v>
      </c>
      <c r="H5053" s="5" t="s">
        <v>226</v>
      </c>
      <c r="I5053" s="3">
        <v>1.5183752417795</v>
      </c>
      <c r="J5053" s="3">
        <v>63.8691322901849</v>
      </c>
      <c r="K5053" s="3">
        <v>0.200458190148911</v>
      </c>
      <c r="L5053" s="3">
        <v>73.4126984126984</v>
      </c>
      <c r="M5053" s="3">
        <v>0.27703477264044</v>
      </c>
      <c r="N5053" s="3">
        <v>66.1495063469676</v>
      </c>
      <c r="O5053" s="3">
        <v>3.99247077471765</v>
      </c>
      <c r="P5053" s="3">
        <v>52.0440251572327</v>
      </c>
      <c r="Q5053" s="3"/>
      <c r="R5053" s="3"/>
      <c r="S5053" s="3"/>
      <c r="T5053" s="3"/>
      <c r="U5053" s="3"/>
      <c r="V5053" s="3"/>
      <c r="W5053" s="3"/>
      <c r="X5053" s="3"/>
      <c r="Y5053" s="3"/>
      <c r="Z5053" s="3"/>
      <c r="AA5053" s="3">
        <v>0.355001553666746</v>
      </c>
      <c r="AB5053" s="3">
        <v>0.635332458413113</v>
      </c>
      <c r="AC5053" s="3">
        <v>-1.06000000000001</v>
      </c>
      <c r="AD5053" s="3"/>
      <c r="AE5053" s="5">
        <v>1</v>
      </c>
      <c r="AF5053" s="3">
        <v>0.939796143784412</v>
      </c>
      <c r="AG5053" s="3"/>
      <c r="AH5053" s="3"/>
      <c r="AI5053" s="3"/>
      <c r="AJ5053" s="3"/>
      <c r="AK5053" s="3"/>
      <c r="AL5053" s="3"/>
      <c r="AM5053" s="3"/>
      <c r="AN5053" s="5" t="s">
        <v>1266</v>
      </c>
      <c r="AO5053" s="1"/>
      <c r="AP5053" s="1"/>
      <c r="AQ5053" s="1"/>
    </row>
    <row r="5054" spans="1:43">
      <c r="A5054" s="1" t="s">
        <v>12795</v>
      </c>
      <c r="B5054" s="1" t="s">
        <v>12796</v>
      </c>
      <c r="C5054" s="3">
        <v>0.550684931506849</v>
      </c>
      <c r="D5054" s="4">
        <v>44036</v>
      </c>
      <c r="E5054" s="3">
        <v>84.573377067</v>
      </c>
      <c r="F5054" s="5" t="s">
        <v>637</v>
      </c>
      <c r="G5054" s="5">
        <v>202</v>
      </c>
      <c r="H5054" s="5" t="s">
        <v>55</v>
      </c>
      <c r="I5054" s="3">
        <v>7.59962928637628</v>
      </c>
      <c r="J5054" s="3">
        <v>68.4210526315789</v>
      </c>
      <c r="K5054" s="3">
        <v>1.61036233152459</v>
      </c>
      <c r="L5054" s="3">
        <v>68.9265536723164</v>
      </c>
      <c r="M5054" s="3">
        <v>5.57424752205148</v>
      </c>
      <c r="N5054" s="3">
        <v>46.0203470975464</v>
      </c>
      <c r="O5054" s="3">
        <v>14.7233201581028</v>
      </c>
      <c r="P5054" s="3">
        <v>67.4834437086093</v>
      </c>
      <c r="Q5054" s="3">
        <v>16.3676455848451</v>
      </c>
      <c r="R5054" s="3">
        <v>70.5792682926829</v>
      </c>
      <c r="S5054" s="3"/>
      <c r="T5054" s="3"/>
      <c r="U5054" s="3"/>
      <c r="V5054" s="3"/>
      <c r="W5054" s="3"/>
      <c r="X5054" s="3"/>
      <c r="Y5054" s="3"/>
      <c r="Z5054" s="3"/>
      <c r="AA5054" s="3">
        <v>0.210651093356064</v>
      </c>
      <c r="AB5054" s="3">
        <v>0.355103070653244</v>
      </c>
      <c r="AC5054" s="3">
        <v>-7.52996792166133</v>
      </c>
      <c r="AD5054" s="3"/>
      <c r="AE5054" s="5">
        <v>2</v>
      </c>
      <c r="AF5054" s="3">
        <v>1.54633311378511</v>
      </c>
      <c r="AG5054" s="3"/>
      <c r="AH5054" s="3"/>
      <c r="AI5054" s="3"/>
      <c r="AJ5054" s="3"/>
      <c r="AK5054" s="3"/>
      <c r="AL5054" s="3"/>
      <c r="AM5054" s="3"/>
      <c r="AN5054" s="5" t="s">
        <v>51</v>
      </c>
      <c r="AO5054" s="1"/>
      <c r="AP5054" s="1"/>
      <c r="AQ5054" s="1"/>
    </row>
    <row r="5055" spans="1:43">
      <c r="A5055" s="1" t="s">
        <v>12797</v>
      </c>
      <c r="B5055" s="1" t="s">
        <v>12798</v>
      </c>
      <c r="C5055" s="3">
        <v>0.550684931506849</v>
      </c>
      <c r="D5055" s="4">
        <v>44036</v>
      </c>
      <c r="E5055" s="3">
        <v>80.1235903104</v>
      </c>
      <c r="F5055" s="5" t="s">
        <v>450</v>
      </c>
      <c r="G5055" s="5">
        <v>202</v>
      </c>
      <c r="H5055" s="5" t="s">
        <v>50</v>
      </c>
      <c r="I5055" s="3">
        <v>0.329111399222106</v>
      </c>
      <c r="J5055" s="3">
        <v>13.756141134435</v>
      </c>
      <c r="K5055" s="3">
        <v>0.0497265042267398</v>
      </c>
      <c r="L5055" s="3">
        <v>12.9703408587871</v>
      </c>
      <c r="M5055" s="3">
        <v>0.249128051818635</v>
      </c>
      <c r="N5055" s="3">
        <v>6.14425645592164</v>
      </c>
      <c r="O5055" s="3">
        <v>0.877439488703918</v>
      </c>
      <c r="P5055" s="3">
        <v>18.1818181818182</v>
      </c>
      <c r="Q5055" s="3">
        <v>1.72413262589929</v>
      </c>
      <c r="R5055" s="3">
        <v>6.71173346209561</v>
      </c>
      <c r="S5055" s="3"/>
      <c r="T5055" s="3"/>
      <c r="U5055" s="3"/>
      <c r="V5055" s="3"/>
      <c r="W5055" s="3"/>
      <c r="X5055" s="3"/>
      <c r="Y5055" s="3"/>
      <c r="Z5055" s="3"/>
      <c r="AA5055" s="3">
        <v>3.0558104499012</v>
      </c>
      <c r="AB5055" s="3"/>
      <c r="AC5055" s="3">
        <v>0</v>
      </c>
      <c r="AD5055" s="3"/>
      <c r="AE5055" s="5"/>
      <c r="AF5055" s="3">
        <v>0.285363845983849</v>
      </c>
      <c r="AG5055" s="3"/>
      <c r="AH5055" s="3"/>
      <c r="AI5055" s="3"/>
      <c r="AJ5055" s="3"/>
      <c r="AK5055" s="3"/>
      <c r="AL5055" s="3"/>
      <c r="AM5055" s="3"/>
      <c r="AN5055" s="5" t="s">
        <v>1266</v>
      </c>
      <c r="AO5055" s="1"/>
      <c r="AP5055" s="1"/>
      <c r="AQ5055" s="1"/>
    </row>
    <row r="5056" spans="1:43">
      <c r="A5056" s="1" t="s">
        <v>12799</v>
      </c>
      <c r="B5056" s="1" t="s">
        <v>12800</v>
      </c>
      <c r="C5056" s="3">
        <v>0.153424657534247</v>
      </c>
      <c r="D5056" s="4">
        <v>44181</v>
      </c>
      <c r="E5056" s="3">
        <v>13.6407273899</v>
      </c>
      <c r="F5056" s="5" t="s">
        <v>11188</v>
      </c>
      <c r="G5056" s="5">
        <v>57</v>
      </c>
      <c r="H5056" s="5" t="s">
        <v>226</v>
      </c>
      <c r="I5056" s="3">
        <v>1.82963407318536</v>
      </c>
      <c r="J5056" s="3">
        <v>55.049786628734</v>
      </c>
      <c r="K5056" s="3">
        <v>0.592592592592593</v>
      </c>
      <c r="L5056" s="3">
        <v>45.3703703703704</v>
      </c>
      <c r="M5056" s="3">
        <v>0.612466660081002</v>
      </c>
      <c r="N5056" s="3">
        <v>55.7122708039492</v>
      </c>
      <c r="O5056" s="3"/>
      <c r="P5056" s="3"/>
      <c r="Q5056" s="3"/>
      <c r="R5056" s="3"/>
      <c r="S5056" s="3"/>
      <c r="T5056" s="3"/>
      <c r="U5056" s="3"/>
      <c r="V5056" s="3"/>
      <c r="W5056" s="3"/>
      <c r="X5056" s="3"/>
      <c r="Y5056" s="3"/>
      <c r="Z5056" s="3"/>
      <c r="AA5056" s="3">
        <v>0.273870500988695</v>
      </c>
      <c r="AB5056" s="3">
        <v>0.568969144117092</v>
      </c>
      <c r="AC5056" s="3">
        <v>-0.948933672471145</v>
      </c>
      <c r="AD5056" s="3"/>
      <c r="AE5056" s="5"/>
      <c r="AF5056" s="3">
        <v>1.22975404919016</v>
      </c>
      <c r="AG5056" s="3"/>
      <c r="AH5056" s="3"/>
      <c r="AI5056" s="3"/>
      <c r="AJ5056" s="3"/>
      <c r="AK5056" s="3"/>
      <c r="AL5056" s="3"/>
      <c r="AM5056" s="3"/>
      <c r="AN5056" s="5" t="s">
        <v>1266</v>
      </c>
      <c r="AO5056" s="1"/>
      <c r="AP5056" s="1"/>
      <c r="AQ5056" s="1"/>
    </row>
    <row r="5057" spans="1:43">
      <c r="A5057" s="1" t="s">
        <v>12801</v>
      </c>
      <c r="B5057" s="1" t="s">
        <v>12802</v>
      </c>
      <c r="C5057" s="3">
        <v>0.205479452054795</v>
      </c>
      <c r="D5057" s="4">
        <v>44162</v>
      </c>
      <c r="E5057" s="3">
        <v>198.5111239308</v>
      </c>
      <c r="F5057" s="5" t="s">
        <v>1923</v>
      </c>
      <c r="G5057" s="5">
        <v>76</v>
      </c>
      <c r="H5057" s="5" t="s">
        <v>226</v>
      </c>
      <c r="I5057" s="3">
        <v>4.63472113118619</v>
      </c>
      <c r="J5057" s="3">
        <v>11.2375533428165</v>
      </c>
      <c r="K5057" s="3">
        <v>0.928206099640086</v>
      </c>
      <c r="L5057" s="3">
        <v>27.9100529100529</v>
      </c>
      <c r="M5057" s="3">
        <v>1.72792362768496</v>
      </c>
      <c r="N5057" s="3">
        <v>23.2722143864598</v>
      </c>
      <c r="O5057" s="3"/>
      <c r="P5057" s="3"/>
      <c r="Q5057" s="3"/>
      <c r="R5057" s="3"/>
      <c r="S5057" s="3"/>
      <c r="T5057" s="3"/>
      <c r="U5057" s="3"/>
      <c r="V5057" s="3"/>
      <c r="W5057" s="3"/>
      <c r="X5057" s="3"/>
      <c r="Y5057" s="3"/>
      <c r="Z5057" s="3"/>
      <c r="AA5057" s="3">
        <v>0.432537359692868</v>
      </c>
      <c r="AB5057" s="3">
        <v>1.13691267990277</v>
      </c>
      <c r="AC5057" s="3">
        <v>-1.56628752563863</v>
      </c>
      <c r="AD5057" s="3"/>
      <c r="AE5057" s="5"/>
      <c r="AF5057" s="3">
        <v>2.75621366849961</v>
      </c>
      <c r="AG5057" s="3"/>
      <c r="AH5057" s="3"/>
      <c r="AI5057" s="3"/>
      <c r="AJ5057" s="3"/>
      <c r="AK5057" s="3"/>
      <c r="AL5057" s="3"/>
      <c r="AM5057" s="3"/>
      <c r="AN5057" s="5" t="s">
        <v>1266</v>
      </c>
      <c r="AO5057" s="1"/>
      <c r="AP5057" s="1"/>
      <c r="AQ5057" s="1"/>
    </row>
    <row r="5058" spans="1:43">
      <c r="A5058" s="1" t="s">
        <v>12803</v>
      </c>
      <c r="B5058" s="1" t="s">
        <v>12804</v>
      </c>
      <c r="C5058" s="3">
        <v>0.531506849315069</v>
      </c>
      <c r="D5058" s="4">
        <v>44043</v>
      </c>
      <c r="E5058" s="3">
        <v>79.0846031204</v>
      </c>
      <c r="F5058" s="5" t="s">
        <v>1779</v>
      </c>
      <c r="G5058" s="5">
        <v>195</v>
      </c>
      <c r="H5058" s="5" t="s">
        <v>50</v>
      </c>
      <c r="I5058" s="3">
        <v>0.30575007397178</v>
      </c>
      <c r="J5058" s="3">
        <v>17.4184903974989</v>
      </c>
      <c r="K5058" s="3">
        <v>0.0393468424158918</v>
      </c>
      <c r="L5058" s="3">
        <v>20.9384683488269</v>
      </c>
      <c r="M5058" s="3">
        <v>0.226667980683943</v>
      </c>
      <c r="N5058" s="3">
        <v>8.59305431878896</v>
      </c>
      <c r="O5058" s="3">
        <v>0.862838440940189</v>
      </c>
      <c r="P5058" s="3">
        <v>20.3746002740978</v>
      </c>
      <c r="Q5058" s="3">
        <v>1.66949915025492</v>
      </c>
      <c r="R5058" s="3">
        <v>8.11202317720908</v>
      </c>
      <c r="S5058" s="3"/>
      <c r="T5058" s="3"/>
      <c r="U5058" s="3"/>
      <c r="V5058" s="3"/>
      <c r="W5058" s="3"/>
      <c r="X5058" s="3"/>
      <c r="Y5058" s="3"/>
      <c r="Z5058" s="3"/>
      <c r="AA5058" s="3">
        <v>2.53260206492163</v>
      </c>
      <c r="AB5058" s="3"/>
      <c r="AC5058" s="3">
        <v>0</v>
      </c>
      <c r="AD5058" s="3"/>
      <c r="AE5058" s="5"/>
      <c r="AF5058" s="3">
        <v>0.274781938992345</v>
      </c>
      <c r="AG5058" s="3"/>
      <c r="AH5058" s="3"/>
      <c r="AI5058" s="3"/>
      <c r="AJ5058" s="3"/>
      <c r="AK5058" s="3"/>
      <c r="AL5058" s="3"/>
      <c r="AM5058" s="3"/>
      <c r="AN5058" s="5" t="s">
        <v>1266</v>
      </c>
      <c r="AO5058" s="1"/>
      <c r="AP5058" s="1"/>
      <c r="AQ5058" s="1"/>
    </row>
    <row r="5059" spans="1:43">
      <c r="A5059" s="1" t="s">
        <v>12805</v>
      </c>
      <c r="B5059" s="1" t="s">
        <v>12806</v>
      </c>
      <c r="C5059" s="3">
        <v>0.268493150684932</v>
      </c>
      <c r="D5059" s="4">
        <v>44139</v>
      </c>
      <c r="E5059" s="3">
        <v>79.0126355504</v>
      </c>
      <c r="F5059" s="5" t="s">
        <v>666</v>
      </c>
      <c r="G5059" s="5">
        <v>99</v>
      </c>
      <c r="H5059" s="5" t="s">
        <v>50</v>
      </c>
      <c r="I5059" s="3">
        <v>0.328456255598694</v>
      </c>
      <c r="J5059" s="3">
        <v>13.9794551138901</v>
      </c>
      <c r="K5059" s="3">
        <v>0.0595592614651513</v>
      </c>
      <c r="L5059" s="3">
        <v>9.07481186365649</v>
      </c>
      <c r="M5059" s="3">
        <v>0.248632521133759</v>
      </c>
      <c r="N5059" s="3">
        <v>6.41139804096171</v>
      </c>
      <c r="O5059" s="3">
        <v>0.800000000000001</v>
      </c>
      <c r="P5059" s="3">
        <v>30.2421196893559</v>
      </c>
      <c r="Q5059" s="3"/>
      <c r="R5059" s="3"/>
      <c r="S5059" s="3"/>
      <c r="T5059" s="3"/>
      <c r="U5059" s="3"/>
      <c r="V5059" s="3"/>
      <c r="W5059" s="3"/>
      <c r="X5059" s="3"/>
      <c r="Y5059" s="3"/>
      <c r="Z5059" s="3"/>
      <c r="AA5059" s="3">
        <v>2.70905725386267</v>
      </c>
      <c r="AB5059" s="3"/>
      <c r="AC5059" s="3">
        <v>0</v>
      </c>
      <c r="AD5059" s="3"/>
      <c r="AE5059" s="5"/>
      <c r="AF5059" s="3">
        <v>0.299137791147336</v>
      </c>
      <c r="AG5059" s="3"/>
      <c r="AH5059" s="3"/>
      <c r="AI5059" s="3"/>
      <c r="AJ5059" s="3"/>
      <c r="AK5059" s="3"/>
      <c r="AL5059" s="3"/>
      <c r="AM5059" s="3"/>
      <c r="AN5059" s="5" t="s">
        <v>1266</v>
      </c>
      <c r="AO5059" s="1"/>
      <c r="AP5059" s="1"/>
      <c r="AQ5059" s="1"/>
    </row>
    <row r="5060" spans="1:43">
      <c r="A5060" s="1" t="s">
        <v>12807</v>
      </c>
      <c r="B5060" s="1" t="s">
        <v>12808</v>
      </c>
      <c r="C5060" s="3">
        <v>0.320547945205479</v>
      </c>
      <c r="D5060" s="4">
        <v>44120</v>
      </c>
      <c r="E5060" s="3">
        <v>2.7410273926</v>
      </c>
      <c r="F5060" s="5" t="s">
        <v>2064</v>
      </c>
      <c r="G5060" s="5">
        <v>118</v>
      </c>
      <c r="H5060" s="5" t="s">
        <v>226</v>
      </c>
      <c r="I5060" s="3">
        <v>5.23350205329006</v>
      </c>
      <c r="J5060" s="3">
        <v>6.40113798008535</v>
      </c>
      <c r="K5060" s="3">
        <v>1.57632743362833</v>
      </c>
      <c r="L5060" s="3">
        <v>8.06878306878307</v>
      </c>
      <c r="M5060" s="3">
        <v>2.15073699823863</v>
      </c>
      <c r="N5060" s="3">
        <v>14.6685472496474</v>
      </c>
      <c r="O5060" s="3">
        <v>8.51881032105574</v>
      </c>
      <c r="P5060" s="3">
        <v>9.90566037735849</v>
      </c>
      <c r="Q5060" s="3"/>
      <c r="R5060" s="3"/>
      <c r="S5060" s="3"/>
      <c r="T5060" s="3"/>
      <c r="U5060" s="3"/>
      <c r="V5060" s="3"/>
      <c r="W5060" s="3"/>
      <c r="X5060" s="3"/>
      <c r="Y5060" s="3"/>
      <c r="Z5060" s="3"/>
      <c r="AA5060" s="3">
        <v>0.381429390557659</v>
      </c>
      <c r="AB5060" s="3">
        <v>0.739783432588017</v>
      </c>
      <c r="AC5060" s="3">
        <v>-2.42567937260623</v>
      </c>
      <c r="AD5060" s="3"/>
      <c r="AE5060" s="5"/>
      <c r="AF5060" s="3">
        <v>2.58340269125035</v>
      </c>
      <c r="AG5060" s="3"/>
      <c r="AH5060" s="3"/>
      <c r="AI5060" s="3"/>
      <c r="AJ5060" s="3"/>
      <c r="AK5060" s="3"/>
      <c r="AL5060" s="3"/>
      <c r="AM5060" s="3"/>
      <c r="AN5060" s="5" t="s">
        <v>46</v>
      </c>
      <c r="AO5060" s="1"/>
      <c r="AP5060" s="1"/>
      <c r="AQ5060" s="1"/>
    </row>
    <row r="5061" spans="1:43">
      <c r="A5061" s="1" t="s">
        <v>12809</v>
      </c>
      <c r="B5061" s="1" t="s">
        <v>12810</v>
      </c>
      <c r="C5061" s="3">
        <v>0.326027397260274</v>
      </c>
      <c r="D5061" s="4">
        <v>44118</v>
      </c>
      <c r="E5061" s="3">
        <v>147.6422993938</v>
      </c>
      <c r="F5061" s="5" t="s">
        <v>12489</v>
      </c>
      <c r="G5061" s="5">
        <v>120</v>
      </c>
      <c r="H5061" s="5" t="s">
        <v>226</v>
      </c>
      <c r="I5061" s="3">
        <v>1.68589174800356</v>
      </c>
      <c r="J5061" s="3">
        <v>59.0327169274538</v>
      </c>
      <c r="K5061" s="3">
        <v>1.11764705882354</v>
      </c>
      <c r="L5061" s="3">
        <v>19.7089947089947</v>
      </c>
      <c r="M5061" s="3">
        <v>0.979048364989231</v>
      </c>
      <c r="N5061" s="3">
        <v>40.6205923836389</v>
      </c>
      <c r="O5061" s="3">
        <v>2.80075750024918</v>
      </c>
      <c r="P5061" s="3">
        <v>68.0817610062893</v>
      </c>
      <c r="Q5061" s="3"/>
      <c r="R5061" s="3"/>
      <c r="S5061" s="3"/>
      <c r="T5061" s="3"/>
      <c r="U5061" s="3"/>
      <c r="V5061" s="3"/>
      <c r="W5061" s="3"/>
      <c r="X5061" s="3"/>
      <c r="Y5061" s="3"/>
      <c r="Z5061" s="3"/>
      <c r="AA5061" s="3">
        <v>0.346499090503176</v>
      </c>
      <c r="AB5061" s="3">
        <v>0.584268087343884</v>
      </c>
      <c r="AC5061" s="3">
        <v>-0.758902510215998</v>
      </c>
      <c r="AD5061" s="3"/>
      <c r="AE5061" s="5"/>
      <c r="AF5061" s="3">
        <v>0.665662443668813</v>
      </c>
      <c r="AG5061" s="3"/>
      <c r="AH5061" s="3"/>
      <c r="AI5061" s="3"/>
      <c r="AJ5061" s="3"/>
      <c r="AK5061" s="3"/>
      <c r="AL5061" s="3"/>
      <c r="AM5061" s="3"/>
      <c r="AN5061" s="5" t="s">
        <v>134</v>
      </c>
      <c r="AO5061" s="1"/>
      <c r="AP5061" s="1"/>
      <c r="AQ5061" s="1"/>
    </row>
    <row r="5062" spans="1:43">
      <c r="A5062" s="1" t="s">
        <v>12811</v>
      </c>
      <c r="B5062" s="1" t="s">
        <v>12812</v>
      </c>
      <c r="C5062" s="3">
        <v>0.484931506849315</v>
      </c>
      <c r="D5062" s="4">
        <v>44060</v>
      </c>
      <c r="E5062" s="3">
        <v>7.1983005803</v>
      </c>
      <c r="F5062" s="5" t="s">
        <v>12813</v>
      </c>
      <c r="G5062" s="5">
        <v>178</v>
      </c>
      <c r="H5062" s="5" t="s">
        <v>226</v>
      </c>
      <c r="I5062" s="3">
        <v>1.0675808031342</v>
      </c>
      <c r="J5062" s="3">
        <v>73.5419630156472</v>
      </c>
      <c r="K5062" s="3">
        <v>0.194193611030197</v>
      </c>
      <c r="L5062" s="3">
        <v>73.9417989417989</v>
      </c>
      <c r="M5062" s="3">
        <v>0.535853468433365</v>
      </c>
      <c r="N5062" s="3">
        <v>56.9816643159379</v>
      </c>
      <c r="O5062" s="3">
        <v>1.77532301015879</v>
      </c>
      <c r="P5062" s="3">
        <v>82.8616352201258</v>
      </c>
      <c r="Q5062" s="3"/>
      <c r="R5062" s="3"/>
      <c r="S5062" s="3"/>
      <c r="T5062" s="3"/>
      <c r="U5062" s="3"/>
      <c r="V5062" s="3"/>
      <c r="W5062" s="3"/>
      <c r="X5062" s="3"/>
      <c r="Y5062" s="3"/>
      <c r="Z5062" s="3"/>
      <c r="AA5062" s="3">
        <v>0.44789391935296</v>
      </c>
      <c r="AB5062" s="3">
        <v>0.884433396634925</v>
      </c>
      <c r="AC5062" s="3">
        <v>-0.368038740920099</v>
      </c>
      <c r="AD5062" s="3"/>
      <c r="AE5062" s="5"/>
      <c r="AF5062" s="3">
        <v>0.543585222816755</v>
      </c>
      <c r="AG5062" s="3"/>
      <c r="AH5062" s="3"/>
      <c r="AI5062" s="3"/>
      <c r="AJ5062" s="3"/>
      <c r="AK5062" s="3"/>
      <c r="AL5062" s="3"/>
      <c r="AM5062" s="3"/>
      <c r="AN5062" s="5" t="s">
        <v>134</v>
      </c>
      <c r="AO5062" s="1"/>
      <c r="AP5062" s="1"/>
      <c r="AQ5062" s="1"/>
    </row>
    <row r="5063" spans="1:43">
      <c r="A5063" s="1" t="s">
        <v>12814</v>
      </c>
      <c r="B5063" s="1" t="s">
        <v>12815</v>
      </c>
      <c r="C5063" s="3">
        <v>0.520547945205479</v>
      </c>
      <c r="D5063" s="4">
        <v>44047</v>
      </c>
      <c r="E5063" s="3">
        <v>14.5698105475</v>
      </c>
      <c r="F5063" s="5" t="s">
        <v>12816</v>
      </c>
      <c r="G5063" s="5">
        <v>191</v>
      </c>
      <c r="H5063" s="5" t="s">
        <v>45</v>
      </c>
      <c r="I5063" s="3">
        <v>1.81818181818181</v>
      </c>
      <c r="J5063" s="3">
        <v>32.6433121019108</v>
      </c>
      <c r="K5063" s="3">
        <v>0.241896468311557</v>
      </c>
      <c r="L5063" s="3">
        <v>65.0621118012422</v>
      </c>
      <c r="M5063" s="3">
        <v>1.19163899199062</v>
      </c>
      <c r="N5063" s="3">
        <v>16.8253968253968</v>
      </c>
      <c r="O5063" s="3">
        <v>2.43227209808186</v>
      </c>
      <c r="P5063" s="3">
        <v>43.7086092715232</v>
      </c>
      <c r="Q5063" s="3">
        <v>3.63108932679804</v>
      </c>
      <c r="R5063" s="3">
        <v>37.5</v>
      </c>
      <c r="S5063" s="3"/>
      <c r="T5063" s="3"/>
      <c r="U5063" s="3"/>
      <c r="V5063" s="3"/>
      <c r="W5063" s="3"/>
      <c r="X5063" s="3"/>
      <c r="Y5063" s="3"/>
      <c r="Z5063" s="3"/>
      <c r="AA5063" s="3">
        <v>0.277264638212183</v>
      </c>
      <c r="AB5063" s="3">
        <v>0.441055918868917</v>
      </c>
      <c r="AC5063" s="3">
        <v>-1.80640094247005</v>
      </c>
      <c r="AD5063" s="3"/>
      <c r="AE5063" s="5">
        <v>1</v>
      </c>
      <c r="AF5063" s="3">
        <v>0.496775212238149</v>
      </c>
      <c r="AG5063" s="3"/>
      <c r="AH5063" s="3"/>
      <c r="AI5063" s="3"/>
      <c r="AJ5063" s="3"/>
      <c r="AK5063" s="3"/>
      <c r="AL5063" s="3"/>
      <c r="AM5063" s="3"/>
      <c r="AN5063" s="5" t="s">
        <v>46</v>
      </c>
      <c r="AO5063" s="1"/>
      <c r="AP5063" s="1"/>
      <c r="AQ5063" s="1"/>
    </row>
    <row r="5064" spans="1:43">
      <c r="A5064" s="1" t="s">
        <v>12817</v>
      </c>
      <c r="B5064" s="1" t="s">
        <v>12818</v>
      </c>
      <c r="C5064" s="3">
        <v>0.268493150684932</v>
      </c>
      <c r="D5064" s="4">
        <v>44139</v>
      </c>
      <c r="E5064" s="3">
        <v>13.8074361554</v>
      </c>
      <c r="F5064" s="5" t="s">
        <v>12819</v>
      </c>
      <c r="G5064" s="5">
        <v>99</v>
      </c>
      <c r="H5064" s="5" t="s">
        <v>226</v>
      </c>
      <c r="I5064" s="3">
        <v>0.0099216192082537</v>
      </c>
      <c r="J5064" s="3">
        <v>91.3229018492176</v>
      </c>
      <c r="K5064" s="3">
        <v>0.04962779156327</v>
      </c>
      <c r="L5064" s="3">
        <v>81.6137566137566</v>
      </c>
      <c r="M5064" s="3">
        <v>-0.375568294129277</v>
      </c>
      <c r="N5064" s="3">
        <v>88.5754583921016</v>
      </c>
      <c r="O5064" s="3">
        <v>0.800000000000001</v>
      </c>
      <c r="P5064" s="3">
        <v>91.8238993710692</v>
      </c>
      <c r="Q5064" s="3"/>
      <c r="R5064" s="3"/>
      <c r="S5064" s="3"/>
      <c r="T5064" s="3"/>
      <c r="U5064" s="3"/>
      <c r="V5064" s="3"/>
      <c r="W5064" s="3"/>
      <c r="X5064" s="3"/>
      <c r="Y5064" s="3"/>
      <c r="Z5064" s="3"/>
      <c r="AA5064" s="3">
        <v>0.0750972627874729</v>
      </c>
      <c r="AB5064" s="3">
        <v>0.100236205233699</v>
      </c>
      <c r="AC5064" s="3">
        <v>-0.67140600315955</v>
      </c>
      <c r="AD5064" s="3"/>
      <c r="AE5064" s="5">
        <v>1</v>
      </c>
      <c r="AF5064" s="3">
        <v>0.295329796863425</v>
      </c>
      <c r="AG5064" s="3"/>
      <c r="AH5064" s="3"/>
      <c r="AI5064" s="3"/>
      <c r="AJ5064" s="3"/>
      <c r="AK5064" s="3"/>
      <c r="AL5064" s="3"/>
      <c r="AM5064" s="3">
        <v>1</v>
      </c>
      <c r="AN5064" s="5" t="s">
        <v>1660</v>
      </c>
      <c r="AO5064" s="1"/>
      <c r="AP5064" s="1"/>
      <c r="AQ5064" s="1"/>
    </row>
    <row r="5065" spans="1:43">
      <c r="A5065" s="1" t="s">
        <v>12820</v>
      </c>
      <c r="B5065" s="1" t="s">
        <v>12821</v>
      </c>
      <c r="C5065" s="3">
        <v>0.542465753424658</v>
      </c>
      <c r="D5065" s="4">
        <v>44039</v>
      </c>
      <c r="E5065" s="3">
        <v>80.303510529</v>
      </c>
      <c r="F5065" s="5" t="s">
        <v>7674</v>
      </c>
      <c r="G5065" s="5">
        <v>199</v>
      </c>
      <c r="H5065" s="5" t="s">
        <v>50</v>
      </c>
      <c r="I5065" s="3">
        <v>0.318788603307404</v>
      </c>
      <c r="J5065" s="3">
        <v>15.2746761947298</v>
      </c>
      <c r="K5065" s="3">
        <v>0.049677098857421</v>
      </c>
      <c r="L5065" s="3">
        <v>13.3244798583444</v>
      </c>
      <c r="M5065" s="3">
        <v>0.238901055146317</v>
      </c>
      <c r="N5065" s="3">
        <v>7.39091718610864</v>
      </c>
      <c r="O5065" s="3">
        <v>0.868086007140709</v>
      </c>
      <c r="P5065" s="3">
        <v>19.4152581087254</v>
      </c>
      <c r="Q5065" s="3">
        <v>1.64430453827701</v>
      </c>
      <c r="R5065" s="3">
        <v>8.83631096088846</v>
      </c>
      <c r="S5065" s="3"/>
      <c r="T5065" s="3"/>
      <c r="U5065" s="3"/>
      <c r="V5065" s="3"/>
      <c r="W5065" s="3"/>
      <c r="X5065" s="3"/>
      <c r="Y5065" s="3"/>
      <c r="Z5065" s="3"/>
      <c r="AA5065" s="3">
        <v>3.45373846160837</v>
      </c>
      <c r="AB5065" s="3"/>
      <c r="AC5065" s="3">
        <v>0</v>
      </c>
      <c r="AD5065" s="3"/>
      <c r="AE5065" s="5"/>
      <c r="AF5065" s="3">
        <v>0.270583364718541</v>
      </c>
      <c r="AG5065" s="3"/>
      <c r="AH5065" s="3"/>
      <c r="AI5065" s="3"/>
      <c r="AJ5065" s="3"/>
      <c r="AK5065" s="3"/>
      <c r="AL5065" s="3"/>
      <c r="AM5065" s="3"/>
      <c r="AN5065" s="5" t="s">
        <v>1266</v>
      </c>
      <c r="AO5065" s="1"/>
      <c r="AP5065" s="1"/>
      <c r="AQ5065" s="1"/>
    </row>
    <row r="5066" spans="1:43">
      <c r="A5066" s="1" t="s">
        <v>12822</v>
      </c>
      <c r="B5066" s="1" t="s">
        <v>12823</v>
      </c>
      <c r="C5066" s="3">
        <v>0.550684931506849</v>
      </c>
      <c r="D5066" s="4">
        <v>44036</v>
      </c>
      <c r="E5066" s="3">
        <v>80.0279924893</v>
      </c>
      <c r="F5066" s="5" t="s">
        <v>12824</v>
      </c>
      <c r="G5066" s="5">
        <v>202</v>
      </c>
      <c r="H5066" s="5" t="s">
        <v>50</v>
      </c>
      <c r="I5066" s="3">
        <v>0.33901685113171</v>
      </c>
      <c r="J5066" s="3">
        <v>12.5502456453774</v>
      </c>
      <c r="K5066" s="3">
        <v>0.059659938351375</v>
      </c>
      <c r="L5066" s="3">
        <v>8.49933598937583</v>
      </c>
      <c r="M5066" s="3">
        <v>0.269031486648055</v>
      </c>
      <c r="N5066" s="3">
        <v>4.54140694568121</v>
      </c>
      <c r="O5066" s="3">
        <v>0.879021612206452</v>
      </c>
      <c r="P5066" s="3">
        <v>18.0904522613065</v>
      </c>
      <c r="Q5066" s="3">
        <v>1.73580786690646</v>
      </c>
      <c r="R5066" s="3">
        <v>6.27716079188798</v>
      </c>
      <c r="S5066" s="3"/>
      <c r="T5066" s="3"/>
      <c r="U5066" s="3"/>
      <c r="V5066" s="3"/>
      <c r="W5066" s="3"/>
      <c r="X5066" s="3"/>
      <c r="Y5066" s="3"/>
      <c r="Z5066" s="3"/>
      <c r="AA5066" s="3">
        <v>3.7428882861081</v>
      </c>
      <c r="AB5066" s="3"/>
      <c r="AC5066" s="3">
        <v>0</v>
      </c>
      <c r="AD5066" s="3"/>
      <c r="AE5066" s="5"/>
      <c r="AF5066" s="3">
        <v>0.285620248637252</v>
      </c>
      <c r="AG5066" s="3"/>
      <c r="AH5066" s="3"/>
      <c r="AI5066" s="3"/>
      <c r="AJ5066" s="3"/>
      <c r="AK5066" s="3"/>
      <c r="AL5066" s="3"/>
      <c r="AM5066" s="3"/>
      <c r="AN5066" s="5" t="s">
        <v>1266</v>
      </c>
      <c r="AO5066" s="1"/>
      <c r="AP5066" s="1"/>
      <c r="AQ5066" s="1"/>
    </row>
    <row r="5067" spans="1:43">
      <c r="A5067" s="1" t="s">
        <v>12825</v>
      </c>
      <c r="B5067" s="1" t="s">
        <v>12826</v>
      </c>
      <c r="C5067" s="3">
        <v>0.252054794520548</v>
      </c>
      <c r="D5067" s="4">
        <v>44145</v>
      </c>
      <c r="E5067" s="3">
        <v>80.3621187743</v>
      </c>
      <c r="F5067" s="5" t="s">
        <v>6194</v>
      </c>
      <c r="G5067" s="5">
        <v>93</v>
      </c>
      <c r="H5067" s="5" t="s">
        <v>50</v>
      </c>
      <c r="I5067" s="3">
        <v>0.298656047784979</v>
      </c>
      <c r="J5067" s="3">
        <v>18.4903974988834</v>
      </c>
      <c r="K5067" s="3">
        <v>0.0397180021844857</v>
      </c>
      <c r="L5067" s="3">
        <v>19.2563081009296</v>
      </c>
      <c r="M5067" s="3">
        <v>0.218840147219733</v>
      </c>
      <c r="N5067" s="3">
        <v>9.30543187889582</v>
      </c>
      <c r="O5067" s="3">
        <v>0.750000000000006</v>
      </c>
      <c r="P5067" s="3">
        <v>38.9675650982184</v>
      </c>
      <c r="Q5067" s="3"/>
      <c r="R5067" s="3"/>
      <c r="S5067" s="3"/>
      <c r="T5067" s="3"/>
      <c r="U5067" s="3"/>
      <c r="V5067" s="3"/>
      <c r="W5067" s="3"/>
      <c r="X5067" s="3"/>
      <c r="Y5067" s="3"/>
      <c r="Z5067" s="3"/>
      <c r="AA5067" s="3">
        <v>2.95615282546935</v>
      </c>
      <c r="AB5067" s="3"/>
      <c r="AC5067" s="3">
        <v>0</v>
      </c>
      <c r="AD5067" s="3"/>
      <c r="AE5067" s="5"/>
      <c r="AF5067" s="3">
        <v>0.289209890755757</v>
      </c>
      <c r="AG5067" s="3"/>
      <c r="AH5067" s="3"/>
      <c r="AI5067" s="3"/>
      <c r="AJ5067" s="3"/>
      <c r="AK5067" s="3"/>
      <c r="AL5067" s="3"/>
      <c r="AM5067" s="3"/>
      <c r="AN5067" s="5" t="s">
        <v>1266</v>
      </c>
      <c r="AO5067" s="1"/>
      <c r="AP5067" s="1"/>
      <c r="AQ5067" s="1"/>
    </row>
    <row r="5068" spans="1:43">
      <c r="A5068" s="1" t="s">
        <v>12827</v>
      </c>
      <c r="B5068" s="1" t="s">
        <v>12828</v>
      </c>
      <c r="C5068" s="3">
        <v>0.136986301369863</v>
      </c>
      <c r="D5068" s="4">
        <v>44187</v>
      </c>
      <c r="E5068" s="3">
        <v>3.0473421407</v>
      </c>
      <c r="F5068" s="5" t="s">
        <v>12651</v>
      </c>
      <c r="G5068" s="5">
        <v>51</v>
      </c>
      <c r="H5068" s="5" t="s">
        <v>55</v>
      </c>
      <c r="I5068" s="3">
        <v>-0.479952004799523</v>
      </c>
      <c r="J5068" s="3">
        <v>95.4627949183303</v>
      </c>
      <c r="K5068" s="3">
        <v>-0.569430569430562</v>
      </c>
      <c r="L5068" s="3">
        <v>94.9717514124294</v>
      </c>
      <c r="M5068" s="3">
        <v>-0.509796081567372</v>
      </c>
      <c r="N5068" s="3">
        <v>89.4673847995212</v>
      </c>
      <c r="O5068" s="3"/>
      <c r="P5068" s="3"/>
      <c r="Q5068" s="3"/>
      <c r="R5068" s="3"/>
      <c r="S5068" s="3"/>
      <c r="T5068" s="3"/>
      <c r="U5068" s="3"/>
      <c r="V5068" s="3"/>
      <c r="W5068" s="3"/>
      <c r="X5068" s="3"/>
      <c r="Y5068" s="3"/>
      <c r="Z5068" s="3"/>
      <c r="AA5068" s="3">
        <v>-0.443402185819069</v>
      </c>
      <c r="AB5068" s="3">
        <v>-0.436989516753657</v>
      </c>
      <c r="AC5068" s="3">
        <v>-0.569430569430562</v>
      </c>
      <c r="AD5068" s="3"/>
      <c r="AE5068" s="5"/>
      <c r="AF5068" s="3">
        <v>0.0899910008999001</v>
      </c>
      <c r="AG5068" s="3"/>
      <c r="AH5068" s="3"/>
      <c r="AI5068" s="3"/>
      <c r="AJ5068" s="3"/>
      <c r="AK5068" s="3"/>
      <c r="AL5068" s="3"/>
      <c r="AM5068" s="3"/>
      <c r="AN5068" s="5" t="s">
        <v>1266</v>
      </c>
      <c r="AO5068" s="1"/>
      <c r="AP5068" s="1"/>
      <c r="AQ5068" s="1"/>
    </row>
    <row r="5069" spans="1:43">
      <c r="A5069" s="1" t="s">
        <v>12829</v>
      </c>
      <c r="B5069" s="1" t="s">
        <v>12830</v>
      </c>
      <c r="C5069" s="3">
        <v>0.515068493150685</v>
      </c>
      <c r="D5069" s="4">
        <v>44049</v>
      </c>
      <c r="E5069" s="3">
        <v>28.0551596407</v>
      </c>
      <c r="F5069" s="5" t="s">
        <v>12831</v>
      </c>
      <c r="G5069" s="5">
        <v>189</v>
      </c>
      <c r="H5069" s="5" t="s">
        <v>50</v>
      </c>
      <c r="I5069" s="3">
        <v>0.309443002595315</v>
      </c>
      <c r="J5069" s="3">
        <v>16.4359088878964</v>
      </c>
      <c r="K5069" s="3">
        <v>0.0497809637594655</v>
      </c>
      <c r="L5069" s="3">
        <v>12.6604692341744</v>
      </c>
      <c r="M5069" s="3">
        <v>0.229403550767996</v>
      </c>
      <c r="N5069" s="3">
        <v>8.10329474621549</v>
      </c>
      <c r="O5069" s="3">
        <v>0.828656188325215</v>
      </c>
      <c r="P5069" s="3">
        <v>25.3540429419826</v>
      </c>
      <c r="Q5069" s="3">
        <v>1.5647053785</v>
      </c>
      <c r="R5069" s="3">
        <v>11.2023177209078</v>
      </c>
      <c r="S5069" s="3"/>
      <c r="T5069" s="3"/>
      <c r="U5069" s="3"/>
      <c r="V5069" s="3"/>
      <c r="W5069" s="3"/>
      <c r="X5069" s="3"/>
      <c r="Y5069" s="3"/>
      <c r="Z5069" s="3"/>
      <c r="AA5069" s="3">
        <v>2.86154166852633</v>
      </c>
      <c r="AB5069" s="3"/>
      <c r="AC5069" s="3">
        <v>0</v>
      </c>
      <c r="AD5069" s="3"/>
      <c r="AE5069" s="5"/>
      <c r="AF5069" s="3">
        <v>0.274964354270725</v>
      </c>
      <c r="AG5069" s="3"/>
      <c r="AH5069" s="3"/>
      <c r="AI5069" s="3"/>
      <c r="AJ5069" s="3"/>
      <c r="AK5069" s="3"/>
      <c r="AL5069" s="3"/>
      <c r="AM5069" s="3"/>
      <c r="AN5069" s="5" t="s">
        <v>1266</v>
      </c>
      <c r="AO5069" s="1"/>
      <c r="AP5069" s="1"/>
      <c r="AQ5069" s="1"/>
    </row>
    <row r="5070" spans="1:43">
      <c r="A5070" s="1" t="s">
        <v>12832</v>
      </c>
      <c r="B5070" s="1" t="s">
        <v>12833</v>
      </c>
      <c r="C5070" s="3">
        <v>0.536986301369863</v>
      </c>
      <c r="D5070" s="4">
        <v>44041</v>
      </c>
      <c r="E5070" s="3">
        <v>7.8555762947</v>
      </c>
      <c r="F5070" s="5" t="s">
        <v>10752</v>
      </c>
      <c r="G5070" s="5">
        <v>197</v>
      </c>
      <c r="H5070" s="5" t="s">
        <v>55</v>
      </c>
      <c r="I5070" s="3">
        <v>15.4175385200685</v>
      </c>
      <c r="J5070" s="3">
        <v>15.4869933454325</v>
      </c>
      <c r="K5070" s="3">
        <v>4.29737859905458</v>
      </c>
      <c r="L5070" s="3">
        <v>15.3107344632768</v>
      </c>
      <c r="M5070" s="3">
        <v>9.88861722358055</v>
      </c>
      <c r="N5070" s="3">
        <v>12.5074805505685</v>
      </c>
      <c r="O5070" s="3">
        <v>22.2916456716719</v>
      </c>
      <c r="P5070" s="3">
        <v>32.5827814569536</v>
      </c>
      <c r="Q5070" s="3">
        <v>21.3257348530294</v>
      </c>
      <c r="R5070" s="3">
        <v>56.859756097561</v>
      </c>
      <c r="S5070" s="3"/>
      <c r="T5070" s="3"/>
      <c r="U5070" s="3"/>
      <c r="V5070" s="3"/>
      <c r="W5070" s="3"/>
      <c r="X5070" s="3"/>
      <c r="Y5070" s="3"/>
      <c r="Z5070" s="3"/>
      <c r="AA5070" s="3">
        <v>0.192107438194329</v>
      </c>
      <c r="AB5070" s="3">
        <v>0.301230623781716</v>
      </c>
      <c r="AC5070" s="3">
        <v>-10.8664294643716</v>
      </c>
      <c r="AD5070" s="3"/>
      <c r="AE5070" s="5">
        <v>3</v>
      </c>
      <c r="AF5070" s="3">
        <v>1.95736432937398</v>
      </c>
      <c r="AG5070" s="3"/>
      <c r="AH5070" s="3"/>
      <c r="AI5070" s="3"/>
      <c r="AJ5070" s="3"/>
      <c r="AK5070" s="3"/>
      <c r="AL5070" s="3"/>
      <c r="AM5070" s="3"/>
      <c r="AN5070" s="5" t="s">
        <v>46</v>
      </c>
      <c r="AO5070" s="1"/>
      <c r="AP5070" s="1"/>
      <c r="AQ5070" s="1"/>
    </row>
    <row r="5071" spans="1:43">
      <c r="A5071" s="1" t="s">
        <v>12834</v>
      </c>
      <c r="B5071" s="1" t="s">
        <v>12835</v>
      </c>
      <c r="C5071" s="3">
        <v>0.29041095890411</v>
      </c>
      <c r="D5071" s="4">
        <v>44131</v>
      </c>
      <c r="E5071" s="3">
        <v>3.4424537684</v>
      </c>
      <c r="F5071" s="5" t="s">
        <v>11014</v>
      </c>
      <c r="G5071" s="5">
        <v>107</v>
      </c>
      <c r="H5071" s="5" t="s">
        <v>226</v>
      </c>
      <c r="I5071" s="3">
        <v>2.16458658346334</v>
      </c>
      <c r="J5071" s="3">
        <v>47.226173541963</v>
      </c>
      <c r="K5071" s="3">
        <v>0.779070885832451</v>
      </c>
      <c r="L5071" s="3">
        <v>34.2592592592593</v>
      </c>
      <c r="M5071" s="3">
        <v>0.73062872524515</v>
      </c>
      <c r="N5071" s="3">
        <v>51.4809590973202</v>
      </c>
      <c r="O5071" s="3">
        <v>4.7904790479048</v>
      </c>
      <c r="P5071" s="3">
        <v>38.2075471698113</v>
      </c>
      <c r="Q5071" s="3"/>
      <c r="R5071" s="3"/>
      <c r="S5071" s="3"/>
      <c r="T5071" s="3"/>
      <c r="U5071" s="3"/>
      <c r="V5071" s="3"/>
      <c r="W5071" s="3"/>
      <c r="X5071" s="3"/>
      <c r="Y5071" s="3"/>
      <c r="Z5071" s="3"/>
      <c r="AA5071" s="3">
        <v>0.460176877051605</v>
      </c>
      <c r="AB5071" s="3">
        <v>0.800759408438708</v>
      </c>
      <c r="AC5071" s="3">
        <v>-1.30991931656384</v>
      </c>
      <c r="AD5071" s="3"/>
      <c r="AE5071" s="5"/>
      <c r="AF5071" s="3">
        <v>1.35725370115858</v>
      </c>
      <c r="AG5071" s="3"/>
      <c r="AH5071" s="3"/>
      <c r="AI5071" s="3"/>
      <c r="AJ5071" s="3"/>
      <c r="AK5071" s="3"/>
      <c r="AL5071" s="3"/>
      <c r="AM5071" s="3"/>
      <c r="AN5071" s="5" t="s">
        <v>1266</v>
      </c>
      <c r="AO5071" s="1"/>
      <c r="AP5071" s="1"/>
      <c r="AQ5071" s="1"/>
    </row>
    <row r="5072" spans="1:43">
      <c r="A5072" s="1" t="s">
        <v>12836</v>
      </c>
      <c r="B5072" s="1" t="s">
        <v>12837</v>
      </c>
      <c r="C5072" s="3">
        <v>0.405479452054795</v>
      </c>
      <c r="D5072" s="4">
        <v>44089</v>
      </c>
      <c r="E5072" s="3">
        <v>10.6743987316</v>
      </c>
      <c r="F5072" s="5" t="s">
        <v>6475</v>
      </c>
      <c r="G5072" s="5">
        <v>149</v>
      </c>
      <c r="H5072" s="5" t="s">
        <v>55</v>
      </c>
      <c r="I5072" s="3">
        <v>8.42233464493162</v>
      </c>
      <c r="J5072" s="3">
        <v>63.4603750756201</v>
      </c>
      <c r="K5072" s="3">
        <v>2.98095746574124</v>
      </c>
      <c r="L5072" s="3">
        <v>41.864406779661</v>
      </c>
      <c r="M5072" s="3">
        <v>3.50594758966102</v>
      </c>
      <c r="N5072" s="3">
        <v>65.6493117893477</v>
      </c>
      <c r="O5072" s="3">
        <v>14.7090891069482</v>
      </c>
      <c r="P5072" s="3">
        <v>67.5496688741722</v>
      </c>
      <c r="Q5072" s="3"/>
      <c r="R5072" s="3"/>
      <c r="S5072" s="3"/>
      <c r="T5072" s="3"/>
      <c r="U5072" s="3"/>
      <c r="V5072" s="3"/>
      <c r="W5072" s="3"/>
      <c r="X5072" s="3"/>
      <c r="Y5072" s="3"/>
      <c r="Z5072" s="3"/>
      <c r="AA5072" s="3">
        <v>0.376180064627184</v>
      </c>
      <c r="AB5072" s="3">
        <v>0.914506500495754</v>
      </c>
      <c r="AC5072" s="3">
        <v>-3.88877894320205</v>
      </c>
      <c r="AD5072" s="3"/>
      <c r="AE5072" s="5">
        <v>1</v>
      </c>
      <c r="AF5072" s="3">
        <v>3.17973089954076</v>
      </c>
      <c r="AG5072" s="3"/>
      <c r="AH5072" s="3"/>
      <c r="AI5072" s="3"/>
      <c r="AJ5072" s="3"/>
      <c r="AK5072" s="3"/>
      <c r="AL5072" s="3"/>
      <c r="AM5072" s="3"/>
      <c r="AN5072" s="5" t="s">
        <v>1266</v>
      </c>
      <c r="AO5072" s="1"/>
      <c r="AP5072" s="1"/>
      <c r="AQ5072" s="1"/>
    </row>
    <row r="5073" spans="1:43">
      <c r="A5073" s="1" t="s">
        <v>12838</v>
      </c>
      <c r="B5073" s="1" t="s">
        <v>12839</v>
      </c>
      <c r="C5073" s="3">
        <v>0.380821917808219</v>
      </c>
      <c r="D5073" s="4">
        <v>44098</v>
      </c>
      <c r="E5073" s="3">
        <v>80.0652193882</v>
      </c>
      <c r="F5073" s="5" t="s">
        <v>12591</v>
      </c>
      <c r="G5073" s="5">
        <v>140</v>
      </c>
      <c r="H5073" s="5" t="s">
        <v>50</v>
      </c>
      <c r="I5073" s="3">
        <v>0.299431080946185</v>
      </c>
      <c r="J5073" s="3">
        <v>18.1330951317552</v>
      </c>
      <c r="K5073" s="3">
        <v>0.0597431046500103</v>
      </c>
      <c r="L5073" s="3">
        <v>8.23373173970784</v>
      </c>
      <c r="M5073" s="3">
        <v>0.229403550768009</v>
      </c>
      <c r="N5073" s="3">
        <v>8.01424755120214</v>
      </c>
      <c r="O5073" s="3">
        <v>0.77044415335528</v>
      </c>
      <c r="P5073" s="3">
        <v>35.6327089995432</v>
      </c>
      <c r="Q5073" s="3"/>
      <c r="R5073" s="3"/>
      <c r="S5073" s="3"/>
      <c r="T5073" s="3"/>
      <c r="U5073" s="3"/>
      <c r="V5073" s="3"/>
      <c r="W5073" s="3"/>
      <c r="X5073" s="3"/>
      <c r="Y5073" s="3"/>
      <c r="Z5073" s="3"/>
      <c r="AA5073" s="3">
        <v>2.41739083425271</v>
      </c>
      <c r="AB5073" s="3">
        <v>13.6355563341865</v>
      </c>
      <c r="AC5073" s="3">
        <v>0</v>
      </c>
      <c r="AD5073" s="3"/>
      <c r="AE5073" s="5"/>
      <c r="AF5073" s="3">
        <v>0.244639941848103</v>
      </c>
      <c r="AG5073" s="3"/>
      <c r="AH5073" s="3"/>
      <c r="AI5073" s="3"/>
      <c r="AJ5073" s="3"/>
      <c r="AK5073" s="3"/>
      <c r="AL5073" s="3"/>
      <c r="AM5073" s="3"/>
      <c r="AN5073" s="5" t="s">
        <v>1266</v>
      </c>
      <c r="AO5073" s="1"/>
      <c r="AP5073" s="1"/>
      <c r="AQ5073" s="1"/>
    </row>
    <row r="5074" spans="1:43">
      <c r="A5074" s="1" t="s">
        <v>12840</v>
      </c>
      <c r="B5074" s="1" t="s">
        <v>12841</v>
      </c>
      <c r="C5074" s="3">
        <v>0.482191780821918</v>
      </c>
      <c r="D5074" s="4">
        <v>44061</v>
      </c>
      <c r="E5074" s="3">
        <v>16.2669913492</v>
      </c>
      <c r="F5074" s="5" t="s">
        <v>1441</v>
      </c>
      <c r="G5074" s="5">
        <v>177</v>
      </c>
      <c r="H5074" s="5" t="s">
        <v>55</v>
      </c>
      <c r="I5074" s="3">
        <v>14.9748556528217</v>
      </c>
      <c r="J5074" s="3">
        <v>18.26981246219</v>
      </c>
      <c r="K5074" s="3">
        <v>1.53795542396578</v>
      </c>
      <c r="L5074" s="3">
        <v>70</v>
      </c>
      <c r="M5074" s="3">
        <v>9.84963075006674</v>
      </c>
      <c r="N5074" s="3">
        <v>12.8665469778576</v>
      </c>
      <c r="O5074" s="3">
        <v>19.9222923749393</v>
      </c>
      <c r="P5074" s="3">
        <v>45.4304635761589</v>
      </c>
      <c r="Q5074" s="3"/>
      <c r="R5074" s="3"/>
      <c r="S5074" s="3"/>
      <c r="T5074" s="3"/>
      <c r="U5074" s="3"/>
      <c r="V5074" s="3"/>
      <c r="W5074" s="3"/>
      <c r="X5074" s="3"/>
      <c r="Y5074" s="3"/>
      <c r="Z5074" s="3"/>
      <c r="AA5074" s="3">
        <v>0.288379965990722</v>
      </c>
      <c r="AB5074" s="3">
        <v>0.555936545430152</v>
      </c>
      <c r="AC5074" s="3">
        <v>-7.05949100340411</v>
      </c>
      <c r="AD5074" s="3"/>
      <c r="AE5074" s="5">
        <v>1</v>
      </c>
      <c r="AF5074" s="3">
        <v>2.74788702490156</v>
      </c>
      <c r="AG5074" s="3"/>
      <c r="AH5074" s="3"/>
      <c r="AI5074" s="3"/>
      <c r="AJ5074" s="3"/>
      <c r="AK5074" s="3"/>
      <c r="AL5074" s="3"/>
      <c r="AM5074" s="3"/>
      <c r="AN5074" s="5" t="s">
        <v>51</v>
      </c>
      <c r="AO5074" s="1"/>
      <c r="AP5074" s="1"/>
      <c r="AQ5074" s="1"/>
    </row>
    <row r="5075" spans="1:43">
      <c r="A5075" s="1" t="s">
        <v>12842</v>
      </c>
      <c r="B5075" s="1" t="s">
        <v>12843</v>
      </c>
      <c r="C5075" s="3">
        <v>0.457534246575342</v>
      </c>
      <c r="D5075" s="4">
        <v>44070</v>
      </c>
      <c r="E5075" s="3">
        <v>10.0779598057</v>
      </c>
      <c r="F5075" s="5" t="s">
        <v>1286</v>
      </c>
      <c r="G5075" s="5">
        <v>168</v>
      </c>
      <c r="H5075" s="5" t="s">
        <v>55</v>
      </c>
      <c r="I5075" s="3">
        <v>26.2105855855856</v>
      </c>
      <c r="J5075" s="3">
        <v>0.0604960677555959</v>
      </c>
      <c r="K5075" s="3">
        <v>7.41154859835476</v>
      </c>
      <c r="L5075" s="3">
        <v>0.169491525423729</v>
      </c>
      <c r="M5075" s="3">
        <v>17.4482577940791</v>
      </c>
      <c r="N5075" s="3">
        <v>0.179533213644524</v>
      </c>
      <c r="O5075" s="3">
        <v>31.6464369616288</v>
      </c>
      <c r="P5075" s="3">
        <v>5.89403973509934</v>
      </c>
      <c r="Q5075" s="3"/>
      <c r="R5075" s="3"/>
      <c r="S5075" s="3"/>
      <c r="T5075" s="3"/>
      <c r="U5075" s="3"/>
      <c r="V5075" s="3"/>
      <c r="W5075" s="3"/>
      <c r="X5075" s="3"/>
      <c r="Y5075" s="3"/>
      <c r="Z5075" s="3"/>
      <c r="AA5075" s="3">
        <v>0.35228259579479</v>
      </c>
      <c r="AB5075" s="3">
        <v>0.79277844392231</v>
      </c>
      <c r="AC5075" s="3">
        <v>-6.29592850049652</v>
      </c>
      <c r="AD5075" s="3"/>
      <c r="AE5075" s="5">
        <v>1</v>
      </c>
      <c r="AF5075" s="3">
        <v>3.4449484448422</v>
      </c>
      <c r="AG5075" s="3"/>
      <c r="AH5075" s="3"/>
      <c r="AI5075" s="3"/>
      <c r="AJ5075" s="3"/>
      <c r="AK5075" s="3"/>
      <c r="AL5075" s="3"/>
      <c r="AM5075" s="3"/>
      <c r="AN5075" s="5" t="s">
        <v>46</v>
      </c>
      <c r="AO5075" s="1"/>
      <c r="AP5075" s="1"/>
      <c r="AQ5075" s="1"/>
    </row>
    <row r="5076" spans="1:43">
      <c r="A5076" s="1" t="s">
        <v>12844</v>
      </c>
      <c r="B5076" s="1" t="s">
        <v>12845</v>
      </c>
      <c r="C5076" s="3">
        <v>0.364383561643836</v>
      </c>
      <c r="D5076" s="4">
        <v>44104</v>
      </c>
      <c r="E5076" s="3">
        <v>2.742477697</v>
      </c>
      <c r="F5076" s="5" t="s">
        <v>2123</v>
      </c>
      <c r="G5076" s="5">
        <v>134</v>
      </c>
      <c r="H5076" s="5" t="s">
        <v>226</v>
      </c>
      <c r="I5076" s="3">
        <v>0.181929510946777</v>
      </c>
      <c r="J5076" s="3">
        <v>88.3357041251778</v>
      </c>
      <c r="K5076" s="3">
        <v>0.562185619883614</v>
      </c>
      <c r="L5076" s="3">
        <v>47.7513227513228</v>
      </c>
      <c r="M5076" s="3">
        <v>-0.30311904870726</v>
      </c>
      <c r="N5076" s="3">
        <v>86.7418899858956</v>
      </c>
      <c r="O5076" s="3">
        <v>1.51544957444292</v>
      </c>
      <c r="P5076" s="3">
        <v>86.1635220125786</v>
      </c>
      <c r="Q5076" s="3"/>
      <c r="R5076" s="3"/>
      <c r="S5076" s="3"/>
      <c r="T5076" s="3"/>
      <c r="U5076" s="3"/>
      <c r="V5076" s="3"/>
      <c r="W5076" s="3"/>
      <c r="X5076" s="3"/>
      <c r="Y5076" s="3"/>
      <c r="Z5076" s="3"/>
      <c r="AA5076" s="3">
        <v>0.118395226069888</v>
      </c>
      <c r="AB5076" s="3">
        <v>0.161177903057196</v>
      </c>
      <c r="AC5076" s="3">
        <v>-3.70441092228376</v>
      </c>
      <c r="AD5076" s="3"/>
      <c r="AE5076" s="5">
        <v>2</v>
      </c>
      <c r="AF5076" s="3">
        <v>0.479111435903728</v>
      </c>
      <c r="AG5076" s="3"/>
      <c r="AH5076" s="3"/>
      <c r="AI5076" s="3"/>
      <c r="AJ5076" s="3"/>
      <c r="AK5076" s="3"/>
      <c r="AL5076" s="3"/>
      <c r="AM5076" s="3"/>
      <c r="AN5076" s="5" t="s">
        <v>134</v>
      </c>
      <c r="AO5076" s="1"/>
      <c r="AP5076" s="1"/>
      <c r="AQ5076" s="1"/>
    </row>
    <row r="5077" spans="1:43">
      <c r="A5077" s="1" t="s">
        <v>12846</v>
      </c>
      <c r="B5077" s="1" t="s">
        <v>12847</v>
      </c>
      <c r="C5077" s="3">
        <v>0.556164383561644</v>
      </c>
      <c r="D5077" s="4">
        <v>44034</v>
      </c>
      <c r="E5077" s="3">
        <v>80.1758309668</v>
      </c>
      <c r="F5077" s="5" t="s">
        <v>7046</v>
      </c>
      <c r="G5077" s="5">
        <v>204</v>
      </c>
      <c r="H5077" s="5" t="s">
        <v>50</v>
      </c>
      <c r="I5077" s="3">
        <v>0.299311583358277</v>
      </c>
      <c r="J5077" s="3">
        <v>18.3117463153193</v>
      </c>
      <c r="K5077" s="3">
        <v>0.0398049557170117</v>
      </c>
      <c r="L5077" s="3">
        <v>18.8579017264276</v>
      </c>
      <c r="M5077" s="3">
        <v>0.21932010766623</v>
      </c>
      <c r="N5077" s="3">
        <v>9.17186108637578</v>
      </c>
      <c r="O5077" s="3">
        <v>0.798521839000717</v>
      </c>
      <c r="P5077" s="3">
        <v>30.4248515303792</v>
      </c>
      <c r="Q5077" s="3">
        <v>1.58404333999403</v>
      </c>
      <c r="R5077" s="3">
        <v>10.5263157894737</v>
      </c>
      <c r="S5077" s="3"/>
      <c r="T5077" s="3"/>
      <c r="U5077" s="3"/>
      <c r="V5077" s="3"/>
      <c r="W5077" s="3"/>
      <c r="X5077" s="3"/>
      <c r="Y5077" s="3"/>
      <c r="Z5077" s="3"/>
      <c r="AA5077" s="3">
        <v>3.01317053915592</v>
      </c>
      <c r="AB5077" s="3"/>
      <c r="AC5077" s="3">
        <v>0</v>
      </c>
      <c r="AD5077" s="3"/>
      <c r="AE5077" s="5"/>
      <c r="AF5077" s="3">
        <v>0.262316040959505</v>
      </c>
      <c r="AG5077" s="3"/>
      <c r="AH5077" s="3"/>
      <c r="AI5077" s="3"/>
      <c r="AJ5077" s="3"/>
      <c r="AK5077" s="3"/>
      <c r="AL5077" s="3"/>
      <c r="AM5077" s="3"/>
      <c r="AN5077" s="5" t="s">
        <v>1266</v>
      </c>
      <c r="AO5077" s="1"/>
      <c r="AP5077" s="1"/>
      <c r="AQ5077" s="1"/>
    </row>
    <row r="5078" spans="1:43">
      <c r="A5078" s="1" t="s">
        <v>12848</v>
      </c>
      <c r="B5078" s="1" t="s">
        <v>12849</v>
      </c>
      <c r="C5078" s="3">
        <v>0.249315068493151</v>
      </c>
      <c r="D5078" s="4">
        <v>44146</v>
      </c>
      <c r="E5078" s="3">
        <v>18.871557379</v>
      </c>
      <c r="F5078" s="5" t="s">
        <v>12850</v>
      </c>
      <c r="G5078" s="5">
        <v>92</v>
      </c>
      <c r="H5078" s="5" t="s">
        <v>191</v>
      </c>
      <c r="I5078" s="3">
        <v>15.1304347826087</v>
      </c>
      <c r="J5078" s="3">
        <v>18.8065099457505</v>
      </c>
      <c r="K5078" s="3">
        <v>4.05169402724415</v>
      </c>
      <c r="L5078" s="3">
        <v>17.1232876712329</v>
      </c>
      <c r="M5078" s="3">
        <v>11.4373889460395</v>
      </c>
      <c r="N5078" s="3">
        <v>10.0900900900901</v>
      </c>
      <c r="O5078" s="3">
        <v>19.16</v>
      </c>
      <c r="P5078" s="3">
        <v>46.8571428571429</v>
      </c>
      <c r="Q5078" s="3"/>
      <c r="R5078" s="3"/>
      <c r="S5078" s="3"/>
      <c r="T5078" s="3"/>
      <c r="U5078" s="3"/>
      <c r="V5078" s="3"/>
      <c r="W5078" s="3"/>
      <c r="X5078" s="3"/>
      <c r="Y5078" s="3"/>
      <c r="Z5078" s="3"/>
      <c r="AA5078" s="3">
        <v>0.43124400642202</v>
      </c>
      <c r="AB5078" s="3">
        <v>1.42789290915597</v>
      </c>
      <c r="AC5078" s="3">
        <v>-2.61853549050781</v>
      </c>
      <c r="AD5078" s="3"/>
      <c r="AE5078" s="5"/>
      <c r="AF5078" s="3">
        <v>3.50371099249094</v>
      </c>
      <c r="AG5078" s="3"/>
      <c r="AH5078" s="3"/>
      <c r="AI5078" s="3"/>
      <c r="AJ5078" s="3"/>
      <c r="AK5078" s="3"/>
      <c r="AL5078" s="3"/>
      <c r="AM5078" s="3"/>
      <c r="AN5078" s="5" t="s">
        <v>51</v>
      </c>
      <c r="AO5078" s="1"/>
      <c r="AP5078" s="1"/>
      <c r="AQ5078" s="1"/>
    </row>
    <row r="5079" spans="1:43">
      <c r="A5079" s="1" t="s">
        <v>12851</v>
      </c>
      <c r="B5079" s="1" t="s">
        <v>12852</v>
      </c>
      <c r="C5079" s="3">
        <v>0.495890410958904</v>
      </c>
      <c r="D5079" s="4">
        <v>44056</v>
      </c>
      <c r="E5079" s="3">
        <v>1.8212869382</v>
      </c>
      <c r="F5079" s="5" t="s">
        <v>12853</v>
      </c>
      <c r="G5079" s="5">
        <v>182</v>
      </c>
      <c r="H5079" s="5" t="s">
        <v>55</v>
      </c>
      <c r="I5079" s="3">
        <v>13.574335647594</v>
      </c>
      <c r="J5079" s="3">
        <v>26.799758015729</v>
      </c>
      <c r="K5079" s="3">
        <v>2.32223740024445</v>
      </c>
      <c r="L5079" s="3">
        <v>55.9322033898305</v>
      </c>
      <c r="M5079" s="3">
        <v>3.63358333940145</v>
      </c>
      <c r="N5079" s="3">
        <v>64.6319569120287</v>
      </c>
      <c r="O5079" s="3">
        <v>28.5520729834703</v>
      </c>
      <c r="P5079" s="3">
        <v>12.0529801324503</v>
      </c>
      <c r="Q5079" s="3"/>
      <c r="R5079" s="3"/>
      <c r="S5079" s="3"/>
      <c r="T5079" s="3"/>
      <c r="U5079" s="3"/>
      <c r="V5079" s="3"/>
      <c r="W5079" s="3"/>
      <c r="X5079" s="3"/>
      <c r="Y5079" s="3"/>
      <c r="Z5079" s="3"/>
      <c r="AA5079" s="3">
        <v>0.378935947777192</v>
      </c>
      <c r="AB5079" s="3">
        <v>0.825437806898885</v>
      </c>
      <c r="AC5079" s="3">
        <v>-9.17611772424782</v>
      </c>
      <c r="AD5079" s="3"/>
      <c r="AE5079" s="5">
        <v>1</v>
      </c>
      <c r="AF5079" s="3">
        <v>4.82126847240376</v>
      </c>
      <c r="AG5079" s="3"/>
      <c r="AH5079" s="3"/>
      <c r="AI5079" s="3"/>
      <c r="AJ5079" s="3"/>
      <c r="AK5079" s="3"/>
      <c r="AL5079" s="3"/>
      <c r="AM5079" s="3"/>
      <c r="AN5079" s="5" t="s">
        <v>51</v>
      </c>
      <c r="AO5079" s="1"/>
      <c r="AP5079" s="1"/>
      <c r="AQ5079" s="1"/>
    </row>
    <row r="5080" spans="1:43">
      <c r="A5080" s="1" t="s">
        <v>12854</v>
      </c>
      <c r="B5080" s="1" t="s">
        <v>12855</v>
      </c>
      <c r="C5080" s="3">
        <v>0.4</v>
      </c>
      <c r="D5080" s="4">
        <v>44091</v>
      </c>
      <c r="E5080" s="3">
        <v>1.2704680105</v>
      </c>
      <c r="F5080" s="5" t="s">
        <v>12853</v>
      </c>
      <c r="G5080" s="5">
        <v>147</v>
      </c>
      <c r="H5080" s="5" t="s">
        <v>55</v>
      </c>
      <c r="I5080" s="3">
        <v>16.6844634276562</v>
      </c>
      <c r="J5080" s="3">
        <v>10.8287961282517</v>
      </c>
      <c r="K5080" s="3">
        <v>4.17063870352717</v>
      </c>
      <c r="L5080" s="3">
        <v>17.0056497175141</v>
      </c>
      <c r="M5080" s="3">
        <v>7.96146879631154</v>
      </c>
      <c r="N5080" s="3">
        <v>25.5535607420706</v>
      </c>
      <c r="O5080" s="3">
        <v>24.4589977220957</v>
      </c>
      <c r="P5080" s="3">
        <v>24.2384105960265</v>
      </c>
      <c r="Q5080" s="3"/>
      <c r="R5080" s="3"/>
      <c r="S5080" s="3"/>
      <c r="T5080" s="3"/>
      <c r="U5080" s="3"/>
      <c r="V5080" s="3"/>
      <c r="W5080" s="3"/>
      <c r="X5080" s="3"/>
      <c r="Y5080" s="3"/>
      <c r="Z5080" s="3"/>
      <c r="AA5080" s="3">
        <v>0.404553766816555</v>
      </c>
      <c r="AB5080" s="3">
        <v>1.25101756027783</v>
      </c>
      <c r="AC5080" s="3">
        <v>-5.87005343452334</v>
      </c>
      <c r="AD5080" s="3"/>
      <c r="AE5080" s="5">
        <v>1</v>
      </c>
      <c r="AF5080" s="3">
        <v>5.4173230820264</v>
      </c>
      <c r="AG5080" s="3"/>
      <c r="AH5080" s="3"/>
      <c r="AI5080" s="3"/>
      <c r="AJ5080" s="3"/>
      <c r="AK5080" s="3"/>
      <c r="AL5080" s="3"/>
      <c r="AM5080" s="3"/>
      <c r="AN5080" s="5" t="s">
        <v>51</v>
      </c>
      <c r="AO5080" s="1"/>
      <c r="AP5080" s="1"/>
      <c r="AQ5080" s="1"/>
    </row>
    <row r="5081" spans="1:43">
      <c r="A5081" s="1" t="s">
        <v>12856</v>
      </c>
      <c r="B5081" s="1" t="s">
        <v>12857</v>
      </c>
      <c r="C5081" s="3">
        <v>0.536986301369863</v>
      </c>
      <c r="D5081" s="4">
        <v>44041</v>
      </c>
      <c r="E5081" s="3">
        <v>11.4100196223</v>
      </c>
      <c r="F5081" s="5" t="s">
        <v>1029</v>
      </c>
      <c r="G5081" s="5">
        <v>22</v>
      </c>
      <c r="H5081" s="5" t="s">
        <v>93</v>
      </c>
      <c r="I5081" s="3">
        <v>12.6274659296674</v>
      </c>
      <c r="J5081" s="3">
        <v>18.45</v>
      </c>
      <c r="K5081" s="3">
        <v>1.86174797448716</v>
      </c>
      <c r="L5081" s="3">
        <v>46.0852329038652</v>
      </c>
      <c r="M5081" s="3">
        <v>6.37263726372637</v>
      </c>
      <c r="N5081" s="3">
        <v>21.6067864271457</v>
      </c>
      <c r="O5081" s="3">
        <v>17.5686430561082</v>
      </c>
      <c r="P5081" s="3">
        <v>31.0362173038229</v>
      </c>
      <c r="Q5081" s="3">
        <v>18.4999498646345</v>
      </c>
      <c r="R5081" s="3">
        <v>40.4540763673891</v>
      </c>
      <c r="S5081" s="3"/>
      <c r="T5081" s="3"/>
      <c r="U5081" s="3"/>
      <c r="V5081" s="3"/>
      <c r="W5081" s="3"/>
      <c r="X5081" s="3"/>
      <c r="Y5081" s="3"/>
      <c r="Z5081" s="3"/>
      <c r="AA5081" s="3">
        <v>0.167431324800756</v>
      </c>
      <c r="AB5081" s="3">
        <v>0.284206422758553</v>
      </c>
      <c r="AC5081" s="3">
        <v>-6.75912774667892</v>
      </c>
      <c r="AD5081" s="3"/>
      <c r="AE5081" s="5">
        <v>2</v>
      </c>
      <c r="AF5081" s="3">
        <v>1.89589933064825</v>
      </c>
      <c r="AG5081" s="3"/>
      <c r="AH5081" s="3"/>
      <c r="AI5081" s="3"/>
      <c r="AJ5081" s="3"/>
      <c r="AK5081" s="3"/>
      <c r="AL5081" s="3"/>
      <c r="AM5081" s="3"/>
      <c r="AN5081" s="5" t="s">
        <v>134</v>
      </c>
      <c r="AO5081" s="1"/>
      <c r="AP5081" s="1"/>
      <c r="AQ5081" s="1"/>
    </row>
    <row r="5082" spans="1:43">
      <c r="A5082" s="1" t="s">
        <v>12858</v>
      </c>
      <c r="B5082" s="1" t="s">
        <v>12859</v>
      </c>
      <c r="C5082" s="3">
        <v>0.134246575342466</v>
      </c>
      <c r="D5082" s="4">
        <v>44188</v>
      </c>
      <c r="E5082" s="3">
        <v>19.962101927</v>
      </c>
      <c r="F5082" s="5" t="s">
        <v>4808</v>
      </c>
      <c r="G5082" s="5">
        <v>50</v>
      </c>
      <c r="H5082" s="5" t="s">
        <v>55</v>
      </c>
      <c r="I5082" s="3">
        <v>1.20386031240673</v>
      </c>
      <c r="J5082" s="3">
        <v>91.3490623109498</v>
      </c>
      <c r="K5082" s="3">
        <v>0.34526980368946</v>
      </c>
      <c r="L5082" s="3">
        <v>86.3276836158192</v>
      </c>
      <c r="M5082" s="3">
        <v>0.246378239873871</v>
      </c>
      <c r="N5082" s="3">
        <v>86.8940754039497</v>
      </c>
      <c r="O5082" s="3"/>
      <c r="P5082" s="3"/>
      <c r="Q5082" s="3"/>
      <c r="R5082" s="3"/>
      <c r="S5082" s="3"/>
      <c r="T5082" s="3"/>
      <c r="U5082" s="3"/>
      <c r="V5082" s="3"/>
      <c r="W5082" s="3"/>
      <c r="X5082" s="3"/>
      <c r="Y5082" s="3"/>
      <c r="Z5082" s="3"/>
      <c r="AA5082" s="3">
        <v>0.195228308498198</v>
      </c>
      <c r="AB5082" s="3">
        <v>0.3194208329877</v>
      </c>
      <c r="AC5082" s="3">
        <v>-2.01063315611406</v>
      </c>
      <c r="AD5082" s="3"/>
      <c r="AE5082" s="5"/>
      <c r="AF5082" s="3">
        <v>0.855636255098989</v>
      </c>
      <c r="AG5082" s="3"/>
      <c r="AH5082" s="3"/>
      <c r="AI5082" s="3"/>
      <c r="AJ5082" s="3"/>
      <c r="AK5082" s="3"/>
      <c r="AL5082" s="3"/>
      <c r="AM5082" s="3"/>
      <c r="AN5082" s="5" t="s">
        <v>1266</v>
      </c>
      <c r="AO5082" s="1"/>
      <c r="AP5082" s="1"/>
      <c r="AQ5082" s="1"/>
    </row>
    <row r="5083" spans="1:43">
      <c r="A5083" s="1" t="s">
        <v>12860</v>
      </c>
      <c r="B5083" s="1" t="s">
        <v>12861</v>
      </c>
      <c r="C5083" s="3">
        <v>0.56986301369863</v>
      </c>
      <c r="D5083" s="4">
        <v>44029</v>
      </c>
      <c r="E5083" s="3">
        <v>71.9598676213</v>
      </c>
      <c r="F5083" s="5" t="s">
        <v>6506</v>
      </c>
      <c r="G5083" s="5">
        <v>209</v>
      </c>
      <c r="H5083" s="5" t="s">
        <v>55</v>
      </c>
      <c r="I5083" s="3">
        <v>1.3200352009387</v>
      </c>
      <c r="J5083" s="3">
        <v>90.7441016333938</v>
      </c>
      <c r="K5083" s="3">
        <v>1.50862068965518</v>
      </c>
      <c r="L5083" s="3">
        <v>70.3389830508475</v>
      </c>
      <c r="M5083" s="3">
        <v>0.387521798101144</v>
      </c>
      <c r="N5083" s="3">
        <v>85.9964093357271</v>
      </c>
      <c r="O5083" s="3">
        <v>2.00826934435912</v>
      </c>
      <c r="P5083" s="3">
        <v>94.9006622516556</v>
      </c>
      <c r="Q5083" s="3">
        <v>3.19689273976696</v>
      </c>
      <c r="R5083" s="3">
        <v>93.140243902439</v>
      </c>
      <c r="S5083" s="3"/>
      <c r="T5083" s="3"/>
      <c r="U5083" s="3"/>
      <c r="V5083" s="3"/>
      <c r="W5083" s="3"/>
      <c r="X5083" s="3"/>
      <c r="Y5083" s="3"/>
      <c r="Z5083" s="3"/>
      <c r="AA5083" s="3">
        <v>0.00553470306524501</v>
      </c>
      <c r="AB5083" s="3">
        <v>0.00690565584761665</v>
      </c>
      <c r="AC5083" s="3">
        <v>-7.29352207743508</v>
      </c>
      <c r="AD5083" s="3"/>
      <c r="AE5083" s="5">
        <v>3</v>
      </c>
      <c r="AF5083" s="3">
        <v>-0.195555170051106</v>
      </c>
      <c r="AG5083" s="3"/>
      <c r="AH5083" s="3"/>
      <c r="AI5083" s="3"/>
      <c r="AJ5083" s="3"/>
      <c r="AK5083" s="3"/>
      <c r="AL5083" s="3"/>
      <c r="AM5083" s="3"/>
      <c r="AN5083" s="5" t="s">
        <v>46</v>
      </c>
      <c r="AO5083" s="1"/>
      <c r="AP5083" s="1"/>
      <c r="AQ5083" s="1"/>
    </row>
    <row r="5084" spans="1:43">
      <c r="A5084" s="1" t="s">
        <v>12862</v>
      </c>
      <c r="B5084" s="1" t="s">
        <v>12863</v>
      </c>
      <c r="C5084" s="3">
        <v>0.542465753424658</v>
      </c>
      <c r="D5084" s="4">
        <v>44039</v>
      </c>
      <c r="E5084" s="3">
        <v>140.385130553</v>
      </c>
      <c r="F5084" s="5" t="s">
        <v>3991</v>
      </c>
      <c r="G5084" s="5">
        <v>199</v>
      </c>
      <c r="H5084" s="5" t="s">
        <v>191</v>
      </c>
      <c r="I5084" s="3">
        <v>15.3558357055714</v>
      </c>
      <c r="J5084" s="3">
        <v>18.2640144665461</v>
      </c>
      <c r="K5084" s="3">
        <v>2.00661680092059</v>
      </c>
      <c r="L5084" s="3">
        <v>60.1027397260274</v>
      </c>
      <c r="M5084" s="3">
        <v>7.94581018342338</v>
      </c>
      <c r="N5084" s="3">
        <v>25.9459459459459</v>
      </c>
      <c r="O5084" s="3">
        <v>25.7469633832787</v>
      </c>
      <c r="P5084" s="3">
        <v>21.3333333333333</v>
      </c>
      <c r="Q5084" s="3">
        <v>42.0715215866974</v>
      </c>
      <c r="R5084" s="3">
        <v>11.9496855345912</v>
      </c>
      <c r="S5084" s="3"/>
      <c r="T5084" s="3"/>
      <c r="U5084" s="3"/>
      <c r="V5084" s="3"/>
      <c r="W5084" s="3"/>
      <c r="X5084" s="3"/>
      <c r="Y5084" s="3"/>
      <c r="Z5084" s="3"/>
      <c r="AA5084" s="3">
        <v>0.409227966037949</v>
      </c>
      <c r="AB5084" s="3">
        <v>0.893350620479788</v>
      </c>
      <c r="AC5084" s="3">
        <v>-8.02366040361865</v>
      </c>
      <c r="AD5084" s="3"/>
      <c r="AE5084" s="5">
        <v>1</v>
      </c>
      <c r="AF5084" s="3">
        <v>4.83317493922908</v>
      </c>
      <c r="AG5084" s="3"/>
      <c r="AH5084" s="3"/>
      <c r="AI5084" s="3"/>
      <c r="AJ5084" s="3"/>
      <c r="AK5084" s="3"/>
      <c r="AL5084" s="3"/>
      <c r="AM5084" s="3"/>
      <c r="AN5084" s="5" t="s">
        <v>51</v>
      </c>
      <c r="AO5084" s="1"/>
      <c r="AP5084" s="1"/>
      <c r="AQ5084" s="1"/>
    </row>
    <row r="5085" spans="1:43">
      <c r="A5085" s="1" t="s">
        <v>12864</v>
      </c>
      <c r="B5085" s="1" t="s">
        <v>12865</v>
      </c>
      <c r="C5085" s="3">
        <v>0.23013698630137</v>
      </c>
      <c r="D5085" s="4">
        <v>44153</v>
      </c>
      <c r="E5085" s="3">
        <v>79.3495120718</v>
      </c>
      <c r="F5085" s="5" t="s">
        <v>8398</v>
      </c>
      <c r="G5085" s="5">
        <v>85</v>
      </c>
      <c r="H5085" s="5" t="s">
        <v>191</v>
      </c>
      <c r="I5085" s="3">
        <v>14.0425122631528</v>
      </c>
      <c r="J5085" s="3">
        <v>25.1356238698011</v>
      </c>
      <c r="K5085" s="3">
        <v>2.98792669156605</v>
      </c>
      <c r="L5085" s="3">
        <v>38.8698630136986</v>
      </c>
      <c r="M5085" s="3">
        <v>8.37217804588245</v>
      </c>
      <c r="N5085" s="3">
        <v>23.0630630630631</v>
      </c>
      <c r="O5085" s="3"/>
      <c r="P5085" s="3"/>
      <c r="Q5085" s="3"/>
      <c r="R5085" s="3"/>
      <c r="S5085" s="3"/>
      <c r="T5085" s="3"/>
      <c r="U5085" s="3"/>
      <c r="V5085" s="3"/>
      <c r="W5085" s="3"/>
      <c r="X5085" s="3"/>
      <c r="Y5085" s="3"/>
      <c r="Z5085" s="3"/>
      <c r="AA5085" s="3">
        <v>0.392003440974843</v>
      </c>
      <c r="AB5085" s="3">
        <v>0.907903083917719</v>
      </c>
      <c r="AC5085" s="3">
        <v>-6.16732369689006</v>
      </c>
      <c r="AD5085" s="3"/>
      <c r="AE5085" s="5"/>
      <c r="AF5085" s="3">
        <v>3.64413244205059</v>
      </c>
      <c r="AG5085" s="3"/>
      <c r="AH5085" s="3"/>
      <c r="AI5085" s="3"/>
      <c r="AJ5085" s="3"/>
      <c r="AK5085" s="3"/>
      <c r="AL5085" s="3"/>
      <c r="AM5085" s="3"/>
      <c r="AN5085" s="5" t="s">
        <v>46</v>
      </c>
      <c r="AO5085" s="1"/>
      <c r="AP5085" s="1"/>
      <c r="AQ5085" s="1"/>
    </row>
    <row r="5086" spans="1:43">
      <c r="A5086" s="1" t="s">
        <v>12866</v>
      </c>
      <c r="B5086" s="1" t="s">
        <v>12867</v>
      </c>
      <c r="C5086" s="3">
        <v>0.553424657534247</v>
      </c>
      <c r="D5086" s="4">
        <v>44035</v>
      </c>
      <c r="E5086" s="3">
        <v>80.2962924578</v>
      </c>
      <c r="F5086" s="5" t="s">
        <v>11191</v>
      </c>
      <c r="G5086" s="5">
        <v>203</v>
      </c>
      <c r="H5086" s="5" t="s">
        <v>50</v>
      </c>
      <c r="I5086" s="3">
        <v>0.408447897987632</v>
      </c>
      <c r="J5086" s="3">
        <v>7.32469852612774</v>
      </c>
      <c r="K5086" s="3">
        <v>0.0595651742281118</v>
      </c>
      <c r="L5086" s="3">
        <v>9.03054448871182</v>
      </c>
      <c r="M5086" s="3">
        <v>0.328488950826194</v>
      </c>
      <c r="N5086" s="3">
        <v>2.93855743544078</v>
      </c>
      <c r="O5086" s="3">
        <v>0.948049972090269</v>
      </c>
      <c r="P5086" s="3">
        <v>11.2380082229328</v>
      </c>
      <c r="Q5086" s="3">
        <v>1.87565890111865</v>
      </c>
      <c r="R5086" s="3">
        <v>4.58715596330275</v>
      </c>
      <c r="S5086" s="3"/>
      <c r="T5086" s="3"/>
      <c r="U5086" s="3"/>
      <c r="V5086" s="3"/>
      <c r="W5086" s="3"/>
      <c r="X5086" s="3"/>
      <c r="Y5086" s="3"/>
      <c r="Z5086" s="3"/>
      <c r="AA5086" s="3">
        <v>3.18855063709105</v>
      </c>
      <c r="AB5086" s="3"/>
      <c r="AC5086" s="3">
        <v>0</v>
      </c>
      <c r="AD5086" s="3"/>
      <c r="AE5086" s="5"/>
      <c r="AF5086" s="3">
        <v>0.305304640519616</v>
      </c>
      <c r="AG5086" s="3"/>
      <c r="AH5086" s="3"/>
      <c r="AI5086" s="3"/>
      <c r="AJ5086" s="3"/>
      <c r="AK5086" s="3"/>
      <c r="AL5086" s="3"/>
      <c r="AM5086" s="3"/>
      <c r="AN5086" s="5" t="s">
        <v>1266</v>
      </c>
      <c r="AO5086" s="1"/>
      <c r="AP5086" s="1"/>
      <c r="AQ5086" s="1"/>
    </row>
    <row r="5087" spans="1:43">
      <c r="A5087" s="1" t="s">
        <v>12868</v>
      </c>
      <c r="B5087" s="1" t="s">
        <v>12869</v>
      </c>
      <c r="C5087" s="3">
        <v>0.419178082191781</v>
      </c>
      <c r="D5087" s="4">
        <v>44084</v>
      </c>
      <c r="E5087" s="3">
        <v>3.0795853693</v>
      </c>
      <c r="F5087" s="5" t="s">
        <v>444</v>
      </c>
      <c r="G5087" s="5">
        <v>154</v>
      </c>
      <c r="H5087" s="5" t="s">
        <v>55</v>
      </c>
      <c r="I5087" s="3">
        <v>8.06802611429033</v>
      </c>
      <c r="J5087" s="3">
        <v>65.4567453115548</v>
      </c>
      <c r="K5087" s="3">
        <v>3.91381849182361</v>
      </c>
      <c r="L5087" s="3">
        <v>21.9209039548023</v>
      </c>
      <c r="M5087" s="3">
        <v>3.02750883663748</v>
      </c>
      <c r="N5087" s="3">
        <v>69.4793536804309</v>
      </c>
      <c r="O5087" s="3">
        <v>19.2246131958029</v>
      </c>
      <c r="P5087" s="3">
        <v>50.1986754966887</v>
      </c>
      <c r="Q5087" s="3"/>
      <c r="R5087" s="3"/>
      <c r="S5087" s="3"/>
      <c r="T5087" s="3"/>
      <c r="U5087" s="3"/>
      <c r="V5087" s="3"/>
      <c r="W5087" s="3"/>
      <c r="X5087" s="3"/>
      <c r="Y5087" s="3"/>
      <c r="Z5087" s="3"/>
      <c r="AA5087" s="3">
        <v>0.519286331750046</v>
      </c>
      <c r="AB5087" s="3">
        <v>1.09909060940107</v>
      </c>
      <c r="AC5087" s="3">
        <v>-5.34771126760563</v>
      </c>
      <c r="AD5087" s="3"/>
      <c r="AE5087" s="5"/>
      <c r="AF5087" s="3">
        <v>6.46279703053117</v>
      </c>
      <c r="AG5087" s="3"/>
      <c r="AH5087" s="3"/>
      <c r="AI5087" s="3"/>
      <c r="AJ5087" s="3"/>
      <c r="AK5087" s="3"/>
      <c r="AL5087" s="3"/>
      <c r="AM5087" s="3"/>
      <c r="AN5087" s="5" t="s">
        <v>1266</v>
      </c>
      <c r="AO5087" s="1"/>
      <c r="AP5087" s="1"/>
      <c r="AQ5087" s="1"/>
    </row>
    <row r="5088" spans="1:43">
      <c r="A5088" s="1" t="s">
        <v>12870</v>
      </c>
      <c r="B5088" s="1" t="s">
        <v>12871</v>
      </c>
      <c r="C5088" s="3">
        <v>0.558904109589041</v>
      </c>
      <c r="D5088" s="4">
        <v>44033</v>
      </c>
      <c r="E5088" s="3">
        <v>63.1080953198</v>
      </c>
      <c r="F5088" s="5" t="s">
        <v>2578</v>
      </c>
      <c r="G5088" s="5">
        <v>205</v>
      </c>
      <c r="H5088" s="5" t="s">
        <v>55</v>
      </c>
      <c r="I5088" s="3">
        <v>5.04435554009393</v>
      </c>
      <c r="J5088" s="3">
        <v>78.4633998790079</v>
      </c>
      <c r="K5088" s="3">
        <v>1.72660658637244</v>
      </c>
      <c r="L5088" s="3">
        <v>67.1186440677966</v>
      </c>
      <c r="M5088" s="3">
        <v>-0.140553947912363</v>
      </c>
      <c r="N5088" s="3">
        <v>88.7492519449432</v>
      </c>
      <c r="O5088" s="3">
        <v>13.7931034482759</v>
      </c>
      <c r="P5088" s="3">
        <v>70.6622516556291</v>
      </c>
      <c r="Q5088" s="3">
        <v>18.4698381559588</v>
      </c>
      <c r="R5088" s="3">
        <v>64.7103658536585</v>
      </c>
      <c r="S5088" s="3"/>
      <c r="T5088" s="3"/>
      <c r="U5088" s="3"/>
      <c r="V5088" s="3"/>
      <c r="W5088" s="3"/>
      <c r="X5088" s="3"/>
      <c r="Y5088" s="3"/>
      <c r="Z5088" s="3"/>
      <c r="AA5088" s="3">
        <v>0.227644527440668</v>
      </c>
      <c r="AB5088" s="3">
        <v>0.382469581898052</v>
      </c>
      <c r="AC5088" s="3">
        <v>-5.32614026483572</v>
      </c>
      <c r="AD5088" s="3"/>
      <c r="AE5088" s="5">
        <v>1</v>
      </c>
      <c r="AF5088" s="3">
        <v>2.39968941575263</v>
      </c>
      <c r="AG5088" s="3"/>
      <c r="AH5088" s="3"/>
      <c r="AI5088" s="3"/>
      <c r="AJ5088" s="3"/>
      <c r="AK5088" s="3"/>
      <c r="AL5088" s="3"/>
      <c r="AM5088" s="3"/>
      <c r="AN5088" s="5" t="s">
        <v>51</v>
      </c>
      <c r="AO5088" s="1"/>
      <c r="AP5088" s="1"/>
      <c r="AQ5088" s="1"/>
    </row>
    <row r="5089" spans="1:43">
      <c r="A5089" s="1" t="s">
        <v>12872</v>
      </c>
      <c r="B5089" s="1" t="s">
        <v>12873</v>
      </c>
      <c r="C5089" s="3">
        <v>0.419178082191781</v>
      </c>
      <c r="D5089" s="4">
        <v>44084</v>
      </c>
      <c r="E5089" s="3">
        <v>102.7728994142</v>
      </c>
      <c r="F5089" s="5" t="s">
        <v>6816</v>
      </c>
      <c r="G5089" s="5">
        <v>154</v>
      </c>
      <c r="H5089" s="5" t="s">
        <v>55</v>
      </c>
      <c r="I5089" s="3">
        <v>16.6294742479693</v>
      </c>
      <c r="J5089" s="3">
        <v>11.1917725347852</v>
      </c>
      <c r="K5089" s="3">
        <v>3.54227751802837</v>
      </c>
      <c r="L5089" s="3">
        <v>29.2655367231638</v>
      </c>
      <c r="M5089" s="3">
        <v>9.85370775180763</v>
      </c>
      <c r="N5089" s="3">
        <v>12.7468581687612</v>
      </c>
      <c r="O5089" s="3">
        <v>23.8131337060552</v>
      </c>
      <c r="P5089" s="3">
        <v>26.2913907284768</v>
      </c>
      <c r="Q5089" s="3"/>
      <c r="R5089" s="3"/>
      <c r="S5089" s="3"/>
      <c r="T5089" s="3"/>
      <c r="U5089" s="3"/>
      <c r="V5089" s="3"/>
      <c r="W5089" s="3"/>
      <c r="X5089" s="3"/>
      <c r="Y5089" s="3"/>
      <c r="Z5089" s="3"/>
      <c r="AA5089" s="3">
        <v>0.365342079062006</v>
      </c>
      <c r="AB5089" s="3">
        <v>0.760675241602301</v>
      </c>
      <c r="AC5089" s="3">
        <v>-7.16102674786094</v>
      </c>
      <c r="AD5089" s="3"/>
      <c r="AE5089" s="5">
        <v>1</v>
      </c>
      <c r="AF5089" s="3">
        <v>4.85880246398129</v>
      </c>
      <c r="AG5089" s="3"/>
      <c r="AH5089" s="3"/>
      <c r="AI5089" s="3"/>
      <c r="AJ5089" s="3"/>
      <c r="AK5089" s="3"/>
      <c r="AL5089" s="3"/>
      <c r="AM5089" s="3"/>
      <c r="AN5089" s="5" t="s">
        <v>46</v>
      </c>
      <c r="AO5089" s="1"/>
      <c r="AP5089" s="1"/>
      <c r="AQ5089" s="1"/>
    </row>
    <row r="5090" spans="1:43">
      <c r="A5090" s="1" t="s">
        <v>12874</v>
      </c>
      <c r="B5090" s="1" t="s">
        <v>12875</v>
      </c>
      <c r="C5090" s="3">
        <v>0.493150684931507</v>
      </c>
      <c r="D5090" s="4">
        <v>44057</v>
      </c>
      <c r="E5090" s="3">
        <v>15.4899168682</v>
      </c>
      <c r="F5090" s="5" t="s">
        <v>2996</v>
      </c>
      <c r="G5090" s="5">
        <v>181</v>
      </c>
      <c r="H5090" s="5" t="s">
        <v>191</v>
      </c>
      <c r="I5090" s="3">
        <v>7.49675465166595</v>
      </c>
      <c r="J5090" s="3">
        <v>70.7052441229656</v>
      </c>
      <c r="K5090" s="3">
        <v>0.434606832423699</v>
      </c>
      <c r="L5090" s="3">
        <v>83.5616438356164</v>
      </c>
      <c r="M5090" s="3">
        <v>4.08505289619776</v>
      </c>
      <c r="N5090" s="3">
        <v>63.2432432432432</v>
      </c>
      <c r="O5090" s="3">
        <v>6.35770095258482</v>
      </c>
      <c r="P5090" s="3">
        <v>85.5238095238095</v>
      </c>
      <c r="Q5090" s="3"/>
      <c r="R5090" s="3"/>
      <c r="S5090" s="3"/>
      <c r="T5090" s="3"/>
      <c r="U5090" s="3"/>
      <c r="V5090" s="3"/>
      <c r="W5090" s="3"/>
      <c r="X5090" s="3"/>
      <c r="Y5090" s="3"/>
      <c r="Z5090" s="3"/>
      <c r="AA5090" s="3">
        <v>-0.0468993618196854</v>
      </c>
      <c r="AB5090" s="3">
        <v>-0.0618530192896434</v>
      </c>
      <c r="AC5090" s="3">
        <v>-13.4418145956607</v>
      </c>
      <c r="AD5090" s="3"/>
      <c r="AE5090" s="5">
        <v>3</v>
      </c>
      <c r="AF5090" s="3">
        <v>-0.824806502185325</v>
      </c>
      <c r="AG5090" s="3"/>
      <c r="AH5090" s="3"/>
      <c r="AI5090" s="3"/>
      <c r="AJ5090" s="3"/>
      <c r="AK5090" s="3"/>
      <c r="AL5090" s="3"/>
      <c r="AM5090" s="3"/>
      <c r="AN5090" s="5" t="s">
        <v>46</v>
      </c>
      <c r="AO5090" s="1"/>
      <c r="AP5090" s="1"/>
      <c r="AQ5090" s="1"/>
    </row>
    <row r="5091" spans="1:43">
      <c r="A5091" s="1" t="s">
        <v>12876</v>
      </c>
      <c r="B5091" s="1" t="s">
        <v>12877</v>
      </c>
      <c r="C5091" s="3">
        <v>0.476712328767123</v>
      </c>
      <c r="D5091" s="4">
        <v>44063</v>
      </c>
      <c r="E5091" s="3">
        <v>2.3386079985</v>
      </c>
      <c r="F5091" s="5" t="s">
        <v>1608</v>
      </c>
      <c r="G5091" s="5">
        <v>175</v>
      </c>
      <c r="H5091" s="5" t="s">
        <v>191</v>
      </c>
      <c r="I5091" s="3">
        <v>10.5723306079495</v>
      </c>
      <c r="J5091" s="3">
        <v>45.5696202531646</v>
      </c>
      <c r="K5091" s="3">
        <v>2.71469393893817</v>
      </c>
      <c r="L5091" s="3">
        <v>45.0342465753425</v>
      </c>
      <c r="M5091" s="3">
        <v>3.85492700729927</v>
      </c>
      <c r="N5091" s="3">
        <v>65.4054054054054</v>
      </c>
      <c r="O5091" s="3">
        <v>32.2649365740292</v>
      </c>
      <c r="P5091" s="3">
        <v>5.52380952380952</v>
      </c>
      <c r="Q5091" s="3"/>
      <c r="R5091" s="3"/>
      <c r="S5091" s="3"/>
      <c r="T5091" s="3"/>
      <c r="U5091" s="3"/>
      <c r="V5091" s="3"/>
      <c r="W5091" s="3"/>
      <c r="X5091" s="3"/>
      <c r="Y5091" s="3"/>
      <c r="Z5091" s="3"/>
      <c r="AA5091" s="3">
        <v>0.452583703412126</v>
      </c>
      <c r="AB5091" s="3">
        <v>1.00735324579731</v>
      </c>
      <c r="AC5091" s="3">
        <v>-7.1375186846039</v>
      </c>
      <c r="AD5091" s="3"/>
      <c r="AE5091" s="5">
        <v>1</v>
      </c>
      <c r="AF5091" s="3">
        <v>4.69015097736242</v>
      </c>
      <c r="AG5091" s="3"/>
      <c r="AH5091" s="3"/>
      <c r="AI5091" s="3"/>
      <c r="AJ5091" s="3"/>
      <c r="AK5091" s="3"/>
      <c r="AL5091" s="3"/>
      <c r="AM5091" s="3"/>
      <c r="AN5091" s="5" t="s">
        <v>46</v>
      </c>
      <c r="AO5091" s="1"/>
      <c r="AP5091" s="1"/>
      <c r="AQ5091" s="1"/>
    </row>
    <row r="5092" spans="1:43">
      <c r="A5092" s="1" t="s">
        <v>12878</v>
      </c>
      <c r="B5092" s="1" t="s">
        <v>12879</v>
      </c>
      <c r="C5092" s="3">
        <v>0.482191780821918</v>
      </c>
      <c r="D5092" s="4">
        <v>44061</v>
      </c>
      <c r="E5092" s="3">
        <v>12.3323497805</v>
      </c>
      <c r="F5092" s="5" t="s">
        <v>1451</v>
      </c>
      <c r="G5092" s="5">
        <v>177</v>
      </c>
      <c r="H5092" s="5" t="s">
        <v>191</v>
      </c>
      <c r="I5092" s="3">
        <v>16.5842657645936</v>
      </c>
      <c r="J5092" s="3">
        <v>10.8499095840868</v>
      </c>
      <c r="K5092" s="3">
        <v>3.05144521965806</v>
      </c>
      <c r="L5092" s="3">
        <v>37.1575342465753</v>
      </c>
      <c r="M5092" s="3">
        <v>10.4074256612453</v>
      </c>
      <c r="N5092" s="3">
        <v>14.4144144144144</v>
      </c>
      <c r="O5092" s="3">
        <v>29.8772828292589</v>
      </c>
      <c r="P5092" s="3">
        <v>10.4761904761905</v>
      </c>
      <c r="Q5092" s="3"/>
      <c r="R5092" s="3"/>
      <c r="S5092" s="3"/>
      <c r="T5092" s="3"/>
      <c r="U5092" s="3"/>
      <c r="V5092" s="3"/>
      <c r="W5092" s="3"/>
      <c r="X5092" s="3"/>
      <c r="Y5092" s="3"/>
      <c r="Z5092" s="3"/>
      <c r="AA5092" s="3">
        <v>0.443166417423341</v>
      </c>
      <c r="AB5092" s="3">
        <v>1.20362289194598</v>
      </c>
      <c r="AC5092" s="3">
        <v>-6.47619047619047</v>
      </c>
      <c r="AD5092" s="3"/>
      <c r="AE5092" s="5">
        <v>1</v>
      </c>
      <c r="AF5092" s="3">
        <v>4.223198145524</v>
      </c>
      <c r="AG5092" s="3"/>
      <c r="AH5092" s="3"/>
      <c r="AI5092" s="3"/>
      <c r="AJ5092" s="3"/>
      <c r="AK5092" s="3"/>
      <c r="AL5092" s="3"/>
      <c r="AM5092" s="3"/>
      <c r="AN5092" s="5" t="s">
        <v>46</v>
      </c>
      <c r="AO5092" s="1"/>
      <c r="AP5092" s="1"/>
      <c r="AQ5092" s="1"/>
    </row>
    <row r="5093" spans="1:43">
      <c r="A5093" s="1" t="s">
        <v>12880</v>
      </c>
      <c r="B5093" s="1" t="s">
        <v>12881</v>
      </c>
      <c r="C5093" s="3">
        <v>0.504109589041096</v>
      </c>
      <c r="D5093" s="4">
        <v>44053</v>
      </c>
      <c r="E5093" s="3">
        <v>73.6181384251</v>
      </c>
      <c r="F5093" s="5" t="s">
        <v>2083</v>
      </c>
      <c r="G5093" s="5">
        <v>185</v>
      </c>
      <c r="H5093" s="5" t="s">
        <v>55</v>
      </c>
      <c r="I5093" s="3">
        <v>15.2916839056682</v>
      </c>
      <c r="J5093" s="3">
        <v>16.1524500907441</v>
      </c>
      <c r="K5093" s="3">
        <v>4.21091997008228</v>
      </c>
      <c r="L5093" s="3">
        <v>16.5536723163842</v>
      </c>
      <c r="M5093" s="3">
        <v>7.46625530273814</v>
      </c>
      <c r="N5093" s="3">
        <v>29.2639138240575</v>
      </c>
      <c r="O5093" s="3">
        <v>33.8553175136901</v>
      </c>
      <c r="P5093" s="3">
        <v>2.8476821192053</v>
      </c>
      <c r="Q5093" s="3">
        <v>39.33</v>
      </c>
      <c r="R5093" s="3">
        <v>11.2042682926829</v>
      </c>
      <c r="S5093" s="3"/>
      <c r="T5093" s="3"/>
      <c r="U5093" s="3"/>
      <c r="V5093" s="3"/>
      <c r="W5093" s="3"/>
      <c r="X5093" s="3"/>
      <c r="Y5093" s="3"/>
      <c r="Z5093" s="3"/>
      <c r="AA5093" s="3">
        <v>0.336390875988975</v>
      </c>
      <c r="AB5093" s="3">
        <v>0.644369908628502</v>
      </c>
      <c r="AC5093" s="3">
        <v>-6.36425848078991</v>
      </c>
      <c r="AD5093" s="3"/>
      <c r="AE5093" s="5">
        <v>1</v>
      </c>
      <c r="AF5093" s="3">
        <v>4.97360609269953</v>
      </c>
      <c r="AG5093" s="3"/>
      <c r="AH5093" s="3"/>
      <c r="AI5093" s="3"/>
      <c r="AJ5093" s="3"/>
      <c r="AK5093" s="3"/>
      <c r="AL5093" s="3"/>
      <c r="AM5093" s="3"/>
      <c r="AN5093" s="5" t="s">
        <v>46</v>
      </c>
      <c r="AO5093" s="1"/>
      <c r="AP5093" s="1"/>
      <c r="AQ5093" s="1"/>
    </row>
    <row r="5094" spans="1:43">
      <c r="A5094" s="1" t="s">
        <v>12882</v>
      </c>
      <c r="B5094" s="1" t="s">
        <v>12883</v>
      </c>
      <c r="C5094" s="3">
        <v>0.495890410958904</v>
      </c>
      <c r="D5094" s="4">
        <v>44056</v>
      </c>
      <c r="E5094" s="3">
        <v>10.1219502958</v>
      </c>
      <c r="F5094" s="5" t="s">
        <v>2069</v>
      </c>
      <c r="G5094" s="5">
        <v>182</v>
      </c>
      <c r="H5094" s="5" t="s">
        <v>55</v>
      </c>
      <c r="I5094" s="3">
        <v>11.154242256199</v>
      </c>
      <c r="J5094" s="3">
        <v>43.6176648517846</v>
      </c>
      <c r="K5094" s="3">
        <v>1.02239182086543</v>
      </c>
      <c r="L5094" s="3">
        <v>77.683615819209</v>
      </c>
      <c r="M5094" s="3">
        <v>5.56767737566775</v>
      </c>
      <c r="N5094" s="3">
        <v>46.0801915020946</v>
      </c>
      <c r="O5094" s="3">
        <v>24.7976518722761</v>
      </c>
      <c r="P5094" s="3">
        <v>22.6490066225166</v>
      </c>
      <c r="Q5094" s="3"/>
      <c r="R5094" s="3"/>
      <c r="S5094" s="3"/>
      <c r="T5094" s="3"/>
      <c r="U5094" s="3"/>
      <c r="V5094" s="3"/>
      <c r="W5094" s="3"/>
      <c r="X5094" s="3"/>
      <c r="Y5094" s="3"/>
      <c r="Z5094" s="3"/>
      <c r="AA5094" s="3">
        <v>0.426507244411266</v>
      </c>
      <c r="AB5094" s="3">
        <v>0.818426846282111</v>
      </c>
      <c r="AC5094" s="3">
        <v>-7.6923076923077</v>
      </c>
      <c r="AD5094" s="3"/>
      <c r="AE5094" s="5">
        <v>1</v>
      </c>
      <c r="AF5094" s="3">
        <v>5.45450123950619</v>
      </c>
      <c r="AG5094" s="3"/>
      <c r="AH5094" s="3"/>
      <c r="AI5094" s="3"/>
      <c r="AJ5094" s="3"/>
      <c r="AK5094" s="3"/>
      <c r="AL5094" s="3"/>
      <c r="AM5094" s="3"/>
      <c r="AN5094" s="5" t="s">
        <v>51</v>
      </c>
      <c r="AO5094" s="1"/>
      <c r="AP5094" s="1"/>
      <c r="AQ5094" s="1"/>
    </row>
    <row r="5095" spans="1:43">
      <c r="A5095" s="1" t="s">
        <v>12884</v>
      </c>
      <c r="B5095" s="1" t="s">
        <v>12885</v>
      </c>
      <c r="C5095" s="3">
        <v>0.465753424657534</v>
      </c>
      <c r="D5095" s="4">
        <v>44067</v>
      </c>
      <c r="E5095" s="3">
        <v>1.6052828007</v>
      </c>
      <c r="F5095" s="5" t="s">
        <v>6376</v>
      </c>
      <c r="G5095" s="5">
        <v>171</v>
      </c>
      <c r="H5095" s="5" t="s">
        <v>55</v>
      </c>
      <c r="I5095" s="3">
        <v>12.9920435510888</v>
      </c>
      <c r="J5095" s="3">
        <v>31.2159709618875</v>
      </c>
      <c r="K5095" s="3">
        <v>-0.488659413608711</v>
      </c>
      <c r="L5095" s="3">
        <v>94.2937853107345</v>
      </c>
      <c r="M5095" s="3">
        <v>4.86785853089779</v>
      </c>
      <c r="N5095" s="3">
        <v>52.9622980251346</v>
      </c>
      <c r="O5095" s="3">
        <v>10.8680020544427</v>
      </c>
      <c r="P5095" s="3">
        <v>78.2781456953642</v>
      </c>
      <c r="Q5095" s="3"/>
      <c r="R5095" s="3"/>
      <c r="S5095" s="3"/>
      <c r="T5095" s="3"/>
      <c r="U5095" s="3"/>
      <c r="V5095" s="3"/>
      <c r="W5095" s="3"/>
      <c r="X5095" s="3"/>
      <c r="Y5095" s="3"/>
      <c r="Z5095" s="3"/>
      <c r="AA5095" s="3">
        <v>0.0367418737292768</v>
      </c>
      <c r="AB5095" s="3">
        <v>0.0645925352428162</v>
      </c>
      <c r="AC5095" s="3">
        <v>-10.2471949509116</v>
      </c>
      <c r="AD5095" s="3"/>
      <c r="AE5095" s="5">
        <v>3</v>
      </c>
      <c r="AF5095" s="3">
        <v>1.2775880876389</v>
      </c>
      <c r="AG5095" s="3"/>
      <c r="AH5095" s="3"/>
      <c r="AI5095" s="3"/>
      <c r="AJ5095" s="3"/>
      <c r="AK5095" s="3"/>
      <c r="AL5095" s="3"/>
      <c r="AM5095" s="3"/>
      <c r="AN5095" s="5" t="s">
        <v>46</v>
      </c>
      <c r="AO5095" s="1"/>
      <c r="AP5095" s="1"/>
      <c r="AQ5095" s="1"/>
    </row>
    <row r="5096" spans="1:43">
      <c r="A5096" s="1" t="s">
        <v>12886</v>
      </c>
      <c r="B5096" s="1" t="s">
        <v>12887</v>
      </c>
      <c r="C5096" s="3">
        <v>0.421917808219178</v>
      </c>
      <c r="D5096" s="4">
        <v>44083</v>
      </c>
      <c r="E5096" s="3">
        <v>5.1639388889</v>
      </c>
      <c r="F5096" s="5" t="s">
        <v>9214</v>
      </c>
      <c r="G5096" s="5">
        <v>155</v>
      </c>
      <c r="H5096" s="5" t="s">
        <v>2390</v>
      </c>
      <c r="I5096" s="3">
        <v>2.12344280860702</v>
      </c>
      <c r="J5096" s="3">
        <v>86.9230769230769</v>
      </c>
      <c r="K5096" s="3">
        <v>-0.119992615839012</v>
      </c>
      <c r="L5096" s="3">
        <v>56.390977443609</v>
      </c>
      <c r="M5096" s="3">
        <v>0.371023096187738</v>
      </c>
      <c r="N5096" s="3">
        <v>71.969696969697</v>
      </c>
      <c r="O5096" s="3">
        <v>7.54323196183662</v>
      </c>
      <c r="P5096" s="3">
        <v>57.8125</v>
      </c>
      <c r="Q5096" s="3"/>
      <c r="R5096" s="3"/>
      <c r="S5096" s="3"/>
      <c r="T5096" s="3"/>
      <c r="U5096" s="3"/>
      <c r="V5096" s="3"/>
      <c r="W5096" s="3"/>
      <c r="X5096" s="3"/>
      <c r="Y5096" s="3"/>
      <c r="Z5096" s="3"/>
      <c r="AA5096" s="3">
        <v>0.297207738670183</v>
      </c>
      <c r="AB5096" s="3">
        <v>0.492666579288608</v>
      </c>
      <c r="AC5096" s="3">
        <v>-2.88200108754756</v>
      </c>
      <c r="AD5096" s="3"/>
      <c r="AE5096" s="5">
        <v>1</v>
      </c>
      <c r="AF5096" s="3">
        <v>1.76785836455357</v>
      </c>
      <c r="AG5096" s="3"/>
      <c r="AH5096" s="3"/>
      <c r="AI5096" s="3"/>
      <c r="AJ5096" s="3"/>
      <c r="AK5096" s="3"/>
      <c r="AL5096" s="3"/>
      <c r="AM5096" s="3"/>
      <c r="AN5096" s="5" t="s">
        <v>134</v>
      </c>
      <c r="AO5096" s="1"/>
      <c r="AP5096" s="1"/>
      <c r="AQ5096" s="1"/>
    </row>
    <row r="5097" spans="1:43">
      <c r="A5097" s="1" t="s">
        <v>12888</v>
      </c>
      <c r="B5097" s="1" t="s">
        <v>12889</v>
      </c>
      <c r="C5097" s="3">
        <v>0.372602739726027</v>
      </c>
      <c r="D5097" s="4">
        <v>44101</v>
      </c>
      <c r="E5097" s="3">
        <v>14.4233992159</v>
      </c>
      <c r="F5097" s="5" t="s">
        <v>12890</v>
      </c>
      <c r="G5097" s="5">
        <v>137</v>
      </c>
      <c r="H5097" s="5" t="s">
        <v>55</v>
      </c>
      <c r="I5097" s="3">
        <v>5.58346213292118</v>
      </c>
      <c r="J5097" s="3">
        <v>76.4065335753176</v>
      </c>
      <c r="K5097" s="3">
        <v>1.39146567717995</v>
      </c>
      <c r="L5097" s="3">
        <v>72.4293785310735</v>
      </c>
      <c r="M5097" s="3">
        <v>0.690925840626445</v>
      </c>
      <c r="N5097" s="3">
        <v>84.3806104129264</v>
      </c>
      <c r="O5097" s="3">
        <v>8.97308075772683</v>
      </c>
      <c r="P5097" s="3">
        <v>83.7748344370861</v>
      </c>
      <c r="Q5097" s="3"/>
      <c r="R5097" s="3"/>
      <c r="S5097" s="3"/>
      <c r="T5097" s="3"/>
      <c r="U5097" s="3"/>
      <c r="V5097" s="3"/>
      <c r="W5097" s="3"/>
      <c r="X5097" s="3"/>
      <c r="Y5097" s="3"/>
      <c r="Z5097" s="3"/>
      <c r="AA5097" s="3">
        <v>0.116733339726865</v>
      </c>
      <c r="AB5097" s="3">
        <v>0.178159089873435</v>
      </c>
      <c r="AC5097" s="3">
        <v>-7.17588475902543</v>
      </c>
      <c r="AD5097" s="3"/>
      <c r="AE5097" s="5"/>
      <c r="AF5097" s="3">
        <v>1.08490959287682</v>
      </c>
      <c r="AG5097" s="3"/>
      <c r="AH5097" s="3"/>
      <c r="AI5097" s="3"/>
      <c r="AJ5097" s="3"/>
      <c r="AK5097" s="3"/>
      <c r="AL5097" s="3"/>
      <c r="AM5097" s="3"/>
      <c r="AN5097" s="5" t="s">
        <v>46</v>
      </c>
      <c r="AO5097" s="1"/>
      <c r="AP5097" s="1"/>
      <c r="AQ5097" s="1"/>
    </row>
    <row r="5098" spans="1:43">
      <c r="A5098" s="1" t="s">
        <v>12891</v>
      </c>
      <c r="B5098" s="1" t="s">
        <v>12892</v>
      </c>
      <c r="C5098" s="3">
        <v>0.515068493150685</v>
      </c>
      <c r="D5098" s="4">
        <v>44049</v>
      </c>
      <c r="E5098" s="3">
        <v>168.0648707875</v>
      </c>
      <c r="F5098" s="5" t="s">
        <v>10837</v>
      </c>
      <c r="G5098" s="5">
        <v>189</v>
      </c>
      <c r="H5098" s="5" t="s">
        <v>2390</v>
      </c>
      <c r="I5098" s="3">
        <v>4.55648422755459</v>
      </c>
      <c r="J5098" s="3">
        <v>40.7692307692308</v>
      </c>
      <c r="K5098" s="3">
        <v>0.431629834254134</v>
      </c>
      <c r="L5098" s="3">
        <v>45.1127819548872</v>
      </c>
      <c r="M5098" s="3">
        <v>1.2708913649025</v>
      </c>
      <c r="N5098" s="3">
        <v>50</v>
      </c>
      <c r="O5098" s="3">
        <v>11.8761419367247</v>
      </c>
      <c r="P5098" s="3">
        <v>28.90625</v>
      </c>
      <c r="Q5098" s="3">
        <v>16.3283671632837</v>
      </c>
      <c r="R5098" s="3">
        <v>26.1682242990654</v>
      </c>
      <c r="S5098" s="3"/>
      <c r="T5098" s="3"/>
      <c r="U5098" s="3"/>
      <c r="V5098" s="3"/>
      <c r="W5098" s="3"/>
      <c r="X5098" s="3"/>
      <c r="Y5098" s="3"/>
      <c r="Z5098" s="3"/>
      <c r="AA5098" s="3">
        <v>0.31747913963945</v>
      </c>
      <c r="AB5098" s="3">
        <v>0.624361706338753</v>
      </c>
      <c r="AC5098" s="3">
        <v>-3.12899650439082</v>
      </c>
      <c r="AD5098" s="3"/>
      <c r="AE5098" s="5">
        <v>1</v>
      </c>
      <c r="AF5098" s="3">
        <v>2.74760164210365</v>
      </c>
      <c r="AG5098" s="3"/>
      <c r="AH5098" s="3"/>
      <c r="AI5098" s="3"/>
      <c r="AJ5098" s="3"/>
      <c r="AK5098" s="3"/>
      <c r="AL5098" s="3"/>
      <c r="AM5098" s="3"/>
      <c r="AN5098" s="5" t="s">
        <v>206</v>
      </c>
      <c r="AO5098" s="1"/>
      <c r="AP5098" s="1"/>
      <c r="AQ5098" s="1"/>
    </row>
    <row r="5099" spans="1:43">
      <c r="A5099" s="1" t="s">
        <v>12893</v>
      </c>
      <c r="B5099" s="1" t="s">
        <v>12894</v>
      </c>
      <c r="C5099" s="3">
        <v>0.465753424657534</v>
      </c>
      <c r="D5099" s="4">
        <v>44067</v>
      </c>
      <c r="E5099" s="3">
        <v>36.4004651242</v>
      </c>
      <c r="F5099" s="5" t="s">
        <v>1914</v>
      </c>
      <c r="G5099" s="5">
        <v>171</v>
      </c>
      <c r="H5099" s="5" t="s">
        <v>50</v>
      </c>
      <c r="I5099" s="3">
        <v>0.326377212936392</v>
      </c>
      <c r="J5099" s="3">
        <v>14.4260830728004</v>
      </c>
      <c r="K5099" s="3">
        <v>0.0591832708620965</v>
      </c>
      <c r="L5099" s="3">
        <v>10.3585657370518</v>
      </c>
      <c r="M5099" s="3">
        <v>0.247059986164635</v>
      </c>
      <c r="N5099" s="3">
        <v>6.81211041852182</v>
      </c>
      <c r="O5099" s="3">
        <v>0.86506910609525</v>
      </c>
      <c r="P5099" s="3">
        <v>19.9177706715395</v>
      </c>
      <c r="Q5099" s="3"/>
      <c r="R5099" s="3"/>
      <c r="S5099" s="3"/>
      <c r="T5099" s="3"/>
      <c r="U5099" s="3"/>
      <c r="V5099" s="3"/>
      <c r="W5099" s="3"/>
      <c r="X5099" s="3"/>
      <c r="Y5099" s="3"/>
      <c r="Z5099" s="3"/>
      <c r="AA5099" s="3">
        <v>2.69587240833958</v>
      </c>
      <c r="AB5099" s="3"/>
      <c r="AC5099" s="3">
        <v>0</v>
      </c>
      <c r="AD5099" s="3"/>
      <c r="AE5099" s="5"/>
      <c r="AF5099" s="3">
        <v>0.270486612932402</v>
      </c>
      <c r="AG5099" s="3"/>
      <c r="AH5099" s="3"/>
      <c r="AI5099" s="3"/>
      <c r="AJ5099" s="3"/>
      <c r="AK5099" s="3"/>
      <c r="AL5099" s="3"/>
      <c r="AM5099" s="3"/>
      <c r="AN5099" s="5" t="s">
        <v>1266</v>
      </c>
      <c r="AO5099" s="1"/>
      <c r="AP5099" s="1"/>
      <c r="AQ5099" s="1"/>
    </row>
    <row r="5100" spans="1:43">
      <c r="A5100" s="1" t="s">
        <v>12895</v>
      </c>
      <c r="B5100" s="1" t="s">
        <v>12896</v>
      </c>
      <c r="C5100" s="3">
        <v>0.484931506849315</v>
      </c>
      <c r="D5100" s="4">
        <v>44060</v>
      </c>
      <c r="E5100" s="3">
        <v>17.2505504094</v>
      </c>
      <c r="F5100" s="5" t="s">
        <v>2348</v>
      </c>
      <c r="G5100" s="5">
        <v>178</v>
      </c>
      <c r="H5100" s="5" t="s">
        <v>191</v>
      </c>
      <c r="I5100" s="3">
        <v>6.24687656171914</v>
      </c>
      <c r="J5100" s="3">
        <v>76.4918625678119</v>
      </c>
      <c r="K5100" s="3">
        <v>3.10378273520854</v>
      </c>
      <c r="L5100" s="3">
        <v>36.472602739726</v>
      </c>
      <c r="M5100" s="3">
        <v>3.93038717246774</v>
      </c>
      <c r="N5100" s="3">
        <v>64.3243243243243</v>
      </c>
      <c r="O5100" s="3">
        <v>7.5475515985431</v>
      </c>
      <c r="P5100" s="3">
        <v>83.0476190476191</v>
      </c>
      <c r="Q5100" s="3"/>
      <c r="R5100" s="3"/>
      <c r="S5100" s="3"/>
      <c r="T5100" s="3"/>
      <c r="U5100" s="3"/>
      <c r="V5100" s="3"/>
      <c r="W5100" s="3"/>
      <c r="X5100" s="3"/>
      <c r="Y5100" s="3"/>
      <c r="Z5100" s="3"/>
      <c r="AA5100" s="3">
        <v>0.0292269060440489</v>
      </c>
      <c r="AB5100" s="3">
        <v>0.041316069955367</v>
      </c>
      <c r="AC5100" s="3">
        <v>-6.1318105223741</v>
      </c>
      <c r="AD5100" s="3"/>
      <c r="AE5100" s="5">
        <v>2</v>
      </c>
      <c r="AF5100" s="3">
        <v>-0.0147771664659061</v>
      </c>
      <c r="AG5100" s="3"/>
      <c r="AH5100" s="3"/>
      <c r="AI5100" s="3"/>
      <c r="AJ5100" s="3"/>
      <c r="AK5100" s="3"/>
      <c r="AL5100" s="3"/>
      <c r="AM5100" s="3"/>
      <c r="AN5100" s="5" t="s">
        <v>46</v>
      </c>
      <c r="AO5100" s="1"/>
      <c r="AP5100" s="1"/>
      <c r="AQ5100" s="1"/>
    </row>
    <row r="5101" spans="1:43">
      <c r="A5101" s="1" t="s">
        <v>12897</v>
      </c>
      <c r="B5101" s="1" t="s">
        <v>12898</v>
      </c>
      <c r="C5101" s="3">
        <v>0.501369863013699</v>
      </c>
      <c r="D5101" s="4">
        <v>44054</v>
      </c>
      <c r="E5101" s="3">
        <v>100.9818567611</v>
      </c>
      <c r="F5101" s="5" t="s">
        <v>8879</v>
      </c>
      <c r="G5101" s="5">
        <v>184</v>
      </c>
      <c r="H5101" s="5" t="s">
        <v>55</v>
      </c>
      <c r="I5101" s="3">
        <v>14.015185350603</v>
      </c>
      <c r="J5101" s="3">
        <v>24.0169388989716</v>
      </c>
      <c r="K5101" s="3">
        <v>2.23468161794153</v>
      </c>
      <c r="L5101" s="3">
        <v>57.7401129943503</v>
      </c>
      <c r="M5101" s="3">
        <v>8.74084171068325</v>
      </c>
      <c r="N5101" s="3">
        <v>19.2100538599641</v>
      </c>
      <c r="O5101" s="3">
        <v>24.2117555469054</v>
      </c>
      <c r="P5101" s="3">
        <v>25.1655629139073</v>
      </c>
      <c r="Q5101" s="3">
        <v>27.64</v>
      </c>
      <c r="R5101" s="3">
        <v>38.109756097561</v>
      </c>
      <c r="S5101" s="3"/>
      <c r="T5101" s="3"/>
      <c r="U5101" s="3"/>
      <c r="V5101" s="3"/>
      <c r="W5101" s="3"/>
      <c r="X5101" s="3"/>
      <c r="Y5101" s="3"/>
      <c r="Z5101" s="3"/>
      <c r="AA5101" s="3">
        <v>0.289218382834809</v>
      </c>
      <c r="AB5101" s="3">
        <v>0.638252471417614</v>
      </c>
      <c r="AC5101" s="3">
        <v>-7.15119445957512</v>
      </c>
      <c r="AD5101" s="3"/>
      <c r="AE5101" s="5">
        <v>1</v>
      </c>
      <c r="AF5101" s="3">
        <v>3.80778105265478</v>
      </c>
      <c r="AG5101" s="3"/>
      <c r="AH5101" s="3"/>
      <c r="AI5101" s="3"/>
      <c r="AJ5101" s="3"/>
      <c r="AK5101" s="3"/>
      <c r="AL5101" s="3"/>
      <c r="AM5101" s="3"/>
      <c r="AN5101" s="5" t="s">
        <v>46</v>
      </c>
      <c r="AO5101" s="1"/>
      <c r="AP5101" s="1"/>
      <c r="AQ5101" s="1"/>
    </row>
    <row r="5102" spans="1:43">
      <c r="A5102" s="1" t="s">
        <v>12899</v>
      </c>
      <c r="B5102" s="1" t="s">
        <v>12900</v>
      </c>
      <c r="C5102" s="3">
        <v>0.380821917808219</v>
      </c>
      <c r="D5102" s="4">
        <v>44098</v>
      </c>
      <c r="E5102" s="3">
        <v>2.0408414633</v>
      </c>
      <c r="F5102" s="5" t="s">
        <v>507</v>
      </c>
      <c r="G5102" s="5">
        <v>140</v>
      </c>
      <c r="H5102" s="5" t="s">
        <v>55</v>
      </c>
      <c r="I5102" s="3">
        <v>9.117027389389</v>
      </c>
      <c r="J5102" s="3">
        <v>59.588626739262</v>
      </c>
      <c r="K5102" s="3">
        <v>1.75031255581354</v>
      </c>
      <c r="L5102" s="3">
        <v>66.7796610169491</v>
      </c>
      <c r="M5102" s="3">
        <v>9.56822771420328</v>
      </c>
      <c r="N5102" s="3">
        <v>14.2429682824656</v>
      </c>
      <c r="O5102" s="3">
        <v>11.1284502096947</v>
      </c>
      <c r="P5102" s="3">
        <v>77.7483443708609</v>
      </c>
      <c r="Q5102" s="3"/>
      <c r="R5102" s="3"/>
      <c r="S5102" s="3"/>
      <c r="T5102" s="3"/>
      <c r="U5102" s="3"/>
      <c r="V5102" s="3"/>
      <c r="W5102" s="3"/>
      <c r="X5102" s="3"/>
      <c r="Y5102" s="3"/>
      <c r="Z5102" s="3"/>
      <c r="AA5102" s="3">
        <v>0.226861224943895</v>
      </c>
      <c r="AB5102" s="3">
        <v>0.445804297016148</v>
      </c>
      <c r="AC5102" s="3">
        <v>-5.96278667243617</v>
      </c>
      <c r="AD5102" s="3"/>
      <c r="AE5102" s="5">
        <v>1</v>
      </c>
      <c r="AF5102" s="3">
        <v>2.02768100840171</v>
      </c>
      <c r="AG5102" s="3"/>
      <c r="AH5102" s="3"/>
      <c r="AI5102" s="3"/>
      <c r="AJ5102" s="3"/>
      <c r="AK5102" s="3"/>
      <c r="AL5102" s="3"/>
      <c r="AM5102" s="3"/>
      <c r="AN5102" s="5" t="s">
        <v>46</v>
      </c>
      <c r="AO5102" s="1"/>
      <c r="AP5102" s="1"/>
      <c r="AQ5102" s="1"/>
    </row>
    <row r="5103" spans="1:43">
      <c r="A5103" s="1" t="s">
        <v>12901</v>
      </c>
      <c r="B5103" s="1" t="s">
        <v>12902</v>
      </c>
      <c r="C5103" s="3">
        <v>0.465753424657534</v>
      </c>
      <c r="D5103" s="4">
        <v>44067</v>
      </c>
      <c r="E5103" s="3">
        <v>52.9816573852</v>
      </c>
      <c r="F5103" s="5" t="s">
        <v>6853</v>
      </c>
      <c r="G5103" s="5">
        <v>171</v>
      </c>
      <c r="H5103" s="5" t="s">
        <v>50</v>
      </c>
      <c r="I5103" s="3">
        <v>0.308949571457035</v>
      </c>
      <c r="J5103" s="3">
        <v>16.5698972755694</v>
      </c>
      <c r="K5103" s="3">
        <v>0.0497017892644167</v>
      </c>
      <c r="L5103" s="3">
        <v>13.1474103585657</v>
      </c>
      <c r="M5103" s="3">
        <v>0.22903804023104</v>
      </c>
      <c r="N5103" s="3">
        <v>8.14781834372217</v>
      </c>
      <c r="O5103" s="3">
        <v>0.829620306345725</v>
      </c>
      <c r="P5103" s="3">
        <v>25.262677021471</v>
      </c>
      <c r="Q5103" s="3"/>
      <c r="R5103" s="3"/>
      <c r="S5103" s="3"/>
      <c r="T5103" s="3"/>
      <c r="U5103" s="3"/>
      <c r="V5103" s="3"/>
      <c r="W5103" s="3"/>
      <c r="X5103" s="3"/>
      <c r="Y5103" s="3"/>
      <c r="Z5103" s="3"/>
      <c r="AA5103" s="3">
        <v>2.15588061217105</v>
      </c>
      <c r="AB5103" s="3">
        <v>16.5684172360588</v>
      </c>
      <c r="AC5103" s="3">
        <v>0</v>
      </c>
      <c r="AD5103" s="3"/>
      <c r="AE5103" s="5"/>
      <c r="AF5103" s="3">
        <v>0.259355787803806</v>
      </c>
      <c r="AG5103" s="3"/>
      <c r="AH5103" s="3"/>
      <c r="AI5103" s="3"/>
      <c r="AJ5103" s="3"/>
      <c r="AK5103" s="3"/>
      <c r="AL5103" s="3"/>
      <c r="AM5103" s="3"/>
      <c r="AN5103" s="5" t="s">
        <v>1266</v>
      </c>
      <c r="AO5103" s="1"/>
      <c r="AP5103" s="1"/>
      <c r="AQ5103" s="1"/>
    </row>
    <row r="5104" spans="1:43">
      <c r="A5104" s="1" t="s">
        <v>12903</v>
      </c>
      <c r="B5104" s="1" t="s">
        <v>12904</v>
      </c>
      <c r="C5104" s="3">
        <v>0.523287671232877</v>
      </c>
      <c r="D5104" s="4">
        <v>44046</v>
      </c>
      <c r="E5104" s="3">
        <v>80.9850783898</v>
      </c>
      <c r="F5104" s="5" t="s">
        <v>6939</v>
      </c>
      <c r="G5104" s="5">
        <v>192</v>
      </c>
      <c r="H5104" s="5" t="s">
        <v>50</v>
      </c>
      <c r="I5104" s="3">
        <v>0.335438042620348</v>
      </c>
      <c r="J5104" s="3">
        <v>13.1755247878517</v>
      </c>
      <c r="K5104" s="3">
        <v>0.0491883915395912</v>
      </c>
      <c r="L5104" s="3">
        <v>15.360779105799</v>
      </c>
      <c r="M5104" s="3">
        <v>0.256309148264978</v>
      </c>
      <c r="N5104" s="3">
        <v>5.74354407836153</v>
      </c>
      <c r="O5104" s="3">
        <v>0.912879539591176</v>
      </c>
      <c r="P5104" s="3">
        <v>14.2074006395614</v>
      </c>
      <c r="Q5104" s="3">
        <v>1.67966406718656</v>
      </c>
      <c r="R5104" s="3">
        <v>7.67745050700145</v>
      </c>
      <c r="S5104" s="3"/>
      <c r="T5104" s="3"/>
      <c r="U5104" s="3"/>
      <c r="V5104" s="3"/>
      <c r="W5104" s="3"/>
      <c r="X5104" s="3"/>
      <c r="Y5104" s="3"/>
      <c r="Z5104" s="3"/>
      <c r="AA5104" s="3">
        <v>2.84327423208117</v>
      </c>
      <c r="AB5104" s="3"/>
      <c r="AC5104" s="3">
        <v>0</v>
      </c>
      <c r="AD5104" s="3"/>
      <c r="AE5104" s="5"/>
      <c r="AF5104" s="3">
        <v>0.297780086058543</v>
      </c>
      <c r="AG5104" s="3"/>
      <c r="AH5104" s="3"/>
      <c r="AI5104" s="3"/>
      <c r="AJ5104" s="3"/>
      <c r="AK5104" s="3"/>
      <c r="AL5104" s="3"/>
      <c r="AM5104" s="3"/>
      <c r="AN5104" s="5" t="s">
        <v>1266</v>
      </c>
      <c r="AO5104" s="1"/>
      <c r="AP5104" s="1"/>
      <c r="AQ5104" s="1"/>
    </row>
    <row r="5105" spans="1:43">
      <c r="A5105" s="1" t="s">
        <v>12905</v>
      </c>
      <c r="B5105" s="1" t="s">
        <v>12906</v>
      </c>
      <c r="C5105" s="3">
        <v>0.419178082191781</v>
      </c>
      <c r="D5105" s="4">
        <v>44084</v>
      </c>
      <c r="E5105" s="3">
        <v>86.9332567475</v>
      </c>
      <c r="F5105" s="5" t="s">
        <v>3256</v>
      </c>
      <c r="G5105" s="5">
        <v>154</v>
      </c>
      <c r="H5105" s="5" t="s">
        <v>191</v>
      </c>
      <c r="I5105" s="3">
        <v>8.09705042816367</v>
      </c>
      <c r="J5105" s="3">
        <v>66.5461121157324</v>
      </c>
      <c r="K5105" s="3">
        <v>-0.0879430129276132</v>
      </c>
      <c r="L5105" s="3">
        <v>91.2671232876712</v>
      </c>
      <c r="M5105" s="3">
        <v>6.44617258502766</v>
      </c>
      <c r="N5105" s="3">
        <v>40</v>
      </c>
      <c r="O5105" s="3">
        <v>13.1799163179916</v>
      </c>
      <c r="P5105" s="3">
        <v>71.0476190476191</v>
      </c>
      <c r="Q5105" s="3"/>
      <c r="R5105" s="3"/>
      <c r="S5105" s="3"/>
      <c r="T5105" s="3"/>
      <c r="U5105" s="3"/>
      <c r="V5105" s="3"/>
      <c r="W5105" s="3"/>
      <c r="X5105" s="3"/>
      <c r="Y5105" s="3"/>
      <c r="Z5105" s="3"/>
      <c r="AA5105" s="3">
        <v>0.338249443967691</v>
      </c>
      <c r="AB5105" s="3">
        <v>0.662763239614315</v>
      </c>
      <c r="AC5105" s="3">
        <v>-6.59662418188081</v>
      </c>
      <c r="AD5105" s="3"/>
      <c r="AE5105" s="5">
        <v>1</v>
      </c>
      <c r="AF5105" s="3">
        <v>2.107350693088</v>
      </c>
      <c r="AG5105" s="3"/>
      <c r="AH5105" s="3"/>
      <c r="AI5105" s="3"/>
      <c r="AJ5105" s="3"/>
      <c r="AK5105" s="3"/>
      <c r="AL5105" s="3"/>
      <c r="AM5105" s="3"/>
      <c r="AN5105" s="5" t="s">
        <v>51</v>
      </c>
      <c r="AO5105" s="1"/>
      <c r="AP5105" s="1"/>
      <c r="AQ5105" s="1"/>
    </row>
    <row r="5106" spans="1:43">
      <c r="A5106" s="1" t="s">
        <v>12907</v>
      </c>
      <c r="B5106" s="1" t="s">
        <v>12908</v>
      </c>
      <c r="C5106" s="3">
        <v>0.454794520547945</v>
      </c>
      <c r="D5106" s="4">
        <v>44071</v>
      </c>
      <c r="E5106" s="3">
        <v>7.6376259316</v>
      </c>
      <c r="F5106" s="5" t="s">
        <v>1369</v>
      </c>
      <c r="G5106" s="5">
        <v>167</v>
      </c>
      <c r="H5106" s="5" t="s">
        <v>191</v>
      </c>
      <c r="I5106" s="3">
        <v>6.58188525385886</v>
      </c>
      <c r="J5106" s="3">
        <v>74.8643761301989</v>
      </c>
      <c r="K5106" s="3">
        <v>2.55955161139655</v>
      </c>
      <c r="L5106" s="3">
        <v>49.6575342465753</v>
      </c>
      <c r="M5106" s="3">
        <v>4.53203846520043</v>
      </c>
      <c r="N5106" s="3">
        <v>58.9189189189189</v>
      </c>
      <c r="O5106" s="3">
        <v>10.2752109280836</v>
      </c>
      <c r="P5106" s="3">
        <v>77.1428571428572</v>
      </c>
      <c r="Q5106" s="3"/>
      <c r="R5106" s="3"/>
      <c r="S5106" s="3"/>
      <c r="T5106" s="3"/>
      <c r="U5106" s="3"/>
      <c r="V5106" s="3"/>
      <c r="W5106" s="3"/>
      <c r="X5106" s="3"/>
      <c r="Y5106" s="3"/>
      <c r="Z5106" s="3"/>
      <c r="AA5106" s="3">
        <v>0.138168682031051</v>
      </c>
      <c r="AB5106" s="3">
        <v>0.228599304018315</v>
      </c>
      <c r="AC5106" s="3">
        <v>-6.93989071038252</v>
      </c>
      <c r="AD5106" s="3"/>
      <c r="AE5106" s="5">
        <v>1</v>
      </c>
      <c r="AF5106" s="3">
        <v>0.475349008540184</v>
      </c>
      <c r="AG5106" s="3"/>
      <c r="AH5106" s="3"/>
      <c r="AI5106" s="3"/>
      <c r="AJ5106" s="3"/>
      <c r="AK5106" s="3"/>
      <c r="AL5106" s="3"/>
      <c r="AM5106" s="3"/>
      <c r="AN5106" s="5" t="s">
        <v>46</v>
      </c>
      <c r="AO5106" s="1"/>
      <c r="AP5106" s="1"/>
      <c r="AQ5106" s="1"/>
    </row>
    <row r="5107" spans="1:43">
      <c r="A5107" s="1" t="s">
        <v>12909</v>
      </c>
      <c r="B5107" s="1" t="s">
        <v>12910</v>
      </c>
      <c r="C5107" s="3">
        <v>0.465753424657534</v>
      </c>
      <c r="D5107" s="4">
        <v>44067</v>
      </c>
      <c r="E5107" s="3">
        <v>2.5995057925</v>
      </c>
      <c r="F5107" s="5" t="s">
        <v>780</v>
      </c>
      <c r="G5107" s="5">
        <v>171</v>
      </c>
      <c r="H5107" s="5" t="s">
        <v>191</v>
      </c>
      <c r="I5107" s="3">
        <v>8.40625581828338</v>
      </c>
      <c r="J5107" s="3">
        <v>64.0144665461121</v>
      </c>
      <c r="K5107" s="3">
        <v>3.67699430199431</v>
      </c>
      <c r="L5107" s="3">
        <v>23.8013698630137</v>
      </c>
      <c r="M5107" s="3">
        <v>5.32742402315486</v>
      </c>
      <c r="N5107" s="3">
        <v>49.5495495495495</v>
      </c>
      <c r="O5107" s="3">
        <v>13.5100887026026</v>
      </c>
      <c r="P5107" s="3">
        <v>70.2857142857143</v>
      </c>
      <c r="Q5107" s="3"/>
      <c r="R5107" s="3"/>
      <c r="S5107" s="3"/>
      <c r="T5107" s="3"/>
      <c r="U5107" s="3"/>
      <c r="V5107" s="3"/>
      <c r="W5107" s="3"/>
      <c r="X5107" s="3"/>
      <c r="Y5107" s="3"/>
      <c r="Z5107" s="3"/>
      <c r="AA5107" s="3">
        <v>0.342120158230371</v>
      </c>
      <c r="AB5107" s="3">
        <v>0.843063505721239</v>
      </c>
      <c r="AC5107" s="3">
        <v>-3.97727272727274</v>
      </c>
      <c r="AD5107" s="3"/>
      <c r="AE5107" s="5">
        <v>1</v>
      </c>
      <c r="AF5107" s="3">
        <v>1.60050665500481</v>
      </c>
      <c r="AG5107" s="3"/>
      <c r="AH5107" s="3"/>
      <c r="AI5107" s="3"/>
      <c r="AJ5107" s="3"/>
      <c r="AK5107" s="3"/>
      <c r="AL5107" s="3"/>
      <c r="AM5107" s="3"/>
      <c r="AN5107" s="5" t="s">
        <v>46</v>
      </c>
      <c r="AO5107" s="1"/>
      <c r="AP5107" s="1"/>
      <c r="AQ5107" s="1"/>
    </row>
    <row r="5108" spans="1:43">
      <c r="A5108" s="1" t="s">
        <v>12911</v>
      </c>
      <c r="B5108" s="1" t="s">
        <v>12912</v>
      </c>
      <c r="C5108" s="3">
        <v>0.438356164383562</v>
      </c>
      <c r="D5108" s="4">
        <v>44077</v>
      </c>
      <c r="E5108" s="3">
        <v>80.6570777616</v>
      </c>
      <c r="F5108" s="5" t="s">
        <v>1923</v>
      </c>
      <c r="G5108" s="5">
        <v>161</v>
      </c>
      <c r="H5108" s="5" t="s">
        <v>226</v>
      </c>
      <c r="I5108" s="3">
        <v>2.73357414819877</v>
      </c>
      <c r="J5108" s="3">
        <v>35.1351351351351</v>
      </c>
      <c r="K5108" s="3">
        <v>0.525410775697369</v>
      </c>
      <c r="L5108" s="3">
        <v>51.8518518518518</v>
      </c>
      <c r="M5108" s="3">
        <v>0.785365386457234</v>
      </c>
      <c r="N5108" s="3">
        <v>47.672778561354</v>
      </c>
      <c r="O5108" s="3">
        <v>4.71688725246294</v>
      </c>
      <c r="P5108" s="3">
        <v>38.9937106918239</v>
      </c>
      <c r="Q5108" s="3"/>
      <c r="R5108" s="3"/>
      <c r="S5108" s="3"/>
      <c r="T5108" s="3"/>
      <c r="U5108" s="3"/>
      <c r="V5108" s="3"/>
      <c r="W5108" s="3"/>
      <c r="X5108" s="3"/>
      <c r="Y5108" s="3"/>
      <c r="Z5108" s="3"/>
      <c r="AA5108" s="3">
        <v>0.339682686828262</v>
      </c>
      <c r="AB5108" s="3">
        <v>0.893507032946303</v>
      </c>
      <c r="AC5108" s="3">
        <v>-0.96499526963103</v>
      </c>
      <c r="AD5108" s="3"/>
      <c r="AE5108" s="5">
        <v>1</v>
      </c>
      <c r="AF5108" s="3">
        <v>1.14008083820044</v>
      </c>
      <c r="AG5108" s="3"/>
      <c r="AH5108" s="3"/>
      <c r="AI5108" s="3"/>
      <c r="AJ5108" s="3"/>
      <c r="AK5108" s="3"/>
      <c r="AL5108" s="3"/>
      <c r="AM5108" s="3"/>
      <c r="AN5108" s="5" t="s">
        <v>1266</v>
      </c>
      <c r="AO5108" s="1"/>
      <c r="AP5108" s="1"/>
      <c r="AQ5108" s="1"/>
    </row>
    <row r="5109" spans="1:43">
      <c r="A5109" s="1" t="s">
        <v>12913</v>
      </c>
      <c r="B5109" s="1" t="s">
        <v>12914</v>
      </c>
      <c r="C5109" s="3">
        <v>0.397260273972603</v>
      </c>
      <c r="D5109" s="4">
        <v>44092</v>
      </c>
      <c r="E5109" s="3">
        <v>92.2253232578</v>
      </c>
      <c r="F5109" s="5" t="s">
        <v>12915</v>
      </c>
      <c r="G5109" s="5">
        <v>146</v>
      </c>
      <c r="H5109" s="5" t="s">
        <v>226</v>
      </c>
      <c r="I5109" s="3">
        <v>2.67839687194527</v>
      </c>
      <c r="J5109" s="3">
        <v>36.4153627311522</v>
      </c>
      <c r="K5109" s="3">
        <v>0.497512437810954</v>
      </c>
      <c r="L5109" s="3">
        <v>53.1746031746032</v>
      </c>
      <c r="M5109" s="3">
        <v>0.748129675810477</v>
      </c>
      <c r="N5109" s="3">
        <v>49.7884344146686</v>
      </c>
      <c r="O5109" s="3">
        <v>4.62151394422311</v>
      </c>
      <c r="P5109" s="3">
        <v>40.8805031446541</v>
      </c>
      <c r="Q5109" s="3"/>
      <c r="R5109" s="3"/>
      <c r="S5109" s="3"/>
      <c r="T5109" s="3"/>
      <c r="U5109" s="3"/>
      <c r="V5109" s="3"/>
      <c r="W5109" s="3"/>
      <c r="X5109" s="3"/>
      <c r="Y5109" s="3"/>
      <c r="Z5109" s="3"/>
      <c r="AA5109" s="3">
        <v>0.34935379069809</v>
      </c>
      <c r="AB5109" s="3">
        <v>0.894499288615103</v>
      </c>
      <c r="AC5109" s="3">
        <v>-1.00397802614133</v>
      </c>
      <c r="AD5109" s="3"/>
      <c r="AE5109" s="5">
        <v>1</v>
      </c>
      <c r="AF5109" s="3">
        <v>1.11374417304082</v>
      </c>
      <c r="AG5109" s="3"/>
      <c r="AH5109" s="3"/>
      <c r="AI5109" s="3"/>
      <c r="AJ5109" s="3"/>
      <c r="AK5109" s="3"/>
      <c r="AL5109" s="3"/>
      <c r="AM5109" s="3"/>
      <c r="AN5109" s="5" t="s">
        <v>1266</v>
      </c>
      <c r="AO5109" s="1"/>
      <c r="AP5109" s="1"/>
      <c r="AQ5109" s="1"/>
    </row>
    <row r="5110" spans="1:43">
      <c r="A5110" s="1" t="s">
        <v>12916</v>
      </c>
      <c r="B5110" s="1" t="s">
        <v>12917</v>
      </c>
      <c r="C5110" s="3">
        <v>0.153424657534247</v>
      </c>
      <c r="D5110" s="4">
        <v>44181</v>
      </c>
      <c r="E5110" s="3">
        <v>0.227886155</v>
      </c>
      <c r="F5110" s="5" t="s">
        <v>12918</v>
      </c>
      <c r="G5110" s="5">
        <v>57</v>
      </c>
      <c r="H5110" s="5" t="s">
        <v>116</v>
      </c>
      <c r="I5110" s="3">
        <v>8.48823975720788</v>
      </c>
      <c r="J5110" s="3">
        <v>51.8691588785047</v>
      </c>
      <c r="K5110" s="3">
        <v>2.73013022002694</v>
      </c>
      <c r="L5110" s="3">
        <v>52.7522935779816</v>
      </c>
      <c r="M5110" s="3">
        <v>3.44546934346175</v>
      </c>
      <c r="N5110" s="3">
        <v>56.0747663551402</v>
      </c>
      <c r="O5110" s="3"/>
      <c r="P5110" s="3"/>
      <c r="Q5110" s="3"/>
      <c r="R5110" s="3"/>
      <c r="S5110" s="3"/>
      <c r="T5110" s="3"/>
      <c r="U5110" s="3"/>
      <c r="V5110" s="3"/>
      <c r="W5110" s="3"/>
      <c r="X5110" s="3"/>
      <c r="Y5110" s="3"/>
      <c r="Z5110" s="3"/>
      <c r="AA5110" s="3">
        <v>0.376795831096896</v>
      </c>
      <c r="AB5110" s="3">
        <v>0.648650642890942</v>
      </c>
      <c r="AC5110" s="3">
        <v>-5.04837291116976</v>
      </c>
      <c r="AD5110" s="3"/>
      <c r="AE5110" s="5"/>
      <c r="AF5110" s="3">
        <v>2.38998482549316</v>
      </c>
      <c r="AG5110" s="3"/>
      <c r="AH5110" s="3"/>
      <c r="AI5110" s="3"/>
      <c r="AJ5110" s="3"/>
      <c r="AK5110" s="3"/>
      <c r="AL5110" s="3"/>
      <c r="AM5110" s="3"/>
      <c r="AN5110" s="5" t="s">
        <v>46</v>
      </c>
      <c r="AO5110" s="1"/>
      <c r="AP5110" s="1"/>
      <c r="AQ5110" s="1"/>
    </row>
    <row r="5111" spans="1:43">
      <c r="A5111" s="1" t="s">
        <v>12919</v>
      </c>
      <c r="B5111" s="1" t="s">
        <v>12920</v>
      </c>
      <c r="C5111" s="3">
        <v>0.46027397260274</v>
      </c>
      <c r="D5111" s="4">
        <v>44069</v>
      </c>
      <c r="E5111" s="3">
        <v>40.9223502932</v>
      </c>
      <c r="F5111" s="5" t="s">
        <v>6915</v>
      </c>
      <c r="G5111" s="5">
        <v>169</v>
      </c>
      <c r="H5111" s="5" t="s">
        <v>50</v>
      </c>
      <c r="I5111" s="3">
        <v>0.326635652776411</v>
      </c>
      <c r="J5111" s="3">
        <v>14.3814202769093</v>
      </c>
      <c r="K5111" s="3">
        <v>0.0592300098716837</v>
      </c>
      <c r="L5111" s="3">
        <v>10.2700309871625</v>
      </c>
      <c r="M5111" s="3">
        <v>0.247255464345757</v>
      </c>
      <c r="N5111" s="3">
        <v>6.76758682101514</v>
      </c>
      <c r="O5111" s="3">
        <v>0.825624191783545</v>
      </c>
      <c r="P5111" s="3">
        <v>26.03928734582</v>
      </c>
      <c r="Q5111" s="3"/>
      <c r="R5111" s="3"/>
      <c r="S5111" s="3"/>
      <c r="T5111" s="3"/>
      <c r="U5111" s="3"/>
      <c r="V5111" s="3"/>
      <c r="W5111" s="3"/>
      <c r="X5111" s="3"/>
      <c r="Y5111" s="3"/>
      <c r="Z5111" s="3"/>
      <c r="AA5111" s="3">
        <v>2.27613173495432</v>
      </c>
      <c r="AB5111" s="3">
        <v>16.2211953599839</v>
      </c>
      <c r="AC5111" s="3">
        <v>0</v>
      </c>
      <c r="AD5111" s="3"/>
      <c r="AE5111" s="5"/>
      <c r="AF5111" s="3">
        <v>0.254655972377761</v>
      </c>
      <c r="AG5111" s="3"/>
      <c r="AH5111" s="3"/>
      <c r="AI5111" s="3"/>
      <c r="AJ5111" s="3"/>
      <c r="AK5111" s="3"/>
      <c r="AL5111" s="3"/>
      <c r="AM5111" s="3"/>
      <c r="AN5111" s="5" t="s">
        <v>1266</v>
      </c>
      <c r="AO5111" s="1"/>
      <c r="AP5111" s="1"/>
      <c r="AQ5111" s="1"/>
    </row>
    <row r="5112" spans="1:43">
      <c r="A5112" s="1" t="s">
        <v>12921</v>
      </c>
      <c r="B5112" s="1" t="s">
        <v>12922</v>
      </c>
      <c r="C5112" s="3">
        <v>0.495890410958904</v>
      </c>
      <c r="D5112" s="4">
        <v>44056</v>
      </c>
      <c r="E5112" s="3">
        <v>6.822670054</v>
      </c>
      <c r="F5112" s="5" t="s">
        <v>12923</v>
      </c>
      <c r="G5112" s="5">
        <v>182</v>
      </c>
      <c r="H5112" s="5" t="s">
        <v>93</v>
      </c>
      <c r="I5112" s="3">
        <v>3.94188951605441</v>
      </c>
      <c r="J5112" s="3">
        <v>59.35</v>
      </c>
      <c r="K5112" s="3">
        <v>1.84043517679057</v>
      </c>
      <c r="L5112" s="3">
        <v>46.5807730426164</v>
      </c>
      <c r="M5112" s="3">
        <v>0.546007876834944</v>
      </c>
      <c r="N5112" s="3">
        <v>79.3912175648703</v>
      </c>
      <c r="O5112" s="3">
        <v>10.1922699627232</v>
      </c>
      <c r="P5112" s="3">
        <v>49.4969818913481</v>
      </c>
      <c r="Q5112" s="3"/>
      <c r="R5112" s="3"/>
      <c r="S5112" s="3"/>
      <c r="T5112" s="3"/>
      <c r="U5112" s="3"/>
      <c r="V5112" s="3"/>
      <c r="W5112" s="3"/>
      <c r="X5112" s="3"/>
      <c r="Y5112" s="3"/>
      <c r="Z5112" s="3"/>
      <c r="AA5112" s="3">
        <v>0.118103454921213</v>
      </c>
      <c r="AB5112" s="3">
        <v>0.170177615032093</v>
      </c>
      <c r="AC5112" s="3">
        <v>-6.45557407244978</v>
      </c>
      <c r="AD5112" s="3"/>
      <c r="AE5112" s="5">
        <v>2</v>
      </c>
      <c r="AF5112" s="3">
        <v>1.32994654467818</v>
      </c>
      <c r="AG5112" s="3"/>
      <c r="AH5112" s="3"/>
      <c r="AI5112" s="3"/>
      <c r="AJ5112" s="3"/>
      <c r="AK5112" s="3"/>
      <c r="AL5112" s="3"/>
      <c r="AM5112" s="3"/>
      <c r="AN5112" s="5" t="s">
        <v>46</v>
      </c>
      <c r="AO5112" s="1"/>
      <c r="AP5112" s="1"/>
      <c r="AQ5112" s="1"/>
    </row>
    <row r="5113" spans="1:43">
      <c r="A5113" s="1" t="s">
        <v>12924</v>
      </c>
      <c r="B5113" s="1" t="s">
        <v>12925</v>
      </c>
      <c r="C5113" s="3">
        <v>0.216438356164384</v>
      </c>
      <c r="D5113" s="4">
        <v>44158</v>
      </c>
      <c r="E5113" s="3">
        <v>79.1977892417</v>
      </c>
      <c r="F5113" s="5" t="s">
        <v>2578</v>
      </c>
      <c r="G5113" s="5">
        <v>80</v>
      </c>
      <c r="H5113" s="5" t="s">
        <v>55</v>
      </c>
      <c r="I5113" s="3">
        <v>2.26969292389854</v>
      </c>
      <c r="J5113" s="3">
        <v>89.1107078039927</v>
      </c>
      <c r="K5113" s="3">
        <v>0.770531854914488</v>
      </c>
      <c r="L5113" s="3">
        <v>80.9039548022599</v>
      </c>
      <c r="M5113" s="3">
        <v>-2.51795291337152</v>
      </c>
      <c r="N5113" s="3">
        <v>93.9557151406344</v>
      </c>
      <c r="O5113" s="3"/>
      <c r="P5113" s="3"/>
      <c r="Q5113" s="3"/>
      <c r="R5113" s="3"/>
      <c r="S5113" s="3"/>
      <c r="T5113" s="3"/>
      <c r="U5113" s="3"/>
      <c r="V5113" s="3"/>
      <c r="W5113" s="3"/>
      <c r="X5113" s="3"/>
      <c r="Y5113" s="3"/>
      <c r="Z5113" s="3"/>
      <c r="AA5113" s="3">
        <v>0.231998847493099</v>
      </c>
      <c r="AB5113" s="3">
        <v>0.388988885642694</v>
      </c>
      <c r="AC5113" s="3">
        <v>-5.30343477487096</v>
      </c>
      <c r="AD5113" s="3"/>
      <c r="AE5113" s="5"/>
      <c r="AF5113" s="3">
        <v>3.14764704239527</v>
      </c>
      <c r="AG5113" s="3"/>
      <c r="AH5113" s="3"/>
      <c r="AI5113" s="3"/>
      <c r="AJ5113" s="3"/>
      <c r="AK5113" s="3"/>
      <c r="AL5113" s="3"/>
      <c r="AM5113" s="3"/>
      <c r="AN5113" s="5" t="s">
        <v>1266</v>
      </c>
      <c r="AO5113" s="1"/>
      <c r="AP5113" s="1"/>
      <c r="AQ5113" s="1"/>
    </row>
    <row r="5114" spans="1:43">
      <c r="A5114" s="1" t="s">
        <v>12926</v>
      </c>
      <c r="B5114" s="1" t="s">
        <v>12927</v>
      </c>
      <c r="C5114" s="3">
        <v>0.421917808219178</v>
      </c>
      <c r="D5114" s="4">
        <v>44083</v>
      </c>
      <c r="E5114" s="3">
        <v>10.18636402</v>
      </c>
      <c r="F5114" s="5" t="s">
        <v>12928</v>
      </c>
      <c r="G5114" s="5">
        <v>155</v>
      </c>
      <c r="H5114" s="5" t="s">
        <v>55</v>
      </c>
      <c r="I5114" s="3">
        <v>9.37675990238409</v>
      </c>
      <c r="J5114" s="3">
        <v>56.9267997580157</v>
      </c>
      <c r="K5114" s="3">
        <v>1.9331700489853</v>
      </c>
      <c r="L5114" s="3">
        <v>63.5593220338983</v>
      </c>
      <c r="M5114" s="3">
        <v>5.19996388913967</v>
      </c>
      <c r="N5114" s="3">
        <v>49.9700777977259</v>
      </c>
      <c r="O5114" s="3">
        <v>15.8349900596421</v>
      </c>
      <c r="P5114" s="3">
        <v>62.7152317880795</v>
      </c>
      <c r="Q5114" s="3"/>
      <c r="R5114" s="3"/>
      <c r="S5114" s="3"/>
      <c r="T5114" s="3"/>
      <c r="U5114" s="3"/>
      <c r="V5114" s="3"/>
      <c r="W5114" s="3"/>
      <c r="X5114" s="3"/>
      <c r="Y5114" s="3"/>
      <c r="Z5114" s="3"/>
      <c r="AA5114" s="3">
        <v>0.212766168488649</v>
      </c>
      <c r="AB5114" s="3">
        <v>0.393763544134691</v>
      </c>
      <c r="AC5114" s="3">
        <v>-6.55571513052293</v>
      </c>
      <c r="AD5114" s="3"/>
      <c r="AE5114" s="5"/>
      <c r="AF5114" s="3">
        <v>2.57918071827</v>
      </c>
      <c r="AG5114" s="3"/>
      <c r="AH5114" s="3"/>
      <c r="AI5114" s="3"/>
      <c r="AJ5114" s="3"/>
      <c r="AK5114" s="3"/>
      <c r="AL5114" s="3"/>
      <c r="AM5114" s="3"/>
      <c r="AN5114" s="5" t="s">
        <v>46</v>
      </c>
      <c r="AO5114" s="1"/>
      <c r="AP5114" s="1"/>
      <c r="AQ5114" s="1"/>
    </row>
    <row r="5115" spans="1:43">
      <c r="A5115" s="1" t="s">
        <v>12929</v>
      </c>
      <c r="B5115" s="1" t="s">
        <v>12930</v>
      </c>
      <c r="C5115" s="3">
        <v>0.4</v>
      </c>
      <c r="D5115" s="4">
        <v>44091</v>
      </c>
      <c r="E5115" s="3">
        <v>36.0946508714</v>
      </c>
      <c r="F5115" s="5" t="s">
        <v>1454</v>
      </c>
      <c r="G5115" s="5">
        <v>147</v>
      </c>
      <c r="H5115" s="5" t="s">
        <v>55</v>
      </c>
      <c r="I5115" s="3">
        <v>16.7283151470316</v>
      </c>
      <c r="J5115" s="3">
        <v>10.3448275862069</v>
      </c>
      <c r="K5115" s="3">
        <v>1.61809692481082</v>
      </c>
      <c r="L5115" s="3">
        <v>68.8135593220339</v>
      </c>
      <c r="M5115" s="3">
        <v>10.4857768052516</v>
      </c>
      <c r="N5115" s="3">
        <v>9.81448234590066</v>
      </c>
      <c r="O5115" s="3">
        <v>23.4040473164532</v>
      </c>
      <c r="P5115" s="3">
        <v>27.8145695364238</v>
      </c>
      <c r="Q5115" s="3"/>
      <c r="R5115" s="3"/>
      <c r="S5115" s="3"/>
      <c r="T5115" s="3"/>
      <c r="U5115" s="3"/>
      <c r="V5115" s="3"/>
      <c r="W5115" s="3"/>
      <c r="X5115" s="3"/>
      <c r="Y5115" s="3"/>
      <c r="Z5115" s="3"/>
      <c r="AA5115" s="3">
        <v>0.359889657496102</v>
      </c>
      <c r="AB5115" s="3">
        <v>0.763092485038803</v>
      </c>
      <c r="AC5115" s="3">
        <v>-5.62381852551986</v>
      </c>
      <c r="AD5115" s="3"/>
      <c r="AE5115" s="5"/>
      <c r="AF5115" s="3">
        <v>4.69301148660665</v>
      </c>
      <c r="AG5115" s="3"/>
      <c r="AH5115" s="3"/>
      <c r="AI5115" s="3"/>
      <c r="AJ5115" s="3"/>
      <c r="AK5115" s="3"/>
      <c r="AL5115" s="3"/>
      <c r="AM5115" s="3"/>
      <c r="AN5115" s="5" t="s">
        <v>46</v>
      </c>
      <c r="AO5115" s="1"/>
      <c r="AP5115" s="1"/>
      <c r="AQ5115" s="1"/>
    </row>
    <row r="5116" spans="1:43">
      <c r="A5116" s="1" t="s">
        <v>12931</v>
      </c>
      <c r="B5116" s="1" t="s">
        <v>12932</v>
      </c>
      <c r="C5116" s="3">
        <v>0.495890410958904</v>
      </c>
      <c r="D5116" s="4">
        <v>44056</v>
      </c>
      <c r="E5116" s="3">
        <v>0.0100943902</v>
      </c>
      <c r="F5116" s="5" t="s">
        <v>3098</v>
      </c>
      <c r="G5116" s="5">
        <v>182</v>
      </c>
      <c r="H5116" s="5" t="s">
        <v>50</v>
      </c>
      <c r="I5116" s="3">
        <v>-0.4691483936767</v>
      </c>
      <c r="J5116" s="3">
        <v>94.9531040643144</v>
      </c>
      <c r="K5116" s="3">
        <v>-0.0512085210979164</v>
      </c>
      <c r="L5116" s="3">
        <v>81.2749003984064</v>
      </c>
      <c r="M5116" s="3">
        <v>-0.377705185790122</v>
      </c>
      <c r="N5116" s="3">
        <v>89.8040961709706</v>
      </c>
      <c r="O5116" s="3">
        <v>-0.600937054389898</v>
      </c>
      <c r="P5116" s="3">
        <v>94.1525810872544</v>
      </c>
      <c r="Q5116" s="3"/>
      <c r="R5116" s="3"/>
      <c r="S5116" s="3"/>
      <c r="T5116" s="3"/>
      <c r="U5116" s="3"/>
      <c r="V5116" s="3"/>
      <c r="W5116" s="3"/>
      <c r="X5116" s="3"/>
      <c r="Y5116" s="3"/>
      <c r="Z5116" s="3"/>
      <c r="AA5116" s="3">
        <v>-0.650603664425247</v>
      </c>
      <c r="AB5116" s="3">
        <v>-0.553172588337203</v>
      </c>
      <c r="AC5116" s="3">
        <v>-2.51798561151078</v>
      </c>
      <c r="AD5116" s="3"/>
      <c r="AE5116" s="5">
        <v>5</v>
      </c>
      <c r="AF5116" s="3">
        <v>-0.482934482535969</v>
      </c>
      <c r="AG5116" s="3"/>
      <c r="AH5116" s="3"/>
      <c r="AI5116" s="3"/>
      <c r="AJ5116" s="3"/>
      <c r="AK5116" s="3"/>
      <c r="AL5116" s="3"/>
      <c r="AM5116" s="3"/>
      <c r="AN5116" s="5" t="s">
        <v>206</v>
      </c>
      <c r="AO5116" s="1"/>
      <c r="AP5116" s="1"/>
      <c r="AQ5116" s="1"/>
    </row>
    <row r="5117" spans="1:43">
      <c r="A5117" s="1" t="s">
        <v>12933</v>
      </c>
      <c r="B5117" s="1" t="s">
        <v>12934</v>
      </c>
      <c r="C5117" s="3">
        <v>0.517808219178082</v>
      </c>
      <c r="D5117" s="4">
        <v>44048</v>
      </c>
      <c r="E5117" s="3">
        <v>6.0869256635</v>
      </c>
      <c r="F5117" s="5" t="s">
        <v>12935</v>
      </c>
      <c r="G5117" s="5">
        <v>190</v>
      </c>
      <c r="H5117" s="5" t="s">
        <v>45</v>
      </c>
      <c r="I5117" s="3">
        <v>1.08427796944309</v>
      </c>
      <c r="J5117" s="3">
        <v>49.0445859872611</v>
      </c>
      <c r="K5117" s="3">
        <v>0.746635229393855</v>
      </c>
      <c r="L5117" s="3">
        <v>28.7267080745342</v>
      </c>
      <c r="M5117" s="3">
        <v>0.30320813771519</v>
      </c>
      <c r="N5117" s="3">
        <v>40.4761904761905</v>
      </c>
      <c r="O5117" s="3">
        <v>1.86748783152877</v>
      </c>
      <c r="P5117" s="3">
        <v>51.158940397351</v>
      </c>
      <c r="Q5117" s="3">
        <v>2.53974602539747</v>
      </c>
      <c r="R5117" s="3">
        <v>50.8561643835616</v>
      </c>
      <c r="S5117" s="3"/>
      <c r="T5117" s="3"/>
      <c r="U5117" s="3"/>
      <c r="V5117" s="3"/>
      <c r="W5117" s="3"/>
      <c r="X5117" s="3"/>
      <c r="Y5117" s="3"/>
      <c r="Z5117" s="3"/>
      <c r="AA5117" s="3">
        <v>0.10103344286392</v>
      </c>
      <c r="AB5117" s="3">
        <v>0.132657243011969</v>
      </c>
      <c r="AC5117" s="3">
        <v>-1.33294415255887</v>
      </c>
      <c r="AD5117" s="3"/>
      <c r="AE5117" s="5">
        <v>1</v>
      </c>
      <c r="AF5117" s="3">
        <v>0.277039002377136</v>
      </c>
      <c r="AG5117" s="3"/>
      <c r="AH5117" s="3"/>
      <c r="AI5117" s="3"/>
      <c r="AJ5117" s="3"/>
      <c r="AK5117" s="3"/>
      <c r="AL5117" s="3"/>
      <c r="AM5117" s="3"/>
      <c r="AN5117" s="5" t="s">
        <v>46</v>
      </c>
      <c r="AO5117" s="1"/>
      <c r="AP5117" s="1"/>
      <c r="AQ5117" s="1"/>
    </row>
    <row r="5118" spans="1:43">
      <c r="A5118" s="1" t="s">
        <v>12936</v>
      </c>
      <c r="B5118" s="1" t="s">
        <v>12937</v>
      </c>
      <c r="C5118" s="3">
        <v>0.372602739726027</v>
      </c>
      <c r="D5118" s="4">
        <v>44101</v>
      </c>
      <c r="E5118" s="3">
        <v>0.4811613274</v>
      </c>
      <c r="F5118" s="5" t="s">
        <v>12564</v>
      </c>
      <c r="G5118" s="5">
        <v>137</v>
      </c>
      <c r="H5118" s="5" t="s">
        <v>55</v>
      </c>
      <c r="I5118" s="3">
        <v>5.25728204607733</v>
      </c>
      <c r="J5118" s="3">
        <v>77.5559588626739</v>
      </c>
      <c r="K5118" s="3">
        <v>4.56745311554748</v>
      </c>
      <c r="L5118" s="3">
        <v>11.1299435028249</v>
      </c>
      <c r="M5118" s="3">
        <v>3.66853258696521</v>
      </c>
      <c r="N5118" s="3">
        <v>63.9736684619988</v>
      </c>
      <c r="O5118" s="3">
        <v>3.73074614922983</v>
      </c>
      <c r="P5118" s="3">
        <v>92.8476821192053</v>
      </c>
      <c r="Q5118" s="3"/>
      <c r="R5118" s="3"/>
      <c r="S5118" s="3"/>
      <c r="T5118" s="3"/>
      <c r="U5118" s="3"/>
      <c r="V5118" s="3"/>
      <c r="W5118" s="3"/>
      <c r="X5118" s="3"/>
      <c r="Y5118" s="3"/>
      <c r="Z5118" s="3"/>
      <c r="AA5118" s="3">
        <v>-0.00536855818418468</v>
      </c>
      <c r="AB5118" s="3">
        <v>-0.00704705182150278</v>
      </c>
      <c r="AC5118" s="3">
        <v>-7.37287320965106</v>
      </c>
      <c r="AD5118" s="3"/>
      <c r="AE5118" s="5">
        <v>4</v>
      </c>
      <c r="AF5118" s="3">
        <v>-0.922024674222215</v>
      </c>
      <c r="AG5118" s="3"/>
      <c r="AH5118" s="3"/>
      <c r="AI5118" s="3"/>
      <c r="AJ5118" s="3"/>
      <c r="AK5118" s="3"/>
      <c r="AL5118" s="3"/>
      <c r="AM5118" s="3"/>
      <c r="AN5118" s="5" t="s">
        <v>46</v>
      </c>
      <c r="AO5118" s="1"/>
      <c r="AP5118" s="1"/>
      <c r="AQ5118" s="1"/>
    </row>
    <row r="5119" spans="1:43">
      <c r="A5119" s="1" t="s">
        <v>12938</v>
      </c>
      <c r="B5119" s="1" t="s">
        <v>12939</v>
      </c>
      <c r="C5119" s="3">
        <v>0.465753424657534</v>
      </c>
      <c r="D5119" s="4">
        <v>44067</v>
      </c>
      <c r="E5119" s="3">
        <v>9.1382238826</v>
      </c>
      <c r="F5119" s="5" t="s">
        <v>133</v>
      </c>
      <c r="G5119" s="5">
        <v>171</v>
      </c>
      <c r="H5119" s="5" t="s">
        <v>50</v>
      </c>
      <c r="I5119" s="3">
        <v>0.248434860379603</v>
      </c>
      <c r="J5119" s="3">
        <v>28.5841893702546</v>
      </c>
      <c r="K5119" s="3">
        <v>0.0694375557980283</v>
      </c>
      <c r="L5119" s="3">
        <v>6.5958388667552</v>
      </c>
      <c r="M5119" s="3">
        <v>0.0297471492315287</v>
      </c>
      <c r="N5119" s="3">
        <v>30.0979519145147</v>
      </c>
      <c r="O5119" s="3">
        <v>0.00991375037176455</v>
      </c>
      <c r="P5119" s="3">
        <v>87.5742348104157</v>
      </c>
      <c r="Q5119" s="3"/>
      <c r="R5119" s="3"/>
      <c r="S5119" s="3"/>
      <c r="T5119" s="3"/>
      <c r="U5119" s="3"/>
      <c r="V5119" s="3"/>
      <c r="W5119" s="3"/>
      <c r="X5119" s="3"/>
      <c r="Y5119" s="3"/>
      <c r="Z5119" s="3"/>
      <c r="AA5119" s="3">
        <v>0.0640146977221061</v>
      </c>
      <c r="AB5119" s="3">
        <v>0.0803973249952523</v>
      </c>
      <c r="AC5119" s="3">
        <v>-0.773272528997723</v>
      </c>
      <c r="AD5119" s="3"/>
      <c r="AE5119" s="5">
        <v>1</v>
      </c>
      <c r="AF5119" s="3">
        <v>0.170328648764294</v>
      </c>
      <c r="AG5119" s="3"/>
      <c r="AH5119" s="3"/>
      <c r="AI5119" s="3"/>
      <c r="AJ5119" s="3"/>
      <c r="AK5119" s="3"/>
      <c r="AL5119" s="3"/>
      <c r="AM5119" s="3"/>
      <c r="AN5119" s="5" t="s">
        <v>1266</v>
      </c>
      <c r="AO5119" s="1"/>
      <c r="AP5119" s="1"/>
      <c r="AQ5119" s="1"/>
    </row>
    <row r="5120" spans="1:43">
      <c r="A5120" s="1" t="s">
        <v>12940</v>
      </c>
      <c r="B5120" s="1" t="s">
        <v>12941</v>
      </c>
      <c r="C5120" s="3">
        <v>0.306849315068493</v>
      </c>
      <c r="D5120" s="4">
        <v>44125</v>
      </c>
      <c r="E5120" s="3">
        <v>10.1095296804</v>
      </c>
      <c r="F5120" s="5" t="s">
        <v>12942</v>
      </c>
      <c r="G5120" s="5">
        <v>113</v>
      </c>
      <c r="H5120" s="5" t="s">
        <v>50</v>
      </c>
      <c r="I5120" s="3">
        <v>0.0594177064765235</v>
      </c>
      <c r="J5120" s="3">
        <v>60.6074140241179</v>
      </c>
      <c r="K5120" s="3">
        <v>-0.0395726157498967</v>
      </c>
      <c r="L5120" s="3">
        <v>76.2726870296591</v>
      </c>
      <c r="M5120" s="3">
        <v>-0.108749382105793</v>
      </c>
      <c r="N5120" s="3">
        <v>57.479964381122</v>
      </c>
      <c r="O5120" s="3">
        <v>0.898741761533842</v>
      </c>
      <c r="P5120" s="3">
        <v>15.6692553677478</v>
      </c>
      <c r="Q5120" s="3"/>
      <c r="R5120" s="3"/>
      <c r="S5120" s="3"/>
      <c r="T5120" s="3"/>
      <c r="U5120" s="3"/>
      <c r="V5120" s="3"/>
      <c r="W5120" s="3"/>
      <c r="X5120" s="3"/>
      <c r="Y5120" s="3"/>
      <c r="Z5120" s="3"/>
      <c r="AA5120" s="3">
        <v>0.234367843050452</v>
      </c>
      <c r="AB5120" s="3">
        <v>0.360195526488268</v>
      </c>
      <c r="AC5120" s="3">
        <v>-0.365071534287127</v>
      </c>
      <c r="AD5120" s="3"/>
      <c r="AE5120" s="5"/>
      <c r="AF5120" s="3">
        <v>0.349410480678343</v>
      </c>
      <c r="AG5120" s="3"/>
      <c r="AH5120" s="3"/>
      <c r="AI5120" s="3"/>
      <c r="AJ5120" s="3"/>
      <c r="AK5120" s="3"/>
      <c r="AL5120" s="3"/>
      <c r="AM5120" s="3"/>
      <c r="AN5120" s="5" t="s">
        <v>46</v>
      </c>
      <c r="AO5120" s="1"/>
      <c r="AP5120" s="1"/>
      <c r="AQ5120" s="1"/>
    </row>
    <row r="5121" spans="1:43">
      <c r="A5121" s="1" t="s">
        <v>12943</v>
      </c>
      <c r="B5121" s="1" t="s">
        <v>12944</v>
      </c>
      <c r="C5121" s="3">
        <v>0.16986301369863</v>
      </c>
      <c r="D5121" s="4">
        <v>44175</v>
      </c>
      <c r="E5121" s="3">
        <v>80.0005271965</v>
      </c>
      <c r="F5121" s="5" t="s">
        <v>6557</v>
      </c>
      <c r="G5121" s="5">
        <v>63</v>
      </c>
      <c r="H5121" s="5" t="s">
        <v>205</v>
      </c>
      <c r="I5121" s="3">
        <v>-0.119688809096336</v>
      </c>
      <c r="J5121" s="3">
        <v>56.5543071161049</v>
      </c>
      <c r="K5121" s="3">
        <v>0</v>
      </c>
      <c r="L5121" s="3">
        <v>38.8888888888889</v>
      </c>
      <c r="M5121" s="3">
        <v>-0.179425837320577</v>
      </c>
      <c r="N5121" s="3">
        <v>31.7164179104478</v>
      </c>
      <c r="O5121" s="3"/>
      <c r="P5121" s="3"/>
      <c r="Q5121" s="3"/>
      <c r="R5121" s="3"/>
      <c r="S5121" s="3"/>
      <c r="T5121" s="3"/>
      <c r="U5121" s="3"/>
      <c r="V5121" s="3"/>
      <c r="W5121" s="3"/>
      <c r="X5121" s="3"/>
      <c r="Y5121" s="3"/>
      <c r="Z5121" s="3"/>
      <c r="AA5121" s="3">
        <v>-0.169233202606711</v>
      </c>
      <c r="AB5121" s="3">
        <v>-0.200495101401071</v>
      </c>
      <c r="AC5121" s="3">
        <v>-0.378335324571886</v>
      </c>
      <c r="AD5121" s="3"/>
      <c r="AE5121" s="5">
        <v>1</v>
      </c>
      <c r="AF5121" s="3">
        <v>-0.129662876521031</v>
      </c>
      <c r="AG5121" s="3"/>
      <c r="AH5121" s="3"/>
      <c r="AI5121" s="3"/>
      <c r="AJ5121" s="3"/>
      <c r="AK5121" s="3"/>
      <c r="AL5121" s="3"/>
      <c r="AM5121" s="3"/>
      <c r="AN5121" s="5" t="s">
        <v>206</v>
      </c>
      <c r="AO5121" s="1"/>
      <c r="AP5121" s="1"/>
      <c r="AQ5121" s="1"/>
    </row>
    <row r="5122" spans="1:43">
      <c r="A5122" s="1" t="s">
        <v>12945</v>
      </c>
      <c r="B5122" s="1" t="s">
        <v>12946</v>
      </c>
      <c r="C5122" s="3">
        <v>0.380821917808219</v>
      </c>
      <c r="D5122" s="4">
        <v>44098</v>
      </c>
      <c r="E5122" s="3">
        <v>3.2821014514</v>
      </c>
      <c r="F5122" s="5" t="s">
        <v>12683</v>
      </c>
      <c r="G5122" s="5">
        <v>140</v>
      </c>
      <c r="H5122" s="5" t="s">
        <v>45</v>
      </c>
      <c r="I5122" s="3">
        <v>2.69426005466615</v>
      </c>
      <c r="J5122" s="3">
        <v>19.5859872611465</v>
      </c>
      <c r="K5122" s="3">
        <v>0.950004798004032</v>
      </c>
      <c r="L5122" s="3">
        <v>20.3416149068323</v>
      </c>
      <c r="M5122" s="3">
        <v>0.785591109407931</v>
      </c>
      <c r="N5122" s="3">
        <v>26.3492063492064</v>
      </c>
      <c r="O5122" s="3">
        <v>4.06568404392127</v>
      </c>
      <c r="P5122" s="3">
        <v>25</v>
      </c>
      <c r="Q5122" s="3"/>
      <c r="R5122" s="3"/>
      <c r="S5122" s="3"/>
      <c r="T5122" s="3"/>
      <c r="U5122" s="3"/>
      <c r="V5122" s="3"/>
      <c r="W5122" s="3"/>
      <c r="X5122" s="3"/>
      <c r="Y5122" s="3"/>
      <c r="Z5122" s="3"/>
      <c r="AA5122" s="3">
        <v>0.164748425042844</v>
      </c>
      <c r="AB5122" s="3">
        <v>0.248862347524417</v>
      </c>
      <c r="AC5122" s="3">
        <v>-2.55266654014046</v>
      </c>
      <c r="AD5122" s="3"/>
      <c r="AE5122" s="5">
        <v>1</v>
      </c>
      <c r="AF5122" s="3">
        <v>0.664846486788844</v>
      </c>
      <c r="AG5122" s="3"/>
      <c r="AH5122" s="3"/>
      <c r="AI5122" s="3"/>
      <c r="AJ5122" s="3"/>
      <c r="AK5122" s="3"/>
      <c r="AL5122" s="3"/>
      <c r="AM5122" s="3"/>
      <c r="AN5122" s="5" t="s">
        <v>134</v>
      </c>
      <c r="AO5122" s="1"/>
      <c r="AP5122" s="1"/>
      <c r="AQ5122" s="1"/>
    </row>
    <row r="5123" spans="1:43">
      <c r="A5123" s="1" t="s">
        <v>12947</v>
      </c>
      <c r="B5123" s="1" t="s">
        <v>12948</v>
      </c>
      <c r="C5123" s="3">
        <v>0.0794520547945206</v>
      </c>
      <c r="D5123" s="4">
        <v>44208</v>
      </c>
      <c r="E5123" s="3">
        <v>5.2880045136</v>
      </c>
      <c r="F5123" s="5" t="s">
        <v>328</v>
      </c>
      <c r="G5123" s="5">
        <v>30</v>
      </c>
      <c r="H5123" s="5" t="s">
        <v>226</v>
      </c>
      <c r="I5123" s="3">
        <v>-1.15</v>
      </c>
      <c r="J5123" s="3"/>
      <c r="K5123" s="3">
        <v>0.182426269382794</v>
      </c>
      <c r="L5123" s="3">
        <v>75</v>
      </c>
      <c r="M5123" s="3">
        <v>-1.15</v>
      </c>
      <c r="N5123" s="3"/>
      <c r="O5123" s="3"/>
      <c r="P5123" s="3"/>
      <c r="Q5123" s="3"/>
      <c r="R5123" s="3"/>
      <c r="S5123" s="3"/>
      <c r="T5123" s="3"/>
      <c r="U5123" s="3"/>
      <c r="V5123" s="3"/>
      <c r="W5123" s="3"/>
      <c r="X5123" s="3"/>
      <c r="Y5123" s="3"/>
      <c r="Z5123" s="3"/>
      <c r="AA5123" s="3">
        <v>-0.769176054333968</v>
      </c>
      <c r="AB5123" s="3">
        <v>-0.693293392089152</v>
      </c>
      <c r="AC5123" s="3">
        <v>-1.33</v>
      </c>
      <c r="AD5123" s="3"/>
      <c r="AE5123" s="5"/>
      <c r="AF5123" s="3"/>
      <c r="AG5123" s="3"/>
      <c r="AH5123" s="3"/>
      <c r="AI5123" s="3"/>
      <c r="AJ5123" s="3"/>
      <c r="AK5123" s="3"/>
      <c r="AL5123" s="3"/>
      <c r="AM5123" s="3"/>
      <c r="AN5123" s="5" t="s">
        <v>1266</v>
      </c>
      <c r="AO5123" s="1"/>
      <c r="AP5123" s="1"/>
      <c r="AQ5123" s="1"/>
    </row>
    <row r="5124" spans="1:43">
      <c r="A5124" s="1" t="s">
        <v>12949</v>
      </c>
      <c r="B5124" s="1" t="s">
        <v>12950</v>
      </c>
      <c r="C5124" s="3">
        <v>0.454794520547945</v>
      </c>
      <c r="D5124" s="4">
        <v>44071</v>
      </c>
      <c r="E5124" s="3">
        <v>138.2867671984</v>
      </c>
      <c r="F5124" s="5" t="s">
        <v>10152</v>
      </c>
      <c r="G5124" s="5">
        <v>167</v>
      </c>
      <c r="H5124" s="5" t="s">
        <v>55</v>
      </c>
      <c r="I5124" s="3">
        <v>15.5694687413682</v>
      </c>
      <c r="J5124" s="3">
        <v>14.8820326678766</v>
      </c>
      <c r="K5124" s="3">
        <v>4.51290591174022</v>
      </c>
      <c r="L5124" s="3">
        <v>11.8079096045198</v>
      </c>
      <c r="M5124" s="3">
        <v>9.60530911631157</v>
      </c>
      <c r="N5124" s="3">
        <v>14.0035906642729</v>
      </c>
      <c r="O5124" s="3">
        <v>21.9232637202525</v>
      </c>
      <c r="P5124" s="3">
        <v>35.2317880794702</v>
      </c>
      <c r="Q5124" s="3"/>
      <c r="R5124" s="3"/>
      <c r="S5124" s="3"/>
      <c r="T5124" s="3"/>
      <c r="U5124" s="3"/>
      <c r="V5124" s="3"/>
      <c r="W5124" s="3"/>
      <c r="X5124" s="3"/>
      <c r="Y5124" s="3"/>
      <c r="Z5124" s="3"/>
      <c r="AA5124" s="3">
        <v>0.352092208076844</v>
      </c>
      <c r="AB5124" s="3">
        <v>0.758973727244724</v>
      </c>
      <c r="AC5124" s="3">
        <v>-6.97409157568846</v>
      </c>
      <c r="AD5124" s="3"/>
      <c r="AE5124" s="5">
        <v>1</v>
      </c>
      <c r="AF5124" s="3">
        <v>2.79626226207221</v>
      </c>
      <c r="AG5124" s="3"/>
      <c r="AH5124" s="3"/>
      <c r="AI5124" s="3"/>
      <c r="AJ5124" s="3"/>
      <c r="AK5124" s="3"/>
      <c r="AL5124" s="3"/>
      <c r="AM5124" s="3"/>
      <c r="AN5124" s="5" t="s">
        <v>51</v>
      </c>
      <c r="AO5124" s="1"/>
      <c r="AP5124" s="1"/>
      <c r="AQ5124" s="1"/>
    </row>
    <row r="5125" spans="1:43">
      <c r="A5125" s="1" t="s">
        <v>12951</v>
      </c>
      <c r="B5125" s="1" t="s">
        <v>12952</v>
      </c>
      <c r="C5125" s="3">
        <v>0.405479452054795</v>
      </c>
      <c r="D5125" s="4">
        <v>44089</v>
      </c>
      <c r="E5125" s="3">
        <v>16.7878564285</v>
      </c>
      <c r="F5125" s="5" t="s">
        <v>10689</v>
      </c>
      <c r="G5125" s="5">
        <v>149</v>
      </c>
      <c r="H5125" s="5" t="s">
        <v>55</v>
      </c>
      <c r="I5125" s="3">
        <v>10.2296819787986</v>
      </c>
      <c r="J5125" s="3">
        <v>50.6352087114338</v>
      </c>
      <c r="K5125" s="3">
        <v>2.12800785725978</v>
      </c>
      <c r="L5125" s="3">
        <v>59.7175141242938</v>
      </c>
      <c r="M5125" s="3">
        <v>4.03535100883775</v>
      </c>
      <c r="N5125" s="3">
        <v>60.7420706163974</v>
      </c>
      <c r="O5125" s="3">
        <v>20.6653128324147</v>
      </c>
      <c r="P5125" s="3">
        <v>41.7880794701987</v>
      </c>
      <c r="Q5125" s="3"/>
      <c r="R5125" s="3"/>
      <c r="S5125" s="3"/>
      <c r="T5125" s="3"/>
      <c r="U5125" s="3"/>
      <c r="V5125" s="3"/>
      <c r="W5125" s="3"/>
      <c r="X5125" s="3"/>
      <c r="Y5125" s="3"/>
      <c r="Z5125" s="3"/>
      <c r="AA5125" s="3">
        <v>0.303408182323667</v>
      </c>
      <c r="AB5125" s="3">
        <v>0.536532959727234</v>
      </c>
      <c r="AC5125" s="3">
        <v>-6.13721281500914</v>
      </c>
      <c r="AD5125" s="3"/>
      <c r="AE5125" s="5">
        <v>1</v>
      </c>
      <c r="AF5125" s="3">
        <v>4.46117545024139</v>
      </c>
      <c r="AG5125" s="3"/>
      <c r="AH5125" s="3"/>
      <c r="AI5125" s="3"/>
      <c r="AJ5125" s="3"/>
      <c r="AK5125" s="3"/>
      <c r="AL5125" s="3"/>
      <c r="AM5125" s="3"/>
      <c r="AN5125" s="5" t="s">
        <v>51</v>
      </c>
      <c r="AO5125" s="1"/>
      <c r="AP5125" s="1"/>
      <c r="AQ5125" s="1"/>
    </row>
    <row r="5126" spans="1:43">
      <c r="A5126" s="1" t="s">
        <v>12953</v>
      </c>
      <c r="B5126" s="1" t="s">
        <v>12954</v>
      </c>
      <c r="C5126" s="3">
        <v>0.501369863013699</v>
      </c>
      <c r="D5126" s="4">
        <v>44054</v>
      </c>
      <c r="E5126" s="3">
        <v>13.3563503377</v>
      </c>
      <c r="F5126" s="5" t="s">
        <v>12955</v>
      </c>
      <c r="G5126" s="5">
        <v>184</v>
      </c>
      <c r="H5126" s="5" t="s">
        <v>226</v>
      </c>
      <c r="I5126" s="3">
        <v>6.0986035907666</v>
      </c>
      <c r="J5126" s="3">
        <v>3.69843527738265</v>
      </c>
      <c r="K5126" s="3">
        <v>0.531053105310533</v>
      </c>
      <c r="L5126" s="3">
        <v>51.0582010582011</v>
      </c>
      <c r="M5126" s="3">
        <v>3.51251158480075</v>
      </c>
      <c r="N5126" s="3">
        <v>3.94922425952045</v>
      </c>
      <c r="O5126" s="3">
        <v>9.05096660808436</v>
      </c>
      <c r="P5126" s="3">
        <v>8.17610062893082</v>
      </c>
      <c r="Q5126" s="3">
        <v>11.69</v>
      </c>
      <c r="R5126" s="3">
        <v>11.6788321167883</v>
      </c>
      <c r="S5126" s="3"/>
      <c r="T5126" s="3"/>
      <c r="U5126" s="3"/>
      <c r="V5126" s="3"/>
      <c r="W5126" s="3"/>
      <c r="X5126" s="3"/>
      <c r="Y5126" s="3"/>
      <c r="Z5126" s="3"/>
      <c r="AA5126" s="3">
        <v>0.542320646936411</v>
      </c>
      <c r="AB5126" s="3">
        <v>1.5901386840549</v>
      </c>
      <c r="AC5126" s="3">
        <v>-1.18811881188118</v>
      </c>
      <c r="AD5126" s="3"/>
      <c r="AE5126" s="5"/>
      <c r="AF5126" s="3">
        <v>1.71527347153015</v>
      </c>
      <c r="AG5126" s="3"/>
      <c r="AH5126" s="3"/>
      <c r="AI5126" s="3"/>
      <c r="AJ5126" s="3"/>
      <c r="AK5126" s="3"/>
      <c r="AL5126" s="3"/>
      <c r="AM5126" s="3">
        <v>10</v>
      </c>
      <c r="AN5126" s="5" t="s">
        <v>1660</v>
      </c>
      <c r="AO5126" s="1"/>
      <c r="AP5126" s="1"/>
      <c r="AQ5126" s="1"/>
    </row>
    <row r="5127" spans="1:43">
      <c r="A5127" s="1" t="s">
        <v>12956</v>
      </c>
      <c r="B5127" s="1" t="s">
        <v>12957</v>
      </c>
      <c r="C5127" s="3">
        <v>0.504109589041096</v>
      </c>
      <c r="D5127" s="4">
        <v>44053</v>
      </c>
      <c r="E5127" s="3">
        <v>80.2817041568</v>
      </c>
      <c r="F5127" s="5" t="s">
        <v>8512</v>
      </c>
      <c r="G5127" s="5">
        <v>185</v>
      </c>
      <c r="H5127" s="5" t="s">
        <v>50</v>
      </c>
      <c r="I5127" s="3">
        <v>0.34877927254606</v>
      </c>
      <c r="J5127" s="3">
        <v>11.5230013398839</v>
      </c>
      <c r="K5127" s="3">
        <v>0.0695617609062716</v>
      </c>
      <c r="L5127" s="3">
        <v>6.37450199203187</v>
      </c>
      <c r="M5127" s="3">
        <v>0.268843970925003</v>
      </c>
      <c r="N5127" s="3">
        <v>4.67497773820125</v>
      </c>
      <c r="O5127" s="3">
        <v>0.889262205342055</v>
      </c>
      <c r="P5127" s="3">
        <v>16.7656464138876</v>
      </c>
      <c r="Q5127" s="3">
        <v>1.60557596699999</v>
      </c>
      <c r="R5127" s="3">
        <v>9.75374215354901</v>
      </c>
      <c r="S5127" s="3"/>
      <c r="T5127" s="3"/>
      <c r="U5127" s="3"/>
      <c r="V5127" s="3"/>
      <c r="W5127" s="3"/>
      <c r="X5127" s="3"/>
      <c r="Y5127" s="3"/>
      <c r="Z5127" s="3"/>
      <c r="AA5127" s="3">
        <v>3.21973422006927</v>
      </c>
      <c r="AB5127" s="3"/>
      <c r="AC5127" s="3">
        <v>0</v>
      </c>
      <c r="AD5127" s="3"/>
      <c r="AE5127" s="5"/>
      <c r="AF5127" s="3">
        <v>0.279067624634665</v>
      </c>
      <c r="AG5127" s="3"/>
      <c r="AH5127" s="3"/>
      <c r="AI5127" s="3"/>
      <c r="AJ5127" s="3"/>
      <c r="AK5127" s="3"/>
      <c r="AL5127" s="3"/>
      <c r="AM5127" s="3"/>
      <c r="AN5127" s="5" t="s">
        <v>1266</v>
      </c>
      <c r="AO5127" s="1"/>
      <c r="AP5127" s="1"/>
      <c r="AQ5127" s="1"/>
    </row>
    <row r="5128" spans="1:43">
      <c r="A5128" s="1" t="s">
        <v>12958</v>
      </c>
      <c r="B5128" s="1" t="s">
        <v>12959</v>
      </c>
      <c r="C5128" s="3">
        <v>0.134246575342466</v>
      </c>
      <c r="D5128" s="4">
        <v>44188</v>
      </c>
      <c r="E5128" s="3">
        <v>2.000606015</v>
      </c>
      <c r="F5128" s="5" t="s">
        <v>12960</v>
      </c>
      <c r="G5128" s="5">
        <v>50</v>
      </c>
      <c r="H5128" s="5" t="s">
        <v>50</v>
      </c>
      <c r="I5128" s="3">
        <v>-0.0699510342759991</v>
      </c>
      <c r="J5128" s="3">
        <v>76.3287181777579</v>
      </c>
      <c r="K5128" s="3">
        <v>0.0400160064025566</v>
      </c>
      <c r="L5128" s="3">
        <v>17.7954847277556</v>
      </c>
      <c r="M5128" s="3">
        <v>-0.119856172592898</v>
      </c>
      <c r="N5128" s="3">
        <v>59.6170970614426</v>
      </c>
      <c r="O5128" s="3"/>
      <c r="P5128" s="3"/>
      <c r="Q5128" s="3"/>
      <c r="R5128" s="3"/>
      <c r="S5128" s="3"/>
      <c r="T5128" s="3"/>
      <c r="U5128" s="3"/>
      <c r="V5128" s="3"/>
      <c r="W5128" s="3"/>
      <c r="X5128" s="3"/>
      <c r="Y5128" s="3"/>
      <c r="Z5128" s="3"/>
      <c r="AA5128" s="3">
        <v>-0.302163388840992</v>
      </c>
      <c r="AB5128" s="3">
        <v>-0.320105322107942</v>
      </c>
      <c r="AC5128" s="3">
        <v>-0.20964360587002</v>
      </c>
      <c r="AD5128" s="3"/>
      <c r="AE5128" s="5">
        <v>1</v>
      </c>
      <c r="AF5128" s="3">
        <v>-0.109923053862284</v>
      </c>
      <c r="AG5128" s="3"/>
      <c r="AH5128" s="3"/>
      <c r="AI5128" s="3"/>
      <c r="AJ5128" s="3"/>
      <c r="AK5128" s="3"/>
      <c r="AL5128" s="3"/>
      <c r="AM5128" s="3"/>
      <c r="AN5128" s="5" t="s">
        <v>1266</v>
      </c>
      <c r="AO5128" s="1"/>
      <c r="AP5128" s="1"/>
      <c r="AQ5128" s="1"/>
    </row>
    <row r="5129" spans="1:43">
      <c r="A5129" s="1" t="s">
        <v>12961</v>
      </c>
      <c r="B5129" s="1" t="s">
        <v>12962</v>
      </c>
      <c r="C5129" s="3">
        <v>0.441095890410959</v>
      </c>
      <c r="D5129" s="4">
        <v>44076</v>
      </c>
      <c r="E5129" s="3">
        <v>17.0962025195</v>
      </c>
      <c r="F5129" s="5" t="s">
        <v>12378</v>
      </c>
      <c r="G5129" s="5">
        <v>162</v>
      </c>
      <c r="H5129" s="5" t="s">
        <v>226</v>
      </c>
      <c r="I5129" s="3">
        <v>3.04522757650431</v>
      </c>
      <c r="J5129" s="3">
        <v>30.1564722617354</v>
      </c>
      <c r="K5129" s="3">
        <v>0.56707053747204</v>
      </c>
      <c r="L5129" s="3">
        <v>47.2222222222222</v>
      </c>
      <c r="M5129" s="3">
        <v>0.773728070801422</v>
      </c>
      <c r="N5129" s="3">
        <v>48.5190409026798</v>
      </c>
      <c r="O5129" s="3">
        <v>5.50396369313515</v>
      </c>
      <c r="P5129" s="3">
        <v>28.3018867924528</v>
      </c>
      <c r="Q5129" s="3"/>
      <c r="R5129" s="3"/>
      <c r="S5129" s="3"/>
      <c r="T5129" s="3"/>
      <c r="U5129" s="3"/>
      <c r="V5129" s="3"/>
      <c r="W5129" s="3"/>
      <c r="X5129" s="3"/>
      <c r="Y5129" s="3"/>
      <c r="Z5129" s="3"/>
      <c r="AA5129" s="3">
        <v>0.314061558491284</v>
      </c>
      <c r="AB5129" s="3">
        <v>0.684014169478004</v>
      </c>
      <c r="AC5129" s="3">
        <v>-1.67224080267559</v>
      </c>
      <c r="AD5129" s="3"/>
      <c r="AE5129" s="5"/>
      <c r="AF5129" s="3">
        <v>1.62556331880174</v>
      </c>
      <c r="AG5129" s="3"/>
      <c r="AH5129" s="3"/>
      <c r="AI5129" s="3"/>
      <c r="AJ5129" s="3"/>
      <c r="AK5129" s="3"/>
      <c r="AL5129" s="3"/>
      <c r="AM5129" s="3"/>
      <c r="AN5129" s="5" t="s">
        <v>134</v>
      </c>
      <c r="AO5129" s="1"/>
      <c r="AP5129" s="1"/>
      <c r="AQ5129" s="1"/>
    </row>
    <row r="5130" spans="1:43">
      <c r="A5130" s="1" t="s">
        <v>12963</v>
      </c>
      <c r="B5130" s="1" t="s">
        <v>12964</v>
      </c>
      <c r="C5130" s="3">
        <v>0.306849315068493</v>
      </c>
      <c r="D5130" s="4">
        <v>44125</v>
      </c>
      <c r="E5130" s="3">
        <v>4.7828475205</v>
      </c>
      <c r="F5130" s="5" t="s">
        <v>12965</v>
      </c>
      <c r="G5130" s="5">
        <v>113</v>
      </c>
      <c r="H5130" s="5" t="s">
        <v>93</v>
      </c>
      <c r="I5130" s="3">
        <v>10.138640007545</v>
      </c>
      <c r="J5130" s="3">
        <v>29.85</v>
      </c>
      <c r="K5130" s="3">
        <v>4.91420357559967</v>
      </c>
      <c r="L5130" s="3">
        <v>4.50941526263627</v>
      </c>
      <c r="M5130" s="3">
        <v>3.54672814328782</v>
      </c>
      <c r="N5130" s="3">
        <v>38.5728542914172</v>
      </c>
      <c r="O5130" s="3">
        <v>15.8187047505703</v>
      </c>
      <c r="P5130" s="3">
        <v>35.9657947686117</v>
      </c>
      <c r="Q5130" s="3"/>
      <c r="R5130" s="3"/>
      <c r="S5130" s="3"/>
      <c r="T5130" s="3"/>
      <c r="U5130" s="3"/>
      <c r="V5130" s="3"/>
      <c r="W5130" s="3"/>
      <c r="X5130" s="3"/>
      <c r="Y5130" s="3"/>
      <c r="Z5130" s="3"/>
      <c r="AA5130" s="3">
        <v>0.32237320892606</v>
      </c>
      <c r="AB5130" s="3">
        <v>0.718137249876657</v>
      </c>
      <c r="AC5130" s="3">
        <v>-5.09704493792621</v>
      </c>
      <c r="AD5130" s="3"/>
      <c r="AE5130" s="5"/>
      <c r="AF5130" s="3">
        <v>2.77738977000667</v>
      </c>
      <c r="AG5130" s="3"/>
      <c r="AH5130" s="3"/>
      <c r="AI5130" s="3"/>
      <c r="AJ5130" s="3"/>
      <c r="AK5130" s="3"/>
      <c r="AL5130" s="3"/>
      <c r="AM5130" s="3"/>
      <c r="AN5130" s="5" t="s">
        <v>46</v>
      </c>
      <c r="AO5130" s="1"/>
      <c r="AP5130" s="1"/>
      <c r="AQ5130" s="1"/>
    </row>
    <row r="5131" spans="1:43">
      <c r="A5131" s="1" t="s">
        <v>12966</v>
      </c>
      <c r="B5131" s="1" t="s">
        <v>12967</v>
      </c>
      <c r="C5131" s="3">
        <v>0.216438356164384</v>
      </c>
      <c r="D5131" s="4">
        <v>44158</v>
      </c>
      <c r="E5131" s="3">
        <v>29.3255543337</v>
      </c>
      <c r="F5131" s="5" t="s">
        <v>10801</v>
      </c>
      <c r="G5131" s="5">
        <v>80</v>
      </c>
      <c r="H5131" s="5" t="s">
        <v>55</v>
      </c>
      <c r="I5131" s="3">
        <v>0.174553917765712</v>
      </c>
      <c r="J5131" s="3">
        <v>94.3738656987296</v>
      </c>
      <c r="K5131" s="3">
        <v>1.48344631103251</v>
      </c>
      <c r="L5131" s="3">
        <v>70.7344632768362</v>
      </c>
      <c r="M5131" s="3">
        <v>0.301000097096794</v>
      </c>
      <c r="N5131" s="3">
        <v>86.5948533812089</v>
      </c>
      <c r="O5131" s="3"/>
      <c r="P5131" s="3"/>
      <c r="Q5131" s="3"/>
      <c r="R5131" s="3"/>
      <c r="S5131" s="3"/>
      <c r="T5131" s="3"/>
      <c r="U5131" s="3"/>
      <c r="V5131" s="3"/>
      <c r="W5131" s="3"/>
      <c r="X5131" s="3"/>
      <c r="Y5131" s="3"/>
      <c r="Z5131" s="3"/>
      <c r="AA5131" s="3">
        <v>0.160663741852085</v>
      </c>
      <c r="AB5131" s="3">
        <v>0.241986320396892</v>
      </c>
      <c r="AC5131" s="3">
        <v>-4.47635135135136</v>
      </c>
      <c r="AD5131" s="3"/>
      <c r="AE5131" s="5">
        <v>1</v>
      </c>
      <c r="AF5131" s="3">
        <v>1.14818905789785</v>
      </c>
      <c r="AG5131" s="3"/>
      <c r="AH5131" s="3"/>
      <c r="AI5131" s="3"/>
      <c r="AJ5131" s="3"/>
      <c r="AK5131" s="3"/>
      <c r="AL5131" s="3"/>
      <c r="AM5131" s="3"/>
      <c r="AN5131" s="5" t="s">
        <v>1266</v>
      </c>
      <c r="AO5131" s="1"/>
      <c r="AP5131" s="1"/>
      <c r="AQ5131" s="1"/>
    </row>
    <row r="5132" spans="1:43">
      <c r="A5132" s="1" t="s">
        <v>12968</v>
      </c>
      <c r="B5132" s="1" t="s">
        <v>12969</v>
      </c>
      <c r="C5132" s="3">
        <v>0.484931506849315</v>
      </c>
      <c r="D5132" s="4">
        <v>44060</v>
      </c>
      <c r="E5132" s="3">
        <v>140.9497725925</v>
      </c>
      <c r="F5132" s="5" t="s">
        <v>12970</v>
      </c>
      <c r="G5132" s="5">
        <v>178</v>
      </c>
      <c r="H5132" s="5" t="s">
        <v>2390</v>
      </c>
      <c r="I5132" s="3">
        <v>6.55463836477987</v>
      </c>
      <c r="J5132" s="3">
        <v>27.6923076923077</v>
      </c>
      <c r="K5132" s="3">
        <v>2.51489080079417</v>
      </c>
      <c r="L5132" s="3">
        <v>21.8045112781955</v>
      </c>
      <c r="M5132" s="3">
        <v>3.59224228527755</v>
      </c>
      <c r="N5132" s="3">
        <v>20.4545454545455</v>
      </c>
      <c r="O5132" s="3">
        <v>8.85453267744203</v>
      </c>
      <c r="P5132" s="3">
        <v>42.96875</v>
      </c>
      <c r="Q5132" s="3"/>
      <c r="R5132" s="3"/>
      <c r="S5132" s="3"/>
      <c r="T5132" s="3"/>
      <c r="U5132" s="3"/>
      <c r="V5132" s="3"/>
      <c r="W5132" s="3"/>
      <c r="X5132" s="3"/>
      <c r="Y5132" s="3"/>
      <c r="Z5132" s="3"/>
      <c r="AA5132" s="3">
        <v>0.154156676050618</v>
      </c>
      <c r="AB5132" s="3">
        <v>0.257918247538988</v>
      </c>
      <c r="AC5132" s="3">
        <v>-3.46654275092938</v>
      </c>
      <c r="AD5132" s="3"/>
      <c r="AE5132" s="5">
        <v>3</v>
      </c>
      <c r="AF5132" s="3">
        <v>0.763105377646049</v>
      </c>
      <c r="AG5132" s="3"/>
      <c r="AH5132" s="3"/>
      <c r="AI5132" s="3"/>
      <c r="AJ5132" s="3"/>
      <c r="AK5132" s="3"/>
      <c r="AL5132" s="3"/>
      <c r="AM5132" s="3"/>
      <c r="AN5132" s="5" t="s">
        <v>46</v>
      </c>
      <c r="AO5132" s="1"/>
      <c r="AP5132" s="1"/>
      <c r="AQ5132" s="1"/>
    </row>
    <row r="5133" spans="1:43">
      <c r="A5133" s="1" t="s">
        <v>12971</v>
      </c>
      <c r="B5133" s="1" t="s">
        <v>12972</v>
      </c>
      <c r="C5133" s="3">
        <v>0.282191780821918</v>
      </c>
      <c r="D5133" s="4">
        <v>44134</v>
      </c>
      <c r="E5133" s="3">
        <v>20.1057590056</v>
      </c>
      <c r="F5133" s="5" t="s">
        <v>331</v>
      </c>
      <c r="G5133" s="5">
        <v>104</v>
      </c>
      <c r="H5133" s="5" t="s">
        <v>50</v>
      </c>
      <c r="I5133" s="3">
        <v>-0.00995916741360313</v>
      </c>
      <c r="J5133" s="3">
        <v>71.1924966502903</v>
      </c>
      <c r="K5133" s="3">
        <v>0.03985651654045</v>
      </c>
      <c r="L5133" s="3">
        <v>18.3266932270916</v>
      </c>
      <c r="M5133" s="3">
        <v>-0.178962020282365</v>
      </c>
      <c r="N5133" s="3">
        <v>69.2787177203918</v>
      </c>
      <c r="O5133" s="3">
        <v>0.379924015196963</v>
      </c>
      <c r="P5133" s="3">
        <v>74.5089081772499</v>
      </c>
      <c r="Q5133" s="3"/>
      <c r="R5133" s="3"/>
      <c r="S5133" s="3"/>
      <c r="T5133" s="3"/>
      <c r="U5133" s="3"/>
      <c r="V5133" s="3"/>
      <c r="W5133" s="3"/>
      <c r="X5133" s="3"/>
      <c r="Y5133" s="3"/>
      <c r="Z5133" s="3"/>
      <c r="AA5133" s="3">
        <v>-0.0532207467331042</v>
      </c>
      <c r="AB5133" s="3">
        <v>-0.0600518287902783</v>
      </c>
      <c r="AC5133" s="3">
        <v>-0.417039022937166</v>
      </c>
      <c r="AD5133" s="3"/>
      <c r="AE5133" s="5">
        <v>1</v>
      </c>
      <c r="AF5133" s="3">
        <v>0.0967001917201846</v>
      </c>
      <c r="AG5133" s="3"/>
      <c r="AH5133" s="3"/>
      <c r="AI5133" s="3"/>
      <c r="AJ5133" s="3"/>
      <c r="AK5133" s="3"/>
      <c r="AL5133" s="3"/>
      <c r="AM5133" s="3"/>
      <c r="AN5133" s="5" t="s">
        <v>46</v>
      </c>
      <c r="AO5133" s="1"/>
      <c r="AP5133" s="1"/>
      <c r="AQ5133" s="1"/>
    </row>
    <row r="5134" spans="1:43">
      <c r="A5134" s="1" t="s">
        <v>12973</v>
      </c>
      <c r="B5134" s="1" t="s">
        <v>12974</v>
      </c>
      <c r="C5134" s="3">
        <v>0.372602739726027</v>
      </c>
      <c r="D5134" s="4">
        <v>44101</v>
      </c>
      <c r="E5134" s="3">
        <v>1.6744389308</v>
      </c>
      <c r="F5134" s="5" t="s">
        <v>1797</v>
      </c>
      <c r="G5134" s="5">
        <v>137</v>
      </c>
      <c r="H5134" s="5" t="s">
        <v>191</v>
      </c>
      <c r="I5134" s="3">
        <v>14.7283457733033</v>
      </c>
      <c r="J5134" s="3">
        <v>20.253164556962</v>
      </c>
      <c r="K5134" s="3">
        <v>5.5324924157752</v>
      </c>
      <c r="L5134" s="3">
        <v>2.22602739726027</v>
      </c>
      <c r="M5134" s="3">
        <v>6.57905345480933</v>
      </c>
      <c r="N5134" s="3">
        <v>38.5585585585586</v>
      </c>
      <c r="O5134" s="3">
        <v>30.7129437357856</v>
      </c>
      <c r="P5134" s="3">
        <v>8.76190476190476</v>
      </c>
      <c r="Q5134" s="3"/>
      <c r="R5134" s="3"/>
      <c r="S5134" s="3"/>
      <c r="T5134" s="3"/>
      <c r="U5134" s="3"/>
      <c r="V5134" s="3"/>
      <c r="W5134" s="3"/>
      <c r="X5134" s="3"/>
      <c r="Y5134" s="3"/>
      <c r="Z5134" s="3"/>
      <c r="AA5134" s="3">
        <v>0.359111968857894</v>
      </c>
      <c r="AB5134" s="3">
        <v>0.787829820716633</v>
      </c>
      <c r="AC5134" s="3">
        <v>-6.33589564407175</v>
      </c>
      <c r="AD5134" s="3"/>
      <c r="AE5134" s="5"/>
      <c r="AF5134" s="3">
        <v>4.95073084944248</v>
      </c>
      <c r="AG5134" s="3"/>
      <c r="AH5134" s="3"/>
      <c r="AI5134" s="3"/>
      <c r="AJ5134" s="3"/>
      <c r="AK5134" s="3"/>
      <c r="AL5134" s="3"/>
      <c r="AM5134" s="3"/>
      <c r="AN5134" s="5" t="s">
        <v>46</v>
      </c>
      <c r="AO5134" s="1"/>
      <c r="AP5134" s="1"/>
      <c r="AQ5134" s="1"/>
    </row>
    <row r="5135" spans="1:43">
      <c r="A5135" s="1" t="s">
        <v>12975</v>
      </c>
      <c r="B5135" s="1" t="s">
        <v>12976</v>
      </c>
      <c r="C5135" s="3">
        <v>0.175342465753425</v>
      </c>
      <c r="D5135" s="4">
        <v>44173</v>
      </c>
      <c r="E5135" s="3">
        <v>14.1806101142</v>
      </c>
      <c r="F5135" s="5" t="s">
        <v>386</v>
      </c>
      <c r="G5135" s="5">
        <v>65</v>
      </c>
      <c r="H5135" s="5" t="s">
        <v>226</v>
      </c>
      <c r="I5135" s="3">
        <v>0.698463380562774</v>
      </c>
      <c r="J5135" s="3">
        <v>82.076813655761</v>
      </c>
      <c r="K5135" s="3">
        <v>0.288184438040358</v>
      </c>
      <c r="L5135" s="3">
        <v>67.4603174603175</v>
      </c>
      <c r="M5135" s="3">
        <v>0.588059403966911</v>
      </c>
      <c r="N5135" s="3">
        <v>56.1354019746121</v>
      </c>
      <c r="O5135" s="3"/>
      <c r="P5135" s="3"/>
      <c r="Q5135" s="3"/>
      <c r="R5135" s="3"/>
      <c r="S5135" s="3"/>
      <c r="T5135" s="3"/>
      <c r="U5135" s="3"/>
      <c r="V5135" s="3"/>
      <c r="W5135" s="3"/>
      <c r="X5135" s="3"/>
      <c r="Y5135" s="3"/>
      <c r="Z5135" s="3"/>
      <c r="AA5135" s="3">
        <v>0.099937288206247</v>
      </c>
      <c r="AB5135" s="3">
        <v>0.131973096886476</v>
      </c>
      <c r="AC5135" s="3">
        <v>-0.713577799801771</v>
      </c>
      <c r="AD5135" s="3"/>
      <c r="AE5135" s="5">
        <v>1</v>
      </c>
      <c r="AF5135" s="3">
        <v>-0.0399121931750106</v>
      </c>
      <c r="AG5135" s="3"/>
      <c r="AH5135" s="3"/>
      <c r="AI5135" s="3"/>
      <c r="AJ5135" s="3"/>
      <c r="AK5135" s="3"/>
      <c r="AL5135" s="3"/>
      <c r="AM5135" s="3"/>
      <c r="AN5135" s="5" t="s">
        <v>46</v>
      </c>
      <c r="AO5135" s="1"/>
      <c r="AP5135" s="1"/>
      <c r="AQ5135" s="1"/>
    </row>
    <row r="5136" spans="1:43">
      <c r="A5136" s="1" t="s">
        <v>12977</v>
      </c>
      <c r="B5136" s="1" t="s">
        <v>12978</v>
      </c>
      <c r="C5136" s="3">
        <v>0.397260273972603</v>
      </c>
      <c r="D5136" s="4">
        <v>44092</v>
      </c>
      <c r="E5136" s="3">
        <v>14.7595169142</v>
      </c>
      <c r="F5136" s="5" t="s">
        <v>6529</v>
      </c>
      <c r="G5136" s="5">
        <v>146</v>
      </c>
      <c r="H5136" s="5" t="s">
        <v>55</v>
      </c>
      <c r="I5136" s="3">
        <v>13.693385467579</v>
      </c>
      <c r="J5136" s="3">
        <v>25.7713248638838</v>
      </c>
      <c r="K5136" s="3">
        <v>4.06352520131226</v>
      </c>
      <c r="L5136" s="3">
        <v>19.1525423728814</v>
      </c>
      <c r="M5136" s="3">
        <v>4.2033746453636</v>
      </c>
      <c r="N5136" s="3">
        <v>59.3656493117893</v>
      </c>
      <c r="O5136" s="3">
        <v>27.4611872146119</v>
      </c>
      <c r="P5136" s="3">
        <v>14.9668874172185</v>
      </c>
      <c r="Q5136" s="3"/>
      <c r="R5136" s="3"/>
      <c r="S5136" s="3"/>
      <c r="T5136" s="3"/>
      <c r="U5136" s="3"/>
      <c r="V5136" s="3"/>
      <c r="W5136" s="3"/>
      <c r="X5136" s="3"/>
      <c r="Y5136" s="3"/>
      <c r="Z5136" s="3"/>
      <c r="AA5136" s="3">
        <v>0.466839491643913</v>
      </c>
      <c r="AB5136" s="3">
        <v>1.26430072127047</v>
      </c>
      <c r="AC5136" s="3">
        <v>-7.40686418304488</v>
      </c>
      <c r="AD5136" s="3"/>
      <c r="AE5136" s="5"/>
      <c r="AF5136" s="3">
        <v>6.76624724840768</v>
      </c>
      <c r="AG5136" s="3"/>
      <c r="AH5136" s="3"/>
      <c r="AI5136" s="3"/>
      <c r="AJ5136" s="3"/>
      <c r="AK5136" s="3"/>
      <c r="AL5136" s="3"/>
      <c r="AM5136" s="3"/>
      <c r="AN5136" s="5" t="s">
        <v>46</v>
      </c>
      <c r="AO5136" s="1"/>
      <c r="AP5136" s="1"/>
      <c r="AQ5136" s="1"/>
    </row>
    <row r="5137" spans="1:43">
      <c r="A5137" s="1" t="s">
        <v>12979</v>
      </c>
      <c r="B5137" s="1" t="s">
        <v>12980</v>
      </c>
      <c r="C5137" s="3">
        <v>0.419178082191781</v>
      </c>
      <c r="D5137" s="4">
        <v>44084</v>
      </c>
      <c r="E5137" s="3">
        <v>45.9965063302</v>
      </c>
      <c r="F5137" s="5" t="s">
        <v>12981</v>
      </c>
      <c r="G5137" s="5">
        <v>154</v>
      </c>
      <c r="H5137" s="5" t="s">
        <v>55</v>
      </c>
      <c r="I5137" s="3">
        <v>14.0024094152535</v>
      </c>
      <c r="J5137" s="3">
        <v>24.1379310344828</v>
      </c>
      <c r="K5137" s="3">
        <v>3.54347277165222</v>
      </c>
      <c r="L5137" s="3">
        <v>29.2090395480226</v>
      </c>
      <c r="M5137" s="3">
        <v>8.95403418652024</v>
      </c>
      <c r="N5137" s="3">
        <v>17.7737881508079</v>
      </c>
      <c r="O5137" s="3">
        <v>21.7055797388207</v>
      </c>
      <c r="P5137" s="3">
        <v>36.4238410596026</v>
      </c>
      <c r="Q5137" s="3"/>
      <c r="R5137" s="3"/>
      <c r="S5137" s="3"/>
      <c r="T5137" s="3"/>
      <c r="U5137" s="3"/>
      <c r="V5137" s="3"/>
      <c r="W5137" s="3"/>
      <c r="X5137" s="3"/>
      <c r="Y5137" s="3"/>
      <c r="Z5137" s="3"/>
      <c r="AA5137" s="3">
        <v>0.368640901203893</v>
      </c>
      <c r="AB5137" s="3">
        <v>0.861897607609025</v>
      </c>
      <c r="AC5137" s="3">
        <v>-6.33555926544239</v>
      </c>
      <c r="AD5137" s="3"/>
      <c r="AE5137" s="5"/>
      <c r="AF5137" s="3">
        <v>2.97499947913791</v>
      </c>
      <c r="AG5137" s="3"/>
      <c r="AH5137" s="3"/>
      <c r="AI5137" s="3"/>
      <c r="AJ5137" s="3"/>
      <c r="AK5137" s="3"/>
      <c r="AL5137" s="3"/>
      <c r="AM5137" s="3"/>
      <c r="AN5137" s="5" t="s">
        <v>51</v>
      </c>
      <c r="AO5137" s="1"/>
      <c r="AP5137" s="1"/>
      <c r="AQ5137" s="1"/>
    </row>
    <row r="5138" spans="1:43">
      <c r="A5138" s="1" t="s">
        <v>12982</v>
      </c>
      <c r="B5138" s="1" t="s">
        <v>12983</v>
      </c>
      <c r="C5138" s="3">
        <v>0.46027397260274</v>
      </c>
      <c r="D5138" s="4">
        <v>44069</v>
      </c>
      <c r="E5138" s="3">
        <v>5.2909058264</v>
      </c>
      <c r="F5138" s="5" t="s">
        <v>4860</v>
      </c>
      <c r="G5138" s="5">
        <v>169</v>
      </c>
      <c r="H5138" s="5" t="s">
        <v>93</v>
      </c>
      <c r="I5138" s="3">
        <v>16.2438435089676</v>
      </c>
      <c r="J5138" s="3">
        <v>5.35</v>
      </c>
      <c r="K5138" s="3">
        <v>3.44000661539733</v>
      </c>
      <c r="L5138" s="3">
        <v>21.0109018830525</v>
      </c>
      <c r="M5138" s="3">
        <v>10.5230606114154</v>
      </c>
      <c r="N5138" s="3">
        <v>4.39121756487026</v>
      </c>
      <c r="O5138" s="3">
        <v>25.0274862568716</v>
      </c>
      <c r="P5138" s="3">
        <v>11.3682092555332</v>
      </c>
      <c r="Q5138" s="3"/>
      <c r="R5138" s="3"/>
      <c r="S5138" s="3"/>
      <c r="T5138" s="3"/>
      <c r="U5138" s="3"/>
      <c r="V5138" s="3"/>
      <c r="W5138" s="3"/>
      <c r="X5138" s="3"/>
      <c r="Y5138" s="3"/>
      <c r="Z5138" s="3"/>
      <c r="AA5138" s="3">
        <v>0.348477692786678</v>
      </c>
      <c r="AB5138" s="3">
        <v>0.718305616783921</v>
      </c>
      <c r="AC5138" s="3">
        <v>-4.69545230668198</v>
      </c>
      <c r="AD5138" s="3"/>
      <c r="AE5138" s="5">
        <v>2</v>
      </c>
      <c r="AF5138" s="3">
        <v>3.06026594718298</v>
      </c>
      <c r="AG5138" s="3"/>
      <c r="AH5138" s="3"/>
      <c r="AI5138" s="3"/>
      <c r="AJ5138" s="3"/>
      <c r="AK5138" s="3"/>
      <c r="AL5138" s="3"/>
      <c r="AM5138" s="3"/>
      <c r="AN5138" s="5" t="s">
        <v>46</v>
      </c>
      <c r="AO5138" s="1"/>
      <c r="AP5138" s="1"/>
      <c r="AQ5138" s="1"/>
    </row>
    <row r="5139" spans="1:43">
      <c r="A5139" s="1" t="s">
        <v>12984</v>
      </c>
      <c r="B5139" s="1" t="s">
        <v>12985</v>
      </c>
      <c r="C5139" s="3">
        <v>0.476712328767123</v>
      </c>
      <c r="D5139" s="4">
        <v>44063</v>
      </c>
      <c r="E5139" s="3">
        <v>6.7258145502</v>
      </c>
      <c r="F5139" s="5" t="s">
        <v>2086</v>
      </c>
      <c r="G5139" s="5">
        <v>175</v>
      </c>
      <c r="H5139" s="5" t="s">
        <v>55</v>
      </c>
      <c r="I5139" s="3">
        <v>18.5601276184129</v>
      </c>
      <c r="J5139" s="3">
        <v>4.96067755595886</v>
      </c>
      <c r="K5139" s="3">
        <v>2.10831254526434</v>
      </c>
      <c r="L5139" s="3">
        <v>60</v>
      </c>
      <c r="M5139" s="3">
        <v>12.8251260964059</v>
      </c>
      <c r="N5139" s="3">
        <v>4.18910831837223</v>
      </c>
      <c r="O5139" s="3">
        <v>30.1743698009562</v>
      </c>
      <c r="P5139" s="3">
        <v>8.60927152317881</v>
      </c>
      <c r="Q5139" s="3"/>
      <c r="R5139" s="3"/>
      <c r="S5139" s="3"/>
      <c r="T5139" s="3"/>
      <c r="U5139" s="3"/>
      <c r="V5139" s="3"/>
      <c r="W5139" s="3"/>
      <c r="X5139" s="3"/>
      <c r="Y5139" s="3"/>
      <c r="Z5139" s="3"/>
      <c r="AA5139" s="3">
        <v>0.344656527472096</v>
      </c>
      <c r="AB5139" s="3">
        <v>1.16310905011118</v>
      </c>
      <c r="AC5139" s="3">
        <v>-8.63448944943003</v>
      </c>
      <c r="AD5139" s="3"/>
      <c r="AE5139" s="5">
        <v>1</v>
      </c>
      <c r="AF5139" s="3">
        <v>4.77726663187444</v>
      </c>
      <c r="AG5139" s="3"/>
      <c r="AH5139" s="3"/>
      <c r="AI5139" s="3"/>
      <c r="AJ5139" s="3"/>
      <c r="AK5139" s="3"/>
      <c r="AL5139" s="3"/>
      <c r="AM5139" s="3"/>
      <c r="AN5139" s="5" t="s">
        <v>46</v>
      </c>
      <c r="AO5139" s="1"/>
      <c r="AP5139" s="1"/>
      <c r="AQ5139" s="1"/>
    </row>
    <row r="5140" spans="1:43">
      <c r="A5140" s="1" t="s">
        <v>12986</v>
      </c>
      <c r="B5140" s="1" t="s">
        <v>12987</v>
      </c>
      <c r="C5140" s="3">
        <v>0.512328767123288</v>
      </c>
      <c r="D5140" s="4">
        <v>44050</v>
      </c>
      <c r="E5140" s="3">
        <v>14.0254805214</v>
      </c>
      <c r="F5140" s="5" t="s">
        <v>12988</v>
      </c>
      <c r="G5140" s="5">
        <v>188</v>
      </c>
      <c r="H5140" s="5" t="s">
        <v>55</v>
      </c>
      <c r="I5140" s="3">
        <v>-1.19026626697232</v>
      </c>
      <c r="J5140" s="3">
        <v>96.3702359346643</v>
      </c>
      <c r="K5140" s="3">
        <v>-0.779105799026111</v>
      </c>
      <c r="L5140" s="3">
        <v>96.045197740113</v>
      </c>
      <c r="M5140" s="3">
        <v>-2.395053126633</v>
      </c>
      <c r="N5140" s="3">
        <v>93.476959904249</v>
      </c>
      <c r="O5140" s="3">
        <v>6.99828145885048</v>
      </c>
      <c r="P5140" s="3">
        <v>88.4105960264901</v>
      </c>
      <c r="Q5140" s="3">
        <v>12.07</v>
      </c>
      <c r="R5140" s="3">
        <v>82.1646341463415</v>
      </c>
      <c r="S5140" s="3"/>
      <c r="T5140" s="3"/>
      <c r="U5140" s="3"/>
      <c r="V5140" s="3"/>
      <c r="W5140" s="3"/>
      <c r="X5140" s="3"/>
      <c r="Y5140" s="3"/>
      <c r="Z5140" s="3"/>
      <c r="AA5140" s="3">
        <v>0.298234843488817</v>
      </c>
      <c r="AB5140" s="3">
        <v>0.497086265961496</v>
      </c>
      <c r="AC5140" s="3">
        <v>-4.05787175755499</v>
      </c>
      <c r="AD5140" s="3"/>
      <c r="AE5140" s="5">
        <v>1</v>
      </c>
      <c r="AF5140" s="3">
        <v>2.37744476912211</v>
      </c>
      <c r="AG5140" s="3"/>
      <c r="AH5140" s="3"/>
      <c r="AI5140" s="3"/>
      <c r="AJ5140" s="3"/>
      <c r="AK5140" s="3"/>
      <c r="AL5140" s="3"/>
      <c r="AM5140" s="3"/>
      <c r="AN5140" s="5" t="s">
        <v>1266</v>
      </c>
      <c r="AO5140" s="1"/>
      <c r="AP5140" s="1"/>
      <c r="AQ5140" s="1"/>
    </row>
    <row r="5141" spans="1:43">
      <c r="A5141" s="1" t="s">
        <v>12989</v>
      </c>
      <c r="B5141" s="1" t="s">
        <v>12990</v>
      </c>
      <c r="C5141" s="3">
        <v>0.380821917808219</v>
      </c>
      <c r="D5141" s="4">
        <v>44098</v>
      </c>
      <c r="E5141" s="3">
        <v>5.2814693836</v>
      </c>
      <c r="F5141" s="5" t="s">
        <v>3237</v>
      </c>
      <c r="G5141" s="5">
        <v>140</v>
      </c>
      <c r="H5141" s="5" t="s">
        <v>55</v>
      </c>
      <c r="I5141" s="3">
        <v>4.49810606060605</v>
      </c>
      <c r="J5141" s="3">
        <v>81.3067150635209</v>
      </c>
      <c r="K5141" s="3">
        <v>2.17592592592591</v>
      </c>
      <c r="L5141" s="3">
        <v>58.6440677966102</v>
      </c>
      <c r="M5141" s="3">
        <v>3.07304315337193</v>
      </c>
      <c r="N5141" s="3">
        <v>68.9407540394973</v>
      </c>
      <c r="O5141" s="3">
        <v>8.13326800587947</v>
      </c>
      <c r="P5141" s="3">
        <v>86.2251655629139</v>
      </c>
      <c r="Q5141" s="3"/>
      <c r="R5141" s="3"/>
      <c r="S5141" s="3"/>
      <c r="T5141" s="3"/>
      <c r="U5141" s="3"/>
      <c r="V5141" s="3"/>
      <c r="W5141" s="3"/>
      <c r="X5141" s="3"/>
      <c r="Y5141" s="3"/>
      <c r="Z5141" s="3"/>
      <c r="AA5141" s="3">
        <v>0.363737452907845</v>
      </c>
      <c r="AB5141" s="3">
        <v>0.606164351073986</v>
      </c>
      <c r="AC5141" s="3">
        <v>-2.3861766319254</v>
      </c>
      <c r="AD5141" s="3"/>
      <c r="AE5141" s="5"/>
      <c r="AF5141" s="3">
        <v>1.70291237580948</v>
      </c>
      <c r="AG5141" s="3"/>
      <c r="AH5141" s="3"/>
      <c r="AI5141" s="3"/>
      <c r="AJ5141" s="3"/>
      <c r="AK5141" s="3"/>
      <c r="AL5141" s="3"/>
      <c r="AM5141" s="3"/>
      <c r="AN5141" s="5" t="s">
        <v>46</v>
      </c>
      <c r="AO5141" s="1"/>
      <c r="AP5141" s="1"/>
      <c r="AQ5141" s="1"/>
    </row>
    <row r="5142" spans="1:43">
      <c r="A5142" s="1" t="s">
        <v>12991</v>
      </c>
      <c r="B5142" s="1" t="s">
        <v>12992</v>
      </c>
      <c r="C5142" s="3">
        <v>0.405479452054795</v>
      </c>
      <c r="D5142" s="4">
        <v>44089</v>
      </c>
      <c r="E5142" s="3">
        <v>5.8828822895</v>
      </c>
      <c r="F5142" s="5" t="s">
        <v>12993</v>
      </c>
      <c r="G5142" s="5">
        <v>149</v>
      </c>
      <c r="H5142" s="5" t="s">
        <v>55</v>
      </c>
      <c r="I5142" s="3">
        <v>12.0732651130794</v>
      </c>
      <c r="J5142" s="3">
        <v>37.5075620084694</v>
      </c>
      <c r="K5142" s="3">
        <v>3.40368137099333</v>
      </c>
      <c r="L5142" s="3">
        <v>32.3728813559322</v>
      </c>
      <c r="M5142" s="3">
        <v>6.09736242266362</v>
      </c>
      <c r="N5142" s="3">
        <v>41.113105924596</v>
      </c>
      <c r="O5142" s="3">
        <v>27.4995108589317</v>
      </c>
      <c r="P5142" s="3">
        <v>14.9006622516556</v>
      </c>
      <c r="Q5142" s="3"/>
      <c r="R5142" s="3"/>
      <c r="S5142" s="3"/>
      <c r="T5142" s="3"/>
      <c r="U5142" s="3"/>
      <c r="V5142" s="3"/>
      <c r="W5142" s="3"/>
      <c r="X5142" s="3"/>
      <c r="Y5142" s="3"/>
      <c r="Z5142" s="3"/>
      <c r="AA5142" s="3">
        <v>0.386745679736653</v>
      </c>
      <c r="AB5142" s="3">
        <v>0.751513606058586</v>
      </c>
      <c r="AC5142" s="3">
        <v>-5.65116279069767</v>
      </c>
      <c r="AD5142" s="3"/>
      <c r="AE5142" s="5"/>
      <c r="AF5142" s="3">
        <v>5.64078495123139</v>
      </c>
      <c r="AG5142" s="3"/>
      <c r="AH5142" s="3"/>
      <c r="AI5142" s="3"/>
      <c r="AJ5142" s="3"/>
      <c r="AK5142" s="3"/>
      <c r="AL5142" s="3"/>
      <c r="AM5142" s="3"/>
      <c r="AN5142" s="5" t="s">
        <v>46</v>
      </c>
      <c r="AO5142" s="1"/>
      <c r="AP5142" s="1"/>
      <c r="AQ5142" s="1"/>
    </row>
    <row r="5143" spans="1:43">
      <c r="A5143" s="1" t="s">
        <v>12994</v>
      </c>
      <c r="B5143" s="1" t="s">
        <v>12995</v>
      </c>
      <c r="C5143" s="3">
        <v>0.150684931506849</v>
      </c>
      <c r="D5143" s="4">
        <v>44182</v>
      </c>
      <c r="E5143" s="3">
        <v>12.6109191172</v>
      </c>
      <c r="F5143" s="5" t="s">
        <v>12996</v>
      </c>
      <c r="G5143" s="5">
        <v>56</v>
      </c>
      <c r="H5143" s="5" t="s">
        <v>226</v>
      </c>
      <c r="I5143" s="3">
        <v>0.139930034982516</v>
      </c>
      <c r="J5143" s="3">
        <v>89.1891891891892</v>
      </c>
      <c r="K5143" s="3">
        <v>0.139930034982516</v>
      </c>
      <c r="L5143" s="3">
        <v>77.5132275132275</v>
      </c>
      <c r="M5143" s="3">
        <v>0.029952076677313</v>
      </c>
      <c r="N5143" s="3">
        <v>76.7277856135402</v>
      </c>
      <c r="O5143" s="3"/>
      <c r="P5143" s="3"/>
      <c r="Q5143" s="3"/>
      <c r="R5143" s="3"/>
      <c r="S5143" s="3"/>
      <c r="T5143" s="3"/>
      <c r="U5143" s="3"/>
      <c r="V5143" s="3"/>
      <c r="W5143" s="3"/>
      <c r="X5143" s="3"/>
      <c r="Y5143" s="3"/>
      <c r="Z5143" s="3"/>
      <c r="AA5143" s="3">
        <v>-0.0146511314685035</v>
      </c>
      <c r="AB5143" s="3">
        <v>-0.0193578809600082</v>
      </c>
      <c r="AC5143" s="3">
        <v>-0.169626820993817</v>
      </c>
      <c r="AD5143" s="3"/>
      <c r="AE5143" s="5"/>
      <c r="AF5143" s="3">
        <v>0</v>
      </c>
      <c r="AG5143" s="3"/>
      <c r="AH5143" s="3"/>
      <c r="AI5143" s="3"/>
      <c r="AJ5143" s="3"/>
      <c r="AK5143" s="3"/>
      <c r="AL5143" s="3"/>
      <c r="AM5143" s="3"/>
      <c r="AN5143" s="5" t="s">
        <v>1266</v>
      </c>
      <c r="AO5143" s="1"/>
      <c r="AP5143" s="1"/>
      <c r="AQ5143" s="1"/>
    </row>
    <row r="5144" spans="1:43">
      <c r="A5144" s="1" t="s">
        <v>12997</v>
      </c>
      <c r="B5144" s="1" t="s">
        <v>12998</v>
      </c>
      <c r="C5144" s="3">
        <v>0.30958904109589</v>
      </c>
      <c r="D5144" s="4">
        <v>44124</v>
      </c>
      <c r="E5144" s="3">
        <v>80.4733332778</v>
      </c>
      <c r="F5144" s="5" t="s">
        <v>12999</v>
      </c>
      <c r="G5144" s="5">
        <v>114</v>
      </c>
      <c r="H5144" s="5" t="s">
        <v>50</v>
      </c>
      <c r="I5144" s="3">
        <v>0.31812307386421</v>
      </c>
      <c r="J5144" s="3">
        <v>15.4533273782939</v>
      </c>
      <c r="K5144" s="3">
        <v>0.0495736664683886</v>
      </c>
      <c r="L5144" s="3">
        <v>13.9442231075697</v>
      </c>
      <c r="M5144" s="3">
        <v>0.248360818597275</v>
      </c>
      <c r="N5144" s="3">
        <v>6.6340160284951</v>
      </c>
      <c r="O5144" s="3">
        <v>0.819262663602778</v>
      </c>
      <c r="P5144" s="3">
        <v>27.1356783919598</v>
      </c>
      <c r="Q5144" s="3"/>
      <c r="R5144" s="3"/>
      <c r="S5144" s="3"/>
      <c r="T5144" s="3"/>
      <c r="U5144" s="3"/>
      <c r="V5144" s="3"/>
      <c r="W5144" s="3"/>
      <c r="X5144" s="3"/>
      <c r="Y5144" s="3"/>
      <c r="Z5144" s="3"/>
      <c r="AA5144" s="3">
        <v>2.50484059669401</v>
      </c>
      <c r="AB5144" s="3"/>
      <c r="AC5144" s="3">
        <v>0</v>
      </c>
      <c r="AD5144" s="3"/>
      <c r="AE5144" s="5"/>
      <c r="AF5144" s="3">
        <v>0.272494832286744</v>
      </c>
      <c r="AG5144" s="3"/>
      <c r="AH5144" s="3"/>
      <c r="AI5144" s="3"/>
      <c r="AJ5144" s="3"/>
      <c r="AK5144" s="3"/>
      <c r="AL5144" s="3"/>
      <c r="AM5144" s="3"/>
      <c r="AN5144" s="5" t="s">
        <v>1266</v>
      </c>
      <c r="AO5144" s="1"/>
      <c r="AP5144" s="1"/>
      <c r="AQ5144" s="1"/>
    </row>
    <row r="5145" spans="1:43">
      <c r="A5145" s="1" t="s">
        <v>13000</v>
      </c>
      <c r="B5145" s="1" t="s">
        <v>13001</v>
      </c>
      <c r="C5145" s="3">
        <v>0.367123287671233</v>
      </c>
      <c r="D5145" s="4">
        <v>44103</v>
      </c>
      <c r="E5145" s="3">
        <v>21.8769298713</v>
      </c>
      <c r="F5145" s="5" t="s">
        <v>13002</v>
      </c>
      <c r="G5145" s="5">
        <v>135</v>
      </c>
      <c r="H5145" s="5" t="s">
        <v>55</v>
      </c>
      <c r="I5145" s="3">
        <v>18.6177441273539</v>
      </c>
      <c r="J5145" s="3">
        <v>4.90018148820327</v>
      </c>
      <c r="K5145" s="3">
        <v>2.28509249183895</v>
      </c>
      <c r="L5145" s="3">
        <v>56.8361581920904</v>
      </c>
      <c r="M5145" s="3">
        <v>13.6955712690733</v>
      </c>
      <c r="N5145" s="3">
        <v>2.33393177737881</v>
      </c>
      <c r="O5145" s="3">
        <v>21.4711729622266</v>
      </c>
      <c r="P5145" s="3">
        <v>37.4834437086093</v>
      </c>
      <c r="Q5145" s="3"/>
      <c r="R5145" s="3"/>
      <c r="S5145" s="3"/>
      <c r="T5145" s="3"/>
      <c r="U5145" s="3"/>
      <c r="V5145" s="3"/>
      <c r="W5145" s="3"/>
      <c r="X5145" s="3"/>
      <c r="Y5145" s="3"/>
      <c r="Z5145" s="3"/>
      <c r="AA5145" s="3">
        <v>0.328515736006118</v>
      </c>
      <c r="AB5145" s="3">
        <v>0.791163537753887</v>
      </c>
      <c r="AC5145" s="3">
        <v>-7.62669758198079</v>
      </c>
      <c r="AD5145" s="3"/>
      <c r="AE5145" s="5">
        <v>1</v>
      </c>
      <c r="AF5145" s="3">
        <v>2.8506059380606</v>
      </c>
      <c r="AG5145" s="3"/>
      <c r="AH5145" s="3"/>
      <c r="AI5145" s="3"/>
      <c r="AJ5145" s="3"/>
      <c r="AK5145" s="3"/>
      <c r="AL5145" s="3"/>
      <c r="AM5145" s="3"/>
      <c r="AN5145" s="5" t="s">
        <v>51</v>
      </c>
      <c r="AO5145" s="1"/>
      <c r="AP5145" s="1"/>
      <c r="AQ5145" s="1"/>
    </row>
    <row r="5146" spans="1:43">
      <c r="A5146" s="1" t="s">
        <v>13003</v>
      </c>
      <c r="B5146" s="1" t="s">
        <v>13004</v>
      </c>
      <c r="C5146" s="3">
        <v>0.454794520547945</v>
      </c>
      <c r="D5146" s="4">
        <v>44071</v>
      </c>
      <c r="E5146" s="3">
        <v>12.8686849339</v>
      </c>
      <c r="F5146" s="5" t="s">
        <v>1908</v>
      </c>
      <c r="G5146" s="5">
        <v>167</v>
      </c>
      <c r="H5146" s="5" t="s">
        <v>55</v>
      </c>
      <c r="I5146" s="3">
        <v>-0.0617665225447854</v>
      </c>
      <c r="J5146" s="3">
        <v>94.7368421052632</v>
      </c>
      <c r="K5146" s="3">
        <v>1.24100531859422</v>
      </c>
      <c r="L5146" s="3">
        <v>74.6327683615819</v>
      </c>
      <c r="M5146" s="3">
        <v>-1.55156677821722</v>
      </c>
      <c r="N5146" s="3">
        <v>92.5194494314782</v>
      </c>
      <c r="O5146" s="3">
        <v>-4.73012757605495</v>
      </c>
      <c r="P5146" s="3">
        <v>98.8079470198676</v>
      </c>
      <c r="Q5146" s="3"/>
      <c r="R5146" s="3"/>
      <c r="S5146" s="3"/>
      <c r="T5146" s="3"/>
      <c r="U5146" s="3"/>
      <c r="V5146" s="3"/>
      <c r="W5146" s="3"/>
      <c r="X5146" s="3"/>
      <c r="Y5146" s="3"/>
      <c r="Z5146" s="3"/>
      <c r="AA5146" s="3">
        <v>-0.127715389277558</v>
      </c>
      <c r="AB5146" s="3">
        <v>-0.155516067311271</v>
      </c>
      <c r="AC5146" s="3">
        <v>-11.6403124404649</v>
      </c>
      <c r="AD5146" s="3"/>
      <c r="AE5146" s="5">
        <v>5</v>
      </c>
      <c r="AF5146" s="3">
        <v>-0.639628468436758</v>
      </c>
      <c r="AG5146" s="3"/>
      <c r="AH5146" s="3"/>
      <c r="AI5146" s="3"/>
      <c r="AJ5146" s="3"/>
      <c r="AK5146" s="3"/>
      <c r="AL5146" s="3"/>
      <c r="AM5146" s="3"/>
      <c r="AN5146" s="5" t="s">
        <v>46</v>
      </c>
      <c r="AO5146" s="1"/>
      <c r="AP5146" s="1"/>
      <c r="AQ5146" s="1"/>
    </row>
    <row r="5147" spans="1:43">
      <c r="A5147" s="1" t="s">
        <v>13005</v>
      </c>
      <c r="B5147" s="1" t="s">
        <v>13006</v>
      </c>
      <c r="C5147" s="3">
        <v>0.421917808219178</v>
      </c>
      <c r="D5147" s="4">
        <v>44083</v>
      </c>
      <c r="E5147" s="3">
        <v>16.2820420245</v>
      </c>
      <c r="F5147" s="5" t="s">
        <v>13007</v>
      </c>
      <c r="G5147" s="5">
        <v>155</v>
      </c>
      <c r="H5147" s="5" t="s">
        <v>191</v>
      </c>
      <c r="I5147" s="3">
        <v>17.7177934746048</v>
      </c>
      <c r="J5147" s="3">
        <v>7.05244122965642</v>
      </c>
      <c r="K5147" s="3">
        <v>5.52540328659731</v>
      </c>
      <c r="L5147" s="3">
        <v>2.3972602739726</v>
      </c>
      <c r="M5147" s="3">
        <v>9.8822605965463</v>
      </c>
      <c r="N5147" s="3">
        <v>15.6756756756757</v>
      </c>
      <c r="O5147" s="3">
        <v>29.8367649786681</v>
      </c>
      <c r="P5147" s="3">
        <v>10.8571428571429</v>
      </c>
      <c r="Q5147" s="3"/>
      <c r="R5147" s="3"/>
      <c r="S5147" s="3"/>
      <c r="T5147" s="3"/>
      <c r="U5147" s="3"/>
      <c r="V5147" s="3"/>
      <c r="W5147" s="3"/>
      <c r="X5147" s="3"/>
      <c r="Y5147" s="3"/>
      <c r="Z5147" s="3"/>
      <c r="AA5147" s="3">
        <v>0.549654530805473</v>
      </c>
      <c r="AB5147" s="3">
        <v>1.52157576460144</v>
      </c>
      <c r="AC5147" s="3">
        <v>-5.8237664411161</v>
      </c>
      <c r="AD5147" s="3"/>
      <c r="AE5147" s="5"/>
      <c r="AF5147" s="3">
        <v>6.8125357248703</v>
      </c>
      <c r="AG5147" s="3"/>
      <c r="AH5147" s="3"/>
      <c r="AI5147" s="3"/>
      <c r="AJ5147" s="3"/>
      <c r="AK5147" s="3"/>
      <c r="AL5147" s="3"/>
      <c r="AM5147" s="3"/>
      <c r="AN5147" s="5" t="s">
        <v>46</v>
      </c>
      <c r="AO5147" s="1"/>
      <c r="AP5147" s="1"/>
      <c r="AQ5147" s="1"/>
    </row>
    <row r="5148" spans="1:43">
      <c r="A5148" s="1" t="s">
        <v>13008</v>
      </c>
      <c r="B5148" s="1" t="s">
        <v>13009</v>
      </c>
      <c r="C5148" s="3">
        <v>0.46027397260274</v>
      </c>
      <c r="D5148" s="4">
        <v>44069</v>
      </c>
      <c r="E5148" s="3">
        <v>46.8617276381</v>
      </c>
      <c r="F5148" s="5" t="s">
        <v>13010</v>
      </c>
      <c r="G5148" s="5">
        <v>169</v>
      </c>
      <c r="H5148" s="5" t="s">
        <v>55</v>
      </c>
      <c r="I5148" s="3">
        <v>12.5675542890832</v>
      </c>
      <c r="J5148" s="3">
        <v>33.5753176043557</v>
      </c>
      <c r="K5148" s="3">
        <v>3.22580645161291</v>
      </c>
      <c r="L5148" s="3">
        <v>35.9887005649718</v>
      </c>
      <c r="M5148" s="3">
        <v>4.70706516771775</v>
      </c>
      <c r="N5148" s="3">
        <v>54.6379413524835</v>
      </c>
      <c r="O5148" s="3">
        <v>15.4140640741487</v>
      </c>
      <c r="P5148" s="3">
        <v>64.4370860927152</v>
      </c>
      <c r="Q5148" s="3"/>
      <c r="R5148" s="3"/>
      <c r="S5148" s="3"/>
      <c r="T5148" s="3"/>
      <c r="U5148" s="3"/>
      <c r="V5148" s="3"/>
      <c r="W5148" s="3"/>
      <c r="X5148" s="3"/>
      <c r="Y5148" s="3"/>
      <c r="Z5148" s="3"/>
      <c r="AA5148" s="3">
        <v>0.163179031134383</v>
      </c>
      <c r="AB5148" s="3">
        <v>0.308361906788022</v>
      </c>
      <c r="AC5148" s="3">
        <v>-5.1851201965257</v>
      </c>
      <c r="AD5148" s="3"/>
      <c r="AE5148" s="5">
        <v>2</v>
      </c>
      <c r="AF5148" s="3">
        <v>1.57962923323495</v>
      </c>
      <c r="AG5148" s="3"/>
      <c r="AH5148" s="3"/>
      <c r="AI5148" s="3"/>
      <c r="AJ5148" s="3"/>
      <c r="AK5148" s="3"/>
      <c r="AL5148" s="3"/>
      <c r="AM5148" s="3"/>
      <c r="AN5148" s="5" t="s">
        <v>46</v>
      </c>
      <c r="AO5148" s="1"/>
      <c r="AP5148" s="1"/>
      <c r="AQ5148" s="1"/>
    </row>
    <row r="5149" spans="1:43">
      <c r="A5149" s="1" t="s">
        <v>13011</v>
      </c>
      <c r="B5149" s="1" t="s">
        <v>13012</v>
      </c>
      <c r="C5149" s="3">
        <v>0.454794520547945</v>
      </c>
      <c r="D5149" s="4">
        <v>44071</v>
      </c>
      <c r="E5149" s="3">
        <v>50.8710721367</v>
      </c>
      <c r="F5149" s="5" t="s">
        <v>2891</v>
      </c>
      <c r="G5149" s="5">
        <v>167</v>
      </c>
      <c r="H5149" s="5" t="s">
        <v>55</v>
      </c>
      <c r="I5149" s="3">
        <v>19.1489361702128</v>
      </c>
      <c r="J5149" s="3">
        <v>3.75075620084694</v>
      </c>
      <c r="K5149" s="3">
        <v>6.0893098782138</v>
      </c>
      <c r="L5149" s="3">
        <v>1.46892655367232</v>
      </c>
      <c r="M5149" s="3">
        <v>10.2489866821077</v>
      </c>
      <c r="N5149" s="3">
        <v>11.1310592459605</v>
      </c>
      <c r="O5149" s="3">
        <v>32.6169154228856</v>
      </c>
      <c r="P5149" s="3">
        <v>4.43708609271523</v>
      </c>
      <c r="Q5149" s="3"/>
      <c r="R5149" s="3"/>
      <c r="S5149" s="3"/>
      <c r="T5149" s="3"/>
      <c r="U5149" s="3"/>
      <c r="V5149" s="3"/>
      <c r="W5149" s="3"/>
      <c r="X5149" s="3"/>
      <c r="Y5149" s="3"/>
      <c r="Z5149" s="3"/>
      <c r="AA5149" s="3">
        <v>0.336395176307012</v>
      </c>
      <c r="AB5149" s="3">
        <v>0.804357542277651</v>
      </c>
      <c r="AC5149" s="3">
        <v>-8.85177116113936</v>
      </c>
      <c r="AD5149" s="3"/>
      <c r="AE5149" s="5">
        <v>1</v>
      </c>
      <c r="AF5149" s="3">
        <v>3.7010669186829</v>
      </c>
      <c r="AG5149" s="3"/>
      <c r="AH5149" s="3"/>
      <c r="AI5149" s="3"/>
      <c r="AJ5149" s="3"/>
      <c r="AK5149" s="3"/>
      <c r="AL5149" s="3"/>
      <c r="AM5149" s="3"/>
      <c r="AN5149" s="5" t="s">
        <v>46</v>
      </c>
      <c r="AO5149" s="1"/>
      <c r="AP5149" s="1"/>
      <c r="AQ5149" s="1"/>
    </row>
    <row r="5150" spans="1:43">
      <c r="A5150" s="1" t="s">
        <v>13013</v>
      </c>
      <c r="B5150" s="1" t="s">
        <v>13014</v>
      </c>
      <c r="C5150" s="3">
        <v>0.23013698630137</v>
      </c>
      <c r="D5150" s="4">
        <v>44153</v>
      </c>
      <c r="E5150" s="3">
        <v>11.4771311219</v>
      </c>
      <c r="F5150" s="5" t="s">
        <v>513</v>
      </c>
      <c r="G5150" s="5">
        <v>85</v>
      </c>
      <c r="H5150" s="5" t="s">
        <v>55</v>
      </c>
      <c r="I5150" s="3">
        <v>7.19009826152684</v>
      </c>
      <c r="J5150" s="3">
        <v>70.1754385964912</v>
      </c>
      <c r="K5150" s="3">
        <v>4.68764418196917</v>
      </c>
      <c r="L5150" s="3">
        <v>9.77401129943503</v>
      </c>
      <c r="M5150" s="3">
        <v>2.74406810360442</v>
      </c>
      <c r="N5150" s="3">
        <v>71.3943746259725</v>
      </c>
      <c r="O5150" s="3"/>
      <c r="P5150" s="3"/>
      <c r="Q5150" s="3"/>
      <c r="R5150" s="3"/>
      <c r="S5150" s="3"/>
      <c r="T5150" s="3"/>
      <c r="U5150" s="3"/>
      <c r="V5150" s="3"/>
      <c r="W5150" s="3"/>
      <c r="X5150" s="3"/>
      <c r="Y5150" s="3"/>
      <c r="Z5150" s="3"/>
      <c r="AA5150" s="3">
        <v>0.303471836292614</v>
      </c>
      <c r="AB5150" s="3">
        <v>0.533864931653388</v>
      </c>
      <c r="AC5150" s="3">
        <v>-4.5282353977623</v>
      </c>
      <c r="AD5150" s="3"/>
      <c r="AE5150" s="5"/>
      <c r="AF5150" s="3">
        <v>4.22656617066664</v>
      </c>
      <c r="AG5150" s="3"/>
      <c r="AH5150" s="3"/>
      <c r="AI5150" s="3"/>
      <c r="AJ5150" s="3"/>
      <c r="AK5150" s="3"/>
      <c r="AL5150" s="3"/>
      <c r="AM5150" s="3"/>
      <c r="AN5150" s="5" t="s">
        <v>46</v>
      </c>
      <c r="AO5150" s="1"/>
      <c r="AP5150" s="1"/>
      <c r="AQ5150" s="1"/>
    </row>
    <row r="5151" spans="1:43">
      <c r="A5151" s="1" t="s">
        <v>13015</v>
      </c>
      <c r="B5151" s="1" t="s">
        <v>13016</v>
      </c>
      <c r="C5151" s="3">
        <v>0.408219178082192</v>
      </c>
      <c r="D5151" s="4">
        <v>44088</v>
      </c>
      <c r="E5151" s="3">
        <v>46.5971538194</v>
      </c>
      <c r="F5151" s="5" t="s">
        <v>1543</v>
      </c>
      <c r="G5151" s="5">
        <v>150</v>
      </c>
      <c r="H5151" s="5" t="s">
        <v>55</v>
      </c>
      <c r="I5151" s="3">
        <v>14.4771887619211</v>
      </c>
      <c r="J5151" s="3">
        <v>21.6575922565033</v>
      </c>
      <c r="K5151" s="3">
        <v>3.15887271601114</v>
      </c>
      <c r="L5151" s="3">
        <v>37.5141242937853</v>
      </c>
      <c r="M5151" s="3">
        <v>11.5726009043711</v>
      </c>
      <c r="N5151" s="3">
        <v>7.00179533213645</v>
      </c>
      <c r="O5151" s="3">
        <v>26.4016696708092</v>
      </c>
      <c r="P5151" s="3">
        <v>17.7483443708609</v>
      </c>
      <c r="Q5151" s="3"/>
      <c r="R5151" s="3"/>
      <c r="S5151" s="3"/>
      <c r="T5151" s="3"/>
      <c r="U5151" s="3"/>
      <c r="V5151" s="3"/>
      <c r="W5151" s="3"/>
      <c r="X5151" s="3"/>
      <c r="Y5151" s="3"/>
      <c r="Z5151" s="3"/>
      <c r="AA5151" s="3">
        <v>0.35702056121587</v>
      </c>
      <c r="AB5151" s="3">
        <v>0.824556030954454</v>
      </c>
      <c r="AC5151" s="3">
        <v>-7.92359919421026</v>
      </c>
      <c r="AD5151" s="3"/>
      <c r="AE5151" s="5"/>
      <c r="AF5151" s="3">
        <v>5.62703054455898</v>
      </c>
      <c r="AG5151" s="3"/>
      <c r="AH5151" s="3"/>
      <c r="AI5151" s="3"/>
      <c r="AJ5151" s="3"/>
      <c r="AK5151" s="3"/>
      <c r="AL5151" s="3"/>
      <c r="AM5151" s="3"/>
      <c r="AN5151" s="5" t="s">
        <v>51</v>
      </c>
      <c r="AO5151" s="1"/>
      <c r="AP5151" s="1"/>
      <c r="AQ5151" s="1"/>
    </row>
    <row r="5152" spans="1:43">
      <c r="A5152" s="1" t="s">
        <v>13017</v>
      </c>
      <c r="B5152" s="1" t="s">
        <v>13018</v>
      </c>
      <c r="C5152" s="3">
        <v>0.30958904109589</v>
      </c>
      <c r="D5152" s="4">
        <v>44124</v>
      </c>
      <c r="E5152" s="3">
        <v>40.3567225558</v>
      </c>
      <c r="F5152" s="5" t="s">
        <v>13019</v>
      </c>
      <c r="G5152" s="5">
        <v>114</v>
      </c>
      <c r="H5152" s="5" t="s">
        <v>55</v>
      </c>
      <c r="I5152" s="3">
        <v>10.5599689982561</v>
      </c>
      <c r="J5152" s="3">
        <v>48.5178463399879</v>
      </c>
      <c r="K5152" s="3">
        <v>2.49685647566014</v>
      </c>
      <c r="L5152" s="3">
        <v>51.5819209039548</v>
      </c>
      <c r="M5152" s="3">
        <v>8.68571428571428</v>
      </c>
      <c r="N5152" s="3">
        <v>19.6289646918013</v>
      </c>
      <c r="O5152" s="3">
        <v>13.4393638170974</v>
      </c>
      <c r="P5152" s="3">
        <v>72.3841059602649</v>
      </c>
      <c r="Q5152" s="3"/>
      <c r="R5152" s="3"/>
      <c r="S5152" s="3"/>
      <c r="T5152" s="3"/>
      <c r="U5152" s="3"/>
      <c r="V5152" s="3"/>
      <c r="W5152" s="3"/>
      <c r="X5152" s="3"/>
      <c r="Y5152" s="3"/>
      <c r="Z5152" s="3"/>
      <c r="AA5152" s="3">
        <v>0.275515824999125</v>
      </c>
      <c r="AB5152" s="3">
        <v>0.542752674811307</v>
      </c>
      <c r="AC5152" s="3">
        <v>-6.43075578855396</v>
      </c>
      <c r="AD5152" s="3"/>
      <c r="AE5152" s="5">
        <v>1</v>
      </c>
      <c r="AF5152" s="3">
        <v>2.27250444378323</v>
      </c>
      <c r="AG5152" s="3"/>
      <c r="AH5152" s="3"/>
      <c r="AI5152" s="3"/>
      <c r="AJ5152" s="3"/>
      <c r="AK5152" s="3"/>
      <c r="AL5152" s="3"/>
      <c r="AM5152" s="3"/>
      <c r="AN5152" s="5" t="s">
        <v>51</v>
      </c>
      <c r="AO5152" s="1"/>
      <c r="AP5152" s="1"/>
      <c r="AQ5152" s="1"/>
    </row>
    <row r="5153" spans="1:43">
      <c r="A5153" s="1" t="s">
        <v>13020</v>
      </c>
      <c r="B5153" s="1" t="s">
        <v>13021</v>
      </c>
      <c r="C5153" s="3">
        <v>0.4</v>
      </c>
      <c r="D5153" s="4">
        <v>44091</v>
      </c>
      <c r="E5153" s="3">
        <v>24.3772855189</v>
      </c>
      <c r="F5153" s="5" t="s">
        <v>1758</v>
      </c>
      <c r="G5153" s="5">
        <v>147</v>
      </c>
      <c r="H5153" s="5" t="s">
        <v>55</v>
      </c>
      <c r="I5153" s="3">
        <v>16.651648945756</v>
      </c>
      <c r="J5153" s="3">
        <v>11.0102843315185</v>
      </c>
      <c r="K5153" s="3">
        <v>3.78387045053711</v>
      </c>
      <c r="L5153" s="3">
        <v>24.5197740112994</v>
      </c>
      <c r="M5153" s="3">
        <v>12.2810060711188</v>
      </c>
      <c r="N5153" s="3">
        <v>5.50568521843208</v>
      </c>
      <c r="O5153" s="3">
        <v>24.8890603897357</v>
      </c>
      <c r="P5153" s="3">
        <v>22.2516556291391</v>
      </c>
      <c r="Q5153" s="3"/>
      <c r="R5153" s="3"/>
      <c r="S5153" s="3"/>
      <c r="T5153" s="3"/>
      <c r="U5153" s="3"/>
      <c r="V5153" s="3"/>
      <c r="W5153" s="3"/>
      <c r="X5153" s="3"/>
      <c r="Y5153" s="3"/>
      <c r="Z5153" s="3"/>
      <c r="AA5153" s="3">
        <v>0.438327945952615</v>
      </c>
      <c r="AB5153" s="3">
        <v>1.12789755710955</v>
      </c>
      <c r="AC5153" s="3">
        <v>-6.71515151515151</v>
      </c>
      <c r="AD5153" s="3"/>
      <c r="AE5153" s="5"/>
      <c r="AF5153" s="3">
        <v>3.78294818093605</v>
      </c>
      <c r="AG5153" s="3"/>
      <c r="AH5153" s="3"/>
      <c r="AI5153" s="3"/>
      <c r="AJ5153" s="3"/>
      <c r="AK5153" s="3"/>
      <c r="AL5153" s="3"/>
      <c r="AM5153" s="3"/>
      <c r="AN5153" s="5" t="s">
        <v>134</v>
      </c>
      <c r="AO5153" s="1"/>
      <c r="AP5153" s="1"/>
      <c r="AQ5153" s="1"/>
    </row>
    <row r="5154" spans="1:43">
      <c r="A5154" s="1" t="s">
        <v>13022</v>
      </c>
      <c r="B5154" s="1" t="s">
        <v>13023</v>
      </c>
      <c r="C5154" s="3">
        <v>0.364383561643836</v>
      </c>
      <c r="D5154" s="4">
        <v>44104</v>
      </c>
      <c r="E5154" s="3">
        <v>2.6578992675</v>
      </c>
      <c r="F5154" s="5" t="s">
        <v>13024</v>
      </c>
      <c r="G5154" s="5">
        <v>134</v>
      </c>
      <c r="H5154" s="5" t="s">
        <v>55</v>
      </c>
      <c r="I5154" s="3">
        <v>9.07425265188043</v>
      </c>
      <c r="J5154" s="3">
        <v>60.0725952813067</v>
      </c>
      <c r="K5154" s="3">
        <v>4.181633968868</v>
      </c>
      <c r="L5154" s="3">
        <v>16.9491525423729</v>
      </c>
      <c r="M5154" s="3">
        <v>4.31614866734298</v>
      </c>
      <c r="N5154" s="3">
        <v>58.2884500299222</v>
      </c>
      <c r="O5154" s="3">
        <v>12.7716849451645</v>
      </c>
      <c r="P5154" s="3">
        <v>74.4370860927152</v>
      </c>
      <c r="Q5154" s="3"/>
      <c r="R5154" s="3"/>
      <c r="S5154" s="3"/>
      <c r="T5154" s="3"/>
      <c r="U5154" s="3"/>
      <c r="V5154" s="3"/>
      <c r="W5154" s="3"/>
      <c r="X5154" s="3"/>
      <c r="Y5154" s="3"/>
      <c r="Z5154" s="3"/>
      <c r="AA5154" s="3">
        <v>0.212931478425609</v>
      </c>
      <c r="AB5154" s="3">
        <v>0.378821169248535</v>
      </c>
      <c r="AC5154" s="3">
        <v>-5.16598453842655</v>
      </c>
      <c r="AD5154" s="3"/>
      <c r="AE5154" s="5">
        <v>2</v>
      </c>
      <c r="AF5154" s="3">
        <v>1.1355979645835</v>
      </c>
      <c r="AG5154" s="3"/>
      <c r="AH5154" s="3"/>
      <c r="AI5154" s="3"/>
      <c r="AJ5154" s="3"/>
      <c r="AK5154" s="3"/>
      <c r="AL5154" s="3"/>
      <c r="AM5154" s="3"/>
      <c r="AN5154" s="5" t="s">
        <v>46</v>
      </c>
      <c r="AO5154" s="1"/>
      <c r="AP5154" s="1"/>
      <c r="AQ5154" s="1"/>
    </row>
    <row r="5155" spans="1:43">
      <c r="A5155" s="1" t="s">
        <v>13025</v>
      </c>
      <c r="B5155" s="1" t="s">
        <v>13026</v>
      </c>
      <c r="C5155" s="3">
        <v>0.268493150684932</v>
      </c>
      <c r="D5155" s="4">
        <v>44139</v>
      </c>
      <c r="E5155" s="3">
        <v>2.6008802952</v>
      </c>
      <c r="F5155" s="5" t="s">
        <v>12993</v>
      </c>
      <c r="G5155" s="5">
        <v>99</v>
      </c>
      <c r="H5155" s="5" t="s">
        <v>191</v>
      </c>
      <c r="I5155" s="3">
        <v>19.7594038962205</v>
      </c>
      <c r="J5155" s="3">
        <v>3.07414104882459</v>
      </c>
      <c r="K5155" s="3">
        <v>4.10488528172311</v>
      </c>
      <c r="L5155" s="3">
        <v>15.9246575342466</v>
      </c>
      <c r="M5155" s="3">
        <v>10.6594773952717</v>
      </c>
      <c r="N5155" s="3">
        <v>13.5135135135135</v>
      </c>
      <c r="O5155" s="3">
        <v>33.0142586499153</v>
      </c>
      <c r="P5155" s="3">
        <v>4.19047619047619</v>
      </c>
      <c r="Q5155" s="3"/>
      <c r="R5155" s="3"/>
      <c r="S5155" s="3"/>
      <c r="T5155" s="3"/>
      <c r="U5155" s="3"/>
      <c r="V5155" s="3"/>
      <c r="W5155" s="3"/>
      <c r="X5155" s="3"/>
      <c r="Y5155" s="3"/>
      <c r="Z5155" s="3"/>
      <c r="AA5155" s="3">
        <v>0.474465355358059</v>
      </c>
      <c r="AB5155" s="3">
        <v>1.20785567231657</v>
      </c>
      <c r="AC5155" s="3">
        <v>-5.79754601226995</v>
      </c>
      <c r="AD5155" s="3"/>
      <c r="AE5155" s="5"/>
      <c r="AF5155" s="3">
        <v>10.5244444737266</v>
      </c>
      <c r="AG5155" s="3"/>
      <c r="AH5155" s="3"/>
      <c r="AI5155" s="3"/>
      <c r="AJ5155" s="3"/>
      <c r="AK5155" s="3"/>
      <c r="AL5155" s="3"/>
      <c r="AM5155" s="3"/>
      <c r="AN5155" s="5" t="s">
        <v>46</v>
      </c>
      <c r="AO5155" s="1"/>
      <c r="AP5155" s="1"/>
      <c r="AQ5155" s="1"/>
    </row>
    <row r="5156" spans="1:43">
      <c r="A5156" s="1" t="s">
        <v>13027</v>
      </c>
      <c r="B5156" s="1" t="s">
        <v>13028</v>
      </c>
      <c r="C5156" s="3">
        <v>0.421917808219178</v>
      </c>
      <c r="D5156" s="4">
        <v>44083</v>
      </c>
      <c r="E5156" s="3">
        <v>46.328192741</v>
      </c>
      <c r="F5156" s="5" t="s">
        <v>3124</v>
      </c>
      <c r="G5156" s="5">
        <v>155</v>
      </c>
      <c r="H5156" s="5" t="s">
        <v>191</v>
      </c>
      <c r="I5156" s="3">
        <v>-3.23601193166411</v>
      </c>
      <c r="J5156" s="3">
        <v>98.9150090415913</v>
      </c>
      <c r="K5156" s="3">
        <v>-2.26421984844334</v>
      </c>
      <c r="L5156" s="3">
        <v>98.972602739726</v>
      </c>
      <c r="M5156" s="3">
        <v>-1.58131837822928</v>
      </c>
      <c r="N5156" s="3">
        <v>92.7927927927928</v>
      </c>
      <c r="O5156" s="3">
        <v>2.74498512333237</v>
      </c>
      <c r="P5156" s="3">
        <v>92</v>
      </c>
      <c r="Q5156" s="3"/>
      <c r="R5156" s="3"/>
      <c r="S5156" s="3"/>
      <c r="T5156" s="3"/>
      <c r="U5156" s="3"/>
      <c r="V5156" s="3"/>
      <c r="W5156" s="3"/>
      <c r="X5156" s="3"/>
      <c r="Y5156" s="3"/>
      <c r="Z5156" s="3"/>
      <c r="AA5156" s="3">
        <v>0.0721913050514155</v>
      </c>
      <c r="AB5156" s="3">
        <v>0.109645714220133</v>
      </c>
      <c r="AC5156" s="3">
        <v>-8.05005769060087</v>
      </c>
      <c r="AD5156" s="3"/>
      <c r="AE5156" s="5">
        <v>1</v>
      </c>
      <c r="AF5156" s="3">
        <v>1.85376295533534</v>
      </c>
      <c r="AG5156" s="3"/>
      <c r="AH5156" s="3"/>
      <c r="AI5156" s="3"/>
      <c r="AJ5156" s="3"/>
      <c r="AK5156" s="3"/>
      <c r="AL5156" s="3"/>
      <c r="AM5156" s="3"/>
      <c r="AN5156" s="5" t="s">
        <v>51</v>
      </c>
      <c r="AO5156" s="1"/>
      <c r="AP5156" s="1"/>
      <c r="AQ5156" s="1"/>
    </row>
    <row r="5157" spans="1:43">
      <c r="A5157" s="1" t="s">
        <v>13029</v>
      </c>
      <c r="B5157" s="1" t="s">
        <v>13030</v>
      </c>
      <c r="C5157" s="3">
        <v>0.23013698630137</v>
      </c>
      <c r="D5157" s="4">
        <v>44153</v>
      </c>
      <c r="E5157" s="3">
        <v>27.3127526767</v>
      </c>
      <c r="F5157" s="5" t="s">
        <v>534</v>
      </c>
      <c r="G5157" s="5">
        <v>85</v>
      </c>
      <c r="H5157" s="5" t="s">
        <v>226</v>
      </c>
      <c r="I5157" s="3">
        <v>1.68801509284082</v>
      </c>
      <c r="J5157" s="3">
        <v>58.7482219061166</v>
      </c>
      <c r="K5157" s="3">
        <v>0.609097160821297</v>
      </c>
      <c r="L5157" s="3">
        <v>44.1798941798942</v>
      </c>
      <c r="M5157" s="3">
        <v>1.13569030219238</v>
      </c>
      <c r="N5157" s="3">
        <v>35.966149506347</v>
      </c>
      <c r="O5157" s="3"/>
      <c r="P5157" s="3"/>
      <c r="Q5157" s="3"/>
      <c r="R5157" s="3"/>
      <c r="S5157" s="3"/>
      <c r="T5157" s="3"/>
      <c r="U5157" s="3"/>
      <c r="V5157" s="3"/>
      <c r="W5157" s="3"/>
      <c r="X5157" s="3"/>
      <c r="Y5157" s="3"/>
      <c r="Z5157" s="3"/>
      <c r="AA5157" s="3">
        <v>0.320279820724355</v>
      </c>
      <c r="AB5157" s="3">
        <v>0.500469775926599</v>
      </c>
      <c r="AC5157" s="3">
        <v>-0.949119373776912</v>
      </c>
      <c r="AD5157" s="3"/>
      <c r="AE5157" s="5"/>
      <c r="AF5157" s="3">
        <v>0.58297213112903</v>
      </c>
      <c r="AG5157" s="3"/>
      <c r="AH5157" s="3"/>
      <c r="AI5157" s="3"/>
      <c r="AJ5157" s="3"/>
      <c r="AK5157" s="3"/>
      <c r="AL5157" s="3"/>
      <c r="AM5157" s="3"/>
      <c r="AN5157" s="5" t="s">
        <v>134</v>
      </c>
      <c r="AO5157" s="1"/>
      <c r="AP5157" s="1"/>
      <c r="AQ5157" s="1"/>
    </row>
    <row r="5158" spans="1:43">
      <c r="A5158" s="1" t="s">
        <v>13031</v>
      </c>
      <c r="B5158" s="1" t="s">
        <v>13032</v>
      </c>
      <c r="C5158" s="3">
        <v>0.23013698630137</v>
      </c>
      <c r="D5158" s="4">
        <v>44153</v>
      </c>
      <c r="E5158" s="3">
        <v>2.8381891764</v>
      </c>
      <c r="F5158" s="5" t="s">
        <v>2234</v>
      </c>
      <c r="G5158" s="5">
        <v>85</v>
      </c>
      <c r="H5158" s="5" t="s">
        <v>55</v>
      </c>
      <c r="I5158" s="3">
        <v>4.28679817905917</v>
      </c>
      <c r="J5158" s="3">
        <v>82.637628554144</v>
      </c>
      <c r="K5158" s="3">
        <v>0.751328568810701</v>
      </c>
      <c r="L5158" s="3">
        <v>81.1299435028249</v>
      </c>
      <c r="M5158" s="3">
        <v>1.70181280059193</v>
      </c>
      <c r="N5158" s="3">
        <v>78.6355475763016</v>
      </c>
      <c r="O5158" s="3"/>
      <c r="P5158" s="3"/>
      <c r="Q5158" s="3"/>
      <c r="R5158" s="3"/>
      <c r="S5158" s="3"/>
      <c r="T5158" s="3"/>
      <c r="U5158" s="3"/>
      <c r="V5158" s="3"/>
      <c r="W5158" s="3"/>
      <c r="X5158" s="3"/>
      <c r="Y5158" s="3"/>
      <c r="Z5158" s="3"/>
      <c r="AA5158" s="3">
        <v>0.150937072980854</v>
      </c>
      <c r="AB5158" s="3">
        <v>0.216013843205808</v>
      </c>
      <c r="AC5158" s="3">
        <v>-9.71453287197231</v>
      </c>
      <c r="AD5158" s="3"/>
      <c r="AE5158" s="5"/>
      <c r="AF5158" s="3">
        <v>3.79302611292387</v>
      </c>
      <c r="AG5158" s="3"/>
      <c r="AH5158" s="3"/>
      <c r="AI5158" s="3"/>
      <c r="AJ5158" s="3"/>
      <c r="AK5158" s="3"/>
      <c r="AL5158" s="3"/>
      <c r="AM5158" s="3"/>
      <c r="AN5158" s="5" t="s">
        <v>46</v>
      </c>
      <c r="AO5158" s="1"/>
      <c r="AP5158" s="1"/>
      <c r="AQ5158" s="1"/>
    </row>
    <row r="5159" spans="1:43">
      <c r="A5159" s="1" t="s">
        <v>13033</v>
      </c>
      <c r="B5159" s="1" t="s">
        <v>13034</v>
      </c>
      <c r="C5159" s="3">
        <v>0.457534246575342</v>
      </c>
      <c r="D5159" s="4">
        <v>44070</v>
      </c>
      <c r="E5159" s="3">
        <v>10.1591389675</v>
      </c>
      <c r="F5159" s="5" t="s">
        <v>13035</v>
      </c>
      <c r="G5159" s="5">
        <v>168</v>
      </c>
      <c r="H5159" s="5" t="s">
        <v>191</v>
      </c>
      <c r="I5159" s="3">
        <v>6.35315172002387</v>
      </c>
      <c r="J5159" s="3">
        <v>76.130198915009</v>
      </c>
      <c r="K5159" s="3">
        <v>-0.418916402904482</v>
      </c>
      <c r="L5159" s="3">
        <v>94.1780821917808</v>
      </c>
      <c r="M5159" s="3">
        <v>5.25435402932206</v>
      </c>
      <c r="N5159" s="3">
        <v>50.4504504504504</v>
      </c>
      <c r="O5159" s="3">
        <v>8.33502126797651</v>
      </c>
      <c r="P5159" s="3">
        <v>80.3809523809524</v>
      </c>
      <c r="Q5159" s="3"/>
      <c r="R5159" s="3"/>
      <c r="S5159" s="3"/>
      <c r="T5159" s="3"/>
      <c r="U5159" s="3"/>
      <c r="V5159" s="3"/>
      <c r="W5159" s="3"/>
      <c r="X5159" s="3"/>
      <c r="Y5159" s="3"/>
      <c r="Z5159" s="3"/>
      <c r="AA5159" s="3">
        <v>0.173108880215407</v>
      </c>
      <c r="AB5159" s="3">
        <v>0.303804406844702</v>
      </c>
      <c r="AC5159" s="3">
        <v>-5.85357013410656</v>
      </c>
      <c r="AD5159" s="3"/>
      <c r="AE5159" s="5">
        <v>2</v>
      </c>
      <c r="AF5159" s="3">
        <v>0.887657922041281</v>
      </c>
      <c r="AG5159" s="3"/>
      <c r="AH5159" s="3"/>
      <c r="AI5159" s="3"/>
      <c r="AJ5159" s="3"/>
      <c r="AK5159" s="3"/>
      <c r="AL5159" s="3"/>
      <c r="AM5159" s="3"/>
      <c r="AN5159" s="5" t="s">
        <v>1266</v>
      </c>
      <c r="AO5159" s="1"/>
      <c r="AP5159" s="1"/>
      <c r="AQ5159" s="1"/>
    </row>
    <row r="5160" spans="1:43">
      <c r="A5160" s="1" t="s">
        <v>13036</v>
      </c>
      <c r="B5160" s="1" t="s">
        <v>13037</v>
      </c>
      <c r="C5160" s="3">
        <v>0.367123287671233</v>
      </c>
      <c r="D5160" s="4">
        <v>44103</v>
      </c>
      <c r="E5160" s="3">
        <v>9.57504012</v>
      </c>
      <c r="F5160" s="5" t="s">
        <v>13038</v>
      </c>
      <c r="G5160" s="5">
        <v>135</v>
      </c>
      <c r="H5160" s="5" t="s">
        <v>45</v>
      </c>
      <c r="I5160" s="3">
        <v>1.33854421104053</v>
      </c>
      <c r="J5160" s="3">
        <v>44.4267515923567</v>
      </c>
      <c r="K5160" s="3">
        <v>0.154499806875224</v>
      </c>
      <c r="L5160" s="3">
        <v>70.9627329192547</v>
      </c>
      <c r="M5160" s="3">
        <v>0.406582768635042</v>
      </c>
      <c r="N5160" s="3">
        <v>36.8253968253968</v>
      </c>
      <c r="O5160" s="3">
        <v>3.38915470494416</v>
      </c>
      <c r="P5160" s="3">
        <v>32.2847682119205</v>
      </c>
      <c r="Q5160" s="3"/>
      <c r="R5160" s="3"/>
      <c r="S5160" s="3"/>
      <c r="T5160" s="3"/>
      <c r="U5160" s="3"/>
      <c r="V5160" s="3"/>
      <c r="W5160" s="3"/>
      <c r="X5160" s="3"/>
      <c r="Y5160" s="3"/>
      <c r="Z5160" s="3"/>
      <c r="AA5160" s="3">
        <v>0.351765016778537</v>
      </c>
      <c r="AB5160" s="3">
        <v>0.632571586508689</v>
      </c>
      <c r="AC5160" s="3">
        <v>-0.980203728618104</v>
      </c>
      <c r="AD5160" s="3"/>
      <c r="AE5160" s="5"/>
      <c r="AF5160" s="3">
        <v>0.774839472140691</v>
      </c>
      <c r="AG5160" s="3"/>
      <c r="AH5160" s="3"/>
      <c r="AI5160" s="3"/>
      <c r="AJ5160" s="3"/>
      <c r="AK5160" s="3"/>
      <c r="AL5160" s="3"/>
      <c r="AM5160" s="3"/>
      <c r="AN5160" s="5" t="s">
        <v>134</v>
      </c>
      <c r="AO5160" s="1"/>
      <c r="AP5160" s="1"/>
      <c r="AQ5160" s="1"/>
    </row>
    <row r="5161" spans="1:43">
      <c r="A5161" s="1" t="s">
        <v>13039</v>
      </c>
      <c r="B5161" s="1" t="s">
        <v>13040</v>
      </c>
      <c r="C5161" s="3">
        <v>0.465753424657534</v>
      </c>
      <c r="D5161" s="4">
        <v>44067</v>
      </c>
      <c r="E5161" s="3">
        <v>96.2469961125</v>
      </c>
      <c r="F5161" s="5" t="s">
        <v>2416</v>
      </c>
      <c r="G5161" s="5">
        <v>171</v>
      </c>
      <c r="H5161" s="5" t="s">
        <v>191</v>
      </c>
      <c r="I5161" s="3">
        <v>10.6629886806811</v>
      </c>
      <c r="J5161" s="3">
        <v>44.6654611211573</v>
      </c>
      <c r="K5161" s="3">
        <v>0.98958333333334</v>
      </c>
      <c r="L5161" s="3">
        <v>75.6849315068493</v>
      </c>
      <c r="M5161" s="3">
        <v>7.86204338957908</v>
      </c>
      <c r="N5161" s="3">
        <v>27.2072072072072</v>
      </c>
      <c r="O5161" s="3">
        <v>14.0811923906648</v>
      </c>
      <c r="P5161" s="3">
        <v>67.8095238095238</v>
      </c>
      <c r="Q5161" s="3"/>
      <c r="R5161" s="3"/>
      <c r="S5161" s="3"/>
      <c r="T5161" s="3"/>
      <c r="U5161" s="3"/>
      <c r="V5161" s="3"/>
      <c r="W5161" s="3"/>
      <c r="X5161" s="3"/>
      <c r="Y5161" s="3"/>
      <c r="Z5161" s="3"/>
      <c r="AA5161" s="3">
        <v>0.212319201634119</v>
      </c>
      <c r="AB5161" s="3">
        <v>0.388233496205326</v>
      </c>
      <c r="AC5161" s="3">
        <v>-8.35266821345708</v>
      </c>
      <c r="AD5161" s="3"/>
      <c r="AE5161" s="5">
        <v>1</v>
      </c>
      <c r="AF5161" s="3">
        <v>2.06886379020499</v>
      </c>
      <c r="AG5161" s="3"/>
      <c r="AH5161" s="3"/>
      <c r="AI5161" s="3"/>
      <c r="AJ5161" s="3"/>
      <c r="AK5161" s="3"/>
      <c r="AL5161" s="3"/>
      <c r="AM5161" s="3"/>
      <c r="AN5161" s="5" t="s">
        <v>51</v>
      </c>
      <c r="AO5161" s="1"/>
      <c r="AP5161" s="1"/>
      <c r="AQ5161" s="1"/>
    </row>
    <row r="5162" spans="1:43">
      <c r="A5162" s="1" t="s">
        <v>13041</v>
      </c>
      <c r="B5162" s="1" t="s">
        <v>13042</v>
      </c>
      <c r="C5162" s="3">
        <v>0.189041095890411</v>
      </c>
      <c r="D5162" s="4">
        <v>44168</v>
      </c>
      <c r="E5162" s="3">
        <v>106.4151175636</v>
      </c>
      <c r="F5162" s="5" t="s">
        <v>74</v>
      </c>
      <c r="G5162" s="5">
        <v>70</v>
      </c>
      <c r="H5162" s="5" t="s">
        <v>45</v>
      </c>
      <c r="I5162" s="3">
        <v>0.0198787396879016</v>
      </c>
      <c r="J5162" s="3">
        <v>73.2484076433121</v>
      </c>
      <c r="K5162" s="3">
        <v>0.219101683099291</v>
      </c>
      <c r="L5162" s="3">
        <v>66.4596273291926</v>
      </c>
      <c r="M5162" s="3">
        <v>-0.455040063309916</v>
      </c>
      <c r="N5162" s="3">
        <v>66.5079365079365</v>
      </c>
      <c r="O5162" s="3"/>
      <c r="P5162" s="3"/>
      <c r="Q5162" s="3"/>
      <c r="R5162" s="3"/>
      <c r="S5162" s="3"/>
      <c r="T5162" s="3"/>
      <c r="U5162" s="3"/>
      <c r="V5162" s="3"/>
      <c r="W5162" s="3"/>
      <c r="X5162" s="3"/>
      <c r="Y5162" s="3"/>
      <c r="Z5162" s="3"/>
      <c r="AA5162" s="3">
        <v>0.025326171720433</v>
      </c>
      <c r="AB5162" s="3">
        <v>0.0319201527198597</v>
      </c>
      <c r="AC5162" s="3">
        <v>-0.85047468354432</v>
      </c>
      <c r="AD5162" s="3"/>
      <c r="AE5162" s="5">
        <v>1</v>
      </c>
      <c r="AF5162" s="3">
        <v>-0.347877944538322</v>
      </c>
      <c r="AG5162" s="3"/>
      <c r="AH5162" s="3"/>
      <c r="AI5162" s="3"/>
      <c r="AJ5162" s="3"/>
      <c r="AK5162" s="3"/>
      <c r="AL5162" s="3"/>
      <c r="AM5162" s="3"/>
      <c r="AN5162" s="5" t="s">
        <v>46</v>
      </c>
      <c r="AO5162" s="1"/>
      <c r="AP5162" s="1"/>
      <c r="AQ5162" s="1"/>
    </row>
    <row r="5163" spans="1:43">
      <c r="A5163" s="1" t="s">
        <v>13043</v>
      </c>
      <c r="B5163" s="1" t="s">
        <v>13044</v>
      </c>
      <c r="C5163" s="3">
        <v>0.443835616438356</v>
      </c>
      <c r="D5163" s="4">
        <v>44075</v>
      </c>
      <c r="E5163" s="3">
        <v>31.6568869456</v>
      </c>
      <c r="F5163" s="5" t="s">
        <v>3176</v>
      </c>
      <c r="G5163" s="5">
        <v>163</v>
      </c>
      <c r="H5163" s="5" t="s">
        <v>55</v>
      </c>
      <c r="I5163" s="3">
        <v>10.6615897191814</v>
      </c>
      <c r="J5163" s="3">
        <v>47.610405323654</v>
      </c>
      <c r="K5163" s="3">
        <v>4.01753758052972</v>
      </c>
      <c r="L5163" s="3">
        <v>20.1694915254237</v>
      </c>
      <c r="M5163" s="3">
        <v>7.57912270960578</v>
      </c>
      <c r="N5163" s="3">
        <v>28.426092160383</v>
      </c>
      <c r="O5163" s="3">
        <v>13.4699853587116</v>
      </c>
      <c r="P5163" s="3">
        <v>72.1854304635762</v>
      </c>
      <c r="Q5163" s="3"/>
      <c r="R5163" s="3"/>
      <c r="S5163" s="3"/>
      <c r="T5163" s="3"/>
      <c r="U5163" s="3"/>
      <c r="V5163" s="3"/>
      <c r="W5163" s="3"/>
      <c r="X5163" s="3"/>
      <c r="Y5163" s="3"/>
      <c r="Z5163" s="3"/>
      <c r="AA5163" s="3">
        <v>0.306319190953943</v>
      </c>
      <c r="AB5163" s="3">
        <v>0.692580009738461</v>
      </c>
      <c r="AC5163" s="3">
        <v>-4.22486931185193</v>
      </c>
      <c r="AD5163" s="3"/>
      <c r="AE5163" s="5">
        <v>1</v>
      </c>
      <c r="AF5163" s="3">
        <v>2.28061121339332</v>
      </c>
      <c r="AG5163" s="3"/>
      <c r="AH5163" s="3"/>
      <c r="AI5163" s="3"/>
      <c r="AJ5163" s="3"/>
      <c r="AK5163" s="3"/>
      <c r="AL5163" s="3"/>
      <c r="AM5163" s="3"/>
      <c r="AN5163" s="5" t="s">
        <v>1266</v>
      </c>
      <c r="AO5163" s="1"/>
      <c r="AP5163" s="1"/>
      <c r="AQ5163" s="1"/>
    </row>
    <row r="5164" spans="1:43">
      <c r="A5164" s="1" t="s">
        <v>13045</v>
      </c>
      <c r="B5164" s="1" t="s">
        <v>13046</v>
      </c>
      <c r="C5164" s="3">
        <v>0.457534246575342</v>
      </c>
      <c r="D5164" s="4">
        <v>44070</v>
      </c>
      <c r="E5164" s="3">
        <v>73.3717887208</v>
      </c>
      <c r="F5164" s="5" t="s">
        <v>13047</v>
      </c>
      <c r="G5164" s="5">
        <v>168</v>
      </c>
      <c r="H5164" s="5" t="s">
        <v>226</v>
      </c>
      <c r="I5164" s="3">
        <v>0.94721262950171</v>
      </c>
      <c r="J5164" s="3">
        <v>76.2446657183499</v>
      </c>
      <c r="K5164" s="3">
        <v>0.284257988629671</v>
      </c>
      <c r="L5164" s="3">
        <v>67.7248677248677</v>
      </c>
      <c r="M5164" s="3">
        <v>0.353114271701797</v>
      </c>
      <c r="N5164" s="3">
        <v>63.1875881523272</v>
      </c>
      <c r="O5164" s="3">
        <v>1.6391814027419</v>
      </c>
      <c r="P5164" s="3">
        <v>84.748427672956</v>
      </c>
      <c r="Q5164" s="3"/>
      <c r="R5164" s="3"/>
      <c r="S5164" s="3"/>
      <c r="T5164" s="3"/>
      <c r="U5164" s="3"/>
      <c r="V5164" s="3"/>
      <c r="W5164" s="3"/>
      <c r="X5164" s="3"/>
      <c r="Y5164" s="3"/>
      <c r="Z5164" s="3"/>
      <c r="AA5164" s="3">
        <v>0.202166455634969</v>
      </c>
      <c r="AB5164" s="3">
        <v>0.298151435582474</v>
      </c>
      <c r="AC5164" s="3">
        <v>-0.93412474457527</v>
      </c>
      <c r="AD5164" s="3"/>
      <c r="AE5164" s="5">
        <v>1</v>
      </c>
      <c r="AF5164" s="3">
        <v>0.354189010813879</v>
      </c>
      <c r="AG5164" s="3"/>
      <c r="AH5164" s="3"/>
      <c r="AI5164" s="3"/>
      <c r="AJ5164" s="3"/>
      <c r="AK5164" s="3"/>
      <c r="AL5164" s="3"/>
      <c r="AM5164" s="3"/>
      <c r="AN5164" s="5" t="s">
        <v>134</v>
      </c>
      <c r="AO5164" s="1"/>
      <c r="AP5164" s="1"/>
      <c r="AQ5164" s="1"/>
    </row>
    <row r="5165" spans="1:43">
      <c r="A5165" s="1" t="s">
        <v>13048</v>
      </c>
      <c r="B5165" s="1" t="s">
        <v>13049</v>
      </c>
      <c r="C5165" s="3">
        <v>0.46027397260274</v>
      </c>
      <c r="D5165" s="4">
        <v>44069</v>
      </c>
      <c r="E5165" s="3">
        <v>59.6864448605</v>
      </c>
      <c r="F5165" s="5" t="s">
        <v>3052</v>
      </c>
      <c r="G5165" s="5">
        <v>169</v>
      </c>
      <c r="H5165" s="5" t="s">
        <v>55</v>
      </c>
      <c r="I5165" s="3">
        <v>12.3355107450535</v>
      </c>
      <c r="J5165" s="3">
        <v>35.934664246824</v>
      </c>
      <c r="K5165" s="3">
        <v>2.68258913118727</v>
      </c>
      <c r="L5165" s="3">
        <v>47.5141242937853</v>
      </c>
      <c r="M5165" s="3">
        <v>9.72813020159055</v>
      </c>
      <c r="N5165" s="3">
        <v>13.4051466187911</v>
      </c>
      <c r="O5165" s="3">
        <v>16.8028349246973</v>
      </c>
      <c r="P5165" s="3">
        <v>58.8079470198675</v>
      </c>
      <c r="Q5165" s="3"/>
      <c r="R5165" s="3"/>
      <c r="S5165" s="3"/>
      <c r="T5165" s="3"/>
      <c r="U5165" s="3"/>
      <c r="V5165" s="3"/>
      <c r="W5165" s="3"/>
      <c r="X5165" s="3"/>
      <c r="Y5165" s="3"/>
      <c r="Z5165" s="3"/>
      <c r="AA5165" s="3">
        <v>0.364317390723825</v>
      </c>
      <c r="AB5165" s="3">
        <v>1.1683729949267</v>
      </c>
      <c r="AC5165" s="3">
        <v>-5.9483726150393</v>
      </c>
      <c r="AD5165" s="3"/>
      <c r="AE5165" s="5">
        <v>1</v>
      </c>
      <c r="AF5165" s="3">
        <v>1.85222267215155</v>
      </c>
      <c r="AG5165" s="3"/>
      <c r="AH5165" s="3"/>
      <c r="AI5165" s="3"/>
      <c r="AJ5165" s="3"/>
      <c r="AK5165" s="3"/>
      <c r="AL5165" s="3"/>
      <c r="AM5165" s="3"/>
      <c r="AN5165" s="5" t="s">
        <v>46</v>
      </c>
      <c r="AO5165" s="1"/>
      <c r="AP5165" s="1"/>
      <c r="AQ5165" s="1"/>
    </row>
    <row r="5166" spans="1:43">
      <c r="A5166" s="1" t="s">
        <v>13050</v>
      </c>
      <c r="B5166" s="1" t="s">
        <v>13051</v>
      </c>
      <c r="C5166" s="3">
        <v>0.153424657534247</v>
      </c>
      <c r="D5166" s="4">
        <v>44181</v>
      </c>
      <c r="E5166" s="3">
        <v>79.1719107103</v>
      </c>
      <c r="F5166" s="5" t="s">
        <v>12035</v>
      </c>
      <c r="G5166" s="5">
        <v>57</v>
      </c>
      <c r="H5166" s="5" t="s">
        <v>55</v>
      </c>
      <c r="I5166" s="3">
        <v>7.09205847491111</v>
      </c>
      <c r="J5166" s="3">
        <v>70.7199032062916</v>
      </c>
      <c r="K5166" s="3">
        <v>0.968523002421304</v>
      </c>
      <c r="L5166" s="3">
        <v>78.2485875706215</v>
      </c>
      <c r="M5166" s="3">
        <v>5.23148597495876</v>
      </c>
      <c r="N5166" s="3">
        <v>49.4314781567923</v>
      </c>
      <c r="O5166" s="3"/>
      <c r="P5166" s="3"/>
      <c r="Q5166" s="3"/>
      <c r="R5166" s="3"/>
      <c r="S5166" s="3"/>
      <c r="T5166" s="3"/>
      <c r="U5166" s="3"/>
      <c r="V5166" s="3"/>
      <c r="W5166" s="3"/>
      <c r="X5166" s="3"/>
      <c r="Y5166" s="3"/>
      <c r="Z5166" s="3"/>
      <c r="AA5166" s="3">
        <v>0.276492980712274</v>
      </c>
      <c r="AB5166" s="3">
        <v>0.519116985246932</v>
      </c>
      <c r="AC5166" s="3">
        <v>-3.99629972247918</v>
      </c>
      <c r="AD5166" s="3"/>
      <c r="AE5166" s="5"/>
      <c r="AF5166" s="3">
        <v>2.50888976689057</v>
      </c>
      <c r="AG5166" s="3"/>
      <c r="AH5166" s="3"/>
      <c r="AI5166" s="3"/>
      <c r="AJ5166" s="3"/>
      <c r="AK5166" s="3"/>
      <c r="AL5166" s="3"/>
      <c r="AM5166" s="3"/>
      <c r="AN5166" s="5" t="s">
        <v>51</v>
      </c>
      <c r="AO5166" s="1"/>
      <c r="AP5166" s="1"/>
      <c r="AQ5166" s="1"/>
    </row>
    <row r="5167" spans="1:43">
      <c r="A5167" s="1" t="s">
        <v>13052</v>
      </c>
      <c r="B5167" s="1" t="s">
        <v>13053</v>
      </c>
      <c r="C5167" s="3">
        <v>0.427397260273973</v>
      </c>
      <c r="D5167" s="4">
        <v>44081</v>
      </c>
      <c r="E5167" s="3">
        <v>7.1467889806</v>
      </c>
      <c r="F5167" s="5" t="s">
        <v>13054</v>
      </c>
      <c r="G5167" s="5">
        <v>157</v>
      </c>
      <c r="H5167" s="5" t="s">
        <v>226</v>
      </c>
      <c r="I5167" s="3">
        <v>4.31986176442353</v>
      </c>
      <c r="J5167" s="3">
        <v>13.0867709815078</v>
      </c>
      <c r="K5167" s="3">
        <v>1.18249534450651</v>
      </c>
      <c r="L5167" s="3">
        <v>18.1216931216931</v>
      </c>
      <c r="M5167" s="3">
        <v>3.20037986704654</v>
      </c>
      <c r="N5167" s="3">
        <v>4.79548660084626</v>
      </c>
      <c r="O5167" s="3">
        <v>7.33899644409325</v>
      </c>
      <c r="P5167" s="3">
        <v>14.7798742138365</v>
      </c>
      <c r="Q5167" s="3"/>
      <c r="R5167" s="3"/>
      <c r="S5167" s="3"/>
      <c r="T5167" s="3"/>
      <c r="U5167" s="3"/>
      <c r="V5167" s="3"/>
      <c r="W5167" s="3"/>
      <c r="X5167" s="3"/>
      <c r="Y5167" s="3"/>
      <c r="Z5167" s="3"/>
      <c r="AA5167" s="3">
        <v>0.454995205097582</v>
      </c>
      <c r="AB5167" s="3">
        <v>0.906338633796492</v>
      </c>
      <c r="AC5167" s="3">
        <v>-1.8707167994073</v>
      </c>
      <c r="AD5167" s="3"/>
      <c r="AE5167" s="5"/>
      <c r="AF5167" s="3">
        <v>1.5000601683622</v>
      </c>
      <c r="AG5167" s="3"/>
      <c r="AH5167" s="3"/>
      <c r="AI5167" s="3"/>
      <c r="AJ5167" s="3"/>
      <c r="AK5167" s="3"/>
      <c r="AL5167" s="3"/>
      <c r="AM5167" s="3"/>
      <c r="AN5167" s="5" t="s">
        <v>134</v>
      </c>
      <c r="AO5167" s="1"/>
      <c r="AP5167" s="1"/>
      <c r="AQ5167" s="1"/>
    </row>
    <row r="5168" spans="1:43">
      <c r="A5168" s="1" t="s">
        <v>13055</v>
      </c>
      <c r="B5168" s="1" t="s">
        <v>13056</v>
      </c>
      <c r="C5168" s="3">
        <v>0.367123287671233</v>
      </c>
      <c r="D5168" s="4">
        <v>44103</v>
      </c>
      <c r="E5168" s="3">
        <v>13.8289691217</v>
      </c>
      <c r="F5168" s="5" t="s">
        <v>4086</v>
      </c>
      <c r="G5168" s="5">
        <v>135</v>
      </c>
      <c r="H5168" s="5" t="s">
        <v>55</v>
      </c>
      <c r="I5168" s="3">
        <v>5.32866588875923</v>
      </c>
      <c r="J5168" s="3">
        <v>77.3139745916515</v>
      </c>
      <c r="K5168" s="3">
        <v>1.62304156112204</v>
      </c>
      <c r="L5168" s="3">
        <v>68.7005649717514</v>
      </c>
      <c r="M5168" s="3">
        <v>4.41488336225177</v>
      </c>
      <c r="N5168" s="3">
        <v>57.4506283662478</v>
      </c>
      <c r="O5168" s="3">
        <v>7.62046696472926</v>
      </c>
      <c r="P5168" s="3">
        <v>87.1523178807947</v>
      </c>
      <c r="Q5168" s="3"/>
      <c r="R5168" s="3"/>
      <c r="S5168" s="3"/>
      <c r="T5168" s="3"/>
      <c r="U5168" s="3"/>
      <c r="V5168" s="3"/>
      <c r="W5168" s="3"/>
      <c r="X5168" s="3"/>
      <c r="Y5168" s="3"/>
      <c r="Z5168" s="3"/>
      <c r="AA5168" s="3">
        <v>0.183057815430308</v>
      </c>
      <c r="AB5168" s="3">
        <v>0.288314253959013</v>
      </c>
      <c r="AC5168" s="3">
        <v>-5.18234165067178</v>
      </c>
      <c r="AD5168" s="3"/>
      <c r="AE5168" s="5"/>
      <c r="AF5168" s="3">
        <v>0.923192490905274</v>
      </c>
      <c r="AG5168" s="3"/>
      <c r="AH5168" s="3"/>
      <c r="AI5168" s="3"/>
      <c r="AJ5168" s="3"/>
      <c r="AK5168" s="3"/>
      <c r="AL5168" s="3"/>
      <c r="AM5168" s="3"/>
      <c r="AN5168" s="5" t="s">
        <v>51</v>
      </c>
      <c r="AO5168" s="1"/>
      <c r="AP5168" s="1"/>
      <c r="AQ5168" s="1"/>
    </row>
    <row r="5169" spans="1:43">
      <c r="A5169" s="1" t="s">
        <v>13057</v>
      </c>
      <c r="B5169" s="1" t="s">
        <v>13058</v>
      </c>
      <c r="C5169" s="3">
        <v>0.268493150684932</v>
      </c>
      <c r="D5169" s="4">
        <v>44139</v>
      </c>
      <c r="E5169" s="3">
        <v>17.6085698058</v>
      </c>
      <c r="F5169" s="5" t="s">
        <v>386</v>
      </c>
      <c r="G5169" s="5">
        <v>99</v>
      </c>
      <c r="H5169" s="5" t="s">
        <v>226</v>
      </c>
      <c r="I5169" s="3">
        <v>0.820888141627927</v>
      </c>
      <c r="J5169" s="3">
        <v>79.0896159317212</v>
      </c>
      <c r="K5169" s="3">
        <v>0.186732186732188</v>
      </c>
      <c r="L5169" s="3">
        <v>74.4708994708995</v>
      </c>
      <c r="M5169" s="3">
        <v>0.384047267355984</v>
      </c>
      <c r="N5169" s="3">
        <v>62.2002820874471</v>
      </c>
      <c r="O5169" s="3">
        <v>1.92980701929808</v>
      </c>
      <c r="P5169" s="3">
        <v>80.6603773584906</v>
      </c>
      <c r="Q5169" s="3"/>
      <c r="R5169" s="3"/>
      <c r="S5169" s="3"/>
      <c r="T5169" s="3"/>
      <c r="U5169" s="3"/>
      <c r="V5169" s="3"/>
      <c r="W5169" s="3"/>
      <c r="X5169" s="3"/>
      <c r="Y5169" s="3"/>
      <c r="Z5169" s="3"/>
      <c r="AA5169" s="3">
        <v>0.207442974592523</v>
      </c>
      <c r="AB5169" s="3">
        <v>0.293901737376062</v>
      </c>
      <c r="AC5169" s="3">
        <v>-0.88088479984341</v>
      </c>
      <c r="AD5169" s="3"/>
      <c r="AE5169" s="5"/>
      <c r="AF5169" s="3">
        <v>0.694860635254636</v>
      </c>
      <c r="AG5169" s="3"/>
      <c r="AH5169" s="3"/>
      <c r="AI5169" s="3"/>
      <c r="AJ5169" s="3"/>
      <c r="AK5169" s="3"/>
      <c r="AL5169" s="3"/>
      <c r="AM5169" s="3"/>
      <c r="AN5169" s="5" t="s">
        <v>134</v>
      </c>
      <c r="AO5169" s="1"/>
      <c r="AP5169" s="1"/>
      <c r="AQ5169" s="1"/>
    </row>
    <row r="5170" spans="1:43">
      <c r="A5170" s="1" t="s">
        <v>13059</v>
      </c>
      <c r="B5170" s="1" t="s">
        <v>13060</v>
      </c>
      <c r="C5170" s="3">
        <v>0.0602739726027397</v>
      </c>
      <c r="D5170" s="4">
        <v>44215</v>
      </c>
      <c r="E5170" s="3">
        <v>79.2295946597</v>
      </c>
      <c r="F5170" s="5" t="s">
        <v>13061</v>
      </c>
      <c r="G5170" s="5">
        <v>23</v>
      </c>
      <c r="H5170" s="5" t="s">
        <v>55</v>
      </c>
      <c r="I5170" s="3">
        <v>-0.270000000000004</v>
      </c>
      <c r="J5170" s="3"/>
      <c r="K5170" s="3">
        <v>2.28717948717949</v>
      </c>
      <c r="L5170" s="3">
        <v>56.7796610169492</v>
      </c>
      <c r="M5170" s="3">
        <v>-0.270000000000004</v>
      </c>
      <c r="N5170" s="3"/>
      <c r="O5170" s="3"/>
      <c r="P5170" s="3"/>
      <c r="Q5170" s="3"/>
      <c r="R5170" s="3"/>
      <c r="S5170" s="3"/>
      <c r="T5170" s="3"/>
      <c r="U5170" s="3"/>
      <c r="V5170" s="3"/>
      <c r="W5170" s="3"/>
      <c r="X5170" s="3"/>
      <c r="Y5170" s="3"/>
      <c r="Z5170" s="3"/>
      <c r="AA5170" s="3">
        <v>0.041324607652999</v>
      </c>
      <c r="AB5170" s="3">
        <v>0.0877791910414875</v>
      </c>
      <c r="AC5170" s="3">
        <v>-2.5</v>
      </c>
      <c r="AD5170" s="3"/>
      <c r="AE5170" s="5"/>
      <c r="AF5170" s="3"/>
      <c r="AG5170" s="3"/>
      <c r="AH5170" s="3"/>
      <c r="AI5170" s="3"/>
      <c r="AJ5170" s="3"/>
      <c r="AK5170" s="3"/>
      <c r="AL5170" s="3"/>
      <c r="AM5170" s="3"/>
      <c r="AN5170" s="5" t="s">
        <v>1266</v>
      </c>
      <c r="AO5170" s="1"/>
      <c r="AP5170" s="1"/>
      <c r="AQ5170" s="1"/>
    </row>
    <row r="5171" spans="1:43">
      <c r="A5171" s="1" t="s">
        <v>13062</v>
      </c>
      <c r="B5171" s="1" t="s">
        <v>13063</v>
      </c>
      <c r="C5171" s="3">
        <v>0.191780821917808</v>
      </c>
      <c r="D5171" s="4">
        <v>44167</v>
      </c>
      <c r="E5171" s="3">
        <v>2.645491505</v>
      </c>
      <c r="F5171" s="5" t="s">
        <v>13064</v>
      </c>
      <c r="G5171" s="5">
        <v>71</v>
      </c>
      <c r="H5171" s="5" t="s">
        <v>226</v>
      </c>
      <c r="I5171" s="3">
        <v>-0.992752903802255</v>
      </c>
      <c r="J5171" s="3">
        <v>97.4395448079659</v>
      </c>
      <c r="K5171" s="3">
        <v>0.150632657160067</v>
      </c>
      <c r="L5171" s="3">
        <v>76.8518518518518</v>
      </c>
      <c r="M5171" s="3">
        <v>-1.43308954338803</v>
      </c>
      <c r="N5171" s="3">
        <v>97.179125528914</v>
      </c>
      <c r="O5171" s="3"/>
      <c r="P5171" s="3"/>
      <c r="Q5171" s="3"/>
      <c r="R5171" s="3"/>
      <c r="S5171" s="3"/>
      <c r="T5171" s="3"/>
      <c r="U5171" s="3"/>
      <c r="V5171" s="3"/>
      <c r="W5171" s="3"/>
      <c r="X5171" s="3"/>
      <c r="Y5171" s="3"/>
      <c r="Z5171" s="3"/>
      <c r="AA5171" s="3">
        <v>-0.0832544951851325</v>
      </c>
      <c r="AB5171" s="3">
        <v>-0.0966900335791983</v>
      </c>
      <c r="AC5171" s="3">
        <v>-1.98818897637795</v>
      </c>
      <c r="AD5171" s="3"/>
      <c r="AE5171" s="5">
        <v>1</v>
      </c>
      <c r="AF5171" s="3">
        <v>-1.14166583937259</v>
      </c>
      <c r="AG5171" s="3"/>
      <c r="AH5171" s="3"/>
      <c r="AI5171" s="3"/>
      <c r="AJ5171" s="3"/>
      <c r="AK5171" s="3"/>
      <c r="AL5171" s="3"/>
      <c r="AM5171" s="3"/>
      <c r="AN5171" s="5" t="s">
        <v>1266</v>
      </c>
      <c r="AO5171" s="1"/>
      <c r="AP5171" s="1"/>
      <c r="AQ5171" s="1"/>
    </row>
    <row r="5172" spans="1:43">
      <c r="A5172" s="1" t="s">
        <v>13065</v>
      </c>
      <c r="B5172" s="1" t="s">
        <v>13066</v>
      </c>
      <c r="C5172" s="3">
        <v>0.419178082191781</v>
      </c>
      <c r="D5172" s="4">
        <v>44084</v>
      </c>
      <c r="E5172" s="3">
        <v>145.2757016114</v>
      </c>
      <c r="F5172" s="5" t="s">
        <v>13067</v>
      </c>
      <c r="G5172" s="5">
        <v>154</v>
      </c>
      <c r="H5172" s="5" t="s">
        <v>226</v>
      </c>
      <c r="I5172" s="3">
        <v>5.3220208252989</v>
      </c>
      <c r="J5172" s="3">
        <v>6.11664295874822</v>
      </c>
      <c r="K5172" s="3">
        <v>1.21374965255259</v>
      </c>
      <c r="L5172" s="3">
        <v>16.7989417989418</v>
      </c>
      <c r="M5172" s="3">
        <v>3.11497073815369</v>
      </c>
      <c r="N5172" s="3">
        <v>5.35966149506347</v>
      </c>
      <c r="O5172" s="3">
        <v>8.56688531107136</v>
      </c>
      <c r="P5172" s="3">
        <v>9.74842767295597</v>
      </c>
      <c r="Q5172" s="3"/>
      <c r="R5172" s="3"/>
      <c r="S5172" s="3"/>
      <c r="T5172" s="3"/>
      <c r="U5172" s="3"/>
      <c r="V5172" s="3"/>
      <c r="W5172" s="3"/>
      <c r="X5172" s="3"/>
      <c r="Y5172" s="3"/>
      <c r="Z5172" s="3"/>
      <c r="AA5172" s="3">
        <v>0.337221626146236</v>
      </c>
      <c r="AB5172" s="3">
        <v>0.681434836954357</v>
      </c>
      <c r="AC5172" s="3">
        <v>-2.92071049258378</v>
      </c>
      <c r="AD5172" s="3"/>
      <c r="AE5172" s="5">
        <v>1</v>
      </c>
      <c r="AF5172" s="3">
        <v>1.47867460247248</v>
      </c>
      <c r="AG5172" s="3"/>
      <c r="AH5172" s="3"/>
      <c r="AI5172" s="3"/>
      <c r="AJ5172" s="3"/>
      <c r="AK5172" s="3"/>
      <c r="AL5172" s="3"/>
      <c r="AM5172" s="3"/>
      <c r="AN5172" s="5" t="s">
        <v>134</v>
      </c>
      <c r="AO5172" s="1"/>
      <c r="AP5172" s="1"/>
      <c r="AQ5172" s="1"/>
    </row>
    <row r="5173" spans="1:43">
      <c r="A5173" s="1" t="s">
        <v>13068</v>
      </c>
      <c r="B5173" s="1" t="s">
        <v>13069</v>
      </c>
      <c r="C5173" s="3">
        <v>0.427397260273973</v>
      </c>
      <c r="D5173" s="4">
        <v>44081</v>
      </c>
      <c r="E5173" s="3">
        <v>2.3879355169</v>
      </c>
      <c r="F5173" s="5" t="s">
        <v>13070</v>
      </c>
      <c r="G5173" s="5">
        <v>157</v>
      </c>
      <c r="H5173" s="5" t="s">
        <v>2390</v>
      </c>
      <c r="I5173" s="3">
        <v>2.38476765010841</v>
      </c>
      <c r="J5173" s="3">
        <v>82.3076923076923</v>
      </c>
      <c r="K5173" s="3">
        <v>-0.867025645705927</v>
      </c>
      <c r="L5173" s="3">
        <v>90.9774436090226</v>
      </c>
      <c r="M5173" s="3">
        <v>-0.3303358414388</v>
      </c>
      <c r="N5173" s="3">
        <v>87.8787878787879</v>
      </c>
      <c r="O5173" s="3">
        <v>6.00175661169124</v>
      </c>
      <c r="P5173" s="3">
        <v>73.4375</v>
      </c>
      <c r="Q5173" s="3"/>
      <c r="R5173" s="3"/>
      <c r="S5173" s="3"/>
      <c r="T5173" s="3"/>
      <c r="U5173" s="3"/>
      <c r="V5173" s="3"/>
      <c r="W5173" s="3"/>
      <c r="X5173" s="3"/>
      <c r="Y5173" s="3"/>
      <c r="Z5173" s="3"/>
      <c r="AA5173" s="3">
        <v>0.288717603491973</v>
      </c>
      <c r="AB5173" s="3">
        <v>0.483092618971128</v>
      </c>
      <c r="AC5173" s="3">
        <v>-3.18557071069635</v>
      </c>
      <c r="AD5173" s="3"/>
      <c r="AE5173" s="5"/>
      <c r="AF5173" s="3">
        <v>1.9573094167015</v>
      </c>
      <c r="AG5173" s="3"/>
      <c r="AH5173" s="3"/>
      <c r="AI5173" s="3"/>
      <c r="AJ5173" s="3"/>
      <c r="AK5173" s="3"/>
      <c r="AL5173" s="3"/>
      <c r="AM5173" s="3"/>
      <c r="AN5173" s="5" t="s">
        <v>134</v>
      </c>
      <c r="AO5173" s="1"/>
      <c r="AP5173" s="1"/>
      <c r="AQ5173" s="1"/>
    </row>
    <row r="5174" spans="1:43">
      <c r="A5174" s="1" t="s">
        <v>13071</v>
      </c>
      <c r="B5174" s="1" t="s">
        <v>13072</v>
      </c>
      <c r="C5174" s="3">
        <v>0.421917808219178</v>
      </c>
      <c r="D5174" s="4">
        <v>44083</v>
      </c>
      <c r="E5174" s="3">
        <v>48.2962205619</v>
      </c>
      <c r="F5174" s="5" t="s">
        <v>1526</v>
      </c>
      <c r="G5174" s="5">
        <v>155</v>
      </c>
      <c r="H5174" s="5" t="s">
        <v>55</v>
      </c>
      <c r="I5174" s="3">
        <v>6.44014223627024</v>
      </c>
      <c r="J5174" s="3">
        <v>73.3212341197822</v>
      </c>
      <c r="K5174" s="3">
        <v>3.67519722917065</v>
      </c>
      <c r="L5174" s="3">
        <v>27.2316384180791</v>
      </c>
      <c r="M5174" s="3">
        <v>5.46095126247797</v>
      </c>
      <c r="N5174" s="3">
        <v>47.0377019748653</v>
      </c>
      <c r="O5174" s="3">
        <v>9.29006085192697</v>
      </c>
      <c r="P5174" s="3">
        <v>83.112582781457</v>
      </c>
      <c r="Q5174" s="3"/>
      <c r="R5174" s="3"/>
      <c r="S5174" s="3"/>
      <c r="T5174" s="3"/>
      <c r="U5174" s="3"/>
      <c r="V5174" s="3"/>
      <c r="W5174" s="3"/>
      <c r="X5174" s="3"/>
      <c r="Y5174" s="3"/>
      <c r="Z5174" s="3"/>
      <c r="AA5174" s="3">
        <v>0.156238807914205</v>
      </c>
      <c r="AB5174" s="3">
        <v>0.241216697888577</v>
      </c>
      <c r="AC5174" s="3">
        <v>-3.57244116813156</v>
      </c>
      <c r="AD5174" s="3"/>
      <c r="AE5174" s="5">
        <v>2</v>
      </c>
      <c r="AF5174" s="3">
        <v>0.558657819219787</v>
      </c>
      <c r="AG5174" s="3"/>
      <c r="AH5174" s="3"/>
      <c r="AI5174" s="3"/>
      <c r="AJ5174" s="3"/>
      <c r="AK5174" s="3"/>
      <c r="AL5174" s="3"/>
      <c r="AM5174" s="3"/>
      <c r="AN5174" s="5" t="s">
        <v>46</v>
      </c>
      <c r="AO5174" s="1"/>
      <c r="AP5174" s="1"/>
      <c r="AQ5174" s="1"/>
    </row>
    <row r="5175" spans="1:43">
      <c r="A5175" s="1" t="s">
        <v>13073</v>
      </c>
      <c r="B5175" s="1" t="s">
        <v>13074</v>
      </c>
      <c r="C5175" s="3">
        <v>0.364383561643836</v>
      </c>
      <c r="D5175" s="4">
        <v>44104</v>
      </c>
      <c r="E5175" s="3">
        <v>3.963495702</v>
      </c>
      <c r="F5175" s="5" t="s">
        <v>13075</v>
      </c>
      <c r="G5175" s="5">
        <v>134</v>
      </c>
      <c r="H5175" s="5" t="s">
        <v>55</v>
      </c>
      <c r="I5175" s="3">
        <v>13.8446313706086</v>
      </c>
      <c r="J5175" s="3">
        <v>25.2268602540835</v>
      </c>
      <c r="K5175" s="3">
        <v>4.16515755161174</v>
      </c>
      <c r="L5175" s="3">
        <v>17.1186440677966</v>
      </c>
      <c r="M5175" s="3">
        <v>11.6567989905853</v>
      </c>
      <c r="N5175" s="3">
        <v>6.76241771394375</v>
      </c>
      <c r="O5175" s="3">
        <v>15.3630164460489</v>
      </c>
      <c r="P5175" s="3">
        <v>64.7682119205298</v>
      </c>
      <c r="Q5175" s="3"/>
      <c r="R5175" s="3"/>
      <c r="S5175" s="3"/>
      <c r="T5175" s="3"/>
      <c r="U5175" s="3"/>
      <c r="V5175" s="3"/>
      <c r="W5175" s="3"/>
      <c r="X5175" s="3"/>
      <c r="Y5175" s="3"/>
      <c r="Z5175" s="3"/>
      <c r="AA5175" s="3">
        <v>0.205748531251689</v>
      </c>
      <c r="AB5175" s="3">
        <v>0.402530091864987</v>
      </c>
      <c r="AC5175" s="3">
        <v>-6.86013489527866</v>
      </c>
      <c r="AD5175" s="3"/>
      <c r="AE5175" s="5">
        <v>1</v>
      </c>
      <c r="AF5175" s="3">
        <v>1.23274288620608</v>
      </c>
      <c r="AG5175" s="3"/>
      <c r="AH5175" s="3"/>
      <c r="AI5175" s="3"/>
      <c r="AJ5175" s="3"/>
      <c r="AK5175" s="3"/>
      <c r="AL5175" s="3"/>
      <c r="AM5175" s="3"/>
      <c r="AN5175" s="5" t="s">
        <v>46</v>
      </c>
      <c r="AO5175" s="1"/>
      <c r="AP5175" s="1"/>
      <c r="AQ5175" s="1"/>
    </row>
    <row r="5176" spans="1:43">
      <c r="A5176" s="1" t="s">
        <v>13076</v>
      </c>
      <c r="B5176" s="1" t="s">
        <v>13077</v>
      </c>
      <c r="C5176" s="3">
        <v>0.268493150684932</v>
      </c>
      <c r="D5176" s="4">
        <v>44139</v>
      </c>
      <c r="E5176" s="3">
        <v>4.7610121951</v>
      </c>
      <c r="F5176" s="5" t="s">
        <v>13078</v>
      </c>
      <c r="G5176" s="5">
        <v>99</v>
      </c>
      <c r="H5176" s="5" t="s">
        <v>226</v>
      </c>
      <c r="I5176" s="3">
        <v>1.23604465709729</v>
      </c>
      <c r="J5176" s="3">
        <v>69.4167852062589</v>
      </c>
      <c r="K5176" s="3">
        <v>0.445059835822367</v>
      </c>
      <c r="L5176" s="3">
        <v>57.6719576719577</v>
      </c>
      <c r="M5176" s="3">
        <v>0.167669395403889</v>
      </c>
      <c r="N5176" s="3">
        <v>72.2143864598025</v>
      </c>
      <c r="O5176" s="3">
        <v>1.54984501549846</v>
      </c>
      <c r="P5176" s="3">
        <v>85.5345911949686</v>
      </c>
      <c r="Q5176" s="3"/>
      <c r="R5176" s="3"/>
      <c r="S5176" s="3"/>
      <c r="T5176" s="3"/>
      <c r="U5176" s="3"/>
      <c r="V5176" s="3"/>
      <c r="W5176" s="3"/>
      <c r="X5176" s="3"/>
      <c r="Y5176" s="3"/>
      <c r="Z5176" s="3"/>
      <c r="AA5176" s="3">
        <v>0.196833434116592</v>
      </c>
      <c r="AB5176" s="3">
        <v>0.373273338817884</v>
      </c>
      <c r="AC5176" s="3">
        <v>-0.689931006899312</v>
      </c>
      <c r="AD5176" s="3"/>
      <c r="AE5176" s="5"/>
      <c r="AF5176" s="3">
        <v>0.745075105176392</v>
      </c>
      <c r="AG5176" s="3"/>
      <c r="AH5176" s="3"/>
      <c r="AI5176" s="3"/>
      <c r="AJ5176" s="3"/>
      <c r="AK5176" s="3"/>
      <c r="AL5176" s="3"/>
      <c r="AM5176" s="3"/>
      <c r="AN5176" s="5" t="s">
        <v>1266</v>
      </c>
      <c r="AO5176" s="1"/>
      <c r="AP5176" s="1"/>
      <c r="AQ5176" s="1"/>
    </row>
    <row r="5177" spans="1:43">
      <c r="A5177" s="1" t="s">
        <v>13079</v>
      </c>
      <c r="B5177" s="1" t="s">
        <v>13080</v>
      </c>
      <c r="C5177" s="3">
        <v>0.367123287671233</v>
      </c>
      <c r="D5177" s="4">
        <v>44103</v>
      </c>
      <c r="E5177" s="3">
        <v>2.6260360377</v>
      </c>
      <c r="F5177" s="5" t="s">
        <v>13081</v>
      </c>
      <c r="G5177" s="5">
        <v>135</v>
      </c>
      <c r="H5177" s="5" t="s">
        <v>226</v>
      </c>
      <c r="I5177" s="3">
        <v>2.37104422723313</v>
      </c>
      <c r="J5177" s="3">
        <v>42.2475106685633</v>
      </c>
      <c r="K5177" s="3">
        <v>0.964016416913238</v>
      </c>
      <c r="L5177" s="3">
        <v>25.9259259259259</v>
      </c>
      <c r="M5177" s="3">
        <v>0.733263498714412</v>
      </c>
      <c r="N5177" s="3">
        <v>50.916784203103</v>
      </c>
      <c r="O5177" s="3">
        <v>4.53602134598281</v>
      </c>
      <c r="P5177" s="3">
        <v>42.4528301886792</v>
      </c>
      <c r="Q5177" s="3"/>
      <c r="R5177" s="3"/>
      <c r="S5177" s="3"/>
      <c r="T5177" s="3"/>
      <c r="U5177" s="3"/>
      <c r="V5177" s="3"/>
      <c r="W5177" s="3"/>
      <c r="X5177" s="3"/>
      <c r="Y5177" s="3"/>
      <c r="Z5177" s="3"/>
      <c r="AA5177" s="3">
        <v>0.272087794728202</v>
      </c>
      <c r="AB5177" s="3">
        <v>0.460106830272112</v>
      </c>
      <c r="AC5177" s="3">
        <v>-1.91256830601093</v>
      </c>
      <c r="AD5177" s="3"/>
      <c r="AE5177" s="5">
        <v>1</v>
      </c>
      <c r="AF5177" s="3">
        <v>1.0166997417318</v>
      </c>
      <c r="AG5177" s="3"/>
      <c r="AH5177" s="3"/>
      <c r="AI5177" s="3"/>
      <c r="AJ5177" s="3"/>
      <c r="AK5177" s="3"/>
      <c r="AL5177" s="3"/>
      <c r="AM5177" s="3"/>
      <c r="AN5177" s="5" t="s">
        <v>134</v>
      </c>
      <c r="AO5177" s="1"/>
      <c r="AP5177" s="1"/>
      <c r="AQ5177" s="1"/>
    </row>
    <row r="5178" spans="1:43">
      <c r="A5178" s="1" t="s">
        <v>13082</v>
      </c>
      <c r="B5178" s="1" t="s">
        <v>13083</v>
      </c>
      <c r="C5178" s="3">
        <v>0.389041095890411</v>
      </c>
      <c r="D5178" s="4">
        <v>44095</v>
      </c>
      <c r="E5178" s="3">
        <v>22.7550827859</v>
      </c>
      <c r="F5178" s="5" t="s">
        <v>13084</v>
      </c>
      <c r="G5178" s="5">
        <v>143</v>
      </c>
      <c r="H5178" s="5" t="s">
        <v>55</v>
      </c>
      <c r="I5178" s="3">
        <v>19.5871180842279</v>
      </c>
      <c r="J5178" s="3">
        <v>3.08529945553539</v>
      </c>
      <c r="K5178" s="3">
        <v>7.18673673303234</v>
      </c>
      <c r="L5178" s="3">
        <v>0.282485875706215</v>
      </c>
      <c r="M5178" s="3">
        <v>10.3138330286411</v>
      </c>
      <c r="N5178" s="3">
        <v>10.4129263913824</v>
      </c>
      <c r="O5178" s="3">
        <v>32.3645005026963</v>
      </c>
      <c r="P5178" s="3">
        <v>4.83443708609272</v>
      </c>
      <c r="Q5178" s="3"/>
      <c r="R5178" s="3"/>
      <c r="S5178" s="3"/>
      <c r="T5178" s="3"/>
      <c r="U5178" s="3"/>
      <c r="V5178" s="3"/>
      <c r="W5178" s="3"/>
      <c r="X5178" s="3"/>
      <c r="Y5178" s="3"/>
      <c r="Z5178" s="3"/>
      <c r="AA5178" s="3">
        <v>0.543639579969811</v>
      </c>
      <c r="AB5178" s="3">
        <v>1.42893410840972</v>
      </c>
      <c r="AC5178" s="3">
        <v>-6.82827674471129</v>
      </c>
      <c r="AD5178" s="3"/>
      <c r="AE5178" s="5"/>
      <c r="AF5178" s="3">
        <v>6.43020910776237</v>
      </c>
      <c r="AG5178" s="3"/>
      <c r="AH5178" s="3"/>
      <c r="AI5178" s="3"/>
      <c r="AJ5178" s="3"/>
      <c r="AK5178" s="3"/>
      <c r="AL5178" s="3"/>
      <c r="AM5178" s="3"/>
      <c r="AN5178" s="5" t="s">
        <v>51</v>
      </c>
      <c r="AO5178" s="1"/>
      <c r="AP5178" s="1"/>
      <c r="AQ5178" s="1"/>
    </row>
    <row r="5179" spans="1:43">
      <c r="A5179" s="1" t="s">
        <v>13085</v>
      </c>
      <c r="B5179" s="1" t="s">
        <v>13086</v>
      </c>
      <c r="C5179" s="3">
        <v>0.408219178082192</v>
      </c>
      <c r="D5179" s="4">
        <v>44088</v>
      </c>
      <c r="E5179" s="3">
        <v>6.3455788939</v>
      </c>
      <c r="F5179" s="5" t="s">
        <v>11148</v>
      </c>
      <c r="G5179" s="5">
        <v>150</v>
      </c>
      <c r="H5179" s="5" t="s">
        <v>226</v>
      </c>
      <c r="I5179" s="3">
        <v>3.03419648151808</v>
      </c>
      <c r="J5179" s="3">
        <v>30.5832147937411</v>
      </c>
      <c r="K5179" s="3">
        <v>0.958744915746661</v>
      </c>
      <c r="L5179" s="3">
        <v>26.3227513227513</v>
      </c>
      <c r="M5179" s="3">
        <v>1.52902220490846</v>
      </c>
      <c r="N5179" s="3">
        <v>25.6699576868829</v>
      </c>
      <c r="O5179" s="3">
        <v>3.48421679571172</v>
      </c>
      <c r="P5179" s="3">
        <v>58.4905660377358</v>
      </c>
      <c r="Q5179" s="3"/>
      <c r="R5179" s="3"/>
      <c r="S5179" s="3"/>
      <c r="T5179" s="3"/>
      <c r="U5179" s="3"/>
      <c r="V5179" s="3"/>
      <c r="W5179" s="3"/>
      <c r="X5179" s="3"/>
      <c r="Y5179" s="3"/>
      <c r="Z5179" s="3"/>
      <c r="AA5179" s="3">
        <v>0.211804075794311</v>
      </c>
      <c r="AB5179" s="3">
        <v>0.400979807173598</v>
      </c>
      <c r="AC5179" s="3">
        <v>-1.8716577540107</v>
      </c>
      <c r="AD5179" s="3"/>
      <c r="AE5179" s="5"/>
      <c r="AF5179" s="3">
        <v>0.850584079798807</v>
      </c>
      <c r="AG5179" s="3"/>
      <c r="AH5179" s="3"/>
      <c r="AI5179" s="3"/>
      <c r="AJ5179" s="3"/>
      <c r="AK5179" s="3"/>
      <c r="AL5179" s="3"/>
      <c r="AM5179" s="3">
        <v>1</v>
      </c>
      <c r="AN5179" s="5" t="s">
        <v>56</v>
      </c>
      <c r="AO5179" s="1"/>
      <c r="AP5179" s="1"/>
      <c r="AQ5179" s="1"/>
    </row>
    <row r="5180" spans="1:43">
      <c r="A5180" s="1" t="s">
        <v>13087</v>
      </c>
      <c r="B5180" s="1" t="s">
        <v>13088</v>
      </c>
      <c r="C5180" s="3">
        <v>0.29041095890411</v>
      </c>
      <c r="D5180" s="4">
        <v>44131</v>
      </c>
      <c r="E5180" s="3">
        <v>53.2438495304</v>
      </c>
      <c r="F5180" s="5" t="s">
        <v>10152</v>
      </c>
      <c r="G5180" s="5">
        <v>107</v>
      </c>
      <c r="H5180" s="5" t="s">
        <v>55</v>
      </c>
      <c r="I5180" s="3">
        <v>13.3619456366238</v>
      </c>
      <c r="J5180" s="3">
        <v>28.1911675741077</v>
      </c>
      <c r="K5180" s="3">
        <v>3.67204535542957</v>
      </c>
      <c r="L5180" s="3">
        <v>27.5141242937853</v>
      </c>
      <c r="M5180" s="3">
        <v>8.67696808996985</v>
      </c>
      <c r="N5180" s="3">
        <v>19.7486535008977</v>
      </c>
      <c r="O5180" s="3">
        <v>18.4690521279777</v>
      </c>
      <c r="P5180" s="3">
        <v>53.046357615894</v>
      </c>
      <c r="Q5180" s="3"/>
      <c r="R5180" s="3"/>
      <c r="S5180" s="3"/>
      <c r="T5180" s="3"/>
      <c r="U5180" s="3"/>
      <c r="V5180" s="3"/>
      <c r="W5180" s="3"/>
      <c r="X5180" s="3"/>
      <c r="Y5180" s="3"/>
      <c r="Z5180" s="3"/>
      <c r="AA5180" s="3">
        <v>0.391870114440486</v>
      </c>
      <c r="AB5180" s="3">
        <v>0.862347064131969</v>
      </c>
      <c r="AC5180" s="3">
        <v>-6.41697448672794</v>
      </c>
      <c r="AD5180" s="3"/>
      <c r="AE5180" s="5">
        <v>1</v>
      </c>
      <c r="AF5180" s="3">
        <v>3.04866638909659</v>
      </c>
      <c r="AG5180" s="3"/>
      <c r="AH5180" s="3"/>
      <c r="AI5180" s="3"/>
      <c r="AJ5180" s="3"/>
      <c r="AK5180" s="3"/>
      <c r="AL5180" s="3"/>
      <c r="AM5180" s="3"/>
      <c r="AN5180" s="5" t="s">
        <v>46</v>
      </c>
      <c r="AO5180" s="1"/>
      <c r="AP5180" s="1"/>
      <c r="AQ5180" s="1"/>
    </row>
    <row r="5181" spans="1:43">
      <c r="A5181" s="1" t="s">
        <v>13089</v>
      </c>
      <c r="B5181" s="1" t="s">
        <v>13090</v>
      </c>
      <c r="C5181" s="3">
        <v>0.383561643835616</v>
      </c>
      <c r="D5181" s="4">
        <v>44097</v>
      </c>
      <c r="E5181" s="3">
        <v>37.5774102576</v>
      </c>
      <c r="F5181" s="5" t="s">
        <v>13091</v>
      </c>
      <c r="G5181" s="5">
        <v>141</v>
      </c>
      <c r="H5181" s="5" t="s">
        <v>93</v>
      </c>
      <c r="I5181" s="3">
        <v>8.1718693936132</v>
      </c>
      <c r="J5181" s="3">
        <v>38.35</v>
      </c>
      <c r="K5181" s="3">
        <v>1.72079291438212</v>
      </c>
      <c r="L5181" s="3">
        <v>48.9098116947473</v>
      </c>
      <c r="M5181" s="3">
        <v>4.41596675036799</v>
      </c>
      <c r="N5181" s="3">
        <v>32.8842315369261</v>
      </c>
      <c r="O5181" s="3">
        <v>14.8366822207409</v>
      </c>
      <c r="P5181" s="3">
        <v>38.7323943661972</v>
      </c>
      <c r="Q5181" s="3"/>
      <c r="R5181" s="3"/>
      <c r="S5181" s="3"/>
      <c r="T5181" s="3"/>
      <c r="U5181" s="3"/>
      <c r="V5181" s="3"/>
      <c r="W5181" s="3"/>
      <c r="X5181" s="3"/>
      <c r="Y5181" s="3"/>
      <c r="Z5181" s="3"/>
      <c r="AA5181" s="3">
        <v>0.376981586994639</v>
      </c>
      <c r="AB5181" s="3">
        <v>0.617387540248472</v>
      </c>
      <c r="AC5181" s="3">
        <v>-5.01238645747316</v>
      </c>
      <c r="AD5181" s="3"/>
      <c r="AE5181" s="5"/>
      <c r="AF5181" s="3">
        <v>3.57748315274821</v>
      </c>
      <c r="AG5181" s="3"/>
      <c r="AH5181" s="3"/>
      <c r="AI5181" s="3"/>
      <c r="AJ5181" s="3"/>
      <c r="AK5181" s="3"/>
      <c r="AL5181" s="3"/>
      <c r="AM5181" s="3"/>
      <c r="AN5181" s="5" t="s">
        <v>46</v>
      </c>
      <c r="AO5181" s="1"/>
      <c r="AP5181" s="1"/>
      <c r="AQ5181" s="1"/>
    </row>
    <row r="5182" spans="1:43">
      <c r="A5182" s="1" t="s">
        <v>13092</v>
      </c>
      <c r="B5182" s="1" t="s">
        <v>13093</v>
      </c>
      <c r="C5182" s="3">
        <v>0.191780821917808</v>
      </c>
      <c r="D5182" s="4">
        <v>44167</v>
      </c>
      <c r="E5182" s="3">
        <v>2.1449916624</v>
      </c>
      <c r="F5182" s="5" t="s">
        <v>1955</v>
      </c>
      <c r="G5182" s="5">
        <v>71</v>
      </c>
      <c r="H5182" s="5" t="s">
        <v>116</v>
      </c>
      <c r="I5182" s="3">
        <v>-0.709716113554578</v>
      </c>
      <c r="J5182" s="3">
        <v>95.7943925233645</v>
      </c>
      <c r="K5182" s="3">
        <v>0.617909238249594</v>
      </c>
      <c r="L5182" s="3">
        <v>85.3211009174312</v>
      </c>
      <c r="M5182" s="3">
        <v>-0.937468834147797</v>
      </c>
      <c r="N5182" s="3">
        <v>95.7943925233645</v>
      </c>
      <c r="O5182" s="3"/>
      <c r="P5182" s="3"/>
      <c r="Q5182" s="3"/>
      <c r="R5182" s="3"/>
      <c r="S5182" s="3"/>
      <c r="T5182" s="3"/>
      <c r="U5182" s="3"/>
      <c r="V5182" s="3"/>
      <c r="W5182" s="3"/>
      <c r="X5182" s="3"/>
      <c r="Y5182" s="3"/>
      <c r="Z5182" s="3"/>
      <c r="AA5182" s="3">
        <v>-0.243770059137484</v>
      </c>
      <c r="AB5182" s="3">
        <v>-0.297821222962545</v>
      </c>
      <c r="AC5182" s="3">
        <v>-4.28176795580112</v>
      </c>
      <c r="AD5182" s="3"/>
      <c r="AE5182" s="5">
        <v>1</v>
      </c>
      <c r="AF5182" s="3">
        <v>-1.84926029588164</v>
      </c>
      <c r="AG5182" s="3"/>
      <c r="AH5182" s="3"/>
      <c r="AI5182" s="3"/>
      <c r="AJ5182" s="3"/>
      <c r="AK5182" s="3"/>
      <c r="AL5182" s="3"/>
      <c r="AM5182" s="3"/>
      <c r="AN5182" s="5" t="s">
        <v>46</v>
      </c>
      <c r="AO5182" s="1"/>
      <c r="AP5182" s="1"/>
      <c r="AQ5182" s="1"/>
    </row>
    <row r="5183" spans="1:43">
      <c r="A5183" s="1" t="s">
        <v>13094</v>
      </c>
      <c r="B5183" s="1" t="s">
        <v>13095</v>
      </c>
      <c r="C5183" s="3">
        <v>0.172602739726027</v>
      </c>
      <c r="D5183" s="4">
        <v>44174</v>
      </c>
      <c r="E5183" s="3">
        <v>24.5131879896</v>
      </c>
      <c r="F5183" s="5" t="s">
        <v>122</v>
      </c>
      <c r="G5183" s="5">
        <v>64</v>
      </c>
      <c r="H5183" s="5" t="s">
        <v>45</v>
      </c>
      <c r="I5183" s="3">
        <v>0.943771110669587</v>
      </c>
      <c r="J5183" s="3">
        <v>52.8662420382166</v>
      </c>
      <c r="K5183" s="3">
        <v>0.365468194389573</v>
      </c>
      <c r="L5183" s="3">
        <v>56.5217391304348</v>
      </c>
      <c r="M5183" s="3">
        <v>0.365468194389573</v>
      </c>
      <c r="N5183" s="3">
        <v>38.4126984126984</v>
      </c>
      <c r="O5183" s="3"/>
      <c r="P5183" s="3"/>
      <c r="Q5183" s="3"/>
      <c r="R5183" s="3"/>
      <c r="S5183" s="3"/>
      <c r="T5183" s="3"/>
      <c r="U5183" s="3"/>
      <c r="V5183" s="3"/>
      <c r="W5183" s="3"/>
      <c r="X5183" s="3"/>
      <c r="Y5183" s="3"/>
      <c r="Z5183" s="3"/>
      <c r="AA5183" s="3">
        <v>0.336603133333885</v>
      </c>
      <c r="AB5183" s="3">
        <v>0.503378301795689</v>
      </c>
      <c r="AC5183" s="3">
        <v>-0.796147041478278</v>
      </c>
      <c r="AD5183" s="3"/>
      <c r="AE5183" s="5"/>
      <c r="AF5183" s="3">
        <v>0.268229684085053</v>
      </c>
      <c r="AG5183" s="3"/>
      <c r="AH5183" s="3"/>
      <c r="AI5183" s="3"/>
      <c r="AJ5183" s="3"/>
      <c r="AK5183" s="3"/>
      <c r="AL5183" s="3"/>
      <c r="AM5183" s="3"/>
      <c r="AN5183" s="5" t="s">
        <v>46</v>
      </c>
      <c r="AO5183" s="1"/>
      <c r="AP5183" s="1"/>
      <c r="AQ5183" s="1"/>
    </row>
    <row r="5184" spans="1:43">
      <c r="A5184" s="1" t="s">
        <v>13096</v>
      </c>
      <c r="B5184" s="1" t="s">
        <v>13097</v>
      </c>
      <c r="C5184" s="3">
        <v>0.120547945205479</v>
      </c>
      <c r="D5184" s="4">
        <v>44193</v>
      </c>
      <c r="E5184" s="3">
        <v>2.1811162609</v>
      </c>
      <c r="F5184" s="5" t="s">
        <v>13098</v>
      </c>
      <c r="G5184" s="5">
        <v>45</v>
      </c>
      <c r="H5184" s="5" t="s">
        <v>55</v>
      </c>
      <c r="I5184" s="3">
        <v>12.2066188745949</v>
      </c>
      <c r="J5184" s="3">
        <v>36.6606170598911</v>
      </c>
      <c r="K5184" s="3">
        <v>4.07140905364787</v>
      </c>
      <c r="L5184" s="3">
        <v>18.9830508474576</v>
      </c>
      <c r="M5184" s="3">
        <v>7.39731177742269</v>
      </c>
      <c r="N5184" s="3">
        <v>29.8623578695392</v>
      </c>
      <c r="O5184" s="3"/>
      <c r="P5184" s="3"/>
      <c r="Q5184" s="3"/>
      <c r="R5184" s="3"/>
      <c r="S5184" s="3"/>
      <c r="T5184" s="3"/>
      <c r="U5184" s="3"/>
      <c r="V5184" s="3"/>
      <c r="W5184" s="3"/>
      <c r="X5184" s="3"/>
      <c r="Y5184" s="3"/>
      <c r="Z5184" s="3"/>
      <c r="AA5184" s="3">
        <v>0.514287034017616</v>
      </c>
      <c r="AB5184" s="3">
        <v>1.11876180538009</v>
      </c>
      <c r="AC5184" s="3">
        <v>-4.18688230008985</v>
      </c>
      <c r="AD5184" s="3"/>
      <c r="AE5184" s="5"/>
      <c r="AF5184" s="3">
        <v>4.72355887263086</v>
      </c>
      <c r="AG5184" s="3"/>
      <c r="AH5184" s="3"/>
      <c r="AI5184" s="3"/>
      <c r="AJ5184" s="3"/>
      <c r="AK5184" s="3"/>
      <c r="AL5184" s="3"/>
      <c r="AM5184" s="3"/>
      <c r="AN5184" s="5" t="s">
        <v>46</v>
      </c>
      <c r="AO5184" s="1"/>
      <c r="AP5184" s="1"/>
      <c r="AQ5184" s="1"/>
    </row>
    <row r="5185" spans="1:43">
      <c r="A5185" s="1" t="s">
        <v>13099</v>
      </c>
      <c r="B5185" s="1" t="s">
        <v>13100</v>
      </c>
      <c r="C5185" s="3">
        <v>0.191780821917808</v>
      </c>
      <c r="D5185" s="4">
        <v>44167</v>
      </c>
      <c r="E5185" s="3">
        <v>18.2227759188</v>
      </c>
      <c r="F5185" s="5" t="s">
        <v>13101</v>
      </c>
      <c r="G5185" s="5">
        <v>71</v>
      </c>
      <c r="H5185" s="5" t="s">
        <v>55</v>
      </c>
      <c r="I5185" s="3">
        <v>4.6741529897303</v>
      </c>
      <c r="J5185" s="3">
        <v>80.5807622504537</v>
      </c>
      <c r="K5185" s="3">
        <v>0.673866888211953</v>
      </c>
      <c r="L5185" s="3">
        <v>82.3728813559322</v>
      </c>
      <c r="M5185" s="3">
        <v>3.09102939786369</v>
      </c>
      <c r="N5185" s="3">
        <v>68.6415320167564</v>
      </c>
      <c r="O5185" s="3"/>
      <c r="P5185" s="3"/>
      <c r="Q5185" s="3"/>
      <c r="R5185" s="3"/>
      <c r="S5185" s="3"/>
      <c r="T5185" s="3"/>
      <c r="U5185" s="3"/>
      <c r="V5185" s="3"/>
      <c r="W5185" s="3"/>
      <c r="X5185" s="3"/>
      <c r="Y5185" s="3"/>
      <c r="Z5185" s="3"/>
      <c r="AA5185" s="3">
        <v>0.828668423712705</v>
      </c>
      <c r="AB5185" s="3">
        <v>2.59699621666337</v>
      </c>
      <c r="AC5185" s="3">
        <v>-2.41309171597631</v>
      </c>
      <c r="AD5185" s="3"/>
      <c r="AE5185" s="5"/>
      <c r="AF5185" s="3">
        <v>1.5260581629715</v>
      </c>
      <c r="AG5185" s="3"/>
      <c r="AH5185" s="3"/>
      <c r="AI5185" s="3"/>
      <c r="AJ5185" s="3"/>
      <c r="AK5185" s="3"/>
      <c r="AL5185" s="3"/>
      <c r="AM5185" s="3"/>
      <c r="AN5185" s="5" t="s">
        <v>46</v>
      </c>
      <c r="AO5185" s="1"/>
      <c r="AP5185" s="1"/>
      <c r="AQ5185" s="1"/>
    </row>
    <row r="5186" spans="1:43">
      <c r="A5186" s="1" t="s">
        <v>13102</v>
      </c>
      <c r="B5186" s="1" t="s">
        <v>13103</v>
      </c>
      <c r="C5186" s="3">
        <v>0.380821917808219</v>
      </c>
      <c r="D5186" s="4">
        <v>44098</v>
      </c>
      <c r="E5186" s="3">
        <v>1.7208338954</v>
      </c>
      <c r="F5186" s="5" t="s">
        <v>12923</v>
      </c>
      <c r="G5186" s="5">
        <v>140</v>
      </c>
      <c r="H5186" s="5" t="s">
        <v>93</v>
      </c>
      <c r="I5186" s="3">
        <v>4.66194111232278</v>
      </c>
      <c r="J5186" s="3">
        <v>54.35</v>
      </c>
      <c r="K5186" s="3">
        <v>1.7762460233298</v>
      </c>
      <c r="L5186" s="3">
        <v>47.9682854311199</v>
      </c>
      <c r="M5186" s="3">
        <v>0.13911833753587</v>
      </c>
      <c r="N5186" s="3">
        <v>83.9820359281437</v>
      </c>
      <c r="O5186" s="3">
        <v>11.4476485388039</v>
      </c>
      <c r="P5186" s="3">
        <v>47.2334004024145</v>
      </c>
      <c r="Q5186" s="3"/>
      <c r="R5186" s="3"/>
      <c r="S5186" s="3"/>
      <c r="T5186" s="3"/>
      <c r="U5186" s="3"/>
      <c r="V5186" s="3"/>
      <c r="W5186" s="3"/>
      <c r="X5186" s="3"/>
      <c r="Y5186" s="3"/>
      <c r="Z5186" s="3"/>
      <c r="AA5186" s="3">
        <v>0.16774485083623</v>
      </c>
      <c r="AB5186" s="3">
        <v>0.245966340927706</v>
      </c>
      <c r="AC5186" s="3">
        <v>-7.21386693856742</v>
      </c>
      <c r="AD5186" s="3"/>
      <c r="AE5186" s="5">
        <v>1</v>
      </c>
      <c r="AF5186" s="3">
        <v>2.36154795835475</v>
      </c>
      <c r="AG5186" s="3"/>
      <c r="AH5186" s="3"/>
      <c r="AI5186" s="3"/>
      <c r="AJ5186" s="3"/>
      <c r="AK5186" s="3"/>
      <c r="AL5186" s="3"/>
      <c r="AM5186" s="3"/>
      <c r="AN5186" s="5" t="s">
        <v>46</v>
      </c>
      <c r="AO5186" s="1"/>
      <c r="AP5186" s="1"/>
      <c r="AQ5186" s="1"/>
    </row>
    <row r="5187" spans="1:43">
      <c r="A5187" s="1" t="s">
        <v>13104</v>
      </c>
      <c r="B5187" s="1" t="s">
        <v>13105</v>
      </c>
      <c r="C5187" s="3">
        <v>0.372602739726027</v>
      </c>
      <c r="D5187" s="4">
        <v>44101</v>
      </c>
      <c r="E5187" s="3">
        <v>2.3984651262</v>
      </c>
      <c r="F5187" s="5" t="s">
        <v>12683</v>
      </c>
      <c r="G5187" s="5">
        <v>137</v>
      </c>
      <c r="H5187" s="5" t="s">
        <v>226</v>
      </c>
      <c r="I5187" s="3">
        <v>3.55750487329434</v>
      </c>
      <c r="J5187" s="3">
        <v>21.4793741109531</v>
      </c>
      <c r="K5187" s="3">
        <v>1.26763248189097</v>
      </c>
      <c r="L5187" s="3">
        <v>15.6084656084656</v>
      </c>
      <c r="M5187" s="3">
        <v>1.26763248189097</v>
      </c>
      <c r="N5187" s="3">
        <v>32.1579689703808</v>
      </c>
      <c r="O5187" s="3">
        <v>4.76237428515086</v>
      </c>
      <c r="P5187" s="3">
        <v>38.5220125786164</v>
      </c>
      <c r="Q5187" s="3"/>
      <c r="R5187" s="3"/>
      <c r="S5187" s="3"/>
      <c r="T5187" s="3"/>
      <c r="U5187" s="3"/>
      <c r="V5187" s="3"/>
      <c r="W5187" s="3"/>
      <c r="X5187" s="3"/>
      <c r="Y5187" s="3"/>
      <c r="Z5187" s="3"/>
      <c r="AA5187" s="3">
        <v>0.195484672760371</v>
      </c>
      <c r="AB5187" s="3">
        <v>0.31847195900734</v>
      </c>
      <c r="AC5187" s="3">
        <v>-2.74178403755868</v>
      </c>
      <c r="AD5187" s="3"/>
      <c r="AE5187" s="5">
        <v>1</v>
      </c>
      <c r="AF5187" s="3">
        <v>0.883898834891349</v>
      </c>
      <c r="AG5187" s="3"/>
      <c r="AH5187" s="3"/>
      <c r="AI5187" s="3"/>
      <c r="AJ5187" s="3"/>
      <c r="AK5187" s="3"/>
      <c r="AL5187" s="3"/>
      <c r="AM5187" s="3"/>
      <c r="AN5187" s="5" t="s">
        <v>134</v>
      </c>
      <c r="AO5187" s="1"/>
      <c r="AP5187" s="1"/>
      <c r="AQ5187" s="1"/>
    </row>
    <row r="5188" spans="1:43">
      <c r="A5188" s="1" t="s">
        <v>13106</v>
      </c>
      <c r="B5188" s="1" t="s">
        <v>13107</v>
      </c>
      <c r="C5188" s="3">
        <v>0.397260273972603</v>
      </c>
      <c r="D5188" s="4">
        <v>44092</v>
      </c>
      <c r="E5188" s="3">
        <v>11.7296594781</v>
      </c>
      <c r="F5188" s="5" t="s">
        <v>1831</v>
      </c>
      <c r="G5188" s="5">
        <v>146</v>
      </c>
      <c r="H5188" s="5" t="s">
        <v>55</v>
      </c>
      <c r="I5188" s="3">
        <v>13.5956604098502</v>
      </c>
      <c r="J5188" s="3">
        <v>26.497277676951</v>
      </c>
      <c r="K5188" s="3">
        <v>4.66481554938516</v>
      </c>
      <c r="L5188" s="3">
        <v>9.88700564971751</v>
      </c>
      <c r="M5188" s="3">
        <v>5.97638364527271</v>
      </c>
      <c r="N5188" s="3">
        <v>42.4296828246559</v>
      </c>
      <c r="O5188" s="3">
        <v>21.6056779426675</v>
      </c>
      <c r="P5188" s="3">
        <v>37.0198675496689</v>
      </c>
      <c r="Q5188" s="3"/>
      <c r="R5188" s="3"/>
      <c r="S5188" s="3"/>
      <c r="T5188" s="3"/>
      <c r="U5188" s="3"/>
      <c r="V5188" s="3"/>
      <c r="W5188" s="3"/>
      <c r="X5188" s="3"/>
      <c r="Y5188" s="3"/>
      <c r="Z5188" s="3"/>
      <c r="AA5188" s="3">
        <v>0.379652238928717</v>
      </c>
      <c r="AB5188" s="3">
        <v>0.754486690895598</v>
      </c>
      <c r="AC5188" s="3">
        <v>-6.19187848729077</v>
      </c>
      <c r="AD5188" s="3"/>
      <c r="AE5188" s="5"/>
      <c r="AF5188" s="3">
        <v>4.92872467318877</v>
      </c>
      <c r="AG5188" s="3"/>
      <c r="AH5188" s="3"/>
      <c r="AI5188" s="3"/>
      <c r="AJ5188" s="3"/>
      <c r="AK5188" s="3"/>
      <c r="AL5188" s="3"/>
      <c r="AM5188" s="3"/>
      <c r="AN5188" s="5" t="s">
        <v>51</v>
      </c>
      <c r="AO5188" s="1"/>
      <c r="AP5188" s="1"/>
      <c r="AQ5188" s="1"/>
    </row>
    <row r="5189" spans="1:43">
      <c r="A5189" s="1" t="s">
        <v>13108</v>
      </c>
      <c r="B5189" s="1" t="s">
        <v>13109</v>
      </c>
      <c r="C5189" s="3">
        <v>0.320547945205479</v>
      </c>
      <c r="D5189" s="4">
        <v>44120</v>
      </c>
      <c r="E5189" s="3">
        <v>67.7830788709</v>
      </c>
      <c r="F5189" s="5" t="s">
        <v>13110</v>
      </c>
      <c r="G5189" s="5">
        <v>118</v>
      </c>
      <c r="H5189" s="5" t="s">
        <v>50</v>
      </c>
      <c r="I5189" s="3">
        <v>0</v>
      </c>
      <c r="J5189" s="3">
        <v>68.0214381420277</v>
      </c>
      <c r="K5189" s="3">
        <v>0.00991473329367331</v>
      </c>
      <c r="L5189" s="3">
        <v>38.2912793271359</v>
      </c>
      <c r="M5189" s="3">
        <v>-0.108932461873648</v>
      </c>
      <c r="N5189" s="3">
        <v>57.5690115761354</v>
      </c>
      <c r="O5189" s="3">
        <v>0.739039248976316</v>
      </c>
      <c r="P5189" s="3">
        <v>40.7948835084513</v>
      </c>
      <c r="Q5189" s="3"/>
      <c r="R5189" s="3"/>
      <c r="S5189" s="3"/>
      <c r="T5189" s="3"/>
      <c r="U5189" s="3"/>
      <c r="V5189" s="3"/>
      <c r="W5189" s="3"/>
      <c r="X5189" s="3"/>
      <c r="Y5189" s="3"/>
      <c r="Z5189" s="3"/>
      <c r="AA5189" s="3">
        <v>0.191777067347452</v>
      </c>
      <c r="AB5189" s="3">
        <v>0.301428334169239</v>
      </c>
      <c r="AC5189" s="3">
        <v>-0.306596775788755</v>
      </c>
      <c r="AD5189" s="3"/>
      <c r="AE5189" s="5">
        <v>1</v>
      </c>
      <c r="AF5189" s="3">
        <v>0.249754010077302</v>
      </c>
      <c r="AG5189" s="3"/>
      <c r="AH5189" s="3"/>
      <c r="AI5189" s="3"/>
      <c r="AJ5189" s="3"/>
      <c r="AK5189" s="3"/>
      <c r="AL5189" s="3"/>
      <c r="AM5189" s="3"/>
      <c r="AN5189" s="5" t="s">
        <v>46</v>
      </c>
      <c r="AO5189" s="1"/>
      <c r="AP5189" s="1"/>
      <c r="AQ5189" s="1"/>
    </row>
    <row r="5190" spans="1:43">
      <c r="A5190" s="1" t="s">
        <v>13111</v>
      </c>
      <c r="B5190" s="1" t="s">
        <v>13112</v>
      </c>
      <c r="C5190" s="3">
        <v>0.227397260273973</v>
      </c>
      <c r="D5190" s="4">
        <v>44154</v>
      </c>
      <c r="E5190" s="3">
        <v>10.0000348518</v>
      </c>
      <c r="F5190" s="5" t="s">
        <v>459</v>
      </c>
      <c r="G5190" s="5">
        <v>84</v>
      </c>
      <c r="H5190" s="5" t="s">
        <v>50</v>
      </c>
      <c r="I5190" s="3">
        <v>-0.00997506234413855</v>
      </c>
      <c r="J5190" s="3">
        <v>71.2371594461813</v>
      </c>
      <c r="K5190" s="3">
        <v>-0.00997506234413855</v>
      </c>
      <c r="L5190" s="3">
        <v>61.1332447985834</v>
      </c>
      <c r="M5190" s="3">
        <v>-0.0498554192840707</v>
      </c>
      <c r="N5190" s="3">
        <v>45.8147818343722</v>
      </c>
      <c r="O5190" s="3"/>
      <c r="P5190" s="3"/>
      <c r="Q5190" s="3"/>
      <c r="R5190" s="3"/>
      <c r="S5190" s="3"/>
      <c r="T5190" s="3"/>
      <c r="U5190" s="3"/>
      <c r="V5190" s="3"/>
      <c r="W5190" s="3"/>
      <c r="X5190" s="3"/>
      <c r="Y5190" s="3"/>
      <c r="Z5190" s="3"/>
      <c r="AA5190" s="3">
        <v>-0.214224687274546</v>
      </c>
      <c r="AB5190" s="3">
        <v>-0.230517804601432</v>
      </c>
      <c r="AC5190" s="3">
        <v>-0.139525612916092</v>
      </c>
      <c r="AD5190" s="3"/>
      <c r="AE5190" s="5">
        <v>1</v>
      </c>
      <c r="AF5190" s="3">
        <v>0.0999704856212129</v>
      </c>
      <c r="AG5190" s="3"/>
      <c r="AH5190" s="3"/>
      <c r="AI5190" s="3"/>
      <c r="AJ5190" s="3"/>
      <c r="AK5190" s="3"/>
      <c r="AL5190" s="3"/>
      <c r="AM5190" s="3"/>
      <c r="AN5190" s="5" t="s">
        <v>46</v>
      </c>
      <c r="AO5190" s="1"/>
      <c r="AP5190" s="1"/>
      <c r="AQ5190" s="1"/>
    </row>
    <row r="5191" spans="1:43">
      <c r="A5191" s="1" t="s">
        <v>13113</v>
      </c>
      <c r="B5191" s="1" t="s">
        <v>13114</v>
      </c>
      <c r="C5191" s="3">
        <v>0.213698630136986</v>
      </c>
      <c r="D5191" s="4">
        <v>44159</v>
      </c>
      <c r="E5191" s="3">
        <v>72.7732252183</v>
      </c>
      <c r="F5191" s="5" t="s">
        <v>1630</v>
      </c>
      <c r="G5191" s="5">
        <v>79</v>
      </c>
      <c r="H5191" s="5" t="s">
        <v>55</v>
      </c>
      <c r="I5191" s="3">
        <v>10.3404297066614</v>
      </c>
      <c r="J5191" s="3">
        <v>49.7277676950998</v>
      </c>
      <c r="K5191" s="3">
        <v>3.24979344533187</v>
      </c>
      <c r="L5191" s="3">
        <v>35.7627118644068</v>
      </c>
      <c r="M5191" s="3">
        <v>7.87454440821025</v>
      </c>
      <c r="N5191" s="3">
        <v>26.1520047875524</v>
      </c>
      <c r="O5191" s="3"/>
      <c r="P5191" s="3"/>
      <c r="Q5191" s="3"/>
      <c r="R5191" s="3"/>
      <c r="S5191" s="3"/>
      <c r="T5191" s="3"/>
      <c r="U5191" s="3"/>
      <c r="V5191" s="3"/>
      <c r="W5191" s="3"/>
      <c r="X5191" s="3"/>
      <c r="Y5191" s="3"/>
      <c r="Z5191" s="3"/>
      <c r="AA5191" s="3">
        <v>0.382282229180883</v>
      </c>
      <c r="AB5191" s="3">
        <v>0.695816587688672</v>
      </c>
      <c r="AC5191" s="3">
        <v>-5.35778496943546</v>
      </c>
      <c r="AD5191" s="3"/>
      <c r="AE5191" s="5"/>
      <c r="AF5191" s="3">
        <v>2.57263406246453</v>
      </c>
      <c r="AG5191" s="3"/>
      <c r="AH5191" s="3"/>
      <c r="AI5191" s="3"/>
      <c r="AJ5191" s="3"/>
      <c r="AK5191" s="3"/>
      <c r="AL5191" s="3"/>
      <c r="AM5191" s="3"/>
      <c r="AN5191" s="5" t="s">
        <v>51</v>
      </c>
      <c r="AO5191" s="1"/>
      <c r="AP5191" s="1"/>
      <c r="AQ5191" s="1"/>
    </row>
    <row r="5192" spans="1:43">
      <c r="A5192" s="1" t="s">
        <v>13115</v>
      </c>
      <c r="B5192" s="1" t="s">
        <v>13116</v>
      </c>
      <c r="C5192" s="3">
        <v>0.380821917808219</v>
      </c>
      <c r="D5192" s="4">
        <v>44098</v>
      </c>
      <c r="E5192" s="3">
        <v>5.8323563089</v>
      </c>
      <c r="F5192" s="5" t="s">
        <v>13117</v>
      </c>
      <c r="G5192" s="5">
        <v>140</v>
      </c>
      <c r="H5192" s="5" t="s">
        <v>55</v>
      </c>
      <c r="I5192" s="3">
        <v>17.03086722195</v>
      </c>
      <c r="J5192" s="3">
        <v>9.19540229885057</v>
      </c>
      <c r="K5192" s="3">
        <v>4.78154062116161</v>
      </c>
      <c r="L5192" s="3">
        <v>8.64406779661017</v>
      </c>
      <c r="M5192" s="3">
        <v>13.8729977116705</v>
      </c>
      <c r="N5192" s="3">
        <v>1.97486535008977</v>
      </c>
      <c r="O5192" s="3">
        <v>19.3464574797642</v>
      </c>
      <c r="P5192" s="3">
        <v>49.4039735099338</v>
      </c>
      <c r="Q5192" s="3"/>
      <c r="R5192" s="3"/>
      <c r="S5192" s="3"/>
      <c r="T5192" s="3"/>
      <c r="U5192" s="3"/>
      <c r="V5192" s="3"/>
      <c r="W5192" s="3"/>
      <c r="X5192" s="3"/>
      <c r="Y5192" s="3"/>
      <c r="Z5192" s="3"/>
      <c r="AA5192" s="3">
        <v>0.220675692986452</v>
      </c>
      <c r="AB5192" s="3">
        <v>0.55001364636088</v>
      </c>
      <c r="AC5192" s="3">
        <v>-6.98828158412455</v>
      </c>
      <c r="AD5192" s="3"/>
      <c r="AE5192" s="5"/>
      <c r="AF5192" s="3">
        <v>2.15816553769676</v>
      </c>
      <c r="AG5192" s="3"/>
      <c r="AH5192" s="3"/>
      <c r="AI5192" s="3"/>
      <c r="AJ5192" s="3"/>
      <c r="AK5192" s="3"/>
      <c r="AL5192" s="3"/>
      <c r="AM5192" s="3"/>
      <c r="AN5192" s="5" t="s">
        <v>46</v>
      </c>
      <c r="AO5192" s="1"/>
      <c r="AP5192" s="1"/>
      <c r="AQ5192" s="1"/>
    </row>
    <row r="5193" spans="1:43">
      <c r="A5193" s="1" t="s">
        <v>13118</v>
      </c>
      <c r="B5193" s="1" t="s">
        <v>13119</v>
      </c>
      <c r="C5193" s="3">
        <v>0.380821917808219</v>
      </c>
      <c r="D5193" s="4">
        <v>44098</v>
      </c>
      <c r="E5193" s="3">
        <v>67.337059358</v>
      </c>
      <c r="F5193" s="5" t="s">
        <v>13120</v>
      </c>
      <c r="G5193" s="5">
        <v>140</v>
      </c>
      <c r="H5193" s="5" t="s">
        <v>55</v>
      </c>
      <c r="I5193" s="3">
        <v>11.1421148850188</v>
      </c>
      <c r="J5193" s="3">
        <v>43.7991530550514</v>
      </c>
      <c r="K5193" s="3">
        <v>1.99558498896247</v>
      </c>
      <c r="L5193" s="3">
        <v>61.5254237288136</v>
      </c>
      <c r="M5193" s="3">
        <v>7.79208659947741</v>
      </c>
      <c r="N5193" s="3">
        <v>26.8701376421305</v>
      </c>
      <c r="O5193" s="3">
        <v>14.3323765218252</v>
      </c>
      <c r="P5193" s="3">
        <v>68.7417218543046</v>
      </c>
      <c r="Q5193" s="3"/>
      <c r="R5193" s="3"/>
      <c r="S5193" s="3"/>
      <c r="T5193" s="3"/>
      <c r="U5193" s="3"/>
      <c r="V5193" s="3"/>
      <c r="W5193" s="3"/>
      <c r="X5193" s="3"/>
      <c r="Y5193" s="3"/>
      <c r="Z5193" s="3"/>
      <c r="AA5193" s="3">
        <v>0.266818369956833</v>
      </c>
      <c r="AB5193" s="3">
        <v>0.514601873117139</v>
      </c>
      <c r="AC5193" s="3">
        <v>-5.94951923076924</v>
      </c>
      <c r="AD5193" s="3"/>
      <c r="AE5193" s="5">
        <v>2</v>
      </c>
      <c r="AF5193" s="3">
        <v>2.32400248421822</v>
      </c>
      <c r="AG5193" s="3"/>
      <c r="AH5193" s="3"/>
      <c r="AI5193" s="3"/>
      <c r="AJ5193" s="3"/>
      <c r="AK5193" s="3"/>
      <c r="AL5193" s="3"/>
      <c r="AM5193" s="3"/>
      <c r="AN5193" s="5" t="s">
        <v>46</v>
      </c>
      <c r="AO5193" s="1"/>
      <c r="AP5193" s="1"/>
      <c r="AQ5193" s="1"/>
    </row>
    <row r="5194" spans="1:43">
      <c r="A5194" s="1" t="s">
        <v>13121</v>
      </c>
      <c r="B5194" s="1" t="s">
        <v>13122</v>
      </c>
      <c r="C5194" s="3">
        <v>0.364383561643836</v>
      </c>
      <c r="D5194" s="4">
        <v>44104</v>
      </c>
      <c r="E5194" s="3">
        <v>2.2007446609</v>
      </c>
      <c r="F5194" s="5" t="s">
        <v>13123</v>
      </c>
      <c r="G5194" s="5">
        <v>134</v>
      </c>
      <c r="H5194" s="5" t="s">
        <v>45</v>
      </c>
      <c r="I5194" s="3">
        <v>2.83286118980169</v>
      </c>
      <c r="J5194" s="3">
        <v>17.1974522292994</v>
      </c>
      <c r="K5194" s="3">
        <v>0.968732016113562</v>
      </c>
      <c r="L5194" s="3">
        <v>18.7888198757764</v>
      </c>
      <c r="M5194" s="3">
        <v>2.03547542890374</v>
      </c>
      <c r="N5194" s="3">
        <v>5.07936507936508</v>
      </c>
      <c r="O5194" s="3">
        <v>4.87148834429169</v>
      </c>
      <c r="P5194" s="3">
        <v>17.0529801324503</v>
      </c>
      <c r="Q5194" s="3"/>
      <c r="R5194" s="3"/>
      <c r="S5194" s="3"/>
      <c r="T5194" s="3"/>
      <c r="U5194" s="3"/>
      <c r="V5194" s="3"/>
      <c r="W5194" s="3"/>
      <c r="X5194" s="3"/>
      <c r="Y5194" s="3"/>
      <c r="Z5194" s="3"/>
      <c r="AA5194" s="3">
        <v>0.484339138616433</v>
      </c>
      <c r="AB5194" s="3">
        <v>1.59965679570617</v>
      </c>
      <c r="AC5194" s="3">
        <v>-0.789524359715</v>
      </c>
      <c r="AD5194" s="3"/>
      <c r="AE5194" s="5"/>
      <c r="AF5194" s="3">
        <v>0.796333554755867</v>
      </c>
      <c r="AG5194" s="3"/>
      <c r="AH5194" s="3"/>
      <c r="AI5194" s="3"/>
      <c r="AJ5194" s="3"/>
      <c r="AK5194" s="3"/>
      <c r="AL5194" s="3"/>
      <c r="AM5194" s="3"/>
      <c r="AN5194" s="5" t="s">
        <v>46</v>
      </c>
      <c r="AO5194" s="1"/>
      <c r="AP5194" s="1"/>
      <c r="AQ5194" s="1"/>
    </row>
    <row r="5195" spans="1:43">
      <c r="A5195" s="1" t="s">
        <v>13124</v>
      </c>
      <c r="B5195" s="1" t="s">
        <v>13125</v>
      </c>
      <c r="C5195" s="3">
        <v>0.115068493150685</v>
      </c>
      <c r="D5195" s="4">
        <v>44195</v>
      </c>
      <c r="E5195" s="3">
        <v>2.0022581221</v>
      </c>
      <c r="F5195" s="5" t="s">
        <v>3688</v>
      </c>
      <c r="G5195" s="5">
        <v>43</v>
      </c>
      <c r="H5195" s="5" t="s">
        <v>50</v>
      </c>
      <c r="I5195" s="3">
        <v>-0.0199980001999778</v>
      </c>
      <c r="J5195" s="3">
        <v>72.1750781598928</v>
      </c>
      <c r="K5195" s="3">
        <v>-0.0299940011997567</v>
      </c>
      <c r="L5195" s="3">
        <v>72.6427622841966</v>
      </c>
      <c r="M5195" s="3">
        <v>-0.0599700149924971</v>
      </c>
      <c r="N5195" s="3">
        <v>47.5512021371327</v>
      </c>
      <c r="O5195" s="3"/>
      <c r="P5195" s="3"/>
      <c r="Q5195" s="3"/>
      <c r="R5195" s="3"/>
      <c r="S5195" s="3"/>
      <c r="T5195" s="3"/>
      <c r="U5195" s="3"/>
      <c r="V5195" s="3"/>
      <c r="W5195" s="3"/>
      <c r="X5195" s="3"/>
      <c r="Y5195" s="3"/>
      <c r="Z5195" s="3"/>
      <c r="AA5195" s="3">
        <v>-1.20801421340939</v>
      </c>
      <c r="AB5195" s="3">
        <v>-0.810049327640652</v>
      </c>
      <c r="AC5195" s="3">
        <v>-0.0599700149924971</v>
      </c>
      <c r="AD5195" s="3"/>
      <c r="AE5195" s="5"/>
      <c r="AF5195" s="3">
        <v>0.0099990000999889</v>
      </c>
      <c r="AG5195" s="3"/>
      <c r="AH5195" s="3"/>
      <c r="AI5195" s="3"/>
      <c r="AJ5195" s="3"/>
      <c r="AK5195" s="3"/>
      <c r="AL5195" s="3"/>
      <c r="AM5195" s="3"/>
      <c r="AN5195" s="5" t="s">
        <v>1266</v>
      </c>
      <c r="AO5195" s="1"/>
      <c r="AP5195" s="1"/>
      <c r="AQ5195" s="1"/>
    </row>
    <row r="5196" spans="1:43">
      <c r="A5196" s="1" t="s">
        <v>13126</v>
      </c>
      <c r="B5196" s="1" t="s">
        <v>13127</v>
      </c>
      <c r="C5196" s="3">
        <v>0.405479452054795</v>
      </c>
      <c r="D5196" s="4">
        <v>44089</v>
      </c>
      <c r="E5196" s="3">
        <v>5.2965368667</v>
      </c>
      <c r="F5196" s="5" t="s">
        <v>13128</v>
      </c>
      <c r="G5196" s="5">
        <v>149</v>
      </c>
      <c r="H5196" s="5" t="s">
        <v>226</v>
      </c>
      <c r="I5196" s="3">
        <v>1.35825065022638</v>
      </c>
      <c r="J5196" s="3">
        <v>66.5718349928876</v>
      </c>
      <c r="K5196" s="3">
        <v>0.650468720107128</v>
      </c>
      <c r="L5196" s="3">
        <v>41.7989417989418</v>
      </c>
      <c r="M5196" s="3">
        <v>0.219068482712636</v>
      </c>
      <c r="N5196" s="3">
        <v>69.1114245416079</v>
      </c>
      <c r="O5196" s="3">
        <v>3.54260972249557</v>
      </c>
      <c r="P5196" s="3">
        <v>57.7044025157233</v>
      </c>
      <c r="Q5196" s="3"/>
      <c r="R5196" s="3"/>
      <c r="S5196" s="3"/>
      <c r="T5196" s="3"/>
      <c r="U5196" s="3"/>
      <c r="V5196" s="3"/>
      <c r="W5196" s="3"/>
      <c r="X5196" s="3"/>
      <c r="Y5196" s="3"/>
      <c r="Z5196" s="3"/>
      <c r="AA5196" s="3">
        <v>0.329541501756825</v>
      </c>
      <c r="AB5196" s="3">
        <v>0.564562891892982</v>
      </c>
      <c r="AC5196" s="3">
        <v>-1.28390771309973</v>
      </c>
      <c r="AD5196" s="3"/>
      <c r="AE5196" s="5"/>
      <c r="AF5196" s="3">
        <v>1.20457539847866</v>
      </c>
      <c r="AG5196" s="3"/>
      <c r="AH5196" s="3"/>
      <c r="AI5196" s="3"/>
      <c r="AJ5196" s="3"/>
      <c r="AK5196" s="3"/>
      <c r="AL5196" s="3"/>
      <c r="AM5196" s="3"/>
      <c r="AN5196" s="5" t="s">
        <v>51</v>
      </c>
      <c r="AO5196" s="1"/>
      <c r="AP5196" s="1"/>
      <c r="AQ5196" s="1"/>
    </row>
    <row r="5197" spans="1:43">
      <c r="A5197" s="1" t="s">
        <v>13129</v>
      </c>
      <c r="B5197" s="1" t="s">
        <v>13130</v>
      </c>
      <c r="C5197" s="3">
        <v>0.227397260273973</v>
      </c>
      <c r="D5197" s="4">
        <v>44154</v>
      </c>
      <c r="E5197" s="3">
        <v>2.8008148575</v>
      </c>
      <c r="F5197" s="5" t="s">
        <v>13131</v>
      </c>
      <c r="G5197" s="5">
        <v>84</v>
      </c>
      <c r="H5197" s="5" t="s">
        <v>45</v>
      </c>
      <c r="I5197" s="3">
        <v>1.8250723047771</v>
      </c>
      <c r="J5197" s="3">
        <v>32.3248407643312</v>
      </c>
      <c r="K5197" s="3">
        <v>0.640709709216358</v>
      </c>
      <c r="L5197" s="3">
        <v>36.6459627329193</v>
      </c>
      <c r="M5197" s="3">
        <v>1.19932599861235</v>
      </c>
      <c r="N5197" s="3">
        <v>16.6666666666667</v>
      </c>
      <c r="O5197" s="3"/>
      <c r="P5197" s="3"/>
      <c r="Q5197" s="3"/>
      <c r="R5197" s="3"/>
      <c r="S5197" s="3"/>
      <c r="T5197" s="3"/>
      <c r="U5197" s="3"/>
      <c r="V5197" s="3"/>
      <c r="W5197" s="3"/>
      <c r="X5197" s="3"/>
      <c r="Y5197" s="3"/>
      <c r="Z5197" s="3"/>
      <c r="AA5197" s="3">
        <v>-0.0524189821143169</v>
      </c>
      <c r="AB5197" s="3">
        <v>-0.0643375488533582</v>
      </c>
      <c r="AC5197" s="3">
        <v>-2.68109583698938</v>
      </c>
      <c r="AD5197" s="3"/>
      <c r="AE5197" s="5">
        <v>1</v>
      </c>
      <c r="AF5197" s="3">
        <v>-0.0495782251661392</v>
      </c>
      <c r="AG5197" s="3"/>
      <c r="AH5197" s="3"/>
      <c r="AI5197" s="3"/>
      <c r="AJ5197" s="3"/>
      <c r="AK5197" s="3"/>
      <c r="AL5197" s="3"/>
      <c r="AM5197" s="3"/>
      <c r="AN5197" s="5" t="s">
        <v>46</v>
      </c>
      <c r="AO5197" s="1"/>
      <c r="AP5197" s="1"/>
      <c r="AQ5197" s="1"/>
    </row>
    <row r="5198" spans="1:43">
      <c r="A5198" s="1" t="s">
        <v>13132</v>
      </c>
      <c r="B5198" s="1" t="s">
        <v>13133</v>
      </c>
      <c r="C5198" s="3">
        <v>0.380821917808219</v>
      </c>
      <c r="D5198" s="4">
        <v>44098</v>
      </c>
      <c r="E5198" s="3">
        <v>50.6992934309</v>
      </c>
      <c r="F5198" s="5" t="s">
        <v>13134</v>
      </c>
      <c r="G5198" s="5">
        <v>140</v>
      </c>
      <c r="H5198" s="5" t="s">
        <v>55</v>
      </c>
      <c r="I5198" s="3">
        <v>9.42615058732911</v>
      </c>
      <c r="J5198" s="3">
        <v>56.6243194192377</v>
      </c>
      <c r="K5198" s="3">
        <v>3.40278409607862</v>
      </c>
      <c r="L5198" s="3">
        <v>32.4858757062147</v>
      </c>
      <c r="M5198" s="3">
        <v>7.3790627362056</v>
      </c>
      <c r="N5198" s="3">
        <v>30.1017354877319</v>
      </c>
      <c r="O5198" s="3">
        <v>13.7182309385632</v>
      </c>
      <c r="P5198" s="3">
        <v>70.9933774834437</v>
      </c>
      <c r="Q5198" s="3"/>
      <c r="R5198" s="3"/>
      <c r="S5198" s="3"/>
      <c r="T5198" s="3"/>
      <c r="U5198" s="3"/>
      <c r="V5198" s="3"/>
      <c r="W5198" s="3"/>
      <c r="X5198" s="3"/>
      <c r="Y5198" s="3"/>
      <c r="Z5198" s="3"/>
      <c r="AA5198" s="3">
        <v>0.35571621407118</v>
      </c>
      <c r="AB5198" s="3">
        <v>0.929619669837596</v>
      </c>
      <c r="AC5198" s="3">
        <v>-4.2809605180322</v>
      </c>
      <c r="AD5198" s="3"/>
      <c r="AE5198" s="5">
        <v>1</v>
      </c>
      <c r="AF5198" s="3">
        <v>1.5898583591118</v>
      </c>
      <c r="AG5198" s="3"/>
      <c r="AH5198" s="3"/>
      <c r="AI5198" s="3"/>
      <c r="AJ5198" s="3"/>
      <c r="AK5198" s="3"/>
      <c r="AL5198" s="3"/>
      <c r="AM5198" s="3"/>
      <c r="AN5198" s="5" t="s">
        <v>51</v>
      </c>
      <c r="AO5198" s="1"/>
      <c r="AP5198" s="1"/>
      <c r="AQ5198" s="1"/>
    </row>
    <row r="5199" spans="1:43">
      <c r="A5199" s="1" t="s">
        <v>13135</v>
      </c>
      <c r="B5199" s="1" t="s">
        <v>13136</v>
      </c>
      <c r="C5199" s="3">
        <v>0.397260273972603</v>
      </c>
      <c r="D5199" s="4">
        <v>44092</v>
      </c>
      <c r="E5199" s="3">
        <v>35.6881522088</v>
      </c>
      <c r="F5199" s="5" t="s">
        <v>99</v>
      </c>
      <c r="G5199" s="5">
        <v>146</v>
      </c>
      <c r="H5199" s="5" t="s">
        <v>55</v>
      </c>
      <c r="I5199" s="3">
        <v>7.77541622387532</v>
      </c>
      <c r="J5199" s="3">
        <v>66.9691470054447</v>
      </c>
      <c r="K5199" s="3">
        <v>2.89144403111261</v>
      </c>
      <c r="L5199" s="3">
        <v>43.8418079096045</v>
      </c>
      <c r="M5199" s="3">
        <v>3.64503491739058</v>
      </c>
      <c r="N5199" s="3">
        <v>64.4524236983842</v>
      </c>
      <c r="O5199" s="3">
        <v>19.0802348336595</v>
      </c>
      <c r="P5199" s="3">
        <v>50.8609271523179</v>
      </c>
      <c r="Q5199" s="3"/>
      <c r="R5199" s="3"/>
      <c r="S5199" s="3"/>
      <c r="T5199" s="3"/>
      <c r="U5199" s="3"/>
      <c r="V5199" s="3"/>
      <c r="W5199" s="3"/>
      <c r="X5199" s="3"/>
      <c r="Y5199" s="3"/>
      <c r="Z5199" s="3"/>
      <c r="AA5199" s="3">
        <v>0.319747574790438</v>
      </c>
      <c r="AB5199" s="3">
        <v>0.650834639053082</v>
      </c>
      <c r="AC5199" s="3">
        <v>-4.80482897384305</v>
      </c>
      <c r="AD5199" s="3"/>
      <c r="AE5199" s="5">
        <v>2</v>
      </c>
      <c r="AF5199" s="3">
        <v>4.50157560808342</v>
      </c>
      <c r="AG5199" s="3"/>
      <c r="AH5199" s="3"/>
      <c r="AI5199" s="3"/>
      <c r="AJ5199" s="3"/>
      <c r="AK5199" s="3"/>
      <c r="AL5199" s="3"/>
      <c r="AM5199" s="3"/>
      <c r="AN5199" s="5" t="s">
        <v>1266</v>
      </c>
      <c r="AO5199" s="1"/>
      <c r="AP5199" s="1"/>
      <c r="AQ5199" s="1"/>
    </row>
    <row r="5200" spans="1:43">
      <c r="A5200" s="1" t="s">
        <v>13137</v>
      </c>
      <c r="B5200" s="1" t="s">
        <v>13138</v>
      </c>
      <c r="C5200" s="3">
        <v>0.0958904109589041</v>
      </c>
      <c r="D5200" s="4">
        <v>44202</v>
      </c>
      <c r="E5200" s="3">
        <v>79.0735154827</v>
      </c>
      <c r="F5200" s="5" t="s">
        <v>12035</v>
      </c>
      <c r="G5200" s="5">
        <v>36</v>
      </c>
      <c r="H5200" s="5" t="s">
        <v>55</v>
      </c>
      <c r="I5200" s="3">
        <v>4.99000000000001</v>
      </c>
      <c r="J5200" s="3"/>
      <c r="K5200" s="3">
        <v>0.845259821342824</v>
      </c>
      <c r="L5200" s="3">
        <v>80.0564971751412</v>
      </c>
      <c r="M5200" s="3">
        <v>4.92704377373577</v>
      </c>
      <c r="N5200" s="3">
        <v>52.6032315978456</v>
      </c>
      <c r="O5200" s="3"/>
      <c r="P5200" s="3"/>
      <c r="Q5200" s="3"/>
      <c r="R5200" s="3"/>
      <c r="S5200" s="3"/>
      <c r="T5200" s="3"/>
      <c r="U5200" s="3"/>
      <c r="V5200" s="3"/>
      <c r="W5200" s="3"/>
      <c r="X5200" s="3"/>
      <c r="Y5200" s="3"/>
      <c r="Z5200" s="3"/>
      <c r="AA5200" s="3">
        <v>0.190064811277012</v>
      </c>
      <c r="AB5200" s="3">
        <v>0.383047202409139</v>
      </c>
      <c r="AC5200" s="3">
        <v>-3.40898209326822</v>
      </c>
      <c r="AD5200" s="3"/>
      <c r="AE5200" s="5"/>
      <c r="AF5200" s="3"/>
      <c r="AG5200" s="3"/>
      <c r="AH5200" s="3"/>
      <c r="AI5200" s="3"/>
      <c r="AJ5200" s="3"/>
      <c r="AK5200" s="3"/>
      <c r="AL5200" s="3"/>
      <c r="AM5200" s="3"/>
      <c r="AN5200" s="5" t="s">
        <v>51</v>
      </c>
      <c r="AO5200" s="1"/>
      <c r="AP5200" s="1"/>
      <c r="AQ5200" s="1"/>
    </row>
    <row r="5201" spans="1:43">
      <c r="A5201" s="1" t="s">
        <v>13139</v>
      </c>
      <c r="B5201" s="1" t="s">
        <v>13140</v>
      </c>
      <c r="C5201" s="3">
        <v>0.408219178082192</v>
      </c>
      <c r="D5201" s="4">
        <v>44088</v>
      </c>
      <c r="E5201" s="3">
        <v>56.244779516</v>
      </c>
      <c r="F5201" s="5" t="s">
        <v>1641</v>
      </c>
      <c r="G5201" s="5">
        <v>150</v>
      </c>
      <c r="H5201" s="5" t="s">
        <v>55</v>
      </c>
      <c r="I5201" s="3">
        <v>13.4167663568602</v>
      </c>
      <c r="J5201" s="3">
        <v>27.8886872353297</v>
      </c>
      <c r="K5201" s="3">
        <v>3.51054001847651</v>
      </c>
      <c r="L5201" s="3">
        <v>29.774011299435</v>
      </c>
      <c r="M5201" s="3">
        <v>8.29452596432651</v>
      </c>
      <c r="N5201" s="3">
        <v>22.3818073010174</v>
      </c>
      <c r="O5201" s="3">
        <v>22.1385392924388</v>
      </c>
      <c r="P5201" s="3">
        <v>33.5099337748344</v>
      </c>
      <c r="Q5201" s="3"/>
      <c r="R5201" s="3"/>
      <c r="S5201" s="3"/>
      <c r="T5201" s="3"/>
      <c r="U5201" s="3"/>
      <c r="V5201" s="3"/>
      <c r="W5201" s="3"/>
      <c r="X5201" s="3"/>
      <c r="Y5201" s="3"/>
      <c r="Z5201" s="3"/>
      <c r="AA5201" s="3">
        <v>0.307998193178506</v>
      </c>
      <c r="AB5201" s="3">
        <v>0.631669968493868</v>
      </c>
      <c r="AC5201" s="3">
        <v>-6.35568989461644</v>
      </c>
      <c r="AD5201" s="3"/>
      <c r="AE5201" s="5">
        <v>1</v>
      </c>
      <c r="AF5201" s="3">
        <v>3.55216400016926</v>
      </c>
      <c r="AG5201" s="3"/>
      <c r="AH5201" s="3"/>
      <c r="AI5201" s="3"/>
      <c r="AJ5201" s="3"/>
      <c r="AK5201" s="3"/>
      <c r="AL5201" s="3"/>
      <c r="AM5201" s="3"/>
      <c r="AN5201" s="5" t="s">
        <v>46</v>
      </c>
      <c r="AO5201" s="1"/>
      <c r="AP5201" s="1"/>
      <c r="AQ5201" s="1"/>
    </row>
    <row r="5202" spans="1:43">
      <c r="A5202" s="1" t="s">
        <v>13141</v>
      </c>
      <c r="B5202" s="1" t="s">
        <v>13142</v>
      </c>
      <c r="C5202" s="3">
        <v>0.306849315068493</v>
      </c>
      <c r="D5202" s="4">
        <v>44125</v>
      </c>
      <c r="E5202" s="3">
        <v>53.2367898368</v>
      </c>
      <c r="F5202" s="5" t="s">
        <v>238</v>
      </c>
      <c r="G5202" s="5">
        <v>113</v>
      </c>
      <c r="H5202" s="5" t="s">
        <v>55</v>
      </c>
      <c r="I5202" s="3">
        <v>14.7026705053112</v>
      </c>
      <c r="J5202" s="3">
        <v>20.1451905626134</v>
      </c>
      <c r="K5202" s="3">
        <v>4.46654611211572</v>
      </c>
      <c r="L5202" s="3">
        <v>12.8813559322034</v>
      </c>
      <c r="M5202" s="3">
        <v>13.2745098039216</v>
      </c>
      <c r="N5202" s="3">
        <v>3.35128665469779</v>
      </c>
      <c r="O5202" s="3">
        <v>15.7251602564103</v>
      </c>
      <c r="P5202" s="3">
        <v>63.2450331125828</v>
      </c>
      <c r="Q5202" s="3"/>
      <c r="R5202" s="3"/>
      <c r="S5202" s="3"/>
      <c r="T5202" s="3"/>
      <c r="U5202" s="3"/>
      <c r="V5202" s="3"/>
      <c r="W5202" s="3"/>
      <c r="X5202" s="3"/>
      <c r="Y5202" s="3"/>
      <c r="Z5202" s="3"/>
      <c r="AA5202" s="3">
        <v>0.204025185146175</v>
      </c>
      <c r="AB5202" s="3">
        <v>0.44991560235616</v>
      </c>
      <c r="AC5202" s="3">
        <v>-7.91310417030187</v>
      </c>
      <c r="AD5202" s="3"/>
      <c r="AE5202" s="5">
        <v>1</v>
      </c>
      <c r="AF5202" s="3">
        <v>1.85357631292013</v>
      </c>
      <c r="AG5202" s="3"/>
      <c r="AH5202" s="3"/>
      <c r="AI5202" s="3"/>
      <c r="AJ5202" s="3"/>
      <c r="AK5202" s="3"/>
      <c r="AL5202" s="3"/>
      <c r="AM5202" s="3"/>
      <c r="AN5202" s="5" t="s">
        <v>46</v>
      </c>
      <c r="AO5202" s="1"/>
      <c r="AP5202" s="1"/>
      <c r="AQ5202" s="1"/>
    </row>
    <row r="5203" spans="1:43">
      <c r="A5203" s="1" t="s">
        <v>13143</v>
      </c>
      <c r="B5203" s="1" t="s">
        <v>13144</v>
      </c>
      <c r="C5203" s="3">
        <v>0.268493150684932</v>
      </c>
      <c r="D5203" s="4">
        <v>44139</v>
      </c>
      <c r="E5203" s="3">
        <v>59.5115307088</v>
      </c>
      <c r="F5203" s="5" t="s">
        <v>7000</v>
      </c>
      <c r="G5203" s="5">
        <v>99</v>
      </c>
      <c r="H5203" s="5" t="s">
        <v>191</v>
      </c>
      <c r="I5203" s="3">
        <v>18.4440302168155</v>
      </c>
      <c r="J5203" s="3">
        <v>5.06329113924051</v>
      </c>
      <c r="K5203" s="3">
        <v>5.39502400698386</v>
      </c>
      <c r="L5203" s="3">
        <v>3.93835616438356</v>
      </c>
      <c r="M5203" s="3">
        <v>13.1384125199138</v>
      </c>
      <c r="N5203" s="3">
        <v>5.58558558558559</v>
      </c>
      <c r="O5203" s="3">
        <v>20.7420742074207</v>
      </c>
      <c r="P5203" s="3">
        <v>40.5714285714286</v>
      </c>
      <c r="Q5203" s="3"/>
      <c r="R5203" s="3"/>
      <c r="S5203" s="3"/>
      <c r="T5203" s="3"/>
      <c r="U5203" s="3"/>
      <c r="V5203" s="3"/>
      <c r="W5203" s="3"/>
      <c r="X5203" s="3"/>
      <c r="Y5203" s="3"/>
      <c r="Z5203" s="3"/>
      <c r="AA5203" s="3">
        <v>0.340380948167473</v>
      </c>
      <c r="AB5203" s="3">
        <v>0.797748508967466</v>
      </c>
      <c r="AC5203" s="3">
        <v>-6.29777623349548</v>
      </c>
      <c r="AD5203" s="3"/>
      <c r="AE5203" s="5"/>
      <c r="AF5203" s="3">
        <v>3.72126110812587</v>
      </c>
      <c r="AG5203" s="3"/>
      <c r="AH5203" s="3"/>
      <c r="AI5203" s="3"/>
      <c r="AJ5203" s="3"/>
      <c r="AK5203" s="3"/>
      <c r="AL5203" s="3"/>
      <c r="AM5203" s="3"/>
      <c r="AN5203" s="5" t="s">
        <v>46</v>
      </c>
      <c r="AO5203" s="1"/>
      <c r="AP5203" s="1"/>
      <c r="AQ5203" s="1"/>
    </row>
    <row r="5204" spans="1:43">
      <c r="A5204" s="1" t="s">
        <v>13145</v>
      </c>
      <c r="B5204" s="1" t="s">
        <v>13146</v>
      </c>
      <c r="C5204" s="3">
        <v>0.380821917808219</v>
      </c>
      <c r="D5204" s="4">
        <v>44098</v>
      </c>
      <c r="E5204" s="3">
        <v>13.1850793518</v>
      </c>
      <c r="F5204" s="5" t="s">
        <v>252</v>
      </c>
      <c r="G5204" s="5">
        <v>140</v>
      </c>
      <c r="H5204" s="5" t="s">
        <v>55</v>
      </c>
      <c r="I5204" s="3">
        <v>5.11260443152924</v>
      </c>
      <c r="J5204" s="3">
        <v>77.9794313369631</v>
      </c>
      <c r="K5204" s="3">
        <v>-0.507134261646898</v>
      </c>
      <c r="L5204" s="3">
        <v>94.5762711864407</v>
      </c>
      <c r="M5204" s="3">
        <v>-0.206914389171477</v>
      </c>
      <c r="N5204" s="3">
        <v>88.9287851585877</v>
      </c>
      <c r="O5204" s="3">
        <v>13.6586802827965</v>
      </c>
      <c r="P5204" s="3">
        <v>71.3907284768212</v>
      </c>
      <c r="Q5204" s="3"/>
      <c r="R5204" s="3"/>
      <c r="S5204" s="3"/>
      <c r="T5204" s="3"/>
      <c r="U5204" s="3"/>
      <c r="V5204" s="3"/>
      <c r="W5204" s="3"/>
      <c r="X5204" s="3"/>
      <c r="Y5204" s="3"/>
      <c r="Z5204" s="3"/>
      <c r="AA5204" s="3">
        <v>0.198786642290839</v>
      </c>
      <c r="AB5204" s="3">
        <v>0.320836135098237</v>
      </c>
      <c r="AC5204" s="3">
        <v>-7.93182563094068</v>
      </c>
      <c r="AD5204" s="3"/>
      <c r="AE5204" s="5">
        <v>1</v>
      </c>
      <c r="AF5204" s="3">
        <v>3.02664086409074</v>
      </c>
      <c r="AG5204" s="3"/>
      <c r="AH5204" s="3"/>
      <c r="AI5204" s="3"/>
      <c r="AJ5204" s="3"/>
      <c r="AK5204" s="3"/>
      <c r="AL5204" s="3"/>
      <c r="AM5204" s="3"/>
      <c r="AN5204" s="5" t="s">
        <v>46</v>
      </c>
      <c r="AO5204" s="1"/>
      <c r="AP5204" s="1"/>
      <c r="AQ5204" s="1"/>
    </row>
    <row r="5205" spans="1:43">
      <c r="A5205" s="1" t="s">
        <v>13147</v>
      </c>
      <c r="B5205" s="1" t="s">
        <v>13148</v>
      </c>
      <c r="C5205" s="3">
        <v>0.397260273972603</v>
      </c>
      <c r="D5205" s="4">
        <v>44092</v>
      </c>
      <c r="E5205" s="3">
        <v>29.0605433846</v>
      </c>
      <c r="F5205" s="5" t="s">
        <v>270</v>
      </c>
      <c r="G5205" s="5">
        <v>146</v>
      </c>
      <c r="H5205" s="5" t="s">
        <v>55</v>
      </c>
      <c r="I5205" s="3">
        <v>10.3847936949467</v>
      </c>
      <c r="J5205" s="3">
        <v>49.4252873563218</v>
      </c>
      <c r="K5205" s="3">
        <v>1.06112054329371</v>
      </c>
      <c r="L5205" s="3">
        <v>77.0621468926554</v>
      </c>
      <c r="M5205" s="3">
        <v>6.72344240251008</v>
      </c>
      <c r="N5205" s="3">
        <v>35.0089766606822</v>
      </c>
      <c r="O5205" s="3">
        <v>15.1688110670407</v>
      </c>
      <c r="P5205" s="3">
        <v>65.6953642384106</v>
      </c>
      <c r="Q5205" s="3"/>
      <c r="R5205" s="3"/>
      <c r="S5205" s="3"/>
      <c r="T5205" s="3"/>
      <c r="U5205" s="3"/>
      <c r="V5205" s="3"/>
      <c r="W5205" s="3"/>
      <c r="X5205" s="3"/>
      <c r="Y5205" s="3"/>
      <c r="Z5205" s="3"/>
      <c r="AA5205" s="3">
        <v>0.299077001197162</v>
      </c>
      <c r="AB5205" s="3">
        <v>0.541974277216485</v>
      </c>
      <c r="AC5205" s="3">
        <v>-6.69025674786045</v>
      </c>
      <c r="AD5205" s="3"/>
      <c r="AE5205" s="5">
        <v>1</v>
      </c>
      <c r="AF5205" s="3">
        <v>3.23335051377827</v>
      </c>
      <c r="AG5205" s="3"/>
      <c r="AH5205" s="3"/>
      <c r="AI5205" s="3"/>
      <c r="AJ5205" s="3"/>
      <c r="AK5205" s="3"/>
      <c r="AL5205" s="3"/>
      <c r="AM5205" s="3"/>
      <c r="AN5205" s="5" t="s">
        <v>46</v>
      </c>
      <c r="AO5205" s="1"/>
      <c r="AP5205" s="1"/>
      <c r="AQ5205" s="1"/>
    </row>
    <row r="5206" spans="1:43">
      <c r="A5206" s="1" t="s">
        <v>13149</v>
      </c>
      <c r="B5206" s="1" t="s">
        <v>13150</v>
      </c>
      <c r="C5206" s="3">
        <v>0.284931506849315</v>
      </c>
      <c r="D5206" s="4">
        <v>44133</v>
      </c>
      <c r="E5206" s="3">
        <v>2.9655571035</v>
      </c>
      <c r="F5206" s="5" t="s">
        <v>13151</v>
      </c>
      <c r="G5206" s="5">
        <v>105</v>
      </c>
      <c r="H5206" s="5" t="s">
        <v>45</v>
      </c>
      <c r="I5206" s="3">
        <v>-2.20654911838791</v>
      </c>
      <c r="J5206" s="3">
        <v>93.6305732484076</v>
      </c>
      <c r="K5206" s="3">
        <v>0.341155794479476</v>
      </c>
      <c r="L5206" s="3">
        <v>58.0745341614907</v>
      </c>
      <c r="M5206" s="3">
        <v>-1.91996766370251</v>
      </c>
      <c r="N5206" s="3">
        <v>87.4603174603175</v>
      </c>
      <c r="O5206" s="3">
        <v>-3.39404797451975</v>
      </c>
      <c r="P5206" s="3">
        <v>94.8675496688742</v>
      </c>
      <c r="Q5206" s="3"/>
      <c r="R5206" s="3"/>
      <c r="S5206" s="3"/>
      <c r="T5206" s="3"/>
      <c r="U5206" s="3"/>
      <c r="V5206" s="3"/>
      <c r="W5206" s="3"/>
      <c r="X5206" s="3"/>
      <c r="Y5206" s="3"/>
      <c r="Z5206" s="3"/>
      <c r="AA5206" s="3">
        <v>-0.255756716171028</v>
      </c>
      <c r="AB5206" s="3">
        <v>-0.289423473234334</v>
      </c>
      <c r="AC5206" s="3">
        <v>-6.00606475594248</v>
      </c>
      <c r="AD5206" s="3"/>
      <c r="AE5206" s="5">
        <v>2</v>
      </c>
      <c r="AF5206" s="3">
        <v>-0.976115286529269</v>
      </c>
      <c r="AG5206" s="3"/>
      <c r="AH5206" s="3"/>
      <c r="AI5206" s="3"/>
      <c r="AJ5206" s="3"/>
      <c r="AK5206" s="3"/>
      <c r="AL5206" s="3"/>
      <c r="AM5206" s="3"/>
      <c r="AN5206" s="5" t="s">
        <v>46</v>
      </c>
      <c r="AO5206" s="1"/>
      <c r="AP5206" s="1"/>
      <c r="AQ5206" s="1"/>
    </row>
    <row r="5207" spans="1:43">
      <c r="A5207" s="1" t="s">
        <v>13152</v>
      </c>
      <c r="B5207" s="1" t="s">
        <v>13153</v>
      </c>
      <c r="C5207" s="3">
        <v>0.0575342465753425</v>
      </c>
      <c r="D5207" s="4">
        <v>44216</v>
      </c>
      <c r="E5207" s="3">
        <v>2.6498908331</v>
      </c>
      <c r="F5207" s="5" t="s">
        <v>2996</v>
      </c>
      <c r="G5207" s="5">
        <v>22</v>
      </c>
      <c r="H5207" s="5" t="s">
        <v>191</v>
      </c>
      <c r="I5207" s="3">
        <v>-0.280000000000002</v>
      </c>
      <c r="J5207" s="3"/>
      <c r="K5207" s="3">
        <v>0.493802277537037</v>
      </c>
      <c r="L5207" s="3">
        <v>83.0479452054795</v>
      </c>
      <c r="M5207" s="3">
        <v>-0.280000000000002</v>
      </c>
      <c r="N5207" s="3"/>
      <c r="O5207" s="3"/>
      <c r="P5207" s="3"/>
      <c r="Q5207" s="3"/>
      <c r="R5207" s="3"/>
      <c r="S5207" s="3"/>
      <c r="T5207" s="3"/>
      <c r="U5207" s="3"/>
      <c r="V5207" s="3"/>
      <c r="W5207" s="3"/>
      <c r="X5207" s="3"/>
      <c r="Y5207" s="3"/>
      <c r="Z5207" s="3"/>
      <c r="AA5207" s="3">
        <v>-0.182459053749461</v>
      </c>
      <c r="AB5207" s="3">
        <v>-0.290069670232796</v>
      </c>
      <c r="AC5207" s="3">
        <v>-0.770000000000004</v>
      </c>
      <c r="AD5207" s="3"/>
      <c r="AE5207" s="5"/>
      <c r="AF5207" s="3"/>
      <c r="AG5207" s="3"/>
      <c r="AH5207" s="3"/>
      <c r="AI5207" s="3"/>
      <c r="AJ5207" s="3"/>
      <c r="AK5207" s="3"/>
      <c r="AL5207" s="3"/>
      <c r="AM5207" s="3"/>
      <c r="AN5207" s="5" t="s">
        <v>1266</v>
      </c>
      <c r="AO5207" s="1"/>
      <c r="AP5207" s="1"/>
      <c r="AQ5207" s="1"/>
    </row>
    <row r="5208" spans="1:43">
      <c r="A5208" s="1" t="s">
        <v>13154</v>
      </c>
      <c r="B5208" s="1" t="s">
        <v>13155</v>
      </c>
      <c r="C5208" s="3">
        <v>0.380821917808219</v>
      </c>
      <c r="D5208" s="4">
        <v>44098</v>
      </c>
      <c r="E5208" s="3">
        <v>14.1472004293</v>
      </c>
      <c r="F5208" s="5" t="s">
        <v>2891</v>
      </c>
      <c r="G5208" s="5">
        <v>140</v>
      </c>
      <c r="H5208" s="5" t="s">
        <v>55</v>
      </c>
      <c r="I5208" s="3">
        <v>20.8787346221441</v>
      </c>
      <c r="J5208" s="3">
        <v>1.4519056261343</v>
      </c>
      <c r="K5208" s="3">
        <v>6.62739322533136</v>
      </c>
      <c r="L5208" s="3">
        <v>0.677966101694915</v>
      </c>
      <c r="M5208" s="3">
        <v>11.5110246433204</v>
      </c>
      <c r="N5208" s="3">
        <v>7.06163973668462</v>
      </c>
      <c r="O5208" s="3">
        <v>37.5462453754624</v>
      </c>
      <c r="P5208" s="3">
        <v>0.662251655629139</v>
      </c>
      <c r="Q5208" s="3"/>
      <c r="R5208" s="3"/>
      <c r="S5208" s="3"/>
      <c r="T5208" s="3"/>
      <c r="U5208" s="3"/>
      <c r="V5208" s="3"/>
      <c r="W5208" s="3"/>
      <c r="X5208" s="3"/>
      <c r="Y5208" s="3"/>
      <c r="Z5208" s="3"/>
      <c r="AA5208" s="3">
        <v>0.399645964094021</v>
      </c>
      <c r="AB5208" s="3">
        <v>0.999765412719084</v>
      </c>
      <c r="AC5208" s="3">
        <v>-8.28045685279186</v>
      </c>
      <c r="AD5208" s="3"/>
      <c r="AE5208" s="5">
        <v>2</v>
      </c>
      <c r="AF5208" s="3">
        <v>5.27916283839644</v>
      </c>
      <c r="AG5208" s="3"/>
      <c r="AH5208" s="3"/>
      <c r="AI5208" s="3"/>
      <c r="AJ5208" s="3"/>
      <c r="AK5208" s="3"/>
      <c r="AL5208" s="3"/>
      <c r="AM5208" s="3"/>
      <c r="AN5208" s="5" t="s">
        <v>46</v>
      </c>
      <c r="AO5208" s="1"/>
      <c r="AP5208" s="1"/>
      <c r="AQ5208" s="1"/>
    </row>
    <row r="5209" spans="1:43">
      <c r="A5209" s="1" t="s">
        <v>13156</v>
      </c>
      <c r="B5209" s="1" t="s">
        <v>13157</v>
      </c>
      <c r="C5209" s="3">
        <v>0.213698630136986</v>
      </c>
      <c r="D5209" s="4">
        <v>44159</v>
      </c>
      <c r="E5209" s="3">
        <v>6.2403995561</v>
      </c>
      <c r="F5209" s="5" t="s">
        <v>13158</v>
      </c>
      <c r="G5209" s="5">
        <v>79</v>
      </c>
      <c r="H5209" s="5" t="s">
        <v>55</v>
      </c>
      <c r="I5209" s="3">
        <v>1.309963099631</v>
      </c>
      <c r="J5209" s="3">
        <v>90.9255898366606</v>
      </c>
      <c r="K5209" s="3">
        <v>1.11407789337998</v>
      </c>
      <c r="L5209" s="3">
        <v>76.1016949152542</v>
      </c>
      <c r="M5209" s="3">
        <v>-5.14769390222835</v>
      </c>
      <c r="N5209" s="3">
        <v>97.3070017953321</v>
      </c>
      <c r="O5209" s="3"/>
      <c r="P5209" s="3"/>
      <c r="Q5209" s="3"/>
      <c r="R5209" s="3"/>
      <c r="S5209" s="3"/>
      <c r="T5209" s="3"/>
      <c r="U5209" s="3"/>
      <c r="V5209" s="3"/>
      <c r="W5209" s="3"/>
      <c r="X5209" s="3"/>
      <c r="Y5209" s="3"/>
      <c r="Z5209" s="3"/>
      <c r="AA5209" s="3">
        <v>0.227902937864141</v>
      </c>
      <c r="AB5209" s="3">
        <v>0.367760712148049</v>
      </c>
      <c r="AC5209" s="3">
        <v>-7.47934236306328</v>
      </c>
      <c r="AD5209" s="3"/>
      <c r="AE5209" s="5"/>
      <c r="AF5209" s="3">
        <v>4.39459939329909</v>
      </c>
      <c r="AG5209" s="3"/>
      <c r="AH5209" s="3"/>
      <c r="AI5209" s="3"/>
      <c r="AJ5209" s="3"/>
      <c r="AK5209" s="3"/>
      <c r="AL5209" s="3"/>
      <c r="AM5209" s="3"/>
      <c r="AN5209" s="5" t="s">
        <v>1266</v>
      </c>
      <c r="AO5209" s="1"/>
      <c r="AP5209" s="1"/>
      <c r="AQ5209" s="1"/>
    </row>
    <row r="5210" spans="1:43">
      <c r="A5210" s="1" t="s">
        <v>13159</v>
      </c>
      <c r="B5210" s="1" t="s">
        <v>13160</v>
      </c>
      <c r="C5210" s="3">
        <v>0.380821917808219</v>
      </c>
      <c r="D5210" s="4">
        <v>44098</v>
      </c>
      <c r="E5210" s="3">
        <v>23.7846894209</v>
      </c>
      <c r="F5210" s="5" t="s">
        <v>3685</v>
      </c>
      <c r="G5210" s="5">
        <v>140</v>
      </c>
      <c r="H5210" s="5" t="s">
        <v>55</v>
      </c>
      <c r="I5210" s="3">
        <v>16.9523132936684</v>
      </c>
      <c r="J5210" s="3">
        <v>9.43738656987296</v>
      </c>
      <c r="K5210" s="3">
        <v>2.39465090965635</v>
      </c>
      <c r="L5210" s="3">
        <v>54.0112994350282</v>
      </c>
      <c r="M5210" s="3">
        <v>13.0472103004292</v>
      </c>
      <c r="N5210" s="3">
        <v>3.77019748653501</v>
      </c>
      <c r="O5210" s="3">
        <v>26.3430544896393</v>
      </c>
      <c r="P5210" s="3">
        <v>17.9470198675497</v>
      </c>
      <c r="Q5210" s="3"/>
      <c r="R5210" s="3"/>
      <c r="S5210" s="3"/>
      <c r="T5210" s="3"/>
      <c r="U5210" s="3"/>
      <c r="V5210" s="3"/>
      <c r="W5210" s="3"/>
      <c r="X5210" s="3"/>
      <c r="Y5210" s="3"/>
      <c r="Z5210" s="3"/>
      <c r="AA5210" s="3">
        <v>0.467318335632816</v>
      </c>
      <c r="AB5210" s="3">
        <v>1.31380426369568</v>
      </c>
      <c r="AC5210" s="3">
        <v>-5.69367108462081</v>
      </c>
      <c r="AD5210" s="3"/>
      <c r="AE5210" s="5"/>
      <c r="AF5210" s="3">
        <v>4.86829896111981</v>
      </c>
      <c r="AG5210" s="3"/>
      <c r="AH5210" s="3"/>
      <c r="AI5210" s="3"/>
      <c r="AJ5210" s="3"/>
      <c r="AK5210" s="3"/>
      <c r="AL5210" s="3"/>
      <c r="AM5210" s="3"/>
      <c r="AN5210" s="5" t="s">
        <v>46</v>
      </c>
      <c r="AO5210" s="1"/>
      <c r="AP5210" s="1"/>
      <c r="AQ5210" s="1"/>
    </row>
    <row r="5211" spans="1:43">
      <c r="A5211" s="1" t="s">
        <v>13161</v>
      </c>
      <c r="B5211" s="1" t="s">
        <v>13162</v>
      </c>
      <c r="C5211" s="3">
        <v>0.372602739726027</v>
      </c>
      <c r="D5211" s="4">
        <v>44101</v>
      </c>
      <c r="E5211" s="3">
        <v>5.0693013918</v>
      </c>
      <c r="F5211" s="5" t="s">
        <v>3724</v>
      </c>
      <c r="G5211" s="5">
        <v>137</v>
      </c>
      <c r="H5211" s="5" t="s">
        <v>191</v>
      </c>
      <c r="I5211" s="3">
        <v>12.3282685833864</v>
      </c>
      <c r="J5211" s="3">
        <v>33.4538878842676</v>
      </c>
      <c r="K5211" s="3">
        <v>0.308742281442966</v>
      </c>
      <c r="L5211" s="3">
        <v>85.1027397260274</v>
      </c>
      <c r="M5211" s="3">
        <v>7.70304457820813</v>
      </c>
      <c r="N5211" s="3">
        <v>28.8288288288288</v>
      </c>
      <c r="O5211" s="3">
        <v>21.3604639732625</v>
      </c>
      <c r="P5211" s="3">
        <v>37.9047619047619</v>
      </c>
      <c r="Q5211" s="3"/>
      <c r="R5211" s="3"/>
      <c r="S5211" s="3"/>
      <c r="T5211" s="3"/>
      <c r="U5211" s="3"/>
      <c r="V5211" s="3"/>
      <c r="W5211" s="3"/>
      <c r="X5211" s="3"/>
      <c r="Y5211" s="3"/>
      <c r="Z5211" s="3"/>
      <c r="AA5211" s="3">
        <v>0.271234176905219</v>
      </c>
      <c r="AB5211" s="3">
        <v>0.510875710193135</v>
      </c>
      <c r="AC5211" s="3">
        <v>-8.10810810810809</v>
      </c>
      <c r="AD5211" s="3"/>
      <c r="AE5211" s="5">
        <v>2</v>
      </c>
      <c r="AF5211" s="3">
        <v>4.64268125273719</v>
      </c>
      <c r="AG5211" s="3"/>
      <c r="AH5211" s="3"/>
      <c r="AI5211" s="3"/>
      <c r="AJ5211" s="3"/>
      <c r="AK5211" s="3"/>
      <c r="AL5211" s="3"/>
      <c r="AM5211" s="3"/>
      <c r="AN5211" s="5" t="s">
        <v>51</v>
      </c>
      <c r="AO5211" s="1"/>
      <c r="AP5211" s="1"/>
      <c r="AQ5211" s="1"/>
    </row>
    <row r="5212" spans="1:43">
      <c r="A5212" s="1" t="s">
        <v>13163</v>
      </c>
      <c r="B5212" s="1" t="s">
        <v>13164</v>
      </c>
      <c r="C5212" s="3">
        <v>0.4</v>
      </c>
      <c r="D5212" s="4">
        <v>44091</v>
      </c>
      <c r="E5212" s="3">
        <v>10.2893028716</v>
      </c>
      <c r="F5212" s="5" t="s">
        <v>13165</v>
      </c>
      <c r="G5212" s="5">
        <v>147</v>
      </c>
      <c r="H5212" s="5" t="s">
        <v>93</v>
      </c>
      <c r="I5212" s="3">
        <v>2.95489891135303</v>
      </c>
      <c r="J5212" s="3">
        <v>69.75</v>
      </c>
      <c r="K5212" s="3">
        <v>1.455938697318</v>
      </c>
      <c r="L5212" s="3">
        <v>54.5094152626363</v>
      </c>
      <c r="M5212" s="3">
        <v>1.43650641639532</v>
      </c>
      <c r="N5212" s="3">
        <v>64.7704590818363</v>
      </c>
      <c r="O5212" s="3">
        <v>5.39303482587065</v>
      </c>
      <c r="P5212" s="3">
        <v>70.523138832998</v>
      </c>
      <c r="Q5212" s="3"/>
      <c r="R5212" s="3"/>
      <c r="S5212" s="3"/>
      <c r="T5212" s="3"/>
      <c r="U5212" s="3"/>
      <c r="V5212" s="3"/>
      <c r="W5212" s="3"/>
      <c r="X5212" s="3"/>
      <c r="Y5212" s="3"/>
      <c r="Z5212" s="3"/>
      <c r="AA5212" s="3">
        <v>0.313147677881131</v>
      </c>
      <c r="AB5212" s="3">
        <v>0.484503647699955</v>
      </c>
      <c r="AC5212" s="3">
        <v>-2.25634303904129</v>
      </c>
      <c r="AD5212" s="3"/>
      <c r="AE5212" s="5"/>
      <c r="AF5212" s="3">
        <v>1.08442046302622</v>
      </c>
      <c r="AG5212" s="3"/>
      <c r="AH5212" s="3"/>
      <c r="AI5212" s="3"/>
      <c r="AJ5212" s="3"/>
      <c r="AK5212" s="3"/>
      <c r="AL5212" s="3"/>
      <c r="AM5212" s="3"/>
      <c r="AN5212" s="5" t="s">
        <v>1266</v>
      </c>
      <c r="AO5212" s="1"/>
      <c r="AP5212" s="1"/>
      <c r="AQ5212" s="1"/>
    </row>
    <row r="5213" spans="1:43">
      <c r="A5213" s="1" t="s">
        <v>13166</v>
      </c>
      <c r="B5213" s="1" t="s">
        <v>13167</v>
      </c>
      <c r="C5213" s="3">
        <v>0.397260273972603</v>
      </c>
      <c r="D5213" s="4">
        <v>44092</v>
      </c>
      <c r="E5213" s="3">
        <v>45.3919433763</v>
      </c>
      <c r="F5213" s="5" t="s">
        <v>2682</v>
      </c>
      <c r="G5213" s="5">
        <v>146</v>
      </c>
      <c r="H5213" s="5" t="s">
        <v>55</v>
      </c>
      <c r="I5213" s="3">
        <v>12.4793993774034</v>
      </c>
      <c r="J5213" s="3">
        <v>34.4827586206897</v>
      </c>
      <c r="K5213" s="3">
        <v>3.28737178409281</v>
      </c>
      <c r="L5213" s="3">
        <v>35.0282485875706</v>
      </c>
      <c r="M5213" s="3">
        <v>5.23385300668151</v>
      </c>
      <c r="N5213" s="3">
        <v>49.3716337522442</v>
      </c>
      <c r="O5213" s="3">
        <v>20.0997164923257</v>
      </c>
      <c r="P5213" s="3">
        <v>44.0397350993377</v>
      </c>
      <c r="Q5213" s="3"/>
      <c r="R5213" s="3"/>
      <c r="S5213" s="3"/>
      <c r="T5213" s="3"/>
      <c r="U5213" s="3"/>
      <c r="V5213" s="3"/>
      <c r="W5213" s="3"/>
      <c r="X5213" s="3"/>
      <c r="Y5213" s="3"/>
      <c r="Z5213" s="3"/>
      <c r="AA5213" s="3">
        <v>0.3039507467965</v>
      </c>
      <c r="AB5213" s="3">
        <v>0.610302193811731</v>
      </c>
      <c r="AC5213" s="3">
        <v>-7.41729353716735</v>
      </c>
      <c r="AD5213" s="3"/>
      <c r="AE5213" s="5">
        <v>1</v>
      </c>
      <c r="AF5213" s="3">
        <v>3.51596585653363</v>
      </c>
      <c r="AG5213" s="3"/>
      <c r="AH5213" s="3"/>
      <c r="AI5213" s="3"/>
      <c r="AJ5213" s="3"/>
      <c r="AK5213" s="3"/>
      <c r="AL5213" s="3"/>
      <c r="AM5213" s="3"/>
      <c r="AN5213" s="5" t="s">
        <v>51</v>
      </c>
      <c r="AO5213" s="1"/>
      <c r="AP5213" s="1"/>
      <c r="AQ5213" s="1"/>
    </row>
    <row r="5214" spans="1:43">
      <c r="A5214" s="1" t="s">
        <v>13168</v>
      </c>
      <c r="B5214" s="1" t="s">
        <v>13169</v>
      </c>
      <c r="C5214" s="3">
        <v>0.380821917808219</v>
      </c>
      <c r="D5214" s="4">
        <v>44098</v>
      </c>
      <c r="E5214" s="3">
        <v>3.5528714767</v>
      </c>
      <c r="F5214" s="5" t="s">
        <v>13170</v>
      </c>
      <c r="G5214" s="5">
        <v>140</v>
      </c>
      <c r="H5214" s="5" t="s">
        <v>55</v>
      </c>
      <c r="I5214" s="3">
        <v>2.46537977339488</v>
      </c>
      <c r="J5214" s="3">
        <v>88.2637628554144</v>
      </c>
      <c r="K5214" s="3">
        <v>-0.489047376464598</v>
      </c>
      <c r="L5214" s="3">
        <v>94.3502824858757</v>
      </c>
      <c r="M5214" s="3">
        <v>0.143545575720298</v>
      </c>
      <c r="N5214" s="3">
        <v>87.312986235787</v>
      </c>
      <c r="O5214" s="3">
        <v>1.48586866167913</v>
      </c>
      <c r="P5214" s="3">
        <v>95.6953642384106</v>
      </c>
      <c r="Q5214" s="3"/>
      <c r="R5214" s="3"/>
      <c r="S5214" s="3"/>
      <c r="T5214" s="3"/>
      <c r="U5214" s="3"/>
      <c r="V5214" s="3"/>
      <c r="W5214" s="3"/>
      <c r="X5214" s="3"/>
      <c r="Y5214" s="3"/>
      <c r="Z5214" s="3"/>
      <c r="AA5214" s="3">
        <v>-0.0650804699060927</v>
      </c>
      <c r="AB5214" s="3">
        <v>-0.0985143299762525</v>
      </c>
      <c r="AC5214" s="3">
        <v>-9.47003467062903</v>
      </c>
      <c r="AD5214" s="3"/>
      <c r="AE5214" s="5">
        <v>2</v>
      </c>
      <c r="AF5214" s="3">
        <v>-1.13777952189588</v>
      </c>
      <c r="AG5214" s="3"/>
      <c r="AH5214" s="3"/>
      <c r="AI5214" s="3"/>
      <c r="AJ5214" s="3"/>
      <c r="AK5214" s="3"/>
      <c r="AL5214" s="3"/>
      <c r="AM5214" s="3"/>
      <c r="AN5214" s="5" t="s">
        <v>134</v>
      </c>
      <c r="AO5214" s="1"/>
      <c r="AP5214" s="1"/>
      <c r="AQ5214" s="1"/>
    </row>
    <row r="5215" spans="1:43">
      <c r="A5215" s="1" t="s">
        <v>13171</v>
      </c>
      <c r="B5215" s="1" t="s">
        <v>13172</v>
      </c>
      <c r="C5215" s="3">
        <v>0.115068493150685</v>
      </c>
      <c r="D5215" s="4">
        <v>44195</v>
      </c>
      <c r="E5215" s="3">
        <v>10.8385667193</v>
      </c>
      <c r="F5215" s="5" t="s">
        <v>6539</v>
      </c>
      <c r="G5215" s="5">
        <v>43</v>
      </c>
      <c r="H5215" s="5" t="s">
        <v>55</v>
      </c>
      <c r="I5215" s="3">
        <v>-0.0299970002999667</v>
      </c>
      <c r="J5215" s="3">
        <v>94.5553539019964</v>
      </c>
      <c r="K5215" s="3">
        <v>-0.0899370440691417</v>
      </c>
      <c r="L5215" s="3">
        <v>90.9039548022599</v>
      </c>
      <c r="M5215" s="3">
        <v>-0.0299970002999667</v>
      </c>
      <c r="N5215" s="3">
        <v>88.0909634949132</v>
      </c>
      <c r="O5215" s="3"/>
      <c r="P5215" s="3"/>
      <c r="Q5215" s="3"/>
      <c r="R5215" s="3"/>
      <c r="S5215" s="3"/>
      <c r="T5215" s="3"/>
      <c r="U5215" s="3"/>
      <c r="V5215" s="3"/>
      <c r="W5215" s="3"/>
      <c r="X5215" s="3"/>
      <c r="Y5215" s="3"/>
      <c r="Z5215" s="3"/>
      <c r="AA5215" s="3">
        <v>-0.0631394412521784</v>
      </c>
      <c r="AB5215" s="3">
        <v>-0.0958049195692701</v>
      </c>
      <c r="AC5215" s="3">
        <v>-0.83316802221781</v>
      </c>
      <c r="AD5215" s="3"/>
      <c r="AE5215" s="5"/>
      <c r="AF5215" s="3">
        <v>0.0599940005999334</v>
      </c>
      <c r="AG5215" s="3"/>
      <c r="AH5215" s="3"/>
      <c r="AI5215" s="3"/>
      <c r="AJ5215" s="3"/>
      <c r="AK5215" s="3"/>
      <c r="AL5215" s="3"/>
      <c r="AM5215" s="3"/>
      <c r="AN5215" s="5" t="s">
        <v>1266</v>
      </c>
      <c r="AO5215" s="1"/>
      <c r="AP5215" s="1"/>
      <c r="AQ5215" s="1"/>
    </row>
    <row r="5216" spans="1:43">
      <c r="A5216" s="1" t="s">
        <v>13173</v>
      </c>
      <c r="B5216" s="1" t="s">
        <v>13174</v>
      </c>
      <c r="C5216" s="3">
        <v>0.150684931506849</v>
      </c>
      <c r="D5216" s="4">
        <v>44182</v>
      </c>
      <c r="E5216" s="3">
        <v>2.3001362723</v>
      </c>
      <c r="F5216" s="5" t="s">
        <v>8230</v>
      </c>
      <c r="G5216" s="5">
        <v>56</v>
      </c>
      <c r="H5216" s="5" t="s">
        <v>50</v>
      </c>
      <c r="I5216" s="3">
        <v>-0.259922023392976</v>
      </c>
      <c r="J5216" s="3">
        <v>90.7101384546673</v>
      </c>
      <c r="K5216" s="3">
        <v>-0.0300601202404777</v>
      </c>
      <c r="L5216" s="3">
        <v>72.9526339088092</v>
      </c>
      <c r="M5216" s="3">
        <v>-0.279860069965009</v>
      </c>
      <c r="N5216" s="3">
        <v>83.4372217275156</v>
      </c>
      <c r="O5216" s="3"/>
      <c r="P5216" s="3"/>
      <c r="Q5216" s="3"/>
      <c r="R5216" s="3"/>
      <c r="S5216" s="3"/>
      <c r="T5216" s="3"/>
      <c r="U5216" s="3"/>
      <c r="V5216" s="3"/>
      <c r="W5216" s="3"/>
      <c r="X5216" s="3"/>
      <c r="Y5216" s="3"/>
      <c r="Z5216" s="3"/>
      <c r="AA5216" s="3">
        <v>-0.686309433350242</v>
      </c>
      <c r="AB5216" s="3">
        <v>-0.595517047916553</v>
      </c>
      <c r="AC5216" s="3">
        <v>-0.379544546544161</v>
      </c>
      <c r="AD5216" s="3"/>
      <c r="AE5216" s="5">
        <v>1</v>
      </c>
      <c r="AF5216" s="3">
        <v>-0.259922023392976</v>
      </c>
      <c r="AG5216" s="3"/>
      <c r="AH5216" s="3"/>
      <c r="AI5216" s="3"/>
      <c r="AJ5216" s="3"/>
      <c r="AK5216" s="3"/>
      <c r="AL5216" s="3"/>
      <c r="AM5216" s="3"/>
      <c r="AN5216" s="5" t="s">
        <v>46</v>
      </c>
      <c r="AO5216" s="1"/>
      <c r="AP5216" s="1"/>
      <c r="AQ5216" s="1"/>
    </row>
    <row r="5217" spans="1:43">
      <c r="A5217" s="1" t="s">
        <v>13175</v>
      </c>
      <c r="B5217" s="1" t="s">
        <v>13176</v>
      </c>
      <c r="C5217" s="3">
        <v>0.383561643835616</v>
      </c>
      <c r="D5217" s="4">
        <v>44097</v>
      </c>
      <c r="E5217" s="3">
        <v>24.8174198839</v>
      </c>
      <c r="F5217" s="5" t="s">
        <v>13177</v>
      </c>
      <c r="G5217" s="5">
        <v>141</v>
      </c>
      <c r="H5217" s="5" t="s">
        <v>191</v>
      </c>
      <c r="I5217" s="3">
        <v>10.1628392484342</v>
      </c>
      <c r="J5217" s="3">
        <v>50.0904159132007</v>
      </c>
      <c r="K5217" s="3">
        <v>1.62545258454664</v>
      </c>
      <c r="L5217" s="3">
        <v>65.4109589041096</v>
      </c>
      <c r="M5217" s="3">
        <v>3.16727926800657</v>
      </c>
      <c r="N5217" s="3">
        <v>70.4504504504504</v>
      </c>
      <c r="O5217" s="3">
        <v>26.0221627818112</v>
      </c>
      <c r="P5217" s="3">
        <v>19.8095238095238</v>
      </c>
      <c r="Q5217" s="3"/>
      <c r="R5217" s="3"/>
      <c r="S5217" s="3"/>
      <c r="T5217" s="3"/>
      <c r="U5217" s="3"/>
      <c r="V5217" s="3"/>
      <c r="W5217" s="3"/>
      <c r="X5217" s="3"/>
      <c r="Y5217" s="3"/>
      <c r="Z5217" s="3"/>
      <c r="AA5217" s="3">
        <v>0.468003352108571</v>
      </c>
      <c r="AB5217" s="3">
        <v>1.07573367437591</v>
      </c>
      <c r="AC5217" s="3">
        <v>-5.93535895144475</v>
      </c>
      <c r="AD5217" s="3"/>
      <c r="AE5217" s="5"/>
      <c r="AF5217" s="3">
        <v>6.02789199717506</v>
      </c>
      <c r="AG5217" s="3"/>
      <c r="AH5217" s="3"/>
      <c r="AI5217" s="3"/>
      <c r="AJ5217" s="3"/>
      <c r="AK5217" s="3"/>
      <c r="AL5217" s="3"/>
      <c r="AM5217" s="3">
        <v>10</v>
      </c>
      <c r="AN5217" s="5" t="s">
        <v>51</v>
      </c>
      <c r="AO5217" s="1"/>
      <c r="AP5217" s="1"/>
      <c r="AQ5217" s="1"/>
    </row>
    <row r="5218" spans="1:43">
      <c r="A5218" s="1" t="s">
        <v>13178</v>
      </c>
      <c r="B5218" s="1" t="s">
        <v>13179</v>
      </c>
      <c r="C5218" s="3">
        <v>0.287671232876712</v>
      </c>
      <c r="D5218" s="4">
        <v>44132</v>
      </c>
      <c r="E5218" s="3">
        <v>58.6162274616</v>
      </c>
      <c r="F5218" s="5" t="s">
        <v>8203</v>
      </c>
      <c r="G5218" s="5">
        <v>106</v>
      </c>
      <c r="H5218" s="5" t="s">
        <v>55</v>
      </c>
      <c r="I5218" s="3">
        <v>6.70168271568913</v>
      </c>
      <c r="J5218" s="3">
        <v>72.3532970356927</v>
      </c>
      <c r="K5218" s="3">
        <v>1.71534538711173</v>
      </c>
      <c r="L5218" s="3">
        <v>67.2316384180791</v>
      </c>
      <c r="M5218" s="3">
        <v>4.80557944014522</v>
      </c>
      <c r="N5218" s="3">
        <v>53.3812088569719</v>
      </c>
      <c r="O5218" s="3">
        <v>9.03488718815227</v>
      </c>
      <c r="P5218" s="3">
        <v>83.7086092715232</v>
      </c>
      <c r="Q5218" s="3"/>
      <c r="R5218" s="3"/>
      <c r="S5218" s="3"/>
      <c r="T5218" s="3"/>
      <c r="U5218" s="3"/>
      <c r="V5218" s="3"/>
      <c r="W5218" s="3"/>
      <c r="X5218" s="3"/>
      <c r="Y5218" s="3"/>
      <c r="Z5218" s="3"/>
      <c r="AA5218" s="3">
        <v>0.327733146662705</v>
      </c>
      <c r="AB5218" s="3">
        <v>0.589586004770686</v>
      </c>
      <c r="AC5218" s="3">
        <v>-5.0596313697145</v>
      </c>
      <c r="AD5218" s="3"/>
      <c r="AE5218" s="5"/>
      <c r="AF5218" s="3">
        <v>1.68397174568254</v>
      </c>
      <c r="AG5218" s="3"/>
      <c r="AH5218" s="3"/>
      <c r="AI5218" s="3"/>
      <c r="AJ5218" s="3"/>
      <c r="AK5218" s="3"/>
      <c r="AL5218" s="3"/>
      <c r="AM5218" s="3">
        <v>10</v>
      </c>
      <c r="AN5218" s="5" t="s">
        <v>56</v>
      </c>
      <c r="AO5218" s="1"/>
      <c r="AP5218" s="1"/>
      <c r="AQ5218" s="1"/>
    </row>
    <row r="5219" spans="1:43">
      <c r="A5219" s="1" t="s">
        <v>13180</v>
      </c>
      <c r="B5219" s="1" t="s">
        <v>13181</v>
      </c>
      <c r="C5219" s="3">
        <v>0.287671232876712</v>
      </c>
      <c r="D5219" s="4">
        <v>44132</v>
      </c>
      <c r="E5219" s="3">
        <v>17.6958632174</v>
      </c>
      <c r="F5219" s="5" t="s">
        <v>13182</v>
      </c>
      <c r="G5219" s="5">
        <v>106</v>
      </c>
      <c r="H5219" s="5" t="s">
        <v>198</v>
      </c>
      <c r="I5219" s="3">
        <v>-0.168383518225043</v>
      </c>
      <c r="J5219" s="3">
        <v>94.973544973545</v>
      </c>
      <c r="K5219" s="3">
        <v>0</v>
      </c>
      <c r="L5219" s="3">
        <v>72.0744680851064</v>
      </c>
      <c r="M5219" s="3">
        <v>-0.227677687586613</v>
      </c>
      <c r="N5219" s="3">
        <v>90.9814323607427</v>
      </c>
      <c r="O5219" s="3">
        <v>0.699370566490171</v>
      </c>
      <c r="P5219" s="3">
        <v>41.0919540229885</v>
      </c>
      <c r="Q5219" s="3"/>
      <c r="R5219" s="3"/>
      <c r="S5219" s="3"/>
      <c r="T5219" s="3"/>
      <c r="U5219" s="3"/>
      <c r="V5219" s="3"/>
      <c r="W5219" s="3"/>
      <c r="X5219" s="3"/>
      <c r="Y5219" s="3"/>
      <c r="Z5219" s="3"/>
      <c r="AA5219" s="3">
        <v>0.18484207361304</v>
      </c>
      <c r="AB5219" s="3">
        <v>0.268759079511934</v>
      </c>
      <c r="AC5219" s="3">
        <v>-0.415224913494808</v>
      </c>
      <c r="AD5219" s="3"/>
      <c r="AE5219" s="5">
        <v>1</v>
      </c>
      <c r="AF5219" s="3">
        <v>0.256725201590048</v>
      </c>
      <c r="AG5219" s="3"/>
      <c r="AH5219" s="3"/>
      <c r="AI5219" s="3"/>
      <c r="AJ5219" s="3"/>
      <c r="AK5219" s="3"/>
      <c r="AL5219" s="3"/>
      <c r="AM5219" s="3"/>
      <c r="AN5219" s="5" t="s">
        <v>46</v>
      </c>
      <c r="AO5219" s="1"/>
      <c r="AP5219" s="1"/>
      <c r="AQ5219" s="1"/>
    </row>
    <row r="5220" spans="1:43">
      <c r="A5220" s="1" t="s">
        <v>13183</v>
      </c>
      <c r="B5220" s="1" t="s">
        <v>13184</v>
      </c>
      <c r="C5220" s="3">
        <v>0.301369863013699</v>
      </c>
      <c r="D5220" s="4">
        <v>44127</v>
      </c>
      <c r="E5220" s="3">
        <v>31.9687582853</v>
      </c>
      <c r="F5220" s="5" t="s">
        <v>10708</v>
      </c>
      <c r="G5220" s="5">
        <v>111</v>
      </c>
      <c r="H5220" s="5" t="s">
        <v>55</v>
      </c>
      <c r="I5220" s="3">
        <v>13.9233576642336</v>
      </c>
      <c r="J5220" s="3">
        <v>24.5009074410163</v>
      </c>
      <c r="K5220" s="3">
        <v>3.53233830845771</v>
      </c>
      <c r="L5220" s="3">
        <v>29.3785310734463</v>
      </c>
      <c r="M5220" s="3">
        <v>8.78201777313121</v>
      </c>
      <c r="N5220" s="3">
        <v>19.1502094554159</v>
      </c>
      <c r="O5220" s="3">
        <v>24.1646778042959</v>
      </c>
      <c r="P5220" s="3">
        <v>25.2980132450331</v>
      </c>
      <c r="Q5220" s="3"/>
      <c r="R5220" s="3"/>
      <c r="S5220" s="3"/>
      <c r="T5220" s="3"/>
      <c r="U5220" s="3"/>
      <c r="V5220" s="3"/>
      <c r="W5220" s="3"/>
      <c r="X5220" s="3"/>
      <c r="Y5220" s="3"/>
      <c r="Z5220" s="3"/>
      <c r="AA5220" s="3">
        <v>0.464572766468641</v>
      </c>
      <c r="AB5220" s="3">
        <v>1.12718460121952</v>
      </c>
      <c r="AC5220" s="3">
        <v>-4.21095666394114</v>
      </c>
      <c r="AD5220" s="3"/>
      <c r="AE5220" s="5">
        <v>1</v>
      </c>
      <c r="AF5220" s="3">
        <v>5.50940024185845</v>
      </c>
      <c r="AG5220" s="3"/>
      <c r="AH5220" s="3"/>
      <c r="AI5220" s="3"/>
      <c r="AJ5220" s="3"/>
      <c r="AK5220" s="3"/>
      <c r="AL5220" s="3"/>
      <c r="AM5220" s="3"/>
      <c r="AN5220" s="5" t="s">
        <v>134</v>
      </c>
      <c r="AO5220" s="1"/>
      <c r="AP5220" s="1"/>
      <c r="AQ5220" s="1"/>
    </row>
    <row r="5221" spans="1:43">
      <c r="A5221" s="1" t="s">
        <v>13185</v>
      </c>
      <c r="B5221" s="1" t="s">
        <v>13186</v>
      </c>
      <c r="C5221" s="3">
        <v>0.383561643835616</v>
      </c>
      <c r="D5221" s="4">
        <v>44097</v>
      </c>
      <c r="E5221" s="3">
        <v>1.5537148643</v>
      </c>
      <c r="F5221" s="5" t="s">
        <v>10752</v>
      </c>
      <c r="G5221" s="5">
        <v>141</v>
      </c>
      <c r="H5221" s="5" t="s">
        <v>55</v>
      </c>
      <c r="I5221" s="3">
        <v>14.7401630006134</v>
      </c>
      <c r="J5221" s="3">
        <v>19.903206291591</v>
      </c>
      <c r="K5221" s="3">
        <v>5.91328264034945</v>
      </c>
      <c r="L5221" s="3">
        <v>2.03389830508475</v>
      </c>
      <c r="M5221" s="3">
        <v>9.11742645220435</v>
      </c>
      <c r="N5221" s="3">
        <v>16.6367444643926</v>
      </c>
      <c r="O5221" s="3">
        <v>30.6686626746507</v>
      </c>
      <c r="P5221" s="3">
        <v>7.35099337748344</v>
      </c>
      <c r="Q5221" s="3"/>
      <c r="R5221" s="3"/>
      <c r="S5221" s="3"/>
      <c r="T5221" s="3"/>
      <c r="U5221" s="3"/>
      <c r="V5221" s="3"/>
      <c r="W5221" s="3"/>
      <c r="X5221" s="3"/>
      <c r="Y5221" s="3"/>
      <c r="Z5221" s="3"/>
      <c r="AA5221" s="3">
        <v>0.412632740572108</v>
      </c>
      <c r="AB5221" s="3">
        <v>1.05337386908878</v>
      </c>
      <c r="AC5221" s="3">
        <v>-5.63368698083724</v>
      </c>
      <c r="AD5221" s="3"/>
      <c r="AE5221" s="5">
        <v>2</v>
      </c>
      <c r="AF5221" s="3">
        <v>4.54744988189382</v>
      </c>
      <c r="AG5221" s="3"/>
      <c r="AH5221" s="3"/>
      <c r="AI5221" s="3"/>
      <c r="AJ5221" s="3"/>
      <c r="AK5221" s="3"/>
      <c r="AL5221" s="3"/>
      <c r="AM5221" s="3"/>
      <c r="AN5221" s="5" t="s">
        <v>46</v>
      </c>
      <c r="AO5221" s="1"/>
      <c r="AP5221" s="1"/>
      <c r="AQ5221" s="1"/>
    </row>
    <row r="5222" spans="1:43">
      <c r="A5222" s="1" t="s">
        <v>13187</v>
      </c>
      <c r="B5222" s="1" t="s">
        <v>13188</v>
      </c>
      <c r="C5222" s="3">
        <v>0.372602739726027</v>
      </c>
      <c r="D5222" s="4">
        <v>44101</v>
      </c>
      <c r="E5222" s="3">
        <v>1.7094526451</v>
      </c>
      <c r="F5222" s="5" t="s">
        <v>13189</v>
      </c>
      <c r="G5222" s="5">
        <v>137</v>
      </c>
      <c r="H5222" s="5" t="s">
        <v>116</v>
      </c>
      <c r="I5222" s="3">
        <v>5.47582697201017</v>
      </c>
      <c r="J5222" s="3">
        <v>70.0934579439252</v>
      </c>
      <c r="K5222" s="3">
        <v>0.46534173533688</v>
      </c>
      <c r="L5222" s="3">
        <v>88.0733944954129</v>
      </c>
      <c r="M5222" s="3">
        <v>2.4821993670886</v>
      </c>
      <c r="N5222" s="3">
        <v>68.2242990654206</v>
      </c>
      <c r="O5222" s="3">
        <v>6.24359237236005</v>
      </c>
      <c r="P5222" s="3">
        <v>76.5</v>
      </c>
      <c r="Q5222" s="3"/>
      <c r="R5222" s="3"/>
      <c r="S5222" s="3"/>
      <c r="T5222" s="3"/>
      <c r="U5222" s="3"/>
      <c r="V5222" s="3"/>
      <c r="W5222" s="3"/>
      <c r="X5222" s="3"/>
      <c r="Y5222" s="3"/>
      <c r="Z5222" s="3"/>
      <c r="AA5222" s="3">
        <v>0.00926117494661436</v>
      </c>
      <c r="AB5222" s="3">
        <v>0.0139879826456159</v>
      </c>
      <c r="AC5222" s="3">
        <v>-5.55832751222433</v>
      </c>
      <c r="AD5222" s="3"/>
      <c r="AE5222" s="5">
        <v>2</v>
      </c>
      <c r="AF5222" s="3">
        <v>0.280533364633493</v>
      </c>
      <c r="AG5222" s="3"/>
      <c r="AH5222" s="3"/>
      <c r="AI5222" s="3"/>
      <c r="AJ5222" s="3"/>
      <c r="AK5222" s="3"/>
      <c r="AL5222" s="3"/>
      <c r="AM5222" s="3"/>
      <c r="AN5222" s="5" t="s">
        <v>46</v>
      </c>
      <c r="AO5222" s="1"/>
      <c r="AP5222" s="1"/>
      <c r="AQ5222" s="1"/>
    </row>
    <row r="5223" spans="1:43">
      <c r="A5223" s="1" t="s">
        <v>13190</v>
      </c>
      <c r="B5223" s="1" t="s">
        <v>13191</v>
      </c>
      <c r="C5223" s="3">
        <v>0.383561643835616</v>
      </c>
      <c r="D5223" s="4">
        <v>44097</v>
      </c>
      <c r="E5223" s="3">
        <v>3.6355545368</v>
      </c>
      <c r="F5223" s="5" t="s">
        <v>12785</v>
      </c>
      <c r="G5223" s="5">
        <v>141</v>
      </c>
      <c r="H5223" s="5" t="s">
        <v>55</v>
      </c>
      <c r="I5223" s="3">
        <v>11.8638024779392</v>
      </c>
      <c r="J5223" s="3">
        <v>39.0804597701149</v>
      </c>
      <c r="K5223" s="3">
        <v>4.08027865317631</v>
      </c>
      <c r="L5223" s="3">
        <v>18.7005649717514</v>
      </c>
      <c r="M5223" s="3">
        <v>4.24453858293878</v>
      </c>
      <c r="N5223" s="3">
        <v>58.886894075404</v>
      </c>
      <c r="O5223" s="3">
        <v>22.3554645607877</v>
      </c>
      <c r="P5223" s="3">
        <v>32.2516556291391</v>
      </c>
      <c r="Q5223" s="3"/>
      <c r="R5223" s="3"/>
      <c r="S5223" s="3"/>
      <c r="T5223" s="3"/>
      <c r="U5223" s="3"/>
      <c r="V5223" s="3"/>
      <c r="W5223" s="3"/>
      <c r="X5223" s="3"/>
      <c r="Y5223" s="3"/>
      <c r="Z5223" s="3"/>
      <c r="AA5223" s="3">
        <v>0.341774083380237</v>
      </c>
      <c r="AB5223" s="3">
        <v>0.666186275561429</v>
      </c>
      <c r="AC5223" s="3">
        <v>-5.61589830235738</v>
      </c>
      <c r="AD5223" s="3"/>
      <c r="AE5223" s="5"/>
      <c r="AF5223" s="3">
        <v>4.09906367837178</v>
      </c>
      <c r="AG5223" s="3"/>
      <c r="AH5223" s="3"/>
      <c r="AI5223" s="3"/>
      <c r="AJ5223" s="3"/>
      <c r="AK5223" s="3"/>
      <c r="AL5223" s="3"/>
      <c r="AM5223" s="3"/>
      <c r="AN5223" s="5" t="s">
        <v>46</v>
      </c>
      <c r="AO5223" s="1"/>
      <c r="AP5223" s="1"/>
      <c r="AQ5223" s="1"/>
    </row>
    <row r="5224" spans="1:43">
      <c r="A5224" s="1" t="s">
        <v>13192</v>
      </c>
      <c r="B5224" s="1" t="s">
        <v>13193</v>
      </c>
      <c r="C5224" s="3">
        <v>0.235616438356164</v>
      </c>
      <c r="D5224" s="4">
        <v>44151</v>
      </c>
      <c r="E5224" s="3">
        <v>5.5697727125</v>
      </c>
      <c r="F5224" s="5" t="s">
        <v>5328</v>
      </c>
      <c r="G5224" s="5">
        <v>87</v>
      </c>
      <c r="H5224" s="5" t="s">
        <v>116</v>
      </c>
      <c r="I5224" s="3">
        <v>3.50929814037194</v>
      </c>
      <c r="J5224" s="3">
        <v>84.5794392523365</v>
      </c>
      <c r="K5224" s="3">
        <v>3.37493759360959</v>
      </c>
      <c r="L5224" s="3">
        <v>37.1559633027523</v>
      </c>
      <c r="M5224" s="3">
        <v>1.47015583651868</v>
      </c>
      <c r="N5224" s="3">
        <v>77.5700934579439</v>
      </c>
      <c r="O5224" s="3"/>
      <c r="P5224" s="3"/>
      <c r="Q5224" s="3"/>
      <c r="R5224" s="3"/>
      <c r="S5224" s="3"/>
      <c r="T5224" s="3"/>
      <c r="U5224" s="3"/>
      <c r="V5224" s="3"/>
      <c r="W5224" s="3"/>
      <c r="X5224" s="3"/>
      <c r="Y5224" s="3"/>
      <c r="Z5224" s="3"/>
      <c r="AA5224" s="3">
        <v>-0.0220557157730417</v>
      </c>
      <c r="AB5224" s="3">
        <v>-0.0318736874187173</v>
      </c>
      <c r="AC5224" s="3">
        <v>-4.33822823687494</v>
      </c>
      <c r="AD5224" s="3"/>
      <c r="AE5224" s="5"/>
      <c r="AF5224" s="3">
        <v>0.285914899767588</v>
      </c>
      <c r="AG5224" s="3"/>
      <c r="AH5224" s="3"/>
      <c r="AI5224" s="3"/>
      <c r="AJ5224" s="3"/>
      <c r="AK5224" s="3"/>
      <c r="AL5224" s="3"/>
      <c r="AM5224" s="3"/>
      <c r="AN5224" s="5" t="s">
        <v>46</v>
      </c>
      <c r="AO5224" s="1"/>
      <c r="AP5224" s="1"/>
      <c r="AQ5224" s="1"/>
    </row>
    <row r="5225" spans="1:43">
      <c r="A5225" s="1" t="s">
        <v>13194</v>
      </c>
      <c r="B5225" s="1" t="s">
        <v>13195</v>
      </c>
      <c r="C5225" s="3">
        <v>0.153424657534247</v>
      </c>
      <c r="D5225" s="4">
        <v>44181</v>
      </c>
      <c r="E5225" s="3">
        <v>28.9279883771</v>
      </c>
      <c r="F5225" s="5" t="s">
        <v>3271</v>
      </c>
      <c r="G5225" s="5">
        <v>57</v>
      </c>
      <c r="H5225" s="5" t="s">
        <v>191</v>
      </c>
      <c r="I5225" s="3">
        <v>3.94827756391275</v>
      </c>
      <c r="J5225" s="3">
        <v>85.5334538878843</v>
      </c>
      <c r="K5225" s="3">
        <v>0.698030216102492</v>
      </c>
      <c r="L5225" s="3">
        <v>79.7945205479452</v>
      </c>
      <c r="M5225" s="3">
        <v>2.52141744548287</v>
      </c>
      <c r="N5225" s="3">
        <v>74.2342342342342</v>
      </c>
      <c r="O5225" s="3"/>
      <c r="P5225" s="3"/>
      <c r="Q5225" s="3"/>
      <c r="R5225" s="3"/>
      <c r="S5225" s="3"/>
      <c r="T5225" s="3"/>
      <c r="U5225" s="3"/>
      <c r="V5225" s="3"/>
      <c r="W5225" s="3"/>
      <c r="X5225" s="3"/>
      <c r="Y5225" s="3"/>
      <c r="Z5225" s="3"/>
      <c r="AA5225" s="3">
        <v>0.431472982523987</v>
      </c>
      <c r="AB5225" s="3">
        <v>0.749441546204443</v>
      </c>
      <c r="AC5225" s="3">
        <v>-2.55311218784941</v>
      </c>
      <c r="AD5225" s="3"/>
      <c r="AE5225" s="5"/>
      <c r="AF5225" s="3">
        <v>3.22771690849869</v>
      </c>
      <c r="AG5225" s="3"/>
      <c r="AH5225" s="3"/>
      <c r="AI5225" s="3"/>
      <c r="AJ5225" s="3"/>
      <c r="AK5225" s="3"/>
      <c r="AL5225" s="3"/>
      <c r="AM5225" s="3"/>
      <c r="AN5225" s="5" t="s">
        <v>1266</v>
      </c>
      <c r="AO5225" s="1"/>
      <c r="AP5225" s="1"/>
      <c r="AQ5225" s="1"/>
    </row>
    <row r="5226" spans="1:43">
      <c r="A5226" s="1" t="s">
        <v>13196</v>
      </c>
      <c r="B5226" s="1" t="s">
        <v>13197</v>
      </c>
      <c r="C5226" s="3">
        <v>0.4</v>
      </c>
      <c r="D5226" s="4">
        <v>44091</v>
      </c>
      <c r="E5226" s="3">
        <v>71.3115404075</v>
      </c>
      <c r="F5226" s="5" t="s">
        <v>13198</v>
      </c>
      <c r="G5226" s="5">
        <v>147</v>
      </c>
      <c r="H5226" s="5" t="s">
        <v>45</v>
      </c>
      <c r="I5226" s="3">
        <v>1.02231396834758</v>
      </c>
      <c r="J5226" s="3">
        <v>50.7961783439491</v>
      </c>
      <c r="K5226" s="3">
        <v>0.498728730686496</v>
      </c>
      <c r="L5226" s="3">
        <v>46.8944099378882</v>
      </c>
      <c r="M5226" s="3">
        <v>0.263414634146356</v>
      </c>
      <c r="N5226" s="3">
        <v>41.1111111111111</v>
      </c>
      <c r="O5226" s="3">
        <v>2.27906050955415</v>
      </c>
      <c r="P5226" s="3">
        <v>46.3576158940397</v>
      </c>
      <c r="Q5226" s="3"/>
      <c r="R5226" s="3"/>
      <c r="S5226" s="3"/>
      <c r="T5226" s="3"/>
      <c r="U5226" s="3"/>
      <c r="V5226" s="3"/>
      <c r="W5226" s="3"/>
      <c r="X5226" s="3"/>
      <c r="Y5226" s="3"/>
      <c r="Z5226" s="3"/>
      <c r="AA5226" s="3">
        <v>0.281917319385473</v>
      </c>
      <c r="AB5226" s="3">
        <v>0.499261299311158</v>
      </c>
      <c r="AC5226" s="3">
        <v>-0.855864617778634</v>
      </c>
      <c r="AD5226" s="3"/>
      <c r="AE5226" s="5"/>
      <c r="AF5226" s="3">
        <v>0.462655734026318</v>
      </c>
      <c r="AG5226" s="3"/>
      <c r="AH5226" s="3"/>
      <c r="AI5226" s="3"/>
      <c r="AJ5226" s="3"/>
      <c r="AK5226" s="3"/>
      <c r="AL5226" s="3"/>
      <c r="AM5226" s="3"/>
      <c r="AN5226" s="5" t="s">
        <v>1266</v>
      </c>
      <c r="AO5226" s="1"/>
      <c r="AP5226" s="1"/>
      <c r="AQ5226" s="1"/>
    </row>
    <row r="5227" spans="1:43">
      <c r="A5227" s="1" t="s">
        <v>13199</v>
      </c>
      <c r="B5227" s="1" t="s">
        <v>13200</v>
      </c>
      <c r="C5227" s="3">
        <v>0.213698630136986</v>
      </c>
      <c r="D5227" s="4">
        <v>44159</v>
      </c>
      <c r="E5227" s="3">
        <v>3.8816480787</v>
      </c>
      <c r="F5227" s="5" t="s">
        <v>13201</v>
      </c>
      <c r="G5227" s="5">
        <v>79</v>
      </c>
      <c r="H5227" s="5" t="s">
        <v>198</v>
      </c>
      <c r="I5227" s="3">
        <v>0.278995615783172</v>
      </c>
      <c r="J5227" s="3">
        <v>30.1587301587302</v>
      </c>
      <c r="K5227" s="3">
        <v>0.049706730291276</v>
      </c>
      <c r="L5227" s="3">
        <v>17.8191489361702</v>
      </c>
      <c r="M5227" s="3">
        <v>0.159235668789813</v>
      </c>
      <c r="N5227" s="3">
        <v>23.0769230769231</v>
      </c>
      <c r="O5227" s="3"/>
      <c r="P5227" s="3"/>
      <c r="Q5227" s="3"/>
      <c r="R5227" s="3"/>
      <c r="S5227" s="3"/>
      <c r="T5227" s="3"/>
      <c r="U5227" s="3"/>
      <c r="V5227" s="3"/>
      <c r="W5227" s="3"/>
      <c r="X5227" s="3"/>
      <c r="Y5227" s="3"/>
      <c r="Z5227" s="3"/>
      <c r="AA5227" s="3">
        <v>0.472384642429655</v>
      </c>
      <c r="AB5227" s="3">
        <v>0.721722781397079</v>
      </c>
      <c r="AC5227" s="3">
        <v>-0.129198966408277</v>
      </c>
      <c r="AD5227" s="3"/>
      <c r="AE5227" s="5"/>
      <c r="AF5227" s="3">
        <v>0.239749341128059</v>
      </c>
      <c r="AG5227" s="3"/>
      <c r="AH5227" s="3"/>
      <c r="AI5227" s="3"/>
      <c r="AJ5227" s="3"/>
      <c r="AK5227" s="3"/>
      <c r="AL5227" s="3"/>
      <c r="AM5227" s="3"/>
      <c r="AN5227" s="5" t="s">
        <v>46</v>
      </c>
      <c r="AO5227" s="1"/>
      <c r="AP5227" s="1"/>
      <c r="AQ5227" s="1"/>
    </row>
    <row r="5228" spans="1:43">
      <c r="A5228" s="1" t="s">
        <v>13202</v>
      </c>
      <c r="B5228" s="1" t="s">
        <v>13203</v>
      </c>
      <c r="C5228" s="3">
        <v>0.249315068493151</v>
      </c>
      <c r="D5228" s="4">
        <v>44146</v>
      </c>
      <c r="E5228" s="3">
        <v>9.0131587566</v>
      </c>
      <c r="F5228" s="5" t="s">
        <v>6225</v>
      </c>
      <c r="G5228" s="5">
        <v>92</v>
      </c>
      <c r="H5228" s="5" t="s">
        <v>226</v>
      </c>
      <c r="I5228" s="3">
        <v>2.13456620106237</v>
      </c>
      <c r="J5228" s="3">
        <v>47.9374110953058</v>
      </c>
      <c r="K5228" s="3">
        <v>0.678754969456016</v>
      </c>
      <c r="L5228" s="3">
        <v>39.8148148148148</v>
      </c>
      <c r="M5228" s="3">
        <v>0.678754969456016</v>
      </c>
      <c r="N5228" s="3">
        <v>53.5966149506347</v>
      </c>
      <c r="O5228" s="3">
        <v>3.83</v>
      </c>
      <c r="P5228" s="3">
        <v>54.0880503144654</v>
      </c>
      <c r="Q5228" s="3"/>
      <c r="R5228" s="3"/>
      <c r="S5228" s="3"/>
      <c r="T5228" s="3"/>
      <c r="U5228" s="3"/>
      <c r="V5228" s="3"/>
      <c r="W5228" s="3"/>
      <c r="X5228" s="3"/>
      <c r="Y5228" s="3"/>
      <c r="Z5228" s="3"/>
      <c r="AA5228" s="3">
        <v>0.32578066939548</v>
      </c>
      <c r="AB5228" s="3">
        <v>0.651680673492489</v>
      </c>
      <c r="AC5228" s="3">
        <v>-1.41076432505556</v>
      </c>
      <c r="AD5228" s="3"/>
      <c r="AE5228" s="5"/>
      <c r="AF5228" s="3">
        <v>1.34613422007193</v>
      </c>
      <c r="AG5228" s="3"/>
      <c r="AH5228" s="3"/>
      <c r="AI5228" s="3"/>
      <c r="AJ5228" s="3"/>
      <c r="AK5228" s="3"/>
      <c r="AL5228" s="3"/>
      <c r="AM5228" s="3"/>
      <c r="AN5228" s="5" t="s">
        <v>134</v>
      </c>
      <c r="AO5228" s="1"/>
      <c r="AP5228" s="1"/>
      <c r="AQ5228" s="1"/>
    </row>
    <row r="5229" spans="1:43">
      <c r="A5229" s="1" t="s">
        <v>13204</v>
      </c>
      <c r="B5229" s="1" t="s">
        <v>13205</v>
      </c>
      <c r="C5229" s="3">
        <v>0.134246575342466</v>
      </c>
      <c r="D5229" s="4">
        <v>44188</v>
      </c>
      <c r="E5229" s="3">
        <v>2.6134006522</v>
      </c>
      <c r="F5229" s="5" t="s">
        <v>12175</v>
      </c>
      <c r="G5229" s="5">
        <v>50</v>
      </c>
      <c r="H5229" s="5" t="s">
        <v>45</v>
      </c>
      <c r="I5229" s="3">
        <v>2.1150761828388</v>
      </c>
      <c r="J5229" s="3">
        <v>28.8216560509554</v>
      </c>
      <c r="K5229" s="3">
        <v>0.374421125234016</v>
      </c>
      <c r="L5229" s="3">
        <v>56.2111801242236</v>
      </c>
      <c r="M5229" s="3">
        <v>1.66666666666666</v>
      </c>
      <c r="N5229" s="3">
        <v>9.36507936507937</v>
      </c>
      <c r="O5229" s="3"/>
      <c r="P5229" s="3"/>
      <c r="Q5229" s="3"/>
      <c r="R5229" s="3"/>
      <c r="S5229" s="3"/>
      <c r="T5229" s="3"/>
      <c r="U5229" s="3"/>
      <c r="V5229" s="3"/>
      <c r="W5229" s="3"/>
      <c r="X5229" s="3"/>
      <c r="Y5229" s="3"/>
      <c r="Z5229" s="3"/>
      <c r="AA5229" s="3">
        <v>0.176854875378992</v>
      </c>
      <c r="AB5229" s="3">
        <v>0.269311034587143</v>
      </c>
      <c r="AC5229" s="3">
        <v>-0.877625480721813</v>
      </c>
      <c r="AD5229" s="3"/>
      <c r="AE5229" s="5"/>
      <c r="AF5229" s="3">
        <v>0.761828388131521</v>
      </c>
      <c r="AG5229" s="3"/>
      <c r="AH5229" s="3"/>
      <c r="AI5229" s="3"/>
      <c r="AJ5229" s="3"/>
      <c r="AK5229" s="3"/>
      <c r="AL5229" s="3"/>
      <c r="AM5229" s="3"/>
      <c r="AN5229" s="5" t="s">
        <v>1266</v>
      </c>
      <c r="AO5229" s="1"/>
      <c r="AP5229" s="1"/>
      <c r="AQ5229" s="1"/>
    </row>
    <row r="5230" spans="1:43">
      <c r="A5230" s="1" t="s">
        <v>13206</v>
      </c>
      <c r="B5230" s="1" t="s">
        <v>13207</v>
      </c>
      <c r="C5230" s="3">
        <v>0.172602739726027</v>
      </c>
      <c r="D5230" s="4">
        <v>44174</v>
      </c>
      <c r="E5230" s="3">
        <v>5.9073772451</v>
      </c>
      <c r="F5230" s="5" t="s">
        <v>12853</v>
      </c>
      <c r="G5230" s="5">
        <v>64</v>
      </c>
      <c r="H5230" s="5" t="s">
        <v>55</v>
      </c>
      <c r="I5230" s="3">
        <v>6.30605381165918</v>
      </c>
      <c r="J5230" s="3">
        <v>73.8656987295826</v>
      </c>
      <c r="K5230" s="3">
        <v>2.33833977875706</v>
      </c>
      <c r="L5230" s="3">
        <v>55.7627118644068</v>
      </c>
      <c r="M5230" s="3">
        <v>-3.03365999147849</v>
      </c>
      <c r="N5230" s="3">
        <v>95.0927588270497</v>
      </c>
      <c r="O5230" s="3"/>
      <c r="P5230" s="3"/>
      <c r="Q5230" s="3"/>
      <c r="R5230" s="3"/>
      <c r="S5230" s="3"/>
      <c r="T5230" s="3"/>
      <c r="U5230" s="3"/>
      <c r="V5230" s="3"/>
      <c r="W5230" s="3"/>
      <c r="X5230" s="3"/>
      <c r="Y5230" s="3"/>
      <c r="Z5230" s="3"/>
      <c r="AA5230" s="3">
        <v>0.360058683253925</v>
      </c>
      <c r="AB5230" s="3">
        <v>0.718592176894263</v>
      </c>
      <c r="AC5230" s="3">
        <v>-5.24925436727737</v>
      </c>
      <c r="AD5230" s="3"/>
      <c r="AE5230" s="5"/>
      <c r="AF5230" s="3">
        <v>3.87705530642751</v>
      </c>
      <c r="AG5230" s="3"/>
      <c r="AH5230" s="3"/>
      <c r="AI5230" s="3"/>
      <c r="AJ5230" s="3"/>
      <c r="AK5230" s="3"/>
      <c r="AL5230" s="3"/>
      <c r="AM5230" s="3"/>
      <c r="AN5230" s="5" t="s">
        <v>1266</v>
      </c>
      <c r="AO5230" s="1"/>
      <c r="AP5230" s="1"/>
      <c r="AQ5230" s="1"/>
    </row>
    <row r="5231" spans="1:43">
      <c r="A5231" s="1" t="s">
        <v>13208</v>
      </c>
      <c r="B5231" s="1" t="s">
        <v>13209</v>
      </c>
      <c r="C5231" s="3">
        <v>0.0602739726027397</v>
      </c>
      <c r="D5231" s="4">
        <v>44215</v>
      </c>
      <c r="E5231" s="3">
        <v>79.9999980291</v>
      </c>
      <c r="F5231" s="5" t="s">
        <v>700</v>
      </c>
      <c r="G5231" s="5">
        <v>23</v>
      </c>
      <c r="H5231" s="5" t="s">
        <v>55</v>
      </c>
      <c r="I5231" s="3">
        <v>0.239999999999996</v>
      </c>
      <c r="J5231" s="3"/>
      <c r="K5231" s="3">
        <v>0.491228070175429</v>
      </c>
      <c r="L5231" s="3">
        <v>84.406779661017</v>
      </c>
      <c r="M5231" s="3">
        <v>0.239999999999996</v>
      </c>
      <c r="N5231" s="3"/>
      <c r="O5231" s="3"/>
      <c r="P5231" s="3"/>
      <c r="Q5231" s="3"/>
      <c r="R5231" s="3"/>
      <c r="S5231" s="3"/>
      <c r="T5231" s="3"/>
      <c r="U5231" s="3"/>
      <c r="V5231" s="3"/>
      <c r="W5231" s="3"/>
      <c r="X5231" s="3"/>
      <c r="Y5231" s="3"/>
      <c r="Z5231" s="3"/>
      <c r="AA5231" s="3">
        <v>0.0897657853709324</v>
      </c>
      <c r="AB5231" s="3">
        <v>0.205636742042256</v>
      </c>
      <c r="AC5231" s="3">
        <v>-0.329736211031161</v>
      </c>
      <c r="AD5231" s="3"/>
      <c r="AE5231" s="5"/>
      <c r="AF5231" s="3"/>
      <c r="AG5231" s="3"/>
      <c r="AH5231" s="3"/>
      <c r="AI5231" s="3"/>
      <c r="AJ5231" s="3"/>
      <c r="AK5231" s="3"/>
      <c r="AL5231" s="3"/>
      <c r="AM5231" s="3"/>
      <c r="AN5231" s="5" t="s">
        <v>1266</v>
      </c>
      <c r="AO5231" s="1"/>
      <c r="AP5231" s="1"/>
      <c r="AQ5231" s="1"/>
    </row>
    <row r="5232" spans="1:43">
      <c r="A5232" s="1" t="s">
        <v>13210</v>
      </c>
      <c r="B5232" s="1" t="s">
        <v>13211</v>
      </c>
      <c r="C5232" s="3">
        <v>0.293150684931507</v>
      </c>
      <c r="D5232" s="4">
        <v>44130</v>
      </c>
      <c r="E5232" s="3">
        <v>29.2874364336</v>
      </c>
      <c r="F5232" s="5" t="s">
        <v>1627</v>
      </c>
      <c r="G5232" s="5">
        <v>108</v>
      </c>
      <c r="H5232" s="5" t="s">
        <v>55</v>
      </c>
      <c r="I5232" s="3">
        <v>11.2728596124102</v>
      </c>
      <c r="J5232" s="3">
        <v>42.8917120387175</v>
      </c>
      <c r="K5232" s="3">
        <v>5.03263483339059</v>
      </c>
      <c r="L5232" s="3">
        <v>6.66666666666667</v>
      </c>
      <c r="M5232" s="3">
        <v>6.98040587823654</v>
      </c>
      <c r="N5232" s="3">
        <v>33.3333333333333</v>
      </c>
      <c r="O5232" s="3">
        <v>20.5163579030351</v>
      </c>
      <c r="P5232" s="3">
        <v>42.1854304635762</v>
      </c>
      <c r="Q5232" s="3"/>
      <c r="R5232" s="3"/>
      <c r="S5232" s="3"/>
      <c r="T5232" s="3"/>
      <c r="U5232" s="3"/>
      <c r="V5232" s="3"/>
      <c r="W5232" s="3"/>
      <c r="X5232" s="3"/>
      <c r="Y5232" s="3"/>
      <c r="Z5232" s="3"/>
      <c r="AA5232" s="3">
        <v>0.407354659517372</v>
      </c>
      <c r="AB5232" s="3">
        <v>0.965778742587028</v>
      </c>
      <c r="AC5232" s="3">
        <v>-5.24859630563919</v>
      </c>
      <c r="AD5232" s="3"/>
      <c r="AE5232" s="5">
        <v>1</v>
      </c>
      <c r="AF5232" s="3">
        <v>5.3391891104082</v>
      </c>
      <c r="AG5232" s="3"/>
      <c r="AH5232" s="3"/>
      <c r="AI5232" s="3"/>
      <c r="AJ5232" s="3"/>
      <c r="AK5232" s="3"/>
      <c r="AL5232" s="3"/>
      <c r="AM5232" s="3"/>
      <c r="AN5232" s="5" t="s">
        <v>1266</v>
      </c>
      <c r="AO5232" s="1"/>
      <c r="AP5232" s="1"/>
      <c r="AQ5232" s="1"/>
    </row>
    <row r="5233" spans="1:43">
      <c r="A5233" s="1" t="s">
        <v>13212</v>
      </c>
      <c r="B5233" s="1" t="s">
        <v>13213</v>
      </c>
      <c r="C5233" s="3">
        <v>0.287671232876712</v>
      </c>
      <c r="D5233" s="4">
        <v>44132</v>
      </c>
      <c r="E5233" s="3">
        <v>6.4135382021</v>
      </c>
      <c r="F5233" s="5" t="s">
        <v>13214</v>
      </c>
      <c r="G5233" s="5">
        <v>106</v>
      </c>
      <c r="H5233" s="5" t="s">
        <v>55</v>
      </c>
      <c r="I5233" s="3">
        <v>10.7531801958451</v>
      </c>
      <c r="J5233" s="3">
        <v>47.005444646098</v>
      </c>
      <c r="K5233" s="3">
        <v>3.50667122819021</v>
      </c>
      <c r="L5233" s="3">
        <v>29.9435028248588</v>
      </c>
      <c r="M5233" s="3">
        <v>6.66314119513484</v>
      </c>
      <c r="N5233" s="3">
        <v>35.9066427289048</v>
      </c>
      <c r="O5233" s="3">
        <v>19.845513963161</v>
      </c>
      <c r="P5233" s="3">
        <v>46.2913907284768</v>
      </c>
      <c r="Q5233" s="3"/>
      <c r="R5233" s="3"/>
      <c r="S5233" s="3"/>
      <c r="T5233" s="3"/>
      <c r="U5233" s="3"/>
      <c r="V5233" s="3"/>
      <c r="W5233" s="3"/>
      <c r="X5233" s="3"/>
      <c r="Y5233" s="3"/>
      <c r="Z5233" s="3"/>
      <c r="AA5233" s="3">
        <v>0.44407849237693</v>
      </c>
      <c r="AB5233" s="3">
        <v>0.904401005118972</v>
      </c>
      <c r="AC5233" s="3">
        <v>-3.88927216281476</v>
      </c>
      <c r="AD5233" s="3"/>
      <c r="AE5233" s="5"/>
      <c r="AF5233" s="3">
        <v>3.83524838801943</v>
      </c>
      <c r="AG5233" s="3"/>
      <c r="AH5233" s="3"/>
      <c r="AI5233" s="3"/>
      <c r="AJ5233" s="3"/>
      <c r="AK5233" s="3"/>
      <c r="AL5233" s="3"/>
      <c r="AM5233" s="3"/>
      <c r="AN5233" s="5" t="s">
        <v>46</v>
      </c>
      <c r="AO5233" s="1"/>
      <c r="AP5233" s="1"/>
      <c r="AQ5233" s="1"/>
    </row>
    <row r="5234" spans="1:43">
      <c r="A5234" s="1" t="s">
        <v>13215</v>
      </c>
      <c r="B5234" s="1" t="s">
        <v>13216</v>
      </c>
      <c r="C5234" s="3">
        <v>0.405479452054795</v>
      </c>
      <c r="D5234" s="4">
        <v>44089</v>
      </c>
      <c r="E5234" s="3">
        <v>5.4213237427</v>
      </c>
      <c r="F5234" s="5" t="s">
        <v>6475</v>
      </c>
      <c r="G5234" s="5">
        <v>149</v>
      </c>
      <c r="H5234" s="5" t="s">
        <v>93</v>
      </c>
      <c r="I5234" s="3">
        <v>11.6860357867552</v>
      </c>
      <c r="J5234" s="3">
        <v>23.1</v>
      </c>
      <c r="K5234" s="3">
        <v>2.68826322930801</v>
      </c>
      <c r="L5234" s="3">
        <v>32.804757185332</v>
      </c>
      <c r="M5234" s="3">
        <v>7.3302605920936</v>
      </c>
      <c r="N5234" s="3">
        <v>14.9201596806387</v>
      </c>
      <c r="O5234" s="3">
        <v>19.8199089649713</v>
      </c>
      <c r="P5234" s="3">
        <v>23.7424547283702</v>
      </c>
      <c r="Q5234" s="3"/>
      <c r="R5234" s="3"/>
      <c r="S5234" s="3"/>
      <c r="T5234" s="3"/>
      <c r="U5234" s="3"/>
      <c r="V5234" s="3"/>
      <c r="W5234" s="3"/>
      <c r="X5234" s="3"/>
      <c r="Y5234" s="3"/>
      <c r="Z5234" s="3"/>
      <c r="AA5234" s="3">
        <v>0.394468304902392</v>
      </c>
      <c r="AB5234" s="3">
        <v>0.975158465885576</v>
      </c>
      <c r="AC5234" s="3">
        <v>-4.29526243365442</v>
      </c>
      <c r="AD5234" s="3"/>
      <c r="AE5234" s="5">
        <v>1</v>
      </c>
      <c r="AF5234" s="3">
        <v>3.58761963025249</v>
      </c>
      <c r="AG5234" s="3"/>
      <c r="AH5234" s="3"/>
      <c r="AI5234" s="3"/>
      <c r="AJ5234" s="3"/>
      <c r="AK5234" s="3"/>
      <c r="AL5234" s="3"/>
      <c r="AM5234" s="3"/>
      <c r="AN5234" s="5" t="s">
        <v>51</v>
      </c>
      <c r="AO5234" s="1"/>
      <c r="AP5234" s="1"/>
      <c r="AQ5234" s="1"/>
    </row>
    <row r="5235" spans="1:43">
      <c r="A5235" s="1" t="s">
        <v>13217</v>
      </c>
      <c r="B5235" s="1" t="s">
        <v>13218</v>
      </c>
      <c r="C5235" s="3">
        <v>0.287671232876712</v>
      </c>
      <c r="D5235" s="4">
        <v>44132</v>
      </c>
      <c r="E5235" s="3">
        <v>159.5815975156</v>
      </c>
      <c r="F5235" s="5" t="s">
        <v>942</v>
      </c>
      <c r="G5235" s="5">
        <v>106</v>
      </c>
      <c r="H5235" s="5" t="s">
        <v>55</v>
      </c>
      <c r="I5235" s="3">
        <v>13.3971736705095</v>
      </c>
      <c r="J5235" s="3">
        <v>27.9491833030853</v>
      </c>
      <c r="K5235" s="3">
        <v>1.93898871709153</v>
      </c>
      <c r="L5235" s="3">
        <v>63.2768361581921</v>
      </c>
      <c r="M5235" s="3">
        <v>9.13564781675019</v>
      </c>
      <c r="N5235" s="3">
        <v>16.5769000598444</v>
      </c>
      <c r="O5235" s="3">
        <v>21.6537003790146</v>
      </c>
      <c r="P5235" s="3">
        <v>36.6887417218543</v>
      </c>
      <c r="Q5235" s="3"/>
      <c r="R5235" s="3"/>
      <c r="S5235" s="3"/>
      <c r="T5235" s="3"/>
      <c r="U5235" s="3"/>
      <c r="V5235" s="3"/>
      <c r="W5235" s="3"/>
      <c r="X5235" s="3"/>
      <c r="Y5235" s="3"/>
      <c r="Z5235" s="3"/>
      <c r="AA5235" s="3">
        <v>0.449626829354115</v>
      </c>
      <c r="AB5235" s="3">
        <v>1.11518778315445</v>
      </c>
      <c r="AC5235" s="3">
        <v>-4.35797016915257</v>
      </c>
      <c r="AD5235" s="3"/>
      <c r="AE5235" s="5">
        <v>1</v>
      </c>
      <c r="AF5235" s="3">
        <v>5.11566205134942</v>
      </c>
      <c r="AG5235" s="3"/>
      <c r="AH5235" s="3"/>
      <c r="AI5235" s="3"/>
      <c r="AJ5235" s="3"/>
      <c r="AK5235" s="3"/>
      <c r="AL5235" s="3"/>
      <c r="AM5235" s="3"/>
      <c r="AN5235" s="5" t="s">
        <v>51</v>
      </c>
      <c r="AO5235" s="1"/>
      <c r="AP5235" s="1"/>
      <c r="AQ5235" s="1"/>
    </row>
    <row r="5236" spans="1:43">
      <c r="A5236" s="1" t="s">
        <v>13219</v>
      </c>
      <c r="B5236" s="1" t="s">
        <v>13220</v>
      </c>
      <c r="C5236" s="3">
        <v>0.304109589041096</v>
      </c>
      <c r="D5236" s="4">
        <v>44126</v>
      </c>
      <c r="E5236" s="3">
        <v>22.2850217608</v>
      </c>
      <c r="F5236" s="5" t="s">
        <v>2575</v>
      </c>
      <c r="G5236" s="5">
        <v>112</v>
      </c>
      <c r="H5236" s="5" t="s">
        <v>226</v>
      </c>
      <c r="I5236" s="3">
        <v>2.12599196629764</v>
      </c>
      <c r="J5236" s="3">
        <v>48.0796586059744</v>
      </c>
      <c r="K5236" s="3">
        <v>0.578927055191046</v>
      </c>
      <c r="L5236" s="3">
        <v>45.8994708994709</v>
      </c>
      <c r="M5236" s="3">
        <v>0.734441437959031</v>
      </c>
      <c r="N5236" s="3">
        <v>50.6346967559944</v>
      </c>
      <c r="O5236" s="3">
        <v>3.93857812344203</v>
      </c>
      <c r="P5236" s="3">
        <v>53.3018867924528</v>
      </c>
      <c r="Q5236" s="3"/>
      <c r="R5236" s="3"/>
      <c r="S5236" s="3"/>
      <c r="T5236" s="3"/>
      <c r="U5236" s="3"/>
      <c r="V5236" s="3"/>
      <c r="W5236" s="3"/>
      <c r="X5236" s="3"/>
      <c r="Y5236" s="3"/>
      <c r="Z5236" s="3"/>
      <c r="AA5236" s="3">
        <v>0.353382091526188</v>
      </c>
      <c r="AB5236" s="3">
        <v>0.681615720358344</v>
      </c>
      <c r="AC5236" s="3">
        <v>-1.19674485399712</v>
      </c>
      <c r="AD5236" s="3"/>
      <c r="AE5236" s="5">
        <v>1</v>
      </c>
      <c r="AF5236" s="3">
        <v>1.11441406562888</v>
      </c>
      <c r="AG5236" s="3"/>
      <c r="AH5236" s="3"/>
      <c r="AI5236" s="3"/>
      <c r="AJ5236" s="3"/>
      <c r="AK5236" s="3"/>
      <c r="AL5236" s="3"/>
      <c r="AM5236" s="3"/>
      <c r="AN5236" s="5" t="s">
        <v>1266</v>
      </c>
      <c r="AO5236" s="1"/>
      <c r="AP5236" s="1"/>
      <c r="AQ5236" s="1"/>
    </row>
    <row r="5237" spans="1:43">
      <c r="A5237" s="1" t="s">
        <v>13221</v>
      </c>
      <c r="B5237" s="1" t="s">
        <v>13222</v>
      </c>
      <c r="C5237" s="3">
        <v>0.389041095890411</v>
      </c>
      <c r="D5237" s="4">
        <v>44095</v>
      </c>
      <c r="E5237" s="3">
        <v>12.0567020204</v>
      </c>
      <c r="F5237" s="5" t="s">
        <v>1633</v>
      </c>
      <c r="G5237" s="5">
        <v>143</v>
      </c>
      <c r="H5237" s="5" t="s">
        <v>55</v>
      </c>
      <c r="I5237" s="3">
        <v>16.1849710982659</v>
      </c>
      <c r="J5237" s="3">
        <v>12.8856624319419</v>
      </c>
      <c r="K5237" s="3">
        <v>4.15289876839893</v>
      </c>
      <c r="L5237" s="3">
        <v>17.5141242937853</v>
      </c>
      <c r="M5237" s="3">
        <v>10.2902584493042</v>
      </c>
      <c r="N5237" s="3">
        <v>10.7719928186715</v>
      </c>
      <c r="O5237" s="3">
        <v>25.8529945553539</v>
      </c>
      <c r="P5237" s="3">
        <v>19.0728476821192</v>
      </c>
      <c r="Q5237" s="3"/>
      <c r="R5237" s="3"/>
      <c r="S5237" s="3"/>
      <c r="T5237" s="3"/>
      <c r="U5237" s="3"/>
      <c r="V5237" s="3"/>
      <c r="W5237" s="3"/>
      <c r="X5237" s="3"/>
      <c r="Y5237" s="3"/>
      <c r="Z5237" s="3"/>
      <c r="AA5237" s="3">
        <v>0.606308837780813</v>
      </c>
      <c r="AB5237" s="3">
        <v>1.64531690474097</v>
      </c>
      <c r="AC5237" s="3">
        <v>-4.77792151789564</v>
      </c>
      <c r="AD5237" s="3"/>
      <c r="AE5237" s="5"/>
      <c r="AF5237" s="3">
        <v>6.28359686223254</v>
      </c>
      <c r="AG5237" s="3"/>
      <c r="AH5237" s="3"/>
      <c r="AI5237" s="3"/>
      <c r="AJ5237" s="3"/>
      <c r="AK5237" s="3"/>
      <c r="AL5237" s="3"/>
      <c r="AM5237" s="3"/>
      <c r="AN5237" s="5" t="s">
        <v>51</v>
      </c>
      <c r="AO5237" s="1"/>
      <c r="AP5237" s="1"/>
      <c r="AQ5237" s="1"/>
    </row>
    <row r="5238" spans="1:43">
      <c r="A5238" s="1" t="s">
        <v>13223</v>
      </c>
      <c r="B5238" s="1" t="s">
        <v>13224</v>
      </c>
      <c r="C5238" s="3">
        <v>0.0821917808219178</v>
      </c>
      <c r="D5238" s="4">
        <v>44207</v>
      </c>
      <c r="E5238" s="3">
        <v>40.0101930683</v>
      </c>
      <c r="F5238" s="5" t="s">
        <v>1668</v>
      </c>
      <c r="G5238" s="5">
        <v>31</v>
      </c>
      <c r="H5238" s="5" t="s">
        <v>50</v>
      </c>
      <c r="I5238" s="3">
        <v>0.0199999999999978</v>
      </c>
      <c r="J5238" s="3"/>
      <c r="K5238" s="3">
        <v>0.0199999999999978</v>
      </c>
      <c r="L5238" s="3">
        <v>31.1199645861</v>
      </c>
      <c r="M5238" s="3">
        <v>0.0199999999999978</v>
      </c>
      <c r="N5238" s="3">
        <v>31.7453250222618</v>
      </c>
      <c r="O5238" s="3"/>
      <c r="P5238" s="3"/>
      <c r="Q5238" s="3"/>
      <c r="R5238" s="3"/>
      <c r="S5238" s="3"/>
      <c r="T5238" s="3"/>
      <c r="U5238" s="3"/>
      <c r="V5238" s="3"/>
      <c r="W5238" s="3"/>
      <c r="X5238" s="3"/>
      <c r="Y5238" s="3"/>
      <c r="Z5238" s="3"/>
      <c r="AA5238" s="3">
        <v>-1.09538939666799</v>
      </c>
      <c r="AB5238" s="3">
        <v>-0.802021123265571</v>
      </c>
      <c r="AC5238" s="3">
        <v>-0.0299970002999667</v>
      </c>
      <c r="AD5238" s="3"/>
      <c r="AE5238" s="5"/>
      <c r="AF5238" s="3"/>
      <c r="AG5238" s="3"/>
      <c r="AH5238" s="3"/>
      <c r="AI5238" s="3"/>
      <c r="AJ5238" s="3"/>
      <c r="AK5238" s="3"/>
      <c r="AL5238" s="3"/>
      <c r="AM5238" s="3"/>
      <c r="AN5238" s="5" t="s">
        <v>46</v>
      </c>
      <c r="AO5238" s="1"/>
      <c r="AP5238" s="1"/>
      <c r="AQ5238" s="1"/>
    </row>
    <row r="5239" spans="1:43">
      <c r="A5239" s="1" t="s">
        <v>13225</v>
      </c>
      <c r="B5239" s="1" t="s">
        <v>13226</v>
      </c>
      <c r="C5239" s="3">
        <v>0.265753424657534</v>
      </c>
      <c r="D5239" s="4">
        <v>44140</v>
      </c>
      <c r="E5239" s="3">
        <v>0.5138865269</v>
      </c>
      <c r="F5239" s="5" t="s">
        <v>9737</v>
      </c>
      <c r="G5239" s="5">
        <v>98</v>
      </c>
      <c r="H5239" s="5" t="s">
        <v>2390</v>
      </c>
      <c r="I5239" s="3">
        <v>3.57283464566929</v>
      </c>
      <c r="J5239" s="3">
        <v>59.2307692307692</v>
      </c>
      <c r="K5239" s="3">
        <v>-0.151817060442172</v>
      </c>
      <c r="L5239" s="3">
        <v>57.8947368421053</v>
      </c>
      <c r="M5239" s="3">
        <v>1.78951441284581</v>
      </c>
      <c r="N5239" s="3">
        <v>37.8787878787879</v>
      </c>
      <c r="O5239" s="3">
        <v>5.23</v>
      </c>
      <c r="P5239" s="3">
        <v>80.46875</v>
      </c>
      <c r="Q5239" s="3"/>
      <c r="R5239" s="3"/>
      <c r="S5239" s="3"/>
      <c r="T5239" s="3"/>
      <c r="U5239" s="3"/>
      <c r="V5239" s="3"/>
      <c r="W5239" s="3"/>
      <c r="X5239" s="3"/>
      <c r="Y5239" s="3"/>
      <c r="Z5239" s="3"/>
      <c r="AA5239" s="3">
        <v>0.313655147642893</v>
      </c>
      <c r="AB5239" s="3">
        <v>0.573293078571689</v>
      </c>
      <c r="AC5239" s="3">
        <v>-2.88244159758856</v>
      </c>
      <c r="AD5239" s="3"/>
      <c r="AE5239" s="5"/>
      <c r="AF5239" s="3">
        <v>1.76269681084962</v>
      </c>
      <c r="AG5239" s="3"/>
      <c r="AH5239" s="3"/>
      <c r="AI5239" s="3"/>
      <c r="AJ5239" s="3"/>
      <c r="AK5239" s="3"/>
      <c r="AL5239" s="3"/>
      <c r="AM5239" s="3"/>
      <c r="AN5239" s="5" t="s">
        <v>134</v>
      </c>
      <c r="AO5239" s="1"/>
      <c r="AP5239" s="1"/>
      <c r="AQ5239" s="1"/>
    </row>
    <row r="5240" spans="1:43">
      <c r="A5240" s="1" t="s">
        <v>13227</v>
      </c>
      <c r="B5240" s="1" t="s">
        <v>13228</v>
      </c>
      <c r="C5240" s="3">
        <v>0.158904109589041</v>
      </c>
      <c r="D5240" s="4">
        <v>44179</v>
      </c>
      <c r="E5240" s="3">
        <v>2.4491926356</v>
      </c>
      <c r="F5240" s="5" t="s">
        <v>13229</v>
      </c>
      <c r="G5240" s="5">
        <v>59</v>
      </c>
      <c r="H5240" s="5" t="s">
        <v>55</v>
      </c>
      <c r="I5240" s="3">
        <v>0.971066191042391</v>
      </c>
      <c r="J5240" s="3">
        <v>92.0145190562613</v>
      </c>
      <c r="K5240" s="3">
        <v>0.413874655104452</v>
      </c>
      <c r="L5240" s="3">
        <v>85.4802259887006</v>
      </c>
      <c r="M5240" s="3">
        <v>-0.215432824128496</v>
      </c>
      <c r="N5240" s="3">
        <v>88.9886295631358</v>
      </c>
      <c r="O5240" s="3"/>
      <c r="P5240" s="3"/>
      <c r="Q5240" s="3"/>
      <c r="R5240" s="3"/>
      <c r="S5240" s="3"/>
      <c r="T5240" s="3"/>
      <c r="U5240" s="3"/>
      <c r="V5240" s="3"/>
      <c r="W5240" s="3"/>
      <c r="X5240" s="3"/>
      <c r="Y5240" s="3"/>
      <c r="Z5240" s="3"/>
      <c r="AA5240" s="3">
        <v>0.306279297906001</v>
      </c>
      <c r="AB5240" s="3">
        <v>0.469802718250962</v>
      </c>
      <c r="AC5240" s="3">
        <v>-1.34162939918336</v>
      </c>
      <c r="AD5240" s="3"/>
      <c r="AE5240" s="5"/>
      <c r="AF5240" s="3">
        <v>0.554894966309931</v>
      </c>
      <c r="AG5240" s="3"/>
      <c r="AH5240" s="3"/>
      <c r="AI5240" s="3"/>
      <c r="AJ5240" s="3"/>
      <c r="AK5240" s="3"/>
      <c r="AL5240" s="3"/>
      <c r="AM5240" s="3"/>
      <c r="AN5240" s="5" t="s">
        <v>1266</v>
      </c>
      <c r="AO5240" s="1"/>
      <c r="AP5240" s="1"/>
      <c r="AQ5240" s="1"/>
    </row>
    <row r="5241" spans="1:43">
      <c r="A5241" s="1" t="s">
        <v>13230</v>
      </c>
      <c r="B5241" s="1" t="s">
        <v>13231</v>
      </c>
      <c r="C5241" s="3">
        <v>0.0575342465753425</v>
      </c>
      <c r="D5241" s="4">
        <v>44216</v>
      </c>
      <c r="E5241" s="3">
        <v>148.4936168058</v>
      </c>
      <c r="F5241" s="5" t="s">
        <v>7740</v>
      </c>
      <c r="G5241" s="5">
        <v>22</v>
      </c>
      <c r="H5241" s="5" t="s">
        <v>55</v>
      </c>
      <c r="I5241" s="3">
        <v>-0.0099999999999989</v>
      </c>
      <c r="J5241" s="3"/>
      <c r="K5241" s="3">
        <v>0.371411363180088</v>
      </c>
      <c r="L5241" s="3">
        <v>85.9322033898305</v>
      </c>
      <c r="M5241" s="3">
        <v>-0.0099999999999989</v>
      </c>
      <c r="N5241" s="3"/>
      <c r="O5241" s="3"/>
      <c r="P5241" s="3"/>
      <c r="Q5241" s="3"/>
      <c r="R5241" s="3"/>
      <c r="S5241" s="3"/>
      <c r="T5241" s="3"/>
      <c r="U5241" s="3"/>
      <c r="V5241" s="3"/>
      <c r="W5241" s="3"/>
      <c r="X5241" s="3"/>
      <c r="Y5241" s="3"/>
      <c r="Z5241" s="3"/>
      <c r="AA5241" s="3">
        <v>-0.0944539828321728</v>
      </c>
      <c r="AB5241" s="3">
        <v>-0.166647507634611</v>
      </c>
      <c r="AC5241" s="3">
        <v>-0.419832067173129</v>
      </c>
      <c r="AD5241" s="3"/>
      <c r="AE5241" s="5"/>
      <c r="AF5241" s="3"/>
      <c r="AG5241" s="3"/>
      <c r="AH5241" s="3"/>
      <c r="AI5241" s="3"/>
      <c r="AJ5241" s="3"/>
      <c r="AK5241" s="3"/>
      <c r="AL5241" s="3"/>
      <c r="AM5241" s="3"/>
      <c r="AN5241" s="5" t="s">
        <v>1266</v>
      </c>
      <c r="AO5241" s="1"/>
      <c r="AP5241" s="1"/>
      <c r="AQ5241" s="1"/>
    </row>
    <row r="5242" spans="1:43">
      <c r="A5242" s="1" t="s">
        <v>13232</v>
      </c>
      <c r="B5242" s="1" t="s">
        <v>13233</v>
      </c>
      <c r="C5242" s="3">
        <v>0.312328767123288</v>
      </c>
      <c r="D5242" s="4">
        <v>44123</v>
      </c>
      <c r="E5242" s="3">
        <v>7.6314977918</v>
      </c>
      <c r="F5242" s="5" t="s">
        <v>13234</v>
      </c>
      <c r="G5242" s="5">
        <v>115</v>
      </c>
      <c r="H5242" s="5" t="s">
        <v>226</v>
      </c>
      <c r="I5242" s="3">
        <v>3.96708786364972</v>
      </c>
      <c r="J5242" s="3">
        <v>15.5049786628734</v>
      </c>
      <c r="K5242" s="3">
        <v>1.27862595419846</v>
      </c>
      <c r="L5242" s="3">
        <v>15.2116402116402</v>
      </c>
      <c r="M5242" s="3">
        <v>2.14608796073525</v>
      </c>
      <c r="N5242" s="3">
        <v>14.8095909732017</v>
      </c>
      <c r="O5242" s="3">
        <v>5.20368718406185</v>
      </c>
      <c r="P5242" s="3">
        <v>32.5471698113208</v>
      </c>
      <c r="Q5242" s="3"/>
      <c r="R5242" s="3"/>
      <c r="S5242" s="3"/>
      <c r="T5242" s="3"/>
      <c r="U5242" s="3"/>
      <c r="V5242" s="3"/>
      <c r="W5242" s="3"/>
      <c r="X5242" s="3"/>
      <c r="Y5242" s="3"/>
      <c r="Z5242" s="3"/>
      <c r="AA5242" s="3">
        <v>0.395647375725389</v>
      </c>
      <c r="AB5242" s="3">
        <v>0.750558190333873</v>
      </c>
      <c r="AC5242" s="3">
        <v>-1.33871444039768</v>
      </c>
      <c r="AD5242" s="3"/>
      <c r="AE5242" s="5"/>
      <c r="AF5242" s="3">
        <v>1.28156452057678</v>
      </c>
      <c r="AG5242" s="3"/>
      <c r="AH5242" s="3"/>
      <c r="AI5242" s="3"/>
      <c r="AJ5242" s="3"/>
      <c r="AK5242" s="3"/>
      <c r="AL5242" s="3"/>
      <c r="AM5242" s="3"/>
      <c r="AN5242" s="5" t="s">
        <v>46</v>
      </c>
      <c r="AO5242" s="1"/>
      <c r="AP5242" s="1"/>
      <c r="AQ5242" s="1"/>
    </row>
    <row r="5243" spans="1:43">
      <c r="A5243" s="1" t="s">
        <v>13235</v>
      </c>
      <c r="B5243" s="1" t="s">
        <v>13236</v>
      </c>
      <c r="C5243" s="3">
        <v>0.30958904109589</v>
      </c>
      <c r="D5243" s="4">
        <v>44124</v>
      </c>
      <c r="E5243" s="3">
        <v>26.9525413685</v>
      </c>
      <c r="F5243" s="5" t="s">
        <v>13237</v>
      </c>
      <c r="G5243" s="5">
        <v>114</v>
      </c>
      <c r="H5243" s="5" t="s">
        <v>55</v>
      </c>
      <c r="I5243" s="3">
        <v>2.30076365772468</v>
      </c>
      <c r="J5243" s="3">
        <v>88.929219600726</v>
      </c>
      <c r="K5243" s="3">
        <v>2.37092191633193</v>
      </c>
      <c r="L5243" s="3">
        <v>54.6327683615819</v>
      </c>
      <c r="M5243" s="3">
        <v>-0.114711786636085</v>
      </c>
      <c r="N5243" s="3">
        <v>88.6295631358468</v>
      </c>
      <c r="O5243" s="3">
        <v>4.3543393588335</v>
      </c>
      <c r="P5243" s="3">
        <v>92.1854304635762</v>
      </c>
      <c r="Q5243" s="3"/>
      <c r="R5243" s="3"/>
      <c r="S5243" s="3"/>
      <c r="T5243" s="3"/>
      <c r="U5243" s="3"/>
      <c r="V5243" s="3"/>
      <c r="W5243" s="3"/>
      <c r="X5243" s="3"/>
      <c r="Y5243" s="3"/>
      <c r="Z5243" s="3"/>
      <c r="AA5243" s="3">
        <v>0.209475812822459</v>
      </c>
      <c r="AB5243" s="3">
        <v>0.328528173752532</v>
      </c>
      <c r="AC5243" s="3">
        <v>-3.06742640075973</v>
      </c>
      <c r="AD5243" s="3"/>
      <c r="AE5243" s="5">
        <v>1</v>
      </c>
      <c r="AF5243" s="3">
        <v>0.714220377194347</v>
      </c>
      <c r="AG5243" s="3"/>
      <c r="AH5243" s="3"/>
      <c r="AI5243" s="3"/>
      <c r="AJ5243" s="3"/>
      <c r="AK5243" s="3"/>
      <c r="AL5243" s="3"/>
      <c r="AM5243" s="3"/>
      <c r="AN5243" s="5" t="s">
        <v>1266</v>
      </c>
      <c r="AO5243" s="1"/>
      <c r="AP5243" s="1"/>
      <c r="AQ5243" s="1"/>
    </row>
    <row r="5244" spans="1:43">
      <c r="A5244" s="1" t="s">
        <v>13238</v>
      </c>
      <c r="B5244" s="1" t="s">
        <v>13239</v>
      </c>
      <c r="C5244" s="3">
        <v>0.287671232876712</v>
      </c>
      <c r="D5244" s="4">
        <v>44132</v>
      </c>
      <c r="E5244" s="3">
        <v>3.6219164705</v>
      </c>
      <c r="F5244" s="5" t="s">
        <v>13240</v>
      </c>
      <c r="G5244" s="5">
        <v>106</v>
      </c>
      <c r="H5244" s="5" t="s">
        <v>116</v>
      </c>
      <c r="I5244" s="3">
        <v>8.43151693667157</v>
      </c>
      <c r="J5244" s="3">
        <v>53.7383177570093</v>
      </c>
      <c r="K5244" s="3">
        <v>2.65795206971677</v>
      </c>
      <c r="L5244" s="3">
        <v>54.5871559633027</v>
      </c>
      <c r="M5244" s="3">
        <v>3.40589887640449</v>
      </c>
      <c r="N5244" s="3">
        <v>57.9439252336449</v>
      </c>
      <c r="O5244" s="3">
        <v>15.2190923317684</v>
      </c>
      <c r="P5244" s="3">
        <v>46</v>
      </c>
      <c r="Q5244" s="3"/>
      <c r="R5244" s="3"/>
      <c r="S5244" s="3"/>
      <c r="T5244" s="3"/>
      <c r="U5244" s="3"/>
      <c r="V5244" s="3"/>
      <c r="W5244" s="3"/>
      <c r="X5244" s="3"/>
      <c r="Y5244" s="3"/>
      <c r="Z5244" s="3"/>
      <c r="AA5244" s="3">
        <v>0.243274941774841</v>
      </c>
      <c r="AB5244" s="3">
        <v>0.426580986089946</v>
      </c>
      <c r="AC5244" s="3">
        <v>-8.35823306145522</v>
      </c>
      <c r="AD5244" s="3"/>
      <c r="AE5244" s="5">
        <v>1</v>
      </c>
      <c r="AF5244" s="3">
        <v>4.75630092317837</v>
      </c>
      <c r="AG5244" s="3"/>
      <c r="AH5244" s="3"/>
      <c r="AI5244" s="3"/>
      <c r="AJ5244" s="3"/>
      <c r="AK5244" s="3"/>
      <c r="AL5244" s="3"/>
      <c r="AM5244" s="3"/>
      <c r="AN5244" s="5" t="s">
        <v>46</v>
      </c>
      <c r="AO5244" s="1"/>
      <c r="AP5244" s="1"/>
      <c r="AQ5244" s="1"/>
    </row>
    <row r="5245" spans="1:43">
      <c r="A5245" s="1" t="s">
        <v>13241</v>
      </c>
      <c r="B5245" s="1" t="s">
        <v>13242</v>
      </c>
      <c r="C5245" s="3">
        <v>0.268493150684932</v>
      </c>
      <c r="D5245" s="4">
        <v>44139</v>
      </c>
      <c r="E5245" s="3">
        <v>5.9558287462</v>
      </c>
      <c r="F5245" s="5" t="s">
        <v>4487</v>
      </c>
      <c r="G5245" s="5">
        <v>99</v>
      </c>
      <c r="H5245" s="5" t="s">
        <v>226</v>
      </c>
      <c r="I5245" s="3">
        <v>3.80042876632235</v>
      </c>
      <c r="J5245" s="3">
        <v>17.7809388335704</v>
      </c>
      <c r="K5245" s="3">
        <v>1.55400896176947</v>
      </c>
      <c r="L5245" s="3">
        <v>8.86243386243386</v>
      </c>
      <c r="M5245" s="3">
        <v>2.15785940347175</v>
      </c>
      <c r="N5245" s="3">
        <v>14.3864598025388</v>
      </c>
      <c r="O5245" s="3">
        <v>6.54130826165232</v>
      </c>
      <c r="P5245" s="3">
        <v>20.125786163522</v>
      </c>
      <c r="Q5245" s="3"/>
      <c r="R5245" s="3"/>
      <c r="S5245" s="3"/>
      <c r="T5245" s="3"/>
      <c r="U5245" s="3"/>
      <c r="V5245" s="3"/>
      <c r="W5245" s="3"/>
      <c r="X5245" s="3"/>
      <c r="Y5245" s="3"/>
      <c r="Z5245" s="3"/>
      <c r="AA5245" s="3">
        <v>0.46378719513252</v>
      </c>
      <c r="AB5245" s="3">
        <v>1.05158114068266</v>
      </c>
      <c r="AC5245" s="3">
        <v>-1.69008735282945</v>
      </c>
      <c r="AD5245" s="3"/>
      <c r="AE5245" s="5"/>
      <c r="AF5245" s="3">
        <v>1.76621492610601</v>
      </c>
      <c r="AG5245" s="3"/>
      <c r="AH5245" s="3"/>
      <c r="AI5245" s="3"/>
      <c r="AJ5245" s="3"/>
      <c r="AK5245" s="3"/>
      <c r="AL5245" s="3"/>
      <c r="AM5245" s="3">
        <v>50</v>
      </c>
      <c r="AN5245" s="5" t="s">
        <v>56</v>
      </c>
      <c r="AO5245" s="1"/>
      <c r="AP5245" s="1"/>
      <c r="AQ5245" s="1"/>
    </row>
    <row r="5246" spans="1:43">
      <c r="A5246" s="1" t="s">
        <v>13243</v>
      </c>
      <c r="B5246" s="1" t="s">
        <v>13244</v>
      </c>
      <c r="C5246" s="3">
        <v>0.367123287671233</v>
      </c>
      <c r="D5246" s="4">
        <v>44103</v>
      </c>
      <c r="E5246" s="3">
        <v>7.8686093015</v>
      </c>
      <c r="F5246" s="5" t="s">
        <v>13245</v>
      </c>
      <c r="G5246" s="5">
        <v>135</v>
      </c>
      <c r="H5246" s="5" t="s">
        <v>226</v>
      </c>
      <c r="I5246" s="3">
        <v>1.81428014046041</v>
      </c>
      <c r="J5246" s="3">
        <v>55.4765291607397</v>
      </c>
      <c r="K5246" s="3">
        <v>0.646032205187557</v>
      </c>
      <c r="L5246" s="3">
        <v>42.4603174603175</v>
      </c>
      <c r="M5246" s="3">
        <v>1.06506584043378</v>
      </c>
      <c r="N5246" s="3">
        <v>37.7997179125529</v>
      </c>
      <c r="O5246" s="3">
        <v>3.70591157476404</v>
      </c>
      <c r="P5246" s="3">
        <v>55.3459119496855</v>
      </c>
      <c r="Q5246" s="3"/>
      <c r="R5246" s="3"/>
      <c r="S5246" s="3"/>
      <c r="T5246" s="3"/>
      <c r="U5246" s="3"/>
      <c r="V5246" s="3"/>
      <c r="W5246" s="3"/>
      <c r="X5246" s="3"/>
      <c r="Y5246" s="3"/>
      <c r="Z5246" s="3"/>
      <c r="AA5246" s="3">
        <v>0.547005123199695</v>
      </c>
      <c r="AB5246" s="3">
        <v>1.14823018749504</v>
      </c>
      <c r="AC5246" s="3">
        <v>-0.673724735322415</v>
      </c>
      <c r="AD5246" s="3"/>
      <c r="AE5246" s="5"/>
      <c r="AF5246" s="3">
        <v>0.791608746364864</v>
      </c>
      <c r="AG5246" s="3"/>
      <c r="AH5246" s="3"/>
      <c r="AI5246" s="3"/>
      <c r="AJ5246" s="3"/>
      <c r="AK5246" s="3"/>
      <c r="AL5246" s="3"/>
      <c r="AM5246" s="3">
        <v>50</v>
      </c>
      <c r="AN5246" s="5" t="s">
        <v>56</v>
      </c>
      <c r="AO5246" s="1"/>
      <c r="AP5246" s="1"/>
      <c r="AQ5246" s="1"/>
    </row>
    <row r="5247" spans="1:43">
      <c r="A5247" s="1" t="s">
        <v>13246</v>
      </c>
      <c r="B5247" s="1" t="s">
        <v>13247</v>
      </c>
      <c r="C5247" s="3">
        <v>0.331506849315069</v>
      </c>
      <c r="D5247" s="4">
        <v>44116</v>
      </c>
      <c r="E5247" s="3">
        <v>105.0976834374</v>
      </c>
      <c r="F5247" s="5" t="s">
        <v>13248</v>
      </c>
      <c r="G5247" s="5">
        <v>122</v>
      </c>
      <c r="H5247" s="5" t="s">
        <v>55</v>
      </c>
      <c r="I5247" s="3">
        <v>19.1523605150215</v>
      </c>
      <c r="J5247" s="3">
        <v>3.69026013309135</v>
      </c>
      <c r="K5247" s="3">
        <v>1.99770378874857</v>
      </c>
      <c r="L5247" s="3">
        <v>61.4689265536723</v>
      </c>
      <c r="M5247" s="3">
        <v>11.5053133628985</v>
      </c>
      <c r="N5247" s="3">
        <v>7.18132854578097</v>
      </c>
      <c r="O5247" s="3">
        <v>29.6429613775659</v>
      </c>
      <c r="P5247" s="3">
        <v>9.86754966887417</v>
      </c>
      <c r="Q5247" s="3"/>
      <c r="R5247" s="3"/>
      <c r="S5247" s="3"/>
      <c r="T5247" s="3"/>
      <c r="U5247" s="3"/>
      <c r="V5247" s="3"/>
      <c r="W5247" s="3"/>
      <c r="X5247" s="3"/>
      <c r="Y5247" s="3"/>
      <c r="Z5247" s="3"/>
      <c r="AA5247" s="3">
        <v>0.49854209981751</v>
      </c>
      <c r="AB5247" s="3">
        <v>1.34379558618619</v>
      </c>
      <c r="AC5247" s="3">
        <v>-7.46480982330038</v>
      </c>
      <c r="AD5247" s="3"/>
      <c r="AE5247" s="5"/>
      <c r="AF5247" s="3">
        <v>7.45024208881307</v>
      </c>
      <c r="AG5247" s="3"/>
      <c r="AH5247" s="3"/>
      <c r="AI5247" s="3"/>
      <c r="AJ5247" s="3"/>
      <c r="AK5247" s="3"/>
      <c r="AL5247" s="3"/>
      <c r="AM5247" s="3">
        <v>5000</v>
      </c>
      <c r="AN5247" s="5" t="s">
        <v>56</v>
      </c>
      <c r="AO5247" s="1"/>
      <c r="AP5247" s="1"/>
      <c r="AQ5247" s="1"/>
    </row>
    <row r="5248" spans="1:43">
      <c r="A5248" s="1" t="s">
        <v>13249</v>
      </c>
      <c r="B5248" s="1" t="s">
        <v>13250</v>
      </c>
      <c r="C5248" s="3">
        <v>0.282191780821918</v>
      </c>
      <c r="D5248" s="4">
        <v>44134</v>
      </c>
      <c r="E5248" s="3">
        <v>23.0296042987</v>
      </c>
      <c r="F5248" s="5" t="s">
        <v>1383</v>
      </c>
      <c r="G5248" s="5">
        <v>104</v>
      </c>
      <c r="H5248" s="5" t="s">
        <v>226</v>
      </c>
      <c r="I5248" s="3">
        <v>1.27927573312339</v>
      </c>
      <c r="J5248" s="3">
        <v>68.4210526315789</v>
      </c>
      <c r="K5248" s="3">
        <v>0.223975070600834</v>
      </c>
      <c r="L5248" s="3">
        <v>71.9576719576719</v>
      </c>
      <c r="M5248" s="3">
        <v>0.233735878457339</v>
      </c>
      <c r="N5248" s="3">
        <v>68.8293370944993</v>
      </c>
      <c r="O5248" s="3">
        <v>2.88913326002199</v>
      </c>
      <c r="P5248" s="3">
        <v>66.6666666666667</v>
      </c>
      <c r="Q5248" s="3"/>
      <c r="R5248" s="3"/>
      <c r="S5248" s="3"/>
      <c r="T5248" s="3"/>
      <c r="U5248" s="3"/>
      <c r="V5248" s="3"/>
      <c r="W5248" s="3"/>
      <c r="X5248" s="3"/>
      <c r="Y5248" s="3"/>
      <c r="Z5248" s="3"/>
      <c r="AA5248" s="3">
        <v>0.341304045805891</v>
      </c>
      <c r="AB5248" s="3">
        <v>0.660230093067655</v>
      </c>
      <c r="AC5248" s="3">
        <v>-0.919206579583944</v>
      </c>
      <c r="AD5248" s="3"/>
      <c r="AE5248" s="5">
        <v>1</v>
      </c>
      <c r="AF5248" s="3">
        <v>0.796308842915047</v>
      </c>
      <c r="AG5248" s="3"/>
      <c r="AH5248" s="3"/>
      <c r="AI5248" s="3"/>
      <c r="AJ5248" s="3"/>
      <c r="AK5248" s="3"/>
      <c r="AL5248" s="3"/>
      <c r="AM5248" s="3"/>
      <c r="AN5248" s="5" t="s">
        <v>134</v>
      </c>
      <c r="AO5248" s="1"/>
      <c r="AP5248" s="1"/>
      <c r="AQ5248" s="1"/>
    </row>
    <row r="5249" spans="1:43">
      <c r="A5249" s="1" t="s">
        <v>13251</v>
      </c>
      <c r="B5249" s="1" t="s">
        <v>13252</v>
      </c>
      <c r="C5249" s="3">
        <v>0.383561643835616</v>
      </c>
      <c r="D5249" s="4">
        <v>44097</v>
      </c>
      <c r="E5249" s="3">
        <v>5.3932179966</v>
      </c>
      <c r="F5249" s="5" t="s">
        <v>6475</v>
      </c>
      <c r="G5249" s="5">
        <v>141</v>
      </c>
      <c r="H5249" s="5" t="s">
        <v>93</v>
      </c>
      <c r="I5249" s="3">
        <v>10.8659373261635</v>
      </c>
      <c r="J5249" s="3">
        <v>26</v>
      </c>
      <c r="K5249" s="3">
        <v>2.62615859938208</v>
      </c>
      <c r="L5249" s="3">
        <v>33.8453914767096</v>
      </c>
      <c r="M5249" s="3">
        <v>6.49211862142666</v>
      </c>
      <c r="N5249" s="3">
        <v>20.7584830339321</v>
      </c>
      <c r="O5249" s="3">
        <v>16.6747975412235</v>
      </c>
      <c r="P5249" s="3">
        <v>33.6016096579477</v>
      </c>
      <c r="Q5249" s="3"/>
      <c r="R5249" s="3"/>
      <c r="S5249" s="3"/>
      <c r="T5249" s="3"/>
      <c r="U5249" s="3"/>
      <c r="V5249" s="3"/>
      <c r="W5249" s="3"/>
      <c r="X5249" s="3"/>
      <c r="Y5249" s="3"/>
      <c r="Z5249" s="3"/>
      <c r="AA5249" s="3">
        <v>0.43551370427086</v>
      </c>
      <c r="AB5249" s="3">
        <v>0.988736219886484</v>
      </c>
      <c r="AC5249" s="3">
        <v>-3.87742874261747</v>
      </c>
      <c r="AD5249" s="3"/>
      <c r="AE5249" s="5">
        <v>1</v>
      </c>
      <c r="AF5249" s="3">
        <v>3.21250644343317</v>
      </c>
      <c r="AG5249" s="3"/>
      <c r="AH5249" s="3"/>
      <c r="AI5249" s="3"/>
      <c r="AJ5249" s="3"/>
      <c r="AK5249" s="3"/>
      <c r="AL5249" s="3"/>
      <c r="AM5249" s="3"/>
      <c r="AN5249" s="5" t="s">
        <v>51</v>
      </c>
      <c r="AO5249" s="1"/>
      <c r="AP5249" s="1"/>
      <c r="AQ5249" s="1"/>
    </row>
    <row r="5250" spans="1:43">
      <c r="A5250" s="1" t="s">
        <v>13253</v>
      </c>
      <c r="B5250" s="1" t="s">
        <v>13254</v>
      </c>
      <c r="C5250" s="3">
        <v>0.0575342465753425</v>
      </c>
      <c r="D5250" s="4">
        <v>44216</v>
      </c>
      <c r="E5250" s="3">
        <v>41.1276455</v>
      </c>
      <c r="F5250" s="5" t="s">
        <v>13255</v>
      </c>
      <c r="G5250" s="5">
        <v>22</v>
      </c>
      <c r="H5250" s="5" t="s">
        <v>226</v>
      </c>
      <c r="I5250" s="3">
        <v>0.360000000000005</v>
      </c>
      <c r="J5250" s="3"/>
      <c r="K5250" s="3">
        <v>0.864321608040206</v>
      </c>
      <c r="L5250" s="3">
        <v>32.2751322751323</v>
      </c>
      <c r="M5250" s="3">
        <v>0.360000000000005</v>
      </c>
      <c r="N5250" s="3"/>
      <c r="O5250" s="3"/>
      <c r="P5250" s="3"/>
      <c r="Q5250" s="3"/>
      <c r="R5250" s="3"/>
      <c r="S5250" s="3"/>
      <c r="T5250" s="3"/>
      <c r="U5250" s="3"/>
      <c r="V5250" s="3"/>
      <c r="W5250" s="3"/>
      <c r="X5250" s="3"/>
      <c r="Y5250" s="3"/>
      <c r="Z5250" s="3"/>
      <c r="AA5250" s="3">
        <v>0.146688048816457</v>
      </c>
      <c r="AB5250" s="3">
        <v>0.370166477478281</v>
      </c>
      <c r="AC5250" s="3">
        <v>-0.519896020795839</v>
      </c>
      <c r="AD5250" s="3"/>
      <c r="AE5250" s="5"/>
      <c r="AF5250" s="3"/>
      <c r="AG5250" s="3"/>
      <c r="AH5250" s="3"/>
      <c r="AI5250" s="3"/>
      <c r="AJ5250" s="3"/>
      <c r="AK5250" s="3"/>
      <c r="AL5250" s="3"/>
      <c r="AM5250" s="3"/>
      <c r="AN5250" s="5" t="s">
        <v>1266</v>
      </c>
      <c r="AO5250" s="1"/>
      <c r="AP5250" s="1"/>
      <c r="AQ5250" s="1"/>
    </row>
    <row r="5251" spans="1:43">
      <c r="A5251" s="1" t="s">
        <v>13256</v>
      </c>
      <c r="B5251" s="1" t="s">
        <v>13257</v>
      </c>
      <c r="C5251" s="3">
        <v>0.268493150684932</v>
      </c>
      <c r="D5251" s="4">
        <v>44139</v>
      </c>
      <c r="E5251" s="3">
        <v>13.704158742</v>
      </c>
      <c r="F5251" s="5" t="s">
        <v>13258</v>
      </c>
      <c r="G5251" s="5">
        <v>99</v>
      </c>
      <c r="H5251" s="5" t="s">
        <v>55</v>
      </c>
      <c r="I5251" s="3">
        <v>3.48814613291878</v>
      </c>
      <c r="J5251" s="3">
        <v>84.5130066545675</v>
      </c>
      <c r="K5251" s="3">
        <v>3.11743634427341</v>
      </c>
      <c r="L5251" s="3">
        <v>38.5875706214689</v>
      </c>
      <c r="M5251" s="3">
        <v>2.53176742395071</v>
      </c>
      <c r="N5251" s="3">
        <v>72.4715739078396</v>
      </c>
      <c r="O5251" s="3">
        <v>6.93775100401606</v>
      </c>
      <c r="P5251" s="3">
        <v>88.7417218543046</v>
      </c>
      <c r="Q5251" s="3"/>
      <c r="R5251" s="3"/>
      <c r="S5251" s="3"/>
      <c r="T5251" s="3"/>
      <c r="U5251" s="3"/>
      <c r="V5251" s="3"/>
      <c r="W5251" s="3"/>
      <c r="X5251" s="3"/>
      <c r="Y5251" s="3"/>
      <c r="Z5251" s="3"/>
      <c r="AA5251" s="3">
        <v>0.137474818663737</v>
      </c>
      <c r="AB5251" s="3">
        <v>0.207923260947069</v>
      </c>
      <c r="AC5251" s="3">
        <v>-3.72897645362806</v>
      </c>
      <c r="AD5251" s="3"/>
      <c r="AE5251" s="5">
        <v>1</v>
      </c>
      <c r="AF5251" s="3">
        <v>0.897060009319431</v>
      </c>
      <c r="AG5251" s="3"/>
      <c r="AH5251" s="3"/>
      <c r="AI5251" s="3"/>
      <c r="AJ5251" s="3"/>
      <c r="AK5251" s="3"/>
      <c r="AL5251" s="3"/>
      <c r="AM5251" s="3"/>
      <c r="AN5251" s="5" t="s">
        <v>46</v>
      </c>
      <c r="AO5251" s="1"/>
      <c r="AP5251" s="1"/>
      <c r="AQ5251" s="1"/>
    </row>
    <row r="5252" spans="1:43">
      <c r="A5252" s="1" t="s">
        <v>13259</v>
      </c>
      <c r="B5252" s="1" t="s">
        <v>13260</v>
      </c>
      <c r="C5252" s="3">
        <v>0.328767123287671</v>
      </c>
      <c r="D5252" s="4">
        <v>44117</v>
      </c>
      <c r="E5252" s="3">
        <v>13.5416292485</v>
      </c>
      <c r="F5252" s="5" t="s">
        <v>13261</v>
      </c>
      <c r="G5252" s="5">
        <v>121</v>
      </c>
      <c r="H5252" s="5" t="s">
        <v>50</v>
      </c>
      <c r="I5252" s="3">
        <v>0.289421157684621</v>
      </c>
      <c r="J5252" s="3">
        <v>20.0982581509602</v>
      </c>
      <c r="K5252" s="3">
        <v>-0.0298448070036002</v>
      </c>
      <c r="L5252" s="3">
        <v>72.1115537848606</v>
      </c>
      <c r="M5252" s="3">
        <v>0.0896414342629383</v>
      </c>
      <c r="N5252" s="3">
        <v>21.7720391807658</v>
      </c>
      <c r="O5252" s="3">
        <v>0.479952004799512</v>
      </c>
      <c r="P5252" s="3">
        <v>69.0726359068068</v>
      </c>
      <c r="Q5252" s="3"/>
      <c r="R5252" s="3"/>
      <c r="S5252" s="3"/>
      <c r="T5252" s="3"/>
      <c r="U5252" s="3"/>
      <c r="V5252" s="3"/>
      <c r="W5252" s="3"/>
      <c r="X5252" s="3"/>
      <c r="Y5252" s="3"/>
      <c r="Z5252" s="3"/>
      <c r="AA5252" s="3">
        <v>-0.00263680584621809</v>
      </c>
      <c r="AB5252" s="3">
        <v>-0.00324760774636464</v>
      </c>
      <c r="AC5252" s="3">
        <v>-0.579942005799423</v>
      </c>
      <c r="AD5252" s="3"/>
      <c r="AE5252" s="5">
        <v>1</v>
      </c>
      <c r="AF5252" s="3">
        <v>0.147782824266237</v>
      </c>
      <c r="AG5252" s="3"/>
      <c r="AH5252" s="3"/>
      <c r="AI5252" s="3"/>
      <c r="AJ5252" s="3"/>
      <c r="AK5252" s="3"/>
      <c r="AL5252" s="3"/>
      <c r="AM5252" s="3"/>
      <c r="AN5252" s="5" t="s">
        <v>134</v>
      </c>
      <c r="AO5252" s="1"/>
      <c r="AP5252" s="1"/>
      <c r="AQ5252" s="1"/>
    </row>
    <row r="5253" spans="1:43">
      <c r="A5253" s="1" t="s">
        <v>13262</v>
      </c>
      <c r="B5253" s="1" t="s">
        <v>13263</v>
      </c>
      <c r="C5253" s="3">
        <v>0.153424657534247</v>
      </c>
      <c r="D5253" s="4">
        <v>44181</v>
      </c>
      <c r="E5253" s="3">
        <v>2.0000890368</v>
      </c>
      <c r="F5253" s="5" t="s">
        <v>10424</v>
      </c>
      <c r="G5253" s="5">
        <v>57</v>
      </c>
      <c r="H5253" s="5" t="s">
        <v>50</v>
      </c>
      <c r="I5253" s="3">
        <v>-0.0298656047784935</v>
      </c>
      <c r="J5253" s="3">
        <v>72.9343456900402</v>
      </c>
      <c r="K5253" s="3">
        <v>0.0398485754134246</v>
      </c>
      <c r="L5253" s="3">
        <v>18.4594953519256</v>
      </c>
      <c r="M5253" s="3">
        <v>0.149596090555506</v>
      </c>
      <c r="N5253" s="3">
        <v>14.8708815672306</v>
      </c>
      <c r="O5253" s="3"/>
      <c r="P5253" s="3"/>
      <c r="Q5253" s="3"/>
      <c r="R5253" s="3"/>
      <c r="S5253" s="3"/>
      <c r="T5253" s="3"/>
      <c r="U5253" s="3"/>
      <c r="V5253" s="3"/>
      <c r="W5253" s="3"/>
      <c r="X5253" s="3"/>
      <c r="Y5253" s="3"/>
      <c r="Z5253" s="3"/>
      <c r="AA5253" s="3">
        <v>0.145396877178256</v>
      </c>
      <c r="AB5253" s="3">
        <v>0.342387289425138</v>
      </c>
      <c r="AC5253" s="3">
        <v>-0.527625684420107</v>
      </c>
      <c r="AD5253" s="3"/>
      <c r="AE5253" s="5">
        <v>1</v>
      </c>
      <c r="AF5253" s="3">
        <v>-0.119462419113974</v>
      </c>
      <c r="AG5253" s="3"/>
      <c r="AH5253" s="3"/>
      <c r="AI5253" s="3"/>
      <c r="AJ5253" s="3"/>
      <c r="AK5253" s="3"/>
      <c r="AL5253" s="3"/>
      <c r="AM5253" s="3"/>
      <c r="AN5253" s="5" t="s">
        <v>46</v>
      </c>
      <c r="AO5253" s="1"/>
      <c r="AP5253" s="1"/>
      <c r="AQ5253" s="1"/>
    </row>
    <row r="5254" spans="1:43">
      <c r="A5254" s="1" t="s">
        <v>13264</v>
      </c>
      <c r="B5254" s="1" t="s">
        <v>13265</v>
      </c>
      <c r="C5254" s="3">
        <v>0.0821917808219178</v>
      </c>
      <c r="D5254" s="4">
        <v>44207</v>
      </c>
      <c r="E5254" s="3">
        <v>20.1027035013</v>
      </c>
      <c r="F5254" s="5" t="s">
        <v>4972</v>
      </c>
      <c r="G5254" s="5">
        <v>31</v>
      </c>
      <c r="H5254" s="5" t="s">
        <v>50</v>
      </c>
      <c r="I5254" s="3">
        <v>-0.1</v>
      </c>
      <c r="J5254" s="3"/>
      <c r="K5254" s="3">
        <v>-0.0100090081072955</v>
      </c>
      <c r="L5254" s="3">
        <v>61.5316511730854</v>
      </c>
      <c r="M5254" s="3">
        <v>-0.1</v>
      </c>
      <c r="N5254" s="3">
        <v>56.0106856634016</v>
      </c>
      <c r="O5254" s="3"/>
      <c r="P5254" s="3"/>
      <c r="Q5254" s="3"/>
      <c r="R5254" s="3"/>
      <c r="S5254" s="3"/>
      <c r="T5254" s="3"/>
      <c r="U5254" s="3"/>
      <c r="V5254" s="3"/>
      <c r="W5254" s="3"/>
      <c r="X5254" s="3"/>
      <c r="Y5254" s="3"/>
      <c r="Z5254" s="3"/>
      <c r="AA5254" s="3">
        <v>-1.34525538647817</v>
      </c>
      <c r="AB5254" s="3">
        <v>-0.85486238466515</v>
      </c>
      <c r="AC5254" s="3">
        <v>-0.1</v>
      </c>
      <c r="AD5254" s="3"/>
      <c r="AE5254" s="5"/>
      <c r="AF5254" s="3"/>
      <c r="AG5254" s="3"/>
      <c r="AH5254" s="3"/>
      <c r="AI5254" s="3"/>
      <c r="AJ5254" s="3"/>
      <c r="AK5254" s="3"/>
      <c r="AL5254" s="3"/>
      <c r="AM5254" s="3"/>
      <c r="AN5254" s="5" t="s">
        <v>1266</v>
      </c>
      <c r="AO5254" s="1"/>
      <c r="AP5254" s="1"/>
      <c r="AQ5254" s="1"/>
    </row>
    <row r="5255" spans="1:43">
      <c r="A5255" s="1" t="s">
        <v>13266</v>
      </c>
      <c r="B5255" s="1" t="s">
        <v>13267</v>
      </c>
      <c r="C5255" s="3">
        <v>0.282191780821918</v>
      </c>
      <c r="D5255" s="4">
        <v>44134</v>
      </c>
      <c r="E5255" s="3">
        <v>3.2431448773</v>
      </c>
      <c r="F5255" s="5" t="s">
        <v>13268</v>
      </c>
      <c r="G5255" s="5">
        <v>104</v>
      </c>
      <c r="H5255" s="5" t="s">
        <v>55</v>
      </c>
      <c r="I5255" s="3">
        <v>8.65704772475028</v>
      </c>
      <c r="J5255" s="3">
        <v>62.3714458560194</v>
      </c>
      <c r="K5255" s="3">
        <v>2.08550573514077</v>
      </c>
      <c r="L5255" s="3">
        <v>60.225988700565</v>
      </c>
      <c r="M5255" s="3">
        <v>4.02820710973726</v>
      </c>
      <c r="N5255" s="3">
        <v>60.8019150209455</v>
      </c>
      <c r="O5255" s="3">
        <v>6.85651915062512</v>
      </c>
      <c r="P5255" s="3">
        <v>89.1390728476821</v>
      </c>
      <c r="Q5255" s="3"/>
      <c r="R5255" s="3"/>
      <c r="S5255" s="3"/>
      <c r="T5255" s="3"/>
      <c r="U5255" s="3"/>
      <c r="V5255" s="3"/>
      <c r="W5255" s="3"/>
      <c r="X5255" s="3"/>
      <c r="Y5255" s="3"/>
      <c r="Z5255" s="3"/>
      <c r="AA5255" s="3">
        <v>0.0928917754205572</v>
      </c>
      <c r="AB5255" s="3">
        <v>0.151233832231852</v>
      </c>
      <c r="AC5255" s="3">
        <v>-6.01309783687239</v>
      </c>
      <c r="AD5255" s="3"/>
      <c r="AE5255" s="5">
        <v>1</v>
      </c>
      <c r="AF5255" s="3">
        <v>1.4058619355797</v>
      </c>
      <c r="AG5255" s="3"/>
      <c r="AH5255" s="3"/>
      <c r="AI5255" s="3"/>
      <c r="AJ5255" s="3"/>
      <c r="AK5255" s="3"/>
      <c r="AL5255" s="3"/>
      <c r="AM5255" s="3"/>
      <c r="AN5255" s="5" t="s">
        <v>51</v>
      </c>
      <c r="AO5255" s="1"/>
      <c r="AP5255" s="1"/>
      <c r="AQ5255" s="1"/>
    </row>
    <row r="5256" spans="1:43">
      <c r="A5256" s="1" t="s">
        <v>13269</v>
      </c>
      <c r="B5256" s="1" t="s">
        <v>13270</v>
      </c>
      <c r="C5256" s="3">
        <v>0.147945205479452</v>
      </c>
      <c r="D5256" s="4">
        <v>44183</v>
      </c>
      <c r="E5256" s="3">
        <v>2.0021654637</v>
      </c>
      <c r="F5256" s="5" t="s">
        <v>7772</v>
      </c>
      <c r="G5256" s="5">
        <v>55</v>
      </c>
      <c r="H5256" s="5" t="s">
        <v>226</v>
      </c>
      <c r="I5256" s="3">
        <v>1.82089552238808</v>
      </c>
      <c r="J5256" s="3">
        <v>55.3342816500711</v>
      </c>
      <c r="K5256" s="3">
        <v>0.510755328553196</v>
      </c>
      <c r="L5256" s="3">
        <v>52.5132275132275</v>
      </c>
      <c r="M5256" s="3">
        <v>0.917159763313618</v>
      </c>
      <c r="N5256" s="3">
        <v>43.3004231311707</v>
      </c>
      <c r="O5256" s="3"/>
      <c r="P5256" s="3"/>
      <c r="Q5256" s="3"/>
      <c r="R5256" s="3"/>
      <c r="S5256" s="3"/>
      <c r="T5256" s="3"/>
      <c r="U5256" s="3"/>
      <c r="V5256" s="3"/>
      <c r="W5256" s="3"/>
      <c r="X5256" s="3"/>
      <c r="Y5256" s="3"/>
      <c r="Z5256" s="3"/>
      <c r="AA5256" s="3">
        <v>0.42346025969312</v>
      </c>
      <c r="AB5256" s="3">
        <v>0.900700849934448</v>
      </c>
      <c r="AC5256" s="3">
        <v>-0.744295367740655</v>
      </c>
      <c r="AD5256" s="3"/>
      <c r="AE5256" s="5"/>
      <c r="AF5256" s="3">
        <v>0.845771144278624</v>
      </c>
      <c r="AG5256" s="3"/>
      <c r="AH5256" s="3"/>
      <c r="AI5256" s="3"/>
      <c r="AJ5256" s="3"/>
      <c r="AK5256" s="3"/>
      <c r="AL5256" s="3"/>
      <c r="AM5256" s="3"/>
      <c r="AN5256" s="5" t="s">
        <v>134</v>
      </c>
      <c r="AO5256" s="1"/>
      <c r="AP5256" s="1"/>
      <c r="AQ5256" s="1"/>
    </row>
    <row r="5257" spans="1:43">
      <c r="A5257" s="1" t="s">
        <v>13271</v>
      </c>
      <c r="B5257" s="1" t="s">
        <v>13272</v>
      </c>
      <c r="C5257" s="3">
        <v>0.0767123287671233</v>
      </c>
      <c r="D5257" s="4">
        <v>44209</v>
      </c>
      <c r="E5257" s="3">
        <v>87.7551194631</v>
      </c>
      <c r="F5257" s="5" t="s">
        <v>2083</v>
      </c>
      <c r="G5257" s="5">
        <v>29</v>
      </c>
      <c r="H5257" s="5" t="s">
        <v>226</v>
      </c>
      <c r="I5257" s="3">
        <v>0.669999999999993</v>
      </c>
      <c r="J5257" s="3"/>
      <c r="K5257" s="3">
        <v>1.04386229047475</v>
      </c>
      <c r="L5257" s="3">
        <v>22.3544973544974</v>
      </c>
      <c r="M5257" s="3">
        <v>0.669999999999993</v>
      </c>
      <c r="N5257" s="3"/>
      <c r="O5257" s="3"/>
      <c r="P5257" s="3"/>
      <c r="Q5257" s="3"/>
      <c r="R5257" s="3"/>
      <c r="S5257" s="3"/>
      <c r="T5257" s="3"/>
      <c r="U5257" s="3"/>
      <c r="V5257" s="3"/>
      <c r="W5257" s="3"/>
      <c r="X5257" s="3"/>
      <c r="Y5257" s="3"/>
      <c r="Z5257" s="3"/>
      <c r="AA5257" s="3">
        <v>0.192724110664246</v>
      </c>
      <c r="AB5257" s="3">
        <v>0.359162044619794</v>
      </c>
      <c r="AC5257" s="3">
        <v>-0.924821002386643</v>
      </c>
      <c r="AD5257" s="3"/>
      <c r="AE5257" s="5"/>
      <c r="AF5257" s="3"/>
      <c r="AG5257" s="3"/>
      <c r="AH5257" s="3"/>
      <c r="AI5257" s="3"/>
      <c r="AJ5257" s="3"/>
      <c r="AK5257" s="3"/>
      <c r="AL5257" s="3"/>
      <c r="AM5257" s="3"/>
      <c r="AN5257" s="5" t="s">
        <v>1266</v>
      </c>
      <c r="AO5257" s="1"/>
      <c r="AP5257" s="1"/>
      <c r="AQ5257" s="1"/>
    </row>
    <row r="5258" spans="1:43">
      <c r="A5258" s="1" t="s">
        <v>13273</v>
      </c>
      <c r="B5258" s="1" t="s">
        <v>13274</v>
      </c>
      <c r="C5258" s="3">
        <v>0.153424657534247</v>
      </c>
      <c r="D5258" s="4">
        <v>44181</v>
      </c>
      <c r="E5258" s="3">
        <v>10.0091683593</v>
      </c>
      <c r="F5258" s="5" t="s">
        <v>4747</v>
      </c>
      <c r="G5258" s="5">
        <v>57</v>
      </c>
      <c r="H5258" s="5" t="s">
        <v>50</v>
      </c>
      <c r="I5258" s="3">
        <v>0.269865067466282</v>
      </c>
      <c r="J5258" s="3">
        <v>23.8945958016972</v>
      </c>
      <c r="K5258" s="3">
        <v>0.0498653635185167</v>
      </c>
      <c r="L5258" s="3">
        <v>12.2620628596724</v>
      </c>
      <c r="M5258" s="3">
        <v>0.199760287654814</v>
      </c>
      <c r="N5258" s="3">
        <v>11.1308993766696</v>
      </c>
      <c r="O5258" s="3"/>
      <c r="P5258" s="3"/>
      <c r="Q5258" s="3"/>
      <c r="R5258" s="3"/>
      <c r="S5258" s="3"/>
      <c r="T5258" s="3"/>
      <c r="U5258" s="3"/>
      <c r="V5258" s="3"/>
      <c r="W5258" s="3"/>
      <c r="X5258" s="3"/>
      <c r="Y5258" s="3"/>
      <c r="Z5258" s="3"/>
      <c r="AA5258" s="3">
        <v>1.05311169388826</v>
      </c>
      <c r="AB5258" s="3">
        <v>5.21328700982905</v>
      </c>
      <c r="AC5258" s="3">
        <v>0</v>
      </c>
      <c r="AD5258" s="3"/>
      <c r="AE5258" s="5"/>
      <c r="AF5258" s="3">
        <v>0.219890054972512</v>
      </c>
      <c r="AG5258" s="3"/>
      <c r="AH5258" s="3"/>
      <c r="AI5258" s="3"/>
      <c r="AJ5258" s="3"/>
      <c r="AK5258" s="3"/>
      <c r="AL5258" s="3"/>
      <c r="AM5258" s="3"/>
      <c r="AN5258" s="5" t="s">
        <v>1266</v>
      </c>
      <c r="AO5258" s="1"/>
      <c r="AP5258" s="1"/>
      <c r="AQ5258" s="1"/>
    </row>
    <row r="5259" spans="1:43">
      <c r="A5259" s="1" t="s">
        <v>13275</v>
      </c>
      <c r="B5259" s="1" t="s">
        <v>13276</v>
      </c>
      <c r="C5259" s="3">
        <v>0.23013698630137</v>
      </c>
      <c r="D5259" s="4">
        <v>44153</v>
      </c>
      <c r="E5259" s="3">
        <v>4.8758954828</v>
      </c>
      <c r="F5259" s="5" t="s">
        <v>13277</v>
      </c>
      <c r="G5259" s="5">
        <v>85</v>
      </c>
      <c r="H5259" s="5" t="s">
        <v>226</v>
      </c>
      <c r="I5259" s="3">
        <v>-0.0198432384165074</v>
      </c>
      <c r="J5259" s="3">
        <v>91.4651493598862</v>
      </c>
      <c r="K5259" s="3">
        <v>0.278634690018921</v>
      </c>
      <c r="L5259" s="3">
        <v>67.989417989418</v>
      </c>
      <c r="M5259" s="3">
        <v>-0.855962219598576</v>
      </c>
      <c r="N5259" s="3">
        <v>94.0761636107193</v>
      </c>
      <c r="O5259" s="3"/>
      <c r="P5259" s="3"/>
      <c r="Q5259" s="3"/>
      <c r="R5259" s="3"/>
      <c r="S5259" s="3"/>
      <c r="T5259" s="3"/>
      <c r="U5259" s="3"/>
      <c r="V5259" s="3"/>
      <c r="W5259" s="3"/>
      <c r="X5259" s="3"/>
      <c r="Y5259" s="3"/>
      <c r="Z5259" s="3"/>
      <c r="AA5259" s="3">
        <v>0.0781519285877981</v>
      </c>
      <c r="AB5259" s="3">
        <v>0.105368140496373</v>
      </c>
      <c r="AC5259" s="3">
        <v>-1.28683693516701</v>
      </c>
      <c r="AD5259" s="3"/>
      <c r="AE5259" s="5">
        <v>1</v>
      </c>
      <c r="AF5259" s="3">
        <v>0.236098727273095</v>
      </c>
      <c r="AG5259" s="3"/>
      <c r="AH5259" s="3"/>
      <c r="AI5259" s="3"/>
      <c r="AJ5259" s="3"/>
      <c r="AK5259" s="3"/>
      <c r="AL5259" s="3"/>
      <c r="AM5259" s="3"/>
      <c r="AN5259" s="5" t="s">
        <v>1266</v>
      </c>
      <c r="AO5259" s="1"/>
      <c r="AP5259" s="1"/>
      <c r="AQ5259" s="1"/>
    </row>
    <row r="5260" spans="1:43">
      <c r="A5260" s="1" t="s">
        <v>13278</v>
      </c>
      <c r="B5260" s="1" t="s">
        <v>13279</v>
      </c>
      <c r="C5260" s="3">
        <v>0.312328767123288</v>
      </c>
      <c r="D5260" s="4">
        <v>44123</v>
      </c>
      <c r="E5260" s="3">
        <v>143.5503920702</v>
      </c>
      <c r="F5260" s="5" t="s">
        <v>13280</v>
      </c>
      <c r="G5260" s="5">
        <v>115</v>
      </c>
      <c r="H5260" s="5" t="s">
        <v>55</v>
      </c>
      <c r="I5260" s="3">
        <v>2.72817460317461</v>
      </c>
      <c r="J5260" s="3">
        <v>87.3563218390805</v>
      </c>
      <c r="K5260" s="3">
        <v>0.896424047549459</v>
      </c>
      <c r="L5260" s="3">
        <v>79.4350282485876</v>
      </c>
      <c r="M5260" s="3">
        <v>2.37271379139891</v>
      </c>
      <c r="N5260" s="3">
        <v>73.9078396169958</v>
      </c>
      <c r="O5260" s="3">
        <v>3.59143657462986</v>
      </c>
      <c r="P5260" s="3">
        <v>93.3112582781457</v>
      </c>
      <c r="Q5260" s="3"/>
      <c r="R5260" s="3"/>
      <c r="S5260" s="3"/>
      <c r="T5260" s="3"/>
      <c r="U5260" s="3"/>
      <c r="V5260" s="3"/>
      <c r="W5260" s="3"/>
      <c r="X5260" s="3"/>
      <c r="Y5260" s="3"/>
      <c r="Z5260" s="3"/>
      <c r="AA5260" s="3">
        <v>0.130664394030993</v>
      </c>
      <c r="AB5260" s="3">
        <v>0.196041582147782</v>
      </c>
      <c r="AC5260" s="3">
        <v>-2.57321171387423</v>
      </c>
      <c r="AD5260" s="3"/>
      <c r="AE5260" s="5"/>
      <c r="AF5260" s="3">
        <v>0.524868592849431</v>
      </c>
      <c r="AG5260" s="3"/>
      <c r="AH5260" s="3"/>
      <c r="AI5260" s="3"/>
      <c r="AJ5260" s="3"/>
      <c r="AK5260" s="3"/>
      <c r="AL5260" s="3"/>
      <c r="AM5260" s="3"/>
      <c r="AN5260" s="5" t="s">
        <v>46</v>
      </c>
      <c r="AO5260" s="1"/>
      <c r="AP5260" s="1"/>
      <c r="AQ5260" s="1"/>
    </row>
    <row r="5261" spans="1:43">
      <c r="A5261" s="1" t="s">
        <v>13281</v>
      </c>
      <c r="B5261" s="1" t="s">
        <v>13282</v>
      </c>
      <c r="C5261" s="3">
        <v>0.208219178082192</v>
      </c>
      <c r="D5261" s="4">
        <v>44161</v>
      </c>
      <c r="E5261" s="3">
        <v>56.5783058897</v>
      </c>
      <c r="F5261" s="5" t="s">
        <v>8661</v>
      </c>
      <c r="G5261" s="5">
        <v>77</v>
      </c>
      <c r="H5261" s="5" t="s">
        <v>226</v>
      </c>
      <c r="I5261" s="3">
        <v>0.919790327366221</v>
      </c>
      <c r="J5261" s="3">
        <v>76.9559032716927</v>
      </c>
      <c r="K5261" s="3">
        <v>-0.234649980445831</v>
      </c>
      <c r="L5261" s="3">
        <v>92.8571428571429</v>
      </c>
      <c r="M5261" s="3">
        <v>-0.0391849529780521</v>
      </c>
      <c r="N5261" s="3">
        <v>78.8434414668547</v>
      </c>
      <c r="O5261" s="3"/>
      <c r="P5261" s="3"/>
      <c r="Q5261" s="3"/>
      <c r="R5261" s="3"/>
      <c r="S5261" s="3"/>
      <c r="T5261" s="3"/>
      <c r="U5261" s="3"/>
      <c r="V5261" s="3"/>
      <c r="W5261" s="3"/>
      <c r="X5261" s="3"/>
      <c r="Y5261" s="3"/>
      <c r="Z5261" s="3"/>
      <c r="AA5261" s="3">
        <v>0.297402236741776</v>
      </c>
      <c r="AB5261" s="3">
        <v>0.464885372655514</v>
      </c>
      <c r="AC5261" s="3">
        <v>-1.20329936923823</v>
      </c>
      <c r="AD5261" s="3"/>
      <c r="AE5261" s="5"/>
      <c r="AF5261" s="3">
        <v>0.885995698669493</v>
      </c>
      <c r="AG5261" s="3"/>
      <c r="AH5261" s="3"/>
      <c r="AI5261" s="3"/>
      <c r="AJ5261" s="3"/>
      <c r="AK5261" s="3"/>
      <c r="AL5261" s="3"/>
      <c r="AM5261" s="3"/>
      <c r="AN5261" s="5" t="s">
        <v>134</v>
      </c>
      <c r="AO5261" s="1"/>
      <c r="AP5261" s="1"/>
      <c r="AQ5261" s="1"/>
    </row>
    <row r="5262" spans="1:43">
      <c r="A5262" s="1" t="s">
        <v>13283</v>
      </c>
      <c r="B5262" s="1" t="s">
        <v>13284</v>
      </c>
      <c r="C5262" s="3">
        <v>0.153424657534247</v>
      </c>
      <c r="D5262" s="4">
        <v>44181</v>
      </c>
      <c r="E5262" s="3">
        <v>9.6858878301</v>
      </c>
      <c r="F5262" s="5" t="s">
        <v>8661</v>
      </c>
      <c r="G5262" s="5">
        <v>57</v>
      </c>
      <c r="H5262" s="5" t="s">
        <v>55</v>
      </c>
      <c r="I5262" s="3">
        <v>1.86869685584338</v>
      </c>
      <c r="J5262" s="3">
        <v>89.8366606170599</v>
      </c>
      <c r="K5262" s="3">
        <v>0.73328118889324</v>
      </c>
      <c r="L5262" s="3">
        <v>81.5254237288136</v>
      </c>
      <c r="M5262" s="3">
        <v>0.262748151031522</v>
      </c>
      <c r="N5262" s="3">
        <v>86.7743865948534</v>
      </c>
      <c r="O5262" s="3"/>
      <c r="P5262" s="3"/>
      <c r="Q5262" s="3"/>
      <c r="R5262" s="3"/>
      <c r="S5262" s="3"/>
      <c r="T5262" s="3"/>
      <c r="U5262" s="3"/>
      <c r="V5262" s="3"/>
      <c r="W5262" s="3"/>
      <c r="X5262" s="3"/>
      <c r="Y5262" s="3"/>
      <c r="Z5262" s="3"/>
      <c r="AA5262" s="3">
        <v>0.442740105650439</v>
      </c>
      <c r="AB5262" s="3">
        <v>0.791553890424388</v>
      </c>
      <c r="AC5262" s="3">
        <v>-1.35982254797955</v>
      </c>
      <c r="AD5262" s="3"/>
      <c r="AE5262" s="5"/>
      <c r="AF5262" s="3">
        <v>1.12715048447695</v>
      </c>
      <c r="AG5262" s="3"/>
      <c r="AH5262" s="3"/>
      <c r="AI5262" s="3"/>
      <c r="AJ5262" s="3"/>
      <c r="AK5262" s="3"/>
      <c r="AL5262" s="3"/>
      <c r="AM5262" s="3"/>
      <c r="AN5262" s="5" t="s">
        <v>1266</v>
      </c>
      <c r="AO5262" s="1"/>
      <c r="AP5262" s="1"/>
      <c r="AQ5262" s="1"/>
    </row>
    <row r="5263" spans="1:43">
      <c r="A5263" s="1" t="s">
        <v>13285</v>
      </c>
      <c r="B5263" s="1" t="s">
        <v>13286</v>
      </c>
      <c r="C5263" s="3">
        <v>0.252054794520548</v>
      </c>
      <c r="D5263" s="4">
        <v>44145</v>
      </c>
      <c r="E5263" s="3">
        <v>3.4701646355</v>
      </c>
      <c r="F5263" s="5" t="s">
        <v>13198</v>
      </c>
      <c r="G5263" s="5">
        <v>93</v>
      </c>
      <c r="H5263" s="5" t="s">
        <v>226</v>
      </c>
      <c r="I5263" s="3">
        <v>2.61063664596273</v>
      </c>
      <c r="J5263" s="3">
        <v>37.8378378378378</v>
      </c>
      <c r="K5263" s="3">
        <v>0.772016774685474</v>
      </c>
      <c r="L5263" s="3">
        <v>34.7883597883598</v>
      </c>
      <c r="M5263" s="3">
        <v>0.848912628767637</v>
      </c>
      <c r="N5263" s="3">
        <v>45.5571227080395</v>
      </c>
      <c r="O5263" s="3">
        <v>5.72999999999999</v>
      </c>
      <c r="P5263" s="3">
        <v>26.2578616352201</v>
      </c>
      <c r="Q5263" s="3"/>
      <c r="R5263" s="3"/>
      <c r="S5263" s="3"/>
      <c r="T5263" s="3"/>
      <c r="U5263" s="3"/>
      <c r="V5263" s="3"/>
      <c r="W5263" s="3"/>
      <c r="X5263" s="3"/>
      <c r="Y5263" s="3"/>
      <c r="Z5263" s="3"/>
      <c r="AA5263" s="3">
        <v>0.451255582665587</v>
      </c>
      <c r="AB5263" s="3">
        <v>0.923030279557909</v>
      </c>
      <c r="AC5263" s="3">
        <v>-1.53090153090153</v>
      </c>
      <c r="AD5263" s="3"/>
      <c r="AE5263" s="5"/>
      <c r="AF5263" s="3">
        <v>1.68414241586433</v>
      </c>
      <c r="AG5263" s="3"/>
      <c r="AH5263" s="3"/>
      <c r="AI5263" s="3"/>
      <c r="AJ5263" s="3"/>
      <c r="AK5263" s="3"/>
      <c r="AL5263" s="3"/>
      <c r="AM5263" s="3">
        <v>10</v>
      </c>
      <c r="AN5263" s="5" t="s">
        <v>56</v>
      </c>
      <c r="AO5263" s="1"/>
      <c r="AP5263" s="1"/>
      <c r="AQ5263" s="1"/>
    </row>
    <row r="5264" spans="1:43">
      <c r="A5264" s="1" t="s">
        <v>13287</v>
      </c>
      <c r="B5264" s="1" t="s">
        <v>13288</v>
      </c>
      <c r="C5264" s="3">
        <v>0.268493150684932</v>
      </c>
      <c r="D5264" s="4">
        <v>44139</v>
      </c>
      <c r="E5264" s="3">
        <v>8.9488423789</v>
      </c>
      <c r="F5264" s="5" t="s">
        <v>13289</v>
      </c>
      <c r="G5264" s="5">
        <v>99</v>
      </c>
      <c r="H5264" s="5" t="s">
        <v>55</v>
      </c>
      <c r="I5264" s="3">
        <v>23.8638506505752</v>
      </c>
      <c r="J5264" s="3">
        <v>0.302480338777979</v>
      </c>
      <c r="K5264" s="3">
        <v>4.79419272495214</v>
      </c>
      <c r="L5264" s="3">
        <v>8.36158192090396</v>
      </c>
      <c r="M5264" s="3">
        <v>14.8339160839161</v>
      </c>
      <c r="N5264" s="3">
        <v>1.07719928186715</v>
      </c>
      <c r="O5264" s="3">
        <v>32.0832495475568</v>
      </c>
      <c r="P5264" s="3">
        <v>5.29801324503311</v>
      </c>
      <c r="Q5264" s="3"/>
      <c r="R5264" s="3"/>
      <c r="S5264" s="3"/>
      <c r="T5264" s="3"/>
      <c r="U5264" s="3"/>
      <c r="V5264" s="3"/>
      <c r="W5264" s="3"/>
      <c r="X5264" s="3"/>
      <c r="Y5264" s="3"/>
      <c r="Z5264" s="3"/>
      <c r="AA5264" s="3">
        <v>0.602184227756566</v>
      </c>
      <c r="AB5264" s="3">
        <v>1.99428391941151</v>
      </c>
      <c r="AC5264" s="3">
        <v>-5.49530007230658</v>
      </c>
      <c r="AD5264" s="3"/>
      <c r="AE5264" s="5"/>
      <c r="AF5264" s="3">
        <v>9.79107618348353</v>
      </c>
      <c r="AG5264" s="3"/>
      <c r="AH5264" s="3"/>
      <c r="AI5264" s="3"/>
      <c r="AJ5264" s="3"/>
      <c r="AK5264" s="3"/>
      <c r="AL5264" s="3"/>
      <c r="AM5264" s="3"/>
      <c r="AN5264" s="5" t="s">
        <v>134</v>
      </c>
      <c r="AO5264" s="1"/>
      <c r="AP5264" s="1"/>
      <c r="AQ5264" s="1"/>
    </row>
    <row r="5265" spans="1:43">
      <c r="A5265" s="1" t="s">
        <v>13290</v>
      </c>
      <c r="B5265" s="1" t="s">
        <v>13291</v>
      </c>
      <c r="C5265" s="3">
        <v>0.131506849315068</v>
      </c>
      <c r="D5265" s="4">
        <v>44189</v>
      </c>
      <c r="E5265" s="3">
        <v>79.2459716691</v>
      </c>
      <c r="F5265" s="5" t="s">
        <v>1633</v>
      </c>
      <c r="G5265" s="5">
        <v>49</v>
      </c>
      <c r="H5265" s="5" t="s">
        <v>55</v>
      </c>
      <c r="I5265" s="3">
        <v>4.79533320150287</v>
      </c>
      <c r="J5265" s="3">
        <v>79.9758015728978</v>
      </c>
      <c r="K5265" s="3">
        <v>3.57666373497508</v>
      </c>
      <c r="L5265" s="3">
        <v>28.7570621468927</v>
      </c>
      <c r="M5265" s="3">
        <v>2.02136875541439</v>
      </c>
      <c r="N5265" s="3">
        <v>76.6008378216637</v>
      </c>
      <c r="O5265" s="3"/>
      <c r="P5265" s="3"/>
      <c r="Q5265" s="3"/>
      <c r="R5265" s="3"/>
      <c r="S5265" s="3"/>
      <c r="T5265" s="3"/>
      <c r="U5265" s="3"/>
      <c r="V5265" s="3"/>
      <c r="W5265" s="3"/>
      <c r="X5265" s="3"/>
      <c r="Y5265" s="3"/>
      <c r="Z5265" s="3"/>
      <c r="AA5265" s="3">
        <v>0.474379627757357</v>
      </c>
      <c r="AB5265" s="3">
        <v>1.22371094395427</v>
      </c>
      <c r="AC5265" s="3">
        <v>-2.51500428693912</v>
      </c>
      <c r="AD5265" s="3"/>
      <c r="AE5265" s="5"/>
      <c r="AF5265" s="3">
        <v>1.17658690923473</v>
      </c>
      <c r="AG5265" s="3"/>
      <c r="AH5265" s="3"/>
      <c r="AI5265" s="3"/>
      <c r="AJ5265" s="3"/>
      <c r="AK5265" s="3"/>
      <c r="AL5265" s="3"/>
      <c r="AM5265" s="3"/>
      <c r="AN5265" s="5" t="s">
        <v>1266</v>
      </c>
      <c r="AO5265" s="1"/>
      <c r="AP5265" s="1"/>
      <c r="AQ5265" s="1"/>
    </row>
    <row r="5266" spans="1:43">
      <c r="A5266" s="1" t="s">
        <v>13292</v>
      </c>
      <c r="B5266" s="1" t="s">
        <v>13293</v>
      </c>
      <c r="C5266" s="3">
        <v>0.172602739726027</v>
      </c>
      <c r="D5266" s="4">
        <v>44174</v>
      </c>
      <c r="E5266" s="3">
        <v>52.4176524845</v>
      </c>
      <c r="F5266" s="5" t="s">
        <v>10649</v>
      </c>
      <c r="G5266" s="5">
        <v>64</v>
      </c>
      <c r="H5266" s="5" t="s">
        <v>55</v>
      </c>
      <c r="I5266" s="3">
        <v>8.3651573013275</v>
      </c>
      <c r="J5266" s="3">
        <v>63.7023593466425</v>
      </c>
      <c r="K5266" s="3">
        <v>2.64404444061665</v>
      </c>
      <c r="L5266" s="3">
        <v>48.361581920904</v>
      </c>
      <c r="M5266" s="3">
        <v>2.30921109108077</v>
      </c>
      <c r="N5266" s="3">
        <v>74.4464392579294</v>
      </c>
      <c r="O5266" s="3"/>
      <c r="P5266" s="3"/>
      <c r="Q5266" s="3"/>
      <c r="R5266" s="3"/>
      <c r="S5266" s="3"/>
      <c r="T5266" s="3"/>
      <c r="U5266" s="3"/>
      <c r="V5266" s="3"/>
      <c r="W5266" s="3"/>
      <c r="X5266" s="3"/>
      <c r="Y5266" s="3"/>
      <c r="Z5266" s="3"/>
      <c r="AA5266" s="3">
        <v>0.562136263854518</v>
      </c>
      <c r="AB5266" s="3">
        <v>1.19809318964193</v>
      </c>
      <c r="AC5266" s="3">
        <v>-4.61677482954079</v>
      </c>
      <c r="AD5266" s="3"/>
      <c r="AE5266" s="5"/>
      <c r="AF5266" s="3">
        <v>5.57374068012365</v>
      </c>
      <c r="AG5266" s="3"/>
      <c r="AH5266" s="3"/>
      <c r="AI5266" s="3"/>
      <c r="AJ5266" s="3"/>
      <c r="AK5266" s="3"/>
      <c r="AL5266" s="3"/>
      <c r="AM5266" s="3"/>
      <c r="AN5266" s="5" t="s">
        <v>1266</v>
      </c>
      <c r="AO5266" s="1"/>
      <c r="AP5266" s="1"/>
      <c r="AQ5266" s="1"/>
    </row>
    <row r="5267" spans="1:43">
      <c r="A5267" s="1" t="s">
        <v>13294</v>
      </c>
      <c r="B5267" s="1" t="s">
        <v>13295</v>
      </c>
      <c r="C5267" s="3">
        <v>0.0767123287671233</v>
      </c>
      <c r="D5267" s="4">
        <v>44209</v>
      </c>
      <c r="E5267" s="3">
        <v>50.8295377875</v>
      </c>
      <c r="F5267" s="5" t="s">
        <v>8236</v>
      </c>
      <c r="G5267" s="5">
        <v>29</v>
      </c>
      <c r="H5267" s="5" t="s">
        <v>226</v>
      </c>
      <c r="I5267" s="3">
        <v>0.31000000000001</v>
      </c>
      <c r="J5267" s="3"/>
      <c r="K5267" s="3">
        <v>0.611835506519569</v>
      </c>
      <c r="L5267" s="3">
        <v>44.047619047619</v>
      </c>
      <c r="M5267" s="3">
        <v>0.31000000000001</v>
      </c>
      <c r="N5267" s="3"/>
      <c r="O5267" s="3"/>
      <c r="P5267" s="3"/>
      <c r="Q5267" s="3"/>
      <c r="R5267" s="3"/>
      <c r="S5267" s="3"/>
      <c r="T5267" s="3"/>
      <c r="U5267" s="3"/>
      <c r="V5267" s="3"/>
      <c r="W5267" s="3"/>
      <c r="X5267" s="3"/>
      <c r="Y5267" s="3"/>
      <c r="Z5267" s="3"/>
      <c r="AA5267" s="3">
        <v>0.0755419506092133</v>
      </c>
      <c r="AB5267" s="3">
        <v>0.121695459298838</v>
      </c>
      <c r="AC5267" s="3">
        <v>-0.825624191783556</v>
      </c>
      <c r="AD5267" s="3"/>
      <c r="AE5267" s="5"/>
      <c r="AF5267" s="3"/>
      <c r="AG5267" s="3"/>
      <c r="AH5267" s="3"/>
      <c r="AI5267" s="3"/>
      <c r="AJ5267" s="3"/>
      <c r="AK5267" s="3"/>
      <c r="AL5267" s="3"/>
      <c r="AM5267" s="3"/>
      <c r="AN5267" s="5" t="s">
        <v>1266</v>
      </c>
      <c r="AO5267" s="1"/>
      <c r="AP5267" s="1"/>
      <c r="AQ5267" s="1"/>
    </row>
    <row r="5268" spans="1:43">
      <c r="A5268" s="1" t="s">
        <v>13296</v>
      </c>
      <c r="B5268" s="1" t="s">
        <v>13297</v>
      </c>
      <c r="C5268" s="3">
        <v>0.268493150684932</v>
      </c>
      <c r="D5268" s="4">
        <v>44139</v>
      </c>
      <c r="E5268" s="3">
        <v>4.4253220381</v>
      </c>
      <c r="F5268" s="5" t="s">
        <v>2882</v>
      </c>
      <c r="G5268" s="5">
        <v>99</v>
      </c>
      <c r="H5268" s="5" t="s">
        <v>55</v>
      </c>
      <c r="I5268" s="3">
        <v>-6.04187437686938</v>
      </c>
      <c r="J5268" s="3">
        <v>99.3345432546884</v>
      </c>
      <c r="K5268" s="3">
        <v>0.726806327490384</v>
      </c>
      <c r="L5268" s="3">
        <v>81.638418079096</v>
      </c>
      <c r="M5268" s="3">
        <v>-8.13023981282901</v>
      </c>
      <c r="N5268" s="3">
        <v>99.0424895272292</v>
      </c>
      <c r="O5268" s="3">
        <v>-5.76</v>
      </c>
      <c r="P5268" s="3">
        <v>99.4701986754967</v>
      </c>
      <c r="Q5268" s="3"/>
      <c r="R5268" s="3"/>
      <c r="S5268" s="3"/>
      <c r="T5268" s="3"/>
      <c r="U5268" s="3"/>
      <c r="V5268" s="3"/>
      <c r="W5268" s="3"/>
      <c r="X5268" s="3"/>
      <c r="Y5268" s="3"/>
      <c r="Z5268" s="3"/>
      <c r="AA5268" s="3">
        <v>-0.32889463764334</v>
      </c>
      <c r="AB5268" s="3">
        <v>-0.334672732682464</v>
      </c>
      <c r="AC5268" s="3">
        <v>-14.0863914373089</v>
      </c>
      <c r="AD5268" s="3"/>
      <c r="AE5268" s="5">
        <v>1</v>
      </c>
      <c r="AF5268" s="3">
        <v>-3.2496028025589</v>
      </c>
      <c r="AG5268" s="3"/>
      <c r="AH5268" s="3"/>
      <c r="AI5268" s="3"/>
      <c r="AJ5268" s="3"/>
      <c r="AK5268" s="3"/>
      <c r="AL5268" s="3"/>
      <c r="AM5268" s="3"/>
      <c r="AN5268" s="5" t="s">
        <v>46</v>
      </c>
      <c r="AO5268" s="1"/>
      <c r="AP5268" s="1"/>
      <c r="AQ5268" s="1"/>
    </row>
    <row r="5269" spans="1:43">
      <c r="A5269" s="1" t="s">
        <v>13298</v>
      </c>
      <c r="B5269" s="1" t="s">
        <v>13299</v>
      </c>
      <c r="C5269" s="3">
        <v>0.150684931506849</v>
      </c>
      <c r="D5269" s="4">
        <v>44182</v>
      </c>
      <c r="E5269" s="3">
        <v>37.5458495566</v>
      </c>
      <c r="F5269" s="5" t="s">
        <v>13300</v>
      </c>
      <c r="G5269" s="5">
        <v>56</v>
      </c>
      <c r="H5269" s="5" t="s">
        <v>55</v>
      </c>
      <c r="I5269" s="3">
        <v>-0.492853622474115</v>
      </c>
      <c r="J5269" s="3">
        <v>95.5837870538415</v>
      </c>
      <c r="K5269" s="3">
        <v>2.13476325374344</v>
      </c>
      <c r="L5269" s="3">
        <v>59.4915254237288</v>
      </c>
      <c r="M5269" s="3">
        <v>-1.05851220229344</v>
      </c>
      <c r="N5269" s="3">
        <v>90.9036505086774</v>
      </c>
      <c r="O5269" s="3"/>
      <c r="P5269" s="3"/>
      <c r="Q5269" s="3"/>
      <c r="R5269" s="3"/>
      <c r="S5269" s="3"/>
      <c r="T5269" s="3"/>
      <c r="U5269" s="3"/>
      <c r="V5269" s="3"/>
      <c r="W5269" s="3"/>
      <c r="X5269" s="3"/>
      <c r="Y5269" s="3"/>
      <c r="Z5269" s="3"/>
      <c r="AA5269" s="3">
        <v>0.0625364224625749</v>
      </c>
      <c r="AB5269" s="3">
        <v>0.0816342452344782</v>
      </c>
      <c r="AC5269" s="3">
        <v>-4.42854380197255</v>
      </c>
      <c r="AD5269" s="3"/>
      <c r="AE5269" s="5">
        <v>1</v>
      </c>
      <c r="AF5269" s="3">
        <v>-2.57269590931493</v>
      </c>
      <c r="AG5269" s="3"/>
      <c r="AH5269" s="3"/>
      <c r="AI5269" s="3"/>
      <c r="AJ5269" s="3"/>
      <c r="AK5269" s="3"/>
      <c r="AL5269" s="3"/>
      <c r="AM5269" s="3"/>
      <c r="AN5269" s="5" t="s">
        <v>1266</v>
      </c>
      <c r="AO5269" s="1"/>
      <c r="AP5269" s="1"/>
      <c r="AQ5269" s="1"/>
    </row>
    <row r="5270" spans="1:43">
      <c r="A5270" s="1" t="s">
        <v>13301</v>
      </c>
      <c r="B5270" s="1" t="s">
        <v>13302</v>
      </c>
      <c r="C5270" s="3">
        <v>0.0712328767123288</v>
      </c>
      <c r="D5270" s="4">
        <v>44211</v>
      </c>
      <c r="E5270" s="3">
        <v>79.1059709268</v>
      </c>
      <c r="F5270" s="5" t="s">
        <v>80</v>
      </c>
      <c r="G5270" s="5">
        <v>27</v>
      </c>
      <c r="H5270" s="5" t="s">
        <v>55</v>
      </c>
      <c r="I5270" s="3">
        <v>0.31000000000001</v>
      </c>
      <c r="J5270" s="3"/>
      <c r="K5270" s="3">
        <v>0.905341514938147</v>
      </c>
      <c r="L5270" s="3">
        <v>79.3220338983051</v>
      </c>
      <c r="M5270" s="3">
        <v>0.31000000000001</v>
      </c>
      <c r="N5270" s="3"/>
      <c r="O5270" s="3"/>
      <c r="P5270" s="3"/>
      <c r="Q5270" s="3"/>
      <c r="R5270" s="3"/>
      <c r="S5270" s="3"/>
      <c r="T5270" s="3"/>
      <c r="U5270" s="3"/>
      <c r="V5270" s="3"/>
      <c r="W5270" s="3"/>
      <c r="X5270" s="3"/>
      <c r="Y5270" s="3"/>
      <c r="Z5270" s="3"/>
      <c r="AA5270" s="3">
        <v>0.0827280485151748</v>
      </c>
      <c r="AB5270" s="3">
        <v>0.138502935218583</v>
      </c>
      <c r="AC5270" s="3">
        <v>-0.986055776892432</v>
      </c>
      <c r="AD5270" s="3"/>
      <c r="AE5270" s="5"/>
      <c r="AF5270" s="3"/>
      <c r="AG5270" s="3"/>
      <c r="AH5270" s="3"/>
      <c r="AI5270" s="3"/>
      <c r="AJ5270" s="3"/>
      <c r="AK5270" s="3"/>
      <c r="AL5270" s="3"/>
      <c r="AM5270" s="3"/>
      <c r="AN5270" s="5" t="s">
        <v>1266</v>
      </c>
      <c r="AO5270" s="1"/>
      <c r="AP5270" s="1"/>
      <c r="AQ5270" s="1"/>
    </row>
    <row r="5271" spans="1:43">
      <c r="A5271" s="1" t="s">
        <v>13303</v>
      </c>
      <c r="B5271" s="1" t="s">
        <v>13304</v>
      </c>
      <c r="C5271" s="3">
        <v>0.287671232876712</v>
      </c>
      <c r="D5271" s="4">
        <v>44132</v>
      </c>
      <c r="E5271" s="3">
        <v>23.7854214274</v>
      </c>
      <c r="F5271" s="5" t="s">
        <v>471</v>
      </c>
      <c r="G5271" s="5">
        <v>106</v>
      </c>
      <c r="H5271" s="5" t="s">
        <v>55</v>
      </c>
      <c r="I5271" s="3">
        <v>7.45861733203505</v>
      </c>
      <c r="J5271" s="3">
        <v>68.8445251058681</v>
      </c>
      <c r="K5271" s="3">
        <v>4.48778640409012</v>
      </c>
      <c r="L5271" s="3">
        <v>12.3728813559322</v>
      </c>
      <c r="M5271" s="3">
        <v>3.65361134591903</v>
      </c>
      <c r="N5271" s="3">
        <v>64.3327348892879</v>
      </c>
      <c r="O5271" s="3">
        <v>9.47326654101775</v>
      </c>
      <c r="P5271" s="3">
        <v>82.6490066225166</v>
      </c>
      <c r="Q5271" s="3"/>
      <c r="R5271" s="3"/>
      <c r="S5271" s="3"/>
      <c r="T5271" s="3"/>
      <c r="U5271" s="3"/>
      <c r="V5271" s="3"/>
      <c r="W5271" s="3"/>
      <c r="X5271" s="3"/>
      <c r="Y5271" s="3"/>
      <c r="Z5271" s="3"/>
      <c r="AA5271" s="3">
        <v>0.146622547732767</v>
      </c>
      <c r="AB5271" s="3">
        <v>0.224647317986283</v>
      </c>
      <c r="AC5271" s="3">
        <v>-6.2043458159963</v>
      </c>
      <c r="AD5271" s="3"/>
      <c r="AE5271" s="5">
        <v>1</v>
      </c>
      <c r="AF5271" s="3">
        <v>0.549531437317488</v>
      </c>
      <c r="AG5271" s="3"/>
      <c r="AH5271" s="3"/>
      <c r="AI5271" s="3"/>
      <c r="AJ5271" s="3"/>
      <c r="AK5271" s="3"/>
      <c r="AL5271" s="3"/>
      <c r="AM5271" s="3"/>
      <c r="AN5271" s="5" t="s">
        <v>46</v>
      </c>
      <c r="AO5271" s="1"/>
      <c r="AP5271" s="1"/>
      <c r="AQ5271" s="1"/>
    </row>
    <row r="5272" spans="1:43">
      <c r="A5272" s="1" t="s">
        <v>13305</v>
      </c>
      <c r="B5272" s="1" t="s">
        <v>13306</v>
      </c>
      <c r="C5272" s="3">
        <v>0.268493150684932</v>
      </c>
      <c r="D5272" s="4">
        <v>44139</v>
      </c>
      <c r="E5272" s="3">
        <v>8.1157456109</v>
      </c>
      <c r="F5272" s="5" t="s">
        <v>7378</v>
      </c>
      <c r="G5272" s="5">
        <v>99</v>
      </c>
      <c r="H5272" s="5" t="s">
        <v>55</v>
      </c>
      <c r="I5272" s="3">
        <v>15.143087826321</v>
      </c>
      <c r="J5272" s="3">
        <v>17.1808832425892</v>
      </c>
      <c r="K5272" s="3">
        <v>5.36036775570515</v>
      </c>
      <c r="L5272" s="3">
        <v>4.29378531073446</v>
      </c>
      <c r="M5272" s="3">
        <v>8.66988400643468</v>
      </c>
      <c r="N5272" s="3">
        <v>19.868342309994</v>
      </c>
      <c r="O5272" s="3">
        <v>28.3115065480356</v>
      </c>
      <c r="P5272" s="3">
        <v>12.5827814569536</v>
      </c>
      <c r="Q5272" s="3"/>
      <c r="R5272" s="3"/>
      <c r="S5272" s="3"/>
      <c r="T5272" s="3"/>
      <c r="U5272" s="3"/>
      <c r="V5272" s="3"/>
      <c r="W5272" s="3"/>
      <c r="X5272" s="3"/>
      <c r="Y5272" s="3"/>
      <c r="Z5272" s="3"/>
      <c r="AA5272" s="3">
        <v>0.516488049979648</v>
      </c>
      <c r="AB5272" s="3">
        <v>1.25622026051358</v>
      </c>
      <c r="AC5272" s="3">
        <v>-5.5358008727978</v>
      </c>
      <c r="AD5272" s="3"/>
      <c r="AE5272" s="5"/>
      <c r="AF5272" s="3">
        <v>9.01154016182297</v>
      </c>
      <c r="AG5272" s="3"/>
      <c r="AH5272" s="3"/>
      <c r="AI5272" s="3"/>
      <c r="AJ5272" s="3"/>
      <c r="AK5272" s="3"/>
      <c r="AL5272" s="3"/>
      <c r="AM5272" s="3"/>
      <c r="AN5272" s="5" t="s">
        <v>46</v>
      </c>
      <c r="AO5272" s="1"/>
      <c r="AP5272" s="1"/>
      <c r="AQ5272" s="1"/>
    </row>
    <row r="5273" spans="1:43">
      <c r="A5273" s="1" t="s">
        <v>13307</v>
      </c>
      <c r="B5273" s="1" t="s">
        <v>13308</v>
      </c>
      <c r="C5273" s="3">
        <v>0.312328767123288</v>
      </c>
      <c r="D5273" s="4">
        <v>44123</v>
      </c>
      <c r="E5273" s="3">
        <v>75.622221894</v>
      </c>
      <c r="F5273" s="5" t="s">
        <v>8339</v>
      </c>
      <c r="G5273" s="5">
        <v>115</v>
      </c>
      <c r="H5273" s="5" t="s">
        <v>55</v>
      </c>
      <c r="I5273" s="3">
        <v>12.8538708199725</v>
      </c>
      <c r="J5273" s="3">
        <v>32.1234119782214</v>
      </c>
      <c r="K5273" s="3">
        <v>3.07087273031545</v>
      </c>
      <c r="L5273" s="3">
        <v>39.774011299435</v>
      </c>
      <c r="M5273" s="3">
        <v>9.01849721214268</v>
      </c>
      <c r="N5273" s="3">
        <v>17.3548773189707</v>
      </c>
      <c r="O5273" s="3">
        <v>19.6735645584378</v>
      </c>
      <c r="P5273" s="3">
        <v>47.1523178807947</v>
      </c>
      <c r="Q5273" s="3"/>
      <c r="R5273" s="3"/>
      <c r="S5273" s="3"/>
      <c r="T5273" s="3"/>
      <c r="U5273" s="3"/>
      <c r="V5273" s="3"/>
      <c r="W5273" s="3"/>
      <c r="X5273" s="3"/>
      <c r="Y5273" s="3"/>
      <c r="Z5273" s="3"/>
      <c r="AA5273" s="3">
        <v>0.49942733970805</v>
      </c>
      <c r="AB5273" s="3">
        <v>1.48257369706152</v>
      </c>
      <c r="AC5273" s="3">
        <v>-6.9767441860465</v>
      </c>
      <c r="AD5273" s="3"/>
      <c r="AE5273" s="5"/>
      <c r="AF5273" s="3">
        <v>3.85323882815589</v>
      </c>
      <c r="AG5273" s="3"/>
      <c r="AH5273" s="3"/>
      <c r="AI5273" s="3"/>
      <c r="AJ5273" s="3"/>
      <c r="AK5273" s="3"/>
      <c r="AL5273" s="3"/>
      <c r="AM5273" s="3"/>
      <c r="AN5273" s="5" t="s">
        <v>134</v>
      </c>
      <c r="AO5273" s="1"/>
      <c r="AP5273" s="1"/>
      <c r="AQ5273" s="1"/>
    </row>
    <row r="5274" spans="1:43">
      <c r="A5274" s="1" t="s">
        <v>13309</v>
      </c>
      <c r="B5274" s="1" t="s">
        <v>13310</v>
      </c>
      <c r="C5274" s="3">
        <v>0.178082191780822</v>
      </c>
      <c r="D5274" s="4">
        <v>44172</v>
      </c>
      <c r="E5274" s="3">
        <v>64.2324916221</v>
      </c>
      <c r="F5274" s="5" t="s">
        <v>3313</v>
      </c>
      <c r="G5274" s="5">
        <v>66</v>
      </c>
      <c r="H5274" s="5" t="s">
        <v>55</v>
      </c>
      <c r="I5274" s="3">
        <v>8.92200320663963</v>
      </c>
      <c r="J5274" s="3">
        <v>60.9800362976407</v>
      </c>
      <c r="K5274" s="3">
        <v>4.29874469430146</v>
      </c>
      <c r="L5274" s="3">
        <v>15.2542372881356</v>
      </c>
      <c r="M5274" s="3">
        <v>3.73663882152161</v>
      </c>
      <c r="N5274" s="3">
        <v>63.3153800119689</v>
      </c>
      <c r="O5274" s="3"/>
      <c r="P5274" s="3"/>
      <c r="Q5274" s="3"/>
      <c r="R5274" s="3"/>
      <c r="S5274" s="3"/>
      <c r="T5274" s="3"/>
      <c r="U5274" s="3"/>
      <c r="V5274" s="3"/>
      <c r="W5274" s="3"/>
      <c r="X5274" s="3"/>
      <c r="Y5274" s="3"/>
      <c r="Z5274" s="3"/>
      <c r="AA5274" s="3">
        <v>0.482250315262172</v>
      </c>
      <c r="AB5274" s="3">
        <v>1.01482916936158</v>
      </c>
      <c r="AC5274" s="3">
        <v>-4.18793804620576</v>
      </c>
      <c r="AD5274" s="3"/>
      <c r="AE5274" s="5"/>
      <c r="AF5274" s="3">
        <v>4.43270772422899</v>
      </c>
      <c r="AG5274" s="3"/>
      <c r="AH5274" s="3"/>
      <c r="AI5274" s="3"/>
      <c r="AJ5274" s="3"/>
      <c r="AK5274" s="3"/>
      <c r="AL5274" s="3"/>
      <c r="AM5274" s="3"/>
      <c r="AN5274" s="5" t="s">
        <v>1266</v>
      </c>
      <c r="AO5274" s="1"/>
      <c r="AP5274" s="1"/>
      <c r="AQ5274" s="1"/>
    </row>
    <row r="5275" spans="1:43">
      <c r="A5275" s="1" t="s">
        <v>13311</v>
      </c>
      <c r="B5275" s="1" t="s">
        <v>13312</v>
      </c>
      <c r="C5275" s="3">
        <v>0.29041095890411</v>
      </c>
      <c r="D5275" s="4">
        <v>44131</v>
      </c>
      <c r="E5275" s="3">
        <v>2.9661920971</v>
      </c>
      <c r="F5275" s="5" t="s">
        <v>13313</v>
      </c>
      <c r="G5275" s="5">
        <v>107</v>
      </c>
      <c r="H5275" s="5" t="s">
        <v>55</v>
      </c>
      <c r="I5275" s="3">
        <v>14.5327411886988</v>
      </c>
      <c r="J5275" s="3">
        <v>21.1736237144586</v>
      </c>
      <c r="K5275" s="3">
        <v>3.85571073601233</v>
      </c>
      <c r="L5275" s="3">
        <v>22.8248587570621</v>
      </c>
      <c r="M5275" s="3">
        <v>5.25356026398055</v>
      </c>
      <c r="N5275" s="3">
        <v>49.1921005385996</v>
      </c>
      <c r="O5275" s="3">
        <v>20.009900990099</v>
      </c>
      <c r="P5275" s="3">
        <v>44.8344370860927</v>
      </c>
      <c r="Q5275" s="3"/>
      <c r="R5275" s="3"/>
      <c r="S5275" s="3"/>
      <c r="T5275" s="3"/>
      <c r="U5275" s="3"/>
      <c r="V5275" s="3"/>
      <c r="W5275" s="3"/>
      <c r="X5275" s="3"/>
      <c r="Y5275" s="3"/>
      <c r="Z5275" s="3"/>
      <c r="AA5275" s="3">
        <v>0.271718798488</v>
      </c>
      <c r="AB5275" s="3">
        <v>0.514049893537594</v>
      </c>
      <c r="AC5275" s="3">
        <v>-6.94582917912927</v>
      </c>
      <c r="AD5275" s="3"/>
      <c r="AE5275" s="5"/>
      <c r="AF5275" s="3">
        <v>4.02327821819893</v>
      </c>
      <c r="AG5275" s="3"/>
      <c r="AH5275" s="3"/>
      <c r="AI5275" s="3"/>
      <c r="AJ5275" s="3"/>
      <c r="AK5275" s="3"/>
      <c r="AL5275" s="3"/>
      <c r="AM5275" s="3"/>
      <c r="AN5275" s="5" t="s">
        <v>46</v>
      </c>
      <c r="AO5275" s="1"/>
      <c r="AP5275" s="1"/>
      <c r="AQ5275" s="1"/>
    </row>
    <row r="5276" spans="1:43">
      <c r="A5276" s="1" t="s">
        <v>13314</v>
      </c>
      <c r="B5276" s="1" t="s">
        <v>13315</v>
      </c>
      <c r="C5276" s="3">
        <v>0.246575342465753</v>
      </c>
      <c r="D5276" s="4">
        <v>44147</v>
      </c>
      <c r="E5276" s="3">
        <v>6.0190455117</v>
      </c>
      <c r="F5276" s="5" t="s">
        <v>5817</v>
      </c>
      <c r="G5276" s="5">
        <v>91</v>
      </c>
      <c r="H5276" s="5" t="s">
        <v>55</v>
      </c>
      <c r="I5276" s="3">
        <v>0.529841047685703</v>
      </c>
      <c r="J5276" s="3">
        <v>93.5874168179068</v>
      </c>
      <c r="K5276" s="3">
        <v>0.439472632840587</v>
      </c>
      <c r="L5276" s="3">
        <v>85.0282485875706</v>
      </c>
      <c r="M5276" s="3">
        <v>0.529841047685703</v>
      </c>
      <c r="N5276" s="3">
        <v>84.9790544584081</v>
      </c>
      <c r="O5276" s="3"/>
      <c r="P5276" s="3"/>
      <c r="Q5276" s="3"/>
      <c r="R5276" s="3"/>
      <c r="S5276" s="3"/>
      <c r="T5276" s="3"/>
      <c r="U5276" s="3"/>
      <c r="V5276" s="3"/>
      <c r="W5276" s="3"/>
      <c r="X5276" s="3"/>
      <c r="Y5276" s="3"/>
      <c r="Z5276" s="3"/>
      <c r="AA5276" s="3">
        <v>-0.116309838346896</v>
      </c>
      <c r="AB5276" s="3">
        <v>-0.156877870032191</v>
      </c>
      <c r="AC5276" s="3">
        <v>-0.941993058998508</v>
      </c>
      <c r="AD5276" s="3"/>
      <c r="AE5276" s="5">
        <v>1</v>
      </c>
      <c r="AF5276" s="3">
        <v>0.00500649885042433</v>
      </c>
      <c r="AG5276" s="3"/>
      <c r="AH5276" s="3"/>
      <c r="AI5276" s="3"/>
      <c r="AJ5276" s="3"/>
      <c r="AK5276" s="3"/>
      <c r="AL5276" s="3"/>
      <c r="AM5276" s="3"/>
      <c r="AN5276" s="5" t="s">
        <v>46</v>
      </c>
      <c r="AO5276" s="1"/>
      <c r="AP5276" s="1"/>
      <c r="AQ5276" s="1"/>
    </row>
    <row r="5277" spans="1:43">
      <c r="A5277" s="1" t="s">
        <v>13316</v>
      </c>
      <c r="B5277" s="1" t="s">
        <v>13317</v>
      </c>
      <c r="C5277" s="3">
        <v>0.29041095890411</v>
      </c>
      <c r="D5277" s="4">
        <v>44131</v>
      </c>
      <c r="E5277" s="3">
        <v>61.1750930002</v>
      </c>
      <c r="F5277" s="5" t="s">
        <v>3396</v>
      </c>
      <c r="G5277" s="5">
        <v>107</v>
      </c>
      <c r="H5277" s="5" t="s">
        <v>55</v>
      </c>
      <c r="I5277" s="3">
        <v>4.80134082618554</v>
      </c>
      <c r="J5277" s="3">
        <v>79.9153055051422</v>
      </c>
      <c r="K5277" s="3">
        <v>0.4441084758575</v>
      </c>
      <c r="L5277" s="3">
        <v>84.9152542372881</v>
      </c>
      <c r="M5277" s="3">
        <v>3.414729059247</v>
      </c>
      <c r="N5277" s="3">
        <v>66.6666666666667</v>
      </c>
      <c r="O5277" s="3">
        <v>5.66600397614314</v>
      </c>
      <c r="P5277" s="3">
        <v>90.2649006622517</v>
      </c>
      <c r="Q5277" s="3"/>
      <c r="R5277" s="3"/>
      <c r="S5277" s="3"/>
      <c r="T5277" s="3"/>
      <c r="U5277" s="3"/>
      <c r="V5277" s="3"/>
      <c r="W5277" s="3"/>
      <c r="X5277" s="3"/>
      <c r="Y5277" s="3"/>
      <c r="Z5277" s="3"/>
      <c r="AA5277" s="3">
        <v>0.126631972656142</v>
      </c>
      <c r="AB5277" s="3">
        <v>0.184864963115679</v>
      </c>
      <c r="AC5277" s="3">
        <v>-5.47003848268278</v>
      </c>
      <c r="AD5277" s="3"/>
      <c r="AE5277" s="5">
        <v>1</v>
      </c>
      <c r="AF5277" s="3">
        <v>1.1276296336987</v>
      </c>
      <c r="AG5277" s="3"/>
      <c r="AH5277" s="3"/>
      <c r="AI5277" s="3"/>
      <c r="AJ5277" s="3"/>
      <c r="AK5277" s="3"/>
      <c r="AL5277" s="3"/>
      <c r="AM5277" s="3"/>
      <c r="AN5277" s="5" t="s">
        <v>46</v>
      </c>
      <c r="AO5277" s="1"/>
      <c r="AP5277" s="1"/>
      <c r="AQ5277" s="1"/>
    </row>
    <row r="5278" spans="1:43">
      <c r="A5278" s="1" t="s">
        <v>13318</v>
      </c>
      <c r="B5278" s="1" t="s">
        <v>13319</v>
      </c>
      <c r="C5278" s="3">
        <v>0.282191780821918</v>
      </c>
      <c r="D5278" s="4">
        <v>44134</v>
      </c>
      <c r="E5278" s="3">
        <v>0.7613614665</v>
      </c>
      <c r="F5278" s="5" t="s">
        <v>10752</v>
      </c>
      <c r="G5278" s="5">
        <v>104</v>
      </c>
      <c r="H5278" s="5" t="s">
        <v>55</v>
      </c>
      <c r="I5278" s="3">
        <v>6.75456389452333</v>
      </c>
      <c r="J5278" s="3">
        <v>72.0508166969147</v>
      </c>
      <c r="K5278" s="3">
        <v>1.84808901790033</v>
      </c>
      <c r="L5278" s="3">
        <v>65.3107344632768</v>
      </c>
      <c r="M5278" s="3">
        <v>0.930098763064536</v>
      </c>
      <c r="N5278" s="3">
        <v>82.525433871933</v>
      </c>
      <c r="O5278" s="3">
        <v>5.26</v>
      </c>
      <c r="P5278" s="3">
        <v>90.794701986755</v>
      </c>
      <c r="Q5278" s="3"/>
      <c r="R5278" s="3"/>
      <c r="S5278" s="3"/>
      <c r="T5278" s="3"/>
      <c r="U5278" s="3"/>
      <c r="V5278" s="3"/>
      <c r="W5278" s="3"/>
      <c r="X5278" s="3"/>
      <c r="Y5278" s="3"/>
      <c r="Z5278" s="3"/>
      <c r="AA5278" s="3">
        <v>0.00214355829895409</v>
      </c>
      <c r="AB5278" s="3">
        <v>0.00293631897012461</v>
      </c>
      <c r="AC5278" s="3">
        <v>-10.7513416815742</v>
      </c>
      <c r="AD5278" s="3"/>
      <c r="AE5278" s="5">
        <v>2</v>
      </c>
      <c r="AF5278" s="3">
        <v>1.00237637912308</v>
      </c>
      <c r="AG5278" s="3"/>
      <c r="AH5278" s="3"/>
      <c r="AI5278" s="3"/>
      <c r="AJ5278" s="3"/>
      <c r="AK5278" s="3"/>
      <c r="AL5278" s="3"/>
      <c r="AM5278" s="3"/>
      <c r="AN5278" s="5" t="s">
        <v>46</v>
      </c>
      <c r="AO5278" s="1"/>
      <c r="AP5278" s="1"/>
      <c r="AQ5278" s="1"/>
    </row>
    <row r="5279" spans="1:43">
      <c r="A5279" s="1" t="s">
        <v>13320</v>
      </c>
      <c r="B5279" s="1" t="s">
        <v>13321</v>
      </c>
      <c r="C5279" s="3">
        <v>0.13972602739726</v>
      </c>
      <c r="D5279" s="4">
        <v>44186</v>
      </c>
      <c r="E5279" s="3">
        <v>5.0014534543</v>
      </c>
      <c r="F5279" s="5" t="s">
        <v>11395</v>
      </c>
      <c r="G5279" s="5">
        <v>52</v>
      </c>
      <c r="H5279" s="5" t="s">
        <v>50</v>
      </c>
      <c r="I5279" s="3">
        <v>-0.469671230138895</v>
      </c>
      <c r="J5279" s="3">
        <v>94.9977668602054</v>
      </c>
      <c r="K5279" s="3">
        <v>-0.100300902708124</v>
      </c>
      <c r="L5279" s="3">
        <v>92.6516157591855</v>
      </c>
      <c r="M5279" s="3">
        <v>-0.559105431309909</v>
      </c>
      <c r="N5279" s="3">
        <v>94.1674087266251</v>
      </c>
      <c r="O5279" s="3"/>
      <c r="P5279" s="3"/>
      <c r="Q5279" s="3"/>
      <c r="R5279" s="3"/>
      <c r="S5279" s="3"/>
      <c r="T5279" s="3"/>
      <c r="U5279" s="3"/>
      <c r="V5279" s="3"/>
      <c r="W5279" s="3"/>
      <c r="X5279" s="3"/>
      <c r="Y5279" s="3"/>
      <c r="Z5279" s="3"/>
      <c r="AA5279" s="3">
        <v>-0.432542799238653</v>
      </c>
      <c r="AB5279" s="3">
        <v>-0.433934497754179</v>
      </c>
      <c r="AC5279" s="3">
        <v>-0.747905863581966</v>
      </c>
      <c r="AD5279" s="3"/>
      <c r="AE5279" s="5">
        <v>1</v>
      </c>
      <c r="AF5279" s="3">
        <v>-0.339762166483457</v>
      </c>
      <c r="AG5279" s="3"/>
      <c r="AH5279" s="3"/>
      <c r="AI5279" s="3"/>
      <c r="AJ5279" s="3"/>
      <c r="AK5279" s="3"/>
      <c r="AL5279" s="3"/>
      <c r="AM5279" s="3"/>
      <c r="AN5279" s="5" t="s">
        <v>46</v>
      </c>
      <c r="AO5279" s="1"/>
      <c r="AP5279" s="1"/>
      <c r="AQ5279" s="1"/>
    </row>
    <row r="5280" spans="1:43">
      <c r="A5280" s="1" t="s">
        <v>13322</v>
      </c>
      <c r="B5280" s="1" t="s">
        <v>13323</v>
      </c>
      <c r="C5280" s="3">
        <v>0.23013698630137</v>
      </c>
      <c r="D5280" s="4">
        <v>44153</v>
      </c>
      <c r="E5280" s="3">
        <v>4.4940975513</v>
      </c>
      <c r="F5280" s="5" t="s">
        <v>10758</v>
      </c>
      <c r="G5280" s="5">
        <v>85</v>
      </c>
      <c r="H5280" s="5" t="s">
        <v>55</v>
      </c>
      <c r="I5280" s="3">
        <v>7.00115562403698</v>
      </c>
      <c r="J5280" s="3">
        <v>70.961887477314</v>
      </c>
      <c r="K5280" s="3">
        <v>3.88966806919122</v>
      </c>
      <c r="L5280" s="3">
        <v>22.2598870056497</v>
      </c>
      <c r="M5280" s="3">
        <v>3.13747331291191</v>
      </c>
      <c r="N5280" s="3">
        <v>68.3423099940156</v>
      </c>
      <c r="O5280" s="3"/>
      <c r="P5280" s="3"/>
      <c r="Q5280" s="3"/>
      <c r="R5280" s="3"/>
      <c r="S5280" s="3"/>
      <c r="T5280" s="3"/>
      <c r="U5280" s="3"/>
      <c r="V5280" s="3"/>
      <c r="W5280" s="3"/>
      <c r="X5280" s="3"/>
      <c r="Y5280" s="3"/>
      <c r="Z5280" s="3"/>
      <c r="AA5280" s="3">
        <v>0.36652136607089</v>
      </c>
      <c r="AB5280" s="3">
        <v>0.584311668708327</v>
      </c>
      <c r="AC5280" s="3">
        <v>-4.38086723290122</v>
      </c>
      <c r="AD5280" s="3"/>
      <c r="AE5280" s="5"/>
      <c r="AF5280" s="3">
        <v>3.26220203027282</v>
      </c>
      <c r="AG5280" s="3"/>
      <c r="AH5280" s="3"/>
      <c r="AI5280" s="3"/>
      <c r="AJ5280" s="3"/>
      <c r="AK5280" s="3"/>
      <c r="AL5280" s="3"/>
      <c r="AM5280" s="3"/>
      <c r="AN5280" s="5" t="s">
        <v>46</v>
      </c>
      <c r="AO5280" s="1"/>
      <c r="AP5280" s="1"/>
      <c r="AQ5280" s="1"/>
    </row>
    <row r="5281" spans="1:43">
      <c r="A5281" s="1" t="s">
        <v>13324</v>
      </c>
      <c r="B5281" s="1" t="s">
        <v>13325</v>
      </c>
      <c r="C5281" s="3">
        <v>0.153424657534247</v>
      </c>
      <c r="D5281" s="4">
        <v>44181</v>
      </c>
      <c r="E5281" s="3">
        <v>13.4977225432</v>
      </c>
      <c r="F5281" s="5" t="s">
        <v>4008</v>
      </c>
      <c r="G5281" s="5">
        <v>57</v>
      </c>
      <c r="H5281" s="5" t="s">
        <v>55</v>
      </c>
      <c r="I5281" s="3">
        <v>7.28668261562998</v>
      </c>
      <c r="J5281" s="3">
        <v>69.8124621899577</v>
      </c>
      <c r="K5281" s="3">
        <v>3.41083781706381</v>
      </c>
      <c r="L5281" s="3">
        <v>32.2033898305085</v>
      </c>
      <c r="M5281" s="3">
        <v>6.72285572632623</v>
      </c>
      <c r="N5281" s="3">
        <v>35.0688210652304</v>
      </c>
      <c r="O5281" s="3"/>
      <c r="P5281" s="3"/>
      <c r="Q5281" s="3"/>
      <c r="R5281" s="3"/>
      <c r="S5281" s="3"/>
      <c r="T5281" s="3"/>
      <c r="U5281" s="3"/>
      <c r="V5281" s="3"/>
      <c r="W5281" s="3"/>
      <c r="X5281" s="3"/>
      <c r="Y5281" s="3"/>
      <c r="Z5281" s="3"/>
      <c r="AA5281" s="3">
        <v>0.352437111856264</v>
      </c>
      <c r="AB5281" s="3">
        <v>0.69188736251972</v>
      </c>
      <c r="AC5281" s="3">
        <v>-4.26297840090945</v>
      </c>
      <c r="AD5281" s="3"/>
      <c r="AE5281" s="5"/>
      <c r="AF5281" s="3">
        <v>0.937001594896317</v>
      </c>
      <c r="AG5281" s="3"/>
      <c r="AH5281" s="3"/>
      <c r="AI5281" s="3"/>
      <c r="AJ5281" s="3"/>
      <c r="AK5281" s="3"/>
      <c r="AL5281" s="3"/>
      <c r="AM5281" s="3"/>
      <c r="AN5281" s="5" t="s">
        <v>46</v>
      </c>
      <c r="AO5281" s="1"/>
      <c r="AP5281" s="1"/>
      <c r="AQ5281" s="1"/>
    </row>
    <row r="5282" spans="1:43">
      <c r="A5282" s="1" t="s">
        <v>13326</v>
      </c>
      <c r="B5282" s="1" t="s">
        <v>13327</v>
      </c>
      <c r="C5282" s="3">
        <v>0.194520547945205</v>
      </c>
      <c r="D5282" s="4">
        <v>44166</v>
      </c>
      <c r="E5282" s="3">
        <v>0.8931320565</v>
      </c>
      <c r="F5282" s="5" t="s">
        <v>8653</v>
      </c>
      <c r="G5282" s="5">
        <v>72</v>
      </c>
      <c r="H5282" s="5" t="s">
        <v>2390</v>
      </c>
      <c r="I5282" s="3">
        <v>-0.178500595001986</v>
      </c>
      <c r="J5282" s="3">
        <v>98.4615384615385</v>
      </c>
      <c r="K5282" s="3">
        <v>0.199084212621939</v>
      </c>
      <c r="L5282" s="3">
        <v>51.8796992481203</v>
      </c>
      <c r="M5282" s="3">
        <v>-0.710199250345245</v>
      </c>
      <c r="N5282" s="3">
        <v>93.1818181818182</v>
      </c>
      <c r="O5282" s="3"/>
      <c r="P5282" s="3"/>
      <c r="Q5282" s="3"/>
      <c r="R5282" s="3"/>
      <c r="S5282" s="3"/>
      <c r="T5282" s="3"/>
      <c r="U5282" s="3"/>
      <c r="V5282" s="3"/>
      <c r="W5282" s="3"/>
      <c r="X5282" s="3"/>
      <c r="Y5282" s="3"/>
      <c r="Z5282" s="3"/>
      <c r="AA5282" s="3">
        <v>0.0549739918146127</v>
      </c>
      <c r="AB5282" s="3">
        <v>0.0685824585920728</v>
      </c>
      <c r="AC5282" s="3">
        <v>-2.0093640265314</v>
      </c>
      <c r="AD5282" s="3"/>
      <c r="AE5282" s="5">
        <v>1</v>
      </c>
      <c r="AF5282" s="3">
        <v>0.231582705275681</v>
      </c>
      <c r="AG5282" s="3"/>
      <c r="AH5282" s="3"/>
      <c r="AI5282" s="3"/>
      <c r="AJ5282" s="3"/>
      <c r="AK5282" s="3"/>
      <c r="AL5282" s="3"/>
      <c r="AM5282" s="3"/>
      <c r="AN5282" s="5" t="s">
        <v>1266</v>
      </c>
      <c r="AO5282" s="1"/>
      <c r="AP5282" s="1"/>
      <c r="AQ5282" s="1"/>
    </row>
    <row r="5283" spans="1:43">
      <c r="A5283" s="1" t="s">
        <v>13328</v>
      </c>
      <c r="B5283" s="1" t="s">
        <v>13329</v>
      </c>
      <c r="C5283" s="3">
        <v>0.301369863013699</v>
      </c>
      <c r="D5283" s="4">
        <v>44127</v>
      </c>
      <c r="E5283" s="3">
        <v>72.90140888</v>
      </c>
      <c r="F5283" s="5" t="s">
        <v>13330</v>
      </c>
      <c r="G5283" s="5">
        <v>111</v>
      </c>
      <c r="H5283" s="5" t="s">
        <v>55</v>
      </c>
      <c r="I5283" s="3">
        <v>10.8235294117647</v>
      </c>
      <c r="J5283" s="3">
        <v>46.2189957652753</v>
      </c>
      <c r="K5283" s="3">
        <v>4.02862443678771</v>
      </c>
      <c r="L5283" s="3">
        <v>19.6610169491525</v>
      </c>
      <c r="M5283" s="3">
        <v>6.86087666757418</v>
      </c>
      <c r="N5283" s="3">
        <v>33.8120885697187</v>
      </c>
      <c r="O5283" s="3">
        <v>16.7459845330161</v>
      </c>
      <c r="P5283" s="3">
        <v>59.0728476821192</v>
      </c>
      <c r="Q5283" s="3"/>
      <c r="R5283" s="3"/>
      <c r="S5283" s="3"/>
      <c r="T5283" s="3"/>
      <c r="U5283" s="3"/>
      <c r="V5283" s="3"/>
      <c r="W5283" s="3"/>
      <c r="X5283" s="3"/>
      <c r="Y5283" s="3"/>
      <c r="Z5283" s="3"/>
      <c r="AA5283" s="3">
        <v>0.454735244644178</v>
      </c>
      <c r="AB5283" s="3">
        <v>1.31653801175418</v>
      </c>
      <c r="AC5283" s="3">
        <v>-5.72226099092813</v>
      </c>
      <c r="AD5283" s="3"/>
      <c r="AE5283" s="5"/>
      <c r="AF5283" s="3">
        <v>2.95727732136772</v>
      </c>
      <c r="AG5283" s="3"/>
      <c r="AH5283" s="3"/>
      <c r="AI5283" s="3"/>
      <c r="AJ5283" s="3"/>
      <c r="AK5283" s="3"/>
      <c r="AL5283" s="3"/>
      <c r="AM5283" s="3"/>
      <c r="AN5283" s="5" t="s">
        <v>46</v>
      </c>
      <c r="AO5283" s="1"/>
      <c r="AP5283" s="1"/>
      <c r="AQ5283" s="1"/>
    </row>
    <row r="5284" spans="1:43">
      <c r="A5284" s="1" t="s">
        <v>13331</v>
      </c>
      <c r="B5284" s="1" t="s">
        <v>13332</v>
      </c>
      <c r="C5284" s="3">
        <v>0.252054794520548</v>
      </c>
      <c r="D5284" s="4">
        <v>44145</v>
      </c>
      <c r="E5284" s="3">
        <v>11.2610060286</v>
      </c>
      <c r="F5284" s="5" t="s">
        <v>13333</v>
      </c>
      <c r="G5284" s="5">
        <v>93</v>
      </c>
      <c r="H5284" s="5" t="s">
        <v>93</v>
      </c>
      <c r="I5284" s="3">
        <v>0.599508599508599</v>
      </c>
      <c r="J5284" s="3">
        <v>90.9</v>
      </c>
      <c r="K5284" s="3">
        <v>0.599508599508599</v>
      </c>
      <c r="L5284" s="3">
        <v>82.6065411298315</v>
      </c>
      <c r="M5284" s="3">
        <v>-0.95791001451379</v>
      </c>
      <c r="N5284" s="3">
        <v>89.7704590818363</v>
      </c>
      <c r="O5284" s="3">
        <v>2.36000000000001</v>
      </c>
      <c r="P5284" s="3">
        <v>88.7826961770624</v>
      </c>
      <c r="Q5284" s="3"/>
      <c r="R5284" s="3"/>
      <c r="S5284" s="3"/>
      <c r="T5284" s="3"/>
      <c r="U5284" s="3"/>
      <c r="V5284" s="3"/>
      <c r="W5284" s="3"/>
      <c r="X5284" s="3"/>
      <c r="Y5284" s="3"/>
      <c r="Z5284" s="3"/>
      <c r="AA5284" s="3">
        <v>0.0239701262040088</v>
      </c>
      <c r="AB5284" s="3">
        <v>0.0317862327852618</v>
      </c>
      <c r="AC5284" s="3">
        <v>-3.88921057710867</v>
      </c>
      <c r="AD5284" s="3"/>
      <c r="AE5284" s="5">
        <v>1</v>
      </c>
      <c r="AF5284" s="3">
        <v>-0.484826990046197</v>
      </c>
      <c r="AG5284" s="3"/>
      <c r="AH5284" s="3"/>
      <c r="AI5284" s="3"/>
      <c r="AJ5284" s="3"/>
      <c r="AK5284" s="3"/>
      <c r="AL5284" s="3"/>
      <c r="AM5284" s="3"/>
      <c r="AN5284" s="5" t="s">
        <v>46</v>
      </c>
      <c r="AO5284" s="1"/>
      <c r="AP5284" s="1"/>
      <c r="AQ5284" s="1"/>
    </row>
    <row r="5285" spans="1:43">
      <c r="A5285" s="1" t="s">
        <v>13334</v>
      </c>
      <c r="B5285" s="1" t="s">
        <v>13335</v>
      </c>
      <c r="C5285" s="3">
        <v>0.249315068493151</v>
      </c>
      <c r="D5285" s="4">
        <v>44146</v>
      </c>
      <c r="E5285" s="3">
        <v>34.6291588377</v>
      </c>
      <c r="F5285" s="5" t="s">
        <v>13336</v>
      </c>
      <c r="G5285" s="5">
        <v>92</v>
      </c>
      <c r="H5285" s="5" t="s">
        <v>55</v>
      </c>
      <c r="I5285" s="3">
        <v>2.2955944124255</v>
      </c>
      <c r="J5285" s="3">
        <v>88.9897156684816</v>
      </c>
      <c r="K5285" s="3">
        <v>1.4335528864781</v>
      </c>
      <c r="L5285" s="3">
        <v>71.4689265536723</v>
      </c>
      <c r="M5285" s="3">
        <v>1.59099728366317</v>
      </c>
      <c r="N5285" s="3">
        <v>79.5332136445242</v>
      </c>
      <c r="O5285" s="3">
        <v>4.71999999999999</v>
      </c>
      <c r="P5285" s="3">
        <v>91.7880794701987</v>
      </c>
      <c r="Q5285" s="3"/>
      <c r="R5285" s="3"/>
      <c r="S5285" s="3"/>
      <c r="T5285" s="3"/>
      <c r="U5285" s="3"/>
      <c r="V5285" s="3"/>
      <c r="W5285" s="3"/>
      <c r="X5285" s="3"/>
      <c r="Y5285" s="3"/>
      <c r="Z5285" s="3"/>
      <c r="AA5285" s="3">
        <v>0.23668173171524</v>
      </c>
      <c r="AB5285" s="3">
        <v>0.436247823672406</v>
      </c>
      <c r="AC5285" s="3">
        <v>-1.666825411944</v>
      </c>
      <c r="AD5285" s="3"/>
      <c r="AE5285" s="5"/>
      <c r="AF5285" s="3">
        <v>1.56390410103995</v>
      </c>
      <c r="AG5285" s="3"/>
      <c r="AH5285" s="3"/>
      <c r="AI5285" s="3"/>
      <c r="AJ5285" s="3"/>
      <c r="AK5285" s="3"/>
      <c r="AL5285" s="3"/>
      <c r="AM5285" s="3"/>
      <c r="AN5285" s="5" t="s">
        <v>46</v>
      </c>
      <c r="AO5285" s="1"/>
      <c r="AP5285" s="1"/>
      <c r="AQ5285" s="1"/>
    </row>
    <row r="5286" spans="1:43">
      <c r="A5286" s="1" t="s">
        <v>13337</v>
      </c>
      <c r="B5286" s="1" t="s">
        <v>13338</v>
      </c>
      <c r="C5286" s="3">
        <v>0.175342465753425</v>
      </c>
      <c r="D5286" s="4">
        <v>44173</v>
      </c>
      <c r="E5286" s="3">
        <v>16.3973475287</v>
      </c>
      <c r="F5286" s="5" t="s">
        <v>13010</v>
      </c>
      <c r="G5286" s="5">
        <v>65</v>
      </c>
      <c r="H5286" s="5" t="s">
        <v>55</v>
      </c>
      <c r="I5286" s="3">
        <v>5.02492522432702</v>
      </c>
      <c r="J5286" s="3">
        <v>78.5238959467635</v>
      </c>
      <c r="K5286" s="3">
        <v>1.2689867333205</v>
      </c>
      <c r="L5286" s="3">
        <v>74.2937853107345</v>
      </c>
      <c r="M5286" s="3">
        <v>2.32151529868866</v>
      </c>
      <c r="N5286" s="3">
        <v>74.3865948533812</v>
      </c>
      <c r="O5286" s="3"/>
      <c r="P5286" s="3"/>
      <c r="Q5286" s="3"/>
      <c r="R5286" s="3"/>
      <c r="S5286" s="3"/>
      <c r="T5286" s="3"/>
      <c r="U5286" s="3"/>
      <c r="V5286" s="3"/>
      <c r="W5286" s="3"/>
      <c r="X5286" s="3"/>
      <c r="Y5286" s="3"/>
      <c r="Z5286" s="3"/>
      <c r="AA5286" s="3">
        <v>0.416627730155915</v>
      </c>
      <c r="AB5286" s="3">
        <v>0.856956521342444</v>
      </c>
      <c r="AC5286" s="3">
        <v>-2.13566657258443</v>
      </c>
      <c r="AD5286" s="3"/>
      <c r="AE5286" s="5"/>
      <c r="AF5286" s="3">
        <v>3.70887337986043</v>
      </c>
      <c r="AG5286" s="3"/>
      <c r="AH5286" s="3"/>
      <c r="AI5286" s="3"/>
      <c r="AJ5286" s="3"/>
      <c r="AK5286" s="3"/>
      <c r="AL5286" s="3"/>
      <c r="AM5286" s="3"/>
      <c r="AN5286" s="5" t="s">
        <v>1266</v>
      </c>
      <c r="AO5286" s="1"/>
      <c r="AP5286" s="1"/>
      <c r="AQ5286" s="1"/>
    </row>
    <row r="5287" spans="1:43">
      <c r="A5287" s="1" t="s">
        <v>13339</v>
      </c>
      <c r="B5287" s="1" t="s">
        <v>13340</v>
      </c>
      <c r="C5287" s="3">
        <v>0.0931506849315069</v>
      </c>
      <c r="D5287" s="4">
        <v>44203</v>
      </c>
      <c r="E5287" s="3">
        <v>79.1297722591</v>
      </c>
      <c r="F5287" s="5" t="s">
        <v>3891</v>
      </c>
      <c r="G5287" s="5">
        <v>35</v>
      </c>
      <c r="H5287" s="5" t="s">
        <v>55</v>
      </c>
      <c r="I5287" s="3">
        <v>4.06</v>
      </c>
      <c r="J5287" s="3"/>
      <c r="K5287" s="3">
        <v>3.12159349915765</v>
      </c>
      <c r="L5287" s="3">
        <v>38.4745762711864</v>
      </c>
      <c r="M5287" s="3">
        <v>4.03919216156769</v>
      </c>
      <c r="N5287" s="3">
        <v>60.6822262118492</v>
      </c>
      <c r="O5287" s="3"/>
      <c r="P5287" s="3"/>
      <c r="Q5287" s="3"/>
      <c r="R5287" s="3"/>
      <c r="S5287" s="3"/>
      <c r="T5287" s="3"/>
      <c r="U5287" s="3"/>
      <c r="V5287" s="3"/>
      <c r="W5287" s="3"/>
      <c r="X5287" s="3"/>
      <c r="Y5287" s="3"/>
      <c r="Z5287" s="3"/>
      <c r="AA5287" s="3">
        <v>0.257398809402839</v>
      </c>
      <c r="AB5287" s="3">
        <v>0.469537756646216</v>
      </c>
      <c r="AC5287" s="3">
        <v>-4.34164375770214</v>
      </c>
      <c r="AD5287" s="3"/>
      <c r="AE5287" s="5"/>
      <c r="AF5287" s="3"/>
      <c r="AG5287" s="3"/>
      <c r="AH5287" s="3"/>
      <c r="AI5287" s="3"/>
      <c r="AJ5287" s="3"/>
      <c r="AK5287" s="3"/>
      <c r="AL5287" s="3"/>
      <c r="AM5287" s="3"/>
      <c r="AN5287" s="5" t="s">
        <v>1266</v>
      </c>
      <c r="AO5287" s="1"/>
      <c r="AP5287" s="1"/>
      <c r="AQ5287" s="1"/>
    </row>
    <row r="5288" spans="1:43">
      <c r="A5288" s="1" t="s">
        <v>13341</v>
      </c>
      <c r="B5288" s="1" t="s">
        <v>13342</v>
      </c>
      <c r="C5288" s="3">
        <v>0.150684931506849</v>
      </c>
      <c r="D5288" s="4">
        <v>44182</v>
      </c>
      <c r="E5288" s="3">
        <v>22.890087082</v>
      </c>
      <c r="F5288" s="5" t="s">
        <v>1926</v>
      </c>
      <c r="G5288" s="5">
        <v>56</v>
      </c>
      <c r="H5288" s="5" t="s">
        <v>55</v>
      </c>
      <c r="I5288" s="3">
        <v>0.549121405750805</v>
      </c>
      <c r="J5288" s="3">
        <v>93.5269207501512</v>
      </c>
      <c r="K5288" s="3">
        <v>0.790632506004817</v>
      </c>
      <c r="L5288" s="3">
        <v>80.5084745762712</v>
      </c>
      <c r="M5288" s="3">
        <v>-0.0297796307325756</v>
      </c>
      <c r="N5288" s="3">
        <v>88.0311190903651</v>
      </c>
      <c r="O5288" s="3"/>
      <c r="P5288" s="3"/>
      <c r="Q5288" s="3"/>
      <c r="R5288" s="3"/>
      <c r="S5288" s="3"/>
      <c r="T5288" s="3"/>
      <c r="U5288" s="3"/>
      <c r="V5288" s="3"/>
      <c r="W5288" s="3"/>
      <c r="X5288" s="3"/>
      <c r="Y5288" s="3"/>
      <c r="Z5288" s="3"/>
      <c r="AA5288" s="3">
        <v>0.0707267483247909</v>
      </c>
      <c r="AB5288" s="3">
        <v>0.101925888547105</v>
      </c>
      <c r="AC5288" s="3">
        <v>-2.32649071358748</v>
      </c>
      <c r="AD5288" s="3"/>
      <c r="AE5288" s="5">
        <v>1</v>
      </c>
      <c r="AF5288" s="3">
        <v>-0.239616613418537</v>
      </c>
      <c r="AG5288" s="3"/>
      <c r="AH5288" s="3"/>
      <c r="AI5288" s="3"/>
      <c r="AJ5288" s="3"/>
      <c r="AK5288" s="3"/>
      <c r="AL5288" s="3"/>
      <c r="AM5288" s="3"/>
      <c r="AN5288" s="5" t="s">
        <v>1266</v>
      </c>
      <c r="AO5288" s="1"/>
      <c r="AP5288" s="1"/>
      <c r="AQ5288" s="1"/>
    </row>
    <row r="5289" spans="1:43">
      <c r="A5289" s="1" t="s">
        <v>13343</v>
      </c>
      <c r="B5289" s="1" t="s">
        <v>13344</v>
      </c>
      <c r="C5289" s="3">
        <v>0.246575342465753</v>
      </c>
      <c r="D5289" s="4">
        <v>44147</v>
      </c>
      <c r="E5289" s="3">
        <v>148.3153572509</v>
      </c>
      <c r="F5289" s="5" t="s">
        <v>12135</v>
      </c>
      <c r="G5289" s="5">
        <v>91</v>
      </c>
      <c r="H5289" s="5" t="s">
        <v>55</v>
      </c>
      <c r="I5289" s="3">
        <v>7.95630317092034</v>
      </c>
      <c r="J5289" s="3">
        <v>66.1222020568663</v>
      </c>
      <c r="K5289" s="3">
        <v>4.83477281261736</v>
      </c>
      <c r="L5289" s="3">
        <v>7.96610169491525</v>
      </c>
      <c r="M5289" s="3">
        <v>4.41327723235158</v>
      </c>
      <c r="N5289" s="3">
        <v>57.5104727707959</v>
      </c>
      <c r="O5289" s="3"/>
      <c r="P5289" s="3"/>
      <c r="Q5289" s="3"/>
      <c r="R5289" s="3"/>
      <c r="S5289" s="3"/>
      <c r="T5289" s="3"/>
      <c r="U5289" s="3"/>
      <c r="V5289" s="3"/>
      <c r="W5289" s="3"/>
      <c r="X5289" s="3"/>
      <c r="Y5289" s="3"/>
      <c r="Z5289" s="3"/>
      <c r="AA5289" s="3">
        <v>0.430205451980792</v>
      </c>
      <c r="AB5289" s="3">
        <v>1.10182079925134</v>
      </c>
      <c r="AC5289" s="3">
        <v>-2.4720747115913</v>
      </c>
      <c r="AD5289" s="3"/>
      <c r="AE5289" s="5"/>
      <c r="AF5289" s="3">
        <v>3.09525154482258</v>
      </c>
      <c r="AG5289" s="3"/>
      <c r="AH5289" s="3"/>
      <c r="AI5289" s="3"/>
      <c r="AJ5289" s="3"/>
      <c r="AK5289" s="3"/>
      <c r="AL5289" s="3"/>
      <c r="AM5289" s="3"/>
      <c r="AN5289" s="5" t="s">
        <v>1266</v>
      </c>
      <c r="AO5289" s="1"/>
      <c r="AP5289" s="1"/>
      <c r="AQ5289" s="1"/>
    </row>
    <row r="5290" spans="1:43">
      <c r="A5290" s="1" t="s">
        <v>13345</v>
      </c>
      <c r="B5290" s="1" t="s">
        <v>13346</v>
      </c>
      <c r="C5290" s="3">
        <v>0.153424657534247</v>
      </c>
      <c r="D5290" s="4">
        <v>44181</v>
      </c>
      <c r="E5290" s="3">
        <v>79.3043331626</v>
      </c>
      <c r="F5290" s="5" t="s">
        <v>1167</v>
      </c>
      <c r="G5290" s="5">
        <v>57</v>
      </c>
      <c r="H5290" s="5" t="s">
        <v>191</v>
      </c>
      <c r="I5290" s="3">
        <v>4.51775176550256</v>
      </c>
      <c r="J5290" s="3">
        <v>82.2784810126582</v>
      </c>
      <c r="K5290" s="3">
        <v>-0.359679055611917</v>
      </c>
      <c r="L5290" s="3">
        <v>93.3219178082192</v>
      </c>
      <c r="M5290" s="3">
        <v>-3.66473473027195</v>
      </c>
      <c r="N5290" s="3">
        <v>96.9369369369369</v>
      </c>
      <c r="O5290" s="3"/>
      <c r="P5290" s="3"/>
      <c r="Q5290" s="3"/>
      <c r="R5290" s="3"/>
      <c r="S5290" s="3"/>
      <c r="T5290" s="3"/>
      <c r="U5290" s="3"/>
      <c r="V5290" s="3"/>
      <c r="W5290" s="3"/>
      <c r="X5290" s="3"/>
      <c r="Y5290" s="3"/>
      <c r="Z5290" s="3"/>
      <c r="AA5290" s="3">
        <v>0.236073415420331</v>
      </c>
      <c r="AB5290" s="3">
        <v>0.471968131581111</v>
      </c>
      <c r="AC5290" s="3">
        <v>-5.60069899519441</v>
      </c>
      <c r="AD5290" s="3"/>
      <c r="AE5290" s="5"/>
      <c r="AF5290" s="3">
        <v>4.8950372448486</v>
      </c>
      <c r="AG5290" s="3"/>
      <c r="AH5290" s="3"/>
      <c r="AI5290" s="3"/>
      <c r="AJ5290" s="3"/>
      <c r="AK5290" s="3"/>
      <c r="AL5290" s="3"/>
      <c r="AM5290" s="3"/>
      <c r="AN5290" s="5" t="s">
        <v>1266</v>
      </c>
      <c r="AO5290" s="1"/>
      <c r="AP5290" s="1"/>
      <c r="AQ5290" s="1"/>
    </row>
    <row r="5291" spans="1:43">
      <c r="A5291" s="1" t="s">
        <v>13347</v>
      </c>
      <c r="B5291" s="1" t="s">
        <v>13348</v>
      </c>
      <c r="C5291" s="3">
        <v>0.252054794520548</v>
      </c>
      <c r="D5291" s="4">
        <v>44145</v>
      </c>
      <c r="E5291" s="3"/>
      <c r="F5291" s="5" t="s">
        <v>10768</v>
      </c>
      <c r="G5291" s="5">
        <v>93</v>
      </c>
      <c r="H5291" s="5" t="s">
        <v>112</v>
      </c>
      <c r="I5291" s="3">
        <v>0.271793839339645</v>
      </c>
      <c r="J5291" s="3">
        <v>94.7368421052632</v>
      </c>
      <c r="K5291" s="3">
        <v>0.728081706947111</v>
      </c>
      <c r="L5291" s="3">
        <v>61.8556701030928</v>
      </c>
      <c r="M5291" s="3">
        <v>-4.03660886319846</v>
      </c>
      <c r="N5291" s="3">
        <v>94.7368421052632</v>
      </c>
      <c r="O5291" s="3">
        <v>-0.390000000000001</v>
      </c>
      <c r="P5291" s="3">
        <v>98.936170212766</v>
      </c>
      <c r="Q5291" s="3"/>
      <c r="R5291" s="3"/>
      <c r="S5291" s="3"/>
      <c r="T5291" s="3"/>
      <c r="U5291" s="3"/>
      <c r="V5291" s="3"/>
      <c r="W5291" s="3"/>
      <c r="X5291" s="3"/>
      <c r="Y5291" s="3"/>
      <c r="Z5291" s="3"/>
      <c r="AA5291" s="3">
        <v>-0.0556209247238032</v>
      </c>
      <c r="AB5291" s="3">
        <v>-0.0836808691450933</v>
      </c>
      <c r="AC5291" s="3">
        <v>-5.64166746895157</v>
      </c>
      <c r="AD5291" s="3"/>
      <c r="AE5291" s="5">
        <v>2</v>
      </c>
      <c r="AF5291" s="3">
        <v>-0.909850938857248</v>
      </c>
      <c r="AG5291" s="3"/>
      <c r="AH5291" s="3"/>
      <c r="AI5291" s="3"/>
      <c r="AJ5291" s="3"/>
      <c r="AK5291" s="3"/>
      <c r="AL5291" s="3"/>
      <c r="AM5291" s="3"/>
      <c r="AN5291" s="5" t="s">
        <v>46</v>
      </c>
      <c r="AO5291" s="1"/>
      <c r="AP5291" s="1"/>
      <c r="AQ5291" s="1"/>
    </row>
    <row r="5292" spans="1:43">
      <c r="A5292" s="1" t="s">
        <v>13349</v>
      </c>
      <c r="B5292" s="1" t="s">
        <v>13350</v>
      </c>
      <c r="C5292" s="3">
        <v>0.216438356164384</v>
      </c>
      <c r="D5292" s="4">
        <v>44158</v>
      </c>
      <c r="E5292" s="3">
        <v>21.0248600017</v>
      </c>
      <c r="F5292" s="5" t="s">
        <v>9615</v>
      </c>
      <c r="G5292" s="5">
        <v>80</v>
      </c>
      <c r="H5292" s="5" t="s">
        <v>55</v>
      </c>
      <c r="I5292" s="3">
        <v>8.37351632047478</v>
      </c>
      <c r="J5292" s="3">
        <v>63.6418632788869</v>
      </c>
      <c r="K5292" s="3">
        <v>2.6526130873957</v>
      </c>
      <c r="L5292" s="3">
        <v>48.135593220339</v>
      </c>
      <c r="M5292" s="3">
        <v>3.99537284214274</v>
      </c>
      <c r="N5292" s="3">
        <v>61.2208258527828</v>
      </c>
      <c r="O5292" s="3"/>
      <c r="P5292" s="3"/>
      <c r="Q5292" s="3"/>
      <c r="R5292" s="3"/>
      <c r="S5292" s="3"/>
      <c r="T5292" s="3"/>
      <c r="U5292" s="3"/>
      <c r="V5292" s="3"/>
      <c r="W5292" s="3"/>
      <c r="X5292" s="3"/>
      <c r="Y5292" s="3"/>
      <c r="Z5292" s="3"/>
      <c r="AA5292" s="3">
        <v>0.295895743644903</v>
      </c>
      <c r="AB5292" s="3">
        <v>0.516770883051522</v>
      </c>
      <c r="AC5292" s="3">
        <v>-6.8755364806867</v>
      </c>
      <c r="AD5292" s="3"/>
      <c r="AE5292" s="5"/>
      <c r="AF5292" s="3">
        <v>4.83483225749739</v>
      </c>
      <c r="AG5292" s="3"/>
      <c r="AH5292" s="3"/>
      <c r="AI5292" s="3"/>
      <c r="AJ5292" s="3"/>
      <c r="AK5292" s="3"/>
      <c r="AL5292" s="3"/>
      <c r="AM5292" s="3"/>
      <c r="AN5292" s="5" t="s">
        <v>46</v>
      </c>
      <c r="AO5292" s="1"/>
      <c r="AP5292" s="1"/>
      <c r="AQ5292" s="1"/>
    </row>
    <row r="5293" spans="1:43">
      <c r="A5293" s="1" t="s">
        <v>13351</v>
      </c>
      <c r="B5293" s="1" t="s">
        <v>13352</v>
      </c>
      <c r="C5293" s="3">
        <v>0.0958904109589041</v>
      </c>
      <c r="D5293" s="4">
        <v>44202</v>
      </c>
      <c r="E5293" s="3"/>
      <c r="F5293" s="5" t="s">
        <v>10620</v>
      </c>
      <c r="G5293" s="5">
        <v>36</v>
      </c>
      <c r="H5293" s="5" t="s">
        <v>55</v>
      </c>
      <c r="I5293" s="3">
        <v>6.27</v>
      </c>
      <c r="J5293" s="3"/>
      <c r="K5293" s="3">
        <v>4.34996072270228</v>
      </c>
      <c r="L5293" s="3">
        <v>14.2937853107345</v>
      </c>
      <c r="M5293" s="3">
        <v>6.28062806280628</v>
      </c>
      <c r="N5293" s="3">
        <v>39.736684619988</v>
      </c>
      <c r="O5293" s="3"/>
      <c r="P5293" s="3"/>
      <c r="Q5293" s="3"/>
      <c r="R5293" s="3"/>
      <c r="S5293" s="3"/>
      <c r="T5293" s="3"/>
      <c r="U5293" s="3"/>
      <c r="V5293" s="3"/>
      <c r="W5293" s="3"/>
      <c r="X5293" s="3"/>
      <c r="Y5293" s="3"/>
      <c r="Z5293" s="3"/>
      <c r="AA5293" s="3">
        <v>0.329354297651592</v>
      </c>
      <c r="AB5293" s="3">
        <v>0.788731556100353</v>
      </c>
      <c r="AC5293" s="3">
        <v>-2.53672869735553</v>
      </c>
      <c r="AD5293" s="3"/>
      <c r="AE5293" s="5"/>
      <c r="AF5293" s="3"/>
      <c r="AG5293" s="3"/>
      <c r="AH5293" s="3"/>
      <c r="AI5293" s="3"/>
      <c r="AJ5293" s="3"/>
      <c r="AK5293" s="3"/>
      <c r="AL5293" s="3"/>
      <c r="AM5293" s="3"/>
      <c r="AN5293" s="5" t="s">
        <v>1266</v>
      </c>
      <c r="AO5293" s="1"/>
      <c r="AP5293" s="1"/>
      <c r="AQ5293" s="1"/>
    </row>
    <row r="5294" spans="1:43">
      <c r="A5294" s="1" t="s">
        <v>13353</v>
      </c>
      <c r="B5294" s="1" t="s">
        <v>13354</v>
      </c>
      <c r="C5294" s="3">
        <v>0.0767123287671233</v>
      </c>
      <c r="D5294" s="4">
        <v>44209</v>
      </c>
      <c r="E5294" s="3">
        <v>79.1901562988</v>
      </c>
      <c r="F5294" s="5" t="s">
        <v>798</v>
      </c>
      <c r="G5294" s="5">
        <v>29</v>
      </c>
      <c r="H5294" s="5" t="s">
        <v>55</v>
      </c>
      <c r="I5294" s="3">
        <v>1.45999999999999</v>
      </c>
      <c r="J5294" s="3"/>
      <c r="K5294" s="3">
        <v>2.62998179243374</v>
      </c>
      <c r="L5294" s="3">
        <v>48.8135593220339</v>
      </c>
      <c r="M5294" s="3">
        <v>1.45999999999999</v>
      </c>
      <c r="N5294" s="3"/>
      <c r="O5294" s="3"/>
      <c r="P5294" s="3"/>
      <c r="Q5294" s="3"/>
      <c r="R5294" s="3"/>
      <c r="S5294" s="3"/>
      <c r="T5294" s="3"/>
      <c r="U5294" s="3"/>
      <c r="V5294" s="3"/>
      <c r="W5294" s="3"/>
      <c r="X5294" s="3"/>
      <c r="Y5294" s="3"/>
      <c r="Z5294" s="3"/>
      <c r="AA5294" s="3">
        <v>0.19004793203279</v>
      </c>
      <c r="AB5294" s="3">
        <v>0.354645843902914</v>
      </c>
      <c r="AC5294" s="3">
        <v>-2.38941548183253</v>
      </c>
      <c r="AD5294" s="3"/>
      <c r="AE5294" s="5"/>
      <c r="AF5294" s="3"/>
      <c r="AG5294" s="3"/>
      <c r="AH5294" s="3"/>
      <c r="AI5294" s="3"/>
      <c r="AJ5294" s="3"/>
      <c r="AK5294" s="3"/>
      <c r="AL5294" s="3"/>
      <c r="AM5294" s="3"/>
      <c r="AN5294" s="5" t="s">
        <v>1266</v>
      </c>
      <c r="AO5294" s="1"/>
      <c r="AP5294" s="1"/>
      <c r="AQ5294" s="1"/>
    </row>
    <row r="5295" spans="1:43">
      <c r="A5295" s="1" t="s">
        <v>13355</v>
      </c>
      <c r="B5295" s="1" t="s">
        <v>13356</v>
      </c>
      <c r="C5295" s="3">
        <v>0.282191780821918</v>
      </c>
      <c r="D5295" s="4">
        <v>44134</v>
      </c>
      <c r="E5295" s="3">
        <v>18.5082869034</v>
      </c>
      <c r="F5295" s="5" t="s">
        <v>13357</v>
      </c>
      <c r="G5295" s="5">
        <v>104</v>
      </c>
      <c r="H5295" s="5" t="s">
        <v>55</v>
      </c>
      <c r="I5295" s="3">
        <v>3.04430551780376</v>
      </c>
      <c r="J5295" s="3">
        <v>86.1464004839685</v>
      </c>
      <c r="K5295" s="3">
        <v>0.308696419121543</v>
      </c>
      <c r="L5295" s="3">
        <v>86.6101694915254</v>
      </c>
      <c r="M5295" s="3">
        <v>-1.2674711346471</v>
      </c>
      <c r="N5295" s="3">
        <v>92.1005385996409</v>
      </c>
      <c r="O5295" s="3">
        <v>13.7641292387716</v>
      </c>
      <c r="P5295" s="3">
        <v>70.8609271523179</v>
      </c>
      <c r="Q5295" s="3"/>
      <c r="R5295" s="3"/>
      <c r="S5295" s="3"/>
      <c r="T5295" s="3"/>
      <c r="U5295" s="3"/>
      <c r="V5295" s="3"/>
      <c r="W5295" s="3"/>
      <c r="X5295" s="3"/>
      <c r="Y5295" s="3"/>
      <c r="Z5295" s="3"/>
      <c r="AA5295" s="3">
        <v>0.217872425475244</v>
      </c>
      <c r="AB5295" s="3">
        <v>0.346830697338536</v>
      </c>
      <c r="AC5295" s="3">
        <v>-7.89070480081716</v>
      </c>
      <c r="AD5295" s="3"/>
      <c r="AE5295" s="5"/>
      <c r="AF5295" s="3">
        <v>3.42600913018164</v>
      </c>
      <c r="AG5295" s="3"/>
      <c r="AH5295" s="3"/>
      <c r="AI5295" s="3"/>
      <c r="AJ5295" s="3"/>
      <c r="AK5295" s="3"/>
      <c r="AL5295" s="3"/>
      <c r="AM5295" s="3"/>
      <c r="AN5295" s="5" t="s">
        <v>134</v>
      </c>
      <c r="AO5295" s="1"/>
      <c r="AP5295" s="1"/>
      <c r="AQ5295" s="1"/>
    </row>
    <row r="5296" spans="1:43">
      <c r="A5296" s="1" t="s">
        <v>13358</v>
      </c>
      <c r="B5296" s="1" t="s">
        <v>13359</v>
      </c>
      <c r="C5296" s="3">
        <v>0.191780821917808</v>
      </c>
      <c r="D5296" s="4">
        <v>44167</v>
      </c>
      <c r="E5296" s="3">
        <v>13.6693787058</v>
      </c>
      <c r="F5296" s="5" t="s">
        <v>13360</v>
      </c>
      <c r="G5296" s="5">
        <v>71</v>
      </c>
      <c r="H5296" s="5" t="s">
        <v>226</v>
      </c>
      <c r="I5296" s="3">
        <v>2.76033881415046</v>
      </c>
      <c r="J5296" s="3">
        <v>34.7083926031294</v>
      </c>
      <c r="K5296" s="3">
        <v>1.88716529987154</v>
      </c>
      <c r="L5296" s="3">
        <v>4.76190476190476</v>
      </c>
      <c r="M5296" s="3">
        <v>1.80669365189061</v>
      </c>
      <c r="N5296" s="3">
        <v>21.2976022566996</v>
      </c>
      <c r="O5296" s="3"/>
      <c r="P5296" s="3"/>
      <c r="Q5296" s="3"/>
      <c r="R5296" s="3"/>
      <c r="S5296" s="3"/>
      <c r="T5296" s="3"/>
      <c r="U5296" s="3"/>
      <c r="V5296" s="3"/>
      <c r="W5296" s="3"/>
      <c r="X5296" s="3"/>
      <c r="Y5296" s="3"/>
      <c r="Z5296" s="3"/>
      <c r="AA5296" s="3">
        <v>0.365546250734414</v>
      </c>
      <c r="AB5296" s="3">
        <v>0.692110708188693</v>
      </c>
      <c r="AC5296" s="3">
        <v>-0.813406507252056</v>
      </c>
      <c r="AD5296" s="3"/>
      <c r="AE5296" s="5"/>
      <c r="AF5296" s="3">
        <v>0.857000498256098</v>
      </c>
      <c r="AG5296" s="3"/>
      <c r="AH5296" s="3"/>
      <c r="AI5296" s="3"/>
      <c r="AJ5296" s="3"/>
      <c r="AK5296" s="3"/>
      <c r="AL5296" s="3"/>
      <c r="AM5296" s="3"/>
      <c r="AN5296" s="5" t="s">
        <v>134</v>
      </c>
      <c r="AO5296" s="1"/>
      <c r="AP5296" s="1"/>
      <c r="AQ5296" s="1"/>
    </row>
    <row r="5297" spans="1:43">
      <c r="A5297" s="1" t="s">
        <v>13361</v>
      </c>
      <c r="B5297" s="1" t="s">
        <v>13362</v>
      </c>
      <c r="C5297" s="3">
        <v>0.235616438356164</v>
      </c>
      <c r="D5297" s="4">
        <v>44151</v>
      </c>
      <c r="E5297" s="3">
        <v>52.3410827574</v>
      </c>
      <c r="F5297" s="5" t="s">
        <v>11279</v>
      </c>
      <c r="G5297" s="5">
        <v>87</v>
      </c>
      <c r="H5297" s="5" t="s">
        <v>226</v>
      </c>
      <c r="I5297" s="3">
        <v>0.338039371644469</v>
      </c>
      <c r="J5297" s="3">
        <v>86.7709815078236</v>
      </c>
      <c r="K5297" s="3">
        <v>0.069410014873589</v>
      </c>
      <c r="L5297" s="3">
        <v>80.9523809523809</v>
      </c>
      <c r="M5297" s="3">
        <v>0.0892591490627911</v>
      </c>
      <c r="N5297" s="3">
        <v>75.0352609308886</v>
      </c>
      <c r="O5297" s="3"/>
      <c r="P5297" s="3"/>
      <c r="Q5297" s="3"/>
      <c r="R5297" s="3"/>
      <c r="S5297" s="3"/>
      <c r="T5297" s="3"/>
      <c r="U5297" s="3"/>
      <c r="V5297" s="3"/>
      <c r="W5297" s="3"/>
      <c r="X5297" s="3"/>
      <c r="Y5297" s="3"/>
      <c r="Z5297" s="3"/>
      <c r="AA5297" s="3">
        <v>0.247487239161944</v>
      </c>
      <c r="AB5297" s="3">
        <v>0.366328420278711</v>
      </c>
      <c r="AC5297" s="3">
        <v>-0.306900306900317</v>
      </c>
      <c r="AD5297" s="3"/>
      <c r="AE5297" s="5"/>
      <c r="AF5297" s="3">
        <v>0.314475631623382</v>
      </c>
      <c r="AG5297" s="3"/>
      <c r="AH5297" s="3"/>
      <c r="AI5297" s="3"/>
      <c r="AJ5297" s="3"/>
      <c r="AK5297" s="3"/>
      <c r="AL5297" s="3"/>
      <c r="AM5297" s="3"/>
      <c r="AN5297" s="5" t="s">
        <v>134</v>
      </c>
      <c r="AO5297" s="1"/>
      <c r="AP5297" s="1"/>
      <c r="AQ5297" s="1"/>
    </row>
    <row r="5298" spans="1:43">
      <c r="A5298" s="1" t="s">
        <v>13363</v>
      </c>
      <c r="B5298" s="1" t="s">
        <v>13364</v>
      </c>
      <c r="C5298" s="3">
        <v>0.197260273972603</v>
      </c>
      <c r="D5298" s="4">
        <v>44165</v>
      </c>
      <c r="E5298" s="3">
        <v>22.7598140499</v>
      </c>
      <c r="F5298" s="5" t="s">
        <v>13365</v>
      </c>
      <c r="G5298" s="5">
        <v>73</v>
      </c>
      <c r="H5298" s="5" t="s">
        <v>55</v>
      </c>
      <c r="I5298" s="3">
        <v>15.1841620626151</v>
      </c>
      <c r="J5298" s="3">
        <v>16.8179068360557</v>
      </c>
      <c r="K5298" s="3">
        <v>5.03820639852211</v>
      </c>
      <c r="L5298" s="3">
        <v>6.49717514124294</v>
      </c>
      <c r="M5298" s="3">
        <v>10.3475652787579</v>
      </c>
      <c r="N5298" s="3">
        <v>10.2932375822861</v>
      </c>
      <c r="O5298" s="3"/>
      <c r="P5298" s="3"/>
      <c r="Q5298" s="3"/>
      <c r="R5298" s="3"/>
      <c r="S5298" s="3"/>
      <c r="T5298" s="3"/>
      <c r="U5298" s="3"/>
      <c r="V5298" s="3"/>
      <c r="W5298" s="3"/>
      <c r="X5298" s="3"/>
      <c r="Y5298" s="3"/>
      <c r="Z5298" s="3"/>
      <c r="AA5298" s="3">
        <v>0.626334139830627</v>
      </c>
      <c r="AB5298" s="3">
        <v>1.53885370462749</v>
      </c>
      <c r="AC5298" s="3">
        <v>-5.74943509917148</v>
      </c>
      <c r="AD5298" s="3"/>
      <c r="AE5298" s="5"/>
      <c r="AF5298" s="3">
        <v>6.92891344383057</v>
      </c>
      <c r="AG5298" s="3"/>
      <c r="AH5298" s="3"/>
      <c r="AI5298" s="3"/>
      <c r="AJ5298" s="3"/>
      <c r="AK5298" s="3"/>
      <c r="AL5298" s="3"/>
      <c r="AM5298" s="3"/>
      <c r="AN5298" s="5" t="s">
        <v>46</v>
      </c>
      <c r="AO5298" s="1"/>
      <c r="AP5298" s="1"/>
      <c r="AQ5298" s="1"/>
    </row>
    <row r="5299" spans="1:43">
      <c r="A5299" s="1" t="s">
        <v>13366</v>
      </c>
      <c r="B5299" s="1" t="s">
        <v>13367</v>
      </c>
      <c r="C5299" s="3">
        <v>0.23013698630137</v>
      </c>
      <c r="D5299" s="4">
        <v>44153</v>
      </c>
      <c r="E5299" s="3">
        <v>4.8655134241</v>
      </c>
      <c r="F5299" s="5" t="s">
        <v>677</v>
      </c>
      <c r="G5299" s="5">
        <v>85</v>
      </c>
      <c r="H5299" s="5" t="s">
        <v>55</v>
      </c>
      <c r="I5299" s="3">
        <v>5.99697313658722</v>
      </c>
      <c r="J5299" s="3">
        <v>74.8336358136721</v>
      </c>
      <c r="K5299" s="3">
        <v>3.15750713430912</v>
      </c>
      <c r="L5299" s="3">
        <v>37.5706214689266</v>
      </c>
      <c r="M5299" s="3">
        <v>3.0342037513792</v>
      </c>
      <c r="N5299" s="3">
        <v>69.3596648713345</v>
      </c>
      <c r="O5299" s="3"/>
      <c r="P5299" s="3"/>
      <c r="Q5299" s="3"/>
      <c r="R5299" s="3"/>
      <c r="S5299" s="3"/>
      <c r="T5299" s="3"/>
      <c r="U5299" s="3"/>
      <c r="V5299" s="3"/>
      <c r="W5299" s="3"/>
      <c r="X5299" s="3"/>
      <c r="Y5299" s="3"/>
      <c r="Z5299" s="3"/>
      <c r="AA5299" s="3">
        <v>0.37240219591915</v>
      </c>
      <c r="AB5299" s="3">
        <v>0.60517394705376</v>
      </c>
      <c r="AC5299" s="3">
        <v>-4.12981959674566</v>
      </c>
      <c r="AD5299" s="3"/>
      <c r="AE5299" s="5"/>
      <c r="AF5299" s="3">
        <v>4.3315965332377</v>
      </c>
      <c r="AG5299" s="3"/>
      <c r="AH5299" s="3"/>
      <c r="AI5299" s="3"/>
      <c r="AJ5299" s="3"/>
      <c r="AK5299" s="3"/>
      <c r="AL5299" s="3"/>
      <c r="AM5299" s="3"/>
      <c r="AN5299" s="5" t="s">
        <v>46</v>
      </c>
      <c r="AO5299" s="1"/>
      <c r="AP5299" s="1"/>
      <c r="AQ5299" s="1"/>
    </row>
    <row r="5300" spans="1:43">
      <c r="A5300" s="1" t="s">
        <v>13368</v>
      </c>
      <c r="B5300" s="1" t="s">
        <v>13369</v>
      </c>
      <c r="C5300" s="3">
        <v>0.0520547945205479</v>
      </c>
      <c r="D5300" s="4">
        <v>44218</v>
      </c>
      <c r="E5300" s="3">
        <v>76.1921351224</v>
      </c>
      <c r="F5300" s="5" t="s">
        <v>301</v>
      </c>
      <c r="G5300" s="5">
        <v>20</v>
      </c>
      <c r="H5300" s="5" t="s">
        <v>55</v>
      </c>
      <c r="I5300" s="3">
        <v>0.520000000000009</v>
      </c>
      <c r="J5300" s="3"/>
      <c r="K5300" s="3">
        <v>1.34086097388851</v>
      </c>
      <c r="L5300" s="3">
        <v>73.1073446327684</v>
      </c>
      <c r="M5300" s="3">
        <v>0.520000000000009</v>
      </c>
      <c r="N5300" s="3"/>
      <c r="O5300" s="3"/>
      <c r="P5300" s="3"/>
      <c r="Q5300" s="3"/>
      <c r="R5300" s="3"/>
      <c r="S5300" s="3"/>
      <c r="T5300" s="3"/>
      <c r="U5300" s="3"/>
      <c r="V5300" s="3"/>
      <c r="W5300" s="3"/>
      <c r="X5300" s="3"/>
      <c r="Y5300" s="3"/>
      <c r="Z5300" s="3"/>
      <c r="AA5300" s="3">
        <v>0.155694818645155</v>
      </c>
      <c r="AB5300" s="3">
        <v>0.399312563159472</v>
      </c>
      <c r="AC5300" s="3">
        <v>-0.81</v>
      </c>
      <c r="AD5300" s="3"/>
      <c r="AE5300" s="5"/>
      <c r="AF5300" s="3"/>
      <c r="AG5300" s="3"/>
      <c r="AH5300" s="3"/>
      <c r="AI5300" s="3"/>
      <c r="AJ5300" s="3"/>
      <c r="AK5300" s="3"/>
      <c r="AL5300" s="3"/>
      <c r="AM5300" s="3"/>
      <c r="AN5300" s="5" t="s">
        <v>1266</v>
      </c>
      <c r="AO5300" s="1"/>
      <c r="AP5300" s="1"/>
      <c r="AQ5300" s="1"/>
    </row>
    <row r="5301" spans="1:43">
      <c r="A5301" s="1" t="s">
        <v>13370</v>
      </c>
      <c r="B5301" s="1" t="s">
        <v>13371</v>
      </c>
      <c r="C5301" s="3">
        <v>0.0821917808219178</v>
      </c>
      <c r="D5301" s="4">
        <v>44207</v>
      </c>
      <c r="E5301" s="3">
        <v>148.526947403</v>
      </c>
      <c r="F5301" s="5" t="s">
        <v>10837</v>
      </c>
      <c r="G5301" s="5">
        <v>31</v>
      </c>
      <c r="H5301" s="5" t="s">
        <v>2390</v>
      </c>
      <c r="I5301" s="3">
        <v>-0.970000000000004</v>
      </c>
      <c r="J5301" s="3"/>
      <c r="K5301" s="3">
        <v>-0.522350577599206</v>
      </c>
      <c r="L5301" s="3">
        <v>75.9398496240601</v>
      </c>
      <c r="M5301" s="3">
        <v>-0.970000000000004</v>
      </c>
      <c r="N5301" s="3">
        <v>96.969696969697</v>
      </c>
      <c r="O5301" s="3"/>
      <c r="P5301" s="3"/>
      <c r="Q5301" s="3"/>
      <c r="R5301" s="3"/>
      <c r="S5301" s="3"/>
      <c r="T5301" s="3"/>
      <c r="U5301" s="3"/>
      <c r="V5301" s="3"/>
      <c r="W5301" s="3"/>
      <c r="X5301" s="3"/>
      <c r="Y5301" s="3"/>
      <c r="Z5301" s="3"/>
      <c r="AA5301" s="3">
        <v>-0.274361649230318</v>
      </c>
      <c r="AB5301" s="3">
        <v>-0.375791422255321</v>
      </c>
      <c r="AC5301" s="3">
        <v>-2.0377881096053</v>
      </c>
      <c r="AD5301" s="3"/>
      <c r="AE5301" s="5"/>
      <c r="AF5301" s="3"/>
      <c r="AG5301" s="3"/>
      <c r="AH5301" s="3"/>
      <c r="AI5301" s="3"/>
      <c r="AJ5301" s="3"/>
      <c r="AK5301" s="3"/>
      <c r="AL5301" s="3"/>
      <c r="AM5301" s="3"/>
      <c r="AN5301" s="5" t="s">
        <v>1266</v>
      </c>
      <c r="AO5301" s="1"/>
      <c r="AP5301" s="1"/>
      <c r="AQ5301" s="1"/>
    </row>
    <row r="5302" spans="1:43">
      <c r="A5302" s="1" t="s">
        <v>13372</v>
      </c>
      <c r="B5302" s="1" t="s">
        <v>13373</v>
      </c>
      <c r="C5302" s="3">
        <v>0.282191780821918</v>
      </c>
      <c r="D5302" s="4">
        <v>44134</v>
      </c>
      <c r="E5302" s="3">
        <v>76.1842281555</v>
      </c>
      <c r="F5302" s="5" t="s">
        <v>2685</v>
      </c>
      <c r="G5302" s="5">
        <v>104</v>
      </c>
      <c r="H5302" s="5" t="s">
        <v>55</v>
      </c>
      <c r="I5302" s="3">
        <v>7.20433226960642</v>
      </c>
      <c r="J5302" s="3">
        <v>70.05444646098</v>
      </c>
      <c r="K5302" s="3">
        <v>1.9871205151794</v>
      </c>
      <c r="L5302" s="3">
        <v>61.638418079096</v>
      </c>
      <c r="M5302" s="3">
        <v>3.65591397849464</v>
      </c>
      <c r="N5302" s="3">
        <v>64.2130460801915</v>
      </c>
      <c r="O5302" s="3">
        <v>10.7713828936851</v>
      </c>
      <c r="P5302" s="3">
        <v>78.6754966887417</v>
      </c>
      <c r="Q5302" s="3"/>
      <c r="R5302" s="3"/>
      <c r="S5302" s="3"/>
      <c r="T5302" s="3"/>
      <c r="U5302" s="3"/>
      <c r="V5302" s="3"/>
      <c r="W5302" s="3"/>
      <c r="X5302" s="3"/>
      <c r="Y5302" s="3"/>
      <c r="Z5302" s="3"/>
      <c r="AA5302" s="3">
        <v>0.249737207533121</v>
      </c>
      <c r="AB5302" s="3">
        <v>0.382265775967363</v>
      </c>
      <c r="AC5302" s="3">
        <v>-4.33405718422006</v>
      </c>
      <c r="AD5302" s="3"/>
      <c r="AE5302" s="5"/>
      <c r="AF5302" s="3">
        <v>1.87848858834596</v>
      </c>
      <c r="AG5302" s="3"/>
      <c r="AH5302" s="3"/>
      <c r="AI5302" s="3"/>
      <c r="AJ5302" s="3"/>
      <c r="AK5302" s="3"/>
      <c r="AL5302" s="3"/>
      <c r="AM5302" s="3"/>
      <c r="AN5302" s="5" t="s">
        <v>46</v>
      </c>
      <c r="AO5302" s="1"/>
      <c r="AP5302" s="1"/>
      <c r="AQ5302" s="1"/>
    </row>
    <row r="5303" spans="1:43">
      <c r="A5303" s="1" t="s">
        <v>13374</v>
      </c>
      <c r="B5303" s="1" t="s">
        <v>13375</v>
      </c>
      <c r="C5303" s="3">
        <v>0.268493150684932</v>
      </c>
      <c r="D5303" s="4">
        <v>44139</v>
      </c>
      <c r="E5303" s="3">
        <v>48.6199012488</v>
      </c>
      <c r="F5303" s="5" t="s">
        <v>10815</v>
      </c>
      <c r="G5303" s="5">
        <v>99</v>
      </c>
      <c r="H5303" s="5" t="s">
        <v>191</v>
      </c>
      <c r="I5303" s="3">
        <v>8.28643508635747</v>
      </c>
      <c r="J5303" s="3">
        <v>64.9186256781193</v>
      </c>
      <c r="K5303" s="3">
        <v>2.63956589717651</v>
      </c>
      <c r="L5303" s="3">
        <v>47.7739726027397</v>
      </c>
      <c r="M5303" s="3">
        <v>6.39717799599582</v>
      </c>
      <c r="N5303" s="3">
        <v>40.3603603603604</v>
      </c>
      <c r="O5303" s="3">
        <v>11.6</v>
      </c>
      <c r="P5303" s="3">
        <v>73.3333333333333</v>
      </c>
      <c r="Q5303" s="3"/>
      <c r="R5303" s="3"/>
      <c r="S5303" s="3"/>
      <c r="T5303" s="3"/>
      <c r="U5303" s="3"/>
      <c r="V5303" s="3"/>
      <c r="W5303" s="3"/>
      <c r="X5303" s="3"/>
      <c r="Y5303" s="3"/>
      <c r="Z5303" s="3"/>
      <c r="AA5303" s="3">
        <v>0.354422950394216</v>
      </c>
      <c r="AB5303" s="3">
        <v>0.785530338353027</v>
      </c>
      <c r="AC5303" s="3">
        <v>-3.98511256354392</v>
      </c>
      <c r="AD5303" s="3"/>
      <c r="AE5303" s="5"/>
      <c r="AF5303" s="3">
        <v>2.94803462932075</v>
      </c>
      <c r="AG5303" s="3"/>
      <c r="AH5303" s="3"/>
      <c r="AI5303" s="3"/>
      <c r="AJ5303" s="3"/>
      <c r="AK5303" s="3"/>
      <c r="AL5303" s="3"/>
      <c r="AM5303" s="3"/>
      <c r="AN5303" s="5" t="s">
        <v>51</v>
      </c>
      <c r="AO5303" s="1"/>
      <c r="AP5303" s="1"/>
      <c r="AQ5303" s="1"/>
    </row>
    <row r="5304" spans="1:43">
      <c r="A5304" s="1" t="s">
        <v>13376</v>
      </c>
      <c r="B5304" s="1" t="s">
        <v>13377</v>
      </c>
      <c r="C5304" s="3">
        <v>0.273972602739726</v>
      </c>
      <c r="D5304" s="4">
        <v>44137</v>
      </c>
      <c r="E5304" s="3">
        <v>34.1295101533</v>
      </c>
      <c r="F5304" s="5" t="s">
        <v>4694</v>
      </c>
      <c r="G5304" s="5">
        <v>101</v>
      </c>
      <c r="H5304" s="5" t="s">
        <v>55</v>
      </c>
      <c r="I5304" s="3">
        <v>5.06898913788043</v>
      </c>
      <c r="J5304" s="3">
        <v>78.2819116757411</v>
      </c>
      <c r="K5304" s="3">
        <v>1.28289783982644</v>
      </c>
      <c r="L5304" s="3">
        <v>74.1242937853107</v>
      </c>
      <c r="M5304" s="3">
        <v>3.9903147699758</v>
      </c>
      <c r="N5304" s="3">
        <v>61.4003590664273</v>
      </c>
      <c r="O5304" s="3">
        <v>7.24131042748702</v>
      </c>
      <c r="P5304" s="3">
        <v>87.8145695364238</v>
      </c>
      <c r="Q5304" s="3"/>
      <c r="R5304" s="3"/>
      <c r="S5304" s="3"/>
      <c r="T5304" s="3"/>
      <c r="U5304" s="3"/>
      <c r="V5304" s="3"/>
      <c r="W5304" s="3"/>
      <c r="X5304" s="3"/>
      <c r="Y5304" s="3"/>
      <c r="Z5304" s="3"/>
      <c r="AA5304" s="3">
        <v>0.473109269813395</v>
      </c>
      <c r="AB5304" s="3">
        <v>0.809223326925261</v>
      </c>
      <c r="AC5304" s="3">
        <v>-2.04601169149538</v>
      </c>
      <c r="AD5304" s="3"/>
      <c r="AE5304" s="5"/>
      <c r="AF5304" s="3">
        <v>1.61699414956377</v>
      </c>
      <c r="AG5304" s="3"/>
      <c r="AH5304" s="3"/>
      <c r="AI5304" s="3"/>
      <c r="AJ5304" s="3"/>
      <c r="AK5304" s="3"/>
      <c r="AL5304" s="3"/>
      <c r="AM5304" s="3"/>
      <c r="AN5304" s="5" t="s">
        <v>51</v>
      </c>
      <c r="AO5304" s="1"/>
      <c r="AP5304" s="1"/>
      <c r="AQ5304" s="1"/>
    </row>
    <row r="5305" spans="1:43">
      <c r="A5305" s="1" t="s">
        <v>13378</v>
      </c>
      <c r="B5305" s="1" t="s">
        <v>13379</v>
      </c>
      <c r="C5305" s="3">
        <v>0.0767123287671233</v>
      </c>
      <c r="D5305" s="4">
        <v>44209</v>
      </c>
      <c r="E5305" s="3">
        <v>99.0159741476</v>
      </c>
      <c r="F5305" s="5" t="s">
        <v>637</v>
      </c>
      <c r="G5305" s="5">
        <v>29</v>
      </c>
      <c r="H5305" s="5" t="s">
        <v>191</v>
      </c>
      <c r="I5305" s="3">
        <v>0.800000000000001</v>
      </c>
      <c r="J5305" s="3"/>
      <c r="K5305" s="3">
        <v>0.82016403280656</v>
      </c>
      <c r="L5305" s="3">
        <v>78.2534246575342</v>
      </c>
      <c r="M5305" s="3">
        <v>0.800000000000001</v>
      </c>
      <c r="N5305" s="3"/>
      <c r="O5305" s="3"/>
      <c r="P5305" s="3"/>
      <c r="Q5305" s="3"/>
      <c r="R5305" s="3"/>
      <c r="S5305" s="3"/>
      <c r="T5305" s="3"/>
      <c r="U5305" s="3"/>
      <c r="V5305" s="3"/>
      <c r="W5305" s="3"/>
      <c r="X5305" s="3"/>
      <c r="Y5305" s="3"/>
      <c r="Z5305" s="3"/>
      <c r="AA5305" s="3">
        <v>0.277174619910728</v>
      </c>
      <c r="AB5305" s="3">
        <v>0.549981866497066</v>
      </c>
      <c r="AC5305" s="3">
        <v>-0.705134571456936</v>
      </c>
      <c r="AD5305" s="3"/>
      <c r="AE5305" s="5"/>
      <c r="AF5305" s="3"/>
      <c r="AG5305" s="3"/>
      <c r="AH5305" s="3"/>
      <c r="AI5305" s="3"/>
      <c r="AJ5305" s="3"/>
      <c r="AK5305" s="3"/>
      <c r="AL5305" s="3"/>
      <c r="AM5305" s="3"/>
      <c r="AN5305" s="5" t="s">
        <v>1266</v>
      </c>
      <c r="AO5305" s="1"/>
      <c r="AP5305" s="1"/>
      <c r="AQ5305" s="1"/>
    </row>
    <row r="5306" spans="1:43">
      <c r="A5306" s="1" t="s">
        <v>13380</v>
      </c>
      <c r="B5306" s="1" t="s">
        <v>13381</v>
      </c>
      <c r="C5306" s="3">
        <v>0.254794520547945</v>
      </c>
      <c r="D5306" s="4">
        <v>44144</v>
      </c>
      <c r="E5306" s="3">
        <v>39.3790190631</v>
      </c>
      <c r="F5306" s="5" t="s">
        <v>7890</v>
      </c>
      <c r="G5306" s="5">
        <v>94</v>
      </c>
      <c r="H5306" s="5" t="s">
        <v>55</v>
      </c>
      <c r="I5306" s="3">
        <v>10.2046755262392</v>
      </c>
      <c r="J5306" s="3">
        <v>50.9981851179673</v>
      </c>
      <c r="K5306" s="3">
        <v>2.36979635970447</v>
      </c>
      <c r="L5306" s="3">
        <v>54.7457627118644</v>
      </c>
      <c r="M5306" s="3">
        <v>8.49966574348202</v>
      </c>
      <c r="N5306" s="3">
        <v>21.0652304009575</v>
      </c>
      <c r="O5306" s="3">
        <v>13.61</v>
      </c>
      <c r="P5306" s="3">
        <v>71.523178807947</v>
      </c>
      <c r="Q5306" s="3"/>
      <c r="R5306" s="3"/>
      <c r="S5306" s="3"/>
      <c r="T5306" s="3"/>
      <c r="U5306" s="3"/>
      <c r="V5306" s="3"/>
      <c r="W5306" s="3"/>
      <c r="X5306" s="3"/>
      <c r="Y5306" s="3"/>
      <c r="Z5306" s="3"/>
      <c r="AA5306" s="3">
        <v>0.308502247385194</v>
      </c>
      <c r="AB5306" s="3">
        <v>0.640709409380777</v>
      </c>
      <c r="AC5306" s="3">
        <v>-5.61966000176166</v>
      </c>
      <c r="AD5306" s="3"/>
      <c r="AE5306" s="5"/>
      <c r="AF5306" s="3">
        <v>3.63297996877929</v>
      </c>
      <c r="AG5306" s="3"/>
      <c r="AH5306" s="3"/>
      <c r="AI5306" s="3"/>
      <c r="AJ5306" s="3"/>
      <c r="AK5306" s="3"/>
      <c r="AL5306" s="3"/>
      <c r="AM5306" s="3"/>
      <c r="AN5306" s="5" t="s">
        <v>51</v>
      </c>
      <c r="AO5306" s="1"/>
      <c r="AP5306" s="1"/>
      <c r="AQ5306" s="1"/>
    </row>
    <row r="5307" spans="1:43">
      <c r="A5307" s="1" t="s">
        <v>13382</v>
      </c>
      <c r="B5307" s="1" t="s">
        <v>13383</v>
      </c>
      <c r="C5307" s="3">
        <v>0.197260273972603</v>
      </c>
      <c r="D5307" s="4">
        <v>44165</v>
      </c>
      <c r="E5307" s="3">
        <v>2.0435466525</v>
      </c>
      <c r="F5307" s="5" t="s">
        <v>13384</v>
      </c>
      <c r="G5307" s="5">
        <v>73</v>
      </c>
      <c r="H5307" s="5" t="s">
        <v>93</v>
      </c>
      <c r="I5307" s="3">
        <v>1.91297452671227</v>
      </c>
      <c r="J5307" s="3">
        <v>81.5</v>
      </c>
      <c r="K5307" s="3">
        <v>1.37040323375727</v>
      </c>
      <c r="L5307" s="3">
        <v>56.6402378592666</v>
      </c>
      <c r="M5307" s="3">
        <v>1.66106387186078</v>
      </c>
      <c r="N5307" s="3">
        <v>60.0299401197605</v>
      </c>
      <c r="O5307" s="3"/>
      <c r="P5307" s="3"/>
      <c r="Q5307" s="3"/>
      <c r="R5307" s="3"/>
      <c r="S5307" s="3"/>
      <c r="T5307" s="3"/>
      <c r="U5307" s="3"/>
      <c r="V5307" s="3"/>
      <c r="W5307" s="3"/>
      <c r="X5307" s="3"/>
      <c r="Y5307" s="3"/>
      <c r="Z5307" s="3"/>
      <c r="AA5307" s="3">
        <v>0.336103516342519</v>
      </c>
      <c r="AB5307" s="3">
        <v>0.490780015832853</v>
      </c>
      <c r="AC5307" s="3">
        <v>-1.06841795726327</v>
      </c>
      <c r="AD5307" s="3"/>
      <c r="AE5307" s="5"/>
      <c r="AF5307" s="3">
        <v>0.464823570225002</v>
      </c>
      <c r="AG5307" s="3"/>
      <c r="AH5307" s="3"/>
      <c r="AI5307" s="3"/>
      <c r="AJ5307" s="3"/>
      <c r="AK5307" s="3"/>
      <c r="AL5307" s="3"/>
      <c r="AM5307" s="3"/>
      <c r="AN5307" s="5" t="s">
        <v>46</v>
      </c>
      <c r="AO5307" s="1"/>
      <c r="AP5307" s="1"/>
      <c r="AQ5307" s="1"/>
    </row>
    <row r="5308" spans="1:43">
      <c r="A5308" s="1" t="s">
        <v>13385</v>
      </c>
      <c r="B5308" s="1" t="s">
        <v>13386</v>
      </c>
      <c r="C5308" s="3">
        <v>0.210958904109589</v>
      </c>
      <c r="D5308" s="4">
        <v>44160</v>
      </c>
      <c r="E5308" s="3">
        <v>37.0000175461</v>
      </c>
      <c r="F5308" s="5" t="s">
        <v>6345</v>
      </c>
      <c r="G5308" s="5">
        <v>78</v>
      </c>
      <c r="H5308" s="5" t="s">
        <v>50</v>
      </c>
      <c r="I5308" s="3">
        <v>-0.119426751592344</v>
      </c>
      <c r="J5308" s="3">
        <v>82.268870031264</v>
      </c>
      <c r="K5308" s="3">
        <v>0</v>
      </c>
      <c r="L5308" s="3">
        <v>43.3820274457725</v>
      </c>
      <c r="M5308" s="3">
        <v>-0.218731358122885</v>
      </c>
      <c r="N5308" s="3">
        <v>75.7791629563669</v>
      </c>
      <c r="O5308" s="3"/>
      <c r="P5308" s="3"/>
      <c r="Q5308" s="3"/>
      <c r="R5308" s="3"/>
      <c r="S5308" s="3"/>
      <c r="T5308" s="3"/>
      <c r="U5308" s="3"/>
      <c r="V5308" s="3"/>
      <c r="W5308" s="3"/>
      <c r="X5308" s="3"/>
      <c r="Y5308" s="3"/>
      <c r="Z5308" s="3"/>
      <c r="AA5308" s="3">
        <v>-0.0047893041357621</v>
      </c>
      <c r="AB5308" s="3">
        <v>-0.00608213924593803</v>
      </c>
      <c r="AC5308" s="3">
        <v>-0.377433452522847</v>
      </c>
      <c r="AD5308" s="3"/>
      <c r="AE5308" s="5">
        <v>1</v>
      </c>
      <c r="AF5308" s="3">
        <v>0.150336174803262</v>
      </c>
      <c r="AG5308" s="3"/>
      <c r="AH5308" s="3"/>
      <c r="AI5308" s="3"/>
      <c r="AJ5308" s="3"/>
      <c r="AK5308" s="3"/>
      <c r="AL5308" s="3"/>
      <c r="AM5308" s="3"/>
      <c r="AN5308" s="5" t="s">
        <v>46</v>
      </c>
      <c r="AO5308" s="1"/>
      <c r="AP5308" s="1"/>
      <c r="AQ5308" s="1"/>
    </row>
    <row r="5309" spans="1:43">
      <c r="A5309" s="1" t="s">
        <v>13387</v>
      </c>
      <c r="B5309" s="1" t="s">
        <v>13388</v>
      </c>
      <c r="C5309" s="3">
        <v>0.268493150684932</v>
      </c>
      <c r="D5309" s="4">
        <v>44139</v>
      </c>
      <c r="E5309" s="3">
        <v>3.1000302732</v>
      </c>
      <c r="F5309" s="5" t="s">
        <v>13389</v>
      </c>
      <c r="G5309" s="5">
        <v>99</v>
      </c>
      <c r="H5309" s="5" t="s">
        <v>226</v>
      </c>
      <c r="I5309" s="3">
        <v>1.66848743668688</v>
      </c>
      <c r="J5309" s="3">
        <v>59.601706970128</v>
      </c>
      <c r="K5309" s="3">
        <v>0.530295590690373</v>
      </c>
      <c r="L5309" s="3">
        <v>51.1904761904762</v>
      </c>
      <c r="M5309" s="3">
        <v>0.215369554576601</v>
      </c>
      <c r="N5309" s="3">
        <v>69.3935119887165</v>
      </c>
      <c r="O5309" s="3">
        <v>2.37000000000001</v>
      </c>
      <c r="P5309" s="3">
        <v>74.8427672955975</v>
      </c>
      <c r="Q5309" s="3"/>
      <c r="R5309" s="3"/>
      <c r="S5309" s="3"/>
      <c r="T5309" s="3"/>
      <c r="U5309" s="3"/>
      <c r="V5309" s="3"/>
      <c r="W5309" s="3"/>
      <c r="X5309" s="3"/>
      <c r="Y5309" s="3"/>
      <c r="Z5309" s="3"/>
      <c r="AA5309" s="3">
        <v>0.115407527397087</v>
      </c>
      <c r="AB5309" s="3">
        <v>0.16801689788946</v>
      </c>
      <c r="AC5309" s="3">
        <v>-1.6493645095566</v>
      </c>
      <c r="AD5309" s="3"/>
      <c r="AE5309" s="5"/>
      <c r="AF5309" s="3">
        <v>0.592211901187854</v>
      </c>
      <c r="AG5309" s="3"/>
      <c r="AH5309" s="3"/>
      <c r="AI5309" s="3"/>
      <c r="AJ5309" s="3"/>
      <c r="AK5309" s="3"/>
      <c r="AL5309" s="3"/>
      <c r="AM5309" s="3"/>
      <c r="AN5309" s="5" t="s">
        <v>46</v>
      </c>
      <c r="AO5309" s="1"/>
      <c r="AP5309" s="1"/>
      <c r="AQ5309" s="1"/>
    </row>
    <row r="5310" spans="1:43">
      <c r="A5310" s="1" t="s">
        <v>13390</v>
      </c>
      <c r="B5310" s="1" t="s">
        <v>13391</v>
      </c>
      <c r="C5310" s="3">
        <v>0.153424657534247</v>
      </c>
      <c r="D5310" s="4">
        <v>44181</v>
      </c>
      <c r="E5310" s="3">
        <v>9.7243438213</v>
      </c>
      <c r="F5310" s="5" t="s">
        <v>1515</v>
      </c>
      <c r="G5310" s="5">
        <v>57</v>
      </c>
      <c r="H5310" s="5" t="s">
        <v>226</v>
      </c>
      <c r="I5310" s="3">
        <v>0.776660360450068</v>
      </c>
      <c r="J5310" s="3">
        <v>80.5120910384068</v>
      </c>
      <c r="K5310" s="3">
        <v>0.267485635030704</v>
      </c>
      <c r="L5310" s="3">
        <v>69.1798941798942</v>
      </c>
      <c r="M5310" s="3">
        <v>0.247622820919171</v>
      </c>
      <c r="N5310" s="3">
        <v>67.9830747531735</v>
      </c>
      <c r="O5310" s="3"/>
      <c r="P5310" s="3"/>
      <c r="Q5310" s="3"/>
      <c r="R5310" s="3"/>
      <c r="S5310" s="3"/>
      <c r="T5310" s="3"/>
      <c r="U5310" s="3"/>
      <c r="V5310" s="3"/>
      <c r="W5310" s="3"/>
      <c r="X5310" s="3"/>
      <c r="Y5310" s="3"/>
      <c r="Z5310" s="3"/>
      <c r="AA5310" s="3">
        <v>0.194964521238291</v>
      </c>
      <c r="AB5310" s="3">
        <v>0.28017236697254</v>
      </c>
      <c r="AC5310" s="3">
        <v>-0.915174178311364</v>
      </c>
      <c r="AD5310" s="3"/>
      <c r="AE5310" s="5"/>
      <c r="AF5310" s="3">
        <v>0.258886786816682</v>
      </c>
      <c r="AG5310" s="3"/>
      <c r="AH5310" s="3"/>
      <c r="AI5310" s="3"/>
      <c r="AJ5310" s="3"/>
      <c r="AK5310" s="3"/>
      <c r="AL5310" s="3"/>
      <c r="AM5310" s="3"/>
      <c r="AN5310" s="5" t="s">
        <v>46</v>
      </c>
      <c r="AO5310" s="1"/>
      <c r="AP5310" s="1"/>
      <c r="AQ5310" s="1"/>
    </row>
    <row r="5311" spans="1:43">
      <c r="A5311" s="1" t="s">
        <v>13392</v>
      </c>
      <c r="B5311" s="1" t="s">
        <v>13393</v>
      </c>
      <c r="C5311" s="3">
        <v>0.153424657534247</v>
      </c>
      <c r="D5311" s="4">
        <v>44181</v>
      </c>
      <c r="E5311" s="3">
        <v>4.1791917397</v>
      </c>
      <c r="F5311" s="5" t="s">
        <v>1251</v>
      </c>
      <c r="G5311" s="5">
        <v>57</v>
      </c>
      <c r="H5311" s="5" t="s">
        <v>55</v>
      </c>
      <c r="I5311" s="3">
        <v>-3.6950201631811</v>
      </c>
      <c r="J5311" s="3">
        <v>98.1246218995765</v>
      </c>
      <c r="K5311" s="3">
        <v>-1.86353211009175</v>
      </c>
      <c r="L5311" s="3">
        <v>98.5875706214689</v>
      </c>
      <c r="M5311" s="3">
        <v>-7.66118154842192</v>
      </c>
      <c r="N5311" s="3">
        <v>98.9228007181328</v>
      </c>
      <c r="O5311" s="3"/>
      <c r="P5311" s="3"/>
      <c r="Q5311" s="3"/>
      <c r="R5311" s="3"/>
      <c r="S5311" s="3"/>
      <c r="T5311" s="3"/>
      <c r="U5311" s="3"/>
      <c r="V5311" s="3"/>
      <c r="W5311" s="3"/>
      <c r="X5311" s="3"/>
      <c r="Y5311" s="3"/>
      <c r="Z5311" s="3"/>
      <c r="AA5311" s="3">
        <v>0.0921916153460475</v>
      </c>
      <c r="AB5311" s="3">
        <v>0.138593005521383</v>
      </c>
      <c r="AC5311" s="3">
        <v>-8.09093350040276</v>
      </c>
      <c r="AD5311" s="3"/>
      <c r="AE5311" s="5">
        <v>1</v>
      </c>
      <c r="AF5311" s="3">
        <v>-1.86626652911939</v>
      </c>
      <c r="AG5311" s="3"/>
      <c r="AH5311" s="3"/>
      <c r="AI5311" s="3"/>
      <c r="AJ5311" s="3"/>
      <c r="AK5311" s="3"/>
      <c r="AL5311" s="3"/>
      <c r="AM5311" s="3"/>
      <c r="AN5311" s="5" t="s">
        <v>1266</v>
      </c>
      <c r="AO5311" s="1"/>
      <c r="AP5311" s="1"/>
      <c r="AQ5311" s="1"/>
    </row>
    <row r="5312" spans="1:43">
      <c r="A5312" s="1" t="s">
        <v>13394</v>
      </c>
      <c r="B5312" s="1" t="s">
        <v>13395</v>
      </c>
      <c r="C5312" s="3">
        <v>0.131506849315068</v>
      </c>
      <c r="D5312" s="4">
        <v>44189</v>
      </c>
      <c r="E5312" s="3">
        <v>5.7545476154</v>
      </c>
      <c r="F5312" s="5" t="s">
        <v>13396</v>
      </c>
      <c r="G5312" s="5">
        <v>49</v>
      </c>
      <c r="H5312" s="5" t="s">
        <v>226</v>
      </c>
      <c r="I5312" s="3">
        <v>1.82162054549074</v>
      </c>
      <c r="J5312" s="3">
        <v>55.1920341394026</v>
      </c>
      <c r="K5312" s="3">
        <v>0.907566341126554</v>
      </c>
      <c r="L5312" s="3">
        <v>29.2328042328042</v>
      </c>
      <c r="M5312" s="3">
        <v>1.30731900564523</v>
      </c>
      <c r="N5312" s="3">
        <v>31.1706629055007</v>
      </c>
      <c r="O5312" s="3"/>
      <c r="P5312" s="3"/>
      <c r="Q5312" s="3"/>
      <c r="R5312" s="3"/>
      <c r="S5312" s="3"/>
      <c r="T5312" s="3"/>
      <c r="U5312" s="3"/>
      <c r="V5312" s="3"/>
      <c r="W5312" s="3"/>
      <c r="X5312" s="3"/>
      <c r="Y5312" s="3"/>
      <c r="Z5312" s="3"/>
      <c r="AA5312" s="3">
        <v>0.4218510794038</v>
      </c>
      <c r="AB5312" s="3">
        <v>0.720092375716242</v>
      </c>
      <c r="AC5312" s="3">
        <v>-1.16993272886809</v>
      </c>
      <c r="AD5312" s="3"/>
      <c r="AE5312" s="5"/>
      <c r="AF5312" s="3">
        <v>0.905833167429834</v>
      </c>
      <c r="AG5312" s="3"/>
      <c r="AH5312" s="3"/>
      <c r="AI5312" s="3"/>
      <c r="AJ5312" s="3"/>
      <c r="AK5312" s="3"/>
      <c r="AL5312" s="3"/>
      <c r="AM5312" s="3"/>
      <c r="AN5312" s="5" t="s">
        <v>1266</v>
      </c>
      <c r="AO5312" s="1"/>
      <c r="AP5312" s="1"/>
      <c r="AQ5312" s="1"/>
    </row>
    <row r="5313" spans="1:43">
      <c r="A5313" s="1" t="s">
        <v>13397</v>
      </c>
      <c r="B5313" s="1" t="s">
        <v>13398</v>
      </c>
      <c r="C5313" s="3">
        <v>0.136986301369863</v>
      </c>
      <c r="D5313" s="4">
        <v>44187</v>
      </c>
      <c r="E5313" s="3">
        <v>22.04730311</v>
      </c>
      <c r="F5313" s="5" t="s">
        <v>13399</v>
      </c>
      <c r="G5313" s="5">
        <v>51</v>
      </c>
      <c r="H5313" s="5" t="s">
        <v>55</v>
      </c>
      <c r="I5313" s="3">
        <v>2.35882058970515</v>
      </c>
      <c r="J5313" s="3">
        <v>88.8082274652148</v>
      </c>
      <c r="K5313" s="3">
        <v>0.609097160821297</v>
      </c>
      <c r="L5313" s="3">
        <v>83.0508474576271</v>
      </c>
      <c r="M5313" s="3">
        <v>2.4919935948759</v>
      </c>
      <c r="N5313" s="3">
        <v>72.8904847396768</v>
      </c>
      <c r="O5313" s="3"/>
      <c r="P5313" s="3"/>
      <c r="Q5313" s="3"/>
      <c r="R5313" s="3"/>
      <c r="S5313" s="3"/>
      <c r="T5313" s="3"/>
      <c r="U5313" s="3"/>
      <c r="V5313" s="3"/>
      <c r="W5313" s="3"/>
      <c r="X5313" s="3"/>
      <c r="Y5313" s="3"/>
      <c r="Z5313" s="3"/>
      <c r="AA5313" s="3">
        <v>0.163297466868276</v>
      </c>
      <c r="AB5313" s="3">
        <v>0.269888360361173</v>
      </c>
      <c r="AC5313" s="3">
        <v>-2.46636771300449</v>
      </c>
      <c r="AD5313" s="3"/>
      <c r="AE5313" s="5"/>
      <c r="AF5313" s="3">
        <v>0</v>
      </c>
      <c r="AG5313" s="3"/>
      <c r="AH5313" s="3"/>
      <c r="AI5313" s="3"/>
      <c r="AJ5313" s="3"/>
      <c r="AK5313" s="3"/>
      <c r="AL5313" s="3"/>
      <c r="AM5313" s="3"/>
      <c r="AN5313" s="5" t="s">
        <v>134</v>
      </c>
      <c r="AO5313" s="1"/>
      <c r="AP5313" s="1"/>
      <c r="AQ5313" s="1"/>
    </row>
    <row r="5314" spans="1:43">
      <c r="A5314" s="1" t="s">
        <v>13400</v>
      </c>
      <c r="B5314" s="1" t="s">
        <v>13401</v>
      </c>
      <c r="C5314" s="3">
        <v>0.210958904109589</v>
      </c>
      <c r="D5314" s="4">
        <v>44160</v>
      </c>
      <c r="E5314" s="3">
        <v>26.0021215627</v>
      </c>
      <c r="F5314" s="5" t="s">
        <v>13402</v>
      </c>
      <c r="G5314" s="5">
        <v>78</v>
      </c>
      <c r="H5314" s="5" t="s">
        <v>205</v>
      </c>
      <c r="I5314" s="3">
        <v>-0.0697002887583315</v>
      </c>
      <c r="J5314" s="3">
        <v>44.5692883895131</v>
      </c>
      <c r="K5314" s="3">
        <v>0.0199322304165814</v>
      </c>
      <c r="L5314" s="3">
        <v>20</v>
      </c>
      <c r="M5314" s="3">
        <v>-0.228650959339891</v>
      </c>
      <c r="N5314" s="3">
        <v>48.8805970149254</v>
      </c>
      <c r="O5314" s="3"/>
      <c r="P5314" s="3"/>
      <c r="Q5314" s="3"/>
      <c r="R5314" s="3"/>
      <c r="S5314" s="3"/>
      <c r="T5314" s="3"/>
      <c r="U5314" s="3"/>
      <c r="V5314" s="3"/>
      <c r="W5314" s="3"/>
      <c r="X5314" s="3"/>
      <c r="Y5314" s="3"/>
      <c r="Z5314" s="3"/>
      <c r="AA5314" s="3">
        <v>-0.0275597039267741</v>
      </c>
      <c r="AB5314" s="3">
        <v>-0.0336741826160144</v>
      </c>
      <c r="AC5314" s="3">
        <v>-0.417163289630511</v>
      </c>
      <c r="AD5314" s="3"/>
      <c r="AE5314" s="5">
        <v>1</v>
      </c>
      <c r="AF5314" s="3">
        <v>0.150235897449791</v>
      </c>
      <c r="AG5314" s="3"/>
      <c r="AH5314" s="3"/>
      <c r="AI5314" s="3"/>
      <c r="AJ5314" s="3"/>
      <c r="AK5314" s="3"/>
      <c r="AL5314" s="3"/>
      <c r="AM5314" s="3"/>
      <c r="AN5314" s="5" t="s">
        <v>46</v>
      </c>
      <c r="AO5314" s="1"/>
      <c r="AP5314" s="1"/>
      <c r="AQ5314" s="1"/>
    </row>
    <row r="5315" spans="1:43">
      <c r="A5315" s="1" t="s">
        <v>13403</v>
      </c>
      <c r="B5315" s="1" t="s">
        <v>13404</v>
      </c>
      <c r="C5315" s="3">
        <v>0.115068493150685</v>
      </c>
      <c r="D5315" s="4">
        <v>44195</v>
      </c>
      <c r="E5315" s="3">
        <v>6.9435822781</v>
      </c>
      <c r="F5315" s="5" t="s">
        <v>4656</v>
      </c>
      <c r="G5315" s="5">
        <v>43</v>
      </c>
      <c r="H5315" s="5" t="s">
        <v>226</v>
      </c>
      <c r="I5315" s="3">
        <v>-0.78960519740129</v>
      </c>
      <c r="J5315" s="3">
        <v>97.0128022759602</v>
      </c>
      <c r="K5315" s="3">
        <v>0.0201531640467643</v>
      </c>
      <c r="L5315" s="3">
        <v>82.6719576719577</v>
      </c>
      <c r="M5315" s="3">
        <v>-1.05661881977672</v>
      </c>
      <c r="N5315" s="3">
        <v>95.7686882933709</v>
      </c>
      <c r="O5315" s="3"/>
      <c r="P5315" s="3"/>
      <c r="Q5315" s="3"/>
      <c r="R5315" s="3"/>
      <c r="S5315" s="3"/>
      <c r="T5315" s="3"/>
      <c r="U5315" s="3"/>
      <c r="V5315" s="3"/>
      <c r="W5315" s="3"/>
      <c r="X5315" s="3"/>
      <c r="Y5315" s="3"/>
      <c r="Z5315" s="3"/>
      <c r="AA5315" s="3">
        <v>-0.291475314472158</v>
      </c>
      <c r="AB5315" s="3">
        <v>-0.31606181576905</v>
      </c>
      <c r="AC5315" s="3">
        <v>-1.28319904506119</v>
      </c>
      <c r="AD5315" s="3"/>
      <c r="AE5315" s="5">
        <v>1</v>
      </c>
      <c r="AF5315" s="3">
        <v>-0.8095952023988</v>
      </c>
      <c r="AG5315" s="3"/>
      <c r="AH5315" s="3"/>
      <c r="AI5315" s="3"/>
      <c r="AJ5315" s="3"/>
      <c r="AK5315" s="3"/>
      <c r="AL5315" s="3"/>
      <c r="AM5315" s="3"/>
      <c r="AN5315" s="5" t="s">
        <v>1266</v>
      </c>
      <c r="AO5315" s="1"/>
      <c r="AP5315" s="1"/>
      <c r="AQ5315" s="1"/>
    </row>
    <row r="5316" spans="1:43">
      <c r="A5316" s="1" t="s">
        <v>13405</v>
      </c>
      <c r="B5316" s="1" t="s">
        <v>13406</v>
      </c>
      <c r="C5316" s="3">
        <v>0.265753424657534</v>
      </c>
      <c r="D5316" s="4">
        <v>44140</v>
      </c>
      <c r="E5316" s="3">
        <v>32.353143079</v>
      </c>
      <c r="F5316" s="5" t="s">
        <v>11652</v>
      </c>
      <c r="G5316" s="5">
        <v>98</v>
      </c>
      <c r="H5316" s="5" t="s">
        <v>191</v>
      </c>
      <c r="I5316" s="3">
        <v>4.70588235294118</v>
      </c>
      <c r="J5316" s="3">
        <v>81.7359855334539</v>
      </c>
      <c r="K5316" s="3">
        <v>2.33806055960138</v>
      </c>
      <c r="L5316" s="3">
        <v>55.6506849315068</v>
      </c>
      <c r="M5316" s="3">
        <v>2.69230769230769</v>
      </c>
      <c r="N5316" s="3">
        <v>72.7927927927928</v>
      </c>
      <c r="O5316" s="3">
        <v>6.80000000000001</v>
      </c>
      <c r="P5316" s="3">
        <v>84.3809523809524</v>
      </c>
      <c r="Q5316" s="3"/>
      <c r="R5316" s="3"/>
      <c r="S5316" s="3"/>
      <c r="T5316" s="3"/>
      <c r="U5316" s="3"/>
      <c r="V5316" s="3"/>
      <c r="W5316" s="3"/>
      <c r="X5316" s="3"/>
      <c r="Y5316" s="3"/>
      <c r="Z5316" s="3"/>
      <c r="AA5316" s="3">
        <v>0.267331267851521</v>
      </c>
      <c r="AB5316" s="3">
        <v>0.504016813241035</v>
      </c>
      <c r="AC5316" s="3">
        <v>-3.93916493481958</v>
      </c>
      <c r="AD5316" s="3"/>
      <c r="AE5316" s="5"/>
      <c r="AF5316" s="3">
        <v>1.23985490550544</v>
      </c>
      <c r="AG5316" s="3"/>
      <c r="AH5316" s="3"/>
      <c r="AI5316" s="3"/>
      <c r="AJ5316" s="3"/>
      <c r="AK5316" s="3"/>
      <c r="AL5316" s="3"/>
      <c r="AM5316" s="3"/>
      <c r="AN5316" s="5" t="s">
        <v>46</v>
      </c>
      <c r="AO5316" s="1"/>
      <c r="AP5316" s="1"/>
      <c r="AQ5316" s="1"/>
    </row>
    <row r="5317" spans="1:43">
      <c r="A5317" s="1" t="s">
        <v>13407</v>
      </c>
      <c r="B5317" s="1" t="s">
        <v>13408</v>
      </c>
      <c r="C5317" s="3">
        <v>0.115068493150685</v>
      </c>
      <c r="D5317" s="4">
        <v>44195</v>
      </c>
      <c r="E5317" s="3">
        <v>61.7477224036</v>
      </c>
      <c r="F5317" s="5" t="s">
        <v>7517</v>
      </c>
      <c r="G5317" s="5">
        <v>43</v>
      </c>
      <c r="H5317" s="5" t="s">
        <v>55</v>
      </c>
      <c r="I5317" s="3">
        <v>1.01989801019898</v>
      </c>
      <c r="J5317" s="3">
        <v>91.772534785239</v>
      </c>
      <c r="K5317" s="3">
        <v>1.10077053937757</v>
      </c>
      <c r="L5317" s="3">
        <v>76.271186440678</v>
      </c>
      <c r="M5317" s="3">
        <v>0.507361719060872</v>
      </c>
      <c r="N5317" s="3">
        <v>85.1585876720527</v>
      </c>
      <c r="O5317" s="3"/>
      <c r="P5317" s="3"/>
      <c r="Q5317" s="3"/>
      <c r="R5317" s="3"/>
      <c r="S5317" s="3"/>
      <c r="T5317" s="3"/>
      <c r="U5317" s="3"/>
      <c r="V5317" s="3"/>
      <c r="W5317" s="3"/>
      <c r="X5317" s="3"/>
      <c r="Y5317" s="3"/>
      <c r="Z5317" s="3"/>
      <c r="AA5317" s="3">
        <v>0.165938934682991</v>
      </c>
      <c r="AB5317" s="3">
        <v>0.27663245439032</v>
      </c>
      <c r="AC5317" s="3">
        <v>-1.35241855873642</v>
      </c>
      <c r="AD5317" s="3"/>
      <c r="AE5317" s="5">
        <v>1</v>
      </c>
      <c r="AF5317" s="3">
        <v>-0.0799920007999223</v>
      </c>
      <c r="AG5317" s="3"/>
      <c r="AH5317" s="3"/>
      <c r="AI5317" s="3"/>
      <c r="AJ5317" s="3"/>
      <c r="AK5317" s="3"/>
      <c r="AL5317" s="3"/>
      <c r="AM5317" s="3"/>
      <c r="AN5317" s="5" t="s">
        <v>1266</v>
      </c>
      <c r="AO5317" s="1"/>
      <c r="AP5317" s="1"/>
      <c r="AQ5317" s="1"/>
    </row>
    <row r="5318" spans="1:43">
      <c r="A5318" s="1" t="s">
        <v>13409</v>
      </c>
      <c r="B5318" s="1" t="s">
        <v>13410</v>
      </c>
      <c r="C5318" s="3">
        <v>0.0575342465753425</v>
      </c>
      <c r="D5318" s="4">
        <v>44216</v>
      </c>
      <c r="E5318" s="3">
        <v>21.2556243406</v>
      </c>
      <c r="F5318" s="5" t="s">
        <v>10801</v>
      </c>
      <c r="G5318" s="5">
        <v>22</v>
      </c>
      <c r="H5318" s="5" t="s">
        <v>55</v>
      </c>
      <c r="I5318" s="3">
        <v>-1.32</v>
      </c>
      <c r="J5318" s="3"/>
      <c r="K5318" s="3">
        <v>0.714431516636049</v>
      </c>
      <c r="L5318" s="3">
        <v>81.8079096045198</v>
      </c>
      <c r="M5318" s="3">
        <v>-1.32</v>
      </c>
      <c r="N5318" s="3"/>
      <c r="O5318" s="3"/>
      <c r="P5318" s="3"/>
      <c r="Q5318" s="3"/>
      <c r="R5318" s="3"/>
      <c r="S5318" s="3"/>
      <c r="T5318" s="3"/>
      <c r="U5318" s="3"/>
      <c r="V5318" s="3"/>
      <c r="W5318" s="3"/>
      <c r="X5318" s="3"/>
      <c r="Y5318" s="3"/>
      <c r="Z5318" s="3"/>
      <c r="AA5318" s="3">
        <v>-0.356193041288063</v>
      </c>
      <c r="AB5318" s="3">
        <v>-0.47374505211537</v>
      </c>
      <c r="AC5318" s="3">
        <v>-2.04938518444466</v>
      </c>
      <c r="AD5318" s="3"/>
      <c r="AE5318" s="5"/>
      <c r="AF5318" s="3"/>
      <c r="AG5318" s="3"/>
      <c r="AH5318" s="3"/>
      <c r="AI5318" s="3"/>
      <c r="AJ5318" s="3"/>
      <c r="AK5318" s="3"/>
      <c r="AL5318" s="3"/>
      <c r="AM5318" s="3"/>
      <c r="AN5318" s="5" t="s">
        <v>1266</v>
      </c>
      <c r="AO5318" s="1"/>
      <c r="AP5318" s="1"/>
      <c r="AQ5318" s="1"/>
    </row>
    <row r="5319" spans="1:43">
      <c r="A5319" s="1" t="s">
        <v>13411</v>
      </c>
      <c r="B5319" s="1" t="s">
        <v>13412</v>
      </c>
      <c r="C5319" s="3">
        <v>0.205479452054795</v>
      </c>
      <c r="D5319" s="4">
        <v>44162</v>
      </c>
      <c r="E5319" s="3">
        <v>49.8745448376</v>
      </c>
      <c r="F5319" s="5" t="s">
        <v>270</v>
      </c>
      <c r="G5319" s="5">
        <v>76</v>
      </c>
      <c r="H5319" s="5" t="s">
        <v>191</v>
      </c>
      <c r="I5319" s="3">
        <v>6.81337689794349</v>
      </c>
      <c r="J5319" s="3">
        <v>73.5985533453888</v>
      </c>
      <c r="K5319" s="3">
        <v>1.16501319741512</v>
      </c>
      <c r="L5319" s="3">
        <v>73.2876712328767</v>
      </c>
      <c r="M5319" s="3">
        <v>4.38580015026296</v>
      </c>
      <c r="N5319" s="3">
        <v>60.5405405405405</v>
      </c>
      <c r="O5319" s="3"/>
      <c r="P5319" s="3"/>
      <c r="Q5319" s="3"/>
      <c r="R5319" s="3"/>
      <c r="S5319" s="3"/>
      <c r="T5319" s="3"/>
      <c r="U5319" s="3"/>
      <c r="V5319" s="3"/>
      <c r="W5319" s="3"/>
      <c r="X5319" s="3"/>
      <c r="Y5319" s="3"/>
      <c r="Z5319" s="3"/>
      <c r="AA5319" s="3">
        <v>0.423537106118568</v>
      </c>
      <c r="AB5319" s="3">
        <v>0.775060427511532</v>
      </c>
      <c r="AC5319" s="3">
        <v>-4.47481243301179</v>
      </c>
      <c r="AD5319" s="3"/>
      <c r="AE5319" s="5"/>
      <c r="AF5319" s="3">
        <v>3.41862194887564</v>
      </c>
      <c r="AG5319" s="3"/>
      <c r="AH5319" s="3"/>
      <c r="AI5319" s="3"/>
      <c r="AJ5319" s="3"/>
      <c r="AK5319" s="3"/>
      <c r="AL5319" s="3"/>
      <c r="AM5319" s="3"/>
      <c r="AN5319" s="5" t="s">
        <v>134</v>
      </c>
      <c r="AO5319" s="1"/>
      <c r="AP5319" s="1"/>
      <c r="AQ5319" s="1"/>
    </row>
    <row r="5320" spans="1:43">
      <c r="A5320" s="1" t="s">
        <v>13413</v>
      </c>
      <c r="B5320" s="1" t="s">
        <v>13414</v>
      </c>
      <c r="C5320" s="3">
        <v>0.194520547945205</v>
      </c>
      <c r="D5320" s="4">
        <v>44166</v>
      </c>
      <c r="E5320" s="3">
        <v>8.450581762</v>
      </c>
      <c r="F5320" s="5" t="s">
        <v>1926</v>
      </c>
      <c r="G5320" s="5">
        <v>72</v>
      </c>
      <c r="H5320" s="5" t="s">
        <v>55</v>
      </c>
      <c r="I5320" s="3">
        <v>7.00572921901698</v>
      </c>
      <c r="J5320" s="3">
        <v>70.9013914095584</v>
      </c>
      <c r="K5320" s="3">
        <v>1.93412485637687</v>
      </c>
      <c r="L5320" s="3">
        <v>63.5028248587571</v>
      </c>
      <c r="M5320" s="3">
        <v>5.30168150346193</v>
      </c>
      <c r="N5320" s="3">
        <v>48.7133453022142</v>
      </c>
      <c r="O5320" s="3"/>
      <c r="P5320" s="3"/>
      <c r="Q5320" s="3"/>
      <c r="R5320" s="3"/>
      <c r="S5320" s="3"/>
      <c r="T5320" s="3"/>
      <c r="U5320" s="3"/>
      <c r="V5320" s="3"/>
      <c r="W5320" s="3"/>
      <c r="X5320" s="3"/>
      <c r="Y5320" s="3"/>
      <c r="Z5320" s="3"/>
      <c r="AA5320" s="3">
        <v>0.2115824914289</v>
      </c>
      <c r="AB5320" s="3">
        <v>0.413486205383784</v>
      </c>
      <c r="AC5320" s="3">
        <v>-2.58751902587518</v>
      </c>
      <c r="AD5320" s="3"/>
      <c r="AE5320" s="5">
        <v>1</v>
      </c>
      <c r="AF5320" s="3">
        <v>1.20745853854659</v>
      </c>
      <c r="AG5320" s="3"/>
      <c r="AH5320" s="3"/>
      <c r="AI5320" s="3"/>
      <c r="AJ5320" s="3"/>
      <c r="AK5320" s="3"/>
      <c r="AL5320" s="3"/>
      <c r="AM5320" s="3"/>
      <c r="AN5320" s="5" t="s">
        <v>134</v>
      </c>
      <c r="AO5320" s="1"/>
      <c r="AP5320" s="1"/>
      <c r="AQ5320" s="1"/>
    </row>
    <row r="5321" spans="1:43">
      <c r="A5321" s="1" t="s">
        <v>13415</v>
      </c>
      <c r="B5321" s="1" t="s">
        <v>13416</v>
      </c>
      <c r="C5321" s="3">
        <v>0.252054794520548</v>
      </c>
      <c r="D5321" s="4">
        <v>44145</v>
      </c>
      <c r="E5321" s="3">
        <v>2.3907972211</v>
      </c>
      <c r="F5321" s="5" t="s">
        <v>13417</v>
      </c>
      <c r="G5321" s="5">
        <v>93</v>
      </c>
      <c r="H5321" s="5" t="s">
        <v>55</v>
      </c>
      <c r="I5321" s="3">
        <v>6.28776435045317</v>
      </c>
      <c r="J5321" s="3">
        <v>74.107683000605</v>
      </c>
      <c r="K5321" s="3">
        <v>1.60649819494583</v>
      </c>
      <c r="L5321" s="3">
        <v>69.0960451977401</v>
      </c>
      <c r="M5321" s="3">
        <v>-0.653018002117903</v>
      </c>
      <c r="N5321" s="3">
        <v>89.9461400359066</v>
      </c>
      <c r="O5321" s="3">
        <v>12.58</v>
      </c>
      <c r="P5321" s="3">
        <v>74.9006622516556</v>
      </c>
      <c r="Q5321" s="3"/>
      <c r="R5321" s="3"/>
      <c r="S5321" s="3"/>
      <c r="T5321" s="3"/>
      <c r="U5321" s="3"/>
      <c r="V5321" s="3"/>
      <c r="W5321" s="3"/>
      <c r="X5321" s="3"/>
      <c r="Y5321" s="3"/>
      <c r="Z5321" s="3"/>
      <c r="AA5321" s="3">
        <v>0.170179050012481</v>
      </c>
      <c r="AB5321" s="3">
        <v>0.277448545615352</v>
      </c>
      <c r="AC5321" s="3">
        <v>-6.79146713104049</v>
      </c>
      <c r="AD5321" s="3"/>
      <c r="AE5321" s="5"/>
      <c r="AF5321" s="3">
        <v>3.40354224480015</v>
      </c>
      <c r="AG5321" s="3"/>
      <c r="AH5321" s="3"/>
      <c r="AI5321" s="3"/>
      <c r="AJ5321" s="3"/>
      <c r="AK5321" s="3"/>
      <c r="AL5321" s="3"/>
      <c r="AM5321" s="3"/>
      <c r="AN5321" s="5" t="s">
        <v>46</v>
      </c>
      <c r="AO5321" s="1"/>
      <c r="AP5321" s="1"/>
      <c r="AQ5321" s="1"/>
    </row>
    <row r="5322" spans="1:43">
      <c r="A5322" s="1" t="s">
        <v>13418</v>
      </c>
      <c r="B5322" s="1" t="s">
        <v>13419</v>
      </c>
      <c r="C5322" s="3">
        <v>0.263013698630137</v>
      </c>
      <c r="D5322" s="4">
        <v>44141</v>
      </c>
      <c r="E5322" s="3"/>
      <c r="F5322" s="5" t="s">
        <v>13420</v>
      </c>
      <c r="G5322" s="5">
        <v>97</v>
      </c>
      <c r="H5322" s="5" t="s">
        <v>55</v>
      </c>
      <c r="I5322" s="3">
        <v>1.53892576946289</v>
      </c>
      <c r="J5322" s="3">
        <v>90.4416212946158</v>
      </c>
      <c r="K5322" s="3">
        <v>0.869304556354931</v>
      </c>
      <c r="L5322" s="3">
        <v>79.774011299435</v>
      </c>
      <c r="M5322" s="3">
        <v>-0.128611001187164</v>
      </c>
      <c r="N5322" s="3">
        <v>88.689407540395</v>
      </c>
      <c r="O5322" s="3">
        <v>0.950000000000006</v>
      </c>
      <c r="P5322" s="3">
        <v>96.2251655629139</v>
      </c>
      <c r="Q5322" s="3"/>
      <c r="R5322" s="3"/>
      <c r="S5322" s="3"/>
      <c r="T5322" s="3"/>
      <c r="U5322" s="3"/>
      <c r="V5322" s="3"/>
      <c r="W5322" s="3"/>
      <c r="X5322" s="3"/>
      <c r="Y5322" s="3"/>
      <c r="Z5322" s="3"/>
      <c r="AA5322" s="3">
        <v>-0.0349178117608184</v>
      </c>
      <c r="AB5322" s="3">
        <v>-0.0442762897053185</v>
      </c>
      <c r="AC5322" s="3">
        <v>-3.51403678606001</v>
      </c>
      <c r="AD5322" s="3"/>
      <c r="AE5322" s="5">
        <v>1</v>
      </c>
      <c r="AF5322" s="3">
        <v>-0.249643578445415</v>
      </c>
      <c r="AG5322" s="3"/>
      <c r="AH5322" s="3"/>
      <c r="AI5322" s="3"/>
      <c r="AJ5322" s="3"/>
      <c r="AK5322" s="3"/>
      <c r="AL5322" s="3"/>
      <c r="AM5322" s="3"/>
      <c r="AN5322" s="5" t="s">
        <v>46</v>
      </c>
      <c r="AO5322" s="1"/>
      <c r="AP5322" s="1"/>
      <c r="AQ5322" s="1"/>
    </row>
    <row r="5323" spans="1:43">
      <c r="A5323" s="1" t="s">
        <v>13421</v>
      </c>
      <c r="B5323" s="1" t="s">
        <v>13422</v>
      </c>
      <c r="C5323" s="3">
        <v>0.268493150684932</v>
      </c>
      <c r="D5323" s="4">
        <v>44139</v>
      </c>
      <c r="E5323" s="3">
        <v>13.383977461</v>
      </c>
      <c r="F5323" s="5" t="s">
        <v>13423</v>
      </c>
      <c r="G5323" s="5">
        <v>99</v>
      </c>
      <c r="H5323" s="5" t="s">
        <v>45</v>
      </c>
      <c r="I5323" s="3">
        <v>0.307692307692296</v>
      </c>
      <c r="J5323" s="3">
        <v>64.4904458598726</v>
      </c>
      <c r="K5323" s="3">
        <v>0.158572844400401</v>
      </c>
      <c r="L5323" s="3">
        <v>70.4968944099379</v>
      </c>
      <c r="M5323" s="3">
        <v>0.0891353867485293</v>
      </c>
      <c r="N5323" s="3">
        <v>46.8253968253968</v>
      </c>
      <c r="O5323" s="3">
        <v>1.05999999999999</v>
      </c>
      <c r="P5323" s="3">
        <v>63.9072847682119</v>
      </c>
      <c r="Q5323" s="3"/>
      <c r="R5323" s="3"/>
      <c r="S5323" s="3"/>
      <c r="T5323" s="3"/>
      <c r="U5323" s="3"/>
      <c r="V5323" s="3"/>
      <c r="W5323" s="3"/>
      <c r="X5323" s="3"/>
      <c r="Y5323" s="3"/>
      <c r="Z5323" s="3"/>
      <c r="AA5323" s="3">
        <v>0.168278610215834</v>
      </c>
      <c r="AB5323" s="3">
        <v>0.226013620998332</v>
      </c>
      <c r="AC5323" s="3">
        <v>-0.503753457131557</v>
      </c>
      <c r="AD5323" s="3"/>
      <c r="AE5323" s="5"/>
      <c r="AF5323" s="3">
        <v>0.374925782855961</v>
      </c>
      <c r="AG5323" s="3"/>
      <c r="AH5323" s="3"/>
      <c r="AI5323" s="3"/>
      <c r="AJ5323" s="3"/>
      <c r="AK5323" s="3"/>
      <c r="AL5323" s="3"/>
      <c r="AM5323" s="3"/>
      <c r="AN5323" s="5" t="s">
        <v>46</v>
      </c>
      <c r="AO5323" s="1"/>
      <c r="AP5323" s="1"/>
      <c r="AQ5323" s="1"/>
    </row>
    <row r="5324" spans="1:43">
      <c r="A5324" s="1" t="s">
        <v>13424</v>
      </c>
      <c r="B5324" s="1" t="s">
        <v>13425</v>
      </c>
      <c r="C5324" s="3">
        <v>0.30958904109589</v>
      </c>
      <c r="D5324" s="4">
        <v>44124</v>
      </c>
      <c r="E5324" s="3">
        <v>0.1127007629</v>
      </c>
      <c r="F5324" s="5" t="s">
        <v>13426</v>
      </c>
      <c r="G5324" s="5">
        <v>114</v>
      </c>
      <c r="H5324" s="5" t="s">
        <v>191</v>
      </c>
      <c r="I5324" s="3">
        <v>-2.73833671399595</v>
      </c>
      <c r="J5324" s="3">
        <v>98.1916817359855</v>
      </c>
      <c r="K5324" s="3">
        <v>0.460926042321387</v>
      </c>
      <c r="L5324" s="3">
        <v>83.3904109589041</v>
      </c>
      <c r="M5324" s="3">
        <v>-2.48118771608705</v>
      </c>
      <c r="N5324" s="3">
        <v>93.8738738738739</v>
      </c>
      <c r="O5324" s="3">
        <v>-3.62777610290423</v>
      </c>
      <c r="P5324" s="3">
        <v>99.0476190476191</v>
      </c>
      <c r="Q5324" s="3"/>
      <c r="R5324" s="3"/>
      <c r="S5324" s="3"/>
      <c r="T5324" s="3"/>
      <c r="U5324" s="3"/>
      <c r="V5324" s="3"/>
      <c r="W5324" s="3"/>
      <c r="X5324" s="3"/>
      <c r="Y5324" s="3"/>
      <c r="Z5324" s="3"/>
      <c r="AA5324" s="3">
        <v>-0.209191135435664</v>
      </c>
      <c r="AB5324" s="3">
        <v>-0.243931572285231</v>
      </c>
      <c r="AC5324" s="3">
        <v>-6.67857497271013</v>
      </c>
      <c r="AD5324" s="3"/>
      <c r="AE5324" s="5">
        <v>3</v>
      </c>
      <c r="AF5324" s="3">
        <v>-1.95675212740692</v>
      </c>
      <c r="AG5324" s="3"/>
      <c r="AH5324" s="3"/>
      <c r="AI5324" s="3"/>
      <c r="AJ5324" s="3"/>
      <c r="AK5324" s="3"/>
      <c r="AL5324" s="3"/>
      <c r="AM5324" s="3"/>
      <c r="AN5324" s="5" t="s">
        <v>46</v>
      </c>
      <c r="AO5324" s="1"/>
      <c r="AP5324" s="1"/>
      <c r="AQ5324" s="1"/>
    </row>
    <row r="5325" spans="1:43">
      <c r="A5325" s="1" t="s">
        <v>13427</v>
      </c>
      <c r="B5325" s="1" t="s">
        <v>13428</v>
      </c>
      <c r="C5325" s="3">
        <v>0.23013698630137</v>
      </c>
      <c r="D5325" s="4">
        <v>44153</v>
      </c>
      <c r="E5325" s="3">
        <v>8.4532555705</v>
      </c>
      <c r="F5325" s="5" t="s">
        <v>222</v>
      </c>
      <c r="G5325" s="5">
        <v>85</v>
      </c>
      <c r="H5325" s="5" t="s">
        <v>45</v>
      </c>
      <c r="I5325" s="3">
        <v>-1.08956417433026</v>
      </c>
      <c r="J5325" s="3">
        <v>90.1273885350319</v>
      </c>
      <c r="K5325" s="3">
        <v>-0.0303091533643127</v>
      </c>
      <c r="L5325" s="3">
        <v>87.888198757764</v>
      </c>
      <c r="M5325" s="3">
        <v>-1.01040416166467</v>
      </c>
      <c r="N5325" s="3">
        <v>78.0952380952381</v>
      </c>
      <c r="O5325" s="3"/>
      <c r="P5325" s="3"/>
      <c r="Q5325" s="3"/>
      <c r="R5325" s="3"/>
      <c r="S5325" s="3"/>
      <c r="T5325" s="3"/>
      <c r="U5325" s="3"/>
      <c r="V5325" s="3"/>
      <c r="W5325" s="3"/>
      <c r="X5325" s="3"/>
      <c r="Y5325" s="3"/>
      <c r="Z5325" s="3"/>
      <c r="AA5325" s="3">
        <v>-0.354882573592395</v>
      </c>
      <c r="AB5325" s="3">
        <v>-0.359870175669794</v>
      </c>
      <c r="AC5325" s="3">
        <v>-2.02944687624354</v>
      </c>
      <c r="AD5325" s="3"/>
      <c r="AE5325" s="5">
        <v>1</v>
      </c>
      <c r="AF5325" s="3">
        <v>-0.424769549800412</v>
      </c>
      <c r="AG5325" s="3"/>
      <c r="AH5325" s="3"/>
      <c r="AI5325" s="3"/>
      <c r="AJ5325" s="3"/>
      <c r="AK5325" s="3"/>
      <c r="AL5325" s="3"/>
      <c r="AM5325" s="3"/>
      <c r="AN5325" s="5" t="s">
        <v>46</v>
      </c>
      <c r="AO5325" s="1"/>
      <c r="AP5325" s="1"/>
      <c r="AQ5325" s="1"/>
    </row>
    <row r="5326" spans="1:43">
      <c r="A5326" s="1" t="s">
        <v>13429</v>
      </c>
      <c r="B5326" s="1" t="s">
        <v>13430</v>
      </c>
      <c r="C5326" s="3">
        <v>0.268493150684932</v>
      </c>
      <c r="D5326" s="4">
        <v>44139</v>
      </c>
      <c r="E5326" s="3">
        <v>170.864601225</v>
      </c>
      <c r="F5326" s="5" t="s">
        <v>13431</v>
      </c>
      <c r="G5326" s="5">
        <v>99</v>
      </c>
      <c r="H5326" s="5" t="s">
        <v>226</v>
      </c>
      <c r="I5326" s="3">
        <v>6.21835896456206</v>
      </c>
      <c r="J5326" s="3">
        <v>3.41394025604552</v>
      </c>
      <c r="K5326" s="3">
        <v>0.944081336238216</v>
      </c>
      <c r="L5326" s="3">
        <v>26.984126984127</v>
      </c>
      <c r="M5326" s="3">
        <v>3.69265199552407</v>
      </c>
      <c r="N5326" s="3">
        <v>3.80818053596615</v>
      </c>
      <c r="O5326" s="3">
        <v>11.2</v>
      </c>
      <c r="P5326" s="3">
        <v>3.45911949685535</v>
      </c>
      <c r="Q5326" s="3"/>
      <c r="R5326" s="3"/>
      <c r="S5326" s="3"/>
      <c r="T5326" s="3"/>
      <c r="U5326" s="3"/>
      <c r="V5326" s="3"/>
      <c r="W5326" s="3"/>
      <c r="X5326" s="3"/>
      <c r="Y5326" s="3"/>
      <c r="Z5326" s="3"/>
      <c r="AA5326" s="3">
        <v>0.593125741351808</v>
      </c>
      <c r="AB5326" s="3">
        <v>1.79663948859949</v>
      </c>
      <c r="AC5326" s="3">
        <v>-2.33230880491774</v>
      </c>
      <c r="AD5326" s="3"/>
      <c r="AE5326" s="5"/>
      <c r="AF5326" s="3">
        <v>4.52876075314905</v>
      </c>
      <c r="AG5326" s="3"/>
      <c r="AH5326" s="3"/>
      <c r="AI5326" s="3"/>
      <c r="AJ5326" s="3"/>
      <c r="AK5326" s="3"/>
      <c r="AL5326" s="3"/>
      <c r="AM5326" s="3"/>
      <c r="AN5326" s="5" t="s">
        <v>134</v>
      </c>
      <c r="AO5326" s="1"/>
      <c r="AP5326" s="1"/>
      <c r="AQ5326" s="1"/>
    </row>
    <row r="5327" spans="1:43">
      <c r="A5327" s="1" t="s">
        <v>13432</v>
      </c>
      <c r="B5327" s="1" t="s">
        <v>13433</v>
      </c>
      <c r="C5327" s="3">
        <v>0.0712328767123288</v>
      </c>
      <c r="D5327" s="4">
        <v>44211</v>
      </c>
      <c r="E5327" s="3">
        <v>2.0500322826</v>
      </c>
      <c r="F5327" s="5" t="s">
        <v>13434</v>
      </c>
      <c r="G5327" s="5">
        <v>27</v>
      </c>
      <c r="H5327" s="5" t="s">
        <v>50</v>
      </c>
      <c r="I5327" s="3">
        <v>0.11000000000001</v>
      </c>
      <c r="J5327" s="3"/>
      <c r="K5327" s="3">
        <v>0.0399720195863074</v>
      </c>
      <c r="L5327" s="3">
        <v>17.9282868525896</v>
      </c>
      <c r="M5327" s="3">
        <v>0.11000000000001</v>
      </c>
      <c r="N5327" s="3"/>
      <c r="O5327" s="3"/>
      <c r="P5327" s="3"/>
      <c r="Q5327" s="3"/>
      <c r="R5327" s="3"/>
      <c r="S5327" s="3"/>
      <c r="T5327" s="3"/>
      <c r="U5327" s="3"/>
      <c r="V5327" s="3"/>
      <c r="W5327" s="3"/>
      <c r="X5327" s="3"/>
      <c r="Y5327" s="3"/>
      <c r="Z5327" s="3"/>
      <c r="AA5327" s="3">
        <v>0.0513197489283251</v>
      </c>
      <c r="AB5327" s="3">
        <v>0.11445079618094</v>
      </c>
      <c r="AC5327" s="3">
        <v>0</v>
      </c>
      <c r="AD5327" s="3"/>
      <c r="AE5327" s="5"/>
      <c r="AF5327" s="3"/>
      <c r="AG5327" s="3"/>
      <c r="AH5327" s="3"/>
      <c r="AI5327" s="3"/>
      <c r="AJ5327" s="3"/>
      <c r="AK5327" s="3"/>
      <c r="AL5327" s="3"/>
      <c r="AM5327" s="3"/>
      <c r="AN5327" s="5" t="s">
        <v>46</v>
      </c>
      <c r="AO5327" s="1"/>
      <c r="AP5327" s="1"/>
      <c r="AQ5327" s="1"/>
    </row>
    <row r="5328" spans="1:43">
      <c r="A5328" s="1" t="s">
        <v>13435</v>
      </c>
      <c r="B5328" s="1" t="s">
        <v>13436</v>
      </c>
      <c r="C5328" s="3">
        <v>0.252054794520548</v>
      </c>
      <c r="D5328" s="4">
        <v>44145</v>
      </c>
      <c r="E5328" s="3">
        <v>22.3474088075</v>
      </c>
      <c r="F5328" s="5" t="s">
        <v>1851</v>
      </c>
      <c r="G5328" s="5">
        <v>93</v>
      </c>
      <c r="H5328" s="5" t="s">
        <v>226</v>
      </c>
      <c r="I5328" s="3">
        <v>1.19118522930316</v>
      </c>
      <c r="J5328" s="3">
        <v>71.1237553342816</v>
      </c>
      <c r="K5328" s="3">
        <v>0.433497536945831</v>
      </c>
      <c r="L5328" s="3">
        <v>59.1269841269841</v>
      </c>
      <c r="M5328" s="3">
        <v>0.681481481481494</v>
      </c>
      <c r="N5328" s="3">
        <v>53.4555712270804</v>
      </c>
      <c r="O5328" s="3">
        <v>1.94000000000001</v>
      </c>
      <c r="P5328" s="3">
        <v>80.5031446540881</v>
      </c>
      <c r="Q5328" s="3"/>
      <c r="R5328" s="3"/>
      <c r="S5328" s="3"/>
      <c r="T5328" s="3"/>
      <c r="U5328" s="3"/>
      <c r="V5328" s="3"/>
      <c r="W5328" s="3"/>
      <c r="X5328" s="3"/>
      <c r="Y5328" s="3"/>
      <c r="Z5328" s="3"/>
      <c r="AA5328" s="3">
        <v>0.211263735075098</v>
      </c>
      <c r="AB5328" s="3">
        <v>0.313318780611273</v>
      </c>
      <c r="AC5328" s="3">
        <v>-0.952007066444187</v>
      </c>
      <c r="AD5328" s="3"/>
      <c r="AE5328" s="5"/>
      <c r="AF5328" s="3">
        <v>0.429135014524349</v>
      </c>
      <c r="AG5328" s="3"/>
      <c r="AH5328" s="3"/>
      <c r="AI5328" s="3"/>
      <c r="AJ5328" s="3"/>
      <c r="AK5328" s="3"/>
      <c r="AL5328" s="3"/>
      <c r="AM5328" s="3"/>
      <c r="AN5328" s="5" t="s">
        <v>51</v>
      </c>
      <c r="AO5328" s="1"/>
      <c r="AP5328" s="1"/>
      <c r="AQ5328" s="1"/>
    </row>
    <row r="5329" spans="1:43">
      <c r="A5329" s="1" t="s">
        <v>13437</v>
      </c>
      <c r="B5329" s="1" t="s">
        <v>13438</v>
      </c>
      <c r="C5329" s="3">
        <v>0.0931506849315069</v>
      </c>
      <c r="D5329" s="4">
        <v>44203</v>
      </c>
      <c r="E5329" s="3">
        <v>10.1000325053</v>
      </c>
      <c r="F5329" s="5" t="s">
        <v>10677</v>
      </c>
      <c r="G5329" s="5">
        <v>35</v>
      </c>
      <c r="H5329" s="5" t="s">
        <v>55</v>
      </c>
      <c r="I5329" s="3">
        <v>8.85</v>
      </c>
      <c r="J5329" s="3"/>
      <c r="K5329" s="3">
        <v>9.21039430119394</v>
      </c>
      <c r="L5329" s="3">
        <v>0.0564971751412429</v>
      </c>
      <c r="M5329" s="3">
        <v>8.86088608860886</v>
      </c>
      <c r="N5329" s="3">
        <v>18.3722321962896</v>
      </c>
      <c r="O5329" s="3"/>
      <c r="P5329" s="3"/>
      <c r="Q5329" s="3"/>
      <c r="R5329" s="3"/>
      <c r="S5329" s="3"/>
      <c r="T5329" s="3"/>
      <c r="U5329" s="3"/>
      <c r="V5329" s="3"/>
      <c r="W5329" s="3"/>
      <c r="X5329" s="3"/>
      <c r="Y5329" s="3"/>
      <c r="Z5329" s="3"/>
      <c r="AA5329" s="3">
        <v>0.36703438208493</v>
      </c>
      <c r="AB5329" s="3">
        <v>1.04658351780489</v>
      </c>
      <c r="AC5329" s="3">
        <v>-1.9189135996851</v>
      </c>
      <c r="AD5329" s="3"/>
      <c r="AE5329" s="5"/>
      <c r="AF5329" s="3"/>
      <c r="AG5329" s="3"/>
      <c r="AH5329" s="3"/>
      <c r="AI5329" s="3"/>
      <c r="AJ5329" s="3"/>
      <c r="AK5329" s="3"/>
      <c r="AL5329" s="3"/>
      <c r="AM5329" s="3"/>
      <c r="AN5329" s="5" t="s">
        <v>1266</v>
      </c>
      <c r="AO5329" s="1"/>
      <c r="AP5329" s="1"/>
      <c r="AQ5329" s="1"/>
    </row>
    <row r="5330" spans="1:43">
      <c r="A5330" s="1" t="s">
        <v>13439</v>
      </c>
      <c r="B5330" s="1" t="s">
        <v>13440</v>
      </c>
      <c r="C5330" s="3">
        <v>0.213698630136986</v>
      </c>
      <c r="D5330" s="4">
        <v>44159</v>
      </c>
      <c r="E5330" s="3">
        <v>14.8650759299</v>
      </c>
      <c r="F5330" s="5" t="s">
        <v>386</v>
      </c>
      <c r="G5330" s="5">
        <v>79</v>
      </c>
      <c r="H5330" s="5" t="s">
        <v>45</v>
      </c>
      <c r="I5330" s="3">
        <v>0.627615062761503</v>
      </c>
      <c r="J5330" s="3">
        <v>58.2802547770701</v>
      </c>
      <c r="K5330" s="3">
        <v>0.228219884897794</v>
      </c>
      <c r="L5330" s="3">
        <v>65.6832298136646</v>
      </c>
      <c r="M5330" s="3">
        <v>0.397574793758076</v>
      </c>
      <c r="N5330" s="3">
        <v>37.3015873015873</v>
      </c>
      <c r="O5330" s="3"/>
      <c r="P5330" s="3"/>
      <c r="Q5330" s="3"/>
      <c r="R5330" s="3"/>
      <c r="S5330" s="3"/>
      <c r="T5330" s="3"/>
      <c r="U5330" s="3"/>
      <c r="V5330" s="3"/>
      <c r="W5330" s="3"/>
      <c r="X5330" s="3"/>
      <c r="Y5330" s="3"/>
      <c r="Z5330" s="3"/>
      <c r="AA5330" s="3">
        <v>0.207637474086895</v>
      </c>
      <c r="AB5330" s="3">
        <v>0.289834313885227</v>
      </c>
      <c r="AC5330" s="3">
        <v>-0.435773001881743</v>
      </c>
      <c r="AD5330" s="3"/>
      <c r="AE5330" s="5"/>
      <c r="AF5330" s="3">
        <v>0.284800112513627</v>
      </c>
      <c r="AG5330" s="3"/>
      <c r="AH5330" s="3"/>
      <c r="AI5330" s="3"/>
      <c r="AJ5330" s="3"/>
      <c r="AK5330" s="3"/>
      <c r="AL5330" s="3"/>
      <c r="AM5330" s="3"/>
      <c r="AN5330" s="5" t="s">
        <v>46</v>
      </c>
      <c r="AO5330" s="1"/>
      <c r="AP5330" s="1"/>
      <c r="AQ5330" s="1"/>
    </row>
    <row r="5331" spans="1:43">
      <c r="A5331" s="1" t="s">
        <v>13441</v>
      </c>
      <c r="B5331" s="1" t="s">
        <v>13442</v>
      </c>
      <c r="C5331" s="3">
        <v>0.252054794520548</v>
      </c>
      <c r="D5331" s="4">
        <v>44145</v>
      </c>
      <c r="E5331" s="3">
        <v>26.7050320587</v>
      </c>
      <c r="F5331" s="5" t="s">
        <v>3256</v>
      </c>
      <c r="G5331" s="5">
        <v>93</v>
      </c>
      <c r="H5331" s="5" t="s">
        <v>55</v>
      </c>
      <c r="I5331" s="3">
        <v>9.65981089774832</v>
      </c>
      <c r="J5331" s="3">
        <v>54.9304295220811</v>
      </c>
      <c r="K5331" s="3">
        <v>2.01305767138194</v>
      </c>
      <c r="L5331" s="3">
        <v>61.1299435028249</v>
      </c>
      <c r="M5331" s="3">
        <v>8.39194527411118</v>
      </c>
      <c r="N5331" s="3">
        <v>21.4841412327947</v>
      </c>
      <c r="O5331" s="3">
        <v>12.5</v>
      </c>
      <c r="P5331" s="3">
        <v>75.0331125827815</v>
      </c>
      <c r="Q5331" s="3"/>
      <c r="R5331" s="3"/>
      <c r="S5331" s="3"/>
      <c r="T5331" s="3"/>
      <c r="U5331" s="3"/>
      <c r="V5331" s="3"/>
      <c r="W5331" s="3"/>
      <c r="X5331" s="3"/>
      <c r="Y5331" s="3"/>
      <c r="Z5331" s="3"/>
      <c r="AA5331" s="3">
        <v>0.323110680110535</v>
      </c>
      <c r="AB5331" s="3">
        <v>0.616489201896788</v>
      </c>
      <c r="AC5331" s="3">
        <v>-5.6274721323265</v>
      </c>
      <c r="AD5331" s="3"/>
      <c r="AE5331" s="5"/>
      <c r="AF5331" s="3">
        <v>2.59354553831384</v>
      </c>
      <c r="AG5331" s="3"/>
      <c r="AH5331" s="3"/>
      <c r="AI5331" s="3"/>
      <c r="AJ5331" s="3"/>
      <c r="AK5331" s="3"/>
      <c r="AL5331" s="3"/>
      <c r="AM5331" s="3"/>
      <c r="AN5331" s="5" t="s">
        <v>46</v>
      </c>
      <c r="AO5331" s="1"/>
      <c r="AP5331" s="1"/>
      <c r="AQ5331" s="1"/>
    </row>
    <row r="5332" spans="1:43">
      <c r="A5332" s="1" t="s">
        <v>13443</v>
      </c>
      <c r="B5332" s="1" t="s">
        <v>13444</v>
      </c>
      <c r="C5332" s="3">
        <v>0.167123287671233</v>
      </c>
      <c r="D5332" s="4">
        <v>44176</v>
      </c>
      <c r="E5332" s="3">
        <v>49.4964983765</v>
      </c>
      <c r="F5332" s="5" t="s">
        <v>6293</v>
      </c>
      <c r="G5332" s="5">
        <v>62</v>
      </c>
      <c r="H5332" s="5" t="s">
        <v>55</v>
      </c>
      <c r="I5332" s="3">
        <v>3.43975486804388</v>
      </c>
      <c r="J5332" s="3">
        <v>84.6944948578342</v>
      </c>
      <c r="K5332" s="3">
        <v>3.12376823019315</v>
      </c>
      <c r="L5332" s="3">
        <v>38.361581920904</v>
      </c>
      <c r="M5332" s="3">
        <v>2.44738130200684</v>
      </c>
      <c r="N5332" s="3">
        <v>73.4889287851586</v>
      </c>
      <c r="O5332" s="3"/>
      <c r="P5332" s="3"/>
      <c r="Q5332" s="3"/>
      <c r="R5332" s="3"/>
      <c r="S5332" s="3"/>
      <c r="T5332" s="3"/>
      <c r="U5332" s="3"/>
      <c r="V5332" s="3"/>
      <c r="W5332" s="3"/>
      <c r="X5332" s="3"/>
      <c r="Y5332" s="3"/>
      <c r="Z5332" s="3"/>
      <c r="AA5332" s="3">
        <v>0.407991753797583</v>
      </c>
      <c r="AB5332" s="3">
        <v>1.0768558023338</v>
      </c>
      <c r="AC5332" s="3">
        <v>-1.14942528735633</v>
      </c>
      <c r="AD5332" s="3"/>
      <c r="AE5332" s="5"/>
      <c r="AF5332" s="3">
        <v>0.306414945141829</v>
      </c>
      <c r="AG5332" s="3"/>
      <c r="AH5332" s="3"/>
      <c r="AI5332" s="3"/>
      <c r="AJ5332" s="3"/>
      <c r="AK5332" s="3"/>
      <c r="AL5332" s="3"/>
      <c r="AM5332" s="3"/>
      <c r="AN5332" s="5" t="s">
        <v>1266</v>
      </c>
      <c r="AO5332" s="1"/>
      <c r="AP5332" s="1"/>
      <c r="AQ5332" s="1"/>
    </row>
    <row r="5333" spans="1:43">
      <c r="A5333" s="1" t="s">
        <v>13445</v>
      </c>
      <c r="B5333" s="1" t="s">
        <v>13446</v>
      </c>
      <c r="C5333" s="3">
        <v>0.263013698630137</v>
      </c>
      <c r="D5333" s="4">
        <v>44141</v>
      </c>
      <c r="E5333" s="3">
        <v>14.6883761107</v>
      </c>
      <c r="F5333" s="5" t="s">
        <v>1448</v>
      </c>
      <c r="G5333" s="5">
        <v>97</v>
      </c>
      <c r="H5333" s="5" t="s">
        <v>93</v>
      </c>
      <c r="I5333" s="3">
        <v>10.6115637577304</v>
      </c>
      <c r="J5333" s="3">
        <v>27</v>
      </c>
      <c r="K5333" s="3">
        <v>2.38051971651826</v>
      </c>
      <c r="L5333" s="3">
        <v>37.7106045589693</v>
      </c>
      <c r="M5333" s="3">
        <v>5.4759898904802</v>
      </c>
      <c r="N5333" s="3">
        <v>26.7465069860279</v>
      </c>
      <c r="O5333" s="3">
        <v>12.68</v>
      </c>
      <c r="P5333" s="3">
        <v>43.6619718309859</v>
      </c>
      <c r="Q5333" s="3"/>
      <c r="R5333" s="3"/>
      <c r="S5333" s="3"/>
      <c r="T5333" s="3"/>
      <c r="U5333" s="3"/>
      <c r="V5333" s="3"/>
      <c r="W5333" s="3"/>
      <c r="X5333" s="3"/>
      <c r="Y5333" s="3"/>
      <c r="Z5333" s="3"/>
      <c r="AA5333" s="3">
        <v>0.327915239264865</v>
      </c>
      <c r="AB5333" s="3">
        <v>0.764377388467029</v>
      </c>
      <c r="AC5333" s="3">
        <v>-2.5958539717483</v>
      </c>
      <c r="AD5333" s="3"/>
      <c r="AE5333" s="5"/>
      <c r="AF5333" s="3">
        <v>3.35249591441098</v>
      </c>
      <c r="AG5333" s="3"/>
      <c r="AH5333" s="3"/>
      <c r="AI5333" s="3"/>
      <c r="AJ5333" s="3"/>
      <c r="AK5333" s="3"/>
      <c r="AL5333" s="3"/>
      <c r="AM5333" s="3"/>
      <c r="AN5333" s="5" t="s">
        <v>46</v>
      </c>
      <c r="AO5333" s="1"/>
      <c r="AP5333" s="1"/>
      <c r="AQ5333" s="1"/>
    </row>
    <row r="5334" spans="1:43">
      <c r="A5334" s="1" t="s">
        <v>13447</v>
      </c>
      <c r="B5334" s="1" t="s">
        <v>13448</v>
      </c>
      <c r="C5334" s="3">
        <v>0.175342465753425</v>
      </c>
      <c r="D5334" s="4">
        <v>44173</v>
      </c>
      <c r="E5334" s="3">
        <v>4.0000199705</v>
      </c>
      <c r="F5334" s="5" t="s">
        <v>5430</v>
      </c>
      <c r="G5334" s="5">
        <v>65</v>
      </c>
      <c r="H5334" s="5" t="s">
        <v>50</v>
      </c>
      <c r="I5334" s="3">
        <v>-0.468640941270309</v>
      </c>
      <c r="J5334" s="3">
        <v>94.9084412684234</v>
      </c>
      <c r="K5334" s="3">
        <v>-0.0300450676014099</v>
      </c>
      <c r="L5334" s="3">
        <v>72.9083665338645</v>
      </c>
      <c r="M5334" s="3">
        <v>-0.418994413407819</v>
      </c>
      <c r="N5334" s="3">
        <v>91.4514692787177</v>
      </c>
      <c r="O5334" s="3"/>
      <c r="P5334" s="3"/>
      <c r="Q5334" s="3"/>
      <c r="R5334" s="3"/>
      <c r="S5334" s="3"/>
      <c r="T5334" s="3"/>
      <c r="U5334" s="3"/>
      <c r="V5334" s="3"/>
      <c r="W5334" s="3"/>
      <c r="X5334" s="3"/>
      <c r="Y5334" s="3"/>
      <c r="Z5334" s="3"/>
      <c r="AA5334" s="3">
        <v>-0.303479305332249</v>
      </c>
      <c r="AB5334" s="3">
        <v>-0.337965448852985</v>
      </c>
      <c r="AC5334" s="3">
        <v>-0.557991231566366</v>
      </c>
      <c r="AD5334" s="3"/>
      <c r="AE5334" s="5">
        <v>1</v>
      </c>
      <c r="AF5334" s="3">
        <v>-0.398843354272599</v>
      </c>
      <c r="AG5334" s="3"/>
      <c r="AH5334" s="3"/>
      <c r="AI5334" s="3"/>
      <c r="AJ5334" s="3"/>
      <c r="AK5334" s="3"/>
      <c r="AL5334" s="3"/>
      <c r="AM5334" s="3"/>
      <c r="AN5334" s="5" t="s">
        <v>46</v>
      </c>
      <c r="AO5334" s="1"/>
      <c r="AP5334" s="1"/>
      <c r="AQ5334" s="1"/>
    </row>
    <row r="5335" spans="1:43">
      <c r="A5335" s="1" t="s">
        <v>13449</v>
      </c>
      <c r="B5335" s="1" t="s">
        <v>13450</v>
      </c>
      <c r="C5335" s="3">
        <v>0.210958904109589</v>
      </c>
      <c r="D5335" s="4">
        <v>44160</v>
      </c>
      <c r="E5335" s="3">
        <v>4.7981396921</v>
      </c>
      <c r="F5335" s="5" t="s">
        <v>13451</v>
      </c>
      <c r="G5335" s="5">
        <v>78</v>
      </c>
      <c r="H5335" s="5" t="s">
        <v>55</v>
      </c>
      <c r="I5335" s="3">
        <v>8.98856001452696</v>
      </c>
      <c r="J5335" s="3">
        <v>60.6170598911071</v>
      </c>
      <c r="K5335" s="3">
        <v>4.0207972270364</v>
      </c>
      <c r="L5335" s="3">
        <v>19.9435028248588</v>
      </c>
      <c r="M5335" s="3">
        <v>5.93010942463819</v>
      </c>
      <c r="N5335" s="3">
        <v>42.9682824655895</v>
      </c>
      <c r="O5335" s="3"/>
      <c r="P5335" s="3"/>
      <c r="Q5335" s="3"/>
      <c r="R5335" s="3"/>
      <c r="S5335" s="3"/>
      <c r="T5335" s="3"/>
      <c r="U5335" s="3"/>
      <c r="V5335" s="3"/>
      <c r="W5335" s="3"/>
      <c r="X5335" s="3"/>
      <c r="Y5335" s="3"/>
      <c r="Z5335" s="3"/>
      <c r="AA5335" s="3">
        <v>0.725164192009246</v>
      </c>
      <c r="AB5335" s="3">
        <v>1.29307048690059</v>
      </c>
      <c r="AC5335" s="3">
        <v>-4.49391707357444</v>
      </c>
      <c r="AD5335" s="3"/>
      <c r="AE5335" s="5"/>
      <c r="AF5335" s="3">
        <v>7.48541875804435</v>
      </c>
      <c r="AG5335" s="3"/>
      <c r="AH5335" s="3"/>
      <c r="AI5335" s="3"/>
      <c r="AJ5335" s="3"/>
      <c r="AK5335" s="3"/>
      <c r="AL5335" s="3"/>
      <c r="AM5335" s="3"/>
      <c r="AN5335" s="5" t="s">
        <v>1266</v>
      </c>
      <c r="AO5335" s="1"/>
      <c r="AP5335" s="1"/>
      <c r="AQ5335" s="1"/>
    </row>
    <row r="5336" spans="1:43">
      <c r="A5336" s="1" t="s">
        <v>13452</v>
      </c>
      <c r="B5336" s="1" t="s">
        <v>13453</v>
      </c>
      <c r="C5336" s="3">
        <v>0.254794520547945</v>
      </c>
      <c r="D5336" s="4">
        <v>44144</v>
      </c>
      <c r="E5336" s="3">
        <v>2.7000596</v>
      </c>
      <c r="F5336" s="5" t="s">
        <v>5693</v>
      </c>
      <c r="G5336" s="5">
        <v>94</v>
      </c>
      <c r="H5336" s="5" t="s">
        <v>226</v>
      </c>
      <c r="I5336" s="3">
        <v>2.02050363292525</v>
      </c>
      <c r="J5336" s="3">
        <v>50.7823613086771</v>
      </c>
      <c r="K5336" s="3">
        <v>1.57566148052718</v>
      </c>
      <c r="L5336" s="3">
        <v>8.2010582010582</v>
      </c>
      <c r="M5336" s="3">
        <v>1.80770758839889</v>
      </c>
      <c r="N5336" s="3">
        <v>21.015514809591</v>
      </c>
      <c r="O5336" s="3">
        <v>2.49999999999999</v>
      </c>
      <c r="P5336" s="3">
        <v>73.1132075471698</v>
      </c>
      <c r="Q5336" s="3"/>
      <c r="R5336" s="3"/>
      <c r="S5336" s="3"/>
      <c r="T5336" s="3"/>
      <c r="U5336" s="3"/>
      <c r="V5336" s="3"/>
      <c r="W5336" s="3"/>
      <c r="X5336" s="3"/>
      <c r="Y5336" s="3"/>
      <c r="Z5336" s="3"/>
      <c r="AA5336" s="3">
        <v>0.366712959447446</v>
      </c>
      <c r="AB5336" s="3">
        <v>1.27246181127333</v>
      </c>
      <c r="AC5336" s="3">
        <v>-0.20835400337335</v>
      </c>
      <c r="AD5336" s="3"/>
      <c r="AE5336" s="5"/>
      <c r="AF5336" s="3">
        <v>0.329751189816025</v>
      </c>
      <c r="AG5336" s="3"/>
      <c r="AH5336" s="3"/>
      <c r="AI5336" s="3"/>
      <c r="AJ5336" s="3"/>
      <c r="AK5336" s="3"/>
      <c r="AL5336" s="3"/>
      <c r="AM5336" s="3">
        <v>1</v>
      </c>
      <c r="AN5336" s="5" t="s">
        <v>56</v>
      </c>
      <c r="AO5336" s="1"/>
      <c r="AP5336" s="1"/>
      <c r="AQ5336" s="1"/>
    </row>
    <row r="5337" spans="1:43">
      <c r="A5337" s="1" t="s">
        <v>13454</v>
      </c>
      <c r="B5337" s="1" t="s">
        <v>13455</v>
      </c>
      <c r="C5337" s="3">
        <v>0.252054794520548</v>
      </c>
      <c r="D5337" s="4">
        <v>44145</v>
      </c>
      <c r="E5337" s="3">
        <v>79.9992625317</v>
      </c>
      <c r="F5337" s="5" t="s">
        <v>13456</v>
      </c>
      <c r="G5337" s="5">
        <v>93</v>
      </c>
      <c r="H5337" s="5" t="s">
        <v>50</v>
      </c>
      <c r="I5337" s="3">
        <v>0.338476854156304</v>
      </c>
      <c r="J5337" s="3">
        <v>12.6395712371594</v>
      </c>
      <c r="K5337" s="3">
        <v>0.059565174228128</v>
      </c>
      <c r="L5337" s="3">
        <v>8.98627711376715</v>
      </c>
      <c r="M5337" s="3">
        <v>0.258629264896045</v>
      </c>
      <c r="N5337" s="3">
        <v>5.16473731077471</v>
      </c>
      <c r="O5337" s="3">
        <v>0.790000000000002</v>
      </c>
      <c r="P5337" s="3">
        <v>31.8410232983097</v>
      </c>
      <c r="Q5337" s="3"/>
      <c r="R5337" s="3"/>
      <c r="S5337" s="3"/>
      <c r="T5337" s="3"/>
      <c r="U5337" s="3"/>
      <c r="V5337" s="3"/>
      <c r="W5337" s="3"/>
      <c r="X5337" s="3"/>
      <c r="Y5337" s="3"/>
      <c r="Z5337" s="3"/>
      <c r="AA5337" s="3">
        <v>3.63311301360312</v>
      </c>
      <c r="AB5337" s="3"/>
      <c r="AC5337" s="3">
        <v>0</v>
      </c>
      <c r="AD5337" s="3"/>
      <c r="AE5337" s="5"/>
      <c r="AF5337" s="3">
        <v>0.304175059614873</v>
      </c>
      <c r="AG5337" s="3"/>
      <c r="AH5337" s="3"/>
      <c r="AI5337" s="3"/>
      <c r="AJ5337" s="3"/>
      <c r="AK5337" s="3"/>
      <c r="AL5337" s="3"/>
      <c r="AM5337" s="3"/>
      <c r="AN5337" s="5" t="s">
        <v>1266</v>
      </c>
      <c r="AO5337" s="1"/>
      <c r="AP5337" s="1"/>
      <c r="AQ5337" s="1"/>
    </row>
    <row r="5338" spans="1:43">
      <c r="A5338" s="1" t="s">
        <v>13457</v>
      </c>
      <c r="B5338" s="1" t="s">
        <v>13458</v>
      </c>
      <c r="C5338" s="3">
        <v>0.284931506849315</v>
      </c>
      <c r="D5338" s="4">
        <v>44133</v>
      </c>
      <c r="E5338" s="3">
        <v>80.4345510733</v>
      </c>
      <c r="F5338" s="5" t="s">
        <v>11100</v>
      </c>
      <c r="G5338" s="5">
        <v>105</v>
      </c>
      <c r="H5338" s="5" t="s">
        <v>50</v>
      </c>
      <c r="I5338" s="3">
        <v>0.32822757111596</v>
      </c>
      <c r="J5338" s="3">
        <v>14.1134435015632</v>
      </c>
      <c r="K5338" s="3">
        <v>0.0595179049697385</v>
      </c>
      <c r="L5338" s="3">
        <v>9.38468348826914</v>
      </c>
      <c r="M5338" s="3">
        <v>0.248459550785127</v>
      </c>
      <c r="N5338" s="3">
        <v>6.58949243098842</v>
      </c>
      <c r="O5338" s="3">
        <v>0.81959020489755</v>
      </c>
      <c r="P5338" s="3">
        <v>27.089995431704</v>
      </c>
      <c r="Q5338" s="3"/>
      <c r="R5338" s="3"/>
      <c r="S5338" s="3"/>
      <c r="T5338" s="3"/>
      <c r="U5338" s="3"/>
      <c r="V5338" s="3"/>
      <c r="W5338" s="3"/>
      <c r="X5338" s="3"/>
      <c r="Y5338" s="3"/>
      <c r="Z5338" s="3"/>
      <c r="AA5338" s="3">
        <v>4.1827112420355</v>
      </c>
      <c r="AB5338" s="3"/>
      <c r="AC5338" s="3">
        <v>0</v>
      </c>
      <c r="AD5338" s="3"/>
      <c r="AE5338" s="5"/>
      <c r="AF5338" s="3">
        <v>0.269277184925266</v>
      </c>
      <c r="AG5338" s="3"/>
      <c r="AH5338" s="3"/>
      <c r="AI5338" s="3"/>
      <c r="AJ5338" s="3"/>
      <c r="AK5338" s="3"/>
      <c r="AL5338" s="3"/>
      <c r="AM5338" s="3"/>
      <c r="AN5338" s="5" t="s">
        <v>1266</v>
      </c>
      <c r="AO5338" s="1"/>
      <c r="AP5338" s="1"/>
      <c r="AQ5338" s="1"/>
    </row>
    <row r="5339" spans="1:43">
      <c r="A5339" s="1" t="s">
        <v>13459</v>
      </c>
      <c r="B5339" s="1" t="s">
        <v>13460</v>
      </c>
      <c r="C5339" s="3">
        <v>0.205479452054795</v>
      </c>
      <c r="D5339" s="4">
        <v>44162</v>
      </c>
      <c r="E5339" s="3">
        <v>3.6689820193</v>
      </c>
      <c r="F5339" s="5" t="s">
        <v>11922</v>
      </c>
      <c r="G5339" s="5">
        <v>76</v>
      </c>
      <c r="H5339" s="5" t="s">
        <v>226</v>
      </c>
      <c r="I5339" s="3">
        <v>4.48299386024754</v>
      </c>
      <c r="J5339" s="3">
        <v>12.375533428165</v>
      </c>
      <c r="K5339" s="3">
        <v>1.45736727548028</v>
      </c>
      <c r="L5339" s="3">
        <v>11.1111111111111</v>
      </c>
      <c r="M5339" s="3">
        <v>1.87191182060054</v>
      </c>
      <c r="N5339" s="3">
        <v>19.8871650211566</v>
      </c>
      <c r="O5339" s="3"/>
      <c r="P5339" s="3"/>
      <c r="Q5339" s="3"/>
      <c r="R5339" s="3"/>
      <c r="S5339" s="3"/>
      <c r="T5339" s="3"/>
      <c r="U5339" s="3"/>
      <c r="V5339" s="3"/>
      <c r="W5339" s="3"/>
      <c r="X5339" s="3"/>
      <c r="Y5339" s="3"/>
      <c r="Z5339" s="3"/>
      <c r="AA5339" s="3">
        <v>0.288317099602256</v>
      </c>
      <c r="AB5339" s="3">
        <v>0.486068828710372</v>
      </c>
      <c r="AC5339" s="3">
        <v>-2.9658645775042</v>
      </c>
      <c r="AD5339" s="3"/>
      <c r="AE5339" s="5"/>
      <c r="AF5339" s="3">
        <v>2.00181317610369</v>
      </c>
      <c r="AG5339" s="3"/>
      <c r="AH5339" s="3"/>
      <c r="AI5339" s="3"/>
      <c r="AJ5339" s="3"/>
      <c r="AK5339" s="3"/>
      <c r="AL5339" s="3"/>
      <c r="AM5339" s="3"/>
      <c r="AN5339" s="5" t="s">
        <v>46</v>
      </c>
      <c r="AO5339" s="1"/>
      <c r="AP5339" s="1"/>
      <c r="AQ5339" s="1"/>
    </row>
    <row r="5340" spans="1:43">
      <c r="A5340" s="1" t="s">
        <v>13461</v>
      </c>
      <c r="B5340" s="1" t="s">
        <v>13462</v>
      </c>
      <c r="C5340" s="3">
        <v>0.227397260273973</v>
      </c>
      <c r="D5340" s="4">
        <v>44154</v>
      </c>
      <c r="E5340" s="3">
        <v>79.9504363256</v>
      </c>
      <c r="F5340" s="5" t="s">
        <v>7645</v>
      </c>
      <c r="G5340" s="5">
        <v>84</v>
      </c>
      <c r="H5340" s="5" t="s">
        <v>50</v>
      </c>
      <c r="I5340" s="3">
        <v>0.328881801873616</v>
      </c>
      <c r="J5340" s="3">
        <v>13.8454667262171</v>
      </c>
      <c r="K5340" s="3">
        <v>0.0596362190637048</v>
      </c>
      <c r="L5340" s="3">
        <v>8.58787073926516</v>
      </c>
      <c r="M5340" s="3">
        <v>0.258938352753703</v>
      </c>
      <c r="N5340" s="3">
        <v>5.03116651825467</v>
      </c>
      <c r="O5340" s="3"/>
      <c r="P5340" s="3"/>
      <c r="Q5340" s="3"/>
      <c r="R5340" s="3"/>
      <c r="S5340" s="3"/>
      <c r="T5340" s="3"/>
      <c r="U5340" s="3"/>
      <c r="V5340" s="3"/>
      <c r="W5340" s="3"/>
      <c r="X5340" s="3"/>
      <c r="Y5340" s="3"/>
      <c r="Z5340" s="3"/>
      <c r="AA5340" s="3">
        <v>3.14542413803071</v>
      </c>
      <c r="AB5340" s="3"/>
      <c r="AC5340" s="3">
        <v>0</v>
      </c>
      <c r="AD5340" s="3"/>
      <c r="AE5340" s="5"/>
      <c r="AF5340" s="3">
        <v>0.279470091543826</v>
      </c>
      <c r="AG5340" s="3"/>
      <c r="AH5340" s="3"/>
      <c r="AI5340" s="3"/>
      <c r="AJ5340" s="3"/>
      <c r="AK5340" s="3"/>
      <c r="AL5340" s="3"/>
      <c r="AM5340" s="3"/>
      <c r="AN5340" s="5" t="s">
        <v>1266</v>
      </c>
      <c r="AO5340" s="1"/>
      <c r="AP5340" s="1"/>
      <c r="AQ5340" s="1"/>
    </row>
    <row r="5341" spans="1:43">
      <c r="A5341" s="1" t="s">
        <v>13463</v>
      </c>
      <c r="B5341" s="1" t="s">
        <v>13464</v>
      </c>
      <c r="C5341" s="3">
        <v>0.0958904109589041</v>
      </c>
      <c r="D5341" s="4">
        <v>44202</v>
      </c>
      <c r="E5341" s="3">
        <v>3.8460586081</v>
      </c>
      <c r="F5341" s="5" t="s">
        <v>229</v>
      </c>
      <c r="G5341" s="5">
        <v>36</v>
      </c>
      <c r="H5341" s="5" t="s">
        <v>50</v>
      </c>
      <c r="I5341" s="3">
        <v>-0.1</v>
      </c>
      <c r="J5341" s="3"/>
      <c r="K5341" s="3">
        <v>0.050075112668998</v>
      </c>
      <c r="L5341" s="3">
        <v>11.9964586100044</v>
      </c>
      <c r="M5341" s="3">
        <v>-0.1</v>
      </c>
      <c r="N5341" s="3">
        <v>56.0106856634016</v>
      </c>
      <c r="O5341" s="3"/>
      <c r="P5341" s="3"/>
      <c r="Q5341" s="3"/>
      <c r="R5341" s="3"/>
      <c r="S5341" s="3"/>
      <c r="T5341" s="3"/>
      <c r="U5341" s="3"/>
      <c r="V5341" s="3"/>
      <c r="W5341" s="3"/>
      <c r="X5341" s="3"/>
      <c r="Y5341" s="3"/>
      <c r="Z5341" s="3"/>
      <c r="AA5341" s="3">
        <v>-1.01873350271078</v>
      </c>
      <c r="AB5341" s="3">
        <v>-0.770891614214387</v>
      </c>
      <c r="AC5341" s="3">
        <v>-0.149999999999995</v>
      </c>
      <c r="AD5341" s="3"/>
      <c r="AE5341" s="5"/>
      <c r="AF5341" s="3"/>
      <c r="AG5341" s="3"/>
      <c r="AH5341" s="3"/>
      <c r="AI5341" s="3"/>
      <c r="AJ5341" s="3"/>
      <c r="AK5341" s="3"/>
      <c r="AL5341" s="3"/>
      <c r="AM5341" s="3"/>
      <c r="AN5341" s="5" t="s">
        <v>1266</v>
      </c>
      <c r="AO5341" s="1"/>
      <c r="AP5341" s="1"/>
      <c r="AQ5341" s="1"/>
    </row>
    <row r="5342" spans="1:43">
      <c r="A5342" s="1" t="s">
        <v>13465</v>
      </c>
      <c r="B5342" s="1" t="s">
        <v>13466</v>
      </c>
      <c r="C5342" s="3">
        <v>0.246575342465753</v>
      </c>
      <c r="D5342" s="4">
        <v>44147</v>
      </c>
      <c r="E5342" s="3">
        <v>2.1218082785</v>
      </c>
      <c r="F5342" s="5" t="s">
        <v>9919</v>
      </c>
      <c r="G5342" s="5">
        <v>91</v>
      </c>
      <c r="H5342" s="5" t="s">
        <v>50</v>
      </c>
      <c r="I5342" s="3">
        <v>0.339250493096633</v>
      </c>
      <c r="J5342" s="3">
        <v>12.5055828494864</v>
      </c>
      <c r="K5342" s="3">
        <v>0.00786348981677472</v>
      </c>
      <c r="L5342" s="3">
        <v>43.2492253209385</v>
      </c>
      <c r="M5342" s="3">
        <v>0.0471994965386898</v>
      </c>
      <c r="N5342" s="3">
        <v>27.9162956366874</v>
      </c>
      <c r="O5342" s="3"/>
      <c r="P5342" s="3"/>
      <c r="Q5342" s="3"/>
      <c r="R5342" s="3"/>
      <c r="S5342" s="3"/>
      <c r="T5342" s="3"/>
      <c r="U5342" s="3"/>
      <c r="V5342" s="3"/>
      <c r="W5342" s="3"/>
      <c r="X5342" s="3"/>
      <c r="Y5342" s="3"/>
      <c r="Z5342" s="3"/>
      <c r="AA5342" s="3">
        <v>0.190774118670842</v>
      </c>
      <c r="AB5342" s="3">
        <v>0.298221635811583</v>
      </c>
      <c r="AC5342" s="3">
        <v>-0.25121683152772</v>
      </c>
      <c r="AD5342" s="3"/>
      <c r="AE5342" s="5"/>
      <c r="AF5342" s="3">
        <v>0.260737335530424</v>
      </c>
      <c r="AG5342" s="3"/>
      <c r="AH5342" s="3"/>
      <c r="AI5342" s="3"/>
      <c r="AJ5342" s="3"/>
      <c r="AK5342" s="3"/>
      <c r="AL5342" s="3"/>
      <c r="AM5342" s="3"/>
      <c r="AN5342" s="5" t="s">
        <v>46</v>
      </c>
      <c r="AO5342" s="1"/>
      <c r="AP5342" s="1"/>
      <c r="AQ5342" s="1"/>
    </row>
    <row r="5343" spans="1:43">
      <c r="A5343" s="1" t="s">
        <v>13467</v>
      </c>
      <c r="B5343" s="1" t="s">
        <v>13468</v>
      </c>
      <c r="C5343" s="3">
        <v>0.063013698630137</v>
      </c>
      <c r="D5343" s="4">
        <v>44214</v>
      </c>
      <c r="E5343" s="3">
        <v>2.2400827363</v>
      </c>
      <c r="F5343" s="5" t="s">
        <v>3043</v>
      </c>
      <c r="G5343" s="5">
        <v>24</v>
      </c>
      <c r="H5343" s="5" t="s">
        <v>50</v>
      </c>
      <c r="I5343" s="3">
        <v>0.449999999999995</v>
      </c>
      <c r="J5343" s="3"/>
      <c r="K5343" s="3">
        <v>-0.00995421063109586</v>
      </c>
      <c r="L5343" s="3">
        <v>60.9119079238601</v>
      </c>
      <c r="M5343" s="3">
        <v>0.449999999999995</v>
      </c>
      <c r="N5343" s="3"/>
      <c r="O5343" s="3"/>
      <c r="P5343" s="3"/>
      <c r="Q5343" s="3"/>
      <c r="R5343" s="3"/>
      <c r="S5343" s="3"/>
      <c r="T5343" s="3"/>
      <c r="U5343" s="3"/>
      <c r="V5343" s="3"/>
      <c r="W5343" s="3"/>
      <c r="X5343" s="3"/>
      <c r="Y5343" s="3"/>
      <c r="Z5343" s="3"/>
      <c r="AA5343" s="3">
        <v>0.648410393795253</v>
      </c>
      <c r="AB5343" s="3">
        <v>15.6226100726759</v>
      </c>
      <c r="AC5343" s="3">
        <v>-0.0099999999999989</v>
      </c>
      <c r="AD5343" s="3"/>
      <c r="AE5343" s="5"/>
      <c r="AF5343" s="3"/>
      <c r="AG5343" s="3"/>
      <c r="AH5343" s="3"/>
      <c r="AI5343" s="3"/>
      <c r="AJ5343" s="3"/>
      <c r="AK5343" s="3"/>
      <c r="AL5343" s="3"/>
      <c r="AM5343" s="3"/>
      <c r="AN5343" s="5" t="s">
        <v>46</v>
      </c>
      <c r="AO5343" s="1"/>
      <c r="AP5343" s="1"/>
      <c r="AQ5343" s="1"/>
    </row>
    <row r="5344" spans="1:43">
      <c r="A5344" s="1" t="s">
        <v>13469</v>
      </c>
      <c r="B5344" s="1" t="s">
        <v>13470</v>
      </c>
      <c r="C5344" s="3">
        <v>0.216438356164384</v>
      </c>
      <c r="D5344" s="4">
        <v>44158</v>
      </c>
      <c r="E5344" s="3">
        <v>2.2266464405</v>
      </c>
      <c r="F5344" s="5" t="s">
        <v>13245</v>
      </c>
      <c r="G5344" s="5">
        <v>80</v>
      </c>
      <c r="H5344" s="5" t="s">
        <v>226</v>
      </c>
      <c r="I5344" s="3">
        <v>0.454635303419642</v>
      </c>
      <c r="J5344" s="3">
        <v>86.2019914651494</v>
      </c>
      <c r="K5344" s="3">
        <v>-0.00983767830791825</v>
      </c>
      <c r="L5344" s="3">
        <v>85.8465608465608</v>
      </c>
      <c r="M5344" s="3">
        <v>0.25646084040244</v>
      </c>
      <c r="N5344" s="3">
        <v>67.277856135402</v>
      </c>
      <c r="O5344" s="3"/>
      <c r="P5344" s="3"/>
      <c r="Q5344" s="3"/>
      <c r="R5344" s="3"/>
      <c r="S5344" s="3"/>
      <c r="T5344" s="3"/>
      <c r="U5344" s="3"/>
      <c r="V5344" s="3"/>
      <c r="W5344" s="3"/>
      <c r="X5344" s="3"/>
      <c r="Y5344" s="3"/>
      <c r="Z5344" s="3"/>
      <c r="AA5344" s="3">
        <v>0.66385628578549</v>
      </c>
      <c r="AB5344" s="3">
        <v>13.6054394106802</v>
      </c>
      <c r="AC5344" s="3">
        <v>-0.0199660577019046</v>
      </c>
      <c r="AD5344" s="3"/>
      <c r="AE5344" s="5"/>
      <c r="AF5344" s="3">
        <v>0.817200845639886</v>
      </c>
      <c r="AG5344" s="3"/>
      <c r="AH5344" s="3"/>
      <c r="AI5344" s="3"/>
      <c r="AJ5344" s="3"/>
      <c r="AK5344" s="3"/>
      <c r="AL5344" s="3"/>
      <c r="AM5344" s="3"/>
      <c r="AN5344" s="5" t="s">
        <v>51</v>
      </c>
      <c r="AO5344" s="1"/>
      <c r="AP5344" s="1"/>
      <c r="AQ5344" s="1"/>
    </row>
    <row r="5345" spans="1:43">
      <c r="A5345" s="1" t="s">
        <v>13471</v>
      </c>
      <c r="B5345" s="1" t="s">
        <v>13472</v>
      </c>
      <c r="C5345" s="3">
        <v>0.263013698630137</v>
      </c>
      <c r="D5345" s="4">
        <v>44141</v>
      </c>
      <c r="E5345" s="3">
        <v>2.0505564695</v>
      </c>
      <c r="F5345" s="5" t="s">
        <v>4975</v>
      </c>
      <c r="G5345" s="5">
        <v>97</v>
      </c>
      <c r="H5345" s="5" t="s">
        <v>50</v>
      </c>
      <c r="I5345" s="3">
        <v>0.0888702615002513</v>
      </c>
      <c r="J5345" s="3">
        <v>56.3644484144707</v>
      </c>
      <c r="K5345" s="3">
        <v>0.0298983456248651</v>
      </c>
      <c r="L5345" s="3">
        <v>24.7897299690128</v>
      </c>
      <c r="M5345" s="3">
        <v>-0.0798969269986119</v>
      </c>
      <c r="N5345" s="3">
        <v>50.9795191451469</v>
      </c>
      <c r="O5345" s="3">
        <v>0.739447918199998</v>
      </c>
      <c r="P5345" s="3">
        <v>40.7492005481955</v>
      </c>
      <c r="Q5345" s="3"/>
      <c r="R5345" s="3"/>
      <c r="S5345" s="3"/>
      <c r="T5345" s="3"/>
      <c r="U5345" s="3"/>
      <c r="V5345" s="3"/>
      <c r="W5345" s="3"/>
      <c r="X5345" s="3"/>
      <c r="Y5345" s="3"/>
      <c r="Z5345" s="3"/>
      <c r="AA5345" s="3">
        <v>0.234149282582283</v>
      </c>
      <c r="AB5345" s="3">
        <v>0.328677861215252</v>
      </c>
      <c r="AC5345" s="3">
        <v>-0.268350887347679</v>
      </c>
      <c r="AD5345" s="3"/>
      <c r="AE5345" s="5"/>
      <c r="AF5345" s="3">
        <v>0.269229549249925</v>
      </c>
      <c r="AG5345" s="3"/>
      <c r="AH5345" s="3"/>
      <c r="AI5345" s="3"/>
      <c r="AJ5345" s="3"/>
      <c r="AK5345" s="3"/>
      <c r="AL5345" s="3"/>
      <c r="AM5345" s="3"/>
      <c r="AN5345" s="5" t="s">
        <v>46</v>
      </c>
      <c r="AO5345" s="1"/>
      <c r="AP5345" s="1"/>
      <c r="AQ5345" s="1"/>
    </row>
    <row r="5346" spans="1:43">
      <c r="A5346" s="1" t="s">
        <v>13473</v>
      </c>
      <c r="B5346" s="1" t="s">
        <v>13474</v>
      </c>
      <c r="C5346" s="3">
        <v>0.191780821917808</v>
      </c>
      <c r="D5346" s="4">
        <v>44167</v>
      </c>
      <c r="E5346" s="3">
        <v>53.6202559669</v>
      </c>
      <c r="F5346" s="5" t="s">
        <v>2287</v>
      </c>
      <c r="G5346" s="5">
        <v>71</v>
      </c>
      <c r="H5346" s="5" t="s">
        <v>55</v>
      </c>
      <c r="I5346" s="3">
        <v>4.23244552058112</v>
      </c>
      <c r="J5346" s="3">
        <v>83.0006049606776</v>
      </c>
      <c r="K5346" s="3">
        <v>3.21281288961351</v>
      </c>
      <c r="L5346" s="3">
        <v>36.3841807909604</v>
      </c>
      <c r="M5346" s="3">
        <v>1.8068300066219</v>
      </c>
      <c r="N5346" s="3">
        <v>78.1567923399162</v>
      </c>
      <c r="O5346" s="3"/>
      <c r="P5346" s="3"/>
      <c r="Q5346" s="3"/>
      <c r="R5346" s="3"/>
      <c r="S5346" s="3"/>
      <c r="T5346" s="3"/>
      <c r="U5346" s="3"/>
      <c r="V5346" s="3"/>
      <c r="W5346" s="3"/>
      <c r="X5346" s="3"/>
      <c r="Y5346" s="3"/>
      <c r="Z5346" s="3"/>
      <c r="AA5346" s="3">
        <v>0.267960689542551</v>
      </c>
      <c r="AB5346" s="3">
        <v>0.444110587417629</v>
      </c>
      <c r="AC5346" s="3">
        <v>-5.43261382187557</v>
      </c>
      <c r="AD5346" s="3"/>
      <c r="AE5346" s="5"/>
      <c r="AF5346" s="3">
        <v>0.987893462469732</v>
      </c>
      <c r="AG5346" s="3"/>
      <c r="AH5346" s="3"/>
      <c r="AI5346" s="3"/>
      <c r="AJ5346" s="3"/>
      <c r="AK5346" s="3"/>
      <c r="AL5346" s="3"/>
      <c r="AM5346" s="3"/>
      <c r="AN5346" s="5" t="s">
        <v>1266</v>
      </c>
      <c r="AO5346" s="1"/>
      <c r="AP5346" s="1"/>
      <c r="AQ5346" s="1"/>
    </row>
    <row r="5347" spans="1:43">
      <c r="A5347" s="1" t="s">
        <v>13475</v>
      </c>
      <c r="B5347" s="1" t="s">
        <v>13476</v>
      </c>
      <c r="C5347" s="3">
        <v>0.263013698630137</v>
      </c>
      <c r="D5347" s="4">
        <v>44141</v>
      </c>
      <c r="E5347" s="3">
        <v>79.9038736223</v>
      </c>
      <c r="F5347" s="5" t="s">
        <v>4978</v>
      </c>
      <c r="G5347" s="5">
        <v>97</v>
      </c>
      <c r="H5347" s="5" t="s">
        <v>50</v>
      </c>
      <c r="I5347" s="3">
        <v>0.318566450970641</v>
      </c>
      <c r="J5347" s="3">
        <v>15.3193389906208</v>
      </c>
      <c r="K5347" s="3">
        <v>0.0595770032767286</v>
      </c>
      <c r="L5347" s="3">
        <v>8.89774236387782</v>
      </c>
      <c r="M5347" s="3">
        <v>0.248706725029839</v>
      </c>
      <c r="N5347" s="3">
        <v>6.36687444345503</v>
      </c>
      <c r="O5347" s="3">
        <v>0.770000000000004</v>
      </c>
      <c r="P5347" s="3">
        <v>35.7240749200548</v>
      </c>
      <c r="Q5347" s="3"/>
      <c r="R5347" s="3"/>
      <c r="S5347" s="3"/>
      <c r="T5347" s="3"/>
      <c r="U5347" s="3"/>
      <c r="V5347" s="3"/>
      <c r="W5347" s="3"/>
      <c r="X5347" s="3"/>
      <c r="Y5347" s="3"/>
      <c r="Z5347" s="3"/>
      <c r="AA5347" s="3">
        <v>2.95184896915733</v>
      </c>
      <c r="AB5347" s="3"/>
      <c r="AC5347" s="3">
        <v>0</v>
      </c>
      <c r="AD5347" s="3"/>
      <c r="AE5347" s="5"/>
      <c r="AF5347" s="3">
        <v>0.284200924082096</v>
      </c>
      <c r="AG5347" s="3"/>
      <c r="AH5347" s="3"/>
      <c r="AI5347" s="3"/>
      <c r="AJ5347" s="3"/>
      <c r="AK5347" s="3"/>
      <c r="AL5347" s="3"/>
      <c r="AM5347" s="3"/>
      <c r="AN5347" s="5" t="s">
        <v>1266</v>
      </c>
      <c r="AO5347" s="1"/>
      <c r="AP5347" s="1"/>
      <c r="AQ5347" s="1"/>
    </row>
    <row r="5348" spans="1:43">
      <c r="A5348" s="1" t="s">
        <v>13477</v>
      </c>
      <c r="B5348" s="1" t="s">
        <v>13478</v>
      </c>
      <c r="C5348" s="3">
        <v>0.216438356164384</v>
      </c>
      <c r="D5348" s="4">
        <v>44158</v>
      </c>
      <c r="E5348" s="3">
        <v>79.9000123758</v>
      </c>
      <c r="F5348" s="5" t="s">
        <v>7960</v>
      </c>
      <c r="G5348" s="5">
        <v>80</v>
      </c>
      <c r="H5348" s="5" t="s">
        <v>50</v>
      </c>
      <c r="I5348" s="3">
        <v>0.319042871385852</v>
      </c>
      <c r="J5348" s="3">
        <v>15.1406878070567</v>
      </c>
      <c r="K5348" s="3">
        <v>0.0596658711217118</v>
      </c>
      <c r="L5348" s="3">
        <v>8.4108012394865</v>
      </c>
      <c r="M5348" s="3">
        <v>0.249078409883426</v>
      </c>
      <c r="N5348" s="3">
        <v>6.18878005342832</v>
      </c>
      <c r="O5348" s="3"/>
      <c r="P5348" s="3"/>
      <c r="Q5348" s="3"/>
      <c r="R5348" s="3"/>
      <c r="S5348" s="3"/>
      <c r="T5348" s="3"/>
      <c r="U5348" s="3"/>
      <c r="V5348" s="3"/>
      <c r="W5348" s="3"/>
      <c r="X5348" s="3"/>
      <c r="Y5348" s="3"/>
      <c r="Z5348" s="3"/>
      <c r="AA5348" s="3">
        <v>4.71374532709377</v>
      </c>
      <c r="AB5348" s="3"/>
      <c r="AC5348" s="3">
        <v>0</v>
      </c>
      <c r="AD5348" s="3"/>
      <c r="AE5348" s="5"/>
      <c r="AF5348" s="3">
        <v>0.269583172099382</v>
      </c>
      <c r="AG5348" s="3"/>
      <c r="AH5348" s="3"/>
      <c r="AI5348" s="3"/>
      <c r="AJ5348" s="3"/>
      <c r="AK5348" s="3"/>
      <c r="AL5348" s="3"/>
      <c r="AM5348" s="3"/>
      <c r="AN5348" s="5" t="s">
        <v>1266</v>
      </c>
      <c r="AO5348" s="1"/>
      <c r="AP5348" s="1"/>
      <c r="AQ5348" s="1"/>
    </row>
    <row r="5349" spans="1:43">
      <c r="A5349" s="1" t="s">
        <v>13479</v>
      </c>
      <c r="B5349" s="1" t="s">
        <v>13480</v>
      </c>
      <c r="C5349" s="3">
        <v>0.175342465753425</v>
      </c>
      <c r="D5349" s="4">
        <v>44173</v>
      </c>
      <c r="E5349" s="3">
        <v>5.1676156641</v>
      </c>
      <c r="F5349" s="5" t="s">
        <v>6296</v>
      </c>
      <c r="G5349" s="5">
        <v>65</v>
      </c>
      <c r="H5349" s="5" t="s">
        <v>226</v>
      </c>
      <c r="I5349" s="3">
        <v>3.47071583514101</v>
      </c>
      <c r="J5349" s="3">
        <v>23.7553342816501</v>
      </c>
      <c r="K5349" s="3">
        <v>2.82186948853617</v>
      </c>
      <c r="L5349" s="3">
        <v>0.529100529100529</v>
      </c>
      <c r="M5349" s="3">
        <v>1.69590076557807</v>
      </c>
      <c r="N5349" s="3">
        <v>23.9774330042313</v>
      </c>
      <c r="O5349" s="3"/>
      <c r="P5349" s="3"/>
      <c r="Q5349" s="3"/>
      <c r="R5349" s="3"/>
      <c r="S5349" s="3"/>
      <c r="T5349" s="3"/>
      <c r="U5349" s="3"/>
      <c r="V5349" s="3"/>
      <c r="W5349" s="3"/>
      <c r="X5349" s="3"/>
      <c r="Y5349" s="3"/>
      <c r="Z5349" s="3"/>
      <c r="AA5349" s="3">
        <v>0.419979352458076</v>
      </c>
      <c r="AB5349" s="3">
        <v>0.825077225211598</v>
      </c>
      <c r="AC5349" s="3">
        <v>-1.31502610713596</v>
      </c>
      <c r="AD5349" s="3"/>
      <c r="AE5349" s="5"/>
      <c r="AF5349" s="3">
        <v>0.631039242752905</v>
      </c>
      <c r="AG5349" s="3"/>
      <c r="AH5349" s="3"/>
      <c r="AI5349" s="3"/>
      <c r="AJ5349" s="3"/>
      <c r="AK5349" s="3"/>
      <c r="AL5349" s="3"/>
      <c r="AM5349" s="3"/>
      <c r="AN5349" s="5" t="s">
        <v>134</v>
      </c>
      <c r="AO5349" s="1"/>
      <c r="AP5349" s="1"/>
      <c r="AQ5349" s="1"/>
    </row>
    <row r="5350" spans="1:43">
      <c r="A5350" s="1" t="s">
        <v>13481</v>
      </c>
      <c r="B5350" s="1" t="s">
        <v>13482</v>
      </c>
      <c r="C5350" s="3">
        <v>0.153424657534247</v>
      </c>
      <c r="D5350" s="4">
        <v>44181</v>
      </c>
      <c r="E5350" s="3">
        <v>58.1469717542</v>
      </c>
      <c r="F5350" s="5" t="s">
        <v>3433</v>
      </c>
      <c r="G5350" s="5">
        <v>57</v>
      </c>
      <c r="H5350" s="5" t="s">
        <v>55</v>
      </c>
      <c r="I5350" s="3">
        <v>-0.549340791050745</v>
      </c>
      <c r="J5350" s="3">
        <v>95.8257713248639</v>
      </c>
      <c r="K5350" s="3">
        <v>0.0502411575562757</v>
      </c>
      <c r="L5350" s="3">
        <v>88.3050847457627</v>
      </c>
      <c r="M5350" s="3">
        <v>-0.895789787996407</v>
      </c>
      <c r="N5350" s="3">
        <v>90.424895272292</v>
      </c>
      <c r="O5350" s="3"/>
      <c r="P5350" s="3"/>
      <c r="Q5350" s="3"/>
      <c r="R5350" s="3"/>
      <c r="S5350" s="3"/>
      <c r="T5350" s="3"/>
      <c r="U5350" s="3"/>
      <c r="V5350" s="3"/>
      <c r="W5350" s="3"/>
      <c r="X5350" s="3"/>
      <c r="Y5350" s="3"/>
      <c r="Z5350" s="3"/>
      <c r="AA5350" s="3">
        <v>-0.282168093263984</v>
      </c>
      <c r="AB5350" s="3">
        <v>-0.318789910248118</v>
      </c>
      <c r="AC5350" s="3">
        <v>-0.945555887329546</v>
      </c>
      <c r="AD5350" s="3"/>
      <c r="AE5350" s="5">
        <v>1</v>
      </c>
      <c r="AF5350" s="3">
        <v>-0.599280862964454</v>
      </c>
      <c r="AG5350" s="3"/>
      <c r="AH5350" s="3"/>
      <c r="AI5350" s="3"/>
      <c r="AJ5350" s="3"/>
      <c r="AK5350" s="3"/>
      <c r="AL5350" s="3"/>
      <c r="AM5350" s="3"/>
      <c r="AN5350" s="5" t="s">
        <v>1266</v>
      </c>
      <c r="AO5350" s="1"/>
      <c r="AP5350" s="1"/>
      <c r="AQ5350" s="1"/>
    </row>
    <row r="5351" spans="1:43">
      <c r="A5351" s="1" t="s">
        <v>13483</v>
      </c>
      <c r="B5351" s="1" t="s">
        <v>13484</v>
      </c>
      <c r="C5351" s="3">
        <v>0.23013698630137</v>
      </c>
      <c r="D5351" s="4">
        <v>44153</v>
      </c>
      <c r="E5351" s="3">
        <v>31.9690510789</v>
      </c>
      <c r="F5351" s="5" t="s">
        <v>9191</v>
      </c>
      <c r="G5351" s="5">
        <v>85</v>
      </c>
      <c r="H5351" s="5" t="s">
        <v>55</v>
      </c>
      <c r="I5351" s="3">
        <v>4.96715110491739</v>
      </c>
      <c r="J5351" s="3">
        <v>79.0078644888082</v>
      </c>
      <c r="K5351" s="3">
        <v>2.46817607618308</v>
      </c>
      <c r="L5351" s="3">
        <v>52.0338983050847</v>
      </c>
      <c r="M5351" s="3">
        <v>3.46350078492934</v>
      </c>
      <c r="N5351" s="3">
        <v>66.1879114302813</v>
      </c>
      <c r="O5351" s="3"/>
      <c r="P5351" s="3"/>
      <c r="Q5351" s="3"/>
      <c r="R5351" s="3"/>
      <c r="S5351" s="3"/>
      <c r="T5351" s="3"/>
      <c r="U5351" s="3"/>
      <c r="V5351" s="3"/>
      <c r="W5351" s="3"/>
      <c r="X5351" s="3"/>
      <c r="Y5351" s="3"/>
      <c r="Z5351" s="3"/>
      <c r="AA5351" s="3">
        <v>0.217438448608418</v>
      </c>
      <c r="AB5351" s="3">
        <v>0.346217636995051</v>
      </c>
      <c r="AC5351" s="3">
        <v>-1.9904761904762</v>
      </c>
      <c r="AD5351" s="3"/>
      <c r="AE5351" s="5"/>
      <c r="AF5351" s="3">
        <v>1.45943881191129</v>
      </c>
      <c r="AG5351" s="3"/>
      <c r="AH5351" s="3"/>
      <c r="AI5351" s="3"/>
      <c r="AJ5351" s="3"/>
      <c r="AK5351" s="3"/>
      <c r="AL5351" s="3"/>
      <c r="AM5351" s="3"/>
      <c r="AN5351" s="5" t="s">
        <v>46</v>
      </c>
      <c r="AO5351" s="1"/>
      <c r="AP5351" s="1"/>
      <c r="AQ5351" s="1"/>
    </row>
    <row r="5352" spans="1:43">
      <c r="A5352" s="1" t="s">
        <v>13485</v>
      </c>
      <c r="B5352" s="1" t="s">
        <v>13486</v>
      </c>
      <c r="C5352" s="3">
        <v>0.227397260273973</v>
      </c>
      <c r="D5352" s="4">
        <v>44154</v>
      </c>
      <c r="E5352" s="3">
        <v>2.10009</v>
      </c>
      <c r="F5352" s="5" t="s">
        <v>5558</v>
      </c>
      <c r="G5352" s="5">
        <v>84</v>
      </c>
      <c r="H5352" s="5" t="s">
        <v>45</v>
      </c>
      <c r="I5352" s="3">
        <v>-0.198609731876862</v>
      </c>
      <c r="J5352" s="3">
        <v>78.5031847133758</v>
      </c>
      <c r="K5352" s="3">
        <v>-0.0696032614099776</v>
      </c>
      <c r="L5352" s="3">
        <v>90.0621118012422</v>
      </c>
      <c r="M5352" s="3">
        <v>-0.327283546563531</v>
      </c>
      <c r="N5352" s="3">
        <v>61.5873015873016</v>
      </c>
      <c r="O5352" s="3"/>
      <c r="P5352" s="3"/>
      <c r="Q5352" s="3"/>
      <c r="R5352" s="3"/>
      <c r="S5352" s="3"/>
      <c r="T5352" s="3"/>
      <c r="U5352" s="3"/>
      <c r="V5352" s="3"/>
      <c r="W5352" s="3"/>
      <c r="X5352" s="3"/>
      <c r="Y5352" s="3"/>
      <c r="Z5352" s="3"/>
      <c r="AA5352" s="3">
        <v>0.108047512088272</v>
      </c>
      <c r="AB5352" s="3">
        <v>0.153409931993925</v>
      </c>
      <c r="AC5352" s="3">
        <v>-0.347050074367879</v>
      </c>
      <c r="AD5352" s="3"/>
      <c r="AE5352" s="5">
        <v>1</v>
      </c>
      <c r="AF5352" s="3">
        <v>0.26028941834942</v>
      </c>
      <c r="AG5352" s="3"/>
      <c r="AH5352" s="3"/>
      <c r="AI5352" s="3"/>
      <c r="AJ5352" s="3"/>
      <c r="AK5352" s="3"/>
      <c r="AL5352" s="3"/>
      <c r="AM5352" s="3"/>
      <c r="AN5352" s="5" t="s">
        <v>1266</v>
      </c>
      <c r="AO5352" s="1"/>
      <c r="AP5352" s="1"/>
      <c r="AQ5352" s="1"/>
    </row>
    <row r="5353" spans="1:43">
      <c r="A5353" s="1" t="s">
        <v>13487</v>
      </c>
      <c r="B5353" s="1" t="s">
        <v>13488</v>
      </c>
      <c r="C5353" s="3">
        <v>0.115068493150685</v>
      </c>
      <c r="D5353" s="4">
        <v>44195</v>
      </c>
      <c r="E5353" s="3">
        <v>5.1195119668</v>
      </c>
      <c r="F5353" s="5" t="s">
        <v>7151</v>
      </c>
      <c r="G5353" s="5">
        <v>43</v>
      </c>
      <c r="H5353" s="5" t="s">
        <v>191</v>
      </c>
      <c r="I5353" s="3">
        <v>-3.46103831149346</v>
      </c>
      <c r="J5353" s="3">
        <v>99.2766726943942</v>
      </c>
      <c r="K5353" s="3">
        <v>-2.86835748792271</v>
      </c>
      <c r="L5353" s="3">
        <v>99.3150684931507</v>
      </c>
      <c r="M5353" s="3">
        <v>-6.68149294140399</v>
      </c>
      <c r="N5353" s="3">
        <v>99.4594594594595</v>
      </c>
      <c r="O5353" s="3"/>
      <c r="P5353" s="3"/>
      <c r="Q5353" s="3"/>
      <c r="R5353" s="3"/>
      <c r="S5353" s="3"/>
      <c r="T5353" s="3"/>
      <c r="U5353" s="3"/>
      <c r="V5353" s="3"/>
      <c r="W5353" s="3"/>
      <c r="X5353" s="3"/>
      <c r="Y5353" s="3"/>
      <c r="Z5353" s="3"/>
      <c r="AA5353" s="3">
        <v>-0.114920158059485</v>
      </c>
      <c r="AB5353" s="3">
        <v>-0.146240421062926</v>
      </c>
      <c r="AC5353" s="3">
        <v>-11.4993122420908</v>
      </c>
      <c r="AD5353" s="3"/>
      <c r="AE5353" s="5">
        <v>1</v>
      </c>
      <c r="AF5353" s="3">
        <v>-0.610183054916474</v>
      </c>
      <c r="AG5353" s="3"/>
      <c r="AH5353" s="3"/>
      <c r="AI5353" s="3"/>
      <c r="AJ5353" s="3"/>
      <c r="AK5353" s="3"/>
      <c r="AL5353" s="3"/>
      <c r="AM5353" s="3"/>
      <c r="AN5353" s="5" t="s">
        <v>1266</v>
      </c>
      <c r="AO5353" s="1"/>
      <c r="AP5353" s="1"/>
      <c r="AQ5353" s="1"/>
    </row>
    <row r="5354" spans="1:43">
      <c r="A5354" s="1" t="s">
        <v>13489</v>
      </c>
      <c r="B5354" s="1" t="s">
        <v>13490</v>
      </c>
      <c r="C5354" s="3">
        <v>0.158904109589041</v>
      </c>
      <c r="D5354" s="4">
        <v>44179</v>
      </c>
      <c r="E5354" s="3">
        <v>70.0581850255</v>
      </c>
      <c r="F5354" s="5" t="s">
        <v>377</v>
      </c>
      <c r="G5354" s="5">
        <v>59</v>
      </c>
      <c r="H5354" s="5" t="s">
        <v>205</v>
      </c>
      <c r="I5354" s="3">
        <v>-0.279748226596055</v>
      </c>
      <c r="J5354" s="3">
        <v>73.7827715355805</v>
      </c>
      <c r="K5354" s="3">
        <v>-0.050070098137398</v>
      </c>
      <c r="L5354" s="3">
        <v>72.2222222222222</v>
      </c>
      <c r="M5354" s="3">
        <v>-0.329538645895754</v>
      </c>
      <c r="N5354" s="3">
        <v>68.6567164179104</v>
      </c>
      <c r="O5354" s="3"/>
      <c r="P5354" s="3"/>
      <c r="Q5354" s="3"/>
      <c r="R5354" s="3"/>
      <c r="S5354" s="3"/>
      <c r="T5354" s="3"/>
      <c r="U5354" s="3"/>
      <c r="V5354" s="3"/>
      <c r="W5354" s="3"/>
      <c r="X5354" s="3"/>
      <c r="Y5354" s="3"/>
      <c r="Z5354" s="3"/>
      <c r="AA5354" s="3">
        <v>-0.522341724623359</v>
      </c>
      <c r="AB5354" s="3">
        <v>-0.492484227416184</v>
      </c>
      <c r="AC5354" s="3">
        <v>-0.429227390696743</v>
      </c>
      <c r="AD5354" s="3"/>
      <c r="AE5354" s="5">
        <v>1</v>
      </c>
      <c r="AF5354" s="3">
        <v>-0.219802178039751</v>
      </c>
      <c r="AG5354" s="3"/>
      <c r="AH5354" s="3"/>
      <c r="AI5354" s="3"/>
      <c r="AJ5354" s="3"/>
      <c r="AK5354" s="3"/>
      <c r="AL5354" s="3"/>
      <c r="AM5354" s="3"/>
      <c r="AN5354" s="5" t="s">
        <v>46</v>
      </c>
      <c r="AO5354" s="1"/>
      <c r="AP5354" s="1"/>
      <c r="AQ5354" s="1"/>
    </row>
    <row r="5355" spans="1:43">
      <c r="A5355" s="1" t="s">
        <v>13491</v>
      </c>
      <c r="B5355" s="1" t="s">
        <v>13492</v>
      </c>
      <c r="C5355" s="3">
        <v>0.134246575342466</v>
      </c>
      <c r="D5355" s="4">
        <v>44188</v>
      </c>
      <c r="E5355" s="3">
        <v>2.7005009745</v>
      </c>
      <c r="F5355" s="5" t="s">
        <v>1966</v>
      </c>
      <c r="G5355" s="5">
        <v>50</v>
      </c>
      <c r="H5355" s="5" t="s">
        <v>198</v>
      </c>
      <c r="I5355" s="3">
        <v>-0.0399800099949981</v>
      </c>
      <c r="J5355" s="3">
        <v>87.3015873015873</v>
      </c>
      <c r="K5355" s="3">
        <v>0.0500200080031958</v>
      </c>
      <c r="L5355" s="3">
        <v>15.4255319148936</v>
      </c>
      <c r="M5355" s="3">
        <v>-0.109868158210158</v>
      </c>
      <c r="N5355" s="3">
        <v>84.3501326259947</v>
      </c>
      <c r="O5355" s="3"/>
      <c r="P5355" s="3"/>
      <c r="Q5355" s="3"/>
      <c r="R5355" s="3"/>
      <c r="S5355" s="3"/>
      <c r="T5355" s="3"/>
      <c r="U5355" s="3"/>
      <c r="V5355" s="3"/>
      <c r="W5355" s="3"/>
      <c r="X5355" s="3"/>
      <c r="Y5355" s="3"/>
      <c r="Z5355" s="3"/>
      <c r="AA5355" s="3">
        <v>-0.46275907411882</v>
      </c>
      <c r="AB5355" s="3">
        <v>-0.468987551061356</v>
      </c>
      <c r="AC5355" s="3">
        <v>-0.349196847251317</v>
      </c>
      <c r="AD5355" s="3"/>
      <c r="AE5355" s="5">
        <v>1</v>
      </c>
      <c r="AF5355" s="3">
        <v>-0.149925037481254</v>
      </c>
      <c r="AG5355" s="3"/>
      <c r="AH5355" s="3"/>
      <c r="AI5355" s="3"/>
      <c r="AJ5355" s="3"/>
      <c r="AK5355" s="3"/>
      <c r="AL5355" s="3"/>
      <c r="AM5355" s="3"/>
      <c r="AN5355" s="5" t="s">
        <v>46</v>
      </c>
      <c r="AO5355" s="1"/>
      <c r="AP5355" s="1"/>
      <c r="AQ5355" s="1"/>
    </row>
    <row r="5356" spans="1:43">
      <c r="A5356" s="1" t="s">
        <v>13493</v>
      </c>
      <c r="B5356" s="1" t="s">
        <v>13494</v>
      </c>
      <c r="C5356" s="3">
        <v>0.216438356164384</v>
      </c>
      <c r="D5356" s="4">
        <v>44158</v>
      </c>
      <c r="E5356" s="3">
        <v>79.9903419194</v>
      </c>
      <c r="F5356" s="5" t="s">
        <v>13495</v>
      </c>
      <c r="G5356" s="5">
        <v>80</v>
      </c>
      <c r="H5356" s="5" t="s">
        <v>50</v>
      </c>
      <c r="I5356" s="3">
        <v>0.348848798963404</v>
      </c>
      <c r="J5356" s="3">
        <v>11.4783385439929</v>
      </c>
      <c r="K5356" s="3">
        <v>0.0596302921884252</v>
      </c>
      <c r="L5356" s="3">
        <v>8.63213811420983</v>
      </c>
      <c r="M5356" s="3">
        <v>0.268897520167307</v>
      </c>
      <c r="N5356" s="3">
        <v>4.63045414069457</v>
      </c>
      <c r="O5356" s="3"/>
      <c r="P5356" s="3"/>
      <c r="Q5356" s="3"/>
      <c r="R5356" s="3"/>
      <c r="S5356" s="3"/>
      <c r="T5356" s="3"/>
      <c r="U5356" s="3"/>
      <c r="V5356" s="3"/>
      <c r="W5356" s="3"/>
      <c r="X5356" s="3"/>
      <c r="Y5356" s="3"/>
      <c r="Z5356" s="3"/>
      <c r="AA5356" s="3">
        <v>3.86650593274807</v>
      </c>
      <c r="AB5356" s="3"/>
      <c r="AC5356" s="3">
        <v>0</v>
      </c>
      <c r="AD5356" s="3"/>
      <c r="AE5356" s="5"/>
      <c r="AF5356" s="3">
        <v>0.299492080055035</v>
      </c>
      <c r="AG5356" s="3"/>
      <c r="AH5356" s="3"/>
      <c r="AI5356" s="3"/>
      <c r="AJ5356" s="3"/>
      <c r="AK5356" s="3"/>
      <c r="AL5356" s="3"/>
      <c r="AM5356" s="3"/>
      <c r="AN5356" s="5" t="s">
        <v>1266</v>
      </c>
      <c r="AO5356" s="1"/>
      <c r="AP5356" s="1"/>
      <c r="AQ5356" s="1"/>
    </row>
    <row r="5357" spans="1:43">
      <c r="A5357" s="1" t="s">
        <v>13496</v>
      </c>
      <c r="B5357" s="1" t="s">
        <v>13497</v>
      </c>
      <c r="C5357" s="3">
        <v>0.249315068493151</v>
      </c>
      <c r="D5357" s="4">
        <v>44146</v>
      </c>
      <c r="E5357" s="3">
        <v>79.9899442173</v>
      </c>
      <c r="F5357" s="5" t="s">
        <v>13498</v>
      </c>
      <c r="G5357" s="5">
        <v>92</v>
      </c>
      <c r="H5357" s="5" t="s">
        <v>50</v>
      </c>
      <c r="I5357" s="3">
        <v>0.328717999800785</v>
      </c>
      <c r="J5357" s="3">
        <v>13.8901295221081</v>
      </c>
      <c r="K5357" s="3">
        <v>0.0596065964633574</v>
      </c>
      <c r="L5357" s="3">
        <v>8.76494023904383</v>
      </c>
      <c r="M5357" s="3">
        <v>0.258809476408537</v>
      </c>
      <c r="N5357" s="3">
        <v>5.07569011576135</v>
      </c>
      <c r="O5357" s="3">
        <v>0.72000000000001</v>
      </c>
      <c r="P5357" s="3">
        <v>43.2617633622659</v>
      </c>
      <c r="Q5357" s="3"/>
      <c r="R5357" s="3"/>
      <c r="S5357" s="3"/>
      <c r="T5357" s="3"/>
      <c r="U5357" s="3"/>
      <c r="V5357" s="3"/>
      <c r="W5357" s="3"/>
      <c r="X5357" s="3"/>
      <c r="Y5357" s="3"/>
      <c r="Z5357" s="3"/>
      <c r="AA5357" s="3">
        <v>3.87781760657293</v>
      </c>
      <c r="AB5357" s="3"/>
      <c r="AC5357" s="3">
        <v>0</v>
      </c>
      <c r="AD5357" s="3"/>
      <c r="AE5357" s="5"/>
      <c r="AF5357" s="3">
        <v>0.274321714586902</v>
      </c>
      <c r="AG5357" s="3"/>
      <c r="AH5357" s="3"/>
      <c r="AI5357" s="3"/>
      <c r="AJ5357" s="3"/>
      <c r="AK5357" s="3"/>
      <c r="AL5357" s="3"/>
      <c r="AM5357" s="3"/>
      <c r="AN5357" s="5" t="s">
        <v>1266</v>
      </c>
      <c r="AO5357" s="1"/>
      <c r="AP5357" s="1"/>
      <c r="AQ5357" s="1"/>
    </row>
    <row r="5358" spans="1:43">
      <c r="A5358" s="1" t="s">
        <v>13499</v>
      </c>
      <c r="B5358" s="1" t="s">
        <v>13500</v>
      </c>
      <c r="C5358" s="3">
        <v>0.147945205479452</v>
      </c>
      <c r="D5358" s="4">
        <v>44183</v>
      </c>
      <c r="E5358" s="3">
        <v>10.1000097222</v>
      </c>
      <c r="F5358" s="5" t="s">
        <v>3500</v>
      </c>
      <c r="G5358" s="5">
        <v>55</v>
      </c>
      <c r="H5358" s="5" t="s">
        <v>50</v>
      </c>
      <c r="I5358" s="3">
        <v>-0.0399800099949981</v>
      </c>
      <c r="J5358" s="3">
        <v>73.9169271996427</v>
      </c>
      <c r="K5358" s="3">
        <v>-0.00999800039991892</v>
      </c>
      <c r="L5358" s="3">
        <v>61.3103142983621</v>
      </c>
      <c r="M5358" s="3">
        <v>-0.0799280647417236</v>
      </c>
      <c r="N5358" s="3">
        <v>51.0240427426536</v>
      </c>
      <c r="O5358" s="3"/>
      <c r="P5358" s="3"/>
      <c r="Q5358" s="3"/>
      <c r="R5358" s="3"/>
      <c r="S5358" s="3"/>
      <c r="T5358" s="3"/>
      <c r="U5358" s="3"/>
      <c r="V5358" s="3"/>
      <c r="W5358" s="3"/>
      <c r="X5358" s="3"/>
      <c r="Y5358" s="3"/>
      <c r="Z5358" s="3"/>
      <c r="AA5358" s="3">
        <v>-0.453758136954774</v>
      </c>
      <c r="AB5358" s="3">
        <v>-0.447084843453915</v>
      </c>
      <c r="AC5358" s="3">
        <v>-0.209601756662341</v>
      </c>
      <c r="AD5358" s="3"/>
      <c r="AE5358" s="5">
        <v>1</v>
      </c>
      <c r="AF5358" s="3">
        <v>-0.019990004997499</v>
      </c>
      <c r="AG5358" s="3"/>
      <c r="AH5358" s="3"/>
      <c r="AI5358" s="3"/>
      <c r="AJ5358" s="3"/>
      <c r="AK5358" s="3"/>
      <c r="AL5358" s="3"/>
      <c r="AM5358" s="3"/>
      <c r="AN5358" s="5" t="s">
        <v>1266</v>
      </c>
      <c r="AO5358" s="1"/>
      <c r="AP5358" s="1"/>
      <c r="AQ5358" s="1"/>
    </row>
    <row r="5359" spans="1:43">
      <c r="A5359" s="1" t="s">
        <v>13501</v>
      </c>
      <c r="B5359" s="1" t="s">
        <v>13502</v>
      </c>
      <c r="C5359" s="3">
        <v>0.265753424657534</v>
      </c>
      <c r="D5359" s="4">
        <v>44140</v>
      </c>
      <c r="E5359" s="3">
        <v>2.3705816148</v>
      </c>
      <c r="F5359" s="5" t="s">
        <v>2301</v>
      </c>
      <c r="G5359" s="5">
        <v>98</v>
      </c>
      <c r="H5359" s="5" t="s">
        <v>2390</v>
      </c>
      <c r="I5359" s="3">
        <v>2.74039878204499</v>
      </c>
      <c r="J5359" s="3">
        <v>74.6153846153846</v>
      </c>
      <c r="K5359" s="3">
        <v>0.7804220059736</v>
      </c>
      <c r="L5359" s="3">
        <v>42.1052631578947</v>
      </c>
      <c r="M5359" s="3">
        <v>1.43522110162918</v>
      </c>
      <c r="N5359" s="3">
        <v>44.6969696969697</v>
      </c>
      <c r="O5359" s="3">
        <v>4.33915211970076</v>
      </c>
      <c r="P5359" s="3">
        <v>89.0625</v>
      </c>
      <c r="Q5359" s="3"/>
      <c r="R5359" s="3"/>
      <c r="S5359" s="3"/>
      <c r="T5359" s="3"/>
      <c r="U5359" s="3"/>
      <c r="V5359" s="3"/>
      <c r="W5359" s="3"/>
      <c r="X5359" s="3"/>
      <c r="Y5359" s="3"/>
      <c r="Z5359" s="3"/>
      <c r="AA5359" s="3">
        <v>0.372571648280324</v>
      </c>
      <c r="AB5359" s="3">
        <v>0.66141918291014</v>
      </c>
      <c r="AC5359" s="3">
        <v>-1.32259919493962</v>
      </c>
      <c r="AD5359" s="3"/>
      <c r="AE5359" s="5"/>
      <c r="AF5359" s="3">
        <v>0.925877645483398</v>
      </c>
      <c r="AG5359" s="3"/>
      <c r="AH5359" s="3"/>
      <c r="AI5359" s="3"/>
      <c r="AJ5359" s="3"/>
      <c r="AK5359" s="3"/>
      <c r="AL5359" s="3"/>
      <c r="AM5359" s="3">
        <v>50</v>
      </c>
      <c r="AN5359" s="5" t="s">
        <v>56</v>
      </c>
      <c r="AO5359" s="1"/>
      <c r="AP5359" s="1"/>
      <c r="AQ5359" s="1"/>
    </row>
    <row r="5360" spans="1:43">
      <c r="A5360" s="1" t="s">
        <v>13503</v>
      </c>
      <c r="B5360" s="1" t="s">
        <v>13504</v>
      </c>
      <c r="C5360" s="3">
        <v>0.115068493150685</v>
      </c>
      <c r="D5360" s="4">
        <v>44195</v>
      </c>
      <c r="E5360" s="3">
        <v>3.1627142753</v>
      </c>
      <c r="F5360" s="5" t="s">
        <v>13505</v>
      </c>
      <c r="G5360" s="5">
        <v>43</v>
      </c>
      <c r="H5360" s="5" t="s">
        <v>45</v>
      </c>
      <c r="I5360" s="3">
        <v>-0.179982001799822</v>
      </c>
      <c r="J5360" s="3">
        <v>78.1847133757962</v>
      </c>
      <c r="K5360" s="3">
        <v>0.0501102425335683</v>
      </c>
      <c r="L5360" s="3">
        <v>77.4844720496894</v>
      </c>
      <c r="M5360" s="3">
        <v>-0.160016001600165</v>
      </c>
      <c r="N5360" s="3">
        <v>55.0793650793651</v>
      </c>
      <c r="O5360" s="3"/>
      <c r="P5360" s="3"/>
      <c r="Q5360" s="3"/>
      <c r="R5360" s="3"/>
      <c r="S5360" s="3"/>
      <c r="T5360" s="3"/>
      <c r="U5360" s="3"/>
      <c r="V5360" s="3"/>
      <c r="W5360" s="3"/>
      <c r="X5360" s="3"/>
      <c r="Y5360" s="3"/>
      <c r="Z5360" s="3"/>
      <c r="AA5360" s="3">
        <v>-0.470194186817819</v>
      </c>
      <c r="AB5360" s="3">
        <v>-0.475456484363985</v>
      </c>
      <c r="AC5360" s="3">
        <v>-0.558826464424702</v>
      </c>
      <c r="AD5360" s="3"/>
      <c r="AE5360" s="5">
        <v>1</v>
      </c>
      <c r="AF5360" s="3">
        <v>-0.289971002899711</v>
      </c>
      <c r="AG5360" s="3"/>
      <c r="AH5360" s="3"/>
      <c r="AI5360" s="3"/>
      <c r="AJ5360" s="3"/>
      <c r="AK5360" s="3"/>
      <c r="AL5360" s="3"/>
      <c r="AM5360" s="3"/>
      <c r="AN5360" s="5" t="s">
        <v>46</v>
      </c>
      <c r="AO5360" s="1"/>
      <c r="AP5360" s="1"/>
      <c r="AQ5360" s="1"/>
    </row>
    <row r="5361" spans="1:43">
      <c r="A5361" s="1" t="s">
        <v>13506</v>
      </c>
      <c r="B5361" s="1" t="s">
        <v>13507</v>
      </c>
      <c r="C5361" s="3">
        <v>0.153424657534247</v>
      </c>
      <c r="D5361" s="4">
        <v>44181</v>
      </c>
      <c r="E5361" s="3">
        <v>24.6754630274</v>
      </c>
      <c r="F5361" s="5" t="s">
        <v>13508</v>
      </c>
      <c r="G5361" s="5">
        <v>57</v>
      </c>
      <c r="H5361" s="5" t="s">
        <v>226</v>
      </c>
      <c r="I5361" s="3">
        <v>-0.119521912350607</v>
      </c>
      <c r="J5361" s="3">
        <v>94.0256045519203</v>
      </c>
      <c r="K5361" s="3">
        <v>-0.0996214385335836</v>
      </c>
      <c r="L5361" s="3">
        <v>91.1375661375661</v>
      </c>
      <c r="M5361" s="3">
        <v>-0.545472577605877</v>
      </c>
      <c r="N5361" s="3">
        <v>90.2679830747532</v>
      </c>
      <c r="O5361" s="3"/>
      <c r="P5361" s="3"/>
      <c r="Q5361" s="3"/>
      <c r="R5361" s="3"/>
      <c r="S5361" s="3"/>
      <c r="T5361" s="3"/>
      <c r="U5361" s="3"/>
      <c r="V5361" s="3"/>
      <c r="W5361" s="3"/>
      <c r="X5361" s="3"/>
      <c r="Y5361" s="3"/>
      <c r="Z5361" s="3"/>
      <c r="AA5361" s="3">
        <v>0.0268224735998157</v>
      </c>
      <c r="AB5361" s="3">
        <v>0.0352726323037457</v>
      </c>
      <c r="AC5361" s="3">
        <v>-1.10453648915188</v>
      </c>
      <c r="AD5361" s="3"/>
      <c r="AE5361" s="5">
        <v>1</v>
      </c>
      <c r="AF5361" s="3">
        <v>-0.0199203187250974</v>
      </c>
      <c r="AG5361" s="3"/>
      <c r="AH5361" s="3"/>
      <c r="AI5361" s="3"/>
      <c r="AJ5361" s="3"/>
      <c r="AK5361" s="3"/>
      <c r="AL5361" s="3"/>
      <c r="AM5361" s="3"/>
      <c r="AN5361" s="5" t="s">
        <v>1266</v>
      </c>
      <c r="AO5361" s="1"/>
      <c r="AP5361" s="1"/>
      <c r="AQ5361" s="1"/>
    </row>
    <row r="5362" spans="1:43">
      <c r="A5362" s="1" t="s">
        <v>13509</v>
      </c>
      <c r="B5362" s="1" t="s">
        <v>13510</v>
      </c>
      <c r="C5362" s="3">
        <v>0.0794520547945206</v>
      </c>
      <c r="D5362" s="4">
        <v>44208</v>
      </c>
      <c r="E5362" s="3">
        <v>102.8774927495</v>
      </c>
      <c r="F5362" s="5" t="s">
        <v>386</v>
      </c>
      <c r="G5362" s="5">
        <v>30</v>
      </c>
      <c r="H5362" s="5" t="s">
        <v>226</v>
      </c>
      <c r="I5362" s="3">
        <v>-0.0299999999999967</v>
      </c>
      <c r="J5362" s="3"/>
      <c r="K5362" s="3">
        <v>0</v>
      </c>
      <c r="L5362" s="3">
        <v>83.5978835978836</v>
      </c>
      <c r="M5362" s="3">
        <v>-0.0299999999999967</v>
      </c>
      <c r="N5362" s="3"/>
      <c r="O5362" s="3"/>
      <c r="P5362" s="3"/>
      <c r="Q5362" s="3"/>
      <c r="R5362" s="3"/>
      <c r="S5362" s="3"/>
      <c r="T5362" s="3"/>
      <c r="U5362" s="3"/>
      <c r="V5362" s="3"/>
      <c r="W5362" s="3"/>
      <c r="X5362" s="3"/>
      <c r="Y5362" s="3"/>
      <c r="Z5362" s="3"/>
      <c r="AA5362" s="3">
        <v>-0.589182680422385</v>
      </c>
      <c r="AB5362" s="3">
        <v>-0.595651260433453</v>
      </c>
      <c r="AC5362" s="3">
        <v>-0.0799600199899962</v>
      </c>
      <c r="AD5362" s="3"/>
      <c r="AE5362" s="5"/>
      <c r="AF5362" s="3"/>
      <c r="AG5362" s="3"/>
      <c r="AH5362" s="3"/>
      <c r="AI5362" s="3"/>
      <c r="AJ5362" s="3"/>
      <c r="AK5362" s="3"/>
      <c r="AL5362" s="3"/>
      <c r="AM5362" s="3"/>
      <c r="AN5362" s="5" t="s">
        <v>1266</v>
      </c>
      <c r="AO5362" s="1"/>
      <c r="AP5362" s="1"/>
      <c r="AQ5362" s="1"/>
    </row>
    <row r="5363" spans="1:43">
      <c r="A5363" s="1" t="s">
        <v>13511</v>
      </c>
      <c r="B5363" s="1" t="s">
        <v>13512</v>
      </c>
      <c r="C5363" s="3">
        <v>0.136986301369863</v>
      </c>
      <c r="D5363" s="4">
        <v>44187</v>
      </c>
      <c r="E5363" s="3">
        <v>18.8721297455</v>
      </c>
      <c r="F5363" s="5" t="s">
        <v>12099</v>
      </c>
      <c r="G5363" s="5">
        <v>51</v>
      </c>
      <c r="H5363" s="5" t="s">
        <v>55</v>
      </c>
      <c r="I5363" s="3">
        <v>6.73067405721074</v>
      </c>
      <c r="J5363" s="3">
        <v>72.1113127646703</v>
      </c>
      <c r="K5363" s="3">
        <v>2.26669195751138</v>
      </c>
      <c r="L5363" s="3">
        <v>57.1186440677966</v>
      </c>
      <c r="M5363" s="3">
        <v>5.09746588693957</v>
      </c>
      <c r="N5363" s="3">
        <v>50.8078994614004</v>
      </c>
      <c r="O5363" s="3"/>
      <c r="P5363" s="3"/>
      <c r="Q5363" s="3"/>
      <c r="R5363" s="3"/>
      <c r="S5363" s="3"/>
      <c r="T5363" s="3"/>
      <c r="U5363" s="3"/>
      <c r="V5363" s="3"/>
      <c r="W5363" s="3"/>
      <c r="X5363" s="3"/>
      <c r="Y5363" s="3"/>
      <c r="Z5363" s="3"/>
      <c r="AA5363" s="3">
        <v>0.404290945797904</v>
      </c>
      <c r="AB5363" s="3">
        <v>0.916058852241349</v>
      </c>
      <c r="AC5363" s="3">
        <v>-4.25874988143791</v>
      </c>
      <c r="AD5363" s="3"/>
      <c r="AE5363" s="5"/>
      <c r="AF5363" s="3">
        <v>0.306839552608146</v>
      </c>
      <c r="AG5363" s="3"/>
      <c r="AH5363" s="3"/>
      <c r="AI5363" s="3"/>
      <c r="AJ5363" s="3"/>
      <c r="AK5363" s="3"/>
      <c r="AL5363" s="3"/>
      <c r="AM5363" s="3"/>
      <c r="AN5363" s="5" t="s">
        <v>134</v>
      </c>
      <c r="AO5363" s="1"/>
      <c r="AP5363" s="1"/>
      <c r="AQ5363" s="1"/>
    </row>
    <row r="5364" spans="1:43">
      <c r="A5364" s="1" t="s">
        <v>13513</v>
      </c>
      <c r="B5364" s="1" t="s">
        <v>13514</v>
      </c>
      <c r="C5364" s="3">
        <v>0.213698630136986</v>
      </c>
      <c r="D5364" s="4">
        <v>44159</v>
      </c>
      <c r="E5364" s="3">
        <v>66.8285840198</v>
      </c>
      <c r="F5364" s="5" t="s">
        <v>13515</v>
      </c>
      <c r="G5364" s="5">
        <v>79</v>
      </c>
      <c r="H5364" s="5" t="s">
        <v>226</v>
      </c>
      <c r="I5364" s="3">
        <v>0.0992457324334944</v>
      </c>
      <c r="J5364" s="3">
        <v>90.1849217638691</v>
      </c>
      <c r="K5364" s="3">
        <v>-0.0891530460624193</v>
      </c>
      <c r="L5364" s="3">
        <v>90.8730158730159</v>
      </c>
      <c r="M5364" s="3">
        <v>-0.571766561514198</v>
      </c>
      <c r="N5364" s="3">
        <v>90.5500705218618</v>
      </c>
      <c r="O5364" s="3"/>
      <c r="P5364" s="3"/>
      <c r="Q5364" s="3"/>
      <c r="R5364" s="3"/>
      <c r="S5364" s="3"/>
      <c r="T5364" s="3"/>
      <c r="U5364" s="3"/>
      <c r="V5364" s="3"/>
      <c r="W5364" s="3"/>
      <c r="X5364" s="3"/>
      <c r="Y5364" s="3"/>
      <c r="Z5364" s="3"/>
      <c r="AA5364" s="3">
        <v>0.108965239181768</v>
      </c>
      <c r="AB5364" s="3">
        <v>0.15982546041156</v>
      </c>
      <c r="AC5364" s="3">
        <v>-1.05944673337259</v>
      </c>
      <c r="AD5364" s="3"/>
      <c r="AE5364" s="5"/>
      <c r="AF5364" s="3">
        <v>0.454139503388805</v>
      </c>
      <c r="AG5364" s="3"/>
      <c r="AH5364" s="3"/>
      <c r="AI5364" s="3"/>
      <c r="AJ5364" s="3"/>
      <c r="AK5364" s="3"/>
      <c r="AL5364" s="3"/>
      <c r="AM5364" s="3"/>
      <c r="AN5364" s="5" t="s">
        <v>1266</v>
      </c>
      <c r="AO5364" s="1"/>
      <c r="AP5364" s="1"/>
      <c r="AQ5364" s="1"/>
    </row>
    <row r="5365" spans="1:43">
      <c r="A5365" s="1" t="s">
        <v>13516</v>
      </c>
      <c r="B5365" s="1" t="s">
        <v>13517</v>
      </c>
      <c r="C5365" s="3">
        <v>0.194520547945205</v>
      </c>
      <c r="D5365" s="4">
        <v>44166</v>
      </c>
      <c r="E5365" s="3">
        <v>11.559847368</v>
      </c>
      <c r="F5365" s="5" t="s">
        <v>4737</v>
      </c>
      <c r="G5365" s="5">
        <v>72</v>
      </c>
      <c r="H5365" s="5" t="s">
        <v>226</v>
      </c>
      <c r="I5365" s="3">
        <v>-0.180126088261775</v>
      </c>
      <c r="J5365" s="3">
        <v>94.7368421052632</v>
      </c>
      <c r="K5365" s="3">
        <v>0.402617010568697</v>
      </c>
      <c r="L5365" s="3">
        <v>60.7142857142857</v>
      </c>
      <c r="M5365" s="3">
        <v>0.0401163373784041</v>
      </c>
      <c r="N5365" s="3">
        <v>76.3046544428773</v>
      </c>
      <c r="O5365" s="3"/>
      <c r="P5365" s="3"/>
      <c r="Q5365" s="3"/>
      <c r="R5365" s="3"/>
      <c r="S5365" s="3"/>
      <c r="T5365" s="3"/>
      <c r="U5365" s="3"/>
      <c r="V5365" s="3"/>
      <c r="W5365" s="3"/>
      <c r="X5365" s="3"/>
      <c r="Y5365" s="3"/>
      <c r="Z5365" s="3"/>
      <c r="AA5365" s="3">
        <v>-0.133827164798321</v>
      </c>
      <c r="AB5365" s="3">
        <v>-0.170473324936203</v>
      </c>
      <c r="AC5365" s="3">
        <v>-0.887869114126088</v>
      </c>
      <c r="AD5365" s="3"/>
      <c r="AE5365" s="5">
        <v>2</v>
      </c>
      <c r="AF5365" s="3">
        <v>-0.325203142199537</v>
      </c>
      <c r="AG5365" s="3"/>
      <c r="AH5365" s="3"/>
      <c r="AI5365" s="3"/>
      <c r="AJ5365" s="3"/>
      <c r="AK5365" s="3"/>
      <c r="AL5365" s="3"/>
      <c r="AM5365" s="3"/>
      <c r="AN5365" s="5" t="s">
        <v>1266</v>
      </c>
      <c r="AO5365" s="1"/>
      <c r="AP5365" s="1"/>
      <c r="AQ5365" s="1"/>
    </row>
    <row r="5366" spans="1:43">
      <c r="A5366" s="1" t="s">
        <v>13518</v>
      </c>
      <c r="B5366" s="1" t="s">
        <v>13519</v>
      </c>
      <c r="C5366" s="3">
        <v>0.216438356164384</v>
      </c>
      <c r="D5366" s="4">
        <v>44158</v>
      </c>
      <c r="E5366" s="3">
        <v>80.0055723646</v>
      </c>
      <c r="F5366" s="5" t="s">
        <v>2407</v>
      </c>
      <c r="G5366" s="5">
        <v>80</v>
      </c>
      <c r="H5366" s="5" t="s">
        <v>55</v>
      </c>
      <c r="I5366" s="3">
        <v>2.45586349738632</v>
      </c>
      <c r="J5366" s="3">
        <v>88.4452510586812</v>
      </c>
      <c r="K5366" s="3">
        <v>0.649161902916377</v>
      </c>
      <c r="L5366" s="3">
        <v>82.7683615819209</v>
      </c>
      <c r="M5366" s="3">
        <v>0.815217391304344</v>
      </c>
      <c r="N5366" s="3">
        <v>83.6026331538001</v>
      </c>
      <c r="O5366" s="3"/>
      <c r="P5366" s="3"/>
      <c r="Q5366" s="3"/>
      <c r="R5366" s="3"/>
      <c r="S5366" s="3"/>
      <c r="T5366" s="3"/>
      <c r="U5366" s="3"/>
      <c r="V5366" s="3"/>
      <c r="W5366" s="3"/>
      <c r="X5366" s="3"/>
      <c r="Y5366" s="3"/>
      <c r="Z5366" s="3"/>
      <c r="AA5366" s="3">
        <v>0.544341134519785</v>
      </c>
      <c r="AB5366" s="3">
        <v>2.04850716333528</v>
      </c>
      <c r="AC5366" s="3">
        <v>-0.416263310745399</v>
      </c>
      <c r="AD5366" s="3"/>
      <c r="AE5366" s="5"/>
      <c r="AF5366" s="3">
        <v>1.41978602218681</v>
      </c>
      <c r="AG5366" s="3"/>
      <c r="AH5366" s="3"/>
      <c r="AI5366" s="3"/>
      <c r="AJ5366" s="3"/>
      <c r="AK5366" s="3"/>
      <c r="AL5366" s="3"/>
      <c r="AM5366" s="3"/>
      <c r="AN5366" s="5" t="s">
        <v>46</v>
      </c>
      <c r="AO5366" s="1"/>
      <c r="AP5366" s="1"/>
      <c r="AQ5366" s="1"/>
    </row>
    <row r="5367" spans="1:43">
      <c r="A5367" s="1" t="s">
        <v>13520</v>
      </c>
      <c r="B5367" s="1" t="s">
        <v>13521</v>
      </c>
      <c r="C5367" s="3">
        <v>0.216438356164384</v>
      </c>
      <c r="D5367" s="4">
        <v>44158</v>
      </c>
      <c r="E5367" s="3">
        <v>39.5975860313</v>
      </c>
      <c r="F5367" s="5" t="s">
        <v>835</v>
      </c>
      <c r="G5367" s="5">
        <v>80</v>
      </c>
      <c r="H5367" s="5" t="s">
        <v>55</v>
      </c>
      <c r="I5367" s="3">
        <v>7.08034221654047</v>
      </c>
      <c r="J5367" s="3">
        <v>70.7803992740472</v>
      </c>
      <c r="K5367" s="3">
        <v>3.71463948947518</v>
      </c>
      <c r="L5367" s="3">
        <v>26.1581920903955</v>
      </c>
      <c r="M5367" s="3">
        <v>2.98874491629623</v>
      </c>
      <c r="N5367" s="3">
        <v>70.0179533213645</v>
      </c>
      <c r="O5367" s="3"/>
      <c r="P5367" s="3"/>
      <c r="Q5367" s="3"/>
      <c r="R5367" s="3"/>
      <c r="S5367" s="3"/>
      <c r="T5367" s="3"/>
      <c r="U5367" s="3"/>
      <c r="V5367" s="3"/>
      <c r="W5367" s="3"/>
      <c r="X5367" s="3"/>
      <c r="Y5367" s="3"/>
      <c r="Z5367" s="3"/>
      <c r="AA5367" s="3">
        <v>0.139459710333753</v>
      </c>
      <c r="AB5367" s="3">
        <v>0.212609204644555</v>
      </c>
      <c r="AC5367" s="3">
        <v>-6.3943161634103</v>
      </c>
      <c r="AD5367" s="3"/>
      <c r="AE5367" s="5">
        <v>1</v>
      </c>
      <c r="AF5367" s="3">
        <v>0.210504534722727</v>
      </c>
      <c r="AG5367" s="3"/>
      <c r="AH5367" s="3"/>
      <c r="AI5367" s="3"/>
      <c r="AJ5367" s="3"/>
      <c r="AK5367" s="3"/>
      <c r="AL5367" s="3"/>
      <c r="AM5367" s="3"/>
      <c r="AN5367" s="5" t="s">
        <v>46</v>
      </c>
      <c r="AO5367" s="1"/>
      <c r="AP5367" s="1"/>
      <c r="AQ5367" s="1"/>
    </row>
    <row r="5368" spans="1:43">
      <c r="A5368" s="1" t="s">
        <v>13522</v>
      </c>
      <c r="B5368" s="1" t="s">
        <v>13523</v>
      </c>
      <c r="C5368" s="3">
        <v>0.136986301369863</v>
      </c>
      <c r="D5368" s="4">
        <v>44187</v>
      </c>
      <c r="E5368" s="3">
        <v>5.3243441499</v>
      </c>
      <c r="F5368" s="5" t="s">
        <v>13524</v>
      </c>
      <c r="G5368" s="5">
        <v>51</v>
      </c>
      <c r="H5368" s="5" t="s">
        <v>55</v>
      </c>
      <c r="I5368" s="3">
        <v>7.51507960051417</v>
      </c>
      <c r="J5368" s="3">
        <v>68.5420447670901</v>
      </c>
      <c r="K5368" s="3">
        <v>1.58833971783611</v>
      </c>
      <c r="L5368" s="3">
        <v>69.2655367231638</v>
      </c>
      <c r="M5368" s="3">
        <v>5.23615950445219</v>
      </c>
      <c r="N5368" s="3">
        <v>49.311789347696</v>
      </c>
      <c r="O5368" s="3"/>
      <c r="P5368" s="3"/>
      <c r="Q5368" s="3"/>
      <c r="R5368" s="3"/>
      <c r="S5368" s="3"/>
      <c r="T5368" s="3"/>
      <c r="U5368" s="3"/>
      <c r="V5368" s="3"/>
      <c r="W5368" s="3"/>
      <c r="X5368" s="3"/>
      <c r="Y5368" s="3"/>
      <c r="Z5368" s="3"/>
      <c r="AA5368" s="3">
        <v>0.396608039602514</v>
      </c>
      <c r="AB5368" s="3">
        <v>0.663376022084047</v>
      </c>
      <c r="AC5368" s="3">
        <v>-3.7428651632825</v>
      </c>
      <c r="AD5368" s="3"/>
      <c r="AE5368" s="5"/>
      <c r="AF5368" s="3">
        <v>1.72055769801245</v>
      </c>
      <c r="AG5368" s="3"/>
      <c r="AH5368" s="3"/>
      <c r="AI5368" s="3"/>
      <c r="AJ5368" s="3"/>
      <c r="AK5368" s="3"/>
      <c r="AL5368" s="3"/>
      <c r="AM5368" s="3"/>
      <c r="AN5368" s="5" t="s">
        <v>51</v>
      </c>
      <c r="AO5368" s="1"/>
      <c r="AP5368" s="1"/>
      <c r="AQ5368" s="1"/>
    </row>
    <row r="5369" spans="1:43">
      <c r="A5369" s="1" t="s">
        <v>13525</v>
      </c>
      <c r="B5369" s="1" t="s">
        <v>13526</v>
      </c>
      <c r="C5369" s="3">
        <v>0.0767123287671233</v>
      </c>
      <c r="D5369" s="4">
        <v>44209</v>
      </c>
      <c r="E5369" s="3">
        <v>6.4969091149</v>
      </c>
      <c r="F5369" s="5" t="s">
        <v>9433</v>
      </c>
      <c r="G5369" s="5">
        <v>29</v>
      </c>
      <c r="H5369" s="5" t="s">
        <v>55</v>
      </c>
      <c r="I5369" s="3">
        <v>-0.449999999999995</v>
      </c>
      <c r="J5369" s="3"/>
      <c r="K5369" s="3">
        <v>1.02496448142886</v>
      </c>
      <c r="L5369" s="3">
        <v>77.6271186440678</v>
      </c>
      <c r="M5369" s="3">
        <v>-0.449999999999995</v>
      </c>
      <c r="N5369" s="3"/>
      <c r="O5369" s="3"/>
      <c r="P5369" s="3"/>
      <c r="Q5369" s="3"/>
      <c r="R5369" s="3"/>
      <c r="S5369" s="3"/>
      <c r="T5369" s="3"/>
      <c r="U5369" s="3"/>
      <c r="V5369" s="3"/>
      <c r="W5369" s="3"/>
      <c r="X5369" s="3"/>
      <c r="Y5369" s="3"/>
      <c r="Z5369" s="3"/>
      <c r="AA5369" s="3">
        <v>-0.0700968916427331</v>
      </c>
      <c r="AB5369" s="3">
        <v>-0.0992825742159592</v>
      </c>
      <c r="AC5369" s="3">
        <v>-2.68615445388109</v>
      </c>
      <c r="AD5369" s="3"/>
      <c r="AE5369" s="5"/>
      <c r="AF5369" s="3"/>
      <c r="AG5369" s="3"/>
      <c r="AH5369" s="3"/>
      <c r="AI5369" s="3"/>
      <c r="AJ5369" s="3"/>
      <c r="AK5369" s="3"/>
      <c r="AL5369" s="3"/>
      <c r="AM5369" s="3"/>
      <c r="AN5369" s="5" t="s">
        <v>1266</v>
      </c>
      <c r="AO5369" s="1"/>
      <c r="AP5369" s="1"/>
      <c r="AQ5369" s="1"/>
    </row>
    <row r="5370" spans="1:43">
      <c r="A5370" s="1" t="s">
        <v>13527</v>
      </c>
      <c r="B5370" s="1" t="s">
        <v>13528</v>
      </c>
      <c r="C5370" s="3">
        <v>0.167123287671233</v>
      </c>
      <c r="D5370" s="4">
        <v>44176</v>
      </c>
      <c r="E5370" s="3">
        <v>77.8633308059</v>
      </c>
      <c r="F5370" s="5" t="s">
        <v>482</v>
      </c>
      <c r="G5370" s="5">
        <v>62</v>
      </c>
      <c r="H5370" s="5" t="s">
        <v>55</v>
      </c>
      <c r="I5370" s="3">
        <v>4.89592494869538</v>
      </c>
      <c r="J5370" s="3">
        <v>79.491833030853</v>
      </c>
      <c r="K5370" s="3">
        <v>3.0134357005758</v>
      </c>
      <c r="L5370" s="3">
        <v>40.7909604519774</v>
      </c>
      <c r="M5370" s="3">
        <v>3.75024163928088</v>
      </c>
      <c r="N5370" s="3">
        <v>63.1956912028725</v>
      </c>
      <c r="O5370" s="3"/>
      <c r="P5370" s="3"/>
      <c r="Q5370" s="3"/>
      <c r="R5370" s="3"/>
      <c r="S5370" s="3"/>
      <c r="T5370" s="3"/>
      <c r="U5370" s="3"/>
      <c r="V5370" s="3"/>
      <c r="W5370" s="3"/>
      <c r="X5370" s="3"/>
      <c r="Y5370" s="3"/>
      <c r="Z5370" s="3"/>
      <c r="AA5370" s="3">
        <v>0.65056116065692</v>
      </c>
      <c r="AB5370" s="3">
        <v>2.19481906288082</v>
      </c>
      <c r="AC5370" s="3">
        <v>-0.771355109037234</v>
      </c>
      <c r="AD5370" s="3"/>
      <c r="AE5370" s="5"/>
      <c r="AF5370" s="3">
        <v>1.8274210886348</v>
      </c>
      <c r="AG5370" s="3"/>
      <c r="AH5370" s="3"/>
      <c r="AI5370" s="3"/>
      <c r="AJ5370" s="3"/>
      <c r="AK5370" s="3"/>
      <c r="AL5370" s="3"/>
      <c r="AM5370" s="3"/>
      <c r="AN5370" s="5" t="s">
        <v>1266</v>
      </c>
      <c r="AO5370" s="1"/>
      <c r="AP5370" s="1"/>
      <c r="AQ5370" s="1"/>
    </row>
    <row r="5371" spans="1:43">
      <c r="A5371" s="1" t="s">
        <v>13529</v>
      </c>
      <c r="B5371" s="1" t="s">
        <v>13530</v>
      </c>
      <c r="C5371" s="3">
        <v>0.23013698630137</v>
      </c>
      <c r="D5371" s="4">
        <v>44153</v>
      </c>
      <c r="E5371" s="3">
        <v>118.6812625166</v>
      </c>
      <c r="F5371" s="5" t="s">
        <v>2650</v>
      </c>
      <c r="G5371" s="5">
        <v>85</v>
      </c>
      <c r="H5371" s="5" t="s">
        <v>55</v>
      </c>
      <c r="I5371" s="3">
        <v>9.75490674738796</v>
      </c>
      <c r="J5371" s="3">
        <v>53.9624924379915</v>
      </c>
      <c r="K5371" s="3">
        <v>5.77827969132318</v>
      </c>
      <c r="L5371" s="3">
        <v>2.42937853107345</v>
      </c>
      <c r="M5371" s="3">
        <v>8.11850711812236</v>
      </c>
      <c r="N5371" s="3">
        <v>24.3566726511071</v>
      </c>
      <c r="O5371" s="3"/>
      <c r="P5371" s="3"/>
      <c r="Q5371" s="3"/>
      <c r="R5371" s="3"/>
      <c r="S5371" s="3"/>
      <c r="T5371" s="3"/>
      <c r="U5371" s="3"/>
      <c r="V5371" s="3"/>
      <c r="W5371" s="3"/>
      <c r="X5371" s="3"/>
      <c r="Y5371" s="3"/>
      <c r="Z5371" s="3"/>
      <c r="AA5371" s="3">
        <v>0.301876862546367</v>
      </c>
      <c r="AB5371" s="3">
        <v>0.614388620430162</v>
      </c>
      <c r="AC5371" s="3">
        <v>-4.09747292418774</v>
      </c>
      <c r="AD5371" s="3"/>
      <c r="AE5371" s="5"/>
      <c r="AF5371" s="3">
        <v>3.1667585429921</v>
      </c>
      <c r="AG5371" s="3"/>
      <c r="AH5371" s="3"/>
      <c r="AI5371" s="3"/>
      <c r="AJ5371" s="3"/>
      <c r="AK5371" s="3"/>
      <c r="AL5371" s="3"/>
      <c r="AM5371" s="3"/>
      <c r="AN5371" s="5" t="s">
        <v>134</v>
      </c>
      <c r="AO5371" s="1"/>
      <c r="AP5371" s="1"/>
      <c r="AQ5371" s="1"/>
    </row>
    <row r="5372" spans="1:43">
      <c r="A5372" s="1" t="s">
        <v>13531</v>
      </c>
      <c r="B5372" s="1" t="s">
        <v>13532</v>
      </c>
      <c r="C5372" s="3">
        <v>0.194520547945205</v>
      </c>
      <c r="D5372" s="4">
        <v>44166</v>
      </c>
      <c r="E5372" s="3">
        <v>14.4175834188</v>
      </c>
      <c r="F5372" s="5" t="s">
        <v>8267</v>
      </c>
      <c r="G5372" s="5">
        <v>72</v>
      </c>
      <c r="H5372" s="5" t="s">
        <v>55</v>
      </c>
      <c r="I5372" s="3">
        <v>11.4494074749316</v>
      </c>
      <c r="J5372" s="3">
        <v>41.3793103448276</v>
      </c>
      <c r="K5372" s="3">
        <v>2.72223155772139</v>
      </c>
      <c r="L5372" s="3">
        <v>46.8926553672316</v>
      </c>
      <c r="M5372" s="3">
        <v>9.2289823997141</v>
      </c>
      <c r="N5372" s="3">
        <v>16.1579892280072</v>
      </c>
      <c r="O5372" s="3"/>
      <c r="P5372" s="3"/>
      <c r="Q5372" s="3"/>
      <c r="R5372" s="3"/>
      <c r="S5372" s="3"/>
      <c r="T5372" s="3"/>
      <c r="U5372" s="3"/>
      <c r="V5372" s="3"/>
      <c r="W5372" s="3"/>
      <c r="X5372" s="3"/>
      <c r="Y5372" s="3"/>
      <c r="Z5372" s="3"/>
      <c r="AA5372" s="3">
        <v>0.43329897073893</v>
      </c>
      <c r="AB5372" s="3">
        <v>0.863281972363086</v>
      </c>
      <c r="AC5372" s="3">
        <v>-6.87856560717197</v>
      </c>
      <c r="AD5372" s="3"/>
      <c r="AE5372" s="5"/>
      <c r="AF5372" s="3">
        <v>6.92839562443027</v>
      </c>
      <c r="AG5372" s="3"/>
      <c r="AH5372" s="3"/>
      <c r="AI5372" s="3"/>
      <c r="AJ5372" s="3"/>
      <c r="AK5372" s="3"/>
      <c r="AL5372" s="3"/>
      <c r="AM5372" s="3"/>
      <c r="AN5372" s="5" t="s">
        <v>46</v>
      </c>
      <c r="AO5372" s="1"/>
      <c r="AP5372" s="1"/>
      <c r="AQ5372" s="1"/>
    </row>
    <row r="5373" spans="1:43">
      <c r="A5373" s="1" t="s">
        <v>13533</v>
      </c>
      <c r="B5373" s="1" t="s">
        <v>13534</v>
      </c>
      <c r="C5373" s="3">
        <v>0.153424657534247</v>
      </c>
      <c r="D5373" s="4">
        <v>44181</v>
      </c>
      <c r="E5373" s="3">
        <v>5.8133034425</v>
      </c>
      <c r="F5373" s="5" t="s">
        <v>10873</v>
      </c>
      <c r="G5373" s="5">
        <v>57</v>
      </c>
      <c r="H5373" s="5" t="s">
        <v>198</v>
      </c>
      <c r="I5373" s="3">
        <v>0.219978002199778</v>
      </c>
      <c r="J5373" s="3">
        <v>45.7671957671958</v>
      </c>
      <c r="K5373" s="3">
        <v>0.019958088015166</v>
      </c>
      <c r="L5373" s="3">
        <v>55.8510638297872</v>
      </c>
      <c r="M5373" s="3">
        <v>0.199940017994602</v>
      </c>
      <c r="N5373" s="3">
        <v>14.8541114058355</v>
      </c>
      <c r="O5373" s="3"/>
      <c r="P5373" s="3"/>
      <c r="Q5373" s="3"/>
      <c r="R5373" s="3"/>
      <c r="S5373" s="3"/>
      <c r="T5373" s="3"/>
      <c r="U5373" s="3"/>
      <c r="V5373" s="3"/>
      <c r="W5373" s="3"/>
      <c r="X5373" s="3"/>
      <c r="Y5373" s="3"/>
      <c r="Z5373" s="3"/>
      <c r="AA5373" s="3">
        <v>-0.00164698174995354</v>
      </c>
      <c r="AB5373" s="3">
        <v>-0.0023107876177514</v>
      </c>
      <c r="AC5373" s="3">
        <v>-0.0600000000000045</v>
      </c>
      <c r="AD5373" s="3"/>
      <c r="AE5373" s="5"/>
      <c r="AF5373" s="3">
        <v>0.129987001299878</v>
      </c>
      <c r="AG5373" s="3"/>
      <c r="AH5373" s="3"/>
      <c r="AI5373" s="3"/>
      <c r="AJ5373" s="3"/>
      <c r="AK5373" s="3"/>
      <c r="AL5373" s="3"/>
      <c r="AM5373" s="3"/>
      <c r="AN5373" s="5" t="s">
        <v>46</v>
      </c>
      <c r="AO5373" s="1"/>
      <c r="AP5373" s="1"/>
      <c r="AQ5373" s="1"/>
    </row>
    <row r="5374" spans="1:43">
      <c r="A5374" s="1" t="s">
        <v>13535</v>
      </c>
      <c r="B5374" s="1" t="s">
        <v>13536</v>
      </c>
      <c r="C5374" s="3">
        <v>0.131506849315068</v>
      </c>
      <c r="D5374" s="4">
        <v>44189</v>
      </c>
      <c r="E5374" s="3">
        <v>4.3977807744</v>
      </c>
      <c r="F5374" s="5" t="s">
        <v>3817</v>
      </c>
      <c r="G5374" s="5">
        <v>49</v>
      </c>
      <c r="H5374" s="5" t="s">
        <v>55</v>
      </c>
      <c r="I5374" s="3">
        <v>-1.01</v>
      </c>
      <c r="J5374" s="3">
        <v>96.1282516636419</v>
      </c>
      <c r="K5374" s="3">
        <v>0.436282467532465</v>
      </c>
      <c r="L5374" s="3">
        <v>85.0847457627119</v>
      </c>
      <c r="M5374" s="3">
        <v>-1.01989801019898</v>
      </c>
      <c r="N5374" s="3">
        <v>90.7839616995811</v>
      </c>
      <c r="O5374" s="3"/>
      <c r="P5374" s="3"/>
      <c r="Q5374" s="3"/>
      <c r="R5374" s="3"/>
      <c r="S5374" s="3"/>
      <c r="T5374" s="3"/>
      <c r="U5374" s="3"/>
      <c r="V5374" s="3"/>
      <c r="W5374" s="3"/>
      <c r="X5374" s="3"/>
      <c r="Y5374" s="3"/>
      <c r="Z5374" s="3"/>
      <c r="AA5374" s="3">
        <v>-0.624021182086535</v>
      </c>
      <c r="AB5374" s="3">
        <v>-0.564329850868015</v>
      </c>
      <c r="AC5374" s="3">
        <v>-2.97791545917857</v>
      </c>
      <c r="AD5374" s="3"/>
      <c r="AE5374" s="5">
        <v>1</v>
      </c>
      <c r="AF5374" s="3">
        <v>-1.96</v>
      </c>
      <c r="AG5374" s="3"/>
      <c r="AH5374" s="3"/>
      <c r="AI5374" s="3"/>
      <c r="AJ5374" s="3"/>
      <c r="AK5374" s="3"/>
      <c r="AL5374" s="3"/>
      <c r="AM5374" s="3"/>
      <c r="AN5374" s="5" t="s">
        <v>46</v>
      </c>
      <c r="AO5374" s="1"/>
      <c r="AP5374" s="1"/>
      <c r="AQ5374" s="1"/>
    </row>
    <row r="5375" spans="1:43">
      <c r="A5375" s="1" t="s">
        <v>13537</v>
      </c>
      <c r="B5375" s="1" t="s">
        <v>13538</v>
      </c>
      <c r="C5375" s="3">
        <v>0.197260273972603</v>
      </c>
      <c r="D5375" s="4">
        <v>44165</v>
      </c>
      <c r="E5375" s="3">
        <v>80.0032423443</v>
      </c>
      <c r="F5375" s="5" t="s">
        <v>4581</v>
      </c>
      <c r="G5375" s="5">
        <v>73</v>
      </c>
      <c r="H5375" s="5" t="s">
        <v>50</v>
      </c>
      <c r="I5375" s="3">
        <v>0.269434188204763</v>
      </c>
      <c r="J5375" s="3">
        <v>23.9839213934792</v>
      </c>
      <c r="K5375" s="3">
        <v>0.0497859205416653</v>
      </c>
      <c r="L5375" s="3">
        <v>12.6162018592297</v>
      </c>
      <c r="M5375" s="3">
        <v>0.209434526777699</v>
      </c>
      <c r="N5375" s="3">
        <v>9.97328584149599</v>
      </c>
      <c r="O5375" s="3"/>
      <c r="P5375" s="3"/>
      <c r="Q5375" s="3"/>
      <c r="R5375" s="3"/>
      <c r="S5375" s="3"/>
      <c r="T5375" s="3"/>
      <c r="U5375" s="3"/>
      <c r="V5375" s="3"/>
      <c r="W5375" s="3"/>
      <c r="X5375" s="3"/>
      <c r="Y5375" s="3"/>
      <c r="Z5375" s="3"/>
      <c r="AA5375" s="3">
        <v>2.87249149684067</v>
      </c>
      <c r="AB5375" s="3"/>
      <c r="AC5375" s="3">
        <v>0</v>
      </c>
      <c r="AD5375" s="3"/>
      <c r="AE5375" s="5"/>
      <c r="AF5375" s="3">
        <v>0.214769484083423</v>
      </c>
      <c r="AG5375" s="3"/>
      <c r="AH5375" s="3"/>
      <c r="AI5375" s="3"/>
      <c r="AJ5375" s="3"/>
      <c r="AK5375" s="3"/>
      <c r="AL5375" s="3"/>
      <c r="AM5375" s="3"/>
      <c r="AN5375" s="5" t="s">
        <v>1266</v>
      </c>
      <c r="AO5375" s="1"/>
      <c r="AP5375" s="1"/>
      <c r="AQ5375" s="1"/>
    </row>
    <row r="5376" spans="1:43">
      <c r="A5376" s="1" t="s">
        <v>13539</v>
      </c>
      <c r="B5376" s="1" t="s">
        <v>13540</v>
      </c>
      <c r="C5376" s="3">
        <v>0.189041095890411</v>
      </c>
      <c r="D5376" s="4">
        <v>44168</v>
      </c>
      <c r="E5376" s="3">
        <v>8.9097736901</v>
      </c>
      <c r="F5376" s="5" t="s">
        <v>4614</v>
      </c>
      <c r="G5376" s="5">
        <v>70</v>
      </c>
      <c r="H5376" s="5" t="s">
        <v>191</v>
      </c>
      <c r="I5376" s="3">
        <v>5.26769466526194</v>
      </c>
      <c r="J5376" s="3">
        <v>80.4701627486438</v>
      </c>
      <c r="K5376" s="3">
        <v>4.35814660083555</v>
      </c>
      <c r="L5376" s="3">
        <v>12.6712328767123</v>
      </c>
      <c r="M5376" s="3">
        <v>2.85420175931125</v>
      </c>
      <c r="N5376" s="3">
        <v>71.5315315315315</v>
      </c>
      <c r="O5376" s="3"/>
      <c r="P5376" s="3"/>
      <c r="Q5376" s="3"/>
      <c r="R5376" s="3"/>
      <c r="S5376" s="3"/>
      <c r="T5376" s="3"/>
      <c r="U5376" s="3"/>
      <c r="V5376" s="3"/>
      <c r="W5376" s="3"/>
      <c r="X5376" s="3"/>
      <c r="Y5376" s="3"/>
      <c r="Z5376" s="3"/>
      <c r="AA5376" s="3">
        <v>0.228412010517061</v>
      </c>
      <c r="AB5376" s="3">
        <v>0.340942600287521</v>
      </c>
      <c r="AC5376" s="3">
        <v>-7.02869596803486</v>
      </c>
      <c r="AD5376" s="3"/>
      <c r="AE5376" s="5">
        <v>1</v>
      </c>
      <c r="AF5376" s="3">
        <v>-1.94425821281486</v>
      </c>
      <c r="AG5376" s="3"/>
      <c r="AH5376" s="3"/>
      <c r="AI5376" s="3"/>
      <c r="AJ5376" s="3"/>
      <c r="AK5376" s="3"/>
      <c r="AL5376" s="3"/>
      <c r="AM5376" s="3"/>
      <c r="AN5376" s="5" t="s">
        <v>46</v>
      </c>
      <c r="AO5376" s="1"/>
      <c r="AP5376" s="1"/>
      <c r="AQ5376" s="1"/>
    </row>
    <row r="5377" spans="1:43">
      <c r="A5377" s="1" t="s">
        <v>13541</v>
      </c>
      <c r="B5377" s="1" t="s">
        <v>13542</v>
      </c>
      <c r="C5377" s="3">
        <v>0.136986301369863</v>
      </c>
      <c r="D5377" s="4">
        <v>44187</v>
      </c>
      <c r="E5377" s="3">
        <v>8.6715878687</v>
      </c>
      <c r="F5377" s="5" t="s">
        <v>804</v>
      </c>
      <c r="G5377" s="5">
        <v>51</v>
      </c>
      <c r="H5377" s="5" t="s">
        <v>55</v>
      </c>
      <c r="I5377" s="3">
        <v>15.108759553204</v>
      </c>
      <c r="J5377" s="3">
        <v>17.4228675136116</v>
      </c>
      <c r="K5377" s="3">
        <v>4.71521525982709</v>
      </c>
      <c r="L5377" s="3">
        <v>9.26553672316384</v>
      </c>
      <c r="M5377" s="3">
        <v>11.8963710829603</v>
      </c>
      <c r="N5377" s="3">
        <v>5.9245960502693</v>
      </c>
      <c r="O5377" s="3"/>
      <c r="P5377" s="3"/>
      <c r="Q5377" s="3"/>
      <c r="R5377" s="3"/>
      <c r="S5377" s="3"/>
      <c r="T5377" s="3"/>
      <c r="U5377" s="3"/>
      <c r="V5377" s="3"/>
      <c r="W5377" s="3"/>
      <c r="X5377" s="3"/>
      <c r="Y5377" s="3"/>
      <c r="Z5377" s="3"/>
      <c r="AA5377" s="3">
        <v>0.514609676438861</v>
      </c>
      <c r="AB5377" s="3">
        <v>1.43756134807474</v>
      </c>
      <c r="AC5377" s="3">
        <v>-7.13025061771973</v>
      </c>
      <c r="AD5377" s="3"/>
      <c r="AE5377" s="5"/>
      <c r="AF5377" s="3">
        <v>3.80168528316676</v>
      </c>
      <c r="AG5377" s="3"/>
      <c r="AH5377" s="3"/>
      <c r="AI5377" s="3"/>
      <c r="AJ5377" s="3"/>
      <c r="AK5377" s="3"/>
      <c r="AL5377" s="3"/>
      <c r="AM5377" s="3"/>
      <c r="AN5377" s="5" t="s">
        <v>51</v>
      </c>
      <c r="AO5377" s="1"/>
      <c r="AP5377" s="1"/>
      <c r="AQ5377" s="1"/>
    </row>
    <row r="5378" spans="1:43">
      <c r="A5378" s="1" t="s">
        <v>13543</v>
      </c>
      <c r="B5378" s="1" t="s">
        <v>13544</v>
      </c>
      <c r="C5378" s="3">
        <v>0.0575342465753425</v>
      </c>
      <c r="D5378" s="4">
        <v>44216</v>
      </c>
      <c r="E5378" s="3">
        <v>118.7869281143</v>
      </c>
      <c r="F5378" s="5" t="s">
        <v>10174</v>
      </c>
      <c r="G5378" s="5">
        <v>22</v>
      </c>
      <c r="H5378" s="5" t="s">
        <v>55</v>
      </c>
      <c r="I5378" s="3">
        <v>-1.57</v>
      </c>
      <c r="J5378" s="3"/>
      <c r="K5378" s="3">
        <v>0.767813267813263</v>
      </c>
      <c r="L5378" s="3">
        <v>81.0169491525424</v>
      </c>
      <c r="M5378" s="3">
        <v>-1.57</v>
      </c>
      <c r="N5378" s="3"/>
      <c r="O5378" s="3"/>
      <c r="P5378" s="3"/>
      <c r="Q5378" s="3"/>
      <c r="R5378" s="3"/>
      <c r="S5378" s="3"/>
      <c r="T5378" s="3"/>
      <c r="U5378" s="3"/>
      <c r="V5378" s="3"/>
      <c r="W5378" s="3"/>
      <c r="X5378" s="3"/>
      <c r="Y5378" s="3"/>
      <c r="Z5378" s="3"/>
      <c r="AA5378" s="3">
        <v>-0.381920470455373</v>
      </c>
      <c r="AB5378" s="3">
        <v>-0.495962895558004</v>
      </c>
      <c r="AC5378" s="3">
        <v>-2.44681913512435</v>
      </c>
      <c r="AD5378" s="3"/>
      <c r="AE5378" s="5"/>
      <c r="AF5378" s="3"/>
      <c r="AG5378" s="3"/>
      <c r="AH5378" s="3"/>
      <c r="AI5378" s="3"/>
      <c r="AJ5378" s="3"/>
      <c r="AK5378" s="3"/>
      <c r="AL5378" s="3"/>
      <c r="AM5378" s="3"/>
      <c r="AN5378" s="5" t="s">
        <v>1266</v>
      </c>
      <c r="AO5378" s="1"/>
      <c r="AP5378" s="1"/>
      <c r="AQ5378" s="1"/>
    </row>
    <row r="5379" spans="1:43">
      <c r="A5379" s="1" t="s">
        <v>13545</v>
      </c>
      <c r="B5379" s="1" t="s">
        <v>13546</v>
      </c>
      <c r="C5379" s="3">
        <v>0.136986301369863</v>
      </c>
      <c r="D5379" s="4">
        <v>44187</v>
      </c>
      <c r="E5379" s="3">
        <v>21.871645214</v>
      </c>
      <c r="F5379" s="5" t="s">
        <v>3623</v>
      </c>
      <c r="G5379" s="5">
        <v>51</v>
      </c>
      <c r="H5379" s="5" t="s">
        <v>45</v>
      </c>
      <c r="I5379" s="3">
        <v>-1.09758531231291</v>
      </c>
      <c r="J5379" s="3">
        <v>90.2866242038216</v>
      </c>
      <c r="K5379" s="3">
        <v>-0.0403388463090023</v>
      </c>
      <c r="L5379" s="3">
        <v>88.3540372670807</v>
      </c>
      <c r="M5379" s="3">
        <v>-1.22571001494769</v>
      </c>
      <c r="N5379" s="3">
        <v>81.1111111111111</v>
      </c>
      <c r="O5379" s="3"/>
      <c r="P5379" s="3"/>
      <c r="Q5379" s="3"/>
      <c r="R5379" s="3"/>
      <c r="S5379" s="3"/>
      <c r="T5379" s="3"/>
      <c r="U5379" s="3"/>
      <c r="V5379" s="3"/>
      <c r="W5379" s="3"/>
      <c r="X5379" s="3"/>
      <c r="Y5379" s="3"/>
      <c r="Z5379" s="3"/>
      <c r="AA5379" s="3">
        <v>-0.329827930569366</v>
      </c>
      <c r="AB5379" s="3">
        <v>-0.346395514940311</v>
      </c>
      <c r="AC5379" s="3">
        <v>-1.93433191151671</v>
      </c>
      <c r="AD5379" s="3"/>
      <c r="AE5379" s="5">
        <v>1</v>
      </c>
      <c r="AF5379" s="3">
        <v>-1.03771702255039</v>
      </c>
      <c r="AG5379" s="3"/>
      <c r="AH5379" s="3"/>
      <c r="AI5379" s="3"/>
      <c r="AJ5379" s="3"/>
      <c r="AK5379" s="3"/>
      <c r="AL5379" s="3"/>
      <c r="AM5379" s="3"/>
      <c r="AN5379" s="5" t="s">
        <v>134</v>
      </c>
      <c r="AO5379" s="1"/>
      <c r="AP5379" s="1"/>
      <c r="AQ5379" s="1"/>
    </row>
    <row r="5380" spans="1:43">
      <c r="A5380" s="1" t="s">
        <v>13547</v>
      </c>
      <c r="B5380" s="1" t="s">
        <v>13548</v>
      </c>
      <c r="C5380" s="3">
        <v>0.194520547945205</v>
      </c>
      <c r="D5380" s="4">
        <v>44166</v>
      </c>
      <c r="E5380" s="3">
        <v>7.6114568586</v>
      </c>
      <c r="F5380" s="5" t="s">
        <v>7517</v>
      </c>
      <c r="G5380" s="5">
        <v>72</v>
      </c>
      <c r="H5380" s="5" t="s">
        <v>55</v>
      </c>
      <c r="I5380" s="3">
        <v>2.56309148264984</v>
      </c>
      <c r="J5380" s="3">
        <v>87.9612825166364</v>
      </c>
      <c r="K5380" s="3">
        <v>1.19638167493434</v>
      </c>
      <c r="L5380" s="3">
        <v>75.0282485875706</v>
      </c>
      <c r="M5380" s="3">
        <v>1.61148549663053</v>
      </c>
      <c r="N5380" s="3">
        <v>79.3536804308797</v>
      </c>
      <c r="O5380" s="3"/>
      <c r="P5380" s="3"/>
      <c r="Q5380" s="3"/>
      <c r="R5380" s="3"/>
      <c r="S5380" s="3"/>
      <c r="T5380" s="3"/>
      <c r="U5380" s="3"/>
      <c r="V5380" s="3"/>
      <c r="W5380" s="3"/>
      <c r="X5380" s="3"/>
      <c r="Y5380" s="3"/>
      <c r="Z5380" s="3"/>
      <c r="AA5380" s="3">
        <v>0.192540215634477</v>
      </c>
      <c r="AB5380" s="3">
        <v>0.289380499468386</v>
      </c>
      <c r="AC5380" s="3">
        <v>-2.07444746025592</v>
      </c>
      <c r="AD5380" s="3"/>
      <c r="AE5380" s="5">
        <v>1</v>
      </c>
      <c r="AF5380" s="3">
        <v>0.512981072555204</v>
      </c>
      <c r="AG5380" s="3"/>
      <c r="AH5380" s="3"/>
      <c r="AI5380" s="3"/>
      <c r="AJ5380" s="3"/>
      <c r="AK5380" s="3"/>
      <c r="AL5380" s="3"/>
      <c r="AM5380" s="3"/>
      <c r="AN5380" s="5" t="s">
        <v>46</v>
      </c>
      <c r="AO5380" s="1"/>
      <c r="AP5380" s="1"/>
      <c r="AQ5380" s="1"/>
    </row>
    <row r="5381" spans="1:43">
      <c r="A5381" s="1" t="s">
        <v>13549</v>
      </c>
      <c r="B5381" s="1" t="s">
        <v>13550</v>
      </c>
      <c r="C5381" s="3">
        <v>0.0575342465753425</v>
      </c>
      <c r="D5381" s="4">
        <v>44216</v>
      </c>
      <c r="E5381" s="3">
        <v>79.2097902147</v>
      </c>
      <c r="F5381" s="5" t="s">
        <v>1678</v>
      </c>
      <c r="G5381" s="5">
        <v>22</v>
      </c>
      <c r="H5381" s="5" t="s">
        <v>55</v>
      </c>
      <c r="I5381" s="3">
        <v>-0.929999999999997</v>
      </c>
      <c r="J5381" s="3"/>
      <c r="K5381" s="3">
        <v>2.59942004971003</v>
      </c>
      <c r="L5381" s="3">
        <v>49.774011299435</v>
      </c>
      <c r="M5381" s="3">
        <v>-0.929999999999997</v>
      </c>
      <c r="N5381" s="3"/>
      <c r="O5381" s="3"/>
      <c r="P5381" s="3"/>
      <c r="Q5381" s="3"/>
      <c r="R5381" s="3"/>
      <c r="S5381" s="3"/>
      <c r="T5381" s="3"/>
      <c r="U5381" s="3"/>
      <c r="V5381" s="3"/>
      <c r="W5381" s="3"/>
      <c r="X5381" s="3"/>
      <c r="Y5381" s="3"/>
      <c r="Z5381" s="3"/>
      <c r="AA5381" s="3">
        <v>-0.0913193569391913</v>
      </c>
      <c r="AB5381" s="3">
        <v>-0.161749555686835</v>
      </c>
      <c r="AC5381" s="3">
        <v>-3.44</v>
      </c>
      <c r="AD5381" s="3"/>
      <c r="AE5381" s="5"/>
      <c r="AF5381" s="3"/>
      <c r="AG5381" s="3"/>
      <c r="AH5381" s="3"/>
      <c r="AI5381" s="3"/>
      <c r="AJ5381" s="3"/>
      <c r="AK5381" s="3"/>
      <c r="AL5381" s="3"/>
      <c r="AM5381" s="3"/>
      <c r="AN5381" s="5" t="s">
        <v>1266</v>
      </c>
      <c r="AO5381" s="1"/>
      <c r="AP5381" s="1"/>
      <c r="AQ5381" s="1"/>
    </row>
    <row r="5382" spans="1:43">
      <c r="A5382" s="1" t="s">
        <v>13551</v>
      </c>
      <c r="B5382" s="1" t="s">
        <v>13552</v>
      </c>
      <c r="C5382" s="3">
        <v>0.0821917808219178</v>
      </c>
      <c r="D5382" s="4">
        <v>44207</v>
      </c>
      <c r="E5382" s="3">
        <v>59.3868717584</v>
      </c>
      <c r="F5382" s="5" t="s">
        <v>13553</v>
      </c>
      <c r="G5382" s="5">
        <v>31</v>
      </c>
      <c r="H5382" s="5" t="s">
        <v>55</v>
      </c>
      <c r="I5382" s="3">
        <v>2.86999999999999</v>
      </c>
      <c r="J5382" s="3"/>
      <c r="K5382" s="3">
        <v>2.52142714769781</v>
      </c>
      <c r="L5382" s="3">
        <v>51.2994350282486</v>
      </c>
      <c r="M5382" s="3">
        <v>2.86999999999999</v>
      </c>
      <c r="N5382" s="3">
        <v>70.556552962298</v>
      </c>
      <c r="O5382" s="3"/>
      <c r="P5382" s="3"/>
      <c r="Q5382" s="3"/>
      <c r="R5382" s="3"/>
      <c r="S5382" s="3"/>
      <c r="T5382" s="3"/>
      <c r="U5382" s="3"/>
      <c r="V5382" s="3"/>
      <c r="W5382" s="3"/>
      <c r="X5382" s="3"/>
      <c r="Y5382" s="3"/>
      <c r="Z5382" s="3"/>
      <c r="AA5382" s="3">
        <v>0.110403125545599</v>
      </c>
      <c r="AB5382" s="3">
        <v>0.217341031468701</v>
      </c>
      <c r="AC5382" s="3">
        <v>-2.67701260911735</v>
      </c>
      <c r="AD5382" s="3"/>
      <c r="AE5382" s="5"/>
      <c r="AF5382" s="3"/>
      <c r="AG5382" s="3"/>
      <c r="AH5382" s="3"/>
      <c r="AI5382" s="3"/>
      <c r="AJ5382" s="3"/>
      <c r="AK5382" s="3"/>
      <c r="AL5382" s="3"/>
      <c r="AM5382" s="3"/>
      <c r="AN5382" s="5" t="s">
        <v>134</v>
      </c>
      <c r="AO5382" s="1"/>
      <c r="AP5382" s="1"/>
      <c r="AQ5382" s="1"/>
    </row>
    <row r="5383" spans="1:43">
      <c r="A5383" s="1" t="s">
        <v>13554</v>
      </c>
      <c r="B5383" s="1" t="s">
        <v>13555</v>
      </c>
      <c r="C5383" s="3">
        <v>0.0767123287671233</v>
      </c>
      <c r="D5383" s="4">
        <v>44209</v>
      </c>
      <c r="E5383" s="3">
        <v>34.2784871408</v>
      </c>
      <c r="F5383" s="5" t="s">
        <v>6850</v>
      </c>
      <c r="G5383" s="5">
        <v>29</v>
      </c>
      <c r="H5383" s="5" t="s">
        <v>55</v>
      </c>
      <c r="I5383" s="3">
        <v>-1.83</v>
      </c>
      <c r="J5383" s="3"/>
      <c r="K5383" s="3">
        <v>-0.456296897181094</v>
      </c>
      <c r="L5383" s="3">
        <v>93.8983050847458</v>
      </c>
      <c r="M5383" s="3">
        <v>-1.83</v>
      </c>
      <c r="N5383" s="3"/>
      <c r="O5383" s="3"/>
      <c r="P5383" s="3"/>
      <c r="Q5383" s="3"/>
      <c r="R5383" s="3"/>
      <c r="S5383" s="3"/>
      <c r="T5383" s="3"/>
      <c r="U5383" s="3"/>
      <c r="V5383" s="3"/>
      <c r="W5383" s="3"/>
      <c r="X5383" s="3"/>
      <c r="Y5383" s="3"/>
      <c r="Z5383" s="3"/>
      <c r="AA5383" s="3">
        <v>-1.26907066219</v>
      </c>
      <c r="AB5383" s="3">
        <v>-0.840977832234839</v>
      </c>
      <c r="AC5383" s="3">
        <v>-1.83</v>
      </c>
      <c r="AD5383" s="3"/>
      <c r="AE5383" s="5"/>
      <c r="AF5383" s="3"/>
      <c r="AG5383" s="3"/>
      <c r="AH5383" s="3"/>
      <c r="AI5383" s="3"/>
      <c r="AJ5383" s="3"/>
      <c r="AK5383" s="3"/>
      <c r="AL5383" s="3"/>
      <c r="AM5383" s="3"/>
      <c r="AN5383" s="5" t="s">
        <v>1266</v>
      </c>
      <c r="AO5383" s="1"/>
      <c r="AP5383" s="1"/>
      <c r="AQ5383" s="1"/>
    </row>
    <row r="5384" spans="1:43">
      <c r="A5384" s="1" t="s">
        <v>13556</v>
      </c>
      <c r="B5384" s="1" t="s">
        <v>13557</v>
      </c>
      <c r="C5384" s="3">
        <v>0.134246575342466</v>
      </c>
      <c r="D5384" s="4">
        <v>44188</v>
      </c>
      <c r="E5384" s="3">
        <v>3.5454038385</v>
      </c>
      <c r="F5384" s="5" t="s">
        <v>2234</v>
      </c>
      <c r="G5384" s="5">
        <v>50</v>
      </c>
      <c r="H5384" s="5" t="s">
        <v>55</v>
      </c>
      <c r="I5384" s="3">
        <v>-2.96340493237868</v>
      </c>
      <c r="J5384" s="3">
        <v>97.5196612220206</v>
      </c>
      <c r="K5384" s="3">
        <v>-2.79908357406116</v>
      </c>
      <c r="L5384" s="3">
        <v>99.2655367231638</v>
      </c>
      <c r="M5384" s="3">
        <v>-6.16405423598423</v>
      </c>
      <c r="N5384" s="3">
        <v>97.8456014362657</v>
      </c>
      <c r="O5384" s="3"/>
      <c r="P5384" s="3"/>
      <c r="Q5384" s="3"/>
      <c r="R5384" s="3"/>
      <c r="S5384" s="3"/>
      <c r="T5384" s="3"/>
      <c r="U5384" s="3"/>
      <c r="V5384" s="3"/>
      <c r="W5384" s="3"/>
      <c r="X5384" s="3"/>
      <c r="Y5384" s="3"/>
      <c r="Z5384" s="3"/>
      <c r="AA5384" s="3">
        <v>-0.109602569787049</v>
      </c>
      <c r="AB5384" s="3">
        <v>-0.141352413350889</v>
      </c>
      <c r="AC5384" s="3">
        <v>-8.53018372703412</v>
      </c>
      <c r="AD5384" s="3"/>
      <c r="AE5384" s="5">
        <v>1</v>
      </c>
      <c r="AF5384" s="3">
        <v>-0.169053301511539</v>
      </c>
      <c r="AG5384" s="3"/>
      <c r="AH5384" s="3"/>
      <c r="AI5384" s="3"/>
      <c r="AJ5384" s="3"/>
      <c r="AK5384" s="3"/>
      <c r="AL5384" s="3"/>
      <c r="AM5384" s="3"/>
      <c r="AN5384" s="5" t="s">
        <v>1266</v>
      </c>
      <c r="AO5384" s="1"/>
      <c r="AP5384" s="1"/>
      <c r="AQ5384" s="1"/>
    </row>
    <row r="5385" spans="1:43">
      <c r="A5385" s="1" t="s">
        <v>13558</v>
      </c>
      <c r="B5385" s="1" t="s">
        <v>13559</v>
      </c>
      <c r="C5385" s="3">
        <v>0.0575342465753425</v>
      </c>
      <c r="D5385" s="4">
        <v>44216</v>
      </c>
      <c r="E5385" s="3">
        <v>16.8274816113</v>
      </c>
      <c r="F5385" s="5" t="s">
        <v>677</v>
      </c>
      <c r="G5385" s="5">
        <v>22</v>
      </c>
      <c r="H5385" s="5" t="s">
        <v>55</v>
      </c>
      <c r="I5385" s="3">
        <v>-0.890000000000002</v>
      </c>
      <c r="J5385" s="3"/>
      <c r="K5385" s="3">
        <v>0.0302785627775502</v>
      </c>
      <c r="L5385" s="3">
        <v>88.6440677966102</v>
      </c>
      <c r="M5385" s="3">
        <v>-0.890000000000002</v>
      </c>
      <c r="N5385" s="3"/>
      <c r="O5385" s="3"/>
      <c r="P5385" s="3"/>
      <c r="Q5385" s="3"/>
      <c r="R5385" s="3"/>
      <c r="S5385" s="3"/>
      <c r="T5385" s="3"/>
      <c r="U5385" s="3"/>
      <c r="V5385" s="3"/>
      <c r="W5385" s="3"/>
      <c r="X5385" s="3"/>
      <c r="Y5385" s="3"/>
      <c r="Z5385" s="3"/>
      <c r="AA5385" s="3">
        <v>-0.70463661524828</v>
      </c>
      <c r="AB5385" s="3">
        <v>-0.705869537159045</v>
      </c>
      <c r="AC5385" s="3">
        <v>-0.919999999999999</v>
      </c>
      <c r="AD5385" s="3"/>
      <c r="AE5385" s="5"/>
      <c r="AF5385" s="3"/>
      <c r="AG5385" s="3"/>
      <c r="AH5385" s="3"/>
      <c r="AI5385" s="3"/>
      <c r="AJ5385" s="3"/>
      <c r="AK5385" s="3"/>
      <c r="AL5385" s="3"/>
      <c r="AM5385" s="3"/>
      <c r="AN5385" s="5" t="s">
        <v>1266</v>
      </c>
      <c r="AO5385" s="1"/>
      <c r="AP5385" s="1"/>
      <c r="AQ5385" s="1"/>
    </row>
    <row r="5386" spans="1:43">
      <c r="A5386" s="1" t="s">
        <v>13560</v>
      </c>
      <c r="B5386" s="1" t="s">
        <v>13561</v>
      </c>
      <c r="C5386" s="3">
        <v>0.153424657534247</v>
      </c>
      <c r="D5386" s="4">
        <v>44181</v>
      </c>
      <c r="E5386" s="3">
        <v>4.6776826637</v>
      </c>
      <c r="F5386" s="5" t="s">
        <v>13562</v>
      </c>
      <c r="G5386" s="5">
        <v>57</v>
      </c>
      <c r="H5386" s="5" t="s">
        <v>55</v>
      </c>
      <c r="I5386" s="3">
        <v>6.27198124267292</v>
      </c>
      <c r="J5386" s="3">
        <v>74.1681790683606</v>
      </c>
      <c r="K5386" s="3">
        <v>2.94312482256081</v>
      </c>
      <c r="L5386" s="3">
        <v>42.6553672316384</v>
      </c>
      <c r="M5386" s="3">
        <v>2.00675168792199</v>
      </c>
      <c r="N5386" s="3">
        <v>76.9000598444045</v>
      </c>
      <c r="O5386" s="3"/>
      <c r="P5386" s="3"/>
      <c r="Q5386" s="3"/>
      <c r="R5386" s="3"/>
      <c r="S5386" s="3"/>
      <c r="T5386" s="3"/>
      <c r="U5386" s="3"/>
      <c r="V5386" s="3"/>
      <c r="W5386" s="3"/>
      <c r="X5386" s="3"/>
      <c r="Y5386" s="3"/>
      <c r="Z5386" s="3"/>
      <c r="AA5386" s="3">
        <v>0.432851738246308</v>
      </c>
      <c r="AB5386" s="3">
        <v>0.875565572601708</v>
      </c>
      <c r="AC5386" s="3">
        <v>-3.55936844026649</v>
      </c>
      <c r="AD5386" s="3"/>
      <c r="AE5386" s="5"/>
      <c r="AF5386" s="3">
        <v>3.23368503321609</v>
      </c>
      <c r="AG5386" s="3"/>
      <c r="AH5386" s="3"/>
      <c r="AI5386" s="3"/>
      <c r="AJ5386" s="3"/>
      <c r="AK5386" s="3"/>
      <c r="AL5386" s="3"/>
      <c r="AM5386" s="3"/>
      <c r="AN5386" s="5" t="s">
        <v>1266</v>
      </c>
      <c r="AO5386" s="1"/>
      <c r="AP5386" s="1"/>
      <c r="AQ5386" s="1"/>
    </row>
    <row r="5387" spans="1:43">
      <c r="A5387" s="1" t="s">
        <v>13563</v>
      </c>
      <c r="B5387" s="1" t="s">
        <v>13564</v>
      </c>
      <c r="C5387" s="3">
        <v>0.194520547945205</v>
      </c>
      <c r="D5387" s="4">
        <v>44166</v>
      </c>
      <c r="E5387" s="3">
        <v>80.158131727</v>
      </c>
      <c r="F5387" s="5" t="s">
        <v>13565</v>
      </c>
      <c r="G5387" s="5">
        <v>72</v>
      </c>
      <c r="H5387" s="5" t="s">
        <v>50</v>
      </c>
      <c r="I5387" s="3">
        <v>0.299371320227534</v>
      </c>
      <c r="J5387" s="3">
        <v>18.2224207235373</v>
      </c>
      <c r="K5387" s="3">
        <v>0.0497710531555014</v>
      </c>
      <c r="L5387" s="3">
        <v>12.7932713590084</v>
      </c>
      <c r="M5387" s="3">
        <v>0.239353744888818</v>
      </c>
      <c r="N5387" s="3">
        <v>7.21282279608192</v>
      </c>
      <c r="O5387" s="3"/>
      <c r="P5387" s="3"/>
      <c r="Q5387" s="3"/>
      <c r="R5387" s="3"/>
      <c r="S5387" s="3"/>
      <c r="T5387" s="3"/>
      <c r="U5387" s="3"/>
      <c r="V5387" s="3"/>
      <c r="W5387" s="3"/>
      <c r="X5387" s="3"/>
      <c r="Y5387" s="3"/>
      <c r="Z5387" s="3"/>
      <c r="AA5387" s="3">
        <v>3.75396164539357</v>
      </c>
      <c r="AB5387" s="3"/>
      <c r="AC5387" s="3">
        <v>0</v>
      </c>
      <c r="AD5387" s="3"/>
      <c r="AE5387" s="5"/>
      <c r="AF5387" s="3">
        <v>0.209779962079632</v>
      </c>
      <c r="AG5387" s="3"/>
      <c r="AH5387" s="3"/>
      <c r="AI5387" s="3"/>
      <c r="AJ5387" s="3"/>
      <c r="AK5387" s="3"/>
      <c r="AL5387" s="3"/>
      <c r="AM5387" s="3"/>
      <c r="AN5387" s="5" t="s">
        <v>1266</v>
      </c>
      <c r="AO5387" s="1"/>
      <c r="AP5387" s="1"/>
      <c r="AQ5387" s="1"/>
    </row>
    <row r="5388" spans="1:43">
      <c r="A5388" s="1" t="s">
        <v>13566</v>
      </c>
      <c r="B5388" s="1" t="s">
        <v>13567</v>
      </c>
      <c r="C5388" s="3">
        <v>0.115068493150685</v>
      </c>
      <c r="D5388" s="4">
        <v>44195</v>
      </c>
      <c r="E5388" s="3">
        <v>20.000179476</v>
      </c>
      <c r="F5388" s="5" t="s">
        <v>13568</v>
      </c>
      <c r="G5388" s="5">
        <v>43</v>
      </c>
      <c r="H5388" s="5" t="s">
        <v>50</v>
      </c>
      <c r="I5388" s="3">
        <v>0.279972002799711</v>
      </c>
      <c r="J5388" s="3">
        <v>21.7061188030371</v>
      </c>
      <c r="K5388" s="3">
        <v>0.0498802873104494</v>
      </c>
      <c r="L5388" s="3">
        <v>12.1735281097831</v>
      </c>
      <c r="M5388" s="3">
        <v>0.219846107724591</v>
      </c>
      <c r="N5388" s="3">
        <v>8.81567230632235</v>
      </c>
      <c r="O5388" s="3"/>
      <c r="P5388" s="3"/>
      <c r="Q5388" s="3"/>
      <c r="R5388" s="3"/>
      <c r="S5388" s="3"/>
      <c r="T5388" s="3"/>
      <c r="U5388" s="3"/>
      <c r="V5388" s="3"/>
      <c r="W5388" s="3"/>
      <c r="X5388" s="3"/>
      <c r="Y5388" s="3"/>
      <c r="Z5388" s="3"/>
      <c r="AA5388" s="3">
        <v>1.08113639466337</v>
      </c>
      <c r="AB5388" s="3">
        <v>4.99285383236585</v>
      </c>
      <c r="AC5388" s="3">
        <v>0</v>
      </c>
      <c r="AD5388" s="3"/>
      <c r="AE5388" s="5"/>
      <c r="AF5388" s="3">
        <v>0.179982001799822</v>
      </c>
      <c r="AG5388" s="3"/>
      <c r="AH5388" s="3"/>
      <c r="AI5388" s="3"/>
      <c r="AJ5388" s="3"/>
      <c r="AK5388" s="3"/>
      <c r="AL5388" s="3"/>
      <c r="AM5388" s="3"/>
      <c r="AN5388" s="5" t="s">
        <v>1266</v>
      </c>
      <c r="AO5388" s="1"/>
      <c r="AP5388" s="1"/>
      <c r="AQ5388" s="1"/>
    </row>
    <row r="5389" spans="1:43">
      <c r="A5389" s="1" t="s">
        <v>13569</v>
      </c>
      <c r="B5389" s="1" t="s">
        <v>13570</v>
      </c>
      <c r="C5389" s="3">
        <v>0.208219178082192</v>
      </c>
      <c r="D5389" s="4">
        <v>44161</v>
      </c>
      <c r="E5389" s="3">
        <v>77.4999807456</v>
      </c>
      <c r="F5389" s="5" t="s">
        <v>10378</v>
      </c>
      <c r="G5389" s="5">
        <v>77</v>
      </c>
      <c r="H5389" s="5" t="s">
        <v>50</v>
      </c>
      <c r="I5389" s="3">
        <v>0.309257781324831</v>
      </c>
      <c r="J5389" s="3">
        <v>16.5252344796784</v>
      </c>
      <c r="K5389" s="3">
        <v>0.0597074335754957</v>
      </c>
      <c r="L5389" s="3">
        <v>8.2779991146525</v>
      </c>
      <c r="M5389" s="3">
        <v>0.239258299272252</v>
      </c>
      <c r="N5389" s="3">
        <v>7.30186999109528</v>
      </c>
      <c r="O5389" s="3"/>
      <c r="P5389" s="3"/>
      <c r="Q5389" s="3"/>
      <c r="R5389" s="3"/>
      <c r="S5389" s="3"/>
      <c r="T5389" s="3"/>
      <c r="U5389" s="3"/>
      <c r="V5389" s="3"/>
      <c r="W5389" s="3"/>
      <c r="X5389" s="3"/>
      <c r="Y5389" s="3"/>
      <c r="Z5389" s="3"/>
      <c r="AA5389" s="3">
        <v>2.44369562832636</v>
      </c>
      <c r="AB5389" s="3"/>
      <c r="AC5389" s="3">
        <v>0</v>
      </c>
      <c r="AD5389" s="3"/>
      <c r="AE5389" s="5"/>
      <c r="AF5389" s="3">
        <v>0.244700718276133</v>
      </c>
      <c r="AG5389" s="3"/>
      <c r="AH5389" s="3"/>
      <c r="AI5389" s="3"/>
      <c r="AJ5389" s="3"/>
      <c r="AK5389" s="3"/>
      <c r="AL5389" s="3"/>
      <c r="AM5389" s="3"/>
      <c r="AN5389" s="5" t="s">
        <v>1266</v>
      </c>
      <c r="AO5389" s="1"/>
      <c r="AP5389" s="1"/>
      <c r="AQ5389" s="1"/>
    </row>
    <row r="5390" spans="1:43">
      <c r="A5390" s="1" t="s">
        <v>13571</v>
      </c>
      <c r="B5390" s="1" t="s">
        <v>13572</v>
      </c>
      <c r="C5390" s="3">
        <v>0.153424657534247</v>
      </c>
      <c r="D5390" s="4">
        <v>44181</v>
      </c>
      <c r="E5390" s="3">
        <v>59.9999882246</v>
      </c>
      <c r="F5390" s="5" t="s">
        <v>12159</v>
      </c>
      <c r="G5390" s="5">
        <v>57</v>
      </c>
      <c r="H5390" s="5" t="s">
        <v>50</v>
      </c>
      <c r="I5390" s="3">
        <v>0.24987506246876</v>
      </c>
      <c r="J5390" s="3">
        <v>28.0928986154533</v>
      </c>
      <c r="K5390" s="3">
        <v>0.0598563447725393</v>
      </c>
      <c r="L5390" s="3">
        <v>8.05666223992917</v>
      </c>
      <c r="M5390" s="3">
        <v>0.1998001998002</v>
      </c>
      <c r="N5390" s="3">
        <v>11.086375779163</v>
      </c>
      <c r="O5390" s="3"/>
      <c r="P5390" s="3"/>
      <c r="Q5390" s="3"/>
      <c r="R5390" s="3"/>
      <c r="S5390" s="3"/>
      <c r="T5390" s="3"/>
      <c r="U5390" s="3"/>
      <c r="V5390" s="3"/>
      <c r="W5390" s="3"/>
      <c r="X5390" s="3"/>
      <c r="Y5390" s="3"/>
      <c r="Z5390" s="3"/>
      <c r="AA5390" s="3">
        <v>1.02975537357518</v>
      </c>
      <c r="AB5390" s="3">
        <v>4.34019362307872</v>
      </c>
      <c r="AC5390" s="3">
        <v>0</v>
      </c>
      <c r="AD5390" s="3"/>
      <c r="AE5390" s="5"/>
      <c r="AF5390" s="3">
        <v>0.189905047476263</v>
      </c>
      <c r="AG5390" s="3"/>
      <c r="AH5390" s="3"/>
      <c r="AI5390" s="3"/>
      <c r="AJ5390" s="3"/>
      <c r="AK5390" s="3"/>
      <c r="AL5390" s="3"/>
      <c r="AM5390" s="3"/>
      <c r="AN5390" s="5" t="s">
        <v>1266</v>
      </c>
      <c r="AO5390" s="1"/>
      <c r="AP5390" s="1"/>
      <c r="AQ5390" s="1"/>
    </row>
    <row r="5391" spans="1:43">
      <c r="A5391" s="1" t="s">
        <v>13573</v>
      </c>
      <c r="B5391" s="1" t="s">
        <v>13574</v>
      </c>
      <c r="C5391" s="3">
        <v>0.227397260273973</v>
      </c>
      <c r="D5391" s="4">
        <v>44154</v>
      </c>
      <c r="E5391" s="3">
        <v>0.1000073158</v>
      </c>
      <c r="F5391" s="5" t="s">
        <v>498</v>
      </c>
      <c r="G5391" s="5">
        <v>84</v>
      </c>
      <c r="H5391" s="5" t="s">
        <v>50</v>
      </c>
      <c r="I5391" s="3">
        <v>-0.0797209765819765</v>
      </c>
      <c r="J5391" s="3">
        <v>77.7579276462707</v>
      </c>
      <c r="K5391" s="3">
        <v>0.0299281723862696</v>
      </c>
      <c r="L5391" s="3">
        <v>24.6569278441788</v>
      </c>
      <c r="M5391" s="3">
        <v>-0.10958358238694</v>
      </c>
      <c r="N5391" s="3">
        <v>57.8361531611754</v>
      </c>
      <c r="O5391" s="3"/>
      <c r="P5391" s="3"/>
      <c r="Q5391" s="3"/>
      <c r="R5391" s="3"/>
      <c r="S5391" s="3"/>
      <c r="T5391" s="3"/>
      <c r="U5391" s="3"/>
      <c r="V5391" s="3"/>
      <c r="W5391" s="3"/>
      <c r="X5391" s="3"/>
      <c r="Y5391" s="3"/>
      <c r="Z5391" s="3"/>
      <c r="AA5391" s="3">
        <v>-0.0705202143152813</v>
      </c>
      <c r="AB5391" s="3">
        <v>-0.08474608675559</v>
      </c>
      <c r="AC5391" s="3">
        <v>-0.149417272636722</v>
      </c>
      <c r="AD5391" s="3"/>
      <c r="AE5391" s="5">
        <v>1</v>
      </c>
      <c r="AF5391" s="3">
        <v>0.11015883519858</v>
      </c>
      <c r="AG5391" s="3"/>
      <c r="AH5391" s="3"/>
      <c r="AI5391" s="3"/>
      <c r="AJ5391" s="3"/>
      <c r="AK5391" s="3"/>
      <c r="AL5391" s="3"/>
      <c r="AM5391" s="3"/>
      <c r="AN5391" s="5" t="s">
        <v>1266</v>
      </c>
      <c r="AO5391" s="1"/>
      <c r="AP5391" s="1"/>
      <c r="AQ5391" s="1"/>
    </row>
    <row r="5392" spans="1:43">
      <c r="A5392" s="1" t="s">
        <v>13575</v>
      </c>
      <c r="B5392" s="1" t="s">
        <v>13576</v>
      </c>
      <c r="C5392" s="3">
        <v>0.210958904109589</v>
      </c>
      <c r="D5392" s="4">
        <v>44160</v>
      </c>
      <c r="E5392" s="3">
        <v>2.0799773592</v>
      </c>
      <c r="F5392" s="5" t="s">
        <v>13577</v>
      </c>
      <c r="G5392" s="5">
        <v>78</v>
      </c>
      <c r="H5392" s="5" t="s">
        <v>226</v>
      </c>
      <c r="I5392" s="3">
        <v>5.15474276527331</v>
      </c>
      <c r="J5392" s="3">
        <v>6.68563300142248</v>
      </c>
      <c r="K5392" s="3">
        <v>1.61180697155063</v>
      </c>
      <c r="L5392" s="3">
        <v>7.40740740740741</v>
      </c>
      <c r="M5392" s="3">
        <v>3.43975486804388</v>
      </c>
      <c r="N5392" s="3">
        <v>4.09026798307475</v>
      </c>
      <c r="O5392" s="3"/>
      <c r="P5392" s="3"/>
      <c r="Q5392" s="3"/>
      <c r="R5392" s="3"/>
      <c r="S5392" s="3"/>
      <c r="T5392" s="3"/>
      <c r="U5392" s="3"/>
      <c r="V5392" s="3"/>
      <c r="W5392" s="3"/>
      <c r="X5392" s="3"/>
      <c r="Y5392" s="3"/>
      <c r="Z5392" s="3"/>
      <c r="AA5392" s="3">
        <v>0.339926675960948</v>
      </c>
      <c r="AB5392" s="3">
        <v>0.821803813644236</v>
      </c>
      <c r="AC5392" s="3">
        <v>-1.75</v>
      </c>
      <c r="AD5392" s="3"/>
      <c r="AE5392" s="5"/>
      <c r="AF5392" s="3">
        <v>1.13062838556202</v>
      </c>
      <c r="AG5392" s="3"/>
      <c r="AH5392" s="3"/>
      <c r="AI5392" s="3"/>
      <c r="AJ5392" s="3"/>
      <c r="AK5392" s="3"/>
      <c r="AL5392" s="3"/>
      <c r="AM5392" s="3"/>
      <c r="AN5392" s="5" t="s">
        <v>56</v>
      </c>
      <c r="AO5392" s="1"/>
      <c r="AP5392" s="1"/>
      <c r="AQ5392" s="1"/>
    </row>
    <row r="5393" spans="1:43">
      <c r="A5393" s="1" t="s">
        <v>13578</v>
      </c>
      <c r="B5393" s="1" t="s">
        <v>13579</v>
      </c>
      <c r="C5393" s="3">
        <v>0.23013698630137</v>
      </c>
      <c r="D5393" s="4">
        <v>44153</v>
      </c>
      <c r="E5393" s="3">
        <v>52.1369239031</v>
      </c>
      <c r="F5393" s="5" t="s">
        <v>8709</v>
      </c>
      <c r="G5393" s="5">
        <v>85</v>
      </c>
      <c r="H5393" s="5" t="s">
        <v>50</v>
      </c>
      <c r="I5393" s="3">
        <v>0.438247011952187</v>
      </c>
      <c r="J5393" s="3">
        <v>6.34211701652523</v>
      </c>
      <c r="K5393" s="3">
        <v>0.0496080960412685</v>
      </c>
      <c r="L5393" s="3">
        <v>13.7671536077911</v>
      </c>
      <c r="M5393" s="3">
        <v>0.20868528271887</v>
      </c>
      <c r="N5393" s="3">
        <v>10.2404274265361</v>
      </c>
      <c r="O5393" s="3"/>
      <c r="P5393" s="3"/>
      <c r="Q5393" s="3"/>
      <c r="R5393" s="3"/>
      <c r="S5393" s="3"/>
      <c r="T5393" s="3"/>
      <c r="U5393" s="3"/>
      <c r="V5393" s="3"/>
      <c r="W5393" s="3"/>
      <c r="X5393" s="3"/>
      <c r="Y5393" s="3"/>
      <c r="Z5393" s="3"/>
      <c r="AA5393" s="3">
        <v>0.526488643465166</v>
      </c>
      <c r="AB5393" s="3">
        <v>1.08589048141125</v>
      </c>
      <c r="AC5393" s="3">
        <v>-0.119999999999998</v>
      </c>
      <c r="AD5393" s="3"/>
      <c r="AE5393" s="5"/>
      <c r="AF5393" s="3">
        <v>0.454535482419541</v>
      </c>
      <c r="AG5393" s="3"/>
      <c r="AH5393" s="3"/>
      <c r="AI5393" s="3"/>
      <c r="AJ5393" s="3"/>
      <c r="AK5393" s="3"/>
      <c r="AL5393" s="3"/>
      <c r="AM5393" s="3"/>
      <c r="AN5393" s="5" t="s">
        <v>1266</v>
      </c>
      <c r="AO5393" s="1"/>
      <c r="AP5393" s="1"/>
      <c r="AQ5393" s="1"/>
    </row>
    <row r="5394" spans="1:43">
      <c r="A5394" s="1" t="s">
        <v>13580</v>
      </c>
      <c r="B5394" s="1" t="s">
        <v>13581</v>
      </c>
      <c r="C5394" s="3">
        <v>0.210958904109589</v>
      </c>
      <c r="D5394" s="4">
        <v>44160</v>
      </c>
      <c r="E5394" s="3">
        <v>79.9999353759</v>
      </c>
      <c r="F5394" s="5" t="s">
        <v>7046</v>
      </c>
      <c r="G5394" s="5">
        <v>78</v>
      </c>
      <c r="H5394" s="5" t="s">
        <v>50</v>
      </c>
      <c r="I5394" s="3">
        <v>0.319170157590274</v>
      </c>
      <c r="J5394" s="3">
        <v>15.0960250111657</v>
      </c>
      <c r="K5394" s="3">
        <v>0.0596896140071562</v>
      </c>
      <c r="L5394" s="3">
        <v>8.32226648959717</v>
      </c>
      <c r="M5394" s="3">
        <v>0.249177713545295</v>
      </c>
      <c r="N5394" s="3">
        <v>6.09973285841496</v>
      </c>
      <c r="O5394" s="3"/>
      <c r="P5394" s="3"/>
      <c r="Q5394" s="3"/>
      <c r="R5394" s="3"/>
      <c r="S5394" s="3"/>
      <c r="T5394" s="3"/>
      <c r="U5394" s="3"/>
      <c r="V5394" s="3"/>
      <c r="W5394" s="3"/>
      <c r="X5394" s="3"/>
      <c r="Y5394" s="3"/>
      <c r="Z5394" s="3"/>
      <c r="AA5394" s="3">
        <v>3.00044030927067</v>
      </c>
      <c r="AB5394" s="3"/>
      <c r="AC5394" s="3">
        <v>0</v>
      </c>
      <c r="AD5394" s="3"/>
      <c r="AE5394" s="5"/>
      <c r="AF5394" s="3">
        <v>0.254650377770925</v>
      </c>
      <c r="AG5394" s="3"/>
      <c r="AH5394" s="3"/>
      <c r="AI5394" s="3"/>
      <c r="AJ5394" s="3"/>
      <c r="AK5394" s="3"/>
      <c r="AL5394" s="3"/>
      <c r="AM5394" s="3"/>
      <c r="AN5394" s="5" t="s">
        <v>1266</v>
      </c>
      <c r="AO5394" s="1"/>
      <c r="AP5394" s="1"/>
      <c r="AQ5394" s="1"/>
    </row>
    <row r="5395" spans="1:43">
      <c r="A5395" s="1" t="s">
        <v>13582</v>
      </c>
      <c r="B5395" s="1" t="s">
        <v>13583</v>
      </c>
      <c r="C5395" s="3">
        <v>0.128767123287671</v>
      </c>
      <c r="D5395" s="4">
        <v>44190</v>
      </c>
      <c r="E5395" s="3">
        <v>11.2393532069</v>
      </c>
      <c r="F5395" s="5" t="s">
        <v>10916</v>
      </c>
      <c r="G5395" s="5">
        <v>48</v>
      </c>
      <c r="H5395" s="5" t="s">
        <v>226</v>
      </c>
      <c r="I5395" s="3">
        <v>0.229954009198157</v>
      </c>
      <c r="J5395" s="3">
        <v>87.7667140825036</v>
      </c>
      <c r="K5395" s="3">
        <v>0.21993401979406</v>
      </c>
      <c r="L5395" s="3">
        <v>72.0899470899471</v>
      </c>
      <c r="M5395" s="3">
        <v>-0.752400752400757</v>
      </c>
      <c r="N5395" s="3">
        <v>93.5119887165021</v>
      </c>
      <c r="O5395" s="3"/>
      <c r="P5395" s="3"/>
      <c r="Q5395" s="3"/>
      <c r="R5395" s="3"/>
      <c r="S5395" s="3"/>
      <c r="T5395" s="3"/>
      <c r="U5395" s="3"/>
      <c r="V5395" s="3"/>
      <c r="W5395" s="3"/>
      <c r="X5395" s="3"/>
      <c r="Y5395" s="3"/>
      <c r="Z5395" s="3"/>
      <c r="AA5395" s="3">
        <v>-0.0768408039254854</v>
      </c>
      <c r="AB5395" s="3">
        <v>-0.108311222143557</v>
      </c>
      <c r="AC5395" s="3">
        <v>-1.23750123750123</v>
      </c>
      <c r="AD5395" s="3"/>
      <c r="AE5395" s="5">
        <v>1</v>
      </c>
      <c r="AF5395" s="3">
        <v>-0.259948010397914</v>
      </c>
      <c r="AG5395" s="3"/>
      <c r="AH5395" s="3"/>
      <c r="AI5395" s="3"/>
      <c r="AJ5395" s="3"/>
      <c r="AK5395" s="3"/>
      <c r="AL5395" s="3"/>
      <c r="AM5395" s="3"/>
      <c r="AN5395" s="5" t="s">
        <v>134</v>
      </c>
      <c r="AO5395" s="1"/>
      <c r="AP5395" s="1"/>
      <c r="AQ5395" s="1"/>
    </row>
    <row r="5396" spans="1:43">
      <c r="A5396" s="1" t="s">
        <v>13584</v>
      </c>
      <c r="B5396" s="1" t="s">
        <v>13585</v>
      </c>
      <c r="C5396" s="3">
        <v>0.115068493150685</v>
      </c>
      <c r="D5396" s="4">
        <v>44195</v>
      </c>
      <c r="E5396" s="3">
        <v>6.2760889958</v>
      </c>
      <c r="F5396" s="5" t="s">
        <v>13586</v>
      </c>
      <c r="G5396" s="5">
        <v>43</v>
      </c>
      <c r="H5396" s="5" t="s">
        <v>226</v>
      </c>
      <c r="I5396" s="3">
        <v>0.619999999999998</v>
      </c>
      <c r="J5396" s="3">
        <v>83.4992887624467</v>
      </c>
      <c r="K5396" s="3">
        <v>-0.336767036450086</v>
      </c>
      <c r="L5396" s="3">
        <v>95.6349206349206</v>
      </c>
      <c r="M5396" s="3">
        <v>0.13933121019109</v>
      </c>
      <c r="N5396" s="3">
        <v>73.4837799717913</v>
      </c>
      <c r="O5396" s="3"/>
      <c r="P5396" s="3"/>
      <c r="Q5396" s="3"/>
      <c r="R5396" s="3"/>
      <c r="S5396" s="3"/>
      <c r="T5396" s="3"/>
      <c r="U5396" s="3"/>
      <c r="V5396" s="3"/>
      <c r="W5396" s="3"/>
      <c r="X5396" s="3"/>
      <c r="Y5396" s="3"/>
      <c r="Z5396" s="3"/>
      <c r="AA5396" s="3">
        <v>0.115756794593007</v>
      </c>
      <c r="AB5396" s="3">
        <v>0.180751849793605</v>
      </c>
      <c r="AC5396" s="3">
        <v>-1.32071752414743</v>
      </c>
      <c r="AD5396" s="3"/>
      <c r="AE5396" s="5"/>
      <c r="AF5396" s="3">
        <v>0.120000000000009</v>
      </c>
      <c r="AG5396" s="3"/>
      <c r="AH5396" s="3"/>
      <c r="AI5396" s="3"/>
      <c r="AJ5396" s="3"/>
      <c r="AK5396" s="3"/>
      <c r="AL5396" s="3"/>
      <c r="AM5396" s="3"/>
      <c r="AN5396" s="5" t="s">
        <v>134</v>
      </c>
      <c r="AO5396" s="1"/>
      <c r="AP5396" s="1"/>
      <c r="AQ5396" s="1"/>
    </row>
    <row r="5397" spans="1:43">
      <c r="A5397" s="1" t="s">
        <v>13587</v>
      </c>
      <c r="B5397" s="1" t="s">
        <v>13588</v>
      </c>
      <c r="C5397" s="3">
        <v>0.131506849315068</v>
      </c>
      <c r="D5397" s="4">
        <v>44189</v>
      </c>
      <c r="E5397" s="3">
        <v>6.7024873296</v>
      </c>
      <c r="F5397" s="5" t="s">
        <v>9805</v>
      </c>
      <c r="G5397" s="5">
        <v>49</v>
      </c>
      <c r="H5397" s="5" t="s">
        <v>1442</v>
      </c>
      <c r="I5397" s="3">
        <v>18.2451947017229</v>
      </c>
      <c r="J5397" s="3">
        <v>13.5135135135135</v>
      </c>
      <c r="K5397" s="3">
        <v>8.68729403149029</v>
      </c>
      <c r="L5397" s="3">
        <v>5</v>
      </c>
      <c r="M5397" s="3">
        <v>13.1731960728243</v>
      </c>
      <c r="N5397" s="3">
        <v>10</v>
      </c>
      <c r="O5397" s="3"/>
      <c r="P5397" s="3"/>
      <c r="Q5397" s="3"/>
      <c r="R5397" s="3"/>
      <c r="S5397" s="3"/>
      <c r="T5397" s="3"/>
      <c r="U5397" s="3"/>
      <c r="V5397" s="3"/>
      <c r="W5397" s="3"/>
      <c r="X5397" s="3"/>
      <c r="Y5397" s="3"/>
      <c r="Z5397" s="3"/>
      <c r="AA5397" s="3">
        <v>0.519211955597877</v>
      </c>
      <c r="AB5397" s="3">
        <v>1.22997011517567</v>
      </c>
      <c r="AC5397" s="3">
        <v>-5.97348941297985</v>
      </c>
      <c r="AD5397" s="3"/>
      <c r="AE5397" s="5"/>
      <c r="AF5397" s="3">
        <v>8.79394482621253</v>
      </c>
      <c r="AG5397" s="3"/>
      <c r="AH5397" s="3"/>
      <c r="AI5397" s="3"/>
      <c r="AJ5397" s="3"/>
      <c r="AK5397" s="3"/>
      <c r="AL5397" s="3"/>
      <c r="AM5397" s="3"/>
      <c r="AN5397" s="5" t="s">
        <v>1266</v>
      </c>
      <c r="AO5397" s="1"/>
      <c r="AP5397" s="1"/>
      <c r="AQ5397" s="1"/>
    </row>
    <row r="5398" spans="1:43">
      <c r="A5398" s="1" t="s">
        <v>13589</v>
      </c>
      <c r="B5398" s="1" t="s">
        <v>13590</v>
      </c>
      <c r="C5398" s="3">
        <v>0.0986301369863014</v>
      </c>
      <c r="D5398" s="4">
        <v>44201</v>
      </c>
      <c r="E5398" s="3">
        <v>8.7976947303</v>
      </c>
      <c r="F5398" s="5" t="s">
        <v>6623</v>
      </c>
      <c r="G5398" s="5">
        <v>37</v>
      </c>
      <c r="H5398" s="5" t="s">
        <v>45</v>
      </c>
      <c r="I5398" s="3">
        <v>0.350000000000006</v>
      </c>
      <c r="J5398" s="3"/>
      <c r="K5398" s="3">
        <v>0.28982610433741</v>
      </c>
      <c r="L5398" s="3">
        <v>60.7142857142857</v>
      </c>
      <c r="M5398" s="3">
        <v>0.319904028791372</v>
      </c>
      <c r="N5398" s="3">
        <v>39.6825396825397</v>
      </c>
      <c r="O5398" s="3"/>
      <c r="P5398" s="3"/>
      <c r="Q5398" s="3"/>
      <c r="R5398" s="3"/>
      <c r="S5398" s="3"/>
      <c r="T5398" s="3"/>
      <c r="U5398" s="3"/>
      <c r="V5398" s="3"/>
      <c r="W5398" s="3"/>
      <c r="X5398" s="3"/>
      <c r="Y5398" s="3"/>
      <c r="Z5398" s="3"/>
      <c r="AA5398" s="3">
        <v>0.19644566293552</v>
      </c>
      <c r="AB5398" s="3">
        <v>0.391086657997097</v>
      </c>
      <c r="AC5398" s="3">
        <v>-0.219385719984043</v>
      </c>
      <c r="AD5398" s="3"/>
      <c r="AE5398" s="5"/>
      <c r="AF5398" s="3"/>
      <c r="AG5398" s="3"/>
      <c r="AH5398" s="3"/>
      <c r="AI5398" s="3"/>
      <c r="AJ5398" s="3"/>
      <c r="AK5398" s="3"/>
      <c r="AL5398" s="3"/>
      <c r="AM5398" s="3"/>
      <c r="AN5398" s="5" t="s">
        <v>1266</v>
      </c>
      <c r="AO5398" s="1"/>
      <c r="AP5398" s="1"/>
      <c r="AQ5398" s="1"/>
    </row>
    <row r="5399" spans="1:43">
      <c r="A5399" s="1" t="s">
        <v>13591</v>
      </c>
      <c r="B5399" s="1" t="s">
        <v>13592</v>
      </c>
      <c r="C5399" s="3">
        <v>0.191780821917808</v>
      </c>
      <c r="D5399" s="4">
        <v>44167</v>
      </c>
      <c r="E5399" s="3">
        <v>6.994336632</v>
      </c>
      <c r="F5399" s="5" t="s">
        <v>13593</v>
      </c>
      <c r="G5399" s="5">
        <v>71</v>
      </c>
      <c r="H5399" s="5" t="s">
        <v>55</v>
      </c>
      <c r="I5399" s="3">
        <v>18.6819595645412</v>
      </c>
      <c r="J5399" s="3">
        <v>4.65819721718088</v>
      </c>
      <c r="K5399" s="3">
        <v>3.88836892708245</v>
      </c>
      <c r="L5399" s="3">
        <v>22.316384180791</v>
      </c>
      <c r="M5399" s="3">
        <v>16.4631819916063</v>
      </c>
      <c r="N5399" s="3">
        <v>0.478755236385398</v>
      </c>
      <c r="O5399" s="3"/>
      <c r="P5399" s="3"/>
      <c r="Q5399" s="3"/>
      <c r="R5399" s="3"/>
      <c r="S5399" s="3"/>
      <c r="T5399" s="3"/>
      <c r="U5399" s="3"/>
      <c r="V5399" s="3"/>
      <c r="W5399" s="3"/>
      <c r="X5399" s="3"/>
      <c r="Y5399" s="3"/>
      <c r="Z5399" s="3"/>
      <c r="AA5399" s="3">
        <v>0.373356075285009</v>
      </c>
      <c r="AB5399" s="3">
        <v>0.916131969577906</v>
      </c>
      <c r="AC5399" s="3">
        <v>-8.10810810810812</v>
      </c>
      <c r="AD5399" s="3"/>
      <c r="AE5399" s="5"/>
      <c r="AF5399" s="3">
        <v>7.07620528771384</v>
      </c>
      <c r="AG5399" s="3"/>
      <c r="AH5399" s="3"/>
      <c r="AI5399" s="3"/>
      <c r="AJ5399" s="3"/>
      <c r="AK5399" s="3"/>
      <c r="AL5399" s="3"/>
      <c r="AM5399" s="3"/>
      <c r="AN5399" s="5" t="s">
        <v>46</v>
      </c>
      <c r="AO5399" s="1"/>
      <c r="AP5399" s="1"/>
      <c r="AQ5399" s="1"/>
    </row>
    <row r="5400" spans="1:43">
      <c r="A5400" s="1" t="s">
        <v>13594</v>
      </c>
      <c r="B5400" s="1" t="s">
        <v>13595</v>
      </c>
      <c r="C5400" s="3">
        <v>0.150684931506849</v>
      </c>
      <c r="D5400" s="4">
        <v>44182</v>
      </c>
      <c r="E5400" s="3">
        <v>47.706298263</v>
      </c>
      <c r="F5400" s="5" t="s">
        <v>642</v>
      </c>
      <c r="G5400" s="5">
        <v>56</v>
      </c>
      <c r="H5400" s="5" t="s">
        <v>55</v>
      </c>
      <c r="I5400" s="3">
        <v>4.02139461172741</v>
      </c>
      <c r="J5400" s="3">
        <v>83.6055656382335</v>
      </c>
      <c r="K5400" s="3">
        <v>2.37863131214662</v>
      </c>
      <c r="L5400" s="3">
        <v>54.3502824858757</v>
      </c>
      <c r="M5400" s="3">
        <v>2.54857924030856</v>
      </c>
      <c r="N5400" s="3">
        <v>72.3518850987433</v>
      </c>
      <c r="O5400" s="3"/>
      <c r="P5400" s="3"/>
      <c r="Q5400" s="3"/>
      <c r="R5400" s="3"/>
      <c r="S5400" s="3"/>
      <c r="T5400" s="3"/>
      <c r="U5400" s="3"/>
      <c r="V5400" s="3"/>
      <c r="W5400" s="3"/>
      <c r="X5400" s="3"/>
      <c r="Y5400" s="3"/>
      <c r="Z5400" s="3"/>
      <c r="AA5400" s="3">
        <v>0.521249591374384</v>
      </c>
      <c r="AB5400" s="3">
        <v>1.10074039203348</v>
      </c>
      <c r="AC5400" s="3">
        <v>-1.61135622482255</v>
      </c>
      <c r="AD5400" s="3"/>
      <c r="AE5400" s="5"/>
      <c r="AF5400" s="3">
        <v>1.60459587955626</v>
      </c>
      <c r="AG5400" s="3"/>
      <c r="AH5400" s="3"/>
      <c r="AI5400" s="3"/>
      <c r="AJ5400" s="3"/>
      <c r="AK5400" s="3"/>
      <c r="AL5400" s="3"/>
      <c r="AM5400" s="3"/>
      <c r="AN5400" s="5" t="s">
        <v>1266</v>
      </c>
      <c r="AO5400" s="1"/>
      <c r="AP5400" s="1"/>
      <c r="AQ5400" s="1"/>
    </row>
    <row r="5401" spans="1:43">
      <c r="A5401" s="1" t="s">
        <v>13596</v>
      </c>
      <c r="B5401" s="1" t="s">
        <v>13597</v>
      </c>
      <c r="C5401" s="3">
        <v>0.0958904109589041</v>
      </c>
      <c r="D5401" s="4">
        <v>44202</v>
      </c>
      <c r="E5401" s="3">
        <v>99.9999921142</v>
      </c>
      <c r="F5401" s="5" t="s">
        <v>3143</v>
      </c>
      <c r="G5401" s="5">
        <v>36</v>
      </c>
      <c r="H5401" s="5" t="s">
        <v>55</v>
      </c>
      <c r="I5401" s="3">
        <v>-0.590000000000002</v>
      </c>
      <c r="J5401" s="3"/>
      <c r="K5401" s="3">
        <v>0.211693548387096</v>
      </c>
      <c r="L5401" s="3">
        <v>87.2316384180791</v>
      </c>
      <c r="M5401" s="3">
        <v>-0.580058005800583</v>
      </c>
      <c r="N5401" s="3">
        <v>89.6469180131658</v>
      </c>
      <c r="O5401" s="3"/>
      <c r="P5401" s="3"/>
      <c r="Q5401" s="3"/>
      <c r="R5401" s="3"/>
      <c r="S5401" s="3"/>
      <c r="T5401" s="3"/>
      <c r="U5401" s="3"/>
      <c r="V5401" s="3"/>
      <c r="W5401" s="3"/>
      <c r="X5401" s="3"/>
      <c r="Y5401" s="3"/>
      <c r="Z5401" s="3"/>
      <c r="AA5401" s="3">
        <v>-0.337690976370365</v>
      </c>
      <c r="AB5401" s="3">
        <v>-0.372393061155568</v>
      </c>
      <c r="AC5401" s="3">
        <v>-0.899100899100889</v>
      </c>
      <c r="AD5401" s="3"/>
      <c r="AE5401" s="5"/>
      <c r="AF5401" s="3"/>
      <c r="AG5401" s="3"/>
      <c r="AH5401" s="3"/>
      <c r="AI5401" s="3"/>
      <c r="AJ5401" s="3"/>
      <c r="AK5401" s="3"/>
      <c r="AL5401" s="3"/>
      <c r="AM5401" s="3"/>
      <c r="AN5401" s="5" t="s">
        <v>1266</v>
      </c>
      <c r="AO5401" s="1"/>
      <c r="AP5401" s="1"/>
      <c r="AQ5401" s="1"/>
    </row>
    <row r="5402" spans="1:43">
      <c r="A5402" s="1" t="s">
        <v>13598</v>
      </c>
      <c r="B5402" s="1" t="s">
        <v>13599</v>
      </c>
      <c r="C5402" s="3">
        <v>0.115068493150685</v>
      </c>
      <c r="D5402" s="4">
        <v>44195</v>
      </c>
      <c r="E5402" s="3">
        <v>1.217225701</v>
      </c>
      <c r="F5402" s="5" t="s">
        <v>13600</v>
      </c>
      <c r="G5402" s="5">
        <v>43</v>
      </c>
      <c r="H5402" s="5" t="s">
        <v>55</v>
      </c>
      <c r="I5402" s="3">
        <v>0.879120879120893</v>
      </c>
      <c r="J5402" s="3">
        <v>92.6799758015729</v>
      </c>
      <c r="K5402" s="3">
        <v>0.949715085474364</v>
      </c>
      <c r="L5402" s="3">
        <v>78.5310734463277</v>
      </c>
      <c r="M5402" s="3">
        <v>-0.0593824228028438</v>
      </c>
      <c r="N5402" s="3">
        <v>88.2704967085578</v>
      </c>
      <c r="O5402" s="3"/>
      <c r="P5402" s="3"/>
      <c r="Q5402" s="3"/>
      <c r="R5402" s="3"/>
      <c r="S5402" s="3"/>
      <c r="T5402" s="3"/>
      <c r="U5402" s="3"/>
      <c r="V5402" s="3"/>
      <c r="W5402" s="3"/>
      <c r="X5402" s="3"/>
      <c r="Y5402" s="3"/>
      <c r="Z5402" s="3"/>
      <c r="AA5402" s="3">
        <v>0.148512995254406</v>
      </c>
      <c r="AB5402" s="3">
        <v>0.218147796470005</v>
      </c>
      <c r="AC5402" s="3">
        <v>-1.51619572708478</v>
      </c>
      <c r="AD5402" s="3"/>
      <c r="AE5402" s="5">
        <v>1</v>
      </c>
      <c r="AF5402" s="3">
        <v>-0.0699300699300622</v>
      </c>
      <c r="AG5402" s="3"/>
      <c r="AH5402" s="3"/>
      <c r="AI5402" s="3"/>
      <c r="AJ5402" s="3"/>
      <c r="AK5402" s="3"/>
      <c r="AL5402" s="3"/>
      <c r="AM5402" s="3"/>
      <c r="AN5402" s="5" t="s">
        <v>1266</v>
      </c>
      <c r="AO5402" s="1"/>
      <c r="AP5402" s="1"/>
      <c r="AQ5402" s="1"/>
    </row>
    <row r="5403" spans="1:43">
      <c r="A5403" s="1" t="s">
        <v>13601</v>
      </c>
      <c r="B5403" s="1" t="s">
        <v>13602</v>
      </c>
      <c r="C5403" s="3">
        <v>0.175342465753425</v>
      </c>
      <c r="D5403" s="4">
        <v>44173</v>
      </c>
      <c r="E5403" s="3">
        <v>2.4592182442</v>
      </c>
      <c r="F5403" s="5" t="s">
        <v>3853</v>
      </c>
      <c r="G5403" s="5">
        <v>65</v>
      </c>
      <c r="H5403" s="5" t="s">
        <v>55</v>
      </c>
      <c r="I5403" s="3">
        <v>4.41384513816844</v>
      </c>
      <c r="J5403" s="3">
        <v>81.7906836055656</v>
      </c>
      <c r="K5403" s="3">
        <v>1.44781453312563</v>
      </c>
      <c r="L5403" s="3">
        <v>71.2429378531073</v>
      </c>
      <c r="M5403" s="3">
        <v>-1.06344950848972</v>
      </c>
      <c r="N5403" s="3">
        <v>90.9634949132256</v>
      </c>
      <c r="O5403" s="3"/>
      <c r="P5403" s="3"/>
      <c r="Q5403" s="3"/>
      <c r="R5403" s="3"/>
      <c r="S5403" s="3"/>
      <c r="T5403" s="3"/>
      <c r="U5403" s="3"/>
      <c r="V5403" s="3"/>
      <c r="W5403" s="3"/>
      <c r="X5403" s="3"/>
      <c r="Y5403" s="3"/>
      <c r="Z5403" s="3"/>
      <c r="AA5403" s="3">
        <v>0.420155891793966</v>
      </c>
      <c r="AB5403" s="3">
        <v>0.813902527534499</v>
      </c>
      <c r="AC5403" s="3">
        <v>-3.87562758742183</v>
      </c>
      <c r="AD5403" s="3"/>
      <c r="AE5403" s="5"/>
      <c r="AF5403" s="3">
        <v>2.92370083938507</v>
      </c>
      <c r="AG5403" s="3"/>
      <c r="AH5403" s="3"/>
      <c r="AI5403" s="3"/>
      <c r="AJ5403" s="3"/>
      <c r="AK5403" s="3"/>
      <c r="AL5403" s="3"/>
      <c r="AM5403" s="3"/>
      <c r="AN5403" s="5" t="s">
        <v>1266</v>
      </c>
      <c r="AO5403" s="1"/>
      <c r="AP5403" s="1"/>
      <c r="AQ5403" s="1"/>
    </row>
    <row r="5404" spans="1:43">
      <c r="A5404" s="1" t="s">
        <v>13603</v>
      </c>
      <c r="B5404" s="1" t="s">
        <v>13604</v>
      </c>
      <c r="C5404" s="3">
        <v>0.115068493150685</v>
      </c>
      <c r="D5404" s="4">
        <v>44195</v>
      </c>
      <c r="E5404" s="3">
        <v>3.4201080004</v>
      </c>
      <c r="F5404" s="5" t="s">
        <v>13605</v>
      </c>
      <c r="G5404" s="5">
        <v>43</v>
      </c>
      <c r="H5404" s="5" t="s">
        <v>655</v>
      </c>
      <c r="I5404" s="3">
        <v>-1.2</v>
      </c>
      <c r="J5404" s="3">
        <v>91.8918918918919</v>
      </c>
      <c r="K5404" s="3">
        <v>-0.463429377392711</v>
      </c>
      <c r="L5404" s="3">
        <v>91.8918918918919</v>
      </c>
      <c r="M5404" s="3">
        <v>-1.24937531234382</v>
      </c>
      <c r="N5404" s="3">
        <v>91.8918918918919</v>
      </c>
      <c r="O5404" s="3"/>
      <c r="P5404" s="3"/>
      <c r="Q5404" s="3"/>
      <c r="R5404" s="3"/>
      <c r="S5404" s="3"/>
      <c r="T5404" s="3"/>
      <c r="U5404" s="3"/>
      <c r="V5404" s="3"/>
      <c r="W5404" s="3"/>
      <c r="X5404" s="3"/>
      <c r="Y5404" s="3"/>
      <c r="Z5404" s="3"/>
      <c r="AA5404" s="3">
        <v>-0.352304888611887</v>
      </c>
      <c r="AB5404" s="3">
        <v>-0.428442512009518</v>
      </c>
      <c r="AC5404" s="3">
        <v>-1.63281561131023</v>
      </c>
      <c r="AD5404" s="3"/>
      <c r="AE5404" s="5">
        <v>1</v>
      </c>
      <c r="AF5404" s="3">
        <v>-0.739999999999996</v>
      </c>
      <c r="AG5404" s="3"/>
      <c r="AH5404" s="3"/>
      <c r="AI5404" s="3"/>
      <c r="AJ5404" s="3"/>
      <c r="AK5404" s="3"/>
      <c r="AL5404" s="3"/>
      <c r="AM5404" s="3"/>
      <c r="AN5404" s="5" t="s">
        <v>1266</v>
      </c>
      <c r="AO5404" s="1"/>
      <c r="AP5404" s="1"/>
      <c r="AQ5404" s="1"/>
    </row>
    <row r="5405" spans="1:43">
      <c r="A5405" s="1" t="s">
        <v>13606</v>
      </c>
      <c r="B5405" s="1" t="s">
        <v>13607</v>
      </c>
      <c r="C5405" s="3">
        <v>0.167123287671233</v>
      </c>
      <c r="D5405" s="4">
        <v>44176</v>
      </c>
      <c r="E5405" s="3">
        <v>34.4208899719</v>
      </c>
      <c r="F5405" s="5" t="s">
        <v>2902</v>
      </c>
      <c r="G5405" s="5">
        <v>62</v>
      </c>
      <c r="H5405" s="5" t="s">
        <v>55</v>
      </c>
      <c r="I5405" s="3">
        <v>0.513783223001689</v>
      </c>
      <c r="J5405" s="3">
        <v>93.6479128856624</v>
      </c>
      <c r="K5405" s="3">
        <v>0</v>
      </c>
      <c r="L5405" s="3">
        <v>89.0960451977401</v>
      </c>
      <c r="M5405" s="3">
        <v>-0.196213087412931</v>
      </c>
      <c r="N5405" s="3">
        <v>88.8689407540395</v>
      </c>
      <c r="O5405" s="3"/>
      <c r="P5405" s="3"/>
      <c r="Q5405" s="3"/>
      <c r="R5405" s="3"/>
      <c r="S5405" s="3"/>
      <c r="T5405" s="3"/>
      <c r="U5405" s="3"/>
      <c r="V5405" s="3"/>
      <c r="W5405" s="3"/>
      <c r="X5405" s="3"/>
      <c r="Y5405" s="3"/>
      <c r="Z5405" s="3"/>
      <c r="AA5405" s="3">
        <v>0.141965362537742</v>
      </c>
      <c r="AB5405" s="3">
        <v>0.215755876814215</v>
      </c>
      <c r="AC5405" s="3">
        <v>-2.43598350436366</v>
      </c>
      <c r="AD5405" s="3"/>
      <c r="AE5405" s="5"/>
      <c r="AF5405" s="3">
        <v>0.513783223001689</v>
      </c>
      <c r="AG5405" s="3"/>
      <c r="AH5405" s="3"/>
      <c r="AI5405" s="3"/>
      <c r="AJ5405" s="3"/>
      <c r="AK5405" s="3"/>
      <c r="AL5405" s="3"/>
      <c r="AM5405" s="3"/>
      <c r="AN5405" s="5" t="s">
        <v>1266</v>
      </c>
      <c r="AO5405" s="1"/>
      <c r="AP5405" s="1"/>
      <c r="AQ5405" s="1"/>
    </row>
    <row r="5406" spans="1:43">
      <c r="A5406" s="1" t="s">
        <v>13608</v>
      </c>
      <c r="B5406" s="1" t="s">
        <v>13609</v>
      </c>
      <c r="C5406" s="3">
        <v>0.0712328767123288</v>
      </c>
      <c r="D5406" s="4">
        <v>44211</v>
      </c>
      <c r="E5406" s="3">
        <v>89.103191384</v>
      </c>
      <c r="F5406" s="5" t="s">
        <v>3396</v>
      </c>
      <c r="G5406" s="5">
        <v>27</v>
      </c>
      <c r="H5406" s="5" t="s">
        <v>191</v>
      </c>
      <c r="I5406" s="3">
        <v>-0.570000000000004</v>
      </c>
      <c r="J5406" s="3"/>
      <c r="K5406" s="3">
        <v>0.525730462036193</v>
      </c>
      <c r="L5406" s="3">
        <v>82.1917808219178</v>
      </c>
      <c r="M5406" s="3">
        <v>-0.570000000000004</v>
      </c>
      <c r="N5406" s="3"/>
      <c r="O5406" s="3"/>
      <c r="P5406" s="3"/>
      <c r="Q5406" s="3"/>
      <c r="R5406" s="3"/>
      <c r="S5406" s="3"/>
      <c r="T5406" s="3"/>
      <c r="U5406" s="3"/>
      <c r="V5406" s="3"/>
      <c r="W5406" s="3"/>
      <c r="X5406" s="3"/>
      <c r="Y5406" s="3"/>
      <c r="Z5406" s="3"/>
      <c r="AA5406" s="3">
        <v>-0.120427719317862</v>
      </c>
      <c r="AB5406" s="3">
        <v>-0.165577856520178</v>
      </c>
      <c r="AC5406" s="3">
        <v>-2.15649421307745</v>
      </c>
      <c r="AD5406" s="3"/>
      <c r="AE5406" s="5"/>
      <c r="AF5406" s="3"/>
      <c r="AG5406" s="3"/>
      <c r="AH5406" s="3"/>
      <c r="AI5406" s="3"/>
      <c r="AJ5406" s="3"/>
      <c r="AK5406" s="3"/>
      <c r="AL5406" s="3"/>
      <c r="AM5406" s="3"/>
      <c r="AN5406" s="5" t="s">
        <v>1266</v>
      </c>
      <c r="AO5406" s="1"/>
      <c r="AP5406" s="1"/>
      <c r="AQ5406" s="1"/>
    </row>
    <row r="5407" spans="1:43">
      <c r="A5407" s="1" t="s">
        <v>13610</v>
      </c>
      <c r="B5407" s="1" t="s">
        <v>13611</v>
      </c>
      <c r="C5407" s="3">
        <v>0.0520547945205479</v>
      </c>
      <c r="D5407" s="4">
        <v>44218</v>
      </c>
      <c r="E5407" s="3">
        <v>15.0882326301</v>
      </c>
      <c r="F5407" s="5" t="s">
        <v>13612</v>
      </c>
      <c r="G5407" s="5">
        <v>20</v>
      </c>
      <c r="H5407" s="5" t="s">
        <v>226</v>
      </c>
      <c r="I5407" s="3">
        <v>-0.180000000000002</v>
      </c>
      <c r="J5407" s="3"/>
      <c r="K5407" s="3">
        <v>0.452852973734522</v>
      </c>
      <c r="L5407" s="3">
        <v>57.2751322751323</v>
      </c>
      <c r="M5407" s="3">
        <v>-0.180000000000002</v>
      </c>
      <c r="N5407" s="3"/>
      <c r="O5407" s="3"/>
      <c r="P5407" s="3"/>
      <c r="Q5407" s="3"/>
      <c r="R5407" s="3"/>
      <c r="S5407" s="3"/>
      <c r="T5407" s="3"/>
      <c r="U5407" s="3"/>
      <c r="V5407" s="3"/>
      <c r="W5407" s="3"/>
      <c r="X5407" s="3"/>
      <c r="Y5407" s="3"/>
      <c r="Z5407" s="3"/>
      <c r="AA5407" s="3">
        <v>-0.153076505124262</v>
      </c>
      <c r="AB5407" s="3">
        <v>-0.251670630053586</v>
      </c>
      <c r="AC5407" s="3">
        <v>-0.629999999999997</v>
      </c>
      <c r="AD5407" s="3"/>
      <c r="AE5407" s="5"/>
      <c r="AF5407" s="3"/>
      <c r="AG5407" s="3"/>
      <c r="AH5407" s="3"/>
      <c r="AI5407" s="3"/>
      <c r="AJ5407" s="3"/>
      <c r="AK5407" s="3"/>
      <c r="AL5407" s="3"/>
      <c r="AM5407" s="3"/>
      <c r="AN5407" s="5" t="s">
        <v>1266</v>
      </c>
      <c r="AO5407" s="1"/>
      <c r="AP5407" s="1"/>
      <c r="AQ5407" s="1"/>
    </row>
    <row r="5408" spans="1:43">
      <c r="A5408" s="1" t="s">
        <v>13613</v>
      </c>
      <c r="B5408" s="1" t="s">
        <v>13614</v>
      </c>
      <c r="C5408" s="3">
        <v>0.101369863013699</v>
      </c>
      <c r="D5408" s="4">
        <v>44200</v>
      </c>
      <c r="E5408" s="3">
        <v>9.1649844352</v>
      </c>
      <c r="F5408" s="5" t="s">
        <v>7955</v>
      </c>
      <c r="G5408" s="5">
        <v>38</v>
      </c>
      <c r="H5408" s="5" t="s">
        <v>55</v>
      </c>
      <c r="I5408" s="3">
        <v>3.82</v>
      </c>
      <c r="J5408" s="3"/>
      <c r="K5408" s="3">
        <v>3.09831181727906</v>
      </c>
      <c r="L5408" s="3">
        <v>39.0395480225989</v>
      </c>
      <c r="M5408" s="3">
        <v>3.48883572567782</v>
      </c>
      <c r="N5408" s="3">
        <v>65.9485338120886</v>
      </c>
      <c r="O5408" s="3"/>
      <c r="P5408" s="3"/>
      <c r="Q5408" s="3"/>
      <c r="R5408" s="3"/>
      <c r="S5408" s="3"/>
      <c r="T5408" s="3"/>
      <c r="U5408" s="3"/>
      <c r="V5408" s="3"/>
      <c r="W5408" s="3"/>
      <c r="X5408" s="3"/>
      <c r="Y5408" s="3"/>
      <c r="Z5408" s="3"/>
      <c r="AA5408" s="3">
        <v>0.276482154952879</v>
      </c>
      <c r="AB5408" s="3">
        <v>0.589995032090916</v>
      </c>
      <c r="AC5408" s="3">
        <v>-2.87422839506173</v>
      </c>
      <c r="AD5408" s="3"/>
      <c r="AE5408" s="5"/>
      <c r="AF5408" s="3"/>
      <c r="AG5408" s="3"/>
      <c r="AH5408" s="3"/>
      <c r="AI5408" s="3"/>
      <c r="AJ5408" s="3"/>
      <c r="AK5408" s="3"/>
      <c r="AL5408" s="3"/>
      <c r="AM5408" s="3"/>
      <c r="AN5408" s="5" t="s">
        <v>1266</v>
      </c>
      <c r="AO5408" s="1"/>
      <c r="AP5408" s="1"/>
      <c r="AQ5408" s="1"/>
    </row>
    <row r="5409" spans="1:43">
      <c r="A5409" s="1" t="s">
        <v>13615</v>
      </c>
      <c r="B5409" s="1" t="s">
        <v>13616</v>
      </c>
      <c r="C5409" s="3">
        <v>0.0794520547945206</v>
      </c>
      <c r="D5409" s="4">
        <v>44208</v>
      </c>
      <c r="E5409" s="3">
        <v>2.6876888461</v>
      </c>
      <c r="F5409" s="5" t="s">
        <v>13617</v>
      </c>
      <c r="G5409" s="5">
        <v>30</v>
      </c>
      <c r="H5409" s="5" t="s">
        <v>191</v>
      </c>
      <c r="I5409" s="3">
        <v>1.38</v>
      </c>
      <c r="J5409" s="3"/>
      <c r="K5409" s="3">
        <v>2.46614109561351</v>
      </c>
      <c r="L5409" s="3">
        <v>52.2260273972603</v>
      </c>
      <c r="M5409" s="3">
        <v>1.38</v>
      </c>
      <c r="N5409" s="3"/>
      <c r="O5409" s="3"/>
      <c r="P5409" s="3"/>
      <c r="Q5409" s="3"/>
      <c r="R5409" s="3"/>
      <c r="S5409" s="3"/>
      <c r="T5409" s="3"/>
      <c r="U5409" s="3"/>
      <c r="V5409" s="3"/>
      <c r="W5409" s="3"/>
      <c r="X5409" s="3"/>
      <c r="Y5409" s="3"/>
      <c r="Z5409" s="3"/>
      <c r="AA5409" s="3">
        <v>0.100238109971722</v>
      </c>
      <c r="AB5409" s="3">
        <v>0.164652422775945</v>
      </c>
      <c r="AC5409" s="3">
        <v>-3.79229871645275</v>
      </c>
      <c r="AD5409" s="3"/>
      <c r="AE5409" s="5"/>
      <c r="AF5409" s="3"/>
      <c r="AG5409" s="3"/>
      <c r="AH5409" s="3"/>
      <c r="AI5409" s="3"/>
      <c r="AJ5409" s="3"/>
      <c r="AK5409" s="3"/>
      <c r="AL5409" s="3"/>
      <c r="AM5409" s="3"/>
      <c r="AN5409" s="5" t="s">
        <v>1266</v>
      </c>
      <c r="AO5409" s="1"/>
      <c r="AP5409" s="1"/>
      <c r="AQ5409" s="1"/>
    </row>
    <row r="5410" spans="1:43">
      <c r="A5410" s="1" t="s">
        <v>13618</v>
      </c>
      <c r="B5410" s="1" t="s">
        <v>13619</v>
      </c>
      <c r="C5410" s="3">
        <v>0.115068493150685</v>
      </c>
      <c r="D5410" s="4">
        <v>44195</v>
      </c>
      <c r="E5410" s="3">
        <v>4.2006164276</v>
      </c>
      <c r="F5410" s="5" t="s">
        <v>2575</v>
      </c>
      <c r="G5410" s="5">
        <v>43</v>
      </c>
      <c r="H5410" s="5" t="s">
        <v>226</v>
      </c>
      <c r="I5410" s="3">
        <v>1.40887290167866</v>
      </c>
      <c r="J5410" s="3">
        <v>65.4338549075391</v>
      </c>
      <c r="K5410" s="3">
        <v>0.634605850272678</v>
      </c>
      <c r="L5410" s="3">
        <v>43.1216931216931</v>
      </c>
      <c r="M5410" s="3">
        <v>0.894721145243056</v>
      </c>
      <c r="N5410" s="3">
        <v>44.1466854724965</v>
      </c>
      <c r="O5410" s="3"/>
      <c r="P5410" s="3"/>
      <c r="Q5410" s="3"/>
      <c r="R5410" s="3"/>
      <c r="S5410" s="3"/>
      <c r="T5410" s="3"/>
      <c r="U5410" s="3"/>
      <c r="V5410" s="3"/>
      <c r="W5410" s="3"/>
      <c r="X5410" s="3"/>
      <c r="Y5410" s="3"/>
      <c r="Z5410" s="3"/>
      <c r="AA5410" s="3">
        <v>0.308967273230914</v>
      </c>
      <c r="AB5410" s="3">
        <v>0.489023936735982</v>
      </c>
      <c r="AC5410" s="3">
        <v>-0.750469043151953</v>
      </c>
      <c r="AD5410" s="3"/>
      <c r="AE5410" s="5"/>
      <c r="AF5410" s="3">
        <v>0.429656274980035</v>
      </c>
      <c r="AG5410" s="3"/>
      <c r="AH5410" s="3"/>
      <c r="AI5410" s="3"/>
      <c r="AJ5410" s="3"/>
      <c r="AK5410" s="3"/>
      <c r="AL5410" s="3"/>
      <c r="AM5410" s="3">
        <v>100</v>
      </c>
      <c r="AN5410" s="5" t="s">
        <v>56</v>
      </c>
      <c r="AO5410" s="1"/>
      <c r="AP5410" s="1"/>
      <c r="AQ5410" s="1"/>
    </row>
    <row r="5411" spans="1:43">
      <c r="A5411" s="1" t="s">
        <v>13620</v>
      </c>
      <c r="B5411" s="1" t="s">
        <v>13621</v>
      </c>
      <c r="C5411" s="3">
        <v>0.0904109589041096</v>
      </c>
      <c r="D5411" s="4">
        <v>44204</v>
      </c>
      <c r="E5411" s="3">
        <v>99.999997795</v>
      </c>
      <c r="F5411" s="5" t="s">
        <v>1719</v>
      </c>
      <c r="G5411" s="5">
        <v>34</v>
      </c>
      <c r="H5411" s="5" t="s">
        <v>55</v>
      </c>
      <c r="I5411" s="3">
        <v>4.07</v>
      </c>
      <c r="J5411" s="3"/>
      <c r="K5411" s="3">
        <v>4.02838864454218</v>
      </c>
      <c r="L5411" s="3">
        <v>19.774011299435</v>
      </c>
      <c r="M5411" s="3">
        <v>4.07</v>
      </c>
      <c r="N5411" s="3">
        <v>60.3231597845601</v>
      </c>
      <c r="O5411" s="3"/>
      <c r="P5411" s="3"/>
      <c r="Q5411" s="3"/>
      <c r="R5411" s="3"/>
      <c r="S5411" s="3"/>
      <c r="T5411" s="3"/>
      <c r="U5411" s="3"/>
      <c r="V5411" s="3"/>
      <c r="W5411" s="3"/>
      <c r="X5411" s="3"/>
      <c r="Y5411" s="3"/>
      <c r="Z5411" s="3"/>
      <c r="AA5411" s="3">
        <v>0.394512232078161</v>
      </c>
      <c r="AB5411" s="3">
        <v>0.988794035004111</v>
      </c>
      <c r="AC5411" s="3">
        <v>-1.98883119427843</v>
      </c>
      <c r="AD5411" s="3"/>
      <c r="AE5411" s="5"/>
      <c r="AF5411" s="3"/>
      <c r="AG5411" s="3"/>
      <c r="AH5411" s="3"/>
      <c r="AI5411" s="3"/>
      <c r="AJ5411" s="3"/>
      <c r="AK5411" s="3"/>
      <c r="AL5411" s="3"/>
      <c r="AM5411" s="3"/>
      <c r="AN5411" s="5" t="s">
        <v>1266</v>
      </c>
      <c r="AO5411" s="1"/>
      <c r="AP5411" s="1"/>
      <c r="AQ5411" s="1"/>
    </row>
    <row r="5412" spans="1:43">
      <c r="A5412" s="1" t="s">
        <v>13622</v>
      </c>
      <c r="B5412" s="1" t="s">
        <v>13623</v>
      </c>
      <c r="C5412" s="3">
        <v>0.153424657534247</v>
      </c>
      <c r="D5412" s="4">
        <v>44181</v>
      </c>
      <c r="E5412" s="3">
        <v>50.7124153024</v>
      </c>
      <c r="F5412" s="5" t="s">
        <v>2902</v>
      </c>
      <c r="G5412" s="5">
        <v>57</v>
      </c>
      <c r="H5412" s="5" t="s">
        <v>55</v>
      </c>
      <c r="I5412" s="3">
        <v>2.09589718240236</v>
      </c>
      <c r="J5412" s="3">
        <v>89.3526920750151</v>
      </c>
      <c r="K5412" s="3">
        <v>0.741391083796708</v>
      </c>
      <c r="L5412" s="3">
        <v>81.2994350282486</v>
      </c>
      <c r="M5412" s="3">
        <v>0.869310412189872</v>
      </c>
      <c r="N5412" s="3">
        <v>83.0640335128665</v>
      </c>
      <c r="O5412" s="3"/>
      <c r="P5412" s="3"/>
      <c r="Q5412" s="3"/>
      <c r="R5412" s="3"/>
      <c r="S5412" s="3"/>
      <c r="T5412" s="3"/>
      <c r="U5412" s="3"/>
      <c r="V5412" s="3"/>
      <c r="W5412" s="3"/>
      <c r="X5412" s="3"/>
      <c r="Y5412" s="3"/>
      <c r="Z5412" s="3"/>
      <c r="AA5412" s="3">
        <v>0.378175487675185</v>
      </c>
      <c r="AB5412" s="3">
        <v>0.618944558928309</v>
      </c>
      <c r="AC5412" s="3">
        <v>-1.85734801340355</v>
      </c>
      <c r="AD5412" s="3"/>
      <c r="AE5412" s="5"/>
      <c r="AF5412" s="3">
        <v>1.34453781512603</v>
      </c>
      <c r="AG5412" s="3"/>
      <c r="AH5412" s="3"/>
      <c r="AI5412" s="3"/>
      <c r="AJ5412" s="3"/>
      <c r="AK5412" s="3"/>
      <c r="AL5412" s="3"/>
      <c r="AM5412" s="3"/>
      <c r="AN5412" s="5" t="s">
        <v>1266</v>
      </c>
      <c r="AO5412" s="1"/>
      <c r="AP5412" s="1"/>
      <c r="AQ5412" s="1"/>
    </row>
    <row r="5413" spans="1:43">
      <c r="A5413" s="1" t="s">
        <v>13624</v>
      </c>
      <c r="B5413" s="1" t="s">
        <v>13625</v>
      </c>
      <c r="C5413" s="3">
        <v>0.0958904109589041</v>
      </c>
      <c r="D5413" s="4">
        <v>44202</v>
      </c>
      <c r="E5413" s="3">
        <v>18.0333915771</v>
      </c>
      <c r="F5413" s="5" t="s">
        <v>13626</v>
      </c>
      <c r="G5413" s="5">
        <v>36</v>
      </c>
      <c r="H5413" s="5" t="s">
        <v>226</v>
      </c>
      <c r="I5413" s="3">
        <v>-0.119999999999998</v>
      </c>
      <c r="J5413" s="3"/>
      <c r="K5413" s="3">
        <v>0.0701332531810474</v>
      </c>
      <c r="L5413" s="3">
        <v>80.6878306878307</v>
      </c>
      <c r="M5413" s="3">
        <v>-0.119999999999998</v>
      </c>
      <c r="N5413" s="3">
        <v>82.5105782792666</v>
      </c>
      <c r="O5413" s="3"/>
      <c r="P5413" s="3"/>
      <c r="Q5413" s="3"/>
      <c r="R5413" s="3"/>
      <c r="S5413" s="3"/>
      <c r="T5413" s="3"/>
      <c r="U5413" s="3"/>
      <c r="V5413" s="3"/>
      <c r="W5413" s="3"/>
      <c r="X5413" s="3"/>
      <c r="Y5413" s="3"/>
      <c r="Z5413" s="3"/>
      <c r="AA5413" s="3">
        <v>-0.409501884575693</v>
      </c>
      <c r="AB5413" s="3">
        <v>-0.433809960375825</v>
      </c>
      <c r="AC5413" s="3">
        <v>-0.239880059970011</v>
      </c>
      <c r="AD5413" s="3"/>
      <c r="AE5413" s="5"/>
      <c r="AF5413" s="3"/>
      <c r="AG5413" s="3"/>
      <c r="AH5413" s="3"/>
      <c r="AI5413" s="3"/>
      <c r="AJ5413" s="3"/>
      <c r="AK5413" s="3"/>
      <c r="AL5413" s="3"/>
      <c r="AM5413" s="3"/>
      <c r="AN5413" s="5" t="s">
        <v>1266</v>
      </c>
      <c r="AO5413" s="1"/>
      <c r="AP5413" s="1"/>
      <c r="AQ5413" s="1"/>
    </row>
    <row r="5414" spans="1:43">
      <c r="A5414" s="1" t="s">
        <v>13627</v>
      </c>
      <c r="B5414" s="1" t="s">
        <v>13628</v>
      </c>
      <c r="C5414" s="3">
        <v>0.0904109589041096</v>
      </c>
      <c r="D5414" s="4">
        <v>44204</v>
      </c>
      <c r="E5414" s="3">
        <v>135.083245477</v>
      </c>
      <c r="F5414" s="5" t="s">
        <v>13629</v>
      </c>
      <c r="G5414" s="5">
        <v>34</v>
      </c>
      <c r="H5414" s="5" t="s">
        <v>55</v>
      </c>
      <c r="I5414" s="3">
        <v>1.69999999999999</v>
      </c>
      <c r="J5414" s="3"/>
      <c r="K5414" s="3">
        <v>2.63396911898273</v>
      </c>
      <c r="L5414" s="3">
        <v>48.7005649717514</v>
      </c>
      <c r="M5414" s="3">
        <v>1.69999999999999</v>
      </c>
      <c r="N5414" s="3">
        <v>78.6953919808498</v>
      </c>
      <c r="O5414" s="3"/>
      <c r="P5414" s="3"/>
      <c r="Q5414" s="3"/>
      <c r="R5414" s="3"/>
      <c r="S5414" s="3"/>
      <c r="T5414" s="3"/>
      <c r="U5414" s="3"/>
      <c r="V5414" s="3"/>
      <c r="W5414" s="3"/>
      <c r="X5414" s="3"/>
      <c r="Y5414" s="3"/>
      <c r="Z5414" s="3"/>
      <c r="AA5414" s="3">
        <v>0.185902896710515</v>
      </c>
      <c r="AB5414" s="3">
        <v>0.331078195069619</v>
      </c>
      <c r="AC5414" s="3">
        <v>-2.46087213308397</v>
      </c>
      <c r="AD5414" s="3"/>
      <c r="AE5414" s="5"/>
      <c r="AF5414" s="3"/>
      <c r="AG5414" s="3"/>
      <c r="AH5414" s="3"/>
      <c r="AI5414" s="3"/>
      <c r="AJ5414" s="3"/>
      <c r="AK5414" s="3"/>
      <c r="AL5414" s="3"/>
      <c r="AM5414" s="3"/>
      <c r="AN5414" s="5" t="s">
        <v>1266</v>
      </c>
      <c r="AO5414" s="1"/>
      <c r="AP5414" s="1"/>
      <c r="AQ5414" s="1"/>
    </row>
    <row r="5415" spans="1:43">
      <c r="A5415" s="1" t="s">
        <v>13630</v>
      </c>
      <c r="B5415" s="1" t="s">
        <v>13631</v>
      </c>
      <c r="C5415" s="3">
        <v>0.115068493150685</v>
      </c>
      <c r="D5415" s="4">
        <v>44195</v>
      </c>
      <c r="E5415" s="3">
        <v>3.0144270535</v>
      </c>
      <c r="F5415" s="5" t="s">
        <v>13632</v>
      </c>
      <c r="G5415" s="5">
        <v>43</v>
      </c>
      <c r="H5415" s="5" t="s">
        <v>226</v>
      </c>
      <c r="I5415" s="3">
        <v>0.790000000000002</v>
      </c>
      <c r="J5415" s="3">
        <v>80.3698435277383</v>
      </c>
      <c r="K5415" s="3">
        <v>-0.0793100029741164</v>
      </c>
      <c r="L5415" s="3">
        <v>90.4761904761905</v>
      </c>
      <c r="M5415" s="3">
        <v>0.408447897987646</v>
      </c>
      <c r="N5415" s="3">
        <v>61.7771509167842</v>
      </c>
      <c r="O5415" s="3"/>
      <c r="P5415" s="3"/>
      <c r="Q5415" s="3"/>
      <c r="R5415" s="3"/>
      <c r="S5415" s="3"/>
      <c r="T5415" s="3"/>
      <c r="U5415" s="3"/>
      <c r="V5415" s="3"/>
      <c r="W5415" s="3"/>
      <c r="X5415" s="3"/>
      <c r="Y5415" s="3"/>
      <c r="Z5415" s="3"/>
      <c r="AA5415" s="3">
        <v>0.19031850191835</v>
      </c>
      <c r="AB5415" s="3">
        <v>0.324415533671361</v>
      </c>
      <c r="AC5415" s="3">
        <v>-0.831930276319695</v>
      </c>
      <c r="AD5415" s="3"/>
      <c r="AE5415" s="5"/>
      <c r="AF5415" s="3">
        <v>0.130000000000008</v>
      </c>
      <c r="AG5415" s="3"/>
      <c r="AH5415" s="3"/>
      <c r="AI5415" s="3"/>
      <c r="AJ5415" s="3"/>
      <c r="AK5415" s="3"/>
      <c r="AL5415" s="3"/>
      <c r="AM5415" s="3"/>
      <c r="AN5415" s="5" t="s">
        <v>134</v>
      </c>
      <c r="AO5415" s="1"/>
      <c r="AP5415" s="1"/>
      <c r="AQ5415" s="1"/>
    </row>
    <row r="5416" spans="1:43">
      <c r="A5416" s="1" t="s">
        <v>13633</v>
      </c>
      <c r="B5416" s="1" t="s">
        <v>13634</v>
      </c>
      <c r="C5416" s="3">
        <v>0.115068493150685</v>
      </c>
      <c r="D5416" s="4">
        <v>44195</v>
      </c>
      <c r="E5416" s="3">
        <v>38.2819378877</v>
      </c>
      <c r="F5416" s="5" t="s">
        <v>13635</v>
      </c>
      <c r="G5416" s="5">
        <v>43</v>
      </c>
      <c r="H5416" s="5" t="s">
        <v>116</v>
      </c>
      <c r="I5416" s="3">
        <v>5.51999999999999</v>
      </c>
      <c r="J5416" s="3">
        <v>68.6915887850467</v>
      </c>
      <c r="K5416" s="3">
        <v>1.71582803161749</v>
      </c>
      <c r="L5416" s="3">
        <v>64.6788990825688</v>
      </c>
      <c r="M5416" s="3">
        <v>5.2253689668927</v>
      </c>
      <c r="N5416" s="3">
        <v>26.6355140186916</v>
      </c>
      <c r="O5416" s="3"/>
      <c r="P5416" s="3"/>
      <c r="Q5416" s="3"/>
      <c r="R5416" s="3"/>
      <c r="S5416" s="3"/>
      <c r="T5416" s="3"/>
      <c r="U5416" s="3"/>
      <c r="V5416" s="3"/>
      <c r="W5416" s="3"/>
      <c r="X5416" s="3"/>
      <c r="Y5416" s="3"/>
      <c r="Z5416" s="3"/>
      <c r="AA5416" s="3">
        <v>0.715332728653013</v>
      </c>
      <c r="AB5416" s="3">
        <v>2.12236889175771</v>
      </c>
      <c r="AC5416" s="3">
        <v>-2.74506079027355</v>
      </c>
      <c r="AD5416" s="3"/>
      <c r="AE5416" s="5"/>
      <c r="AF5416" s="3">
        <v>2.39</v>
      </c>
      <c r="AG5416" s="3"/>
      <c r="AH5416" s="3"/>
      <c r="AI5416" s="3"/>
      <c r="AJ5416" s="3"/>
      <c r="AK5416" s="3"/>
      <c r="AL5416" s="3"/>
      <c r="AM5416" s="3"/>
      <c r="AN5416" s="5" t="s">
        <v>51</v>
      </c>
      <c r="AO5416" s="1"/>
      <c r="AP5416" s="1"/>
      <c r="AQ5416" s="1"/>
    </row>
    <row r="5417" spans="1:43">
      <c r="A5417" s="1" t="s">
        <v>13636</v>
      </c>
      <c r="B5417" s="1" t="s">
        <v>13637</v>
      </c>
      <c r="C5417" s="3">
        <v>0.134246575342466</v>
      </c>
      <c r="D5417" s="4">
        <v>44188</v>
      </c>
      <c r="E5417" s="3">
        <v>5.5778590527</v>
      </c>
      <c r="F5417" s="5" t="s">
        <v>3527</v>
      </c>
      <c r="G5417" s="5">
        <v>50</v>
      </c>
      <c r="H5417" s="5" t="s">
        <v>55</v>
      </c>
      <c r="I5417" s="3">
        <v>7.69307225921876</v>
      </c>
      <c r="J5417" s="3">
        <v>67.4531155474894</v>
      </c>
      <c r="K5417" s="3">
        <v>1.64165103189492</v>
      </c>
      <c r="L5417" s="3">
        <v>68.3050847457627</v>
      </c>
      <c r="M5417" s="3">
        <v>5.55284948855333</v>
      </c>
      <c r="N5417" s="3">
        <v>46.1998803111909</v>
      </c>
      <c r="O5417" s="3"/>
      <c r="P5417" s="3"/>
      <c r="Q5417" s="3"/>
      <c r="R5417" s="3"/>
      <c r="S5417" s="3"/>
      <c r="T5417" s="3"/>
      <c r="U5417" s="3"/>
      <c r="V5417" s="3"/>
      <c r="W5417" s="3"/>
      <c r="X5417" s="3"/>
      <c r="Y5417" s="3"/>
      <c r="Z5417" s="3"/>
      <c r="AA5417" s="3">
        <v>0.524335187775949</v>
      </c>
      <c r="AB5417" s="3">
        <v>1.21005635178122</v>
      </c>
      <c r="AC5417" s="3">
        <v>-3.83368830447265</v>
      </c>
      <c r="AD5417" s="3"/>
      <c r="AE5417" s="5"/>
      <c r="AF5417" s="3">
        <v>3.28993141834807</v>
      </c>
      <c r="AG5417" s="3"/>
      <c r="AH5417" s="3"/>
      <c r="AI5417" s="3"/>
      <c r="AJ5417" s="3"/>
      <c r="AK5417" s="3"/>
      <c r="AL5417" s="3"/>
      <c r="AM5417" s="3"/>
      <c r="AN5417" s="5" t="s">
        <v>1266</v>
      </c>
      <c r="AO5417" s="1"/>
      <c r="AP5417" s="1"/>
      <c r="AQ5417" s="1"/>
    </row>
    <row r="5418" spans="1:43">
      <c r="A5418" s="1" t="s">
        <v>13638</v>
      </c>
      <c r="B5418" s="1" t="s">
        <v>13639</v>
      </c>
      <c r="C5418" s="3">
        <v>0.0958904109589041</v>
      </c>
      <c r="D5418" s="4">
        <v>44202</v>
      </c>
      <c r="E5418" s="3">
        <v>53.5217469384</v>
      </c>
      <c r="F5418" s="5" t="s">
        <v>9749</v>
      </c>
      <c r="G5418" s="5">
        <v>36</v>
      </c>
      <c r="H5418" s="5" t="s">
        <v>226</v>
      </c>
      <c r="I5418" s="3">
        <v>0.209999999999999</v>
      </c>
      <c r="J5418" s="3"/>
      <c r="K5418" s="3">
        <v>0.270162097258359</v>
      </c>
      <c r="L5418" s="3">
        <v>68.9153439153439</v>
      </c>
      <c r="M5418" s="3">
        <v>0.189962007598482</v>
      </c>
      <c r="N5418" s="3">
        <v>70.6629055007052</v>
      </c>
      <c r="O5418" s="3"/>
      <c r="P5418" s="3"/>
      <c r="Q5418" s="3"/>
      <c r="R5418" s="3"/>
      <c r="S5418" s="3"/>
      <c r="T5418" s="3"/>
      <c r="U5418" s="3"/>
      <c r="V5418" s="3"/>
      <c r="W5418" s="3"/>
      <c r="X5418" s="3"/>
      <c r="Y5418" s="3"/>
      <c r="Z5418" s="3"/>
      <c r="AA5418" s="3">
        <v>0.101566112989852</v>
      </c>
      <c r="AB5418" s="3">
        <v>0.181132463051151</v>
      </c>
      <c r="AC5418" s="3">
        <v>-0.179784258889346</v>
      </c>
      <c r="AD5418" s="3"/>
      <c r="AE5418" s="5"/>
      <c r="AF5418" s="3"/>
      <c r="AG5418" s="3"/>
      <c r="AH5418" s="3"/>
      <c r="AI5418" s="3"/>
      <c r="AJ5418" s="3"/>
      <c r="AK5418" s="3"/>
      <c r="AL5418" s="3"/>
      <c r="AM5418" s="3"/>
      <c r="AN5418" s="5" t="s">
        <v>1266</v>
      </c>
      <c r="AO5418" s="1"/>
      <c r="AP5418" s="1"/>
      <c r="AQ5418" s="1"/>
    </row>
    <row r="5419" spans="1:43">
      <c r="A5419" s="1" t="s">
        <v>13640</v>
      </c>
      <c r="B5419" s="1" t="s">
        <v>13641</v>
      </c>
      <c r="C5419" s="3">
        <v>0.128767123287671</v>
      </c>
      <c r="D5419" s="4">
        <v>44190</v>
      </c>
      <c r="E5419" s="3">
        <v>41.4510343171</v>
      </c>
      <c r="F5419" s="5" t="s">
        <v>2623</v>
      </c>
      <c r="G5419" s="5">
        <v>48</v>
      </c>
      <c r="H5419" s="5" t="s">
        <v>55</v>
      </c>
      <c r="I5419" s="3">
        <v>0.98940635618629</v>
      </c>
      <c r="J5419" s="3">
        <v>91.8935269207501</v>
      </c>
      <c r="K5419" s="3">
        <v>1.33373445647814</v>
      </c>
      <c r="L5419" s="3">
        <v>73.2203389830509</v>
      </c>
      <c r="M5419" s="3">
        <v>0.647410358565732</v>
      </c>
      <c r="N5419" s="3">
        <v>84.5601436265709</v>
      </c>
      <c r="O5419" s="3"/>
      <c r="P5419" s="3"/>
      <c r="Q5419" s="3"/>
      <c r="R5419" s="3"/>
      <c r="S5419" s="3"/>
      <c r="T5419" s="3"/>
      <c r="U5419" s="3"/>
      <c r="V5419" s="3"/>
      <c r="W5419" s="3"/>
      <c r="X5419" s="3"/>
      <c r="Y5419" s="3"/>
      <c r="Z5419" s="3"/>
      <c r="AA5419" s="3">
        <v>0.188376114927306</v>
      </c>
      <c r="AB5419" s="3">
        <v>0.340383820470593</v>
      </c>
      <c r="AC5419" s="3">
        <v>-1.18906064209276</v>
      </c>
      <c r="AD5419" s="3"/>
      <c r="AE5419" s="5">
        <v>1</v>
      </c>
      <c r="AF5419" s="3">
        <v>-0.3397961223266</v>
      </c>
      <c r="AG5419" s="3"/>
      <c r="AH5419" s="3"/>
      <c r="AI5419" s="3"/>
      <c r="AJ5419" s="3"/>
      <c r="AK5419" s="3"/>
      <c r="AL5419" s="3"/>
      <c r="AM5419" s="3"/>
      <c r="AN5419" s="5" t="s">
        <v>1266</v>
      </c>
      <c r="AO5419" s="1"/>
      <c r="AP5419" s="1"/>
      <c r="AQ5419" s="1"/>
    </row>
    <row r="5420" spans="1:43">
      <c r="A5420" s="1" t="s">
        <v>13642</v>
      </c>
      <c r="B5420" s="1" t="s">
        <v>13643</v>
      </c>
      <c r="C5420" s="3">
        <v>0.136986301369863</v>
      </c>
      <c r="D5420" s="4">
        <v>44187</v>
      </c>
      <c r="E5420" s="3">
        <v>4.9912088493</v>
      </c>
      <c r="F5420" s="5" t="s">
        <v>5958</v>
      </c>
      <c r="G5420" s="5">
        <v>51</v>
      </c>
      <c r="H5420" s="5" t="s">
        <v>55</v>
      </c>
      <c r="I5420" s="3">
        <v>2.21890547263684</v>
      </c>
      <c r="J5420" s="3">
        <v>89.1712038717483</v>
      </c>
      <c r="K5420" s="3">
        <v>0.963144963144966</v>
      </c>
      <c r="L5420" s="3">
        <v>78.4180790960452</v>
      </c>
      <c r="M5420" s="3">
        <v>0.420332355816246</v>
      </c>
      <c r="N5420" s="3">
        <v>85.7570317175344</v>
      </c>
      <c r="O5420" s="3"/>
      <c r="P5420" s="3"/>
      <c r="Q5420" s="3"/>
      <c r="R5420" s="3"/>
      <c r="S5420" s="3"/>
      <c r="T5420" s="3"/>
      <c r="U5420" s="3"/>
      <c r="V5420" s="3"/>
      <c r="W5420" s="3"/>
      <c r="X5420" s="3"/>
      <c r="Y5420" s="3"/>
      <c r="Z5420" s="3"/>
      <c r="AA5420" s="3">
        <v>-0.0926212329903923</v>
      </c>
      <c r="AB5420" s="3">
        <v>-0.119362502330922</v>
      </c>
      <c r="AC5420" s="3">
        <v>-7.3979350194184</v>
      </c>
      <c r="AD5420" s="3"/>
      <c r="AE5420" s="5">
        <v>1</v>
      </c>
      <c r="AF5420" s="3">
        <v>-2.27860696517412</v>
      </c>
      <c r="AG5420" s="3"/>
      <c r="AH5420" s="3"/>
      <c r="AI5420" s="3"/>
      <c r="AJ5420" s="3"/>
      <c r="AK5420" s="3"/>
      <c r="AL5420" s="3"/>
      <c r="AM5420" s="3"/>
      <c r="AN5420" s="5" t="s">
        <v>46</v>
      </c>
      <c r="AO5420" s="1"/>
      <c r="AP5420" s="1"/>
      <c r="AQ5420" s="1"/>
    </row>
    <row r="5421" spans="1:43">
      <c r="A5421" s="1" t="s">
        <v>13644</v>
      </c>
      <c r="B5421" s="1" t="s">
        <v>13645</v>
      </c>
      <c r="C5421" s="3">
        <v>0.175342465753425</v>
      </c>
      <c r="D5421" s="4">
        <v>44173</v>
      </c>
      <c r="E5421" s="3">
        <v>11.7090399904</v>
      </c>
      <c r="F5421" s="5" t="s">
        <v>13646</v>
      </c>
      <c r="G5421" s="5">
        <v>65</v>
      </c>
      <c r="H5421" s="5" t="s">
        <v>55</v>
      </c>
      <c r="I5421" s="3">
        <v>3.7573385518591</v>
      </c>
      <c r="J5421" s="3">
        <v>84.0290381125227</v>
      </c>
      <c r="K5421" s="3">
        <v>1.1446012972148</v>
      </c>
      <c r="L5421" s="3">
        <v>75.7062146892655</v>
      </c>
      <c r="M5421" s="3">
        <v>1.27017476840799</v>
      </c>
      <c r="N5421" s="3">
        <v>81.4482345900658</v>
      </c>
      <c r="O5421" s="3"/>
      <c r="P5421" s="3"/>
      <c r="Q5421" s="3"/>
      <c r="R5421" s="3"/>
      <c r="S5421" s="3"/>
      <c r="T5421" s="3"/>
      <c r="U5421" s="3"/>
      <c r="V5421" s="3"/>
      <c r="W5421" s="3"/>
      <c r="X5421" s="3"/>
      <c r="Y5421" s="3"/>
      <c r="Z5421" s="3"/>
      <c r="AA5421" s="3">
        <v>0.311435594924867</v>
      </c>
      <c r="AB5421" s="3">
        <v>0.598676500621758</v>
      </c>
      <c r="AC5421" s="3">
        <v>-3.75470485632975</v>
      </c>
      <c r="AD5421" s="3"/>
      <c r="AE5421" s="5"/>
      <c r="AF5421" s="3">
        <v>2.58317025440313</v>
      </c>
      <c r="AG5421" s="3"/>
      <c r="AH5421" s="3"/>
      <c r="AI5421" s="3"/>
      <c r="AJ5421" s="3"/>
      <c r="AK5421" s="3"/>
      <c r="AL5421" s="3"/>
      <c r="AM5421" s="3"/>
      <c r="AN5421" s="5" t="s">
        <v>1266</v>
      </c>
      <c r="AO5421" s="1"/>
      <c r="AP5421" s="1"/>
      <c r="AQ5421" s="1"/>
    </row>
    <row r="5422" spans="1:43">
      <c r="A5422" s="1" t="s">
        <v>13647</v>
      </c>
      <c r="B5422" s="1" t="s">
        <v>13648</v>
      </c>
      <c r="C5422" s="3">
        <v>0.153424657534247</v>
      </c>
      <c r="D5422" s="4">
        <v>44181</v>
      </c>
      <c r="E5422" s="3">
        <v>0.1226643669</v>
      </c>
      <c r="F5422" s="5" t="s">
        <v>13649</v>
      </c>
      <c r="G5422" s="5">
        <v>57</v>
      </c>
      <c r="H5422" s="5" t="s">
        <v>55</v>
      </c>
      <c r="I5422" s="3">
        <v>0.34591816564539</v>
      </c>
      <c r="J5422" s="3">
        <v>94.1923774954628</v>
      </c>
      <c r="K5422" s="3">
        <v>-0.0983961428711886</v>
      </c>
      <c r="L5422" s="3">
        <v>90.9604519774011</v>
      </c>
      <c r="M5422" s="3">
        <v>0.385604113110541</v>
      </c>
      <c r="N5422" s="3">
        <v>86.0562537402753</v>
      </c>
      <c r="O5422" s="3"/>
      <c r="P5422" s="3"/>
      <c r="Q5422" s="3"/>
      <c r="R5422" s="3"/>
      <c r="S5422" s="3"/>
      <c r="T5422" s="3"/>
      <c r="U5422" s="3"/>
      <c r="V5422" s="3"/>
      <c r="W5422" s="3"/>
      <c r="X5422" s="3"/>
      <c r="Y5422" s="3"/>
      <c r="Z5422" s="3"/>
      <c r="AA5422" s="3">
        <v>-0.0403045140826362</v>
      </c>
      <c r="AB5422" s="3">
        <v>-0.0540016726698723</v>
      </c>
      <c r="AC5422" s="3">
        <v>-7.61753434900459</v>
      </c>
      <c r="AD5422" s="3"/>
      <c r="AE5422" s="5">
        <v>1</v>
      </c>
      <c r="AF5422" s="3">
        <v>-0.701719707452076</v>
      </c>
      <c r="AG5422" s="3"/>
      <c r="AH5422" s="3"/>
      <c r="AI5422" s="3"/>
      <c r="AJ5422" s="3"/>
      <c r="AK5422" s="3"/>
      <c r="AL5422" s="3"/>
      <c r="AM5422" s="3"/>
      <c r="AN5422" s="5" t="s">
        <v>46</v>
      </c>
      <c r="AO5422" s="1"/>
      <c r="AP5422" s="1"/>
      <c r="AQ5422" s="1"/>
    </row>
    <row r="5423" spans="1:43">
      <c r="A5423" s="1" t="s">
        <v>13650</v>
      </c>
      <c r="B5423" s="1" t="s">
        <v>13651</v>
      </c>
      <c r="C5423" s="3">
        <v>0.0602739726027397</v>
      </c>
      <c r="D5423" s="4">
        <v>44215</v>
      </c>
      <c r="E5423" s="3">
        <v>56.977224938</v>
      </c>
      <c r="F5423" s="5" t="s">
        <v>619</v>
      </c>
      <c r="G5423" s="5">
        <v>23</v>
      </c>
      <c r="H5423" s="5" t="s">
        <v>55</v>
      </c>
      <c r="I5423" s="3">
        <v>-0.349999999999995</v>
      </c>
      <c r="J5423" s="3"/>
      <c r="K5423" s="3">
        <v>1.06490872210954</v>
      </c>
      <c r="L5423" s="3">
        <v>77.0056497175141</v>
      </c>
      <c r="M5423" s="3">
        <v>-0.349999999999995</v>
      </c>
      <c r="N5423" s="3"/>
      <c r="O5423" s="3"/>
      <c r="P5423" s="3"/>
      <c r="Q5423" s="3"/>
      <c r="R5423" s="3"/>
      <c r="S5423" s="3"/>
      <c r="T5423" s="3"/>
      <c r="U5423" s="3"/>
      <c r="V5423" s="3"/>
      <c r="W5423" s="3"/>
      <c r="X5423" s="3"/>
      <c r="Y5423" s="3"/>
      <c r="Z5423" s="3"/>
      <c r="AA5423" s="3">
        <v>-0.124209577545007</v>
      </c>
      <c r="AB5423" s="3">
        <v>-0.211302072064126</v>
      </c>
      <c r="AC5423" s="3">
        <v>-1.44927536231884</v>
      </c>
      <c r="AD5423" s="3"/>
      <c r="AE5423" s="5"/>
      <c r="AF5423" s="3"/>
      <c r="AG5423" s="3"/>
      <c r="AH5423" s="3"/>
      <c r="AI5423" s="3"/>
      <c r="AJ5423" s="3"/>
      <c r="AK5423" s="3"/>
      <c r="AL5423" s="3"/>
      <c r="AM5423" s="3"/>
      <c r="AN5423" s="5" t="s">
        <v>1266</v>
      </c>
      <c r="AO5423" s="1"/>
      <c r="AP5423" s="1"/>
      <c r="AQ5423" s="1"/>
    </row>
    <row r="5424" spans="1:43">
      <c r="A5424" s="1" t="s">
        <v>13652</v>
      </c>
      <c r="B5424" s="1" t="s">
        <v>13653</v>
      </c>
      <c r="C5424" s="3">
        <v>0.115068493150685</v>
      </c>
      <c r="D5424" s="4">
        <v>44195</v>
      </c>
      <c r="E5424" s="3">
        <v>2.3208008535</v>
      </c>
      <c r="F5424" s="5" t="s">
        <v>13654</v>
      </c>
      <c r="G5424" s="5">
        <v>43</v>
      </c>
      <c r="H5424" s="5" t="s">
        <v>226</v>
      </c>
      <c r="I5424" s="3">
        <v>-0.170000000000003</v>
      </c>
      <c r="J5424" s="3">
        <v>94.5945945945946</v>
      </c>
      <c r="K5424" s="3">
        <v>0.0400841767712151</v>
      </c>
      <c r="L5424" s="3">
        <v>82.010582010582</v>
      </c>
      <c r="M5424" s="3">
        <v>-0.219890054972512</v>
      </c>
      <c r="N5424" s="3">
        <v>84.7672778561354</v>
      </c>
      <c r="O5424" s="3"/>
      <c r="P5424" s="3"/>
      <c r="Q5424" s="3"/>
      <c r="R5424" s="3"/>
      <c r="S5424" s="3"/>
      <c r="T5424" s="3"/>
      <c r="U5424" s="3"/>
      <c r="V5424" s="3"/>
      <c r="W5424" s="3"/>
      <c r="X5424" s="3"/>
      <c r="Y5424" s="3"/>
      <c r="Z5424" s="3"/>
      <c r="AA5424" s="3">
        <v>-0.23916548601904</v>
      </c>
      <c r="AB5424" s="3">
        <v>-0.289163134031367</v>
      </c>
      <c r="AC5424" s="3">
        <v>-0.438990322258801</v>
      </c>
      <c r="AD5424" s="3"/>
      <c r="AE5424" s="5">
        <v>1</v>
      </c>
      <c r="AF5424" s="3">
        <v>-0.209999999999999</v>
      </c>
      <c r="AG5424" s="3"/>
      <c r="AH5424" s="3"/>
      <c r="AI5424" s="3"/>
      <c r="AJ5424" s="3"/>
      <c r="AK5424" s="3"/>
      <c r="AL5424" s="3"/>
      <c r="AM5424" s="3"/>
      <c r="AN5424" s="5" t="s">
        <v>1266</v>
      </c>
      <c r="AO5424" s="1"/>
      <c r="AP5424" s="1"/>
      <c r="AQ5424" s="1"/>
    </row>
    <row r="5425" spans="1:43">
      <c r="A5425" s="1" t="s">
        <v>13655</v>
      </c>
      <c r="B5425" s="1" t="s">
        <v>13656</v>
      </c>
      <c r="C5425" s="3">
        <v>0.153424657534247</v>
      </c>
      <c r="D5425" s="4">
        <v>44181</v>
      </c>
      <c r="E5425" s="3">
        <v>25.1059272813</v>
      </c>
      <c r="F5425" s="5" t="s">
        <v>5028</v>
      </c>
      <c r="G5425" s="5">
        <v>57</v>
      </c>
      <c r="H5425" s="5" t="s">
        <v>50</v>
      </c>
      <c r="I5425" s="3">
        <v>-0.119880119880107</v>
      </c>
      <c r="J5425" s="3">
        <v>82.447521214828</v>
      </c>
      <c r="K5425" s="3">
        <v>-0.0399920015996757</v>
      </c>
      <c r="L5425" s="3">
        <v>77.2023019034971</v>
      </c>
      <c r="M5425" s="3">
        <v>-0.229518012174431</v>
      </c>
      <c r="N5425" s="3">
        <v>77.0258236865539</v>
      </c>
      <c r="O5425" s="3"/>
      <c r="P5425" s="3"/>
      <c r="Q5425" s="3"/>
      <c r="R5425" s="3"/>
      <c r="S5425" s="3"/>
      <c r="T5425" s="3"/>
      <c r="U5425" s="3"/>
      <c r="V5425" s="3"/>
      <c r="W5425" s="3"/>
      <c r="X5425" s="3"/>
      <c r="Y5425" s="3"/>
      <c r="Z5425" s="3"/>
      <c r="AA5425" s="3">
        <v>-0.320473094309697</v>
      </c>
      <c r="AB5425" s="3">
        <v>-0.339738409887423</v>
      </c>
      <c r="AC5425" s="3">
        <v>-0.358959018845342</v>
      </c>
      <c r="AD5425" s="3"/>
      <c r="AE5425" s="5">
        <v>1</v>
      </c>
      <c r="AF5425" s="3">
        <v>-0.0799200799200711</v>
      </c>
      <c r="AG5425" s="3"/>
      <c r="AH5425" s="3"/>
      <c r="AI5425" s="3"/>
      <c r="AJ5425" s="3"/>
      <c r="AK5425" s="3"/>
      <c r="AL5425" s="3"/>
      <c r="AM5425" s="3"/>
      <c r="AN5425" s="5" t="s">
        <v>46</v>
      </c>
      <c r="AO5425" s="1"/>
      <c r="AP5425" s="1"/>
      <c r="AQ5425" s="1"/>
    </row>
    <row r="5426" spans="1:43">
      <c r="A5426" s="1" t="s">
        <v>13657</v>
      </c>
      <c r="B5426" s="1" t="s">
        <v>13658</v>
      </c>
      <c r="C5426" s="3">
        <v>0.0520547945205479</v>
      </c>
      <c r="D5426" s="4">
        <v>44218</v>
      </c>
      <c r="E5426" s="3">
        <v>2.0054901432</v>
      </c>
      <c r="F5426" s="5" t="s">
        <v>2488</v>
      </c>
      <c r="G5426" s="5">
        <v>20</v>
      </c>
      <c r="H5426" s="5" t="s">
        <v>60</v>
      </c>
      <c r="I5426" s="3">
        <v>6.80000000000001</v>
      </c>
      <c r="J5426" s="3"/>
      <c r="K5426" s="3">
        <v>3.93149085247178</v>
      </c>
      <c r="L5426" s="3">
        <v>14.4774688398849</v>
      </c>
      <c r="M5426" s="3">
        <v>6.80000000000001</v>
      </c>
      <c r="N5426" s="3"/>
      <c r="O5426" s="3"/>
      <c r="P5426" s="3"/>
      <c r="Q5426" s="3"/>
      <c r="R5426" s="3"/>
      <c r="S5426" s="3"/>
      <c r="T5426" s="3"/>
      <c r="U5426" s="3"/>
      <c r="V5426" s="3"/>
      <c r="W5426" s="3"/>
      <c r="X5426" s="3"/>
      <c r="Y5426" s="3"/>
      <c r="Z5426" s="3"/>
      <c r="AA5426" s="3">
        <v>0.297642976754368</v>
      </c>
      <c r="AB5426" s="3">
        <v>1.02800474648754</v>
      </c>
      <c r="AC5426" s="3">
        <v>-1.31</v>
      </c>
      <c r="AD5426" s="3"/>
      <c r="AE5426" s="5"/>
      <c r="AF5426" s="3"/>
      <c r="AG5426" s="3"/>
      <c r="AH5426" s="3"/>
      <c r="AI5426" s="3"/>
      <c r="AJ5426" s="3"/>
      <c r="AK5426" s="3"/>
      <c r="AL5426" s="3"/>
      <c r="AM5426" s="3"/>
      <c r="AN5426" s="5" t="s">
        <v>46</v>
      </c>
      <c r="AO5426" s="1"/>
      <c r="AP5426" s="1"/>
      <c r="AQ5426" s="1"/>
    </row>
    <row r="5427" spans="1:43">
      <c r="A5427" s="1" t="s">
        <v>13659</v>
      </c>
      <c r="B5427" s="1" t="s">
        <v>13660</v>
      </c>
      <c r="C5427" s="3">
        <v>0.115068493150685</v>
      </c>
      <c r="D5427" s="4">
        <v>44195</v>
      </c>
      <c r="E5427" s="3">
        <v>3.2256749895</v>
      </c>
      <c r="F5427" s="5" t="s">
        <v>13240</v>
      </c>
      <c r="G5427" s="5">
        <v>43</v>
      </c>
      <c r="H5427" s="5" t="s">
        <v>116</v>
      </c>
      <c r="I5427" s="3">
        <v>9.89911097792428</v>
      </c>
      <c r="J5427" s="3">
        <v>34.5794392523364</v>
      </c>
      <c r="K5427" s="3">
        <v>3.38282277767337</v>
      </c>
      <c r="L5427" s="3">
        <v>36.2385321100917</v>
      </c>
      <c r="M5427" s="3">
        <v>3.38282277767337</v>
      </c>
      <c r="N5427" s="3">
        <v>58.411214953271</v>
      </c>
      <c r="O5427" s="3"/>
      <c r="P5427" s="3"/>
      <c r="Q5427" s="3"/>
      <c r="R5427" s="3"/>
      <c r="S5427" s="3"/>
      <c r="T5427" s="3"/>
      <c r="U5427" s="3"/>
      <c r="V5427" s="3"/>
      <c r="W5427" s="3"/>
      <c r="X5427" s="3"/>
      <c r="Y5427" s="3"/>
      <c r="Z5427" s="3"/>
      <c r="AA5427" s="3">
        <v>0.255425869453975</v>
      </c>
      <c r="AB5427" s="3">
        <v>0.48782105625626</v>
      </c>
      <c r="AC5427" s="3">
        <v>-5.92267617219632</v>
      </c>
      <c r="AD5427" s="3"/>
      <c r="AE5427" s="5"/>
      <c r="AF5427" s="3">
        <v>2.8169014084507</v>
      </c>
      <c r="AG5427" s="3"/>
      <c r="AH5427" s="3"/>
      <c r="AI5427" s="3"/>
      <c r="AJ5427" s="3"/>
      <c r="AK5427" s="3"/>
      <c r="AL5427" s="3"/>
      <c r="AM5427" s="3"/>
      <c r="AN5427" s="5" t="s">
        <v>46</v>
      </c>
      <c r="AO5427" s="1"/>
      <c r="AP5427" s="1"/>
      <c r="AQ5427" s="1"/>
    </row>
    <row r="5428" spans="1:43">
      <c r="A5428" s="1" t="s">
        <v>13661</v>
      </c>
      <c r="B5428" s="1" t="s">
        <v>13662</v>
      </c>
      <c r="C5428" s="3">
        <v>0.153424657534247</v>
      </c>
      <c r="D5428" s="4">
        <v>44181</v>
      </c>
      <c r="E5428" s="3">
        <v>35.2273314605</v>
      </c>
      <c r="F5428" s="5" t="s">
        <v>4737</v>
      </c>
      <c r="G5428" s="5">
        <v>57</v>
      </c>
      <c r="H5428" s="5" t="s">
        <v>226</v>
      </c>
      <c r="I5428" s="3">
        <v>-0.0199820161854309</v>
      </c>
      <c r="J5428" s="3">
        <v>91.7496443812233</v>
      </c>
      <c r="K5428" s="3">
        <v>0.391252006420536</v>
      </c>
      <c r="L5428" s="3">
        <v>61.2433862433862</v>
      </c>
      <c r="M5428" s="3">
        <v>0.0699999999999923</v>
      </c>
      <c r="N5428" s="3">
        <v>75.4583921015515</v>
      </c>
      <c r="O5428" s="3"/>
      <c r="P5428" s="3"/>
      <c r="Q5428" s="3"/>
      <c r="R5428" s="3"/>
      <c r="S5428" s="3"/>
      <c r="T5428" s="3"/>
      <c r="U5428" s="3"/>
      <c r="V5428" s="3"/>
      <c r="W5428" s="3"/>
      <c r="X5428" s="3"/>
      <c r="Y5428" s="3"/>
      <c r="Z5428" s="3"/>
      <c r="AA5428" s="3">
        <v>-0.0434453629273286</v>
      </c>
      <c r="AB5428" s="3">
        <v>-0.0558046869583254</v>
      </c>
      <c r="AC5428" s="3">
        <v>-0.875099443118539</v>
      </c>
      <c r="AD5428" s="3"/>
      <c r="AE5428" s="5">
        <v>1</v>
      </c>
      <c r="AF5428" s="3">
        <v>-0.409631331801367</v>
      </c>
      <c r="AG5428" s="3"/>
      <c r="AH5428" s="3"/>
      <c r="AI5428" s="3"/>
      <c r="AJ5428" s="3"/>
      <c r="AK5428" s="3"/>
      <c r="AL5428" s="3"/>
      <c r="AM5428" s="3"/>
      <c r="AN5428" s="5" t="s">
        <v>1266</v>
      </c>
      <c r="AO5428" s="1"/>
      <c r="AP5428" s="1"/>
      <c r="AQ5428" s="1"/>
    </row>
    <row r="5429" spans="1:43">
      <c r="A5429" s="1" t="s">
        <v>13663</v>
      </c>
      <c r="B5429" s="1" t="s">
        <v>13664</v>
      </c>
      <c r="C5429" s="3">
        <v>0.0602739726027397</v>
      </c>
      <c r="D5429" s="4">
        <v>44215</v>
      </c>
      <c r="E5429" s="3">
        <v>4.026674133</v>
      </c>
      <c r="F5429" s="5" t="s">
        <v>54</v>
      </c>
      <c r="G5429" s="5">
        <v>23</v>
      </c>
      <c r="H5429" s="5" t="s">
        <v>55</v>
      </c>
      <c r="I5429" s="3">
        <v>4.03</v>
      </c>
      <c r="J5429" s="3"/>
      <c r="K5429" s="3">
        <v>2.03020792467634</v>
      </c>
      <c r="L5429" s="3">
        <v>60.7344632768362</v>
      </c>
      <c r="M5429" s="3">
        <v>4.03</v>
      </c>
      <c r="N5429" s="3"/>
      <c r="O5429" s="3"/>
      <c r="P5429" s="3"/>
      <c r="Q5429" s="3"/>
      <c r="R5429" s="3"/>
      <c r="S5429" s="3"/>
      <c r="T5429" s="3"/>
      <c r="U5429" s="3"/>
      <c r="V5429" s="3"/>
      <c r="W5429" s="3"/>
      <c r="X5429" s="3"/>
      <c r="Y5429" s="3"/>
      <c r="Z5429" s="3"/>
      <c r="AA5429" s="3">
        <v>-0.70314654068045</v>
      </c>
      <c r="AB5429" s="3">
        <v>-0.70512110040596</v>
      </c>
      <c r="AC5429" s="3">
        <v>-4.79007633587786</v>
      </c>
      <c r="AD5429" s="3"/>
      <c r="AE5429" s="5"/>
      <c r="AF5429" s="3"/>
      <c r="AG5429" s="3"/>
      <c r="AH5429" s="3"/>
      <c r="AI5429" s="3"/>
      <c r="AJ5429" s="3"/>
      <c r="AK5429" s="3"/>
      <c r="AL5429" s="3"/>
      <c r="AM5429" s="3"/>
      <c r="AN5429" s="5" t="s">
        <v>134</v>
      </c>
      <c r="AO5429" s="1"/>
      <c r="AP5429" s="1"/>
      <c r="AQ5429" s="1"/>
    </row>
    <row r="5430" spans="1:43">
      <c r="A5430" s="1" t="s">
        <v>13665</v>
      </c>
      <c r="B5430" s="1" t="s">
        <v>13666</v>
      </c>
      <c r="C5430" s="3">
        <v>0.134246575342466</v>
      </c>
      <c r="D5430" s="4">
        <v>44188</v>
      </c>
      <c r="E5430" s="3">
        <v>4.6861981143</v>
      </c>
      <c r="F5430" s="5" t="s">
        <v>3742</v>
      </c>
      <c r="G5430" s="5">
        <v>50</v>
      </c>
      <c r="H5430" s="5" t="s">
        <v>226</v>
      </c>
      <c r="I5430" s="3">
        <v>0.169086930574899</v>
      </c>
      <c r="J5430" s="3">
        <v>88.4779516358464</v>
      </c>
      <c r="K5430" s="3">
        <v>0.468874700718291</v>
      </c>
      <c r="L5430" s="3">
        <v>55.6878306878307</v>
      </c>
      <c r="M5430" s="3">
        <v>-0.41530703055473</v>
      </c>
      <c r="N5430" s="3">
        <v>88.8575458392101</v>
      </c>
      <c r="O5430" s="3"/>
      <c r="P5430" s="3"/>
      <c r="Q5430" s="3"/>
      <c r="R5430" s="3"/>
      <c r="S5430" s="3"/>
      <c r="T5430" s="3"/>
      <c r="U5430" s="3"/>
      <c r="V5430" s="3"/>
      <c r="W5430" s="3"/>
      <c r="X5430" s="3"/>
      <c r="Y5430" s="3"/>
      <c r="Z5430" s="3"/>
      <c r="AA5430" s="3">
        <v>0.127053719646782</v>
      </c>
      <c r="AB5430" s="3">
        <v>0.174062249848149</v>
      </c>
      <c r="AC5430" s="3">
        <v>-1.30944176430049</v>
      </c>
      <c r="AD5430" s="3"/>
      <c r="AE5430" s="5">
        <v>1</v>
      </c>
      <c r="AF5430" s="3">
        <v>-0.298388701014533</v>
      </c>
      <c r="AG5430" s="3"/>
      <c r="AH5430" s="3"/>
      <c r="AI5430" s="3"/>
      <c r="AJ5430" s="3"/>
      <c r="AK5430" s="3"/>
      <c r="AL5430" s="3"/>
      <c r="AM5430" s="3"/>
      <c r="AN5430" s="5" t="s">
        <v>1266</v>
      </c>
      <c r="AO5430" s="1"/>
      <c r="AP5430" s="1"/>
      <c r="AQ5430" s="1"/>
    </row>
    <row r="5431" spans="1:43">
      <c r="A5431" s="1" t="s">
        <v>13667</v>
      </c>
      <c r="B5431" s="1" t="s">
        <v>13668</v>
      </c>
      <c r="C5431" s="3">
        <v>0.158904109589041</v>
      </c>
      <c r="D5431" s="4">
        <v>44179</v>
      </c>
      <c r="E5431" s="3">
        <v>4.7615465421</v>
      </c>
      <c r="F5431" s="5" t="s">
        <v>13669</v>
      </c>
      <c r="G5431" s="5">
        <v>59</v>
      </c>
      <c r="H5431" s="5" t="s">
        <v>55</v>
      </c>
      <c r="I5431" s="3">
        <v>11.0243998814581</v>
      </c>
      <c r="J5431" s="3">
        <v>44.5251058681186</v>
      </c>
      <c r="K5431" s="3">
        <v>0.635744985673342</v>
      </c>
      <c r="L5431" s="3">
        <v>82.9943502824859</v>
      </c>
      <c r="M5431" s="3">
        <v>9.44590515142662</v>
      </c>
      <c r="N5431" s="3">
        <v>14.7815679233992</v>
      </c>
      <c r="O5431" s="3"/>
      <c r="P5431" s="3"/>
      <c r="Q5431" s="3"/>
      <c r="R5431" s="3"/>
      <c r="S5431" s="3"/>
      <c r="T5431" s="3"/>
      <c r="U5431" s="3"/>
      <c r="V5431" s="3"/>
      <c r="W5431" s="3"/>
      <c r="X5431" s="3"/>
      <c r="Y5431" s="3"/>
      <c r="Z5431" s="3"/>
      <c r="AA5431" s="3">
        <v>0.4926346373411</v>
      </c>
      <c r="AB5431" s="3">
        <v>1.04402697130117</v>
      </c>
      <c r="AC5431" s="3">
        <v>-5.81198107311848</v>
      </c>
      <c r="AD5431" s="3"/>
      <c r="AE5431" s="5"/>
      <c r="AF5431" s="3">
        <v>4.21811715894497</v>
      </c>
      <c r="AG5431" s="3"/>
      <c r="AH5431" s="3"/>
      <c r="AI5431" s="3"/>
      <c r="AJ5431" s="3"/>
      <c r="AK5431" s="3"/>
      <c r="AL5431" s="3"/>
      <c r="AM5431" s="3"/>
      <c r="AN5431" s="5" t="s">
        <v>51</v>
      </c>
      <c r="AO5431" s="1"/>
      <c r="AP5431" s="1"/>
      <c r="AQ5431" s="1"/>
    </row>
    <row r="5432" spans="1:43">
      <c r="A5432" s="1" t="s">
        <v>13670</v>
      </c>
      <c r="B5432" s="1" t="s">
        <v>13671</v>
      </c>
      <c r="C5432" s="3">
        <v>0.115068493150685</v>
      </c>
      <c r="D5432" s="4">
        <v>44195</v>
      </c>
      <c r="E5432" s="3">
        <v>67.3393458128</v>
      </c>
      <c r="F5432" s="5" t="s">
        <v>7190</v>
      </c>
      <c r="G5432" s="5">
        <v>43</v>
      </c>
      <c r="H5432" s="5" t="s">
        <v>55</v>
      </c>
      <c r="I5432" s="3">
        <v>4.30999999999999</v>
      </c>
      <c r="J5432" s="3">
        <v>82.5166364186328</v>
      </c>
      <c r="K5432" s="3">
        <v>3.32838038632985</v>
      </c>
      <c r="L5432" s="3">
        <v>34.2372881355932</v>
      </c>
      <c r="M5432" s="3">
        <v>3.65696114478783</v>
      </c>
      <c r="N5432" s="3">
        <v>64.1532016756433</v>
      </c>
      <c r="O5432" s="3"/>
      <c r="P5432" s="3"/>
      <c r="Q5432" s="3"/>
      <c r="R5432" s="3"/>
      <c r="S5432" s="3"/>
      <c r="T5432" s="3"/>
      <c r="U5432" s="3"/>
      <c r="V5432" s="3"/>
      <c r="W5432" s="3"/>
      <c r="X5432" s="3"/>
      <c r="Y5432" s="3"/>
      <c r="Z5432" s="3"/>
      <c r="AA5432" s="3">
        <v>0.373732814607673</v>
      </c>
      <c r="AB5432" s="3">
        <v>0.782280073008166</v>
      </c>
      <c r="AC5432" s="3">
        <v>-2.36943907156673</v>
      </c>
      <c r="AD5432" s="3"/>
      <c r="AE5432" s="5"/>
      <c r="AF5432" s="3">
        <v>0.950000000000006</v>
      </c>
      <c r="AG5432" s="3"/>
      <c r="AH5432" s="3"/>
      <c r="AI5432" s="3"/>
      <c r="AJ5432" s="3"/>
      <c r="AK5432" s="3"/>
      <c r="AL5432" s="3"/>
      <c r="AM5432" s="3"/>
      <c r="AN5432" s="5" t="s">
        <v>1266</v>
      </c>
      <c r="AO5432" s="1"/>
      <c r="AP5432" s="1"/>
      <c r="AQ5432" s="1"/>
    </row>
    <row r="5433" spans="1:43">
      <c r="A5433" s="1" t="s">
        <v>13672</v>
      </c>
      <c r="B5433" s="1" t="s">
        <v>13673</v>
      </c>
      <c r="C5433" s="3">
        <v>0.0575342465753425</v>
      </c>
      <c r="D5433" s="4">
        <v>44216</v>
      </c>
      <c r="E5433" s="3">
        <v>13.5200362919</v>
      </c>
      <c r="F5433" s="5" t="s">
        <v>2196</v>
      </c>
      <c r="G5433" s="5">
        <v>22</v>
      </c>
      <c r="H5433" s="5" t="s">
        <v>226</v>
      </c>
      <c r="I5433" s="3">
        <v>0.140000000000007</v>
      </c>
      <c r="J5433" s="3"/>
      <c r="K5433" s="3">
        <v>0.0999600159936137</v>
      </c>
      <c r="L5433" s="3">
        <v>79.1005291005291</v>
      </c>
      <c r="M5433" s="3">
        <v>0.140000000000007</v>
      </c>
      <c r="N5433" s="3"/>
      <c r="O5433" s="3"/>
      <c r="P5433" s="3"/>
      <c r="Q5433" s="3"/>
      <c r="R5433" s="3"/>
      <c r="S5433" s="3"/>
      <c r="T5433" s="3"/>
      <c r="U5433" s="3"/>
      <c r="V5433" s="3"/>
      <c r="W5433" s="3"/>
      <c r="X5433" s="3"/>
      <c r="Y5433" s="3"/>
      <c r="Z5433" s="3"/>
      <c r="AA5433" s="3">
        <v>0.210244026924692</v>
      </c>
      <c r="AB5433" s="3">
        <v>0.598414656229464</v>
      </c>
      <c r="AC5433" s="3">
        <v>-0.00999500249874952</v>
      </c>
      <c r="AD5433" s="3"/>
      <c r="AE5433" s="5"/>
      <c r="AF5433" s="3"/>
      <c r="AG5433" s="3"/>
      <c r="AH5433" s="3"/>
      <c r="AI5433" s="3"/>
      <c r="AJ5433" s="3"/>
      <c r="AK5433" s="3"/>
      <c r="AL5433" s="3"/>
      <c r="AM5433" s="3"/>
      <c r="AN5433" s="5" t="s">
        <v>1266</v>
      </c>
      <c r="AO5433" s="1"/>
      <c r="AP5433" s="1"/>
      <c r="AQ5433" s="1"/>
    </row>
    <row r="5434" spans="1:43">
      <c r="A5434" s="1" t="s">
        <v>13674</v>
      </c>
      <c r="B5434" s="1" t="s">
        <v>13675</v>
      </c>
      <c r="C5434" s="3">
        <v>0.115068493150685</v>
      </c>
      <c r="D5434" s="4">
        <v>44195</v>
      </c>
      <c r="E5434" s="3">
        <v>0.1</v>
      </c>
      <c r="F5434" s="5" t="s">
        <v>498</v>
      </c>
      <c r="G5434" s="5">
        <v>43</v>
      </c>
      <c r="H5434" s="5" t="s">
        <v>45</v>
      </c>
      <c r="I5434" s="3">
        <v>-0.0600000000000045</v>
      </c>
      <c r="J5434" s="3">
        <v>75.6369426751592</v>
      </c>
      <c r="K5434" s="3">
        <v>0.0300270243218864</v>
      </c>
      <c r="L5434" s="3">
        <v>78.416149068323</v>
      </c>
      <c r="M5434" s="3">
        <v>-0.0600000000000045</v>
      </c>
      <c r="N5434" s="3">
        <v>50.1587301587302</v>
      </c>
      <c r="O5434" s="3"/>
      <c r="P5434" s="3"/>
      <c r="Q5434" s="3"/>
      <c r="R5434" s="3"/>
      <c r="S5434" s="3"/>
      <c r="T5434" s="3"/>
      <c r="U5434" s="3"/>
      <c r="V5434" s="3"/>
      <c r="W5434" s="3"/>
      <c r="X5434" s="3"/>
      <c r="Y5434" s="3"/>
      <c r="Z5434" s="3"/>
      <c r="AA5434" s="3">
        <v>-0.965556880000214</v>
      </c>
      <c r="AB5434" s="3">
        <v>-0.733658059363434</v>
      </c>
      <c r="AC5434" s="3">
        <v>-0.0999900009999001</v>
      </c>
      <c r="AD5434" s="3"/>
      <c r="AE5434" s="5">
        <v>1</v>
      </c>
      <c r="AF5434" s="3">
        <v>-0.0900000000000012</v>
      </c>
      <c r="AG5434" s="3"/>
      <c r="AH5434" s="3"/>
      <c r="AI5434" s="3"/>
      <c r="AJ5434" s="3"/>
      <c r="AK5434" s="3"/>
      <c r="AL5434" s="3"/>
      <c r="AM5434" s="3"/>
      <c r="AN5434" s="5" t="s">
        <v>1266</v>
      </c>
      <c r="AO5434" s="1"/>
      <c r="AP5434" s="1"/>
      <c r="AQ5434" s="1"/>
    </row>
    <row r="5435" spans="1:43">
      <c r="A5435" s="1" t="s">
        <v>13676</v>
      </c>
      <c r="B5435" s="1" t="s">
        <v>13677</v>
      </c>
      <c r="C5435" s="3">
        <v>0.153424657534247</v>
      </c>
      <c r="D5435" s="4">
        <v>44181</v>
      </c>
      <c r="E5435" s="3">
        <v>1.3539925064</v>
      </c>
      <c r="F5435" s="5" t="s">
        <v>11835</v>
      </c>
      <c r="G5435" s="5">
        <v>57</v>
      </c>
      <c r="H5435" s="5" t="s">
        <v>60</v>
      </c>
      <c r="I5435" s="3">
        <v>5.34662867996201</v>
      </c>
      <c r="J5435" s="3">
        <v>55.952380952381</v>
      </c>
      <c r="K5435" s="3">
        <v>-0.430841037608845</v>
      </c>
      <c r="L5435" s="3">
        <v>92.1380632790029</v>
      </c>
      <c r="M5435" s="3">
        <v>-2.25570534848886</v>
      </c>
      <c r="N5435" s="3">
        <v>78.9317507418398</v>
      </c>
      <c r="O5435" s="3"/>
      <c r="P5435" s="3"/>
      <c r="Q5435" s="3"/>
      <c r="R5435" s="3"/>
      <c r="S5435" s="3"/>
      <c r="T5435" s="3"/>
      <c r="U5435" s="3"/>
      <c r="V5435" s="3"/>
      <c r="W5435" s="3"/>
      <c r="X5435" s="3"/>
      <c r="Y5435" s="3"/>
      <c r="Z5435" s="3"/>
      <c r="AA5435" s="3">
        <v>0.136217632011316</v>
      </c>
      <c r="AB5435" s="3">
        <v>0.22719784949944</v>
      </c>
      <c r="AC5435" s="3">
        <v>-8.94071078220462</v>
      </c>
      <c r="AD5435" s="3"/>
      <c r="AE5435" s="5"/>
      <c r="AF5435" s="3">
        <v>1.67141500474834</v>
      </c>
      <c r="AG5435" s="3"/>
      <c r="AH5435" s="3"/>
      <c r="AI5435" s="3"/>
      <c r="AJ5435" s="3"/>
      <c r="AK5435" s="3"/>
      <c r="AL5435" s="3"/>
      <c r="AM5435" s="3"/>
      <c r="AN5435" s="5" t="s">
        <v>46</v>
      </c>
      <c r="AO5435" s="1"/>
      <c r="AP5435" s="1"/>
      <c r="AQ5435" s="1"/>
    </row>
    <row r="5436" spans="1:43">
      <c r="A5436" s="1" t="s">
        <v>13678</v>
      </c>
      <c r="B5436" s="1" t="s">
        <v>13679</v>
      </c>
      <c r="C5436" s="3">
        <v>0.128767123287671</v>
      </c>
      <c r="D5436" s="4">
        <v>44190</v>
      </c>
      <c r="E5436" s="3">
        <v>2.090756256</v>
      </c>
      <c r="F5436" s="5" t="s">
        <v>13313</v>
      </c>
      <c r="G5436" s="5">
        <v>48</v>
      </c>
      <c r="H5436" s="5" t="s">
        <v>55</v>
      </c>
      <c r="I5436" s="3">
        <v>8.33415621605609</v>
      </c>
      <c r="J5436" s="3">
        <v>63.7628554143981</v>
      </c>
      <c r="K5436" s="3">
        <v>5.03590234561991</v>
      </c>
      <c r="L5436" s="3">
        <v>6.61016949152542</v>
      </c>
      <c r="M5436" s="3">
        <v>4.01023890784983</v>
      </c>
      <c r="N5436" s="3">
        <v>60.9216038300419</v>
      </c>
      <c r="O5436" s="3"/>
      <c r="P5436" s="3"/>
      <c r="Q5436" s="3"/>
      <c r="R5436" s="3"/>
      <c r="S5436" s="3"/>
      <c r="T5436" s="3"/>
      <c r="U5436" s="3"/>
      <c r="V5436" s="3"/>
      <c r="W5436" s="3"/>
      <c r="X5436" s="3"/>
      <c r="Y5436" s="3"/>
      <c r="Z5436" s="3"/>
      <c r="AA5436" s="3">
        <v>0.346661232303046</v>
      </c>
      <c r="AB5436" s="3">
        <v>0.715479866885862</v>
      </c>
      <c r="AC5436" s="3">
        <v>-4.38484071768583</v>
      </c>
      <c r="AD5436" s="3"/>
      <c r="AE5436" s="5"/>
      <c r="AF5436" s="3">
        <v>3.14012047003062</v>
      </c>
      <c r="AG5436" s="3"/>
      <c r="AH5436" s="3"/>
      <c r="AI5436" s="3"/>
      <c r="AJ5436" s="3"/>
      <c r="AK5436" s="3"/>
      <c r="AL5436" s="3"/>
      <c r="AM5436" s="3"/>
      <c r="AN5436" s="5" t="s">
        <v>1266</v>
      </c>
      <c r="AO5436" s="1"/>
      <c r="AP5436" s="1"/>
      <c r="AQ5436" s="1"/>
    </row>
    <row r="5437" spans="1:43">
      <c r="A5437" s="1" t="s">
        <v>13680</v>
      </c>
      <c r="B5437" s="1" t="s">
        <v>13681</v>
      </c>
      <c r="C5437" s="3">
        <v>0.134246575342466</v>
      </c>
      <c r="D5437" s="4">
        <v>44188</v>
      </c>
      <c r="E5437" s="3">
        <v>2.1592485611</v>
      </c>
      <c r="F5437" s="5" t="s">
        <v>13682</v>
      </c>
      <c r="G5437" s="5">
        <v>50</v>
      </c>
      <c r="H5437" s="5" t="s">
        <v>198</v>
      </c>
      <c r="I5437" s="3">
        <v>0.2</v>
      </c>
      <c r="J5437" s="3">
        <v>52.1164021164021</v>
      </c>
      <c r="K5437" s="3">
        <v>0.0299490865528568</v>
      </c>
      <c r="L5437" s="3">
        <v>43.3510638297872</v>
      </c>
      <c r="M5437" s="3">
        <v>0.139916050369785</v>
      </c>
      <c r="N5437" s="3">
        <v>28.9124668435013</v>
      </c>
      <c r="O5437" s="3"/>
      <c r="P5437" s="3"/>
      <c r="Q5437" s="3"/>
      <c r="R5437" s="3"/>
      <c r="S5437" s="3"/>
      <c r="T5437" s="3"/>
      <c r="U5437" s="3"/>
      <c r="V5437" s="3"/>
      <c r="W5437" s="3"/>
      <c r="X5437" s="3"/>
      <c r="Y5437" s="3"/>
      <c r="Z5437" s="3"/>
      <c r="AA5437" s="3">
        <v>0.0531610235943435</v>
      </c>
      <c r="AB5437" s="3">
        <v>0.0934006827578152</v>
      </c>
      <c r="AC5437" s="3">
        <v>-0.00998701687805742</v>
      </c>
      <c r="AD5437" s="3"/>
      <c r="AE5437" s="5"/>
      <c r="AF5437" s="3">
        <v>0.120000000000009</v>
      </c>
      <c r="AG5437" s="3"/>
      <c r="AH5437" s="3"/>
      <c r="AI5437" s="3"/>
      <c r="AJ5437" s="3"/>
      <c r="AK5437" s="3"/>
      <c r="AL5437" s="3"/>
      <c r="AM5437" s="3"/>
      <c r="AN5437" s="5" t="s">
        <v>46</v>
      </c>
      <c r="AO5437" s="1"/>
      <c r="AP5437" s="1"/>
      <c r="AQ5437" s="1"/>
    </row>
    <row r="5438" spans="1:43">
      <c r="A5438" s="1" t="s">
        <v>13683</v>
      </c>
      <c r="B5438" s="1" t="s">
        <v>13684</v>
      </c>
      <c r="C5438" s="3">
        <v>0.136986301369863</v>
      </c>
      <c r="D5438" s="4">
        <v>44187</v>
      </c>
      <c r="E5438" s="3">
        <v>5.3410364662</v>
      </c>
      <c r="F5438" s="5" t="s">
        <v>10464</v>
      </c>
      <c r="G5438" s="5">
        <v>51</v>
      </c>
      <c r="H5438" s="5" t="s">
        <v>226</v>
      </c>
      <c r="I5438" s="3">
        <v>1.49805253170877</v>
      </c>
      <c r="J5438" s="3">
        <v>64.2958748221906</v>
      </c>
      <c r="K5438" s="3">
        <v>1.00377658517193</v>
      </c>
      <c r="L5438" s="3">
        <v>23.6772486772487</v>
      </c>
      <c r="M5438" s="3">
        <v>1.01381572408309</v>
      </c>
      <c r="N5438" s="3">
        <v>39.6332863187588</v>
      </c>
      <c r="O5438" s="3"/>
      <c r="P5438" s="3"/>
      <c r="Q5438" s="3"/>
      <c r="R5438" s="3"/>
      <c r="S5438" s="3"/>
      <c r="T5438" s="3"/>
      <c r="U5438" s="3"/>
      <c r="V5438" s="3"/>
      <c r="W5438" s="3"/>
      <c r="X5438" s="3"/>
      <c r="Y5438" s="3"/>
      <c r="Z5438" s="3"/>
      <c r="AA5438" s="3">
        <v>0.0295056745035074</v>
      </c>
      <c r="AB5438" s="3">
        <v>0.0365447490503213</v>
      </c>
      <c r="AC5438" s="3">
        <v>-1.7806197737334</v>
      </c>
      <c r="AD5438" s="3"/>
      <c r="AE5438" s="5">
        <v>1</v>
      </c>
      <c r="AF5438" s="3">
        <v>-0.28962348946371</v>
      </c>
      <c r="AG5438" s="3"/>
      <c r="AH5438" s="3"/>
      <c r="AI5438" s="3"/>
      <c r="AJ5438" s="3"/>
      <c r="AK5438" s="3"/>
      <c r="AL5438" s="3"/>
      <c r="AM5438" s="3"/>
      <c r="AN5438" s="5" t="s">
        <v>134</v>
      </c>
      <c r="AO5438" s="1"/>
      <c r="AP5438" s="1"/>
      <c r="AQ5438" s="1"/>
    </row>
    <row r="5439" spans="1:43">
      <c r="A5439" s="1" t="s">
        <v>13685</v>
      </c>
      <c r="B5439" s="1" t="s">
        <v>13686</v>
      </c>
      <c r="C5439" s="3">
        <v>0.0904109589041096</v>
      </c>
      <c r="D5439" s="4">
        <v>44204</v>
      </c>
      <c r="E5439" s="3">
        <v>0.1617742639</v>
      </c>
      <c r="F5439" s="5" t="s">
        <v>7743</v>
      </c>
      <c r="G5439" s="5">
        <v>34</v>
      </c>
      <c r="H5439" s="5" t="s">
        <v>93</v>
      </c>
      <c r="I5439" s="3">
        <v>0.099999999999989</v>
      </c>
      <c r="J5439" s="3"/>
      <c r="K5439" s="3">
        <v>0.371001704602419</v>
      </c>
      <c r="L5439" s="3">
        <v>87.5619425173439</v>
      </c>
      <c r="M5439" s="3">
        <v>0.099999999999989</v>
      </c>
      <c r="N5439" s="3">
        <v>84.3812375249501</v>
      </c>
      <c r="O5439" s="3"/>
      <c r="P5439" s="3"/>
      <c r="Q5439" s="3"/>
      <c r="R5439" s="3"/>
      <c r="S5439" s="3"/>
      <c r="T5439" s="3"/>
      <c r="U5439" s="3"/>
      <c r="V5439" s="3"/>
      <c r="W5439" s="3"/>
      <c r="X5439" s="3"/>
      <c r="Y5439" s="3"/>
      <c r="Z5439" s="3"/>
      <c r="AA5439" s="3">
        <v>-0.351779173965332</v>
      </c>
      <c r="AB5439" s="3">
        <v>-0.397495493620583</v>
      </c>
      <c r="AC5439" s="3">
        <v>-0.918530351437709</v>
      </c>
      <c r="AD5439" s="3"/>
      <c r="AE5439" s="5"/>
      <c r="AF5439" s="3"/>
      <c r="AG5439" s="3"/>
      <c r="AH5439" s="3"/>
      <c r="AI5439" s="3"/>
      <c r="AJ5439" s="3"/>
      <c r="AK5439" s="3"/>
      <c r="AL5439" s="3"/>
      <c r="AM5439" s="3"/>
      <c r="AN5439" s="5" t="s">
        <v>51</v>
      </c>
      <c r="AO5439" s="1"/>
      <c r="AP5439" s="1"/>
      <c r="AQ5439" s="1"/>
    </row>
    <row r="5440" spans="1:43">
      <c r="A5440" s="1" t="s">
        <v>13687</v>
      </c>
      <c r="B5440" s="1" t="s">
        <v>13688</v>
      </c>
      <c r="C5440" s="3">
        <v>0.0602739726027397</v>
      </c>
      <c r="D5440" s="4">
        <v>44215</v>
      </c>
      <c r="E5440" s="3">
        <v>20.1022844739</v>
      </c>
      <c r="F5440" s="5" t="s">
        <v>13689</v>
      </c>
      <c r="G5440" s="5">
        <v>23</v>
      </c>
      <c r="H5440" s="5" t="s">
        <v>226</v>
      </c>
      <c r="I5440" s="3">
        <v>0.740000000000007</v>
      </c>
      <c r="J5440" s="3"/>
      <c r="K5440" s="3">
        <v>0.649415526026593</v>
      </c>
      <c r="L5440" s="3">
        <v>41.9312169312169</v>
      </c>
      <c r="M5440" s="3">
        <v>0.740000000000007</v>
      </c>
      <c r="N5440" s="3"/>
      <c r="O5440" s="3"/>
      <c r="P5440" s="3"/>
      <c r="Q5440" s="3"/>
      <c r="R5440" s="3"/>
      <c r="S5440" s="3"/>
      <c r="T5440" s="3"/>
      <c r="U5440" s="3"/>
      <c r="V5440" s="3"/>
      <c r="W5440" s="3"/>
      <c r="X5440" s="3"/>
      <c r="Y5440" s="3"/>
      <c r="Z5440" s="3"/>
      <c r="AA5440" s="3">
        <v>0.0833454209534908</v>
      </c>
      <c r="AB5440" s="3">
        <v>0.188963652109009</v>
      </c>
      <c r="AC5440" s="3">
        <v>-0.479760119940022</v>
      </c>
      <c r="AD5440" s="3"/>
      <c r="AE5440" s="5"/>
      <c r="AF5440" s="3"/>
      <c r="AG5440" s="3"/>
      <c r="AH5440" s="3"/>
      <c r="AI5440" s="3"/>
      <c r="AJ5440" s="3"/>
      <c r="AK5440" s="3"/>
      <c r="AL5440" s="3"/>
      <c r="AM5440" s="3"/>
      <c r="AN5440" s="5" t="s">
        <v>134</v>
      </c>
      <c r="AO5440" s="1"/>
      <c r="AP5440" s="1"/>
      <c r="AQ5440" s="1"/>
    </row>
    <row r="5441" spans="1:43">
      <c r="A5441" s="1" t="s">
        <v>13690</v>
      </c>
      <c r="B5441" s="1" t="s">
        <v>13691</v>
      </c>
      <c r="C5441" s="3">
        <v>0.0575342465753425</v>
      </c>
      <c r="D5441" s="4">
        <v>44216</v>
      </c>
      <c r="E5441" s="3">
        <v>102.7031020454</v>
      </c>
      <c r="F5441" s="5" t="s">
        <v>13692</v>
      </c>
      <c r="G5441" s="5">
        <v>22</v>
      </c>
      <c r="H5441" s="5" t="s">
        <v>116</v>
      </c>
      <c r="I5441" s="3">
        <v>1</v>
      </c>
      <c r="J5441" s="3"/>
      <c r="K5441" s="3">
        <v>3.08226168605838</v>
      </c>
      <c r="L5441" s="3">
        <v>47.2477064220183</v>
      </c>
      <c r="M5441" s="3">
        <v>1</v>
      </c>
      <c r="N5441" s="3"/>
      <c r="O5441" s="3"/>
      <c r="P5441" s="3"/>
      <c r="Q5441" s="3"/>
      <c r="R5441" s="3"/>
      <c r="S5441" s="3"/>
      <c r="T5441" s="3"/>
      <c r="U5441" s="3"/>
      <c r="V5441" s="3"/>
      <c r="W5441" s="3"/>
      <c r="X5441" s="3"/>
      <c r="Y5441" s="3"/>
      <c r="Z5441" s="3"/>
      <c r="AA5441" s="3">
        <v>0.103555673114608</v>
      </c>
      <c r="AB5441" s="3">
        <v>0.242646953042952</v>
      </c>
      <c r="AC5441" s="3">
        <v>-2.24483687518707</v>
      </c>
      <c r="AD5441" s="3"/>
      <c r="AE5441" s="5"/>
      <c r="AF5441" s="3"/>
      <c r="AG5441" s="3"/>
      <c r="AH5441" s="3"/>
      <c r="AI5441" s="3"/>
      <c r="AJ5441" s="3"/>
      <c r="AK5441" s="3"/>
      <c r="AL5441" s="3"/>
      <c r="AM5441" s="3"/>
      <c r="AN5441" s="5" t="s">
        <v>1266</v>
      </c>
      <c r="AO5441" s="1"/>
      <c r="AP5441" s="1"/>
      <c r="AQ5441" s="1"/>
    </row>
    <row r="5442" spans="1:43">
      <c r="A5442" s="1" t="s">
        <v>13693</v>
      </c>
      <c r="B5442" s="1" t="s">
        <v>13694</v>
      </c>
      <c r="C5442" s="3">
        <v>0.189041095890411</v>
      </c>
      <c r="D5442" s="4">
        <v>44168</v>
      </c>
      <c r="E5442" s="3">
        <v>2.2000894</v>
      </c>
      <c r="F5442" s="5" t="s">
        <v>5693</v>
      </c>
      <c r="G5442" s="5">
        <v>70</v>
      </c>
      <c r="H5442" s="5" t="s">
        <v>50</v>
      </c>
      <c r="I5442" s="3">
        <v>-0.189658614493912</v>
      </c>
      <c r="J5442" s="3">
        <v>87.1817775792765</v>
      </c>
      <c r="K5442" s="3">
        <v>-0.0099999999999989</v>
      </c>
      <c r="L5442" s="3">
        <v>61.3545816733068</v>
      </c>
      <c r="M5442" s="3">
        <v>-0.31901106569635</v>
      </c>
      <c r="N5442" s="3">
        <v>86.286731967943</v>
      </c>
      <c r="O5442" s="3"/>
      <c r="P5442" s="3"/>
      <c r="Q5442" s="3"/>
      <c r="R5442" s="3"/>
      <c r="S5442" s="3"/>
      <c r="T5442" s="3"/>
      <c r="U5442" s="3"/>
      <c r="V5442" s="3"/>
      <c r="W5442" s="3"/>
      <c r="X5442" s="3"/>
      <c r="Y5442" s="3"/>
      <c r="Z5442" s="3"/>
      <c r="AA5442" s="3">
        <v>-0.331902637649989</v>
      </c>
      <c r="AB5442" s="3">
        <v>-0.368920439108845</v>
      </c>
      <c r="AC5442" s="3">
        <v>-0.517722023098365</v>
      </c>
      <c r="AD5442" s="3"/>
      <c r="AE5442" s="5">
        <v>1</v>
      </c>
      <c r="AF5442" s="3">
        <v>-0.119784388101426</v>
      </c>
      <c r="AG5442" s="3"/>
      <c r="AH5442" s="3"/>
      <c r="AI5442" s="3"/>
      <c r="AJ5442" s="3"/>
      <c r="AK5442" s="3"/>
      <c r="AL5442" s="3"/>
      <c r="AM5442" s="3"/>
      <c r="AN5442" s="5" t="s">
        <v>46</v>
      </c>
      <c r="AO5442" s="1"/>
      <c r="AP5442" s="1"/>
      <c r="AQ5442" s="1"/>
    </row>
    <row r="5443" spans="1:43">
      <c r="A5443" s="1" t="s">
        <v>13695</v>
      </c>
      <c r="B5443" s="1" t="s">
        <v>13696</v>
      </c>
      <c r="C5443" s="3">
        <v>0.136986301369863</v>
      </c>
      <c r="D5443" s="4">
        <v>44187</v>
      </c>
      <c r="E5443" s="3">
        <v>51.4117644769</v>
      </c>
      <c r="F5443" s="5" t="s">
        <v>13697</v>
      </c>
      <c r="G5443" s="5">
        <v>51</v>
      </c>
      <c r="H5443" s="5" t="s">
        <v>205</v>
      </c>
      <c r="I5443" s="3">
        <v>0.0499350843902871</v>
      </c>
      <c r="J5443" s="3">
        <v>17.2284644194757</v>
      </c>
      <c r="K5443" s="3">
        <v>0.0499350843902871</v>
      </c>
      <c r="L5443" s="3">
        <v>8.51851851851852</v>
      </c>
      <c r="M5443" s="3">
        <v>-0.119641076769678</v>
      </c>
      <c r="N5443" s="3">
        <v>21.2686567164179</v>
      </c>
      <c r="O5443" s="3"/>
      <c r="P5443" s="3"/>
      <c r="Q5443" s="3"/>
      <c r="R5443" s="3"/>
      <c r="S5443" s="3"/>
      <c r="T5443" s="3"/>
      <c r="U5443" s="3"/>
      <c r="V5443" s="3"/>
      <c r="W5443" s="3"/>
      <c r="X5443" s="3"/>
      <c r="Y5443" s="3"/>
      <c r="Z5443" s="3"/>
      <c r="AA5443" s="3">
        <v>-0.0151678807473178</v>
      </c>
      <c r="AB5443" s="3">
        <v>-0.0203959364929468</v>
      </c>
      <c r="AC5443" s="3">
        <v>-0.209288419374127</v>
      </c>
      <c r="AD5443" s="3"/>
      <c r="AE5443" s="5"/>
      <c r="AF5443" s="3">
        <v>0</v>
      </c>
      <c r="AG5443" s="3"/>
      <c r="AH5443" s="3"/>
      <c r="AI5443" s="3"/>
      <c r="AJ5443" s="3"/>
      <c r="AK5443" s="3"/>
      <c r="AL5443" s="3"/>
      <c r="AM5443" s="3"/>
      <c r="AN5443" s="5" t="s">
        <v>1266</v>
      </c>
      <c r="AO5443" s="1"/>
      <c r="AP5443" s="1"/>
      <c r="AQ5443" s="1"/>
    </row>
    <row r="5444" spans="1:43">
      <c r="A5444" s="1" t="s">
        <v>13698</v>
      </c>
      <c r="B5444" s="1" t="s">
        <v>13699</v>
      </c>
      <c r="C5444" s="3">
        <v>0.136986301369863</v>
      </c>
      <c r="D5444" s="4">
        <v>44187</v>
      </c>
      <c r="E5444" s="3">
        <v>49.5987405805</v>
      </c>
      <c r="F5444" s="5" t="s">
        <v>2401</v>
      </c>
      <c r="G5444" s="5">
        <v>51</v>
      </c>
      <c r="H5444" s="5" t="s">
        <v>55</v>
      </c>
      <c r="I5444" s="3">
        <v>9.35718498132494</v>
      </c>
      <c r="J5444" s="3">
        <v>57.1082879612825</v>
      </c>
      <c r="K5444" s="3">
        <v>1.75599048838486</v>
      </c>
      <c r="L5444" s="3">
        <v>66.7231638418079</v>
      </c>
      <c r="M5444" s="3">
        <v>5.88123334602209</v>
      </c>
      <c r="N5444" s="3">
        <v>43.4470377019749</v>
      </c>
      <c r="O5444" s="3"/>
      <c r="P5444" s="3"/>
      <c r="Q5444" s="3"/>
      <c r="R5444" s="3"/>
      <c r="S5444" s="3"/>
      <c r="T5444" s="3"/>
      <c r="U5444" s="3"/>
      <c r="V5444" s="3"/>
      <c r="W5444" s="3"/>
      <c r="X5444" s="3"/>
      <c r="Y5444" s="3"/>
      <c r="Z5444" s="3"/>
      <c r="AA5444" s="3">
        <v>0.336595264934248</v>
      </c>
      <c r="AB5444" s="3">
        <v>0.738737456987564</v>
      </c>
      <c r="AC5444" s="3">
        <v>-3.32127902550437</v>
      </c>
      <c r="AD5444" s="3"/>
      <c r="AE5444" s="5"/>
      <c r="AF5444" s="3">
        <v>3.91193237664634</v>
      </c>
      <c r="AG5444" s="3"/>
      <c r="AH5444" s="3"/>
      <c r="AI5444" s="3"/>
      <c r="AJ5444" s="3"/>
      <c r="AK5444" s="3"/>
      <c r="AL5444" s="3"/>
      <c r="AM5444" s="3">
        <v>3</v>
      </c>
      <c r="AN5444" s="5" t="s">
        <v>56</v>
      </c>
      <c r="AO5444" s="1"/>
      <c r="AP5444" s="1"/>
      <c r="AQ5444" s="1"/>
    </row>
    <row r="5445" spans="1:43">
      <c r="A5445" s="1" t="s">
        <v>13700</v>
      </c>
      <c r="B5445" s="1" t="s">
        <v>13701</v>
      </c>
      <c r="C5445" s="3">
        <v>0.115068493150685</v>
      </c>
      <c r="D5445" s="4">
        <v>44195</v>
      </c>
      <c r="E5445" s="3">
        <v>0.1878399923</v>
      </c>
      <c r="F5445" s="5" t="s">
        <v>13702</v>
      </c>
      <c r="G5445" s="5">
        <v>43</v>
      </c>
      <c r="H5445" s="5" t="s">
        <v>116</v>
      </c>
      <c r="I5445" s="3">
        <v>7.24579663730986</v>
      </c>
      <c r="J5445" s="3">
        <v>60.2803738317757</v>
      </c>
      <c r="K5445" s="3">
        <v>3.07810696421701</v>
      </c>
      <c r="L5445" s="3">
        <v>48.1651376146789</v>
      </c>
      <c r="M5445" s="3">
        <v>3.19722650231126</v>
      </c>
      <c r="N5445" s="3">
        <v>61.6822429906542</v>
      </c>
      <c r="O5445" s="3"/>
      <c r="P5445" s="3"/>
      <c r="Q5445" s="3"/>
      <c r="R5445" s="3"/>
      <c r="S5445" s="3"/>
      <c r="T5445" s="3"/>
      <c r="U5445" s="3"/>
      <c r="V5445" s="3"/>
      <c r="W5445" s="3"/>
      <c r="X5445" s="3"/>
      <c r="Y5445" s="3"/>
      <c r="Z5445" s="3"/>
      <c r="AA5445" s="3">
        <v>0.245321037400136</v>
      </c>
      <c r="AB5445" s="3">
        <v>0.414429947101402</v>
      </c>
      <c r="AC5445" s="3">
        <v>-4.59921156373193</v>
      </c>
      <c r="AD5445" s="3"/>
      <c r="AE5445" s="5"/>
      <c r="AF5445" s="3">
        <v>1.72137710168134</v>
      </c>
      <c r="AG5445" s="3"/>
      <c r="AH5445" s="3"/>
      <c r="AI5445" s="3"/>
      <c r="AJ5445" s="3"/>
      <c r="AK5445" s="3"/>
      <c r="AL5445" s="3"/>
      <c r="AM5445" s="3"/>
      <c r="AN5445" s="5" t="s">
        <v>46</v>
      </c>
      <c r="AO5445" s="1"/>
      <c r="AP5445" s="1"/>
      <c r="AQ5445" s="1"/>
    </row>
    <row r="5446" spans="1:43">
      <c r="A5446" s="1" t="s">
        <v>13703</v>
      </c>
      <c r="B5446" s="1" t="s">
        <v>13704</v>
      </c>
      <c r="C5446" s="3">
        <v>0.115068493150685</v>
      </c>
      <c r="D5446" s="4">
        <v>44195</v>
      </c>
      <c r="E5446" s="3">
        <v>3.677069345</v>
      </c>
      <c r="F5446" s="5" t="s">
        <v>4780</v>
      </c>
      <c r="G5446" s="5">
        <v>43</v>
      </c>
      <c r="H5446" s="5" t="s">
        <v>55</v>
      </c>
      <c r="I5446" s="3">
        <v>3.20487220447285</v>
      </c>
      <c r="J5446" s="3">
        <v>85.4204476709014</v>
      </c>
      <c r="K5446" s="3">
        <v>2.26553225168185</v>
      </c>
      <c r="L5446" s="3">
        <v>57.2316384180791</v>
      </c>
      <c r="M5446" s="3">
        <v>3.03000099671085</v>
      </c>
      <c r="N5446" s="3">
        <v>69.4195092758827</v>
      </c>
      <c r="O5446" s="3"/>
      <c r="P5446" s="3"/>
      <c r="Q5446" s="3"/>
      <c r="R5446" s="3"/>
      <c r="S5446" s="3"/>
      <c r="T5446" s="3"/>
      <c r="U5446" s="3"/>
      <c r="V5446" s="3"/>
      <c r="W5446" s="3"/>
      <c r="X5446" s="3"/>
      <c r="Y5446" s="3"/>
      <c r="Z5446" s="3"/>
      <c r="AA5446" s="3">
        <v>0.438417509483589</v>
      </c>
      <c r="AB5446" s="3">
        <v>0.942246331218893</v>
      </c>
      <c r="AC5446" s="3">
        <v>-1.42383460113128</v>
      </c>
      <c r="AD5446" s="3"/>
      <c r="AE5446" s="5"/>
      <c r="AF5446" s="3">
        <v>0.918530351437687</v>
      </c>
      <c r="AG5446" s="3"/>
      <c r="AH5446" s="3"/>
      <c r="AI5446" s="3"/>
      <c r="AJ5446" s="3"/>
      <c r="AK5446" s="3"/>
      <c r="AL5446" s="3"/>
      <c r="AM5446" s="3"/>
      <c r="AN5446" s="5" t="s">
        <v>1266</v>
      </c>
      <c r="AO5446" s="1"/>
      <c r="AP5446" s="1"/>
      <c r="AQ5446" s="1"/>
    </row>
    <row r="5447" spans="1:43">
      <c r="A5447" s="1" t="s">
        <v>13705</v>
      </c>
      <c r="B5447" s="1" t="s">
        <v>13706</v>
      </c>
      <c r="C5447" s="3">
        <v>0.0794520547945206</v>
      </c>
      <c r="D5447" s="4">
        <v>44208</v>
      </c>
      <c r="E5447" s="3">
        <v>50.4680578788</v>
      </c>
      <c r="F5447" s="5" t="s">
        <v>3318</v>
      </c>
      <c r="G5447" s="5">
        <v>30</v>
      </c>
      <c r="H5447" s="5" t="s">
        <v>226</v>
      </c>
      <c r="I5447" s="3">
        <v>0.0099999999999989</v>
      </c>
      <c r="J5447" s="3"/>
      <c r="K5447" s="3">
        <v>0.190342616710079</v>
      </c>
      <c r="L5447" s="3">
        <v>74.3386243386243</v>
      </c>
      <c r="M5447" s="3">
        <v>0.0099999999999989</v>
      </c>
      <c r="N5447" s="3"/>
      <c r="O5447" s="3"/>
      <c r="P5447" s="3"/>
      <c r="Q5447" s="3"/>
      <c r="R5447" s="3"/>
      <c r="S5447" s="3"/>
      <c r="T5447" s="3"/>
      <c r="U5447" s="3"/>
      <c r="V5447" s="3"/>
      <c r="W5447" s="3"/>
      <c r="X5447" s="3"/>
      <c r="Y5447" s="3"/>
      <c r="Z5447" s="3"/>
      <c r="AA5447" s="3">
        <v>-0.0893046362551061</v>
      </c>
      <c r="AB5447" s="3">
        <v>-0.126371243960593</v>
      </c>
      <c r="AC5447" s="3">
        <v>-0.26975721850334</v>
      </c>
      <c r="AD5447" s="3"/>
      <c r="AE5447" s="5"/>
      <c r="AF5447" s="3"/>
      <c r="AG5447" s="3"/>
      <c r="AH5447" s="3"/>
      <c r="AI5447" s="3"/>
      <c r="AJ5447" s="3"/>
      <c r="AK5447" s="3"/>
      <c r="AL5447" s="3"/>
      <c r="AM5447" s="3"/>
      <c r="AN5447" s="5" t="s">
        <v>1266</v>
      </c>
      <c r="AO5447" s="1"/>
      <c r="AP5447" s="1"/>
      <c r="AQ5447" s="1"/>
    </row>
    <row r="5448" spans="1:43">
      <c r="A5448" s="1" t="s">
        <v>13707</v>
      </c>
      <c r="B5448" s="1" t="s">
        <v>13708</v>
      </c>
      <c r="C5448" s="3">
        <v>0.073972602739726</v>
      </c>
      <c r="D5448" s="4">
        <v>44210</v>
      </c>
      <c r="E5448" s="3">
        <v>43.6085523491</v>
      </c>
      <c r="F5448" s="5" t="s">
        <v>5371</v>
      </c>
      <c r="G5448" s="5">
        <v>28</v>
      </c>
      <c r="H5448" s="5" t="s">
        <v>55</v>
      </c>
      <c r="I5448" s="3">
        <v>-0.190000000000001</v>
      </c>
      <c r="J5448" s="3"/>
      <c r="K5448" s="3">
        <v>2.3587324376987</v>
      </c>
      <c r="L5448" s="3">
        <v>55.0847457627119</v>
      </c>
      <c r="M5448" s="3">
        <v>-0.190000000000001</v>
      </c>
      <c r="N5448" s="3"/>
      <c r="O5448" s="3"/>
      <c r="P5448" s="3"/>
      <c r="Q5448" s="3"/>
      <c r="R5448" s="3"/>
      <c r="S5448" s="3"/>
      <c r="T5448" s="3"/>
      <c r="U5448" s="3"/>
      <c r="V5448" s="3"/>
      <c r="W5448" s="3"/>
      <c r="X5448" s="3"/>
      <c r="Y5448" s="3"/>
      <c r="Z5448" s="3"/>
      <c r="AA5448" s="3">
        <v>-0.00610012268939374</v>
      </c>
      <c r="AB5448" s="3">
        <v>-0.00911874436129916</v>
      </c>
      <c r="AC5448" s="3">
        <v>-4.25176747839749</v>
      </c>
      <c r="AD5448" s="3"/>
      <c r="AE5448" s="5"/>
      <c r="AF5448" s="3"/>
      <c r="AG5448" s="3"/>
      <c r="AH5448" s="3"/>
      <c r="AI5448" s="3"/>
      <c r="AJ5448" s="3"/>
      <c r="AK5448" s="3"/>
      <c r="AL5448" s="3"/>
      <c r="AM5448" s="3"/>
      <c r="AN5448" s="5" t="s">
        <v>1266</v>
      </c>
      <c r="AO5448" s="1"/>
      <c r="AP5448" s="1"/>
      <c r="AQ5448" s="1"/>
    </row>
    <row r="5449" spans="1:43">
      <c r="A5449" s="1" t="s">
        <v>13709</v>
      </c>
      <c r="B5449" s="1" t="s">
        <v>13710</v>
      </c>
      <c r="C5449" s="3">
        <v>0.0575342465753425</v>
      </c>
      <c r="D5449" s="4">
        <v>44216</v>
      </c>
      <c r="E5449" s="3">
        <v>22.2385856503</v>
      </c>
      <c r="F5449" s="5" t="s">
        <v>12594</v>
      </c>
      <c r="G5449" s="5">
        <v>22</v>
      </c>
      <c r="H5449" s="5" t="s">
        <v>191</v>
      </c>
      <c r="I5449" s="3">
        <v>1.16000000000001</v>
      </c>
      <c r="J5449" s="3"/>
      <c r="K5449" s="3">
        <v>1.92443324937028</v>
      </c>
      <c r="L5449" s="3">
        <v>61.6438356164384</v>
      </c>
      <c r="M5449" s="3">
        <v>1.16000000000001</v>
      </c>
      <c r="N5449" s="3"/>
      <c r="O5449" s="3"/>
      <c r="P5449" s="3"/>
      <c r="Q5449" s="3"/>
      <c r="R5449" s="3"/>
      <c r="S5449" s="3"/>
      <c r="T5449" s="3"/>
      <c r="U5449" s="3"/>
      <c r="V5449" s="3"/>
      <c r="W5449" s="3"/>
      <c r="X5449" s="3"/>
      <c r="Y5449" s="3"/>
      <c r="Z5449" s="3"/>
      <c r="AA5449" s="3">
        <v>-0.276012680971579</v>
      </c>
      <c r="AB5449" s="3">
        <v>-0.397043179228795</v>
      </c>
      <c r="AC5449" s="3">
        <v>-3.29703267059645</v>
      </c>
      <c r="AD5449" s="3"/>
      <c r="AE5449" s="5"/>
      <c r="AF5449" s="3"/>
      <c r="AG5449" s="3"/>
      <c r="AH5449" s="3"/>
      <c r="AI5449" s="3"/>
      <c r="AJ5449" s="3"/>
      <c r="AK5449" s="3"/>
      <c r="AL5449" s="3"/>
      <c r="AM5449" s="3"/>
      <c r="AN5449" s="5" t="s">
        <v>1266</v>
      </c>
      <c r="AO5449" s="1"/>
      <c r="AP5449" s="1"/>
      <c r="AQ5449" s="1"/>
    </row>
    <row r="5450" spans="1:43">
      <c r="A5450" s="1" t="s">
        <v>13711</v>
      </c>
      <c r="B5450" s="1" t="s">
        <v>13712</v>
      </c>
      <c r="C5450" s="3">
        <v>0.0904109589041096</v>
      </c>
      <c r="D5450" s="4">
        <v>44204</v>
      </c>
      <c r="E5450" s="3">
        <v>118.8650971041</v>
      </c>
      <c r="F5450" s="5" t="s">
        <v>13713</v>
      </c>
      <c r="G5450" s="5">
        <v>34</v>
      </c>
      <c r="H5450" s="5" t="s">
        <v>55</v>
      </c>
      <c r="I5450" s="3">
        <v>0.0399999999999956</v>
      </c>
      <c r="J5450" s="3"/>
      <c r="K5450" s="3">
        <v>0.482121333869015</v>
      </c>
      <c r="L5450" s="3">
        <v>84.4632768361582</v>
      </c>
      <c r="M5450" s="3">
        <v>0.0399999999999956</v>
      </c>
      <c r="N5450" s="3">
        <v>87.7917414721723</v>
      </c>
      <c r="O5450" s="3"/>
      <c r="P5450" s="3"/>
      <c r="Q5450" s="3"/>
      <c r="R5450" s="3"/>
      <c r="S5450" s="3"/>
      <c r="T5450" s="3"/>
      <c r="U5450" s="3"/>
      <c r="V5450" s="3"/>
      <c r="W5450" s="3"/>
      <c r="X5450" s="3"/>
      <c r="Y5450" s="3"/>
      <c r="Z5450" s="3"/>
      <c r="AA5450" s="3">
        <v>-0.0248646468580792</v>
      </c>
      <c r="AB5450" s="3">
        <v>-0.0360988407987063</v>
      </c>
      <c r="AC5450" s="3">
        <v>-0.895878956798716</v>
      </c>
      <c r="AD5450" s="3"/>
      <c r="AE5450" s="5"/>
      <c r="AF5450" s="3"/>
      <c r="AG5450" s="3"/>
      <c r="AH5450" s="3"/>
      <c r="AI5450" s="3"/>
      <c r="AJ5450" s="3"/>
      <c r="AK5450" s="3"/>
      <c r="AL5450" s="3"/>
      <c r="AM5450" s="3"/>
      <c r="AN5450" s="5" t="s">
        <v>1266</v>
      </c>
      <c r="AO5450" s="1"/>
      <c r="AP5450" s="1"/>
      <c r="AQ5450" s="1"/>
    </row>
    <row r="5451" spans="1:43">
      <c r="A5451" s="1" t="s">
        <v>13714</v>
      </c>
      <c r="B5451" s="1" t="s">
        <v>13715</v>
      </c>
      <c r="C5451" s="3">
        <v>0.0438356164383562</v>
      </c>
      <c r="D5451" s="4">
        <v>44221</v>
      </c>
      <c r="E5451" s="3">
        <v>26.1742304515</v>
      </c>
      <c r="F5451" s="5" t="s">
        <v>13716</v>
      </c>
      <c r="G5451" s="5">
        <v>17</v>
      </c>
      <c r="H5451" s="5" t="s">
        <v>55</v>
      </c>
      <c r="I5451" s="3">
        <v>-0.0700000000000034</v>
      </c>
      <c r="J5451" s="3"/>
      <c r="K5451" s="3">
        <v>0.150330727600716</v>
      </c>
      <c r="L5451" s="3">
        <v>87.683615819209</v>
      </c>
      <c r="M5451" s="3">
        <v>-0.0700000000000034</v>
      </c>
      <c r="N5451" s="3"/>
      <c r="O5451" s="3"/>
      <c r="P5451" s="3"/>
      <c r="Q5451" s="3"/>
      <c r="R5451" s="3"/>
      <c r="S5451" s="3"/>
      <c r="T5451" s="3"/>
      <c r="U5451" s="3"/>
      <c r="V5451" s="3"/>
      <c r="W5451" s="3"/>
      <c r="X5451" s="3"/>
      <c r="Y5451" s="3"/>
      <c r="Z5451" s="3"/>
      <c r="AA5451" s="3"/>
      <c r="AB5451" s="3"/>
      <c r="AC5451" s="3">
        <v>-0.219999999999998</v>
      </c>
      <c r="AD5451" s="3"/>
      <c r="AE5451" s="5"/>
      <c r="AF5451" s="3"/>
      <c r="AG5451" s="3"/>
      <c r="AH5451" s="3"/>
      <c r="AI5451" s="3"/>
      <c r="AJ5451" s="3"/>
      <c r="AK5451" s="3"/>
      <c r="AL5451" s="3"/>
      <c r="AM5451" s="3"/>
      <c r="AN5451" s="5" t="s">
        <v>1266</v>
      </c>
      <c r="AO5451" s="1"/>
      <c r="AP5451" s="1"/>
      <c r="AQ5451" s="1"/>
    </row>
    <row r="5452" spans="1:43">
      <c r="A5452" s="1" t="s">
        <v>13717</v>
      </c>
      <c r="B5452" s="1" t="s">
        <v>13718</v>
      </c>
      <c r="C5452" s="3">
        <v>0.0575342465753425</v>
      </c>
      <c r="D5452" s="4">
        <v>44216</v>
      </c>
      <c r="E5452" s="3">
        <v>5.2214647153</v>
      </c>
      <c r="F5452" s="5" t="s">
        <v>13719</v>
      </c>
      <c r="G5452" s="5">
        <v>22</v>
      </c>
      <c r="H5452" s="5" t="s">
        <v>45</v>
      </c>
      <c r="I5452" s="3">
        <v>-0.649999999999995</v>
      </c>
      <c r="J5452" s="3"/>
      <c r="K5452" s="3">
        <v>0.131021971376747</v>
      </c>
      <c r="L5452" s="3">
        <v>71.7391304347826</v>
      </c>
      <c r="M5452" s="3">
        <v>-0.649999999999995</v>
      </c>
      <c r="N5452" s="3"/>
      <c r="O5452" s="3"/>
      <c r="P5452" s="3"/>
      <c r="Q5452" s="3"/>
      <c r="R5452" s="3"/>
      <c r="S5452" s="3"/>
      <c r="T5452" s="3"/>
      <c r="U5452" s="3"/>
      <c r="V5452" s="3"/>
      <c r="W5452" s="3"/>
      <c r="X5452" s="3"/>
      <c r="Y5452" s="3"/>
      <c r="Z5452" s="3"/>
      <c r="AA5452" s="3">
        <v>-0.540926869008036</v>
      </c>
      <c r="AB5452" s="3">
        <v>-0.612953115714395</v>
      </c>
      <c r="AC5452" s="3">
        <v>-0.780000000000003</v>
      </c>
      <c r="AD5452" s="3"/>
      <c r="AE5452" s="5"/>
      <c r="AF5452" s="3"/>
      <c r="AG5452" s="3"/>
      <c r="AH5452" s="3"/>
      <c r="AI5452" s="3"/>
      <c r="AJ5452" s="3"/>
      <c r="AK5452" s="3"/>
      <c r="AL5452" s="3"/>
      <c r="AM5452" s="3"/>
      <c r="AN5452" s="5" t="s">
        <v>1266</v>
      </c>
      <c r="AO5452" s="1"/>
      <c r="AP5452" s="1"/>
      <c r="AQ5452" s="1"/>
    </row>
    <row r="5453" spans="1:43">
      <c r="A5453" s="1" t="s">
        <v>13720</v>
      </c>
      <c r="B5453" s="1" t="s">
        <v>13721</v>
      </c>
      <c r="C5453" s="3">
        <v>0.0794520547945206</v>
      </c>
      <c r="D5453" s="4">
        <v>44208</v>
      </c>
      <c r="E5453" s="3">
        <v>21.3826396771</v>
      </c>
      <c r="F5453" s="5" t="s">
        <v>10009</v>
      </c>
      <c r="G5453" s="5">
        <v>30</v>
      </c>
      <c r="H5453" s="5" t="s">
        <v>226</v>
      </c>
      <c r="I5453" s="3">
        <v>-0.280000000000002</v>
      </c>
      <c r="J5453" s="3"/>
      <c r="K5453" s="3">
        <v>0.110430679650636</v>
      </c>
      <c r="L5453" s="3">
        <v>78.5714285714286</v>
      </c>
      <c r="M5453" s="3">
        <v>-0.280000000000002</v>
      </c>
      <c r="N5453" s="3"/>
      <c r="O5453" s="3"/>
      <c r="P5453" s="3"/>
      <c r="Q5453" s="3"/>
      <c r="R5453" s="3"/>
      <c r="S5453" s="3"/>
      <c r="T5453" s="3"/>
      <c r="U5453" s="3"/>
      <c r="V5453" s="3"/>
      <c r="W5453" s="3"/>
      <c r="X5453" s="3"/>
      <c r="Y5453" s="3"/>
      <c r="Z5453" s="3"/>
      <c r="AA5453" s="3">
        <v>-0.211367563265295</v>
      </c>
      <c r="AB5453" s="3">
        <v>-0.272789877692007</v>
      </c>
      <c r="AC5453" s="3">
        <v>-0.697836706210758</v>
      </c>
      <c r="AD5453" s="3"/>
      <c r="AE5453" s="5"/>
      <c r="AF5453" s="3"/>
      <c r="AG5453" s="3"/>
      <c r="AH5453" s="3"/>
      <c r="AI5453" s="3"/>
      <c r="AJ5453" s="3"/>
      <c r="AK5453" s="3"/>
      <c r="AL5453" s="3"/>
      <c r="AM5453" s="3"/>
      <c r="AN5453" s="5" t="s">
        <v>1266</v>
      </c>
      <c r="AO5453" s="1"/>
      <c r="AP5453" s="1"/>
      <c r="AQ5453" s="1"/>
    </row>
    <row r="5454" spans="1:43">
      <c r="A5454" s="1" t="s">
        <v>13722</v>
      </c>
      <c r="B5454" s="1" t="s">
        <v>13723</v>
      </c>
      <c r="C5454" s="3">
        <v>0.0547945205479452</v>
      </c>
      <c r="D5454" s="4">
        <v>44217</v>
      </c>
      <c r="E5454" s="3">
        <v>118.9374862159</v>
      </c>
      <c r="F5454" s="5" t="s">
        <v>1029</v>
      </c>
      <c r="G5454" s="5">
        <v>21</v>
      </c>
      <c r="H5454" s="5" t="s">
        <v>93</v>
      </c>
      <c r="I5454" s="3">
        <v>-1.41</v>
      </c>
      <c r="J5454" s="3"/>
      <c r="K5454" s="3">
        <v>0.233834892232612</v>
      </c>
      <c r="L5454" s="3">
        <v>90.1883052527255</v>
      </c>
      <c r="M5454" s="3">
        <v>-1.41</v>
      </c>
      <c r="N5454" s="3"/>
      <c r="O5454" s="3"/>
      <c r="P5454" s="3"/>
      <c r="Q5454" s="3"/>
      <c r="R5454" s="3"/>
      <c r="S5454" s="3"/>
      <c r="T5454" s="3"/>
      <c r="U5454" s="3"/>
      <c r="V5454" s="3"/>
      <c r="W5454" s="3"/>
      <c r="X5454" s="3"/>
      <c r="Y5454" s="3"/>
      <c r="Z5454" s="3"/>
      <c r="AA5454" s="3">
        <v>-0.560685048221776</v>
      </c>
      <c r="AB5454" s="3">
        <v>-0.625440534496193</v>
      </c>
      <c r="AC5454" s="3">
        <v>-1.74807711517332</v>
      </c>
      <c r="AD5454" s="3"/>
      <c r="AE5454" s="5"/>
      <c r="AF5454" s="3"/>
      <c r="AG5454" s="3"/>
      <c r="AH5454" s="3"/>
      <c r="AI5454" s="3"/>
      <c r="AJ5454" s="3"/>
      <c r="AK5454" s="3"/>
      <c r="AL5454" s="3"/>
      <c r="AM5454" s="3"/>
      <c r="AN5454" s="5" t="s">
        <v>1266</v>
      </c>
      <c r="AO5454" s="1"/>
      <c r="AP5454" s="1"/>
      <c r="AQ5454" s="1"/>
    </row>
    <row r="5455" spans="1:43">
      <c r="A5455" s="1" t="s">
        <v>13724</v>
      </c>
      <c r="B5455" s="1" t="s">
        <v>13725</v>
      </c>
      <c r="C5455" s="3">
        <v>0.0575342465753425</v>
      </c>
      <c r="D5455" s="4">
        <v>44216</v>
      </c>
      <c r="E5455" s="3">
        <v>3.5003557874</v>
      </c>
      <c r="F5455" s="5" t="s">
        <v>13726</v>
      </c>
      <c r="G5455" s="5">
        <v>22</v>
      </c>
      <c r="H5455" s="5" t="s">
        <v>226</v>
      </c>
      <c r="I5455" s="3">
        <v>-0.119999999999998</v>
      </c>
      <c r="J5455" s="3"/>
      <c r="K5455" s="3">
        <v>0.0200280392549547</v>
      </c>
      <c r="L5455" s="3">
        <v>83.0687830687831</v>
      </c>
      <c r="M5455" s="3">
        <v>-0.119999999999998</v>
      </c>
      <c r="N5455" s="3"/>
      <c r="O5455" s="3"/>
      <c r="P5455" s="3"/>
      <c r="Q5455" s="3"/>
      <c r="R5455" s="3"/>
      <c r="S5455" s="3"/>
      <c r="T5455" s="3"/>
      <c r="U5455" s="3"/>
      <c r="V5455" s="3"/>
      <c r="W5455" s="3"/>
      <c r="X5455" s="3"/>
      <c r="Y5455" s="3"/>
      <c r="Z5455" s="3"/>
      <c r="AA5455" s="3">
        <v>-0.788241652393791</v>
      </c>
      <c r="AB5455" s="3">
        <v>-0.744378201386787</v>
      </c>
      <c r="AC5455" s="3">
        <v>-0.139999999999996</v>
      </c>
      <c r="AD5455" s="3"/>
      <c r="AE5455" s="5"/>
      <c r="AF5455" s="3"/>
      <c r="AG5455" s="3"/>
      <c r="AH5455" s="3"/>
      <c r="AI5455" s="3"/>
      <c r="AJ5455" s="3"/>
      <c r="AK5455" s="3"/>
      <c r="AL5455" s="3"/>
      <c r="AM5455" s="3"/>
      <c r="AN5455" s="5" t="s">
        <v>1266</v>
      </c>
      <c r="AO5455" s="1"/>
      <c r="AP5455" s="1"/>
      <c r="AQ5455" s="1"/>
    </row>
    <row r="5456" spans="1:43">
      <c r="A5456" s="1" t="s">
        <v>13727</v>
      </c>
      <c r="B5456" s="1" t="s">
        <v>13728</v>
      </c>
      <c r="C5456" s="3">
        <v>0.134246575342466</v>
      </c>
      <c r="D5456" s="4">
        <v>44188</v>
      </c>
      <c r="E5456" s="3">
        <v>6.8902474543</v>
      </c>
      <c r="F5456" s="5" t="s">
        <v>5344</v>
      </c>
      <c r="G5456" s="5">
        <v>50</v>
      </c>
      <c r="H5456" s="5" t="s">
        <v>226</v>
      </c>
      <c r="I5456" s="3">
        <v>1.5964877270006</v>
      </c>
      <c r="J5456" s="3">
        <v>62.5889046941679</v>
      </c>
      <c r="K5456" s="3">
        <v>0.424104941315709</v>
      </c>
      <c r="L5456" s="3">
        <v>59.3915343915344</v>
      </c>
      <c r="M5456" s="3">
        <v>1.19260584376864</v>
      </c>
      <c r="N5456" s="3">
        <v>34.132581100141</v>
      </c>
      <c r="O5456" s="3"/>
      <c r="P5456" s="3"/>
      <c r="Q5456" s="3"/>
      <c r="R5456" s="3"/>
      <c r="S5456" s="3"/>
      <c r="T5456" s="3"/>
      <c r="U5456" s="3"/>
      <c r="V5456" s="3"/>
      <c r="W5456" s="3"/>
      <c r="X5456" s="3"/>
      <c r="Y5456" s="3"/>
      <c r="Z5456" s="3"/>
      <c r="AA5456" s="3">
        <v>0.380866808358796</v>
      </c>
      <c r="AB5456" s="3">
        <v>0.583348686891567</v>
      </c>
      <c r="AC5456" s="3">
        <v>-0.690131124913723</v>
      </c>
      <c r="AD5456" s="3"/>
      <c r="AE5456" s="5"/>
      <c r="AF5456" s="3">
        <v>0.508880462981451</v>
      </c>
      <c r="AG5456" s="3"/>
      <c r="AH5456" s="3"/>
      <c r="AI5456" s="3"/>
      <c r="AJ5456" s="3"/>
      <c r="AK5456" s="3"/>
      <c r="AL5456" s="3"/>
      <c r="AM5456" s="3"/>
      <c r="AN5456" s="5" t="s">
        <v>46</v>
      </c>
      <c r="AO5456" s="1"/>
      <c r="AP5456" s="1"/>
      <c r="AQ5456" s="1"/>
    </row>
    <row r="5457" spans="1:43">
      <c r="A5457" s="1" t="s">
        <v>13729</v>
      </c>
      <c r="B5457" s="1" t="s">
        <v>13730</v>
      </c>
      <c r="C5457" s="3">
        <v>0.13972602739726</v>
      </c>
      <c r="D5457" s="4">
        <v>44186</v>
      </c>
      <c r="E5457" s="3">
        <v>24.8149546365</v>
      </c>
      <c r="F5457" s="5" t="s">
        <v>10832</v>
      </c>
      <c r="G5457" s="5">
        <v>52</v>
      </c>
      <c r="H5457" s="5" t="s">
        <v>55</v>
      </c>
      <c r="I5457" s="3">
        <v>-0.457984866587011</v>
      </c>
      <c r="J5457" s="3">
        <v>95.4022988505747</v>
      </c>
      <c r="K5457" s="3">
        <v>-0.0399920015996757</v>
      </c>
      <c r="L5457" s="3">
        <v>90.2824858757062</v>
      </c>
      <c r="M5457" s="3">
        <v>-1.39066969129105</v>
      </c>
      <c r="N5457" s="3">
        <v>92.2800718132855</v>
      </c>
      <c r="O5457" s="3"/>
      <c r="P5457" s="3"/>
      <c r="Q5457" s="3"/>
      <c r="R5457" s="3"/>
      <c r="S5457" s="3"/>
      <c r="T5457" s="3"/>
      <c r="U5457" s="3"/>
      <c r="V5457" s="3"/>
      <c r="W5457" s="3"/>
      <c r="X5457" s="3"/>
      <c r="Y5457" s="3"/>
      <c r="Z5457" s="3"/>
      <c r="AA5457" s="3">
        <v>-0.0161386745871028</v>
      </c>
      <c r="AB5457" s="3">
        <v>-0.0206363443573158</v>
      </c>
      <c r="AC5457" s="3">
        <v>-3.41029852188193</v>
      </c>
      <c r="AD5457" s="3"/>
      <c r="AE5457" s="5">
        <v>1</v>
      </c>
      <c r="AF5457" s="3">
        <v>-0.418160095579449</v>
      </c>
      <c r="AG5457" s="3"/>
      <c r="AH5457" s="3"/>
      <c r="AI5457" s="3"/>
      <c r="AJ5457" s="3"/>
      <c r="AK5457" s="3"/>
      <c r="AL5457" s="3"/>
      <c r="AM5457" s="3"/>
      <c r="AN5457" s="5" t="s">
        <v>1266</v>
      </c>
      <c r="AO5457" s="1"/>
      <c r="AP5457" s="1"/>
      <c r="AQ5457" s="1"/>
    </row>
    <row r="5458" spans="1:43">
      <c r="A5458" s="1" t="s">
        <v>13731</v>
      </c>
      <c r="B5458" s="1" t="s">
        <v>13732</v>
      </c>
      <c r="C5458" s="3">
        <v>0.073972602739726</v>
      </c>
      <c r="D5458" s="4">
        <v>44210</v>
      </c>
      <c r="E5458" s="3">
        <v>2.5104960162</v>
      </c>
      <c r="F5458" s="5" t="s">
        <v>11402</v>
      </c>
      <c r="G5458" s="5">
        <v>28</v>
      </c>
      <c r="H5458" s="5" t="s">
        <v>226</v>
      </c>
      <c r="I5458" s="3">
        <v>0.540000000000007</v>
      </c>
      <c r="J5458" s="3"/>
      <c r="K5458" s="3">
        <v>0.650715787366109</v>
      </c>
      <c r="L5458" s="3">
        <v>41.6666666666667</v>
      </c>
      <c r="M5458" s="3">
        <v>0.540000000000007</v>
      </c>
      <c r="N5458" s="3"/>
      <c r="O5458" s="3"/>
      <c r="P5458" s="3"/>
      <c r="Q5458" s="3"/>
      <c r="R5458" s="3"/>
      <c r="S5458" s="3"/>
      <c r="T5458" s="3"/>
      <c r="U5458" s="3"/>
      <c r="V5458" s="3"/>
      <c r="W5458" s="3"/>
      <c r="X5458" s="3"/>
      <c r="Y5458" s="3"/>
      <c r="Z5458" s="3"/>
      <c r="AA5458" s="3">
        <v>-0.303862842846331</v>
      </c>
      <c r="AB5458" s="3">
        <v>-0.364908497514971</v>
      </c>
      <c r="AC5458" s="3">
        <v>-0.579594284001191</v>
      </c>
      <c r="AD5458" s="3"/>
      <c r="AE5458" s="5"/>
      <c r="AF5458" s="3"/>
      <c r="AG5458" s="3"/>
      <c r="AH5458" s="3"/>
      <c r="AI5458" s="3"/>
      <c r="AJ5458" s="3"/>
      <c r="AK5458" s="3"/>
      <c r="AL5458" s="3"/>
      <c r="AM5458" s="3"/>
      <c r="AN5458" s="5" t="s">
        <v>46</v>
      </c>
      <c r="AO5458" s="1"/>
      <c r="AP5458" s="1"/>
      <c r="AQ5458" s="1"/>
    </row>
    <row r="5459" spans="1:43">
      <c r="A5459" s="1" t="s">
        <v>13733</v>
      </c>
      <c r="B5459" s="1" t="s">
        <v>13734</v>
      </c>
      <c r="C5459" s="3">
        <v>0.0602739726027397</v>
      </c>
      <c r="D5459" s="4">
        <v>44215</v>
      </c>
      <c r="E5459" s="3">
        <v>7.5566531778</v>
      </c>
      <c r="F5459" s="5" t="s">
        <v>13735</v>
      </c>
      <c r="G5459" s="5">
        <v>23</v>
      </c>
      <c r="H5459" s="5" t="s">
        <v>60</v>
      </c>
      <c r="I5459" s="3">
        <v>-4.17</v>
      </c>
      <c r="J5459" s="3"/>
      <c r="K5459" s="3">
        <v>0.725247004414549</v>
      </c>
      <c r="L5459" s="3">
        <v>77.4688398849473</v>
      </c>
      <c r="M5459" s="3">
        <v>-4.17</v>
      </c>
      <c r="N5459" s="3"/>
      <c r="O5459" s="3"/>
      <c r="P5459" s="3"/>
      <c r="Q5459" s="3"/>
      <c r="R5459" s="3"/>
      <c r="S5459" s="3"/>
      <c r="T5459" s="3"/>
      <c r="U5459" s="3"/>
      <c r="V5459" s="3"/>
      <c r="W5459" s="3"/>
      <c r="X5459" s="3"/>
      <c r="Y5459" s="3"/>
      <c r="Z5459" s="3"/>
      <c r="AA5459" s="3">
        <v>-1.27072792960552</v>
      </c>
      <c r="AB5459" s="3">
        <v>-0.873822278344768</v>
      </c>
      <c r="AC5459" s="3">
        <v>-8.51424019119697</v>
      </c>
      <c r="AD5459" s="3"/>
      <c r="AE5459" s="5"/>
      <c r="AF5459" s="3"/>
      <c r="AG5459" s="3"/>
      <c r="AH5459" s="3"/>
      <c r="AI5459" s="3"/>
      <c r="AJ5459" s="3"/>
      <c r="AK5459" s="3"/>
      <c r="AL5459" s="3"/>
      <c r="AM5459" s="3"/>
      <c r="AN5459" s="5" t="s">
        <v>46</v>
      </c>
      <c r="AO5459" s="1"/>
      <c r="AP5459" s="1"/>
      <c r="AQ5459" s="1"/>
    </row>
    <row r="5460" spans="1:43">
      <c r="A5460" s="1" t="s">
        <v>13736</v>
      </c>
      <c r="B5460" s="1" t="s">
        <v>13737</v>
      </c>
      <c r="C5460" s="3">
        <v>0.115068493150685</v>
      </c>
      <c r="D5460" s="4">
        <v>44195</v>
      </c>
      <c r="E5460" s="3">
        <v>5.6457958994</v>
      </c>
      <c r="F5460" s="5" t="s">
        <v>13738</v>
      </c>
      <c r="G5460" s="5">
        <v>43</v>
      </c>
      <c r="H5460" s="5" t="s">
        <v>55</v>
      </c>
      <c r="I5460" s="3">
        <v>-1.64</v>
      </c>
      <c r="J5460" s="3">
        <v>96.6727162734422</v>
      </c>
      <c r="K5460" s="3">
        <v>-0.405022276225193</v>
      </c>
      <c r="L5460" s="3">
        <v>93.5028248587571</v>
      </c>
      <c r="M5460" s="3">
        <v>-1.52182619142971</v>
      </c>
      <c r="N5460" s="3">
        <v>92.3997606223818</v>
      </c>
      <c r="O5460" s="3"/>
      <c r="P5460" s="3"/>
      <c r="Q5460" s="3"/>
      <c r="R5460" s="3"/>
      <c r="S5460" s="3"/>
      <c r="T5460" s="3"/>
      <c r="U5460" s="3"/>
      <c r="V5460" s="3"/>
      <c r="W5460" s="3"/>
      <c r="X5460" s="3"/>
      <c r="Y5460" s="3"/>
      <c r="Z5460" s="3"/>
      <c r="AA5460" s="3">
        <v>-0.283943643589017</v>
      </c>
      <c r="AB5460" s="3">
        <v>-0.352562975186428</v>
      </c>
      <c r="AC5460" s="3">
        <v>-2.52700426122288</v>
      </c>
      <c r="AD5460" s="3"/>
      <c r="AE5460" s="5">
        <v>1</v>
      </c>
      <c r="AF5460" s="3">
        <v>-1.24</v>
      </c>
      <c r="AG5460" s="3"/>
      <c r="AH5460" s="3"/>
      <c r="AI5460" s="3"/>
      <c r="AJ5460" s="3"/>
      <c r="AK5460" s="3"/>
      <c r="AL5460" s="3"/>
      <c r="AM5460" s="3"/>
      <c r="AN5460" s="5" t="s">
        <v>1266</v>
      </c>
      <c r="AO5460" s="1"/>
      <c r="AP5460" s="1"/>
      <c r="AQ5460" s="1"/>
    </row>
    <row r="5461" spans="1:43">
      <c r="A5461" s="1" t="s">
        <v>13739</v>
      </c>
      <c r="B5461" s="1" t="s">
        <v>13740</v>
      </c>
      <c r="C5461" s="3">
        <v>0.0438356164383562</v>
      </c>
      <c r="D5461" s="4">
        <v>44221</v>
      </c>
      <c r="E5461" s="3">
        <v>79.9999982408</v>
      </c>
      <c r="F5461" s="5" t="s">
        <v>3143</v>
      </c>
      <c r="G5461" s="5">
        <v>17</v>
      </c>
      <c r="H5461" s="5" t="s">
        <v>55</v>
      </c>
      <c r="I5461" s="3">
        <v>-0.290000000000001</v>
      </c>
      <c r="J5461" s="3"/>
      <c r="K5461" s="3">
        <v>-0.240120060030022</v>
      </c>
      <c r="L5461" s="3">
        <v>92.5423728813559</v>
      </c>
      <c r="M5461" s="3">
        <v>-0.290000000000001</v>
      </c>
      <c r="N5461" s="3"/>
      <c r="O5461" s="3"/>
      <c r="P5461" s="3"/>
      <c r="Q5461" s="3"/>
      <c r="R5461" s="3"/>
      <c r="S5461" s="3"/>
      <c r="T5461" s="3"/>
      <c r="U5461" s="3"/>
      <c r="V5461" s="3"/>
      <c r="W5461" s="3"/>
      <c r="X5461" s="3"/>
      <c r="Y5461" s="3"/>
      <c r="Z5461" s="3"/>
      <c r="AA5461" s="3"/>
      <c r="AB5461" s="3">
        <v>-1</v>
      </c>
      <c r="AC5461" s="3">
        <v>-0.290000000000001</v>
      </c>
      <c r="AD5461" s="3"/>
      <c r="AE5461" s="5"/>
      <c r="AF5461" s="3"/>
      <c r="AG5461" s="3"/>
      <c r="AH5461" s="3"/>
      <c r="AI5461" s="3"/>
      <c r="AJ5461" s="3"/>
      <c r="AK5461" s="3"/>
      <c r="AL5461" s="3"/>
      <c r="AM5461" s="3"/>
      <c r="AN5461" s="5" t="s">
        <v>1266</v>
      </c>
      <c r="AO5461" s="1"/>
      <c r="AP5461" s="1"/>
      <c r="AQ5461" s="1"/>
    </row>
    <row r="5462" spans="1:43">
      <c r="A5462" s="1" t="s">
        <v>13741</v>
      </c>
      <c r="B5462" s="1" t="s">
        <v>13742</v>
      </c>
      <c r="C5462" s="3">
        <v>0.0575342465753425</v>
      </c>
      <c r="D5462" s="4">
        <v>44216</v>
      </c>
      <c r="E5462" s="3">
        <v>60.0009853144</v>
      </c>
      <c r="F5462" s="5" t="s">
        <v>4821</v>
      </c>
      <c r="G5462" s="5">
        <v>22</v>
      </c>
      <c r="H5462" s="5" t="s">
        <v>50</v>
      </c>
      <c r="I5462" s="3">
        <v>0.140000000000007</v>
      </c>
      <c r="J5462" s="3"/>
      <c r="K5462" s="3">
        <v>0.0699510342760213</v>
      </c>
      <c r="L5462" s="3">
        <v>6.24169986719787</v>
      </c>
      <c r="M5462" s="3">
        <v>0.140000000000007</v>
      </c>
      <c r="N5462" s="3"/>
      <c r="O5462" s="3"/>
      <c r="P5462" s="3"/>
      <c r="Q5462" s="3"/>
      <c r="R5462" s="3"/>
      <c r="S5462" s="3"/>
      <c r="T5462" s="3"/>
      <c r="U5462" s="3"/>
      <c r="V5462" s="3"/>
      <c r="W5462" s="3"/>
      <c r="X5462" s="3"/>
      <c r="Y5462" s="3"/>
      <c r="Z5462" s="3"/>
      <c r="AA5462" s="3">
        <v>5.16092761866549</v>
      </c>
      <c r="AB5462" s="3"/>
      <c r="AC5462" s="3">
        <v>0</v>
      </c>
      <c r="AD5462" s="3"/>
      <c r="AE5462" s="5"/>
      <c r="AF5462" s="3"/>
      <c r="AG5462" s="3"/>
      <c r="AH5462" s="3"/>
      <c r="AI5462" s="3"/>
      <c r="AJ5462" s="3"/>
      <c r="AK5462" s="3"/>
      <c r="AL5462" s="3"/>
      <c r="AM5462" s="3"/>
      <c r="AN5462" s="5" t="s">
        <v>1266</v>
      </c>
      <c r="AO5462" s="1"/>
      <c r="AP5462" s="1"/>
      <c r="AQ5462" s="1"/>
    </row>
    <row r="5463" spans="1:43">
      <c r="A5463" s="1" t="s">
        <v>13743</v>
      </c>
      <c r="B5463" s="1" t="s">
        <v>13744</v>
      </c>
      <c r="C5463" s="3">
        <v>0.136986301369863</v>
      </c>
      <c r="D5463" s="4">
        <v>44187</v>
      </c>
      <c r="E5463" s="3">
        <v>76.0004447164</v>
      </c>
      <c r="F5463" s="5" t="s">
        <v>2584</v>
      </c>
      <c r="G5463" s="5">
        <v>51</v>
      </c>
      <c r="H5463" s="5" t="s">
        <v>50</v>
      </c>
      <c r="I5463" s="3">
        <v>0.24987506246876</v>
      </c>
      <c r="J5463" s="3">
        <v>28.0928986154533</v>
      </c>
      <c r="K5463" s="3">
        <v>0.0498753117206928</v>
      </c>
      <c r="L5463" s="3">
        <v>12.2177954847278</v>
      </c>
      <c r="M5463" s="3">
        <v>0.219824140687448</v>
      </c>
      <c r="N5463" s="3">
        <v>8.86019590382903</v>
      </c>
      <c r="O5463" s="3"/>
      <c r="P5463" s="3"/>
      <c r="Q5463" s="3"/>
      <c r="R5463" s="3"/>
      <c r="S5463" s="3"/>
      <c r="T5463" s="3"/>
      <c r="U5463" s="3"/>
      <c r="V5463" s="3"/>
      <c r="W5463" s="3"/>
      <c r="X5463" s="3"/>
      <c r="Y5463" s="3"/>
      <c r="Z5463" s="3"/>
      <c r="AA5463" s="3">
        <v>1.68349527773691</v>
      </c>
      <c r="AB5463" s="3"/>
      <c r="AC5463" s="3">
        <v>0</v>
      </c>
      <c r="AD5463" s="3"/>
      <c r="AE5463" s="5"/>
      <c r="AF5463" s="3">
        <v>0.199900049975013</v>
      </c>
      <c r="AG5463" s="3"/>
      <c r="AH5463" s="3"/>
      <c r="AI5463" s="3"/>
      <c r="AJ5463" s="3"/>
      <c r="AK5463" s="3"/>
      <c r="AL5463" s="3"/>
      <c r="AM5463" s="3"/>
      <c r="AN5463" s="5" t="s">
        <v>1266</v>
      </c>
      <c r="AO5463" s="1"/>
      <c r="AP5463" s="1"/>
      <c r="AQ5463" s="1"/>
    </row>
    <row r="5464" spans="1:43">
      <c r="A5464" s="1" t="s">
        <v>13745</v>
      </c>
      <c r="B5464" s="1" t="s">
        <v>13746</v>
      </c>
      <c r="C5464" s="3">
        <v>0.0575342465753425</v>
      </c>
      <c r="D5464" s="4">
        <v>44216</v>
      </c>
      <c r="E5464" s="3">
        <v>4.0521985031</v>
      </c>
      <c r="F5464" s="5" t="s">
        <v>13747</v>
      </c>
      <c r="G5464" s="5">
        <v>22</v>
      </c>
      <c r="H5464" s="5" t="s">
        <v>60</v>
      </c>
      <c r="I5464" s="3">
        <v>-3.99</v>
      </c>
      <c r="J5464" s="3"/>
      <c r="K5464" s="3">
        <v>-2.43877654709887</v>
      </c>
      <c r="L5464" s="3">
        <v>99.137104506232</v>
      </c>
      <c r="M5464" s="3">
        <v>-3.99</v>
      </c>
      <c r="N5464" s="3"/>
      <c r="O5464" s="3"/>
      <c r="P5464" s="3"/>
      <c r="Q5464" s="3"/>
      <c r="R5464" s="3"/>
      <c r="S5464" s="3"/>
      <c r="T5464" s="3"/>
      <c r="U5464" s="3"/>
      <c r="V5464" s="3"/>
      <c r="W5464" s="3"/>
      <c r="X5464" s="3"/>
      <c r="Y5464" s="3"/>
      <c r="Z5464" s="3"/>
      <c r="AA5464" s="3">
        <v>-4.19935004656872</v>
      </c>
      <c r="AB5464" s="3">
        <v>-0.986117795478486</v>
      </c>
      <c r="AC5464" s="3">
        <v>-4.12422608348313</v>
      </c>
      <c r="AD5464" s="3"/>
      <c r="AE5464" s="5"/>
      <c r="AF5464" s="3"/>
      <c r="AG5464" s="3"/>
      <c r="AH5464" s="3"/>
      <c r="AI5464" s="3"/>
      <c r="AJ5464" s="3"/>
      <c r="AK5464" s="3"/>
      <c r="AL5464" s="3"/>
      <c r="AM5464" s="3"/>
      <c r="AN5464" s="5" t="s">
        <v>1266</v>
      </c>
      <c r="AO5464" s="1"/>
      <c r="AP5464" s="1"/>
      <c r="AQ5464" s="1"/>
    </row>
    <row r="5465" spans="1:43">
      <c r="A5465" s="1" t="s">
        <v>13748</v>
      </c>
      <c r="B5465" s="1" t="s">
        <v>13749</v>
      </c>
      <c r="C5465" s="3">
        <v>0.0794520547945206</v>
      </c>
      <c r="D5465" s="4">
        <v>44208</v>
      </c>
      <c r="E5465" s="3">
        <v>8.696636516</v>
      </c>
      <c r="F5465" s="5" t="s">
        <v>12375</v>
      </c>
      <c r="G5465" s="5">
        <v>30</v>
      </c>
      <c r="H5465" s="5" t="s">
        <v>55</v>
      </c>
      <c r="I5465" s="3">
        <v>1.65999999999999</v>
      </c>
      <c r="J5465" s="3"/>
      <c r="K5465" s="3">
        <v>2.21194450030162</v>
      </c>
      <c r="L5465" s="3">
        <v>58.135593220339</v>
      </c>
      <c r="M5465" s="3">
        <v>1.65999999999999</v>
      </c>
      <c r="N5465" s="3"/>
      <c r="O5465" s="3"/>
      <c r="P5465" s="3"/>
      <c r="Q5465" s="3"/>
      <c r="R5465" s="3"/>
      <c r="S5465" s="3"/>
      <c r="T5465" s="3"/>
      <c r="U5465" s="3"/>
      <c r="V5465" s="3"/>
      <c r="W5465" s="3"/>
      <c r="X5465" s="3"/>
      <c r="Y5465" s="3"/>
      <c r="Z5465" s="3"/>
      <c r="AA5465" s="3">
        <v>0.246240946533725</v>
      </c>
      <c r="AB5465" s="3">
        <v>0.469484841968342</v>
      </c>
      <c r="AC5465" s="3">
        <v>-2.36576028271325</v>
      </c>
      <c r="AD5465" s="3"/>
      <c r="AE5465" s="5"/>
      <c r="AF5465" s="3"/>
      <c r="AG5465" s="3"/>
      <c r="AH5465" s="3"/>
      <c r="AI5465" s="3"/>
      <c r="AJ5465" s="3"/>
      <c r="AK5465" s="3"/>
      <c r="AL5465" s="3"/>
      <c r="AM5465" s="3"/>
      <c r="AN5465" s="5" t="s">
        <v>1266</v>
      </c>
      <c r="AO5465" s="1"/>
      <c r="AP5465" s="1"/>
      <c r="AQ5465" s="1"/>
    </row>
    <row r="5466" spans="1:43">
      <c r="A5466" s="1" t="s">
        <v>13750</v>
      </c>
      <c r="B5466" s="1" t="s">
        <v>13751</v>
      </c>
      <c r="C5466" s="3">
        <v>0.115068493150685</v>
      </c>
      <c r="D5466" s="4">
        <v>44195</v>
      </c>
      <c r="E5466" s="3">
        <v>2.0321605333</v>
      </c>
      <c r="F5466" s="5" t="s">
        <v>13752</v>
      </c>
      <c r="G5466" s="5">
        <v>43</v>
      </c>
      <c r="H5466" s="5" t="s">
        <v>226</v>
      </c>
      <c r="I5466" s="3">
        <v>0.209979002099789</v>
      </c>
      <c r="J5466" s="3">
        <v>87.9089615931721</v>
      </c>
      <c r="K5466" s="3">
        <v>0.059904153354626</v>
      </c>
      <c r="L5466" s="3">
        <v>81.3492063492064</v>
      </c>
      <c r="M5466" s="3">
        <v>0.189943017094873</v>
      </c>
      <c r="N5466" s="3">
        <v>70.8039492242595</v>
      </c>
      <c r="O5466" s="3"/>
      <c r="P5466" s="3"/>
      <c r="Q5466" s="3"/>
      <c r="R5466" s="3"/>
      <c r="S5466" s="3"/>
      <c r="T5466" s="3"/>
      <c r="U5466" s="3"/>
      <c r="V5466" s="3"/>
      <c r="W5466" s="3"/>
      <c r="X5466" s="3"/>
      <c r="Y5466" s="3"/>
      <c r="Z5466" s="3"/>
      <c r="AA5466" s="3">
        <v>-0.492866668216764</v>
      </c>
      <c r="AB5466" s="3">
        <v>-0.482646309869538</v>
      </c>
      <c r="AC5466" s="3">
        <v>-0.269541778975745</v>
      </c>
      <c r="AD5466" s="3"/>
      <c r="AE5466" s="5"/>
      <c r="AF5466" s="3">
        <v>0.0999900009999112</v>
      </c>
      <c r="AG5466" s="3"/>
      <c r="AH5466" s="3"/>
      <c r="AI5466" s="3"/>
      <c r="AJ5466" s="3"/>
      <c r="AK5466" s="3"/>
      <c r="AL5466" s="3"/>
      <c r="AM5466" s="3"/>
      <c r="AN5466" s="5" t="s">
        <v>46</v>
      </c>
      <c r="AO5466" s="1"/>
      <c r="AP5466" s="1"/>
      <c r="AQ5466" s="1"/>
    </row>
    <row r="5467" spans="1:43">
      <c r="A5467" s="1" t="s">
        <v>13753</v>
      </c>
      <c r="B5467" s="1" t="s">
        <v>13754</v>
      </c>
      <c r="C5467" s="3">
        <v>0.0767123287671233</v>
      </c>
      <c r="D5467" s="4">
        <v>44209</v>
      </c>
      <c r="E5467" s="3">
        <v>79.1555289732</v>
      </c>
      <c r="F5467" s="5" t="s">
        <v>2728</v>
      </c>
      <c r="G5467" s="5">
        <v>29</v>
      </c>
      <c r="H5467" s="5" t="s">
        <v>55</v>
      </c>
      <c r="I5467" s="3">
        <v>2.71999999999999</v>
      </c>
      <c r="J5467" s="3"/>
      <c r="K5467" s="3">
        <v>2.70972902709728</v>
      </c>
      <c r="L5467" s="3">
        <v>47.0621468926554</v>
      </c>
      <c r="M5467" s="3">
        <v>2.71999999999999</v>
      </c>
      <c r="N5467" s="3"/>
      <c r="O5467" s="3"/>
      <c r="P5467" s="3"/>
      <c r="Q5467" s="3"/>
      <c r="R5467" s="3"/>
      <c r="S5467" s="3"/>
      <c r="T5467" s="3"/>
      <c r="U5467" s="3"/>
      <c r="V5467" s="3"/>
      <c r="W5467" s="3"/>
      <c r="X5467" s="3"/>
      <c r="Y5467" s="3"/>
      <c r="Z5467" s="3"/>
      <c r="AA5467" s="3">
        <v>0.403608928711806</v>
      </c>
      <c r="AB5467" s="3">
        <v>1.00608135785995</v>
      </c>
      <c r="AC5467" s="3">
        <v>-1.44856129286558</v>
      </c>
      <c r="AD5467" s="3"/>
      <c r="AE5467" s="5"/>
      <c r="AF5467" s="3"/>
      <c r="AG5467" s="3"/>
      <c r="AH5467" s="3"/>
      <c r="AI5467" s="3"/>
      <c r="AJ5467" s="3"/>
      <c r="AK5467" s="3"/>
      <c r="AL5467" s="3"/>
      <c r="AM5467" s="3"/>
      <c r="AN5467" s="5" t="s">
        <v>1266</v>
      </c>
      <c r="AO5467" s="1"/>
      <c r="AP5467" s="1"/>
      <c r="AQ5467" s="1"/>
    </row>
    <row r="5468" spans="1:43">
      <c r="A5468" s="1" t="s">
        <v>13755</v>
      </c>
      <c r="B5468" s="1" t="s">
        <v>13756</v>
      </c>
      <c r="C5468" s="3">
        <v>0.0794520547945206</v>
      </c>
      <c r="D5468" s="4">
        <v>44208</v>
      </c>
      <c r="E5468" s="3">
        <v>50.2571759271</v>
      </c>
      <c r="F5468" s="5" t="s">
        <v>13757</v>
      </c>
      <c r="G5468" s="5">
        <v>30</v>
      </c>
      <c r="H5468" s="5" t="s">
        <v>226</v>
      </c>
      <c r="I5468" s="3">
        <v>0.439999999999996</v>
      </c>
      <c r="J5468" s="3"/>
      <c r="K5468" s="3">
        <v>1.04627766599597</v>
      </c>
      <c r="L5468" s="3">
        <v>22.2222222222222</v>
      </c>
      <c r="M5468" s="3">
        <v>0.439999999999996</v>
      </c>
      <c r="N5468" s="3"/>
      <c r="O5468" s="3"/>
      <c r="P5468" s="3"/>
      <c r="Q5468" s="3"/>
      <c r="R5468" s="3"/>
      <c r="S5468" s="3"/>
      <c r="T5468" s="3"/>
      <c r="U5468" s="3"/>
      <c r="V5468" s="3"/>
      <c r="W5468" s="3"/>
      <c r="X5468" s="3"/>
      <c r="Y5468" s="3"/>
      <c r="Z5468" s="3"/>
      <c r="AA5468" s="3">
        <v>0.113153905590672</v>
      </c>
      <c r="AB5468" s="3">
        <v>0.194849814687871</v>
      </c>
      <c r="AC5468" s="3">
        <v>-1.08468504328788</v>
      </c>
      <c r="AD5468" s="3"/>
      <c r="AE5468" s="5"/>
      <c r="AF5468" s="3"/>
      <c r="AG5468" s="3"/>
      <c r="AH5468" s="3"/>
      <c r="AI5468" s="3"/>
      <c r="AJ5468" s="3"/>
      <c r="AK5468" s="3"/>
      <c r="AL5468" s="3"/>
      <c r="AM5468" s="3"/>
      <c r="AN5468" s="5" t="s">
        <v>1266</v>
      </c>
      <c r="AO5468" s="1"/>
      <c r="AP5468" s="1"/>
      <c r="AQ5468" s="1"/>
    </row>
    <row r="5469" spans="1:43">
      <c r="A5469" s="1" t="s">
        <v>13758</v>
      </c>
      <c r="B5469" s="1" t="s">
        <v>13759</v>
      </c>
      <c r="C5469" s="3">
        <v>0.0438356164383562</v>
      </c>
      <c r="D5469" s="4">
        <v>44221</v>
      </c>
      <c r="E5469" s="3">
        <v>65.7368797627</v>
      </c>
      <c r="F5469" s="5" t="s">
        <v>8339</v>
      </c>
      <c r="G5469" s="5">
        <v>17</v>
      </c>
      <c r="H5469" s="5" t="s">
        <v>55</v>
      </c>
      <c r="I5469" s="3">
        <v>-0.0299999999999967</v>
      </c>
      <c r="J5469" s="3"/>
      <c r="K5469" s="3">
        <v>1.88544639217286</v>
      </c>
      <c r="L5469" s="3">
        <v>64.5762711864407</v>
      </c>
      <c r="M5469" s="3">
        <v>-0.0299999999999967</v>
      </c>
      <c r="N5469" s="3"/>
      <c r="O5469" s="3"/>
      <c r="P5469" s="3"/>
      <c r="Q5469" s="3"/>
      <c r="R5469" s="3"/>
      <c r="S5469" s="3"/>
      <c r="T5469" s="3"/>
      <c r="U5469" s="3"/>
      <c r="V5469" s="3"/>
      <c r="W5469" s="3"/>
      <c r="X5469" s="3"/>
      <c r="Y5469" s="3"/>
      <c r="Z5469" s="3"/>
      <c r="AA5469" s="3"/>
      <c r="AB5469" s="3"/>
      <c r="AC5469" s="3">
        <v>-1.88</v>
      </c>
      <c r="AD5469" s="3"/>
      <c r="AE5469" s="5"/>
      <c r="AF5469" s="3"/>
      <c r="AG5469" s="3"/>
      <c r="AH5469" s="3"/>
      <c r="AI5469" s="3"/>
      <c r="AJ5469" s="3"/>
      <c r="AK5469" s="3"/>
      <c r="AL5469" s="3"/>
      <c r="AM5469" s="3"/>
      <c r="AN5469" s="5" t="s">
        <v>1266</v>
      </c>
      <c r="AO5469" s="1"/>
      <c r="AP5469" s="1"/>
      <c r="AQ5469" s="1"/>
    </row>
    <row r="5470" spans="1:43">
      <c r="A5470" s="1" t="s">
        <v>13760</v>
      </c>
      <c r="B5470" s="1" t="s">
        <v>13761</v>
      </c>
      <c r="C5470" s="3">
        <v>0.0794520547945206</v>
      </c>
      <c r="D5470" s="4">
        <v>44208</v>
      </c>
      <c r="E5470" s="3">
        <v>73.4447562466</v>
      </c>
      <c r="F5470" s="5" t="s">
        <v>8233</v>
      </c>
      <c r="G5470" s="5">
        <v>30</v>
      </c>
      <c r="H5470" s="5" t="s">
        <v>226</v>
      </c>
      <c r="I5470" s="3">
        <v>-0.0700000000000034</v>
      </c>
      <c r="J5470" s="3"/>
      <c r="K5470" s="3">
        <v>0.725733293014815</v>
      </c>
      <c r="L5470" s="3">
        <v>37.1693121693122</v>
      </c>
      <c r="M5470" s="3">
        <v>-0.0700000000000034</v>
      </c>
      <c r="N5470" s="3"/>
      <c r="O5470" s="3"/>
      <c r="P5470" s="3"/>
      <c r="Q5470" s="3"/>
      <c r="R5470" s="3"/>
      <c r="S5470" s="3"/>
      <c r="T5470" s="3"/>
      <c r="U5470" s="3"/>
      <c r="V5470" s="3"/>
      <c r="W5470" s="3"/>
      <c r="X5470" s="3"/>
      <c r="Y5470" s="3"/>
      <c r="Z5470" s="3"/>
      <c r="AA5470" s="3">
        <v>0.144857016344982</v>
      </c>
      <c r="AB5470" s="3">
        <v>0.259990355194758</v>
      </c>
      <c r="AC5470" s="3">
        <v>-0.790000000000002</v>
      </c>
      <c r="AD5470" s="3"/>
      <c r="AE5470" s="5"/>
      <c r="AF5470" s="3"/>
      <c r="AG5470" s="3"/>
      <c r="AH5470" s="3"/>
      <c r="AI5470" s="3"/>
      <c r="AJ5470" s="3"/>
      <c r="AK5470" s="3"/>
      <c r="AL5470" s="3"/>
      <c r="AM5470" s="3"/>
      <c r="AN5470" s="5" t="s">
        <v>1266</v>
      </c>
      <c r="AO5470" s="1"/>
      <c r="AP5470" s="1"/>
      <c r="AQ5470" s="1"/>
    </row>
    <row r="5471" spans="1:43">
      <c r="A5471" s="1" t="s">
        <v>13762</v>
      </c>
      <c r="B5471" s="1" t="s">
        <v>13763</v>
      </c>
      <c r="C5471" s="3">
        <v>0.073972602739726</v>
      </c>
      <c r="D5471" s="4">
        <v>44210</v>
      </c>
      <c r="E5471" s="3">
        <v>147.1914799059</v>
      </c>
      <c r="F5471" s="5" t="s">
        <v>5861</v>
      </c>
      <c r="G5471" s="5">
        <v>28</v>
      </c>
      <c r="H5471" s="5" t="s">
        <v>93</v>
      </c>
      <c r="I5471" s="3">
        <v>0.350000000000006</v>
      </c>
      <c r="J5471" s="3"/>
      <c r="K5471" s="3">
        <v>0.773247640088375</v>
      </c>
      <c r="L5471" s="3">
        <v>75.9663032705649</v>
      </c>
      <c r="M5471" s="3">
        <v>0.350000000000006</v>
      </c>
      <c r="N5471" s="3"/>
      <c r="O5471" s="3"/>
      <c r="P5471" s="3"/>
      <c r="Q5471" s="3"/>
      <c r="R5471" s="3"/>
      <c r="S5471" s="3"/>
      <c r="T5471" s="3"/>
      <c r="U5471" s="3"/>
      <c r="V5471" s="3"/>
      <c r="W5471" s="3"/>
      <c r="X5471" s="3"/>
      <c r="Y5471" s="3"/>
      <c r="Z5471" s="3"/>
      <c r="AA5471" s="3">
        <v>0.0530112313358551</v>
      </c>
      <c r="AB5471" s="3">
        <v>0.0840175751867689</v>
      </c>
      <c r="AC5471" s="3">
        <v>-1.59106631090029</v>
      </c>
      <c r="AD5471" s="3"/>
      <c r="AE5471" s="5"/>
      <c r="AF5471" s="3"/>
      <c r="AG5471" s="3"/>
      <c r="AH5471" s="3"/>
      <c r="AI5471" s="3"/>
      <c r="AJ5471" s="3"/>
      <c r="AK5471" s="3"/>
      <c r="AL5471" s="3"/>
      <c r="AM5471" s="3"/>
      <c r="AN5471" s="5" t="s">
        <v>1266</v>
      </c>
      <c r="AO5471" s="1"/>
      <c r="AP5471" s="1"/>
      <c r="AQ5471" s="1"/>
    </row>
    <row r="5472" spans="1:43">
      <c r="A5472" s="1" t="s">
        <v>13764</v>
      </c>
      <c r="B5472" s="1" t="s">
        <v>13765</v>
      </c>
      <c r="C5472" s="3">
        <v>0.115068493150685</v>
      </c>
      <c r="D5472" s="4">
        <v>44195</v>
      </c>
      <c r="E5472" s="3">
        <v>3.240961308</v>
      </c>
      <c r="F5472" s="5" t="s">
        <v>4016</v>
      </c>
      <c r="G5472" s="5">
        <v>43</v>
      </c>
      <c r="H5472" s="5" t="s">
        <v>226</v>
      </c>
      <c r="I5472" s="3">
        <v>1.26999999999999</v>
      </c>
      <c r="J5472" s="3">
        <v>68.7055476529161</v>
      </c>
      <c r="K5472" s="3">
        <v>0.726079172468655</v>
      </c>
      <c r="L5472" s="3">
        <v>37.037037037037</v>
      </c>
      <c r="M5472" s="3">
        <v>1.01745635910224</v>
      </c>
      <c r="N5472" s="3">
        <v>39.4922425952045</v>
      </c>
      <c r="O5472" s="3"/>
      <c r="P5472" s="3"/>
      <c r="Q5472" s="3"/>
      <c r="R5472" s="3"/>
      <c r="S5472" s="3"/>
      <c r="T5472" s="3"/>
      <c r="U5472" s="3"/>
      <c r="V5472" s="3"/>
      <c r="W5472" s="3"/>
      <c r="X5472" s="3"/>
      <c r="Y5472" s="3"/>
      <c r="Z5472" s="3"/>
      <c r="AA5472" s="3">
        <v>0.0911962985060605</v>
      </c>
      <c r="AB5472" s="3">
        <v>0.137349104313042</v>
      </c>
      <c r="AC5472" s="3">
        <v>-1.29792925790153</v>
      </c>
      <c r="AD5472" s="3"/>
      <c r="AE5472" s="5">
        <v>1</v>
      </c>
      <c r="AF5472" s="3">
        <v>-0.380000000000003</v>
      </c>
      <c r="AG5472" s="3"/>
      <c r="AH5472" s="3"/>
      <c r="AI5472" s="3"/>
      <c r="AJ5472" s="3"/>
      <c r="AK5472" s="3"/>
      <c r="AL5472" s="3"/>
      <c r="AM5472" s="3"/>
      <c r="AN5472" s="5" t="s">
        <v>46</v>
      </c>
      <c r="AO5472" s="1"/>
      <c r="AP5472" s="1"/>
      <c r="AQ5472" s="1"/>
    </row>
    <row r="5473" spans="1:43">
      <c r="A5473" s="1" t="s">
        <v>13766</v>
      </c>
      <c r="B5473" s="1" t="s">
        <v>13767</v>
      </c>
      <c r="C5473" s="3">
        <v>0.134246575342466</v>
      </c>
      <c r="D5473" s="4">
        <v>44188</v>
      </c>
      <c r="E5473" s="3">
        <v>80.09999</v>
      </c>
      <c r="F5473" s="5" t="s">
        <v>4210</v>
      </c>
      <c r="G5473" s="5">
        <v>50</v>
      </c>
      <c r="H5473" s="5" t="s">
        <v>50</v>
      </c>
      <c r="I5473" s="3">
        <v>-0.0799680127948732</v>
      </c>
      <c r="J5473" s="3">
        <v>77.8025904421617</v>
      </c>
      <c r="K5473" s="3">
        <v>-0.0399999999999956</v>
      </c>
      <c r="L5473" s="3">
        <v>77.2465692784418</v>
      </c>
      <c r="M5473" s="3">
        <v>-0.139860139860124</v>
      </c>
      <c r="N5473" s="3">
        <v>62.8227960819234</v>
      </c>
      <c r="O5473" s="3"/>
      <c r="P5473" s="3"/>
      <c r="Q5473" s="3"/>
      <c r="R5473" s="3"/>
      <c r="S5473" s="3"/>
      <c r="T5473" s="3"/>
      <c r="U5473" s="3"/>
      <c r="V5473" s="3"/>
      <c r="W5473" s="3"/>
      <c r="X5473" s="3"/>
      <c r="Y5473" s="3"/>
      <c r="Z5473" s="3"/>
      <c r="AA5473" s="3">
        <v>-0.481708121377056</v>
      </c>
      <c r="AB5473" s="3">
        <v>-0.472934971534549</v>
      </c>
      <c r="AC5473" s="3">
        <v>-0.189715426859712</v>
      </c>
      <c r="AD5473" s="3"/>
      <c r="AE5473" s="5">
        <v>1</v>
      </c>
      <c r="AF5473" s="3">
        <v>-0.0399840063974366</v>
      </c>
      <c r="AG5473" s="3"/>
      <c r="AH5473" s="3"/>
      <c r="AI5473" s="3"/>
      <c r="AJ5473" s="3"/>
      <c r="AK5473" s="3"/>
      <c r="AL5473" s="3"/>
      <c r="AM5473" s="3"/>
      <c r="AN5473" s="5" t="s">
        <v>1266</v>
      </c>
      <c r="AO5473" s="1"/>
      <c r="AP5473" s="1"/>
      <c r="AQ5473" s="1"/>
    </row>
    <row r="5474" spans="1:43">
      <c r="A5474" s="1" t="s">
        <v>13768</v>
      </c>
      <c r="B5474" s="1" t="s">
        <v>13769</v>
      </c>
      <c r="C5474" s="3">
        <v>0.120547945205479</v>
      </c>
      <c r="D5474" s="4">
        <v>44193</v>
      </c>
      <c r="E5474" s="3">
        <v>78.9999533463</v>
      </c>
      <c r="F5474" s="5" t="s">
        <v>8905</v>
      </c>
      <c r="G5474" s="5">
        <v>45</v>
      </c>
      <c r="H5474" s="5" t="s">
        <v>50</v>
      </c>
      <c r="I5474" s="3">
        <v>0.299940011997612</v>
      </c>
      <c r="J5474" s="3">
        <v>17.9991067440822</v>
      </c>
      <c r="K5474" s="3">
        <v>0.0598444045481903</v>
      </c>
      <c r="L5474" s="3">
        <v>8.10092961487384</v>
      </c>
      <c r="M5474" s="3">
        <v>0.21978021978024</v>
      </c>
      <c r="N5474" s="3">
        <v>8.90471950133571</v>
      </c>
      <c r="O5474" s="3"/>
      <c r="P5474" s="3"/>
      <c r="Q5474" s="3"/>
      <c r="R5474" s="3"/>
      <c r="S5474" s="3"/>
      <c r="T5474" s="3"/>
      <c r="U5474" s="3"/>
      <c r="V5474" s="3"/>
      <c r="W5474" s="3"/>
      <c r="X5474" s="3"/>
      <c r="Y5474" s="3"/>
      <c r="Z5474" s="3"/>
      <c r="AA5474" s="3">
        <v>2.54882708856928</v>
      </c>
      <c r="AB5474" s="3"/>
      <c r="AC5474" s="3">
        <v>0</v>
      </c>
      <c r="AD5474" s="3"/>
      <c r="AE5474" s="5"/>
      <c r="AF5474" s="3">
        <v>0.239952009598076</v>
      </c>
      <c r="AG5474" s="3"/>
      <c r="AH5474" s="3"/>
      <c r="AI5474" s="3"/>
      <c r="AJ5474" s="3"/>
      <c r="AK5474" s="3"/>
      <c r="AL5474" s="3"/>
      <c r="AM5474" s="3"/>
      <c r="AN5474" s="5" t="s">
        <v>1266</v>
      </c>
      <c r="AO5474" s="1"/>
      <c r="AP5474" s="1"/>
      <c r="AQ5474" s="1"/>
    </row>
    <row r="5475" spans="1:43">
      <c r="A5475" s="1" t="s">
        <v>13770</v>
      </c>
      <c r="B5475" s="1" t="s">
        <v>13771</v>
      </c>
      <c r="C5475" s="3">
        <v>0.120547945205479</v>
      </c>
      <c r="D5475" s="4">
        <v>44193</v>
      </c>
      <c r="E5475" s="3">
        <v>0.1000006997</v>
      </c>
      <c r="F5475" s="5" t="s">
        <v>13772</v>
      </c>
      <c r="G5475" s="5">
        <v>45</v>
      </c>
      <c r="H5475" s="5" t="s">
        <v>226</v>
      </c>
      <c r="I5475" s="3">
        <v>-0.449999999999995</v>
      </c>
      <c r="J5475" s="3">
        <v>96.4438122332859</v>
      </c>
      <c r="K5475" s="3">
        <v>-0.0100441944556036</v>
      </c>
      <c r="L5475" s="3">
        <v>86.5079365079365</v>
      </c>
      <c r="M5475" s="3">
        <v>-0.420126037811342</v>
      </c>
      <c r="N5475" s="3">
        <v>89.2806770098731</v>
      </c>
      <c r="O5475" s="3"/>
      <c r="P5475" s="3"/>
      <c r="Q5475" s="3"/>
      <c r="R5475" s="3"/>
      <c r="S5475" s="3"/>
      <c r="T5475" s="3"/>
      <c r="U5475" s="3"/>
      <c r="V5475" s="3"/>
      <c r="W5475" s="3"/>
      <c r="X5475" s="3"/>
      <c r="Y5475" s="3"/>
      <c r="Z5475" s="3"/>
      <c r="AA5475" s="3">
        <v>-0.755407044302025</v>
      </c>
      <c r="AB5475" s="3">
        <v>-0.645237144743095</v>
      </c>
      <c r="AC5475" s="3">
        <v>-0.449999999999995</v>
      </c>
      <c r="AD5475" s="3"/>
      <c r="AE5475" s="5">
        <v>1</v>
      </c>
      <c r="AF5475" s="3">
        <v>-0.449999999999995</v>
      </c>
      <c r="AG5475" s="3"/>
      <c r="AH5475" s="3"/>
      <c r="AI5475" s="3"/>
      <c r="AJ5475" s="3"/>
      <c r="AK5475" s="3"/>
      <c r="AL5475" s="3"/>
      <c r="AM5475" s="3"/>
      <c r="AN5475" s="5" t="s">
        <v>134</v>
      </c>
      <c r="AO5475" s="1"/>
      <c r="AP5475" s="1"/>
      <c r="AQ5475" s="1"/>
    </row>
    <row r="5476" spans="1:43">
      <c r="A5476" s="1" t="s">
        <v>13773</v>
      </c>
      <c r="B5476" s="1" t="s">
        <v>13774</v>
      </c>
      <c r="C5476" s="3">
        <v>0.0904109589041096</v>
      </c>
      <c r="D5476" s="4">
        <v>44204</v>
      </c>
      <c r="E5476" s="3">
        <v>30.09999</v>
      </c>
      <c r="F5476" s="5" t="s">
        <v>9904</v>
      </c>
      <c r="G5476" s="5">
        <v>34</v>
      </c>
      <c r="H5476" s="5" t="s">
        <v>50</v>
      </c>
      <c r="I5476" s="3">
        <v>-0.0399999999999956</v>
      </c>
      <c r="J5476" s="3"/>
      <c r="K5476" s="3">
        <v>-0.0499950004999445</v>
      </c>
      <c r="L5476" s="3">
        <v>80.9650287737937</v>
      </c>
      <c r="M5476" s="3">
        <v>-0.0300030003000267</v>
      </c>
      <c r="N5476" s="3">
        <v>42.7871772039181</v>
      </c>
      <c r="O5476" s="3"/>
      <c r="P5476" s="3"/>
      <c r="Q5476" s="3"/>
      <c r="R5476" s="3"/>
      <c r="S5476" s="3"/>
      <c r="T5476" s="3"/>
      <c r="U5476" s="3"/>
      <c r="V5476" s="3"/>
      <c r="W5476" s="3"/>
      <c r="X5476" s="3"/>
      <c r="Y5476" s="3"/>
      <c r="Z5476" s="3"/>
      <c r="AA5476" s="3">
        <v>-0.823812852433502</v>
      </c>
      <c r="AB5476" s="3">
        <v>-0.689228080129727</v>
      </c>
      <c r="AC5476" s="3">
        <v>-0.0799760071978318</v>
      </c>
      <c r="AD5476" s="3"/>
      <c r="AE5476" s="5"/>
      <c r="AF5476" s="3"/>
      <c r="AG5476" s="3"/>
      <c r="AH5476" s="3"/>
      <c r="AI5476" s="3"/>
      <c r="AJ5476" s="3"/>
      <c r="AK5476" s="3"/>
      <c r="AL5476" s="3"/>
      <c r="AM5476" s="3"/>
      <c r="AN5476" s="5" t="s">
        <v>1266</v>
      </c>
      <c r="AO5476" s="1"/>
      <c r="AP5476" s="1"/>
      <c r="AQ5476" s="1"/>
    </row>
    <row r="5477" spans="1:43">
      <c r="A5477" s="1" t="s">
        <v>13775</v>
      </c>
      <c r="B5477" s="1" t="s">
        <v>13776</v>
      </c>
      <c r="C5477" s="3">
        <v>0.0767123287671233</v>
      </c>
      <c r="D5477" s="4">
        <v>44209</v>
      </c>
      <c r="E5477" s="3">
        <v>89.9999986923</v>
      </c>
      <c r="F5477" s="5" t="s">
        <v>11652</v>
      </c>
      <c r="G5477" s="5">
        <v>29</v>
      </c>
      <c r="H5477" s="5" t="s">
        <v>55</v>
      </c>
      <c r="I5477" s="3">
        <v>0.180000000000002</v>
      </c>
      <c r="J5477" s="3"/>
      <c r="K5477" s="3">
        <v>1.31472491909385</v>
      </c>
      <c r="L5477" s="3">
        <v>73.6723163841808</v>
      </c>
      <c r="M5477" s="3">
        <v>0.180000000000002</v>
      </c>
      <c r="N5477" s="3"/>
      <c r="O5477" s="3"/>
      <c r="P5477" s="3"/>
      <c r="Q5477" s="3"/>
      <c r="R5477" s="3"/>
      <c r="S5477" s="3"/>
      <c r="T5477" s="3"/>
      <c r="U5477" s="3"/>
      <c r="V5477" s="3"/>
      <c r="W5477" s="3"/>
      <c r="X5477" s="3"/>
      <c r="Y5477" s="3"/>
      <c r="Z5477" s="3"/>
      <c r="AA5477" s="3">
        <v>0.0304487375447427</v>
      </c>
      <c r="AB5477" s="3">
        <v>0.0514833087567297</v>
      </c>
      <c r="AC5477" s="3">
        <v>-1.337058471363</v>
      </c>
      <c r="AD5477" s="3"/>
      <c r="AE5477" s="5"/>
      <c r="AF5477" s="3"/>
      <c r="AG5477" s="3"/>
      <c r="AH5477" s="3"/>
      <c r="AI5477" s="3"/>
      <c r="AJ5477" s="3"/>
      <c r="AK5477" s="3"/>
      <c r="AL5477" s="3"/>
      <c r="AM5477" s="3"/>
      <c r="AN5477" s="5" t="s">
        <v>1266</v>
      </c>
      <c r="AO5477" s="1"/>
      <c r="AP5477" s="1"/>
      <c r="AQ5477" s="1"/>
    </row>
    <row r="5478" spans="1:43">
      <c r="A5478" s="1" t="s">
        <v>13777</v>
      </c>
      <c r="B5478" s="1" t="s">
        <v>13778</v>
      </c>
      <c r="C5478" s="3">
        <v>0.0958904109589041</v>
      </c>
      <c r="D5478" s="4">
        <v>44202</v>
      </c>
      <c r="E5478" s="3">
        <v>119.5392903112</v>
      </c>
      <c r="F5478" s="5" t="s">
        <v>13779</v>
      </c>
      <c r="G5478" s="5">
        <v>36</v>
      </c>
      <c r="H5478" s="5" t="s">
        <v>55</v>
      </c>
      <c r="I5478" s="3">
        <v>0.11000000000001</v>
      </c>
      <c r="J5478" s="3"/>
      <c r="K5478" s="3">
        <v>0.937689050211745</v>
      </c>
      <c r="L5478" s="3">
        <v>78.8135593220339</v>
      </c>
      <c r="M5478" s="3">
        <v>0.11000000000001</v>
      </c>
      <c r="N5478" s="3">
        <v>87.4925194494315</v>
      </c>
      <c r="O5478" s="3"/>
      <c r="P5478" s="3"/>
      <c r="Q5478" s="3"/>
      <c r="R5478" s="3"/>
      <c r="S5478" s="3"/>
      <c r="T5478" s="3"/>
      <c r="U5478" s="3"/>
      <c r="V5478" s="3"/>
      <c r="W5478" s="3"/>
      <c r="X5478" s="3"/>
      <c r="Y5478" s="3"/>
      <c r="Z5478" s="3"/>
      <c r="AA5478" s="3">
        <v>0.00128270398247981</v>
      </c>
      <c r="AB5478" s="3">
        <v>0.00207362128891669</v>
      </c>
      <c r="AC5478" s="3">
        <v>-0.899280575539558</v>
      </c>
      <c r="AD5478" s="3"/>
      <c r="AE5478" s="5"/>
      <c r="AF5478" s="3"/>
      <c r="AG5478" s="3"/>
      <c r="AH5478" s="3"/>
      <c r="AI5478" s="3"/>
      <c r="AJ5478" s="3"/>
      <c r="AK5478" s="3"/>
      <c r="AL5478" s="3"/>
      <c r="AM5478" s="3"/>
      <c r="AN5478" s="5" t="s">
        <v>1266</v>
      </c>
      <c r="AO5478" s="1"/>
      <c r="AP5478" s="1"/>
      <c r="AQ5478" s="1"/>
    </row>
    <row r="5479" spans="1:43">
      <c r="A5479" s="1" t="s">
        <v>13780</v>
      </c>
      <c r="B5479" s="1" t="s">
        <v>13781</v>
      </c>
      <c r="C5479" s="3">
        <v>0.115068493150685</v>
      </c>
      <c r="D5479" s="4">
        <v>44195</v>
      </c>
      <c r="E5479" s="3">
        <v>0.7450451919</v>
      </c>
      <c r="F5479" s="5" t="s">
        <v>5071</v>
      </c>
      <c r="G5479" s="5">
        <v>43</v>
      </c>
      <c r="H5479" s="5" t="s">
        <v>191</v>
      </c>
      <c r="I5479" s="3">
        <v>17.4777655641051</v>
      </c>
      <c r="J5479" s="3">
        <v>7.59493670886076</v>
      </c>
      <c r="K5479" s="3">
        <v>3.86994168581022</v>
      </c>
      <c r="L5479" s="3">
        <v>20.3767123287671</v>
      </c>
      <c r="M5479" s="3">
        <v>11.3890468068979</v>
      </c>
      <c r="N5479" s="3">
        <v>10.2702702702703</v>
      </c>
      <c r="O5479" s="3"/>
      <c r="P5479" s="3"/>
      <c r="Q5479" s="3"/>
      <c r="R5479" s="3"/>
      <c r="S5479" s="3"/>
      <c r="T5479" s="3"/>
      <c r="U5479" s="3"/>
      <c r="V5479" s="3"/>
      <c r="W5479" s="3"/>
      <c r="X5479" s="3"/>
      <c r="Y5479" s="3"/>
      <c r="Z5479" s="3"/>
      <c r="AA5479" s="3">
        <v>0.419951956825706</v>
      </c>
      <c r="AB5479" s="3">
        <v>1.1897702584587</v>
      </c>
      <c r="AC5479" s="3">
        <v>-4.60825463448758</v>
      </c>
      <c r="AD5479" s="3"/>
      <c r="AE5479" s="5"/>
      <c r="AF5479" s="3">
        <v>9.01369041670831</v>
      </c>
      <c r="AG5479" s="3"/>
      <c r="AH5479" s="3"/>
      <c r="AI5479" s="3"/>
      <c r="AJ5479" s="3"/>
      <c r="AK5479" s="3"/>
      <c r="AL5479" s="3"/>
      <c r="AM5479" s="3"/>
      <c r="AN5479" s="5" t="s">
        <v>46</v>
      </c>
      <c r="AO5479" s="1"/>
      <c r="AP5479" s="1"/>
      <c r="AQ5479" s="1"/>
    </row>
    <row r="5480" spans="1:43">
      <c r="A5480" s="1" t="s">
        <v>13782</v>
      </c>
      <c r="B5480" s="1" t="s">
        <v>13783</v>
      </c>
      <c r="C5480" s="3">
        <v>0.115068493150685</v>
      </c>
      <c r="D5480" s="4">
        <v>44195</v>
      </c>
      <c r="E5480" s="3">
        <v>0.1010817702</v>
      </c>
      <c r="F5480" s="5" t="s">
        <v>6565</v>
      </c>
      <c r="G5480" s="5">
        <v>43</v>
      </c>
      <c r="H5480" s="5" t="s">
        <v>191</v>
      </c>
      <c r="I5480" s="3">
        <v>12.1618953603159</v>
      </c>
      <c r="J5480" s="3">
        <v>34.5388788426763</v>
      </c>
      <c r="K5480" s="3">
        <v>-0.280849569949085</v>
      </c>
      <c r="L5480" s="3">
        <v>92.8082191780822</v>
      </c>
      <c r="M5480" s="3">
        <v>3.88589192648809</v>
      </c>
      <c r="N5480" s="3">
        <v>64.5045045045045</v>
      </c>
      <c r="O5480" s="3"/>
      <c r="P5480" s="3"/>
      <c r="Q5480" s="3"/>
      <c r="R5480" s="3"/>
      <c r="S5480" s="3"/>
      <c r="T5480" s="3"/>
      <c r="U5480" s="3"/>
      <c r="V5480" s="3"/>
      <c r="W5480" s="3"/>
      <c r="X5480" s="3"/>
      <c r="Y5480" s="3"/>
      <c r="Z5480" s="3"/>
      <c r="AA5480" s="3">
        <v>0.194389414046631</v>
      </c>
      <c r="AB5480" s="3">
        <v>0.452135324892542</v>
      </c>
      <c r="AC5480" s="3">
        <v>-9.90506895934086</v>
      </c>
      <c r="AD5480" s="3"/>
      <c r="AE5480" s="5"/>
      <c r="AF5480" s="3">
        <v>8.52912142152024</v>
      </c>
      <c r="AG5480" s="3"/>
      <c r="AH5480" s="3"/>
      <c r="AI5480" s="3"/>
      <c r="AJ5480" s="3"/>
      <c r="AK5480" s="3"/>
      <c r="AL5480" s="3"/>
      <c r="AM5480" s="3"/>
      <c r="AN5480" s="5" t="s">
        <v>46</v>
      </c>
      <c r="AO5480" s="1"/>
      <c r="AP5480" s="1"/>
      <c r="AQ5480" s="1"/>
    </row>
    <row r="5481" spans="1:43">
      <c r="A5481" s="1" t="s">
        <v>13784</v>
      </c>
      <c r="B5481" s="1" t="s">
        <v>13785</v>
      </c>
      <c r="C5481" s="3">
        <v>0.115068493150685</v>
      </c>
      <c r="D5481" s="4">
        <v>44195</v>
      </c>
      <c r="E5481" s="3">
        <v>0.1050111747</v>
      </c>
      <c r="F5481" s="5" t="s">
        <v>13786</v>
      </c>
      <c r="G5481" s="5">
        <v>43</v>
      </c>
      <c r="H5481" s="5" t="s">
        <v>191</v>
      </c>
      <c r="I5481" s="3">
        <v>12.338179645489</v>
      </c>
      <c r="J5481" s="3">
        <v>33.2730560578662</v>
      </c>
      <c r="K5481" s="3">
        <v>1.65810579435885</v>
      </c>
      <c r="L5481" s="3">
        <v>64.8972602739726</v>
      </c>
      <c r="M5481" s="3">
        <v>9.26966292134833</v>
      </c>
      <c r="N5481" s="3">
        <v>17.2972972972973</v>
      </c>
      <c r="O5481" s="3"/>
      <c r="P5481" s="3"/>
      <c r="Q5481" s="3"/>
      <c r="R5481" s="3"/>
      <c r="S5481" s="3"/>
      <c r="T5481" s="3"/>
      <c r="U5481" s="3"/>
      <c r="V5481" s="3"/>
      <c r="W5481" s="3"/>
      <c r="X5481" s="3"/>
      <c r="Y5481" s="3"/>
      <c r="Z5481" s="3"/>
      <c r="AA5481" s="3">
        <v>0.324271436308565</v>
      </c>
      <c r="AB5481" s="3">
        <v>0.75228896179136</v>
      </c>
      <c r="AC5481" s="3">
        <v>-5.23457669367043</v>
      </c>
      <c r="AD5481" s="3"/>
      <c r="AE5481" s="5"/>
      <c r="AF5481" s="3">
        <v>6.00477992431787</v>
      </c>
      <c r="AG5481" s="3"/>
      <c r="AH5481" s="3"/>
      <c r="AI5481" s="3"/>
      <c r="AJ5481" s="3"/>
      <c r="AK5481" s="3"/>
      <c r="AL5481" s="3"/>
      <c r="AM5481" s="3"/>
      <c r="AN5481" s="5" t="s">
        <v>46</v>
      </c>
      <c r="AO5481" s="1"/>
      <c r="AP5481" s="1"/>
      <c r="AQ5481" s="1"/>
    </row>
    <row r="5482" spans="1:43">
      <c r="A5482" s="1" t="s">
        <v>13787</v>
      </c>
      <c r="B5482" s="1" t="s">
        <v>13788</v>
      </c>
      <c r="C5482" s="3">
        <v>0.0575342465753425</v>
      </c>
      <c r="D5482" s="4">
        <v>44216</v>
      </c>
      <c r="E5482" s="3">
        <v>3.0459825186</v>
      </c>
      <c r="F5482" s="5" t="s">
        <v>13789</v>
      </c>
      <c r="G5482" s="5">
        <v>22</v>
      </c>
      <c r="H5482" s="5" t="s">
        <v>45</v>
      </c>
      <c r="I5482" s="3">
        <v>-0.890000000000002</v>
      </c>
      <c r="J5482" s="3"/>
      <c r="K5482" s="3">
        <v>0</v>
      </c>
      <c r="L5482" s="3">
        <v>81.3664596273292</v>
      </c>
      <c r="M5482" s="3">
        <v>-0.890000000000002</v>
      </c>
      <c r="N5482" s="3"/>
      <c r="O5482" s="3"/>
      <c r="P5482" s="3"/>
      <c r="Q5482" s="3"/>
      <c r="R5482" s="3"/>
      <c r="S5482" s="3"/>
      <c r="T5482" s="3"/>
      <c r="U5482" s="3"/>
      <c r="V5482" s="3"/>
      <c r="W5482" s="3"/>
      <c r="X5482" s="3"/>
      <c r="Y5482" s="3"/>
      <c r="Z5482" s="3"/>
      <c r="AA5482" s="3">
        <v>-0.736596580404689</v>
      </c>
      <c r="AB5482" s="3">
        <v>-0.721400010795806</v>
      </c>
      <c r="AC5482" s="3">
        <v>-1.37327097223604</v>
      </c>
      <c r="AD5482" s="3"/>
      <c r="AE5482" s="5"/>
      <c r="AF5482" s="3"/>
      <c r="AG5482" s="3"/>
      <c r="AH5482" s="3"/>
      <c r="AI5482" s="3"/>
      <c r="AJ5482" s="3"/>
      <c r="AK5482" s="3"/>
      <c r="AL5482" s="3"/>
      <c r="AM5482" s="3"/>
      <c r="AN5482" s="5" t="s">
        <v>1266</v>
      </c>
      <c r="AO5482" s="1"/>
      <c r="AP5482" s="1"/>
      <c r="AQ5482" s="1"/>
    </row>
    <row r="5483" spans="1:43">
      <c r="A5483" s="1" t="s">
        <v>13790</v>
      </c>
      <c r="B5483" s="1" t="s">
        <v>13791</v>
      </c>
      <c r="C5483" s="3">
        <v>0.0602739726027397</v>
      </c>
      <c r="D5483" s="4">
        <v>44215</v>
      </c>
      <c r="E5483" s="3">
        <v>27.9510865056</v>
      </c>
      <c r="F5483" s="5" t="s">
        <v>8620</v>
      </c>
      <c r="G5483" s="5">
        <v>23</v>
      </c>
      <c r="H5483" s="5" t="s">
        <v>55</v>
      </c>
      <c r="I5483" s="3">
        <v>-1.54</v>
      </c>
      <c r="J5483" s="3"/>
      <c r="K5483" s="3">
        <v>-0.212830647613255</v>
      </c>
      <c r="L5483" s="3">
        <v>92.316384180791</v>
      </c>
      <c r="M5483" s="3">
        <v>-1.54</v>
      </c>
      <c r="N5483" s="3"/>
      <c r="O5483" s="3"/>
      <c r="P5483" s="3"/>
      <c r="Q5483" s="3"/>
      <c r="R5483" s="3"/>
      <c r="S5483" s="3"/>
      <c r="T5483" s="3"/>
      <c r="U5483" s="3"/>
      <c r="V5483" s="3"/>
      <c r="W5483" s="3"/>
      <c r="X5483" s="3"/>
      <c r="Y5483" s="3"/>
      <c r="Z5483" s="3"/>
      <c r="AA5483" s="3">
        <v>-1.03603694026588</v>
      </c>
      <c r="AB5483" s="3">
        <v>-0.825960840043495</v>
      </c>
      <c r="AC5483" s="3">
        <v>-1.54</v>
      </c>
      <c r="AD5483" s="3"/>
      <c r="AE5483" s="5"/>
      <c r="AF5483" s="3"/>
      <c r="AG5483" s="3"/>
      <c r="AH5483" s="3"/>
      <c r="AI5483" s="3"/>
      <c r="AJ5483" s="3"/>
      <c r="AK5483" s="3"/>
      <c r="AL5483" s="3"/>
      <c r="AM5483" s="3"/>
      <c r="AN5483" s="5" t="s">
        <v>1266</v>
      </c>
      <c r="AO5483" s="1"/>
      <c r="AP5483" s="1"/>
      <c r="AQ5483" s="1"/>
    </row>
    <row r="5484" spans="1:43">
      <c r="A5484" s="1" t="s">
        <v>13792</v>
      </c>
      <c r="B5484" s="1" t="s">
        <v>13793</v>
      </c>
      <c r="C5484" s="3">
        <v>0.0575342465753425</v>
      </c>
      <c r="D5484" s="4">
        <v>44216</v>
      </c>
      <c r="E5484" s="3">
        <v>41.4086113108</v>
      </c>
      <c r="F5484" s="5" t="s">
        <v>5861</v>
      </c>
      <c r="G5484" s="5">
        <v>22</v>
      </c>
      <c r="H5484" s="5" t="s">
        <v>55</v>
      </c>
      <c r="I5484" s="3">
        <v>-0.339999999999996</v>
      </c>
      <c r="J5484" s="3"/>
      <c r="K5484" s="3">
        <v>0.788834951456314</v>
      </c>
      <c r="L5484" s="3">
        <v>80.5649717514124</v>
      </c>
      <c r="M5484" s="3">
        <v>-0.339999999999996</v>
      </c>
      <c r="N5484" s="3"/>
      <c r="O5484" s="3"/>
      <c r="P5484" s="3"/>
      <c r="Q5484" s="3"/>
      <c r="R5484" s="3"/>
      <c r="S5484" s="3"/>
      <c r="T5484" s="3"/>
      <c r="U5484" s="3"/>
      <c r="V5484" s="3"/>
      <c r="W5484" s="3"/>
      <c r="X5484" s="3"/>
      <c r="Y5484" s="3"/>
      <c r="Z5484" s="3"/>
      <c r="AA5484" s="3">
        <v>-0.155320942660251</v>
      </c>
      <c r="AB5484" s="3">
        <v>-0.254696106765836</v>
      </c>
      <c r="AC5484" s="3">
        <v>-1.15953618552578</v>
      </c>
      <c r="AD5484" s="3"/>
      <c r="AE5484" s="5"/>
      <c r="AF5484" s="3"/>
      <c r="AG5484" s="3"/>
      <c r="AH5484" s="3"/>
      <c r="AI5484" s="3"/>
      <c r="AJ5484" s="3"/>
      <c r="AK5484" s="3"/>
      <c r="AL5484" s="3"/>
      <c r="AM5484" s="3"/>
      <c r="AN5484" s="5" t="s">
        <v>1266</v>
      </c>
      <c r="AO5484" s="1"/>
      <c r="AP5484" s="1"/>
      <c r="AQ5484" s="1"/>
    </row>
    <row r="5485" spans="1:43">
      <c r="A5485" s="1" t="s">
        <v>13794</v>
      </c>
      <c r="B5485" s="1" t="s">
        <v>13795</v>
      </c>
      <c r="C5485" s="3">
        <v>0.0520547945205479</v>
      </c>
      <c r="D5485" s="4">
        <v>44218</v>
      </c>
      <c r="E5485" s="3">
        <v>49.5050872405</v>
      </c>
      <c r="F5485" s="5" t="s">
        <v>2270</v>
      </c>
      <c r="G5485" s="5">
        <v>20</v>
      </c>
      <c r="H5485" s="5" t="s">
        <v>55</v>
      </c>
      <c r="I5485" s="3">
        <v>-2.61</v>
      </c>
      <c r="J5485" s="3"/>
      <c r="K5485" s="3">
        <v>-1.47698533131007</v>
      </c>
      <c r="L5485" s="3">
        <v>98.2485875706215</v>
      </c>
      <c r="M5485" s="3">
        <v>-2.61</v>
      </c>
      <c r="N5485" s="3"/>
      <c r="O5485" s="3"/>
      <c r="P5485" s="3"/>
      <c r="Q5485" s="3"/>
      <c r="R5485" s="3"/>
      <c r="S5485" s="3"/>
      <c r="T5485" s="3"/>
      <c r="U5485" s="3"/>
      <c r="V5485" s="3"/>
      <c r="W5485" s="3"/>
      <c r="X5485" s="3"/>
      <c r="Y5485" s="3"/>
      <c r="Z5485" s="3"/>
      <c r="AA5485" s="3">
        <v>-5.80471490719673</v>
      </c>
      <c r="AB5485" s="3">
        <v>-0.99266200563611</v>
      </c>
      <c r="AC5485" s="3">
        <v>-2.61</v>
      </c>
      <c r="AD5485" s="3"/>
      <c r="AE5485" s="5"/>
      <c r="AF5485" s="3"/>
      <c r="AG5485" s="3"/>
      <c r="AH5485" s="3"/>
      <c r="AI5485" s="3"/>
      <c r="AJ5485" s="3"/>
      <c r="AK5485" s="3"/>
      <c r="AL5485" s="3"/>
      <c r="AM5485" s="3"/>
      <c r="AN5485" s="5" t="s">
        <v>1266</v>
      </c>
      <c r="AO5485" s="1"/>
      <c r="AP5485" s="1"/>
      <c r="AQ5485" s="1"/>
    </row>
    <row r="5486" spans="1:43">
      <c r="A5486" s="1" t="s">
        <v>13796</v>
      </c>
      <c r="B5486" s="1" t="s">
        <v>13797</v>
      </c>
      <c r="C5486" s="3">
        <v>0.0438356164383562</v>
      </c>
      <c r="D5486" s="4">
        <v>44221</v>
      </c>
      <c r="E5486" s="3">
        <v>30.5552398587</v>
      </c>
      <c r="F5486" s="5" t="s">
        <v>5071</v>
      </c>
      <c r="G5486" s="5">
        <v>17</v>
      </c>
      <c r="H5486" s="5" t="s">
        <v>55</v>
      </c>
      <c r="I5486" s="3">
        <v>0.31000000000001</v>
      </c>
      <c r="J5486" s="3"/>
      <c r="K5486" s="3">
        <v>1.85824532900082</v>
      </c>
      <c r="L5486" s="3">
        <v>64.9717514124294</v>
      </c>
      <c r="M5486" s="3">
        <v>0.31000000000001</v>
      </c>
      <c r="N5486" s="3"/>
      <c r="O5486" s="3"/>
      <c r="P5486" s="3"/>
      <c r="Q5486" s="3"/>
      <c r="R5486" s="3"/>
      <c r="S5486" s="3"/>
      <c r="T5486" s="3"/>
      <c r="U5486" s="3"/>
      <c r="V5486" s="3"/>
      <c r="W5486" s="3"/>
      <c r="X5486" s="3"/>
      <c r="Y5486" s="3"/>
      <c r="Z5486" s="3"/>
      <c r="AA5486" s="3"/>
      <c r="AB5486" s="3"/>
      <c r="AC5486" s="3">
        <v>-1.52</v>
      </c>
      <c r="AD5486" s="3"/>
      <c r="AE5486" s="5"/>
      <c r="AF5486" s="3"/>
      <c r="AG5486" s="3"/>
      <c r="AH5486" s="3"/>
      <c r="AI5486" s="3"/>
      <c r="AJ5486" s="3"/>
      <c r="AK5486" s="3"/>
      <c r="AL5486" s="3"/>
      <c r="AM5486" s="3"/>
      <c r="AN5486" s="5" t="s">
        <v>1266</v>
      </c>
      <c r="AO5486" s="1"/>
      <c r="AP5486" s="1"/>
      <c r="AQ5486" s="1"/>
    </row>
    <row r="5487" spans="1:43">
      <c r="A5487" s="1" t="s">
        <v>13798</v>
      </c>
      <c r="B5487" s="1" t="s">
        <v>13799</v>
      </c>
      <c r="C5487" s="3">
        <v>0.0575342465753425</v>
      </c>
      <c r="D5487" s="4">
        <v>44216</v>
      </c>
      <c r="E5487" s="3">
        <v>0.2558555141</v>
      </c>
      <c r="F5487" s="5" t="s">
        <v>13800</v>
      </c>
      <c r="G5487" s="5">
        <v>22</v>
      </c>
      <c r="H5487" s="5" t="s">
        <v>191</v>
      </c>
      <c r="I5487" s="3">
        <v>2.99</v>
      </c>
      <c r="J5487" s="3"/>
      <c r="K5487" s="3">
        <v>3.16538114795153</v>
      </c>
      <c r="L5487" s="3">
        <v>35.6164383561644</v>
      </c>
      <c r="M5487" s="3">
        <v>2.99</v>
      </c>
      <c r="N5487" s="3"/>
      <c r="O5487" s="3"/>
      <c r="P5487" s="3"/>
      <c r="Q5487" s="3"/>
      <c r="R5487" s="3"/>
      <c r="S5487" s="3"/>
      <c r="T5487" s="3"/>
      <c r="U5487" s="3"/>
      <c r="V5487" s="3"/>
      <c r="W5487" s="3"/>
      <c r="X5487" s="3"/>
      <c r="Y5487" s="3"/>
      <c r="Z5487" s="3"/>
      <c r="AA5487" s="3">
        <v>0.51407043563194</v>
      </c>
      <c r="AB5487" s="3">
        <v>3.76615802582149</v>
      </c>
      <c r="AC5487" s="3">
        <v>-0.170000000000003</v>
      </c>
      <c r="AD5487" s="3"/>
      <c r="AE5487" s="5"/>
      <c r="AF5487" s="3"/>
      <c r="AG5487" s="3"/>
      <c r="AH5487" s="3"/>
      <c r="AI5487" s="3"/>
      <c r="AJ5487" s="3"/>
      <c r="AK5487" s="3"/>
      <c r="AL5487" s="3"/>
      <c r="AM5487" s="3"/>
      <c r="AN5487" s="5" t="s">
        <v>46</v>
      </c>
      <c r="AO5487" s="1"/>
      <c r="AP5487" s="1"/>
      <c r="AQ5487" s="1"/>
    </row>
    <row r="5488" spans="1:43">
      <c r="A5488" s="1" t="s">
        <v>13801</v>
      </c>
      <c r="B5488" s="1" t="s">
        <v>13802</v>
      </c>
      <c r="C5488" s="3">
        <v>0.0520547945205479</v>
      </c>
      <c r="D5488" s="4">
        <v>44218</v>
      </c>
      <c r="E5488" s="3">
        <v>0.1211033711</v>
      </c>
      <c r="F5488" s="5" t="s">
        <v>13803</v>
      </c>
      <c r="G5488" s="5">
        <v>20</v>
      </c>
      <c r="H5488" s="5" t="s">
        <v>60</v>
      </c>
      <c r="I5488" s="3">
        <v>2.24</v>
      </c>
      <c r="J5488" s="3"/>
      <c r="K5488" s="3">
        <v>2.34234234234234</v>
      </c>
      <c r="L5488" s="3">
        <v>48.705656759348</v>
      </c>
      <c r="M5488" s="3">
        <v>2.24</v>
      </c>
      <c r="N5488" s="3"/>
      <c r="O5488" s="3"/>
      <c r="P5488" s="3"/>
      <c r="Q5488" s="3"/>
      <c r="R5488" s="3"/>
      <c r="S5488" s="3"/>
      <c r="T5488" s="3"/>
      <c r="U5488" s="3"/>
      <c r="V5488" s="3"/>
      <c r="W5488" s="3"/>
      <c r="X5488" s="3"/>
      <c r="Y5488" s="3"/>
      <c r="Z5488" s="3"/>
      <c r="AA5488" s="3">
        <v>-0.349396088944065</v>
      </c>
      <c r="AB5488" s="3">
        <v>-0.467694600359889</v>
      </c>
      <c r="AC5488" s="3">
        <v>-0.896771622160224</v>
      </c>
      <c r="AD5488" s="3"/>
      <c r="AE5488" s="5"/>
      <c r="AF5488" s="3"/>
      <c r="AG5488" s="3"/>
      <c r="AH5488" s="3"/>
      <c r="AI5488" s="3"/>
      <c r="AJ5488" s="3"/>
      <c r="AK5488" s="3"/>
      <c r="AL5488" s="3"/>
      <c r="AM5488" s="3"/>
      <c r="AN5488" s="5" t="s">
        <v>46</v>
      </c>
      <c r="AO5488" s="1"/>
      <c r="AP5488" s="1"/>
      <c r="AQ5488" s="1"/>
    </row>
    <row r="5489" spans="1:43">
      <c r="A5489" s="1" t="s">
        <v>13804</v>
      </c>
      <c r="B5489" s="1" t="s">
        <v>13805</v>
      </c>
      <c r="C5489" s="3">
        <v>18.7753424657534</v>
      </c>
      <c r="D5489" s="4">
        <v>37384</v>
      </c>
      <c r="E5489" s="3">
        <v>18.3381691024</v>
      </c>
      <c r="F5489" s="5" t="s">
        <v>2615</v>
      </c>
      <c r="G5489" s="5">
        <v>202</v>
      </c>
      <c r="H5489" s="5" t="s">
        <v>93</v>
      </c>
      <c r="I5489" s="3">
        <v>8.81912183425744</v>
      </c>
      <c r="J5489" s="3">
        <v>35.25</v>
      </c>
      <c r="K5489" s="3">
        <v>2.52735615954817</v>
      </c>
      <c r="L5489" s="3">
        <v>35.5302279484638</v>
      </c>
      <c r="M5489" s="3">
        <v>7.51406573882143</v>
      </c>
      <c r="N5489" s="3">
        <v>14.0718562874251</v>
      </c>
      <c r="O5489" s="3">
        <v>7.95361629376346</v>
      </c>
      <c r="P5489" s="3">
        <v>56.7404426559356</v>
      </c>
      <c r="Q5489" s="3">
        <v>3.93616259929865</v>
      </c>
      <c r="R5489" s="3">
        <v>87.3065015479876</v>
      </c>
      <c r="S5489" s="3">
        <v>27.2384790608025</v>
      </c>
      <c r="T5489" s="3">
        <v>65.5373213340392</v>
      </c>
      <c r="U5489" s="3">
        <v>78.9869361597239</v>
      </c>
      <c r="V5489" s="3">
        <v>50.3875968992248</v>
      </c>
      <c r="W5489" s="3">
        <v>55.5800328082582</v>
      </c>
      <c r="X5489" s="3">
        <v>54.6192259675406</v>
      </c>
      <c r="Y5489" s="3">
        <v>115.157806775327</v>
      </c>
      <c r="Z5489" s="3">
        <v>35.974025974026</v>
      </c>
      <c r="AA5489" s="3">
        <v>0.158930198724303</v>
      </c>
      <c r="AB5489" s="3">
        <v>0.136721487037114</v>
      </c>
      <c r="AC5489" s="3">
        <v>-31.8254959830323</v>
      </c>
      <c r="AD5489" s="3">
        <v>0.497793084542759</v>
      </c>
      <c r="AE5489" s="5">
        <v>3</v>
      </c>
      <c r="AF5489" s="3">
        <v>0.964042121885577</v>
      </c>
      <c r="AG5489" s="3">
        <v>28.3513354798159</v>
      </c>
      <c r="AH5489" s="3">
        <v>37.7203085153637</v>
      </c>
      <c r="AI5489" s="3">
        <v>14.3215305411228</v>
      </c>
      <c r="AJ5489" s="3">
        <v>17.5655143989936</v>
      </c>
      <c r="AK5489" s="3">
        <v>22.2589457316866</v>
      </c>
      <c r="AL5489" s="3">
        <v>23.2786452422606</v>
      </c>
      <c r="AM5489" s="3"/>
      <c r="AN5489" s="5" t="s">
        <v>46</v>
      </c>
      <c r="AO5489" s="1"/>
      <c r="AP5489" s="1"/>
      <c r="AQ5489" s="1"/>
    </row>
    <row r="5490" spans="1:43">
      <c r="A5490" s="1" t="s">
        <v>13806</v>
      </c>
      <c r="B5490" s="1" t="s">
        <v>13807</v>
      </c>
      <c r="C5490" s="3">
        <v>17.1972602739726</v>
      </c>
      <c r="D5490" s="4">
        <v>37960</v>
      </c>
      <c r="E5490" s="3">
        <v>0.7944198695</v>
      </c>
      <c r="F5490" s="5" t="s">
        <v>13808</v>
      </c>
      <c r="G5490" s="5">
        <v>335</v>
      </c>
      <c r="H5490" s="5" t="s">
        <v>71</v>
      </c>
      <c r="I5490" s="3">
        <v>-0.819672131147523</v>
      </c>
      <c r="J5490" s="3">
        <v>76.1006289308176</v>
      </c>
      <c r="K5490" s="3">
        <v>-0.103199174406602</v>
      </c>
      <c r="L5490" s="3">
        <v>81.1320754716981</v>
      </c>
      <c r="M5490" s="3">
        <v>-1.12359550561797</v>
      </c>
      <c r="N5490" s="3">
        <v>76.1006289308176</v>
      </c>
      <c r="O5490" s="3">
        <v>-1.32517838939856</v>
      </c>
      <c r="P5490" s="3">
        <v>78.4810126582278</v>
      </c>
      <c r="Q5490" s="3">
        <v>-5.37634408602149</v>
      </c>
      <c r="R5490" s="3">
        <v>94.2307692307692</v>
      </c>
      <c r="S5490" s="3">
        <v>-11.7593436645396</v>
      </c>
      <c r="T5490" s="3">
        <v>99.3288590604027</v>
      </c>
      <c r="U5490" s="3">
        <v>-7.63358778625953</v>
      </c>
      <c r="V5490" s="3">
        <v>99.2805755395683</v>
      </c>
      <c r="W5490" s="3">
        <v>-6.65380906460944</v>
      </c>
      <c r="X5490" s="3">
        <v>99.2805755395683</v>
      </c>
      <c r="Y5490" s="3">
        <v>-1.94211529065971</v>
      </c>
      <c r="Z5490" s="3">
        <v>96.8253968253968</v>
      </c>
      <c r="AA5490" s="3">
        <v>-0.240252851239443</v>
      </c>
      <c r="AB5490" s="3">
        <v>-0.104280898691914</v>
      </c>
      <c r="AC5490" s="3">
        <v>-12.748643761302</v>
      </c>
      <c r="AD5490" s="3">
        <v>-0.177661441251776</v>
      </c>
      <c r="AE5490" s="5">
        <v>3</v>
      </c>
      <c r="AF5490" s="3">
        <v>-0.187058102394317</v>
      </c>
      <c r="AG5490" s="3">
        <v>-10.2888687300486</v>
      </c>
      <c r="AH5490" s="3">
        <v>-3.75828420493859</v>
      </c>
      <c r="AI5490" s="3">
        <v>-1.96347752876496</v>
      </c>
      <c r="AJ5490" s="3">
        <v>-1.10824301383726</v>
      </c>
      <c r="AK5490" s="3">
        <v>1.38841760111807</v>
      </c>
      <c r="AL5490" s="3">
        <v>2.91045244370782</v>
      </c>
      <c r="AM5490" s="3">
        <v>500</v>
      </c>
      <c r="AN5490" s="5" t="s">
        <v>56</v>
      </c>
      <c r="AO5490" s="1"/>
      <c r="AP5490" s="1"/>
      <c r="AQ5490" s="1"/>
    </row>
    <row r="5491" spans="1:43">
      <c r="A5491" s="1" t="s">
        <v>13809</v>
      </c>
      <c r="B5491" s="1" t="s">
        <v>13810</v>
      </c>
      <c r="C5491" s="3">
        <v>17.1972602739726</v>
      </c>
      <c r="D5491" s="4">
        <v>37960</v>
      </c>
      <c r="E5491" s="3">
        <v>14.2482523505</v>
      </c>
      <c r="F5491" s="5" t="s">
        <v>13811</v>
      </c>
      <c r="G5491" s="5">
        <v>2305</v>
      </c>
      <c r="H5491" s="5" t="s">
        <v>55</v>
      </c>
      <c r="I5491" s="3">
        <v>12.6753154049242</v>
      </c>
      <c r="J5491" s="3">
        <v>33.0308529945554</v>
      </c>
      <c r="K5491" s="3">
        <v>3.31588132635253</v>
      </c>
      <c r="L5491" s="3">
        <v>34.7457627118644</v>
      </c>
      <c r="M5491" s="3">
        <v>8.0336958207873</v>
      </c>
      <c r="N5491" s="3">
        <v>25.014961101137</v>
      </c>
      <c r="O5491" s="3">
        <v>26.5388644656025</v>
      </c>
      <c r="P5491" s="3">
        <v>17.4834437086093</v>
      </c>
      <c r="Q5491" s="3">
        <v>29.5070600518327</v>
      </c>
      <c r="R5491" s="3">
        <v>33.3079268292683</v>
      </c>
      <c r="S5491" s="3">
        <v>58.4603000634206</v>
      </c>
      <c r="T5491" s="3">
        <v>61.23046875</v>
      </c>
      <c r="U5491" s="3">
        <v>153.996897438219</v>
      </c>
      <c r="V5491" s="3">
        <v>42.4119241192412</v>
      </c>
      <c r="W5491" s="3">
        <v>80.8633080034215</v>
      </c>
      <c r="X5491" s="3">
        <v>71.6193656093489</v>
      </c>
      <c r="Y5491" s="3">
        <v>134.677937163413</v>
      </c>
      <c r="Z5491" s="3">
        <v>53.6382536382536</v>
      </c>
      <c r="AA5491" s="3">
        <v>0.237010266854483</v>
      </c>
      <c r="AB5491" s="3">
        <v>0.203046508936486</v>
      </c>
      <c r="AC5491" s="3">
        <v>-39.1509433962264</v>
      </c>
      <c r="AD5491" s="3">
        <v>0.556674616080378</v>
      </c>
      <c r="AE5491" s="5">
        <v>10</v>
      </c>
      <c r="AF5491" s="3">
        <v>1.57795074429056</v>
      </c>
      <c r="AG5491" s="3">
        <v>73.321617475703</v>
      </c>
      <c r="AH5491" s="3">
        <v>61.8801842783508</v>
      </c>
      <c r="AI5491" s="3">
        <v>19.1611642325671</v>
      </c>
      <c r="AJ5491" s="3">
        <v>20.0741759496928</v>
      </c>
      <c r="AK5491" s="3">
        <v>28.3224197079616</v>
      </c>
      <c r="AL5491" s="3">
        <v>24.1984926052466</v>
      </c>
      <c r="AM5491" s="3"/>
      <c r="AN5491" s="5" t="s">
        <v>46</v>
      </c>
      <c r="AO5491" s="1"/>
      <c r="AP5491" s="1"/>
      <c r="AQ5491" s="1"/>
    </row>
    <row r="5492" spans="1:43">
      <c r="A5492" s="1" t="s">
        <v>13812</v>
      </c>
      <c r="B5492" s="1" t="s">
        <v>13813</v>
      </c>
      <c r="C5492" s="3">
        <v>16.6602739726027</v>
      </c>
      <c r="D5492" s="4">
        <v>38156</v>
      </c>
      <c r="E5492" s="3">
        <v>15.6523643469</v>
      </c>
      <c r="F5492" s="5" t="s">
        <v>10677</v>
      </c>
      <c r="G5492" s="5">
        <v>1477</v>
      </c>
      <c r="H5492" s="5" t="s">
        <v>55</v>
      </c>
      <c r="I5492" s="3">
        <v>16.7904940592188</v>
      </c>
      <c r="J5492" s="3">
        <v>10.1028433151845</v>
      </c>
      <c r="K5492" s="3">
        <v>5.11764705882354</v>
      </c>
      <c r="L5492" s="3">
        <v>5.81920903954802</v>
      </c>
      <c r="M5492" s="3">
        <v>8.46134378013867</v>
      </c>
      <c r="N5492" s="3">
        <v>21.244763614602</v>
      </c>
      <c r="O5492" s="3">
        <v>31.5367685616454</v>
      </c>
      <c r="P5492" s="3">
        <v>6.02649006622516</v>
      </c>
      <c r="Q5492" s="3">
        <v>55.3722903815409</v>
      </c>
      <c r="R5492" s="3">
        <v>1.3719512195122</v>
      </c>
      <c r="S5492" s="3">
        <v>111.742115245576</v>
      </c>
      <c r="T5492" s="3">
        <v>5.2734375</v>
      </c>
      <c r="U5492" s="3">
        <v>183.213986447356</v>
      </c>
      <c r="V5492" s="3">
        <v>21.9512195121951</v>
      </c>
      <c r="W5492" s="3">
        <v>152.08203345602</v>
      </c>
      <c r="X5492" s="3">
        <v>20.8681135225376</v>
      </c>
      <c r="Y5492" s="3">
        <v>287.337032138199</v>
      </c>
      <c r="Z5492" s="3">
        <v>3.53430353430353</v>
      </c>
      <c r="AA5492" s="3">
        <v>0.466151033629769</v>
      </c>
      <c r="AB5492" s="3">
        <v>0.302454813476247</v>
      </c>
      <c r="AC5492" s="3">
        <v>-30.1417081290706</v>
      </c>
      <c r="AD5492" s="3">
        <v>1.19502708362999</v>
      </c>
      <c r="AE5492" s="5">
        <v>3</v>
      </c>
      <c r="AF5492" s="3">
        <v>2.51442676225771</v>
      </c>
      <c r="AG5492" s="3">
        <v>87.089317573429</v>
      </c>
      <c r="AH5492" s="3">
        <v>73.3318126817835</v>
      </c>
      <c r="AI5492" s="3">
        <v>33.3905573229083</v>
      </c>
      <c r="AJ5492" s="3">
        <v>35.5076185005779</v>
      </c>
      <c r="AK5492" s="3">
        <v>26.2133453046007</v>
      </c>
      <c r="AL5492" s="3">
        <v>20.8542303700196</v>
      </c>
      <c r="AM5492" s="3"/>
      <c r="AN5492" s="5" t="s">
        <v>46</v>
      </c>
      <c r="AO5492" s="1"/>
      <c r="AP5492" s="1"/>
      <c r="AQ5492" s="1"/>
    </row>
    <row r="5493" spans="1:43">
      <c r="A5493" s="1" t="s">
        <v>13814</v>
      </c>
      <c r="B5493" s="1" t="s">
        <v>13815</v>
      </c>
      <c r="C5493" s="3">
        <v>15.6520547945205</v>
      </c>
      <c r="D5493" s="4">
        <v>38524</v>
      </c>
      <c r="E5493" s="3">
        <v>138.9597741515</v>
      </c>
      <c r="F5493" s="5" t="s">
        <v>4956</v>
      </c>
      <c r="G5493" s="5">
        <v>272</v>
      </c>
      <c r="H5493" s="5" t="s">
        <v>64</v>
      </c>
      <c r="I5493" s="3">
        <v>0.279021201845609</v>
      </c>
      <c r="J5493" s="3">
        <v>36.2973760932945</v>
      </c>
      <c r="K5493" s="3">
        <v>0.0390519595799493</v>
      </c>
      <c r="L5493" s="3">
        <v>65.4518950437318</v>
      </c>
      <c r="M5493" s="3">
        <v>0.205244656752296</v>
      </c>
      <c r="N5493" s="3">
        <v>42.8571428571429</v>
      </c>
      <c r="O5493" s="3">
        <v>0.637249664987253</v>
      </c>
      <c r="P5493" s="3">
        <v>36.5497076023392</v>
      </c>
      <c r="Q5493" s="3">
        <v>1.14402888684521</v>
      </c>
      <c r="R5493" s="3">
        <v>47.7810650887574</v>
      </c>
      <c r="S5493" s="3">
        <v>2.0903026154671</v>
      </c>
      <c r="T5493" s="3">
        <v>45.5772113943029</v>
      </c>
      <c r="U5493" s="3">
        <v>4.51076900171643</v>
      </c>
      <c r="V5493" s="3">
        <v>62.3456790123457</v>
      </c>
      <c r="W5493" s="3">
        <v>7.49429253938102</v>
      </c>
      <c r="X5493" s="3">
        <v>82.0987654320988</v>
      </c>
      <c r="Y5493" s="3">
        <v>14.6439193093923</v>
      </c>
      <c r="Z5493" s="3">
        <v>71.9298245614035</v>
      </c>
      <c r="AA5493" s="3">
        <v>0.0735416152420577</v>
      </c>
      <c r="AB5493" s="3">
        <v>1.19483319064212</v>
      </c>
      <c r="AC5493" s="3">
        <v>0</v>
      </c>
      <c r="AD5493" s="3"/>
      <c r="AE5493" s="5"/>
      <c r="AF5493" s="3">
        <v>0.199137680642011</v>
      </c>
      <c r="AG5493" s="3">
        <v>1.55254345066478</v>
      </c>
      <c r="AH5493" s="3">
        <v>1.58661953806909</v>
      </c>
      <c r="AI5493" s="3">
        <v>1.81184447091884</v>
      </c>
      <c r="AJ5493" s="3">
        <v>2.05437615338744</v>
      </c>
      <c r="AK5493" s="3">
        <v>2.20065542580288</v>
      </c>
      <c r="AL5493" s="3">
        <v>2.39998222821129</v>
      </c>
      <c r="AM5493" s="3">
        <v>500</v>
      </c>
      <c r="AN5493" s="5" t="s">
        <v>51</v>
      </c>
      <c r="AO5493" s="1"/>
      <c r="AP5493" s="1"/>
      <c r="AQ5493" s="1"/>
    </row>
    <row r="5494" spans="1:43">
      <c r="A5494" s="1" t="s">
        <v>13816</v>
      </c>
      <c r="B5494" s="1" t="s">
        <v>13817</v>
      </c>
      <c r="C5494" s="3">
        <v>14.3780821917808</v>
      </c>
      <c r="D5494" s="4">
        <v>38989</v>
      </c>
      <c r="E5494" s="3">
        <v>6.2706869827</v>
      </c>
      <c r="F5494" s="5" t="s">
        <v>13818</v>
      </c>
      <c r="G5494" s="5">
        <v>139</v>
      </c>
      <c r="H5494" s="5" t="s">
        <v>55</v>
      </c>
      <c r="I5494" s="3">
        <v>15.0471402607289</v>
      </c>
      <c r="J5494" s="3">
        <v>17.8463399879008</v>
      </c>
      <c r="K5494" s="3">
        <v>4.69613259668508</v>
      </c>
      <c r="L5494" s="3">
        <v>9.54802259887006</v>
      </c>
      <c r="M5494" s="3">
        <v>7.89845036067198</v>
      </c>
      <c r="N5494" s="3">
        <v>26.032315978456</v>
      </c>
      <c r="O5494" s="3">
        <v>22.7220155357181</v>
      </c>
      <c r="P5494" s="3">
        <v>30.5960264900662</v>
      </c>
      <c r="Q5494" s="3">
        <v>35.324931916298</v>
      </c>
      <c r="R5494" s="3">
        <v>17.8353658536585</v>
      </c>
      <c r="S5494" s="3">
        <v>72.3572648618526</v>
      </c>
      <c r="T5494" s="3">
        <v>39.2578125</v>
      </c>
      <c r="U5494" s="3">
        <v>143.513933841517</v>
      </c>
      <c r="V5494" s="3">
        <v>49.3224932249323</v>
      </c>
      <c r="W5494" s="3">
        <v>89.980707076766</v>
      </c>
      <c r="X5494" s="3">
        <v>63.6060100166945</v>
      </c>
      <c r="Y5494" s="3">
        <v>161.066173997333</v>
      </c>
      <c r="Z5494" s="3">
        <v>41.1642411642412</v>
      </c>
      <c r="AA5494" s="3">
        <v>0.340909641947251</v>
      </c>
      <c r="AB5494" s="3">
        <v>0.233794604707589</v>
      </c>
      <c r="AC5494" s="3">
        <v>-31.9230769230769</v>
      </c>
      <c r="AD5494" s="3">
        <v>0.745659550841215</v>
      </c>
      <c r="AE5494" s="5">
        <v>6</v>
      </c>
      <c r="AF5494" s="3">
        <v>1.66375414810569</v>
      </c>
      <c r="AG5494" s="3">
        <v>66.8233082007817</v>
      </c>
      <c r="AH5494" s="3">
        <v>56.2085163089567</v>
      </c>
      <c r="AI5494" s="3">
        <v>21.6652386459493</v>
      </c>
      <c r="AJ5494" s="3">
        <v>22.7174700114643</v>
      </c>
      <c r="AK5494" s="3">
        <v>18.6282784260327</v>
      </c>
      <c r="AL5494" s="3">
        <v>20.9052817252154</v>
      </c>
      <c r="AM5494" s="3"/>
      <c r="AN5494" s="5" t="s">
        <v>46</v>
      </c>
      <c r="AO5494" s="1"/>
      <c r="AP5494" s="1"/>
      <c r="AQ5494" s="1"/>
    </row>
    <row r="5495" spans="1:43">
      <c r="A5495" s="1" t="s">
        <v>13819</v>
      </c>
      <c r="B5495" s="1" t="s">
        <v>13820</v>
      </c>
      <c r="C5495" s="3">
        <v>13.7452054794521</v>
      </c>
      <c r="D5495" s="4">
        <v>39220</v>
      </c>
      <c r="E5495" s="3">
        <v>20.7597008989</v>
      </c>
      <c r="F5495" s="5" t="s">
        <v>13821</v>
      </c>
      <c r="G5495" s="5">
        <v>2208</v>
      </c>
      <c r="H5495" s="5" t="s">
        <v>55</v>
      </c>
      <c r="I5495" s="3">
        <v>-1.21411805093201</v>
      </c>
      <c r="J5495" s="3">
        <v>96.4307320024198</v>
      </c>
      <c r="K5495" s="3">
        <v>-0.867823765020018</v>
      </c>
      <c r="L5495" s="3">
        <v>96.4406779661017</v>
      </c>
      <c r="M5495" s="3">
        <v>-1.06608725880053</v>
      </c>
      <c r="N5495" s="3">
        <v>91.0233393177738</v>
      </c>
      <c r="O5495" s="3">
        <v>2.09571819993883</v>
      </c>
      <c r="P5495" s="3">
        <v>94.8344370860927</v>
      </c>
      <c r="Q5495" s="3">
        <v>-2.3826055653616</v>
      </c>
      <c r="R5495" s="3">
        <v>96.3414634146341</v>
      </c>
      <c r="S5495" s="3">
        <v>47.370307520745</v>
      </c>
      <c r="T5495" s="3">
        <v>77.9296875</v>
      </c>
      <c r="U5495" s="3">
        <v>136.220087150717</v>
      </c>
      <c r="V5495" s="3">
        <v>53.3875338753388</v>
      </c>
      <c r="W5495" s="3">
        <v>104.765736921653</v>
      </c>
      <c r="X5495" s="3">
        <v>53.4223706176962</v>
      </c>
      <c r="Y5495" s="3">
        <v>150.387856986345</v>
      </c>
      <c r="Z5495" s="3">
        <v>45.945945945946</v>
      </c>
      <c r="AA5495" s="3">
        <v>0.207705394430125</v>
      </c>
      <c r="AB5495" s="3">
        <v>0.254312999325332</v>
      </c>
      <c r="AC5495" s="3">
        <v>-27.0816491511722</v>
      </c>
      <c r="AD5495" s="3">
        <v>0.994389429233063</v>
      </c>
      <c r="AE5495" s="5">
        <v>3</v>
      </c>
      <c r="AF5495" s="3">
        <v>2.00832816498414</v>
      </c>
      <c r="AG5495" s="3">
        <v>53.6619177733385</v>
      </c>
      <c r="AH5495" s="3">
        <v>58.4820230021108</v>
      </c>
      <c r="AI5495" s="3">
        <v>24.3500328527119</v>
      </c>
      <c r="AJ5495" s="3">
        <v>21.4948489313759</v>
      </c>
      <c r="AK5495" s="3">
        <v>22.378917996169</v>
      </c>
      <c r="AL5495" s="3">
        <v>23.4031894090453</v>
      </c>
      <c r="AM5495" s="3"/>
      <c r="AN5495" s="5" t="s">
        <v>46</v>
      </c>
      <c r="AO5495" s="1"/>
      <c r="AP5495" s="1"/>
      <c r="AQ5495" s="1"/>
    </row>
    <row r="5496" spans="1:43">
      <c r="A5496" s="1" t="s">
        <v>13822</v>
      </c>
      <c r="B5496" s="1" t="s">
        <v>13823</v>
      </c>
      <c r="C5496" s="3">
        <v>13.2602739726027</v>
      </c>
      <c r="D5496" s="4">
        <v>39397</v>
      </c>
      <c r="E5496" s="3">
        <v>15.4137080725</v>
      </c>
      <c r="F5496" s="5" t="s">
        <v>772</v>
      </c>
      <c r="G5496" s="5">
        <v>34</v>
      </c>
      <c r="H5496" s="5" t="s">
        <v>60</v>
      </c>
      <c r="I5496" s="3">
        <v>8.78855269189275</v>
      </c>
      <c r="J5496" s="3">
        <v>32.9365079365079</v>
      </c>
      <c r="K5496" s="3">
        <v>3.4759117514633</v>
      </c>
      <c r="L5496" s="3">
        <v>26.366251198466</v>
      </c>
      <c r="M5496" s="3">
        <v>3.41459886187271</v>
      </c>
      <c r="N5496" s="3">
        <v>38.971315529179</v>
      </c>
      <c r="O5496" s="3">
        <v>14.8412792152417</v>
      </c>
      <c r="P5496" s="3">
        <v>32.4543610547667</v>
      </c>
      <c r="Q5496" s="3">
        <v>21.4397776813951</v>
      </c>
      <c r="R5496" s="3">
        <v>26.3874345549738</v>
      </c>
      <c r="S5496" s="3">
        <v>51.5389277103195</v>
      </c>
      <c r="T5496" s="3">
        <v>29.4685990338164</v>
      </c>
      <c r="U5496" s="3">
        <v>84.4536982906454</v>
      </c>
      <c r="V5496" s="3">
        <v>38.7096774193548</v>
      </c>
      <c r="W5496" s="3">
        <v>60.6272159571203</v>
      </c>
      <c r="X5496" s="3">
        <v>35.2272727272727</v>
      </c>
      <c r="Y5496" s="3">
        <v>116.155265126417</v>
      </c>
      <c r="Z5496" s="3">
        <v>24.2718446601942</v>
      </c>
      <c r="AA5496" s="3">
        <v>0.266788370815064</v>
      </c>
      <c r="AB5496" s="3">
        <v>0.165049434027744</v>
      </c>
      <c r="AC5496" s="3">
        <v>-25.4133635334088</v>
      </c>
      <c r="AD5496" s="3">
        <v>0.672072318862073</v>
      </c>
      <c r="AE5496" s="5">
        <v>3</v>
      </c>
      <c r="AF5496" s="3">
        <v>1.20128189634448</v>
      </c>
      <c r="AG5496" s="3">
        <v>38.3535518865201</v>
      </c>
      <c r="AH5496" s="3">
        <v>39.0458212570006</v>
      </c>
      <c r="AI5496" s="3">
        <v>16.0236598213906</v>
      </c>
      <c r="AJ5496" s="3">
        <v>17.7928533037111</v>
      </c>
      <c r="AK5496" s="3">
        <v>12.8706252651575</v>
      </c>
      <c r="AL5496" s="3">
        <v>14.5082338104737</v>
      </c>
      <c r="AM5496" s="3"/>
      <c r="AN5496" s="5" t="s">
        <v>46</v>
      </c>
      <c r="AO5496" s="1"/>
      <c r="AP5496" s="1"/>
      <c r="AQ5496" s="1"/>
    </row>
    <row r="5497" spans="1:43">
      <c r="A5497" s="1" t="s">
        <v>13824</v>
      </c>
      <c r="B5497" s="1" t="s">
        <v>13825</v>
      </c>
      <c r="C5497" s="3">
        <v>11.7178082191781</v>
      </c>
      <c r="D5497" s="4">
        <v>39960</v>
      </c>
      <c r="E5497" s="3">
        <v>3.4551391367</v>
      </c>
      <c r="F5497" s="5" t="s">
        <v>2592</v>
      </c>
      <c r="G5497" s="5">
        <v>1982</v>
      </c>
      <c r="H5497" s="5" t="s">
        <v>55</v>
      </c>
      <c r="I5497" s="3">
        <v>11.2380556709597</v>
      </c>
      <c r="J5497" s="3">
        <v>43.1336963097399</v>
      </c>
      <c r="K5497" s="3">
        <v>3.41830822711472</v>
      </c>
      <c r="L5497" s="3">
        <v>32.0338983050847</v>
      </c>
      <c r="M5497" s="3">
        <v>5.89282183112518</v>
      </c>
      <c r="N5497" s="3">
        <v>43.3273488928785</v>
      </c>
      <c r="O5497" s="3">
        <v>21.0716708116663</v>
      </c>
      <c r="P5497" s="3">
        <v>39.6026490066225</v>
      </c>
      <c r="Q5497" s="3">
        <v>31.1856932876041</v>
      </c>
      <c r="R5497" s="3">
        <v>28.8871951219512</v>
      </c>
      <c r="S5497" s="3">
        <v>70.8133971291866</v>
      </c>
      <c r="T5497" s="3">
        <v>41.796875</v>
      </c>
      <c r="U5497" s="3">
        <v>164.444444444445</v>
      </c>
      <c r="V5497" s="3">
        <v>34.0108401084011</v>
      </c>
      <c r="W5497" s="3">
        <v>127.485131690739</v>
      </c>
      <c r="X5497" s="3">
        <v>37.3956594323873</v>
      </c>
      <c r="Y5497" s="3">
        <v>176.744186046512</v>
      </c>
      <c r="Z5497" s="3">
        <v>32.4324324324324</v>
      </c>
      <c r="AA5497" s="3">
        <v>0.355052486394961</v>
      </c>
      <c r="AB5497" s="3">
        <v>0.315182664620522</v>
      </c>
      <c r="AC5497" s="3">
        <v>-28.0633938925396</v>
      </c>
      <c r="AD5497" s="3">
        <v>1.12075057217284</v>
      </c>
      <c r="AE5497" s="5">
        <v>5</v>
      </c>
      <c r="AF5497" s="3">
        <v>2.1161643122219</v>
      </c>
      <c r="AG5497" s="3">
        <v>66.3672230212603</v>
      </c>
      <c r="AH5497" s="3">
        <v>63.7270679047874</v>
      </c>
      <c r="AI5497" s="3">
        <v>27.3878336158333</v>
      </c>
      <c r="AJ5497" s="3">
        <v>26.0435091408354</v>
      </c>
      <c r="AK5497" s="3">
        <v>27.2750709622484</v>
      </c>
      <c r="AL5497" s="3">
        <v>27.1251364002368</v>
      </c>
      <c r="AM5497" s="3"/>
      <c r="AN5497" s="5" t="s">
        <v>46</v>
      </c>
      <c r="AO5497" s="1"/>
      <c r="AP5497" s="1"/>
      <c r="AQ5497" s="1"/>
    </row>
    <row r="5498" spans="1:43">
      <c r="A5498" s="1" t="s">
        <v>13826</v>
      </c>
      <c r="B5498" s="1" t="s">
        <v>13827</v>
      </c>
      <c r="C5498" s="3">
        <v>6.46575342465753</v>
      </c>
      <c r="D5498" s="4">
        <v>41877</v>
      </c>
      <c r="E5498" s="3">
        <v>2.1188805064</v>
      </c>
      <c r="F5498" s="5" t="s">
        <v>13828</v>
      </c>
      <c r="G5498" s="5">
        <v>1709</v>
      </c>
      <c r="H5498" s="5" t="s">
        <v>55</v>
      </c>
      <c r="I5498" s="3">
        <v>8.69149038001341</v>
      </c>
      <c r="J5498" s="3">
        <v>62.0084694494858</v>
      </c>
      <c r="K5498" s="3">
        <v>1.4065639651708</v>
      </c>
      <c r="L5498" s="3">
        <v>71.9209039548023</v>
      </c>
      <c r="M5498" s="3">
        <v>5.68197682535252</v>
      </c>
      <c r="N5498" s="3">
        <v>44.9431478156792</v>
      </c>
      <c r="O5498" s="3">
        <v>13.097609561753</v>
      </c>
      <c r="P5498" s="3">
        <v>73.6423841059603</v>
      </c>
      <c r="Q5498" s="3">
        <v>31.1655307843364</v>
      </c>
      <c r="R5498" s="3">
        <v>28.9634146341463</v>
      </c>
      <c r="S5498" s="3">
        <v>66.033045766925</v>
      </c>
      <c r="T5498" s="3">
        <v>49.51171875</v>
      </c>
      <c r="U5498" s="3">
        <v>117.612111920276</v>
      </c>
      <c r="V5498" s="3">
        <v>65.7181571815718</v>
      </c>
      <c r="W5498" s="3">
        <v>133.658963013055</v>
      </c>
      <c r="X5498" s="3">
        <v>32.8881469115192</v>
      </c>
      <c r="Y5498" s="3">
        <v>142.422828524685</v>
      </c>
      <c r="Z5498" s="3">
        <v>49.8960498960499</v>
      </c>
      <c r="AA5498" s="3">
        <v>0.339727395503841</v>
      </c>
      <c r="AB5498" s="3">
        <v>0.429188949176721</v>
      </c>
      <c r="AC5498" s="3">
        <v>-17.8149743019864</v>
      </c>
      <c r="AD5498" s="3">
        <v>1.83152038959827</v>
      </c>
      <c r="AE5498" s="5">
        <v>3</v>
      </c>
      <c r="AF5498" s="3">
        <v>2.46108487836219</v>
      </c>
      <c r="AG5498" s="3">
        <v>54.6597350944535</v>
      </c>
      <c r="AH5498" s="3">
        <v>50.2337393973357</v>
      </c>
      <c r="AI5498" s="3">
        <v>32.9580390970877</v>
      </c>
      <c r="AJ5498" s="3">
        <v>24.1533146786793</v>
      </c>
      <c r="AK5498" s="3">
        <v>19.0802527464371</v>
      </c>
      <c r="AL5498" s="3"/>
      <c r="AM5498" s="3"/>
      <c r="AN5498" s="5" t="s">
        <v>46</v>
      </c>
      <c r="AO5498" s="1"/>
      <c r="AP5498" s="1"/>
      <c r="AQ5498" s="1"/>
    </row>
    <row r="5499" spans="1:43">
      <c r="A5499" s="1" t="s">
        <v>13829</v>
      </c>
      <c r="B5499" s="1" t="s">
        <v>13830</v>
      </c>
      <c r="C5499" s="3">
        <v>11.9287671232877</v>
      </c>
      <c r="D5499" s="4">
        <v>39883</v>
      </c>
      <c r="E5499" s="3">
        <v>3.9636722875</v>
      </c>
      <c r="F5499" s="5" t="s">
        <v>13831</v>
      </c>
      <c r="G5499" s="5">
        <v>335</v>
      </c>
      <c r="H5499" s="5" t="s">
        <v>45</v>
      </c>
      <c r="I5499" s="3">
        <v>-3.36721728081322</v>
      </c>
      <c r="J5499" s="3">
        <v>96.0191082802548</v>
      </c>
      <c r="K5499" s="3">
        <v>-1.29785853341987</v>
      </c>
      <c r="L5499" s="3">
        <v>99.3788819875776</v>
      </c>
      <c r="M5499" s="3">
        <v>-3.55104629042486</v>
      </c>
      <c r="N5499" s="3">
        <v>94.4444444444444</v>
      </c>
      <c r="O5499" s="3">
        <v>-2.74936061381075</v>
      </c>
      <c r="P5499" s="3">
        <v>93.046357615894</v>
      </c>
      <c r="Q5499" s="3">
        <v>-1.6170763260026</v>
      </c>
      <c r="R5499" s="3">
        <v>88.527397260274</v>
      </c>
      <c r="S5499" s="3">
        <v>1.13031914893616</v>
      </c>
      <c r="T5499" s="3">
        <v>89.6421845574388</v>
      </c>
      <c r="U5499" s="3">
        <v>7.87234042553191</v>
      </c>
      <c r="V5499" s="3">
        <v>87.6857749469214</v>
      </c>
      <c r="W5499" s="3">
        <v>11.6740088105727</v>
      </c>
      <c r="X5499" s="3">
        <v>86.4928909952607</v>
      </c>
      <c r="Y5499" s="3">
        <v>22.3652453740949</v>
      </c>
      <c r="Z5499" s="3">
        <v>59.915611814346</v>
      </c>
      <c r="AA5499" s="3">
        <v>-0.045644689522102</v>
      </c>
      <c r="AB5499" s="3">
        <v>0.104382583466512</v>
      </c>
      <c r="AC5499" s="3">
        <v>-5.47169811320757</v>
      </c>
      <c r="AD5499" s="3">
        <v>0.683894886695744</v>
      </c>
      <c r="AE5499" s="5">
        <v>3</v>
      </c>
      <c r="AF5499" s="3">
        <v>0.294313895494083</v>
      </c>
      <c r="AG5499" s="3">
        <v>0.961687705473957</v>
      </c>
      <c r="AH5499" s="3">
        <v>3.51156948938143</v>
      </c>
      <c r="AI5499" s="3">
        <v>3.23722173495116</v>
      </c>
      <c r="AJ5499" s="3">
        <v>3.28402661581519</v>
      </c>
      <c r="AK5499" s="3">
        <v>5.10065425660111</v>
      </c>
      <c r="AL5499" s="3">
        <v>5.76785864334828</v>
      </c>
      <c r="AM5499" s="3"/>
      <c r="AN5499" s="5" t="s">
        <v>46</v>
      </c>
      <c r="AO5499" s="1"/>
      <c r="AP5499" s="1"/>
      <c r="AQ5499" s="1"/>
    </row>
    <row r="5500" spans="1:43">
      <c r="A5500" s="1" t="s">
        <v>13832</v>
      </c>
      <c r="B5500" s="1" t="s">
        <v>13833</v>
      </c>
      <c r="C5500" s="3">
        <v>9.87397260273973</v>
      </c>
      <c r="D5500" s="4">
        <v>40633</v>
      </c>
      <c r="E5500" s="3">
        <v>7.3359756471</v>
      </c>
      <c r="F5500" s="5" t="s">
        <v>6587</v>
      </c>
      <c r="G5500" s="5">
        <v>2586</v>
      </c>
      <c r="H5500" s="5" t="s">
        <v>60</v>
      </c>
      <c r="I5500" s="3">
        <v>1.66996438464582</v>
      </c>
      <c r="J5500" s="3">
        <v>71.3293650793651</v>
      </c>
      <c r="K5500" s="3">
        <v>1.97666110978804</v>
      </c>
      <c r="L5500" s="3">
        <v>55.3211888782359</v>
      </c>
      <c r="M5500" s="3">
        <v>1.11775818639799</v>
      </c>
      <c r="N5500" s="3">
        <v>56.6765578635015</v>
      </c>
      <c r="O5500" s="3">
        <v>2.3341034015773</v>
      </c>
      <c r="P5500" s="3">
        <v>72.5152129817444</v>
      </c>
      <c r="Q5500" s="3">
        <v>3.73062015503876</v>
      </c>
      <c r="R5500" s="3">
        <v>66.1780104712042</v>
      </c>
      <c r="S5500" s="3">
        <v>13.1905894792493</v>
      </c>
      <c r="T5500" s="3">
        <v>84.1787439613527</v>
      </c>
      <c r="U5500" s="3">
        <v>25.2305206793906</v>
      </c>
      <c r="V5500" s="3">
        <v>87.2665534804754</v>
      </c>
      <c r="W5500" s="3">
        <v>14.7000261485754</v>
      </c>
      <c r="X5500" s="3">
        <v>85.9090909090909</v>
      </c>
      <c r="Y5500" s="3">
        <v>60.3614001945259</v>
      </c>
      <c r="Z5500" s="3">
        <v>62.1359223300971</v>
      </c>
      <c r="AA5500" s="3">
        <v>0.0784978619373499</v>
      </c>
      <c r="AB5500" s="3">
        <v>0.0508491861122259</v>
      </c>
      <c r="AC5500" s="3">
        <v>-20.6589175681539</v>
      </c>
      <c r="AD5500" s="3">
        <v>0.226006812902609</v>
      </c>
      <c r="AE5500" s="5">
        <v>4</v>
      </c>
      <c r="AF5500" s="3">
        <v>0.40292389649705</v>
      </c>
      <c r="AG5500" s="3">
        <v>4.1813944579759</v>
      </c>
      <c r="AH5500" s="3">
        <v>17.0307439880837</v>
      </c>
      <c r="AI5500" s="3">
        <v>6.51368064761479</v>
      </c>
      <c r="AJ5500" s="3">
        <v>10.1869945690311</v>
      </c>
      <c r="AK5500" s="3">
        <v>5.59393408788065</v>
      </c>
      <c r="AL5500" s="3">
        <v>12.0850786865727</v>
      </c>
      <c r="AM5500" s="3"/>
      <c r="AN5500" s="5" t="s">
        <v>46</v>
      </c>
      <c r="AO5500" s="1"/>
      <c r="AP5500" s="1"/>
      <c r="AQ5500" s="1"/>
    </row>
    <row r="5501" spans="1:43">
      <c r="A5501" s="1" t="s">
        <v>13834</v>
      </c>
      <c r="B5501" s="1" t="s">
        <v>13835</v>
      </c>
      <c r="C5501" s="3">
        <v>3.74246575342466</v>
      </c>
      <c r="D5501" s="4">
        <v>42871</v>
      </c>
      <c r="E5501" s="3">
        <v>5.033658073</v>
      </c>
      <c r="F5501" s="5" t="s">
        <v>6587</v>
      </c>
      <c r="G5501" s="5">
        <v>1367</v>
      </c>
      <c r="H5501" s="5" t="s">
        <v>93</v>
      </c>
      <c r="I5501" s="3">
        <v>2.36329935125117</v>
      </c>
      <c r="J5501" s="3">
        <v>76</v>
      </c>
      <c r="K5501" s="3">
        <v>1.19102153000459</v>
      </c>
      <c r="L5501" s="3">
        <v>61.7443012884044</v>
      </c>
      <c r="M5501" s="3">
        <v>0.637813211845113</v>
      </c>
      <c r="N5501" s="3">
        <v>78.0938123752495</v>
      </c>
      <c r="O5501" s="3">
        <v>5.84571154767608</v>
      </c>
      <c r="P5501" s="3">
        <v>66.7002012072435</v>
      </c>
      <c r="Q5501" s="3">
        <v>8.2843137254902</v>
      </c>
      <c r="R5501" s="3">
        <v>68.266253869969</v>
      </c>
      <c r="S5501" s="3">
        <v>29.864785420341</v>
      </c>
      <c r="T5501" s="3">
        <v>62.8374801482266</v>
      </c>
      <c r="U5501" s="3">
        <v>76.1562998405104</v>
      </c>
      <c r="V5501" s="3">
        <v>51.6611295681063</v>
      </c>
      <c r="W5501" s="3">
        <v>59.4945848375451</v>
      </c>
      <c r="X5501" s="3">
        <v>51.498127340824</v>
      </c>
      <c r="Y5501" s="3"/>
      <c r="Z5501" s="3"/>
      <c r="AA5501" s="3">
        <v>0.235244031677623</v>
      </c>
      <c r="AB5501" s="3">
        <v>0.194997699754784</v>
      </c>
      <c r="AC5501" s="3">
        <v>-21.7627118644068</v>
      </c>
      <c r="AD5501" s="3">
        <v>0.772159428832963</v>
      </c>
      <c r="AE5501" s="5">
        <v>3</v>
      </c>
      <c r="AF5501" s="3">
        <v>1.25849776018811</v>
      </c>
      <c r="AG5501" s="3">
        <v>23.6861253751957</v>
      </c>
      <c r="AH5501" s="3">
        <v>36.2694703389504</v>
      </c>
      <c r="AI5501" s="3">
        <v>16.110842369187</v>
      </c>
      <c r="AJ5501" s="3"/>
      <c r="AK5501" s="3"/>
      <c r="AL5501" s="3"/>
      <c r="AM5501" s="3">
        <v>5</v>
      </c>
      <c r="AN5501" s="5" t="s">
        <v>56</v>
      </c>
      <c r="AO5501" s="1"/>
      <c r="AP5501" s="1"/>
      <c r="AQ5501" s="1"/>
    </row>
    <row r="5502" spans="1:43">
      <c r="A5502" s="1" t="s">
        <v>13836</v>
      </c>
      <c r="B5502" s="1" t="s">
        <v>13837</v>
      </c>
      <c r="C5502" s="3">
        <v>9.49315068493151</v>
      </c>
      <c r="D5502" s="4">
        <v>40772</v>
      </c>
      <c r="E5502" s="3">
        <v>3.9249771186</v>
      </c>
      <c r="F5502" s="5" t="s">
        <v>4959</v>
      </c>
      <c r="G5502" s="5">
        <v>1333</v>
      </c>
      <c r="H5502" s="5" t="s">
        <v>55</v>
      </c>
      <c r="I5502" s="3">
        <v>3.63820111167255</v>
      </c>
      <c r="J5502" s="3">
        <v>84.2710223835451</v>
      </c>
      <c r="K5502" s="3">
        <v>2.03980099502486</v>
      </c>
      <c r="L5502" s="3">
        <v>60.5649717514124</v>
      </c>
      <c r="M5502" s="3">
        <v>-1.01351351351352</v>
      </c>
      <c r="N5502" s="3">
        <v>90.6642728904847</v>
      </c>
      <c r="O5502" s="3">
        <v>16.6224412433662</v>
      </c>
      <c r="P5502" s="3">
        <v>59.5364238410596</v>
      </c>
      <c r="Q5502" s="3">
        <v>28.9666736533222</v>
      </c>
      <c r="R5502" s="3">
        <v>34.6036585365854</v>
      </c>
      <c r="S5502" s="3">
        <v>82.7442827442827</v>
      </c>
      <c r="T5502" s="3">
        <v>24.609375</v>
      </c>
      <c r="U5502" s="3">
        <v>229.919571045576</v>
      </c>
      <c r="V5502" s="3">
        <v>7.04607046070461</v>
      </c>
      <c r="W5502" s="3">
        <v>140.445486518171</v>
      </c>
      <c r="X5502" s="3">
        <v>27.8797996661102</v>
      </c>
      <c r="Y5502" s="3">
        <v>271.557971014493</v>
      </c>
      <c r="Z5502" s="3">
        <v>5.61330561330561</v>
      </c>
      <c r="AA5502" s="3">
        <v>0.316474223596675</v>
      </c>
      <c r="AB5502" s="3">
        <v>0.25600264874396</v>
      </c>
      <c r="AC5502" s="3">
        <v>-35.0806451612903</v>
      </c>
      <c r="AD5502" s="3">
        <v>0.966286957269194</v>
      </c>
      <c r="AE5502" s="5">
        <v>3</v>
      </c>
      <c r="AF5502" s="3">
        <v>2.60922209915418</v>
      </c>
      <c r="AG5502" s="3">
        <v>88.0582397810695</v>
      </c>
      <c r="AH5502" s="3">
        <v>82.0442018221487</v>
      </c>
      <c r="AI5502" s="3">
        <v>32.4053864454834</v>
      </c>
      <c r="AJ5502" s="3">
        <v>33.3301975208546</v>
      </c>
      <c r="AK5502" s="3">
        <v>27.6820927229459</v>
      </c>
      <c r="AL5502" s="3">
        <v>28.797959699715</v>
      </c>
      <c r="AM5502" s="3"/>
      <c r="AN5502" s="5" t="s">
        <v>46</v>
      </c>
      <c r="AO5502" s="1"/>
      <c r="AP5502" s="1"/>
      <c r="AQ5502" s="1"/>
    </row>
    <row r="5503" spans="1:43">
      <c r="A5503" s="1" t="s">
        <v>13838</v>
      </c>
      <c r="B5503" s="1" t="s">
        <v>13839</v>
      </c>
      <c r="C5503" s="3">
        <v>8.9013698630137</v>
      </c>
      <c r="D5503" s="4">
        <v>40988</v>
      </c>
      <c r="E5503" s="3">
        <v>13.7997061635</v>
      </c>
      <c r="F5503" s="5" t="s">
        <v>13840</v>
      </c>
      <c r="G5503" s="5">
        <v>2079</v>
      </c>
      <c r="H5503" s="5" t="s">
        <v>55</v>
      </c>
      <c r="I5503" s="3">
        <v>7.3252207110475</v>
      </c>
      <c r="J5503" s="3">
        <v>69.5099818511797</v>
      </c>
      <c r="K5503" s="3">
        <v>0.965207631874302</v>
      </c>
      <c r="L5503" s="3">
        <v>78.3050847457627</v>
      </c>
      <c r="M5503" s="3">
        <v>3.40229885057474</v>
      </c>
      <c r="N5503" s="3">
        <v>66.7265110712148</v>
      </c>
      <c r="O5503" s="3">
        <v>10.0562759970639</v>
      </c>
      <c r="P5503" s="3">
        <v>80.4635761589404</v>
      </c>
      <c r="Q5503" s="3">
        <v>14.133468662776</v>
      </c>
      <c r="R5503" s="3">
        <v>76.8292682926829</v>
      </c>
      <c r="S5503" s="3">
        <v>52.5780189959295</v>
      </c>
      <c r="T5503" s="3">
        <v>70.41015625</v>
      </c>
      <c r="U5503" s="3">
        <v>131.736218444101</v>
      </c>
      <c r="V5503" s="3">
        <v>55.8265582655827</v>
      </c>
      <c r="W5503" s="3">
        <v>57.3277369709689</v>
      </c>
      <c r="X5503" s="3">
        <v>86.3105175292154</v>
      </c>
      <c r="Y5503" s="3">
        <v>166.799212241895</v>
      </c>
      <c r="Z5503" s="3">
        <v>38.045738045738</v>
      </c>
      <c r="AA5503" s="3">
        <v>0.262483894286821</v>
      </c>
      <c r="AB5503" s="3">
        <v>0.136693033643582</v>
      </c>
      <c r="AC5503" s="3">
        <v>-47.1368294153104</v>
      </c>
      <c r="AD5503" s="3">
        <v>0.345247648771547</v>
      </c>
      <c r="AE5503" s="5">
        <v>7</v>
      </c>
      <c r="AF5503" s="3">
        <v>1.12354791376281</v>
      </c>
      <c r="AG5503" s="3">
        <v>57.3283992195865</v>
      </c>
      <c r="AH5503" s="3">
        <v>56.8154839432462</v>
      </c>
      <c r="AI5503" s="3">
        <v>13.5427472583314</v>
      </c>
      <c r="AJ5503" s="3">
        <v>21.2337672835534</v>
      </c>
      <c r="AK5503" s="3">
        <v>25.2719079911959</v>
      </c>
      <c r="AL5503" s="3">
        <v>28.1106109118336</v>
      </c>
      <c r="AM5503" s="3"/>
      <c r="AN5503" s="5" t="s">
        <v>46</v>
      </c>
      <c r="AO5503" s="1"/>
      <c r="AP5503" s="1"/>
      <c r="AQ5503" s="1"/>
    </row>
    <row r="5504" spans="1:43">
      <c r="A5504" s="1" t="s">
        <v>13841</v>
      </c>
      <c r="B5504" s="1" t="s">
        <v>13842</v>
      </c>
      <c r="C5504" s="3">
        <v>8.17260273972603</v>
      </c>
      <c r="D5504" s="4">
        <v>41254</v>
      </c>
      <c r="E5504" s="3">
        <v>288.9279770616</v>
      </c>
      <c r="F5504" s="5" t="s">
        <v>4956</v>
      </c>
      <c r="G5504" s="5">
        <v>272</v>
      </c>
      <c r="H5504" s="5" t="s">
        <v>64</v>
      </c>
      <c r="I5504" s="3">
        <v>0.283494376259391</v>
      </c>
      <c r="J5504" s="3">
        <v>30.466472303207</v>
      </c>
      <c r="K5504" s="3">
        <v>0.0427482207165006</v>
      </c>
      <c r="L5504" s="3">
        <v>35.7142857142857</v>
      </c>
      <c r="M5504" s="3">
        <v>0.212590410017518</v>
      </c>
      <c r="N5504" s="3">
        <v>29.7376093294461</v>
      </c>
      <c r="O5504" s="3">
        <v>0.65115065902455</v>
      </c>
      <c r="P5504" s="3">
        <v>26.9005847953216</v>
      </c>
      <c r="Q5504" s="3">
        <v>1.20523872314109</v>
      </c>
      <c r="R5504" s="3">
        <v>27.6627218934911</v>
      </c>
      <c r="S5504" s="3">
        <v>2.11950017699036</v>
      </c>
      <c r="T5504" s="3">
        <v>40.7796101949025</v>
      </c>
      <c r="U5504" s="3">
        <v>4.26818417179492</v>
      </c>
      <c r="V5504" s="3">
        <v>77.7777777777778</v>
      </c>
      <c r="W5504" s="3">
        <v>6.09263028160336</v>
      </c>
      <c r="X5504" s="3">
        <v>97.2222222222222</v>
      </c>
      <c r="Y5504" s="3">
        <v>12.0649335782289</v>
      </c>
      <c r="Z5504" s="3">
        <v>96.9924812030075</v>
      </c>
      <c r="AA5504" s="3">
        <v>0.125673406242313</v>
      </c>
      <c r="AB5504" s="3">
        <v>-0.170004463041045</v>
      </c>
      <c r="AC5504" s="3">
        <v>0</v>
      </c>
      <c r="AD5504" s="3"/>
      <c r="AE5504" s="5"/>
      <c r="AF5504" s="3">
        <v>0.162684632718937</v>
      </c>
      <c r="AG5504" s="3">
        <v>1.56874421008293</v>
      </c>
      <c r="AH5504" s="3">
        <v>1.48231519759137</v>
      </c>
      <c r="AI5504" s="3">
        <v>1.46520981359866</v>
      </c>
      <c r="AJ5504" s="3">
        <v>1.68901364200797</v>
      </c>
      <c r="AK5504" s="3">
        <v>1.88650895719367</v>
      </c>
      <c r="AL5504" s="3">
        <v>2.17769917975976</v>
      </c>
      <c r="AM5504" s="3">
        <v>500</v>
      </c>
      <c r="AN5504" s="5" t="s">
        <v>56</v>
      </c>
      <c r="AO5504" s="1"/>
      <c r="AP5504" s="1"/>
      <c r="AQ5504" s="1"/>
    </row>
    <row r="5505" spans="1:43">
      <c r="A5505" s="1" t="s">
        <v>13843</v>
      </c>
      <c r="B5505" s="1" t="s">
        <v>13844</v>
      </c>
      <c r="C5505" s="3">
        <v>8.13150684931507</v>
      </c>
      <c r="D5505" s="4">
        <v>41269</v>
      </c>
      <c r="E5505" s="3">
        <v>1.4073166369</v>
      </c>
      <c r="F5505" s="5" t="s">
        <v>13845</v>
      </c>
      <c r="G5505" s="5">
        <v>275</v>
      </c>
      <c r="H5505" s="5" t="s">
        <v>45</v>
      </c>
      <c r="I5505" s="3">
        <v>1.76959715341811</v>
      </c>
      <c r="J5505" s="3">
        <v>33.4394904458599</v>
      </c>
      <c r="K5505" s="3">
        <v>0.0453268062732223</v>
      </c>
      <c r="L5505" s="3">
        <v>77.7950310559006</v>
      </c>
      <c r="M5505" s="3">
        <v>1.99513034452133</v>
      </c>
      <c r="N5505" s="3">
        <v>5.71428571428571</v>
      </c>
      <c r="O5505" s="3">
        <v>0.736041447780171</v>
      </c>
      <c r="P5505" s="3">
        <v>69.5364238410596</v>
      </c>
      <c r="Q5505" s="3">
        <v>2.81539321030697</v>
      </c>
      <c r="R5505" s="3">
        <v>48.2876712328767</v>
      </c>
      <c r="S5505" s="3">
        <v>6.08584412839252</v>
      </c>
      <c r="T5505" s="3">
        <v>64.5951035781544</v>
      </c>
      <c r="U5505" s="3">
        <v>9.81326273420044</v>
      </c>
      <c r="V5505" s="3">
        <v>81.3163481953291</v>
      </c>
      <c r="W5505" s="3">
        <v>14.5667210850014</v>
      </c>
      <c r="X5505" s="3">
        <v>75.3554502369668</v>
      </c>
      <c r="Y5505" s="3">
        <v>22.0982775613829</v>
      </c>
      <c r="Z5505" s="3">
        <v>62.8691983122363</v>
      </c>
      <c r="AA5505" s="3">
        <v>0.215121035105713</v>
      </c>
      <c r="AB5505" s="3">
        <v>0.400182167255664</v>
      </c>
      <c r="AC5505" s="3">
        <v>-1.72955974842768</v>
      </c>
      <c r="AD5505" s="3">
        <v>2.67615232207206</v>
      </c>
      <c r="AE5505" s="5">
        <v>1</v>
      </c>
      <c r="AF5505" s="3">
        <v>0.340586443712712</v>
      </c>
      <c r="AG5505" s="3">
        <v>5.39295224839418</v>
      </c>
      <c r="AH5505" s="3">
        <v>4.69980912289074</v>
      </c>
      <c r="AI5505" s="3">
        <v>4.33715998555004</v>
      </c>
      <c r="AJ5505" s="3">
        <v>3.8954168102953</v>
      </c>
      <c r="AK5505" s="3">
        <v>5.28226153636528</v>
      </c>
      <c r="AL5505" s="3">
        <v>6.5136120131376</v>
      </c>
      <c r="AM5505" s="3"/>
      <c r="AN5505" s="5" t="s">
        <v>46</v>
      </c>
      <c r="AO5505" s="1"/>
      <c r="AP5505" s="1"/>
      <c r="AQ5505" s="1"/>
    </row>
    <row r="5506" spans="1:43">
      <c r="A5506" s="1" t="s">
        <v>13846</v>
      </c>
      <c r="B5506" s="1" t="s">
        <v>13847</v>
      </c>
      <c r="C5506" s="3">
        <v>19.4027397260274</v>
      </c>
      <c r="D5506" s="4">
        <v>37155</v>
      </c>
      <c r="E5506" s="3">
        <v>20.8199544201</v>
      </c>
      <c r="F5506" s="5" t="s">
        <v>13848</v>
      </c>
      <c r="G5506" s="5">
        <v>801</v>
      </c>
      <c r="H5506" s="5" t="s">
        <v>2390</v>
      </c>
      <c r="I5506" s="3">
        <v>9.12408759124086</v>
      </c>
      <c r="J5506" s="3">
        <v>14.6153846153846</v>
      </c>
      <c r="K5506" s="3">
        <v>3.10344827586208</v>
      </c>
      <c r="L5506" s="3">
        <v>12.781954887218</v>
      </c>
      <c r="M5506" s="3">
        <v>3.19240724762726</v>
      </c>
      <c r="N5506" s="3">
        <v>24.2424242424242</v>
      </c>
      <c r="O5506" s="3">
        <v>19.1235059760956</v>
      </c>
      <c r="P5506" s="3">
        <v>7.8125</v>
      </c>
      <c r="Q5506" s="3">
        <v>27.0988310308183</v>
      </c>
      <c r="R5506" s="3">
        <v>11.214953271028</v>
      </c>
      <c r="S5506" s="3">
        <v>57.5757575757576</v>
      </c>
      <c r="T5506" s="3">
        <v>26.6666666666667</v>
      </c>
      <c r="U5506" s="3">
        <v>101.26479155705</v>
      </c>
      <c r="V5506" s="3">
        <v>50</v>
      </c>
      <c r="W5506" s="3">
        <v>71.565259278574</v>
      </c>
      <c r="X5506" s="3">
        <v>63.6363636363636</v>
      </c>
      <c r="Y5506" s="3">
        <v>65.175932381303</v>
      </c>
      <c r="Z5506" s="3">
        <v>78.5714285714286</v>
      </c>
      <c r="AA5506" s="3">
        <v>0.30356666716465</v>
      </c>
      <c r="AB5506" s="3">
        <v>0.217901923512045</v>
      </c>
      <c r="AC5506" s="3">
        <v>-25.8457374830852</v>
      </c>
      <c r="AD5506" s="3">
        <v>0.761217677286186</v>
      </c>
      <c r="AE5506" s="5">
        <v>5</v>
      </c>
      <c r="AF5506" s="3">
        <v>1.3967823487639</v>
      </c>
      <c r="AG5506" s="3">
        <v>44.4578142263582</v>
      </c>
      <c r="AH5506" s="3">
        <v>43.9566364610845</v>
      </c>
      <c r="AI5506" s="3">
        <v>16.782007254794</v>
      </c>
      <c r="AJ5506" s="3">
        <v>13.8357643418182</v>
      </c>
      <c r="AK5506" s="3">
        <v>11.0470053942651</v>
      </c>
      <c r="AL5506" s="3">
        <v>11.065442755513</v>
      </c>
      <c r="AM5506" s="3"/>
      <c r="AN5506" s="5" t="s">
        <v>46</v>
      </c>
      <c r="AO5506" s="1"/>
      <c r="AP5506" s="1"/>
      <c r="AQ5506" s="1"/>
    </row>
    <row r="5507" spans="1:43">
      <c r="A5507" s="1" t="s">
        <v>13849</v>
      </c>
      <c r="B5507" s="1" t="s">
        <v>13850</v>
      </c>
      <c r="C5507" s="3">
        <v>18.2712328767123</v>
      </c>
      <c r="D5507" s="4">
        <v>37568</v>
      </c>
      <c r="E5507" s="3">
        <v>27.4146836285</v>
      </c>
      <c r="F5507" s="5" t="s">
        <v>13851</v>
      </c>
      <c r="G5507" s="5">
        <v>1144</v>
      </c>
      <c r="H5507" s="5" t="s">
        <v>116</v>
      </c>
      <c r="I5507" s="3">
        <v>6.77290836653387</v>
      </c>
      <c r="J5507" s="3">
        <v>63.5514018691589</v>
      </c>
      <c r="K5507" s="3">
        <v>3.07692307692308</v>
      </c>
      <c r="L5507" s="3">
        <v>48.6238532110092</v>
      </c>
      <c r="M5507" s="3">
        <v>3.27552986512524</v>
      </c>
      <c r="N5507" s="3">
        <v>60.7476635514019</v>
      </c>
      <c r="O5507" s="3">
        <v>11.4117522457487</v>
      </c>
      <c r="P5507" s="3">
        <v>61</v>
      </c>
      <c r="Q5507" s="3">
        <v>16.1344084103084</v>
      </c>
      <c r="R5507" s="3">
        <v>53.968253968254</v>
      </c>
      <c r="S5507" s="3">
        <v>46.6514792334551</v>
      </c>
      <c r="T5507" s="3">
        <v>57.0552147239264</v>
      </c>
      <c r="U5507" s="3">
        <v>82.9249103640366</v>
      </c>
      <c r="V5507" s="3">
        <v>69.7478991596639</v>
      </c>
      <c r="W5507" s="3">
        <v>54.3502124582588</v>
      </c>
      <c r="X5507" s="3">
        <v>76.9230769230769</v>
      </c>
      <c r="Y5507" s="3">
        <v>103.533872125</v>
      </c>
      <c r="Z5507" s="3">
        <v>65.1162790697674</v>
      </c>
      <c r="AA5507" s="3">
        <v>0.225018245007201</v>
      </c>
      <c r="AB5507" s="3">
        <v>0.13606201458527</v>
      </c>
      <c r="AC5507" s="3">
        <v>-29.5159386068477</v>
      </c>
      <c r="AD5507" s="3">
        <v>0.526394443665673</v>
      </c>
      <c r="AE5507" s="5">
        <v>3</v>
      </c>
      <c r="AF5507" s="3">
        <v>1.09299310284386</v>
      </c>
      <c r="AG5507" s="3">
        <v>35.6686884615839</v>
      </c>
      <c r="AH5507" s="3">
        <v>39.1338199009642</v>
      </c>
      <c r="AI5507" s="3">
        <v>13.907802680243</v>
      </c>
      <c r="AJ5507" s="3">
        <v>16.3156776066526</v>
      </c>
      <c r="AK5507" s="3">
        <v>12.1502866388002</v>
      </c>
      <c r="AL5507" s="3">
        <v>14.5253207535466</v>
      </c>
      <c r="AM5507" s="3">
        <v>20000</v>
      </c>
      <c r="AN5507" s="5" t="s">
        <v>56</v>
      </c>
      <c r="AO5507" s="1"/>
      <c r="AP5507" s="1"/>
      <c r="AQ5507" s="1"/>
    </row>
    <row r="5508" spans="1:43">
      <c r="A5508" s="1" t="s">
        <v>13852</v>
      </c>
      <c r="B5508" s="1" t="s">
        <v>13853</v>
      </c>
      <c r="C5508" s="3">
        <v>17.1287671232877</v>
      </c>
      <c r="D5508" s="4">
        <v>37985</v>
      </c>
      <c r="E5508" s="3">
        <v>18.9713967753</v>
      </c>
      <c r="F5508" s="5" t="s">
        <v>414</v>
      </c>
      <c r="G5508" s="5">
        <v>2296</v>
      </c>
      <c r="H5508" s="5" t="s">
        <v>64</v>
      </c>
      <c r="I5508" s="3">
        <v>0.245820695623464</v>
      </c>
      <c r="J5508" s="3">
        <v>77.1137026239067</v>
      </c>
      <c r="K5508" s="3">
        <v>0.0388668909521154</v>
      </c>
      <c r="L5508" s="3">
        <v>66.9096209912536</v>
      </c>
      <c r="M5508" s="3">
        <v>0.181890178295672</v>
      </c>
      <c r="N5508" s="3">
        <v>77.6967930029155</v>
      </c>
      <c r="O5508" s="3">
        <v>0.548578227010994</v>
      </c>
      <c r="P5508" s="3">
        <v>83.7719298245614</v>
      </c>
      <c r="Q5508" s="3">
        <v>1.02069562573731</v>
      </c>
      <c r="R5508" s="3">
        <v>84.6153846153846</v>
      </c>
      <c r="S5508" s="3">
        <v>1.75598627314357</v>
      </c>
      <c r="T5508" s="3">
        <v>88.9055472263868</v>
      </c>
      <c r="U5508" s="3">
        <v>3.97926628800938</v>
      </c>
      <c r="V5508" s="3">
        <v>89.5061728395062</v>
      </c>
      <c r="W5508" s="3">
        <v>7.0775751756166</v>
      </c>
      <c r="X5508" s="3">
        <v>90.4320987654321</v>
      </c>
      <c r="Y5508" s="3">
        <v>13.9328379354593</v>
      </c>
      <c r="Z5508" s="3">
        <v>87.218045112782</v>
      </c>
      <c r="AA5508" s="3">
        <v>-0.596553553811736</v>
      </c>
      <c r="AB5508" s="3">
        <v>0.592338101706674</v>
      </c>
      <c r="AC5508" s="3">
        <v>0</v>
      </c>
      <c r="AD5508" s="3"/>
      <c r="AE5508" s="5"/>
      <c r="AF5508" s="3">
        <v>0.18798421309565</v>
      </c>
      <c r="AG5508" s="3">
        <v>1.29866451535501</v>
      </c>
      <c r="AH5508" s="3">
        <v>1.40803081642613</v>
      </c>
      <c r="AI5508" s="3">
        <v>1.71159888061561</v>
      </c>
      <c r="AJ5508" s="3">
        <v>1.96845323501627</v>
      </c>
      <c r="AK5508" s="3">
        <v>2.01980501184011</v>
      </c>
      <c r="AL5508" s="3">
        <v>2.28999402718852</v>
      </c>
      <c r="AM5508" s="3">
        <v>10</v>
      </c>
      <c r="AN5508" s="5" t="s">
        <v>56</v>
      </c>
      <c r="AO5508" s="1"/>
      <c r="AP5508" s="1"/>
      <c r="AQ5508" s="1"/>
    </row>
    <row r="5509" spans="1:43">
      <c r="A5509" s="1" t="s">
        <v>13854</v>
      </c>
      <c r="B5509" s="1" t="s">
        <v>13855</v>
      </c>
      <c r="C5509" s="3">
        <v>16.4767123287671</v>
      </c>
      <c r="D5509" s="4">
        <v>38223</v>
      </c>
      <c r="E5509" s="3">
        <v>44.8080259972</v>
      </c>
      <c r="F5509" s="5" t="s">
        <v>482</v>
      </c>
      <c r="G5509" s="5">
        <v>822</v>
      </c>
      <c r="H5509" s="5" t="s">
        <v>2390</v>
      </c>
      <c r="I5509" s="3">
        <v>13.6437908496732</v>
      </c>
      <c r="J5509" s="3">
        <v>4.61538461538462</v>
      </c>
      <c r="K5509" s="3">
        <v>5.06042296072507</v>
      </c>
      <c r="L5509" s="3">
        <v>1.50375939849624</v>
      </c>
      <c r="M5509" s="3">
        <v>9.18367346938775</v>
      </c>
      <c r="N5509" s="3">
        <v>1.51515151515152</v>
      </c>
      <c r="O5509" s="3">
        <v>21.1033772514066</v>
      </c>
      <c r="P5509" s="3">
        <v>7.03125</v>
      </c>
      <c r="Q5509" s="3">
        <v>22.7244460807561</v>
      </c>
      <c r="R5509" s="3">
        <v>18.6915887850467</v>
      </c>
      <c r="S5509" s="3">
        <v>76.4322254569962</v>
      </c>
      <c r="T5509" s="3">
        <v>6.66666666666667</v>
      </c>
      <c r="U5509" s="3">
        <v>152.721521584309</v>
      </c>
      <c r="V5509" s="3">
        <v>2.38095238095238</v>
      </c>
      <c r="W5509" s="3">
        <v>139.61403593344</v>
      </c>
      <c r="X5509" s="3">
        <v>6.06060606060606</v>
      </c>
      <c r="Y5509" s="3">
        <v>159.188804616979</v>
      </c>
      <c r="Z5509" s="3">
        <v>17.8571428571429</v>
      </c>
      <c r="AA5509" s="3">
        <v>0.420825221040951</v>
      </c>
      <c r="AB5509" s="3">
        <v>0.389162970735324</v>
      </c>
      <c r="AC5509" s="3">
        <v>-20.8298755186722</v>
      </c>
      <c r="AD5509" s="3">
        <v>1.61996816822193</v>
      </c>
      <c r="AE5509" s="5">
        <v>4</v>
      </c>
      <c r="AF5509" s="3">
        <v>2.16010331163058</v>
      </c>
      <c r="AG5509" s="3">
        <v>65.3224204076171</v>
      </c>
      <c r="AH5509" s="3">
        <v>60.6803242135647</v>
      </c>
      <c r="AI5509" s="3">
        <v>30.0062399775781</v>
      </c>
      <c r="AJ5509" s="3">
        <v>23.9008938120636</v>
      </c>
      <c r="AK5509" s="3">
        <v>22.2512444192976</v>
      </c>
      <c r="AL5509" s="3">
        <v>22.489554252236</v>
      </c>
      <c r="AM5509" s="3"/>
      <c r="AN5509" s="5" t="s">
        <v>46</v>
      </c>
      <c r="AO5509" s="1"/>
      <c r="AP5509" s="1"/>
      <c r="AQ5509" s="1"/>
    </row>
    <row r="5510" spans="1:43">
      <c r="A5510" s="1" t="s">
        <v>13856</v>
      </c>
      <c r="B5510" s="1" t="s">
        <v>13857</v>
      </c>
      <c r="C5510" s="3">
        <v>14.441095890411</v>
      </c>
      <c r="D5510" s="4">
        <v>38966</v>
      </c>
      <c r="E5510" s="3">
        <v>28.8691126759</v>
      </c>
      <c r="F5510" s="5" t="s">
        <v>12050</v>
      </c>
      <c r="G5510" s="5">
        <v>1933</v>
      </c>
      <c r="H5510" s="5" t="s">
        <v>55</v>
      </c>
      <c r="I5510" s="3">
        <v>13.8516073168092</v>
      </c>
      <c r="J5510" s="3">
        <v>25.1663641863279</v>
      </c>
      <c r="K5510" s="3">
        <v>4.32033719704952</v>
      </c>
      <c r="L5510" s="3">
        <v>14.7457627118644</v>
      </c>
      <c r="M5510" s="3">
        <v>5.14675563219251</v>
      </c>
      <c r="N5510" s="3">
        <v>50.4488330341113</v>
      </c>
      <c r="O5510" s="3">
        <v>21.0791366906475</v>
      </c>
      <c r="P5510" s="3">
        <v>39.4701986754967</v>
      </c>
      <c r="Q5510" s="3">
        <v>33.2119677061896</v>
      </c>
      <c r="R5510" s="3">
        <v>23.7042682926829</v>
      </c>
      <c r="S5510" s="3">
        <v>67.2895709912131</v>
      </c>
      <c r="T5510" s="3">
        <v>47.0703125</v>
      </c>
      <c r="U5510" s="3">
        <v>128.911074236283</v>
      </c>
      <c r="V5510" s="3">
        <v>57.7235772357724</v>
      </c>
      <c r="W5510" s="3">
        <v>127.223632337852</v>
      </c>
      <c r="X5510" s="3">
        <v>37.8964941569282</v>
      </c>
      <c r="Y5510" s="3">
        <v>135.141252410093</v>
      </c>
      <c r="Z5510" s="3">
        <v>52.8066528066528</v>
      </c>
      <c r="AA5510" s="3">
        <v>0.303617838586279</v>
      </c>
      <c r="AB5510" s="3">
        <v>0.280331691516005</v>
      </c>
      <c r="AC5510" s="3">
        <v>-23.1852231413025</v>
      </c>
      <c r="AD5510" s="3">
        <v>1.3543871480803</v>
      </c>
      <c r="AE5510" s="5">
        <v>3</v>
      </c>
      <c r="AF5510" s="3">
        <v>2.07608186032574</v>
      </c>
      <c r="AG5510" s="3">
        <v>52.3711900951587</v>
      </c>
      <c r="AH5510" s="3">
        <v>60.4245629867283</v>
      </c>
      <c r="AI5510" s="3">
        <v>29.0569064649304</v>
      </c>
      <c r="AJ5510" s="3">
        <v>28.1252012475263</v>
      </c>
      <c r="AK5510" s="3">
        <v>23.5582144708228</v>
      </c>
      <c r="AL5510" s="3">
        <v>21.804391931985</v>
      </c>
      <c r="AM5510" s="3"/>
      <c r="AN5510" s="5" t="s">
        <v>46</v>
      </c>
      <c r="AO5510" s="1"/>
      <c r="AP5510" s="1"/>
      <c r="AQ5510" s="1"/>
    </row>
    <row r="5511" spans="1:43">
      <c r="A5511" s="1" t="s">
        <v>13858</v>
      </c>
      <c r="B5511" s="1" t="s">
        <v>13859</v>
      </c>
      <c r="C5511" s="3">
        <v>13.8493150684932</v>
      </c>
      <c r="D5511" s="4">
        <v>39182</v>
      </c>
      <c r="E5511" s="3">
        <v>24.2037096408</v>
      </c>
      <c r="F5511" s="5" t="s">
        <v>1686</v>
      </c>
      <c r="G5511" s="5">
        <v>976</v>
      </c>
      <c r="H5511" s="5" t="s">
        <v>55</v>
      </c>
      <c r="I5511" s="3">
        <v>9.18574429451347</v>
      </c>
      <c r="J5511" s="3">
        <v>58.7416817906836</v>
      </c>
      <c r="K5511" s="3">
        <v>3.67478025693035</v>
      </c>
      <c r="L5511" s="3">
        <v>27.2881355932203</v>
      </c>
      <c r="M5511" s="3">
        <v>3.7028269985121</v>
      </c>
      <c r="N5511" s="3">
        <v>63.6744464392579</v>
      </c>
      <c r="O5511" s="3">
        <v>16.6222999695771</v>
      </c>
      <c r="P5511" s="3">
        <v>59.6026490066225</v>
      </c>
      <c r="Q5511" s="3">
        <v>18.4374155177075</v>
      </c>
      <c r="R5511" s="3">
        <v>64.9390243902439</v>
      </c>
      <c r="S5511" s="3">
        <v>53.3043391321736</v>
      </c>
      <c r="T5511" s="3">
        <v>69.3359375</v>
      </c>
      <c r="U5511" s="3">
        <v>153.028052805281</v>
      </c>
      <c r="V5511" s="3">
        <v>42.9539295392954</v>
      </c>
      <c r="W5511" s="3">
        <v>121.87093040081</v>
      </c>
      <c r="X5511" s="3">
        <v>43.4056761268781</v>
      </c>
      <c r="Y5511" s="3">
        <v>128.534167970788</v>
      </c>
      <c r="Z5511" s="3">
        <v>56.964656964657</v>
      </c>
      <c r="AA5511" s="3">
        <v>0.222826468106831</v>
      </c>
      <c r="AB5511" s="3">
        <v>0.277208798986424</v>
      </c>
      <c r="AC5511" s="3">
        <v>-27.0533554055775</v>
      </c>
      <c r="AD5511" s="3">
        <v>1.12236124049438</v>
      </c>
      <c r="AE5511" s="5">
        <v>7</v>
      </c>
      <c r="AF5511" s="3">
        <v>2.1341089093746</v>
      </c>
      <c r="AG5511" s="3">
        <v>52.6682320358151</v>
      </c>
      <c r="AH5511" s="3">
        <v>60.8592655418349</v>
      </c>
      <c r="AI5511" s="3">
        <v>26.5841108512141</v>
      </c>
      <c r="AJ5511" s="3">
        <v>19.7572254247654</v>
      </c>
      <c r="AK5511" s="3">
        <v>21.5695919306233</v>
      </c>
      <c r="AL5511" s="3">
        <v>19.3399746341765</v>
      </c>
      <c r="AM5511" s="3"/>
      <c r="AN5511" s="5" t="s">
        <v>46</v>
      </c>
      <c r="AO5511" s="1"/>
      <c r="AP5511" s="1"/>
      <c r="AQ5511" s="1"/>
    </row>
    <row r="5512" spans="1:43">
      <c r="A5512" s="1" t="s">
        <v>13860</v>
      </c>
      <c r="B5512" s="1" t="s">
        <v>13861</v>
      </c>
      <c r="C5512" s="3">
        <v>13.5369863013699</v>
      </c>
      <c r="D5512" s="4">
        <v>39296</v>
      </c>
      <c r="E5512" s="3">
        <v>61.4741636402</v>
      </c>
      <c r="F5512" s="5" t="s">
        <v>7190</v>
      </c>
      <c r="G5512" s="5">
        <v>2808</v>
      </c>
      <c r="H5512" s="5" t="s">
        <v>55</v>
      </c>
      <c r="I5512" s="3">
        <v>16.2727987715816</v>
      </c>
      <c r="J5512" s="3">
        <v>12.3411978221416</v>
      </c>
      <c r="K5512" s="3">
        <v>3.97535081549951</v>
      </c>
      <c r="L5512" s="3">
        <v>20.7344632768362</v>
      </c>
      <c r="M5512" s="3">
        <v>8.28363154406891</v>
      </c>
      <c r="N5512" s="3">
        <v>22.5613405146619</v>
      </c>
      <c r="O5512" s="3">
        <v>24.8281130634072</v>
      </c>
      <c r="P5512" s="3">
        <v>22.5827814569536</v>
      </c>
      <c r="Q5512" s="3">
        <v>30.7420197085825</v>
      </c>
      <c r="R5512" s="3">
        <v>30.1829268292683</v>
      </c>
      <c r="S5512" s="3">
        <v>71.6766202167662</v>
      </c>
      <c r="T5512" s="3">
        <v>40.625</v>
      </c>
      <c r="U5512" s="3">
        <v>111.355436040575</v>
      </c>
      <c r="V5512" s="3">
        <v>69.3766937669377</v>
      </c>
      <c r="W5512" s="3">
        <v>98.7452787913706</v>
      </c>
      <c r="X5512" s="3">
        <v>56.9282136894825</v>
      </c>
      <c r="Y5512" s="3">
        <v>215.829094608342</v>
      </c>
      <c r="Z5512" s="3">
        <v>16.4241164241164</v>
      </c>
      <c r="AA5512" s="3">
        <v>0.344110669618553</v>
      </c>
      <c r="AB5512" s="3">
        <v>0.242311783991373</v>
      </c>
      <c r="AC5512" s="3">
        <v>-23.191301792536</v>
      </c>
      <c r="AD5512" s="3">
        <v>1.10712230517419</v>
      </c>
      <c r="AE5512" s="5">
        <v>3</v>
      </c>
      <c r="AF5512" s="3">
        <v>1.74099812033211</v>
      </c>
      <c r="AG5512" s="3">
        <v>53.0663578611204</v>
      </c>
      <c r="AH5512" s="3">
        <v>50.4899014369512</v>
      </c>
      <c r="AI5512" s="3">
        <v>24.349723906298</v>
      </c>
      <c r="AJ5512" s="3">
        <v>31.6067158484957</v>
      </c>
      <c r="AK5512" s="3">
        <v>27.3025985134107</v>
      </c>
      <c r="AL5512" s="3">
        <v>25.7936732260883</v>
      </c>
      <c r="AM5512" s="3"/>
      <c r="AN5512" s="5" t="s">
        <v>46</v>
      </c>
      <c r="AO5512" s="1"/>
      <c r="AP5512" s="1"/>
      <c r="AQ5512" s="1"/>
    </row>
    <row r="5513" spans="1:43">
      <c r="A5513" s="1" t="s">
        <v>13862</v>
      </c>
      <c r="B5513" s="1" t="s">
        <v>13863</v>
      </c>
      <c r="C5513" s="3">
        <v>12.7917808219178</v>
      </c>
      <c r="D5513" s="4">
        <v>39568</v>
      </c>
      <c r="E5513" s="3">
        <v>7.2411902255</v>
      </c>
      <c r="F5513" s="5" t="s">
        <v>931</v>
      </c>
      <c r="G5513" s="5">
        <v>4670</v>
      </c>
      <c r="H5513" s="5" t="s">
        <v>71</v>
      </c>
      <c r="I5513" s="3">
        <v>-0.568797399783315</v>
      </c>
      <c r="J5513" s="3">
        <v>71.6981132075472</v>
      </c>
      <c r="K5513" s="3">
        <v>0</v>
      </c>
      <c r="L5513" s="3">
        <v>51.5723270440252</v>
      </c>
      <c r="M5513" s="3">
        <v>-1.00674157303371</v>
      </c>
      <c r="N5513" s="3">
        <v>72.3270440251572</v>
      </c>
      <c r="O5513" s="3">
        <v>0.814719882826803</v>
      </c>
      <c r="P5513" s="3">
        <v>29.1139240506329</v>
      </c>
      <c r="Q5513" s="3">
        <v>1.37048364675741</v>
      </c>
      <c r="R5513" s="3">
        <v>21.1538461538462</v>
      </c>
      <c r="S5513" s="3">
        <v>6.62192846237595</v>
      </c>
      <c r="T5513" s="3">
        <v>16.7785234899329</v>
      </c>
      <c r="U5513" s="3">
        <v>14.3705832858435</v>
      </c>
      <c r="V5513" s="3">
        <v>15.8273381294964</v>
      </c>
      <c r="W5513" s="3">
        <v>21.6034196139765</v>
      </c>
      <c r="X5513" s="3">
        <v>17.9856115107914</v>
      </c>
      <c r="Y5513" s="3">
        <v>24.476361213836</v>
      </c>
      <c r="Z5513" s="3">
        <v>23.015873015873</v>
      </c>
      <c r="AA5513" s="3">
        <v>0.145546717701857</v>
      </c>
      <c r="AB5513" s="3">
        <v>0.294045025823336</v>
      </c>
      <c r="AC5513" s="3">
        <v>-3.9320054945055</v>
      </c>
      <c r="AD5513" s="3">
        <v>1.71016540387454</v>
      </c>
      <c r="AE5513" s="5">
        <v>2</v>
      </c>
      <c r="AF5513" s="3">
        <v>0.55702302883329</v>
      </c>
      <c r="AG5513" s="3">
        <v>6.30943662829326</v>
      </c>
      <c r="AH5513" s="3">
        <v>7.32793263293772</v>
      </c>
      <c r="AI5513" s="3">
        <v>6.96181059924985</v>
      </c>
      <c r="AJ5513" s="3">
        <v>5.90775369381484</v>
      </c>
      <c r="AK5513" s="3">
        <v>5.37046748075007</v>
      </c>
      <c r="AL5513" s="3">
        <v>6.82816956450985</v>
      </c>
      <c r="AM5513" s="3"/>
      <c r="AN5513" s="5" t="s">
        <v>46</v>
      </c>
      <c r="AO5513" s="1"/>
      <c r="AP5513" s="1"/>
      <c r="AQ5513" s="1"/>
    </row>
    <row r="5514" spans="1:43">
      <c r="A5514" s="1" t="s">
        <v>13864</v>
      </c>
      <c r="B5514" s="1" t="s">
        <v>13865</v>
      </c>
      <c r="C5514" s="3">
        <v>12.3123287671233</v>
      </c>
      <c r="D5514" s="4">
        <v>39743</v>
      </c>
      <c r="E5514" s="3">
        <v>7.9689829145</v>
      </c>
      <c r="F5514" s="5" t="s">
        <v>5703</v>
      </c>
      <c r="G5514" s="5">
        <v>834</v>
      </c>
      <c r="H5514" s="5" t="s">
        <v>55</v>
      </c>
      <c r="I5514" s="3">
        <v>9.29602198976864</v>
      </c>
      <c r="J5514" s="3">
        <v>57.5922565033273</v>
      </c>
      <c r="K5514" s="3">
        <v>2.67178310142015</v>
      </c>
      <c r="L5514" s="3">
        <v>47.7966101694915</v>
      </c>
      <c r="M5514" s="3">
        <v>-0.814162971175169</v>
      </c>
      <c r="N5514" s="3">
        <v>90.2453620586475</v>
      </c>
      <c r="O5514" s="3">
        <v>22.0124445959768</v>
      </c>
      <c r="P5514" s="3">
        <v>34.7019867549669</v>
      </c>
      <c r="Q5514" s="3">
        <v>38.2909863781277</v>
      </c>
      <c r="R5514" s="3">
        <v>12.4237804878049</v>
      </c>
      <c r="S5514" s="3">
        <v>97.6185545661627</v>
      </c>
      <c r="T5514" s="3">
        <v>10.83984375</v>
      </c>
      <c r="U5514" s="3">
        <v>150.35295726674</v>
      </c>
      <c r="V5514" s="3">
        <v>44.8509485094851</v>
      </c>
      <c r="W5514" s="3">
        <v>150.206376085353</v>
      </c>
      <c r="X5514" s="3">
        <v>22.20367278798</v>
      </c>
      <c r="Y5514" s="3">
        <v>251.224940648412</v>
      </c>
      <c r="Z5514" s="3">
        <v>9.77130977130977</v>
      </c>
      <c r="AA5514" s="3">
        <v>0.341930183154237</v>
      </c>
      <c r="AB5514" s="3">
        <v>0.332748142811954</v>
      </c>
      <c r="AC5514" s="3">
        <v>-16.9714185685964</v>
      </c>
      <c r="AD5514" s="3">
        <v>2.1025097580109</v>
      </c>
      <c r="AE5514" s="5">
        <v>3</v>
      </c>
      <c r="AF5514" s="3">
        <v>2.60776032271644</v>
      </c>
      <c r="AG5514" s="3">
        <v>77.4665494554006</v>
      </c>
      <c r="AH5514" s="3">
        <v>63.2921742147822</v>
      </c>
      <c r="AI5514" s="3">
        <v>34.3370194928192</v>
      </c>
      <c r="AJ5514" s="3">
        <v>30.5425652315036</v>
      </c>
      <c r="AK5514" s="3">
        <v>27.1566601298777</v>
      </c>
      <c r="AL5514" s="3">
        <v>25.9198474065125</v>
      </c>
      <c r="AM5514" s="3"/>
      <c r="AN5514" s="5" t="s">
        <v>46</v>
      </c>
      <c r="AO5514" s="1"/>
      <c r="AP5514" s="1"/>
      <c r="AQ5514" s="1"/>
    </row>
    <row r="5515" spans="1:43">
      <c r="A5515" s="1" t="s">
        <v>13866</v>
      </c>
      <c r="B5515" s="1" t="s">
        <v>13867</v>
      </c>
      <c r="C5515" s="3">
        <v>11.8383561643836</v>
      </c>
      <c r="D5515" s="4">
        <v>39916</v>
      </c>
      <c r="E5515" s="3">
        <v>1.1265682723</v>
      </c>
      <c r="F5515" s="5" t="s">
        <v>13868</v>
      </c>
      <c r="G5515" s="5">
        <v>3495</v>
      </c>
      <c r="H5515" s="5" t="s">
        <v>45</v>
      </c>
      <c r="I5515" s="3">
        <v>1.03217322629217</v>
      </c>
      <c r="J5515" s="3">
        <v>50.6369426751592</v>
      </c>
      <c r="K5515" s="3">
        <v>0.331125827814579</v>
      </c>
      <c r="L5515" s="3">
        <v>58.695652173913</v>
      </c>
      <c r="M5515" s="3">
        <v>-1.58143190163131</v>
      </c>
      <c r="N5515" s="3">
        <v>86.3492063492064</v>
      </c>
      <c r="O5515" s="3">
        <v>2.47791981286369</v>
      </c>
      <c r="P5515" s="3">
        <v>42.3841059602649</v>
      </c>
      <c r="Q5515" s="3">
        <v>-0.753204664695564</v>
      </c>
      <c r="R5515" s="3">
        <v>84.2465753424658</v>
      </c>
      <c r="S5515" s="3">
        <v>5.07510281293741</v>
      </c>
      <c r="T5515" s="3">
        <v>70.6214689265537</v>
      </c>
      <c r="U5515" s="3">
        <v>16.6901835274455</v>
      </c>
      <c r="V5515" s="3">
        <v>53.2908704883227</v>
      </c>
      <c r="W5515" s="3">
        <v>25.0638673216601</v>
      </c>
      <c r="X5515" s="3">
        <v>38.6255924170616</v>
      </c>
      <c r="Y5515" s="3">
        <v>28.2299348683677</v>
      </c>
      <c r="Z5515" s="3">
        <v>43.0379746835443</v>
      </c>
      <c r="AA5515" s="3">
        <v>0.0803328530697704</v>
      </c>
      <c r="AB5515" s="3">
        <v>0.276361911746689</v>
      </c>
      <c r="AC5515" s="3">
        <v>-6.19458292817955</v>
      </c>
      <c r="AD5515" s="3">
        <v>1.24712752394042</v>
      </c>
      <c r="AE5515" s="5">
        <v>4</v>
      </c>
      <c r="AF5515" s="3">
        <v>0.629512836805141</v>
      </c>
      <c r="AG5515" s="3">
        <v>7.44037999998606</v>
      </c>
      <c r="AH5515" s="3">
        <v>7.90347792135773</v>
      </c>
      <c r="AI5515" s="3">
        <v>7.55947026406412</v>
      </c>
      <c r="AJ5515" s="3">
        <v>6.05142345725538</v>
      </c>
      <c r="AK5515" s="3">
        <v>7.00292159555547</v>
      </c>
      <c r="AL5515" s="3">
        <v>9.30453612207767</v>
      </c>
      <c r="AM5515" s="3"/>
      <c r="AN5515" s="5" t="s">
        <v>46</v>
      </c>
      <c r="AO5515" s="1"/>
      <c r="AP5515" s="1"/>
      <c r="AQ5515" s="1"/>
    </row>
    <row r="5516" spans="1:43">
      <c r="A5516" s="1" t="s">
        <v>13869</v>
      </c>
      <c r="B5516" s="1" t="s">
        <v>13870</v>
      </c>
      <c r="C5516" s="3">
        <v>11.1452054794521</v>
      </c>
      <c r="D5516" s="4">
        <v>40169</v>
      </c>
      <c r="E5516" s="3">
        <v>3.0168465831</v>
      </c>
      <c r="F5516" s="5" t="s">
        <v>8104</v>
      </c>
      <c r="G5516" s="5">
        <v>2067</v>
      </c>
      <c r="H5516" s="5" t="s">
        <v>93</v>
      </c>
      <c r="I5516" s="3">
        <v>-0.756827903915779</v>
      </c>
      <c r="J5516" s="3">
        <v>95.45</v>
      </c>
      <c r="K5516" s="3">
        <v>-0.231558054912344</v>
      </c>
      <c r="L5516" s="3">
        <v>96.2834489593657</v>
      </c>
      <c r="M5516" s="3">
        <v>-3.05368048858889</v>
      </c>
      <c r="N5516" s="3">
        <v>94.9600798403194</v>
      </c>
      <c r="O5516" s="3">
        <v>8.06162665711215</v>
      </c>
      <c r="P5516" s="3">
        <v>56.5392354124749</v>
      </c>
      <c r="Q5516" s="3">
        <v>12.1606545184083</v>
      </c>
      <c r="R5516" s="3">
        <v>52.8895768833849</v>
      </c>
      <c r="S5516" s="3">
        <v>33.3923042901371</v>
      </c>
      <c r="T5516" s="3">
        <v>58.9730015881419</v>
      </c>
      <c r="U5516" s="3">
        <v>149.668874172185</v>
      </c>
      <c r="V5516" s="3">
        <v>20.1550387596899</v>
      </c>
      <c r="W5516" s="3">
        <v>103.508771929825</v>
      </c>
      <c r="X5516" s="3">
        <v>28.6516853932584</v>
      </c>
      <c r="Y5516" s="3">
        <v>154.862176258063</v>
      </c>
      <c r="Z5516" s="3">
        <v>22.8571428571429</v>
      </c>
      <c r="AA5516" s="3">
        <v>0.133487783636154</v>
      </c>
      <c r="AB5516" s="3">
        <v>0.197135884279523</v>
      </c>
      <c r="AC5516" s="3">
        <v>-30.1977231875374</v>
      </c>
      <c r="AD5516" s="3">
        <v>0.883176678979118</v>
      </c>
      <c r="AE5516" s="5">
        <v>3</v>
      </c>
      <c r="AF5516" s="3">
        <v>2.07889390090865</v>
      </c>
      <c r="AG5516" s="3">
        <v>43.3810375531541</v>
      </c>
      <c r="AH5516" s="3">
        <v>59.3716494893525</v>
      </c>
      <c r="AI5516" s="3">
        <v>26.272248993578</v>
      </c>
      <c r="AJ5516" s="3">
        <v>23.6368569785673</v>
      </c>
      <c r="AK5516" s="3">
        <v>26.5860397588682</v>
      </c>
      <c r="AL5516" s="3">
        <v>28.2700113143959</v>
      </c>
      <c r="AM5516" s="3"/>
      <c r="AN5516" s="5" t="s">
        <v>46</v>
      </c>
      <c r="AO5516" s="1"/>
      <c r="AP5516" s="1"/>
      <c r="AQ5516" s="1"/>
    </row>
    <row r="5517" spans="1:43">
      <c r="A5517" s="1" t="s">
        <v>13871</v>
      </c>
      <c r="B5517" s="1" t="s">
        <v>13872</v>
      </c>
      <c r="C5517" s="3">
        <v>10.7616438356164</v>
      </c>
      <c r="D5517" s="4">
        <v>40309</v>
      </c>
      <c r="E5517" s="3">
        <v>5.9572957037</v>
      </c>
      <c r="F5517" s="5" t="s">
        <v>10824</v>
      </c>
      <c r="G5517" s="5">
        <v>822</v>
      </c>
      <c r="H5517" s="5" t="s">
        <v>55</v>
      </c>
      <c r="I5517" s="3">
        <v>10.0776115852389</v>
      </c>
      <c r="J5517" s="3">
        <v>51.9661222020569</v>
      </c>
      <c r="K5517" s="3">
        <v>3.05105506374922</v>
      </c>
      <c r="L5517" s="3">
        <v>40.1129943502825</v>
      </c>
      <c r="M5517" s="3">
        <v>5.01262375535445</v>
      </c>
      <c r="N5517" s="3">
        <v>51.9449431478157</v>
      </c>
      <c r="O5517" s="3">
        <v>16.9974715549937</v>
      </c>
      <c r="P5517" s="3">
        <v>58.1456953642384</v>
      </c>
      <c r="Q5517" s="3">
        <v>32.8619625296102</v>
      </c>
      <c r="R5517" s="3">
        <v>24.5426829268293</v>
      </c>
      <c r="S5517" s="3">
        <v>93.4570159393781</v>
      </c>
      <c r="T5517" s="3">
        <v>13.8671875</v>
      </c>
      <c r="U5517" s="3">
        <v>199.643840051805</v>
      </c>
      <c r="V5517" s="3">
        <v>15.1761517615176</v>
      </c>
      <c r="W5517" s="3">
        <v>199.619587211655</v>
      </c>
      <c r="X5517" s="3">
        <v>5.17529215358932</v>
      </c>
      <c r="Y5517" s="3">
        <v>246.498810394833</v>
      </c>
      <c r="Z5517" s="3">
        <v>10.1871101871102</v>
      </c>
      <c r="AA5517" s="3">
        <v>0.421981491552032</v>
      </c>
      <c r="AB5517" s="3">
        <v>0.47102679254256</v>
      </c>
      <c r="AC5517" s="3">
        <v>-23.3499833499834</v>
      </c>
      <c r="AD5517" s="3">
        <v>1.887275982192</v>
      </c>
      <c r="AE5517" s="5">
        <v>3</v>
      </c>
      <c r="AF5517" s="3">
        <v>3.02215574134698</v>
      </c>
      <c r="AG5517" s="3">
        <v>83.9632732259516</v>
      </c>
      <c r="AH5517" s="3">
        <v>76.064911825434</v>
      </c>
      <c r="AI5517" s="3">
        <v>40.1624590065558</v>
      </c>
      <c r="AJ5517" s="3">
        <v>31.340851072279</v>
      </c>
      <c r="AK5517" s="3">
        <v>31.2522621596094</v>
      </c>
      <c r="AL5517" s="3">
        <v>28.5099006416706</v>
      </c>
      <c r="AM5517" s="3"/>
      <c r="AN5517" s="5" t="s">
        <v>46</v>
      </c>
      <c r="AO5517" s="1"/>
      <c r="AP5517" s="1"/>
      <c r="AQ5517" s="1"/>
    </row>
    <row r="5518" spans="1:43">
      <c r="A5518" s="1" t="s">
        <v>13873</v>
      </c>
      <c r="B5518" s="1" t="s">
        <v>13874</v>
      </c>
      <c r="C5518" s="3">
        <v>10.4027397260274</v>
      </c>
      <c r="D5518" s="4">
        <v>40440</v>
      </c>
      <c r="E5518" s="3">
        <v>5.828417733</v>
      </c>
      <c r="F5518" s="5" t="s">
        <v>13875</v>
      </c>
      <c r="G5518" s="5">
        <v>3798</v>
      </c>
      <c r="H5518" s="5" t="s">
        <v>112</v>
      </c>
      <c r="I5518" s="3">
        <v>10.4484304932735</v>
      </c>
      <c r="J5518" s="3">
        <v>47.2222222222222</v>
      </c>
      <c r="K5518" s="3">
        <v>-0.16214025131739</v>
      </c>
      <c r="L5518" s="3">
        <v>78.3783783783784</v>
      </c>
      <c r="M5518" s="3">
        <v>5.07679180887373</v>
      </c>
      <c r="N5518" s="3">
        <v>58.3333333333333</v>
      </c>
      <c r="O5518" s="3">
        <v>24.3939393939394</v>
      </c>
      <c r="P5518" s="3">
        <v>36.1111111111111</v>
      </c>
      <c r="Q5518" s="3">
        <v>25.1524390243903</v>
      </c>
      <c r="R5518" s="3">
        <v>38.8888888888889</v>
      </c>
      <c r="S5518" s="3">
        <v>62.0394736842105</v>
      </c>
      <c r="T5518" s="3">
        <v>27.7777777777778</v>
      </c>
      <c r="U5518" s="3">
        <v>92.5723221266615</v>
      </c>
      <c r="V5518" s="3">
        <v>29.0322580645161</v>
      </c>
      <c r="W5518" s="3">
        <v>84.4943820224719</v>
      </c>
      <c r="X5518" s="3">
        <v>19.2307692307692</v>
      </c>
      <c r="Y5518" s="3">
        <v>157.635983263598</v>
      </c>
      <c r="Z5518" s="3">
        <v>43.4782608695652</v>
      </c>
      <c r="AA5518" s="3">
        <v>0.255710478183325</v>
      </c>
      <c r="AB5518" s="3">
        <v>0.194788609657109</v>
      </c>
      <c r="AC5518" s="3">
        <v>-25.3316487681617</v>
      </c>
      <c r="AD5518" s="3">
        <v>0.892264170249846</v>
      </c>
      <c r="AE5518" s="5">
        <v>3</v>
      </c>
      <c r="AF5518" s="3">
        <v>1.49179025195908</v>
      </c>
      <c r="AG5518" s="3">
        <v>66.8746072528309</v>
      </c>
      <c r="AH5518" s="3">
        <v>45.6653056544133</v>
      </c>
      <c r="AI5518" s="3">
        <v>22.2415217804664</v>
      </c>
      <c r="AJ5518" s="3">
        <v>24.1051706600041</v>
      </c>
      <c r="AK5518" s="3">
        <v>16.111561825705</v>
      </c>
      <c r="AL5518" s="3">
        <v>15.3375000065421</v>
      </c>
      <c r="AM5518" s="3"/>
      <c r="AN5518" s="5" t="s">
        <v>46</v>
      </c>
      <c r="AO5518" s="1"/>
      <c r="AP5518" s="1"/>
      <c r="AQ5518" s="1"/>
    </row>
    <row r="5519" spans="1:43">
      <c r="A5519" s="1" t="s">
        <v>13876</v>
      </c>
      <c r="B5519" s="1" t="s">
        <v>13877</v>
      </c>
      <c r="C5519" s="3">
        <v>10.1479452054795</v>
      </c>
      <c r="D5519" s="4">
        <v>40533</v>
      </c>
      <c r="E5519" s="3">
        <v>10.7321292832</v>
      </c>
      <c r="F5519" s="5" t="s">
        <v>13878</v>
      </c>
      <c r="G5519" s="5">
        <v>3705</v>
      </c>
      <c r="H5519" s="5" t="s">
        <v>71</v>
      </c>
      <c r="I5519" s="3">
        <v>0.368663594470046</v>
      </c>
      <c r="J5519" s="3">
        <v>31.4465408805031</v>
      </c>
      <c r="K5519" s="3">
        <v>0.276243093922636</v>
      </c>
      <c r="L5519" s="3">
        <v>24.5283018867925</v>
      </c>
      <c r="M5519" s="3">
        <v>-0.274725274725284</v>
      </c>
      <c r="N5519" s="3">
        <v>45.2830188679245</v>
      </c>
      <c r="O5519" s="3">
        <v>1.49114631873252</v>
      </c>
      <c r="P5519" s="3">
        <v>14.5569620253165</v>
      </c>
      <c r="Q5519" s="3">
        <v>1.21842180449641</v>
      </c>
      <c r="R5519" s="3">
        <v>26.2820512820513</v>
      </c>
      <c r="S5519" s="3">
        <v>3.50523046970657</v>
      </c>
      <c r="T5519" s="3">
        <v>38.255033557047</v>
      </c>
      <c r="U5519" s="3">
        <v>9.21098607544973</v>
      </c>
      <c r="V5519" s="3">
        <v>49.6402877697842</v>
      </c>
      <c r="W5519" s="3">
        <v>15.3766975921447</v>
      </c>
      <c r="X5519" s="3">
        <v>53.9568345323741</v>
      </c>
      <c r="Y5519" s="3">
        <v>15.9096462393416</v>
      </c>
      <c r="Z5519" s="3">
        <v>67.4603174603175</v>
      </c>
      <c r="AA5519" s="3">
        <v>0.0556334725085203</v>
      </c>
      <c r="AB5519" s="3">
        <v>0.311631926981409</v>
      </c>
      <c r="AC5519" s="3">
        <v>-1.72884440400364</v>
      </c>
      <c r="AD5519" s="3">
        <v>2.81928729564169</v>
      </c>
      <c r="AE5519" s="5">
        <v>2</v>
      </c>
      <c r="AF5519" s="3">
        <v>0.393300625094791</v>
      </c>
      <c r="AG5519" s="3">
        <v>3.97884015133156</v>
      </c>
      <c r="AH5519" s="3">
        <v>4.31956957885145</v>
      </c>
      <c r="AI5519" s="3">
        <v>4.69914996904648</v>
      </c>
      <c r="AJ5519" s="3">
        <v>3.89697137590077</v>
      </c>
      <c r="AK5519" s="3">
        <v>3.75468612166367</v>
      </c>
      <c r="AL5519" s="3">
        <v>5.67809723710258</v>
      </c>
      <c r="AM5519" s="3"/>
      <c r="AN5519" s="5" t="s">
        <v>46</v>
      </c>
      <c r="AO5519" s="1"/>
      <c r="AP5519" s="1"/>
      <c r="AQ5519" s="1"/>
    </row>
    <row r="5520" spans="1:43">
      <c r="A5520" s="1" t="s">
        <v>13879</v>
      </c>
      <c r="B5520" s="1" t="s">
        <v>13880</v>
      </c>
      <c r="C5520" s="3">
        <v>9.81369863013699</v>
      </c>
      <c r="D5520" s="4">
        <v>40655</v>
      </c>
      <c r="E5520" s="3">
        <v>7.1173337485</v>
      </c>
      <c r="F5520" s="5" t="s">
        <v>10824</v>
      </c>
      <c r="G5520" s="5">
        <v>1984</v>
      </c>
      <c r="H5520" s="5" t="s">
        <v>55</v>
      </c>
      <c r="I5520" s="3">
        <v>9.73032069970845</v>
      </c>
      <c r="J5520" s="3">
        <v>54.3859649122807</v>
      </c>
      <c r="K5520" s="3">
        <v>2.904989747095</v>
      </c>
      <c r="L5520" s="3">
        <v>43.5593220338983</v>
      </c>
      <c r="M5520" s="3">
        <v>4.65762947514775</v>
      </c>
      <c r="N5520" s="3">
        <v>55.2962298025135</v>
      </c>
      <c r="O5520" s="3">
        <v>15.763168012303</v>
      </c>
      <c r="P5520" s="3">
        <v>63.046357615894</v>
      </c>
      <c r="Q5520" s="3">
        <v>31.9456617002629</v>
      </c>
      <c r="R5520" s="3">
        <v>26.9817073170732</v>
      </c>
      <c r="S5520" s="3">
        <v>95.6465237166992</v>
      </c>
      <c r="T5520" s="3">
        <v>11.9140625</v>
      </c>
      <c r="U5520" s="3">
        <v>199.601990049751</v>
      </c>
      <c r="V5520" s="3">
        <v>15.3116531165312</v>
      </c>
      <c r="W5520" s="3">
        <v>160.017271157168</v>
      </c>
      <c r="X5520" s="3">
        <v>16.5275459098497</v>
      </c>
      <c r="Y5520" s="3">
        <v>226.009733358209</v>
      </c>
      <c r="Z5520" s="3">
        <v>13.3056133056133</v>
      </c>
      <c r="AA5520" s="3">
        <v>0.423042137705623</v>
      </c>
      <c r="AB5520" s="3">
        <v>0.361008828090708</v>
      </c>
      <c r="AC5520" s="3">
        <v>-27.1428571428571</v>
      </c>
      <c r="AD5520" s="3">
        <v>1.37900366735584</v>
      </c>
      <c r="AE5520" s="5">
        <v>6</v>
      </c>
      <c r="AF5520" s="3">
        <v>2.60434493943545</v>
      </c>
      <c r="AG5520" s="3">
        <v>86.0906746386365</v>
      </c>
      <c r="AH5520" s="3">
        <v>75.0635308588935</v>
      </c>
      <c r="AI5520" s="3">
        <v>35.8088078261013</v>
      </c>
      <c r="AJ5520" s="3">
        <v>29.6051158426683</v>
      </c>
      <c r="AK5520" s="3">
        <v>31.1966095937334</v>
      </c>
      <c r="AL5520" s="3">
        <v>27.8278012726171</v>
      </c>
      <c r="AM5520" s="3"/>
      <c r="AN5520" s="5" t="s">
        <v>46</v>
      </c>
      <c r="AO5520" s="1"/>
      <c r="AP5520" s="1"/>
      <c r="AQ5520" s="1"/>
    </row>
    <row r="5521" spans="1:43">
      <c r="A5521" s="1" t="s">
        <v>13881</v>
      </c>
      <c r="B5521" s="1" t="s">
        <v>13882</v>
      </c>
      <c r="C5521" s="3">
        <v>9.74520547945206</v>
      </c>
      <c r="D5521" s="4">
        <v>40680</v>
      </c>
      <c r="E5521" s="3">
        <v>0.4402483553</v>
      </c>
      <c r="F5521" s="5" t="s">
        <v>13875</v>
      </c>
      <c r="G5521" s="5">
        <v>3558</v>
      </c>
      <c r="H5521" s="5" t="s">
        <v>112</v>
      </c>
      <c r="I5521" s="3">
        <v>10.8933717579251</v>
      </c>
      <c r="J5521" s="3">
        <v>41.6666666666667</v>
      </c>
      <c r="K5521" s="3">
        <v>-0.155682407887915</v>
      </c>
      <c r="L5521" s="3">
        <v>75.6756756756757</v>
      </c>
      <c r="M5521" s="3">
        <v>5.59824368825466</v>
      </c>
      <c r="N5521" s="3">
        <v>55.5555555555556</v>
      </c>
      <c r="O5521" s="3">
        <v>25.3420195439739</v>
      </c>
      <c r="P5521" s="3">
        <v>33.3333333333333</v>
      </c>
      <c r="Q5521" s="3">
        <v>20.3252032520325</v>
      </c>
      <c r="R5521" s="3">
        <v>61.1111111111111</v>
      </c>
      <c r="S5521" s="3">
        <v>35.3976073187896</v>
      </c>
      <c r="T5521" s="3">
        <v>50</v>
      </c>
      <c r="U5521" s="3">
        <v>51.7350157728707</v>
      </c>
      <c r="V5521" s="3">
        <v>67.741935483871</v>
      </c>
      <c r="W5521" s="3">
        <v>39.0173410404624</v>
      </c>
      <c r="X5521" s="3">
        <v>84.6153846153846</v>
      </c>
      <c r="Y5521" s="3">
        <v>87.5243664717349</v>
      </c>
      <c r="Z5521" s="3">
        <v>86.9565217391304</v>
      </c>
      <c r="AA5521" s="3">
        <v>0.163211792211841</v>
      </c>
      <c r="AB5521" s="3">
        <v>0.103571760470465</v>
      </c>
      <c r="AC5521" s="3">
        <v>-33.3333333333333</v>
      </c>
      <c r="AD5521" s="3">
        <v>0.347526073115916</v>
      </c>
      <c r="AE5521" s="5">
        <v>3</v>
      </c>
      <c r="AF5521" s="3">
        <v>0.736842761754492</v>
      </c>
      <c r="AG5521" s="3">
        <v>35.2700682284893</v>
      </c>
      <c r="AH5521" s="3">
        <v>31.6246507884361</v>
      </c>
      <c r="AI5521" s="3">
        <v>11.3463731361107</v>
      </c>
      <c r="AJ5521" s="3">
        <v>14.8419393309606</v>
      </c>
      <c r="AK5521" s="3">
        <v>9.76207527692026</v>
      </c>
      <c r="AL5521" s="3">
        <v>11.0346095703682</v>
      </c>
      <c r="AM5521" s="3"/>
      <c r="AN5521" s="5" t="s">
        <v>46</v>
      </c>
      <c r="AO5521" s="1"/>
      <c r="AP5521" s="1"/>
      <c r="AQ5521" s="1"/>
    </row>
    <row r="5522" spans="1:43">
      <c r="A5522" s="1" t="s">
        <v>13883</v>
      </c>
      <c r="B5522" s="1" t="s">
        <v>13884</v>
      </c>
      <c r="C5522" s="3">
        <v>9.64657534246575</v>
      </c>
      <c r="D5522" s="4">
        <v>40716</v>
      </c>
      <c r="E5522" s="3">
        <v>4.0172291984</v>
      </c>
      <c r="F5522" s="5" t="s">
        <v>931</v>
      </c>
      <c r="G5522" s="5">
        <v>3522</v>
      </c>
      <c r="H5522" s="5" t="s">
        <v>45</v>
      </c>
      <c r="I5522" s="3">
        <v>-0.196335078534039</v>
      </c>
      <c r="J5522" s="3">
        <v>78.343949044586</v>
      </c>
      <c r="K5522" s="3">
        <v>0.593667546174136</v>
      </c>
      <c r="L5522" s="3">
        <v>39.2857142857143</v>
      </c>
      <c r="M5522" s="3">
        <v>-2.05523442517662</v>
      </c>
      <c r="N5522" s="3">
        <v>88.7301587301587</v>
      </c>
      <c r="O5522" s="3">
        <v>3.04054054054054</v>
      </c>
      <c r="P5522" s="3">
        <v>34.2715231788079</v>
      </c>
      <c r="Q5522" s="3">
        <v>1.32890365448505</v>
      </c>
      <c r="R5522" s="3">
        <v>65.9246575342466</v>
      </c>
      <c r="S5522" s="3">
        <v>12.3802505526898</v>
      </c>
      <c r="T5522" s="3">
        <v>26.7419962335217</v>
      </c>
      <c r="U5522" s="3">
        <v>43.5969868173258</v>
      </c>
      <c r="V5522" s="3">
        <v>8.06794055201699</v>
      </c>
      <c r="W5522" s="3">
        <v>40.0367309458219</v>
      </c>
      <c r="X5522" s="3">
        <v>9.95260663507109</v>
      </c>
      <c r="Y5522" s="3">
        <v>23.2821341956346</v>
      </c>
      <c r="Z5522" s="3">
        <v>56.9620253164557</v>
      </c>
      <c r="AA5522" s="3">
        <v>0.0812078634992684</v>
      </c>
      <c r="AB5522" s="3">
        <v>0.146692578389179</v>
      </c>
      <c r="AC5522" s="3">
        <v>-12.0492524186456</v>
      </c>
      <c r="AD5522" s="3">
        <v>0.983943561100816</v>
      </c>
      <c r="AE5522" s="5">
        <v>3</v>
      </c>
      <c r="AF5522" s="3">
        <v>0.935256426089214</v>
      </c>
      <c r="AG5522" s="3">
        <v>12.2366985095646</v>
      </c>
      <c r="AH5522" s="3">
        <v>21.3648564743958</v>
      </c>
      <c r="AI5522" s="3">
        <v>10.2575339359737</v>
      </c>
      <c r="AJ5522" s="3">
        <v>6.95813986055362</v>
      </c>
      <c r="AK5522" s="3">
        <v>0.774898469297924</v>
      </c>
      <c r="AL5522" s="3">
        <v>7.07407487980205</v>
      </c>
      <c r="AM5522" s="3"/>
      <c r="AN5522" s="5" t="s">
        <v>46</v>
      </c>
      <c r="AO5522" s="1"/>
      <c r="AP5522" s="1"/>
      <c r="AQ5522" s="1"/>
    </row>
    <row r="5523" spans="1:43">
      <c r="A5523" s="1" t="s">
        <v>13885</v>
      </c>
      <c r="B5523" s="1" t="s">
        <v>13886</v>
      </c>
      <c r="C5523" s="3">
        <v>9.15068493150685</v>
      </c>
      <c r="D5523" s="4">
        <v>40897</v>
      </c>
      <c r="E5523" s="3">
        <v>11.2816707868</v>
      </c>
      <c r="F5523" s="5" t="s">
        <v>1686</v>
      </c>
      <c r="G5523" s="5">
        <v>461</v>
      </c>
      <c r="H5523" s="5" t="s">
        <v>55</v>
      </c>
      <c r="I5523" s="3">
        <v>9.49036918138042</v>
      </c>
      <c r="J5523" s="3">
        <v>56.3218390804598</v>
      </c>
      <c r="K5523" s="3">
        <v>4.16109944645925</v>
      </c>
      <c r="L5523" s="3">
        <v>17.2316384180791</v>
      </c>
      <c r="M5523" s="3">
        <v>3.29358319136854</v>
      </c>
      <c r="N5523" s="3">
        <v>67.2052663076002</v>
      </c>
      <c r="O5523" s="3">
        <v>14.4745122718691</v>
      </c>
      <c r="P5523" s="3">
        <v>68.1456953642384</v>
      </c>
      <c r="Q5523" s="3">
        <v>17.2791747259833</v>
      </c>
      <c r="R5523" s="3">
        <v>68.140243902439</v>
      </c>
      <c r="S5523" s="3">
        <v>52.4727577535624</v>
      </c>
      <c r="T5523" s="3">
        <v>70.5078125</v>
      </c>
      <c r="U5523" s="3">
        <v>106.002265005663</v>
      </c>
      <c r="V5523" s="3">
        <v>73.4417344173442</v>
      </c>
      <c r="W5523" s="3">
        <v>87.3174634848056</v>
      </c>
      <c r="X5523" s="3">
        <v>65.9432387312187</v>
      </c>
      <c r="Y5523" s="3">
        <v>178.355545895673</v>
      </c>
      <c r="Z5523" s="3">
        <v>31.1850311850312</v>
      </c>
      <c r="AA5523" s="3">
        <v>0.207959131528105</v>
      </c>
      <c r="AB5523" s="3">
        <v>0.212974188179982</v>
      </c>
      <c r="AC5523" s="3">
        <v>-22.8558434147601</v>
      </c>
      <c r="AD5523" s="3">
        <v>1.01608876809932</v>
      </c>
      <c r="AE5523" s="5">
        <v>3</v>
      </c>
      <c r="AF5523" s="3">
        <v>1.62164726536287</v>
      </c>
      <c r="AG5523" s="3">
        <v>52.1125629519587</v>
      </c>
      <c r="AH5523" s="3">
        <v>45.9476679399464</v>
      </c>
      <c r="AI5523" s="3">
        <v>21.3511523827939</v>
      </c>
      <c r="AJ5523" s="3">
        <v>20.7574767598715</v>
      </c>
      <c r="AK5523" s="3">
        <v>27.5029945698653</v>
      </c>
      <c r="AL5523" s="3">
        <v>30.6582559215436</v>
      </c>
      <c r="AM5523" s="3"/>
      <c r="AN5523" s="5" t="s">
        <v>46</v>
      </c>
      <c r="AO5523" s="1"/>
      <c r="AP5523" s="1"/>
      <c r="AQ5523" s="1"/>
    </row>
    <row r="5524" spans="1:43">
      <c r="A5524" s="1" t="s">
        <v>13887</v>
      </c>
      <c r="B5524" s="1" t="s">
        <v>13888</v>
      </c>
      <c r="C5524" s="3">
        <v>9.18356164383562</v>
      </c>
      <c r="D5524" s="4">
        <v>40885</v>
      </c>
      <c r="E5524" s="3">
        <v>4.6911718737</v>
      </c>
      <c r="F5524" s="5" t="s">
        <v>13868</v>
      </c>
      <c r="G5524" s="5">
        <v>3353</v>
      </c>
      <c r="H5524" s="5" t="s">
        <v>50</v>
      </c>
      <c r="I5524" s="3">
        <v>0.0466505853854473</v>
      </c>
      <c r="J5524" s="3">
        <v>63.1085305940152</v>
      </c>
      <c r="K5524" s="3">
        <v>-0.0950570342205463</v>
      </c>
      <c r="L5524" s="3">
        <v>91.3678618857902</v>
      </c>
      <c r="M5524" s="3">
        <v>-0.142831707389908</v>
      </c>
      <c r="N5524" s="3">
        <v>63.0454140694568</v>
      </c>
      <c r="O5524" s="3">
        <v>0.715539366758607</v>
      </c>
      <c r="P5524" s="3">
        <v>44.3124714481498</v>
      </c>
      <c r="Q5524" s="3">
        <v>1.00366551270102</v>
      </c>
      <c r="R5524" s="3">
        <v>62.7716079188798</v>
      </c>
      <c r="S5524" s="3">
        <v>1.26140961391538</v>
      </c>
      <c r="T5524" s="3">
        <v>75.3672316384181</v>
      </c>
      <c r="U5524" s="3">
        <v>7.76261699670877</v>
      </c>
      <c r="V5524" s="3">
        <v>19.5046439628483</v>
      </c>
      <c r="W5524" s="3">
        <v>12.4650540823864</v>
      </c>
      <c r="X5524" s="3">
        <v>64.8327939590075</v>
      </c>
      <c r="Y5524" s="3">
        <v>19.9356787742899</v>
      </c>
      <c r="Z5524" s="3">
        <v>33.6601307189542</v>
      </c>
      <c r="AA5524" s="3">
        <v>-0.00847677563244139</v>
      </c>
      <c r="AB5524" s="3">
        <v>0.32125422881764</v>
      </c>
      <c r="AC5524" s="3">
        <v>-2.68767377201111</v>
      </c>
      <c r="AD5524" s="3">
        <v>1.48306587379736</v>
      </c>
      <c r="AE5524" s="5">
        <v>4</v>
      </c>
      <c r="AF5524" s="3">
        <v>0.329858463627449</v>
      </c>
      <c r="AG5524" s="3">
        <v>2.27059095669115</v>
      </c>
      <c r="AH5524" s="3">
        <v>3.24760340619101</v>
      </c>
      <c r="AI5524" s="3">
        <v>4.12276421126399</v>
      </c>
      <c r="AJ5524" s="3">
        <v>3.86267675109064</v>
      </c>
      <c r="AK5524" s="3">
        <v>5.17601464288124</v>
      </c>
      <c r="AL5524" s="3">
        <v>5.05824629839191</v>
      </c>
      <c r="AM5524" s="3">
        <v>1000</v>
      </c>
      <c r="AN5524" s="5" t="s">
        <v>56</v>
      </c>
      <c r="AO5524" s="1"/>
      <c r="AP5524" s="1"/>
      <c r="AQ5524" s="1"/>
    </row>
    <row r="5525" spans="1:43">
      <c r="A5525" s="1" t="s">
        <v>13889</v>
      </c>
      <c r="B5525" s="1" t="s">
        <v>13890</v>
      </c>
      <c r="C5525" s="3">
        <v>8.49315068493151</v>
      </c>
      <c r="D5525" s="4">
        <v>41137</v>
      </c>
      <c r="E5525" s="3">
        <v>33.5739236585</v>
      </c>
      <c r="F5525" s="5" t="s">
        <v>2685</v>
      </c>
      <c r="G5525" s="5">
        <v>2065</v>
      </c>
      <c r="H5525" s="5" t="s">
        <v>55</v>
      </c>
      <c r="I5525" s="3">
        <v>10.6109847253819</v>
      </c>
      <c r="J5525" s="3">
        <v>47.9733817301875</v>
      </c>
      <c r="K5525" s="3">
        <v>3.15199272617063</v>
      </c>
      <c r="L5525" s="3">
        <v>37.683615819209</v>
      </c>
      <c r="M5525" s="3">
        <v>3.76524390243904</v>
      </c>
      <c r="N5525" s="3">
        <v>62.8366247755835</v>
      </c>
      <c r="O5525" s="3">
        <v>22.2302029089603</v>
      </c>
      <c r="P5525" s="3">
        <v>32.8476821192053</v>
      </c>
      <c r="Q5525" s="3">
        <v>29.4844968613278</v>
      </c>
      <c r="R5525" s="3">
        <v>33.5365853658537</v>
      </c>
      <c r="S5525" s="3">
        <v>82.395498392283</v>
      </c>
      <c r="T5525" s="3">
        <v>25.29296875</v>
      </c>
      <c r="U5525" s="3">
        <v>214.265927977839</v>
      </c>
      <c r="V5525" s="3">
        <v>10.2981029810298</v>
      </c>
      <c r="W5525" s="3">
        <v>178.632828489562</v>
      </c>
      <c r="X5525" s="3">
        <v>9.34891485809683</v>
      </c>
      <c r="Y5525" s="3">
        <v>211.675824175824</v>
      </c>
      <c r="Z5525" s="3">
        <v>16.8399168399168</v>
      </c>
      <c r="AA5525" s="3">
        <v>0.345546103851686</v>
      </c>
      <c r="AB5525" s="3">
        <v>0.380078765267209</v>
      </c>
      <c r="AC5525" s="3">
        <v>-27.5963302752294</v>
      </c>
      <c r="AD5525" s="3">
        <v>1.47224632533314</v>
      </c>
      <c r="AE5525" s="5">
        <v>5</v>
      </c>
      <c r="AF5525" s="3">
        <v>2.7383810119202</v>
      </c>
      <c r="AG5525" s="3">
        <v>80.0462831565382</v>
      </c>
      <c r="AH5525" s="3">
        <v>78.5052102647924</v>
      </c>
      <c r="AI5525" s="3">
        <v>36.4905099992892</v>
      </c>
      <c r="AJ5525" s="3">
        <v>27.1808181953895</v>
      </c>
      <c r="AK5525" s="3">
        <v>34.8182610930529</v>
      </c>
      <c r="AL5525" s="3">
        <v>36.4052898207972</v>
      </c>
      <c r="AM5525" s="3"/>
      <c r="AN5525" s="5" t="s">
        <v>46</v>
      </c>
      <c r="AO5525" s="1"/>
      <c r="AP5525" s="1"/>
      <c r="AQ5525" s="1"/>
    </row>
    <row r="5526" spans="1:43">
      <c r="A5526" s="1" t="s">
        <v>13891</v>
      </c>
      <c r="B5526" s="1" t="s">
        <v>13892</v>
      </c>
      <c r="C5526" s="3">
        <v>8.43287671232877</v>
      </c>
      <c r="D5526" s="4">
        <v>41159</v>
      </c>
      <c r="E5526" s="3">
        <v>1.4707116512</v>
      </c>
      <c r="F5526" s="5" t="s">
        <v>1109</v>
      </c>
      <c r="G5526" s="5">
        <v>3079</v>
      </c>
      <c r="H5526" s="5" t="s">
        <v>45</v>
      </c>
      <c r="I5526" s="3">
        <v>-0.766565430932895</v>
      </c>
      <c r="J5526" s="3">
        <v>86.1464968152866</v>
      </c>
      <c r="K5526" s="3">
        <v>-0.182815356489941</v>
      </c>
      <c r="L5526" s="3">
        <v>94.4099378881988</v>
      </c>
      <c r="M5526" s="3">
        <v>-2.28673719454413</v>
      </c>
      <c r="N5526" s="3">
        <v>90.7936507936508</v>
      </c>
      <c r="O5526" s="3">
        <v>1.78464875568321</v>
      </c>
      <c r="P5526" s="3">
        <v>52.8145695364238</v>
      </c>
      <c r="Q5526" s="3">
        <v>-1.10845495571866</v>
      </c>
      <c r="R5526" s="3">
        <v>85.7876712328767</v>
      </c>
      <c r="S5526" s="3">
        <v>7.82609905006734</v>
      </c>
      <c r="T5526" s="3">
        <v>50.2824858757062</v>
      </c>
      <c r="U5526" s="3">
        <v>23.612649708672</v>
      </c>
      <c r="V5526" s="3">
        <v>30.1486199575372</v>
      </c>
      <c r="W5526" s="3">
        <v>25.6650860759733</v>
      </c>
      <c r="X5526" s="3">
        <v>35.781990521327</v>
      </c>
      <c r="Y5526" s="3">
        <v>30.1858201144007</v>
      </c>
      <c r="Z5526" s="3">
        <v>37.1308016877637</v>
      </c>
      <c r="AA5526" s="3">
        <v>0.0905937761865449</v>
      </c>
      <c r="AB5526" s="3">
        <v>0.17151973707776</v>
      </c>
      <c r="AC5526" s="3">
        <v>-8.12003530450133</v>
      </c>
      <c r="AD5526" s="3">
        <v>0.972590245387745</v>
      </c>
      <c r="AE5526" s="5">
        <v>3</v>
      </c>
      <c r="AF5526" s="3">
        <v>0.587493409928889</v>
      </c>
      <c r="AG5526" s="3">
        <v>7.65232037612806</v>
      </c>
      <c r="AH5526" s="3">
        <v>10.5690717819438</v>
      </c>
      <c r="AI5526" s="3">
        <v>7.3019188084158</v>
      </c>
      <c r="AJ5526" s="3">
        <v>6.71078181350315</v>
      </c>
      <c r="AK5526" s="3">
        <v>7.20927964200566</v>
      </c>
      <c r="AL5526" s="3">
        <v>8.60834035332421</v>
      </c>
      <c r="AM5526" s="3"/>
      <c r="AN5526" s="5" t="s">
        <v>46</v>
      </c>
      <c r="AO5526" s="1"/>
      <c r="AP5526" s="1"/>
      <c r="AQ5526" s="1"/>
    </row>
    <row r="5527" spans="1:43">
      <c r="A5527" s="1" t="s">
        <v>13893</v>
      </c>
      <c r="B5527" s="1" t="s">
        <v>13894</v>
      </c>
      <c r="C5527" s="3">
        <v>8.21369863013699</v>
      </c>
      <c r="D5527" s="4">
        <v>41239</v>
      </c>
      <c r="E5527" s="3">
        <v>1633.6040266422</v>
      </c>
      <c r="F5527" s="5" t="s">
        <v>13895</v>
      </c>
      <c r="G5527" s="5">
        <v>1807</v>
      </c>
      <c r="H5527" s="5" t="s">
        <v>64</v>
      </c>
      <c r="I5527" s="3">
        <v>0.256528852878348</v>
      </c>
      <c r="J5527" s="3">
        <v>66.7638483965015</v>
      </c>
      <c r="K5527" s="3">
        <v>0.0392489774846316</v>
      </c>
      <c r="L5527" s="3">
        <v>63.1195335276968</v>
      </c>
      <c r="M5527" s="3">
        <v>0.191990263544968</v>
      </c>
      <c r="N5527" s="3">
        <v>65.1603498542274</v>
      </c>
      <c r="O5527" s="3">
        <v>0.565662353576071</v>
      </c>
      <c r="P5527" s="3">
        <v>78.2163742690059</v>
      </c>
      <c r="Q5527" s="3">
        <v>1.0509316030598</v>
      </c>
      <c r="R5527" s="3">
        <v>78.4023668639053</v>
      </c>
      <c r="S5527" s="3">
        <v>1.9968112192512</v>
      </c>
      <c r="T5527" s="3">
        <v>62.8185907046477</v>
      </c>
      <c r="U5527" s="3">
        <v>4.50733240963428</v>
      </c>
      <c r="V5527" s="3">
        <v>62.5</v>
      </c>
      <c r="W5527" s="3">
        <v>8.13342815109523</v>
      </c>
      <c r="X5527" s="3">
        <v>56.1728395061728</v>
      </c>
      <c r="Y5527" s="3">
        <v>15.4377253004923</v>
      </c>
      <c r="Z5527" s="3">
        <v>48.8721804511278</v>
      </c>
      <c r="AA5527" s="3">
        <v>-0.213468458194105</v>
      </c>
      <c r="AB5527" s="3">
        <v>2.21600756375132</v>
      </c>
      <c r="AC5527" s="3">
        <v>0</v>
      </c>
      <c r="AD5527" s="3"/>
      <c r="AE5527" s="5"/>
      <c r="AF5527" s="3">
        <v>0.215847699173689</v>
      </c>
      <c r="AG5527" s="3">
        <v>1.45978094292862</v>
      </c>
      <c r="AH5527" s="3">
        <v>1.59670691144118</v>
      </c>
      <c r="AI5527" s="3">
        <v>1.95182153471882</v>
      </c>
      <c r="AJ5527" s="3">
        <v>2.18300666973947</v>
      </c>
      <c r="AK5527" s="3">
        <v>2.23146340816736</v>
      </c>
      <c r="AL5527" s="3">
        <v>2.48832856839585</v>
      </c>
      <c r="AM5527" s="3">
        <v>500</v>
      </c>
      <c r="AN5527" s="5" t="s">
        <v>56</v>
      </c>
      <c r="AO5527" s="1"/>
      <c r="AP5527" s="1"/>
      <c r="AQ5527" s="1"/>
    </row>
    <row r="5528" spans="1:43">
      <c r="A5528" s="1" t="s">
        <v>13896</v>
      </c>
      <c r="B5528" s="1" t="s">
        <v>13897</v>
      </c>
      <c r="C5528" s="3">
        <v>8.01917808219178</v>
      </c>
      <c r="D5528" s="4">
        <v>41310</v>
      </c>
      <c r="E5528" s="3">
        <v>40.4024075712</v>
      </c>
      <c r="F5528" s="5" t="s">
        <v>13898</v>
      </c>
      <c r="G5528" s="5">
        <v>2928</v>
      </c>
      <c r="H5528" s="5" t="s">
        <v>50</v>
      </c>
      <c r="I5528" s="3">
        <v>0.17743295336949</v>
      </c>
      <c r="J5528" s="3">
        <v>40.6878070567218</v>
      </c>
      <c r="K5528" s="3">
        <v>0.0188928773852355</v>
      </c>
      <c r="L5528" s="3">
        <v>35.635236830456</v>
      </c>
      <c r="M5528" s="3">
        <v>0.0275648909801708</v>
      </c>
      <c r="N5528" s="3">
        <v>31.300089047195</v>
      </c>
      <c r="O5528" s="3">
        <v>0.630502656889015</v>
      </c>
      <c r="P5528" s="3">
        <v>56.4184559159434</v>
      </c>
      <c r="Q5528" s="3">
        <v>1.40698719795093</v>
      </c>
      <c r="R5528" s="3">
        <v>18.2037662964751</v>
      </c>
      <c r="S5528" s="3">
        <v>2.34089157189431</v>
      </c>
      <c r="T5528" s="3">
        <v>28.8700564971751</v>
      </c>
      <c r="U5528" s="3">
        <v>6.70683990391903</v>
      </c>
      <c r="V5528" s="3">
        <v>36.609907120743</v>
      </c>
      <c r="W5528" s="3">
        <v>15.1607658385167</v>
      </c>
      <c r="X5528" s="3">
        <v>28.4789644012945</v>
      </c>
      <c r="Y5528" s="3">
        <v>21.1260584574443</v>
      </c>
      <c r="Z5528" s="3">
        <v>27.1241830065359</v>
      </c>
      <c r="AA5528" s="3">
        <v>0.0965915256264672</v>
      </c>
      <c r="AB5528" s="3">
        <v>0.766850251052797</v>
      </c>
      <c r="AC5528" s="3">
        <v>-1.36060718252498</v>
      </c>
      <c r="AD5528" s="3">
        <v>3.5342767030507</v>
      </c>
      <c r="AE5528" s="5">
        <v>3</v>
      </c>
      <c r="AF5528" s="3">
        <v>0.39528397934268</v>
      </c>
      <c r="AG5528" s="3">
        <v>2.90808915555936</v>
      </c>
      <c r="AH5528" s="3">
        <v>3.45268686976723</v>
      </c>
      <c r="AI5528" s="3">
        <v>4.94004457943025</v>
      </c>
      <c r="AJ5528" s="3">
        <v>4.5313641443363</v>
      </c>
      <c r="AK5528" s="3">
        <v>4.65758878983593</v>
      </c>
      <c r="AL5528" s="3"/>
      <c r="AM5528" s="3">
        <v>1000</v>
      </c>
      <c r="AN5528" s="5" t="s">
        <v>56</v>
      </c>
      <c r="AO5528" s="1"/>
      <c r="AP5528" s="1"/>
      <c r="AQ5528" s="1"/>
    </row>
    <row r="5529" spans="1:43">
      <c r="A5529" s="1" t="s">
        <v>13899</v>
      </c>
      <c r="B5529" s="1" t="s">
        <v>13900</v>
      </c>
      <c r="C5529" s="3">
        <v>8.13698630136986</v>
      </c>
      <c r="D5529" s="4">
        <v>41267</v>
      </c>
      <c r="E5529" s="3">
        <v>6.1116605424</v>
      </c>
      <c r="F5529" s="5" t="s">
        <v>13901</v>
      </c>
      <c r="G5529" s="5">
        <v>847</v>
      </c>
      <c r="H5529" s="5" t="s">
        <v>198</v>
      </c>
      <c r="I5529" s="3">
        <v>0.291902071563071</v>
      </c>
      <c r="J5529" s="3">
        <v>28.042328042328</v>
      </c>
      <c r="K5529" s="3">
        <v>0.0563644903710644</v>
      </c>
      <c r="L5529" s="3">
        <v>13.8297872340426</v>
      </c>
      <c r="M5529" s="3">
        <v>0.17870579382995</v>
      </c>
      <c r="N5529" s="3">
        <v>19.6286472148541</v>
      </c>
      <c r="O5529" s="3">
        <v>0.814008518693791</v>
      </c>
      <c r="P5529" s="3">
        <v>24.1379310344828</v>
      </c>
      <c r="Q5529" s="3">
        <v>1.51544033549372</v>
      </c>
      <c r="R5529" s="3">
        <v>17.8571428571429</v>
      </c>
      <c r="S5529" s="3">
        <v>3.96290873596876</v>
      </c>
      <c r="T5529" s="3">
        <v>3.48837209302326</v>
      </c>
      <c r="U5529" s="3">
        <v>6.51344337086373</v>
      </c>
      <c r="V5529" s="3">
        <v>29.9212598425197</v>
      </c>
      <c r="W5529" s="3">
        <v>-3.47812729134203</v>
      </c>
      <c r="X5529" s="3">
        <v>97.1428571428571</v>
      </c>
      <c r="Y5529" s="3">
        <v>0.873714861378533</v>
      </c>
      <c r="Z5529" s="3">
        <v>100</v>
      </c>
      <c r="AA5529" s="3">
        <v>0.334306178133264</v>
      </c>
      <c r="AB5529" s="3">
        <v>-0.111224067298098</v>
      </c>
      <c r="AC5529" s="3">
        <v>-11.1825961216018</v>
      </c>
      <c r="AD5529" s="3">
        <v>-0.104712451574295</v>
      </c>
      <c r="AE5529" s="5">
        <v>7</v>
      </c>
      <c r="AF5529" s="3">
        <v>-0.113635005132485</v>
      </c>
      <c r="AG5529" s="3">
        <v>4.03228769281314</v>
      </c>
      <c r="AH5529" s="3">
        <v>2.99405612985892</v>
      </c>
      <c r="AI5529" s="3">
        <v>-1.59263687957418</v>
      </c>
      <c r="AJ5529" s="3">
        <v>-0.273493791510193</v>
      </c>
      <c r="AK5529" s="3">
        <v>2.65897223484628</v>
      </c>
      <c r="AL5529" s="3">
        <v>4.02680265834878</v>
      </c>
      <c r="AM5529" s="3">
        <v>50</v>
      </c>
      <c r="AN5529" s="5" t="s">
        <v>56</v>
      </c>
      <c r="AO5529" s="1"/>
      <c r="AP5529" s="1"/>
      <c r="AQ5529" s="1"/>
    </row>
    <row r="5530" spans="1:43">
      <c r="A5530" s="1" t="s">
        <v>13902</v>
      </c>
      <c r="B5530" s="1" t="s">
        <v>13903</v>
      </c>
      <c r="C5530" s="3">
        <v>7.53150684931507</v>
      </c>
      <c r="D5530" s="4">
        <v>41488</v>
      </c>
      <c r="E5530" s="3">
        <v>17.5547178273</v>
      </c>
      <c r="F5530" s="5" t="s">
        <v>980</v>
      </c>
      <c r="G5530" s="5">
        <v>885</v>
      </c>
      <c r="H5530" s="5" t="s">
        <v>112</v>
      </c>
      <c r="I5530" s="3">
        <v>5.25343189017952</v>
      </c>
      <c r="J5530" s="3">
        <v>66.3157894736842</v>
      </c>
      <c r="K5530" s="3">
        <v>2.2045629325814</v>
      </c>
      <c r="L5530" s="3">
        <v>29.8969072164948</v>
      </c>
      <c r="M5530" s="3">
        <v>4.37172774869111</v>
      </c>
      <c r="N5530" s="3">
        <v>54.7368421052632</v>
      </c>
      <c r="O5530" s="3">
        <v>15.5652173913043</v>
      </c>
      <c r="P5530" s="3">
        <v>39.3617021276596</v>
      </c>
      <c r="Q5530" s="3">
        <v>15.1646447140381</v>
      </c>
      <c r="R5530" s="3">
        <v>46.0674157303371</v>
      </c>
      <c r="S5530" s="3">
        <v>35.7507660878447</v>
      </c>
      <c r="T5530" s="3">
        <v>17.2839506172839</v>
      </c>
      <c r="U5530" s="3">
        <v>92.7017883035283</v>
      </c>
      <c r="V5530" s="3">
        <v>13.2352941176471</v>
      </c>
      <c r="W5530" s="3">
        <v>117.631004366812</v>
      </c>
      <c r="X5530" s="3">
        <v>1.81818181818182</v>
      </c>
      <c r="Y5530" s="3">
        <v>214.184397163121</v>
      </c>
      <c r="Z5530" s="3">
        <v>20.5882352941176</v>
      </c>
      <c r="AA5530" s="3">
        <v>0.17211730704273</v>
      </c>
      <c r="AB5530" s="3">
        <v>0.268162069071417</v>
      </c>
      <c r="AC5530" s="3">
        <v>-25.0167000668003</v>
      </c>
      <c r="AD5530" s="3">
        <v>1.18038744994897</v>
      </c>
      <c r="AE5530" s="5">
        <v>3</v>
      </c>
      <c r="AF5530" s="3">
        <v>2.02433060911529</v>
      </c>
      <c r="AG5530" s="3">
        <v>46.5768213536764</v>
      </c>
      <c r="AH5530" s="3">
        <v>42.9792382912437</v>
      </c>
      <c r="AI5530" s="3">
        <v>30.0988633975279</v>
      </c>
      <c r="AJ5530" s="3">
        <v>28.3408031726782</v>
      </c>
      <c r="AK5530" s="3">
        <v>23.0635045196981</v>
      </c>
      <c r="AL5530" s="3"/>
      <c r="AM5530" s="3">
        <v>5</v>
      </c>
      <c r="AN5530" s="5" t="s">
        <v>56</v>
      </c>
      <c r="AO5530" s="1"/>
      <c r="AP5530" s="1"/>
      <c r="AQ5530" s="1"/>
    </row>
    <row r="5531" spans="1:43">
      <c r="A5531" s="1" t="s">
        <v>13904</v>
      </c>
      <c r="B5531" s="1" t="s">
        <v>13905</v>
      </c>
      <c r="C5531" s="3">
        <v>11.3753424657534</v>
      </c>
      <c r="D5531" s="4">
        <v>40085</v>
      </c>
      <c r="E5531" s="3">
        <v>2.1906416639</v>
      </c>
      <c r="F5531" s="5" t="s">
        <v>389</v>
      </c>
      <c r="G5531" s="5">
        <v>4153</v>
      </c>
      <c r="H5531" s="5" t="s">
        <v>60</v>
      </c>
      <c r="I5531" s="3">
        <v>6.97572709381151</v>
      </c>
      <c r="J5531" s="3">
        <v>49.702380952381</v>
      </c>
      <c r="K5531" s="3">
        <v>3.55082817378421</v>
      </c>
      <c r="L5531" s="3">
        <v>23.777564717162</v>
      </c>
      <c r="M5531" s="3">
        <v>2.82171194367086</v>
      </c>
      <c r="N5531" s="3">
        <v>45.9940652818991</v>
      </c>
      <c r="O5531" s="3">
        <v>13.149069041286</v>
      </c>
      <c r="P5531" s="3">
        <v>41.683569979716</v>
      </c>
      <c r="Q5531" s="3">
        <v>16.3930525814894</v>
      </c>
      <c r="R5531" s="3">
        <v>43.6649214659686</v>
      </c>
      <c r="S5531" s="3">
        <v>36.9061778492969</v>
      </c>
      <c r="T5531" s="3">
        <v>50.8454106280193</v>
      </c>
      <c r="U5531" s="3">
        <v>57.8573733462407</v>
      </c>
      <c r="V5531" s="3">
        <v>62.1392190152801</v>
      </c>
      <c r="W5531" s="3">
        <v>41.6739067477556</v>
      </c>
      <c r="X5531" s="3">
        <v>53.4090909090909</v>
      </c>
      <c r="Y5531" s="3">
        <v>89.6675390132791</v>
      </c>
      <c r="Z5531" s="3">
        <v>42.3948220064725</v>
      </c>
      <c r="AA5531" s="3">
        <v>0.205176375844849</v>
      </c>
      <c r="AB5531" s="3">
        <v>0.122474118339571</v>
      </c>
      <c r="AC5531" s="3">
        <v>-21.6944976731454</v>
      </c>
      <c r="AD5531" s="3">
        <v>0.566466541854813</v>
      </c>
      <c r="AE5531" s="5">
        <v>3</v>
      </c>
      <c r="AF5531" s="3">
        <v>0.875643990264861</v>
      </c>
      <c r="AG5531" s="3">
        <v>24.7715705381634</v>
      </c>
      <c r="AH5531" s="3">
        <v>28.6800920480686</v>
      </c>
      <c r="AI5531" s="3">
        <v>11.7170338116445</v>
      </c>
      <c r="AJ5531" s="3">
        <v>13.8990088824583</v>
      </c>
      <c r="AK5531" s="3">
        <v>9.79636385339078</v>
      </c>
      <c r="AL5531" s="3">
        <v>13.257853098358</v>
      </c>
      <c r="AM5531" s="3"/>
      <c r="AN5531" s="5" t="s">
        <v>46</v>
      </c>
      <c r="AO5531" s="1"/>
      <c r="AP5531" s="1"/>
      <c r="AQ5531" s="1"/>
    </row>
    <row r="5532" spans="1:43">
      <c r="A5532" s="1" t="s">
        <v>13906</v>
      </c>
      <c r="B5532" s="1" t="s">
        <v>13907</v>
      </c>
      <c r="C5532" s="3">
        <v>10.2383561643836</v>
      </c>
      <c r="D5532" s="4">
        <v>40500</v>
      </c>
      <c r="E5532" s="3">
        <v>0.5800769116</v>
      </c>
      <c r="F5532" s="5" t="s">
        <v>13908</v>
      </c>
      <c r="G5532" s="5">
        <v>1144</v>
      </c>
      <c r="H5532" s="5" t="s">
        <v>60</v>
      </c>
      <c r="I5532" s="3">
        <v>3.62459546925567</v>
      </c>
      <c r="J5532" s="3">
        <v>62.202380952381</v>
      </c>
      <c r="K5532" s="3">
        <v>2.5624599615631</v>
      </c>
      <c r="L5532" s="3">
        <v>44.2953020134228</v>
      </c>
      <c r="M5532" s="3">
        <v>-0.620732464307884</v>
      </c>
      <c r="N5532" s="3">
        <v>64.9851632047478</v>
      </c>
      <c r="O5532" s="3">
        <v>3.42377260981912</v>
      </c>
      <c r="P5532" s="3">
        <v>68.052738336714</v>
      </c>
      <c r="Q5532" s="3">
        <v>2.30031948881789</v>
      </c>
      <c r="R5532" s="3">
        <v>68.7958115183246</v>
      </c>
      <c r="S5532" s="3">
        <v>24.4945567651633</v>
      </c>
      <c r="T5532" s="3">
        <v>67.8743961352657</v>
      </c>
      <c r="U5532" s="3">
        <v>43.5874439461883</v>
      </c>
      <c r="V5532" s="3">
        <v>74.1935483870968</v>
      </c>
      <c r="W5532" s="3">
        <v>20.1050262565641</v>
      </c>
      <c r="X5532" s="3">
        <v>80.6818181818182</v>
      </c>
      <c r="Y5532" s="3">
        <v>48.2407407407407</v>
      </c>
      <c r="Z5532" s="3">
        <v>72.8155339805825</v>
      </c>
      <c r="AA5532" s="3">
        <v>0.137773868578957</v>
      </c>
      <c r="AB5532" s="3">
        <v>0.0573925382322958</v>
      </c>
      <c r="AC5532" s="3">
        <v>-27.3867595818815</v>
      </c>
      <c r="AD5532" s="3">
        <v>0.229491052516306</v>
      </c>
      <c r="AE5532" s="5">
        <v>3</v>
      </c>
      <c r="AF5532" s="3">
        <v>0.439752267885217</v>
      </c>
      <c r="AG5532" s="3">
        <v>17.1696398198822</v>
      </c>
      <c r="AH5532" s="3">
        <v>22.4059640419167</v>
      </c>
      <c r="AI5532" s="3">
        <v>5.23149092348003</v>
      </c>
      <c r="AJ5532" s="3">
        <v>7.77893289275329</v>
      </c>
      <c r="AK5532" s="3">
        <v>7.81484442744023</v>
      </c>
      <c r="AL5532" s="3">
        <v>9.3336019668252</v>
      </c>
      <c r="AM5532" s="3"/>
      <c r="AN5532" s="5" t="s">
        <v>46</v>
      </c>
      <c r="AO5532" s="1"/>
      <c r="AP5532" s="1"/>
      <c r="AQ5532" s="1"/>
    </row>
    <row r="5533" spans="1:43">
      <c r="A5533" s="1" t="s">
        <v>13909</v>
      </c>
      <c r="B5533" s="1" t="s">
        <v>13910</v>
      </c>
      <c r="C5533" s="3">
        <v>18.3534246575342</v>
      </c>
      <c r="D5533" s="4">
        <v>37538</v>
      </c>
      <c r="E5533" s="3">
        <v>34.5772529119</v>
      </c>
      <c r="F5533" s="5" t="s">
        <v>13911</v>
      </c>
      <c r="G5533" s="5">
        <v>1186</v>
      </c>
      <c r="H5533" s="5" t="s">
        <v>2390</v>
      </c>
      <c r="I5533" s="3">
        <v>17.7484206648147</v>
      </c>
      <c r="J5533" s="3">
        <v>0.769230769230769</v>
      </c>
      <c r="K5533" s="3">
        <v>3.30752990851512</v>
      </c>
      <c r="L5533" s="3">
        <v>9.77443609022556</v>
      </c>
      <c r="M5533" s="3">
        <v>8.70385425337526</v>
      </c>
      <c r="N5533" s="3">
        <v>2.27272727272727</v>
      </c>
      <c r="O5533" s="3">
        <v>25.4552352733652</v>
      </c>
      <c r="P5533" s="3">
        <v>2.34375</v>
      </c>
      <c r="Q5533" s="3">
        <v>29.8666114707991</v>
      </c>
      <c r="R5533" s="3">
        <v>5.60747663551402</v>
      </c>
      <c r="S5533" s="3">
        <v>60.2375333068273</v>
      </c>
      <c r="T5533" s="3">
        <v>25.3333333333333</v>
      </c>
      <c r="U5533" s="3">
        <v>127.364067529958</v>
      </c>
      <c r="V5533" s="3">
        <v>23.8095238095238</v>
      </c>
      <c r="W5533" s="3">
        <v>101.362325764563</v>
      </c>
      <c r="X5533" s="3">
        <v>24.2424242424242</v>
      </c>
      <c r="Y5533" s="3">
        <v>106.58181306269</v>
      </c>
      <c r="Z5533" s="3">
        <v>53.5714285714286</v>
      </c>
      <c r="AA5533" s="3">
        <v>0.294468734060212</v>
      </c>
      <c r="AB5533" s="3">
        <v>0.284610694684871</v>
      </c>
      <c r="AC5533" s="3">
        <v>-25.9852216748769</v>
      </c>
      <c r="AD5533" s="3">
        <v>1.00918230672958</v>
      </c>
      <c r="AE5533" s="5">
        <v>4</v>
      </c>
      <c r="AF5533" s="3">
        <v>1.72999793618951</v>
      </c>
      <c r="AG5533" s="3">
        <v>55.6945794893643</v>
      </c>
      <c r="AH5533" s="3">
        <v>52.5294089750939</v>
      </c>
      <c r="AI5533" s="3">
        <v>24.8585720782367</v>
      </c>
      <c r="AJ5533" s="3">
        <v>17.4469890027359</v>
      </c>
      <c r="AK5533" s="3">
        <v>11.7938985381048</v>
      </c>
      <c r="AL5533" s="3">
        <v>10.773785968643</v>
      </c>
      <c r="AM5533" s="3"/>
      <c r="AN5533" s="5" t="s">
        <v>46</v>
      </c>
      <c r="AO5533" s="1"/>
      <c r="AP5533" s="1"/>
      <c r="AQ5533" s="1"/>
    </row>
    <row r="5534" spans="1:43">
      <c r="A5534" s="1" t="s">
        <v>13912</v>
      </c>
      <c r="B5534" s="1" t="s">
        <v>13913</v>
      </c>
      <c r="C5534" s="3">
        <v>17.4739726027397</v>
      </c>
      <c r="D5534" s="4">
        <v>37859</v>
      </c>
      <c r="E5534" s="3">
        <v>63.7515715763</v>
      </c>
      <c r="F5534" s="5" t="s">
        <v>1982</v>
      </c>
      <c r="G5534" s="5">
        <v>2032</v>
      </c>
      <c r="H5534" s="5" t="s">
        <v>60</v>
      </c>
      <c r="I5534" s="3">
        <v>10.5473075960857</v>
      </c>
      <c r="J5534" s="3">
        <v>18.75</v>
      </c>
      <c r="K5534" s="3">
        <v>3.98154314527638</v>
      </c>
      <c r="L5534" s="3">
        <v>13.8063279002876</v>
      </c>
      <c r="M5534" s="3">
        <v>4.71771561776511</v>
      </c>
      <c r="N5534" s="3">
        <v>20.375865479723</v>
      </c>
      <c r="O5534" s="3">
        <v>16.4468949655546</v>
      </c>
      <c r="P5534" s="3">
        <v>22.210953346856</v>
      </c>
      <c r="Q5534" s="3">
        <v>22.0394865276784</v>
      </c>
      <c r="R5534" s="3">
        <v>23.3507853403141</v>
      </c>
      <c r="S5534" s="3">
        <v>48.5591004596214</v>
      </c>
      <c r="T5534" s="3">
        <v>35.024154589372</v>
      </c>
      <c r="U5534" s="3">
        <v>79.0859667417672</v>
      </c>
      <c r="V5534" s="3">
        <v>43.2937181663837</v>
      </c>
      <c r="W5534" s="3">
        <v>57.1671163873105</v>
      </c>
      <c r="X5534" s="3">
        <v>39.5454545454545</v>
      </c>
      <c r="Y5534" s="3">
        <v>127.346143022663</v>
      </c>
      <c r="Z5534" s="3">
        <v>18.1229773462783</v>
      </c>
      <c r="AA5534" s="3">
        <v>0.24571418320097</v>
      </c>
      <c r="AB5534" s="3">
        <v>0.155731633544619</v>
      </c>
      <c r="AC5534" s="3">
        <v>-25.6061001042753</v>
      </c>
      <c r="AD5534" s="3">
        <v>0.634003967074621</v>
      </c>
      <c r="AE5534" s="5">
        <v>3</v>
      </c>
      <c r="AF5534" s="3">
        <v>1.06411652413948</v>
      </c>
      <c r="AG5534" s="3">
        <v>36.0253600354886</v>
      </c>
      <c r="AH5534" s="3">
        <v>37.2023213459478</v>
      </c>
      <c r="AI5534" s="3">
        <v>15.3492587842208</v>
      </c>
      <c r="AJ5534" s="3">
        <v>18.3632936234844</v>
      </c>
      <c r="AK5534" s="3">
        <v>16.0663228588012</v>
      </c>
      <c r="AL5534" s="3">
        <v>18.0023644541571</v>
      </c>
      <c r="AM5534" s="3"/>
      <c r="AN5534" s="5" t="s">
        <v>46</v>
      </c>
      <c r="AO5534" s="1"/>
      <c r="AP5534" s="1"/>
      <c r="AQ5534" s="1"/>
    </row>
    <row r="5535" spans="1:43">
      <c r="A5535" s="1" t="s">
        <v>13914</v>
      </c>
      <c r="B5535" s="1" t="s">
        <v>13915</v>
      </c>
      <c r="C5535" s="3">
        <v>17.0821917808219</v>
      </c>
      <c r="D5535" s="4">
        <v>38002</v>
      </c>
      <c r="E5535" s="3">
        <v>1670.317025919</v>
      </c>
      <c r="F5535" s="5" t="s">
        <v>3676</v>
      </c>
      <c r="G5535" s="5">
        <v>2092</v>
      </c>
      <c r="H5535" s="5" t="s">
        <v>64</v>
      </c>
      <c r="I5535" s="3">
        <v>0.259215664262137</v>
      </c>
      <c r="J5535" s="3">
        <v>63.265306122449</v>
      </c>
      <c r="K5535" s="3">
        <v>0.039624108756073</v>
      </c>
      <c r="L5535" s="3">
        <v>60.6413994169096</v>
      </c>
      <c r="M5535" s="3">
        <v>0.194534996404168</v>
      </c>
      <c r="N5535" s="3">
        <v>61.0787172011662</v>
      </c>
      <c r="O5535" s="3">
        <v>0.574026227788698</v>
      </c>
      <c r="P5535" s="3">
        <v>74.8538011695906</v>
      </c>
      <c r="Q5535" s="3">
        <v>1.05073516547572</v>
      </c>
      <c r="R5535" s="3">
        <v>78.698224852071</v>
      </c>
      <c r="S5535" s="3">
        <v>1.95268724586708</v>
      </c>
      <c r="T5535" s="3">
        <v>70.4647676161919</v>
      </c>
      <c r="U5535" s="3">
        <v>4.37897050183317</v>
      </c>
      <c r="V5535" s="3">
        <v>71.7592592592593</v>
      </c>
      <c r="W5535" s="3">
        <v>7.90354811728881</v>
      </c>
      <c r="X5535" s="3">
        <v>67.5925925925926</v>
      </c>
      <c r="Y5535" s="3">
        <v>14.5128813044762</v>
      </c>
      <c r="Z5535" s="3">
        <v>75.9398496240601</v>
      </c>
      <c r="AA5535" s="3">
        <v>-0.306759615150272</v>
      </c>
      <c r="AB5535" s="3">
        <v>1.68994708797924</v>
      </c>
      <c r="AC5535" s="3">
        <v>0</v>
      </c>
      <c r="AD5535" s="3"/>
      <c r="AE5535" s="5"/>
      <c r="AF5535" s="3">
        <v>0.209831833726694</v>
      </c>
      <c r="AG5535" s="3">
        <v>1.41795339628272</v>
      </c>
      <c r="AH5535" s="3">
        <v>1.55265214530034</v>
      </c>
      <c r="AI5535" s="3">
        <v>1.88987427618657</v>
      </c>
      <c r="AJ5535" s="3">
        <v>2.03379274648245</v>
      </c>
      <c r="AK5535" s="3">
        <v>2.1027443568512</v>
      </c>
      <c r="AL5535" s="3">
        <v>2.38736802726245</v>
      </c>
      <c r="AM5535" s="3">
        <v>100</v>
      </c>
      <c r="AN5535" s="5" t="s">
        <v>56</v>
      </c>
      <c r="AO5535" s="1"/>
      <c r="AP5535" s="1"/>
      <c r="AQ5535" s="1"/>
    </row>
    <row r="5536" spans="1:43">
      <c r="A5536" s="1" t="s">
        <v>13916</v>
      </c>
      <c r="B5536" s="1" t="s">
        <v>13917</v>
      </c>
      <c r="C5536" s="3">
        <v>16.6493150684932</v>
      </c>
      <c r="D5536" s="4">
        <v>38160</v>
      </c>
      <c r="E5536" s="3">
        <v>31.0352332067</v>
      </c>
      <c r="F5536" s="5" t="s">
        <v>9737</v>
      </c>
      <c r="G5536" s="5">
        <v>603</v>
      </c>
      <c r="H5536" s="5" t="s">
        <v>55</v>
      </c>
      <c r="I5536" s="3">
        <v>5.58574330482835</v>
      </c>
      <c r="J5536" s="3">
        <v>76.346037507562</v>
      </c>
      <c r="K5536" s="3">
        <v>2.94715886960661</v>
      </c>
      <c r="L5536" s="3">
        <v>42.5423728813559</v>
      </c>
      <c r="M5536" s="3">
        <v>4.32390543349517</v>
      </c>
      <c r="N5536" s="3">
        <v>58.1687612208258</v>
      </c>
      <c r="O5536" s="3">
        <v>4.96225881291279</v>
      </c>
      <c r="P5536" s="3">
        <v>91.2582781456954</v>
      </c>
      <c r="Q5536" s="3">
        <v>1.49232440141389</v>
      </c>
      <c r="R5536" s="3">
        <v>93.9024390243902</v>
      </c>
      <c r="S5536" s="3">
        <v>24.6743577361002</v>
      </c>
      <c r="T5536" s="3">
        <v>95.3125</v>
      </c>
      <c r="U5536" s="3">
        <v>72.7447396462186</v>
      </c>
      <c r="V5536" s="3">
        <v>88.8888888888889</v>
      </c>
      <c r="W5536" s="3">
        <v>49.6507281798949</v>
      </c>
      <c r="X5536" s="3">
        <v>90.6510851419032</v>
      </c>
      <c r="Y5536" s="3">
        <v>77.0263492885951</v>
      </c>
      <c r="Z5536" s="3">
        <v>83.1600831600832</v>
      </c>
      <c r="AA5536" s="3">
        <v>0.133296142810545</v>
      </c>
      <c r="AB5536" s="3">
        <v>0.13553316704495</v>
      </c>
      <c r="AC5536" s="3">
        <v>-25.3825630849333</v>
      </c>
      <c r="AD5536" s="3">
        <v>0.565525543078453</v>
      </c>
      <c r="AE5536" s="5">
        <v>3</v>
      </c>
      <c r="AF5536" s="3">
        <v>1.01234353264373</v>
      </c>
      <c r="AG5536" s="3">
        <v>23.9827688690192</v>
      </c>
      <c r="AH5536" s="3">
        <v>31.6231383710063</v>
      </c>
      <c r="AI5536" s="3">
        <v>12.7168490609535</v>
      </c>
      <c r="AJ5536" s="3">
        <v>11.905566721793</v>
      </c>
      <c r="AK5536" s="3">
        <v>13.8956952943342</v>
      </c>
      <c r="AL5536" s="3">
        <v>13.8850518918066</v>
      </c>
      <c r="AM5536" s="3"/>
      <c r="AN5536" s="5" t="s">
        <v>46</v>
      </c>
      <c r="AO5536" s="1"/>
      <c r="AP5536" s="1"/>
      <c r="AQ5536" s="1"/>
    </row>
    <row r="5537" spans="1:43">
      <c r="A5537" s="1" t="s">
        <v>13918</v>
      </c>
      <c r="B5537" s="1" t="s">
        <v>13919</v>
      </c>
      <c r="C5537" s="3">
        <v>15.4767123287671</v>
      </c>
      <c r="D5537" s="4">
        <v>38588</v>
      </c>
      <c r="E5537" s="3">
        <v>3.4883171229</v>
      </c>
      <c r="F5537" s="5" t="s">
        <v>13920</v>
      </c>
      <c r="G5537" s="5">
        <v>353</v>
      </c>
      <c r="H5537" s="5" t="s">
        <v>71</v>
      </c>
      <c r="I5537" s="3">
        <v>1.37477585176329</v>
      </c>
      <c r="J5537" s="3">
        <v>10.6918238993711</v>
      </c>
      <c r="K5537" s="3">
        <v>0.473933649289109</v>
      </c>
      <c r="L5537" s="3">
        <v>18.2389937106918</v>
      </c>
      <c r="M5537" s="3">
        <v>0.355029585798814</v>
      </c>
      <c r="N5537" s="3">
        <v>13.2075471698113</v>
      </c>
      <c r="O5537" s="3">
        <v>1.3142174432497</v>
      </c>
      <c r="P5537" s="3">
        <v>18.3544303797468</v>
      </c>
      <c r="Q5537" s="3">
        <v>2.10716435882</v>
      </c>
      <c r="R5537" s="3">
        <v>13.4615384615385</v>
      </c>
      <c r="S5537" s="3">
        <v>6.39899623588456</v>
      </c>
      <c r="T5537" s="3">
        <v>18.7919463087248</v>
      </c>
      <c r="U5537" s="3">
        <v>10.7049608355091</v>
      </c>
      <c r="V5537" s="3">
        <v>34.5323741007194</v>
      </c>
      <c r="W5537" s="3">
        <v>19.774011299435</v>
      </c>
      <c r="X5537" s="3">
        <v>28.0575539568345</v>
      </c>
      <c r="Y5537" s="3">
        <v>20.9700427960057</v>
      </c>
      <c r="Z5537" s="3">
        <v>37.3015873015873</v>
      </c>
      <c r="AA5537" s="3">
        <v>0.153761634518198</v>
      </c>
      <c r="AB5537" s="3">
        <v>0.363837705406026</v>
      </c>
      <c r="AC5537" s="3">
        <v>-2.08333333333333</v>
      </c>
      <c r="AD5537" s="3">
        <v>2.96998195921136</v>
      </c>
      <c r="AE5537" s="5">
        <v>2</v>
      </c>
      <c r="AF5537" s="3">
        <v>0.483514191396667</v>
      </c>
      <c r="AG5537" s="3">
        <v>6.31294830725226</v>
      </c>
      <c r="AH5537" s="3">
        <v>5.03503739698077</v>
      </c>
      <c r="AI5537" s="3">
        <v>5.82174115752956</v>
      </c>
      <c r="AJ5537" s="3">
        <v>3.96504038292911</v>
      </c>
      <c r="AK5537" s="3">
        <v>5.46635732565321</v>
      </c>
      <c r="AL5537" s="3">
        <v>7.98193425237161</v>
      </c>
      <c r="AM5537" s="3"/>
      <c r="AN5537" s="5" t="s">
        <v>46</v>
      </c>
      <c r="AO5537" s="1"/>
      <c r="AP5537" s="1"/>
      <c r="AQ5537" s="1"/>
    </row>
    <row r="5538" spans="1:43">
      <c r="A5538" s="1" t="s">
        <v>13921</v>
      </c>
      <c r="B5538" s="1" t="s">
        <v>13922</v>
      </c>
      <c r="C5538" s="3">
        <v>14.7095890410959</v>
      </c>
      <c r="D5538" s="4">
        <v>38868</v>
      </c>
      <c r="E5538" s="3">
        <v>5.2366647493</v>
      </c>
      <c r="F5538" s="5" t="s">
        <v>13923</v>
      </c>
      <c r="G5538" s="5">
        <v>353</v>
      </c>
      <c r="H5538" s="5" t="s">
        <v>2390</v>
      </c>
      <c r="I5538" s="3">
        <v>4.93328029698612</v>
      </c>
      <c r="J5538" s="3">
        <v>37.6923076923077</v>
      </c>
      <c r="K5538" s="3">
        <v>1.74708818635609</v>
      </c>
      <c r="L5538" s="3">
        <v>30.8270676691729</v>
      </c>
      <c r="M5538" s="3">
        <v>1.6654618794329</v>
      </c>
      <c r="N5538" s="3">
        <v>40.1515151515151</v>
      </c>
      <c r="O5538" s="3">
        <v>9.7956595035729</v>
      </c>
      <c r="P5538" s="3">
        <v>36.71875</v>
      </c>
      <c r="Q5538" s="3">
        <v>18.8564663558095</v>
      </c>
      <c r="R5538" s="3">
        <v>23.3644859813084</v>
      </c>
      <c r="S5538" s="3">
        <v>36.9120152989567</v>
      </c>
      <c r="T5538" s="3">
        <v>44</v>
      </c>
      <c r="U5538" s="3">
        <v>85.0563237648061</v>
      </c>
      <c r="V5538" s="3">
        <v>54.7619047619048</v>
      </c>
      <c r="W5538" s="3">
        <v>65.6600459798317</v>
      </c>
      <c r="X5538" s="3">
        <v>69.6969696969697</v>
      </c>
      <c r="Y5538" s="3">
        <v>83.3043112321215</v>
      </c>
      <c r="Z5538" s="3">
        <v>64.2857142857143</v>
      </c>
      <c r="AA5538" s="3">
        <v>0.261220776035068</v>
      </c>
      <c r="AB5538" s="3">
        <v>0.218095796220571</v>
      </c>
      <c r="AC5538" s="3">
        <v>-23.6151603498542</v>
      </c>
      <c r="AD5538" s="3">
        <v>0.774402565818748</v>
      </c>
      <c r="AE5538" s="5">
        <v>5</v>
      </c>
      <c r="AF5538" s="3">
        <v>1.21822061779357</v>
      </c>
      <c r="AG5538" s="3">
        <v>34.8810105576539</v>
      </c>
      <c r="AH5538" s="3">
        <v>37.424584406185</v>
      </c>
      <c r="AI5538" s="3">
        <v>15.4176466130488</v>
      </c>
      <c r="AJ5538" s="3">
        <v>15.6270524272656</v>
      </c>
      <c r="AK5538" s="3">
        <v>8.88009079653631</v>
      </c>
      <c r="AL5538" s="3">
        <v>10.1113627402447</v>
      </c>
      <c r="AM5538" s="3"/>
      <c r="AN5538" s="5" t="s">
        <v>46</v>
      </c>
      <c r="AO5538" s="1"/>
      <c r="AP5538" s="1"/>
      <c r="AQ5538" s="1"/>
    </row>
    <row r="5539" spans="1:43">
      <c r="A5539" s="1" t="s">
        <v>13924</v>
      </c>
      <c r="B5539" s="1" t="s">
        <v>13925</v>
      </c>
      <c r="C5539" s="3">
        <v>13.8438356164384</v>
      </c>
      <c r="D5539" s="4">
        <v>39184</v>
      </c>
      <c r="E5539" s="3">
        <v>16.4642626354</v>
      </c>
      <c r="F5539" s="5" t="s">
        <v>13926</v>
      </c>
      <c r="G5539" s="5">
        <v>953</v>
      </c>
      <c r="H5539" s="5" t="s">
        <v>55</v>
      </c>
      <c r="I5539" s="3">
        <v>10.3202846975089</v>
      </c>
      <c r="J5539" s="3">
        <v>50.0907441016334</v>
      </c>
      <c r="K5539" s="3">
        <v>4.28931875525651</v>
      </c>
      <c r="L5539" s="3">
        <v>15.5367231638418</v>
      </c>
      <c r="M5539" s="3">
        <v>5.35259133389974</v>
      </c>
      <c r="N5539" s="3">
        <v>48.0550568521843</v>
      </c>
      <c r="O5539" s="3">
        <v>15.5638397017707</v>
      </c>
      <c r="P5539" s="3">
        <v>64.1059602649007</v>
      </c>
      <c r="Q5539" s="3">
        <v>12.8298453139217</v>
      </c>
      <c r="R5539" s="3">
        <v>80.030487804878</v>
      </c>
      <c r="S5539" s="3">
        <v>54.0372670807453</v>
      </c>
      <c r="T5539" s="3">
        <v>68.26171875</v>
      </c>
      <c r="U5539" s="3">
        <v>105.980066445183</v>
      </c>
      <c r="V5539" s="3">
        <v>73.5772357723577</v>
      </c>
      <c r="W5539" s="3">
        <v>60.4139715394567</v>
      </c>
      <c r="X5539" s="3">
        <v>83.4724540901503</v>
      </c>
      <c r="Y5539" s="3">
        <v>60.6217616580311</v>
      </c>
      <c r="Z5539" s="3">
        <v>89.8128898128898</v>
      </c>
      <c r="AA5539" s="3">
        <v>0.272103685653848</v>
      </c>
      <c r="AB5539" s="3">
        <v>0.157102243596508</v>
      </c>
      <c r="AC5539" s="3">
        <v>-34.9330357142857</v>
      </c>
      <c r="AD5539" s="3">
        <v>0.487443440052294</v>
      </c>
      <c r="AE5539" s="5">
        <v>7</v>
      </c>
      <c r="AF5539" s="3">
        <v>1.04447579170197</v>
      </c>
      <c r="AG5539" s="3">
        <v>50.1425741001519</v>
      </c>
      <c r="AH5539" s="3">
        <v>44.0647521553287</v>
      </c>
      <c r="AI5539" s="3">
        <v>14.675618056522</v>
      </c>
      <c r="AJ5539" s="3">
        <v>11.5907599918425</v>
      </c>
      <c r="AK5539" s="3">
        <v>9.92621178868493</v>
      </c>
      <c r="AL5539" s="3">
        <v>11.0775482355868</v>
      </c>
      <c r="AM5539" s="3"/>
      <c r="AN5539" s="5" t="s">
        <v>46</v>
      </c>
      <c r="AO5539" s="1"/>
      <c r="AP5539" s="1"/>
      <c r="AQ5539" s="1"/>
    </row>
    <row r="5540" spans="1:43">
      <c r="A5540" s="1" t="s">
        <v>13927</v>
      </c>
      <c r="B5540" s="1" t="s">
        <v>13928</v>
      </c>
      <c r="C5540" s="3">
        <v>13.6109589041096</v>
      </c>
      <c r="D5540" s="4">
        <v>39269</v>
      </c>
      <c r="E5540" s="3">
        <v>39.7013715692</v>
      </c>
      <c r="F5540" s="5" t="s">
        <v>13929</v>
      </c>
      <c r="G5540" s="5">
        <v>2946</v>
      </c>
      <c r="H5540" s="5" t="s">
        <v>55</v>
      </c>
      <c r="I5540" s="3">
        <v>3.19391634980989</v>
      </c>
      <c r="J5540" s="3">
        <v>85.480943738657</v>
      </c>
      <c r="K5540" s="3">
        <v>1.11773472429209</v>
      </c>
      <c r="L5540" s="3">
        <v>75.9322033898305</v>
      </c>
      <c r="M5540" s="3">
        <v>-2.65423242467719</v>
      </c>
      <c r="N5540" s="3">
        <v>94.3147815679234</v>
      </c>
      <c r="O5540" s="3">
        <v>25.4158964879852</v>
      </c>
      <c r="P5540" s="3">
        <v>20.4635761589404</v>
      </c>
      <c r="Q5540" s="3">
        <v>19.349164467898</v>
      </c>
      <c r="R5540" s="3">
        <v>63.0335365853659</v>
      </c>
      <c r="S5540" s="3">
        <v>73.0867346938775</v>
      </c>
      <c r="T5540" s="3">
        <v>38.0859375</v>
      </c>
      <c r="U5540" s="3">
        <v>170.858283433134</v>
      </c>
      <c r="V5540" s="3">
        <v>29.2682926829268</v>
      </c>
      <c r="W5540" s="3">
        <v>130.78231292517</v>
      </c>
      <c r="X5540" s="3">
        <v>35.2253756260434</v>
      </c>
      <c r="Y5540" s="3">
        <v>117.12</v>
      </c>
      <c r="Z5540" s="3">
        <v>62.3700623700624</v>
      </c>
      <c r="AA5540" s="3">
        <v>0.234769553996955</v>
      </c>
      <c r="AB5540" s="3">
        <v>0.233175484145179</v>
      </c>
      <c r="AC5540" s="3">
        <v>-36.4275668073136</v>
      </c>
      <c r="AD5540" s="3">
        <v>0.880732906980089</v>
      </c>
      <c r="AE5540" s="5">
        <v>7</v>
      </c>
      <c r="AF5540" s="3">
        <v>2.21946985877878</v>
      </c>
      <c r="AG5540" s="3">
        <v>71.792253164865</v>
      </c>
      <c r="AH5540" s="3">
        <v>69.1485434036553</v>
      </c>
      <c r="AI5540" s="3">
        <v>29.2565098156853</v>
      </c>
      <c r="AJ5540" s="3">
        <v>23.5353422285113</v>
      </c>
      <c r="AK5540" s="3">
        <v>18.35241945792</v>
      </c>
      <c r="AL5540" s="3">
        <v>17.6215692151904</v>
      </c>
      <c r="AM5540" s="3"/>
      <c r="AN5540" s="5" t="s">
        <v>46</v>
      </c>
      <c r="AO5540" s="1"/>
      <c r="AP5540" s="1"/>
      <c r="AQ5540" s="1"/>
    </row>
    <row r="5541" spans="1:43">
      <c r="A5541" s="1" t="s">
        <v>13930</v>
      </c>
      <c r="B5541" s="1" t="s">
        <v>13931</v>
      </c>
      <c r="C5541" s="3">
        <v>12.7150684931507</v>
      </c>
      <c r="D5541" s="4">
        <v>39596</v>
      </c>
      <c r="E5541" s="3">
        <v>7.2671352025</v>
      </c>
      <c r="F5541" s="5" t="s">
        <v>13932</v>
      </c>
      <c r="G5541" s="5">
        <v>966</v>
      </c>
      <c r="H5541" s="5" t="s">
        <v>55</v>
      </c>
      <c r="I5541" s="3">
        <v>1.23249299719889</v>
      </c>
      <c r="J5541" s="3">
        <v>91.2280701754386</v>
      </c>
      <c r="K5541" s="3">
        <v>2.14810627473149</v>
      </c>
      <c r="L5541" s="3">
        <v>59.2655367231638</v>
      </c>
      <c r="M5541" s="3">
        <v>-3.88297872340426</v>
      </c>
      <c r="N5541" s="3">
        <v>96.229802513465</v>
      </c>
      <c r="O5541" s="3">
        <v>19.9468967806173</v>
      </c>
      <c r="P5541" s="3">
        <v>45.1655629139073</v>
      </c>
      <c r="Q5541" s="3">
        <v>19.31330472103</v>
      </c>
      <c r="R5541" s="3">
        <v>63.109756097561</v>
      </c>
      <c r="S5541" s="3">
        <v>68.327899394504</v>
      </c>
      <c r="T5541" s="3">
        <v>45.21484375</v>
      </c>
      <c r="U5541" s="3">
        <v>205.236486486487</v>
      </c>
      <c r="V5541" s="3">
        <v>13.2791327913279</v>
      </c>
      <c r="W5541" s="3">
        <v>136.983606557377</v>
      </c>
      <c r="X5541" s="3">
        <v>30.7178631051753</v>
      </c>
      <c r="Y5541" s="3">
        <v>175.247524752475</v>
      </c>
      <c r="Z5541" s="3">
        <v>32.8482328482328</v>
      </c>
      <c r="AA5541" s="3">
        <v>0.22877013215388</v>
      </c>
      <c r="AB5541" s="3">
        <v>0.260597510699622</v>
      </c>
      <c r="AC5541" s="3">
        <v>-33.3534015653221</v>
      </c>
      <c r="AD5541" s="3">
        <v>0.997002489060426</v>
      </c>
      <c r="AE5541" s="5">
        <v>8</v>
      </c>
      <c r="AF5541" s="3">
        <v>2.5243193517825</v>
      </c>
      <c r="AG5541" s="3">
        <v>60.5819089481742</v>
      </c>
      <c r="AH5541" s="3">
        <v>77.1403296136506</v>
      </c>
      <c r="AI5541" s="3">
        <v>32.1939573784638</v>
      </c>
      <c r="AJ5541" s="3">
        <v>26.8389024340285</v>
      </c>
      <c r="AK5541" s="3">
        <v>19.8421360284267</v>
      </c>
      <c r="AL5541" s="3">
        <v>20.2175192495009</v>
      </c>
      <c r="AM5541" s="3"/>
      <c r="AN5541" s="5" t="s">
        <v>46</v>
      </c>
      <c r="AO5541" s="1"/>
      <c r="AP5541" s="1"/>
      <c r="AQ5541" s="1"/>
    </row>
    <row r="5542" spans="1:43">
      <c r="A5542" s="1" t="s">
        <v>13933</v>
      </c>
      <c r="B5542" s="1" t="s">
        <v>13934</v>
      </c>
      <c r="C5542" s="3">
        <v>11.6794520547945</v>
      </c>
      <c r="D5542" s="4">
        <v>39974</v>
      </c>
      <c r="E5542" s="3">
        <v>39.0699380904</v>
      </c>
      <c r="F5542" s="5" t="s">
        <v>3234</v>
      </c>
      <c r="G5542" s="5">
        <v>4264</v>
      </c>
      <c r="H5542" s="5" t="s">
        <v>45</v>
      </c>
      <c r="I5542" s="3">
        <v>4.87959442332066</v>
      </c>
      <c r="J5542" s="3">
        <v>4.14012738853503</v>
      </c>
      <c r="K5542" s="3">
        <v>2.63565891472869</v>
      </c>
      <c r="L5542" s="3">
        <v>2.01863354037267</v>
      </c>
      <c r="M5542" s="3">
        <v>0.0907166616268658</v>
      </c>
      <c r="N5542" s="3">
        <v>46.5079365079365</v>
      </c>
      <c r="O5542" s="3">
        <v>8.417949557812</v>
      </c>
      <c r="P5542" s="3">
        <v>5.13245033112583</v>
      </c>
      <c r="Q5542" s="3">
        <v>13.3949982870846</v>
      </c>
      <c r="R5542" s="3">
        <v>1.88356164383562</v>
      </c>
      <c r="S5542" s="3">
        <v>24.0629685157421</v>
      </c>
      <c r="T5542" s="3">
        <v>5.83804143126177</v>
      </c>
      <c r="U5542" s="3">
        <v>42.6109435588108</v>
      </c>
      <c r="V5542" s="3">
        <v>8.49256900212314</v>
      </c>
      <c r="W5542" s="3">
        <v>53.8819153881916</v>
      </c>
      <c r="X5542" s="3">
        <v>2.13270142180095</v>
      </c>
      <c r="Y5542" s="3">
        <v>62.0166421928537</v>
      </c>
      <c r="Z5542" s="3">
        <v>2.9535864978903</v>
      </c>
      <c r="AA5542" s="3">
        <v>0.150882452352598</v>
      </c>
      <c r="AB5542" s="3">
        <v>0.219712174025106</v>
      </c>
      <c r="AC5542" s="3">
        <v>-12.350457424349</v>
      </c>
      <c r="AD5542" s="3">
        <v>1.24855900000147</v>
      </c>
      <c r="AE5542" s="5">
        <v>2</v>
      </c>
      <c r="AF5542" s="3">
        <v>1.08849803999573</v>
      </c>
      <c r="AG5542" s="3">
        <v>16.3874917045611</v>
      </c>
      <c r="AH5542" s="3">
        <v>19.235434182326</v>
      </c>
      <c r="AI5542" s="3">
        <v>14.2591948492176</v>
      </c>
      <c r="AJ5542" s="3">
        <v>10.5052879813886</v>
      </c>
      <c r="AK5542" s="3">
        <v>9.59233993076647</v>
      </c>
      <c r="AL5542" s="3">
        <v>16.2397852161203</v>
      </c>
      <c r="AM5542" s="3"/>
      <c r="AN5542" s="5" t="s">
        <v>46</v>
      </c>
      <c r="AO5542" s="1"/>
      <c r="AP5542" s="1"/>
      <c r="AQ5542" s="1"/>
    </row>
    <row r="5543" spans="1:43">
      <c r="A5543" s="1" t="s">
        <v>13935</v>
      </c>
      <c r="B5543" s="1" t="s">
        <v>13936</v>
      </c>
      <c r="C5543" s="3">
        <v>11.5095890410959</v>
      </c>
      <c r="D5543" s="4">
        <v>40036</v>
      </c>
      <c r="E5543" s="3">
        <v>4.3347397926</v>
      </c>
      <c r="F5543" s="5" t="s">
        <v>13937</v>
      </c>
      <c r="G5543" s="5">
        <v>1968</v>
      </c>
      <c r="H5543" s="5" t="s">
        <v>93</v>
      </c>
      <c r="I5543" s="3">
        <v>6.73996175908222</v>
      </c>
      <c r="J5543" s="3">
        <v>44.6</v>
      </c>
      <c r="K5543" s="3">
        <v>2.05667276051189</v>
      </c>
      <c r="L5543" s="3">
        <v>43.4588701684836</v>
      </c>
      <c r="M5543" s="3">
        <v>2.2904260192396</v>
      </c>
      <c r="N5543" s="3">
        <v>51.24750499002</v>
      </c>
      <c r="O5543" s="3">
        <v>11.8095180790978</v>
      </c>
      <c r="P5543" s="3">
        <v>46.2273641851107</v>
      </c>
      <c r="Q5543" s="3">
        <v>19.1037580680675</v>
      </c>
      <c r="R5543" s="3">
        <v>39.422084623323</v>
      </c>
      <c r="S5543" s="3">
        <v>50.946223260677</v>
      </c>
      <c r="T5543" s="3">
        <v>41.6093170989942</v>
      </c>
      <c r="U5543" s="3">
        <v>119.594286165884</v>
      </c>
      <c r="V5543" s="3">
        <v>33.0564784053156</v>
      </c>
      <c r="W5543" s="3">
        <v>89.9148761905405</v>
      </c>
      <c r="X5543" s="3">
        <v>36.0174781523096</v>
      </c>
      <c r="Y5543" s="3">
        <v>125.534618523843</v>
      </c>
      <c r="Z5543" s="3">
        <v>31.6883116883117</v>
      </c>
      <c r="AA5543" s="3">
        <v>0.286063959941988</v>
      </c>
      <c r="AB5543" s="3">
        <v>0.262588255153934</v>
      </c>
      <c r="AC5543" s="3">
        <v>-27.2027972027972</v>
      </c>
      <c r="AD5543" s="3">
        <v>0.874522996721508</v>
      </c>
      <c r="AE5543" s="5">
        <v>4</v>
      </c>
      <c r="AF5543" s="3">
        <v>1.65335451407271</v>
      </c>
      <c r="AG5543" s="3">
        <v>48.9198263443479</v>
      </c>
      <c r="AH5543" s="3">
        <v>49.5752254311924</v>
      </c>
      <c r="AI5543" s="3">
        <v>21.4748884771512</v>
      </c>
      <c r="AJ5543" s="3">
        <v>19.1132583791511</v>
      </c>
      <c r="AK5543" s="3">
        <v>18.0047728741941</v>
      </c>
      <c r="AL5543" s="3">
        <v>16.7461470702062</v>
      </c>
      <c r="AM5543" s="3"/>
      <c r="AN5543" s="5" t="s">
        <v>46</v>
      </c>
      <c r="AO5543" s="1"/>
      <c r="AP5543" s="1"/>
      <c r="AQ5543" s="1"/>
    </row>
    <row r="5544" spans="1:43">
      <c r="A5544" s="1" t="s">
        <v>13938</v>
      </c>
      <c r="B5544" s="1" t="s">
        <v>13939</v>
      </c>
      <c r="C5544" s="3">
        <v>11.1260273972603</v>
      </c>
      <c r="D5544" s="4">
        <v>40176</v>
      </c>
      <c r="E5544" s="3">
        <v>1.2690950998</v>
      </c>
      <c r="F5544" s="5" t="s">
        <v>13940</v>
      </c>
      <c r="G5544" s="5">
        <v>489</v>
      </c>
      <c r="H5544" s="5" t="s">
        <v>60</v>
      </c>
      <c r="I5544" s="3">
        <v>7.54477611940298</v>
      </c>
      <c r="J5544" s="3">
        <v>46.4285714285714</v>
      </c>
      <c r="K5544" s="3">
        <v>4.23115868653262</v>
      </c>
      <c r="L5544" s="3">
        <v>10.4506232023011</v>
      </c>
      <c r="M5544" s="3">
        <v>3.22326480911111</v>
      </c>
      <c r="N5544" s="3">
        <v>41.9386745796241</v>
      </c>
      <c r="O5544" s="3">
        <v>12.6211316036261</v>
      </c>
      <c r="P5544" s="3">
        <v>43.5091277890467</v>
      </c>
      <c r="Q5544" s="3">
        <v>18.4628031237156</v>
      </c>
      <c r="R5544" s="3">
        <v>39.0575916230367</v>
      </c>
      <c r="S5544" s="3">
        <v>38.687325570205</v>
      </c>
      <c r="T5544" s="3">
        <v>48.9130434782609</v>
      </c>
      <c r="U5544" s="3">
        <v>56.2168021680217</v>
      </c>
      <c r="V5544" s="3">
        <v>63.8370118845501</v>
      </c>
      <c r="W5544" s="3">
        <v>41.5897032815877</v>
      </c>
      <c r="X5544" s="3">
        <v>53.8636363636364</v>
      </c>
      <c r="Y5544" s="3">
        <v>106.077506077506</v>
      </c>
      <c r="Z5544" s="3">
        <v>31.0679611650485</v>
      </c>
      <c r="AA5544" s="3">
        <v>0.227705200946026</v>
      </c>
      <c r="AB5544" s="3">
        <v>0.129111091709007</v>
      </c>
      <c r="AC5544" s="3">
        <v>-18.6332488500892</v>
      </c>
      <c r="AD5544" s="3">
        <v>0.65833913742555</v>
      </c>
      <c r="AE5544" s="5">
        <v>3</v>
      </c>
      <c r="AF5544" s="3">
        <v>0.881866570040483</v>
      </c>
      <c r="AG5544" s="3">
        <v>24.1683038698725</v>
      </c>
      <c r="AH5544" s="3">
        <v>26.7786285447102</v>
      </c>
      <c r="AI5544" s="3">
        <v>11.7697624068287</v>
      </c>
      <c r="AJ5544" s="3">
        <v>13.7595265605499</v>
      </c>
      <c r="AK5544" s="3">
        <v>10.714262090181</v>
      </c>
      <c r="AL5544" s="3">
        <v>10.8481918367485</v>
      </c>
      <c r="AM5544" s="3"/>
      <c r="AN5544" s="5" t="s">
        <v>46</v>
      </c>
      <c r="AO5544" s="1"/>
      <c r="AP5544" s="1"/>
      <c r="AQ5544" s="1"/>
    </row>
    <row r="5545" spans="1:43">
      <c r="A5545" s="1" t="s">
        <v>13941</v>
      </c>
      <c r="B5545" s="1" t="s">
        <v>13942</v>
      </c>
      <c r="C5545" s="3">
        <v>10.7041095890411</v>
      </c>
      <c r="D5545" s="4">
        <v>40330</v>
      </c>
      <c r="E5545" s="3">
        <v>3.0511261729</v>
      </c>
      <c r="F5545" s="5" t="s">
        <v>13943</v>
      </c>
      <c r="G5545" s="5">
        <v>13</v>
      </c>
      <c r="H5545" s="5" t="s">
        <v>55</v>
      </c>
      <c r="I5545" s="3">
        <v>-3.1628532974428</v>
      </c>
      <c r="J5545" s="3">
        <v>97.7011494252874</v>
      </c>
      <c r="K5545" s="3">
        <v>-1.03163686382393</v>
      </c>
      <c r="L5545" s="3">
        <v>97.0056497175141</v>
      </c>
      <c r="M5545" s="3">
        <v>-4.41713716373298</v>
      </c>
      <c r="N5545" s="3">
        <v>96.6487133453022</v>
      </c>
      <c r="O5545" s="3">
        <v>-5.26662277814351</v>
      </c>
      <c r="P5545" s="3">
        <v>99.1390728476821</v>
      </c>
      <c r="Q5545" s="3">
        <v>-10.1467374336559</v>
      </c>
      <c r="R5545" s="3">
        <v>99.0091463414634</v>
      </c>
      <c r="S5545" s="3">
        <v>31.4755596162631</v>
      </c>
      <c r="T5545" s="3">
        <v>91.40625</v>
      </c>
      <c r="U5545" s="3">
        <v>85.4381443298969</v>
      </c>
      <c r="V5545" s="3">
        <v>83.739837398374</v>
      </c>
      <c r="W5545" s="3">
        <v>56.5832426550598</v>
      </c>
      <c r="X5545" s="3">
        <v>86.9782971619366</v>
      </c>
      <c r="Y5545" s="3">
        <v>89.5915678524374</v>
      </c>
      <c r="Z5545" s="3">
        <v>79.2099792099792</v>
      </c>
      <c r="AA5545" s="3">
        <v>0.190339216575475</v>
      </c>
      <c r="AB5545" s="3">
        <v>0.157203355875575</v>
      </c>
      <c r="AC5545" s="3">
        <v>-33.3030440708769</v>
      </c>
      <c r="AD5545" s="3">
        <v>0.483154531167661</v>
      </c>
      <c r="AE5545" s="5">
        <v>7</v>
      </c>
      <c r="AF5545" s="3">
        <v>1.11367030261058</v>
      </c>
      <c r="AG5545" s="3">
        <v>31.5515616305527</v>
      </c>
      <c r="AH5545" s="3">
        <v>38.3365670191281</v>
      </c>
      <c r="AI5545" s="3">
        <v>15.6592248469094</v>
      </c>
      <c r="AJ5545" s="3">
        <v>13.429089084094</v>
      </c>
      <c r="AK5545" s="3">
        <v>20.9992207509266</v>
      </c>
      <c r="AL5545" s="3">
        <v>19.5854499829918</v>
      </c>
      <c r="AM5545" s="3"/>
      <c r="AN5545" s="5" t="s">
        <v>46</v>
      </c>
      <c r="AO5545" s="1"/>
      <c r="AP5545" s="1"/>
      <c r="AQ5545" s="1"/>
    </row>
    <row r="5546" spans="1:43">
      <c r="A5546" s="1" t="s">
        <v>13944</v>
      </c>
      <c r="B5546" s="1" t="s">
        <v>13945</v>
      </c>
      <c r="C5546" s="3">
        <v>10.5506849315068</v>
      </c>
      <c r="D5546" s="4">
        <v>40386</v>
      </c>
      <c r="E5546" s="3">
        <v>1.0237492605</v>
      </c>
      <c r="F5546" s="5" t="s">
        <v>13946</v>
      </c>
      <c r="G5546" s="5">
        <v>1170</v>
      </c>
      <c r="H5546" s="5" t="s">
        <v>112</v>
      </c>
      <c r="I5546" s="3">
        <v>11.2850619699935</v>
      </c>
      <c r="J5546" s="3">
        <v>38.8888888888889</v>
      </c>
      <c r="K5546" s="3">
        <v>-0.408639813193236</v>
      </c>
      <c r="L5546" s="3">
        <v>86.4864864864865</v>
      </c>
      <c r="M5546" s="3">
        <v>6.09452736318406</v>
      </c>
      <c r="N5546" s="3">
        <v>50</v>
      </c>
      <c r="O5546" s="3">
        <v>20.4802259887006</v>
      </c>
      <c r="P5546" s="3">
        <v>44.4444444444444</v>
      </c>
      <c r="Q5546" s="3">
        <v>23.0880230880231</v>
      </c>
      <c r="R5546" s="3">
        <v>44.4444444444444</v>
      </c>
      <c r="S5546" s="3">
        <v>38.5865150284322</v>
      </c>
      <c r="T5546" s="3">
        <v>44.4444444444444</v>
      </c>
      <c r="U5546" s="3">
        <v>56.8014705882353</v>
      </c>
      <c r="V5546" s="3">
        <v>64.5161290322581</v>
      </c>
      <c r="W5546" s="3">
        <v>42.0482930890924</v>
      </c>
      <c r="X5546" s="3">
        <v>80.7692307692308</v>
      </c>
      <c r="Y5546" s="3">
        <v>99.53216374269</v>
      </c>
      <c r="Z5546" s="3">
        <v>78.2608695652174</v>
      </c>
      <c r="AA5546" s="3">
        <v>0.206831074968805</v>
      </c>
      <c r="AB5546" s="3">
        <v>0.130975576858183</v>
      </c>
      <c r="AC5546" s="3">
        <v>-24.0754716981132</v>
      </c>
      <c r="AD5546" s="3">
        <v>0.514542414810076</v>
      </c>
      <c r="AE5546" s="5">
        <v>5</v>
      </c>
      <c r="AF5546" s="3">
        <v>0.764074691672085</v>
      </c>
      <c r="AG5546" s="3">
        <v>34.8011921263855</v>
      </c>
      <c r="AH5546" s="3">
        <v>31.03954962201</v>
      </c>
      <c r="AI5546" s="3">
        <v>12.6808049688705</v>
      </c>
      <c r="AJ5546" s="3">
        <v>15.2019247070897</v>
      </c>
      <c r="AK5546" s="3">
        <v>8.33020099547732</v>
      </c>
      <c r="AL5546" s="3">
        <v>8.87445598783665</v>
      </c>
      <c r="AM5546" s="3"/>
      <c r="AN5546" s="5" t="s">
        <v>46</v>
      </c>
      <c r="AO5546" s="1"/>
      <c r="AP5546" s="1"/>
      <c r="AQ5546" s="1"/>
    </row>
    <row r="5547" spans="1:43">
      <c r="A5547" s="1" t="s">
        <v>13947</v>
      </c>
      <c r="B5547" s="1" t="s">
        <v>13948</v>
      </c>
      <c r="C5547" s="3">
        <v>10.5506849315068</v>
      </c>
      <c r="D5547" s="4">
        <v>40386</v>
      </c>
      <c r="E5547" s="3">
        <v>65.7649692065</v>
      </c>
      <c r="F5547" s="5" t="s">
        <v>12207</v>
      </c>
      <c r="G5547" s="5">
        <v>2092</v>
      </c>
      <c r="H5547" s="5" t="s">
        <v>45</v>
      </c>
      <c r="I5547" s="3">
        <v>-0.84507042253522</v>
      </c>
      <c r="J5547" s="3">
        <v>87.1019108280255</v>
      </c>
      <c r="K5547" s="3">
        <v>0.427960057061339</v>
      </c>
      <c r="L5547" s="3">
        <v>51.8633540372671</v>
      </c>
      <c r="M5547" s="3">
        <v>-1.53846153846154</v>
      </c>
      <c r="N5547" s="3">
        <v>85.3968253968254</v>
      </c>
      <c r="O5547" s="3">
        <v>-0.838520330238383</v>
      </c>
      <c r="P5547" s="3">
        <v>86.7549668874172</v>
      </c>
      <c r="Q5547" s="3">
        <v>-2.05109277185232</v>
      </c>
      <c r="R5547" s="3">
        <v>91.4383561643836</v>
      </c>
      <c r="S5547" s="3">
        <v>3.70899079858663</v>
      </c>
      <c r="T5547" s="3">
        <v>76.6478342749529</v>
      </c>
      <c r="U5547" s="3">
        <v>21.036291472552</v>
      </c>
      <c r="V5547" s="3">
        <v>37.791932059448</v>
      </c>
      <c r="W5547" s="3">
        <v>33.2059492999179</v>
      </c>
      <c r="X5547" s="3">
        <v>17.7725118483412</v>
      </c>
      <c r="Y5547" s="3">
        <v>32.5181388904519</v>
      </c>
      <c r="Z5547" s="3">
        <v>31.2236286919831</v>
      </c>
      <c r="AA5547" s="3">
        <v>0.0336298408769905</v>
      </c>
      <c r="AB5547" s="3">
        <v>0.347778514005935</v>
      </c>
      <c r="AC5547" s="3">
        <v>-5.01543209876543</v>
      </c>
      <c r="AD5547" s="3">
        <v>1.99584171925001</v>
      </c>
      <c r="AE5547" s="5">
        <v>2</v>
      </c>
      <c r="AF5547" s="3">
        <v>0.792298218720355</v>
      </c>
      <c r="AG5547" s="3">
        <v>5.86846783277748</v>
      </c>
      <c r="AH5547" s="3">
        <v>9.61430292834158</v>
      </c>
      <c r="AI5547" s="3">
        <v>9.81510281609772</v>
      </c>
      <c r="AJ5547" s="3">
        <v>7.40765853035645</v>
      </c>
      <c r="AK5547" s="3">
        <v>3.76821002846728</v>
      </c>
      <c r="AL5547" s="3">
        <v>5.73136432995061</v>
      </c>
      <c r="AM5547" s="3"/>
      <c r="AN5547" s="5" t="s">
        <v>46</v>
      </c>
      <c r="AO5547" s="1"/>
      <c r="AP5547" s="1"/>
      <c r="AQ5547" s="1"/>
    </row>
    <row r="5548" spans="1:43">
      <c r="A5548" s="1" t="s">
        <v>13949</v>
      </c>
      <c r="B5548" s="1" t="s">
        <v>13950</v>
      </c>
      <c r="C5548" s="3">
        <v>10.1780821917808</v>
      </c>
      <c r="D5548" s="4">
        <v>40522</v>
      </c>
      <c r="E5548" s="3">
        <v>2.3413515591</v>
      </c>
      <c r="F5548" s="5" t="s">
        <v>13951</v>
      </c>
      <c r="G5548" s="5">
        <v>2358</v>
      </c>
      <c r="H5548" s="5" t="s">
        <v>55</v>
      </c>
      <c r="I5548" s="3">
        <v>20.2850877192982</v>
      </c>
      <c r="J5548" s="3">
        <v>2.17785843920145</v>
      </c>
      <c r="K5548" s="3">
        <v>3.88257575757575</v>
      </c>
      <c r="L5548" s="3">
        <v>22.4293785310734</v>
      </c>
      <c r="M5548" s="3">
        <v>7.18124084025402</v>
      </c>
      <c r="N5548" s="3">
        <v>31.7773788150808</v>
      </c>
      <c r="O5548" s="3">
        <v>32.8891580860085</v>
      </c>
      <c r="P5548" s="3">
        <v>4.10596026490066</v>
      </c>
      <c r="Q5548" s="3">
        <v>37.468671679198</v>
      </c>
      <c r="R5548" s="3">
        <v>13.7957317073171</v>
      </c>
      <c r="S5548" s="3">
        <v>76.2248995983936</v>
      </c>
      <c r="T5548" s="3">
        <v>33.30078125</v>
      </c>
      <c r="U5548" s="3">
        <v>109.551098376313</v>
      </c>
      <c r="V5548" s="3">
        <v>70.8672086720867</v>
      </c>
      <c r="W5548" s="3">
        <v>81.7729908864954</v>
      </c>
      <c r="X5548" s="3">
        <v>70.4507512520868</v>
      </c>
      <c r="Y5548" s="3">
        <v>165.617433414044</v>
      </c>
      <c r="Z5548" s="3">
        <v>39.0852390852391</v>
      </c>
      <c r="AA5548" s="3">
        <v>0.255345493646717</v>
      </c>
      <c r="AB5548" s="3">
        <v>0.177803945594111</v>
      </c>
      <c r="AC5548" s="3">
        <v>-33.4831460674157</v>
      </c>
      <c r="AD5548" s="3">
        <v>0.656981817571025</v>
      </c>
      <c r="AE5548" s="5">
        <v>3</v>
      </c>
      <c r="AF5548" s="3">
        <v>1.58964196368993</v>
      </c>
      <c r="AG5548" s="3">
        <v>63.9048076242334</v>
      </c>
      <c r="AH5548" s="3">
        <v>48.1253530893424</v>
      </c>
      <c r="AI5548" s="3">
        <v>21.3445568533542</v>
      </c>
      <c r="AJ5548" s="3">
        <v>23.3909074124448</v>
      </c>
      <c r="AK5548" s="3">
        <v>19.8696014175793</v>
      </c>
      <c r="AL5548" s="3">
        <v>17.763747324408</v>
      </c>
      <c r="AM5548" s="3"/>
      <c r="AN5548" s="5" t="s">
        <v>46</v>
      </c>
      <c r="AO5548" s="1"/>
      <c r="AP5548" s="1"/>
      <c r="AQ5548" s="1"/>
    </row>
    <row r="5549" spans="1:43">
      <c r="A5549" s="1" t="s">
        <v>13952</v>
      </c>
      <c r="B5549" s="1" t="s">
        <v>13953</v>
      </c>
      <c r="C5549" s="3">
        <v>10.2219178082192</v>
      </c>
      <c r="D5549" s="4">
        <v>40506</v>
      </c>
      <c r="E5549" s="3">
        <v>14.3232057549</v>
      </c>
      <c r="F5549" s="5" t="s">
        <v>11347</v>
      </c>
      <c r="G5549" s="5">
        <v>658</v>
      </c>
      <c r="H5549" s="5" t="s">
        <v>45</v>
      </c>
      <c r="I5549" s="3">
        <v>4.97060395510422</v>
      </c>
      <c r="J5549" s="3">
        <v>3.6624203821656</v>
      </c>
      <c r="K5549" s="3">
        <v>2.71966527196654</v>
      </c>
      <c r="L5549" s="3">
        <v>1.70807453416149</v>
      </c>
      <c r="M5549" s="3">
        <v>-0.657561962569552</v>
      </c>
      <c r="N5549" s="3">
        <v>70.9523809523809</v>
      </c>
      <c r="O5549" s="3">
        <v>8.99001109877913</v>
      </c>
      <c r="P5549" s="3">
        <v>3.80794701986755</v>
      </c>
      <c r="Q5549" s="3">
        <v>7.55750273822563</v>
      </c>
      <c r="R5549" s="3">
        <v>10.1027397260274</v>
      </c>
      <c r="S5549" s="3">
        <v>25.6557901471529</v>
      </c>
      <c r="T5549" s="3">
        <v>4.51977401129944</v>
      </c>
      <c r="U5549" s="3">
        <v>62.5827814569537</v>
      </c>
      <c r="V5549" s="3">
        <v>0.849256900212314</v>
      </c>
      <c r="W5549" s="3">
        <v>55.0118389897396</v>
      </c>
      <c r="X5549" s="3">
        <v>1.8957345971564</v>
      </c>
      <c r="Y5549" s="3">
        <v>42.1128798842258</v>
      </c>
      <c r="Z5549" s="3">
        <v>13.9240506329114</v>
      </c>
      <c r="AA5549" s="3">
        <v>0.115753497151836</v>
      </c>
      <c r="AB5549" s="3">
        <v>0.161496073071971</v>
      </c>
      <c r="AC5549" s="3">
        <v>-17.5572519083969</v>
      </c>
      <c r="AD5549" s="3">
        <v>0.894307054679745</v>
      </c>
      <c r="AE5549" s="5">
        <v>4</v>
      </c>
      <c r="AF5549" s="3">
        <v>1.18192722027557</v>
      </c>
      <c r="AG5549" s="3">
        <v>23.0455860298509</v>
      </c>
      <c r="AH5549" s="3">
        <v>29.515874029431</v>
      </c>
      <c r="AI5549" s="3">
        <v>14.1162831980075</v>
      </c>
      <c r="AJ5549" s="3">
        <v>10.3064896601733</v>
      </c>
      <c r="AK5549" s="3">
        <v>4.4745405829455</v>
      </c>
      <c r="AL5549" s="3">
        <v>11.1766563387282</v>
      </c>
      <c r="AM5549" s="3"/>
      <c r="AN5549" s="5" t="s">
        <v>46</v>
      </c>
      <c r="AO5549" s="1"/>
      <c r="AP5549" s="1"/>
      <c r="AQ5549" s="1"/>
    </row>
    <row r="5550" spans="1:43">
      <c r="A5550" s="1" t="s">
        <v>13954</v>
      </c>
      <c r="B5550" s="1" t="s">
        <v>13955</v>
      </c>
      <c r="C5550" s="3">
        <v>9.80547945205479</v>
      </c>
      <c r="D5550" s="4">
        <v>40658</v>
      </c>
      <c r="E5550" s="3">
        <v>0.4521105264</v>
      </c>
      <c r="F5550" s="5" t="s">
        <v>2908</v>
      </c>
      <c r="G5550" s="5">
        <v>100</v>
      </c>
      <c r="H5550" s="5" t="s">
        <v>320</v>
      </c>
      <c r="I5550" s="3">
        <v>5.99455040871935</v>
      </c>
      <c r="J5550" s="3">
        <v>61.1111111111111</v>
      </c>
      <c r="K5550" s="3">
        <v>2.63852242744064</v>
      </c>
      <c r="L5550" s="3">
        <v>55.5555555555556</v>
      </c>
      <c r="M5550" s="3">
        <v>3.18302387267905</v>
      </c>
      <c r="N5550" s="3">
        <v>61.1111111111111</v>
      </c>
      <c r="O5550" s="3">
        <v>14.4117647058823</v>
      </c>
      <c r="P5550" s="3">
        <v>61.1111111111111</v>
      </c>
      <c r="Q5550" s="3">
        <v>-2.01511335012595</v>
      </c>
      <c r="R5550" s="3">
        <v>61.1111111111111</v>
      </c>
      <c r="S5550" s="3">
        <v>-27.56052141527</v>
      </c>
      <c r="T5550" s="3">
        <v>61.1111111111111</v>
      </c>
      <c r="U5550" s="3">
        <v>-25.1923076923077</v>
      </c>
      <c r="V5550" s="3">
        <v>46.6666666666667</v>
      </c>
      <c r="W5550" s="3">
        <v>-18.1052631578947</v>
      </c>
      <c r="X5550" s="3">
        <v>42.8571428571429</v>
      </c>
      <c r="Y5550" s="3">
        <v>-23.2741617357002</v>
      </c>
      <c r="Z5550" s="3">
        <v>87.5</v>
      </c>
      <c r="AA5550" s="3">
        <v>-0.141467109315334</v>
      </c>
      <c r="AB5550" s="3">
        <v>-0.0505255860734659</v>
      </c>
      <c r="AC5550" s="3">
        <v>-45.9504132231405</v>
      </c>
      <c r="AD5550" s="3">
        <v>-0.139926809239693</v>
      </c>
      <c r="AE5550" s="5">
        <v>4</v>
      </c>
      <c r="AF5550" s="3">
        <v>-0.578754471160536</v>
      </c>
      <c r="AG5550" s="3">
        <v>-31.3799462429578</v>
      </c>
      <c r="AH5550" s="3">
        <v>-8.75923981388722</v>
      </c>
      <c r="AI5550" s="3">
        <v>-6.00970878232983</v>
      </c>
      <c r="AJ5550" s="3">
        <v>-5.80199933474133</v>
      </c>
      <c r="AK5550" s="3">
        <v>-6.78274489725983</v>
      </c>
      <c r="AL5550" s="3">
        <v>-7.5225658838734</v>
      </c>
      <c r="AM5550" s="3">
        <v>0.1</v>
      </c>
      <c r="AN5550" s="5" t="s">
        <v>56</v>
      </c>
      <c r="AO5550" s="1"/>
      <c r="AP5550" s="1"/>
      <c r="AQ5550" s="1"/>
    </row>
    <row r="5551" spans="1:43">
      <c r="A5551" s="1" t="s">
        <v>13956</v>
      </c>
      <c r="B5551" s="1" t="s">
        <v>13957</v>
      </c>
      <c r="C5551" s="3">
        <v>9.67945205479452</v>
      </c>
      <c r="D5551" s="4">
        <v>40704</v>
      </c>
      <c r="E5551" s="3">
        <v>3.3240366687</v>
      </c>
      <c r="F5551" s="5" t="s">
        <v>13940</v>
      </c>
      <c r="G5551" s="5">
        <v>489</v>
      </c>
      <c r="H5551" s="5" t="s">
        <v>60</v>
      </c>
      <c r="I5551" s="3">
        <v>11.843030227846</v>
      </c>
      <c r="J5551" s="3">
        <v>12.5992063492063</v>
      </c>
      <c r="K5551" s="3">
        <v>3.2761846576807</v>
      </c>
      <c r="L5551" s="3">
        <v>35.4745925215724</v>
      </c>
      <c r="M5551" s="3">
        <v>5.66885450851695</v>
      </c>
      <c r="N5551" s="3">
        <v>14.1444114737883</v>
      </c>
      <c r="O5551" s="3">
        <v>19.4128035320088</v>
      </c>
      <c r="P5551" s="3">
        <v>11.6632860040568</v>
      </c>
      <c r="Q5551" s="3">
        <v>22.7623456790123</v>
      </c>
      <c r="R5551" s="3">
        <v>20.4188481675393</v>
      </c>
      <c r="S5551" s="3">
        <v>61.7063254812866</v>
      </c>
      <c r="T5551" s="3">
        <v>13.4057971014493</v>
      </c>
      <c r="U5551" s="3">
        <v>152.139461172742</v>
      </c>
      <c r="V5551" s="3">
        <v>8.82852292020373</v>
      </c>
      <c r="W5551" s="3">
        <v>91.6867469879518</v>
      </c>
      <c r="X5551" s="3">
        <v>13.1818181818182</v>
      </c>
      <c r="Y5551" s="3">
        <v>153.249063670412</v>
      </c>
      <c r="Z5551" s="3">
        <v>10.6796116504854</v>
      </c>
      <c r="AA5551" s="3">
        <v>0.232955670735197</v>
      </c>
      <c r="AB5551" s="3">
        <v>0.201079317047054</v>
      </c>
      <c r="AC5551" s="3">
        <v>-32.8291060833279</v>
      </c>
      <c r="AD5551" s="3">
        <v>0.736314825254331</v>
      </c>
      <c r="AE5551" s="5">
        <v>3</v>
      </c>
      <c r="AF5551" s="3">
        <v>1.77893363230715</v>
      </c>
      <c r="AG5551" s="3">
        <v>71.8980846420087</v>
      </c>
      <c r="AH5551" s="3">
        <v>59.8214471281098</v>
      </c>
      <c r="AI5551" s="3">
        <v>23.4058279563008</v>
      </c>
      <c r="AJ5551" s="3">
        <v>24.306695139206</v>
      </c>
      <c r="AK5551" s="3">
        <v>20.0909377123866</v>
      </c>
      <c r="AL5551" s="3">
        <v>20.3642419476677</v>
      </c>
      <c r="AM5551" s="3"/>
      <c r="AN5551" s="5" t="s">
        <v>46</v>
      </c>
      <c r="AO5551" s="1"/>
      <c r="AP5551" s="1"/>
      <c r="AQ5551" s="1"/>
    </row>
    <row r="5552" spans="1:43">
      <c r="A5552" s="1" t="s">
        <v>13958</v>
      </c>
      <c r="B5552" s="1" t="s">
        <v>13959</v>
      </c>
      <c r="C5552" s="3">
        <v>9.26575342465753</v>
      </c>
      <c r="D5552" s="4">
        <v>40855</v>
      </c>
      <c r="E5552" s="3">
        <v>10.2191691069</v>
      </c>
      <c r="F5552" s="5" t="s">
        <v>13960</v>
      </c>
      <c r="G5552" s="5">
        <v>1277</v>
      </c>
      <c r="H5552" s="5" t="s">
        <v>93</v>
      </c>
      <c r="I5552" s="3">
        <v>6.79513184584178</v>
      </c>
      <c r="J5552" s="3">
        <v>44.3</v>
      </c>
      <c r="K5552" s="3">
        <v>3.74384236453203</v>
      </c>
      <c r="L5552" s="3">
        <v>15.609514370664</v>
      </c>
      <c r="M5552" s="3">
        <v>3.6927621861152</v>
      </c>
      <c r="N5552" s="3">
        <v>37.375249500998</v>
      </c>
      <c r="O5552" s="3">
        <v>12.5601282736504</v>
      </c>
      <c r="P5552" s="3">
        <v>44.0140845070423</v>
      </c>
      <c r="Q5552" s="3">
        <v>11.2519809825673</v>
      </c>
      <c r="R5552" s="3">
        <v>55.5211558307534</v>
      </c>
      <c r="S5552" s="3">
        <v>45.5591398206859</v>
      </c>
      <c r="T5552" s="3">
        <v>46.638433033351</v>
      </c>
      <c r="U5552" s="3">
        <v>172.249502257209</v>
      </c>
      <c r="V5552" s="3">
        <v>12.9014396456257</v>
      </c>
      <c r="W5552" s="3">
        <v>140.482112135593</v>
      </c>
      <c r="X5552" s="3">
        <v>14.3570536828964</v>
      </c>
      <c r="Y5552" s="3">
        <v>160.445938550032</v>
      </c>
      <c r="Z5552" s="3">
        <v>21.5584415584416</v>
      </c>
      <c r="AA5552" s="3">
        <v>0.200405117433473</v>
      </c>
      <c r="AB5552" s="3">
        <v>0.33289024522444</v>
      </c>
      <c r="AC5552" s="3">
        <v>-27.1739130434783</v>
      </c>
      <c r="AD5552" s="3">
        <v>1.24769501184939</v>
      </c>
      <c r="AE5552" s="5">
        <v>5</v>
      </c>
      <c r="AF5552" s="3">
        <v>2.50654747312629</v>
      </c>
      <c r="AG5552" s="3">
        <v>39.5314500312602</v>
      </c>
      <c r="AH5552" s="3">
        <v>68.4162770303839</v>
      </c>
      <c r="AI5552" s="3">
        <v>33.288113179394</v>
      </c>
      <c r="AJ5552" s="3">
        <v>23.1751199856585</v>
      </c>
      <c r="AK5552" s="3">
        <v>19.8618764269203</v>
      </c>
      <c r="AL5552" s="3">
        <v>20.5492818141135</v>
      </c>
      <c r="AM5552" s="3"/>
      <c r="AN5552" s="5" t="s">
        <v>46</v>
      </c>
      <c r="AO5552" s="1"/>
      <c r="AP5552" s="1"/>
      <c r="AQ5552" s="1"/>
    </row>
    <row r="5553" spans="1:43">
      <c r="A5553" s="1" t="s">
        <v>13961</v>
      </c>
      <c r="B5553" s="1" t="s">
        <v>13962</v>
      </c>
      <c r="C5553" s="3">
        <v>8.95616438356164</v>
      </c>
      <c r="D5553" s="4">
        <v>40968</v>
      </c>
      <c r="E5553" s="3">
        <v>37.5112581646</v>
      </c>
      <c r="F5553" s="5" t="s">
        <v>13963</v>
      </c>
      <c r="G5553" s="5">
        <v>1060</v>
      </c>
      <c r="H5553" s="5" t="s">
        <v>45</v>
      </c>
      <c r="I5553" s="3">
        <v>-0.45781556572923</v>
      </c>
      <c r="J5553" s="3">
        <v>83.1210191082803</v>
      </c>
      <c r="K5553" s="3">
        <v>0.263504611330704</v>
      </c>
      <c r="L5553" s="3">
        <v>63.3540372670807</v>
      </c>
      <c r="M5553" s="3">
        <v>-1.48867313915857</v>
      </c>
      <c r="N5553" s="3">
        <v>85.0793650793651</v>
      </c>
      <c r="O5553" s="3">
        <v>-0.196721311475399</v>
      </c>
      <c r="P5553" s="3">
        <v>82.2847682119205</v>
      </c>
      <c r="Q5553" s="3">
        <v>-1.48867313915857</v>
      </c>
      <c r="R5553" s="3">
        <v>87.8424657534247</v>
      </c>
      <c r="S5553" s="3">
        <v>2.76839972991221</v>
      </c>
      <c r="T5553" s="3">
        <v>82.8625235404896</v>
      </c>
      <c r="U5553" s="3">
        <v>20.6978588421888</v>
      </c>
      <c r="V5553" s="3">
        <v>38.8535031847134</v>
      </c>
      <c r="W5553" s="3">
        <v>31.3201035375324</v>
      </c>
      <c r="X5553" s="3">
        <v>20.3791469194313</v>
      </c>
      <c r="Y5553" s="3">
        <v>40.2764976958525</v>
      </c>
      <c r="Z5553" s="3">
        <v>16.8776371308017</v>
      </c>
      <c r="AA5553" s="3">
        <v>0.00667807501914356</v>
      </c>
      <c r="AB5553" s="3">
        <v>0.3821580760507</v>
      </c>
      <c r="AC5553" s="3">
        <v>-3.72272143774069</v>
      </c>
      <c r="AD5553" s="3">
        <v>2.54903230719293</v>
      </c>
      <c r="AE5553" s="5">
        <v>2</v>
      </c>
      <c r="AF5553" s="3">
        <v>0.718971534619194</v>
      </c>
      <c r="AG5553" s="3">
        <v>6.15852718846672</v>
      </c>
      <c r="AH5553" s="3">
        <v>9.76960165294516</v>
      </c>
      <c r="AI5553" s="3">
        <v>9.29016550807644</v>
      </c>
      <c r="AJ5553" s="3">
        <v>7.6962412179578</v>
      </c>
      <c r="AK5553" s="3">
        <v>4.89457537294153</v>
      </c>
      <c r="AL5553" s="3">
        <v>7.85553145521973</v>
      </c>
      <c r="AM5553" s="3">
        <v>100</v>
      </c>
      <c r="AN5553" s="5" t="s">
        <v>56</v>
      </c>
      <c r="AO5553" s="1"/>
      <c r="AP5553" s="1"/>
      <c r="AQ5553" s="1"/>
    </row>
    <row r="5554" spans="1:43">
      <c r="A5554" s="1" t="s">
        <v>13964</v>
      </c>
      <c r="B5554" s="1" t="s">
        <v>13965</v>
      </c>
      <c r="C5554" s="3">
        <v>8.84383561643836</v>
      </c>
      <c r="D5554" s="4">
        <v>41009</v>
      </c>
      <c r="E5554" s="3">
        <v>1.0930532181</v>
      </c>
      <c r="F5554" s="5" t="s">
        <v>13966</v>
      </c>
      <c r="G5554" s="5">
        <v>2075</v>
      </c>
      <c r="H5554" s="5" t="s">
        <v>60</v>
      </c>
      <c r="I5554" s="3">
        <v>4.9500998003992</v>
      </c>
      <c r="J5554" s="3">
        <v>57.1428571428571</v>
      </c>
      <c r="K5554" s="3">
        <v>0.203277855418617</v>
      </c>
      <c r="L5554" s="3">
        <v>84.4678811121764</v>
      </c>
      <c r="M5554" s="3">
        <v>-2.50927070457356</v>
      </c>
      <c r="N5554" s="3">
        <v>80.9099901088032</v>
      </c>
      <c r="O5554" s="3">
        <v>16.8098341232227</v>
      </c>
      <c r="P5554" s="3">
        <v>20.5882352941176</v>
      </c>
      <c r="Q5554" s="3">
        <v>16.430469441984</v>
      </c>
      <c r="R5554" s="3">
        <v>43.5602094240838</v>
      </c>
      <c r="S5554" s="3">
        <v>34.3382728666326</v>
      </c>
      <c r="T5554" s="3">
        <v>54.4685990338164</v>
      </c>
      <c r="U5554" s="3">
        <v>39.1005291005291</v>
      </c>
      <c r="V5554" s="3">
        <v>77.5891341256367</v>
      </c>
      <c r="W5554" s="3">
        <v>6.17932148626817</v>
      </c>
      <c r="X5554" s="3">
        <v>91.1363636363636</v>
      </c>
      <c r="Y5554" s="3">
        <v>38.1744919411352</v>
      </c>
      <c r="Z5554" s="3">
        <v>77.9935275080906</v>
      </c>
      <c r="AA5554" s="3">
        <v>0.146398238132496</v>
      </c>
      <c r="AB5554" s="3">
        <v>0.00829852009897182</v>
      </c>
      <c r="AC5554" s="3">
        <v>-34.2718325650928</v>
      </c>
      <c r="AD5554" s="3">
        <v>0.0587954818546801</v>
      </c>
      <c r="AE5554" s="5">
        <v>6</v>
      </c>
      <c r="AF5554" s="3">
        <v>0.120769081738999</v>
      </c>
      <c r="AG5554" s="3">
        <v>16.7990570415133</v>
      </c>
      <c r="AH5554" s="3">
        <v>18.0131360859813</v>
      </c>
      <c r="AI5554" s="3">
        <v>0.513427102373543</v>
      </c>
      <c r="AJ5554" s="3">
        <v>5.18868269403971</v>
      </c>
      <c r="AK5554" s="3">
        <v>2.78425265243665</v>
      </c>
      <c r="AL5554" s="3">
        <v>0.814612854473218</v>
      </c>
      <c r="AM5554" s="3"/>
      <c r="AN5554" s="5" t="s">
        <v>46</v>
      </c>
      <c r="AO5554" s="1"/>
      <c r="AP5554" s="1"/>
      <c r="AQ5554" s="1"/>
    </row>
    <row r="5555" spans="1:43">
      <c r="A5555" s="1" t="s">
        <v>13967</v>
      </c>
      <c r="B5555" s="1" t="s">
        <v>13968</v>
      </c>
      <c r="C5555" s="3">
        <v>8.66575342465753</v>
      </c>
      <c r="D5555" s="4">
        <v>41074</v>
      </c>
      <c r="E5555" s="3">
        <v>10.579992405</v>
      </c>
      <c r="F5555" s="5" t="s">
        <v>13969</v>
      </c>
      <c r="G5555" s="5">
        <v>1953</v>
      </c>
      <c r="H5555" s="5" t="s">
        <v>112</v>
      </c>
      <c r="I5555" s="3">
        <v>3.22975993079087</v>
      </c>
      <c r="J5555" s="3">
        <v>78.9473684210526</v>
      </c>
      <c r="K5555" s="3">
        <v>2.15817072735704</v>
      </c>
      <c r="L5555" s="3">
        <v>36.0824742268041</v>
      </c>
      <c r="M5555" s="3">
        <v>2.21286315939753</v>
      </c>
      <c r="N5555" s="3">
        <v>78.9473684210526</v>
      </c>
      <c r="O5555" s="3">
        <v>8.14137904992069</v>
      </c>
      <c r="P5555" s="3">
        <v>70.2127659574468</v>
      </c>
      <c r="Q5555" s="3">
        <v>8.03123467501603</v>
      </c>
      <c r="R5555" s="3">
        <v>77.5280898876404</v>
      </c>
      <c r="S5555" s="3">
        <v>8.60891990291263</v>
      </c>
      <c r="T5555" s="3">
        <v>62.962962962963</v>
      </c>
      <c r="U5555" s="3">
        <v>39.0194174757281</v>
      </c>
      <c r="V5555" s="3">
        <v>45.5882352941176</v>
      </c>
      <c r="W5555" s="3">
        <v>52.4189685454255</v>
      </c>
      <c r="X5555" s="3">
        <v>40</v>
      </c>
      <c r="Y5555" s="3">
        <v>103.394886363636</v>
      </c>
      <c r="Z5555" s="3">
        <v>35.2941176470588</v>
      </c>
      <c r="AA5555" s="3">
        <v>0.0538394766708546</v>
      </c>
      <c r="AB5555" s="3">
        <v>0.137761225461078</v>
      </c>
      <c r="AC5555" s="3">
        <v>-31.1719950526592</v>
      </c>
      <c r="AD5555" s="3">
        <v>0.482933885741737</v>
      </c>
      <c r="AE5555" s="5">
        <v>2</v>
      </c>
      <c r="AF5555" s="3">
        <v>1.08154362383975</v>
      </c>
      <c r="AG5555" s="3">
        <v>15.417070210551</v>
      </c>
      <c r="AH5555" s="3">
        <v>22.1711374993487</v>
      </c>
      <c r="AI5555" s="3">
        <v>14.8872103671244</v>
      </c>
      <c r="AJ5555" s="3">
        <v>14.3467587536458</v>
      </c>
      <c r="AK5555" s="3">
        <v>13.8173232093042</v>
      </c>
      <c r="AL5555" s="3">
        <v>15.0343544954683</v>
      </c>
      <c r="AM5555" s="3"/>
      <c r="AN5555" s="5" t="s">
        <v>46</v>
      </c>
      <c r="AO5555" s="1"/>
      <c r="AP5555" s="1"/>
      <c r="AQ5555" s="1"/>
    </row>
    <row r="5556" spans="1:43">
      <c r="A5556" s="1" t="s">
        <v>13970</v>
      </c>
      <c r="B5556" s="1" t="s">
        <v>13971</v>
      </c>
      <c r="C5556" s="3">
        <v>8.46027397260274</v>
      </c>
      <c r="D5556" s="4">
        <v>41149</v>
      </c>
      <c r="E5556" s="3">
        <v>68.3971878205</v>
      </c>
      <c r="F5556" s="5" t="s">
        <v>12375</v>
      </c>
      <c r="G5556" s="5">
        <v>1039</v>
      </c>
      <c r="H5556" s="5" t="s">
        <v>55</v>
      </c>
      <c r="I5556" s="3">
        <v>16.5002377555873</v>
      </c>
      <c r="J5556" s="3">
        <v>11.8572292800968</v>
      </c>
      <c r="K5556" s="3">
        <v>3.61598646648341</v>
      </c>
      <c r="L5556" s="3">
        <v>28.1920903954802</v>
      </c>
      <c r="M5556" s="3">
        <v>10.9601449275362</v>
      </c>
      <c r="N5556" s="3">
        <v>8.85697187312986</v>
      </c>
      <c r="O5556" s="3">
        <v>24.4918699186992</v>
      </c>
      <c r="P5556" s="3">
        <v>24.1721854304636</v>
      </c>
      <c r="Q5556" s="3">
        <v>15.1586368977673</v>
      </c>
      <c r="R5556" s="3">
        <v>74.1615853658537</v>
      </c>
      <c r="S5556" s="3">
        <v>98.0598221503638</v>
      </c>
      <c r="T5556" s="3">
        <v>10.3515625</v>
      </c>
      <c r="U5556" s="3">
        <v>285.826771653543</v>
      </c>
      <c r="V5556" s="3">
        <v>0.677506775067751</v>
      </c>
      <c r="W5556" s="3">
        <v>255.587808417997</v>
      </c>
      <c r="X5556" s="3">
        <v>1.1686143572621</v>
      </c>
      <c r="Y5556" s="3">
        <v>255.587808417997</v>
      </c>
      <c r="Z5556" s="3">
        <v>8.52390852390852</v>
      </c>
      <c r="AA5556" s="3">
        <v>0.319761548975295</v>
      </c>
      <c r="AB5556" s="3">
        <v>0.386259641017314</v>
      </c>
      <c r="AC5556" s="3">
        <v>-35.4733405875952</v>
      </c>
      <c r="AD5556" s="3">
        <v>1.48042310501148</v>
      </c>
      <c r="AE5556" s="5">
        <v>5</v>
      </c>
      <c r="AF5556" s="3">
        <v>3.61068359029636</v>
      </c>
      <c r="AG5556" s="3">
        <v>105.776422786024</v>
      </c>
      <c r="AH5556" s="3">
        <v>100.248992168994</v>
      </c>
      <c r="AI5556" s="3">
        <v>49.8395063995991</v>
      </c>
      <c r="AJ5556" s="3">
        <v>37.9255648138429</v>
      </c>
      <c r="AK5556" s="3">
        <v>30.1697251066152</v>
      </c>
      <c r="AL5556" s="3">
        <v>28.4938155628867</v>
      </c>
      <c r="AM5556" s="3"/>
      <c r="AN5556" s="5" t="s">
        <v>46</v>
      </c>
      <c r="AO5556" s="1"/>
      <c r="AP5556" s="1"/>
      <c r="AQ5556" s="1"/>
    </row>
    <row r="5557" spans="1:43">
      <c r="A5557" s="1" t="s">
        <v>13972</v>
      </c>
      <c r="B5557" s="1" t="s">
        <v>13973</v>
      </c>
      <c r="C5557" s="3">
        <v>8.43287671232877</v>
      </c>
      <c r="D5557" s="4">
        <v>41159</v>
      </c>
      <c r="E5557" s="3">
        <v>49.0980465665</v>
      </c>
      <c r="F5557" s="5" t="s">
        <v>13974</v>
      </c>
      <c r="G5557" s="5">
        <v>337</v>
      </c>
      <c r="H5557" s="5" t="s">
        <v>50</v>
      </c>
      <c r="I5557" s="3">
        <v>0.256448318722832</v>
      </c>
      <c r="J5557" s="3">
        <v>27.422956677088</v>
      </c>
      <c r="K5557" s="3">
        <v>-0.0739713361072583</v>
      </c>
      <c r="L5557" s="3">
        <v>86.3656485170429</v>
      </c>
      <c r="M5557" s="3">
        <v>0.0272173686617417</v>
      </c>
      <c r="N5557" s="3">
        <v>31.3446126447017</v>
      </c>
      <c r="O5557" s="3">
        <v>0.228885145614686</v>
      </c>
      <c r="P5557" s="3">
        <v>81.2243033348561</v>
      </c>
      <c r="Q5557" s="3">
        <v>0.958197037844624</v>
      </c>
      <c r="R5557" s="3">
        <v>66.8759053597296</v>
      </c>
      <c r="S5557" s="3">
        <v>1.15593039901191</v>
      </c>
      <c r="T5557" s="3">
        <v>78.5310734463277</v>
      </c>
      <c r="U5557" s="3">
        <v>6.82422423783085</v>
      </c>
      <c r="V5557" s="3">
        <v>34.3653250773994</v>
      </c>
      <c r="W5557" s="3">
        <v>15.4405404257698</v>
      </c>
      <c r="X5557" s="3">
        <v>26.1057173678533</v>
      </c>
      <c r="Y5557" s="3">
        <v>22.8235513725109</v>
      </c>
      <c r="Z5557" s="3">
        <v>15.6862745098039</v>
      </c>
      <c r="AA5557" s="3">
        <v>-0.0149689744413593</v>
      </c>
      <c r="AB5557" s="3">
        <v>0.37488100403161</v>
      </c>
      <c r="AC5557" s="3">
        <v>-2.75648219965049</v>
      </c>
      <c r="AD5557" s="3">
        <v>1.77523874559641</v>
      </c>
      <c r="AE5557" s="5">
        <v>3</v>
      </c>
      <c r="AF5557" s="3">
        <v>0.395055605778344</v>
      </c>
      <c r="AG5557" s="3">
        <v>2.16593761036512</v>
      </c>
      <c r="AH5557" s="3">
        <v>3.65311098250707</v>
      </c>
      <c r="AI5557" s="3">
        <v>5.03509567692426</v>
      </c>
      <c r="AJ5557" s="3">
        <v>4.16975348458255</v>
      </c>
      <c r="AK5557" s="3">
        <v>5.41777968487842</v>
      </c>
      <c r="AL5557" s="3">
        <v>5.9260732723329</v>
      </c>
      <c r="AM5557" s="3"/>
      <c r="AN5557" s="5" t="s">
        <v>46</v>
      </c>
      <c r="AO5557" s="1"/>
      <c r="AP5557" s="1"/>
      <c r="AQ5557" s="1"/>
    </row>
    <row r="5558" spans="1:43">
      <c r="A5558" s="1" t="s">
        <v>13975</v>
      </c>
      <c r="B5558" s="1" t="s">
        <v>13976</v>
      </c>
      <c r="C5558" s="3">
        <v>8.18630136986301</v>
      </c>
      <c r="D5558" s="4">
        <v>41249</v>
      </c>
      <c r="E5558" s="3">
        <v>0.9019157363</v>
      </c>
      <c r="F5558" s="5" t="s">
        <v>197</v>
      </c>
      <c r="G5558" s="5">
        <v>1506</v>
      </c>
      <c r="H5558" s="5" t="s">
        <v>50</v>
      </c>
      <c r="I5558" s="3">
        <v>-0.0977517106549316</v>
      </c>
      <c r="J5558" s="3">
        <v>79.5891022778026</v>
      </c>
      <c r="K5558" s="3">
        <v>0</v>
      </c>
      <c r="L5558" s="3">
        <v>43.3820274457725</v>
      </c>
      <c r="M5558" s="3">
        <v>-0.0977517106549316</v>
      </c>
      <c r="N5558" s="3">
        <v>55.120213713268</v>
      </c>
      <c r="O5558" s="3">
        <v>0.788954635108472</v>
      </c>
      <c r="P5558" s="3">
        <v>32.2064869803563</v>
      </c>
      <c r="Q5558" s="3">
        <v>-0.195312500000005</v>
      </c>
      <c r="R5558" s="3">
        <v>93.722839208112</v>
      </c>
      <c r="S5558" s="3">
        <v>3.12815338042381</v>
      </c>
      <c r="T5558" s="3">
        <v>10.5084745762712</v>
      </c>
      <c r="U5558" s="3">
        <v>10.4864864864865</v>
      </c>
      <c r="V5558" s="3">
        <v>4.56656346749226</v>
      </c>
      <c r="W5558" s="3">
        <v>13.3037694013304</v>
      </c>
      <c r="X5558" s="3">
        <v>55.5555555555556</v>
      </c>
      <c r="Y5558" s="3">
        <v>16.2902506265713</v>
      </c>
      <c r="Z5558" s="3">
        <v>67.3202614379085</v>
      </c>
      <c r="AA5558" s="3">
        <v>0.0873243231870556</v>
      </c>
      <c r="AB5558" s="3">
        <v>0.150871209098772</v>
      </c>
      <c r="AC5558" s="3">
        <v>-3.78548895899054</v>
      </c>
      <c r="AD5558" s="3">
        <v>1.12095973569094</v>
      </c>
      <c r="AE5558" s="5">
        <v>1</v>
      </c>
      <c r="AF5558" s="3">
        <v>0.362071831108172</v>
      </c>
      <c r="AG5558" s="3">
        <v>3.62308258300132</v>
      </c>
      <c r="AH5558" s="3">
        <v>4.8412444996585</v>
      </c>
      <c r="AI5558" s="3">
        <v>4.30794910920667</v>
      </c>
      <c r="AJ5558" s="3">
        <v>3.42194798154947</v>
      </c>
      <c r="AK5558" s="3">
        <v>4.77384434009627</v>
      </c>
      <c r="AL5558" s="3">
        <v>5.18098214454508</v>
      </c>
      <c r="AM5558" s="3"/>
      <c r="AN5558" s="5" t="s">
        <v>51</v>
      </c>
      <c r="AO5558" s="1"/>
      <c r="AP5558" s="1"/>
      <c r="AQ5558" s="1"/>
    </row>
    <row r="5559" spans="1:43">
      <c r="A5559" s="1" t="s">
        <v>13977</v>
      </c>
      <c r="B5559" s="1" t="s">
        <v>13978</v>
      </c>
      <c r="C5559" s="3">
        <v>8.03013698630137</v>
      </c>
      <c r="D5559" s="4">
        <v>41306</v>
      </c>
      <c r="E5559" s="3">
        <v>31.6702520252</v>
      </c>
      <c r="F5559" s="5" t="s">
        <v>13979</v>
      </c>
      <c r="G5559" s="5">
        <v>2507</v>
      </c>
      <c r="H5559" s="5" t="s">
        <v>213</v>
      </c>
      <c r="I5559" s="3">
        <v>0.469011725293135</v>
      </c>
      <c r="J5559" s="3">
        <v>23.3766233766234</v>
      </c>
      <c r="K5559" s="3">
        <v>0.0400293548602426</v>
      </c>
      <c r="L5559" s="3">
        <v>27.2727272727273</v>
      </c>
      <c r="M5559" s="3">
        <v>0.867751917126334</v>
      </c>
      <c r="N5559" s="3">
        <v>6.49350649350649</v>
      </c>
      <c r="O5559" s="3">
        <v>2.1109976166156</v>
      </c>
      <c r="P5559" s="3">
        <v>24.3243243243243</v>
      </c>
      <c r="Q5559" s="3">
        <v>-0.504279742551935</v>
      </c>
      <c r="R5559" s="3">
        <v>52.7027027027027</v>
      </c>
      <c r="S5559" s="3">
        <v>1.71618504951838</v>
      </c>
      <c r="T5559" s="3">
        <v>35.9375</v>
      </c>
      <c r="U5559" s="3">
        <v>13.822681038409</v>
      </c>
      <c r="V5559" s="3">
        <v>12.2448979591837</v>
      </c>
      <c r="W5559" s="3">
        <v>22.1389590290788</v>
      </c>
      <c r="X5559" s="3">
        <v>6.12244897959184</v>
      </c>
      <c r="Y5559" s="3">
        <v>34.7380717045557</v>
      </c>
      <c r="Z5559" s="3">
        <v>17.6470588235294</v>
      </c>
      <c r="AA5559" s="3">
        <v>0.0137408488951853</v>
      </c>
      <c r="AB5559" s="3">
        <v>0.200727134893138</v>
      </c>
      <c r="AC5559" s="3">
        <v>-9.4816008595219</v>
      </c>
      <c r="AD5559" s="3">
        <v>0.725672362897439</v>
      </c>
      <c r="AE5559" s="5">
        <v>4</v>
      </c>
      <c r="AF5559" s="3">
        <v>0.551682210966184</v>
      </c>
      <c r="AG5559" s="3">
        <v>2.59577944179836</v>
      </c>
      <c r="AH5559" s="3">
        <v>7.08204377061854</v>
      </c>
      <c r="AI5559" s="3">
        <v>5.67283390447788</v>
      </c>
      <c r="AJ5559" s="3">
        <v>4.33256523637813</v>
      </c>
      <c r="AK5559" s="3">
        <v>7.48027064156278</v>
      </c>
      <c r="AL5559" s="3"/>
      <c r="AM5559" s="3"/>
      <c r="AN5559" s="5" t="s">
        <v>46</v>
      </c>
      <c r="AO5559" s="1"/>
      <c r="AP5559" s="1"/>
      <c r="AQ5559" s="1"/>
    </row>
    <row r="5560" spans="1:43">
      <c r="A5560" s="1" t="s">
        <v>13980</v>
      </c>
      <c r="B5560" s="1" t="s">
        <v>13981</v>
      </c>
      <c r="C5560" s="3">
        <v>14.3835616438356</v>
      </c>
      <c r="D5560" s="4">
        <v>38987</v>
      </c>
      <c r="E5560" s="3">
        <v>15.5272359057</v>
      </c>
      <c r="F5560" s="5" t="s">
        <v>3652</v>
      </c>
      <c r="G5560" s="5">
        <v>1186</v>
      </c>
      <c r="H5560" s="5" t="s">
        <v>2390</v>
      </c>
      <c r="I5560" s="3">
        <v>17.3400393434706</v>
      </c>
      <c r="J5560" s="3">
        <v>1.53846153846154</v>
      </c>
      <c r="K5560" s="3">
        <v>3.2590051457976</v>
      </c>
      <c r="L5560" s="3">
        <v>10.5263157894737</v>
      </c>
      <c r="M5560" s="3">
        <v>8.43202588545842</v>
      </c>
      <c r="N5560" s="3">
        <v>4.54545454545455</v>
      </c>
      <c r="O5560" s="3">
        <v>25.0131807492307</v>
      </c>
      <c r="P5560" s="3">
        <v>3.90625</v>
      </c>
      <c r="Q5560" s="3">
        <v>29.8465012170693</v>
      </c>
      <c r="R5560" s="3">
        <v>6.54205607476635</v>
      </c>
      <c r="S5560" s="3">
        <v>60.5466429776943</v>
      </c>
      <c r="T5560" s="3">
        <v>24</v>
      </c>
      <c r="U5560" s="3">
        <v>128.005691127955</v>
      </c>
      <c r="V5560" s="3">
        <v>21.4285714285714</v>
      </c>
      <c r="W5560" s="3">
        <v>99.1395860011784</v>
      </c>
      <c r="X5560" s="3">
        <v>27.2727272727273</v>
      </c>
      <c r="Y5560" s="3">
        <v>98.8209626635765</v>
      </c>
      <c r="Z5560" s="3">
        <v>60.7142857142857</v>
      </c>
      <c r="AA5560" s="3">
        <v>0.300147309136065</v>
      </c>
      <c r="AB5560" s="3">
        <v>0.281595173285187</v>
      </c>
      <c r="AC5560" s="3">
        <v>-26.5973254086181</v>
      </c>
      <c r="AD5560" s="3">
        <v>0.968462560435598</v>
      </c>
      <c r="AE5560" s="5">
        <v>8</v>
      </c>
      <c r="AF5560" s="3">
        <v>1.70396024734757</v>
      </c>
      <c r="AG5560" s="3">
        <v>56.030426842126</v>
      </c>
      <c r="AH5560" s="3">
        <v>52.7533849013042</v>
      </c>
      <c r="AI5560" s="3">
        <v>24.4700873987918</v>
      </c>
      <c r="AJ5560" s="3">
        <v>16.760115081903</v>
      </c>
      <c r="AK5560" s="3">
        <v>10.6210681292662</v>
      </c>
      <c r="AL5560" s="3">
        <v>9.57801686418427</v>
      </c>
      <c r="AM5560" s="3"/>
      <c r="AN5560" s="5" t="s">
        <v>46</v>
      </c>
      <c r="AO5560" s="1"/>
      <c r="AP5560" s="1"/>
      <c r="AQ5560" s="1"/>
    </row>
    <row r="5561" spans="1:43">
      <c r="A5561" s="1" t="s">
        <v>13982</v>
      </c>
      <c r="B5561" s="1" t="s">
        <v>13983</v>
      </c>
      <c r="C5561" s="3">
        <v>18.2794520547945</v>
      </c>
      <c r="D5561" s="4">
        <v>37565</v>
      </c>
      <c r="E5561" s="3">
        <v>35.9948059858</v>
      </c>
      <c r="F5561" s="5" t="s">
        <v>10649</v>
      </c>
      <c r="G5561" s="5">
        <v>450</v>
      </c>
      <c r="H5561" s="5" t="s">
        <v>2390</v>
      </c>
      <c r="I5561" s="3">
        <v>11.2049254845114</v>
      </c>
      <c r="J5561" s="3">
        <v>10</v>
      </c>
      <c r="K5561" s="3">
        <v>4.35672514619883</v>
      </c>
      <c r="L5561" s="3">
        <v>3.00751879699248</v>
      </c>
      <c r="M5561" s="3">
        <v>6.59502391299256</v>
      </c>
      <c r="N5561" s="3">
        <v>9.84848484848485</v>
      </c>
      <c r="O5561" s="3">
        <v>21.7066346882624</v>
      </c>
      <c r="P5561" s="3">
        <v>5.46875</v>
      </c>
      <c r="Q5561" s="3">
        <v>30.0852298475208</v>
      </c>
      <c r="R5561" s="3">
        <v>4.67289719626168</v>
      </c>
      <c r="S5561" s="3">
        <v>78.3148407479066</v>
      </c>
      <c r="T5561" s="3">
        <v>5.33333333333333</v>
      </c>
      <c r="U5561" s="3">
        <v>107.39153642284</v>
      </c>
      <c r="V5561" s="3">
        <v>38.0952380952381</v>
      </c>
      <c r="W5561" s="3">
        <v>76.4657637746989</v>
      </c>
      <c r="X5561" s="3">
        <v>57.5757575757576</v>
      </c>
      <c r="Y5561" s="3">
        <v>102.287370247601</v>
      </c>
      <c r="Z5561" s="3">
        <v>57.1428571428571</v>
      </c>
      <c r="AA5561" s="3">
        <v>0.371091391171249</v>
      </c>
      <c r="AB5561" s="3">
        <v>0.201952500426105</v>
      </c>
      <c r="AC5561" s="3">
        <v>-28.9014003175978</v>
      </c>
      <c r="AD5561" s="3">
        <v>0.719720255418947</v>
      </c>
      <c r="AE5561" s="5">
        <v>3</v>
      </c>
      <c r="AF5561" s="3">
        <v>1.4021481539022</v>
      </c>
      <c r="AG5561" s="3">
        <v>80.1555833461344</v>
      </c>
      <c r="AH5561" s="3">
        <v>45.6336796349505</v>
      </c>
      <c r="AI5561" s="3">
        <v>18.2908263990404</v>
      </c>
      <c r="AJ5561" s="3">
        <v>18.0924095519084</v>
      </c>
      <c r="AK5561" s="3">
        <v>22.1144624064334</v>
      </c>
      <c r="AL5561" s="3">
        <v>23.0556941653621</v>
      </c>
      <c r="AM5561" s="3"/>
      <c r="AN5561" s="5" t="s">
        <v>46</v>
      </c>
      <c r="AO5561" s="1"/>
      <c r="AP5561" s="1"/>
      <c r="AQ5561" s="1"/>
    </row>
    <row r="5562" spans="1:43">
      <c r="A5562" s="1" t="s">
        <v>13984</v>
      </c>
      <c r="B5562" s="1" t="s">
        <v>13985</v>
      </c>
      <c r="C5562" s="3">
        <v>17.6054794520548</v>
      </c>
      <c r="D5562" s="4">
        <v>37811</v>
      </c>
      <c r="E5562" s="3">
        <v>35.8131948427</v>
      </c>
      <c r="F5562" s="5" t="s">
        <v>942</v>
      </c>
      <c r="G5562" s="5">
        <v>800</v>
      </c>
      <c r="H5562" s="5" t="s">
        <v>55</v>
      </c>
      <c r="I5562" s="3">
        <v>9.47036680467487</v>
      </c>
      <c r="J5562" s="3">
        <v>56.442831215971</v>
      </c>
      <c r="K5562" s="3">
        <v>2.23851289435789</v>
      </c>
      <c r="L5562" s="3">
        <v>57.5706214689266</v>
      </c>
      <c r="M5562" s="3">
        <v>7.42353532782653</v>
      </c>
      <c r="N5562" s="3">
        <v>29.6229802513465</v>
      </c>
      <c r="O5562" s="3">
        <v>17.9178512193019</v>
      </c>
      <c r="P5562" s="3">
        <v>54.9006622516556</v>
      </c>
      <c r="Q5562" s="3">
        <v>21.8911634542407</v>
      </c>
      <c r="R5562" s="3">
        <v>54.6493902439024</v>
      </c>
      <c r="S5562" s="3">
        <v>68.8946584327763</v>
      </c>
      <c r="T5562" s="3">
        <v>44.43359375</v>
      </c>
      <c r="U5562" s="3">
        <v>166.14905316017</v>
      </c>
      <c r="V5562" s="3">
        <v>32.6558265582656</v>
      </c>
      <c r="W5562" s="3">
        <v>164.767240920286</v>
      </c>
      <c r="X5562" s="3">
        <v>14.0233722871452</v>
      </c>
      <c r="Y5562" s="3">
        <v>179.188403205609</v>
      </c>
      <c r="Z5562" s="3">
        <v>30.7692307692308</v>
      </c>
      <c r="AA5562" s="3">
        <v>0.348586844583039</v>
      </c>
      <c r="AB5562" s="3">
        <v>0.398382253360762</v>
      </c>
      <c r="AC5562" s="3">
        <v>-18.2987141444115</v>
      </c>
      <c r="AD5562" s="3">
        <v>2.09087843819409</v>
      </c>
      <c r="AE5562" s="5">
        <v>3</v>
      </c>
      <c r="AF5562" s="3">
        <v>2.63622801980799</v>
      </c>
      <c r="AG5562" s="3">
        <v>73.3476644559218</v>
      </c>
      <c r="AH5562" s="3">
        <v>64.438621483943</v>
      </c>
      <c r="AI5562" s="3">
        <v>35.4342957744356</v>
      </c>
      <c r="AJ5562" s="3">
        <v>27.0037267411774</v>
      </c>
      <c r="AK5562" s="3">
        <v>28.2547303366729</v>
      </c>
      <c r="AL5562" s="3">
        <v>25.1939781794466</v>
      </c>
      <c r="AM5562" s="3"/>
      <c r="AN5562" s="5" t="s">
        <v>206</v>
      </c>
      <c r="AO5562" s="1"/>
      <c r="AP5562" s="1"/>
      <c r="AQ5562" s="1"/>
    </row>
    <row r="5563" spans="1:43">
      <c r="A5563" s="1" t="s">
        <v>13986</v>
      </c>
      <c r="B5563" s="1" t="s">
        <v>13987</v>
      </c>
      <c r="C5563" s="3">
        <v>17.6054794520548</v>
      </c>
      <c r="D5563" s="4">
        <v>37811</v>
      </c>
      <c r="E5563" s="3">
        <v>29.64301071</v>
      </c>
      <c r="F5563" s="5" t="s">
        <v>2526</v>
      </c>
      <c r="G5563" s="5">
        <v>187</v>
      </c>
      <c r="H5563" s="5" t="s">
        <v>55</v>
      </c>
      <c r="I5563" s="3">
        <v>9.999214652798</v>
      </c>
      <c r="J5563" s="3">
        <v>52.7525710828796</v>
      </c>
      <c r="K5563" s="3">
        <v>3.49140177175612</v>
      </c>
      <c r="L5563" s="3">
        <v>30.2824858757062</v>
      </c>
      <c r="M5563" s="3">
        <v>4.41871056214872</v>
      </c>
      <c r="N5563" s="3">
        <v>57.2710951526032</v>
      </c>
      <c r="O5563" s="3">
        <v>15.0049392827352</v>
      </c>
      <c r="P5563" s="3">
        <v>66.7549668874172</v>
      </c>
      <c r="Q5563" s="3">
        <v>24.6245783987693</v>
      </c>
      <c r="R5563" s="3">
        <v>46.7225609756098</v>
      </c>
      <c r="S5563" s="3">
        <v>48.6586556923517</v>
      </c>
      <c r="T5563" s="3">
        <v>76.3671875</v>
      </c>
      <c r="U5563" s="3">
        <v>89.5436978892404</v>
      </c>
      <c r="V5563" s="3">
        <v>81.8428184281843</v>
      </c>
      <c r="W5563" s="3">
        <v>64.1680518044767</v>
      </c>
      <c r="X5563" s="3">
        <v>81.8030050083472</v>
      </c>
      <c r="Y5563" s="3">
        <v>100.618603884417</v>
      </c>
      <c r="Z5563" s="3">
        <v>71.9334719334719</v>
      </c>
      <c r="AA5563" s="3">
        <v>0.305337361325553</v>
      </c>
      <c r="AB5563" s="3">
        <v>0.215828109242247</v>
      </c>
      <c r="AC5563" s="3">
        <v>-24.1800152555301</v>
      </c>
      <c r="AD5563" s="3">
        <v>0.741608464243787</v>
      </c>
      <c r="AE5563" s="5">
        <v>2</v>
      </c>
      <c r="AF5563" s="3">
        <v>1.22849278956019</v>
      </c>
      <c r="AG5563" s="3">
        <v>43.4020477503878</v>
      </c>
      <c r="AH5563" s="3">
        <v>39.7999736627011</v>
      </c>
      <c r="AI5563" s="3">
        <v>16.2401533053131</v>
      </c>
      <c r="AJ5563" s="3">
        <v>17.8776029985519</v>
      </c>
      <c r="AK5563" s="3">
        <v>15.8734556883379</v>
      </c>
      <c r="AL5563" s="3">
        <v>15.6058368594838</v>
      </c>
      <c r="AM5563" s="3"/>
      <c r="AN5563" s="5" t="s">
        <v>46</v>
      </c>
      <c r="AO5563" s="1"/>
      <c r="AP5563" s="1"/>
      <c r="AQ5563" s="1"/>
    </row>
    <row r="5564" spans="1:43">
      <c r="A5564" s="1" t="s">
        <v>13988</v>
      </c>
      <c r="B5564" s="1" t="s">
        <v>13989</v>
      </c>
      <c r="C5564" s="3">
        <v>17.6054794520548</v>
      </c>
      <c r="D5564" s="4">
        <v>37811</v>
      </c>
      <c r="E5564" s="3">
        <v>15.8555952926</v>
      </c>
      <c r="F5564" s="5" t="s">
        <v>235</v>
      </c>
      <c r="G5564" s="5">
        <v>464</v>
      </c>
      <c r="H5564" s="5" t="s">
        <v>71</v>
      </c>
      <c r="I5564" s="3">
        <v>0.366012159793015</v>
      </c>
      <c r="J5564" s="3">
        <v>32.0754716981132</v>
      </c>
      <c r="K5564" s="3">
        <v>0.296956198960656</v>
      </c>
      <c r="L5564" s="3">
        <v>22.6415094339623</v>
      </c>
      <c r="M5564" s="3">
        <v>-0.149440580572746</v>
      </c>
      <c r="N5564" s="3">
        <v>39.622641509434</v>
      </c>
      <c r="O5564" s="3">
        <v>-0.00270941316726235</v>
      </c>
      <c r="P5564" s="3">
        <v>62.6582278481013</v>
      </c>
      <c r="Q5564" s="3">
        <v>0.44008301747553</v>
      </c>
      <c r="R5564" s="3">
        <v>52.5641025641026</v>
      </c>
      <c r="S5564" s="3">
        <v>2.40505078154954</v>
      </c>
      <c r="T5564" s="3">
        <v>49.6644295302013</v>
      </c>
      <c r="U5564" s="3">
        <v>7.60886397867499</v>
      </c>
      <c r="V5564" s="3">
        <v>58.273381294964</v>
      </c>
      <c r="W5564" s="3">
        <v>15.8395549633922</v>
      </c>
      <c r="X5564" s="3">
        <v>51.0791366906475</v>
      </c>
      <c r="Y5564" s="3">
        <v>20.3852995866939</v>
      </c>
      <c r="Z5564" s="3">
        <v>41.2698412698413</v>
      </c>
      <c r="AA5564" s="3">
        <v>0.031631115258092</v>
      </c>
      <c r="AB5564" s="3">
        <v>0.384144917840784</v>
      </c>
      <c r="AC5564" s="3">
        <v>-1.620029455081</v>
      </c>
      <c r="AD5564" s="3">
        <v>3.09494853796019</v>
      </c>
      <c r="AE5564" s="5">
        <v>2</v>
      </c>
      <c r="AF5564" s="3">
        <v>0.393551589328707</v>
      </c>
      <c r="AG5564" s="3">
        <v>2.67626197515323</v>
      </c>
      <c r="AH5564" s="3">
        <v>3.82285868217633</v>
      </c>
      <c r="AI5564" s="3">
        <v>5.01848172596864</v>
      </c>
      <c r="AJ5564" s="3">
        <v>4.3093485699423</v>
      </c>
      <c r="AK5564" s="3">
        <v>4.80249857424717</v>
      </c>
      <c r="AL5564" s="3">
        <v>4.8484368968903</v>
      </c>
      <c r="AM5564" s="3">
        <v>500</v>
      </c>
      <c r="AN5564" s="5" t="s">
        <v>56</v>
      </c>
      <c r="AO5564" s="1"/>
      <c r="AP5564" s="1"/>
      <c r="AQ5564" s="1"/>
    </row>
    <row r="5565" spans="1:43">
      <c r="A5565" s="1" t="s">
        <v>13990</v>
      </c>
      <c r="B5565" s="1" t="s">
        <v>13991</v>
      </c>
      <c r="C5565" s="3">
        <v>16.8739726027397</v>
      </c>
      <c r="D5565" s="4">
        <v>38078</v>
      </c>
      <c r="E5565" s="3">
        <v>19.8409709771</v>
      </c>
      <c r="F5565" s="5" t="s">
        <v>11724</v>
      </c>
      <c r="G5565" s="5">
        <v>450</v>
      </c>
      <c r="H5565" s="5" t="s">
        <v>55</v>
      </c>
      <c r="I5565" s="3">
        <v>11.7502024650369</v>
      </c>
      <c r="J5565" s="3">
        <v>39.7459165154265</v>
      </c>
      <c r="K5565" s="3">
        <v>3.74678332475554</v>
      </c>
      <c r="L5565" s="3">
        <v>25.4802259887006</v>
      </c>
      <c r="M5565" s="3">
        <v>5.9643539232113</v>
      </c>
      <c r="N5565" s="3">
        <v>42.6690604428486</v>
      </c>
      <c r="O5565" s="3">
        <v>25.9980741829193</v>
      </c>
      <c r="P5565" s="3">
        <v>18.7417218543046</v>
      </c>
      <c r="Q5565" s="3">
        <v>33.0773645551066</v>
      </c>
      <c r="R5565" s="3">
        <v>24.0091463414634</v>
      </c>
      <c r="S5565" s="3">
        <v>77.6082693287833</v>
      </c>
      <c r="T5565" s="3">
        <v>31.640625</v>
      </c>
      <c r="U5565" s="3">
        <v>130.97769798154</v>
      </c>
      <c r="V5565" s="3">
        <v>56.639566395664</v>
      </c>
      <c r="W5565" s="3">
        <v>81.2044471794946</v>
      </c>
      <c r="X5565" s="3">
        <v>71.2854757929883</v>
      </c>
      <c r="Y5565" s="3">
        <v>83.671658778839</v>
      </c>
      <c r="Z5565" s="3">
        <v>81.0810810810811</v>
      </c>
      <c r="AA5565" s="3">
        <v>0.355616584870454</v>
      </c>
      <c r="AB5565" s="3">
        <v>0.214467354245154</v>
      </c>
      <c r="AC5565" s="3">
        <v>-31.5674034081323</v>
      </c>
      <c r="AD5565" s="3">
        <v>0.692826186436295</v>
      </c>
      <c r="AE5565" s="5">
        <v>2</v>
      </c>
      <c r="AF5565" s="3">
        <v>1.56747531856975</v>
      </c>
      <c r="AG5565" s="3">
        <v>73.9162293685149</v>
      </c>
      <c r="AH5565" s="3">
        <v>55.2218147427874</v>
      </c>
      <c r="AI5565" s="3">
        <v>20.6211926419625</v>
      </c>
      <c r="AJ5565" s="3">
        <v>16.3488184013715</v>
      </c>
      <c r="AK5565" s="3">
        <v>15.6739146049543</v>
      </c>
      <c r="AL5565" s="3">
        <v>17.3419286492273</v>
      </c>
      <c r="AM5565" s="3"/>
      <c r="AN5565" s="5" t="s">
        <v>206</v>
      </c>
      <c r="AO5565" s="1"/>
      <c r="AP5565" s="1"/>
      <c r="AQ5565" s="1"/>
    </row>
    <row r="5566" spans="1:43">
      <c r="A5566" s="1" t="s">
        <v>13992</v>
      </c>
      <c r="B5566" s="1" t="s">
        <v>13993</v>
      </c>
      <c r="C5566" s="3">
        <v>15.9123287671233</v>
      </c>
      <c r="D5566" s="4">
        <v>38429</v>
      </c>
      <c r="E5566" s="3">
        <v>114.473675685</v>
      </c>
      <c r="F5566" s="5" t="s">
        <v>13994</v>
      </c>
      <c r="G5566" s="5">
        <v>300</v>
      </c>
      <c r="H5566" s="5" t="s">
        <v>64</v>
      </c>
      <c r="I5566" s="3">
        <v>0.250515281270592</v>
      </c>
      <c r="J5566" s="3">
        <v>72.3032069970845</v>
      </c>
      <c r="K5566" s="3">
        <v>0.0357429763276474</v>
      </c>
      <c r="L5566" s="3">
        <v>83.6734693877551</v>
      </c>
      <c r="M5566" s="3">
        <v>0.194237214280493</v>
      </c>
      <c r="N5566" s="3">
        <v>61.8075801749271</v>
      </c>
      <c r="O5566" s="3">
        <v>0.554019623345849</v>
      </c>
      <c r="P5566" s="3">
        <v>82.1637426900585</v>
      </c>
      <c r="Q5566" s="3">
        <v>1.00702623182093</v>
      </c>
      <c r="R5566" s="3">
        <v>86.3905325443787</v>
      </c>
      <c r="S5566" s="3">
        <v>1.9109070795763</v>
      </c>
      <c r="T5566" s="3">
        <v>75.2623688155922</v>
      </c>
      <c r="U5566" s="3">
        <v>4.4558762120929</v>
      </c>
      <c r="V5566" s="3">
        <v>65.4320987654321</v>
      </c>
      <c r="W5566" s="3">
        <v>8.11936764100473</v>
      </c>
      <c r="X5566" s="3">
        <v>56.6358024691358</v>
      </c>
      <c r="Y5566" s="3">
        <v>15.150700465129</v>
      </c>
      <c r="Z5566" s="3">
        <v>59.1478696741855</v>
      </c>
      <c r="AA5566" s="3">
        <v>-0.20546063379908</v>
      </c>
      <c r="AB5566" s="3">
        <v>2.07188129258079</v>
      </c>
      <c r="AC5566" s="3">
        <v>0</v>
      </c>
      <c r="AD5566" s="3"/>
      <c r="AE5566" s="5"/>
      <c r="AF5566" s="3">
        <v>0.215783602761351</v>
      </c>
      <c r="AG5566" s="3">
        <v>1.44124116309956</v>
      </c>
      <c r="AH5566" s="3">
        <v>1.62765235011697</v>
      </c>
      <c r="AI5566" s="3">
        <v>1.98010828810913</v>
      </c>
      <c r="AJ5566" s="3">
        <v>2.15673549951796</v>
      </c>
      <c r="AK5566" s="3">
        <v>2.26537662794775</v>
      </c>
      <c r="AL5566" s="3">
        <v>2.54248829651365</v>
      </c>
      <c r="AM5566" s="3">
        <v>1000</v>
      </c>
      <c r="AN5566" s="5" t="s">
        <v>56</v>
      </c>
      <c r="AO5566" s="1"/>
      <c r="AP5566" s="1"/>
      <c r="AQ5566" s="1"/>
    </row>
    <row r="5567" spans="1:43">
      <c r="A5567" s="1" t="s">
        <v>13995</v>
      </c>
      <c r="B5567" s="1" t="s">
        <v>13996</v>
      </c>
      <c r="C5567" s="3">
        <v>14.8054794520548</v>
      </c>
      <c r="D5567" s="4">
        <v>38833</v>
      </c>
      <c r="E5567" s="3">
        <v>132.4605482805</v>
      </c>
      <c r="F5567" s="5" t="s">
        <v>8952</v>
      </c>
      <c r="G5567" s="5">
        <v>2074</v>
      </c>
      <c r="H5567" s="5" t="s">
        <v>198</v>
      </c>
      <c r="I5567" s="3">
        <v>0.142674989591255</v>
      </c>
      <c r="J5567" s="3">
        <v>70.1058201058201</v>
      </c>
      <c r="K5567" s="3">
        <v>0.0380807311500299</v>
      </c>
      <c r="L5567" s="3">
        <v>38.563829787234</v>
      </c>
      <c r="M5567" s="3">
        <v>0.0189598156993266</v>
      </c>
      <c r="N5567" s="3">
        <v>64.1909814323607</v>
      </c>
      <c r="O5567" s="3">
        <v>0.496382551420774</v>
      </c>
      <c r="P5567" s="3">
        <v>69.5402298850575</v>
      </c>
      <c r="Q5567" s="3">
        <v>0.966927096140337</v>
      </c>
      <c r="R5567" s="3">
        <v>75</v>
      </c>
      <c r="S5567" s="3">
        <v>1.92689550312272</v>
      </c>
      <c r="T5567" s="3">
        <v>65.5038759689922</v>
      </c>
      <c r="U5567" s="3">
        <v>5.26441789869112</v>
      </c>
      <c r="V5567" s="3">
        <v>80.3149606299213</v>
      </c>
      <c r="W5567" s="3">
        <v>10.5583682085521</v>
      </c>
      <c r="X5567" s="3">
        <v>51.4285714285714</v>
      </c>
      <c r="Y5567" s="3">
        <v>17.4456900766464</v>
      </c>
      <c r="Z5567" s="3">
        <v>38.4615384615385</v>
      </c>
      <c r="AA5567" s="3">
        <v>0.114166506843206</v>
      </c>
      <c r="AB5567" s="3">
        <v>1.20749492066523</v>
      </c>
      <c r="AC5567" s="3">
        <v>-0.312432565652895</v>
      </c>
      <c r="AD5567" s="3">
        <v>10.8697823293118</v>
      </c>
      <c r="AE5567" s="5">
        <v>2</v>
      </c>
      <c r="AF5567" s="3">
        <v>0.277540861573766</v>
      </c>
      <c r="AG5567" s="3">
        <v>2.16988229090245</v>
      </c>
      <c r="AH5567" s="3">
        <v>2.62166484978927</v>
      </c>
      <c r="AI5567" s="3">
        <v>3.50663416798569</v>
      </c>
      <c r="AJ5567" s="3">
        <v>3.60958257928641</v>
      </c>
      <c r="AK5567" s="3">
        <v>3.52261705463961</v>
      </c>
      <c r="AL5567" s="3">
        <v>3.79948523324995</v>
      </c>
      <c r="AM5567" s="3">
        <v>10000</v>
      </c>
      <c r="AN5567" s="5" t="s">
        <v>56</v>
      </c>
      <c r="AO5567" s="1"/>
      <c r="AP5567" s="1"/>
      <c r="AQ5567" s="1"/>
    </row>
    <row r="5568" spans="1:43">
      <c r="A5568" s="1" t="s">
        <v>13997</v>
      </c>
      <c r="B5568" s="1" t="s">
        <v>13998</v>
      </c>
      <c r="C5568" s="3">
        <v>14.5698630136986</v>
      </c>
      <c r="D5568" s="4">
        <v>38919</v>
      </c>
      <c r="E5568" s="3">
        <v>34.7425850293</v>
      </c>
      <c r="F5568" s="5" t="s">
        <v>6203</v>
      </c>
      <c r="G5568" s="5">
        <v>450</v>
      </c>
      <c r="H5568" s="5" t="s">
        <v>55</v>
      </c>
      <c r="I5568" s="3">
        <v>18.4652168795766</v>
      </c>
      <c r="J5568" s="3">
        <v>5.26315789473684</v>
      </c>
      <c r="K5568" s="3">
        <v>4.98154981549816</v>
      </c>
      <c r="L5568" s="3">
        <v>7.11864406779661</v>
      </c>
      <c r="M5568" s="3">
        <v>9.68496078980767</v>
      </c>
      <c r="N5568" s="3">
        <v>13.5248354278875</v>
      </c>
      <c r="O5568" s="3">
        <v>29.8271081348451</v>
      </c>
      <c r="P5568" s="3">
        <v>9.5364238410596</v>
      </c>
      <c r="Q5568" s="3">
        <v>48.710997248209</v>
      </c>
      <c r="R5568" s="3">
        <v>4.03963414634146</v>
      </c>
      <c r="S5568" s="3">
        <v>103.304802339324</v>
      </c>
      <c r="T5568" s="3">
        <v>7.91015625</v>
      </c>
      <c r="U5568" s="3">
        <v>147.905509994025</v>
      </c>
      <c r="V5568" s="3">
        <v>46.6124661246612</v>
      </c>
      <c r="W5568" s="3">
        <v>103.557779967678</v>
      </c>
      <c r="X5568" s="3">
        <v>53.7562604340568</v>
      </c>
      <c r="Y5568" s="3">
        <v>114.187057371708</v>
      </c>
      <c r="Z5568" s="3">
        <v>65.2806652806653</v>
      </c>
      <c r="AA5568" s="3">
        <v>0.380528677132509</v>
      </c>
      <c r="AB5568" s="3">
        <v>0.244991036841833</v>
      </c>
      <c r="AC5568" s="3">
        <v>-31.3737623762376</v>
      </c>
      <c r="AD5568" s="3">
        <v>0.850394454622623</v>
      </c>
      <c r="AE5568" s="5">
        <v>6</v>
      </c>
      <c r="AF5568" s="3">
        <v>1.74117876134847</v>
      </c>
      <c r="AG5568" s="3">
        <v>97.7115566261676</v>
      </c>
      <c r="AH5568" s="3">
        <v>57.9715730466955</v>
      </c>
      <c r="AI5568" s="3">
        <v>23.7888975928126</v>
      </c>
      <c r="AJ5568" s="3">
        <v>17.6632917898198</v>
      </c>
      <c r="AK5568" s="3">
        <v>20.7357091201089</v>
      </c>
      <c r="AL5568" s="3">
        <v>16.5093767696883</v>
      </c>
      <c r="AM5568" s="3"/>
      <c r="AN5568" s="5" t="s">
        <v>46</v>
      </c>
      <c r="AO5568" s="1"/>
      <c r="AP5568" s="1"/>
      <c r="AQ5568" s="1"/>
    </row>
    <row r="5569" spans="1:43">
      <c r="A5569" s="1" t="s">
        <v>13999</v>
      </c>
      <c r="B5569" s="1" t="s">
        <v>14000</v>
      </c>
      <c r="C5569" s="3">
        <v>14.1753424657534</v>
      </c>
      <c r="D5569" s="4">
        <v>39063</v>
      </c>
      <c r="E5569" s="3">
        <v>46.5024795419</v>
      </c>
      <c r="F5569" s="5" t="s">
        <v>14001</v>
      </c>
      <c r="G5569" s="5">
        <v>538</v>
      </c>
      <c r="H5569" s="5" t="s">
        <v>55</v>
      </c>
      <c r="I5569" s="3">
        <v>15.6246370318845</v>
      </c>
      <c r="J5569" s="3">
        <v>14.5795523290986</v>
      </c>
      <c r="K5569" s="3">
        <v>6.18679357525281</v>
      </c>
      <c r="L5569" s="3">
        <v>1.24293785310734</v>
      </c>
      <c r="M5569" s="3">
        <v>5.78295774405312</v>
      </c>
      <c r="N5569" s="3">
        <v>44.165170556553</v>
      </c>
      <c r="O5569" s="3">
        <v>28.8640992874438</v>
      </c>
      <c r="P5569" s="3">
        <v>11.3245033112583</v>
      </c>
      <c r="Q5569" s="3">
        <v>38.4650472179506</v>
      </c>
      <c r="R5569" s="3">
        <v>12.2713414634146</v>
      </c>
      <c r="S5569" s="3">
        <v>76.7664608026717</v>
      </c>
      <c r="T5569" s="3">
        <v>32.91015625</v>
      </c>
      <c r="U5569" s="3">
        <v>140.229149760111</v>
      </c>
      <c r="V5569" s="3">
        <v>51.3550135501355</v>
      </c>
      <c r="W5569" s="3">
        <v>93.8038263789412</v>
      </c>
      <c r="X5569" s="3">
        <v>60.7679465776294</v>
      </c>
      <c r="Y5569" s="3">
        <v>88.2660291526016</v>
      </c>
      <c r="Z5569" s="3">
        <v>79.6257796257796</v>
      </c>
      <c r="AA5569" s="3">
        <v>0.29604839211203</v>
      </c>
      <c r="AB5569" s="3">
        <v>0.185568151195078</v>
      </c>
      <c r="AC5569" s="3">
        <v>-37.4703557312253</v>
      </c>
      <c r="AD5569" s="3">
        <v>0.657244710682972</v>
      </c>
      <c r="AE5569" s="5">
        <v>7</v>
      </c>
      <c r="AF5569" s="3">
        <v>1.55229310923174</v>
      </c>
      <c r="AG5569" s="3">
        <v>63.5146699471536</v>
      </c>
      <c r="AH5569" s="3">
        <v>55.0336556340064</v>
      </c>
      <c r="AI5569" s="3">
        <v>20.3071977771901</v>
      </c>
      <c r="AJ5569" s="3">
        <v>18.5259103030311</v>
      </c>
      <c r="AK5569" s="3">
        <v>18.653332170376</v>
      </c>
      <c r="AL5569" s="3">
        <v>17.9699548101676</v>
      </c>
      <c r="AM5569" s="3"/>
      <c r="AN5569" s="5" t="s">
        <v>46</v>
      </c>
      <c r="AO5569" s="1"/>
      <c r="AP5569" s="1"/>
      <c r="AQ5569" s="1"/>
    </row>
    <row r="5570" spans="1:43">
      <c r="A5570" s="1" t="s">
        <v>14002</v>
      </c>
      <c r="B5570" s="1" t="s">
        <v>14003</v>
      </c>
      <c r="C5570" s="3">
        <v>13.3424657534247</v>
      </c>
      <c r="D5570" s="4">
        <v>39367</v>
      </c>
      <c r="E5570" s="3">
        <v>41.6859808882</v>
      </c>
      <c r="F5570" s="5" t="s">
        <v>14004</v>
      </c>
      <c r="G5570" s="5">
        <v>1937</v>
      </c>
      <c r="H5570" s="5" t="s">
        <v>1442</v>
      </c>
      <c r="I5570" s="3">
        <v>13.3411325399828</v>
      </c>
      <c r="J5570" s="3">
        <v>67.5675675675676</v>
      </c>
      <c r="K5570" s="3">
        <v>0</v>
      </c>
      <c r="L5570" s="3">
        <v>65</v>
      </c>
      <c r="M5570" s="3">
        <v>8.31202723418242</v>
      </c>
      <c r="N5570" s="3">
        <v>60</v>
      </c>
      <c r="O5570" s="3">
        <v>20.2698331605839</v>
      </c>
      <c r="P5570" s="3">
        <v>79.4117647058823</v>
      </c>
      <c r="Q5570" s="3">
        <v>25.300130365019</v>
      </c>
      <c r="R5570" s="3">
        <v>54.5454545454545</v>
      </c>
      <c r="S5570" s="3">
        <v>46.2993752985572</v>
      </c>
      <c r="T5570" s="3">
        <v>64.5161290322581</v>
      </c>
      <c r="U5570" s="3">
        <v>60.7508989560976</v>
      </c>
      <c r="V5570" s="3">
        <v>76.9230769230769</v>
      </c>
      <c r="W5570" s="3">
        <v>57.6743267272727</v>
      </c>
      <c r="X5570" s="3">
        <v>55</v>
      </c>
      <c r="Y5570" s="3">
        <v>144.103216933333</v>
      </c>
      <c r="Z5570" s="3">
        <v>37.5</v>
      </c>
      <c r="AA5570" s="3">
        <v>0.245689823015205</v>
      </c>
      <c r="AB5570" s="3">
        <v>0.165110518047723</v>
      </c>
      <c r="AC5570" s="3">
        <v>-22.0696937697994</v>
      </c>
      <c r="AD5570" s="3">
        <v>0.741244733645058</v>
      </c>
      <c r="AE5570" s="5">
        <v>3</v>
      </c>
      <c r="AF5570" s="3">
        <v>1.01379754554744</v>
      </c>
      <c r="AG5570" s="3">
        <v>43.3474697233749</v>
      </c>
      <c r="AH5570" s="3">
        <v>33.0674673143429</v>
      </c>
      <c r="AI5570" s="3">
        <v>15.8748447272081</v>
      </c>
      <c r="AJ5570" s="3">
        <v>20.5942198778066</v>
      </c>
      <c r="AK5570" s="3">
        <v>14.5569841718191</v>
      </c>
      <c r="AL5570" s="3">
        <v>11.5707662672153</v>
      </c>
      <c r="AM5570" s="3"/>
      <c r="AN5570" s="5" t="s">
        <v>46</v>
      </c>
      <c r="AO5570" s="1"/>
      <c r="AP5570" s="1"/>
      <c r="AQ5570" s="1"/>
    </row>
    <row r="5571" spans="1:43">
      <c r="A5571" s="1" t="s">
        <v>14005</v>
      </c>
      <c r="B5571" s="1" t="s">
        <v>14006</v>
      </c>
      <c r="C5571" s="3">
        <v>12.7178082191781</v>
      </c>
      <c r="D5571" s="4">
        <v>39595</v>
      </c>
      <c r="E5571" s="3">
        <v>23.552467719</v>
      </c>
      <c r="F5571" s="5" t="s">
        <v>190</v>
      </c>
      <c r="G5571" s="5">
        <v>807</v>
      </c>
      <c r="H5571" s="5" t="s">
        <v>55</v>
      </c>
      <c r="I5571" s="3">
        <v>12.2499305900909</v>
      </c>
      <c r="J5571" s="3">
        <v>36.4186327888687</v>
      </c>
      <c r="K5571" s="3">
        <v>3.26633165829144</v>
      </c>
      <c r="L5571" s="3">
        <v>35.4802259887006</v>
      </c>
      <c r="M5571" s="3">
        <v>7.00285537052069</v>
      </c>
      <c r="N5571" s="3">
        <v>33.0341113105925</v>
      </c>
      <c r="O5571" s="3">
        <v>19.4905114969088</v>
      </c>
      <c r="P5571" s="3">
        <v>48.2781456953642</v>
      </c>
      <c r="Q5571" s="3">
        <v>25.4790727622199</v>
      </c>
      <c r="R5571" s="3">
        <v>44.4359756097561</v>
      </c>
      <c r="S5571" s="3">
        <v>65.7050423137071</v>
      </c>
      <c r="T5571" s="3">
        <v>50</v>
      </c>
      <c r="U5571" s="3">
        <v>115.374765310492</v>
      </c>
      <c r="V5571" s="3">
        <v>67.2086720867209</v>
      </c>
      <c r="W5571" s="3">
        <v>54.3738336607849</v>
      </c>
      <c r="X5571" s="3">
        <v>88.4808013355593</v>
      </c>
      <c r="Y5571" s="3">
        <v>98.3194911184801</v>
      </c>
      <c r="Z5571" s="3">
        <v>73.8045738045738</v>
      </c>
      <c r="AA5571" s="3">
        <v>0.318863704552457</v>
      </c>
      <c r="AB5571" s="3">
        <v>0.141775507515822</v>
      </c>
      <c r="AC5571" s="3">
        <v>-39.6913844834977</v>
      </c>
      <c r="AD5571" s="3">
        <v>0.391594020451408</v>
      </c>
      <c r="AE5571" s="5">
        <v>5</v>
      </c>
      <c r="AF5571" s="3">
        <v>1.04932166817823</v>
      </c>
      <c r="AG5571" s="3">
        <v>58.384926715504</v>
      </c>
      <c r="AH5571" s="3">
        <v>50.6194680445966</v>
      </c>
      <c r="AI5571" s="3">
        <v>12.7231100808958</v>
      </c>
      <c r="AJ5571" s="3">
        <v>16.662672066823</v>
      </c>
      <c r="AK5571" s="3">
        <v>18.1564989358925</v>
      </c>
      <c r="AL5571" s="3">
        <v>21.5332138906702</v>
      </c>
      <c r="AM5571" s="3"/>
      <c r="AN5571" s="5" t="s">
        <v>46</v>
      </c>
      <c r="AO5571" s="1"/>
      <c r="AP5571" s="1"/>
      <c r="AQ5571" s="1"/>
    </row>
    <row r="5572" spans="1:43">
      <c r="A5572" s="1" t="s">
        <v>14007</v>
      </c>
      <c r="B5572" s="1" t="s">
        <v>14008</v>
      </c>
      <c r="C5572" s="3">
        <v>12.427397260274</v>
      </c>
      <c r="D5572" s="4">
        <v>39701</v>
      </c>
      <c r="E5572" s="3">
        <v>16.2201519789</v>
      </c>
      <c r="F5572" s="5" t="s">
        <v>14009</v>
      </c>
      <c r="G5572" s="5">
        <v>4381</v>
      </c>
      <c r="H5572" s="5" t="s">
        <v>45</v>
      </c>
      <c r="I5572" s="3">
        <v>4.54413798893102</v>
      </c>
      <c r="J5572" s="3">
        <v>5.73248407643312</v>
      </c>
      <c r="K5572" s="3">
        <v>1.35542168674699</v>
      </c>
      <c r="L5572" s="3">
        <v>9.16149068322981</v>
      </c>
      <c r="M5572" s="3">
        <v>1.72918737741156</v>
      </c>
      <c r="N5572" s="3">
        <v>8.09523809523809</v>
      </c>
      <c r="O5572" s="3">
        <v>7.26492391451044</v>
      </c>
      <c r="P5572" s="3">
        <v>6.95364238410596</v>
      </c>
      <c r="Q5572" s="3">
        <v>8.74610889428632</v>
      </c>
      <c r="R5572" s="3">
        <v>6.50684931506849</v>
      </c>
      <c r="S5572" s="3">
        <v>19.6707376386709</v>
      </c>
      <c r="T5572" s="3">
        <v>8.85122410546139</v>
      </c>
      <c r="U5572" s="3">
        <v>31.102106708864</v>
      </c>
      <c r="V5572" s="3">
        <v>19.1082802547771</v>
      </c>
      <c r="W5572" s="3">
        <v>31.3310861284644</v>
      </c>
      <c r="X5572" s="3">
        <v>20.1421800947867</v>
      </c>
      <c r="Y5572" s="3">
        <v>42.1897069696275</v>
      </c>
      <c r="Z5572" s="3">
        <v>13.5021097046413</v>
      </c>
      <c r="AA5572" s="3">
        <v>0.241659283178515</v>
      </c>
      <c r="AB5572" s="3">
        <v>0.282433437787112</v>
      </c>
      <c r="AC5572" s="3">
        <v>-6.26525630593981</v>
      </c>
      <c r="AD5572" s="3">
        <v>1.51508308371046</v>
      </c>
      <c r="AE5572" s="5">
        <v>2</v>
      </c>
      <c r="AF5572" s="3">
        <v>0.683275233968186</v>
      </c>
      <c r="AG5572" s="3">
        <v>17.5698667729467</v>
      </c>
      <c r="AH5572" s="3">
        <v>13.86513447726</v>
      </c>
      <c r="AI5572" s="3">
        <v>8.654957186885</v>
      </c>
      <c r="AJ5572" s="3">
        <v>7.5058331513274</v>
      </c>
      <c r="AK5572" s="3">
        <v>7.47347710182562</v>
      </c>
      <c r="AL5572" s="3">
        <v>7.54788863561571</v>
      </c>
      <c r="AM5572" s="3"/>
      <c r="AN5572" s="5" t="s">
        <v>46</v>
      </c>
      <c r="AO5572" s="1"/>
      <c r="AP5572" s="1"/>
      <c r="AQ5572" s="1"/>
    </row>
    <row r="5573" spans="1:43">
      <c r="A5573" s="1" t="s">
        <v>14010</v>
      </c>
      <c r="B5573" s="1" t="s">
        <v>14011</v>
      </c>
      <c r="C5573" s="3">
        <v>11.9041095890411</v>
      </c>
      <c r="D5573" s="4">
        <v>39892</v>
      </c>
      <c r="E5573" s="3">
        <v>5.3111668909</v>
      </c>
      <c r="F5573" s="5" t="s">
        <v>654</v>
      </c>
      <c r="G5573" s="5">
        <v>875</v>
      </c>
      <c r="H5573" s="5" t="s">
        <v>55</v>
      </c>
      <c r="I5573" s="3">
        <v>9.3429765006646</v>
      </c>
      <c r="J5573" s="3">
        <v>57.2897761645493</v>
      </c>
      <c r="K5573" s="3">
        <v>2.9758562605278</v>
      </c>
      <c r="L5573" s="3">
        <v>41.9209039548023</v>
      </c>
      <c r="M5573" s="3">
        <v>4.41811571698081</v>
      </c>
      <c r="N5573" s="3">
        <v>57.3309395571514</v>
      </c>
      <c r="O5573" s="3">
        <v>14.5006640714507</v>
      </c>
      <c r="P5573" s="3">
        <v>68.0794701986755</v>
      </c>
      <c r="Q5573" s="3">
        <v>20.7315369553856</v>
      </c>
      <c r="R5573" s="3">
        <v>59.375</v>
      </c>
      <c r="S5573" s="3">
        <v>60.1942520626973</v>
      </c>
      <c r="T5573" s="3">
        <v>59.08203125</v>
      </c>
      <c r="U5573" s="3">
        <v>115.329480168898</v>
      </c>
      <c r="V5573" s="3">
        <v>67.3441734417344</v>
      </c>
      <c r="W5573" s="3">
        <v>76.3779453850178</v>
      </c>
      <c r="X5573" s="3">
        <v>74.457429048414</v>
      </c>
      <c r="Y5573" s="3">
        <v>99.4992349483328</v>
      </c>
      <c r="Z5573" s="3">
        <v>73.1808731808732</v>
      </c>
      <c r="AA5573" s="3">
        <v>0.2876663209097</v>
      </c>
      <c r="AB5573" s="3">
        <v>0.189601200646807</v>
      </c>
      <c r="AC5573" s="3">
        <v>-30.5035971223022</v>
      </c>
      <c r="AD5573" s="3">
        <v>0.681261211300571</v>
      </c>
      <c r="AE5573" s="5">
        <v>5</v>
      </c>
      <c r="AF5573" s="3">
        <v>1.45361907204629</v>
      </c>
      <c r="AG5573" s="3">
        <v>50.9312401711849</v>
      </c>
      <c r="AH5573" s="3">
        <v>49.7392350979494</v>
      </c>
      <c r="AI5573" s="3">
        <v>18.6766405971712</v>
      </c>
      <c r="AJ5573" s="3">
        <v>13.4240811843076</v>
      </c>
      <c r="AK5573" s="3">
        <v>20.2731648927308</v>
      </c>
      <c r="AL5573" s="3">
        <v>18.9922539827707</v>
      </c>
      <c r="AM5573" s="3">
        <v>100</v>
      </c>
      <c r="AN5573" s="5" t="s">
        <v>56</v>
      </c>
      <c r="AO5573" s="1"/>
      <c r="AP5573" s="1"/>
      <c r="AQ5573" s="1"/>
    </row>
    <row r="5574" spans="1:43">
      <c r="A5574" s="1" t="s">
        <v>14012</v>
      </c>
      <c r="B5574" s="1" t="s">
        <v>14013</v>
      </c>
      <c r="C5574" s="3">
        <v>11.4904109589041</v>
      </c>
      <c r="D5574" s="4">
        <v>40043</v>
      </c>
      <c r="E5574" s="3">
        <v>7.5576896294</v>
      </c>
      <c r="F5574" s="5" t="s">
        <v>11724</v>
      </c>
      <c r="G5574" s="5">
        <v>2163</v>
      </c>
      <c r="H5574" s="5" t="s">
        <v>93</v>
      </c>
      <c r="I5574" s="3">
        <v>11.4014251781473</v>
      </c>
      <c r="J5574" s="3">
        <v>24.05</v>
      </c>
      <c r="K5574" s="3">
        <v>3.66931918656057</v>
      </c>
      <c r="L5574" s="3">
        <v>16.6997026759168</v>
      </c>
      <c r="M5574" s="3">
        <v>5.77356788452865</v>
      </c>
      <c r="N5574" s="3">
        <v>24.750499001996</v>
      </c>
      <c r="O5574" s="3">
        <v>24.2055084745763</v>
      </c>
      <c r="P5574" s="3">
        <v>13.5311871227364</v>
      </c>
      <c r="Q5574" s="3">
        <v>42.1212121212121</v>
      </c>
      <c r="R5574" s="3">
        <v>5.00515995872033</v>
      </c>
      <c r="S5574" s="3">
        <v>100.793329282471</v>
      </c>
      <c r="T5574" s="3">
        <v>4.18210693488618</v>
      </c>
      <c r="U5574" s="3">
        <v>188.895468477779</v>
      </c>
      <c r="V5574" s="3">
        <v>8.91472868217054</v>
      </c>
      <c r="W5574" s="3">
        <v>153.676762956636</v>
      </c>
      <c r="X5574" s="3">
        <v>10.2996254681648</v>
      </c>
      <c r="Y5574" s="3">
        <v>266.641614716882</v>
      </c>
      <c r="Z5574" s="3">
        <v>2.85714285714286</v>
      </c>
      <c r="AA5574" s="3">
        <v>0.44848323846172</v>
      </c>
      <c r="AB5574" s="3">
        <v>0.393887864000664</v>
      </c>
      <c r="AC5574" s="3">
        <v>-25.5546425636812</v>
      </c>
      <c r="AD5574" s="3">
        <v>1.42071500511571</v>
      </c>
      <c r="AE5574" s="5">
        <v>3</v>
      </c>
      <c r="AF5574" s="3">
        <v>2.56621190190288</v>
      </c>
      <c r="AG5574" s="3">
        <v>89.725287111624</v>
      </c>
      <c r="AH5574" s="3">
        <v>73.2820819276317</v>
      </c>
      <c r="AI5574" s="3">
        <v>33.8393693178312</v>
      </c>
      <c r="AJ5574" s="3">
        <v>34.7881641568159</v>
      </c>
      <c r="AK5574" s="3">
        <v>27.2648669093783</v>
      </c>
      <c r="AL5574" s="3">
        <v>22.8265815692046</v>
      </c>
      <c r="AM5574" s="3"/>
      <c r="AN5574" s="5" t="s">
        <v>46</v>
      </c>
      <c r="AO5574" s="1"/>
      <c r="AP5574" s="1"/>
      <c r="AQ5574" s="1"/>
    </row>
    <row r="5575" spans="1:43">
      <c r="A5575" s="1" t="s">
        <v>14014</v>
      </c>
      <c r="B5575" s="1" t="s">
        <v>14015</v>
      </c>
      <c r="C5575" s="3">
        <v>10.6876712328767</v>
      </c>
      <c r="D5575" s="4">
        <v>40336</v>
      </c>
      <c r="E5575" s="3">
        <v>19.5584820555</v>
      </c>
      <c r="F5575" s="5" t="s">
        <v>1633</v>
      </c>
      <c r="G5575" s="5">
        <v>1185</v>
      </c>
      <c r="H5575" s="5" t="s">
        <v>55</v>
      </c>
      <c r="I5575" s="3">
        <v>17.5941080196399</v>
      </c>
      <c r="J5575" s="3">
        <v>7.56200846944949</v>
      </c>
      <c r="K5575" s="3">
        <v>4.01737242128122</v>
      </c>
      <c r="L5575" s="3">
        <v>20.225988700565</v>
      </c>
      <c r="M5575" s="3">
        <v>11.9594857810674</v>
      </c>
      <c r="N5575" s="3">
        <v>5.80490724117295</v>
      </c>
      <c r="O5575" s="3">
        <v>26.4964788732394</v>
      </c>
      <c r="P5575" s="3">
        <v>17.5496688741722</v>
      </c>
      <c r="Q5575" s="3">
        <v>44.0601503759398</v>
      </c>
      <c r="R5575" s="3">
        <v>6.9359756097561</v>
      </c>
      <c r="S5575" s="3">
        <v>89.452867501648</v>
      </c>
      <c r="T5575" s="3">
        <v>17.578125</v>
      </c>
      <c r="U5575" s="3">
        <v>152.610173378298</v>
      </c>
      <c r="V5575" s="3">
        <v>43.6314363143631</v>
      </c>
      <c r="W5575" s="3">
        <v>138.269103343826</v>
      </c>
      <c r="X5575" s="3">
        <v>29.5492487479132</v>
      </c>
      <c r="Y5575" s="3">
        <v>218.068734667107</v>
      </c>
      <c r="Z5575" s="3">
        <v>15.5925155925156</v>
      </c>
      <c r="AA5575" s="3">
        <v>0.406416885810814</v>
      </c>
      <c r="AB5575" s="3">
        <v>0.316350950108343</v>
      </c>
      <c r="AC5575" s="3">
        <v>-20.7196029776675</v>
      </c>
      <c r="AD5575" s="3">
        <v>1.61651223237491</v>
      </c>
      <c r="AE5575" s="5">
        <v>1</v>
      </c>
      <c r="AF5575" s="3">
        <v>2.2395044620752</v>
      </c>
      <c r="AG5575" s="3">
        <v>74.6379644029558</v>
      </c>
      <c r="AH5575" s="3">
        <v>60.7937782689544</v>
      </c>
      <c r="AI5575" s="3">
        <v>32.6899544103286</v>
      </c>
      <c r="AJ5575" s="3">
        <v>30.8800356908897</v>
      </c>
      <c r="AK5575" s="3">
        <v>25.1208379941391</v>
      </c>
      <c r="AL5575" s="3">
        <v>23.9421618199978</v>
      </c>
      <c r="AM5575" s="3">
        <v>2000</v>
      </c>
      <c r="AN5575" s="5" t="s">
        <v>56</v>
      </c>
      <c r="AO5575" s="1"/>
      <c r="AP5575" s="1"/>
      <c r="AQ5575" s="1"/>
    </row>
    <row r="5576" spans="1:43">
      <c r="A5576" s="1" t="s">
        <v>14016</v>
      </c>
      <c r="B5576" s="1" t="s">
        <v>14017</v>
      </c>
      <c r="C5576" s="3">
        <v>10.4520547945205</v>
      </c>
      <c r="D5576" s="4">
        <v>40422</v>
      </c>
      <c r="E5576" s="3">
        <v>48.7044171523</v>
      </c>
      <c r="F5576" s="5" t="s">
        <v>12489</v>
      </c>
      <c r="G5576" s="5">
        <v>2126</v>
      </c>
      <c r="H5576" s="5" t="s">
        <v>45</v>
      </c>
      <c r="I5576" s="3">
        <v>2.48075278015397</v>
      </c>
      <c r="J5576" s="3">
        <v>21.8152866242038</v>
      </c>
      <c r="K5576" s="3">
        <v>0.503355704697991</v>
      </c>
      <c r="L5576" s="3">
        <v>46.583850931677</v>
      </c>
      <c r="M5576" s="3">
        <v>1.01180438448567</v>
      </c>
      <c r="N5576" s="3">
        <v>21.7460317460317</v>
      </c>
      <c r="O5576" s="3">
        <v>4.11233870134094</v>
      </c>
      <c r="P5576" s="3">
        <v>24.5033112582781</v>
      </c>
      <c r="Q5576" s="3">
        <v>4.5944675232807</v>
      </c>
      <c r="R5576" s="3">
        <v>27.2260273972603</v>
      </c>
      <c r="S5576" s="3">
        <v>13.8101335545245</v>
      </c>
      <c r="T5576" s="3">
        <v>21.0922787193974</v>
      </c>
      <c r="U5576" s="3">
        <v>25.2184744006454</v>
      </c>
      <c r="V5576" s="3">
        <v>27.8131634819533</v>
      </c>
      <c r="W5576" s="3">
        <v>29.0817361060289</v>
      </c>
      <c r="X5576" s="3">
        <v>23.696682464455</v>
      </c>
      <c r="Y5576" s="3">
        <v>41.6722541119987</v>
      </c>
      <c r="Z5576" s="3">
        <v>14.7679324894515</v>
      </c>
      <c r="AA5576" s="3">
        <v>0.232920399037337</v>
      </c>
      <c r="AB5576" s="3">
        <v>0.302447158612148</v>
      </c>
      <c r="AC5576" s="3">
        <v>-4.55353103153389</v>
      </c>
      <c r="AD5576" s="3">
        <v>1.94680123022386</v>
      </c>
      <c r="AE5576" s="5">
        <v>2</v>
      </c>
      <c r="AF5576" s="3">
        <v>0.663292267459535</v>
      </c>
      <c r="AG5576" s="3">
        <v>13.0835871879201</v>
      </c>
      <c r="AH5576" s="3">
        <v>12.1863065089377</v>
      </c>
      <c r="AI5576" s="3">
        <v>8.59041522601787</v>
      </c>
      <c r="AJ5576" s="3">
        <v>8.35668215464447</v>
      </c>
      <c r="AK5576" s="3">
        <v>8.07205552411343</v>
      </c>
      <c r="AL5576" s="3">
        <v>7.57213927127309</v>
      </c>
      <c r="AM5576" s="3"/>
      <c r="AN5576" s="5" t="s">
        <v>46</v>
      </c>
      <c r="AO5576" s="1"/>
      <c r="AP5576" s="1"/>
      <c r="AQ5576" s="1"/>
    </row>
    <row r="5577" spans="1:43">
      <c r="A5577" s="1" t="s">
        <v>14018</v>
      </c>
      <c r="B5577" s="1" t="s">
        <v>14019</v>
      </c>
      <c r="C5577" s="3">
        <v>10.186301369863</v>
      </c>
      <c r="D5577" s="4">
        <v>40519</v>
      </c>
      <c r="E5577" s="3">
        <v>12.7666456804</v>
      </c>
      <c r="F5577" s="5" t="s">
        <v>1537</v>
      </c>
      <c r="G5577" s="5">
        <v>1157</v>
      </c>
      <c r="H5577" s="5" t="s">
        <v>55</v>
      </c>
      <c r="I5577" s="3">
        <v>11.3073110285006</v>
      </c>
      <c r="J5577" s="3">
        <v>42.5892316999395</v>
      </c>
      <c r="K5577" s="3">
        <v>3.01032110091743</v>
      </c>
      <c r="L5577" s="3">
        <v>40.8474576271186</v>
      </c>
      <c r="M5577" s="3">
        <v>4.14492753623188</v>
      </c>
      <c r="N5577" s="3">
        <v>59.8444045481747</v>
      </c>
      <c r="O5577" s="3">
        <v>14.135959339263</v>
      </c>
      <c r="P5577" s="3">
        <v>69.4701986754967</v>
      </c>
      <c r="Q5577" s="3">
        <v>23.1322823851953</v>
      </c>
      <c r="R5577" s="3">
        <v>51.6006097560976</v>
      </c>
      <c r="S5577" s="3">
        <v>57.4496056091148</v>
      </c>
      <c r="T5577" s="3">
        <v>62.79296875</v>
      </c>
      <c r="U5577" s="3">
        <v>166.543026706231</v>
      </c>
      <c r="V5577" s="3">
        <v>32.3848238482385</v>
      </c>
      <c r="W5577" s="3">
        <v>171.579743008314</v>
      </c>
      <c r="X5577" s="3">
        <v>12.1869782971619</v>
      </c>
      <c r="Y5577" s="3">
        <v>170.557228915663</v>
      </c>
      <c r="Z5577" s="3">
        <v>35.5509355509356</v>
      </c>
      <c r="AA5577" s="3">
        <v>0.186706952709851</v>
      </c>
      <c r="AB5577" s="3">
        <v>0.281441679964965</v>
      </c>
      <c r="AC5577" s="3">
        <v>-28.071292170592</v>
      </c>
      <c r="AD5577" s="3">
        <v>1.40478132457941</v>
      </c>
      <c r="AE5577" s="5">
        <v>3</v>
      </c>
      <c r="AF5577" s="3">
        <v>2.74778271913552</v>
      </c>
      <c r="AG5577" s="3">
        <v>63.7733093300065</v>
      </c>
      <c r="AH5577" s="3">
        <v>68.8774148491234</v>
      </c>
      <c r="AI5577" s="3">
        <v>35.4992654697664</v>
      </c>
      <c r="AJ5577" s="3">
        <v>27.4160859801849</v>
      </c>
      <c r="AK5577" s="3">
        <v>28.2443553569975</v>
      </c>
      <c r="AL5577" s="3">
        <v>25.3873463872524</v>
      </c>
      <c r="AM5577" s="3"/>
      <c r="AN5577" s="5" t="s">
        <v>46</v>
      </c>
      <c r="AO5577" s="1"/>
      <c r="AP5577" s="1"/>
      <c r="AQ5577" s="1"/>
    </row>
    <row r="5578" spans="1:43">
      <c r="A5578" s="1" t="s">
        <v>14020</v>
      </c>
      <c r="B5578" s="1" t="s">
        <v>14021</v>
      </c>
      <c r="C5578" s="3">
        <v>9.70684931506849</v>
      </c>
      <c r="D5578" s="4">
        <v>40694</v>
      </c>
      <c r="E5578" s="3">
        <v>10.2051584875</v>
      </c>
      <c r="F5578" s="5" t="s">
        <v>14022</v>
      </c>
      <c r="G5578" s="5">
        <v>253</v>
      </c>
      <c r="H5578" s="5" t="s">
        <v>55</v>
      </c>
      <c r="I5578" s="3">
        <v>11.484956324814</v>
      </c>
      <c r="J5578" s="3">
        <v>41.2583182093164</v>
      </c>
      <c r="K5578" s="3">
        <v>3.5145689396215</v>
      </c>
      <c r="L5578" s="3">
        <v>29.6045197740113</v>
      </c>
      <c r="M5578" s="3">
        <v>8.16070307595731</v>
      </c>
      <c r="N5578" s="3">
        <v>23.9377618192699</v>
      </c>
      <c r="O5578" s="3">
        <v>22.1119773210489</v>
      </c>
      <c r="P5578" s="3">
        <v>33.7086092715232</v>
      </c>
      <c r="Q5578" s="3">
        <v>24.4492596605273</v>
      </c>
      <c r="R5578" s="3">
        <v>47.2560975609756</v>
      </c>
      <c r="S5578" s="3">
        <v>60.2790697674419</v>
      </c>
      <c r="T5578" s="3">
        <v>58.984375</v>
      </c>
      <c r="U5578" s="3">
        <v>122.036082474227</v>
      </c>
      <c r="V5578" s="3">
        <v>62.8726287262873</v>
      </c>
      <c r="W5578" s="3">
        <v>79.8538622129437</v>
      </c>
      <c r="X5578" s="3">
        <v>72.787979966611</v>
      </c>
      <c r="Y5578" s="3">
        <v>106.272096011673</v>
      </c>
      <c r="Z5578" s="3">
        <v>68.6070686070686</v>
      </c>
      <c r="AA5578" s="3">
        <v>0.238040550859481</v>
      </c>
      <c r="AB5578" s="3">
        <v>0.174042261942483</v>
      </c>
      <c r="AC5578" s="3">
        <v>-34.8669373026612</v>
      </c>
      <c r="AD5578" s="3">
        <v>0.618572777488088</v>
      </c>
      <c r="AE5578" s="5">
        <v>3</v>
      </c>
      <c r="AF5578" s="3">
        <v>1.51442398353026</v>
      </c>
      <c r="AG5578" s="3">
        <v>66.5335820324234</v>
      </c>
      <c r="AH5578" s="3">
        <v>51.3748107210947</v>
      </c>
      <c r="AI5578" s="3">
        <v>18.5663377966207</v>
      </c>
      <c r="AJ5578" s="3">
        <v>19.177464779001</v>
      </c>
      <c r="AK5578" s="3">
        <v>23.3336929139091</v>
      </c>
      <c r="AL5578" s="3">
        <v>24.7116320009082</v>
      </c>
      <c r="AM5578" s="3"/>
      <c r="AN5578" s="5" t="s">
        <v>46</v>
      </c>
      <c r="AO5578" s="1"/>
      <c r="AP5578" s="1"/>
      <c r="AQ5578" s="1"/>
    </row>
    <row r="5579" spans="1:43">
      <c r="A5579" s="1" t="s">
        <v>14023</v>
      </c>
      <c r="B5579" s="1" t="s">
        <v>14024</v>
      </c>
      <c r="C5579" s="3">
        <v>9.53698630136986</v>
      </c>
      <c r="D5579" s="4">
        <v>40756</v>
      </c>
      <c r="E5579" s="3">
        <v>9.269716101</v>
      </c>
      <c r="F5579" s="5" t="s">
        <v>2462</v>
      </c>
      <c r="G5579" s="5">
        <v>1785</v>
      </c>
      <c r="H5579" s="5" t="s">
        <v>60</v>
      </c>
      <c r="I5579" s="3">
        <v>7.18397794534987</v>
      </c>
      <c r="J5579" s="3">
        <v>48.1150793650794</v>
      </c>
      <c r="K5579" s="3">
        <v>2.30236427659329</v>
      </c>
      <c r="L5579" s="3">
        <v>49.4726749760307</v>
      </c>
      <c r="M5579" s="3">
        <v>2.19164315256466</v>
      </c>
      <c r="N5579" s="3">
        <v>49.7527200791296</v>
      </c>
      <c r="O5579" s="3">
        <v>9.26147869570608</v>
      </c>
      <c r="P5579" s="3">
        <v>53.8539553752535</v>
      </c>
      <c r="Q5579" s="3">
        <v>17.9004637887977</v>
      </c>
      <c r="R5579" s="3">
        <v>40.2094240837696</v>
      </c>
      <c r="S5579" s="3">
        <v>38.9791305262051</v>
      </c>
      <c r="T5579" s="3">
        <v>48.5507246376812</v>
      </c>
      <c r="U5579" s="3">
        <v>78.2136838557466</v>
      </c>
      <c r="V5579" s="3">
        <v>44.4821731748727</v>
      </c>
      <c r="W5579" s="3">
        <v>53.2548837748536</v>
      </c>
      <c r="X5579" s="3">
        <v>44.3181818181818</v>
      </c>
      <c r="Y5579" s="3">
        <v>118.694681115063</v>
      </c>
      <c r="Z5579" s="3">
        <v>23.3009708737864</v>
      </c>
      <c r="AA5579" s="3">
        <v>0.194934376976423</v>
      </c>
      <c r="AB5579" s="3">
        <v>0.13370342466763</v>
      </c>
      <c r="AC5579" s="3">
        <v>-29.0164284190314</v>
      </c>
      <c r="AD5579" s="3">
        <v>0.526032261342124</v>
      </c>
      <c r="AE5579" s="5">
        <v>3</v>
      </c>
      <c r="AF5579" s="3">
        <v>1.05605265352622</v>
      </c>
      <c r="AG5579" s="3">
        <v>26.6405660363813</v>
      </c>
      <c r="AH5579" s="3">
        <v>37.619124924243</v>
      </c>
      <c r="AI5579" s="3">
        <v>14.5192068407169</v>
      </c>
      <c r="AJ5579" s="3">
        <v>19.1910133293617</v>
      </c>
      <c r="AK5579" s="3">
        <v>16.2461295255703</v>
      </c>
      <c r="AL5579" s="3">
        <v>17.5009569961209</v>
      </c>
      <c r="AM5579" s="3"/>
      <c r="AN5579" s="5" t="s">
        <v>46</v>
      </c>
      <c r="AO5579" s="1"/>
      <c r="AP5579" s="1"/>
      <c r="AQ5579" s="1"/>
    </row>
    <row r="5580" spans="1:43">
      <c r="A5580" s="1" t="s">
        <v>14025</v>
      </c>
      <c r="B5580" s="1" t="s">
        <v>14026</v>
      </c>
      <c r="C5580" s="3">
        <v>9.41643835616438</v>
      </c>
      <c r="D5580" s="4">
        <v>40800</v>
      </c>
      <c r="E5580" s="3">
        <v>7.0042833327</v>
      </c>
      <c r="F5580" s="5" t="s">
        <v>232</v>
      </c>
      <c r="G5580" s="5">
        <v>112</v>
      </c>
      <c r="H5580" s="5" t="s">
        <v>71</v>
      </c>
      <c r="I5580" s="3">
        <v>-0.178412132024974</v>
      </c>
      <c r="J5580" s="3">
        <v>59.1194968553459</v>
      </c>
      <c r="K5580" s="3">
        <v>0</v>
      </c>
      <c r="L5580" s="3">
        <v>51.5723270440252</v>
      </c>
      <c r="M5580" s="3">
        <v>-0.35618878005342</v>
      </c>
      <c r="N5580" s="3">
        <v>47.7987421383648</v>
      </c>
      <c r="O5580" s="3">
        <v>-0.816483616530101</v>
      </c>
      <c r="P5580" s="3">
        <v>74.0506329113924</v>
      </c>
      <c r="Q5580" s="3">
        <v>-1.45024410460339</v>
      </c>
      <c r="R5580" s="3">
        <v>80.1282051282051</v>
      </c>
      <c r="S5580" s="3">
        <v>-2.30855551778577</v>
      </c>
      <c r="T5580" s="3">
        <v>95.3020134228188</v>
      </c>
      <c r="U5580" s="3">
        <v>5.00791011152048</v>
      </c>
      <c r="V5580" s="3">
        <v>80.5755395683453</v>
      </c>
      <c r="W5580" s="3">
        <v>11.9639694927736</v>
      </c>
      <c r="X5580" s="3">
        <v>73.3812949640288</v>
      </c>
      <c r="Y5580" s="3">
        <v>14.3380847673104</v>
      </c>
      <c r="Z5580" s="3">
        <v>74.6031746031746</v>
      </c>
      <c r="AA5580" s="3">
        <v>-0.191284845130888</v>
      </c>
      <c r="AB5580" s="3">
        <v>0.214767080098712</v>
      </c>
      <c r="AC5580" s="3">
        <v>-3.8737879115368</v>
      </c>
      <c r="AD5580" s="3">
        <v>0.989112906270913</v>
      </c>
      <c r="AE5580" s="5">
        <v>2</v>
      </c>
      <c r="AF5580" s="3">
        <v>0.312597775105163</v>
      </c>
      <c r="AG5580" s="3">
        <v>-0.733667727545106</v>
      </c>
      <c r="AH5580" s="3">
        <v>2.73494172131741</v>
      </c>
      <c r="AI5580" s="3">
        <v>4.04766843468156</v>
      </c>
      <c r="AJ5580" s="3">
        <v>3.10795386767744</v>
      </c>
      <c r="AK5580" s="3">
        <v>4.3524017161322</v>
      </c>
      <c r="AL5580" s="3">
        <v>4.77264515713556</v>
      </c>
      <c r="AM5580" s="3"/>
      <c r="AN5580" s="5" t="s">
        <v>1023</v>
      </c>
      <c r="AO5580" s="1"/>
      <c r="AP5580" s="1"/>
      <c r="AQ5580" s="1"/>
    </row>
    <row r="5581" spans="1:43">
      <c r="A5581" s="1" t="s">
        <v>14027</v>
      </c>
      <c r="B5581" s="1" t="s">
        <v>14028</v>
      </c>
      <c r="C5581" s="3">
        <v>9.18356164383562</v>
      </c>
      <c r="D5581" s="4">
        <v>40885</v>
      </c>
      <c r="E5581" s="3">
        <v>10.4947324019</v>
      </c>
      <c r="F5581" s="5" t="s">
        <v>4700</v>
      </c>
      <c r="G5581" s="5">
        <v>251</v>
      </c>
      <c r="H5581" s="5" t="s">
        <v>55</v>
      </c>
      <c r="I5581" s="3">
        <v>16.7147898620468</v>
      </c>
      <c r="J5581" s="3">
        <v>10.5263157894737</v>
      </c>
      <c r="K5581" s="3">
        <v>3.46985210466439</v>
      </c>
      <c r="L5581" s="3">
        <v>30.7344632768362</v>
      </c>
      <c r="M5581" s="3">
        <v>12.5618811881188</v>
      </c>
      <c r="N5581" s="3">
        <v>4.66786355475763</v>
      </c>
      <c r="O5581" s="3">
        <v>18.733681462141</v>
      </c>
      <c r="P5581" s="3">
        <v>51.9867549668874</v>
      </c>
      <c r="Q5581" s="3">
        <v>26.4951321279555</v>
      </c>
      <c r="R5581" s="3">
        <v>41.7682926829268</v>
      </c>
      <c r="S5581" s="3">
        <v>53.2434709351306</v>
      </c>
      <c r="T5581" s="3">
        <v>69.43359375</v>
      </c>
      <c r="U5581" s="3">
        <v>129.38209331652</v>
      </c>
      <c r="V5581" s="3">
        <v>57.1815718157182</v>
      </c>
      <c r="W5581" s="3">
        <v>73.4032411820782</v>
      </c>
      <c r="X5581" s="3">
        <v>76.2938230383973</v>
      </c>
      <c r="Y5581" s="3">
        <v>115.776986951364</v>
      </c>
      <c r="Z5581" s="3">
        <v>64.033264033264</v>
      </c>
      <c r="AA5581" s="3">
        <v>0.293091775186197</v>
      </c>
      <c r="AB5581" s="3">
        <v>0.180562134081435</v>
      </c>
      <c r="AC5581" s="3">
        <v>-37.7573368374945</v>
      </c>
      <c r="AD5581" s="3">
        <v>0.532328192529114</v>
      </c>
      <c r="AE5581" s="5">
        <v>8</v>
      </c>
      <c r="AF5581" s="3">
        <v>1.40605988073621</v>
      </c>
      <c r="AG5581" s="3">
        <v>53.342405289127</v>
      </c>
      <c r="AH5581" s="3">
        <v>54.6353611078562</v>
      </c>
      <c r="AI5581" s="3">
        <v>17.9408176193403</v>
      </c>
      <c r="AJ5581" s="3">
        <v>17.9480751524653</v>
      </c>
      <c r="AK5581" s="3">
        <v>16.2809289000378</v>
      </c>
      <c r="AL5581" s="3">
        <v>20.2474609430272</v>
      </c>
      <c r="AM5581" s="3"/>
      <c r="AN5581" s="5" t="s">
        <v>46</v>
      </c>
      <c r="AO5581" s="1"/>
      <c r="AP5581" s="1"/>
      <c r="AQ5581" s="1"/>
    </row>
    <row r="5582" spans="1:43">
      <c r="A5582" s="1" t="s">
        <v>14029</v>
      </c>
      <c r="B5582" s="1" t="s">
        <v>14030</v>
      </c>
      <c r="C5582" s="3">
        <v>9.12876712328767</v>
      </c>
      <c r="D5582" s="4">
        <v>40905</v>
      </c>
      <c r="E5582" s="3">
        <v>16.1587942223</v>
      </c>
      <c r="F5582" s="5" t="s">
        <v>4891</v>
      </c>
      <c r="G5582" s="5">
        <v>2374</v>
      </c>
      <c r="H5582" s="5" t="s">
        <v>64</v>
      </c>
      <c r="I5582" s="3">
        <v>0.236554092172079</v>
      </c>
      <c r="J5582" s="3">
        <v>84.9854227405248</v>
      </c>
      <c r="K5582" s="3">
        <v>0.0371320797375041</v>
      </c>
      <c r="L5582" s="3">
        <v>77.1137026239067</v>
      </c>
      <c r="M5582" s="3">
        <v>0.179727721657655</v>
      </c>
      <c r="N5582" s="3">
        <v>80.0291545189504</v>
      </c>
      <c r="O5582" s="3">
        <v>0.517063526397329</v>
      </c>
      <c r="P5582" s="3">
        <v>90.6432748538012</v>
      </c>
      <c r="Q5582" s="3">
        <v>1.0008270495611</v>
      </c>
      <c r="R5582" s="3">
        <v>87.4260355029586</v>
      </c>
      <c r="S5582" s="3">
        <v>1.66694948795478</v>
      </c>
      <c r="T5582" s="3">
        <v>92.503748125937</v>
      </c>
      <c r="U5582" s="3">
        <v>3.70995825852386</v>
      </c>
      <c r="V5582" s="3">
        <v>94.5987654320988</v>
      </c>
      <c r="W5582" s="3">
        <v>6.7116660106341</v>
      </c>
      <c r="X5582" s="3">
        <v>93.5185185185185</v>
      </c>
      <c r="Y5582" s="3">
        <v>12.7997331081238</v>
      </c>
      <c r="Z5582" s="3">
        <v>94.4862155388471</v>
      </c>
      <c r="AA5582" s="3">
        <v>-0.717387818131076</v>
      </c>
      <c r="AB5582" s="3">
        <v>0.425833954417311</v>
      </c>
      <c r="AC5582" s="3">
        <v>0</v>
      </c>
      <c r="AD5582" s="3"/>
      <c r="AE5582" s="5"/>
      <c r="AF5582" s="3">
        <v>0.179403631915902</v>
      </c>
      <c r="AG5582" s="3">
        <v>1.24127948363244</v>
      </c>
      <c r="AH5582" s="3">
        <v>1.3488939326386</v>
      </c>
      <c r="AI5582" s="3">
        <v>1.67521150991006</v>
      </c>
      <c r="AJ5582" s="3">
        <v>1.88180234418982</v>
      </c>
      <c r="AK5582" s="3">
        <v>1.8478992538975</v>
      </c>
      <c r="AL5582" s="3">
        <v>2.03549804778917</v>
      </c>
      <c r="AM5582" s="3">
        <v>200</v>
      </c>
      <c r="AN5582" s="5" t="s">
        <v>56</v>
      </c>
      <c r="AO5582" s="1"/>
      <c r="AP5582" s="1"/>
      <c r="AQ5582" s="1"/>
    </row>
    <row r="5583" spans="1:43">
      <c r="A5583" s="1" t="s">
        <v>14031</v>
      </c>
      <c r="B5583" s="1" t="s">
        <v>14032</v>
      </c>
      <c r="C5583" s="3">
        <v>8.8958904109589</v>
      </c>
      <c r="D5583" s="4">
        <v>40990</v>
      </c>
      <c r="E5583" s="3">
        <v>0.9985608648</v>
      </c>
      <c r="F5583" s="5" t="s">
        <v>2462</v>
      </c>
      <c r="G5583" s="5">
        <v>1785</v>
      </c>
      <c r="H5583" s="5" t="s">
        <v>60</v>
      </c>
      <c r="I5583" s="3">
        <v>0.287294015611453</v>
      </c>
      <c r="J5583" s="3">
        <v>80.3571428571429</v>
      </c>
      <c r="K5583" s="3">
        <v>0.0540803634200482</v>
      </c>
      <c r="L5583" s="3">
        <v>86.8648130393097</v>
      </c>
      <c r="M5583" s="3">
        <v>-2.02817199745817</v>
      </c>
      <c r="N5583" s="3">
        <v>77.5469831849654</v>
      </c>
      <c r="O5583" s="3">
        <v>-0.804246421103421</v>
      </c>
      <c r="P5583" s="3">
        <v>82.2515212981745</v>
      </c>
      <c r="Q5583" s="3">
        <v>-4.19450054373155</v>
      </c>
      <c r="R5583" s="3">
        <v>84.6073298429319</v>
      </c>
      <c r="S5583" s="3">
        <v>20.4727485837078</v>
      </c>
      <c r="T5583" s="3">
        <v>76.9323671497584</v>
      </c>
      <c r="U5583" s="3">
        <v>66.1666966049937</v>
      </c>
      <c r="V5583" s="3">
        <v>56.0271646859083</v>
      </c>
      <c r="W5583" s="3">
        <v>25.7544861337683</v>
      </c>
      <c r="X5583" s="3">
        <v>73.8636363636364</v>
      </c>
      <c r="Y5583" s="3">
        <v>4.11953401992235</v>
      </c>
      <c r="Z5583" s="3">
        <v>95.7928802588997</v>
      </c>
      <c r="AA5583" s="3">
        <v>0.100280437048487</v>
      </c>
      <c r="AB5583" s="3">
        <v>0.0692331918059146</v>
      </c>
      <c r="AC5583" s="3">
        <v>-37.5650733554188</v>
      </c>
      <c r="AD5583" s="3">
        <v>0.210914031250928</v>
      </c>
      <c r="AE5583" s="5">
        <v>7</v>
      </c>
      <c r="AF5583" s="3">
        <v>0.61702521303736</v>
      </c>
      <c r="AG5583" s="3">
        <v>23.9564019502633</v>
      </c>
      <c r="AH5583" s="3">
        <v>30.4294104065288</v>
      </c>
      <c r="AI5583" s="3">
        <v>5.67068918794285</v>
      </c>
      <c r="AJ5583" s="3">
        <v>1.26285205449521</v>
      </c>
      <c r="AK5583" s="3">
        <v>7.32201144845974</v>
      </c>
      <c r="AL5583" s="3">
        <v>13.1452442700707</v>
      </c>
      <c r="AM5583" s="3"/>
      <c r="AN5583" s="5" t="s">
        <v>46</v>
      </c>
      <c r="AO5583" s="1"/>
      <c r="AP5583" s="1"/>
      <c r="AQ5583" s="1"/>
    </row>
    <row r="5584" spans="1:43">
      <c r="A5584" s="1" t="s">
        <v>14033</v>
      </c>
      <c r="B5584" s="1" t="s">
        <v>14034</v>
      </c>
      <c r="C5584" s="3">
        <v>8.55616438356164</v>
      </c>
      <c r="D5584" s="4">
        <v>41114</v>
      </c>
      <c r="E5584" s="3">
        <v>0.5439058765</v>
      </c>
      <c r="F5584" s="5" t="s">
        <v>14035</v>
      </c>
      <c r="G5584" s="5">
        <v>334</v>
      </c>
      <c r="H5584" s="5" t="s">
        <v>320</v>
      </c>
      <c r="I5584" s="3">
        <v>2.48241158217058</v>
      </c>
      <c r="J5584" s="3">
        <v>55.5555555555556</v>
      </c>
      <c r="K5584" s="3">
        <v>1.4453477868112</v>
      </c>
      <c r="L5584" s="3">
        <v>44.4444444444444</v>
      </c>
      <c r="M5584" s="3">
        <v>4.38728912087263</v>
      </c>
      <c r="N5584" s="3">
        <v>66.6666666666667</v>
      </c>
      <c r="O5584" s="3">
        <v>5.66389754850326</v>
      </c>
      <c r="P5584" s="3">
        <v>33.3333333333333</v>
      </c>
      <c r="Q5584" s="3">
        <v>1.10095756507949</v>
      </c>
      <c r="R5584" s="3">
        <v>88.8888888888889</v>
      </c>
      <c r="S5584" s="3">
        <v>-14.2966148592999</v>
      </c>
      <c r="T5584" s="3">
        <v>55.5555555555556</v>
      </c>
      <c r="U5584" s="3">
        <v>4.62049052694653</v>
      </c>
      <c r="V5584" s="3">
        <v>11.1111111111111</v>
      </c>
      <c r="W5584" s="3">
        <v>21.2369674780721</v>
      </c>
      <c r="X5584" s="3">
        <v>20</v>
      </c>
      <c r="Y5584" s="3">
        <v>24.9846007177599</v>
      </c>
      <c r="Z5584" s="3">
        <v>20</v>
      </c>
      <c r="AA5584" s="3">
        <v>-0.0208794158898164</v>
      </c>
      <c r="AB5584" s="3">
        <v>0.0601374349198482</v>
      </c>
      <c r="AC5584" s="3">
        <v>-41.2416851441242</v>
      </c>
      <c r="AD5584" s="3">
        <v>0.160450833075691</v>
      </c>
      <c r="AE5584" s="5">
        <v>3</v>
      </c>
      <c r="AF5584" s="3">
        <v>0.564314585408614</v>
      </c>
      <c r="AG5584" s="3">
        <v>-3.49503864642179</v>
      </c>
      <c r="AH5584" s="3">
        <v>11.7986624071819</v>
      </c>
      <c r="AI5584" s="3">
        <v>6.42862848538848</v>
      </c>
      <c r="AJ5584" s="3">
        <v>5.30338578689755</v>
      </c>
      <c r="AK5584" s="3">
        <v>5.92379152352192</v>
      </c>
      <c r="AL5584" s="3">
        <v>6.39602656599281</v>
      </c>
      <c r="AM5584" s="3"/>
      <c r="AN5584" s="5" t="s">
        <v>46</v>
      </c>
      <c r="AO5584" s="1"/>
      <c r="AP5584" s="1"/>
      <c r="AQ5584" s="1"/>
    </row>
    <row r="5585" spans="1:43">
      <c r="A5585" s="1" t="s">
        <v>14036</v>
      </c>
      <c r="B5585" s="1" t="s">
        <v>14037</v>
      </c>
      <c r="C5585" s="3">
        <v>8.63287671232877</v>
      </c>
      <c r="D5585" s="4">
        <v>41086</v>
      </c>
      <c r="E5585" s="3">
        <v>25.8115560844</v>
      </c>
      <c r="F5585" s="5" t="s">
        <v>11724</v>
      </c>
      <c r="G5585" s="5">
        <v>854</v>
      </c>
      <c r="H5585" s="5" t="s">
        <v>55</v>
      </c>
      <c r="I5585" s="3">
        <v>13.4516489544807</v>
      </c>
      <c r="J5585" s="3">
        <v>27.4652147610405</v>
      </c>
      <c r="K5585" s="3">
        <v>4.31575064551827</v>
      </c>
      <c r="L5585" s="3">
        <v>14.8022598870057</v>
      </c>
      <c r="M5585" s="3">
        <v>6.66429504676158</v>
      </c>
      <c r="N5585" s="3">
        <v>35.8467983243567</v>
      </c>
      <c r="O5585" s="3">
        <v>26.6380222724789</v>
      </c>
      <c r="P5585" s="3">
        <v>17.0198675496689</v>
      </c>
      <c r="Q5585" s="3">
        <v>44.3074383558415</v>
      </c>
      <c r="R5585" s="3">
        <v>6.70731707317073</v>
      </c>
      <c r="S5585" s="3">
        <v>101.540089654555</v>
      </c>
      <c r="T5585" s="3">
        <v>8.59375</v>
      </c>
      <c r="U5585" s="3">
        <v>172.174788797726</v>
      </c>
      <c r="V5585" s="3">
        <v>28.4552845528455</v>
      </c>
      <c r="W5585" s="3">
        <v>138.743187397867</v>
      </c>
      <c r="X5585" s="3">
        <v>29.0484140233723</v>
      </c>
      <c r="Y5585" s="3">
        <v>259.862900669797</v>
      </c>
      <c r="Z5585" s="3">
        <v>7.27650727650728</v>
      </c>
      <c r="AA5585" s="3">
        <v>0.423991123904511</v>
      </c>
      <c r="AB5585" s="3">
        <v>0.304992606073392</v>
      </c>
      <c r="AC5585" s="3">
        <v>-26.150895140665</v>
      </c>
      <c r="AD5585" s="3">
        <v>1.28415523828279</v>
      </c>
      <c r="AE5585" s="5">
        <v>3</v>
      </c>
      <c r="AF5585" s="3">
        <v>2.32057453778822</v>
      </c>
      <c r="AG5585" s="3">
        <v>85.4255946811028</v>
      </c>
      <c r="AH5585" s="3">
        <v>69.3326782494797</v>
      </c>
      <c r="AI5585" s="3">
        <v>33.0903790388185</v>
      </c>
      <c r="AJ5585" s="3">
        <v>38.8280713089828</v>
      </c>
      <c r="AK5585" s="3">
        <v>36.100011070166</v>
      </c>
      <c r="AL5585" s="3">
        <v>29.4776256375714</v>
      </c>
      <c r="AM5585" s="3"/>
      <c r="AN5585" s="5" t="s">
        <v>46</v>
      </c>
      <c r="AO5585" s="1"/>
      <c r="AP5585" s="1"/>
      <c r="AQ5585" s="1"/>
    </row>
    <row r="5586" spans="1:43">
      <c r="A5586" s="1" t="s">
        <v>14038</v>
      </c>
      <c r="B5586" s="1" t="s">
        <v>14039</v>
      </c>
      <c r="C5586" s="3">
        <v>8.17260273972603</v>
      </c>
      <c r="D5586" s="4">
        <v>41254</v>
      </c>
      <c r="E5586" s="3">
        <v>28.6893613844</v>
      </c>
      <c r="F5586" s="5" t="s">
        <v>235</v>
      </c>
      <c r="G5586" s="5">
        <v>464</v>
      </c>
      <c r="H5586" s="5" t="s">
        <v>50</v>
      </c>
      <c r="I5586" s="3">
        <v>-0.250626566416057</v>
      </c>
      <c r="J5586" s="3">
        <v>90.218847699866</v>
      </c>
      <c r="K5586" s="3">
        <v>0</v>
      </c>
      <c r="L5586" s="3">
        <v>43.3820274457725</v>
      </c>
      <c r="M5586" s="3">
        <v>-0.41701417848208</v>
      </c>
      <c r="N5586" s="3">
        <v>91.273374888691</v>
      </c>
      <c r="O5586" s="3">
        <v>-0.665557404326135</v>
      </c>
      <c r="P5586" s="3">
        <v>94.3353129282777</v>
      </c>
      <c r="Q5586" s="3">
        <v>0.167785234899324</v>
      </c>
      <c r="R5586" s="3">
        <v>89.5702559150169</v>
      </c>
      <c r="S5586" s="3">
        <v>1.35823429541595</v>
      </c>
      <c r="T5586" s="3">
        <v>72.2598870056497</v>
      </c>
      <c r="U5586" s="3">
        <v>5.7573073516386</v>
      </c>
      <c r="V5586" s="3">
        <v>62.5386996904025</v>
      </c>
      <c r="W5586" s="3">
        <v>13.1347084765875</v>
      </c>
      <c r="X5586" s="3">
        <v>57.0658036677454</v>
      </c>
      <c r="Y5586" s="3">
        <v>18.52014686949</v>
      </c>
      <c r="Z5586" s="3">
        <v>47.3856209150327</v>
      </c>
      <c r="AA5586" s="3">
        <v>-0.00308692809790318</v>
      </c>
      <c r="AB5586" s="3">
        <v>0.41910535959272</v>
      </c>
      <c r="AC5586" s="3">
        <v>-1.9884009942005</v>
      </c>
      <c r="AD5586" s="3">
        <v>2.10802657983685</v>
      </c>
      <c r="AE5586" s="5">
        <v>2</v>
      </c>
      <c r="AF5586" s="3">
        <v>0.3471392272373</v>
      </c>
      <c r="AG5586" s="3">
        <v>2.49668705155039</v>
      </c>
      <c r="AH5586" s="3">
        <v>2.99885082822915</v>
      </c>
      <c r="AI5586" s="3">
        <v>4.31745750439489</v>
      </c>
      <c r="AJ5586" s="3">
        <v>3.84065553697668</v>
      </c>
      <c r="AK5586" s="3">
        <v>4.29342395472716</v>
      </c>
      <c r="AL5586" s="3">
        <v>4.00875934117932</v>
      </c>
      <c r="AM5586" s="3">
        <v>100</v>
      </c>
      <c r="AN5586" s="5" t="s">
        <v>56</v>
      </c>
      <c r="AO5586" s="1"/>
      <c r="AP5586" s="1"/>
      <c r="AQ5586" s="1"/>
    </row>
    <row r="5587" spans="1:43">
      <c r="A5587" s="1" t="s">
        <v>14040</v>
      </c>
      <c r="B5587" s="1" t="s">
        <v>14041</v>
      </c>
      <c r="C5587" s="3">
        <v>13.186301369863</v>
      </c>
      <c r="D5587" s="4">
        <v>39424</v>
      </c>
      <c r="E5587" s="3">
        <v>30.219102776</v>
      </c>
      <c r="F5587" s="5" t="s">
        <v>10649</v>
      </c>
      <c r="G5587" s="5">
        <v>2367</v>
      </c>
      <c r="H5587" s="5" t="s">
        <v>55</v>
      </c>
      <c r="I5587" s="3">
        <v>12.9365744226196</v>
      </c>
      <c r="J5587" s="3">
        <v>31.4579552329099</v>
      </c>
      <c r="K5587" s="3">
        <v>4.23913043478262</v>
      </c>
      <c r="L5587" s="3">
        <v>16.3841807909604</v>
      </c>
      <c r="M5587" s="3">
        <v>7.6432762030168</v>
      </c>
      <c r="N5587" s="3">
        <v>27.8874925194494</v>
      </c>
      <c r="O5587" s="3">
        <v>24.6104143926408</v>
      </c>
      <c r="P5587" s="3">
        <v>23.5099337748344</v>
      </c>
      <c r="Q5587" s="3">
        <v>27.0764524803789</v>
      </c>
      <c r="R5587" s="3">
        <v>39.6341463414634</v>
      </c>
      <c r="S5587" s="3">
        <v>87.7334703707745</v>
      </c>
      <c r="T5587" s="3">
        <v>19.23828125</v>
      </c>
      <c r="U5587" s="3">
        <v>182.686448037386</v>
      </c>
      <c r="V5587" s="3">
        <v>22.4932249322493</v>
      </c>
      <c r="W5587" s="3">
        <v>154.438883505686</v>
      </c>
      <c r="X5587" s="3">
        <v>19.6994991652755</v>
      </c>
      <c r="Y5587" s="3">
        <v>182.485346240187</v>
      </c>
      <c r="Z5587" s="3">
        <v>29.5218295218295</v>
      </c>
      <c r="AA5587" s="3">
        <v>0.314657367950061</v>
      </c>
      <c r="AB5587" s="3">
        <v>0.297881507186691</v>
      </c>
      <c r="AC5587" s="3">
        <v>-30.8953341740227</v>
      </c>
      <c r="AD5587" s="3">
        <v>1.1795302120971</v>
      </c>
      <c r="AE5587" s="5">
        <v>3</v>
      </c>
      <c r="AF5587" s="3">
        <v>2.56846196414205</v>
      </c>
      <c r="AG5587" s="3">
        <v>94.2349767772074</v>
      </c>
      <c r="AH5587" s="3">
        <v>73.577437595917</v>
      </c>
      <c r="AI5587" s="3">
        <v>33.2997757095424</v>
      </c>
      <c r="AJ5587" s="3">
        <v>29.7598446107536</v>
      </c>
      <c r="AK5587" s="3">
        <v>30.156681737351</v>
      </c>
      <c r="AL5587" s="3">
        <v>25.1984900838913</v>
      </c>
      <c r="AM5587" s="3"/>
      <c r="AN5587" s="5" t="s">
        <v>46</v>
      </c>
      <c r="AO5587" s="1"/>
      <c r="AP5587" s="1"/>
      <c r="AQ5587" s="1"/>
    </row>
    <row r="5588" spans="1:43">
      <c r="A5588" s="1" t="s">
        <v>14042</v>
      </c>
      <c r="B5588" s="1" t="s">
        <v>14043</v>
      </c>
      <c r="C5588" s="3">
        <v>18.4109589041096</v>
      </c>
      <c r="D5588" s="4">
        <v>37517</v>
      </c>
      <c r="E5588" s="3">
        <v>2.8839510796</v>
      </c>
      <c r="F5588" s="5" t="s">
        <v>14044</v>
      </c>
      <c r="G5588" s="5">
        <v>111</v>
      </c>
      <c r="H5588" s="5" t="s">
        <v>55</v>
      </c>
      <c r="I5588" s="3">
        <v>13.1363922061597</v>
      </c>
      <c r="J5588" s="3">
        <v>30.5505142165759</v>
      </c>
      <c r="K5588" s="3">
        <v>3.44827586206897</v>
      </c>
      <c r="L5588" s="3">
        <v>31.1864406779661</v>
      </c>
      <c r="M5588" s="3">
        <v>6.50887573964499</v>
      </c>
      <c r="N5588" s="3">
        <v>37.1633752244165</v>
      </c>
      <c r="O5588" s="3">
        <v>17.4703282604813</v>
      </c>
      <c r="P5588" s="3">
        <v>56.4238410596027</v>
      </c>
      <c r="Q5588" s="3">
        <v>20.6410217816661</v>
      </c>
      <c r="R5588" s="3">
        <v>59.6036585365854</v>
      </c>
      <c r="S5588" s="3">
        <v>42.609892674203</v>
      </c>
      <c r="T5588" s="3">
        <v>83.30078125</v>
      </c>
      <c r="U5588" s="3">
        <v>95.8537000268794</v>
      </c>
      <c r="V5588" s="3">
        <v>77.7777777777778</v>
      </c>
      <c r="W5588" s="3">
        <v>68.6271185443069</v>
      </c>
      <c r="X5588" s="3">
        <v>79.2988313856427</v>
      </c>
      <c r="Y5588" s="3">
        <v>107.237629775881</v>
      </c>
      <c r="Z5588" s="3">
        <v>68.3991683991684</v>
      </c>
      <c r="AA5588" s="3">
        <v>0.209293116470178</v>
      </c>
      <c r="AB5588" s="3">
        <v>0.198824459899549</v>
      </c>
      <c r="AC5588" s="3">
        <v>-23.2317306428933</v>
      </c>
      <c r="AD5588" s="3">
        <v>0.817346927503485</v>
      </c>
      <c r="AE5588" s="5">
        <v>3</v>
      </c>
      <c r="AF5588" s="3">
        <v>1.3131503573599</v>
      </c>
      <c r="AG5588" s="3">
        <v>40.9418117995132</v>
      </c>
      <c r="AH5588" s="3">
        <v>39.7544696896675</v>
      </c>
      <c r="AI5588" s="3">
        <v>17.2810661961605</v>
      </c>
      <c r="AJ5588" s="3">
        <v>17.0797732877673</v>
      </c>
      <c r="AK5588" s="3">
        <v>19.2544985482738</v>
      </c>
      <c r="AL5588" s="3">
        <v>20.7311357599723</v>
      </c>
      <c r="AM5588" s="3"/>
      <c r="AN5588" s="5" t="s">
        <v>46</v>
      </c>
      <c r="AO5588" s="1"/>
      <c r="AP5588" s="1"/>
      <c r="AQ5588" s="1"/>
    </row>
    <row r="5589" spans="1:43">
      <c r="A5589" s="1" t="s">
        <v>14045</v>
      </c>
      <c r="B5589" s="1" t="s">
        <v>14046</v>
      </c>
      <c r="C5589" s="3">
        <v>12.6958904109589</v>
      </c>
      <c r="D5589" s="4">
        <v>39603</v>
      </c>
      <c r="E5589" s="3">
        <v>0.9006795954</v>
      </c>
      <c r="F5589" s="5" t="s">
        <v>14044</v>
      </c>
      <c r="G5589" s="5">
        <v>220</v>
      </c>
      <c r="H5589" s="5" t="s">
        <v>93</v>
      </c>
      <c r="I5589" s="3">
        <v>13.9931520124039</v>
      </c>
      <c r="J5589" s="3">
        <v>12.9</v>
      </c>
      <c r="K5589" s="3">
        <v>3.98986327204148</v>
      </c>
      <c r="L5589" s="3">
        <v>13.0327056491576</v>
      </c>
      <c r="M5589" s="3">
        <v>6.37848917827214</v>
      </c>
      <c r="N5589" s="3">
        <v>21.4570858283433</v>
      </c>
      <c r="O5589" s="3">
        <v>23.1934650562033</v>
      </c>
      <c r="P5589" s="3">
        <v>15.3923541247485</v>
      </c>
      <c r="Q5589" s="3">
        <v>25.1507199092134</v>
      </c>
      <c r="R5589" s="3">
        <v>27.6057791537668</v>
      </c>
      <c r="S5589" s="3">
        <v>39.2000631113916</v>
      </c>
      <c r="T5589" s="3">
        <v>53.6262572789836</v>
      </c>
      <c r="U5589" s="3">
        <v>103.917716398937</v>
      </c>
      <c r="V5589" s="3">
        <v>39.7009966777409</v>
      </c>
      <c r="W5589" s="3">
        <v>77.9088525912482</v>
      </c>
      <c r="X5589" s="3">
        <v>41.3857677902622</v>
      </c>
      <c r="Y5589" s="3">
        <v>87.4113287401391</v>
      </c>
      <c r="Z5589" s="3">
        <v>48.3116883116883</v>
      </c>
      <c r="AA5589" s="3">
        <v>0.172421029005122</v>
      </c>
      <c r="AB5589" s="3">
        <v>0.199536683235588</v>
      </c>
      <c r="AC5589" s="3">
        <v>-25.1004579011307</v>
      </c>
      <c r="AD5589" s="3">
        <v>0.841766414061596</v>
      </c>
      <c r="AE5589" s="5">
        <v>2</v>
      </c>
      <c r="AF5589" s="3">
        <v>1.43053292267574</v>
      </c>
      <c r="AG5589" s="3">
        <v>44.4641224730145</v>
      </c>
      <c r="AH5589" s="3">
        <v>45.3447559258081</v>
      </c>
      <c r="AI5589" s="3">
        <v>18.5623161001449</v>
      </c>
      <c r="AJ5589" s="3">
        <v>18.3690885421876</v>
      </c>
      <c r="AK5589" s="3">
        <v>17.1288470520383</v>
      </c>
      <c r="AL5589" s="3">
        <v>19.883766618827</v>
      </c>
      <c r="AM5589" s="3"/>
      <c r="AN5589" s="5" t="s">
        <v>46</v>
      </c>
      <c r="AO5589" s="1"/>
      <c r="AP5589" s="1"/>
      <c r="AQ5589" s="1"/>
    </row>
    <row r="5590" spans="1:43">
      <c r="A5590" s="1" t="s">
        <v>14047</v>
      </c>
      <c r="B5590" s="1" t="s">
        <v>14048</v>
      </c>
      <c r="C5590" s="3">
        <v>12.3506849315068</v>
      </c>
      <c r="D5590" s="4">
        <v>39729</v>
      </c>
      <c r="E5590" s="3">
        <v>2.9782866595</v>
      </c>
      <c r="F5590" s="5" t="s">
        <v>14049</v>
      </c>
      <c r="G5590" s="5">
        <v>1613</v>
      </c>
      <c r="H5590" s="5" t="s">
        <v>45</v>
      </c>
      <c r="I5590" s="3">
        <v>0.587525150905423</v>
      </c>
      <c r="J5590" s="3">
        <v>59.5541401273885</v>
      </c>
      <c r="K5590" s="3">
        <v>0.741576656456547</v>
      </c>
      <c r="L5590" s="3">
        <v>29.1925465838509</v>
      </c>
      <c r="M5590" s="3">
        <v>-1.0216203373723</v>
      </c>
      <c r="N5590" s="3">
        <v>78.2539682539683</v>
      </c>
      <c r="O5590" s="3">
        <v>1.26397666504618</v>
      </c>
      <c r="P5590" s="3">
        <v>59.7682119205298</v>
      </c>
      <c r="Q5590" s="3">
        <v>1.92464524547382</v>
      </c>
      <c r="R5590" s="3">
        <v>55.4794520547945</v>
      </c>
      <c r="S5590" s="3">
        <v>5.42387178405735</v>
      </c>
      <c r="T5590" s="3">
        <v>68.9265536723164</v>
      </c>
      <c r="U5590" s="3">
        <v>13.9392834351354</v>
      </c>
      <c r="V5590" s="3">
        <v>67.7282377919321</v>
      </c>
      <c r="W5590" s="3">
        <v>16.1308307006132</v>
      </c>
      <c r="X5590" s="3">
        <v>69.4312796208531</v>
      </c>
      <c r="Y5590" s="3">
        <v>23.0393858811082</v>
      </c>
      <c r="Z5590" s="3">
        <v>57.8059071729958</v>
      </c>
      <c r="AA5590" s="3">
        <v>0.0666842944701638</v>
      </c>
      <c r="AB5590" s="3">
        <v>0.125619065562896</v>
      </c>
      <c r="AC5590" s="3">
        <v>-5.71405080983309</v>
      </c>
      <c r="AD5590" s="3">
        <v>0.89283280688059</v>
      </c>
      <c r="AE5590" s="5">
        <v>4</v>
      </c>
      <c r="AF5590" s="3">
        <v>0.388571285115167</v>
      </c>
      <c r="AG5590" s="3">
        <v>4.05568956087758</v>
      </c>
      <c r="AH5590" s="3">
        <v>6.98997973445576</v>
      </c>
      <c r="AI5590" s="3">
        <v>4.44072877324708</v>
      </c>
      <c r="AJ5590" s="3">
        <v>4.55813838310388</v>
      </c>
      <c r="AK5590" s="3">
        <v>4.07143066757805</v>
      </c>
      <c r="AL5590" s="3">
        <v>6.32095680097542</v>
      </c>
      <c r="AM5590" s="3"/>
      <c r="AN5590" s="5" t="s">
        <v>46</v>
      </c>
      <c r="AO5590" s="1"/>
      <c r="AP5590" s="1"/>
      <c r="AQ5590" s="1"/>
    </row>
    <row r="5591" spans="1:43">
      <c r="A5591" s="1" t="s">
        <v>14050</v>
      </c>
      <c r="B5591" s="1" t="s">
        <v>14051</v>
      </c>
      <c r="C5591" s="3">
        <v>11.2191780821918</v>
      </c>
      <c r="D5591" s="4">
        <v>40142</v>
      </c>
      <c r="E5591" s="3">
        <v>1.5920331247</v>
      </c>
      <c r="F5591" s="5" t="s">
        <v>8525</v>
      </c>
      <c r="G5591" s="5">
        <v>696</v>
      </c>
      <c r="H5591" s="5" t="s">
        <v>55</v>
      </c>
      <c r="I5591" s="3">
        <v>13.7793310034947</v>
      </c>
      <c r="J5591" s="3">
        <v>25.7108287961282</v>
      </c>
      <c r="K5591" s="3">
        <v>3.59090909090908</v>
      </c>
      <c r="L5591" s="3">
        <v>28.5875706214689</v>
      </c>
      <c r="M5591" s="3">
        <v>7.2470588235294</v>
      </c>
      <c r="N5591" s="3">
        <v>31.2986235786954</v>
      </c>
      <c r="O5591" s="3">
        <v>18.5744016649324</v>
      </c>
      <c r="P5591" s="3">
        <v>52.5827814569536</v>
      </c>
      <c r="Q5591" s="3">
        <v>30.452203777905</v>
      </c>
      <c r="R5591" s="3">
        <v>30.640243902439</v>
      </c>
      <c r="S5591" s="3">
        <v>63.4863701578192</v>
      </c>
      <c r="T5591" s="3">
        <v>53.02734375</v>
      </c>
      <c r="U5591" s="3">
        <v>96.4655172413793</v>
      </c>
      <c r="V5591" s="3">
        <v>77.2357723577236</v>
      </c>
      <c r="W5591" s="3">
        <v>84.5344129554655</v>
      </c>
      <c r="X5591" s="3">
        <v>68.4474123539232</v>
      </c>
      <c r="Y5591" s="3">
        <v>130.20358762527</v>
      </c>
      <c r="Z5591" s="3">
        <v>56.3409563409563</v>
      </c>
      <c r="AA5591" s="3">
        <v>0.298990345477595</v>
      </c>
      <c r="AB5591" s="3">
        <v>0.225759441866545</v>
      </c>
      <c r="AC5591" s="3">
        <v>-18.5380557648832</v>
      </c>
      <c r="AD5591" s="3">
        <v>1.21972731848964</v>
      </c>
      <c r="AE5591" s="5">
        <v>3</v>
      </c>
      <c r="AF5591" s="3">
        <v>1.53728196294562</v>
      </c>
      <c r="AG5591" s="3">
        <v>45.356394119238</v>
      </c>
      <c r="AH5591" s="3">
        <v>40.8524339988553</v>
      </c>
      <c r="AI5591" s="3">
        <v>22.2352290351119</v>
      </c>
      <c r="AJ5591" s="3">
        <v>20.4082885072866</v>
      </c>
      <c r="AK5591" s="3">
        <v>24.6276371675683</v>
      </c>
      <c r="AL5591" s="3">
        <v>25.1756813971041</v>
      </c>
      <c r="AM5591" s="3"/>
      <c r="AN5591" s="5" t="s">
        <v>46</v>
      </c>
      <c r="AO5591" s="1"/>
      <c r="AP5591" s="1"/>
      <c r="AQ5591" s="1"/>
    </row>
    <row r="5592" spans="1:43">
      <c r="A5592" s="1" t="s">
        <v>14052</v>
      </c>
      <c r="B5592" s="1" t="s">
        <v>14053</v>
      </c>
      <c r="C5592" s="3">
        <v>10.7205479452055</v>
      </c>
      <c r="D5592" s="4">
        <v>40324</v>
      </c>
      <c r="E5592" s="3">
        <v>0.2496502845</v>
      </c>
      <c r="F5592" s="5" t="s">
        <v>1885</v>
      </c>
      <c r="G5592" s="5">
        <v>3914</v>
      </c>
      <c r="H5592" s="5" t="s">
        <v>1442</v>
      </c>
      <c r="I5592" s="3">
        <v>8.41176470588235</v>
      </c>
      <c r="J5592" s="3">
        <v>89.1891891891892</v>
      </c>
      <c r="K5592" s="3">
        <v>-0.324499729583553</v>
      </c>
      <c r="L5592" s="3">
        <v>80</v>
      </c>
      <c r="M5592" s="3">
        <v>7.08890180127832</v>
      </c>
      <c r="N5592" s="3">
        <v>62.5</v>
      </c>
      <c r="O5592" s="3">
        <v>19.4426441996112</v>
      </c>
      <c r="P5592" s="3">
        <v>82.3529411764706</v>
      </c>
      <c r="Q5592" s="3">
        <v>15.1155527795128</v>
      </c>
      <c r="R5592" s="3">
        <v>81.8181818181818</v>
      </c>
      <c r="S5592" s="3">
        <v>34.231609613984</v>
      </c>
      <c r="T5592" s="3">
        <v>77.4193548387097</v>
      </c>
      <c r="U5592" s="3">
        <v>57.1184995737425</v>
      </c>
      <c r="V5592" s="3">
        <v>84.6153846153846</v>
      </c>
      <c r="W5592" s="3">
        <v>41.9876733436056</v>
      </c>
      <c r="X5592" s="3">
        <v>75</v>
      </c>
      <c r="Y5592" s="3">
        <v>96.272630457934</v>
      </c>
      <c r="Z5592" s="3">
        <v>81.25</v>
      </c>
      <c r="AA5592" s="3">
        <v>0.202989550849387</v>
      </c>
      <c r="AB5592" s="3">
        <v>0.133841105932206</v>
      </c>
      <c r="AC5592" s="3">
        <v>-23.1833910034602</v>
      </c>
      <c r="AD5592" s="3">
        <v>0.533653203640263</v>
      </c>
      <c r="AE5592" s="5">
        <v>3</v>
      </c>
      <c r="AF5592" s="3">
        <v>0.767575156948561</v>
      </c>
      <c r="AG5592" s="3">
        <v>34.953559051014</v>
      </c>
      <c r="AH5592" s="3">
        <v>29.0012983823471</v>
      </c>
      <c r="AI5592" s="3">
        <v>11.9848651741866</v>
      </c>
      <c r="AJ5592" s="3">
        <v>15.8780791413081</v>
      </c>
      <c r="AK5592" s="3">
        <v>10.8819881001655</v>
      </c>
      <c r="AL5592" s="3">
        <v>10.8482036498174</v>
      </c>
      <c r="AM5592" s="3"/>
      <c r="AN5592" s="5" t="s">
        <v>46</v>
      </c>
      <c r="AO5592" s="1"/>
      <c r="AP5592" s="1"/>
      <c r="AQ5592" s="1"/>
    </row>
    <row r="5593" spans="1:43">
      <c r="A5593" s="1" t="s">
        <v>14054</v>
      </c>
      <c r="B5593" s="1" t="s">
        <v>14055</v>
      </c>
      <c r="C5593" s="3">
        <v>6.71506849315069</v>
      </c>
      <c r="D5593" s="4">
        <v>41786</v>
      </c>
      <c r="E5593" s="3">
        <v>0.3357339744</v>
      </c>
      <c r="F5593" s="5" t="s">
        <v>14056</v>
      </c>
      <c r="G5593" s="5">
        <v>491</v>
      </c>
      <c r="H5593" s="5" t="s">
        <v>55</v>
      </c>
      <c r="I5593" s="3">
        <v>5.07004669779852</v>
      </c>
      <c r="J5593" s="3">
        <v>78.2214156079855</v>
      </c>
      <c r="K5593" s="3">
        <v>2.00777202072538</v>
      </c>
      <c r="L5593" s="3">
        <v>61.2994350282486</v>
      </c>
      <c r="M5593" s="3">
        <v>1.28617363344052</v>
      </c>
      <c r="N5593" s="3">
        <v>81.2687013764213</v>
      </c>
      <c r="O5593" s="3">
        <v>3.55029585798817</v>
      </c>
      <c r="P5593" s="3">
        <v>93.5099337748344</v>
      </c>
      <c r="Q5593" s="3">
        <v>3.89182058047493</v>
      </c>
      <c r="R5593" s="3">
        <v>92.530487804878</v>
      </c>
      <c r="S5593" s="3">
        <v>39.8756660746004</v>
      </c>
      <c r="T5593" s="3">
        <v>85.3515625</v>
      </c>
      <c r="U5593" s="3">
        <v>88.1720430107527</v>
      </c>
      <c r="V5593" s="3">
        <v>82.3848238482385</v>
      </c>
      <c r="W5593" s="3">
        <v>55.1724137931035</v>
      </c>
      <c r="X5593" s="3">
        <v>87.8130217028381</v>
      </c>
      <c r="Y5593" s="3">
        <v>47.4719101123595</v>
      </c>
      <c r="Z5593" s="3">
        <v>93.3471933471934</v>
      </c>
      <c r="AA5593" s="3">
        <v>0.18299088306624</v>
      </c>
      <c r="AB5593" s="3">
        <v>0.143970170471547</v>
      </c>
      <c r="AC5593" s="3">
        <v>-26.2037037037037</v>
      </c>
      <c r="AD5593" s="3">
        <v>0.600733357179176</v>
      </c>
      <c r="AE5593" s="5">
        <v>5</v>
      </c>
      <c r="AF5593" s="3">
        <v>1.20507285511521</v>
      </c>
      <c r="AG5593" s="3">
        <v>45.0688081707692</v>
      </c>
      <c r="AH5593" s="3">
        <v>37.0579625461974</v>
      </c>
      <c r="AI5593" s="3">
        <v>14.7087169618061</v>
      </c>
      <c r="AJ5593" s="3">
        <v>15.9709045840248</v>
      </c>
      <c r="AK5593" s="3">
        <v>5.65594035514791</v>
      </c>
      <c r="AL5593" s="3"/>
      <c r="AM5593" s="3"/>
      <c r="AN5593" s="5" t="s">
        <v>46</v>
      </c>
      <c r="AO5593" s="1"/>
      <c r="AP5593" s="1"/>
      <c r="AQ5593" s="1"/>
    </row>
    <row r="5594" spans="1:43">
      <c r="A5594" s="1" t="s">
        <v>14057</v>
      </c>
      <c r="B5594" s="1" t="s">
        <v>14058</v>
      </c>
      <c r="C5594" s="3">
        <v>9.3013698630137</v>
      </c>
      <c r="D5594" s="4">
        <v>40842</v>
      </c>
      <c r="E5594" s="3">
        <v>1.9184512253</v>
      </c>
      <c r="F5594" s="5" t="s">
        <v>14059</v>
      </c>
      <c r="G5594" s="5">
        <v>549</v>
      </c>
      <c r="H5594" s="5" t="s">
        <v>93</v>
      </c>
      <c r="I5594" s="3">
        <v>7.79172821270309</v>
      </c>
      <c r="J5594" s="3">
        <v>40.3</v>
      </c>
      <c r="K5594" s="3">
        <v>4.62365591397849</v>
      </c>
      <c r="L5594" s="3">
        <v>6.73934588701685</v>
      </c>
      <c r="M5594" s="3">
        <v>4.13842311808776</v>
      </c>
      <c r="N5594" s="3">
        <v>34.6307385229541</v>
      </c>
      <c r="O5594" s="3">
        <v>13.579766536965</v>
      </c>
      <c r="P5594" s="3">
        <v>41.7505030181087</v>
      </c>
      <c r="Q5594" s="3">
        <v>19.5331695331695</v>
      </c>
      <c r="R5594" s="3">
        <v>38.2868937048504</v>
      </c>
      <c r="S5594" s="3">
        <v>50.2316006176016</v>
      </c>
      <c r="T5594" s="3">
        <v>42.0857596611964</v>
      </c>
      <c r="U5594" s="3">
        <v>74.5813397129186</v>
      </c>
      <c r="V5594" s="3">
        <v>52.2702104097453</v>
      </c>
      <c r="W5594" s="3">
        <v>46.7571644042232</v>
      </c>
      <c r="X5594" s="3">
        <v>62.0474406991261</v>
      </c>
      <c r="Y5594" s="3">
        <v>60.7378854625551</v>
      </c>
      <c r="Z5594" s="3">
        <v>62.3376623376623</v>
      </c>
      <c r="AA5594" s="3">
        <v>0.348972784594741</v>
      </c>
      <c r="AB5594" s="3">
        <v>0.141601071435238</v>
      </c>
      <c r="AC5594" s="3">
        <v>-25.8605072463768</v>
      </c>
      <c r="AD5594" s="3">
        <v>0.526439873464152</v>
      </c>
      <c r="AE5594" s="5">
        <v>3</v>
      </c>
      <c r="AF5594" s="3">
        <v>0.815370098860551</v>
      </c>
      <c r="AG5594" s="3">
        <v>47.6343955972657</v>
      </c>
      <c r="AH5594" s="3">
        <v>31.2986696036296</v>
      </c>
      <c r="AI5594" s="3">
        <v>12.1026579184283</v>
      </c>
      <c r="AJ5594" s="3">
        <v>12.2289335689277</v>
      </c>
      <c r="AK5594" s="3">
        <v>15.5524934253775</v>
      </c>
      <c r="AL5594" s="3">
        <v>16.0943958667291</v>
      </c>
      <c r="AM5594" s="3"/>
      <c r="AN5594" s="5" t="s">
        <v>1023</v>
      </c>
      <c r="AO5594" s="1"/>
      <c r="AP5594" s="1"/>
      <c r="AQ5594" s="1"/>
    </row>
    <row r="5595" spans="1:43">
      <c r="A5595" s="1" t="s">
        <v>14060</v>
      </c>
      <c r="B5595" s="1" t="s">
        <v>14061</v>
      </c>
      <c r="C5595" s="3">
        <v>15.1753424657534</v>
      </c>
      <c r="D5595" s="4">
        <v>38698</v>
      </c>
      <c r="E5595" s="3">
        <v>57.6513391449</v>
      </c>
      <c r="F5595" s="5" t="s">
        <v>4272</v>
      </c>
      <c r="G5595" s="5">
        <v>2499</v>
      </c>
      <c r="H5595" s="5" t="s">
        <v>64</v>
      </c>
      <c r="I5595" s="3">
        <v>0.269729097557157</v>
      </c>
      <c r="J5595" s="3">
        <v>50.4373177842566</v>
      </c>
      <c r="K5595" s="3">
        <v>0.0386798278853761</v>
      </c>
      <c r="L5595" s="3">
        <v>68.5131195335277</v>
      </c>
      <c r="M5595" s="3">
        <v>0.197998398315422</v>
      </c>
      <c r="N5595" s="3">
        <v>55.8309037900875</v>
      </c>
      <c r="O5595" s="3">
        <v>0.617029881281573</v>
      </c>
      <c r="P5595" s="3">
        <v>47.0760233918129</v>
      </c>
      <c r="Q5595" s="3">
        <v>1.14708530241662</v>
      </c>
      <c r="R5595" s="3">
        <v>46.4497041420118</v>
      </c>
      <c r="S5595" s="3">
        <v>1.96993518176733</v>
      </c>
      <c r="T5595" s="3">
        <v>66.5667166416792</v>
      </c>
      <c r="U5595" s="3">
        <v>4.39081960844649</v>
      </c>
      <c r="V5595" s="3">
        <v>70.8333333333333</v>
      </c>
      <c r="W5595" s="3">
        <v>7.84586033416559</v>
      </c>
      <c r="X5595" s="3">
        <v>69.9074074074074</v>
      </c>
      <c r="Y5595" s="3">
        <v>15.1179429072988</v>
      </c>
      <c r="Z5595" s="3">
        <v>60.1503759398496</v>
      </c>
      <c r="AA5595" s="3">
        <v>-0.18474180827608</v>
      </c>
      <c r="AB5595" s="3">
        <v>1.64864056332839</v>
      </c>
      <c r="AC5595" s="3">
        <v>0</v>
      </c>
      <c r="AD5595" s="3"/>
      <c r="AE5595" s="5"/>
      <c r="AF5595" s="3">
        <v>0.208214506503759</v>
      </c>
      <c r="AG5595" s="3">
        <v>1.44546344883616</v>
      </c>
      <c r="AH5595" s="3">
        <v>1.56535924187966</v>
      </c>
      <c r="AI5595" s="3">
        <v>1.90164568105733</v>
      </c>
      <c r="AJ5595" s="3">
        <v>2.1149005380062</v>
      </c>
      <c r="AK5595" s="3">
        <v>2.32817489026811</v>
      </c>
      <c r="AL5595" s="3">
        <v>2.56978940522183</v>
      </c>
      <c r="AM5595" s="3">
        <v>5000</v>
      </c>
      <c r="AN5595" s="5" t="s">
        <v>56</v>
      </c>
      <c r="AO5595" s="1"/>
      <c r="AP5595" s="1"/>
      <c r="AQ5595" s="1"/>
    </row>
    <row r="5596" spans="1:43">
      <c r="A5596" s="1" t="s">
        <v>14062</v>
      </c>
      <c r="B5596" s="1" t="s">
        <v>14063</v>
      </c>
      <c r="C5596" s="3">
        <v>8.88219178082192</v>
      </c>
      <c r="D5596" s="4">
        <v>40995</v>
      </c>
      <c r="E5596" s="3">
        <v>12.9043734581</v>
      </c>
      <c r="F5596" s="5" t="s">
        <v>14064</v>
      </c>
      <c r="G5596" s="5">
        <v>881</v>
      </c>
      <c r="H5596" s="5" t="s">
        <v>55</v>
      </c>
      <c r="I5596" s="3">
        <v>1.35845749342684</v>
      </c>
      <c r="J5596" s="3">
        <v>90.6231094978826</v>
      </c>
      <c r="K5596" s="3">
        <v>2.16431095406362</v>
      </c>
      <c r="L5596" s="3">
        <v>59.0960451977401</v>
      </c>
      <c r="M5596" s="3">
        <v>-4.02489626556016</v>
      </c>
      <c r="N5596" s="3">
        <v>96.4093357271095</v>
      </c>
      <c r="O5596" s="3">
        <v>4.00179856115108</v>
      </c>
      <c r="P5596" s="3">
        <v>92.5827814569536</v>
      </c>
      <c r="Q5596" s="3">
        <v>5.13636363636364</v>
      </c>
      <c r="R5596" s="3">
        <v>91.6158536585366</v>
      </c>
      <c r="S5596" s="3">
        <v>44.5711269458794</v>
      </c>
      <c r="T5596" s="3">
        <v>80.859375</v>
      </c>
      <c r="U5596" s="3">
        <v>131.209419628248</v>
      </c>
      <c r="V5596" s="3">
        <v>56.0975609756098</v>
      </c>
      <c r="W5596" s="3">
        <v>73.3288477321369</v>
      </c>
      <c r="X5596" s="3">
        <v>76.4607679465776</v>
      </c>
      <c r="Y5596" s="3">
        <v>36.8197665768264</v>
      </c>
      <c r="Z5596" s="3">
        <v>96.4656964656965</v>
      </c>
      <c r="AA5596" s="3">
        <v>0.167478822087525</v>
      </c>
      <c r="AB5596" s="3">
        <v>0.159154437197919</v>
      </c>
      <c r="AC5596" s="3">
        <v>-37.4560375146542</v>
      </c>
      <c r="AD5596" s="3">
        <v>0.536152515489655</v>
      </c>
      <c r="AE5596" s="5">
        <v>8</v>
      </c>
      <c r="AF5596" s="3">
        <v>1.46001683150975</v>
      </c>
      <c r="AG5596" s="3">
        <v>49.4338054392249</v>
      </c>
      <c r="AH5596" s="3">
        <v>54.193449518553</v>
      </c>
      <c r="AI5596" s="3">
        <v>18.3496646141099</v>
      </c>
      <c r="AJ5596" s="3">
        <v>13.8429176666903</v>
      </c>
      <c r="AK5596" s="3">
        <v>18.2967038308355</v>
      </c>
      <c r="AL5596" s="3">
        <v>27.2871603874792</v>
      </c>
      <c r="AM5596" s="3"/>
      <c r="AN5596" s="5" t="s">
        <v>46</v>
      </c>
      <c r="AO5596" s="1"/>
      <c r="AP5596" s="1"/>
      <c r="AQ5596" s="1"/>
    </row>
    <row r="5597" spans="1:43">
      <c r="A5597" s="1" t="s">
        <v>14065</v>
      </c>
      <c r="B5597" s="1" t="s">
        <v>14066</v>
      </c>
      <c r="C5597" s="3">
        <v>5.59178082191781</v>
      </c>
      <c r="D5597" s="4">
        <v>42196</v>
      </c>
      <c r="E5597" s="3">
        <v>1.9913375072</v>
      </c>
      <c r="F5597" s="5" t="s">
        <v>14056</v>
      </c>
      <c r="G5597" s="5">
        <v>623</v>
      </c>
      <c r="H5597" s="5" t="s">
        <v>55</v>
      </c>
      <c r="I5597" s="3">
        <v>9.80582524271844</v>
      </c>
      <c r="J5597" s="3">
        <v>53.7810042347247</v>
      </c>
      <c r="K5597" s="3">
        <v>3.09936189608022</v>
      </c>
      <c r="L5597" s="3">
        <v>38.9830508474576</v>
      </c>
      <c r="M5597" s="3">
        <v>5.40540540540541</v>
      </c>
      <c r="N5597" s="3">
        <v>47.6361460203471</v>
      </c>
      <c r="O5597" s="3">
        <v>15.6441717791411</v>
      </c>
      <c r="P5597" s="3">
        <v>63.841059602649</v>
      </c>
      <c r="Q5597" s="3">
        <v>16.2384378211716</v>
      </c>
      <c r="R5597" s="3">
        <v>71.3414634146341</v>
      </c>
      <c r="S5597" s="3">
        <v>47.074122236671</v>
      </c>
      <c r="T5597" s="3">
        <v>78.22265625</v>
      </c>
      <c r="U5597" s="3">
        <v>81.8327974276527</v>
      </c>
      <c r="V5597" s="3">
        <v>85.6368563685637</v>
      </c>
      <c r="W5597" s="3">
        <v>54.9315068493151</v>
      </c>
      <c r="X5597" s="3">
        <v>87.9799666110184</v>
      </c>
      <c r="Y5597" s="3">
        <v>25.9465478841871</v>
      </c>
      <c r="Z5597" s="3">
        <v>97.7130977130977</v>
      </c>
      <c r="AA5597" s="3">
        <v>0.22991716109297</v>
      </c>
      <c r="AB5597" s="3">
        <v>0.147384383311549</v>
      </c>
      <c r="AC5597" s="3">
        <v>-26.1670761670762</v>
      </c>
      <c r="AD5597" s="3">
        <v>0.599288218786782</v>
      </c>
      <c r="AE5597" s="5">
        <v>3</v>
      </c>
      <c r="AF5597" s="3">
        <v>0.953794249709129</v>
      </c>
      <c r="AG5597" s="3">
        <v>43.8811095730012</v>
      </c>
      <c r="AH5597" s="3">
        <v>35.2664221903439</v>
      </c>
      <c r="AI5597" s="3">
        <v>13.8588879572051</v>
      </c>
      <c r="AJ5597" s="3">
        <v>8.72786433255899</v>
      </c>
      <c r="AK5597" s="3"/>
      <c r="AL5597" s="3"/>
      <c r="AM5597" s="3"/>
      <c r="AN5597" s="5" t="s">
        <v>46</v>
      </c>
      <c r="AO5597" s="1"/>
      <c r="AP5597" s="1"/>
      <c r="AQ5597" s="1"/>
    </row>
    <row r="5598" spans="1:43">
      <c r="A5598" s="1" t="s">
        <v>14067</v>
      </c>
      <c r="B5598" s="1" t="s">
        <v>14068</v>
      </c>
      <c r="C5598" s="3">
        <v>18.2630136986301</v>
      </c>
      <c r="D5598" s="4">
        <v>37571</v>
      </c>
      <c r="E5598" s="3">
        <v>19.0829953647</v>
      </c>
      <c r="F5598" s="5" t="s">
        <v>14069</v>
      </c>
      <c r="G5598" s="5">
        <v>1248</v>
      </c>
      <c r="H5598" s="5" t="s">
        <v>2390</v>
      </c>
      <c r="I5598" s="3">
        <v>11.9869923015662</v>
      </c>
      <c r="J5598" s="3">
        <v>7.69230769230769</v>
      </c>
      <c r="K5598" s="3">
        <v>3.16699477873835</v>
      </c>
      <c r="L5598" s="3">
        <v>11.2781954887218</v>
      </c>
      <c r="M5598" s="3">
        <v>5.28607974043802</v>
      </c>
      <c r="N5598" s="3">
        <v>13.6363636363636</v>
      </c>
      <c r="O5598" s="3">
        <v>26.7783621337341</v>
      </c>
      <c r="P5598" s="3">
        <v>1.5625</v>
      </c>
      <c r="Q5598" s="3">
        <v>20.0583422269655</v>
      </c>
      <c r="R5598" s="3">
        <v>22.4299065420561</v>
      </c>
      <c r="S5598" s="3">
        <v>65.92133726647</v>
      </c>
      <c r="T5598" s="3">
        <v>18.6666666666667</v>
      </c>
      <c r="U5598" s="3">
        <v>111.774598393574</v>
      </c>
      <c r="V5598" s="3">
        <v>28.5714285714286</v>
      </c>
      <c r="W5598" s="3">
        <v>78.6007620660457</v>
      </c>
      <c r="X5598" s="3">
        <v>51.5151515151515</v>
      </c>
      <c r="Y5598" s="3">
        <v>110.917909943055</v>
      </c>
      <c r="Z5598" s="3">
        <v>50</v>
      </c>
      <c r="AA5598" s="3">
        <v>0.329193252983298</v>
      </c>
      <c r="AB5598" s="3">
        <v>0.253304611487826</v>
      </c>
      <c r="AC5598" s="3">
        <v>-22.987822987823</v>
      </c>
      <c r="AD5598" s="3">
        <v>0.925936370828709</v>
      </c>
      <c r="AE5598" s="5">
        <v>5</v>
      </c>
      <c r="AF5598" s="3">
        <v>1.52251390028505</v>
      </c>
      <c r="AG5598" s="3">
        <v>64.2865502347305</v>
      </c>
      <c r="AH5598" s="3">
        <v>44.352275219593</v>
      </c>
      <c r="AI5598" s="3">
        <v>18.7230379553909</v>
      </c>
      <c r="AJ5598" s="3">
        <v>15.0069727684665</v>
      </c>
      <c r="AK5598" s="3">
        <v>19.4682069176758</v>
      </c>
      <c r="AL5598" s="3">
        <v>18.7783772800352</v>
      </c>
      <c r="AM5598" s="3"/>
      <c r="AN5598" s="5" t="s">
        <v>46</v>
      </c>
      <c r="AO5598" s="1"/>
      <c r="AP5598" s="1"/>
      <c r="AQ5598" s="1"/>
    </row>
    <row r="5599" spans="1:43">
      <c r="A5599" s="1" t="s">
        <v>14070</v>
      </c>
      <c r="B5599" s="1" t="s">
        <v>14071</v>
      </c>
      <c r="C5599" s="3">
        <v>17.6794520547945</v>
      </c>
      <c r="D5599" s="4">
        <v>37784</v>
      </c>
      <c r="E5599" s="3">
        <v>14.586622602</v>
      </c>
      <c r="F5599" s="5" t="s">
        <v>4299</v>
      </c>
      <c r="G5599" s="5">
        <v>4282</v>
      </c>
      <c r="H5599" s="5" t="s">
        <v>71</v>
      </c>
      <c r="I5599" s="3">
        <v>1.37761020939235</v>
      </c>
      <c r="J5599" s="3">
        <v>10.062893081761</v>
      </c>
      <c r="K5599" s="3">
        <v>0.584966364434044</v>
      </c>
      <c r="L5599" s="3">
        <v>15.0943396226415</v>
      </c>
      <c r="M5599" s="3">
        <v>0.625759943632516</v>
      </c>
      <c r="N5599" s="3">
        <v>6.28930817610063</v>
      </c>
      <c r="O5599" s="3">
        <v>1.53882811150272</v>
      </c>
      <c r="P5599" s="3">
        <v>11.3924050632911</v>
      </c>
      <c r="Q5599" s="3">
        <v>1.00028589485103</v>
      </c>
      <c r="R5599" s="3">
        <v>35.8974358974359</v>
      </c>
      <c r="S5599" s="3">
        <v>3.38604367196532</v>
      </c>
      <c r="T5599" s="3">
        <v>40.2684563758389</v>
      </c>
      <c r="U5599" s="3">
        <v>9.45462296952467</v>
      </c>
      <c r="V5599" s="3">
        <v>45.3237410071942</v>
      </c>
      <c r="W5599" s="3">
        <v>21.2212717702455</v>
      </c>
      <c r="X5599" s="3">
        <v>20.1438848920863</v>
      </c>
      <c r="Y5599" s="3">
        <v>25.3395615504455</v>
      </c>
      <c r="Z5599" s="3">
        <v>20.6349206349206</v>
      </c>
      <c r="AA5599" s="3">
        <v>0.0329196111572236</v>
      </c>
      <c r="AB5599" s="3">
        <v>0.323571294219625</v>
      </c>
      <c r="AC5599" s="3">
        <v>-2.3076923076923</v>
      </c>
      <c r="AD5599" s="3">
        <v>2.86549030300853</v>
      </c>
      <c r="AE5599" s="5">
        <v>2</v>
      </c>
      <c r="AF5599" s="3">
        <v>0.497874247238666</v>
      </c>
      <c r="AG5599" s="3">
        <v>3.46358601910524</v>
      </c>
      <c r="AH5599" s="3">
        <v>4.18529471275315</v>
      </c>
      <c r="AI5599" s="3">
        <v>6.17386059900256</v>
      </c>
      <c r="AJ5599" s="3">
        <v>5.12126339046672</v>
      </c>
      <c r="AK5599" s="3">
        <v>5.61929198753091</v>
      </c>
      <c r="AL5599" s="3">
        <v>8.01568537958683</v>
      </c>
      <c r="AM5599" s="3"/>
      <c r="AN5599" s="5" t="s">
        <v>46</v>
      </c>
      <c r="AO5599" s="1"/>
      <c r="AP5599" s="1"/>
      <c r="AQ5599" s="1"/>
    </row>
    <row r="5600" spans="1:43">
      <c r="A5600" s="1" t="s">
        <v>14072</v>
      </c>
      <c r="B5600" s="1" t="s">
        <v>14073</v>
      </c>
      <c r="C5600" s="3">
        <v>16.7013698630137</v>
      </c>
      <c r="D5600" s="4">
        <v>38141</v>
      </c>
      <c r="E5600" s="3">
        <v>27.1680608845</v>
      </c>
      <c r="F5600" s="5" t="s">
        <v>14074</v>
      </c>
      <c r="G5600" s="5">
        <v>1891</v>
      </c>
      <c r="H5600" s="5" t="s">
        <v>55</v>
      </c>
      <c r="I5600" s="3">
        <v>5.00927301963953</v>
      </c>
      <c r="J5600" s="3">
        <v>78.6448880822747</v>
      </c>
      <c r="K5600" s="3">
        <v>0.377393225331371</v>
      </c>
      <c r="L5600" s="3">
        <v>85.7627118644068</v>
      </c>
      <c r="M5600" s="3">
        <v>2.69984398939211</v>
      </c>
      <c r="N5600" s="3">
        <v>71.6935966487133</v>
      </c>
      <c r="O5600" s="3">
        <v>9.95439997283999</v>
      </c>
      <c r="P5600" s="3">
        <v>80.794701986755</v>
      </c>
      <c r="Q5600" s="3">
        <v>19.0404521861645</v>
      </c>
      <c r="R5600" s="3">
        <v>63.719512195122</v>
      </c>
      <c r="S5600" s="3">
        <v>50.9472704258882</v>
      </c>
      <c r="T5600" s="3">
        <v>72.55859375</v>
      </c>
      <c r="U5600" s="3">
        <v>80.8189820759178</v>
      </c>
      <c r="V5600" s="3">
        <v>86.3143631436314</v>
      </c>
      <c r="W5600" s="3">
        <v>56.7804062704217</v>
      </c>
      <c r="X5600" s="3">
        <v>86.8113522537563</v>
      </c>
      <c r="Y5600" s="3">
        <v>108.28961024641</v>
      </c>
      <c r="Z5600" s="3">
        <v>67.983367983368</v>
      </c>
      <c r="AA5600" s="3">
        <v>0.277891121889334</v>
      </c>
      <c r="AB5600" s="3">
        <v>0.155755509344231</v>
      </c>
      <c r="AC5600" s="3">
        <v>-28.1797567511853</v>
      </c>
      <c r="AD5600" s="3">
        <v>0.572720804881858</v>
      </c>
      <c r="AE5600" s="5">
        <v>3</v>
      </c>
      <c r="AF5600" s="3">
        <v>1.23249867507375</v>
      </c>
      <c r="AG5600" s="3">
        <v>42.3673426709404</v>
      </c>
      <c r="AH5600" s="3">
        <v>40.0815642535477</v>
      </c>
      <c r="AI5600" s="3">
        <v>16.2641699955631</v>
      </c>
      <c r="AJ5600" s="3">
        <v>18.482029127203</v>
      </c>
      <c r="AK5600" s="3">
        <v>14.447338563335</v>
      </c>
      <c r="AL5600" s="3">
        <v>12.9519643670839</v>
      </c>
      <c r="AM5600" s="3"/>
      <c r="AN5600" s="5" t="s">
        <v>46</v>
      </c>
      <c r="AO5600" s="1"/>
      <c r="AP5600" s="1"/>
      <c r="AQ5600" s="1"/>
    </row>
    <row r="5601" spans="1:43">
      <c r="A5601" s="1" t="s">
        <v>14075</v>
      </c>
      <c r="B5601" s="1" t="s">
        <v>14076</v>
      </c>
      <c r="C5601" s="3">
        <v>16.1671232876712</v>
      </c>
      <c r="D5601" s="4">
        <v>38336</v>
      </c>
      <c r="E5601" s="3">
        <v>15.472257868</v>
      </c>
      <c r="F5601" s="5" t="s">
        <v>700</v>
      </c>
      <c r="G5601" s="5">
        <v>1560</v>
      </c>
      <c r="H5601" s="5" t="s">
        <v>55</v>
      </c>
      <c r="I5601" s="3">
        <v>8.28986793918544</v>
      </c>
      <c r="J5601" s="3">
        <v>64.1258318209317</v>
      </c>
      <c r="K5601" s="3">
        <v>3.80298920270197</v>
      </c>
      <c r="L5601" s="3">
        <v>23.954802259887</v>
      </c>
      <c r="M5601" s="3">
        <v>6.27893045798617</v>
      </c>
      <c r="N5601" s="3">
        <v>39.7965290245362</v>
      </c>
      <c r="O5601" s="3">
        <v>14.7527488681131</v>
      </c>
      <c r="P5601" s="3">
        <v>67.2847682119205</v>
      </c>
      <c r="Q5601" s="3">
        <v>16.9042769857434</v>
      </c>
      <c r="R5601" s="3">
        <v>69.0548780487805</v>
      </c>
      <c r="S5601" s="3">
        <v>56.9946102485721</v>
      </c>
      <c r="T5601" s="3">
        <v>63.76953125</v>
      </c>
      <c r="U5601" s="3">
        <v>113.827106387641</v>
      </c>
      <c r="V5601" s="3">
        <v>68.0216802168022</v>
      </c>
      <c r="W5601" s="3">
        <v>96.0618846694796</v>
      </c>
      <c r="X5601" s="3">
        <v>58.7646076794658</v>
      </c>
      <c r="Y5601" s="3">
        <v>191.806220095694</v>
      </c>
      <c r="Z5601" s="3">
        <v>25.987525987526</v>
      </c>
      <c r="AA5601" s="3">
        <v>0.313428056970544</v>
      </c>
      <c r="AB5601" s="3">
        <v>0.249799665183687</v>
      </c>
      <c r="AC5601" s="3">
        <v>-25.3182069728832</v>
      </c>
      <c r="AD5601" s="3">
        <v>0.99171579698276</v>
      </c>
      <c r="AE5601" s="5">
        <v>3</v>
      </c>
      <c r="AF5601" s="3">
        <v>1.74161088972052</v>
      </c>
      <c r="AG5601" s="3">
        <v>54.4018344839195</v>
      </c>
      <c r="AH5601" s="3">
        <v>49.7997281737488</v>
      </c>
      <c r="AI5601" s="3">
        <v>21.9739308857183</v>
      </c>
      <c r="AJ5601" s="3">
        <v>24.53430972169</v>
      </c>
      <c r="AK5601" s="3">
        <v>24.7077553672273</v>
      </c>
      <c r="AL5601" s="3">
        <v>22.1488776100591</v>
      </c>
      <c r="AM5601" s="3"/>
      <c r="AN5601" s="5" t="s">
        <v>46</v>
      </c>
      <c r="AO5601" s="1"/>
      <c r="AP5601" s="1"/>
      <c r="AQ5601" s="1"/>
    </row>
    <row r="5602" spans="1:43">
      <c r="A5602" s="1" t="s">
        <v>14077</v>
      </c>
      <c r="B5602" s="1" t="s">
        <v>14078</v>
      </c>
      <c r="C5602" s="3">
        <v>15.7013698630137</v>
      </c>
      <c r="D5602" s="4">
        <v>38506</v>
      </c>
      <c r="E5602" s="3">
        <v>4.2576708318</v>
      </c>
      <c r="F5602" s="5" t="s">
        <v>995</v>
      </c>
      <c r="G5602" s="5">
        <v>510</v>
      </c>
      <c r="H5602" s="5" t="s">
        <v>64</v>
      </c>
      <c r="I5602" s="3">
        <v>0.276163141383446</v>
      </c>
      <c r="J5602" s="3">
        <v>39.6501457725948</v>
      </c>
      <c r="K5602" s="3">
        <v>0.0362911278337149</v>
      </c>
      <c r="L5602" s="3">
        <v>80.9037900874636</v>
      </c>
      <c r="M5602" s="3">
        <v>0.189061585395974</v>
      </c>
      <c r="N5602" s="3">
        <v>70.4081632653061</v>
      </c>
      <c r="O5602" s="3">
        <v>0.630996120624425</v>
      </c>
      <c r="P5602" s="3">
        <v>40.0584795321637</v>
      </c>
      <c r="Q5602" s="3">
        <v>1.12728717024241</v>
      </c>
      <c r="R5602" s="3">
        <v>53.1065088757396</v>
      </c>
      <c r="S5602" s="3">
        <v>2.29634897393971</v>
      </c>
      <c r="T5602" s="3">
        <v>15.2923538230885</v>
      </c>
      <c r="U5602" s="3">
        <v>4.57077052113948</v>
      </c>
      <c r="V5602" s="3">
        <v>56.7901234567901</v>
      </c>
      <c r="W5602" s="3">
        <v>7.96626567601118</v>
      </c>
      <c r="X5602" s="3">
        <v>64.9691358024691</v>
      </c>
      <c r="Y5602" s="3">
        <v>14.7424653946496</v>
      </c>
      <c r="Z5602" s="3">
        <v>69.6741854636591</v>
      </c>
      <c r="AA5602" s="3">
        <v>0.210665279851332</v>
      </c>
      <c r="AB5602" s="3">
        <v>1.86659561164651</v>
      </c>
      <c r="AC5602" s="3">
        <v>0</v>
      </c>
      <c r="AD5602" s="3"/>
      <c r="AE5602" s="5"/>
      <c r="AF5602" s="3">
        <v>0.211505522474129</v>
      </c>
      <c r="AG5602" s="3">
        <v>1.75950199258845</v>
      </c>
      <c r="AH5602" s="3">
        <v>1.66419463785001</v>
      </c>
      <c r="AI5602" s="3">
        <v>1.95213256554019</v>
      </c>
      <c r="AJ5602" s="3">
        <v>2.1040622859948</v>
      </c>
      <c r="AK5602" s="3">
        <v>2.1126053450218</v>
      </c>
      <c r="AL5602" s="3">
        <v>2.35427558927923</v>
      </c>
      <c r="AM5602" s="3">
        <v>100</v>
      </c>
      <c r="AN5602" s="5" t="s">
        <v>206</v>
      </c>
      <c r="AO5602" s="1"/>
      <c r="AP5602" s="1"/>
      <c r="AQ5602" s="1"/>
    </row>
    <row r="5603" spans="1:43">
      <c r="A5603" s="1" t="s">
        <v>14079</v>
      </c>
      <c r="B5603" s="1" t="s">
        <v>14080</v>
      </c>
      <c r="C5603" s="3">
        <v>14.4219178082192</v>
      </c>
      <c r="D5603" s="4">
        <v>38973</v>
      </c>
      <c r="E5603" s="3">
        <v>16.6956859635</v>
      </c>
      <c r="F5603" s="5" t="s">
        <v>264</v>
      </c>
      <c r="G5603" s="5">
        <v>1065</v>
      </c>
      <c r="H5603" s="5" t="s">
        <v>226</v>
      </c>
      <c r="I5603" s="3">
        <v>2.57913247362252</v>
      </c>
      <c r="J5603" s="3">
        <v>38.6913229018492</v>
      </c>
      <c r="K5603" s="3">
        <v>1.03926096997691</v>
      </c>
      <c r="L5603" s="3">
        <v>22.7513227513227</v>
      </c>
      <c r="M5603" s="3">
        <v>1.39049826187718</v>
      </c>
      <c r="N5603" s="3">
        <v>29.4781382228491</v>
      </c>
      <c r="O5603" s="3">
        <v>5.80411124546555</v>
      </c>
      <c r="P5603" s="3">
        <v>25.1572327044025</v>
      </c>
      <c r="Q5603" s="3">
        <v>6.44768856447689</v>
      </c>
      <c r="R5603" s="3">
        <v>49.0875912408759</v>
      </c>
      <c r="S5603" s="3">
        <v>15.8940397350993</v>
      </c>
      <c r="T5603" s="3">
        <v>46.8085106382979</v>
      </c>
      <c r="U5603" s="3">
        <v>28.8659793814433</v>
      </c>
      <c r="V5603" s="3">
        <v>47.2222222222222</v>
      </c>
      <c r="W5603" s="3">
        <v>25</v>
      </c>
      <c r="X5603" s="3">
        <v>68.2008368200837</v>
      </c>
      <c r="Y5603" s="3">
        <v>18.8858695652174</v>
      </c>
      <c r="Z5603" s="3">
        <v>93.3333333333333</v>
      </c>
      <c r="AA5603" s="3">
        <v>0.34694394811209</v>
      </c>
      <c r="AB5603" s="3">
        <v>0.2377717181877</v>
      </c>
      <c r="AC5603" s="3">
        <v>-9.97267759562842</v>
      </c>
      <c r="AD5603" s="3">
        <v>0.77282429424858</v>
      </c>
      <c r="AE5603" s="5">
        <v>2</v>
      </c>
      <c r="AF5603" s="3">
        <v>0.494944970072635</v>
      </c>
      <c r="AG5603" s="3">
        <v>16.0349410939689</v>
      </c>
      <c r="AH5603" s="3">
        <v>13.2457176694982</v>
      </c>
      <c r="AI5603" s="3">
        <v>6.48133971954763</v>
      </c>
      <c r="AJ5603" s="3">
        <v>3.15598472663927</v>
      </c>
      <c r="AK5603" s="3">
        <v>6.27427334007102</v>
      </c>
      <c r="AL5603" s="3">
        <v>5.67085447585622</v>
      </c>
      <c r="AM5603" s="3"/>
      <c r="AN5603" s="5" t="s">
        <v>46</v>
      </c>
      <c r="AO5603" s="1"/>
      <c r="AP5603" s="1"/>
      <c r="AQ5603" s="1"/>
    </row>
    <row r="5604" spans="1:43">
      <c r="A5604" s="1" t="s">
        <v>14081</v>
      </c>
      <c r="B5604" s="1" t="s">
        <v>14082</v>
      </c>
      <c r="C5604" s="3">
        <v>12.2164383561644</v>
      </c>
      <c r="D5604" s="4">
        <v>39778</v>
      </c>
      <c r="E5604" s="3">
        <v>8.1910645833</v>
      </c>
      <c r="F5604" s="5" t="s">
        <v>10792</v>
      </c>
      <c r="G5604" s="5">
        <v>328</v>
      </c>
      <c r="H5604" s="5" t="s">
        <v>55</v>
      </c>
      <c r="I5604" s="3">
        <v>4.07490230242379</v>
      </c>
      <c r="J5604" s="3">
        <v>83.4240774349667</v>
      </c>
      <c r="K5604" s="3">
        <v>1.75746924428823</v>
      </c>
      <c r="L5604" s="3">
        <v>66.6666666666667</v>
      </c>
      <c r="M5604" s="3">
        <v>3.18537322291591</v>
      </c>
      <c r="N5604" s="3">
        <v>67.803710353082</v>
      </c>
      <c r="O5604" s="3">
        <v>-0.0755640798399087</v>
      </c>
      <c r="P5604" s="3">
        <v>96.6887417218543</v>
      </c>
      <c r="Q5604" s="3">
        <v>8.76296096469512</v>
      </c>
      <c r="R5604" s="3">
        <v>87.2713414634146</v>
      </c>
      <c r="S5604" s="3">
        <v>26.9594410496107</v>
      </c>
      <c r="T5604" s="3">
        <v>94.23828125</v>
      </c>
      <c r="U5604" s="3">
        <v>62.531866399757</v>
      </c>
      <c r="V5604" s="3">
        <v>92.8184281842818</v>
      </c>
      <c r="W5604" s="3">
        <v>37.9392658581837</v>
      </c>
      <c r="X5604" s="3">
        <v>94.991652754591</v>
      </c>
      <c r="Y5604" s="3">
        <v>100.383118834875</v>
      </c>
      <c r="Z5604" s="3">
        <v>72.1413721413721</v>
      </c>
      <c r="AA5604" s="3">
        <v>0.173205658886472</v>
      </c>
      <c r="AB5604" s="3">
        <v>0.110109494107156</v>
      </c>
      <c r="AC5604" s="3">
        <v>-30.1754385964912</v>
      </c>
      <c r="AD5604" s="3">
        <v>0.374328813623493</v>
      </c>
      <c r="AE5604" s="5">
        <v>5</v>
      </c>
      <c r="AF5604" s="3">
        <v>0.765321938514073</v>
      </c>
      <c r="AG5604" s="3">
        <v>20.3727302734654</v>
      </c>
      <c r="AH5604" s="3">
        <v>30.5941991500427</v>
      </c>
      <c r="AI5604" s="3">
        <v>8.35284233844065</v>
      </c>
      <c r="AJ5604" s="3">
        <v>13.4150428434516</v>
      </c>
      <c r="AK5604" s="3">
        <v>18.1905763501539</v>
      </c>
      <c r="AL5604" s="3">
        <v>20.3176789990561</v>
      </c>
      <c r="AM5604" s="3"/>
      <c r="AN5604" s="5" t="s">
        <v>46</v>
      </c>
      <c r="AO5604" s="1"/>
      <c r="AP5604" s="1"/>
      <c r="AQ5604" s="1"/>
    </row>
    <row r="5605" spans="1:43">
      <c r="A5605" s="1" t="s">
        <v>14083</v>
      </c>
      <c r="B5605" s="1" t="s">
        <v>14084</v>
      </c>
      <c r="C5605" s="3">
        <v>11.4328767123288</v>
      </c>
      <c r="D5605" s="4">
        <v>40064</v>
      </c>
      <c r="E5605" s="3">
        <v>1.5420789801</v>
      </c>
      <c r="F5605" s="5" t="s">
        <v>14085</v>
      </c>
      <c r="G5605" s="5">
        <v>1886</v>
      </c>
      <c r="H5605" s="5" t="s">
        <v>55</v>
      </c>
      <c r="I5605" s="3">
        <v>14.0904653433127</v>
      </c>
      <c r="J5605" s="3">
        <v>23.4119782214156</v>
      </c>
      <c r="K5605" s="3">
        <v>4.78182904961147</v>
      </c>
      <c r="L5605" s="3">
        <v>8.58757062146893</v>
      </c>
      <c r="M5605" s="3">
        <v>8.67947923124612</v>
      </c>
      <c r="N5605" s="3">
        <v>19.6888090963495</v>
      </c>
      <c r="O5605" s="3">
        <v>22.8451296426069</v>
      </c>
      <c r="P5605" s="3">
        <v>29.7350993377483</v>
      </c>
      <c r="Q5605" s="3">
        <v>30.9185959671397</v>
      </c>
      <c r="R5605" s="3">
        <v>29.7256097560976</v>
      </c>
      <c r="S5605" s="3">
        <v>73.2213438735178</v>
      </c>
      <c r="T5605" s="3">
        <v>37.79296875</v>
      </c>
      <c r="U5605" s="3">
        <v>176.716653512234</v>
      </c>
      <c r="V5605" s="3">
        <v>26.4227642276423</v>
      </c>
      <c r="W5605" s="3">
        <v>128.851174934726</v>
      </c>
      <c r="X5605" s="3">
        <v>36.2270450751252</v>
      </c>
      <c r="Y5605" s="3">
        <v>223.431734317343</v>
      </c>
      <c r="Z5605" s="3">
        <v>13.9293139293139</v>
      </c>
      <c r="AA5605" s="3">
        <v>0.284643457570316</v>
      </c>
      <c r="AB5605" s="3">
        <v>0.267636164997678</v>
      </c>
      <c r="AC5605" s="3">
        <v>-32.4214202561118</v>
      </c>
      <c r="AD5605" s="3">
        <v>0.978186106803047</v>
      </c>
      <c r="AE5605" s="5">
        <v>3</v>
      </c>
      <c r="AF5605" s="3">
        <v>2.18914438483308</v>
      </c>
      <c r="AG5605" s="3">
        <v>77.1856719385631</v>
      </c>
      <c r="AH5605" s="3">
        <v>69.8408987469201</v>
      </c>
      <c r="AI5605" s="3">
        <v>28.83727445092</v>
      </c>
      <c r="AJ5605" s="3">
        <v>28.4441760228531</v>
      </c>
      <c r="AK5605" s="3">
        <v>25.8424839889831</v>
      </c>
      <c r="AL5605" s="3">
        <v>24.6210945923763</v>
      </c>
      <c r="AM5605" s="3"/>
      <c r="AN5605" s="5" t="s">
        <v>46</v>
      </c>
      <c r="AO5605" s="1"/>
      <c r="AP5605" s="1"/>
      <c r="AQ5605" s="1"/>
    </row>
    <row r="5606" spans="1:43">
      <c r="A5606" s="1" t="s">
        <v>14086</v>
      </c>
      <c r="B5606" s="1" t="s">
        <v>14087</v>
      </c>
      <c r="C5606" s="3">
        <v>11.0301369863014</v>
      </c>
      <c r="D5606" s="4">
        <v>40211</v>
      </c>
      <c r="E5606" s="3">
        <v>22.8662615911</v>
      </c>
      <c r="F5606" s="5" t="s">
        <v>2854</v>
      </c>
      <c r="G5606" s="5">
        <v>2259</v>
      </c>
      <c r="H5606" s="5" t="s">
        <v>60</v>
      </c>
      <c r="I5606" s="3">
        <v>-0.705754614549408</v>
      </c>
      <c r="J5606" s="3">
        <v>82.2420634920635</v>
      </c>
      <c r="K5606" s="3">
        <v>1.61111111111111</v>
      </c>
      <c r="L5606" s="3">
        <v>61.5532118887824</v>
      </c>
      <c r="M5606" s="3">
        <v>-1.18854673149648</v>
      </c>
      <c r="N5606" s="3">
        <v>68.9416419386746</v>
      </c>
      <c r="O5606" s="3">
        <v>-3.02226935312831</v>
      </c>
      <c r="P5606" s="3">
        <v>85.0912778904665</v>
      </c>
      <c r="Q5606" s="3">
        <v>0</v>
      </c>
      <c r="R5606" s="3">
        <v>72.7748691099476</v>
      </c>
      <c r="S5606" s="3">
        <v>13.9563862928349</v>
      </c>
      <c r="T5606" s="3">
        <v>83.695652173913</v>
      </c>
      <c r="U5606" s="3">
        <v>22.5627098227384</v>
      </c>
      <c r="V5606" s="3">
        <v>89.1341256366723</v>
      </c>
      <c r="W5606" s="3">
        <v>13.9923782092098</v>
      </c>
      <c r="X5606" s="3">
        <v>86.5909090909091</v>
      </c>
      <c r="Y5606" s="3">
        <v>67.5126092481203</v>
      </c>
      <c r="Z5606" s="3">
        <v>54.6925566343042</v>
      </c>
      <c r="AA5606" s="3">
        <v>0.0973534106225829</v>
      </c>
      <c r="AB5606" s="3">
        <v>0.0419999336835653</v>
      </c>
      <c r="AC5606" s="3">
        <v>-20.0753498385361</v>
      </c>
      <c r="AD5606" s="3">
        <v>0.221851724856535</v>
      </c>
      <c r="AE5606" s="5">
        <v>3</v>
      </c>
      <c r="AF5606" s="3">
        <v>0.301950842083532</v>
      </c>
      <c r="AG5606" s="3">
        <v>5.81864388636728</v>
      </c>
      <c r="AH5606" s="3">
        <v>13.8513468481259</v>
      </c>
      <c r="AI5606" s="3">
        <v>4.49110777874524</v>
      </c>
      <c r="AJ5606" s="3">
        <v>9.6475976901274</v>
      </c>
      <c r="AK5606" s="3">
        <v>11.4964778743139</v>
      </c>
      <c r="AL5606" s="3">
        <v>13.7107625619447</v>
      </c>
      <c r="AM5606" s="3"/>
      <c r="AN5606" s="5" t="s">
        <v>46</v>
      </c>
      <c r="AO5606" s="1"/>
      <c r="AP5606" s="1"/>
      <c r="AQ5606" s="1"/>
    </row>
    <row r="5607" spans="1:43">
      <c r="A5607" s="1" t="s">
        <v>14088</v>
      </c>
      <c r="B5607" s="1" t="s">
        <v>14089</v>
      </c>
      <c r="C5607" s="3">
        <v>10.6465753424658</v>
      </c>
      <c r="D5607" s="4">
        <v>40351</v>
      </c>
      <c r="E5607" s="3">
        <v>1.7779075438</v>
      </c>
      <c r="F5607" s="5" t="s">
        <v>14090</v>
      </c>
      <c r="G5607" s="5">
        <v>2175</v>
      </c>
      <c r="H5607" s="5" t="s">
        <v>55</v>
      </c>
      <c r="I5607" s="3">
        <v>7.30918499353168</v>
      </c>
      <c r="J5607" s="3">
        <v>69.6309739866909</v>
      </c>
      <c r="K5607" s="3">
        <v>3.10752019888129</v>
      </c>
      <c r="L5607" s="3">
        <v>38.8700564971751</v>
      </c>
      <c r="M5607" s="3">
        <v>2.34423195558298</v>
      </c>
      <c r="N5607" s="3">
        <v>74.0275284260922</v>
      </c>
      <c r="O5607" s="3">
        <v>12.6272912423625</v>
      </c>
      <c r="P5607" s="3">
        <v>74.635761589404</v>
      </c>
      <c r="Q5607" s="3">
        <v>18.1623931623932</v>
      </c>
      <c r="R5607" s="3">
        <v>65.7012195121951</v>
      </c>
      <c r="S5607" s="3">
        <v>50.1357466063348</v>
      </c>
      <c r="T5607" s="3">
        <v>73.828125</v>
      </c>
      <c r="U5607" s="3">
        <v>95.4063604240283</v>
      </c>
      <c r="V5607" s="3">
        <v>78.1842818428184</v>
      </c>
      <c r="W5607" s="3">
        <v>66.911336343141</v>
      </c>
      <c r="X5607" s="3">
        <v>80.3005008347245</v>
      </c>
      <c r="Y5607" s="3">
        <v>101.679927225131</v>
      </c>
      <c r="Z5607" s="3">
        <v>71.5176715176715</v>
      </c>
      <c r="AA5607" s="3">
        <v>0.276909157502768</v>
      </c>
      <c r="AB5607" s="3">
        <v>0.188867473627254</v>
      </c>
      <c r="AC5607" s="3">
        <v>-26.1424074653207</v>
      </c>
      <c r="AD5607" s="3">
        <v>0.710882305407143</v>
      </c>
      <c r="AE5607" s="5">
        <v>4</v>
      </c>
      <c r="AF5607" s="3">
        <v>1.30159555740964</v>
      </c>
      <c r="AG5607" s="3">
        <v>40.3816571421472</v>
      </c>
      <c r="AH5607" s="3">
        <v>41.6399631782999</v>
      </c>
      <c r="AI5607" s="3">
        <v>16.7290919040896</v>
      </c>
      <c r="AJ5607" s="3">
        <v>15.2984798102647</v>
      </c>
      <c r="AK5607" s="3">
        <v>17.5975209506847</v>
      </c>
      <c r="AL5607" s="3">
        <v>18.6561305218923</v>
      </c>
      <c r="AM5607" s="3"/>
      <c r="AN5607" s="5" t="s">
        <v>46</v>
      </c>
      <c r="AO5607" s="1"/>
      <c r="AP5607" s="1"/>
      <c r="AQ5607" s="1"/>
    </row>
    <row r="5608" spans="1:43">
      <c r="A5608" s="1" t="s">
        <v>14091</v>
      </c>
      <c r="B5608" s="1" t="s">
        <v>14092</v>
      </c>
      <c r="C5608" s="3">
        <v>10.1479452054795</v>
      </c>
      <c r="D5608" s="4">
        <v>40533</v>
      </c>
      <c r="E5608" s="3">
        <v>1.8292115198</v>
      </c>
      <c r="F5608" s="5" t="s">
        <v>10220</v>
      </c>
      <c r="G5608" s="5">
        <v>2091</v>
      </c>
      <c r="H5608" s="5" t="s">
        <v>60</v>
      </c>
      <c r="I5608" s="3">
        <v>11.1618798955614</v>
      </c>
      <c r="J5608" s="3">
        <v>17.4603174603175</v>
      </c>
      <c r="K5608" s="3">
        <v>2.40529164161155</v>
      </c>
      <c r="L5608" s="3">
        <v>47.3633748801534</v>
      </c>
      <c r="M5608" s="3">
        <v>5.5796652200868</v>
      </c>
      <c r="N5608" s="3">
        <v>15.5291790306627</v>
      </c>
      <c r="O5608" s="3">
        <v>15.2232746955345</v>
      </c>
      <c r="P5608" s="3">
        <v>30.2231237322515</v>
      </c>
      <c r="Q5608" s="3">
        <v>11.965811965812</v>
      </c>
      <c r="R5608" s="3">
        <v>51.7277486910995</v>
      </c>
      <c r="S5608" s="3">
        <v>53.9783001808318</v>
      </c>
      <c r="T5608" s="3">
        <v>25.3623188405797</v>
      </c>
      <c r="U5608" s="3">
        <v>148.250728862974</v>
      </c>
      <c r="V5608" s="3">
        <v>10.3565365025467</v>
      </c>
      <c r="W5608" s="3">
        <v>76.4766839378238</v>
      </c>
      <c r="X5608" s="3">
        <v>21.8181818181818</v>
      </c>
      <c r="Y5608" s="3">
        <v>88.8026607538803</v>
      </c>
      <c r="Z5608" s="3">
        <v>43.042071197411</v>
      </c>
      <c r="AA5608" s="3">
        <v>0.232527909378105</v>
      </c>
      <c r="AB5608" s="3">
        <v>0.16501299905396</v>
      </c>
      <c r="AC5608" s="3">
        <v>-43.557168784029</v>
      </c>
      <c r="AD5608" s="3">
        <v>0.477611631579738</v>
      </c>
      <c r="AE5608" s="5">
        <v>7</v>
      </c>
      <c r="AF5608" s="3">
        <v>1.50418532413957</v>
      </c>
      <c r="AG5608" s="3">
        <v>62.7957910931232</v>
      </c>
      <c r="AH5608" s="3">
        <v>64.1296808007832</v>
      </c>
      <c r="AI5608" s="3">
        <v>20.0514901625962</v>
      </c>
      <c r="AJ5608" s="3">
        <v>18.4570789747697</v>
      </c>
      <c r="AK5608" s="3">
        <v>17.4332206882226</v>
      </c>
      <c r="AL5608" s="3">
        <v>14.0597470921857</v>
      </c>
      <c r="AM5608" s="3"/>
      <c r="AN5608" s="5" t="s">
        <v>46</v>
      </c>
      <c r="AO5608" s="1"/>
      <c r="AP5608" s="1"/>
      <c r="AQ5608" s="1"/>
    </row>
    <row r="5609" spans="1:43">
      <c r="A5609" s="1" t="s">
        <v>14093</v>
      </c>
      <c r="B5609" s="1" t="s">
        <v>14094</v>
      </c>
      <c r="C5609" s="3">
        <v>6.81095890410959</v>
      </c>
      <c r="D5609" s="4">
        <v>41751</v>
      </c>
      <c r="E5609" s="3">
        <v>2.5651098141</v>
      </c>
      <c r="F5609" s="5" t="s">
        <v>10792</v>
      </c>
      <c r="G5609" s="5">
        <v>409</v>
      </c>
      <c r="H5609" s="5" t="s">
        <v>55</v>
      </c>
      <c r="I5609" s="3">
        <v>2.3696682464455</v>
      </c>
      <c r="J5609" s="3">
        <v>88.7477313974592</v>
      </c>
      <c r="K5609" s="3">
        <v>1.32916340891322</v>
      </c>
      <c r="L5609" s="3">
        <v>73.3898305084746</v>
      </c>
      <c r="M5609" s="3">
        <v>1.88679245283019</v>
      </c>
      <c r="N5609" s="3">
        <v>77.7977259126272</v>
      </c>
      <c r="O5609" s="3">
        <v>-0.53722179585571</v>
      </c>
      <c r="P5609" s="3">
        <v>97.0198675496689</v>
      </c>
      <c r="Q5609" s="3">
        <v>8.63369656328583</v>
      </c>
      <c r="R5609" s="3">
        <v>87.5762195121951</v>
      </c>
      <c r="S5609" s="3">
        <v>27.5590551181102</v>
      </c>
      <c r="T5609" s="3">
        <v>93.45703125</v>
      </c>
      <c r="U5609" s="3">
        <v>32.2448979591837</v>
      </c>
      <c r="V5609" s="3">
        <v>99.3224932249322</v>
      </c>
      <c r="W5609" s="3">
        <v>3.43176376695931</v>
      </c>
      <c r="X5609" s="3">
        <v>99.3322203672788</v>
      </c>
      <c r="Y5609" s="3">
        <v>57.2815533980583</v>
      </c>
      <c r="Z5609" s="3">
        <v>90.8523908523909</v>
      </c>
      <c r="AA5609" s="3">
        <v>0.167128932524282</v>
      </c>
      <c r="AB5609" s="3">
        <v>0.0120410984628286</v>
      </c>
      <c r="AC5609" s="3">
        <v>-35.1506456241033</v>
      </c>
      <c r="AD5609" s="3">
        <v>0.0321190652584428</v>
      </c>
      <c r="AE5609" s="5">
        <v>5</v>
      </c>
      <c r="AF5609" s="3">
        <v>0.0150221992530802</v>
      </c>
      <c r="AG5609" s="3">
        <v>21.3764173867067</v>
      </c>
      <c r="AH5609" s="3">
        <v>18.43297671439</v>
      </c>
      <c r="AI5609" s="3">
        <v>-0.199453876002831</v>
      </c>
      <c r="AJ5609" s="3">
        <v>8.33609967502311</v>
      </c>
      <c r="AK5609" s="3">
        <v>14.5062803885713</v>
      </c>
      <c r="AL5609" s="3"/>
      <c r="AM5609" s="3"/>
      <c r="AN5609" s="5" t="s">
        <v>46</v>
      </c>
      <c r="AO5609" s="1"/>
      <c r="AP5609" s="1"/>
      <c r="AQ5609" s="1"/>
    </row>
    <row r="5610" spans="1:43">
      <c r="A5610" s="1" t="s">
        <v>14095</v>
      </c>
      <c r="B5610" s="1" t="s">
        <v>14096</v>
      </c>
      <c r="C5610" s="3">
        <v>9.66849315068493</v>
      </c>
      <c r="D5610" s="4">
        <v>40708</v>
      </c>
      <c r="E5610" s="3">
        <v>3.852059397</v>
      </c>
      <c r="F5610" s="5" t="s">
        <v>14097</v>
      </c>
      <c r="G5610" s="5">
        <v>501</v>
      </c>
      <c r="H5610" s="5" t="s">
        <v>55</v>
      </c>
      <c r="I5610" s="3">
        <v>10.0293829578844</v>
      </c>
      <c r="J5610" s="3">
        <v>52.389594676346</v>
      </c>
      <c r="K5610" s="3">
        <v>4.89262371615312</v>
      </c>
      <c r="L5610" s="3">
        <v>7.51412429378531</v>
      </c>
      <c r="M5610" s="3">
        <v>6.84801217424387</v>
      </c>
      <c r="N5610" s="3">
        <v>33.8719329742669</v>
      </c>
      <c r="O5610" s="3">
        <v>20.3556888793658</v>
      </c>
      <c r="P5610" s="3">
        <v>42.9801324503311</v>
      </c>
      <c r="Q5610" s="3">
        <v>27.4274047186933</v>
      </c>
      <c r="R5610" s="3">
        <v>38.6432926829268</v>
      </c>
      <c r="S5610" s="3">
        <v>83.562091503268</v>
      </c>
      <c r="T5610" s="3">
        <v>23.53515625</v>
      </c>
      <c r="U5610" s="3">
        <v>167.986641221374</v>
      </c>
      <c r="V5610" s="3">
        <v>31.5718157181572</v>
      </c>
      <c r="W5610" s="3">
        <v>122.631787554499</v>
      </c>
      <c r="X5610" s="3">
        <v>42.237061769616</v>
      </c>
      <c r="Y5610" s="3">
        <v>171.615087040619</v>
      </c>
      <c r="Z5610" s="3">
        <v>34.5114345114345</v>
      </c>
      <c r="AA5610" s="3">
        <v>0.413771754910622</v>
      </c>
      <c r="AB5610" s="3">
        <v>0.287767122345503</v>
      </c>
      <c r="AC5610" s="3">
        <v>-32.6452064380686</v>
      </c>
      <c r="AD5610" s="3">
        <v>0.934661380522178</v>
      </c>
      <c r="AE5610" s="5">
        <v>5</v>
      </c>
      <c r="AF5610" s="3">
        <v>2.05079218063215</v>
      </c>
      <c r="AG5610" s="3">
        <v>73.1254319149525</v>
      </c>
      <c r="AH5610" s="3">
        <v>63.9106891859521</v>
      </c>
      <c r="AI5610" s="3">
        <v>28.3746968222115</v>
      </c>
      <c r="AJ5610" s="3">
        <v>27.1752348325774</v>
      </c>
      <c r="AK5610" s="3">
        <v>28.5704072153559</v>
      </c>
      <c r="AL5610" s="3">
        <v>29.768762375738</v>
      </c>
      <c r="AM5610" s="3"/>
      <c r="AN5610" s="5" t="s">
        <v>46</v>
      </c>
      <c r="AO5610" s="1"/>
      <c r="AP5610" s="1"/>
      <c r="AQ5610" s="1"/>
    </row>
    <row r="5611" spans="1:43">
      <c r="A5611" s="1" t="s">
        <v>14098</v>
      </c>
      <c r="B5611" s="1" t="s">
        <v>14099</v>
      </c>
      <c r="C5611" s="3">
        <v>9.26575342465753</v>
      </c>
      <c r="D5611" s="4">
        <v>40855</v>
      </c>
      <c r="E5611" s="3">
        <v>1.5024092037</v>
      </c>
      <c r="F5611" s="5" t="s">
        <v>14100</v>
      </c>
      <c r="G5611" s="5">
        <v>374</v>
      </c>
      <c r="H5611" s="5" t="s">
        <v>55</v>
      </c>
      <c r="I5611" s="3">
        <v>15.5507559395248</v>
      </c>
      <c r="J5611" s="3">
        <v>14.9425287356322</v>
      </c>
      <c r="K5611" s="3">
        <v>5.62685093780852</v>
      </c>
      <c r="L5611" s="3">
        <v>2.93785310734463</v>
      </c>
      <c r="M5611" s="3">
        <v>8.13542193026782</v>
      </c>
      <c r="N5611" s="3">
        <v>24.0574506283662</v>
      </c>
      <c r="O5611" s="3">
        <v>27.8375149342892</v>
      </c>
      <c r="P5611" s="3">
        <v>14.1721854304636</v>
      </c>
      <c r="Q5611" s="3">
        <v>37.5321336760926</v>
      </c>
      <c r="R5611" s="3">
        <v>13.6432926829268</v>
      </c>
      <c r="S5611" s="3">
        <v>100.750469043152</v>
      </c>
      <c r="T5611" s="3">
        <v>8.984375</v>
      </c>
      <c r="U5611" s="3">
        <v>188.798920377868</v>
      </c>
      <c r="V5611" s="3">
        <v>19.5121951219512</v>
      </c>
      <c r="W5611" s="3">
        <v>160.657734470158</v>
      </c>
      <c r="X5611" s="3">
        <v>16.1936560934891</v>
      </c>
      <c r="Y5611" s="3">
        <v>98.5157699443414</v>
      </c>
      <c r="Z5611" s="3">
        <v>73.3887733887734</v>
      </c>
      <c r="AA5611" s="3">
        <v>0.40471363727852</v>
      </c>
      <c r="AB5611" s="3">
        <v>0.326601828513354</v>
      </c>
      <c r="AC5611" s="3">
        <v>-27.6824034334764</v>
      </c>
      <c r="AD5611" s="3">
        <v>1.35619144392907</v>
      </c>
      <c r="AE5611" s="5">
        <v>3</v>
      </c>
      <c r="AF5611" s="3">
        <v>2.48256703270426</v>
      </c>
      <c r="AG5611" s="3">
        <v>93.1721046095221</v>
      </c>
      <c r="AH5611" s="3">
        <v>72.2240025231347</v>
      </c>
      <c r="AI5611" s="3">
        <v>35.3744789141324</v>
      </c>
      <c r="AJ5611" s="3">
        <v>27.1283149302078</v>
      </c>
      <c r="AK5611" s="3">
        <v>17.0069452544536</v>
      </c>
      <c r="AL5611" s="3">
        <v>16.6134402563993</v>
      </c>
      <c r="AM5611" s="3"/>
      <c r="AN5611" s="5" t="s">
        <v>46</v>
      </c>
      <c r="AO5611" s="1"/>
      <c r="AP5611" s="1"/>
      <c r="AQ5611" s="1"/>
    </row>
    <row r="5612" spans="1:43">
      <c r="A5612" s="1" t="s">
        <v>14101</v>
      </c>
      <c r="B5612" s="1" t="s">
        <v>14102</v>
      </c>
      <c r="C5612" s="3">
        <v>9.20547945205479</v>
      </c>
      <c r="D5612" s="4">
        <v>40877</v>
      </c>
      <c r="E5612" s="3">
        <v>0.2172471041</v>
      </c>
      <c r="F5612" s="5" t="s">
        <v>3924</v>
      </c>
      <c r="G5612" s="5">
        <v>941</v>
      </c>
      <c r="H5612" s="5" t="s">
        <v>45</v>
      </c>
      <c r="I5612" s="3">
        <v>3.3076923076923</v>
      </c>
      <c r="J5612" s="3">
        <v>11.1464968152866</v>
      </c>
      <c r="K5612" s="3">
        <v>1.51171579743008</v>
      </c>
      <c r="L5612" s="3">
        <v>7.91925465838509</v>
      </c>
      <c r="M5612" s="3">
        <v>0.523952095808374</v>
      </c>
      <c r="N5612" s="3">
        <v>32.2222222222222</v>
      </c>
      <c r="O5612" s="3">
        <v>1.97418375094912</v>
      </c>
      <c r="P5612" s="3">
        <v>49.5033112582781</v>
      </c>
      <c r="Q5612" s="3">
        <v>-3.52011494252874</v>
      </c>
      <c r="R5612" s="3">
        <v>94.5205479452055</v>
      </c>
      <c r="S5612" s="3">
        <v>11.6375727348296</v>
      </c>
      <c r="T5612" s="3">
        <v>29.7551789077213</v>
      </c>
      <c r="U5612" s="3">
        <v>29.6332046332046</v>
      </c>
      <c r="V5612" s="3">
        <v>22.0806794055202</v>
      </c>
      <c r="W5612" s="3">
        <v>22.648401826484</v>
      </c>
      <c r="X5612" s="3">
        <v>44.7867298578199</v>
      </c>
      <c r="Y5612" s="3">
        <v>11.3598673300166</v>
      </c>
      <c r="Z5612" s="3">
        <v>91.9831223628692</v>
      </c>
      <c r="AA5612" s="3">
        <v>0.0558541381653481</v>
      </c>
      <c r="AB5612" s="3">
        <v>0.0657549124645488</v>
      </c>
      <c r="AC5612" s="3">
        <v>-14.8648648648649</v>
      </c>
      <c r="AD5612" s="3">
        <v>0.472837044019304</v>
      </c>
      <c r="AE5612" s="5">
        <v>4</v>
      </c>
      <c r="AF5612" s="3">
        <v>0.458131864075204</v>
      </c>
      <c r="AG5612" s="3">
        <v>11.691263139899</v>
      </c>
      <c r="AH5612" s="3">
        <v>14.6484787643408</v>
      </c>
      <c r="AI5612" s="3">
        <v>5.0761142033412</v>
      </c>
      <c r="AJ5612" s="3">
        <v>3.78560824799772</v>
      </c>
      <c r="AK5612" s="3">
        <v>-2.96105665933263</v>
      </c>
      <c r="AL5612" s="3">
        <v>5.07666015620722</v>
      </c>
      <c r="AM5612" s="3"/>
      <c r="AN5612" s="5" t="s">
        <v>46</v>
      </c>
      <c r="AO5612" s="1"/>
      <c r="AP5612" s="1"/>
      <c r="AQ5612" s="1"/>
    </row>
    <row r="5613" spans="1:43">
      <c r="A5613" s="1" t="s">
        <v>14103</v>
      </c>
      <c r="B5613" s="1" t="s">
        <v>14104</v>
      </c>
      <c r="C5613" s="3">
        <v>8.9013698630137</v>
      </c>
      <c r="D5613" s="4">
        <v>40988</v>
      </c>
      <c r="E5613" s="3">
        <v>8.9239929123</v>
      </c>
      <c r="F5613" s="5" t="s">
        <v>2092</v>
      </c>
      <c r="G5613" s="5">
        <v>763</v>
      </c>
      <c r="H5613" s="5" t="s">
        <v>55</v>
      </c>
      <c r="I5613" s="3">
        <v>22.3115299334812</v>
      </c>
      <c r="J5613" s="3">
        <v>0.725952813067151</v>
      </c>
      <c r="K5613" s="3">
        <v>3.32474830250527</v>
      </c>
      <c r="L5613" s="3">
        <v>34.3502824858757</v>
      </c>
      <c r="M5613" s="3">
        <v>12.7779197546639</v>
      </c>
      <c r="N5613" s="3">
        <v>4.36864153201676</v>
      </c>
      <c r="O5613" s="3">
        <v>31.5742397137746</v>
      </c>
      <c r="P5613" s="3">
        <v>5.96026490066225</v>
      </c>
      <c r="Q5613" s="3">
        <v>29.4894366197183</v>
      </c>
      <c r="R5613" s="3">
        <v>33.4603658536585</v>
      </c>
      <c r="S5613" s="3">
        <v>113.911778962676</v>
      </c>
      <c r="T5613" s="3">
        <v>4.19921875</v>
      </c>
      <c r="U5613" s="3">
        <v>209.901685393258</v>
      </c>
      <c r="V5613" s="3">
        <v>11.3821138211382</v>
      </c>
      <c r="W5613" s="3">
        <v>175.984990619137</v>
      </c>
      <c r="X5613" s="3">
        <v>10.1836393989983</v>
      </c>
      <c r="Y5613" s="3">
        <v>250.517583625222</v>
      </c>
      <c r="Z5613" s="3">
        <v>9.97920997920998</v>
      </c>
      <c r="AA5613" s="3">
        <v>0.359795898068745</v>
      </c>
      <c r="AB5613" s="3">
        <v>0.329672700998512</v>
      </c>
      <c r="AC5613" s="3">
        <v>-28.1354051054384</v>
      </c>
      <c r="AD5613" s="3">
        <v>1.42818373185421</v>
      </c>
      <c r="AE5613" s="5">
        <v>3</v>
      </c>
      <c r="AF5613" s="3">
        <v>2.63604427748524</v>
      </c>
      <c r="AG5613" s="3">
        <v>95.6734989049154</v>
      </c>
      <c r="AH5613" s="3">
        <v>75.7225183055238</v>
      </c>
      <c r="AI5613" s="3">
        <v>37.1291214147826</v>
      </c>
      <c r="AJ5613" s="3">
        <v>26.99722200306</v>
      </c>
      <c r="AK5613" s="3">
        <v>26.2530973171057</v>
      </c>
      <c r="AL5613" s="3">
        <v>28.4508692168387</v>
      </c>
      <c r="AM5613" s="3"/>
      <c r="AN5613" s="5" t="s">
        <v>46</v>
      </c>
      <c r="AO5613" s="1"/>
      <c r="AP5613" s="1"/>
      <c r="AQ5613" s="1"/>
    </row>
    <row r="5614" spans="1:43">
      <c r="A5614" s="1" t="s">
        <v>14105</v>
      </c>
      <c r="B5614" s="1" t="s">
        <v>14106</v>
      </c>
      <c r="C5614" s="3">
        <v>8.66301369863014</v>
      </c>
      <c r="D5614" s="4">
        <v>41075</v>
      </c>
      <c r="E5614" s="3">
        <v>0.4507804918</v>
      </c>
      <c r="F5614" s="5" t="s">
        <v>14107</v>
      </c>
      <c r="G5614" s="5">
        <v>961</v>
      </c>
      <c r="H5614" s="5" t="s">
        <v>55</v>
      </c>
      <c r="I5614" s="3">
        <v>-9.44076969332531</v>
      </c>
      <c r="J5614" s="3">
        <v>99.8185117967332</v>
      </c>
      <c r="K5614" s="3">
        <v>-0.659630606860155</v>
      </c>
      <c r="L5614" s="3">
        <v>95.6497175141243</v>
      </c>
      <c r="M5614" s="3">
        <v>-6.51769087523277</v>
      </c>
      <c r="N5614" s="3">
        <v>98.1448234590066</v>
      </c>
      <c r="O5614" s="3">
        <v>-11.7750439367311</v>
      </c>
      <c r="P5614" s="3">
        <v>99.8675496688742</v>
      </c>
      <c r="Q5614" s="3">
        <v>-11.8266978922717</v>
      </c>
      <c r="R5614" s="3">
        <v>99.3140243902439</v>
      </c>
      <c r="S5614" s="3">
        <v>17.016317016317</v>
      </c>
      <c r="T5614" s="3">
        <v>97.65625</v>
      </c>
      <c r="U5614" s="3">
        <v>48.6673247778875</v>
      </c>
      <c r="V5614" s="3">
        <v>96.4769647696477</v>
      </c>
      <c r="W5614" s="3">
        <v>50.9018036072144</v>
      </c>
      <c r="X5614" s="3">
        <v>90.1502504173623</v>
      </c>
      <c r="Y5614" s="3">
        <v>49.7017892644135</v>
      </c>
      <c r="Z5614" s="3">
        <v>92.5155925155925</v>
      </c>
      <c r="AA5614" s="3">
        <v>0.113317497386323</v>
      </c>
      <c r="AB5614" s="3">
        <v>0.144646548962015</v>
      </c>
      <c r="AC5614" s="3">
        <v>-17.7949709864604</v>
      </c>
      <c r="AD5614" s="3">
        <v>0.824485207313634</v>
      </c>
      <c r="AE5614" s="5">
        <v>2</v>
      </c>
      <c r="AF5614" s="3">
        <v>1.37961800702997</v>
      </c>
      <c r="AG5614" s="3">
        <v>8.12403713888168</v>
      </c>
      <c r="AH5614" s="3">
        <v>23.3484811742752</v>
      </c>
      <c r="AI5614" s="3">
        <v>15.8982515856284</v>
      </c>
      <c r="AJ5614" s="3">
        <v>11.7980401502012</v>
      </c>
      <c r="AK5614" s="3">
        <v>8.76398578287649</v>
      </c>
      <c r="AL5614" s="3">
        <v>9.83715517960351</v>
      </c>
      <c r="AM5614" s="3"/>
      <c r="AN5614" s="5" t="s">
        <v>46</v>
      </c>
      <c r="AO5614" s="1"/>
      <c r="AP5614" s="1"/>
      <c r="AQ5614" s="1"/>
    </row>
    <row r="5615" spans="1:43">
      <c r="A5615" s="1" t="s">
        <v>14108</v>
      </c>
      <c r="B5615" s="1" t="s">
        <v>14109</v>
      </c>
      <c r="C5615" s="3">
        <v>7.05205479452055</v>
      </c>
      <c r="D5615" s="4">
        <v>41663</v>
      </c>
      <c r="E5615" s="3">
        <v>1.0829979679</v>
      </c>
      <c r="F5615" s="5" t="s">
        <v>2202</v>
      </c>
      <c r="G5615" s="5">
        <v>2422</v>
      </c>
      <c r="H5615" s="5" t="s">
        <v>55</v>
      </c>
      <c r="I5615" s="3">
        <v>20.5114254624592</v>
      </c>
      <c r="J5615" s="3">
        <v>1.81488203266788</v>
      </c>
      <c r="K5615" s="3">
        <v>6.84997588036661</v>
      </c>
      <c r="L5615" s="3">
        <v>0.508474576271186</v>
      </c>
      <c r="M5615" s="3">
        <v>16.3340336134454</v>
      </c>
      <c r="N5615" s="3">
        <v>0.598444045481747</v>
      </c>
      <c r="O5615" s="3">
        <v>33.3534015653221</v>
      </c>
      <c r="P5615" s="3">
        <v>3.17880794701987</v>
      </c>
      <c r="Q5615" s="3">
        <v>30.9875813128326</v>
      </c>
      <c r="R5615" s="3">
        <v>29.4969512195122</v>
      </c>
      <c r="S5615" s="3">
        <v>104.147465437788</v>
      </c>
      <c r="T5615" s="3">
        <v>7.71484375</v>
      </c>
      <c r="U5615" s="3">
        <v>205.096418732782</v>
      </c>
      <c r="V5615" s="3">
        <v>13.4146341463415</v>
      </c>
      <c r="W5615" s="3">
        <v>133.403582718651</v>
      </c>
      <c r="X5615" s="3">
        <v>33.2220367278798</v>
      </c>
      <c r="Y5615" s="3">
        <v>135.138004246285</v>
      </c>
      <c r="Z5615" s="3">
        <v>53.014553014553</v>
      </c>
      <c r="AA5615" s="3">
        <v>0.329395636732901</v>
      </c>
      <c r="AB5615" s="3">
        <v>0.258185053180572</v>
      </c>
      <c r="AC5615" s="3">
        <v>-36.4477335800185</v>
      </c>
      <c r="AD5615" s="3">
        <v>0.893889322701805</v>
      </c>
      <c r="AE5615" s="5">
        <v>3</v>
      </c>
      <c r="AF5615" s="3">
        <v>2.27148874707579</v>
      </c>
      <c r="AG5615" s="3">
        <v>115.06844718668</v>
      </c>
      <c r="AH5615" s="3">
        <v>76.4997915442443</v>
      </c>
      <c r="AI5615" s="3">
        <v>29.9785763689008</v>
      </c>
      <c r="AJ5615" s="3">
        <v>26.696803778406</v>
      </c>
      <c r="AK5615" s="3">
        <v>19.5294945979888</v>
      </c>
      <c r="AL5615" s="3"/>
      <c r="AM5615" s="3"/>
      <c r="AN5615" s="5" t="s">
        <v>46</v>
      </c>
      <c r="AO5615" s="1"/>
      <c r="AP5615" s="1"/>
      <c r="AQ5615" s="1"/>
    </row>
    <row r="5616" spans="1:43">
      <c r="A5616" s="1" t="s">
        <v>14110</v>
      </c>
      <c r="B5616" s="1" t="s">
        <v>14111</v>
      </c>
      <c r="C5616" s="3">
        <v>0.616438356164384</v>
      </c>
      <c r="D5616" s="4">
        <v>44012</v>
      </c>
      <c r="E5616" s="3">
        <v>0.4541053565</v>
      </c>
      <c r="F5616" s="5" t="s">
        <v>995</v>
      </c>
      <c r="G5616" s="5">
        <v>226</v>
      </c>
      <c r="H5616" s="5" t="s">
        <v>198</v>
      </c>
      <c r="I5616" s="3">
        <v>0.158824697240403</v>
      </c>
      <c r="J5616" s="3">
        <v>65.6084656084656</v>
      </c>
      <c r="K5616" s="3">
        <v>0.0297412511152936</v>
      </c>
      <c r="L5616" s="3">
        <v>45.7446808510638</v>
      </c>
      <c r="M5616" s="3">
        <v>0.0892768574546078</v>
      </c>
      <c r="N5616" s="3">
        <v>44.0318302387268</v>
      </c>
      <c r="O5616" s="3">
        <v>0.447984071677446</v>
      </c>
      <c r="P5616" s="3">
        <v>75.5747126436782</v>
      </c>
      <c r="Q5616" s="3">
        <v>0.769000299610488</v>
      </c>
      <c r="R5616" s="3">
        <v>85.1190476190476</v>
      </c>
      <c r="S5616" s="3"/>
      <c r="T5616" s="3"/>
      <c r="U5616" s="3"/>
      <c r="V5616" s="3"/>
      <c r="W5616" s="3"/>
      <c r="X5616" s="3"/>
      <c r="Y5616" s="3"/>
      <c r="Z5616" s="3"/>
      <c r="AA5616" s="3">
        <v>-0.0426230975907671</v>
      </c>
      <c r="AB5616" s="3">
        <v>-0.0596298632976852</v>
      </c>
      <c r="AC5616" s="3">
        <v>-0.0793257312840766</v>
      </c>
      <c r="AD5616" s="3"/>
      <c r="AE5616" s="5"/>
      <c r="AF5616" s="3">
        <v>0.109656097846316</v>
      </c>
      <c r="AG5616" s="3"/>
      <c r="AH5616" s="3"/>
      <c r="AI5616" s="3"/>
      <c r="AJ5616" s="3"/>
      <c r="AK5616" s="3"/>
      <c r="AL5616" s="3"/>
      <c r="AM5616" s="3"/>
      <c r="AN5616" s="5" t="s">
        <v>1266</v>
      </c>
      <c r="AO5616" s="1"/>
      <c r="AP5616" s="1"/>
      <c r="AQ5616" s="1"/>
    </row>
    <row r="5617" spans="1:43">
      <c r="A5617" s="1" t="s">
        <v>14112</v>
      </c>
      <c r="B5617" s="1" t="s">
        <v>14113</v>
      </c>
      <c r="C5617" s="3">
        <v>8.23013698630137</v>
      </c>
      <c r="D5617" s="4">
        <v>41233</v>
      </c>
      <c r="E5617" s="3">
        <v>303.5139400195</v>
      </c>
      <c r="F5617" s="5" t="s">
        <v>995</v>
      </c>
      <c r="G5617" s="5">
        <v>909</v>
      </c>
      <c r="H5617" s="5" t="s">
        <v>64</v>
      </c>
      <c r="I5617" s="3">
        <v>0.241042755193341</v>
      </c>
      <c r="J5617" s="3">
        <v>81.6326530612245</v>
      </c>
      <c r="K5617" s="3">
        <v>0.042285920665683</v>
      </c>
      <c r="L5617" s="3">
        <v>39.6501457725948</v>
      </c>
      <c r="M5617" s="3">
        <v>0.182199654184978</v>
      </c>
      <c r="N5617" s="3">
        <v>77.4052478134111</v>
      </c>
      <c r="O5617" s="3">
        <v>0.524511503299921</v>
      </c>
      <c r="P5617" s="3">
        <v>89.0350877192982</v>
      </c>
      <c r="Q5617" s="3">
        <v>0.956820351225022</v>
      </c>
      <c r="R5617" s="3">
        <v>91.8639053254438</v>
      </c>
      <c r="S5617" s="3">
        <v>1.83542582889163</v>
      </c>
      <c r="T5617" s="3">
        <v>82.9085457271364</v>
      </c>
      <c r="U5617" s="3">
        <v>4.17663241801699</v>
      </c>
      <c r="V5617" s="3">
        <v>82.2530864197531</v>
      </c>
      <c r="W5617" s="3">
        <v>7.674869088274</v>
      </c>
      <c r="X5617" s="3">
        <v>76.0802469135803</v>
      </c>
      <c r="Y5617" s="3">
        <v>14.8350305454117</v>
      </c>
      <c r="Z5617" s="3">
        <v>66.6666666666667</v>
      </c>
      <c r="AA5617" s="3">
        <v>-0.55580442446279</v>
      </c>
      <c r="AB5617" s="3">
        <v>1.38138297659572</v>
      </c>
      <c r="AC5617" s="3">
        <v>0</v>
      </c>
      <c r="AD5617" s="3"/>
      <c r="AE5617" s="5"/>
      <c r="AF5617" s="3">
        <v>0.203361801135052</v>
      </c>
      <c r="AG5617" s="3">
        <v>1.35038794090259</v>
      </c>
      <c r="AH5617" s="3">
        <v>1.48333530461375</v>
      </c>
      <c r="AI5617" s="3">
        <v>1.86127997241892</v>
      </c>
      <c r="AJ5617" s="3">
        <v>2.10023401532802</v>
      </c>
      <c r="AK5617" s="3">
        <v>2.22214360262873</v>
      </c>
      <c r="AL5617" s="3">
        <v>2.4979662226855</v>
      </c>
      <c r="AM5617" s="3">
        <v>500</v>
      </c>
      <c r="AN5617" s="5" t="s">
        <v>56</v>
      </c>
      <c r="AO5617" s="1"/>
      <c r="AP5617" s="1"/>
      <c r="AQ5617" s="1"/>
    </row>
    <row r="5618" spans="1:43">
      <c r="A5618" s="1" t="s">
        <v>14114</v>
      </c>
      <c r="B5618" s="1" t="s">
        <v>14115</v>
      </c>
      <c r="C5618" s="3">
        <v>0.520547945205479</v>
      </c>
      <c r="D5618" s="4">
        <v>44047</v>
      </c>
      <c r="E5618" s="3">
        <v>0.9977381694</v>
      </c>
      <c r="F5618" s="5" t="s">
        <v>261</v>
      </c>
      <c r="G5618" s="5">
        <v>184</v>
      </c>
      <c r="H5618" s="5" t="s">
        <v>50</v>
      </c>
      <c r="I5618" s="3">
        <v>-0.0784083112809872</v>
      </c>
      <c r="J5618" s="3">
        <v>77.0433229120143</v>
      </c>
      <c r="K5618" s="3">
        <v>0</v>
      </c>
      <c r="L5618" s="3">
        <v>43.3820274457725</v>
      </c>
      <c r="M5618" s="3">
        <v>-0.146914789422119</v>
      </c>
      <c r="N5618" s="3">
        <v>63.4461264470169</v>
      </c>
      <c r="O5618" s="3">
        <v>1.29160457029311</v>
      </c>
      <c r="P5618" s="3">
        <v>3.83736866148926</v>
      </c>
      <c r="Q5618" s="3">
        <v>1.87868492055563</v>
      </c>
      <c r="R5618" s="3">
        <v>4.49058425881217</v>
      </c>
      <c r="S5618" s="3"/>
      <c r="T5618" s="3"/>
      <c r="U5618" s="3"/>
      <c r="V5618" s="3"/>
      <c r="W5618" s="3"/>
      <c r="X5618" s="3"/>
      <c r="Y5618" s="3"/>
      <c r="Z5618" s="3"/>
      <c r="AA5618" s="3">
        <v>0.248263027420804</v>
      </c>
      <c r="AB5618" s="3">
        <v>0.448137411751371</v>
      </c>
      <c r="AC5618" s="3">
        <v>-0.426714299890838</v>
      </c>
      <c r="AD5618" s="3"/>
      <c r="AE5618" s="5">
        <v>1</v>
      </c>
      <c r="AF5618" s="3">
        <v>0.355859193477096</v>
      </c>
      <c r="AG5618" s="3"/>
      <c r="AH5618" s="3"/>
      <c r="AI5618" s="3"/>
      <c r="AJ5618" s="3"/>
      <c r="AK5618" s="3"/>
      <c r="AL5618" s="3"/>
      <c r="AM5618" s="3"/>
      <c r="AN5618" s="5" t="s">
        <v>46</v>
      </c>
      <c r="AO5618" s="1"/>
      <c r="AP5618" s="1"/>
      <c r="AQ5618" s="1"/>
    </row>
    <row r="5619" spans="1:43">
      <c r="A5619" s="1" t="s">
        <v>14116</v>
      </c>
      <c r="B5619" s="1" t="s">
        <v>14117</v>
      </c>
      <c r="C5619" s="3">
        <v>9.8958904109589</v>
      </c>
      <c r="D5619" s="4">
        <v>40625</v>
      </c>
      <c r="E5619" s="3">
        <v>2.2006339001</v>
      </c>
      <c r="F5619" s="5" t="s">
        <v>1303</v>
      </c>
      <c r="G5619" s="5">
        <v>3457</v>
      </c>
      <c r="H5619" s="5" t="s">
        <v>112</v>
      </c>
      <c r="I5619" s="3">
        <v>3.75181963614103</v>
      </c>
      <c r="J5619" s="3">
        <v>75.7894736842105</v>
      </c>
      <c r="K5619" s="3">
        <v>2.8125</v>
      </c>
      <c r="L5619" s="3">
        <v>16.4948453608247</v>
      </c>
      <c r="M5619" s="3">
        <v>1.77559450021453</v>
      </c>
      <c r="N5619" s="3">
        <v>84.2105263157895</v>
      </c>
      <c r="O5619" s="3">
        <v>9.45677144362696</v>
      </c>
      <c r="P5619" s="3">
        <v>61.7021276595745</v>
      </c>
      <c r="Q5619" s="3">
        <v>11.6844395093113</v>
      </c>
      <c r="R5619" s="3">
        <v>64.0449438202247</v>
      </c>
      <c r="S5619" s="3">
        <v>3.32942037044681</v>
      </c>
      <c r="T5619" s="3">
        <v>77.7777777777778</v>
      </c>
      <c r="U5619" s="3">
        <v>24.0344299947533</v>
      </c>
      <c r="V5619" s="3">
        <v>60.2941176470588</v>
      </c>
      <c r="W5619" s="3">
        <v>35.6829869995243</v>
      </c>
      <c r="X5619" s="3">
        <v>58.1818181818182</v>
      </c>
      <c r="Y5619" s="3">
        <v>76.3654239804521</v>
      </c>
      <c r="Z5619" s="3">
        <v>47.0588235294118</v>
      </c>
      <c r="AA5619" s="3">
        <v>0.0293887579852117</v>
      </c>
      <c r="AB5619" s="3">
        <v>0.0931756964772541</v>
      </c>
      <c r="AC5619" s="3">
        <v>-37.468608739327</v>
      </c>
      <c r="AD5619" s="3">
        <v>0.285211669248885</v>
      </c>
      <c r="AE5619" s="5">
        <v>2</v>
      </c>
      <c r="AF5619" s="3">
        <v>0.80546522819665</v>
      </c>
      <c r="AG5619" s="3">
        <v>9.72971057234706</v>
      </c>
      <c r="AH5619" s="3">
        <v>17.2788919490593</v>
      </c>
      <c r="AI5619" s="3">
        <v>10.9407518558764</v>
      </c>
      <c r="AJ5619" s="3">
        <v>10.5984478368621</v>
      </c>
      <c r="AK5619" s="3">
        <v>10.7998065165819</v>
      </c>
      <c r="AL5619" s="3">
        <v>12.6695379889058</v>
      </c>
      <c r="AM5619" s="3">
        <v>50</v>
      </c>
      <c r="AN5619" s="5" t="s">
        <v>56</v>
      </c>
      <c r="AO5619" s="1"/>
      <c r="AP5619" s="1"/>
      <c r="AQ5619" s="1"/>
    </row>
    <row r="5620" spans="1:43">
      <c r="A5620" s="1" t="s">
        <v>14118</v>
      </c>
      <c r="B5620" s="1" t="s">
        <v>14119</v>
      </c>
      <c r="C5620" s="3">
        <v>18.5013698630137</v>
      </c>
      <c r="D5620" s="4">
        <v>37484</v>
      </c>
      <c r="E5620" s="3">
        <v>6.4611142956</v>
      </c>
      <c r="F5620" s="5" t="s">
        <v>7512</v>
      </c>
      <c r="G5620" s="5">
        <v>741</v>
      </c>
      <c r="H5620" s="5" t="s">
        <v>2390</v>
      </c>
      <c r="I5620" s="3">
        <v>13.7807925740807</v>
      </c>
      <c r="J5620" s="3">
        <v>3.84615384615385</v>
      </c>
      <c r="K5620" s="3">
        <v>3.07244501940491</v>
      </c>
      <c r="L5620" s="3">
        <v>13.5338345864662</v>
      </c>
      <c r="M5620" s="3">
        <v>7.41489720256151</v>
      </c>
      <c r="N5620" s="3">
        <v>6.81818181818182</v>
      </c>
      <c r="O5620" s="3">
        <v>17.4281503316139</v>
      </c>
      <c r="P5620" s="3">
        <v>12.5</v>
      </c>
      <c r="Q5620" s="3">
        <v>14.1884629165174</v>
      </c>
      <c r="R5620" s="3">
        <v>35.5140186915888</v>
      </c>
      <c r="S5620" s="3">
        <v>63.2684426229508</v>
      </c>
      <c r="T5620" s="3">
        <v>22.6666666666667</v>
      </c>
      <c r="U5620" s="3">
        <v>128.786791098349</v>
      </c>
      <c r="V5620" s="3">
        <v>19.047619047619</v>
      </c>
      <c r="W5620" s="3">
        <v>82.6361031518624</v>
      </c>
      <c r="X5620" s="3">
        <v>48.4848484848485</v>
      </c>
      <c r="Y5620" s="3">
        <v>130.441070137382</v>
      </c>
      <c r="Z5620" s="3">
        <v>39.2857142857143</v>
      </c>
      <c r="AA5620" s="3">
        <v>0.333170345341151</v>
      </c>
      <c r="AB5620" s="3">
        <v>0.239178864061994</v>
      </c>
      <c r="AC5620" s="3">
        <v>-28.59450726979</v>
      </c>
      <c r="AD5620" s="3">
        <v>0.776032101413466</v>
      </c>
      <c r="AE5620" s="5">
        <v>6</v>
      </c>
      <c r="AF5620" s="3">
        <v>1.57280200251653</v>
      </c>
      <c r="AG5620" s="3">
        <v>62.7070992499978</v>
      </c>
      <c r="AH5620" s="3">
        <v>51.5794463821288</v>
      </c>
      <c r="AI5620" s="3">
        <v>19.0125996012091</v>
      </c>
      <c r="AJ5620" s="3">
        <v>23.5062167122353</v>
      </c>
      <c r="AK5620" s="3">
        <v>23.1569977196911</v>
      </c>
      <c r="AL5620" s="3">
        <v>22.2767013007439</v>
      </c>
      <c r="AM5620" s="3"/>
      <c r="AN5620" s="5" t="s">
        <v>51</v>
      </c>
      <c r="AO5620" s="1"/>
      <c r="AP5620" s="1"/>
      <c r="AQ5620" s="1"/>
    </row>
    <row r="5621" spans="1:43">
      <c r="A5621" s="1" t="s">
        <v>14120</v>
      </c>
      <c r="B5621" s="1" t="s">
        <v>14121</v>
      </c>
      <c r="C5621" s="3">
        <v>17.2054794520548</v>
      </c>
      <c r="D5621" s="4">
        <v>37957</v>
      </c>
      <c r="E5621" s="3">
        <v>120.5269200268</v>
      </c>
      <c r="F5621" s="5" t="s">
        <v>343</v>
      </c>
      <c r="G5621" s="5">
        <v>2514</v>
      </c>
      <c r="H5621" s="5" t="s">
        <v>71</v>
      </c>
      <c r="I5621" s="3">
        <v>-0.230645037287595</v>
      </c>
      <c r="J5621" s="3">
        <v>64.1509433962264</v>
      </c>
      <c r="K5621" s="3">
        <v>-0.0539125077017732</v>
      </c>
      <c r="L5621" s="3">
        <v>72.9559748427673</v>
      </c>
      <c r="M5621" s="3">
        <v>-0.383818223689251</v>
      </c>
      <c r="N5621" s="3">
        <v>49.685534591195</v>
      </c>
      <c r="O5621" s="3">
        <v>-0.397692758574031</v>
      </c>
      <c r="P5621" s="3">
        <v>68.3544303797468</v>
      </c>
      <c r="Q5621" s="3">
        <v>-0.0134131936123212</v>
      </c>
      <c r="R5621" s="3">
        <v>64.1025641025641</v>
      </c>
      <c r="S5621" s="3">
        <v>2.36250985887532</v>
      </c>
      <c r="T5621" s="3">
        <v>52.3489932885906</v>
      </c>
      <c r="U5621" s="3">
        <v>9.71607193745239</v>
      </c>
      <c r="V5621" s="3">
        <v>43.1654676258993</v>
      </c>
      <c r="W5621" s="3">
        <v>18.8765307613446</v>
      </c>
      <c r="X5621" s="3">
        <v>31.6546762589928</v>
      </c>
      <c r="Y5621" s="3">
        <v>24.1243918234001</v>
      </c>
      <c r="Z5621" s="3">
        <v>23.8095238095238</v>
      </c>
      <c r="AA5621" s="3">
        <v>0.0545889516041944</v>
      </c>
      <c r="AB5621" s="3">
        <v>0.700113445157682</v>
      </c>
      <c r="AC5621" s="3">
        <v>-1.4385807990459</v>
      </c>
      <c r="AD5621" s="3">
        <v>4.11659627423862</v>
      </c>
      <c r="AE5621" s="5">
        <v>2</v>
      </c>
      <c r="AF5621" s="3">
        <v>0.478862292126427</v>
      </c>
      <c r="AG5621" s="3">
        <v>3.25356450720371</v>
      </c>
      <c r="AH5621" s="3">
        <v>5.01043360438349</v>
      </c>
      <c r="AI5621" s="3">
        <v>5.94841306951235</v>
      </c>
      <c r="AJ5621" s="3">
        <v>4.69622699741097</v>
      </c>
      <c r="AK5621" s="3">
        <v>5.53390353554384</v>
      </c>
      <c r="AL5621" s="3">
        <v>5.86749021190143</v>
      </c>
      <c r="AM5621" s="3">
        <v>1000</v>
      </c>
      <c r="AN5621" s="5" t="s">
        <v>56</v>
      </c>
      <c r="AO5621" s="1"/>
      <c r="AP5621" s="1"/>
      <c r="AQ5621" s="1"/>
    </row>
    <row r="5622" spans="1:43">
      <c r="A5622" s="1" t="s">
        <v>14122</v>
      </c>
      <c r="B5622" s="1" t="s">
        <v>14123</v>
      </c>
      <c r="C5622" s="3">
        <v>16.6684931506849</v>
      </c>
      <c r="D5622" s="4">
        <v>38153</v>
      </c>
      <c r="E5622" s="3">
        <v>107.1299723416</v>
      </c>
      <c r="F5622" s="5" t="s">
        <v>14124</v>
      </c>
      <c r="G5622" s="5">
        <v>569</v>
      </c>
      <c r="H5622" s="5" t="s">
        <v>55</v>
      </c>
      <c r="I5622" s="3">
        <v>19.1655048117795</v>
      </c>
      <c r="J5622" s="3">
        <v>3.62976406533575</v>
      </c>
      <c r="K5622" s="3">
        <v>5.99177303248443</v>
      </c>
      <c r="L5622" s="3">
        <v>1.63841807909605</v>
      </c>
      <c r="M5622" s="3">
        <v>11.2405561551648</v>
      </c>
      <c r="N5622" s="3">
        <v>7.95930580490724</v>
      </c>
      <c r="O5622" s="3">
        <v>38.564650059312</v>
      </c>
      <c r="P5622" s="3">
        <v>0.397350993377483</v>
      </c>
      <c r="Q5622" s="3">
        <v>47.7796988993379</v>
      </c>
      <c r="R5622" s="3">
        <v>4.80182926829268</v>
      </c>
      <c r="S5622" s="3">
        <v>123.934247126241</v>
      </c>
      <c r="T5622" s="3">
        <v>1.953125</v>
      </c>
      <c r="U5622" s="3">
        <v>231.414120062343</v>
      </c>
      <c r="V5622" s="3">
        <v>6.09756097560976</v>
      </c>
      <c r="W5622" s="3">
        <v>208.192201777908</v>
      </c>
      <c r="X5622" s="3">
        <v>4.50751252086811</v>
      </c>
      <c r="Y5622" s="3">
        <v>322.865037201828</v>
      </c>
      <c r="Z5622" s="3">
        <v>1.87110187110187</v>
      </c>
      <c r="AA5622" s="3">
        <v>0.412035942360386</v>
      </c>
      <c r="AB5622" s="3">
        <v>0.373089389670217</v>
      </c>
      <c r="AC5622" s="3">
        <v>-26.2688437306614</v>
      </c>
      <c r="AD5622" s="3">
        <v>1.72929106747363</v>
      </c>
      <c r="AE5622" s="5">
        <v>4</v>
      </c>
      <c r="AF5622" s="3">
        <v>2.92674584826346</v>
      </c>
      <c r="AG5622" s="3">
        <v>109.265516579056</v>
      </c>
      <c r="AH5622" s="3">
        <v>86.3107270413562</v>
      </c>
      <c r="AI5622" s="3">
        <v>41.4048409412533</v>
      </c>
      <c r="AJ5622" s="3">
        <v>39.9512499656837</v>
      </c>
      <c r="AK5622" s="3">
        <v>32.9040574757054</v>
      </c>
      <c r="AL5622" s="3">
        <v>28.4009313079139</v>
      </c>
      <c r="AM5622" s="3"/>
      <c r="AN5622" s="5" t="s">
        <v>46</v>
      </c>
      <c r="AO5622" s="1"/>
      <c r="AP5622" s="1"/>
      <c r="AQ5622" s="1"/>
    </row>
    <row r="5623" spans="1:43">
      <c r="A5623" s="1" t="s">
        <v>14125</v>
      </c>
      <c r="B5623" s="1" t="s">
        <v>14126</v>
      </c>
      <c r="C5623" s="3">
        <v>15.8630136986301</v>
      </c>
      <c r="D5623" s="4">
        <v>38447</v>
      </c>
      <c r="E5623" s="3">
        <v>42.6995502406</v>
      </c>
      <c r="F5623" s="5" t="s">
        <v>7677</v>
      </c>
      <c r="G5623" s="5">
        <v>1836</v>
      </c>
      <c r="H5623" s="5" t="s">
        <v>55</v>
      </c>
      <c r="I5623" s="3">
        <v>14.8996093395112</v>
      </c>
      <c r="J5623" s="3">
        <v>18.7537810042347</v>
      </c>
      <c r="K5623" s="3">
        <v>3.13978143859077</v>
      </c>
      <c r="L5623" s="3">
        <v>38.0790960451977</v>
      </c>
      <c r="M5623" s="3">
        <v>6.80685752892494</v>
      </c>
      <c r="N5623" s="3">
        <v>34.2908438061041</v>
      </c>
      <c r="O5623" s="3">
        <v>26.8378297061478</v>
      </c>
      <c r="P5623" s="3">
        <v>16.4900662251656</v>
      </c>
      <c r="Q5623" s="3">
        <v>33.4916613890648</v>
      </c>
      <c r="R5623" s="3">
        <v>22.8658536585366</v>
      </c>
      <c r="S5623" s="3">
        <v>88.6760029560332</v>
      </c>
      <c r="T5623" s="3">
        <v>18.06640625</v>
      </c>
      <c r="U5623" s="3">
        <v>200.353131883407</v>
      </c>
      <c r="V5623" s="3">
        <v>14.9051490514905</v>
      </c>
      <c r="W5623" s="3">
        <v>144.458906794091</v>
      </c>
      <c r="X5623" s="3">
        <v>25.2086811352254</v>
      </c>
      <c r="Y5623" s="3">
        <v>260.582096065433</v>
      </c>
      <c r="Z5623" s="3">
        <v>7.06860706860707</v>
      </c>
      <c r="AA5623" s="3">
        <v>0.324210786627154</v>
      </c>
      <c r="AB5623" s="3">
        <v>0.308636876347563</v>
      </c>
      <c r="AC5623" s="3">
        <v>-33.1650604252715</v>
      </c>
      <c r="AD5623" s="3">
        <v>1.04439728046402</v>
      </c>
      <c r="AE5623" s="5">
        <v>5</v>
      </c>
      <c r="AF5623" s="3">
        <v>2.39955409832861</v>
      </c>
      <c r="AG5623" s="3">
        <v>100.780722964255</v>
      </c>
      <c r="AH5623" s="3">
        <v>74.0619513305578</v>
      </c>
      <c r="AI5623" s="3">
        <v>32.2679692034818</v>
      </c>
      <c r="AJ5623" s="3">
        <v>33.4415172643821</v>
      </c>
      <c r="AK5623" s="3">
        <v>29.4991067544462</v>
      </c>
      <c r="AL5623" s="3">
        <v>25.4746820062315</v>
      </c>
      <c r="AM5623" s="3"/>
      <c r="AN5623" s="5" t="s">
        <v>46</v>
      </c>
      <c r="AO5623" s="1"/>
      <c r="AP5623" s="1"/>
      <c r="AQ5623" s="1"/>
    </row>
    <row r="5624" spans="1:43">
      <c r="A5624" s="1" t="s">
        <v>14127</v>
      </c>
      <c r="B5624" s="1" t="s">
        <v>14128</v>
      </c>
      <c r="C5624" s="3">
        <v>14.6958904109589</v>
      </c>
      <c r="D5624" s="4">
        <v>38873</v>
      </c>
      <c r="E5624" s="3">
        <v>131.8416087165</v>
      </c>
      <c r="F5624" s="5" t="s">
        <v>960</v>
      </c>
      <c r="G5624" s="5">
        <v>1109</v>
      </c>
      <c r="H5624" s="5" t="s">
        <v>64</v>
      </c>
      <c r="I5624" s="3">
        <v>0.245477985768562</v>
      </c>
      <c r="J5624" s="3">
        <v>78.134110787172</v>
      </c>
      <c r="K5624" s="3">
        <v>0.0372524149423135</v>
      </c>
      <c r="L5624" s="3">
        <v>76.3848396501458</v>
      </c>
      <c r="M5624" s="3">
        <v>0.179916814780299</v>
      </c>
      <c r="N5624" s="3">
        <v>79.5918367346939</v>
      </c>
      <c r="O5624" s="3">
        <v>0.571228464769825</v>
      </c>
      <c r="P5624" s="3">
        <v>76.0233918128655</v>
      </c>
      <c r="Q5624" s="3">
        <v>1.04780622286526</v>
      </c>
      <c r="R5624" s="3">
        <v>79.2899408284024</v>
      </c>
      <c r="S5624" s="3">
        <v>1.87418558964151</v>
      </c>
      <c r="T5624" s="3">
        <v>80.2098950524738</v>
      </c>
      <c r="U5624" s="3">
        <v>4.26975031875359</v>
      </c>
      <c r="V5624" s="3">
        <v>77.6234567901235</v>
      </c>
      <c r="W5624" s="3">
        <v>7.75944035528565</v>
      </c>
      <c r="X5624" s="3">
        <v>73.7654320987654</v>
      </c>
      <c r="Y5624" s="3">
        <v>14.3964325590387</v>
      </c>
      <c r="Z5624" s="3">
        <v>78.4461152882206</v>
      </c>
      <c r="AA5624" s="3">
        <v>-0.406227923133767</v>
      </c>
      <c r="AB5624" s="3">
        <v>1.49689548796621</v>
      </c>
      <c r="AC5624" s="3">
        <v>0</v>
      </c>
      <c r="AD5624" s="3"/>
      <c r="AE5624" s="5"/>
      <c r="AF5624" s="3">
        <v>0.206226695877391</v>
      </c>
      <c r="AG5624" s="3">
        <v>1.38702857906494</v>
      </c>
      <c r="AH5624" s="3">
        <v>1.53020371174306</v>
      </c>
      <c r="AI5624" s="3">
        <v>1.87715512026607</v>
      </c>
      <c r="AJ5624" s="3">
        <v>2.03262265724098</v>
      </c>
      <c r="AK5624" s="3">
        <v>2.1451099884443</v>
      </c>
      <c r="AL5624" s="3">
        <v>2.32559834038517</v>
      </c>
      <c r="AM5624" s="3">
        <v>2000</v>
      </c>
      <c r="AN5624" s="5" t="s">
        <v>56</v>
      </c>
      <c r="AO5624" s="1"/>
      <c r="AP5624" s="1"/>
      <c r="AQ5624" s="1"/>
    </row>
    <row r="5625" spans="1:43">
      <c r="A5625" s="1" t="s">
        <v>14129</v>
      </c>
      <c r="B5625" s="1" t="s">
        <v>14130</v>
      </c>
      <c r="C5625" s="3">
        <v>14.2493150684931</v>
      </c>
      <c r="D5625" s="4">
        <v>39036</v>
      </c>
      <c r="E5625" s="3">
        <v>42.179049361</v>
      </c>
      <c r="F5625" s="5" t="s">
        <v>3848</v>
      </c>
      <c r="G5625" s="5">
        <v>1911</v>
      </c>
      <c r="H5625" s="5" t="s">
        <v>55</v>
      </c>
      <c r="I5625" s="3">
        <v>15.1954699202256</v>
      </c>
      <c r="J5625" s="3">
        <v>16.6364186327889</v>
      </c>
      <c r="K5625" s="3">
        <v>3.22439018693207</v>
      </c>
      <c r="L5625" s="3">
        <v>36.045197740113</v>
      </c>
      <c r="M5625" s="3">
        <v>8.49750256877136</v>
      </c>
      <c r="N5625" s="3">
        <v>21.1849192100539</v>
      </c>
      <c r="O5625" s="3">
        <v>22.7229232325305</v>
      </c>
      <c r="P5625" s="3">
        <v>30.5298013245033</v>
      </c>
      <c r="Q5625" s="3">
        <v>32.8588143645871</v>
      </c>
      <c r="R5625" s="3">
        <v>24.6189024390244</v>
      </c>
      <c r="S5625" s="3">
        <v>74.1718025768969</v>
      </c>
      <c r="T5625" s="3">
        <v>36.9140625</v>
      </c>
      <c r="U5625" s="3">
        <v>148.344150267178</v>
      </c>
      <c r="V5625" s="3">
        <v>46.4769647696477</v>
      </c>
      <c r="W5625" s="3">
        <v>123.783923050246</v>
      </c>
      <c r="X5625" s="3">
        <v>41.4023372287145</v>
      </c>
      <c r="Y5625" s="3">
        <v>206.756356364765</v>
      </c>
      <c r="Z5625" s="3">
        <v>18.9189189189189</v>
      </c>
      <c r="AA5625" s="3">
        <v>0.347440001085426</v>
      </c>
      <c r="AB5625" s="3">
        <v>0.311340578635616</v>
      </c>
      <c r="AC5625" s="3">
        <v>-24.3745991019885</v>
      </c>
      <c r="AD5625" s="3">
        <v>1.2610075318243</v>
      </c>
      <c r="AE5625" s="5">
        <v>2</v>
      </c>
      <c r="AF5625" s="3">
        <v>2.04954427700089</v>
      </c>
      <c r="AG5625" s="3">
        <v>68.7553973543931</v>
      </c>
      <c r="AH5625" s="3">
        <v>59.8573275334101</v>
      </c>
      <c r="AI5625" s="3">
        <v>28.2443936671522</v>
      </c>
      <c r="AJ5625" s="3">
        <v>27.8223033292198</v>
      </c>
      <c r="AK5625" s="3">
        <v>30.6243200706971</v>
      </c>
      <c r="AL5625" s="3">
        <v>30.9478436372705</v>
      </c>
      <c r="AM5625" s="3"/>
      <c r="AN5625" s="5" t="s">
        <v>46</v>
      </c>
      <c r="AO5625" s="1"/>
      <c r="AP5625" s="1"/>
      <c r="AQ5625" s="1"/>
    </row>
    <row r="5626" spans="1:43">
      <c r="A5626" s="1" t="s">
        <v>14131</v>
      </c>
      <c r="B5626" s="1" t="s">
        <v>14132</v>
      </c>
      <c r="C5626" s="3">
        <v>12.7150684931507</v>
      </c>
      <c r="D5626" s="4">
        <v>39596</v>
      </c>
      <c r="E5626" s="3">
        <v>12.1992814406</v>
      </c>
      <c r="F5626" s="5" t="s">
        <v>14133</v>
      </c>
      <c r="G5626" s="5">
        <v>1044</v>
      </c>
      <c r="H5626" s="5" t="s">
        <v>93</v>
      </c>
      <c r="I5626" s="3">
        <v>11.8474971408318</v>
      </c>
      <c r="J5626" s="3">
        <v>22.35</v>
      </c>
      <c r="K5626" s="3">
        <v>3.87867017022736</v>
      </c>
      <c r="L5626" s="3">
        <v>14.2220019821606</v>
      </c>
      <c r="M5626" s="3">
        <v>6.10089577171884</v>
      </c>
      <c r="N5626" s="3">
        <v>23.2035928143713</v>
      </c>
      <c r="O5626" s="3">
        <v>17.878363565188</v>
      </c>
      <c r="P5626" s="3">
        <v>30.0301810865191</v>
      </c>
      <c r="Q5626" s="3">
        <v>24.5686139242821</v>
      </c>
      <c r="R5626" s="3">
        <v>28.4313725490196</v>
      </c>
      <c r="S5626" s="3">
        <v>75.6671210897211</v>
      </c>
      <c r="T5626" s="3">
        <v>17.3636844891477</v>
      </c>
      <c r="U5626" s="3">
        <v>162.857697464571</v>
      </c>
      <c r="V5626" s="3">
        <v>15.6699889258029</v>
      </c>
      <c r="W5626" s="3">
        <v>123.547441889133</v>
      </c>
      <c r="X5626" s="3">
        <v>19.9750312109863</v>
      </c>
      <c r="Y5626" s="3">
        <v>156.87548448762</v>
      </c>
      <c r="Z5626" s="3">
        <v>22.5974025974026</v>
      </c>
      <c r="AA5626" s="3">
        <v>0.337165659837536</v>
      </c>
      <c r="AB5626" s="3">
        <v>0.29573879067941</v>
      </c>
      <c r="AC5626" s="3">
        <v>-26.7367644861831</v>
      </c>
      <c r="AD5626" s="3">
        <v>1.14787895698283</v>
      </c>
      <c r="AE5626" s="5">
        <v>7</v>
      </c>
      <c r="AF5626" s="3">
        <v>2.06983257770171</v>
      </c>
      <c r="AG5626" s="3">
        <v>77.6484219791267</v>
      </c>
      <c r="AH5626" s="3">
        <v>62.8434562046476</v>
      </c>
      <c r="AI5626" s="3">
        <v>27.9416691062182</v>
      </c>
      <c r="AJ5626" s="3">
        <v>24.416013126559</v>
      </c>
      <c r="AK5626" s="3">
        <v>23.0213085996783</v>
      </c>
      <c r="AL5626" s="3">
        <v>22.629744227429</v>
      </c>
      <c r="AM5626" s="3"/>
      <c r="AN5626" s="5" t="s">
        <v>46</v>
      </c>
      <c r="AO5626" s="1"/>
      <c r="AP5626" s="1"/>
      <c r="AQ5626" s="1"/>
    </row>
    <row r="5627" spans="1:43">
      <c r="A5627" s="1" t="s">
        <v>14134</v>
      </c>
      <c r="B5627" s="1" t="s">
        <v>14135</v>
      </c>
      <c r="C5627" s="3">
        <v>12.2328767123288</v>
      </c>
      <c r="D5627" s="4">
        <v>39772</v>
      </c>
      <c r="E5627" s="3">
        <v>40.6803859908</v>
      </c>
      <c r="F5627" s="5" t="s">
        <v>7933</v>
      </c>
      <c r="G5627" s="5">
        <v>3562</v>
      </c>
      <c r="H5627" s="5" t="s">
        <v>116</v>
      </c>
      <c r="I5627" s="3">
        <v>1.50976909413856</v>
      </c>
      <c r="J5627" s="3">
        <v>91.588785046729</v>
      </c>
      <c r="K5627" s="3">
        <v>1.50976909413856</v>
      </c>
      <c r="L5627" s="3">
        <v>70.1834862385321</v>
      </c>
      <c r="M5627" s="3">
        <v>0.439367311072068</v>
      </c>
      <c r="N5627" s="3">
        <v>86.9158878504673</v>
      </c>
      <c r="O5627" s="3">
        <v>0.263157894736849</v>
      </c>
      <c r="P5627" s="3">
        <v>94.5</v>
      </c>
      <c r="Q5627" s="3">
        <v>1.15044247787611</v>
      </c>
      <c r="R5627" s="3">
        <v>85.7142857142857</v>
      </c>
      <c r="S5627" s="3">
        <v>15.5461381021222</v>
      </c>
      <c r="T5627" s="3">
        <v>97.5460122699387</v>
      </c>
      <c r="U5627" s="3">
        <v>24.7670614383507</v>
      </c>
      <c r="V5627" s="3">
        <v>99.1596638655462</v>
      </c>
      <c r="W5627" s="3">
        <v>12.9692839963657</v>
      </c>
      <c r="X5627" s="3">
        <v>97.8021978021978</v>
      </c>
      <c r="Y5627" s="3">
        <v>66.1106820297286</v>
      </c>
      <c r="Z5627" s="3">
        <v>88.3720930232558</v>
      </c>
      <c r="AA5627" s="3">
        <v>0.104800553326962</v>
      </c>
      <c r="AB5627" s="3">
        <v>0.0367496749475057</v>
      </c>
      <c r="AC5627" s="3">
        <v>-20.9636517328825</v>
      </c>
      <c r="AD5627" s="3">
        <v>0.197527004530542</v>
      </c>
      <c r="AE5627" s="5">
        <v>3</v>
      </c>
      <c r="AF5627" s="3">
        <v>0.249263736969301</v>
      </c>
      <c r="AG5627" s="3">
        <v>6.6788540831662</v>
      </c>
      <c r="AH5627" s="3">
        <v>14.7751319689005</v>
      </c>
      <c r="AI5627" s="3">
        <v>3.98873548837775</v>
      </c>
      <c r="AJ5627" s="3">
        <v>8.59107611494814</v>
      </c>
      <c r="AK5627" s="3">
        <v>11.8744400974141</v>
      </c>
      <c r="AL5627" s="3">
        <v>13.8025660142445</v>
      </c>
      <c r="AM5627" s="3"/>
      <c r="AN5627" s="5" t="s">
        <v>46</v>
      </c>
      <c r="AO5627" s="1"/>
      <c r="AP5627" s="1"/>
      <c r="AQ5627" s="1"/>
    </row>
    <row r="5628" spans="1:43">
      <c r="A5628" s="1" t="s">
        <v>14136</v>
      </c>
      <c r="B5628" s="1" t="s">
        <v>14137</v>
      </c>
      <c r="C5628" s="3">
        <v>11.6794520547945</v>
      </c>
      <c r="D5628" s="4">
        <v>39974</v>
      </c>
      <c r="E5628" s="3">
        <v>21.3337995722</v>
      </c>
      <c r="F5628" s="5" t="s">
        <v>1269</v>
      </c>
      <c r="G5628" s="5">
        <v>695</v>
      </c>
      <c r="H5628" s="5" t="s">
        <v>45</v>
      </c>
      <c r="I5628" s="3">
        <v>0.972540045766572</v>
      </c>
      <c r="J5628" s="3">
        <v>51.7515923566879</v>
      </c>
      <c r="K5628" s="3">
        <v>0</v>
      </c>
      <c r="L5628" s="3">
        <v>81.3664596273292</v>
      </c>
      <c r="M5628" s="3">
        <v>-0.786958965711088</v>
      </c>
      <c r="N5628" s="3">
        <v>73.6507936507937</v>
      </c>
      <c r="O5628" s="3">
        <v>1.78777393310265</v>
      </c>
      <c r="P5628" s="3">
        <v>52.4834437086093</v>
      </c>
      <c r="Q5628" s="3">
        <v>1.55350978135787</v>
      </c>
      <c r="R5628" s="3">
        <v>62.3287671232877</v>
      </c>
      <c r="S5628" s="3">
        <v>4.63020777030131</v>
      </c>
      <c r="T5628" s="3">
        <v>71.7514124293785</v>
      </c>
      <c r="U5628" s="3">
        <v>18.6541454393287</v>
      </c>
      <c r="V5628" s="3">
        <v>47.7707006369427</v>
      </c>
      <c r="W5628" s="3">
        <v>20.9704417293912</v>
      </c>
      <c r="X5628" s="3">
        <v>51.8957345971564</v>
      </c>
      <c r="Y5628" s="3">
        <v>26.5487888447123</v>
      </c>
      <c r="Z5628" s="3">
        <v>48.5232067510549</v>
      </c>
      <c r="AA5628" s="3">
        <v>0.0597364465541332</v>
      </c>
      <c r="AB5628" s="3">
        <v>0.204247369818757</v>
      </c>
      <c r="AC5628" s="3">
        <v>-4.63980463980462</v>
      </c>
      <c r="AD5628" s="3">
        <v>1.40937383275389</v>
      </c>
      <c r="AE5628" s="5">
        <v>2</v>
      </c>
      <c r="AF5628" s="3">
        <v>0.501775814031415</v>
      </c>
      <c r="AG5628" s="3">
        <v>6.10766891372234</v>
      </c>
      <c r="AH5628" s="3">
        <v>9.83943414646029</v>
      </c>
      <c r="AI5628" s="3">
        <v>5.72160214442701</v>
      </c>
      <c r="AJ5628" s="3">
        <v>6.22908278108298</v>
      </c>
      <c r="AK5628" s="3">
        <v>6.47617886663725</v>
      </c>
      <c r="AL5628" s="3">
        <v>8.25767163976854</v>
      </c>
      <c r="AM5628" s="3"/>
      <c r="AN5628" s="5" t="s">
        <v>46</v>
      </c>
      <c r="AO5628" s="1"/>
      <c r="AP5628" s="1"/>
      <c r="AQ5628" s="1"/>
    </row>
    <row r="5629" spans="1:43">
      <c r="A5629" s="1" t="s">
        <v>14138</v>
      </c>
      <c r="B5629" s="1" t="s">
        <v>14139</v>
      </c>
      <c r="C5629" s="3">
        <v>11.1616438356164</v>
      </c>
      <c r="D5629" s="4">
        <v>40163</v>
      </c>
      <c r="E5629" s="3">
        <v>66.3202880313</v>
      </c>
      <c r="F5629" s="5" t="s">
        <v>14140</v>
      </c>
      <c r="G5629" s="5">
        <v>4068</v>
      </c>
      <c r="H5629" s="5" t="s">
        <v>116</v>
      </c>
      <c r="I5629" s="3">
        <v>13.3587786259542</v>
      </c>
      <c r="J5629" s="3">
        <v>4.20560747663551</v>
      </c>
      <c r="K5629" s="3">
        <v>4.02802101576184</v>
      </c>
      <c r="L5629" s="3">
        <v>14.6788990825688</v>
      </c>
      <c r="M5629" s="3">
        <v>7.75510204081632</v>
      </c>
      <c r="N5629" s="3">
        <v>2.80373831775701</v>
      </c>
      <c r="O5629" s="3">
        <v>19.1574724172517</v>
      </c>
      <c r="P5629" s="3">
        <v>15.5</v>
      </c>
      <c r="Q5629" s="3">
        <v>21.2863705972435</v>
      </c>
      <c r="R5629" s="3">
        <v>41.7989417989418</v>
      </c>
      <c r="S5629" s="3">
        <v>45.9459459459459</v>
      </c>
      <c r="T5629" s="3">
        <v>57.6687116564417</v>
      </c>
      <c r="U5629" s="3">
        <v>80.0975609562873</v>
      </c>
      <c r="V5629" s="3">
        <v>75.6302521008403</v>
      </c>
      <c r="W5629" s="3">
        <v>64.4087871403118</v>
      </c>
      <c r="X5629" s="3">
        <v>61.5384615384615</v>
      </c>
      <c r="Y5629" s="3">
        <v>138.512263088853</v>
      </c>
      <c r="Z5629" s="3">
        <v>41.8604651162791</v>
      </c>
      <c r="AA5629" s="3">
        <v>0.226070691886506</v>
      </c>
      <c r="AB5629" s="3">
        <v>0.171040723059124</v>
      </c>
      <c r="AC5629" s="3">
        <v>-22.4164313284974</v>
      </c>
      <c r="AD5629" s="3">
        <v>0.802519167185006</v>
      </c>
      <c r="AE5629" s="5">
        <v>3</v>
      </c>
      <c r="AF5629" s="3">
        <v>1.17691999054881</v>
      </c>
      <c r="AG5629" s="3">
        <v>33.4646163239199</v>
      </c>
      <c r="AH5629" s="3">
        <v>37.6847423666104</v>
      </c>
      <c r="AI5629" s="3">
        <v>17.8067442580431</v>
      </c>
      <c r="AJ5629" s="3">
        <v>20.2725760532712</v>
      </c>
      <c r="AK5629" s="3">
        <v>17.2263873669765</v>
      </c>
      <c r="AL5629" s="3">
        <v>18.2925661360921</v>
      </c>
      <c r="AM5629" s="3"/>
      <c r="AN5629" s="5" t="s">
        <v>46</v>
      </c>
      <c r="AO5629" s="1"/>
      <c r="AP5629" s="1"/>
      <c r="AQ5629" s="1"/>
    </row>
    <row r="5630" spans="1:43">
      <c r="A5630" s="1" t="s">
        <v>14141</v>
      </c>
      <c r="B5630" s="1" t="s">
        <v>14142</v>
      </c>
      <c r="C5630" s="3">
        <v>10.758904109589</v>
      </c>
      <c r="D5630" s="4">
        <v>40310</v>
      </c>
      <c r="E5630" s="3">
        <v>5.4266878529</v>
      </c>
      <c r="F5630" s="5" t="s">
        <v>1454</v>
      </c>
      <c r="G5630" s="5">
        <v>741</v>
      </c>
      <c r="H5630" s="5" t="s">
        <v>55</v>
      </c>
      <c r="I5630" s="3">
        <v>12.0951417004049</v>
      </c>
      <c r="J5630" s="3">
        <v>37.3865698729583</v>
      </c>
      <c r="K5630" s="3">
        <v>0.499092558983664</v>
      </c>
      <c r="L5630" s="3">
        <v>84.2372881355932</v>
      </c>
      <c r="M5630" s="3">
        <v>5.72792362768495</v>
      </c>
      <c r="N5630" s="3">
        <v>44.524236983842</v>
      </c>
      <c r="O5630" s="3">
        <v>16.5789473684211</v>
      </c>
      <c r="P5630" s="3">
        <v>59.8013245033113</v>
      </c>
      <c r="Q5630" s="3">
        <v>25.4246885617214</v>
      </c>
      <c r="R5630" s="3">
        <v>44.7408536585366</v>
      </c>
      <c r="S5630" s="3">
        <v>69.277799006496</v>
      </c>
      <c r="T5630" s="3">
        <v>43.75</v>
      </c>
      <c r="U5630" s="3">
        <v>203.009575923393</v>
      </c>
      <c r="V5630" s="3">
        <v>14.2276422764228</v>
      </c>
      <c r="W5630" s="3">
        <v>189.3533638145</v>
      </c>
      <c r="X5630" s="3">
        <v>7.17863105175292</v>
      </c>
      <c r="Y5630" s="3">
        <v>230.104321907601</v>
      </c>
      <c r="Z5630" s="3">
        <v>12.6819126819127</v>
      </c>
      <c r="AA5630" s="3">
        <v>0.264850982714446</v>
      </c>
      <c r="AB5630" s="3">
        <v>0.369622274881829</v>
      </c>
      <c r="AC5630" s="3">
        <v>-21.875</v>
      </c>
      <c r="AD5630" s="3">
        <v>1.93857207528687</v>
      </c>
      <c r="AE5630" s="5">
        <v>3</v>
      </c>
      <c r="AF5630" s="3">
        <v>2.98601866137447</v>
      </c>
      <c r="AG5630" s="3">
        <v>79.0131233784762</v>
      </c>
      <c r="AH5630" s="3">
        <v>78.1023574703852</v>
      </c>
      <c r="AI5630" s="3">
        <v>40.5624351348787</v>
      </c>
      <c r="AJ5630" s="3">
        <v>34.5524204013363</v>
      </c>
      <c r="AK5630" s="3">
        <v>29.2588826813662</v>
      </c>
      <c r="AL5630" s="3">
        <v>27.4386966585378</v>
      </c>
      <c r="AM5630" s="3">
        <v>100</v>
      </c>
      <c r="AN5630" s="5" t="s">
        <v>56</v>
      </c>
      <c r="AO5630" s="1"/>
      <c r="AP5630" s="1"/>
      <c r="AQ5630" s="1"/>
    </row>
    <row r="5631" spans="1:43">
      <c r="A5631" s="1" t="s">
        <v>14143</v>
      </c>
      <c r="B5631" s="1" t="s">
        <v>14144</v>
      </c>
      <c r="C5631" s="3">
        <v>10.3178082191781</v>
      </c>
      <c r="D5631" s="4">
        <v>40471</v>
      </c>
      <c r="E5631" s="3">
        <v>2.9989138889</v>
      </c>
      <c r="F5631" s="5" t="s">
        <v>10938</v>
      </c>
      <c r="G5631" s="5">
        <v>946</v>
      </c>
      <c r="H5631" s="5" t="s">
        <v>213</v>
      </c>
      <c r="I5631" s="3">
        <v>-0.213587447630014</v>
      </c>
      <c r="J5631" s="3">
        <v>45.4545454545455</v>
      </c>
      <c r="K5631" s="3">
        <v>0</v>
      </c>
      <c r="L5631" s="3">
        <v>31.1688311688312</v>
      </c>
      <c r="M5631" s="3">
        <v>0.355254461335093</v>
      </c>
      <c r="N5631" s="3">
        <v>28.5714285714286</v>
      </c>
      <c r="O5631" s="3">
        <v>0.721393034825865</v>
      </c>
      <c r="P5631" s="3">
        <v>48.6486486486487</v>
      </c>
      <c r="Q5631" s="3">
        <v>-0.80032666394447</v>
      </c>
      <c r="R5631" s="3">
        <v>55.4054054054054</v>
      </c>
      <c r="S5631" s="3">
        <v>2.04990338570108</v>
      </c>
      <c r="T5631" s="3">
        <v>34.375</v>
      </c>
      <c r="U5631" s="3">
        <v>11.8508287292817</v>
      </c>
      <c r="V5631" s="3">
        <v>18.3673469387755</v>
      </c>
      <c r="W5631" s="3">
        <v>19.2051030421982</v>
      </c>
      <c r="X5631" s="3">
        <v>12.2448979591837</v>
      </c>
      <c r="Y5631" s="3">
        <v>23.9489795918367</v>
      </c>
      <c r="Z5631" s="3">
        <v>64.7058823529412</v>
      </c>
      <c r="AA5631" s="3">
        <v>0.0262164479767426</v>
      </c>
      <c r="AB5631" s="3">
        <v>0.282642616429249</v>
      </c>
      <c r="AC5631" s="3">
        <v>-6.29888500582459</v>
      </c>
      <c r="AD5631" s="3">
        <v>0.955625882170191</v>
      </c>
      <c r="AE5631" s="5">
        <v>3</v>
      </c>
      <c r="AF5631" s="3">
        <v>0.491754585917465</v>
      </c>
      <c r="AG5631" s="3">
        <v>2.69126752550139</v>
      </c>
      <c r="AH5631" s="3">
        <v>5.25151904513463</v>
      </c>
      <c r="AI5631" s="3">
        <v>4.4797104093671</v>
      </c>
      <c r="AJ5631" s="3">
        <v>3.07727174890762</v>
      </c>
      <c r="AK5631" s="3">
        <v>4.40277006864702</v>
      </c>
      <c r="AL5631" s="3">
        <v>2.50674160946669</v>
      </c>
      <c r="AM5631" s="3"/>
      <c r="AN5631" s="5" t="s">
        <v>46</v>
      </c>
      <c r="AO5631" s="1"/>
      <c r="AP5631" s="1"/>
      <c r="AQ5631" s="1"/>
    </row>
    <row r="5632" spans="1:43">
      <c r="A5632" s="1" t="s">
        <v>14145</v>
      </c>
      <c r="B5632" s="1" t="s">
        <v>14146</v>
      </c>
      <c r="C5632" s="3">
        <v>10.1835616438356</v>
      </c>
      <c r="D5632" s="4">
        <v>40520</v>
      </c>
      <c r="E5632" s="3">
        <v>30.7648188399</v>
      </c>
      <c r="F5632" s="5" t="s">
        <v>1269</v>
      </c>
      <c r="G5632" s="5">
        <v>695</v>
      </c>
      <c r="H5632" s="5" t="s">
        <v>45</v>
      </c>
      <c r="I5632" s="3">
        <v>0.352822580645167</v>
      </c>
      <c r="J5632" s="3">
        <v>63.8535031847134</v>
      </c>
      <c r="K5632" s="3">
        <v>0.810126582278482</v>
      </c>
      <c r="L5632" s="3">
        <v>26.0869565217391</v>
      </c>
      <c r="M5632" s="3">
        <v>-2.35409514467877</v>
      </c>
      <c r="N5632" s="3">
        <v>91.4285714285714</v>
      </c>
      <c r="O5632" s="3">
        <v>2.4704065877509</v>
      </c>
      <c r="P5632" s="3">
        <v>42.7152317880795</v>
      </c>
      <c r="Q5632" s="3">
        <v>3.59001040582727</v>
      </c>
      <c r="R5632" s="3">
        <v>38.1849315068493</v>
      </c>
      <c r="S5632" s="3">
        <v>15.0202195262854</v>
      </c>
      <c r="T5632" s="3">
        <v>17.8907721280603</v>
      </c>
      <c r="U5632" s="3">
        <v>43.3405327573794</v>
      </c>
      <c r="V5632" s="3">
        <v>8.28025477707006</v>
      </c>
      <c r="W5632" s="3">
        <v>33.8937457969065</v>
      </c>
      <c r="X5632" s="3">
        <v>16.3507109004739</v>
      </c>
      <c r="Y5632" s="3">
        <v>36.9325997248968</v>
      </c>
      <c r="Z5632" s="3">
        <v>24.8945147679325</v>
      </c>
      <c r="AA5632" s="3">
        <v>0.106666332038284</v>
      </c>
      <c r="AB5632" s="3">
        <v>0.138819026602004</v>
      </c>
      <c r="AC5632" s="3">
        <v>-16.7827739075364</v>
      </c>
      <c r="AD5632" s="3">
        <v>0.607687439778752</v>
      </c>
      <c r="AE5632" s="5">
        <v>4</v>
      </c>
      <c r="AF5632" s="3">
        <v>0.792820634094456</v>
      </c>
      <c r="AG5632" s="3">
        <v>15.1725655228881</v>
      </c>
      <c r="AH5632" s="3">
        <v>21.3028746034646</v>
      </c>
      <c r="AI5632" s="3">
        <v>8.09586586929323</v>
      </c>
      <c r="AJ5632" s="3">
        <v>8.85498925997534</v>
      </c>
      <c r="AK5632" s="3">
        <v>6.79837732352246</v>
      </c>
      <c r="AL5632" s="3">
        <v>11.9487778340739</v>
      </c>
      <c r="AM5632" s="3">
        <v>500</v>
      </c>
      <c r="AN5632" s="5" t="s">
        <v>56</v>
      </c>
      <c r="AO5632" s="1"/>
      <c r="AP5632" s="1"/>
      <c r="AQ5632" s="1"/>
    </row>
    <row r="5633" spans="1:43">
      <c r="A5633" s="1" t="s">
        <v>14147</v>
      </c>
      <c r="B5633" s="1" t="s">
        <v>14148</v>
      </c>
      <c r="C5633" s="3">
        <v>10.0383561643836</v>
      </c>
      <c r="D5633" s="4">
        <v>40573</v>
      </c>
      <c r="E5633" s="3">
        <v>2.4031646283</v>
      </c>
      <c r="F5633" s="5" t="s">
        <v>14149</v>
      </c>
      <c r="G5633" s="5">
        <v>3633</v>
      </c>
      <c r="H5633" s="5" t="s">
        <v>60</v>
      </c>
      <c r="I5633" s="3">
        <v>3.38658146964857</v>
      </c>
      <c r="J5633" s="3">
        <v>62.797619047619</v>
      </c>
      <c r="K5633" s="3">
        <v>2.40506329113924</v>
      </c>
      <c r="L5633" s="3">
        <v>47.4592521572387</v>
      </c>
      <c r="M5633" s="3">
        <v>0.434512725015526</v>
      </c>
      <c r="N5633" s="3">
        <v>60.7319485657765</v>
      </c>
      <c r="O5633" s="3">
        <v>7.08140304434151</v>
      </c>
      <c r="P5633" s="3">
        <v>58.6206896551724</v>
      </c>
      <c r="Q5633" s="3">
        <v>6.72823218997362</v>
      </c>
      <c r="R5633" s="3">
        <v>61.0471204188482</v>
      </c>
      <c r="S5633" s="3">
        <v>30.064308681672</v>
      </c>
      <c r="T5633" s="3">
        <v>57.6086956521739</v>
      </c>
      <c r="U5633" s="3">
        <v>53.219696969697</v>
      </c>
      <c r="V5633" s="3">
        <v>66.213921901528</v>
      </c>
      <c r="W5633" s="3">
        <v>35.0584307178631</v>
      </c>
      <c r="X5633" s="3">
        <v>62.5</v>
      </c>
      <c r="Y5633" s="3">
        <v>57.0873786407767</v>
      </c>
      <c r="Z5633" s="3">
        <v>66.0194174757282</v>
      </c>
      <c r="AA5633" s="3">
        <v>0.186247817424973</v>
      </c>
      <c r="AB5633" s="3">
        <v>0.113307878965638</v>
      </c>
      <c r="AC5633" s="3">
        <v>-21.0776545166403</v>
      </c>
      <c r="AD5633" s="3">
        <v>0.498950253332972</v>
      </c>
      <c r="AE5633" s="5">
        <v>3</v>
      </c>
      <c r="AF5633" s="3">
        <v>0.762414850158421</v>
      </c>
      <c r="AG5633" s="3">
        <v>20.7222640668164</v>
      </c>
      <c r="AH5633" s="3">
        <v>25.6347228803084</v>
      </c>
      <c r="AI5633" s="3">
        <v>9.20958444207247</v>
      </c>
      <c r="AJ5633" s="3">
        <v>8.97546733157182</v>
      </c>
      <c r="AK5633" s="3">
        <v>6.83381941401375</v>
      </c>
      <c r="AL5633" s="3">
        <v>10.7548905629508</v>
      </c>
      <c r="AM5633" s="3">
        <v>100</v>
      </c>
      <c r="AN5633" s="5" t="s">
        <v>56</v>
      </c>
      <c r="AO5633" s="1"/>
      <c r="AP5633" s="1"/>
      <c r="AQ5633" s="1"/>
    </row>
    <row r="5634" spans="1:43">
      <c r="A5634" s="1" t="s">
        <v>14150</v>
      </c>
      <c r="B5634" s="1" t="s">
        <v>14151</v>
      </c>
      <c r="C5634" s="3">
        <v>9.58904109589041</v>
      </c>
      <c r="D5634" s="4">
        <v>40737</v>
      </c>
      <c r="E5634" s="3">
        <v>1.5063065989</v>
      </c>
      <c r="F5634" s="5" t="s">
        <v>9805</v>
      </c>
      <c r="G5634" s="5">
        <v>601</v>
      </c>
      <c r="H5634" s="5" t="s">
        <v>112</v>
      </c>
      <c r="I5634" s="3">
        <v>17.4242136092199</v>
      </c>
      <c r="J5634" s="3">
        <v>13.8888888888889</v>
      </c>
      <c r="K5634" s="3">
        <v>0.501334722312653</v>
      </c>
      <c r="L5634" s="3">
        <v>59.4594594594595</v>
      </c>
      <c r="M5634" s="3">
        <v>12.1598546775659</v>
      </c>
      <c r="N5634" s="3">
        <v>11.1111111111111</v>
      </c>
      <c r="O5634" s="3">
        <v>26.0750602360436</v>
      </c>
      <c r="P5634" s="3">
        <v>30.5555555555556</v>
      </c>
      <c r="Q5634" s="3">
        <v>28.3072191513237</v>
      </c>
      <c r="R5634" s="3">
        <v>30.5555555555556</v>
      </c>
      <c r="S5634" s="3">
        <v>75.1006749475356</v>
      </c>
      <c r="T5634" s="3">
        <v>13.8888888888889</v>
      </c>
      <c r="U5634" s="3">
        <v>121.114453516688</v>
      </c>
      <c r="V5634" s="3">
        <v>16.1290322580645</v>
      </c>
      <c r="W5634" s="3">
        <v>119.105748757984</v>
      </c>
      <c r="X5634" s="3">
        <v>11.5384615384615</v>
      </c>
      <c r="Y5634" s="3">
        <v>186.648096564531</v>
      </c>
      <c r="Z5634" s="3">
        <v>30.4347826086957</v>
      </c>
      <c r="AA5634" s="3">
        <v>0.303611500093914</v>
      </c>
      <c r="AB5634" s="3">
        <v>0.28838191604837</v>
      </c>
      <c r="AC5634" s="3">
        <v>-22.6760475686445</v>
      </c>
      <c r="AD5634" s="3">
        <v>1.31507867280275</v>
      </c>
      <c r="AE5634" s="5">
        <v>5</v>
      </c>
      <c r="AF5634" s="3">
        <v>2.08170912341705</v>
      </c>
      <c r="AG5634" s="3">
        <v>77.1491510438258</v>
      </c>
      <c r="AH5634" s="3">
        <v>57.0029886428105</v>
      </c>
      <c r="AI5634" s="3">
        <v>29.4906370225221</v>
      </c>
      <c r="AJ5634" s="3">
        <v>28.6485306411644</v>
      </c>
      <c r="AK5634" s="3">
        <v>19.5425814447267</v>
      </c>
      <c r="AL5634" s="3">
        <v>15.2876538556805</v>
      </c>
      <c r="AM5634" s="3"/>
      <c r="AN5634" s="5" t="s">
        <v>46</v>
      </c>
      <c r="AO5634" s="1"/>
      <c r="AP5634" s="1"/>
      <c r="AQ5634" s="1"/>
    </row>
    <row r="5635" spans="1:43">
      <c r="A5635" s="1" t="s">
        <v>14152</v>
      </c>
      <c r="B5635" s="1" t="s">
        <v>14153</v>
      </c>
      <c r="C5635" s="3">
        <v>9.51232876712329</v>
      </c>
      <c r="D5635" s="4">
        <v>40765</v>
      </c>
      <c r="E5635" s="3">
        <v>22.0796527946</v>
      </c>
      <c r="F5635" s="5" t="s">
        <v>7520</v>
      </c>
      <c r="G5635" s="5">
        <v>118</v>
      </c>
      <c r="H5635" s="5" t="s">
        <v>55</v>
      </c>
      <c r="I5635" s="3">
        <v>14.4625176803395</v>
      </c>
      <c r="J5635" s="3">
        <v>21.7785843920145</v>
      </c>
      <c r="K5635" s="3">
        <v>4.28479381443299</v>
      </c>
      <c r="L5635" s="3">
        <v>15.6497175141243</v>
      </c>
      <c r="M5635" s="3">
        <v>8.80672268907563</v>
      </c>
      <c r="N5635" s="3">
        <v>19.0903650508677</v>
      </c>
      <c r="O5635" s="3">
        <v>22.8929384965832</v>
      </c>
      <c r="P5635" s="3">
        <v>29.6026490066225</v>
      </c>
      <c r="Q5635" s="3">
        <v>25.9533073929961</v>
      </c>
      <c r="R5635" s="3">
        <v>42.9878048780488</v>
      </c>
      <c r="S5635" s="3">
        <v>35.609551738584</v>
      </c>
      <c r="T5635" s="3">
        <v>88.4765625</v>
      </c>
      <c r="U5635" s="3">
        <v>53.4123222748815</v>
      </c>
      <c r="V5635" s="3">
        <v>95.6639566395664</v>
      </c>
      <c r="W5635" s="3">
        <v>20.9189391109451</v>
      </c>
      <c r="X5635" s="3">
        <v>97.4958263772955</v>
      </c>
      <c r="Y5635" s="3">
        <v>54.5107398568019</v>
      </c>
      <c r="Z5635" s="3">
        <v>92.3076923076923</v>
      </c>
      <c r="AA5635" s="3">
        <v>0.24461170266014</v>
      </c>
      <c r="AB5635" s="3">
        <v>0.0551726375653556</v>
      </c>
      <c r="AC5635" s="3">
        <v>-35.9599332220367</v>
      </c>
      <c r="AD5635" s="3">
        <v>0.181427621094114</v>
      </c>
      <c r="AE5635" s="5">
        <v>5</v>
      </c>
      <c r="AF5635" s="3">
        <v>0.184121059012694</v>
      </c>
      <c r="AG5635" s="3">
        <v>19.3676212958479</v>
      </c>
      <c r="AH5635" s="3">
        <v>25.5845243702924</v>
      </c>
      <c r="AI5635" s="3">
        <v>3.89037466849718</v>
      </c>
      <c r="AJ5635" s="3">
        <v>10.8952948297001</v>
      </c>
      <c r="AK5635" s="3">
        <v>21.5418580978104</v>
      </c>
      <c r="AL5635" s="3">
        <v>20.4487746091735</v>
      </c>
      <c r="AM5635" s="3"/>
      <c r="AN5635" s="5" t="s">
        <v>46</v>
      </c>
      <c r="AO5635" s="1"/>
      <c r="AP5635" s="1"/>
      <c r="AQ5635" s="1"/>
    </row>
    <row r="5636" spans="1:43">
      <c r="A5636" s="1" t="s">
        <v>14154</v>
      </c>
      <c r="B5636" s="1" t="s">
        <v>14155</v>
      </c>
      <c r="C5636" s="3">
        <v>9.19178082191781</v>
      </c>
      <c r="D5636" s="4">
        <v>40882</v>
      </c>
      <c r="E5636" s="3">
        <v>65.4222529607</v>
      </c>
      <c r="F5636" s="5" t="s">
        <v>6944</v>
      </c>
      <c r="G5636" s="5">
        <v>1619</v>
      </c>
      <c r="H5636" s="5" t="s">
        <v>50</v>
      </c>
      <c r="I5636" s="3">
        <v>0.0715179688896692</v>
      </c>
      <c r="J5636" s="3">
        <v>59.2675301473872</v>
      </c>
      <c r="K5636" s="3">
        <v>-0.00893255917821263</v>
      </c>
      <c r="L5636" s="3">
        <v>56.7065073041169</v>
      </c>
      <c r="M5636" s="3">
        <v>-0.0892538379150453</v>
      </c>
      <c r="N5636" s="3">
        <v>52.9385574354408</v>
      </c>
      <c r="O5636" s="3">
        <v>0.178986933953812</v>
      </c>
      <c r="P5636" s="3">
        <v>82.5947921425308</v>
      </c>
      <c r="Q5636" s="3">
        <v>0.892293826047767</v>
      </c>
      <c r="R5636" s="3">
        <v>71.89763399324</v>
      </c>
      <c r="S5636" s="3">
        <v>2.41537053979871</v>
      </c>
      <c r="T5636" s="3">
        <v>26.1581920903955</v>
      </c>
      <c r="U5636" s="3">
        <v>8.7016561154835</v>
      </c>
      <c r="V5636" s="3">
        <v>13.0030959752322</v>
      </c>
      <c r="W5636" s="3">
        <v>17.7739624963989</v>
      </c>
      <c r="X5636" s="3">
        <v>11.9741100323625</v>
      </c>
      <c r="Y5636" s="3">
        <v>20.8879414934123</v>
      </c>
      <c r="Z5636" s="3">
        <v>28.4313725490196</v>
      </c>
      <c r="AA5636" s="3">
        <v>0.102501669749221</v>
      </c>
      <c r="AB5636" s="3">
        <v>0.990749937440644</v>
      </c>
      <c r="AC5636" s="3">
        <v>-1.16675641716031</v>
      </c>
      <c r="AD5636" s="3">
        <v>4.79462919878472</v>
      </c>
      <c r="AE5636" s="5">
        <v>2</v>
      </c>
      <c r="AF5636" s="3">
        <v>0.452740659696003</v>
      </c>
      <c r="AG5636" s="3">
        <v>2.85292287984755</v>
      </c>
      <c r="AH5636" s="3">
        <v>4.58871341795344</v>
      </c>
      <c r="AI5636" s="3">
        <v>5.42245972546962</v>
      </c>
      <c r="AJ5636" s="3">
        <v>4.6672466020435</v>
      </c>
      <c r="AK5636" s="3">
        <v>4.77077999490647</v>
      </c>
      <c r="AL5636" s="3">
        <v>5.52297189003517</v>
      </c>
      <c r="AM5636" s="3">
        <v>200</v>
      </c>
      <c r="AN5636" s="5" t="s">
        <v>56</v>
      </c>
      <c r="AO5636" s="1"/>
      <c r="AP5636" s="1"/>
      <c r="AQ5636" s="1"/>
    </row>
    <row r="5637" spans="1:43">
      <c r="A5637" s="1" t="s">
        <v>14156</v>
      </c>
      <c r="B5637" s="1" t="s">
        <v>14157</v>
      </c>
      <c r="C5637" s="3">
        <v>8.63013698630137</v>
      </c>
      <c r="D5637" s="4">
        <v>41087</v>
      </c>
      <c r="E5637" s="3">
        <v>53.7919923938</v>
      </c>
      <c r="F5637" s="5" t="s">
        <v>3991</v>
      </c>
      <c r="G5637" s="5">
        <v>1907</v>
      </c>
      <c r="H5637" s="5" t="s">
        <v>55</v>
      </c>
      <c r="I5637" s="3">
        <v>16.8588209701979</v>
      </c>
      <c r="J5637" s="3">
        <v>9.86085904416213</v>
      </c>
      <c r="K5637" s="3">
        <v>3.40712223291626</v>
      </c>
      <c r="L5637" s="3">
        <v>32.316384180791</v>
      </c>
      <c r="M5637" s="3">
        <v>9.83438969535882</v>
      </c>
      <c r="N5637" s="3">
        <v>12.9263913824057</v>
      </c>
      <c r="O5637" s="3">
        <v>22.9571984435798</v>
      </c>
      <c r="P5637" s="3">
        <v>29.4039735099338</v>
      </c>
      <c r="Q5637" s="3">
        <v>44.954128440367</v>
      </c>
      <c r="R5637" s="3">
        <v>6.32621951219512</v>
      </c>
      <c r="S5637" s="3">
        <v>92.7520631503409</v>
      </c>
      <c r="T5637" s="3">
        <v>14.6484375</v>
      </c>
      <c r="U5637" s="3">
        <v>287.664902963801</v>
      </c>
      <c r="V5637" s="3">
        <v>0.5420054200542</v>
      </c>
      <c r="W5637" s="3">
        <v>240.173191204703</v>
      </c>
      <c r="X5637" s="3">
        <v>1.669449081803</v>
      </c>
      <c r="Y5637" s="3">
        <v>297.908068283733</v>
      </c>
      <c r="Z5637" s="3">
        <v>2.7027027027027</v>
      </c>
      <c r="AA5637" s="3">
        <v>0.329090218100985</v>
      </c>
      <c r="AB5637" s="3">
        <v>0.394434851102775</v>
      </c>
      <c r="AC5637" s="3">
        <v>-34.9038461538462</v>
      </c>
      <c r="AD5637" s="3">
        <v>1.44061865991656</v>
      </c>
      <c r="AE5637" s="5">
        <v>7</v>
      </c>
      <c r="AF5637" s="3">
        <v>3.31447116623185</v>
      </c>
      <c r="AG5637" s="3">
        <v>103.847475447561</v>
      </c>
      <c r="AH5637" s="3">
        <v>99.8785003408241</v>
      </c>
      <c r="AI5637" s="3">
        <v>47.3511171815638</v>
      </c>
      <c r="AJ5637" s="3">
        <v>41.7495833957874</v>
      </c>
      <c r="AK5637" s="3">
        <v>31.2714504043821</v>
      </c>
      <c r="AL5637" s="3">
        <v>33.9045581495446</v>
      </c>
      <c r="AM5637" s="3"/>
      <c r="AN5637" s="5" t="s">
        <v>46</v>
      </c>
      <c r="AO5637" s="1"/>
      <c r="AP5637" s="1"/>
      <c r="AQ5637" s="1"/>
    </row>
    <row r="5638" spans="1:43">
      <c r="A5638" s="1" t="s">
        <v>14158</v>
      </c>
      <c r="B5638" s="1" t="s">
        <v>14159</v>
      </c>
      <c r="C5638" s="3">
        <v>8.44109589041096</v>
      </c>
      <c r="D5638" s="4">
        <v>41156</v>
      </c>
      <c r="E5638" s="3">
        <v>35.4460548746</v>
      </c>
      <c r="F5638" s="5" t="s">
        <v>258</v>
      </c>
      <c r="G5638" s="5">
        <v>3082</v>
      </c>
      <c r="H5638" s="5" t="s">
        <v>1442</v>
      </c>
      <c r="I5638" s="3">
        <v>16.2201834862385</v>
      </c>
      <c r="J5638" s="3">
        <v>35.1351351351351</v>
      </c>
      <c r="K5638" s="3">
        <v>0.731552162849864</v>
      </c>
      <c r="L5638" s="3">
        <v>42.5</v>
      </c>
      <c r="M5638" s="3">
        <v>9.31998619261304</v>
      </c>
      <c r="N5638" s="3">
        <v>35</v>
      </c>
      <c r="O5638" s="3">
        <v>26.5281662005593</v>
      </c>
      <c r="P5638" s="3">
        <v>35.2941176470588</v>
      </c>
      <c r="Q5638" s="3">
        <v>30.5441055234955</v>
      </c>
      <c r="R5638" s="3">
        <v>33.3333333333333</v>
      </c>
      <c r="S5638" s="3">
        <v>73.5342465753425</v>
      </c>
      <c r="T5638" s="3">
        <v>38.7096774193548</v>
      </c>
      <c r="U5638" s="3">
        <v>102.035967246901</v>
      </c>
      <c r="V5638" s="3">
        <v>50</v>
      </c>
      <c r="W5638" s="3">
        <v>95.1506134414218</v>
      </c>
      <c r="X5638" s="3">
        <v>40</v>
      </c>
      <c r="Y5638" s="3">
        <v>183.769480790995</v>
      </c>
      <c r="Z5638" s="3">
        <v>18.75</v>
      </c>
      <c r="AA5638" s="3">
        <v>0.312257028054136</v>
      </c>
      <c r="AB5638" s="3">
        <v>0.237088887625242</v>
      </c>
      <c r="AC5638" s="3">
        <v>-24.0993113259691</v>
      </c>
      <c r="AD5638" s="3">
        <v>1.03383405960556</v>
      </c>
      <c r="AE5638" s="5">
        <v>3</v>
      </c>
      <c r="AF5638" s="3">
        <v>1.6444516162617</v>
      </c>
      <c r="AG5638" s="3">
        <v>71.2871409340519</v>
      </c>
      <c r="AH5638" s="3">
        <v>47.5298690967614</v>
      </c>
      <c r="AI5638" s="3">
        <v>24.1833738539563</v>
      </c>
      <c r="AJ5638" s="3">
        <v>25.7019224982719</v>
      </c>
      <c r="AK5638" s="3">
        <v>18.4665313225106</v>
      </c>
      <c r="AL5638" s="3">
        <v>19.2144634658629</v>
      </c>
      <c r="AM5638" s="3"/>
      <c r="AN5638" s="5" t="s">
        <v>46</v>
      </c>
      <c r="AO5638" s="1"/>
      <c r="AP5638" s="1"/>
      <c r="AQ5638" s="1"/>
    </row>
    <row r="5639" spans="1:43">
      <c r="A5639" s="1" t="s">
        <v>14160</v>
      </c>
      <c r="B5639" s="1" t="s">
        <v>14161</v>
      </c>
      <c r="C5639" s="3">
        <v>8.22465753424657</v>
      </c>
      <c r="D5639" s="4">
        <v>41235</v>
      </c>
      <c r="E5639" s="3">
        <v>5.3524234179</v>
      </c>
      <c r="F5639" s="5" t="s">
        <v>14162</v>
      </c>
      <c r="G5639" s="5">
        <v>456</v>
      </c>
      <c r="H5639" s="5" t="s">
        <v>50</v>
      </c>
      <c r="I5639" s="3">
        <v>0.249460823042045</v>
      </c>
      <c r="J5639" s="3">
        <v>28.3162125949084</v>
      </c>
      <c r="K5639" s="3">
        <v>-0.0654022236755922</v>
      </c>
      <c r="L5639" s="3">
        <v>84.2850818946436</v>
      </c>
      <c r="M5639" s="3">
        <v>0.0179164290494411</v>
      </c>
      <c r="N5639" s="3">
        <v>32.8138913624221</v>
      </c>
      <c r="O5639" s="3">
        <v>0.454108511462484</v>
      </c>
      <c r="P5639" s="3">
        <v>70.8999543170397</v>
      </c>
      <c r="Q5639" s="3">
        <v>1.14670018656669</v>
      </c>
      <c r="R5639" s="3">
        <v>47.1752776436504</v>
      </c>
      <c r="S5639" s="3">
        <v>2.22265541772173</v>
      </c>
      <c r="T5639" s="3">
        <v>33.728813559322</v>
      </c>
      <c r="U5639" s="3">
        <v>7.54184673874917</v>
      </c>
      <c r="V5639" s="3">
        <v>21.9814241486068</v>
      </c>
      <c r="W5639" s="3">
        <v>16.5755518901238</v>
      </c>
      <c r="X5639" s="3">
        <v>17.6914778856526</v>
      </c>
      <c r="Y5639" s="3">
        <v>21.762844570667</v>
      </c>
      <c r="Z5639" s="3">
        <v>22.2222222222222</v>
      </c>
      <c r="AA5639" s="3">
        <v>0.0662455235461059</v>
      </c>
      <c r="AB5639" s="3">
        <v>0.628379465864893</v>
      </c>
      <c r="AC5639" s="3">
        <v>-1.90904817309266</v>
      </c>
      <c r="AD5639" s="3">
        <v>2.74243391082728</v>
      </c>
      <c r="AE5639" s="5">
        <v>3</v>
      </c>
      <c r="AF5639" s="3">
        <v>0.435516374552363</v>
      </c>
      <c r="AG5639" s="3">
        <v>3.0201170966722</v>
      </c>
      <c r="AH5639" s="3">
        <v>3.89370938775144</v>
      </c>
      <c r="AI5639" s="3">
        <v>5.19960003823248</v>
      </c>
      <c r="AJ5639" s="3">
        <v>4.36786183700335</v>
      </c>
      <c r="AK5639" s="3">
        <v>4.71949387316388</v>
      </c>
      <c r="AL5639" s="3">
        <v>4.57830590785024</v>
      </c>
      <c r="AM5639" s="3">
        <v>500</v>
      </c>
      <c r="AN5639" s="5" t="s">
        <v>56</v>
      </c>
      <c r="AO5639" s="1"/>
      <c r="AP5639" s="1"/>
      <c r="AQ5639" s="1"/>
    </row>
    <row r="5640" spans="1:43">
      <c r="A5640" s="1" t="s">
        <v>14163</v>
      </c>
      <c r="B5640" s="1" t="s">
        <v>14164</v>
      </c>
      <c r="C5640" s="3">
        <v>8.03835616438356</v>
      </c>
      <c r="D5640" s="4">
        <v>41303</v>
      </c>
      <c r="E5640" s="3">
        <v>4.4148806083</v>
      </c>
      <c r="F5640" s="5" t="s">
        <v>343</v>
      </c>
      <c r="G5640" s="5">
        <v>2907</v>
      </c>
      <c r="H5640" s="5" t="s">
        <v>50</v>
      </c>
      <c r="I5640" s="3">
        <v>0.241254523522324</v>
      </c>
      <c r="J5640" s="3">
        <v>29.6560964716391</v>
      </c>
      <c r="K5640" s="3">
        <v>-0.0601322910402939</v>
      </c>
      <c r="L5640" s="3">
        <v>83.6210712704737</v>
      </c>
      <c r="M5640" s="3">
        <v>0</v>
      </c>
      <c r="N5640" s="3">
        <v>34.1495992876224</v>
      </c>
      <c r="O5640" s="3">
        <v>0.422960725075527</v>
      </c>
      <c r="P5640" s="3">
        <v>72.407492005482</v>
      </c>
      <c r="Q5640" s="3">
        <v>1.03343465045593</v>
      </c>
      <c r="R5640" s="3">
        <v>59.8744567841622</v>
      </c>
      <c r="S5640" s="3">
        <v>2.78293135435993</v>
      </c>
      <c r="T5640" s="3">
        <v>16.6666666666667</v>
      </c>
      <c r="U5640" s="3">
        <v>10.5788423153693</v>
      </c>
      <c r="V5640" s="3">
        <v>4.25696594427245</v>
      </c>
      <c r="W5640" s="3">
        <v>22.6568265682657</v>
      </c>
      <c r="X5640" s="3">
        <v>1.7259978425027</v>
      </c>
      <c r="Y5640" s="3">
        <v>30.6603773584906</v>
      </c>
      <c r="Z5640" s="3">
        <v>0.980392156862745</v>
      </c>
      <c r="AA5640" s="3">
        <v>0.0880098239720644</v>
      </c>
      <c r="AB5640" s="3">
        <v>0.782962098859728</v>
      </c>
      <c r="AC5640" s="3">
        <v>-2.28091236494597</v>
      </c>
      <c r="AD5640" s="3">
        <v>3.08258438721592</v>
      </c>
      <c r="AE5640" s="5">
        <v>3</v>
      </c>
      <c r="AF5640" s="3">
        <v>0.574602370881746</v>
      </c>
      <c r="AG5640" s="3">
        <v>3.74741176006819</v>
      </c>
      <c r="AH5640" s="3">
        <v>5.69572063133199</v>
      </c>
      <c r="AI5640" s="3">
        <v>7.13123378293963</v>
      </c>
      <c r="AJ5640" s="3">
        <v>5.75094845687041</v>
      </c>
      <c r="AK5640" s="3">
        <v>6.81693928401508</v>
      </c>
      <c r="AL5640" s="3"/>
      <c r="AM5640" s="3"/>
      <c r="AN5640" s="5" t="s">
        <v>51</v>
      </c>
      <c r="AO5640" s="1"/>
      <c r="AP5640" s="1"/>
      <c r="AQ5640" s="1"/>
    </row>
    <row r="5641" spans="1:43">
      <c r="A5641" s="1" t="s">
        <v>14165</v>
      </c>
      <c r="B5641" s="1" t="s">
        <v>14166</v>
      </c>
      <c r="C5641" s="3">
        <v>18.4821917808219</v>
      </c>
      <c r="D5641" s="4">
        <v>37491</v>
      </c>
      <c r="E5641" s="3">
        <v>31.098305438</v>
      </c>
      <c r="F5641" s="5" t="s">
        <v>1595</v>
      </c>
      <c r="G5641" s="5">
        <v>3058</v>
      </c>
      <c r="H5641" s="5" t="s">
        <v>2390</v>
      </c>
      <c r="I5641" s="3">
        <v>8.10252993170034</v>
      </c>
      <c r="J5641" s="3">
        <v>19.2307692307692</v>
      </c>
      <c r="K5641" s="3">
        <v>0.699999999999993</v>
      </c>
      <c r="L5641" s="3">
        <v>43.609022556391</v>
      </c>
      <c r="M5641" s="3">
        <v>1.30813397414566</v>
      </c>
      <c r="N5641" s="3">
        <v>49.2424242424242</v>
      </c>
      <c r="O5641" s="3">
        <v>17.6847462540811</v>
      </c>
      <c r="P5641" s="3">
        <v>11.71875</v>
      </c>
      <c r="Q5641" s="3">
        <v>16.0603881277307</v>
      </c>
      <c r="R5641" s="3">
        <v>30.8411214953271</v>
      </c>
      <c r="S5641" s="3">
        <v>47.5620085379484</v>
      </c>
      <c r="T5641" s="3">
        <v>32</v>
      </c>
      <c r="U5641" s="3">
        <v>109.18195107553</v>
      </c>
      <c r="V5641" s="3">
        <v>33.3333333333333</v>
      </c>
      <c r="W5641" s="3">
        <v>94.6196690968101</v>
      </c>
      <c r="X5641" s="3">
        <v>30.3030303030303</v>
      </c>
      <c r="Y5641" s="3">
        <v>131.87992315301</v>
      </c>
      <c r="Z5641" s="3">
        <v>35.7142857142857</v>
      </c>
      <c r="AA5641" s="3">
        <v>0.25021532717587</v>
      </c>
      <c r="AB5641" s="3">
        <v>0.25517794503524</v>
      </c>
      <c r="AC5641" s="3">
        <v>-22.8707159823549</v>
      </c>
      <c r="AD5641" s="3">
        <v>1.08442201361728</v>
      </c>
      <c r="AE5641" s="5">
        <v>7</v>
      </c>
      <c r="AF5641" s="3">
        <v>1.77067303420519</v>
      </c>
      <c r="AG5641" s="3">
        <v>45.1615025940733</v>
      </c>
      <c r="AH5641" s="3">
        <v>45.6587408805348</v>
      </c>
      <c r="AI5641" s="3">
        <v>21.5591533485602</v>
      </c>
      <c r="AJ5641" s="3">
        <v>21.3882670194378</v>
      </c>
      <c r="AK5641" s="3">
        <v>22.75278988105</v>
      </c>
      <c r="AL5641" s="3">
        <v>22.0962870720713</v>
      </c>
      <c r="AM5641" s="3"/>
      <c r="AN5641" s="5" t="s">
        <v>46</v>
      </c>
      <c r="AO5641" s="1"/>
      <c r="AP5641" s="1"/>
      <c r="AQ5641" s="1"/>
    </row>
    <row r="5642" spans="1:43">
      <c r="A5642" s="1" t="s">
        <v>14167</v>
      </c>
      <c r="B5642" s="1" t="s">
        <v>14168</v>
      </c>
      <c r="C5642" s="3">
        <v>17.186301369863</v>
      </c>
      <c r="D5642" s="4">
        <v>37964</v>
      </c>
      <c r="E5642" s="3">
        <v>12.8577496795</v>
      </c>
      <c r="F5642" s="5" t="s">
        <v>14169</v>
      </c>
      <c r="G5642" s="5">
        <v>250</v>
      </c>
      <c r="H5642" s="5" t="s">
        <v>55</v>
      </c>
      <c r="I5642" s="3">
        <v>2.60553652826723</v>
      </c>
      <c r="J5642" s="3">
        <v>87.8402903811252</v>
      </c>
      <c r="K5642" s="3">
        <v>1.39396709323583</v>
      </c>
      <c r="L5642" s="3">
        <v>72.2598870056497</v>
      </c>
      <c r="M5642" s="3">
        <v>0.40469526157374</v>
      </c>
      <c r="N5642" s="3">
        <v>85.8767205266308</v>
      </c>
      <c r="O5642" s="3">
        <v>4.0459511730253</v>
      </c>
      <c r="P5642" s="3">
        <v>92.5165562913907</v>
      </c>
      <c r="Q5642" s="3">
        <v>3.85448046707056</v>
      </c>
      <c r="R5642" s="3">
        <v>92.6067073170732</v>
      </c>
      <c r="S5642" s="3">
        <v>31.4328249652326</v>
      </c>
      <c r="T5642" s="3">
        <v>91.50390625</v>
      </c>
      <c r="U5642" s="3">
        <v>80.9308612921275</v>
      </c>
      <c r="V5642" s="3">
        <v>86.1788617886179</v>
      </c>
      <c r="W5642" s="3">
        <v>42.3032929386327</v>
      </c>
      <c r="X5642" s="3">
        <v>93.322203672788</v>
      </c>
      <c r="Y5642" s="3">
        <v>35.5342122962485</v>
      </c>
      <c r="Z5642" s="3">
        <v>96.6735966735967</v>
      </c>
      <c r="AA5642" s="3">
        <v>0.139114905071015</v>
      </c>
      <c r="AB5642" s="3">
        <v>0.104551857491794</v>
      </c>
      <c r="AC5642" s="3">
        <v>-34.057365636313</v>
      </c>
      <c r="AD5642" s="3">
        <v>0.365704740917968</v>
      </c>
      <c r="AE5642" s="5">
        <v>3</v>
      </c>
      <c r="AF5642" s="3">
        <v>0.969888229646373</v>
      </c>
      <c r="AG5642" s="3">
        <v>31.2012554768065</v>
      </c>
      <c r="AH5642" s="3">
        <v>38.013544850356</v>
      </c>
      <c r="AI5642" s="3">
        <v>10.6598120603272</v>
      </c>
      <c r="AJ5642" s="3">
        <v>12.5150205965511</v>
      </c>
      <c r="AK5642" s="3">
        <v>6.14820376972396</v>
      </c>
      <c r="AL5642" s="3">
        <v>9.3318718748427</v>
      </c>
      <c r="AM5642" s="3"/>
      <c r="AN5642" s="5" t="s">
        <v>46</v>
      </c>
      <c r="AO5642" s="1"/>
      <c r="AP5642" s="1"/>
      <c r="AQ5642" s="1"/>
    </row>
    <row r="5643" spans="1:43">
      <c r="A5643" s="1" t="s">
        <v>14170</v>
      </c>
      <c r="B5643" s="1" t="s">
        <v>14171</v>
      </c>
      <c r="C5643" s="3">
        <v>16.9013698630137</v>
      </c>
      <c r="D5643" s="4">
        <v>38068</v>
      </c>
      <c r="E5643" s="3">
        <v>276.9427422285</v>
      </c>
      <c r="F5643" s="5" t="s">
        <v>13635</v>
      </c>
      <c r="G5643" s="5">
        <v>3058</v>
      </c>
      <c r="H5643" s="5" t="s">
        <v>116</v>
      </c>
      <c r="I5643" s="3">
        <v>11.8460371695708</v>
      </c>
      <c r="J5643" s="3">
        <v>14.9532710280374</v>
      </c>
      <c r="K5643" s="3">
        <v>5.26936833954055</v>
      </c>
      <c r="L5643" s="3">
        <v>1.37614678899083</v>
      </c>
      <c r="M5643" s="3">
        <v>6.13169325170352</v>
      </c>
      <c r="N5643" s="3">
        <v>14.018691588785</v>
      </c>
      <c r="O5643" s="3">
        <v>24.2829341232128</v>
      </c>
      <c r="P5643" s="3">
        <v>3.5</v>
      </c>
      <c r="Q5643" s="3">
        <v>33.539381875433</v>
      </c>
      <c r="R5643" s="3">
        <v>4.76190476190476</v>
      </c>
      <c r="S5643" s="3">
        <v>68.5534170907141</v>
      </c>
      <c r="T5643" s="3">
        <v>8.58895705521472</v>
      </c>
      <c r="U5643" s="3">
        <v>119.168179697317</v>
      </c>
      <c r="V5643" s="3">
        <v>21.8487394957983</v>
      </c>
      <c r="W5643" s="3">
        <v>107.950121986592</v>
      </c>
      <c r="X5643" s="3">
        <v>12.0879120879121</v>
      </c>
      <c r="Y5643" s="3">
        <v>244.633359211444</v>
      </c>
      <c r="Z5643" s="3">
        <v>2.32558139534884</v>
      </c>
      <c r="AA5643" s="3">
        <v>0.342103306893019</v>
      </c>
      <c r="AB5643" s="3">
        <v>0.271826141222297</v>
      </c>
      <c r="AC5643" s="3">
        <v>-21.2342751761839</v>
      </c>
      <c r="AD5643" s="3">
        <v>1.29898966005407</v>
      </c>
      <c r="AE5643" s="5">
        <v>3</v>
      </c>
      <c r="AF5643" s="3">
        <v>1.93996514671518</v>
      </c>
      <c r="AG5643" s="3">
        <v>53.1414862233071</v>
      </c>
      <c r="AH5643" s="3">
        <v>54.2211109892399</v>
      </c>
      <c r="AI5643" s="3">
        <v>27.4914542685317</v>
      </c>
      <c r="AJ5643" s="3">
        <v>31.1804103156697</v>
      </c>
      <c r="AK5643" s="3">
        <v>21.9884459317465</v>
      </c>
      <c r="AL5643" s="3">
        <v>22.0894924691358</v>
      </c>
      <c r="AM5643" s="3"/>
      <c r="AN5643" s="5" t="s">
        <v>46</v>
      </c>
      <c r="AO5643" s="1"/>
      <c r="AP5643" s="1"/>
      <c r="AQ5643" s="1"/>
    </row>
    <row r="5644" spans="1:43">
      <c r="A5644" s="1" t="s">
        <v>14172</v>
      </c>
      <c r="B5644" s="1" t="s">
        <v>14173</v>
      </c>
      <c r="C5644" s="3">
        <v>16.4328767123288</v>
      </c>
      <c r="D5644" s="4">
        <v>38239</v>
      </c>
      <c r="E5644" s="3">
        <v>22.6241889965</v>
      </c>
      <c r="F5644" s="5" t="s">
        <v>3559</v>
      </c>
      <c r="G5644" s="5">
        <v>2273</v>
      </c>
      <c r="H5644" s="5" t="s">
        <v>55</v>
      </c>
      <c r="I5644" s="3">
        <v>8.82737909484084</v>
      </c>
      <c r="J5644" s="3">
        <v>61.4035087719298</v>
      </c>
      <c r="K5644" s="3">
        <v>1.60585665367811</v>
      </c>
      <c r="L5644" s="3">
        <v>69.1525423728814</v>
      </c>
      <c r="M5644" s="3">
        <v>5.58303532903454</v>
      </c>
      <c r="N5644" s="3">
        <v>45.8408138839019</v>
      </c>
      <c r="O5644" s="3">
        <v>15.093727625447</v>
      </c>
      <c r="P5644" s="3">
        <v>66.2251655629139</v>
      </c>
      <c r="Q5644" s="3">
        <v>6.80581787326485</v>
      </c>
      <c r="R5644" s="3">
        <v>89.0243902439024</v>
      </c>
      <c r="S5644" s="3">
        <v>42.3550935874327</v>
      </c>
      <c r="T5644" s="3">
        <v>83.49609375</v>
      </c>
      <c r="U5644" s="3">
        <v>98.6396014079433</v>
      </c>
      <c r="V5644" s="3">
        <v>76.5582655826558</v>
      </c>
      <c r="W5644" s="3">
        <v>58.5983817890761</v>
      </c>
      <c r="X5644" s="3">
        <v>85.1419031719533</v>
      </c>
      <c r="Y5644" s="3">
        <v>106.170654032942</v>
      </c>
      <c r="Z5644" s="3">
        <v>68.8149688149688</v>
      </c>
      <c r="AA5644" s="3">
        <v>0.221523709235175</v>
      </c>
      <c r="AB5644" s="3">
        <v>0.151148493101332</v>
      </c>
      <c r="AC5644" s="3">
        <v>-31.74949707945</v>
      </c>
      <c r="AD5644" s="3">
        <v>0.522386107634847</v>
      </c>
      <c r="AE5644" s="5">
        <v>5</v>
      </c>
      <c r="AF5644" s="3">
        <v>1.19434233407163</v>
      </c>
      <c r="AG5644" s="3">
        <v>38.4838597032143</v>
      </c>
      <c r="AH5644" s="3">
        <v>41.5739466656576</v>
      </c>
      <c r="AI5644" s="3">
        <v>14.1686029227263</v>
      </c>
      <c r="AJ5644" s="3">
        <v>15.829774513464</v>
      </c>
      <c r="AK5644" s="3">
        <v>15.5364507401703</v>
      </c>
      <c r="AL5644" s="3">
        <v>14.3921396226104</v>
      </c>
      <c r="AM5644" s="3"/>
      <c r="AN5644" s="5" t="s">
        <v>46</v>
      </c>
      <c r="AO5644" s="1"/>
      <c r="AP5644" s="1"/>
      <c r="AQ5644" s="1"/>
    </row>
    <row r="5645" spans="1:43">
      <c r="A5645" s="1" t="s">
        <v>14174</v>
      </c>
      <c r="B5645" s="1" t="s">
        <v>14175</v>
      </c>
      <c r="C5645" s="3">
        <v>16.0328767123288</v>
      </c>
      <c r="D5645" s="4">
        <v>38385</v>
      </c>
      <c r="E5645" s="3">
        <v>243.7575584064</v>
      </c>
      <c r="F5645" s="5" t="s">
        <v>1295</v>
      </c>
      <c r="G5645" s="5">
        <v>2852</v>
      </c>
      <c r="H5645" s="5" t="s">
        <v>64</v>
      </c>
      <c r="I5645" s="3">
        <v>0.222718498920544</v>
      </c>
      <c r="J5645" s="3">
        <v>91.1078717201166</v>
      </c>
      <c r="K5645" s="3">
        <v>0.0304325543509361</v>
      </c>
      <c r="L5645" s="3">
        <v>94.3148688046647</v>
      </c>
      <c r="M5645" s="3">
        <v>0.168358220604538</v>
      </c>
      <c r="N5645" s="3">
        <v>89.3586005830904</v>
      </c>
      <c r="O5645" s="3">
        <v>0.508551215889607</v>
      </c>
      <c r="P5645" s="3">
        <v>91.5204678362573</v>
      </c>
      <c r="Q5645" s="3">
        <v>0.993619535540184</v>
      </c>
      <c r="R5645" s="3">
        <v>88.7573964497041</v>
      </c>
      <c r="S5645" s="3">
        <v>1.78900244998602</v>
      </c>
      <c r="T5645" s="3">
        <v>86.6566716641679</v>
      </c>
      <c r="U5645" s="3">
        <v>4.0856802301626</v>
      </c>
      <c r="V5645" s="3">
        <v>87.5</v>
      </c>
      <c r="W5645" s="3">
        <v>7.13776263371237</v>
      </c>
      <c r="X5645" s="3">
        <v>88.7345679012346</v>
      </c>
      <c r="Y5645" s="3">
        <v>13.6596918647812</v>
      </c>
      <c r="Z5645" s="3">
        <v>89.4736842105263</v>
      </c>
      <c r="AA5645" s="3">
        <v>-0.772973020878118</v>
      </c>
      <c r="AB5645" s="3">
        <v>0.113231848237202</v>
      </c>
      <c r="AC5645" s="3">
        <v>0</v>
      </c>
      <c r="AD5645" s="3"/>
      <c r="AE5645" s="5"/>
      <c r="AF5645" s="3">
        <v>0.191134697710845</v>
      </c>
      <c r="AG5645" s="3">
        <v>1.21461722517249</v>
      </c>
      <c r="AH5645" s="3">
        <v>1.32910208778665</v>
      </c>
      <c r="AI5645" s="3">
        <v>1.56336428472881</v>
      </c>
      <c r="AJ5645" s="3">
        <v>1.75631450202145</v>
      </c>
      <c r="AK5645" s="3">
        <v>1.81301564568772</v>
      </c>
      <c r="AL5645" s="3">
        <v>2.17533187097991</v>
      </c>
      <c r="AM5645" s="3"/>
      <c r="AN5645" s="5" t="s">
        <v>46</v>
      </c>
      <c r="AO5645" s="1"/>
      <c r="AP5645" s="1"/>
      <c r="AQ5645" s="1"/>
    </row>
    <row r="5646" spans="1:43">
      <c r="A5646" s="1" t="s">
        <v>14176</v>
      </c>
      <c r="B5646" s="1" t="s">
        <v>14177</v>
      </c>
      <c r="C5646" s="3">
        <v>15.4054794520548</v>
      </c>
      <c r="D5646" s="4">
        <v>38614</v>
      </c>
      <c r="E5646" s="3">
        <v>178.8806388743</v>
      </c>
      <c r="F5646" s="5" t="s">
        <v>692</v>
      </c>
      <c r="G5646" s="5">
        <v>3270</v>
      </c>
      <c r="H5646" s="5" t="s">
        <v>45</v>
      </c>
      <c r="I5646" s="3">
        <v>1.64673707910332</v>
      </c>
      <c r="J5646" s="3">
        <v>36.9426751592357</v>
      </c>
      <c r="K5646" s="3">
        <v>0.636084711516871</v>
      </c>
      <c r="L5646" s="3">
        <v>37.2670807453416</v>
      </c>
      <c r="M5646" s="3">
        <v>0.494057656252542</v>
      </c>
      <c r="N5646" s="3">
        <v>33.8095238095238</v>
      </c>
      <c r="O5646" s="3">
        <v>2.35603241840791</v>
      </c>
      <c r="P5646" s="3">
        <v>45.0331125827815</v>
      </c>
      <c r="Q5646" s="3">
        <v>2.90686104845168</v>
      </c>
      <c r="R5646" s="3">
        <v>47.0890410958904</v>
      </c>
      <c r="S5646" s="3">
        <v>7.38761213341388</v>
      </c>
      <c r="T5646" s="3">
        <v>53.8606403013183</v>
      </c>
      <c r="U5646" s="3">
        <v>20.0342818590712</v>
      </c>
      <c r="V5646" s="3">
        <v>41.6135881104034</v>
      </c>
      <c r="W5646" s="3">
        <v>27.3625690494262</v>
      </c>
      <c r="X5646" s="3">
        <v>29.3838862559242</v>
      </c>
      <c r="Y5646" s="3">
        <v>37.8381699583581</v>
      </c>
      <c r="Z5646" s="3">
        <v>22.3628691983122</v>
      </c>
      <c r="AA5646" s="3">
        <v>0.157222688639276</v>
      </c>
      <c r="AB5646" s="3">
        <v>0.304993122190032</v>
      </c>
      <c r="AC5646" s="3">
        <v>-4.14928486293207</v>
      </c>
      <c r="AD5646" s="3">
        <v>2.01968253742381</v>
      </c>
      <c r="AE5646" s="5">
        <v>2</v>
      </c>
      <c r="AF5646" s="3">
        <v>0.644182071955786</v>
      </c>
      <c r="AG5646" s="3">
        <v>6.18900611791866</v>
      </c>
      <c r="AH5646" s="3">
        <v>10.615100170227</v>
      </c>
      <c r="AI5646" s="3">
        <v>7.66348858400545</v>
      </c>
      <c r="AJ5646" s="3">
        <v>6.93640538094251</v>
      </c>
      <c r="AK5646" s="3">
        <v>8.31929191137835</v>
      </c>
      <c r="AL5646" s="3">
        <v>9.80637926143388</v>
      </c>
      <c r="AM5646" s="3"/>
      <c r="AN5646" s="5" t="s">
        <v>46</v>
      </c>
      <c r="AO5646" s="1"/>
      <c r="AP5646" s="1"/>
      <c r="AQ5646" s="1"/>
    </row>
    <row r="5647" spans="1:43">
      <c r="A5647" s="1" t="s">
        <v>14178</v>
      </c>
      <c r="B5647" s="1" t="s">
        <v>14179</v>
      </c>
      <c r="C5647" s="3">
        <v>14.6739726027397</v>
      </c>
      <c r="D5647" s="4">
        <v>38881</v>
      </c>
      <c r="E5647" s="3">
        <v>35.6925724405</v>
      </c>
      <c r="F5647" s="5" t="s">
        <v>14180</v>
      </c>
      <c r="G5647" s="5">
        <v>793</v>
      </c>
      <c r="H5647" s="5" t="s">
        <v>55</v>
      </c>
      <c r="I5647" s="3">
        <v>15.0700995586147</v>
      </c>
      <c r="J5647" s="3">
        <v>17.7858439201452</v>
      </c>
      <c r="K5647" s="3">
        <v>3.58061834447027</v>
      </c>
      <c r="L5647" s="3">
        <v>28.7005649717514</v>
      </c>
      <c r="M5647" s="3">
        <v>10.1547354861757</v>
      </c>
      <c r="N5647" s="3">
        <v>11.6696588868941</v>
      </c>
      <c r="O5647" s="3">
        <v>25.2371931999245</v>
      </c>
      <c r="P5647" s="3">
        <v>20.9933774834437</v>
      </c>
      <c r="Q5647" s="3">
        <v>39.9017486116594</v>
      </c>
      <c r="R5647" s="3">
        <v>10.594512195122</v>
      </c>
      <c r="S5647" s="3">
        <v>91.188138597785</v>
      </c>
      <c r="T5647" s="3">
        <v>16.30859375</v>
      </c>
      <c r="U5647" s="3">
        <v>147.002145339402</v>
      </c>
      <c r="V5647" s="3">
        <v>47.4254742547426</v>
      </c>
      <c r="W5647" s="3">
        <v>124.515627734564</v>
      </c>
      <c r="X5647" s="3">
        <v>40.9015025041736</v>
      </c>
      <c r="Y5647" s="3">
        <v>147.644781131534</v>
      </c>
      <c r="Z5647" s="3">
        <v>47.6091476091476</v>
      </c>
      <c r="AA5647" s="3">
        <v>0.420234045960829</v>
      </c>
      <c r="AB5647" s="3">
        <v>0.285974844071505</v>
      </c>
      <c r="AC5647" s="3">
        <v>-25.6304563649516</v>
      </c>
      <c r="AD5647" s="3">
        <v>1.20476309172966</v>
      </c>
      <c r="AE5647" s="5">
        <v>3</v>
      </c>
      <c r="AF5647" s="3">
        <v>2.06493835784567</v>
      </c>
      <c r="AG5647" s="3">
        <v>75.1316738278167</v>
      </c>
      <c r="AH5647" s="3">
        <v>60.7507444203051</v>
      </c>
      <c r="AI5647" s="3">
        <v>27.2636936596057</v>
      </c>
      <c r="AJ5647" s="3">
        <v>25.6137973298577</v>
      </c>
      <c r="AK5647" s="3">
        <v>25.9670813268583</v>
      </c>
      <c r="AL5647" s="3">
        <v>20.1949059980392</v>
      </c>
      <c r="AM5647" s="3"/>
      <c r="AN5647" s="5" t="s">
        <v>46</v>
      </c>
      <c r="AO5647" s="1"/>
      <c r="AP5647" s="1"/>
      <c r="AQ5647" s="1"/>
    </row>
    <row r="5648" spans="1:43">
      <c r="A5648" s="1" t="s">
        <v>14181</v>
      </c>
      <c r="B5648" s="1" t="s">
        <v>14182</v>
      </c>
      <c r="C5648" s="3">
        <v>13.8712328767123</v>
      </c>
      <c r="D5648" s="4">
        <v>39174</v>
      </c>
      <c r="E5648" s="3">
        <v>59.8371661657</v>
      </c>
      <c r="F5648" s="5" t="s">
        <v>14183</v>
      </c>
      <c r="G5648" s="5">
        <v>1056</v>
      </c>
      <c r="H5648" s="5" t="s">
        <v>93</v>
      </c>
      <c r="I5648" s="3">
        <v>10.3516242911724</v>
      </c>
      <c r="J5648" s="3">
        <v>28.55</v>
      </c>
      <c r="K5648" s="3">
        <v>3.40239048127082</v>
      </c>
      <c r="L5648" s="3">
        <v>21.3082259663033</v>
      </c>
      <c r="M5648" s="3">
        <v>7.62187574548814</v>
      </c>
      <c r="N5648" s="3">
        <v>13.5229540918164</v>
      </c>
      <c r="O5648" s="3">
        <v>15.918061046755</v>
      </c>
      <c r="P5648" s="3">
        <v>35.5633802816901</v>
      </c>
      <c r="Q5648" s="3">
        <v>13.824804692185</v>
      </c>
      <c r="R5648" s="3">
        <v>49.3808049535604</v>
      </c>
      <c r="S5648" s="3">
        <v>48.9828251993398</v>
      </c>
      <c r="T5648" s="3">
        <v>43.3033350979354</v>
      </c>
      <c r="U5648" s="3">
        <v>112.094879745215</v>
      </c>
      <c r="V5648" s="3">
        <v>36.6002214839424</v>
      </c>
      <c r="W5648" s="3">
        <v>73.3677819386816</v>
      </c>
      <c r="X5648" s="3">
        <v>43.5081148564295</v>
      </c>
      <c r="Y5648" s="3">
        <v>112.356886348628</v>
      </c>
      <c r="Z5648" s="3">
        <v>36.7532467532468</v>
      </c>
      <c r="AA5648" s="3">
        <v>0.214791638202805</v>
      </c>
      <c r="AB5648" s="3">
        <v>0.1785131841658</v>
      </c>
      <c r="AC5648" s="3">
        <v>-30.8695652173913</v>
      </c>
      <c r="AD5648" s="3">
        <v>0.650839191538333</v>
      </c>
      <c r="AE5648" s="5">
        <v>6</v>
      </c>
      <c r="AF5648" s="3">
        <v>1.42965596624143</v>
      </c>
      <c r="AG5648" s="3">
        <v>49.4425370930404</v>
      </c>
      <c r="AH5648" s="3">
        <v>49.0006067019861</v>
      </c>
      <c r="AI5648" s="3">
        <v>19.0851045010836</v>
      </c>
      <c r="AJ5648" s="3">
        <v>21.9804824677887</v>
      </c>
      <c r="AK5648" s="3">
        <v>21.1202450184968</v>
      </c>
      <c r="AL5648" s="3">
        <v>18.4006619015413</v>
      </c>
      <c r="AM5648" s="3"/>
      <c r="AN5648" s="5" t="s">
        <v>46</v>
      </c>
      <c r="AO5648" s="1"/>
      <c r="AP5648" s="1"/>
      <c r="AQ5648" s="1"/>
    </row>
    <row r="5649" spans="1:43">
      <c r="A5649" s="1" t="s">
        <v>14184</v>
      </c>
      <c r="B5649" s="1" t="s">
        <v>14185</v>
      </c>
      <c r="C5649" s="3">
        <v>12.6547945205479</v>
      </c>
      <c r="D5649" s="4">
        <v>39618</v>
      </c>
      <c r="E5649" s="3">
        <v>401.1064005262</v>
      </c>
      <c r="F5649" s="5" t="s">
        <v>7657</v>
      </c>
      <c r="G5649" s="5">
        <v>3058</v>
      </c>
      <c r="H5649" s="5" t="s">
        <v>55</v>
      </c>
      <c r="I5649" s="3">
        <v>14.334922578952</v>
      </c>
      <c r="J5649" s="3">
        <v>22.3230490018149</v>
      </c>
      <c r="K5649" s="3">
        <v>5.49378480910488</v>
      </c>
      <c r="L5649" s="3">
        <v>3.44632768361582</v>
      </c>
      <c r="M5649" s="3">
        <v>7.58110485754562</v>
      </c>
      <c r="N5649" s="3">
        <v>28.3662477558348</v>
      </c>
      <c r="O5649" s="3">
        <v>28.2498834727572</v>
      </c>
      <c r="P5649" s="3">
        <v>13.046357615894</v>
      </c>
      <c r="Q5649" s="3">
        <v>51.643968730511</v>
      </c>
      <c r="R5649" s="3">
        <v>2.51524390243902</v>
      </c>
      <c r="S5649" s="3">
        <v>115.093602139477</v>
      </c>
      <c r="T5649" s="3">
        <v>3.41796875</v>
      </c>
      <c r="U5649" s="3">
        <v>220.631521691345</v>
      </c>
      <c r="V5649" s="3">
        <v>9.62059620596206</v>
      </c>
      <c r="W5649" s="3">
        <v>219.163102653955</v>
      </c>
      <c r="X5649" s="3">
        <v>3.67278797996661</v>
      </c>
      <c r="Y5649" s="3">
        <v>456.408127637527</v>
      </c>
      <c r="Z5649" s="3">
        <v>0.623700623700624</v>
      </c>
      <c r="AA5649" s="3">
        <v>0.470212928394364</v>
      </c>
      <c r="AB5649" s="3">
        <v>0.401457649542506</v>
      </c>
      <c r="AC5649" s="3">
        <v>-29.295154185022</v>
      </c>
      <c r="AD5649" s="3">
        <v>1.60876025933213</v>
      </c>
      <c r="AE5649" s="5">
        <v>3</v>
      </c>
      <c r="AF5649" s="3">
        <v>3.17440285302031</v>
      </c>
      <c r="AG5649" s="3">
        <v>101.89156259977</v>
      </c>
      <c r="AH5649" s="3">
        <v>86.3615965989981</v>
      </c>
      <c r="AI5649" s="3">
        <v>45.3385554862237</v>
      </c>
      <c r="AJ5649" s="3">
        <v>46.2835894867805</v>
      </c>
      <c r="AK5649" s="3">
        <v>37.0708455037294</v>
      </c>
      <c r="AL5649" s="3">
        <v>33.325605722504</v>
      </c>
      <c r="AM5649" s="3">
        <v>0.2</v>
      </c>
      <c r="AN5649" s="5" t="s">
        <v>56</v>
      </c>
      <c r="AO5649" s="1"/>
      <c r="AP5649" s="1"/>
      <c r="AQ5649" s="1"/>
    </row>
    <row r="5650" spans="1:43">
      <c r="A5650" s="1" t="s">
        <v>14186</v>
      </c>
      <c r="B5650" s="1" t="s">
        <v>14187</v>
      </c>
      <c r="C5650" s="3">
        <v>12.3479452054795</v>
      </c>
      <c r="D5650" s="4">
        <v>39730</v>
      </c>
      <c r="E5650" s="3">
        <v>4.6295957712</v>
      </c>
      <c r="F5650" s="5" t="s">
        <v>4694</v>
      </c>
      <c r="G5650" s="5">
        <v>441</v>
      </c>
      <c r="H5650" s="5" t="s">
        <v>93</v>
      </c>
      <c r="I5650" s="3">
        <v>5.82067562535987</v>
      </c>
      <c r="J5650" s="3">
        <v>49.6</v>
      </c>
      <c r="K5650" s="3">
        <v>2.0883534136546</v>
      </c>
      <c r="L5650" s="3">
        <v>42.8642220019822</v>
      </c>
      <c r="M5650" s="3">
        <v>3.66360971688527</v>
      </c>
      <c r="N5650" s="3">
        <v>37.624750499002</v>
      </c>
      <c r="O5650" s="3">
        <v>9.12959209931631</v>
      </c>
      <c r="P5650" s="3">
        <v>52.9678068410463</v>
      </c>
      <c r="Q5650" s="3">
        <v>17.2861853232343</v>
      </c>
      <c r="R5650" s="3">
        <v>42.827657378741</v>
      </c>
      <c r="S5650" s="3">
        <v>69.2760318862303</v>
      </c>
      <c r="T5650" s="3">
        <v>23.3456855479089</v>
      </c>
      <c r="U5650" s="3">
        <v>118.556801379596</v>
      </c>
      <c r="V5650" s="3">
        <v>33.6101882613511</v>
      </c>
      <c r="W5650" s="3">
        <v>97.8498291880302</v>
      </c>
      <c r="X5650" s="3">
        <v>31.960049937578</v>
      </c>
      <c r="Y5650" s="3">
        <v>125.52102596907</v>
      </c>
      <c r="Z5650" s="3">
        <v>31.8181818181818</v>
      </c>
      <c r="AA5650" s="3">
        <v>0.377128269247917</v>
      </c>
      <c r="AB5650" s="3">
        <v>0.299237109822277</v>
      </c>
      <c r="AC5650" s="3">
        <v>-20.4161248374512</v>
      </c>
      <c r="AD5650" s="3">
        <v>1.24837223035943</v>
      </c>
      <c r="AE5650" s="5">
        <v>2</v>
      </c>
      <c r="AF5650" s="3">
        <v>1.82029785888513</v>
      </c>
      <c r="AG5650" s="3">
        <v>59.8520910622643</v>
      </c>
      <c r="AH5650" s="3">
        <v>49.7839304262685</v>
      </c>
      <c r="AI5650" s="3">
        <v>23.2661847813422</v>
      </c>
      <c r="AJ5650" s="3">
        <v>22.1569634023451</v>
      </c>
      <c r="AK5650" s="3">
        <v>18.0633462805887</v>
      </c>
      <c r="AL5650" s="3">
        <v>18.1098620453203</v>
      </c>
      <c r="AM5650" s="3"/>
      <c r="AN5650" s="5" t="s">
        <v>46</v>
      </c>
      <c r="AO5650" s="1"/>
      <c r="AP5650" s="1"/>
      <c r="AQ5650" s="1"/>
    </row>
    <row r="5651" spans="1:43">
      <c r="A5651" s="1" t="s">
        <v>14188</v>
      </c>
      <c r="B5651" s="1" t="s">
        <v>14189</v>
      </c>
      <c r="C5651" s="3">
        <v>12.2520547945205</v>
      </c>
      <c r="D5651" s="4">
        <v>39765</v>
      </c>
      <c r="E5651" s="3">
        <v>56.8237354817</v>
      </c>
      <c r="F5651" s="5" t="s">
        <v>1595</v>
      </c>
      <c r="G5651" s="5">
        <v>2469</v>
      </c>
      <c r="H5651" s="5" t="s">
        <v>55</v>
      </c>
      <c r="I5651" s="3">
        <v>8.63687151472292</v>
      </c>
      <c r="J5651" s="3">
        <v>62.5529340592861</v>
      </c>
      <c r="K5651" s="3">
        <v>1.29069543440571</v>
      </c>
      <c r="L5651" s="3">
        <v>74.0112994350282</v>
      </c>
      <c r="M5651" s="3">
        <v>1.96154482741885</v>
      </c>
      <c r="N5651" s="3">
        <v>77.3189706762418</v>
      </c>
      <c r="O5651" s="3">
        <v>19.910864342293</v>
      </c>
      <c r="P5651" s="3">
        <v>45.6291390728477</v>
      </c>
      <c r="Q5651" s="3">
        <v>18.0026710841406</v>
      </c>
      <c r="R5651" s="3">
        <v>66.1585365853659</v>
      </c>
      <c r="S5651" s="3">
        <v>66.5109547363937</v>
      </c>
      <c r="T5651" s="3">
        <v>48.4375</v>
      </c>
      <c r="U5651" s="3">
        <v>170.164479148574</v>
      </c>
      <c r="V5651" s="3">
        <v>29.9457994579946</v>
      </c>
      <c r="W5651" s="3">
        <v>141.018103804744</v>
      </c>
      <c r="X5651" s="3">
        <v>27.7128547579299</v>
      </c>
      <c r="Y5651" s="3">
        <v>193.970106383687</v>
      </c>
      <c r="Z5651" s="3">
        <v>24.5322245322245</v>
      </c>
      <c r="AA5651" s="3">
        <v>0.272367971264673</v>
      </c>
      <c r="AB5651" s="3">
        <v>0.277723275333163</v>
      </c>
      <c r="AC5651" s="3">
        <v>-30.0388280974232</v>
      </c>
      <c r="AD5651" s="3">
        <v>1.13200101488622</v>
      </c>
      <c r="AE5651" s="5">
        <v>7</v>
      </c>
      <c r="AF5651" s="3">
        <v>2.38540274099211</v>
      </c>
      <c r="AG5651" s="3">
        <v>65.2632829546034</v>
      </c>
      <c r="AH5651" s="3">
        <v>67.8940966474496</v>
      </c>
      <c r="AI5651" s="3">
        <v>30.0443065425081</v>
      </c>
      <c r="AJ5651" s="3">
        <v>29.2839780062616</v>
      </c>
      <c r="AK5651" s="3">
        <v>32.6615834978117</v>
      </c>
      <c r="AL5651" s="3">
        <v>30.2431161861882</v>
      </c>
      <c r="AM5651" s="3"/>
      <c r="AN5651" s="5" t="s">
        <v>46</v>
      </c>
      <c r="AO5651" s="1"/>
      <c r="AP5651" s="1"/>
      <c r="AQ5651" s="1"/>
    </row>
    <row r="5652" spans="1:43">
      <c r="A5652" s="1" t="s">
        <v>14190</v>
      </c>
      <c r="B5652" s="1" t="s">
        <v>14191</v>
      </c>
      <c r="C5652" s="3">
        <v>11.8876712328767</v>
      </c>
      <c r="D5652" s="4">
        <v>39898</v>
      </c>
      <c r="E5652" s="3">
        <v>23.5946103757</v>
      </c>
      <c r="F5652" s="5" t="s">
        <v>7740</v>
      </c>
      <c r="G5652" s="5">
        <v>4059</v>
      </c>
      <c r="H5652" s="5" t="s">
        <v>55</v>
      </c>
      <c r="I5652" s="3">
        <v>13.2460620171985</v>
      </c>
      <c r="J5652" s="3">
        <v>29.5825771324864</v>
      </c>
      <c r="K5652" s="3">
        <v>3.63707469691044</v>
      </c>
      <c r="L5652" s="3">
        <v>28.0790960451977</v>
      </c>
      <c r="M5652" s="3">
        <v>5.61492576267034</v>
      </c>
      <c r="N5652" s="3">
        <v>45.541591861161</v>
      </c>
      <c r="O5652" s="3">
        <v>25.4720778616902</v>
      </c>
      <c r="P5652" s="3">
        <v>20.3311258278146</v>
      </c>
      <c r="Q5652" s="3">
        <v>45.5462786976147</v>
      </c>
      <c r="R5652" s="3">
        <v>6.09756097560976</v>
      </c>
      <c r="S5652" s="3">
        <v>99.9868481266167</v>
      </c>
      <c r="T5652" s="3">
        <v>9.08203125</v>
      </c>
      <c r="U5652" s="3">
        <v>194.45255424675</v>
      </c>
      <c r="V5652" s="3">
        <v>17.2086720867209</v>
      </c>
      <c r="W5652" s="3">
        <v>165.335379662462</v>
      </c>
      <c r="X5652" s="3">
        <v>13.6894824707846</v>
      </c>
      <c r="Y5652" s="3">
        <v>284.54284211167</v>
      </c>
      <c r="Z5652" s="3">
        <v>3.95010395010395</v>
      </c>
      <c r="AA5652" s="3">
        <v>0.415870479210016</v>
      </c>
      <c r="AB5652" s="3">
        <v>0.345381956068074</v>
      </c>
      <c r="AC5652" s="3">
        <v>-29.0985324947589</v>
      </c>
      <c r="AD5652" s="3">
        <v>1.31824617713557</v>
      </c>
      <c r="AE5652" s="5">
        <v>3</v>
      </c>
      <c r="AF5652" s="3">
        <v>2.63228447975954</v>
      </c>
      <c r="AG5652" s="3">
        <v>89.9598634026021</v>
      </c>
      <c r="AH5652" s="3">
        <v>80.1553913743747</v>
      </c>
      <c r="AI5652" s="3">
        <v>36.4707243656806</v>
      </c>
      <c r="AJ5652" s="3">
        <v>38.3822934060342</v>
      </c>
      <c r="AK5652" s="3">
        <v>34.402758104978</v>
      </c>
      <c r="AL5652" s="3">
        <v>29.9064501499895</v>
      </c>
      <c r="AM5652" s="3"/>
      <c r="AN5652" s="5" t="s">
        <v>46</v>
      </c>
      <c r="AO5652" s="1"/>
      <c r="AP5652" s="1"/>
      <c r="AQ5652" s="1"/>
    </row>
    <row r="5653" spans="1:43">
      <c r="A5653" s="1" t="s">
        <v>14192</v>
      </c>
      <c r="B5653" s="1" t="s">
        <v>14193</v>
      </c>
      <c r="C5653" s="3">
        <v>12.9068493150685</v>
      </c>
      <c r="D5653" s="4">
        <v>39526</v>
      </c>
      <c r="E5653" s="3">
        <v>94.616322001</v>
      </c>
      <c r="F5653" s="5" t="s">
        <v>368</v>
      </c>
      <c r="G5653" s="5">
        <v>3468</v>
      </c>
      <c r="H5653" s="5" t="s">
        <v>71</v>
      </c>
      <c r="I5653" s="3">
        <v>2.59836674090571</v>
      </c>
      <c r="J5653" s="3">
        <v>2.51572327044025</v>
      </c>
      <c r="K5653" s="3">
        <v>0.72886297376092</v>
      </c>
      <c r="L5653" s="3">
        <v>8.80503144654088</v>
      </c>
      <c r="M5653" s="3">
        <v>0.80233406272792</v>
      </c>
      <c r="N5653" s="3">
        <v>3.77358490566038</v>
      </c>
      <c r="O5653" s="3">
        <v>4.45956160241874</v>
      </c>
      <c r="P5653" s="3">
        <v>1.26582278481013</v>
      </c>
      <c r="Q5653" s="3">
        <v>8.47785545113553</v>
      </c>
      <c r="R5653" s="3">
        <v>1.28205128205128</v>
      </c>
      <c r="S5653" s="3">
        <v>14.6853656770684</v>
      </c>
      <c r="T5653" s="3">
        <v>3.35570469798658</v>
      </c>
      <c r="U5653" s="3">
        <v>29.1084132439081</v>
      </c>
      <c r="V5653" s="3">
        <v>4.31654676258993</v>
      </c>
      <c r="W5653" s="3">
        <v>35.0067671484521</v>
      </c>
      <c r="X5653" s="3">
        <v>4.31654676258993</v>
      </c>
      <c r="Y5653" s="3">
        <v>44.9443466893977</v>
      </c>
      <c r="Z5653" s="3">
        <v>3.96825396825397</v>
      </c>
      <c r="AA5653" s="3">
        <v>0.281996238541581</v>
      </c>
      <c r="AB5653" s="3">
        <v>0.4003311462122</v>
      </c>
      <c r="AC5653" s="3">
        <v>-3.71775417298938</v>
      </c>
      <c r="AD5653" s="3">
        <v>2.8249939544643</v>
      </c>
      <c r="AE5653" s="5">
        <v>1</v>
      </c>
      <c r="AF5653" s="3">
        <v>0.77858386784104</v>
      </c>
      <c r="AG5653" s="3">
        <v>12.2203821553926</v>
      </c>
      <c r="AH5653" s="3">
        <v>14.1911176465416</v>
      </c>
      <c r="AI5653" s="3">
        <v>9.56177402538796</v>
      </c>
      <c r="AJ5653" s="3">
        <v>8.88330709144722</v>
      </c>
      <c r="AK5653" s="3">
        <v>9.03428929824726</v>
      </c>
      <c r="AL5653" s="3">
        <v>10.2170918778131</v>
      </c>
      <c r="AM5653" s="3"/>
      <c r="AN5653" s="5" t="s">
        <v>46</v>
      </c>
      <c r="AO5653" s="1"/>
      <c r="AP5653" s="1"/>
      <c r="AQ5653" s="1"/>
    </row>
    <row r="5654" spans="1:43">
      <c r="A5654" s="1" t="s">
        <v>14194</v>
      </c>
      <c r="B5654" s="1" t="s">
        <v>14195</v>
      </c>
      <c r="C5654" s="3">
        <v>11.2027397260274</v>
      </c>
      <c r="D5654" s="4">
        <v>40148</v>
      </c>
      <c r="E5654" s="3">
        <v>19.3639796031</v>
      </c>
      <c r="F5654" s="5" t="s">
        <v>14196</v>
      </c>
      <c r="G5654" s="5">
        <v>1741</v>
      </c>
      <c r="H5654" s="5" t="s">
        <v>60</v>
      </c>
      <c r="I5654" s="3">
        <v>12.0107182262386</v>
      </c>
      <c r="J5654" s="3">
        <v>11.2103174603175</v>
      </c>
      <c r="K5654" s="3">
        <v>3.50033983881929</v>
      </c>
      <c r="L5654" s="3">
        <v>25.5992329817833</v>
      </c>
      <c r="M5654" s="3">
        <v>4.26978382079624</v>
      </c>
      <c r="N5654" s="3">
        <v>25.9149357072206</v>
      </c>
      <c r="O5654" s="3">
        <v>18.3140018868972</v>
      </c>
      <c r="P5654" s="3">
        <v>16.0243407707911</v>
      </c>
      <c r="Q5654" s="3">
        <v>28.4122394892182</v>
      </c>
      <c r="R5654" s="3">
        <v>10.3664921465969</v>
      </c>
      <c r="S5654" s="3">
        <v>65.9841170974774</v>
      </c>
      <c r="T5654" s="3">
        <v>9.78260869565217</v>
      </c>
      <c r="U5654" s="3">
        <v>134.894226531512</v>
      </c>
      <c r="V5654" s="3">
        <v>12.5636672325976</v>
      </c>
      <c r="W5654" s="3">
        <v>87.2880611438109</v>
      </c>
      <c r="X5654" s="3">
        <v>14.7727272727273</v>
      </c>
      <c r="Y5654" s="3">
        <v>140.024769196127</v>
      </c>
      <c r="Z5654" s="3">
        <v>13.2686084142395</v>
      </c>
      <c r="AA5654" s="3">
        <v>0.277958836324697</v>
      </c>
      <c r="AB5654" s="3">
        <v>0.19270528363395</v>
      </c>
      <c r="AC5654" s="3">
        <v>-35.3308068845729</v>
      </c>
      <c r="AD5654" s="3">
        <v>0.657135570038849</v>
      </c>
      <c r="AE5654" s="5">
        <v>5</v>
      </c>
      <c r="AF5654" s="3">
        <v>1.59936967712851</v>
      </c>
      <c r="AG5654" s="3">
        <v>56.5578666868788</v>
      </c>
      <c r="AH5654" s="3">
        <v>57.7687445018613</v>
      </c>
      <c r="AI5654" s="3">
        <v>21.2865504037457</v>
      </c>
      <c r="AJ5654" s="3">
        <v>22.687903144681</v>
      </c>
      <c r="AK5654" s="3">
        <v>17.4172961794112</v>
      </c>
      <c r="AL5654" s="3">
        <v>17.02874939633</v>
      </c>
      <c r="AM5654" s="3"/>
      <c r="AN5654" s="5" t="s">
        <v>46</v>
      </c>
      <c r="AO5654" s="1"/>
      <c r="AP5654" s="1"/>
      <c r="AQ5654" s="1"/>
    </row>
    <row r="5655" spans="1:43">
      <c r="A5655" s="1" t="s">
        <v>14197</v>
      </c>
      <c r="B5655" s="1" t="s">
        <v>14198</v>
      </c>
      <c r="C5655" s="3">
        <v>11.4684931506849</v>
      </c>
      <c r="D5655" s="4">
        <v>40051</v>
      </c>
      <c r="E5655" s="3">
        <v>61.6816083157</v>
      </c>
      <c r="F5655" s="5" t="s">
        <v>1469</v>
      </c>
      <c r="G5655" s="5">
        <v>1762</v>
      </c>
      <c r="H5655" s="5" t="s">
        <v>60</v>
      </c>
      <c r="I5655" s="3">
        <v>8.60174308450172</v>
      </c>
      <c r="J5655" s="3">
        <v>34.8214285714286</v>
      </c>
      <c r="K5655" s="3">
        <v>3.46036821205715</v>
      </c>
      <c r="L5655" s="3">
        <v>27.1332694151486</v>
      </c>
      <c r="M5655" s="3">
        <v>3.30587023686922</v>
      </c>
      <c r="N5655" s="3">
        <v>40.3560830860534</v>
      </c>
      <c r="O5655" s="3">
        <v>14.0664089151695</v>
      </c>
      <c r="P5655" s="3">
        <v>38.5395537525355</v>
      </c>
      <c r="Q5655" s="3">
        <v>20.2181208053691</v>
      </c>
      <c r="R5655" s="3">
        <v>31.7277486910995</v>
      </c>
      <c r="S5655" s="3">
        <v>46.5770439102798</v>
      </c>
      <c r="T5655" s="3">
        <v>39.4927536231884</v>
      </c>
      <c r="U5655" s="3">
        <v>78.3130388409919</v>
      </c>
      <c r="V5655" s="3">
        <v>44.3123938879457</v>
      </c>
      <c r="W5655" s="3">
        <v>55.4350352521888</v>
      </c>
      <c r="X5655" s="3">
        <v>42.2727272727273</v>
      </c>
      <c r="Y5655" s="3">
        <v>108.414710159983</v>
      </c>
      <c r="Z5655" s="3">
        <v>28.8025889967638</v>
      </c>
      <c r="AA5655" s="3">
        <v>0.241108487837875</v>
      </c>
      <c r="AB5655" s="3">
        <v>0.152488178318553</v>
      </c>
      <c r="AC5655" s="3">
        <v>-25.1593279258401</v>
      </c>
      <c r="AD5655" s="3">
        <v>0.628259174520175</v>
      </c>
      <c r="AE5655" s="5">
        <v>3</v>
      </c>
      <c r="AF5655" s="3">
        <v>1.10426831373176</v>
      </c>
      <c r="AG5655" s="3">
        <v>34.5967642847961</v>
      </c>
      <c r="AH5655" s="3">
        <v>36.8079163279944</v>
      </c>
      <c r="AI5655" s="3">
        <v>14.8618626142519</v>
      </c>
      <c r="AJ5655" s="3">
        <v>16.9376553931521</v>
      </c>
      <c r="AK5655" s="3">
        <v>12.1235639484546</v>
      </c>
      <c r="AL5655" s="3">
        <v>14.4316668801658</v>
      </c>
      <c r="AM5655" s="3"/>
      <c r="AN5655" s="5" t="s">
        <v>46</v>
      </c>
      <c r="AO5655" s="1"/>
      <c r="AP5655" s="1"/>
      <c r="AQ5655" s="1"/>
    </row>
    <row r="5656" spans="1:43">
      <c r="A5656" s="1" t="s">
        <v>14199</v>
      </c>
      <c r="B5656" s="1" t="s">
        <v>14200</v>
      </c>
      <c r="C5656" s="3">
        <v>10.8739726027397</v>
      </c>
      <c r="D5656" s="4">
        <v>40268</v>
      </c>
      <c r="E5656" s="3">
        <v>2.086920475</v>
      </c>
      <c r="F5656" s="5" t="s">
        <v>14201</v>
      </c>
      <c r="G5656" s="5">
        <v>915</v>
      </c>
      <c r="H5656" s="5" t="s">
        <v>60</v>
      </c>
      <c r="I5656" s="3">
        <v>5.30864197530864</v>
      </c>
      <c r="J5656" s="3">
        <v>56.25</v>
      </c>
      <c r="K5656" s="3">
        <v>2.12378324918015</v>
      </c>
      <c r="L5656" s="3">
        <v>52.7325023969319</v>
      </c>
      <c r="M5656" s="3">
        <v>0.946745562130176</v>
      </c>
      <c r="N5656" s="3">
        <v>57.9624134520277</v>
      </c>
      <c r="O5656" s="3">
        <v>11.1306219553642</v>
      </c>
      <c r="P5656" s="3">
        <v>49.290060851927</v>
      </c>
      <c r="Q5656" s="3">
        <v>15.0337144532395</v>
      </c>
      <c r="R5656" s="3">
        <v>46.3874345549738</v>
      </c>
      <c r="S5656" s="3">
        <v>45.3043993482447</v>
      </c>
      <c r="T5656" s="3">
        <v>41.7874396135266</v>
      </c>
      <c r="U5656" s="3">
        <v>72.1417916995701</v>
      </c>
      <c r="V5656" s="3">
        <v>50.2546689303905</v>
      </c>
      <c r="W5656" s="3">
        <v>52.784051086364</v>
      </c>
      <c r="X5656" s="3">
        <v>45</v>
      </c>
      <c r="Y5656" s="3">
        <v>85.4698430705237</v>
      </c>
      <c r="Z5656" s="3">
        <v>45.6310679611651</v>
      </c>
      <c r="AA5656" s="3">
        <v>0.236058047083928</v>
      </c>
      <c r="AB5656" s="3">
        <v>0.149563710450711</v>
      </c>
      <c r="AC5656" s="3">
        <v>-23.794026180661</v>
      </c>
      <c r="AD5656" s="3">
        <v>0.636530918305246</v>
      </c>
      <c r="AE5656" s="5">
        <v>5</v>
      </c>
      <c r="AF5656" s="3">
        <v>1.11140524351171</v>
      </c>
      <c r="AG5656" s="3">
        <v>33.7733785133142</v>
      </c>
      <c r="AH5656" s="3">
        <v>32.2689927418371</v>
      </c>
      <c r="AI5656" s="3">
        <v>13.2227080682914</v>
      </c>
      <c r="AJ5656" s="3">
        <v>13.4795262584721</v>
      </c>
      <c r="AK5656" s="3">
        <v>10.1779663117535</v>
      </c>
      <c r="AL5656" s="3">
        <v>14.1703336263526</v>
      </c>
      <c r="AM5656" s="3"/>
      <c r="AN5656" s="5" t="s">
        <v>46</v>
      </c>
      <c r="AO5656" s="1"/>
      <c r="AP5656" s="1"/>
      <c r="AQ5656" s="1"/>
    </row>
    <row r="5657" spans="1:43">
      <c r="A5657" s="1" t="s">
        <v>14202</v>
      </c>
      <c r="B5657" s="1" t="s">
        <v>14203</v>
      </c>
      <c r="C5657" s="3">
        <v>10.4849315068493</v>
      </c>
      <c r="D5657" s="4">
        <v>40410</v>
      </c>
      <c r="E5657" s="3">
        <v>347.0967427638</v>
      </c>
      <c r="F5657" s="5" t="s">
        <v>2924</v>
      </c>
      <c r="G5657" s="5">
        <v>3058</v>
      </c>
      <c r="H5657" s="5" t="s">
        <v>191</v>
      </c>
      <c r="I5657" s="3">
        <v>11.3386423966629</v>
      </c>
      <c r="J5657" s="3">
        <v>40.3254972875226</v>
      </c>
      <c r="K5657" s="3">
        <v>3.78225521385648</v>
      </c>
      <c r="L5657" s="3">
        <v>21.5753424657534</v>
      </c>
      <c r="M5657" s="3">
        <v>5.72560316888728</v>
      </c>
      <c r="N5657" s="3">
        <v>46.1261261261261</v>
      </c>
      <c r="O5657" s="3">
        <v>28.5745566017079</v>
      </c>
      <c r="P5657" s="3">
        <v>14.6666666666667</v>
      </c>
      <c r="Q5657" s="3">
        <v>50.7573812580231</v>
      </c>
      <c r="R5657" s="3">
        <v>5.45073375262055</v>
      </c>
      <c r="S5657" s="3">
        <v>106.179775280899</v>
      </c>
      <c r="T5657" s="3">
        <v>11.0294117647059</v>
      </c>
      <c r="U5657" s="3">
        <v>194.188376753507</v>
      </c>
      <c r="V5657" s="3">
        <v>25.2199413489736</v>
      </c>
      <c r="W5657" s="3">
        <v>161.909009812667</v>
      </c>
      <c r="X5657" s="3">
        <v>24.7349823321555</v>
      </c>
      <c r="Y5657" s="3">
        <v>430.922242314647</v>
      </c>
      <c r="Z5657" s="3">
        <v>0.632911392405063</v>
      </c>
      <c r="AA5657" s="3">
        <v>0.412107145961345</v>
      </c>
      <c r="AB5657" s="3">
        <v>0.305828058419647</v>
      </c>
      <c r="AC5657" s="3">
        <v>-32.9549902152642</v>
      </c>
      <c r="AD5657" s="3">
        <v>1.14586517179842</v>
      </c>
      <c r="AE5657" s="5">
        <v>3</v>
      </c>
      <c r="AF5657" s="3">
        <v>2.68462915653142</v>
      </c>
      <c r="AG5657" s="3">
        <v>86.7472391514883</v>
      </c>
      <c r="AH5657" s="3">
        <v>81.441246316352</v>
      </c>
      <c r="AI5657" s="3">
        <v>38.1672322815967</v>
      </c>
      <c r="AJ5657" s="3">
        <v>45.0932380483456</v>
      </c>
      <c r="AK5657" s="3">
        <v>36.7001390185896</v>
      </c>
      <c r="AL5657" s="3">
        <v>30.9194483683153</v>
      </c>
      <c r="AM5657" s="3"/>
      <c r="AN5657" s="5" t="s">
        <v>46</v>
      </c>
      <c r="AO5657" s="1"/>
      <c r="AP5657" s="1"/>
      <c r="AQ5657" s="1"/>
    </row>
    <row r="5658" spans="1:43">
      <c r="A5658" s="1" t="s">
        <v>14204</v>
      </c>
      <c r="B5658" s="1" t="s">
        <v>14205</v>
      </c>
      <c r="C5658" s="3">
        <v>10.0438356164384</v>
      </c>
      <c r="D5658" s="4">
        <v>40571</v>
      </c>
      <c r="E5658" s="3">
        <v>53.1004352424</v>
      </c>
      <c r="F5658" s="5" t="s">
        <v>10815</v>
      </c>
      <c r="G5658" s="5">
        <v>1636</v>
      </c>
      <c r="H5658" s="5" t="s">
        <v>55</v>
      </c>
      <c r="I5658" s="3">
        <v>15.1720542231491</v>
      </c>
      <c r="J5658" s="3">
        <v>16.9388989715669</v>
      </c>
      <c r="K5658" s="3">
        <v>4.46914164104989</v>
      </c>
      <c r="L5658" s="3">
        <v>12.7683615819209</v>
      </c>
      <c r="M5658" s="3">
        <v>11.0608345902464</v>
      </c>
      <c r="N5658" s="3">
        <v>8.55774985038899</v>
      </c>
      <c r="O5658" s="3">
        <v>20.6774105435673</v>
      </c>
      <c r="P5658" s="3">
        <v>41.6556291390729</v>
      </c>
      <c r="Q5658" s="3">
        <v>11.0050251256281</v>
      </c>
      <c r="R5658" s="3">
        <v>83.6890243902439</v>
      </c>
      <c r="S5658" s="3">
        <v>85.4743912678421</v>
      </c>
      <c r="T5658" s="3">
        <v>20.8984375</v>
      </c>
      <c r="U5658" s="3">
        <v>205.321354526607</v>
      </c>
      <c r="V5658" s="3">
        <v>13.1436314363144</v>
      </c>
      <c r="W5658" s="3">
        <v>196.70920080591</v>
      </c>
      <c r="X5658" s="3">
        <v>5.67612687813022</v>
      </c>
      <c r="Y5658" s="3">
        <v>234.44360333081</v>
      </c>
      <c r="Z5658" s="3">
        <v>12.2661122661123</v>
      </c>
      <c r="AA5658" s="3">
        <v>0.294809881648622</v>
      </c>
      <c r="AB5658" s="3">
        <v>0.338064911203542</v>
      </c>
      <c r="AC5658" s="3">
        <v>-32.172131147541</v>
      </c>
      <c r="AD5658" s="3">
        <v>1.35523267112577</v>
      </c>
      <c r="AE5658" s="5">
        <v>5</v>
      </c>
      <c r="AF5658" s="3">
        <v>2.9925092960899</v>
      </c>
      <c r="AG5658" s="3">
        <v>92.2400331974387</v>
      </c>
      <c r="AH5658" s="3">
        <v>79.7148787654128</v>
      </c>
      <c r="AI5658" s="3">
        <v>41.6180913682651</v>
      </c>
      <c r="AJ5658" s="3">
        <v>38.4834685555077</v>
      </c>
      <c r="AK5658" s="3">
        <v>27.7130193460289</v>
      </c>
      <c r="AL5658" s="3">
        <v>25.2678409608393</v>
      </c>
      <c r="AM5658" s="3"/>
      <c r="AN5658" s="5" t="s">
        <v>46</v>
      </c>
      <c r="AO5658" s="1"/>
      <c r="AP5658" s="1"/>
      <c r="AQ5658" s="1"/>
    </row>
    <row r="5659" spans="1:43">
      <c r="A5659" s="1" t="s">
        <v>14206</v>
      </c>
      <c r="B5659" s="1" t="s">
        <v>14207</v>
      </c>
      <c r="C5659" s="3">
        <v>9.4958904109589</v>
      </c>
      <c r="D5659" s="4">
        <v>40771</v>
      </c>
      <c r="E5659" s="3">
        <v>9.3209418692</v>
      </c>
      <c r="F5659" s="5" t="s">
        <v>14208</v>
      </c>
      <c r="G5659" s="5">
        <v>778</v>
      </c>
      <c r="H5659" s="5" t="s">
        <v>55</v>
      </c>
      <c r="I5659" s="3">
        <v>8.37651122625216</v>
      </c>
      <c r="J5659" s="3">
        <v>63.5813672111313</v>
      </c>
      <c r="K5659" s="3">
        <v>2.28198859005703</v>
      </c>
      <c r="L5659" s="3">
        <v>56.8926553672316</v>
      </c>
      <c r="M5659" s="3">
        <v>-1.33647798742139</v>
      </c>
      <c r="N5659" s="3">
        <v>92.1603830041891</v>
      </c>
      <c r="O5659" s="3">
        <v>24.5039682539682</v>
      </c>
      <c r="P5659" s="3">
        <v>24.1059602649007</v>
      </c>
      <c r="Q5659" s="3">
        <v>25.3746253746254</v>
      </c>
      <c r="R5659" s="3">
        <v>44.8170731707317</v>
      </c>
      <c r="S5659" s="3">
        <v>49.0498812351544</v>
      </c>
      <c r="T5659" s="3">
        <v>75.5859375</v>
      </c>
      <c r="U5659" s="3">
        <v>55.3217821782178</v>
      </c>
      <c r="V5659" s="3">
        <v>95.1219512195122</v>
      </c>
      <c r="W5659" s="3">
        <v>11.5555555555555</v>
      </c>
      <c r="X5659" s="3">
        <v>98.4974958263773</v>
      </c>
      <c r="Y5659" s="3">
        <v>69.3657219973009</v>
      </c>
      <c r="Z5659" s="3">
        <v>85.6548856548857</v>
      </c>
      <c r="AA5659" s="3">
        <v>0.167655417429703</v>
      </c>
      <c r="AB5659" s="3">
        <v>0.0228939342605673</v>
      </c>
      <c r="AC5659" s="3">
        <v>-39.6707818930041</v>
      </c>
      <c r="AD5659" s="3">
        <v>0.0934047719749358</v>
      </c>
      <c r="AE5659" s="5">
        <v>6</v>
      </c>
      <c r="AF5659" s="3">
        <v>0.206274089179854</v>
      </c>
      <c r="AG5659" s="3">
        <v>35.427655045935</v>
      </c>
      <c r="AH5659" s="3">
        <v>25.5786530042924</v>
      </c>
      <c r="AI5659" s="3">
        <v>3.82958759035092</v>
      </c>
      <c r="AJ5659" s="3">
        <v>8.20045205702993</v>
      </c>
      <c r="AK5659" s="3">
        <v>9.78036307386849</v>
      </c>
      <c r="AL5659" s="3">
        <v>6.58622973852594</v>
      </c>
      <c r="AM5659" s="3"/>
      <c r="AN5659" s="5" t="s">
        <v>46</v>
      </c>
      <c r="AO5659" s="1"/>
      <c r="AP5659" s="1"/>
      <c r="AQ5659" s="1"/>
    </row>
    <row r="5660" spans="1:43">
      <c r="A5660" s="1" t="s">
        <v>14209</v>
      </c>
      <c r="B5660" s="1" t="s">
        <v>14210</v>
      </c>
      <c r="C5660" s="3">
        <v>9.4</v>
      </c>
      <c r="D5660" s="4">
        <v>40806</v>
      </c>
      <c r="E5660" s="3">
        <v>62.4202711242</v>
      </c>
      <c r="F5660" s="5" t="s">
        <v>14196</v>
      </c>
      <c r="G5660" s="5">
        <v>1741</v>
      </c>
      <c r="H5660" s="5" t="s">
        <v>60</v>
      </c>
      <c r="I5660" s="3">
        <v>11.621639830223</v>
      </c>
      <c r="J5660" s="3">
        <v>14.3849206349206</v>
      </c>
      <c r="K5660" s="3">
        <v>3.22741433021807</v>
      </c>
      <c r="L5660" s="3">
        <v>36.6251198465964</v>
      </c>
      <c r="M5660" s="3">
        <v>5.45142093371098</v>
      </c>
      <c r="N5660" s="3">
        <v>16.3204747774481</v>
      </c>
      <c r="O5660" s="3">
        <v>18.9418141354679</v>
      </c>
      <c r="P5660" s="3">
        <v>13.0831643002028</v>
      </c>
      <c r="Q5660" s="3">
        <v>20.7492165294075</v>
      </c>
      <c r="R5660" s="3">
        <v>29.2146596858639</v>
      </c>
      <c r="S5660" s="3">
        <v>58.9714066398004</v>
      </c>
      <c r="T5660" s="3">
        <v>18.8405797101449</v>
      </c>
      <c r="U5660" s="3">
        <v>146.878259573834</v>
      </c>
      <c r="V5660" s="3">
        <v>10.5263157894737</v>
      </c>
      <c r="W5660" s="3">
        <v>102.803109125405</v>
      </c>
      <c r="X5660" s="3">
        <v>9.77272727272727</v>
      </c>
      <c r="Y5660" s="3">
        <v>58.3938814531549</v>
      </c>
      <c r="Z5660" s="3">
        <v>64.0776699029126</v>
      </c>
      <c r="AA5660" s="3">
        <v>0.223436417467709</v>
      </c>
      <c r="AB5660" s="3">
        <v>0.208596449878216</v>
      </c>
      <c r="AC5660" s="3">
        <v>-33.7614583872806</v>
      </c>
      <c r="AD5660" s="3">
        <v>0.785618132469582</v>
      </c>
      <c r="AE5660" s="5">
        <v>7</v>
      </c>
      <c r="AF5660" s="3">
        <v>1.86218109301905</v>
      </c>
      <c r="AG5660" s="3">
        <v>68.5551364177882</v>
      </c>
      <c r="AH5660" s="3">
        <v>58.4041393044084</v>
      </c>
      <c r="AI5660" s="3">
        <v>24.9004023121335</v>
      </c>
      <c r="AJ5660" s="3">
        <v>15.3342113952648</v>
      </c>
      <c r="AK5660" s="3">
        <v>15.7748934294589</v>
      </c>
      <c r="AL5660" s="3">
        <v>22.1407088312599</v>
      </c>
      <c r="AM5660" s="3"/>
      <c r="AN5660" s="5" t="s">
        <v>46</v>
      </c>
      <c r="AO5660" s="1"/>
      <c r="AP5660" s="1"/>
      <c r="AQ5660" s="1"/>
    </row>
    <row r="5661" spans="1:43">
      <c r="A5661" s="1" t="s">
        <v>14211</v>
      </c>
      <c r="B5661" s="1" t="s">
        <v>14212</v>
      </c>
      <c r="C5661" s="3">
        <v>9.64931506849315</v>
      </c>
      <c r="D5661" s="4">
        <v>40715</v>
      </c>
      <c r="E5661" s="3">
        <v>147.7140978281</v>
      </c>
      <c r="F5661" s="5" t="s">
        <v>1923</v>
      </c>
      <c r="G5661" s="5">
        <v>2607</v>
      </c>
      <c r="H5661" s="5" t="s">
        <v>45</v>
      </c>
      <c r="I5661" s="3">
        <v>3.77171215880894</v>
      </c>
      <c r="J5661" s="3">
        <v>7.96178343949045</v>
      </c>
      <c r="K5661" s="3">
        <v>1.01449275362321</v>
      </c>
      <c r="L5661" s="3">
        <v>17.2360248447205</v>
      </c>
      <c r="M5661" s="3">
        <v>1.11218568665378</v>
      </c>
      <c r="N5661" s="3">
        <v>18.8888888888889</v>
      </c>
      <c r="O5661" s="3">
        <v>6.4663951120163</v>
      </c>
      <c r="P5661" s="3">
        <v>8.94039735099338</v>
      </c>
      <c r="Q5661" s="3">
        <v>8.62337662337663</v>
      </c>
      <c r="R5661" s="3">
        <v>7.02054794520548</v>
      </c>
      <c r="S5661" s="3">
        <v>17.3400673400674</v>
      </c>
      <c r="T5661" s="3">
        <v>12.0527306967985</v>
      </c>
      <c r="U5661" s="3">
        <v>36.3521100768783</v>
      </c>
      <c r="V5661" s="3">
        <v>12.9511677282378</v>
      </c>
      <c r="W5661" s="3">
        <v>37.5266499023205</v>
      </c>
      <c r="X5661" s="3">
        <v>12.3222748815166</v>
      </c>
      <c r="Y5661" s="3">
        <v>56.4293310950658</v>
      </c>
      <c r="Z5661" s="3">
        <v>4.64135021097046</v>
      </c>
      <c r="AA5661" s="3">
        <v>0.214103885667886</v>
      </c>
      <c r="AB5661" s="3">
        <v>0.228687629919785</v>
      </c>
      <c r="AC5661" s="3">
        <v>-9.41176467683406</v>
      </c>
      <c r="AD5661" s="3">
        <v>1.18836964139254</v>
      </c>
      <c r="AE5661" s="5">
        <v>4</v>
      </c>
      <c r="AF5661" s="3">
        <v>0.813434408581641</v>
      </c>
      <c r="AG5661" s="3">
        <v>15.3859002877549</v>
      </c>
      <c r="AH5661" s="3">
        <v>18.7311863419087</v>
      </c>
      <c r="AI5661" s="3">
        <v>10.1444966585741</v>
      </c>
      <c r="AJ5661" s="3">
        <v>10.6618718803138</v>
      </c>
      <c r="AK5661" s="3">
        <v>11.3109729915674</v>
      </c>
      <c r="AL5661" s="3">
        <v>17.0062666656117</v>
      </c>
      <c r="AM5661" s="3"/>
      <c r="AN5661" s="5" t="s">
        <v>46</v>
      </c>
      <c r="AO5661" s="1"/>
      <c r="AP5661" s="1"/>
      <c r="AQ5661" s="1"/>
    </row>
    <row r="5662" spans="1:43">
      <c r="A5662" s="1" t="s">
        <v>14213</v>
      </c>
      <c r="B5662" s="1" t="s">
        <v>14214</v>
      </c>
      <c r="C5662" s="3">
        <v>13.158904109589</v>
      </c>
      <c r="D5662" s="4">
        <v>39434</v>
      </c>
      <c r="E5662" s="3">
        <v>50.0041532491</v>
      </c>
      <c r="F5662" s="5" t="s">
        <v>14215</v>
      </c>
      <c r="G5662" s="5">
        <v>793</v>
      </c>
      <c r="H5662" s="5" t="s">
        <v>55</v>
      </c>
      <c r="I5662" s="3">
        <v>9.14354428264286</v>
      </c>
      <c r="J5662" s="3">
        <v>59.2256503327284</v>
      </c>
      <c r="K5662" s="3">
        <v>1.62122328666176</v>
      </c>
      <c r="L5662" s="3">
        <v>68.7570621468927</v>
      </c>
      <c r="M5662" s="3">
        <v>2.01981076513104</v>
      </c>
      <c r="N5662" s="3">
        <v>76.6606822262118</v>
      </c>
      <c r="O5662" s="3">
        <v>18.6157514886018</v>
      </c>
      <c r="P5662" s="3">
        <v>52.4503311258278</v>
      </c>
      <c r="Q5662" s="3">
        <v>16.8258167558009</v>
      </c>
      <c r="R5662" s="3">
        <v>69.359756097561</v>
      </c>
      <c r="S5662" s="3">
        <v>59.0412693119506</v>
      </c>
      <c r="T5662" s="3">
        <v>60.44921875</v>
      </c>
      <c r="U5662" s="3">
        <v>149.410212256339</v>
      </c>
      <c r="V5662" s="3">
        <v>45.3929539295393</v>
      </c>
      <c r="W5662" s="3">
        <v>106.737160114541</v>
      </c>
      <c r="X5662" s="3">
        <v>51.7529215358932</v>
      </c>
      <c r="Y5662" s="3">
        <v>79.1598751871877</v>
      </c>
      <c r="Z5662" s="3">
        <v>81.7047817047817</v>
      </c>
      <c r="AA5662" s="3">
        <v>0.252403924518481</v>
      </c>
      <c r="AB5662" s="3">
        <v>0.213856246748052</v>
      </c>
      <c r="AC5662" s="3">
        <v>-38.5035010584595</v>
      </c>
      <c r="AD5662" s="3">
        <v>0.709935724405197</v>
      </c>
      <c r="AE5662" s="5">
        <v>5</v>
      </c>
      <c r="AF5662" s="3">
        <v>1.81114248355047</v>
      </c>
      <c r="AG5662" s="3">
        <v>57.6198188830463</v>
      </c>
      <c r="AH5662" s="3">
        <v>62.4130747422077</v>
      </c>
      <c r="AI5662" s="3">
        <v>24.6623556583457</v>
      </c>
      <c r="AJ5662" s="3">
        <v>19.8988192993776</v>
      </c>
      <c r="AK5662" s="3">
        <v>21.605257697805</v>
      </c>
      <c r="AL5662" s="3">
        <v>23.5992083723336</v>
      </c>
      <c r="AM5662" s="3"/>
      <c r="AN5662" s="5" t="s">
        <v>46</v>
      </c>
      <c r="AO5662" s="1"/>
      <c r="AP5662" s="1"/>
      <c r="AQ5662" s="1"/>
    </row>
    <row r="5663" spans="1:43">
      <c r="A5663" s="1" t="s">
        <v>14216</v>
      </c>
      <c r="B5663" s="1" t="s">
        <v>14217</v>
      </c>
      <c r="C5663" s="3">
        <v>8.60821917808219</v>
      </c>
      <c r="D5663" s="4">
        <v>41095</v>
      </c>
      <c r="E5663" s="3">
        <v>14.8147144622</v>
      </c>
      <c r="F5663" s="5" t="s">
        <v>3380</v>
      </c>
      <c r="G5663" s="5">
        <v>1601</v>
      </c>
      <c r="H5663" s="5" t="s">
        <v>116</v>
      </c>
      <c r="I5663" s="3">
        <v>8.61201800052942</v>
      </c>
      <c r="J5663" s="3">
        <v>48.1308411214953</v>
      </c>
      <c r="K5663" s="3">
        <v>3.49205459488243</v>
      </c>
      <c r="L5663" s="3">
        <v>32.5688073394495</v>
      </c>
      <c r="M5663" s="3">
        <v>4.31355932203389</v>
      </c>
      <c r="N5663" s="3">
        <v>43.9252336448598</v>
      </c>
      <c r="O5663" s="3">
        <v>13.6600080027086</v>
      </c>
      <c r="P5663" s="3">
        <v>53</v>
      </c>
      <c r="Q5663" s="3">
        <v>19.3272151489692</v>
      </c>
      <c r="R5663" s="3">
        <v>48.1481481481481</v>
      </c>
      <c r="S5663" s="3">
        <v>51.9192002303863</v>
      </c>
      <c r="T5663" s="3">
        <v>49.6932515337423</v>
      </c>
      <c r="U5663" s="3">
        <v>87.2281093139989</v>
      </c>
      <c r="V5663" s="3">
        <v>63.8655462184874</v>
      </c>
      <c r="W5663" s="3">
        <v>60.4335925620194</v>
      </c>
      <c r="X5663" s="3">
        <v>64.8351648351648</v>
      </c>
      <c r="Y5663" s="3">
        <v>144.177742511406</v>
      </c>
      <c r="Z5663" s="3">
        <v>34.8837209302326</v>
      </c>
      <c r="AA5663" s="3">
        <v>0.257134931942073</v>
      </c>
      <c r="AB5663" s="3">
        <v>0.166203223165906</v>
      </c>
      <c r="AC5663" s="3">
        <v>-25.9933842447013</v>
      </c>
      <c r="AD5663" s="3">
        <v>0.655268335395932</v>
      </c>
      <c r="AE5663" s="5">
        <v>3</v>
      </c>
      <c r="AF5663" s="3">
        <v>1.19774327028836</v>
      </c>
      <c r="AG5663" s="3">
        <v>39.6432533848827</v>
      </c>
      <c r="AH5663" s="3">
        <v>40.4109142137275</v>
      </c>
      <c r="AI5663" s="3">
        <v>16.2073474077411</v>
      </c>
      <c r="AJ5663" s="3">
        <v>19.6959716100937</v>
      </c>
      <c r="AK5663" s="3">
        <v>16.2806809059515</v>
      </c>
      <c r="AL5663" s="3">
        <v>18.369924949594</v>
      </c>
      <c r="AM5663" s="3"/>
      <c r="AN5663" s="5" t="s">
        <v>46</v>
      </c>
      <c r="AO5663" s="1"/>
      <c r="AP5663" s="1"/>
      <c r="AQ5663" s="1"/>
    </row>
    <row r="5664" spans="1:43">
      <c r="A5664" s="1" t="s">
        <v>14218</v>
      </c>
      <c r="B5664" s="1" t="s">
        <v>14219</v>
      </c>
      <c r="C5664" s="3">
        <v>8.47945205479452</v>
      </c>
      <c r="D5664" s="4">
        <v>41142</v>
      </c>
      <c r="E5664" s="3">
        <v>15.7926333168</v>
      </c>
      <c r="F5664" s="5" t="s">
        <v>14220</v>
      </c>
      <c r="G5664" s="5">
        <v>915</v>
      </c>
      <c r="H5664" s="5" t="s">
        <v>112</v>
      </c>
      <c r="I5664" s="3">
        <v>6.57317387937708</v>
      </c>
      <c r="J5664" s="3">
        <v>41.0526315789474</v>
      </c>
      <c r="K5664" s="3">
        <v>-0.617779204107834</v>
      </c>
      <c r="L5664" s="3">
        <v>93.8144329896907</v>
      </c>
      <c r="M5664" s="3">
        <v>5.46615581098338</v>
      </c>
      <c r="N5664" s="3">
        <v>31.5789473684211</v>
      </c>
      <c r="O5664" s="3">
        <v>6.75687322244245</v>
      </c>
      <c r="P5664" s="3">
        <v>79.7872340425532</v>
      </c>
      <c r="Q5664" s="3">
        <v>6.81210657928774</v>
      </c>
      <c r="R5664" s="3">
        <v>87.6404494382023</v>
      </c>
      <c r="S5664" s="3">
        <v>2.44810189397071</v>
      </c>
      <c r="T5664" s="3">
        <v>81.4814814814815</v>
      </c>
      <c r="U5664" s="3">
        <v>4.93900372754999</v>
      </c>
      <c r="V5664" s="3">
        <v>82.3529411764706</v>
      </c>
      <c r="W5664" s="3">
        <v>5.9351748909604</v>
      </c>
      <c r="X5664" s="3">
        <v>76.3636363636364</v>
      </c>
      <c r="Y5664" s="3">
        <v>51.1531421598536</v>
      </c>
      <c r="Z5664" s="3">
        <v>79.4117647058823</v>
      </c>
      <c r="AA5664" s="3">
        <v>0.0161422181173002</v>
      </c>
      <c r="AB5664" s="3">
        <v>0.0213454710851184</v>
      </c>
      <c r="AC5664" s="3">
        <v>-22.1552668649241</v>
      </c>
      <c r="AD5664" s="3">
        <v>0.08742485875116</v>
      </c>
      <c r="AE5664" s="5">
        <v>3</v>
      </c>
      <c r="AF5664" s="3">
        <v>0.0417782679316082</v>
      </c>
      <c r="AG5664" s="3">
        <v>-0.8154892647387</v>
      </c>
      <c r="AH5664" s="3">
        <v>7.04226439454108</v>
      </c>
      <c r="AI5664" s="3">
        <v>3.17743642306632</v>
      </c>
      <c r="AJ5664" s="3">
        <v>6.71668947606399</v>
      </c>
      <c r="AK5664" s="3">
        <v>3.42607383026909</v>
      </c>
      <c r="AL5664" s="3">
        <v>3.07721021009539</v>
      </c>
      <c r="AM5664" s="3"/>
      <c r="AN5664" s="5" t="s">
        <v>46</v>
      </c>
      <c r="AO5664" s="1"/>
      <c r="AP5664" s="1"/>
      <c r="AQ5664" s="1"/>
    </row>
    <row r="5665" spans="1:43">
      <c r="A5665" s="1" t="s">
        <v>14221</v>
      </c>
      <c r="B5665" s="1" t="s">
        <v>14222</v>
      </c>
      <c r="C5665" s="3">
        <v>9.2027397260274</v>
      </c>
      <c r="D5665" s="4">
        <v>40878</v>
      </c>
      <c r="E5665" s="3">
        <v>32.2824420687</v>
      </c>
      <c r="F5665" s="5" t="s">
        <v>14223</v>
      </c>
      <c r="G5665" s="5">
        <v>1531</v>
      </c>
      <c r="H5665" s="5" t="s">
        <v>71</v>
      </c>
      <c r="I5665" s="3">
        <v>-5.31231757151196</v>
      </c>
      <c r="J5665" s="3">
        <v>98.1132075471698</v>
      </c>
      <c r="K5665" s="3">
        <v>-1.09756097560974</v>
      </c>
      <c r="L5665" s="3">
        <v>97.4842767295598</v>
      </c>
      <c r="M5665" s="3">
        <v>-4.70035252643947</v>
      </c>
      <c r="N5665" s="3">
        <v>94.3396226415094</v>
      </c>
      <c r="O5665" s="3">
        <v>-8.36158192090395</v>
      </c>
      <c r="P5665" s="3">
        <v>98.1012658227848</v>
      </c>
      <c r="Q5665" s="3">
        <v>-7.94551645856981</v>
      </c>
      <c r="R5665" s="3">
        <v>98.0769230769231</v>
      </c>
      <c r="S5665" s="3">
        <v>0.557966522008691</v>
      </c>
      <c r="T5665" s="3">
        <v>79.1946308724832</v>
      </c>
      <c r="U5665" s="3">
        <v>23.1586940015186</v>
      </c>
      <c r="V5665" s="3">
        <v>7.19424460431655</v>
      </c>
      <c r="W5665" s="3">
        <v>28.2213438735178</v>
      </c>
      <c r="X5665" s="3">
        <v>8.63309352517986</v>
      </c>
      <c r="Y5665" s="3">
        <v>31.6558441558442</v>
      </c>
      <c r="Z5665" s="3">
        <v>7.14285714285714</v>
      </c>
      <c r="AA5665" s="3">
        <v>-0.0091962147798115</v>
      </c>
      <c r="AB5665" s="3">
        <v>0.185914285401253</v>
      </c>
      <c r="AC5665" s="3">
        <v>-9.83698707138841</v>
      </c>
      <c r="AD5665" s="3">
        <v>0.876573580173588</v>
      </c>
      <c r="AE5665" s="5">
        <v>2</v>
      </c>
      <c r="AF5665" s="3">
        <v>0.779360802087314</v>
      </c>
      <c r="AG5665" s="3">
        <v>3.32849300633125</v>
      </c>
      <c r="AH5665" s="3">
        <v>11.2760278400903</v>
      </c>
      <c r="AI5665" s="3">
        <v>8.025361935118</v>
      </c>
      <c r="AJ5665" s="3">
        <v>6.7316110420667</v>
      </c>
      <c r="AK5665" s="3">
        <v>6.3875155629344</v>
      </c>
      <c r="AL5665" s="3">
        <v>7.00726635152629</v>
      </c>
      <c r="AM5665" s="3"/>
      <c r="AN5665" s="5" t="s">
        <v>46</v>
      </c>
      <c r="AO5665" s="1"/>
      <c r="AP5665" s="1"/>
      <c r="AQ5665" s="1"/>
    </row>
    <row r="5666" spans="1:43">
      <c r="A5666" s="1" t="s">
        <v>14224</v>
      </c>
      <c r="B5666" s="1" t="s">
        <v>14225</v>
      </c>
      <c r="C5666" s="3">
        <v>8.78082191780822</v>
      </c>
      <c r="D5666" s="4">
        <v>41032</v>
      </c>
      <c r="E5666" s="3">
        <v>48.0533130297</v>
      </c>
      <c r="F5666" s="5" t="s">
        <v>11188</v>
      </c>
      <c r="G5666" s="5">
        <v>2224</v>
      </c>
      <c r="H5666" s="5" t="s">
        <v>50</v>
      </c>
      <c r="I5666" s="3">
        <v>0.272973598084489</v>
      </c>
      <c r="J5666" s="3">
        <v>23.6266190263511</v>
      </c>
      <c r="K5666" s="3">
        <v>0</v>
      </c>
      <c r="L5666" s="3">
        <v>43.3820274457725</v>
      </c>
      <c r="M5666" s="3">
        <v>0.090493209370952</v>
      </c>
      <c r="N5666" s="3">
        <v>21.5048975957257</v>
      </c>
      <c r="O5666" s="3">
        <v>0.181650307011533</v>
      </c>
      <c r="P5666" s="3">
        <v>82.5034262220192</v>
      </c>
      <c r="Q5666" s="3">
        <v>0.913987682721398</v>
      </c>
      <c r="R5666" s="3">
        <v>70.1110574601642</v>
      </c>
      <c r="S5666" s="3">
        <v>1.72673567670304</v>
      </c>
      <c r="T5666" s="3">
        <v>57.7966101694915</v>
      </c>
      <c r="U5666" s="3">
        <v>6.95293661921955</v>
      </c>
      <c r="V5666" s="3">
        <v>31.2693498452012</v>
      </c>
      <c r="W5666" s="3">
        <v>15.5439216003663</v>
      </c>
      <c r="X5666" s="3">
        <v>25.2427184466019</v>
      </c>
      <c r="Y5666" s="3">
        <v>19.883563778438</v>
      </c>
      <c r="Z5666" s="3">
        <v>33.9869281045752</v>
      </c>
      <c r="AA5666" s="3">
        <v>0.0212829704750222</v>
      </c>
      <c r="AB5666" s="3">
        <v>0.44637110547343</v>
      </c>
      <c r="AC5666" s="3">
        <v>-3.01685891748003</v>
      </c>
      <c r="AD5666" s="3">
        <v>1.63237979104533</v>
      </c>
      <c r="AE5666" s="5">
        <v>3</v>
      </c>
      <c r="AF5666" s="3">
        <v>0.405050794743991</v>
      </c>
      <c r="AG5666" s="3">
        <v>2.57914034418909</v>
      </c>
      <c r="AH5666" s="3">
        <v>3.72635944195332</v>
      </c>
      <c r="AI5666" s="3">
        <v>5.11510515459952</v>
      </c>
      <c r="AJ5666" s="3">
        <v>4.51806591482227</v>
      </c>
      <c r="AK5666" s="3">
        <v>5.00599090603222</v>
      </c>
      <c r="AL5666" s="3">
        <v>4.72489409486632</v>
      </c>
      <c r="AM5666" s="3">
        <v>500</v>
      </c>
      <c r="AN5666" s="5" t="s">
        <v>56</v>
      </c>
      <c r="AO5666" s="1"/>
      <c r="AP5666" s="1"/>
      <c r="AQ5666" s="1"/>
    </row>
    <row r="5667" spans="1:43">
      <c r="A5667" s="1" t="s">
        <v>14226</v>
      </c>
      <c r="B5667" s="1" t="s">
        <v>14227</v>
      </c>
      <c r="C5667" s="3">
        <v>0.178082191780822</v>
      </c>
      <c r="D5667" s="4">
        <v>44172</v>
      </c>
      <c r="E5667" s="3">
        <v>1.0399559172</v>
      </c>
      <c r="F5667" s="5" t="s">
        <v>1581</v>
      </c>
      <c r="G5667" s="5">
        <v>66</v>
      </c>
      <c r="H5667" s="5" t="s">
        <v>198</v>
      </c>
      <c r="I5667" s="3">
        <v>0.219145333200516</v>
      </c>
      <c r="J5667" s="3">
        <v>46.2962962962963</v>
      </c>
      <c r="K5667" s="3">
        <v>0.0298270033803904</v>
      </c>
      <c r="L5667" s="3">
        <v>44.6808510638298</v>
      </c>
      <c r="M5667" s="3">
        <v>0.069624030236714</v>
      </c>
      <c r="N5667" s="3">
        <v>50.3978779840849</v>
      </c>
      <c r="O5667" s="3"/>
      <c r="P5667" s="3"/>
      <c r="Q5667" s="3"/>
      <c r="R5667" s="3"/>
      <c r="S5667" s="3"/>
      <c r="T5667" s="3"/>
      <c r="U5667" s="3"/>
      <c r="V5667" s="3"/>
      <c r="W5667" s="3"/>
      <c r="X5667" s="3"/>
      <c r="Y5667" s="3"/>
      <c r="Z5667" s="3"/>
      <c r="AA5667" s="3">
        <v>0.271554814624529</v>
      </c>
      <c r="AB5667" s="3">
        <v>0.394232089630219</v>
      </c>
      <c r="AC5667" s="3">
        <v>-0.158982511923693</v>
      </c>
      <c r="AD5667" s="3"/>
      <c r="AE5667" s="5"/>
      <c r="AF5667" s="3">
        <v>0.0896503635820202</v>
      </c>
      <c r="AG5667" s="3"/>
      <c r="AH5667" s="3"/>
      <c r="AI5667" s="3"/>
      <c r="AJ5667" s="3"/>
      <c r="AK5667" s="3"/>
      <c r="AL5667" s="3"/>
      <c r="AM5667" s="3"/>
      <c r="AN5667" s="5" t="s">
        <v>46</v>
      </c>
      <c r="AO5667" s="1"/>
      <c r="AP5667" s="1"/>
      <c r="AQ5667" s="1"/>
    </row>
    <row r="5668" spans="1:43">
      <c r="A5668" s="1" t="s">
        <v>14228</v>
      </c>
      <c r="B5668" s="1" t="s">
        <v>14229</v>
      </c>
      <c r="C5668" s="3">
        <v>1.70958904109589</v>
      </c>
      <c r="D5668" s="4">
        <v>43613</v>
      </c>
      <c r="E5668" s="3">
        <v>1.6788516533</v>
      </c>
      <c r="F5668" s="5" t="s">
        <v>229</v>
      </c>
      <c r="G5668" s="5">
        <v>625</v>
      </c>
      <c r="H5668" s="5" t="s">
        <v>198</v>
      </c>
      <c r="I5668" s="3">
        <v>0.40991420400381</v>
      </c>
      <c r="J5668" s="3">
        <v>9.78835978835979</v>
      </c>
      <c r="K5668" s="3">
        <v>0.00949487276870385</v>
      </c>
      <c r="L5668" s="3">
        <v>69.9468085106383</v>
      </c>
      <c r="M5668" s="3">
        <v>0.199771689497716</v>
      </c>
      <c r="N5668" s="3">
        <v>15.1193633952255</v>
      </c>
      <c r="O5668" s="3">
        <v>1.08445297504797</v>
      </c>
      <c r="P5668" s="3">
        <v>6.03448275862069</v>
      </c>
      <c r="Q5668" s="3">
        <v>1.82714617169373</v>
      </c>
      <c r="R5668" s="3">
        <v>4.76190476190476</v>
      </c>
      <c r="S5668" s="3">
        <v>2.78103044496487</v>
      </c>
      <c r="T5668" s="3">
        <v>17.8294573643411</v>
      </c>
      <c r="U5668" s="3"/>
      <c r="V5668" s="3"/>
      <c r="W5668" s="3"/>
      <c r="X5668" s="3"/>
      <c r="Y5668" s="3"/>
      <c r="Z5668" s="3"/>
      <c r="AA5668" s="3">
        <v>0.104957761013596</v>
      </c>
      <c r="AB5668" s="3">
        <v>0.229878154387613</v>
      </c>
      <c r="AC5668" s="3">
        <v>-1.88228549589146</v>
      </c>
      <c r="AD5668" s="3"/>
      <c r="AE5668" s="5">
        <v>3</v>
      </c>
      <c r="AF5668" s="3">
        <v>0.264699909517492</v>
      </c>
      <c r="AG5668" s="3">
        <v>2.94735250622749</v>
      </c>
      <c r="AH5668" s="3"/>
      <c r="AI5668" s="3"/>
      <c r="AJ5668" s="3"/>
      <c r="AK5668" s="3"/>
      <c r="AL5668" s="3"/>
      <c r="AM5668" s="3"/>
      <c r="AN5668" s="5" t="s">
        <v>46</v>
      </c>
      <c r="AO5668" s="1"/>
      <c r="AP5668" s="1"/>
      <c r="AQ5668" s="1"/>
    </row>
    <row r="5669" spans="1:43">
      <c r="A5669" s="1" t="s">
        <v>14230</v>
      </c>
      <c r="B5669" s="1" t="s">
        <v>14231</v>
      </c>
      <c r="C5669" s="3">
        <v>14.4986301369863</v>
      </c>
      <c r="D5669" s="4">
        <v>38945</v>
      </c>
      <c r="E5669" s="3">
        <v>11.2593804312</v>
      </c>
      <c r="F5669" s="5" t="s">
        <v>14169</v>
      </c>
      <c r="G5669" s="5">
        <v>250</v>
      </c>
      <c r="H5669" s="5" t="s">
        <v>55</v>
      </c>
      <c r="I5669" s="3">
        <v>2.74022823760337</v>
      </c>
      <c r="J5669" s="3">
        <v>87.2958257713249</v>
      </c>
      <c r="K5669" s="3">
        <v>1.40395594166725</v>
      </c>
      <c r="L5669" s="3">
        <v>72.090395480226</v>
      </c>
      <c r="M5669" s="3">
        <v>0.458860229264526</v>
      </c>
      <c r="N5669" s="3">
        <v>85.4578096947935</v>
      </c>
      <c r="O5669" s="3">
        <v>4.20911156427284</v>
      </c>
      <c r="P5669" s="3">
        <v>92.2516556291391</v>
      </c>
      <c r="Q5669" s="3">
        <v>4.33335197040566</v>
      </c>
      <c r="R5669" s="3">
        <v>92.2256097560976</v>
      </c>
      <c r="S5669" s="3">
        <v>32.7290119086888</v>
      </c>
      <c r="T5669" s="3">
        <v>90.33203125</v>
      </c>
      <c r="U5669" s="3">
        <v>83.5601098446383</v>
      </c>
      <c r="V5669" s="3">
        <v>84.5528455284553</v>
      </c>
      <c r="W5669" s="3">
        <v>44.4686049703172</v>
      </c>
      <c r="X5669" s="3">
        <v>92.4874791318865</v>
      </c>
      <c r="Y5669" s="3">
        <v>41.3146551459298</v>
      </c>
      <c r="Z5669" s="3">
        <v>95.010395010395</v>
      </c>
      <c r="AA5669" s="3">
        <v>0.144385468733768</v>
      </c>
      <c r="AB5669" s="3">
        <v>0.109747076096283</v>
      </c>
      <c r="AC5669" s="3">
        <v>-34.1078066914498</v>
      </c>
      <c r="AD5669" s="3">
        <v>0.381772191617514</v>
      </c>
      <c r="AE5669" s="5">
        <v>3</v>
      </c>
      <c r="AF5669" s="3">
        <v>1.01368357286872</v>
      </c>
      <c r="AG5669" s="3">
        <v>32.4806847426383</v>
      </c>
      <c r="AH5669" s="3">
        <v>38.993210044845</v>
      </c>
      <c r="AI5669" s="3">
        <v>11.1736969061853</v>
      </c>
      <c r="AJ5669" s="3">
        <v>13.0057162460981</v>
      </c>
      <c r="AK5669" s="3">
        <v>6.97943692758878</v>
      </c>
      <c r="AL5669" s="3">
        <v>10.0522047703259</v>
      </c>
      <c r="AM5669" s="3"/>
      <c r="AN5669" s="5" t="s">
        <v>46</v>
      </c>
      <c r="AO5669" s="1"/>
      <c r="AP5669" s="1"/>
      <c r="AQ5669" s="1"/>
    </row>
    <row r="5670" spans="1:43">
      <c r="A5670" s="1" t="s">
        <v>14232</v>
      </c>
      <c r="B5670" s="1" t="s">
        <v>14233</v>
      </c>
      <c r="C5670" s="3">
        <v>11.0630136986301</v>
      </c>
      <c r="D5670" s="4">
        <v>40199</v>
      </c>
      <c r="E5670" s="3">
        <v>11.2963386535</v>
      </c>
      <c r="F5670" s="5" t="s">
        <v>7657</v>
      </c>
      <c r="G5670" s="5">
        <v>2501</v>
      </c>
      <c r="H5670" s="5" t="s">
        <v>112</v>
      </c>
      <c r="I5670" s="3">
        <v>15.9420289855072</v>
      </c>
      <c r="J5670" s="3">
        <v>22.2222222222222</v>
      </c>
      <c r="K5670" s="3">
        <v>1.49942329873126</v>
      </c>
      <c r="L5670" s="3">
        <v>32.4324324324324</v>
      </c>
      <c r="M5670" s="3">
        <v>14.3599740090968</v>
      </c>
      <c r="N5670" s="3">
        <v>2.77777777777778</v>
      </c>
      <c r="O5670" s="3">
        <v>22.2222222222222</v>
      </c>
      <c r="P5670" s="3">
        <v>41.6666666666667</v>
      </c>
      <c r="Q5670" s="3">
        <v>33.3333333333333</v>
      </c>
      <c r="R5670" s="3">
        <v>22.2222222222222</v>
      </c>
      <c r="S5670" s="3">
        <v>63.5687732342007</v>
      </c>
      <c r="T5670" s="3">
        <v>25</v>
      </c>
      <c r="U5670" s="3">
        <v>95.7730812013348</v>
      </c>
      <c r="V5670" s="3">
        <v>25.8064516129032</v>
      </c>
      <c r="W5670" s="3">
        <v>82.7622014537902</v>
      </c>
      <c r="X5670" s="3">
        <v>23.0769230769231</v>
      </c>
      <c r="Y5670" s="3">
        <v>172.024729520866</v>
      </c>
      <c r="Z5670" s="3">
        <v>34.7826086956522</v>
      </c>
      <c r="AA5670" s="3">
        <v>0.292757952150163</v>
      </c>
      <c r="AB5670" s="3">
        <v>0.209101587111228</v>
      </c>
      <c r="AC5670" s="3">
        <v>-30.1151461470328</v>
      </c>
      <c r="AD5670" s="3">
        <v>0.737778896621896</v>
      </c>
      <c r="AE5670" s="5">
        <v>5</v>
      </c>
      <c r="AF5670" s="3">
        <v>1.42729518263206</v>
      </c>
      <c r="AG5670" s="3">
        <v>67.7037656928337</v>
      </c>
      <c r="AH5670" s="3">
        <v>49.3329376102347</v>
      </c>
      <c r="AI5670" s="3">
        <v>22.813164870701</v>
      </c>
      <c r="AJ5670" s="3">
        <v>26.8733333424644</v>
      </c>
      <c r="AK5670" s="3">
        <v>17.4743836721848</v>
      </c>
      <c r="AL5670" s="3">
        <v>11.1129299259267</v>
      </c>
      <c r="AM5670" s="3"/>
      <c r="AN5670" s="5" t="s">
        <v>46</v>
      </c>
      <c r="AO5670" s="1"/>
      <c r="AP5670" s="1"/>
      <c r="AQ5670" s="1"/>
    </row>
    <row r="5671" spans="1:43">
      <c r="A5671" s="1" t="s">
        <v>14234</v>
      </c>
      <c r="B5671" s="1" t="s">
        <v>14235</v>
      </c>
      <c r="C5671" s="3">
        <v>8.69315068493151</v>
      </c>
      <c r="D5671" s="4">
        <v>41064</v>
      </c>
      <c r="E5671" s="3">
        <v>0.645217361</v>
      </c>
      <c r="F5671" s="5" t="s">
        <v>13635</v>
      </c>
      <c r="G5671" s="5">
        <v>2343</v>
      </c>
      <c r="H5671" s="5" t="s">
        <v>112</v>
      </c>
      <c r="I5671" s="3">
        <v>4.02321083172147</v>
      </c>
      <c r="J5671" s="3">
        <v>75</v>
      </c>
      <c r="K5671" s="3">
        <v>2.24334600760457</v>
      </c>
      <c r="L5671" s="3">
        <v>75</v>
      </c>
      <c r="M5671" s="3">
        <v>2.5162028211971</v>
      </c>
      <c r="N5671" s="3">
        <v>75</v>
      </c>
      <c r="O5671" s="3">
        <v>12.0416666666667</v>
      </c>
      <c r="P5671" s="3">
        <v>50</v>
      </c>
      <c r="Q5671" s="3">
        <v>29.1546589817483</v>
      </c>
      <c r="R5671" s="3">
        <v>50</v>
      </c>
      <c r="S5671" s="3">
        <v>29.0307101727447</v>
      </c>
      <c r="T5671" s="3">
        <v>50</v>
      </c>
      <c r="U5671" s="3">
        <v>54.8963133640553</v>
      </c>
      <c r="V5671" s="3">
        <v>50</v>
      </c>
      <c r="W5671" s="3">
        <v>54.2742398164085</v>
      </c>
      <c r="X5671" s="3">
        <v>33.3333333333333</v>
      </c>
      <c r="Y5671" s="3">
        <v>114.092356687898</v>
      </c>
      <c r="Z5671" s="3">
        <v>66.6666666666667</v>
      </c>
      <c r="AA5671" s="3">
        <v>0.124538401091691</v>
      </c>
      <c r="AB5671" s="3">
        <v>0.138910116653332</v>
      </c>
      <c r="AC5671" s="3">
        <v>-35.0419384902143</v>
      </c>
      <c r="AD5671" s="3">
        <v>0.442843691353689</v>
      </c>
      <c r="AE5671" s="5">
        <v>4</v>
      </c>
      <c r="AF5671" s="3">
        <v>1.11875009644089</v>
      </c>
      <c r="AG5671" s="3">
        <v>31.3315855292513</v>
      </c>
      <c r="AH5671" s="3">
        <v>31.1178825213091</v>
      </c>
      <c r="AI5671" s="3">
        <v>16.8944322213355</v>
      </c>
      <c r="AJ5671" s="3">
        <v>19.4260537856471</v>
      </c>
      <c r="AK5671" s="3">
        <v>13.9141792724633</v>
      </c>
      <c r="AL5671" s="3">
        <v>13.7149127636325</v>
      </c>
      <c r="AM5671" s="3"/>
      <c r="AN5671" s="5" t="s">
        <v>46</v>
      </c>
      <c r="AO5671" s="1"/>
      <c r="AP5671" s="1"/>
      <c r="AQ5671" s="1"/>
    </row>
    <row r="5672" spans="1:43">
      <c r="A5672" s="1" t="s">
        <v>14236</v>
      </c>
      <c r="B5672" s="1" t="s">
        <v>14237</v>
      </c>
      <c r="C5672" s="3">
        <v>17.8356164383562</v>
      </c>
      <c r="D5672" s="4">
        <v>37727</v>
      </c>
      <c r="E5672" s="3">
        <v>1.6265440437</v>
      </c>
      <c r="F5672" s="5" t="s">
        <v>14238</v>
      </c>
      <c r="G5672" s="5">
        <v>1384</v>
      </c>
      <c r="H5672" s="5" t="s">
        <v>226</v>
      </c>
      <c r="I5672" s="3">
        <v>-0.354563361785944</v>
      </c>
      <c r="J5672" s="3">
        <v>95.7325746799431</v>
      </c>
      <c r="K5672" s="3">
        <v>0.736807168934619</v>
      </c>
      <c r="L5672" s="3">
        <v>36.7724867724868</v>
      </c>
      <c r="M5672" s="3">
        <v>-0.89466466401097</v>
      </c>
      <c r="N5672" s="3">
        <v>94.4992947813822</v>
      </c>
      <c r="O5672" s="3">
        <v>0.540173870076621</v>
      </c>
      <c r="P5672" s="3">
        <v>93.2389937106918</v>
      </c>
      <c r="Q5672" s="3">
        <v>3.30672006291703</v>
      </c>
      <c r="R5672" s="3">
        <v>79.014598540146</v>
      </c>
      <c r="S5672" s="3">
        <v>4.17431882721859</v>
      </c>
      <c r="T5672" s="3">
        <v>91.7553191489362</v>
      </c>
      <c r="U5672" s="3">
        <v>7.52991870766419</v>
      </c>
      <c r="V5672" s="3">
        <v>95.8333333333333</v>
      </c>
      <c r="W5672" s="3">
        <v>-0.732807385415975</v>
      </c>
      <c r="X5672" s="3">
        <v>99.581589958159</v>
      </c>
      <c r="Y5672" s="3">
        <v>10.8577463943014</v>
      </c>
      <c r="Z5672" s="3">
        <v>97.7777777777778</v>
      </c>
      <c r="AA5672" s="3">
        <v>0.0593497284117489</v>
      </c>
      <c r="AB5672" s="3">
        <v>-0.0389734498022579</v>
      </c>
      <c r="AC5672" s="3">
        <v>-15.6085725839062</v>
      </c>
      <c r="AD5672" s="3">
        <v>-0.0156594945383988</v>
      </c>
      <c r="AE5672" s="5">
        <v>3</v>
      </c>
      <c r="AF5672" s="3">
        <v>-0.158807698398204</v>
      </c>
      <c r="AG5672" s="3">
        <v>1.95801917093776</v>
      </c>
      <c r="AH5672" s="3">
        <v>3.75595123650634</v>
      </c>
      <c r="AI5672" s="3">
        <v>-2.11178807791419</v>
      </c>
      <c r="AJ5672" s="3">
        <v>-1.16022856495327</v>
      </c>
      <c r="AK5672" s="3">
        <v>3.66429137421009</v>
      </c>
      <c r="AL5672" s="3">
        <v>6.90030691185666</v>
      </c>
      <c r="AM5672" s="3"/>
      <c r="AN5672" s="5" t="s">
        <v>46</v>
      </c>
      <c r="AO5672" s="1"/>
      <c r="AP5672" s="1"/>
      <c r="AQ5672" s="1"/>
    </row>
    <row r="5673" spans="1:43">
      <c r="A5673" s="1" t="s">
        <v>14239</v>
      </c>
      <c r="B5673" s="1" t="s">
        <v>14240</v>
      </c>
      <c r="C5673" s="3">
        <v>16.7972602739726</v>
      </c>
      <c r="D5673" s="4">
        <v>38106</v>
      </c>
      <c r="E5673" s="3">
        <v>9.0593183648</v>
      </c>
      <c r="F5673" s="5" t="s">
        <v>14241</v>
      </c>
      <c r="G5673" s="5">
        <v>2091</v>
      </c>
      <c r="H5673" s="5" t="s">
        <v>2390</v>
      </c>
      <c r="I5673" s="3">
        <v>12.2399565152938</v>
      </c>
      <c r="J5673" s="3">
        <v>6.92307692307692</v>
      </c>
      <c r="K5673" s="3">
        <v>2.75968150560984</v>
      </c>
      <c r="L5673" s="3">
        <v>19.5488721804511</v>
      </c>
      <c r="M5673" s="3">
        <v>7.31361617688744</v>
      </c>
      <c r="N5673" s="3">
        <v>7.57575757575758</v>
      </c>
      <c r="O5673" s="3">
        <v>13.4126866074018</v>
      </c>
      <c r="P5673" s="3">
        <v>25</v>
      </c>
      <c r="Q5673" s="3">
        <v>24.3557050296644</v>
      </c>
      <c r="R5673" s="3">
        <v>14.9532710280374</v>
      </c>
      <c r="S5673" s="3">
        <v>71.8047507622096</v>
      </c>
      <c r="T5673" s="3">
        <v>8</v>
      </c>
      <c r="U5673" s="3">
        <v>134.065973113471</v>
      </c>
      <c r="V5673" s="3">
        <v>14.2857142857143</v>
      </c>
      <c r="W5673" s="3">
        <v>122.56471178492</v>
      </c>
      <c r="X5673" s="3">
        <v>12.1212121212121</v>
      </c>
      <c r="Y5673" s="3">
        <v>131.885917412017</v>
      </c>
      <c r="Z5673" s="3">
        <v>32.1428571428571</v>
      </c>
      <c r="AA5673" s="3">
        <v>0.395665648973571</v>
      </c>
      <c r="AB5673" s="3">
        <v>0.320336857974754</v>
      </c>
      <c r="AC5673" s="3">
        <v>-22.9362398030698</v>
      </c>
      <c r="AD5673" s="3">
        <v>1.32973536229176</v>
      </c>
      <c r="AE5673" s="5">
        <v>3</v>
      </c>
      <c r="AF5673" s="3">
        <v>2.005127855249</v>
      </c>
      <c r="AG5673" s="3">
        <v>58.9079223500447</v>
      </c>
      <c r="AH5673" s="3">
        <v>54.6975083169066</v>
      </c>
      <c r="AI5673" s="3">
        <v>29.5096394167198</v>
      </c>
      <c r="AJ5673" s="3">
        <v>22.3270406133239</v>
      </c>
      <c r="AK5673" s="3">
        <v>18.5408635274599</v>
      </c>
      <c r="AL5673" s="3">
        <v>17.6920451650228</v>
      </c>
      <c r="AM5673" s="3"/>
      <c r="AN5673" s="5" t="s">
        <v>46</v>
      </c>
      <c r="AO5673" s="1"/>
      <c r="AP5673" s="1"/>
      <c r="AQ5673" s="1"/>
    </row>
    <row r="5674" spans="1:43">
      <c r="A5674" s="1" t="s">
        <v>14242</v>
      </c>
      <c r="B5674" s="1" t="s">
        <v>14243</v>
      </c>
      <c r="C5674" s="3">
        <v>14.8246575342466</v>
      </c>
      <c r="D5674" s="4">
        <v>38826</v>
      </c>
      <c r="E5674" s="3">
        <v>14.5499337396</v>
      </c>
      <c r="F5674" s="5" t="s">
        <v>295</v>
      </c>
      <c r="G5674" s="5">
        <v>926</v>
      </c>
      <c r="H5674" s="5" t="s">
        <v>55</v>
      </c>
      <c r="I5674" s="3">
        <v>14.0109151891153</v>
      </c>
      <c r="J5674" s="3">
        <v>24.0774349667272</v>
      </c>
      <c r="K5674" s="3">
        <v>4.6903187011425</v>
      </c>
      <c r="L5674" s="3">
        <v>9.66101694915254</v>
      </c>
      <c r="M5674" s="3">
        <v>6.75664385815209</v>
      </c>
      <c r="N5674" s="3">
        <v>34.7097546379414</v>
      </c>
      <c r="O5674" s="3">
        <v>19.468835740851</v>
      </c>
      <c r="P5674" s="3">
        <v>48.476821192053</v>
      </c>
      <c r="Q5674" s="3">
        <v>26.6528624550526</v>
      </c>
      <c r="R5674" s="3">
        <v>41.0060975609756</v>
      </c>
      <c r="S5674" s="3">
        <v>63.8576649109509</v>
      </c>
      <c r="T5674" s="3">
        <v>52.34375</v>
      </c>
      <c r="U5674" s="3">
        <v>140.973411136488</v>
      </c>
      <c r="V5674" s="3">
        <v>50</v>
      </c>
      <c r="W5674" s="3">
        <v>147.479693237173</v>
      </c>
      <c r="X5674" s="3">
        <v>24.2070116861436</v>
      </c>
      <c r="Y5674" s="3">
        <v>97.2997820120964</v>
      </c>
      <c r="Z5674" s="3">
        <v>74.4282744282744</v>
      </c>
      <c r="AA5674" s="3">
        <v>0.265120748624455</v>
      </c>
      <c r="AB5674" s="3">
        <v>0.308998624324972</v>
      </c>
      <c r="AC5674" s="3">
        <v>-24.0796541333683</v>
      </c>
      <c r="AD5674" s="3">
        <v>1.46134966319244</v>
      </c>
      <c r="AE5674" s="5">
        <v>3</v>
      </c>
      <c r="AF5674" s="3">
        <v>2.11634805910992</v>
      </c>
      <c r="AG5674" s="3">
        <v>61.7735536865823</v>
      </c>
      <c r="AH5674" s="3">
        <v>56.2876780032832</v>
      </c>
      <c r="AI5674" s="3">
        <v>29.6372720122523</v>
      </c>
      <c r="AJ5674" s="3">
        <v>23.2848092403011</v>
      </c>
      <c r="AK5674" s="3">
        <v>13.5731511694946</v>
      </c>
      <c r="AL5674" s="3">
        <v>14.3265019382101</v>
      </c>
      <c r="AM5674" s="3"/>
      <c r="AN5674" s="5" t="s">
        <v>46</v>
      </c>
      <c r="AO5674" s="1"/>
      <c r="AP5674" s="1"/>
      <c r="AQ5674" s="1"/>
    </row>
    <row r="5675" spans="1:43">
      <c r="A5675" s="1" t="s">
        <v>14244</v>
      </c>
      <c r="B5675" s="1" t="s">
        <v>14245</v>
      </c>
      <c r="C5675" s="3">
        <v>14.2493150684931</v>
      </c>
      <c r="D5675" s="4">
        <v>39036</v>
      </c>
      <c r="E5675" s="3">
        <v>27.0725778778</v>
      </c>
      <c r="F5675" s="5" t="s">
        <v>1926</v>
      </c>
      <c r="G5675" s="5">
        <v>1864</v>
      </c>
      <c r="H5675" s="5" t="s">
        <v>55</v>
      </c>
      <c r="I5675" s="3">
        <v>13.914348447797</v>
      </c>
      <c r="J5675" s="3">
        <v>24.6218995765275</v>
      </c>
      <c r="K5675" s="3">
        <v>2.02652519893898</v>
      </c>
      <c r="L5675" s="3">
        <v>60.7909604519774</v>
      </c>
      <c r="M5675" s="3">
        <v>8.63029560717643</v>
      </c>
      <c r="N5675" s="3">
        <v>20.2872531418312</v>
      </c>
      <c r="O5675" s="3">
        <v>11.9929016065089</v>
      </c>
      <c r="P5675" s="3">
        <v>75.9602649006623</v>
      </c>
      <c r="Q5675" s="3">
        <v>2.79909896505577</v>
      </c>
      <c r="R5675" s="3">
        <v>93.4451219512195</v>
      </c>
      <c r="S5675" s="3">
        <v>78.8902158895974</v>
      </c>
      <c r="T5675" s="3">
        <v>30.37109375</v>
      </c>
      <c r="U5675" s="3">
        <v>162.484616570316</v>
      </c>
      <c r="V5675" s="3">
        <v>34.9593495934959</v>
      </c>
      <c r="W5675" s="3">
        <v>149.479480395416</v>
      </c>
      <c r="X5675" s="3">
        <v>23.0383973288815</v>
      </c>
      <c r="Y5675" s="3">
        <v>178.381875419459</v>
      </c>
      <c r="Z5675" s="3">
        <v>30.977130977131</v>
      </c>
      <c r="AA5675" s="3">
        <v>0.329938648811716</v>
      </c>
      <c r="AB5675" s="3">
        <v>0.329510130948556</v>
      </c>
      <c r="AC5675" s="3">
        <v>-23.4397332062887</v>
      </c>
      <c r="AD5675" s="3">
        <v>1.5167105680056</v>
      </c>
      <c r="AE5675" s="5">
        <v>7</v>
      </c>
      <c r="AF5675" s="3">
        <v>2.42909133673034</v>
      </c>
      <c r="AG5675" s="3">
        <v>74.8391971994847</v>
      </c>
      <c r="AH5675" s="3">
        <v>64.2966808915959</v>
      </c>
      <c r="AI5675" s="3">
        <v>32.0739558593355</v>
      </c>
      <c r="AJ5675" s="3">
        <v>25.1534190331419</v>
      </c>
      <c r="AK5675" s="3">
        <v>23.3650565891017</v>
      </c>
      <c r="AL5675" s="3">
        <v>21.1256464058408</v>
      </c>
      <c r="AM5675" s="3"/>
      <c r="AN5675" s="5" t="s">
        <v>46</v>
      </c>
      <c r="AO5675" s="1"/>
      <c r="AP5675" s="1"/>
      <c r="AQ5675" s="1"/>
    </row>
    <row r="5676" spans="1:43">
      <c r="A5676" s="1" t="s">
        <v>14246</v>
      </c>
      <c r="B5676" s="1" t="s">
        <v>14247</v>
      </c>
      <c r="C5676" s="3">
        <v>12.6767123287671</v>
      </c>
      <c r="D5676" s="4">
        <v>39610</v>
      </c>
      <c r="E5676" s="3">
        <v>10.0401092656</v>
      </c>
      <c r="F5676" s="5" t="s">
        <v>1926</v>
      </c>
      <c r="G5676" s="5">
        <v>2105</v>
      </c>
      <c r="H5676" s="5" t="s">
        <v>93</v>
      </c>
      <c r="I5676" s="3">
        <v>12.3343151693667</v>
      </c>
      <c r="J5676" s="3">
        <v>20.05</v>
      </c>
      <c r="K5676" s="3">
        <v>1.93785499498831</v>
      </c>
      <c r="L5676" s="3">
        <v>45.6392467789891</v>
      </c>
      <c r="M5676" s="3">
        <v>8.03824362606234</v>
      </c>
      <c r="N5676" s="3">
        <v>11.2275449101796</v>
      </c>
      <c r="O5676" s="3">
        <v>11.0666181288679</v>
      </c>
      <c r="P5676" s="3">
        <v>48.0382293762575</v>
      </c>
      <c r="Q5676" s="3">
        <v>4.41478439425051</v>
      </c>
      <c r="R5676" s="3">
        <v>85.7069143446852</v>
      </c>
      <c r="S5676" s="3">
        <v>73.057288712422</v>
      </c>
      <c r="T5676" s="3">
        <v>19.0577024880889</v>
      </c>
      <c r="U5676" s="3">
        <v>146.048387096774</v>
      </c>
      <c r="V5676" s="3">
        <v>21.7607973421927</v>
      </c>
      <c r="W5676" s="3">
        <v>138.359375</v>
      </c>
      <c r="X5676" s="3">
        <v>15.1061173533084</v>
      </c>
      <c r="Y5676" s="3">
        <v>163.920253226977</v>
      </c>
      <c r="Z5676" s="3">
        <v>20.7792207792208</v>
      </c>
      <c r="AA5676" s="3">
        <v>0.351549269550598</v>
      </c>
      <c r="AB5676" s="3">
        <v>0.367305707266801</v>
      </c>
      <c r="AC5676" s="3">
        <v>-19.2039106145251</v>
      </c>
      <c r="AD5676" s="3">
        <v>1.74497362087887</v>
      </c>
      <c r="AE5676" s="5">
        <v>7</v>
      </c>
      <c r="AF5676" s="3">
        <v>2.30907294567299</v>
      </c>
      <c r="AG5676" s="3">
        <v>68.7546474860181</v>
      </c>
      <c r="AH5676" s="3">
        <v>58.0605523613612</v>
      </c>
      <c r="AI5676" s="3">
        <v>30.2354890930792</v>
      </c>
      <c r="AJ5676" s="3">
        <v>24.0532896603298</v>
      </c>
      <c r="AK5676" s="3">
        <v>25.1948525408085</v>
      </c>
      <c r="AL5676" s="3">
        <v>21.4533564473303</v>
      </c>
      <c r="AM5676" s="3"/>
      <c r="AN5676" s="5" t="s">
        <v>46</v>
      </c>
      <c r="AO5676" s="1"/>
      <c r="AP5676" s="1"/>
      <c r="AQ5676" s="1"/>
    </row>
    <row r="5677" spans="1:43">
      <c r="A5677" s="1" t="s">
        <v>14248</v>
      </c>
      <c r="B5677" s="1" t="s">
        <v>14249</v>
      </c>
      <c r="C5677" s="3">
        <v>13.0958904109589</v>
      </c>
      <c r="D5677" s="4">
        <v>39457</v>
      </c>
      <c r="E5677" s="3">
        <v>6.5427267095</v>
      </c>
      <c r="F5677" s="5" t="s">
        <v>2398</v>
      </c>
      <c r="G5677" s="5">
        <v>1132</v>
      </c>
      <c r="H5677" s="5" t="s">
        <v>55</v>
      </c>
      <c r="I5677" s="3">
        <v>14.091423483344</v>
      </c>
      <c r="J5677" s="3">
        <v>23.35148215366</v>
      </c>
      <c r="K5677" s="3">
        <v>4.19155906725766</v>
      </c>
      <c r="L5677" s="3">
        <v>16.8361581920904</v>
      </c>
      <c r="M5677" s="3">
        <v>6.83475860137002</v>
      </c>
      <c r="N5677" s="3">
        <v>34.1113105924596</v>
      </c>
      <c r="O5677" s="3">
        <v>22.9900099259113</v>
      </c>
      <c r="P5677" s="3">
        <v>29.205298013245</v>
      </c>
      <c r="Q5677" s="3">
        <v>33.187258758805</v>
      </c>
      <c r="R5677" s="3">
        <v>23.780487804878</v>
      </c>
      <c r="S5677" s="3">
        <v>87.228651936335</v>
      </c>
      <c r="T5677" s="3">
        <v>19.43359375</v>
      </c>
      <c r="U5677" s="3">
        <v>190.489369554435</v>
      </c>
      <c r="V5677" s="3">
        <v>19.1056910569106</v>
      </c>
      <c r="W5677" s="3">
        <v>152.661375558721</v>
      </c>
      <c r="X5677" s="3">
        <v>20.7011686143573</v>
      </c>
      <c r="Y5677" s="3">
        <v>159.846783778524</v>
      </c>
      <c r="Z5677" s="3">
        <v>41.5800415800416</v>
      </c>
      <c r="AA5677" s="3">
        <v>0.371484905407449</v>
      </c>
      <c r="AB5677" s="3">
        <v>0.347673582021813</v>
      </c>
      <c r="AC5677" s="3">
        <v>-27.0804195804196</v>
      </c>
      <c r="AD5677" s="3">
        <v>1.33395605725116</v>
      </c>
      <c r="AE5677" s="5">
        <v>5</v>
      </c>
      <c r="AF5677" s="3">
        <v>2.35876821340175</v>
      </c>
      <c r="AG5677" s="3">
        <v>83.9245804758935</v>
      </c>
      <c r="AH5677" s="3">
        <v>71.3466536633978</v>
      </c>
      <c r="AI5677" s="3">
        <v>32.0610706814521</v>
      </c>
      <c r="AJ5677" s="3">
        <v>25.7302305075235</v>
      </c>
      <c r="AK5677" s="3">
        <v>19.8723510252775</v>
      </c>
      <c r="AL5677" s="3">
        <v>19.74583113647</v>
      </c>
      <c r="AM5677" s="3"/>
      <c r="AN5677" s="5" t="s">
        <v>46</v>
      </c>
      <c r="AO5677" s="1"/>
      <c r="AP5677" s="1"/>
      <c r="AQ5677" s="1"/>
    </row>
    <row r="5678" spans="1:43">
      <c r="A5678" s="1" t="s">
        <v>14250</v>
      </c>
      <c r="B5678" s="1" t="s">
        <v>14251</v>
      </c>
      <c r="C5678" s="3">
        <v>13.0931506849315</v>
      </c>
      <c r="D5678" s="4">
        <v>39458</v>
      </c>
      <c r="E5678" s="3">
        <v>3.6954251582</v>
      </c>
      <c r="F5678" s="5" t="s">
        <v>14252</v>
      </c>
      <c r="G5678" s="5">
        <v>2172</v>
      </c>
      <c r="H5678" s="5" t="s">
        <v>71</v>
      </c>
      <c r="I5678" s="3">
        <v>0.0027817858040097</v>
      </c>
      <c r="J5678" s="3">
        <v>50.9433962264151</v>
      </c>
      <c r="K5678" s="3">
        <v>0.197316495659048</v>
      </c>
      <c r="L5678" s="3">
        <v>34.5911949685535</v>
      </c>
      <c r="M5678" s="3">
        <v>-0.660586584251073</v>
      </c>
      <c r="N5678" s="3">
        <v>60.377358490566</v>
      </c>
      <c r="O5678" s="3">
        <v>-0.952600292619997</v>
      </c>
      <c r="P5678" s="3">
        <v>75.3164556962025</v>
      </c>
      <c r="Q5678" s="3">
        <v>-1.42347840422942</v>
      </c>
      <c r="R5678" s="3">
        <v>79.4871794871795</v>
      </c>
      <c r="S5678" s="3">
        <v>3.71585159816647</v>
      </c>
      <c r="T5678" s="3">
        <v>36.241610738255</v>
      </c>
      <c r="U5678" s="3">
        <v>12.4685943712307</v>
      </c>
      <c r="V5678" s="3">
        <v>25.8992805755396</v>
      </c>
      <c r="W5678" s="3">
        <v>17.8711091957891</v>
      </c>
      <c r="X5678" s="3">
        <v>36.6906474820144</v>
      </c>
      <c r="Y5678" s="3">
        <v>21.1305959044225</v>
      </c>
      <c r="Z5678" s="3">
        <v>36.5079365079365</v>
      </c>
      <c r="AA5678" s="3">
        <v>0.0590734542661785</v>
      </c>
      <c r="AB5678" s="3">
        <v>0.248197856382302</v>
      </c>
      <c r="AC5678" s="3">
        <v>-2.62812089356108</v>
      </c>
      <c r="AD5678" s="3">
        <v>2.13960357138475</v>
      </c>
      <c r="AE5678" s="5">
        <v>3</v>
      </c>
      <c r="AF5678" s="3">
        <v>0.436521761971737</v>
      </c>
      <c r="AG5678" s="3">
        <v>3.86330743881111</v>
      </c>
      <c r="AH5678" s="3">
        <v>6.1792734499549</v>
      </c>
      <c r="AI5678" s="3">
        <v>5.29103725781859</v>
      </c>
      <c r="AJ5678" s="3">
        <v>4.3718480673832</v>
      </c>
      <c r="AK5678" s="3">
        <v>4.84839098234988</v>
      </c>
      <c r="AL5678" s="3">
        <v>6.43603420782732</v>
      </c>
      <c r="AM5678" s="3"/>
      <c r="AN5678" s="5" t="s">
        <v>46</v>
      </c>
      <c r="AO5678" s="1"/>
      <c r="AP5678" s="1"/>
      <c r="AQ5678" s="1"/>
    </row>
    <row r="5679" spans="1:43">
      <c r="A5679" s="1" t="s">
        <v>14253</v>
      </c>
      <c r="B5679" s="1" t="s">
        <v>14254</v>
      </c>
      <c r="C5679" s="3">
        <v>6.05753424657534</v>
      </c>
      <c r="D5679" s="4">
        <v>42026</v>
      </c>
      <c r="E5679" s="3">
        <v>1.4893114946</v>
      </c>
      <c r="F5679" s="5" t="s">
        <v>2025</v>
      </c>
      <c r="G5679" s="5">
        <v>216</v>
      </c>
      <c r="H5679" s="5" t="s">
        <v>93</v>
      </c>
      <c r="I5679" s="3">
        <v>5.99253973402529</v>
      </c>
      <c r="J5679" s="3">
        <v>48.85</v>
      </c>
      <c r="K5679" s="3">
        <v>2.17705686925933</v>
      </c>
      <c r="L5679" s="3">
        <v>41.1298315163528</v>
      </c>
      <c r="M5679" s="3">
        <v>3.68460714710664</v>
      </c>
      <c r="N5679" s="3">
        <v>37.4251497005988</v>
      </c>
      <c r="O5679" s="3">
        <v>7.83318896176215</v>
      </c>
      <c r="P5679" s="3">
        <v>57.1428571428571</v>
      </c>
      <c r="Q5679" s="3">
        <v>11.1999659704794</v>
      </c>
      <c r="R5679" s="3">
        <v>55.8307533539732</v>
      </c>
      <c r="S5679" s="3">
        <v>49.331657717354</v>
      </c>
      <c r="T5679" s="3">
        <v>42.8798305982001</v>
      </c>
      <c r="U5679" s="3">
        <v>117.977153339448</v>
      </c>
      <c r="V5679" s="3">
        <v>34.0531561461794</v>
      </c>
      <c r="W5679" s="3">
        <v>118.560321043391</v>
      </c>
      <c r="X5679" s="3">
        <v>21.4731585518102</v>
      </c>
      <c r="Y5679" s="3">
        <v>141.162361623616</v>
      </c>
      <c r="Z5679" s="3">
        <v>26.8831168831169</v>
      </c>
      <c r="AA5679" s="3">
        <v>0.308804668901443</v>
      </c>
      <c r="AB5679" s="3">
        <v>0.44452889404425</v>
      </c>
      <c r="AC5679" s="3">
        <v>-13.6638134747676</v>
      </c>
      <c r="AD5679" s="3">
        <v>2.17458845335532</v>
      </c>
      <c r="AE5679" s="5">
        <v>1</v>
      </c>
      <c r="AF5679" s="3">
        <v>2.13102391927943</v>
      </c>
      <c r="AG5679" s="3">
        <v>53.2873988951056</v>
      </c>
      <c r="AH5679" s="3">
        <v>46.0733682768006</v>
      </c>
      <c r="AI5679" s="3">
        <v>27.8905921824181</v>
      </c>
      <c r="AJ5679" s="3">
        <v>22.1549758389177</v>
      </c>
      <c r="AK5679" s="3"/>
      <c r="AL5679" s="3"/>
      <c r="AM5679" s="3"/>
      <c r="AN5679" s="5" t="s">
        <v>46</v>
      </c>
      <c r="AO5679" s="1"/>
      <c r="AP5679" s="1"/>
      <c r="AQ5679" s="1"/>
    </row>
    <row r="5680" spans="1:43">
      <c r="A5680" s="1" t="s">
        <v>14255</v>
      </c>
      <c r="B5680" s="1" t="s">
        <v>14256</v>
      </c>
      <c r="C5680" s="3">
        <v>12.0684931506849</v>
      </c>
      <c r="D5680" s="4">
        <v>39832</v>
      </c>
      <c r="E5680" s="3">
        <v>19.6271149043</v>
      </c>
      <c r="F5680" s="5" t="s">
        <v>14257</v>
      </c>
      <c r="G5680" s="5">
        <v>1371</v>
      </c>
      <c r="H5680" s="5" t="s">
        <v>64</v>
      </c>
      <c r="I5680" s="3">
        <v>0.194575594533745</v>
      </c>
      <c r="J5680" s="3">
        <v>96.3556851311953</v>
      </c>
      <c r="K5680" s="3">
        <v>0.0327779183807402</v>
      </c>
      <c r="L5680" s="3">
        <v>90.9620991253644</v>
      </c>
      <c r="M5680" s="3">
        <v>0.118778858838484</v>
      </c>
      <c r="N5680" s="3">
        <v>97.8134110787172</v>
      </c>
      <c r="O5680" s="3">
        <v>0.478218089573596</v>
      </c>
      <c r="P5680" s="3">
        <v>94.5906432748538</v>
      </c>
      <c r="Q5680" s="3">
        <v>0.903288781436131</v>
      </c>
      <c r="R5680" s="3">
        <v>94.8224852071006</v>
      </c>
      <c r="S5680" s="3">
        <v>1.81933437681713</v>
      </c>
      <c r="T5680" s="3">
        <v>84.5577211394303</v>
      </c>
      <c r="U5680" s="3">
        <v>4.2479932477549</v>
      </c>
      <c r="V5680" s="3">
        <v>78.3950617283951</v>
      </c>
      <c r="W5680" s="3">
        <v>7.80308953804731</v>
      </c>
      <c r="X5680" s="3">
        <v>71.9135802469136</v>
      </c>
      <c r="Y5680" s="3">
        <v>14.6382241317236</v>
      </c>
      <c r="Z5680" s="3">
        <v>72.4310776942356</v>
      </c>
      <c r="AA5680" s="3">
        <v>-0.14176236005683</v>
      </c>
      <c r="AB5680" s="3">
        <v>1.60405840555159</v>
      </c>
      <c r="AC5680" s="3">
        <v>0</v>
      </c>
      <c r="AD5680" s="3"/>
      <c r="AE5680" s="5"/>
      <c r="AF5680" s="3">
        <v>0.208071527422369</v>
      </c>
      <c r="AG5680" s="3">
        <v>1.40325142315481</v>
      </c>
      <c r="AH5680" s="3">
        <v>1.60281758704839</v>
      </c>
      <c r="AI5680" s="3">
        <v>1.99583929822773</v>
      </c>
      <c r="AJ5680" s="3">
        <v>2.18157783629602</v>
      </c>
      <c r="AK5680" s="3">
        <v>2.16721822729009</v>
      </c>
      <c r="AL5680" s="3">
        <v>2.41209650552425</v>
      </c>
      <c r="AM5680" s="3">
        <v>3</v>
      </c>
      <c r="AN5680" s="5" t="s">
        <v>56</v>
      </c>
      <c r="AO5680" s="1"/>
      <c r="AP5680" s="1"/>
      <c r="AQ5680" s="1"/>
    </row>
    <row r="5681" spans="1:43">
      <c r="A5681" s="1" t="s">
        <v>14258</v>
      </c>
      <c r="B5681" s="1" t="s">
        <v>14259</v>
      </c>
      <c r="C5681" s="3">
        <v>10.4328767123288</v>
      </c>
      <c r="D5681" s="4">
        <v>40429</v>
      </c>
      <c r="E5681" s="3">
        <v>22.726519484</v>
      </c>
      <c r="F5681" s="5" t="s">
        <v>14260</v>
      </c>
      <c r="G5681" s="5">
        <v>894</v>
      </c>
      <c r="H5681" s="5" t="s">
        <v>45</v>
      </c>
      <c r="I5681" s="3">
        <v>1.49880095923263</v>
      </c>
      <c r="J5681" s="3">
        <v>39.8089171974522</v>
      </c>
      <c r="K5681" s="3">
        <v>0.474777448071221</v>
      </c>
      <c r="L5681" s="3">
        <v>48.2919254658385</v>
      </c>
      <c r="M5681" s="3">
        <v>0.833829660512222</v>
      </c>
      <c r="N5681" s="3">
        <v>25.8730158730159</v>
      </c>
      <c r="O5681" s="3">
        <v>1.49880095923263</v>
      </c>
      <c r="P5681" s="3">
        <v>55.9602649006622</v>
      </c>
      <c r="Q5681" s="3">
        <v>2.29607250755287</v>
      </c>
      <c r="R5681" s="3">
        <v>52.0547945205479</v>
      </c>
      <c r="S5681" s="3">
        <v>10.2213541666667</v>
      </c>
      <c r="T5681" s="3">
        <v>36.7231638418079</v>
      </c>
      <c r="U5681" s="3">
        <v>17.4878556557946</v>
      </c>
      <c r="V5681" s="3">
        <v>50.7430997876858</v>
      </c>
      <c r="W5681" s="3">
        <v>28.0635400907716</v>
      </c>
      <c r="X5681" s="3">
        <v>27.4881516587678</v>
      </c>
      <c r="Y5681" s="3">
        <v>39.1864654448081</v>
      </c>
      <c r="Z5681" s="3">
        <v>20.253164556962</v>
      </c>
      <c r="AA5681" s="3">
        <v>0.218420506206841</v>
      </c>
      <c r="AB5681" s="3">
        <v>0.394472112656931</v>
      </c>
      <c r="AC5681" s="3">
        <v>-3.62659503022163</v>
      </c>
      <c r="AD5681" s="3">
        <v>2.36539912979327</v>
      </c>
      <c r="AE5681" s="5">
        <v>2</v>
      </c>
      <c r="AF5681" s="3">
        <v>0.61935295582581</v>
      </c>
      <c r="AG5681" s="3">
        <v>9.70370297965282</v>
      </c>
      <c r="AH5681" s="3">
        <v>8.19306540355011</v>
      </c>
      <c r="AI5681" s="3">
        <v>8.31966700649451</v>
      </c>
      <c r="AJ5681" s="3">
        <v>7.17105755312761</v>
      </c>
      <c r="AK5681" s="3">
        <v>7.79900753294074</v>
      </c>
      <c r="AL5681" s="3">
        <v>9.87658635779896</v>
      </c>
      <c r="AM5681" s="3"/>
      <c r="AN5681" s="5" t="s">
        <v>46</v>
      </c>
      <c r="AO5681" s="1"/>
      <c r="AP5681" s="1"/>
      <c r="AQ5681" s="1"/>
    </row>
    <row r="5682" spans="1:43">
      <c r="A5682" s="1" t="s">
        <v>14261</v>
      </c>
      <c r="B5682" s="1" t="s">
        <v>14262</v>
      </c>
      <c r="C5682" s="3">
        <v>16.1534246575342</v>
      </c>
      <c r="D5682" s="4">
        <v>38341</v>
      </c>
      <c r="E5682" s="3">
        <v>221.234950656</v>
      </c>
      <c r="F5682" s="5" t="s">
        <v>8905</v>
      </c>
      <c r="G5682" s="5">
        <v>1100</v>
      </c>
      <c r="H5682" s="5" t="s">
        <v>64</v>
      </c>
      <c r="I5682" s="3">
        <v>0.244959922788645</v>
      </c>
      <c r="J5682" s="3">
        <v>79.0087463556851</v>
      </c>
      <c r="K5682" s="3">
        <v>0.038522784356987</v>
      </c>
      <c r="L5682" s="3">
        <v>69.8250728862974</v>
      </c>
      <c r="M5682" s="3">
        <v>0.18319444034761</v>
      </c>
      <c r="N5682" s="3">
        <v>76.3848396501458</v>
      </c>
      <c r="O5682" s="3">
        <v>0.542460443479836</v>
      </c>
      <c r="P5682" s="3">
        <v>84.0643274853801</v>
      </c>
      <c r="Q5682" s="3">
        <v>0.997181814837324</v>
      </c>
      <c r="R5682" s="3">
        <v>87.8698224852071</v>
      </c>
      <c r="S5682" s="3">
        <v>1.88574415299439</v>
      </c>
      <c r="T5682" s="3">
        <v>77.9610194902549</v>
      </c>
      <c r="U5682" s="3">
        <v>4.32414589978622</v>
      </c>
      <c r="V5682" s="3">
        <v>75.1543209876543</v>
      </c>
      <c r="W5682" s="3">
        <v>7.60005828371251</v>
      </c>
      <c r="X5682" s="3">
        <v>78.3950617283951</v>
      </c>
      <c r="Y5682" s="3">
        <v>14.1885666455775</v>
      </c>
      <c r="Z5682" s="3">
        <v>82.9573934837093</v>
      </c>
      <c r="AA5682" s="3">
        <v>-0.389197191445864</v>
      </c>
      <c r="AB5682" s="3">
        <v>1.45021987118759</v>
      </c>
      <c r="AC5682" s="3">
        <v>0</v>
      </c>
      <c r="AD5682" s="3"/>
      <c r="AE5682" s="5"/>
      <c r="AF5682" s="3">
        <v>0.202405687834803</v>
      </c>
      <c r="AG5682" s="3">
        <v>1.39154563171979</v>
      </c>
      <c r="AH5682" s="3">
        <v>1.55622952227008</v>
      </c>
      <c r="AI5682" s="3">
        <v>1.85127928592481</v>
      </c>
      <c r="AJ5682" s="3">
        <v>2.05569159042327</v>
      </c>
      <c r="AK5682" s="3">
        <v>2.09673179937364</v>
      </c>
      <c r="AL5682" s="3">
        <v>2.42333254710276</v>
      </c>
      <c r="AM5682" s="3">
        <v>50000</v>
      </c>
      <c r="AN5682" s="5" t="s">
        <v>56</v>
      </c>
      <c r="AO5682" s="1"/>
      <c r="AP5682" s="1"/>
      <c r="AQ5682" s="1"/>
    </row>
    <row r="5683" spans="1:43">
      <c r="A5683" s="1" t="s">
        <v>14263</v>
      </c>
      <c r="B5683" s="1" t="s">
        <v>14264</v>
      </c>
      <c r="C5683" s="3">
        <v>16.8794520547945</v>
      </c>
      <c r="D5683" s="4">
        <v>38076</v>
      </c>
      <c r="E5683" s="3">
        <v>15.8333515607</v>
      </c>
      <c r="F5683" s="5" t="s">
        <v>9468</v>
      </c>
      <c r="G5683" s="5">
        <v>3412</v>
      </c>
      <c r="H5683" s="5" t="s">
        <v>93</v>
      </c>
      <c r="I5683" s="3">
        <v>7.1231682536134</v>
      </c>
      <c r="J5683" s="3">
        <v>42.85</v>
      </c>
      <c r="K5683" s="3">
        <v>3.59931783502377</v>
      </c>
      <c r="L5683" s="3">
        <v>18.1367690782953</v>
      </c>
      <c r="M5683" s="3">
        <v>3.66719101201505</v>
      </c>
      <c r="N5683" s="3">
        <v>37.5249500998004</v>
      </c>
      <c r="O5683" s="3">
        <v>15.8062677541908</v>
      </c>
      <c r="P5683" s="3">
        <v>36.0663983903421</v>
      </c>
      <c r="Q5683" s="3">
        <v>21.6438819685384</v>
      </c>
      <c r="R5683" s="3">
        <v>33.1785345717234</v>
      </c>
      <c r="S5683" s="3">
        <v>64.9785561880996</v>
      </c>
      <c r="T5683" s="3">
        <v>27.2101641079936</v>
      </c>
      <c r="U5683" s="3">
        <v>142.104207893041</v>
      </c>
      <c r="V5683" s="3">
        <v>23.5326688815061</v>
      </c>
      <c r="W5683" s="3">
        <v>95.6163075558551</v>
      </c>
      <c r="X5683" s="3">
        <v>33.3333333333333</v>
      </c>
      <c r="Y5683" s="3">
        <v>116.73872944691</v>
      </c>
      <c r="Z5683" s="3">
        <v>34.9350649350649</v>
      </c>
      <c r="AA5683" s="3">
        <v>0.278669577914223</v>
      </c>
      <c r="AB5683" s="3">
        <v>0.23101653788267</v>
      </c>
      <c r="AC5683" s="3">
        <v>-31.4348860931656</v>
      </c>
      <c r="AD5683" s="3">
        <v>0.795733485562398</v>
      </c>
      <c r="AE5683" s="5">
        <v>7</v>
      </c>
      <c r="AF5683" s="3">
        <v>1.82863469299272</v>
      </c>
      <c r="AG5683" s="3">
        <v>64.990339803006</v>
      </c>
      <c r="AH5683" s="3">
        <v>57.820667243606</v>
      </c>
      <c r="AI5683" s="3">
        <v>22.224216731411</v>
      </c>
      <c r="AJ5683" s="3">
        <v>21.3395328884296</v>
      </c>
      <c r="AK5683" s="3">
        <v>21.0741877824564</v>
      </c>
      <c r="AL5683" s="3">
        <v>20.9938585539511</v>
      </c>
      <c r="AM5683" s="3"/>
      <c r="AN5683" s="5" t="s">
        <v>46</v>
      </c>
      <c r="AO5683" s="1"/>
      <c r="AP5683" s="1"/>
      <c r="AQ5683" s="1"/>
    </row>
    <row r="5684" spans="1:43">
      <c r="A5684" s="1" t="s">
        <v>14265</v>
      </c>
      <c r="B5684" s="1" t="s">
        <v>14266</v>
      </c>
      <c r="C5684" s="3">
        <v>3.54520547945205</v>
      </c>
      <c r="D5684" s="4">
        <v>42943</v>
      </c>
      <c r="E5684" s="3">
        <v>12.027021047</v>
      </c>
      <c r="F5684" s="5" t="s">
        <v>13716</v>
      </c>
      <c r="G5684" s="5">
        <v>1295</v>
      </c>
      <c r="H5684" s="5" t="s">
        <v>55</v>
      </c>
      <c r="I5684" s="3">
        <v>7.32386649011459</v>
      </c>
      <c r="J5684" s="3">
        <v>69.5704779189353</v>
      </c>
      <c r="K5684" s="3">
        <v>3.31868131868132</v>
      </c>
      <c r="L5684" s="3">
        <v>34.6327683615819</v>
      </c>
      <c r="M5684" s="3">
        <v>3.83901749425694</v>
      </c>
      <c r="N5684" s="3">
        <v>62.5374027528426</v>
      </c>
      <c r="O5684" s="3">
        <v>12.6365727429557</v>
      </c>
      <c r="P5684" s="3">
        <v>74.5695364238411</v>
      </c>
      <c r="Q5684" s="3">
        <v>16.102741417634</v>
      </c>
      <c r="R5684" s="3">
        <v>71.7225609756098</v>
      </c>
      <c r="S5684" s="3">
        <v>57.0350080171032</v>
      </c>
      <c r="T5684" s="3">
        <v>63.37890625</v>
      </c>
      <c r="U5684" s="3">
        <v>163.952835485682</v>
      </c>
      <c r="V5684" s="3">
        <v>34.5528455284553</v>
      </c>
      <c r="W5684" s="3">
        <v>140.116457247931</v>
      </c>
      <c r="X5684" s="3">
        <v>28.2136894824708</v>
      </c>
      <c r="Y5684" s="3"/>
      <c r="Z5684" s="3"/>
      <c r="AA5684" s="3">
        <v>0.264606991854499</v>
      </c>
      <c r="AB5684" s="3">
        <v>0.305914887821415</v>
      </c>
      <c r="AC5684" s="3">
        <v>-24.1222788327929</v>
      </c>
      <c r="AD5684" s="3">
        <v>1.40272722965715</v>
      </c>
      <c r="AE5684" s="5">
        <v>3</v>
      </c>
      <c r="AF5684" s="3">
        <v>2.38761544533349</v>
      </c>
      <c r="AG5684" s="3">
        <v>64.9176466517898</v>
      </c>
      <c r="AH5684" s="3">
        <v>66.7107133999647</v>
      </c>
      <c r="AI5684" s="3">
        <v>32.1741179829165</v>
      </c>
      <c r="AJ5684" s="3"/>
      <c r="AK5684" s="3"/>
      <c r="AL5684" s="3"/>
      <c r="AM5684" s="3"/>
      <c r="AN5684" s="5" t="s">
        <v>46</v>
      </c>
      <c r="AO5684" s="1"/>
      <c r="AP5684" s="1"/>
      <c r="AQ5684" s="1"/>
    </row>
    <row r="5685" spans="1:43">
      <c r="A5685" s="1" t="s">
        <v>14267</v>
      </c>
      <c r="B5685" s="1" t="s">
        <v>14268</v>
      </c>
      <c r="C5685" s="3">
        <v>3.62191780821918</v>
      </c>
      <c r="D5685" s="4">
        <v>42915</v>
      </c>
      <c r="E5685" s="3">
        <v>180.9967367398</v>
      </c>
      <c r="F5685" s="5" t="s">
        <v>8905</v>
      </c>
      <c r="G5685" s="5">
        <v>1105</v>
      </c>
      <c r="H5685" s="5" t="s">
        <v>64</v>
      </c>
      <c r="I5685" s="3">
        <v>0.274940905848895</v>
      </c>
      <c r="J5685" s="3">
        <v>41.1078717201166</v>
      </c>
      <c r="K5685" s="3">
        <v>0.0421609008900321</v>
      </c>
      <c r="L5685" s="3">
        <v>40.9620991253644</v>
      </c>
      <c r="M5685" s="3">
        <v>0.207360491520487</v>
      </c>
      <c r="N5685" s="3">
        <v>40.5247813411079</v>
      </c>
      <c r="O5685" s="3">
        <v>0.623989334141689</v>
      </c>
      <c r="P5685" s="3">
        <v>43.859649122807</v>
      </c>
      <c r="Q5685" s="3">
        <v>1.17854892938731</v>
      </c>
      <c r="R5685" s="3">
        <v>35.6508875739645</v>
      </c>
      <c r="S5685" s="3">
        <v>2.17448418203953</v>
      </c>
      <c r="T5685" s="3">
        <v>31.784107946027</v>
      </c>
      <c r="U5685" s="3">
        <v>4.88150824734464</v>
      </c>
      <c r="V5685" s="3">
        <v>29.1666666666667</v>
      </c>
      <c r="W5685" s="3">
        <v>8.51532182090549</v>
      </c>
      <c r="X5685" s="3">
        <v>38.4259259259259</v>
      </c>
      <c r="Y5685" s="3"/>
      <c r="Z5685" s="3"/>
      <c r="AA5685" s="3">
        <v>0.193365752491226</v>
      </c>
      <c r="AB5685" s="3">
        <v>3.28731335758885</v>
      </c>
      <c r="AC5685" s="3">
        <v>0</v>
      </c>
      <c r="AD5685" s="3"/>
      <c r="AE5685" s="5"/>
      <c r="AF5685" s="3">
        <v>0.225853746613373</v>
      </c>
      <c r="AG5685" s="3">
        <v>1.59437675252887</v>
      </c>
      <c r="AH5685" s="3">
        <v>1.74047025239248</v>
      </c>
      <c r="AI5685" s="3">
        <v>2.04764416215979</v>
      </c>
      <c r="AJ5685" s="3"/>
      <c r="AK5685" s="3"/>
      <c r="AL5685" s="3"/>
      <c r="AM5685" s="3"/>
      <c r="AN5685" s="5" t="s">
        <v>206</v>
      </c>
      <c r="AO5685" s="1"/>
      <c r="AP5685" s="1"/>
      <c r="AQ5685" s="1"/>
    </row>
    <row r="5686" spans="1:43">
      <c r="A5686" s="1" t="s">
        <v>14269</v>
      </c>
      <c r="B5686" s="1" t="s">
        <v>14270</v>
      </c>
      <c r="C5686" s="3">
        <v>17.5342465753425</v>
      </c>
      <c r="D5686" s="4">
        <v>37837</v>
      </c>
      <c r="E5686" s="3">
        <v>13.8535764878</v>
      </c>
      <c r="F5686" s="5" t="s">
        <v>14271</v>
      </c>
      <c r="G5686" s="5">
        <v>4733</v>
      </c>
      <c r="H5686" s="5" t="s">
        <v>55</v>
      </c>
      <c r="I5686" s="3">
        <v>5.15613115335006</v>
      </c>
      <c r="J5686" s="3">
        <v>77.8584392014519</v>
      </c>
      <c r="K5686" s="3">
        <v>2.20214786957701</v>
      </c>
      <c r="L5686" s="3">
        <v>58.361581920904</v>
      </c>
      <c r="M5686" s="3">
        <v>4.6158032067123</v>
      </c>
      <c r="N5686" s="3">
        <v>55.834829443447</v>
      </c>
      <c r="O5686" s="3">
        <v>9.69743953621607</v>
      </c>
      <c r="P5686" s="3">
        <v>82.1192052980132</v>
      </c>
      <c r="Q5686" s="3">
        <v>16.5263635260113</v>
      </c>
      <c r="R5686" s="3">
        <v>69.969512195122</v>
      </c>
      <c r="S5686" s="3">
        <v>63.5685346266848</v>
      </c>
      <c r="T5686" s="3">
        <v>52.83203125</v>
      </c>
      <c r="U5686" s="3">
        <v>139.078846795105</v>
      </c>
      <c r="V5686" s="3">
        <v>52.3035230352303</v>
      </c>
      <c r="W5686" s="3">
        <v>122.555406724478</v>
      </c>
      <c r="X5686" s="3">
        <v>42.4040066777963</v>
      </c>
      <c r="Y5686" s="3">
        <v>168.239417775884</v>
      </c>
      <c r="Z5686" s="3">
        <v>36.3825363825364</v>
      </c>
      <c r="AA5686" s="3">
        <v>0.319609099410587</v>
      </c>
      <c r="AB5686" s="3">
        <v>0.367674002246768</v>
      </c>
      <c r="AC5686" s="3">
        <v>-18.69140625</v>
      </c>
      <c r="AD5686" s="3">
        <v>1.63162222125403</v>
      </c>
      <c r="AE5686" s="5">
        <v>2</v>
      </c>
      <c r="AF5686" s="3">
        <v>2.16256364321482</v>
      </c>
      <c r="AG5686" s="3">
        <v>70.1762364819332</v>
      </c>
      <c r="AH5686" s="3">
        <v>54.2508831015668</v>
      </c>
      <c r="AI5686" s="3">
        <v>27.2303342882736</v>
      </c>
      <c r="AJ5686" s="3">
        <v>24.0295979005885</v>
      </c>
      <c r="AK5686" s="3">
        <v>24.2590065974354</v>
      </c>
      <c r="AL5686" s="3">
        <v>23.7597901952692</v>
      </c>
      <c r="AM5686" s="3"/>
      <c r="AN5686" s="5" t="s">
        <v>46</v>
      </c>
      <c r="AO5686" s="1"/>
      <c r="AP5686" s="1"/>
      <c r="AQ5686" s="1"/>
    </row>
    <row r="5687" spans="1:43">
      <c r="A5687" s="1" t="s">
        <v>14272</v>
      </c>
      <c r="B5687" s="1" t="s">
        <v>14273</v>
      </c>
      <c r="C5687" s="3">
        <v>17.5342465753425</v>
      </c>
      <c r="D5687" s="4">
        <v>37837</v>
      </c>
      <c r="E5687" s="3">
        <v>6.5669568353</v>
      </c>
      <c r="F5687" s="5" t="s">
        <v>14274</v>
      </c>
      <c r="G5687" s="5">
        <v>2410</v>
      </c>
      <c r="H5687" s="5" t="s">
        <v>226</v>
      </c>
      <c r="I5687" s="3">
        <v>1.64542522322954</v>
      </c>
      <c r="J5687" s="3">
        <v>60.7396870554765</v>
      </c>
      <c r="K5687" s="3">
        <v>0.567707463683421</v>
      </c>
      <c r="L5687" s="3">
        <v>47.0899470899471</v>
      </c>
      <c r="M5687" s="3">
        <v>-0.306506019398039</v>
      </c>
      <c r="N5687" s="3">
        <v>86.8829337094499</v>
      </c>
      <c r="O5687" s="3">
        <v>3.61028803617787</v>
      </c>
      <c r="P5687" s="3">
        <v>57.0754716981132</v>
      </c>
      <c r="Q5687" s="3">
        <v>6.27675155234552</v>
      </c>
      <c r="R5687" s="3">
        <v>51.2773722627737</v>
      </c>
      <c r="S5687" s="3">
        <v>21.1584731139862</v>
      </c>
      <c r="T5687" s="3">
        <v>22.6063829787234</v>
      </c>
      <c r="U5687" s="3">
        <v>31.1024497645629</v>
      </c>
      <c r="V5687" s="3">
        <v>37.5</v>
      </c>
      <c r="W5687" s="3">
        <v>34.5667632011365</v>
      </c>
      <c r="X5687" s="3">
        <v>34.7280334728033</v>
      </c>
      <c r="Y5687" s="3">
        <v>42.8403496600062</v>
      </c>
      <c r="Z5687" s="3">
        <v>46.6666666666667</v>
      </c>
      <c r="AA5687" s="3">
        <v>0.299268956222299</v>
      </c>
      <c r="AB5687" s="3">
        <v>0.382577585314122</v>
      </c>
      <c r="AC5687" s="3">
        <v>-3.82646531865883</v>
      </c>
      <c r="AD5687" s="3">
        <v>2.71338512868342</v>
      </c>
      <c r="AE5687" s="5">
        <v>2</v>
      </c>
      <c r="AF5687" s="3">
        <v>0.802472203516452</v>
      </c>
      <c r="AG5687" s="3">
        <v>17.9644909705223</v>
      </c>
      <c r="AH5687" s="3">
        <v>14.0437434465954</v>
      </c>
      <c r="AI5687" s="3">
        <v>9.97248429665276</v>
      </c>
      <c r="AJ5687" s="3">
        <v>8.02244632257207</v>
      </c>
      <c r="AK5687" s="3">
        <v>8.24557713323533</v>
      </c>
      <c r="AL5687" s="3">
        <v>11.7371854326025</v>
      </c>
      <c r="AM5687" s="3"/>
      <c r="AN5687" s="5" t="s">
        <v>46</v>
      </c>
      <c r="AO5687" s="1"/>
      <c r="AP5687" s="1"/>
      <c r="AQ5687" s="1"/>
    </row>
    <row r="5688" spans="1:43">
      <c r="A5688" s="1" t="s">
        <v>14275</v>
      </c>
      <c r="B5688" s="1" t="s">
        <v>14276</v>
      </c>
      <c r="C5688" s="3">
        <v>7.87671232876712</v>
      </c>
      <c r="D5688" s="4">
        <v>41362</v>
      </c>
      <c r="E5688" s="3">
        <v>11.579516</v>
      </c>
      <c r="F5688" s="5" t="s">
        <v>992</v>
      </c>
      <c r="G5688" s="5">
        <v>2852</v>
      </c>
      <c r="H5688" s="5" t="s">
        <v>64</v>
      </c>
      <c r="I5688" s="3">
        <v>0.257353065291096</v>
      </c>
      <c r="J5688" s="3">
        <v>65.7434402332362</v>
      </c>
      <c r="K5688" s="3">
        <v>0.0323730967628131</v>
      </c>
      <c r="L5688" s="3">
        <v>91.6909620991254</v>
      </c>
      <c r="M5688" s="3">
        <v>0.194126119279263</v>
      </c>
      <c r="N5688" s="3">
        <v>62.2448979591837</v>
      </c>
      <c r="O5688" s="3">
        <v>0.558832960086456</v>
      </c>
      <c r="P5688" s="3">
        <v>80.4093567251462</v>
      </c>
      <c r="Q5688" s="3">
        <v>1.03925696535848</v>
      </c>
      <c r="R5688" s="3">
        <v>81.2130177514793</v>
      </c>
      <c r="S5688" s="3">
        <v>1.75442964918117</v>
      </c>
      <c r="T5688" s="3">
        <v>89.2053973013493</v>
      </c>
      <c r="U5688" s="3">
        <v>3.92835075012104</v>
      </c>
      <c r="V5688" s="3">
        <v>90.7407407407407</v>
      </c>
      <c r="W5688" s="3">
        <v>6.82968576860749</v>
      </c>
      <c r="X5688" s="3">
        <v>92.9012345679012</v>
      </c>
      <c r="Y5688" s="3">
        <v>13.592817120228</v>
      </c>
      <c r="Z5688" s="3">
        <v>90.2255639097744</v>
      </c>
      <c r="AA5688" s="3">
        <v>-0.527792454997217</v>
      </c>
      <c r="AB5688" s="3">
        <v>0.38446762928334</v>
      </c>
      <c r="AC5688" s="3">
        <v>0</v>
      </c>
      <c r="AD5688" s="3"/>
      <c r="AE5688" s="5"/>
      <c r="AF5688" s="3">
        <v>0.181688980741596</v>
      </c>
      <c r="AG5688" s="3">
        <v>1.29290246500602</v>
      </c>
      <c r="AH5688" s="3">
        <v>1.39044379734419</v>
      </c>
      <c r="AI5688" s="3">
        <v>1.65450143619719</v>
      </c>
      <c r="AJ5688" s="3">
        <v>1.87655157077184</v>
      </c>
      <c r="AK5688" s="3">
        <v>1.97958400811473</v>
      </c>
      <c r="AL5688" s="3"/>
      <c r="AM5688" s="3"/>
      <c r="AN5688" s="5" t="s">
        <v>46</v>
      </c>
      <c r="AO5688" s="1"/>
      <c r="AP5688" s="1"/>
      <c r="AQ5688" s="1"/>
    </row>
    <row r="5689" spans="1:43">
      <c r="A5689" s="1" t="s">
        <v>14277</v>
      </c>
      <c r="B5689" s="1" t="s">
        <v>14278</v>
      </c>
      <c r="C5689" s="3">
        <v>7.74246575342466</v>
      </c>
      <c r="D5689" s="4">
        <v>41411</v>
      </c>
      <c r="E5689" s="3">
        <v>7.048486</v>
      </c>
      <c r="F5689" s="5" t="s">
        <v>1014</v>
      </c>
      <c r="G5689" s="5">
        <v>1832</v>
      </c>
      <c r="H5689" s="5" t="s">
        <v>64</v>
      </c>
      <c r="I5689" s="3">
        <v>0.24976672289777</v>
      </c>
      <c r="J5689" s="3">
        <v>73.469387755102</v>
      </c>
      <c r="K5689" s="3">
        <v>0.0386211307816836</v>
      </c>
      <c r="L5689" s="3">
        <v>69.0962099125364</v>
      </c>
      <c r="M5689" s="3">
        <v>0.185537493317084</v>
      </c>
      <c r="N5689" s="3">
        <v>73.7609329446064</v>
      </c>
      <c r="O5689" s="3">
        <v>0.528083335351745</v>
      </c>
      <c r="P5689" s="3">
        <v>88.1578947368421</v>
      </c>
      <c r="Q5689" s="3">
        <v>1.05189567651902</v>
      </c>
      <c r="R5689" s="3">
        <v>77.810650887574</v>
      </c>
      <c r="S5689" s="3">
        <v>1.78730468825011</v>
      </c>
      <c r="T5689" s="3">
        <v>87.1064467766117</v>
      </c>
      <c r="U5689" s="3">
        <v>3.92399563372071</v>
      </c>
      <c r="V5689" s="3">
        <v>91.0493827160494</v>
      </c>
      <c r="W5689" s="3">
        <v>7.00430854926669</v>
      </c>
      <c r="X5689" s="3">
        <v>91.358024691358</v>
      </c>
      <c r="Y5689" s="3">
        <v>14.2977487641182</v>
      </c>
      <c r="Z5689" s="3">
        <v>81.7042606516291</v>
      </c>
      <c r="AA5689" s="3">
        <v>-0.550460318940242</v>
      </c>
      <c r="AB5689" s="3">
        <v>0.536330107095715</v>
      </c>
      <c r="AC5689" s="3">
        <v>0</v>
      </c>
      <c r="AD5689" s="3"/>
      <c r="AE5689" s="5"/>
      <c r="AF5689" s="3">
        <v>0.186735813004949</v>
      </c>
      <c r="AG5689" s="3">
        <v>1.31066934790329</v>
      </c>
      <c r="AH5689" s="3">
        <v>1.39311003208238</v>
      </c>
      <c r="AI5689" s="3">
        <v>1.68089036828269</v>
      </c>
      <c r="AJ5689" s="3">
        <v>1.96347914301656</v>
      </c>
      <c r="AK5689" s="3">
        <v>2.09600393440663</v>
      </c>
      <c r="AL5689" s="3"/>
      <c r="AM5689" s="3"/>
      <c r="AN5689" s="5" t="s">
        <v>46</v>
      </c>
      <c r="AO5689" s="1"/>
      <c r="AP5689" s="1"/>
      <c r="AQ5689" s="1"/>
    </row>
    <row r="5690" spans="1:43">
      <c r="A5690" s="1" t="s">
        <v>14279</v>
      </c>
      <c r="B5690" s="1" t="s">
        <v>14280</v>
      </c>
      <c r="C5690" s="3">
        <v>6.13972602739726</v>
      </c>
      <c r="D5690" s="4">
        <v>41996</v>
      </c>
      <c r="E5690" s="3">
        <v>0.276889</v>
      </c>
      <c r="F5690" s="5" t="s">
        <v>14281</v>
      </c>
      <c r="G5690" s="5">
        <v>351</v>
      </c>
      <c r="H5690" s="5" t="s">
        <v>64</v>
      </c>
      <c r="I5690" s="3">
        <v>0.145981227290457</v>
      </c>
      <c r="J5690" s="3">
        <v>98.1049562682216</v>
      </c>
      <c r="K5690" s="3">
        <v>0.0193970824579488</v>
      </c>
      <c r="L5690" s="3">
        <v>98.1049562682216</v>
      </c>
      <c r="M5690" s="3">
        <v>0.102947963953012</v>
      </c>
      <c r="N5690" s="3">
        <v>98.1049562682216</v>
      </c>
      <c r="O5690" s="3">
        <v>0.330090273416132</v>
      </c>
      <c r="P5690" s="3">
        <v>98.3918128654971</v>
      </c>
      <c r="Q5690" s="3">
        <v>0.562362144513939</v>
      </c>
      <c r="R5690" s="3">
        <v>98.3727810650888</v>
      </c>
      <c r="S5690" s="3">
        <v>1.02725605759035</v>
      </c>
      <c r="T5690" s="3">
        <v>98.6506746626687</v>
      </c>
      <c r="U5690" s="3">
        <v>3.10330128967448</v>
      </c>
      <c r="V5690" s="3">
        <v>97.9938271604938</v>
      </c>
      <c r="W5690" s="3">
        <v>6.00188427672351</v>
      </c>
      <c r="X5690" s="3">
        <v>97.3765432098765</v>
      </c>
      <c r="Y5690" s="3">
        <v>11.9281710757725</v>
      </c>
      <c r="Z5690" s="3">
        <v>97.2431077694236</v>
      </c>
      <c r="AA5690" s="3">
        <v>-2.28491547607312</v>
      </c>
      <c r="AB5690" s="3">
        <v>-0.198293062278796</v>
      </c>
      <c r="AC5690" s="3">
        <v>0</v>
      </c>
      <c r="AD5690" s="3"/>
      <c r="AE5690" s="5"/>
      <c r="AF5690" s="3">
        <v>0.160737570971593</v>
      </c>
      <c r="AG5690" s="3">
        <v>0.800871508600953</v>
      </c>
      <c r="AH5690" s="3">
        <v>1.09979219353029</v>
      </c>
      <c r="AI5690" s="3">
        <v>1.44318325330721</v>
      </c>
      <c r="AJ5690" s="3">
        <v>1.64482799270411</v>
      </c>
      <c r="AK5690" s="3">
        <v>1.75984924606738</v>
      </c>
      <c r="AL5690" s="3"/>
      <c r="AM5690" s="3"/>
      <c r="AN5690" s="5" t="s">
        <v>46</v>
      </c>
      <c r="AO5690" s="1"/>
      <c r="AP5690" s="1"/>
      <c r="AQ5690" s="1"/>
    </row>
    <row r="5691" spans="1:43">
      <c r="A5691" s="1" t="s">
        <v>14282</v>
      </c>
      <c r="B5691" s="1" t="s">
        <v>14283</v>
      </c>
      <c r="C5691" s="3">
        <v>1.06027397260274</v>
      </c>
      <c r="D5691" s="4">
        <v>43850</v>
      </c>
      <c r="E5691" s="3">
        <v>26.7044088441</v>
      </c>
      <c r="F5691" s="5" t="s">
        <v>6160</v>
      </c>
      <c r="G5691" s="5">
        <v>388</v>
      </c>
      <c r="H5691" s="5" t="s">
        <v>60</v>
      </c>
      <c r="I5691" s="3">
        <v>3.36761778367617</v>
      </c>
      <c r="J5691" s="3">
        <v>62.9960317460317</v>
      </c>
      <c r="K5691" s="3">
        <v>1.61448140900196</v>
      </c>
      <c r="L5691" s="3">
        <v>61.3614573346117</v>
      </c>
      <c r="M5691" s="3">
        <v>-3.35039553280597</v>
      </c>
      <c r="N5691" s="3">
        <v>85.459940652819</v>
      </c>
      <c r="O5691" s="3">
        <v>-0.487103729138385</v>
      </c>
      <c r="P5691" s="3">
        <v>81.947261663286</v>
      </c>
      <c r="Q5691" s="3">
        <v>-5.76937618147448</v>
      </c>
      <c r="R5691" s="3">
        <v>86.1780104712042</v>
      </c>
      <c r="S5691" s="3">
        <v>19.7693416626622</v>
      </c>
      <c r="T5691" s="3">
        <v>77.8985507246377</v>
      </c>
      <c r="U5691" s="3"/>
      <c r="V5691" s="3"/>
      <c r="W5691" s="3"/>
      <c r="X5691" s="3"/>
      <c r="Y5691" s="3"/>
      <c r="Z5691" s="3"/>
      <c r="AA5691" s="3">
        <v>0.0680185904983135</v>
      </c>
      <c r="AB5691" s="3">
        <v>0.126376963388997</v>
      </c>
      <c r="AC5691" s="3">
        <v>-35.2772466539197</v>
      </c>
      <c r="AD5691" s="3"/>
      <c r="AE5691" s="5">
        <v>3</v>
      </c>
      <c r="AF5691" s="3">
        <v>2.45706673213425</v>
      </c>
      <c r="AG5691" s="3"/>
      <c r="AH5691" s="3"/>
      <c r="AI5691" s="3"/>
      <c r="AJ5691" s="3"/>
      <c r="AK5691" s="3"/>
      <c r="AL5691" s="3"/>
      <c r="AM5691" s="3"/>
      <c r="AN5691" s="5" t="s">
        <v>46</v>
      </c>
      <c r="AO5691" s="1"/>
      <c r="AP5691" s="1"/>
      <c r="AQ5691" s="1"/>
    </row>
    <row r="5692" spans="1:43">
      <c r="A5692" s="1" t="s">
        <v>14284</v>
      </c>
      <c r="B5692" s="1" t="s">
        <v>14285</v>
      </c>
      <c r="C5692" s="3">
        <v>0.791780821917808</v>
      </c>
      <c r="D5692" s="4">
        <v>43948</v>
      </c>
      <c r="E5692" s="3">
        <v>0.21955477</v>
      </c>
      <c r="F5692" s="5" t="s">
        <v>10228</v>
      </c>
      <c r="G5692" s="5">
        <v>290</v>
      </c>
      <c r="H5692" s="5" t="s">
        <v>112</v>
      </c>
      <c r="I5692" s="3">
        <v>9.83191342390054</v>
      </c>
      <c r="J5692" s="3">
        <v>26.3157894736842</v>
      </c>
      <c r="K5692" s="3">
        <v>0.0979294907666528</v>
      </c>
      <c r="L5692" s="3">
        <v>86.5979381443299</v>
      </c>
      <c r="M5692" s="3">
        <v>3.81601857225769</v>
      </c>
      <c r="N5692" s="3">
        <v>66.3157894736842</v>
      </c>
      <c r="O5692" s="3">
        <v>13.1493634854116</v>
      </c>
      <c r="P5692" s="3">
        <v>51.063829787234</v>
      </c>
      <c r="Q5692" s="3">
        <v>16.0395718456049</v>
      </c>
      <c r="R5692" s="3">
        <v>35.9550561797753</v>
      </c>
      <c r="S5692" s="3"/>
      <c r="T5692" s="3"/>
      <c r="U5692" s="3"/>
      <c r="V5692" s="3"/>
      <c r="W5692" s="3"/>
      <c r="X5692" s="3"/>
      <c r="Y5692" s="3"/>
      <c r="Z5692" s="3"/>
      <c r="AA5692" s="3">
        <v>0.305808959059016</v>
      </c>
      <c r="AB5692" s="3">
        <v>0.611746948458053</v>
      </c>
      <c r="AC5692" s="3">
        <v>-8.15721749980504</v>
      </c>
      <c r="AD5692" s="3"/>
      <c r="AE5692" s="5">
        <v>1</v>
      </c>
      <c r="AF5692" s="3">
        <v>3.68865135842071</v>
      </c>
      <c r="AG5692" s="3"/>
      <c r="AH5692" s="3"/>
      <c r="AI5692" s="3"/>
      <c r="AJ5692" s="3"/>
      <c r="AK5692" s="3"/>
      <c r="AL5692" s="3"/>
      <c r="AM5692" s="3"/>
      <c r="AN5692" s="5" t="s">
        <v>46</v>
      </c>
      <c r="AO5692" s="1"/>
      <c r="AP5692" s="1"/>
      <c r="AQ5692" s="1"/>
    </row>
    <row r="5693" spans="1:43">
      <c r="A5693" s="1" t="s">
        <v>14286</v>
      </c>
      <c r="B5693" s="1" t="s">
        <v>14287</v>
      </c>
      <c r="C5693" s="3">
        <v>0.93972602739726</v>
      </c>
      <c r="D5693" s="4">
        <v>43894</v>
      </c>
      <c r="E5693" s="3">
        <v>3.5403259489</v>
      </c>
      <c r="F5693" s="5" t="s">
        <v>977</v>
      </c>
      <c r="G5693" s="5">
        <v>344</v>
      </c>
      <c r="H5693" s="5" t="s">
        <v>60</v>
      </c>
      <c r="I5693" s="3">
        <v>-11.6909871244635</v>
      </c>
      <c r="J5693" s="3">
        <v>100</v>
      </c>
      <c r="K5693" s="3">
        <v>-0.637434807803763</v>
      </c>
      <c r="L5693" s="3">
        <v>94.7267497603068</v>
      </c>
      <c r="M5693" s="3">
        <v>-10.0148692381702</v>
      </c>
      <c r="N5693" s="3">
        <v>98.1206726013848</v>
      </c>
      <c r="O5693" s="3">
        <v>-17.2724348665166</v>
      </c>
      <c r="P5693" s="3">
        <v>99.6957403651116</v>
      </c>
      <c r="Q5693" s="3">
        <v>-19.5873065499453</v>
      </c>
      <c r="R5693" s="3">
        <v>99.0575916230366</v>
      </c>
      <c r="S5693" s="3"/>
      <c r="T5693" s="3"/>
      <c r="U5693" s="3"/>
      <c r="V5693" s="3"/>
      <c r="W5693" s="3"/>
      <c r="X5693" s="3"/>
      <c r="Y5693" s="3"/>
      <c r="Z5693" s="3"/>
      <c r="AA5693" s="3">
        <v>0.00710939339696334</v>
      </c>
      <c r="AB5693" s="3">
        <v>0.010098914918749</v>
      </c>
      <c r="AC5693" s="3">
        <v>-25.4410885167464</v>
      </c>
      <c r="AD5693" s="3"/>
      <c r="AE5693" s="5">
        <v>5</v>
      </c>
      <c r="AF5693" s="3">
        <v>1.27353086476972</v>
      </c>
      <c r="AG5693" s="3"/>
      <c r="AH5693" s="3"/>
      <c r="AI5693" s="3"/>
      <c r="AJ5693" s="3"/>
      <c r="AK5693" s="3"/>
      <c r="AL5693" s="3"/>
      <c r="AM5693" s="3"/>
      <c r="AN5693" s="5" t="s">
        <v>46</v>
      </c>
      <c r="AO5693" s="1"/>
      <c r="AP5693" s="1"/>
      <c r="AQ5693" s="1"/>
    </row>
    <row r="5694" spans="1:43">
      <c r="A5694" s="1" t="s">
        <v>14288</v>
      </c>
      <c r="B5694" s="1" t="s">
        <v>14289</v>
      </c>
      <c r="C5694" s="3">
        <v>0.934246575342466</v>
      </c>
      <c r="D5694" s="4">
        <v>43896</v>
      </c>
      <c r="E5694" s="3">
        <v>2.9386857091</v>
      </c>
      <c r="F5694" s="5" t="s">
        <v>14290</v>
      </c>
      <c r="G5694" s="5">
        <v>342</v>
      </c>
      <c r="H5694" s="5" t="s">
        <v>60</v>
      </c>
      <c r="I5694" s="3">
        <v>-1.18233881396637</v>
      </c>
      <c r="J5694" s="3">
        <v>83.8293650793651</v>
      </c>
      <c r="K5694" s="3">
        <v>-2.60378732702112</v>
      </c>
      <c r="L5694" s="3">
        <v>99.3288590604027</v>
      </c>
      <c r="M5694" s="3">
        <v>-2.12259835315644</v>
      </c>
      <c r="N5694" s="3">
        <v>78.2393669634026</v>
      </c>
      <c r="O5694" s="3">
        <v>-7.66442257897462</v>
      </c>
      <c r="P5694" s="3">
        <v>93.8133874239351</v>
      </c>
      <c r="Q5694" s="3">
        <v>-9.95707432034339</v>
      </c>
      <c r="R5694" s="3">
        <v>91.5183246073298</v>
      </c>
      <c r="S5694" s="3"/>
      <c r="T5694" s="3"/>
      <c r="U5694" s="3"/>
      <c r="V5694" s="3"/>
      <c r="W5694" s="3"/>
      <c r="X5694" s="3"/>
      <c r="Y5694" s="3"/>
      <c r="Z5694" s="3"/>
      <c r="AA5694" s="3">
        <v>0.0354385701692538</v>
      </c>
      <c r="AB5694" s="3">
        <v>0.0541288929079079</v>
      </c>
      <c r="AC5694" s="3">
        <v>-20.9428129829985</v>
      </c>
      <c r="AD5694" s="3"/>
      <c r="AE5694" s="5">
        <v>4</v>
      </c>
      <c r="AF5694" s="3">
        <v>1.35143058554797</v>
      </c>
      <c r="AG5694" s="3"/>
      <c r="AH5694" s="3"/>
      <c r="AI5694" s="3"/>
      <c r="AJ5694" s="3"/>
      <c r="AK5694" s="3"/>
      <c r="AL5694" s="3"/>
      <c r="AM5694" s="3"/>
      <c r="AN5694" s="5" t="s">
        <v>46</v>
      </c>
      <c r="AO5694" s="1"/>
      <c r="AP5694" s="1"/>
      <c r="AQ5694" s="1"/>
    </row>
    <row r="5695" spans="1:43">
      <c r="A5695" s="1" t="s">
        <v>14291</v>
      </c>
      <c r="B5695" s="1" t="s">
        <v>14292</v>
      </c>
      <c r="C5695" s="3">
        <v>0.923287671232877</v>
      </c>
      <c r="D5695" s="4">
        <v>43900</v>
      </c>
      <c r="E5695" s="3">
        <v>15.6616302822</v>
      </c>
      <c r="F5695" s="5" t="s">
        <v>10694</v>
      </c>
      <c r="G5695" s="5">
        <v>338</v>
      </c>
      <c r="H5695" s="5" t="s">
        <v>60</v>
      </c>
      <c r="I5695" s="3">
        <v>5.78887627695802</v>
      </c>
      <c r="J5695" s="3">
        <v>54.265873015873</v>
      </c>
      <c r="K5695" s="3">
        <v>-0.409617097061437</v>
      </c>
      <c r="L5695" s="3">
        <v>91.6586768935762</v>
      </c>
      <c r="M5695" s="3">
        <v>-2.49346120313862</v>
      </c>
      <c r="N5695" s="3">
        <v>80.7121661721068</v>
      </c>
      <c r="O5695" s="3">
        <v>27.2499715553533</v>
      </c>
      <c r="P5695" s="3">
        <v>1.41987829614604</v>
      </c>
      <c r="Q5695" s="3">
        <v>62.1574597651153</v>
      </c>
      <c r="R5695" s="3">
        <v>0.732984293193717</v>
      </c>
      <c r="S5695" s="3"/>
      <c r="T5695" s="3"/>
      <c r="U5695" s="3"/>
      <c r="V5695" s="3"/>
      <c r="W5695" s="3"/>
      <c r="X5695" s="3"/>
      <c r="Y5695" s="3"/>
      <c r="Z5695" s="3"/>
      <c r="AA5695" s="3">
        <v>0.356710316865701</v>
      </c>
      <c r="AB5695" s="3">
        <v>0.74045605304582</v>
      </c>
      <c r="AC5695" s="3">
        <v>-13.7257570602246</v>
      </c>
      <c r="AD5695" s="3"/>
      <c r="AE5695" s="5">
        <v>1</v>
      </c>
      <c r="AF5695" s="3">
        <v>9.07027815707606</v>
      </c>
      <c r="AG5695" s="3"/>
      <c r="AH5695" s="3"/>
      <c r="AI5695" s="3"/>
      <c r="AJ5695" s="3"/>
      <c r="AK5695" s="3"/>
      <c r="AL5695" s="3"/>
      <c r="AM5695" s="3"/>
      <c r="AN5695" s="5" t="s">
        <v>46</v>
      </c>
      <c r="AO5695" s="1"/>
      <c r="AP5695" s="1"/>
      <c r="AQ5695" s="1"/>
    </row>
    <row r="5696" spans="1:43">
      <c r="A5696" s="1" t="s">
        <v>14293</v>
      </c>
      <c r="B5696" s="1" t="s">
        <v>14294</v>
      </c>
      <c r="C5696" s="3">
        <v>0.906849315068493</v>
      </c>
      <c r="D5696" s="4">
        <v>43906</v>
      </c>
      <c r="E5696" s="3">
        <v>10.6691530867</v>
      </c>
      <c r="F5696" s="5" t="s">
        <v>14295</v>
      </c>
      <c r="G5696" s="5">
        <v>332</v>
      </c>
      <c r="H5696" s="5" t="s">
        <v>60</v>
      </c>
      <c r="I5696" s="3">
        <v>7.44418403848526</v>
      </c>
      <c r="J5696" s="3">
        <v>46.7261904761905</v>
      </c>
      <c r="K5696" s="3">
        <v>2.76057334984958</v>
      </c>
      <c r="L5696" s="3">
        <v>42.0901246404602</v>
      </c>
      <c r="M5696" s="3">
        <v>-0.0286927579478908</v>
      </c>
      <c r="N5696" s="3">
        <v>62.5123639960435</v>
      </c>
      <c r="O5696" s="3">
        <v>15.7080233793836</v>
      </c>
      <c r="P5696" s="3">
        <v>26.8762677484787</v>
      </c>
      <c r="Q5696" s="3">
        <v>20.1282581712867</v>
      </c>
      <c r="R5696" s="3">
        <v>32.2513089005236</v>
      </c>
      <c r="S5696" s="3"/>
      <c r="T5696" s="3"/>
      <c r="U5696" s="3"/>
      <c r="V5696" s="3"/>
      <c r="W5696" s="3"/>
      <c r="X5696" s="3"/>
      <c r="Y5696" s="3"/>
      <c r="Z5696" s="3"/>
      <c r="AA5696" s="3">
        <v>0.307653978526615</v>
      </c>
      <c r="AB5696" s="3">
        <v>0.610290122703841</v>
      </c>
      <c r="AC5696" s="3">
        <v>-10.2808691043985</v>
      </c>
      <c r="AD5696" s="3"/>
      <c r="AE5696" s="5">
        <v>2</v>
      </c>
      <c r="AF5696" s="3">
        <v>5.67742710999813</v>
      </c>
      <c r="AG5696" s="3"/>
      <c r="AH5696" s="3"/>
      <c r="AI5696" s="3"/>
      <c r="AJ5696" s="3"/>
      <c r="AK5696" s="3"/>
      <c r="AL5696" s="3"/>
      <c r="AM5696" s="3"/>
      <c r="AN5696" s="5" t="s">
        <v>46</v>
      </c>
      <c r="AO5696" s="1"/>
      <c r="AP5696" s="1"/>
      <c r="AQ5696" s="1"/>
    </row>
    <row r="5697" spans="1:43">
      <c r="A5697" s="1" t="s">
        <v>14296</v>
      </c>
      <c r="B5697" s="1" t="s">
        <v>14297</v>
      </c>
      <c r="C5697" s="3">
        <v>0.517808219178082</v>
      </c>
      <c r="D5697" s="4">
        <v>44048</v>
      </c>
      <c r="E5697" s="3">
        <v>2.3276879187</v>
      </c>
      <c r="F5697" s="5" t="s">
        <v>14298</v>
      </c>
      <c r="G5697" s="5">
        <v>190</v>
      </c>
      <c r="H5697" s="5" t="s">
        <v>60</v>
      </c>
      <c r="I5697" s="3">
        <v>12.4111241112411</v>
      </c>
      <c r="J5697" s="3">
        <v>8.13492063492063</v>
      </c>
      <c r="K5697" s="3">
        <v>3.41972344125198</v>
      </c>
      <c r="L5697" s="3">
        <v>30.3930968360499</v>
      </c>
      <c r="M5697" s="3">
        <v>5.82952042026777</v>
      </c>
      <c r="N5697" s="3">
        <v>12.5618199802176</v>
      </c>
      <c r="O5697" s="3">
        <v>20.2580396687849</v>
      </c>
      <c r="P5697" s="3">
        <v>9.43204868154158</v>
      </c>
      <c r="Q5697" s="3">
        <v>24.9</v>
      </c>
      <c r="R5697" s="3">
        <v>14.5549738219895</v>
      </c>
      <c r="S5697" s="3"/>
      <c r="T5697" s="3"/>
      <c r="U5697" s="3"/>
      <c r="V5697" s="3"/>
      <c r="W5697" s="3"/>
      <c r="X5697" s="3"/>
      <c r="Y5697" s="3"/>
      <c r="Z5697" s="3"/>
      <c r="AA5697" s="3">
        <v>0.196702231484029</v>
      </c>
      <c r="AB5697" s="3">
        <v>0.318922239887573</v>
      </c>
      <c r="AC5697" s="3">
        <v>-10.1378047605281</v>
      </c>
      <c r="AD5697" s="3"/>
      <c r="AE5697" s="5">
        <v>1</v>
      </c>
      <c r="AF5697" s="3">
        <v>2.93801043864238</v>
      </c>
      <c r="AG5697" s="3"/>
      <c r="AH5697" s="3"/>
      <c r="AI5697" s="3"/>
      <c r="AJ5697" s="3"/>
      <c r="AK5697" s="3"/>
      <c r="AL5697" s="3"/>
      <c r="AM5697" s="3"/>
      <c r="AN5697" s="5" t="s">
        <v>46</v>
      </c>
      <c r="AO5697" s="1"/>
      <c r="AP5697" s="1"/>
      <c r="AQ5697" s="1"/>
    </row>
    <row r="5698" spans="1:43">
      <c r="A5698" s="1" t="s">
        <v>14299</v>
      </c>
      <c r="B5698" s="1" t="s">
        <v>14300</v>
      </c>
      <c r="C5698" s="3">
        <v>0.783561643835616</v>
      </c>
      <c r="D5698" s="4">
        <v>43951</v>
      </c>
      <c r="E5698" s="3">
        <v>0.3529706909</v>
      </c>
      <c r="F5698" s="5" t="s">
        <v>10973</v>
      </c>
      <c r="G5698" s="5">
        <v>287</v>
      </c>
      <c r="H5698" s="5" t="s">
        <v>60</v>
      </c>
      <c r="I5698" s="3">
        <v>7.25516801021631</v>
      </c>
      <c r="J5698" s="3">
        <v>47.6190476190476</v>
      </c>
      <c r="K5698" s="3">
        <v>1.38061109015467</v>
      </c>
      <c r="L5698" s="3">
        <v>65.2924256951103</v>
      </c>
      <c r="M5698" s="3">
        <v>4.21901659686676</v>
      </c>
      <c r="N5698" s="3">
        <v>27.1018793273986</v>
      </c>
      <c r="O5698" s="3">
        <v>9.97626647025126</v>
      </c>
      <c r="P5698" s="3">
        <v>52.2312373225152</v>
      </c>
      <c r="Q5698" s="3">
        <v>17.7842054518363</v>
      </c>
      <c r="R5698" s="3">
        <v>40.6282722513089</v>
      </c>
      <c r="S5698" s="3"/>
      <c r="T5698" s="3"/>
      <c r="U5698" s="3"/>
      <c r="V5698" s="3"/>
      <c r="W5698" s="3"/>
      <c r="X5698" s="3"/>
      <c r="Y5698" s="3"/>
      <c r="Z5698" s="3"/>
      <c r="AA5698" s="3">
        <v>0.292929545636877</v>
      </c>
      <c r="AB5698" s="3">
        <v>0.527059296119227</v>
      </c>
      <c r="AC5698" s="3">
        <v>-7.00226149593767</v>
      </c>
      <c r="AD5698" s="3"/>
      <c r="AE5698" s="5">
        <v>1</v>
      </c>
      <c r="AF5698" s="3">
        <v>2.9141977662808</v>
      </c>
      <c r="AG5698" s="3"/>
      <c r="AH5698" s="3"/>
      <c r="AI5698" s="3"/>
      <c r="AJ5698" s="3"/>
      <c r="AK5698" s="3"/>
      <c r="AL5698" s="3"/>
      <c r="AM5698" s="3"/>
      <c r="AN5698" s="5" t="s">
        <v>51</v>
      </c>
      <c r="AO5698" s="1"/>
      <c r="AP5698" s="1"/>
      <c r="AQ5698" s="1"/>
    </row>
    <row r="5699" spans="1:43">
      <c r="A5699" s="1" t="s">
        <v>14301</v>
      </c>
      <c r="B5699" s="1" t="s">
        <v>14302</v>
      </c>
      <c r="C5699" s="3">
        <v>0.665753424657534</v>
      </c>
      <c r="D5699" s="4">
        <v>43994</v>
      </c>
      <c r="E5699" s="3">
        <v>0.414030522</v>
      </c>
      <c r="F5699" s="5" t="s">
        <v>9742</v>
      </c>
      <c r="G5699" s="5">
        <v>244</v>
      </c>
      <c r="H5699" s="5" t="s">
        <v>60</v>
      </c>
      <c r="I5699" s="3">
        <v>12.0812269728387</v>
      </c>
      <c r="J5699" s="3">
        <v>10.515873015873</v>
      </c>
      <c r="K5699" s="3">
        <v>3.13805881889143</v>
      </c>
      <c r="L5699" s="3">
        <v>37.8715244487057</v>
      </c>
      <c r="M5699" s="3">
        <v>5.59412334517276</v>
      </c>
      <c r="N5699" s="3">
        <v>15.3313550939664</v>
      </c>
      <c r="O5699" s="3">
        <v>20.329316530218</v>
      </c>
      <c r="P5699" s="3">
        <v>9.33062880324544</v>
      </c>
      <c r="Q5699" s="3">
        <v>24.8663612065674</v>
      </c>
      <c r="R5699" s="3">
        <v>14.6596858638743</v>
      </c>
      <c r="S5699" s="3"/>
      <c r="T5699" s="3"/>
      <c r="U5699" s="3"/>
      <c r="V5699" s="3"/>
      <c r="W5699" s="3"/>
      <c r="X5699" s="3"/>
      <c r="Y5699" s="3"/>
      <c r="Z5699" s="3"/>
      <c r="AA5699" s="3">
        <v>0.192121297755676</v>
      </c>
      <c r="AB5699" s="3">
        <v>0.328489348219742</v>
      </c>
      <c r="AC5699" s="3">
        <v>-13.8060703733548</v>
      </c>
      <c r="AD5699" s="3"/>
      <c r="AE5699" s="5">
        <v>2</v>
      </c>
      <c r="AF5699" s="3">
        <v>3.1343592565454</v>
      </c>
      <c r="AG5699" s="3"/>
      <c r="AH5699" s="3"/>
      <c r="AI5699" s="3"/>
      <c r="AJ5699" s="3"/>
      <c r="AK5699" s="3"/>
      <c r="AL5699" s="3"/>
      <c r="AM5699" s="3"/>
      <c r="AN5699" s="5" t="s">
        <v>46</v>
      </c>
      <c r="AO5699" s="1"/>
      <c r="AP5699" s="1"/>
      <c r="AQ5699" s="1"/>
    </row>
    <row r="5700" spans="1:43">
      <c r="A5700" s="1" t="s">
        <v>14303</v>
      </c>
      <c r="B5700" s="1" t="s">
        <v>14304</v>
      </c>
      <c r="C5700" s="3">
        <v>0.876712328767123</v>
      </c>
      <c r="D5700" s="4">
        <v>43917</v>
      </c>
      <c r="E5700" s="3">
        <v>6.1768491191</v>
      </c>
      <c r="F5700" s="5" t="s">
        <v>13940</v>
      </c>
      <c r="G5700" s="5">
        <v>321</v>
      </c>
      <c r="H5700" s="5" t="s">
        <v>60</v>
      </c>
      <c r="I5700" s="3">
        <v>-2.36371565634541</v>
      </c>
      <c r="J5700" s="3">
        <v>87.6984126984127</v>
      </c>
      <c r="K5700" s="3">
        <v>0.304659498207872</v>
      </c>
      <c r="L5700" s="3">
        <v>82.5503355704698</v>
      </c>
      <c r="M5700" s="3">
        <v>-6.6232899566233</v>
      </c>
      <c r="N5700" s="3">
        <v>93.0761622156281</v>
      </c>
      <c r="O5700" s="3">
        <v>-9.57266338153325</v>
      </c>
      <c r="P5700" s="3">
        <v>96.551724137931</v>
      </c>
      <c r="Q5700" s="3">
        <v>-7.34977652706506</v>
      </c>
      <c r="R5700" s="3">
        <v>88.586387434555</v>
      </c>
      <c r="S5700" s="3"/>
      <c r="T5700" s="3"/>
      <c r="U5700" s="3"/>
      <c r="V5700" s="3"/>
      <c r="W5700" s="3"/>
      <c r="X5700" s="3"/>
      <c r="Y5700" s="3"/>
      <c r="Z5700" s="3"/>
      <c r="AA5700" s="3">
        <v>0.0572916956770463</v>
      </c>
      <c r="AB5700" s="3">
        <v>0.0888072371443544</v>
      </c>
      <c r="AC5700" s="3">
        <v>-19.8744460856721</v>
      </c>
      <c r="AD5700" s="3"/>
      <c r="AE5700" s="5">
        <v>2</v>
      </c>
      <c r="AF5700" s="3">
        <v>1.33059090060937</v>
      </c>
      <c r="AG5700" s="3"/>
      <c r="AH5700" s="3"/>
      <c r="AI5700" s="3"/>
      <c r="AJ5700" s="3"/>
      <c r="AK5700" s="3"/>
      <c r="AL5700" s="3"/>
      <c r="AM5700" s="3"/>
      <c r="AN5700" s="5" t="s">
        <v>46</v>
      </c>
      <c r="AO5700" s="1"/>
      <c r="AP5700" s="1"/>
      <c r="AQ5700" s="1"/>
    </row>
    <row r="5701" spans="1:43">
      <c r="A5701" s="1" t="s">
        <v>14305</v>
      </c>
      <c r="B5701" s="1" t="s">
        <v>14306</v>
      </c>
      <c r="C5701" s="3">
        <v>0.786301369863014</v>
      </c>
      <c r="D5701" s="4">
        <v>43950</v>
      </c>
      <c r="E5701" s="3">
        <v>0.8033729198</v>
      </c>
      <c r="F5701" s="5" t="s">
        <v>12045</v>
      </c>
      <c r="G5701" s="5">
        <v>288</v>
      </c>
      <c r="H5701" s="5" t="s">
        <v>390</v>
      </c>
      <c r="I5701" s="3">
        <v>-1.93368741298407</v>
      </c>
      <c r="J5701" s="3">
        <v>30.952380952381</v>
      </c>
      <c r="K5701" s="3">
        <v>0.0868352498486988</v>
      </c>
      <c r="L5701" s="3">
        <v>59.5238095238095</v>
      </c>
      <c r="M5701" s="3">
        <v>-3.39082065479668</v>
      </c>
      <c r="N5701" s="3">
        <v>69.0476190476191</v>
      </c>
      <c r="O5701" s="3">
        <v>-3.68682264762483</v>
      </c>
      <c r="P5701" s="3">
        <v>76.1904761904762</v>
      </c>
      <c r="Q5701" s="3">
        <v>-13.6938122574936</v>
      </c>
      <c r="R5701" s="3">
        <v>74.3589743589744</v>
      </c>
      <c r="S5701" s="3"/>
      <c r="T5701" s="3"/>
      <c r="U5701" s="3"/>
      <c r="V5701" s="3"/>
      <c r="W5701" s="3"/>
      <c r="X5701" s="3"/>
      <c r="Y5701" s="3"/>
      <c r="Z5701" s="3"/>
      <c r="AA5701" s="3">
        <v>-0.0501472704857687</v>
      </c>
      <c r="AB5701" s="3">
        <v>-0.0660608928862174</v>
      </c>
      <c r="AC5701" s="3">
        <v>-17.0601196096947</v>
      </c>
      <c r="AD5701" s="3"/>
      <c r="AE5701" s="5">
        <v>4</v>
      </c>
      <c r="AF5701" s="3">
        <v>-0.0977403899103914</v>
      </c>
      <c r="AG5701" s="3"/>
      <c r="AH5701" s="3"/>
      <c r="AI5701" s="3"/>
      <c r="AJ5701" s="3"/>
      <c r="AK5701" s="3"/>
      <c r="AL5701" s="3"/>
      <c r="AM5701" s="3"/>
      <c r="AN5701" s="5" t="s">
        <v>46</v>
      </c>
      <c r="AO5701" s="1"/>
      <c r="AP5701" s="1"/>
      <c r="AQ5701" s="1"/>
    </row>
    <row r="5702" spans="1:43">
      <c r="A5702" s="1" t="s">
        <v>14307</v>
      </c>
      <c r="B5702" s="1" t="s">
        <v>14308</v>
      </c>
      <c r="C5702" s="3">
        <v>0.819178082191781</v>
      </c>
      <c r="D5702" s="4">
        <v>43938</v>
      </c>
      <c r="E5702" s="3">
        <v>7.235702901</v>
      </c>
      <c r="F5702" s="5" t="s">
        <v>11266</v>
      </c>
      <c r="G5702" s="5">
        <v>300</v>
      </c>
      <c r="H5702" s="5" t="s">
        <v>60</v>
      </c>
      <c r="I5702" s="3">
        <v>3.72179783265234</v>
      </c>
      <c r="J5702" s="3">
        <v>61.3095238095238</v>
      </c>
      <c r="K5702" s="3">
        <v>1.73375152465587</v>
      </c>
      <c r="L5702" s="3">
        <v>58.9645254074784</v>
      </c>
      <c r="M5702" s="3">
        <v>-2.91819088792818</v>
      </c>
      <c r="N5702" s="3">
        <v>83.7784371909001</v>
      </c>
      <c r="O5702" s="3">
        <v>0.137209501758001</v>
      </c>
      <c r="P5702" s="3">
        <v>80.52738336714</v>
      </c>
      <c r="Q5702" s="3">
        <v>-4.36527436527437</v>
      </c>
      <c r="R5702" s="3">
        <v>84.9214659685864</v>
      </c>
      <c r="S5702" s="3"/>
      <c r="T5702" s="3"/>
      <c r="U5702" s="3"/>
      <c r="V5702" s="3"/>
      <c r="W5702" s="3"/>
      <c r="X5702" s="3"/>
      <c r="Y5702" s="3"/>
      <c r="Z5702" s="3"/>
      <c r="AA5702" s="3">
        <v>0.0702571438113885</v>
      </c>
      <c r="AB5702" s="3">
        <v>0.110305870567159</v>
      </c>
      <c r="AC5702" s="3">
        <v>-26.3843882768056</v>
      </c>
      <c r="AD5702" s="3"/>
      <c r="AE5702" s="5">
        <v>2</v>
      </c>
      <c r="AF5702" s="3">
        <v>1.97512999522498</v>
      </c>
      <c r="AG5702" s="3"/>
      <c r="AH5702" s="3"/>
      <c r="AI5702" s="3"/>
      <c r="AJ5702" s="3"/>
      <c r="AK5702" s="3"/>
      <c r="AL5702" s="3"/>
      <c r="AM5702" s="3"/>
      <c r="AN5702" s="5" t="s">
        <v>46</v>
      </c>
      <c r="AO5702" s="1"/>
      <c r="AP5702" s="1"/>
      <c r="AQ5702" s="1"/>
    </row>
    <row r="5703" spans="1:43">
      <c r="A5703" s="1" t="s">
        <v>14309</v>
      </c>
      <c r="B5703" s="1" t="s">
        <v>14310</v>
      </c>
      <c r="C5703" s="3">
        <v>0.646575342465753</v>
      </c>
      <c r="D5703" s="4">
        <v>44001</v>
      </c>
      <c r="E5703" s="3">
        <v>0.9189199333</v>
      </c>
      <c r="F5703" s="5" t="s">
        <v>14311</v>
      </c>
      <c r="G5703" s="5">
        <v>237</v>
      </c>
      <c r="H5703" s="5" t="s">
        <v>60</v>
      </c>
      <c r="I5703" s="3">
        <v>16.1329022836927</v>
      </c>
      <c r="J5703" s="3">
        <v>0.892857142857143</v>
      </c>
      <c r="K5703" s="3">
        <v>4.32277662772395</v>
      </c>
      <c r="L5703" s="3">
        <v>9.20421860019175</v>
      </c>
      <c r="M5703" s="3">
        <v>9.05084362192516</v>
      </c>
      <c r="N5703" s="3">
        <v>4.35212660731949</v>
      </c>
      <c r="O5703" s="3">
        <v>26.3962060792079</v>
      </c>
      <c r="P5703" s="3">
        <v>2.02839756592292</v>
      </c>
      <c r="Q5703" s="3">
        <v>31.8097338347992</v>
      </c>
      <c r="R5703" s="3">
        <v>5.44502617801047</v>
      </c>
      <c r="S5703" s="3"/>
      <c r="T5703" s="3"/>
      <c r="U5703" s="3"/>
      <c r="V5703" s="3"/>
      <c r="W5703" s="3"/>
      <c r="X5703" s="3"/>
      <c r="Y5703" s="3"/>
      <c r="Z5703" s="3"/>
      <c r="AA5703" s="3">
        <v>0.223870025599783</v>
      </c>
      <c r="AB5703" s="3">
        <v>0.389631148860429</v>
      </c>
      <c r="AC5703" s="3">
        <v>-13.0943738656987</v>
      </c>
      <c r="AD5703" s="3"/>
      <c r="AE5703" s="5">
        <v>2</v>
      </c>
      <c r="AF5703" s="3">
        <v>3.50562735591073</v>
      </c>
      <c r="AG5703" s="3"/>
      <c r="AH5703" s="3"/>
      <c r="AI5703" s="3"/>
      <c r="AJ5703" s="3"/>
      <c r="AK5703" s="3"/>
      <c r="AL5703" s="3"/>
      <c r="AM5703" s="3"/>
      <c r="AN5703" s="5" t="s">
        <v>46</v>
      </c>
      <c r="AO5703" s="1"/>
      <c r="AP5703" s="1"/>
      <c r="AQ5703" s="1"/>
    </row>
    <row r="5704" spans="1:43">
      <c r="A5704" s="1" t="s">
        <v>14312</v>
      </c>
      <c r="B5704" s="1" t="s">
        <v>14313</v>
      </c>
      <c r="C5704" s="3">
        <v>0.523287671232877</v>
      </c>
      <c r="D5704" s="4">
        <v>44046</v>
      </c>
      <c r="E5704" s="3">
        <v>0.8099904348</v>
      </c>
      <c r="F5704" s="5" t="s">
        <v>10747</v>
      </c>
      <c r="G5704" s="5">
        <v>192</v>
      </c>
      <c r="H5704" s="5" t="s">
        <v>60</v>
      </c>
      <c r="I5704" s="3">
        <v>12.6416819012797</v>
      </c>
      <c r="J5704" s="3">
        <v>6.15079365079365</v>
      </c>
      <c r="K5704" s="3">
        <v>2.13841690841277</v>
      </c>
      <c r="L5704" s="3">
        <v>52.5407478427613</v>
      </c>
      <c r="M5704" s="3">
        <v>8.08700991141129</v>
      </c>
      <c r="N5704" s="3">
        <v>5.83580613254204</v>
      </c>
      <c r="O5704" s="3">
        <v>18.1495685522531</v>
      </c>
      <c r="P5704" s="3">
        <v>16.632860040568</v>
      </c>
      <c r="Q5704" s="3">
        <v>23.5760128359406</v>
      </c>
      <c r="R5704" s="3">
        <v>17.5916230366492</v>
      </c>
      <c r="S5704" s="3"/>
      <c r="T5704" s="3"/>
      <c r="U5704" s="3"/>
      <c r="V5704" s="3"/>
      <c r="W5704" s="3"/>
      <c r="X5704" s="3"/>
      <c r="Y5704" s="3"/>
      <c r="Z5704" s="3"/>
      <c r="AA5704" s="3">
        <v>0.241178351044372</v>
      </c>
      <c r="AB5704" s="3">
        <v>0.412606878273245</v>
      </c>
      <c r="AC5704" s="3">
        <v>-8.0960248809408</v>
      </c>
      <c r="AD5704" s="3"/>
      <c r="AE5704" s="5">
        <v>1</v>
      </c>
      <c r="AF5704" s="3">
        <v>2.77322209318762</v>
      </c>
      <c r="AG5704" s="3"/>
      <c r="AH5704" s="3"/>
      <c r="AI5704" s="3"/>
      <c r="AJ5704" s="3"/>
      <c r="AK5704" s="3"/>
      <c r="AL5704" s="3"/>
      <c r="AM5704" s="3"/>
      <c r="AN5704" s="5" t="s">
        <v>46</v>
      </c>
      <c r="AO5704" s="1"/>
      <c r="AP5704" s="1"/>
      <c r="AQ5704" s="1"/>
    </row>
    <row r="5705" spans="1:43">
      <c r="A5705" s="1" t="s">
        <v>14314</v>
      </c>
      <c r="B5705" s="1" t="s">
        <v>14315</v>
      </c>
      <c r="C5705" s="3">
        <v>0.534246575342466</v>
      </c>
      <c r="D5705" s="4">
        <v>44042</v>
      </c>
      <c r="E5705" s="3">
        <v>23.7557086564</v>
      </c>
      <c r="F5705" s="5" t="s">
        <v>5186</v>
      </c>
      <c r="G5705" s="5">
        <v>196</v>
      </c>
      <c r="H5705" s="5" t="s">
        <v>205</v>
      </c>
      <c r="I5705" s="3">
        <v>0.408456898593236</v>
      </c>
      <c r="J5705" s="3">
        <v>3.74531835205993</v>
      </c>
      <c r="K5705" s="3">
        <v>0.0274575498349655</v>
      </c>
      <c r="L5705" s="3">
        <v>19.2592592592593</v>
      </c>
      <c r="M5705" s="3">
        <v>0.202468949465174</v>
      </c>
      <c r="N5705" s="3">
        <v>3.35820895522388</v>
      </c>
      <c r="O5705" s="3">
        <v>0.86553184471296</v>
      </c>
      <c r="P5705" s="3">
        <v>24.9027237354086</v>
      </c>
      <c r="Q5705" s="3">
        <v>0.934308382123579</v>
      </c>
      <c r="R5705" s="3">
        <v>75.2212389380531</v>
      </c>
      <c r="S5705" s="3"/>
      <c r="T5705" s="3"/>
      <c r="U5705" s="3"/>
      <c r="V5705" s="3"/>
      <c r="W5705" s="3"/>
      <c r="X5705" s="3"/>
      <c r="Y5705" s="3"/>
      <c r="Z5705" s="3"/>
      <c r="AA5705" s="3">
        <v>0.0450214893183422</v>
      </c>
      <c r="AB5705" s="3">
        <v>0.0664158409088473</v>
      </c>
      <c r="AC5705" s="3">
        <v>-0.442511497700453</v>
      </c>
      <c r="AD5705" s="3"/>
      <c r="AE5705" s="5">
        <v>1</v>
      </c>
      <c r="AF5705" s="3">
        <v>0.14879646250117</v>
      </c>
      <c r="AG5705" s="3"/>
      <c r="AH5705" s="3"/>
      <c r="AI5705" s="3"/>
      <c r="AJ5705" s="3"/>
      <c r="AK5705" s="3"/>
      <c r="AL5705" s="3"/>
      <c r="AM5705" s="3"/>
      <c r="AN5705" s="5" t="s">
        <v>46</v>
      </c>
      <c r="AO5705" s="1"/>
      <c r="AP5705" s="1"/>
      <c r="AQ5705" s="1"/>
    </row>
    <row r="5706" spans="1:43">
      <c r="A5706" s="1" t="s">
        <v>14316</v>
      </c>
      <c r="B5706" s="1" t="s">
        <v>14317</v>
      </c>
      <c r="C5706" s="3">
        <v>0.542465753424658</v>
      </c>
      <c r="D5706" s="4">
        <v>44039</v>
      </c>
      <c r="E5706" s="3">
        <v>47.6839202831</v>
      </c>
      <c r="F5706" s="5" t="s">
        <v>14295</v>
      </c>
      <c r="G5706" s="5">
        <v>199</v>
      </c>
      <c r="H5706" s="5" t="s">
        <v>60</v>
      </c>
      <c r="I5706" s="3">
        <v>-1.38331573389652</v>
      </c>
      <c r="J5706" s="3">
        <v>85.3174603174603</v>
      </c>
      <c r="K5706" s="3">
        <v>-0.0321130378933931</v>
      </c>
      <c r="L5706" s="3">
        <v>88.3029721955896</v>
      </c>
      <c r="M5706" s="3">
        <v>-4.01849948612539</v>
      </c>
      <c r="N5706" s="3">
        <v>88.3283877349159</v>
      </c>
      <c r="O5706" s="3">
        <v>-8.82553939275603</v>
      </c>
      <c r="P5706" s="3">
        <v>95.131845841785</v>
      </c>
      <c r="Q5706" s="3">
        <v>-6.65667166416792</v>
      </c>
      <c r="R5706" s="3">
        <v>87.5392670157068</v>
      </c>
      <c r="S5706" s="3"/>
      <c r="T5706" s="3"/>
      <c r="U5706" s="3"/>
      <c r="V5706" s="3"/>
      <c r="W5706" s="3"/>
      <c r="X5706" s="3"/>
      <c r="Y5706" s="3"/>
      <c r="Z5706" s="3"/>
      <c r="AA5706" s="3">
        <v>-0.138665963348948</v>
      </c>
      <c r="AB5706" s="3">
        <v>-0.170414402979371</v>
      </c>
      <c r="AC5706" s="3">
        <v>-13.8819697260012</v>
      </c>
      <c r="AD5706" s="3"/>
      <c r="AE5706" s="5">
        <v>3</v>
      </c>
      <c r="AF5706" s="3">
        <v>-0.982493841300828</v>
      </c>
      <c r="AG5706" s="3"/>
      <c r="AH5706" s="3"/>
      <c r="AI5706" s="3"/>
      <c r="AJ5706" s="3"/>
      <c r="AK5706" s="3"/>
      <c r="AL5706" s="3"/>
      <c r="AM5706" s="3"/>
      <c r="AN5706" s="5" t="s">
        <v>46</v>
      </c>
      <c r="AO5706" s="1"/>
      <c r="AP5706" s="1"/>
      <c r="AQ5706" s="1"/>
    </row>
    <row r="5707" spans="1:43">
      <c r="A5707" s="1" t="s">
        <v>14318</v>
      </c>
      <c r="B5707" s="1" t="s">
        <v>14319</v>
      </c>
      <c r="C5707" s="3">
        <v>0.512328767123288</v>
      </c>
      <c r="D5707" s="4">
        <v>44050</v>
      </c>
      <c r="E5707" s="3">
        <v>24.078694872</v>
      </c>
      <c r="F5707" s="5" t="s">
        <v>10595</v>
      </c>
      <c r="G5707" s="5">
        <v>188</v>
      </c>
      <c r="H5707" s="5" t="s">
        <v>60</v>
      </c>
      <c r="I5707" s="3">
        <v>1.69178714241772</v>
      </c>
      <c r="J5707" s="3">
        <v>71.2301587301587</v>
      </c>
      <c r="K5707" s="3">
        <v>0.967117988394591</v>
      </c>
      <c r="L5707" s="3">
        <v>70.3739213806328</v>
      </c>
      <c r="M5707" s="3">
        <v>-1.2741389607804</v>
      </c>
      <c r="N5707" s="3">
        <v>69.7329376854599</v>
      </c>
      <c r="O5707" s="3">
        <v>2.32126276694521</v>
      </c>
      <c r="P5707" s="3">
        <v>72.6166328600406</v>
      </c>
      <c r="Q5707" s="3">
        <v>-0.829917008299168</v>
      </c>
      <c r="R5707" s="3">
        <v>74.869109947644</v>
      </c>
      <c r="S5707" s="3"/>
      <c r="T5707" s="3"/>
      <c r="U5707" s="3"/>
      <c r="V5707" s="3"/>
      <c r="W5707" s="3"/>
      <c r="X5707" s="3"/>
      <c r="Y5707" s="3"/>
      <c r="Z5707" s="3"/>
      <c r="AA5707" s="3">
        <v>-0.0678102848578005</v>
      </c>
      <c r="AB5707" s="3">
        <v>-0.0880199828763655</v>
      </c>
      <c r="AC5707" s="3">
        <v>-8.55062481550723</v>
      </c>
      <c r="AD5707" s="3"/>
      <c r="AE5707" s="5">
        <v>2</v>
      </c>
      <c r="AF5707" s="3">
        <v>-0.654643114988254</v>
      </c>
      <c r="AG5707" s="3"/>
      <c r="AH5707" s="3"/>
      <c r="AI5707" s="3"/>
      <c r="AJ5707" s="3"/>
      <c r="AK5707" s="3"/>
      <c r="AL5707" s="3"/>
      <c r="AM5707" s="3"/>
      <c r="AN5707" s="5" t="s">
        <v>46</v>
      </c>
      <c r="AO5707" s="1"/>
      <c r="AP5707" s="1"/>
      <c r="AQ5707" s="1"/>
    </row>
    <row r="5708" spans="1:43">
      <c r="A5708" s="1" t="s">
        <v>14320</v>
      </c>
      <c r="B5708" s="1" t="s">
        <v>14321</v>
      </c>
      <c r="C5708" s="3">
        <v>0.367123287671233</v>
      </c>
      <c r="D5708" s="4">
        <v>44103</v>
      </c>
      <c r="E5708" s="3">
        <v>0.4688930092</v>
      </c>
      <c r="F5708" s="5" t="s">
        <v>14322</v>
      </c>
      <c r="G5708" s="5">
        <v>135</v>
      </c>
      <c r="H5708" s="5" t="s">
        <v>60</v>
      </c>
      <c r="I5708" s="3">
        <v>12.2670526506242</v>
      </c>
      <c r="J5708" s="3">
        <v>9.32539682539683</v>
      </c>
      <c r="K5708" s="3">
        <v>3.52018685352019</v>
      </c>
      <c r="L5708" s="3">
        <v>24.64046021093</v>
      </c>
      <c r="M5708" s="3">
        <v>5.77906580293216</v>
      </c>
      <c r="N5708" s="3">
        <v>12.9574678536103</v>
      </c>
      <c r="O5708" s="3">
        <v>20.0077361957258</v>
      </c>
      <c r="P5708" s="3">
        <v>10.2434077079108</v>
      </c>
      <c r="Q5708" s="3"/>
      <c r="R5708" s="3"/>
      <c r="S5708" s="3"/>
      <c r="T5708" s="3"/>
      <c r="U5708" s="3"/>
      <c r="V5708" s="3"/>
      <c r="W5708" s="3"/>
      <c r="X5708" s="3"/>
      <c r="Y5708" s="3"/>
      <c r="Z5708" s="3"/>
      <c r="AA5708" s="3">
        <v>0.279682485127635</v>
      </c>
      <c r="AB5708" s="3">
        <v>0.543798572095792</v>
      </c>
      <c r="AC5708" s="3">
        <v>-7.10064811284788</v>
      </c>
      <c r="AD5708" s="3"/>
      <c r="AE5708" s="5">
        <v>2</v>
      </c>
      <c r="AF5708" s="3">
        <v>3.98089678393014</v>
      </c>
      <c r="AG5708" s="3"/>
      <c r="AH5708" s="3"/>
      <c r="AI5708" s="3"/>
      <c r="AJ5708" s="3"/>
      <c r="AK5708" s="3"/>
      <c r="AL5708" s="3"/>
      <c r="AM5708" s="3"/>
      <c r="AN5708" s="5" t="s">
        <v>46</v>
      </c>
      <c r="AO5708" s="1"/>
      <c r="AP5708" s="1"/>
      <c r="AQ5708" s="1"/>
    </row>
    <row r="5709" spans="1:43">
      <c r="A5709" s="1" t="s">
        <v>14323</v>
      </c>
      <c r="B5709" s="1" t="s">
        <v>14324</v>
      </c>
      <c r="C5709" s="3">
        <v>0.367123287671233</v>
      </c>
      <c r="D5709" s="4">
        <v>44103</v>
      </c>
      <c r="E5709" s="3">
        <v>5.1462933188</v>
      </c>
      <c r="F5709" s="5" t="s">
        <v>6751</v>
      </c>
      <c r="G5709" s="5">
        <v>135</v>
      </c>
      <c r="H5709" s="5" t="s">
        <v>112</v>
      </c>
      <c r="I5709" s="3">
        <v>13.7647278847952</v>
      </c>
      <c r="J5709" s="3">
        <v>18.9473684210526</v>
      </c>
      <c r="K5709" s="3">
        <v>0.904039147383255</v>
      </c>
      <c r="L5709" s="3">
        <v>56.701030927835</v>
      </c>
      <c r="M5709" s="3">
        <v>9.55425484016208</v>
      </c>
      <c r="N5709" s="3">
        <v>16.8421052631579</v>
      </c>
      <c r="O5709" s="3">
        <v>19.4971024457322</v>
      </c>
      <c r="P5709" s="3">
        <v>15.9574468085106</v>
      </c>
      <c r="Q5709" s="3"/>
      <c r="R5709" s="3"/>
      <c r="S5709" s="3"/>
      <c r="T5709" s="3"/>
      <c r="U5709" s="3"/>
      <c r="V5709" s="3"/>
      <c r="W5709" s="3"/>
      <c r="X5709" s="3"/>
      <c r="Y5709" s="3"/>
      <c r="Z5709" s="3"/>
      <c r="AA5709" s="3">
        <v>0.381051491407478</v>
      </c>
      <c r="AB5709" s="3">
        <v>1.03101150163796</v>
      </c>
      <c r="AC5709" s="3">
        <v>-6.97731553517322</v>
      </c>
      <c r="AD5709" s="3"/>
      <c r="AE5709" s="5">
        <v>1</v>
      </c>
      <c r="AF5709" s="3">
        <v>3.27537320450482</v>
      </c>
      <c r="AG5709" s="3"/>
      <c r="AH5709" s="3"/>
      <c r="AI5709" s="3"/>
      <c r="AJ5709" s="3"/>
      <c r="AK5709" s="3"/>
      <c r="AL5709" s="3"/>
      <c r="AM5709" s="3"/>
      <c r="AN5709" s="5" t="s">
        <v>46</v>
      </c>
      <c r="AO5709" s="1"/>
      <c r="AP5709" s="1"/>
      <c r="AQ5709" s="1"/>
    </row>
    <row r="5710" spans="1:43">
      <c r="A5710" s="1" t="s">
        <v>14325</v>
      </c>
      <c r="B5710" s="1" t="s">
        <v>14326</v>
      </c>
      <c r="C5710" s="3">
        <v>0.380821917808219</v>
      </c>
      <c r="D5710" s="4">
        <v>44098</v>
      </c>
      <c r="E5710" s="3">
        <v>0.9615694505</v>
      </c>
      <c r="F5710" s="5" t="s">
        <v>14327</v>
      </c>
      <c r="G5710" s="5">
        <v>140</v>
      </c>
      <c r="H5710" s="5" t="s">
        <v>112</v>
      </c>
      <c r="I5710" s="3">
        <v>5.92614075792729</v>
      </c>
      <c r="J5710" s="3">
        <v>56.8421052631579</v>
      </c>
      <c r="K5710" s="3">
        <v>-1.19927862939586</v>
      </c>
      <c r="L5710" s="3">
        <v>100</v>
      </c>
      <c r="M5710" s="3">
        <v>4.93200536295728</v>
      </c>
      <c r="N5710" s="3">
        <v>43.1578947368421</v>
      </c>
      <c r="O5710" s="3">
        <v>5.58928399344703</v>
      </c>
      <c r="P5710" s="3">
        <v>88.2978723404255</v>
      </c>
      <c r="Q5710" s="3"/>
      <c r="R5710" s="3"/>
      <c r="S5710" s="3"/>
      <c r="T5710" s="3"/>
      <c r="U5710" s="3"/>
      <c r="V5710" s="3"/>
      <c r="W5710" s="3"/>
      <c r="X5710" s="3"/>
      <c r="Y5710" s="3"/>
      <c r="Z5710" s="3"/>
      <c r="AA5710" s="3">
        <v>0.211859263143412</v>
      </c>
      <c r="AB5710" s="3">
        <v>0.381276456748319</v>
      </c>
      <c r="AC5710" s="3">
        <v>-6.27306273062732</v>
      </c>
      <c r="AD5710" s="3"/>
      <c r="AE5710" s="5">
        <v>1</v>
      </c>
      <c r="AF5710" s="3">
        <v>1.66032626634227</v>
      </c>
      <c r="AG5710" s="3"/>
      <c r="AH5710" s="3"/>
      <c r="AI5710" s="3"/>
      <c r="AJ5710" s="3"/>
      <c r="AK5710" s="3"/>
      <c r="AL5710" s="3"/>
      <c r="AM5710" s="3"/>
      <c r="AN5710" s="5" t="s">
        <v>46</v>
      </c>
      <c r="AO5710" s="1"/>
      <c r="AP5710" s="1"/>
      <c r="AQ5710" s="1"/>
    </row>
    <row r="5711" spans="1:43">
      <c r="A5711" s="1" t="s">
        <v>14328</v>
      </c>
      <c r="B5711" s="1" t="s">
        <v>14329</v>
      </c>
      <c r="C5711" s="3">
        <v>0.16986301369863</v>
      </c>
      <c r="D5711" s="4">
        <v>44175</v>
      </c>
      <c r="E5711" s="3">
        <v>6.8688122632</v>
      </c>
      <c r="F5711" s="5" t="s">
        <v>13940</v>
      </c>
      <c r="G5711" s="5">
        <v>63</v>
      </c>
      <c r="H5711" s="5" t="s">
        <v>60</v>
      </c>
      <c r="I5711" s="3">
        <v>3.25714285714286</v>
      </c>
      <c r="J5711" s="3">
        <v>63.7896825396825</v>
      </c>
      <c r="K5711" s="3">
        <v>-0.376734356335569</v>
      </c>
      <c r="L5711" s="3">
        <v>91.3710450623202</v>
      </c>
      <c r="M5711" s="3">
        <v>-2.46491543720762</v>
      </c>
      <c r="N5711" s="3">
        <v>80.3165182987141</v>
      </c>
      <c r="O5711" s="3"/>
      <c r="P5711" s="3"/>
      <c r="Q5711" s="3"/>
      <c r="R5711" s="3"/>
      <c r="S5711" s="3"/>
      <c r="T5711" s="3"/>
      <c r="U5711" s="3"/>
      <c r="V5711" s="3"/>
      <c r="W5711" s="3"/>
      <c r="X5711" s="3"/>
      <c r="Y5711" s="3"/>
      <c r="Z5711" s="3"/>
      <c r="AA5711" s="3">
        <v>0.0934714917965689</v>
      </c>
      <c r="AB5711" s="3">
        <v>0.143147937918717</v>
      </c>
      <c r="AC5711" s="3">
        <v>-9.20844327176781</v>
      </c>
      <c r="AD5711" s="3"/>
      <c r="AE5711" s="5">
        <v>1</v>
      </c>
      <c r="AF5711" s="3">
        <v>-0.561904761904763</v>
      </c>
      <c r="AG5711" s="3"/>
      <c r="AH5711" s="3"/>
      <c r="AI5711" s="3"/>
      <c r="AJ5711" s="3"/>
      <c r="AK5711" s="3"/>
      <c r="AL5711" s="3"/>
      <c r="AM5711" s="3"/>
      <c r="AN5711" s="5" t="s">
        <v>46</v>
      </c>
      <c r="AO5711" s="1"/>
      <c r="AP5711" s="1"/>
      <c r="AQ5711" s="1"/>
    </row>
    <row r="5712" spans="1:43">
      <c r="A5712" s="1" t="s">
        <v>14330</v>
      </c>
      <c r="B5712" s="1" t="s">
        <v>14331</v>
      </c>
      <c r="C5712" s="3">
        <v>0.16986301369863</v>
      </c>
      <c r="D5712" s="4">
        <v>44175</v>
      </c>
      <c r="E5712" s="3">
        <v>15.0140573368</v>
      </c>
      <c r="F5712" s="5" t="s">
        <v>14332</v>
      </c>
      <c r="G5712" s="5">
        <v>63</v>
      </c>
      <c r="H5712" s="5" t="s">
        <v>60</v>
      </c>
      <c r="I5712" s="3">
        <v>13.2683877252801</v>
      </c>
      <c r="J5712" s="3">
        <v>3.96825396825397</v>
      </c>
      <c r="K5712" s="3">
        <v>4.36226550578942</v>
      </c>
      <c r="L5712" s="3">
        <v>8.43720038350911</v>
      </c>
      <c r="M5712" s="3">
        <v>4.9273531269741</v>
      </c>
      <c r="N5712" s="3">
        <v>19.4856577645895</v>
      </c>
      <c r="O5712" s="3"/>
      <c r="P5712" s="3"/>
      <c r="Q5712" s="3"/>
      <c r="R5712" s="3"/>
      <c r="S5712" s="3"/>
      <c r="T5712" s="3"/>
      <c r="U5712" s="3"/>
      <c r="V5712" s="3"/>
      <c r="W5712" s="3"/>
      <c r="X5712" s="3"/>
      <c r="Y5712" s="3"/>
      <c r="Z5712" s="3"/>
      <c r="AA5712" s="3">
        <v>0.326194740502426</v>
      </c>
      <c r="AB5712" s="3">
        <v>0.582100364710609</v>
      </c>
      <c r="AC5712" s="3">
        <v>-9.15337855695534</v>
      </c>
      <c r="AD5712" s="3"/>
      <c r="AE5712" s="5"/>
      <c r="AF5712" s="3">
        <v>3.8382854359474</v>
      </c>
      <c r="AG5712" s="3"/>
      <c r="AH5712" s="3"/>
      <c r="AI5712" s="3"/>
      <c r="AJ5712" s="3"/>
      <c r="AK5712" s="3"/>
      <c r="AL5712" s="3"/>
      <c r="AM5712" s="3"/>
      <c r="AN5712" s="5" t="s">
        <v>46</v>
      </c>
      <c r="AO5712" s="1"/>
      <c r="AP5712" s="1"/>
      <c r="AQ5712" s="1"/>
    </row>
    <row r="5713" spans="1:43">
      <c r="A5713" s="1" t="s">
        <v>14333</v>
      </c>
      <c r="B5713" s="1" t="s">
        <v>14334</v>
      </c>
      <c r="C5713" s="3">
        <v>0.16986301369863</v>
      </c>
      <c r="D5713" s="4">
        <v>44175</v>
      </c>
      <c r="E5713" s="3">
        <v>6.7897514067</v>
      </c>
      <c r="F5713" s="5" t="s">
        <v>11631</v>
      </c>
      <c r="G5713" s="5">
        <v>63</v>
      </c>
      <c r="H5713" s="5" t="s">
        <v>60</v>
      </c>
      <c r="I5713" s="3">
        <v>13.1967372305302</v>
      </c>
      <c r="J5713" s="3">
        <v>4.36507936507936</v>
      </c>
      <c r="K5713" s="3">
        <v>4.21993741618238</v>
      </c>
      <c r="L5713" s="3">
        <v>10.5465004793864</v>
      </c>
      <c r="M5713" s="3">
        <v>4.83856461912041</v>
      </c>
      <c r="N5713" s="3">
        <v>19.8813056379822</v>
      </c>
      <c r="O5713" s="3"/>
      <c r="P5713" s="3"/>
      <c r="Q5713" s="3"/>
      <c r="R5713" s="3"/>
      <c r="S5713" s="3"/>
      <c r="T5713" s="3"/>
      <c r="U5713" s="3"/>
      <c r="V5713" s="3"/>
      <c r="W5713" s="3"/>
      <c r="X5713" s="3"/>
      <c r="Y5713" s="3"/>
      <c r="Z5713" s="3"/>
      <c r="AA5713" s="3">
        <v>0.339176320822245</v>
      </c>
      <c r="AB5713" s="3">
        <v>0.616335276730308</v>
      </c>
      <c r="AC5713" s="3">
        <v>-8.95994378074491</v>
      </c>
      <c r="AD5713" s="3"/>
      <c r="AE5713" s="5"/>
      <c r="AF5713" s="3">
        <v>4.00077684987375</v>
      </c>
      <c r="AG5713" s="3"/>
      <c r="AH5713" s="3"/>
      <c r="AI5713" s="3"/>
      <c r="AJ5713" s="3"/>
      <c r="AK5713" s="3"/>
      <c r="AL5713" s="3"/>
      <c r="AM5713" s="3"/>
      <c r="AN5713" s="5" t="s">
        <v>46</v>
      </c>
      <c r="AO5713" s="1"/>
      <c r="AP5713" s="1"/>
      <c r="AQ5713" s="1"/>
    </row>
    <row r="5714" spans="1:43">
      <c r="A5714" s="1" t="s">
        <v>14335</v>
      </c>
      <c r="B5714" s="1" t="s">
        <v>14336</v>
      </c>
      <c r="C5714" s="3">
        <v>0.131506849315068</v>
      </c>
      <c r="D5714" s="4">
        <v>44189</v>
      </c>
      <c r="E5714" s="3">
        <v>4.2097154115</v>
      </c>
      <c r="F5714" s="5" t="s">
        <v>8887</v>
      </c>
      <c r="G5714" s="5">
        <v>49</v>
      </c>
      <c r="H5714" s="5" t="s">
        <v>60</v>
      </c>
      <c r="I5714" s="3">
        <v>11.2222444488898</v>
      </c>
      <c r="J5714" s="3">
        <v>17.1626984126984</v>
      </c>
      <c r="K5714" s="3">
        <v>3.85728962361073</v>
      </c>
      <c r="L5714" s="3">
        <v>14.9568552253116</v>
      </c>
      <c r="M5714" s="3">
        <v>10.7790396493325</v>
      </c>
      <c r="N5714" s="3">
        <v>3.16518298714144</v>
      </c>
      <c r="O5714" s="3"/>
      <c r="P5714" s="3"/>
      <c r="Q5714" s="3"/>
      <c r="R5714" s="3"/>
      <c r="S5714" s="3"/>
      <c r="T5714" s="3"/>
      <c r="U5714" s="3"/>
      <c r="V5714" s="3"/>
      <c r="W5714" s="3"/>
      <c r="X5714" s="3"/>
      <c r="Y5714" s="3"/>
      <c r="Z5714" s="3"/>
      <c r="AA5714" s="3">
        <v>0.204464317917703</v>
      </c>
      <c r="AB5714" s="3">
        <v>0.437633860486984</v>
      </c>
      <c r="AC5714" s="3">
        <v>-8.84533898305085</v>
      </c>
      <c r="AD5714" s="3"/>
      <c r="AE5714" s="5"/>
      <c r="AF5714" s="3">
        <v>3.28065613122624</v>
      </c>
      <c r="AG5714" s="3"/>
      <c r="AH5714" s="3"/>
      <c r="AI5714" s="3"/>
      <c r="AJ5714" s="3"/>
      <c r="AK5714" s="3"/>
      <c r="AL5714" s="3"/>
      <c r="AM5714" s="3"/>
      <c r="AN5714" s="5" t="s">
        <v>46</v>
      </c>
      <c r="AO5714" s="1"/>
      <c r="AP5714" s="1"/>
      <c r="AQ5714" s="1"/>
    </row>
    <row r="5715" spans="1:43">
      <c r="A5715" s="1" t="s">
        <v>14337</v>
      </c>
      <c r="B5715" s="1" t="s">
        <v>14338</v>
      </c>
      <c r="C5715" s="3">
        <v>0.073972602739726</v>
      </c>
      <c r="D5715" s="4">
        <v>44210</v>
      </c>
      <c r="E5715" s="3">
        <v>28.2023936844</v>
      </c>
      <c r="F5715" s="5" t="s">
        <v>14295</v>
      </c>
      <c r="G5715" s="5">
        <v>28</v>
      </c>
      <c r="H5715" s="5" t="s">
        <v>60</v>
      </c>
      <c r="I5715" s="3">
        <v>3.96000000000001</v>
      </c>
      <c r="J5715" s="3"/>
      <c r="K5715" s="3">
        <v>4.37751004016065</v>
      </c>
      <c r="L5715" s="3">
        <v>8.34132310642378</v>
      </c>
      <c r="M5715" s="3">
        <v>3.96000000000001</v>
      </c>
      <c r="N5715" s="3"/>
      <c r="O5715" s="3"/>
      <c r="P5715" s="3"/>
      <c r="Q5715" s="3"/>
      <c r="R5715" s="3"/>
      <c r="S5715" s="3"/>
      <c r="T5715" s="3"/>
      <c r="U5715" s="3"/>
      <c r="V5715" s="3"/>
      <c r="W5715" s="3"/>
      <c r="X5715" s="3"/>
      <c r="Y5715" s="3"/>
      <c r="Z5715" s="3"/>
      <c r="AA5715" s="3">
        <v>0.0859742128545251</v>
      </c>
      <c r="AB5715" s="3">
        <v>0.158848927473252</v>
      </c>
      <c r="AC5715" s="3">
        <v>-6.44490644490645</v>
      </c>
      <c r="AD5715" s="3"/>
      <c r="AE5715" s="5"/>
      <c r="AF5715" s="3"/>
      <c r="AG5715" s="3"/>
      <c r="AH5715" s="3"/>
      <c r="AI5715" s="3"/>
      <c r="AJ5715" s="3"/>
      <c r="AK5715" s="3"/>
      <c r="AL5715" s="3"/>
      <c r="AM5715" s="3"/>
      <c r="AN5715" s="5" t="s">
        <v>46</v>
      </c>
      <c r="AO5715" s="1"/>
      <c r="AP5715" s="1"/>
      <c r="AQ5715" s="1"/>
    </row>
    <row r="5716" spans="1:43">
      <c r="A5716" s="1" t="s">
        <v>14339</v>
      </c>
      <c r="B5716" s="1" t="s">
        <v>14340</v>
      </c>
      <c r="C5716" s="3">
        <v>0.0438356164383562</v>
      </c>
      <c r="D5716" s="4">
        <v>44221</v>
      </c>
      <c r="E5716" s="3">
        <v>6.8819044274</v>
      </c>
      <c r="F5716" s="5" t="s">
        <v>10747</v>
      </c>
      <c r="G5716" s="5">
        <v>17</v>
      </c>
      <c r="H5716" s="5" t="s">
        <v>60</v>
      </c>
      <c r="I5716" s="3">
        <v>6.68</v>
      </c>
      <c r="J5716" s="3"/>
      <c r="K5716" s="3">
        <v>8.81272949816401</v>
      </c>
      <c r="L5716" s="3">
        <v>0.0958772770853308</v>
      </c>
      <c r="M5716" s="3">
        <v>6.68</v>
      </c>
      <c r="N5716" s="3"/>
      <c r="O5716" s="3"/>
      <c r="P5716" s="3"/>
      <c r="Q5716" s="3"/>
      <c r="R5716" s="3"/>
      <c r="S5716" s="3"/>
      <c r="T5716" s="3"/>
      <c r="U5716" s="3"/>
      <c r="V5716" s="3"/>
      <c r="W5716" s="3"/>
      <c r="X5716" s="3"/>
      <c r="Y5716" s="3"/>
      <c r="Z5716" s="3"/>
      <c r="AA5716" s="3"/>
      <c r="AB5716" s="3"/>
      <c r="AC5716" s="3">
        <v>-1.96</v>
      </c>
      <c r="AD5716" s="3"/>
      <c r="AE5716" s="5"/>
      <c r="AF5716" s="3"/>
      <c r="AG5716" s="3"/>
      <c r="AH5716" s="3"/>
      <c r="AI5716" s="3"/>
      <c r="AJ5716" s="3"/>
      <c r="AK5716" s="3"/>
      <c r="AL5716" s="3"/>
      <c r="AM5716" s="3"/>
      <c r="AN5716" s="5" t="s">
        <v>46</v>
      </c>
      <c r="AO5716" s="1"/>
      <c r="AP5716" s="1"/>
      <c r="AQ5716" s="1"/>
    </row>
    <row r="5717" spans="1:43">
      <c r="A5717" s="1" t="s">
        <v>14341</v>
      </c>
      <c r="B5717" s="1" t="s">
        <v>14342</v>
      </c>
      <c r="C5717" s="3">
        <v>0.0520547945205479</v>
      </c>
      <c r="D5717" s="4">
        <v>44218</v>
      </c>
      <c r="E5717" s="3">
        <v>7.414642343</v>
      </c>
      <c r="F5717" s="5" t="s">
        <v>6590</v>
      </c>
      <c r="G5717" s="5">
        <v>20</v>
      </c>
      <c r="H5717" s="5" t="s">
        <v>60</v>
      </c>
      <c r="I5717" s="3">
        <v>-0.760000000000005</v>
      </c>
      <c r="J5717" s="3"/>
      <c r="K5717" s="3">
        <v>-0.600961538461539</v>
      </c>
      <c r="L5717" s="3">
        <v>94.4391179290508</v>
      </c>
      <c r="M5717" s="3">
        <v>-0.760000000000005</v>
      </c>
      <c r="N5717" s="3"/>
      <c r="O5717" s="3"/>
      <c r="P5717" s="3"/>
      <c r="Q5717" s="3"/>
      <c r="R5717" s="3"/>
      <c r="S5717" s="3"/>
      <c r="T5717" s="3"/>
      <c r="U5717" s="3"/>
      <c r="V5717" s="3"/>
      <c r="W5717" s="3"/>
      <c r="X5717" s="3"/>
      <c r="Y5717" s="3"/>
      <c r="Z5717" s="3"/>
      <c r="AA5717" s="3">
        <v>-0.518841534185012</v>
      </c>
      <c r="AB5717" s="3">
        <v>-0.598518489863516</v>
      </c>
      <c r="AC5717" s="3">
        <v>-3.999600039996</v>
      </c>
      <c r="AD5717" s="3"/>
      <c r="AE5717" s="5"/>
      <c r="AF5717" s="3"/>
      <c r="AG5717" s="3"/>
      <c r="AH5717" s="3"/>
      <c r="AI5717" s="3"/>
      <c r="AJ5717" s="3"/>
      <c r="AK5717" s="3"/>
      <c r="AL5717" s="3"/>
      <c r="AM5717" s="3"/>
      <c r="AN5717" s="5" t="s">
        <v>46</v>
      </c>
      <c r="AO5717" s="1"/>
      <c r="AP5717" s="1"/>
      <c r="AQ5717" s="1"/>
    </row>
    <row r="5718" spans="1:43">
      <c r="A5718" s="1" t="s">
        <v>14343</v>
      </c>
      <c r="B5718" s="1" t="s">
        <v>14344</v>
      </c>
      <c r="C5718" s="3">
        <v>14.8958904109589</v>
      </c>
      <c r="D5718" s="4">
        <v>38800</v>
      </c>
      <c r="E5718" s="3">
        <v>98.2245821848</v>
      </c>
      <c r="F5718" s="5" t="s">
        <v>14196</v>
      </c>
      <c r="G5718" s="5">
        <v>1741</v>
      </c>
      <c r="H5718" s="5" t="s">
        <v>60</v>
      </c>
      <c r="I5718" s="3">
        <v>12.6202581648126</v>
      </c>
      <c r="J5718" s="3">
        <v>6.34920634920635</v>
      </c>
      <c r="K5718" s="3">
        <v>3.70070517558992</v>
      </c>
      <c r="L5718" s="3">
        <v>17.2579098753595</v>
      </c>
      <c r="M5718" s="3">
        <v>4.43963887313294</v>
      </c>
      <c r="N5718" s="3">
        <v>23.0464886251236</v>
      </c>
      <c r="O5718" s="3">
        <v>19.1809269522769</v>
      </c>
      <c r="P5718" s="3">
        <v>12.5760649087221</v>
      </c>
      <c r="Q5718" s="3">
        <v>29.2497806376134</v>
      </c>
      <c r="R5718" s="3">
        <v>9.42408376963351</v>
      </c>
      <c r="S5718" s="3">
        <v>69.5819022583802</v>
      </c>
      <c r="T5718" s="3">
        <v>7.1256038647343</v>
      </c>
      <c r="U5718" s="3">
        <v>144.065503148128</v>
      </c>
      <c r="V5718" s="3">
        <v>11.2054329371817</v>
      </c>
      <c r="W5718" s="3">
        <v>91.9323314801946</v>
      </c>
      <c r="X5718" s="3">
        <v>12.7272727272727</v>
      </c>
      <c r="Y5718" s="3">
        <v>139.996198338131</v>
      </c>
      <c r="Z5718" s="3">
        <v>13.5922330097087</v>
      </c>
      <c r="AA5718" s="3">
        <v>0.275679578175031</v>
      </c>
      <c r="AB5718" s="3">
        <v>0.19295043255537</v>
      </c>
      <c r="AC5718" s="3">
        <v>-36.9635682537218</v>
      </c>
      <c r="AD5718" s="3">
        <v>0.655387678669962</v>
      </c>
      <c r="AE5718" s="5">
        <v>5</v>
      </c>
      <c r="AF5718" s="3">
        <v>1.67428132281165</v>
      </c>
      <c r="AG5718" s="3">
        <v>59.6385774442724</v>
      </c>
      <c r="AH5718" s="3">
        <v>61.3323901926114</v>
      </c>
      <c r="AI5718" s="3">
        <v>22.0534397481457</v>
      </c>
      <c r="AJ5718" s="3">
        <v>23.7760720715787</v>
      </c>
      <c r="AK5718" s="3">
        <v>18.0220862472935</v>
      </c>
      <c r="AL5718" s="3">
        <v>17.6682972300615</v>
      </c>
      <c r="AM5718" s="3"/>
      <c r="AN5718" s="5" t="s">
        <v>46</v>
      </c>
      <c r="AO5718" s="1"/>
      <c r="AP5718" s="1"/>
      <c r="AQ5718" s="1"/>
    </row>
    <row r="5719" spans="1:43">
      <c r="A5719" s="1" t="s">
        <v>14345</v>
      </c>
      <c r="B5719" s="1" t="s">
        <v>14346</v>
      </c>
      <c r="C5719" s="3">
        <v>14.6876712328767</v>
      </c>
      <c r="D5719" s="4">
        <v>38876</v>
      </c>
      <c r="E5719" s="3">
        <v>14.8844660672</v>
      </c>
      <c r="F5719" s="5" t="s">
        <v>173</v>
      </c>
      <c r="G5719" s="5">
        <v>1533</v>
      </c>
      <c r="H5719" s="5" t="s">
        <v>60</v>
      </c>
      <c r="I5719" s="3">
        <v>10.0743889479277</v>
      </c>
      <c r="J5719" s="3">
        <v>20.8333333333333</v>
      </c>
      <c r="K5719" s="3">
        <v>2.37201027871121</v>
      </c>
      <c r="L5719" s="3">
        <v>48.3221476510067</v>
      </c>
      <c r="M5719" s="3">
        <v>1.8085315510124</v>
      </c>
      <c r="N5719" s="3">
        <v>52.324431256182</v>
      </c>
      <c r="O5719" s="3">
        <v>12.0995670995671</v>
      </c>
      <c r="P5719" s="3">
        <v>45.2332657200811</v>
      </c>
      <c r="Q5719" s="3">
        <v>15.8872230924144</v>
      </c>
      <c r="R5719" s="3">
        <v>45.130890052356</v>
      </c>
      <c r="S5719" s="3">
        <v>49.8119757014753</v>
      </c>
      <c r="T5719" s="3">
        <v>32.9710144927536</v>
      </c>
      <c r="U5719" s="3">
        <v>111.646914589293</v>
      </c>
      <c r="V5719" s="3">
        <v>17.8268251273345</v>
      </c>
      <c r="W5719" s="3">
        <v>57.9926784624771</v>
      </c>
      <c r="X5719" s="3">
        <v>38.6363636363636</v>
      </c>
      <c r="Y5719" s="3">
        <v>72.9792919171677</v>
      </c>
      <c r="Z5719" s="3">
        <v>50.8090614886731</v>
      </c>
      <c r="AA5719" s="3">
        <v>0.203999606905281</v>
      </c>
      <c r="AB5719" s="3">
        <v>0.127835037390467</v>
      </c>
      <c r="AC5719" s="3">
        <v>-40.2877697841727</v>
      </c>
      <c r="AD5719" s="3">
        <v>0.407993801137915</v>
      </c>
      <c r="AE5719" s="5">
        <v>5</v>
      </c>
      <c r="AF5719" s="3">
        <v>1.15326938476719</v>
      </c>
      <c r="AG5719" s="3">
        <v>48.97475656924</v>
      </c>
      <c r="AH5719" s="3">
        <v>49.2794396758289</v>
      </c>
      <c r="AI5719" s="3">
        <v>14.1064030245758</v>
      </c>
      <c r="AJ5719" s="3">
        <v>15.131972105514</v>
      </c>
      <c r="AK5719" s="3">
        <v>16.0660202780963</v>
      </c>
      <c r="AL5719" s="3">
        <v>16.2049001662261</v>
      </c>
      <c r="AM5719" s="3"/>
      <c r="AN5719" s="5" t="s">
        <v>46</v>
      </c>
      <c r="AO5719" s="1"/>
      <c r="AP5719" s="1"/>
      <c r="AQ5719" s="1"/>
    </row>
    <row r="5720" spans="1:43">
      <c r="A5720" s="1" t="s">
        <v>14347</v>
      </c>
      <c r="B5720" s="1" t="s">
        <v>14348</v>
      </c>
      <c r="C5720" s="3">
        <v>11.1945205479452</v>
      </c>
      <c r="D5720" s="4">
        <v>40151</v>
      </c>
      <c r="E5720" s="3">
        <v>3.7570022501</v>
      </c>
      <c r="F5720" s="5" t="s">
        <v>270</v>
      </c>
      <c r="G5720" s="5">
        <v>1637</v>
      </c>
      <c r="H5720" s="5" t="s">
        <v>60</v>
      </c>
      <c r="I5720" s="3">
        <v>8.13662702043306</v>
      </c>
      <c r="J5720" s="3">
        <v>40.9722222222222</v>
      </c>
      <c r="K5720" s="3">
        <v>2.67562402270226</v>
      </c>
      <c r="L5720" s="3">
        <v>42.9530201342282</v>
      </c>
      <c r="M5720" s="3">
        <v>2.17266021207929</v>
      </c>
      <c r="N5720" s="3">
        <v>49.9505440158259</v>
      </c>
      <c r="O5720" s="3">
        <v>12.0032851096089</v>
      </c>
      <c r="P5720" s="3">
        <v>45.6389452332657</v>
      </c>
      <c r="Q5720" s="3">
        <v>16.7379996049253</v>
      </c>
      <c r="R5720" s="3">
        <v>42.82722513089</v>
      </c>
      <c r="S5720" s="3">
        <v>49.8140949805645</v>
      </c>
      <c r="T5720" s="3">
        <v>32.8502415458937</v>
      </c>
      <c r="U5720" s="3">
        <v>111.538002624985</v>
      </c>
      <c r="V5720" s="3">
        <v>17.9966044142615</v>
      </c>
      <c r="W5720" s="3">
        <v>63.9903801683471</v>
      </c>
      <c r="X5720" s="3">
        <v>32.9545454545455</v>
      </c>
      <c r="Y5720" s="3">
        <v>72.4778674968382</v>
      </c>
      <c r="Z5720" s="3">
        <v>52.1035598705502</v>
      </c>
      <c r="AA5720" s="3">
        <v>0.214429052431336</v>
      </c>
      <c r="AB5720" s="3">
        <v>0.145239399282477</v>
      </c>
      <c r="AC5720" s="3">
        <v>-36.8197417878738</v>
      </c>
      <c r="AD5720" s="3">
        <v>0.485870382107418</v>
      </c>
      <c r="AE5720" s="5">
        <v>5</v>
      </c>
      <c r="AF5720" s="3">
        <v>1.25440462367291</v>
      </c>
      <c r="AG5720" s="3">
        <v>45.2462228964166</v>
      </c>
      <c r="AH5720" s="3">
        <v>48.6473392125546</v>
      </c>
      <c r="AI5720" s="3">
        <v>15.4621665923558</v>
      </c>
      <c r="AJ5720" s="3">
        <v>14.4656123615658</v>
      </c>
      <c r="AK5720" s="3">
        <v>10.3358365660675</v>
      </c>
      <c r="AL5720" s="3">
        <v>11.2822008962503</v>
      </c>
      <c r="AM5720" s="3"/>
      <c r="AN5720" s="5" t="s">
        <v>46</v>
      </c>
      <c r="AO5720" s="1"/>
      <c r="AP5720" s="1"/>
      <c r="AQ5720" s="1"/>
    </row>
    <row r="5721" spans="1:43">
      <c r="A5721" s="1" t="s">
        <v>14349</v>
      </c>
      <c r="B5721" s="1" t="s">
        <v>14350</v>
      </c>
      <c r="C5721" s="3">
        <v>10.2739726027397</v>
      </c>
      <c r="D5721" s="4">
        <v>40487</v>
      </c>
      <c r="E5721" s="3">
        <v>40.9208736059</v>
      </c>
      <c r="F5721" s="5" t="s">
        <v>6978</v>
      </c>
      <c r="G5721" s="5">
        <v>3047</v>
      </c>
      <c r="H5721" s="5" t="s">
        <v>60</v>
      </c>
      <c r="I5721" s="3">
        <v>12.9243532365462</v>
      </c>
      <c r="J5721" s="3">
        <v>5.25793650793651</v>
      </c>
      <c r="K5721" s="3">
        <v>4.256248320344</v>
      </c>
      <c r="L5721" s="3">
        <v>10.0671140939597</v>
      </c>
      <c r="M5721" s="3">
        <v>4.80548426313657</v>
      </c>
      <c r="N5721" s="3">
        <v>20.1780415430267</v>
      </c>
      <c r="O5721" s="3">
        <v>17.8290747560651</v>
      </c>
      <c r="P5721" s="3">
        <v>17.4442190669371</v>
      </c>
      <c r="Q5721" s="3">
        <v>34.008376872922</v>
      </c>
      <c r="R5721" s="3">
        <v>4.3979057591623</v>
      </c>
      <c r="S5721" s="3">
        <v>63.3679001947676</v>
      </c>
      <c r="T5721" s="3">
        <v>11.8357487922705</v>
      </c>
      <c r="U5721" s="3">
        <v>114.40414507772</v>
      </c>
      <c r="V5721" s="3">
        <v>16.4685908319185</v>
      </c>
      <c r="W5721" s="3">
        <v>87.3754754573447</v>
      </c>
      <c r="X5721" s="3">
        <v>14.5454545454545</v>
      </c>
      <c r="Y5721" s="3">
        <v>200.406543413029</v>
      </c>
      <c r="Z5721" s="3">
        <v>4.20711974110032</v>
      </c>
      <c r="AA5721" s="3">
        <v>0.267361300389116</v>
      </c>
      <c r="AB5721" s="3">
        <v>0.187075996871592</v>
      </c>
      <c r="AC5721" s="3">
        <v>-30.7619839290662</v>
      </c>
      <c r="AD5721" s="3">
        <v>0.755356418320092</v>
      </c>
      <c r="AE5721" s="5">
        <v>3</v>
      </c>
      <c r="AF5721" s="3">
        <v>1.61291571951235</v>
      </c>
      <c r="AG5721" s="3">
        <v>44.1719512261162</v>
      </c>
      <c r="AH5721" s="3">
        <v>53.8195291084506</v>
      </c>
      <c r="AI5721" s="3">
        <v>23.0255512953874</v>
      </c>
      <c r="AJ5721" s="3">
        <v>29.5611849391741</v>
      </c>
      <c r="AK5721" s="3">
        <v>22.3147763832493</v>
      </c>
      <c r="AL5721" s="3">
        <v>23.0510455526531</v>
      </c>
      <c r="AM5721" s="3"/>
      <c r="AN5721" s="5" t="s">
        <v>46</v>
      </c>
      <c r="AO5721" s="1"/>
      <c r="AP5721" s="1"/>
      <c r="AQ5721" s="1"/>
    </row>
    <row r="5722" spans="1:43">
      <c r="A5722" s="1" t="s">
        <v>14351</v>
      </c>
      <c r="B5722" s="1" t="s">
        <v>14352</v>
      </c>
      <c r="C5722" s="3">
        <v>10.1479452054795</v>
      </c>
      <c r="D5722" s="4">
        <v>40533</v>
      </c>
      <c r="E5722" s="3">
        <v>2.1263856488</v>
      </c>
      <c r="F5722" s="5" t="s">
        <v>10220</v>
      </c>
      <c r="G5722" s="5">
        <v>2091</v>
      </c>
      <c r="H5722" s="5" t="s">
        <v>60</v>
      </c>
      <c r="I5722" s="3">
        <v>11.8622448979592</v>
      </c>
      <c r="J5722" s="3">
        <v>12.5</v>
      </c>
      <c r="K5722" s="3">
        <v>2.57309941520468</v>
      </c>
      <c r="L5722" s="3">
        <v>43.8159156279962</v>
      </c>
      <c r="M5722" s="3">
        <v>5.91787439613527</v>
      </c>
      <c r="N5722" s="3">
        <v>11.7705242334322</v>
      </c>
      <c r="O5722" s="3">
        <v>16.158940397351</v>
      </c>
      <c r="P5722" s="3">
        <v>23.9350912778905</v>
      </c>
      <c r="Q5722" s="3">
        <v>12.7249357326478</v>
      </c>
      <c r="R5722" s="3">
        <v>50.4712041884817</v>
      </c>
      <c r="S5722" s="3">
        <v>58.3032490974729</v>
      </c>
      <c r="T5722" s="3">
        <v>20.2898550724638</v>
      </c>
      <c r="U5722" s="3">
        <v>165.35552193646</v>
      </c>
      <c r="V5722" s="3">
        <v>5.43293718166384</v>
      </c>
      <c r="W5722" s="3">
        <v>84.2436974789916</v>
      </c>
      <c r="X5722" s="3">
        <v>17.5</v>
      </c>
      <c r="Y5722" s="3">
        <v>94.2414174972315</v>
      </c>
      <c r="Z5722" s="3">
        <v>38.8349514563107</v>
      </c>
      <c r="AA5722" s="3">
        <v>0.233369968233873</v>
      </c>
      <c r="AB5722" s="3">
        <v>0.170264906963858</v>
      </c>
      <c r="AC5722" s="3">
        <v>-45.4128440366973</v>
      </c>
      <c r="AD5722" s="3">
        <v>0.496491021274656</v>
      </c>
      <c r="AE5722" s="5">
        <v>7</v>
      </c>
      <c r="AF5722" s="3">
        <v>1.65231360782576</v>
      </c>
      <c r="AG5722" s="3">
        <v>68.2479285854737</v>
      </c>
      <c r="AH5722" s="3">
        <v>70.6484759592371</v>
      </c>
      <c r="AI5722" s="3">
        <v>22.050056740516</v>
      </c>
      <c r="AJ5722" s="3">
        <v>20.2692255622579</v>
      </c>
      <c r="AK5722" s="3">
        <v>18.4843409892756</v>
      </c>
      <c r="AL5722" s="3">
        <v>14.9648944688963</v>
      </c>
      <c r="AM5722" s="3"/>
      <c r="AN5722" s="5" t="s">
        <v>46</v>
      </c>
      <c r="AO5722" s="1"/>
      <c r="AP5722" s="1"/>
      <c r="AQ5722" s="1"/>
    </row>
    <row r="5723" spans="1:43">
      <c r="A5723" s="1" t="s">
        <v>14353</v>
      </c>
      <c r="B5723" s="1" t="s">
        <v>14354</v>
      </c>
      <c r="C5723" s="3">
        <v>9.6986301369863</v>
      </c>
      <c r="D5723" s="4">
        <v>40697</v>
      </c>
      <c r="E5723" s="3">
        <v>1.4778165492</v>
      </c>
      <c r="F5723" s="5" t="s">
        <v>1500</v>
      </c>
      <c r="G5723" s="5">
        <v>455</v>
      </c>
      <c r="H5723" s="5" t="s">
        <v>60</v>
      </c>
      <c r="I5723" s="3">
        <v>7.15025906735751</v>
      </c>
      <c r="J5723" s="3">
        <v>48.4126984126984</v>
      </c>
      <c r="K5723" s="3">
        <v>1.68737060041408</v>
      </c>
      <c r="L5723" s="3">
        <v>59.5397890699904</v>
      </c>
      <c r="M5723" s="3">
        <v>0.919504802999941</v>
      </c>
      <c r="N5723" s="3">
        <v>58.2591493570722</v>
      </c>
      <c r="O5723" s="3">
        <v>8.05191948080519</v>
      </c>
      <c r="P5723" s="3">
        <v>55.6795131845842</v>
      </c>
      <c r="Q5723" s="3">
        <v>8.51745470614228</v>
      </c>
      <c r="R5723" s="3">
        <v>57.8010471204188</v>
      </c>
      <c r="S5723" s="3">
        <v>40.710499928377</v>
      </c>
      <c r="T5723" s="3">
        <v>47.1014492753623</v>
      </c>
      <c r="U5723" s="3">
        <v>94.0345679012346</v>
      </c>
      <c r="V5723" s="3">
        <v>28.6926994906621</v>
      </c>
      <c r="W5723" s="3">
        <v>45.8067389045569</v>
      </c>
      <c r="X5723" s="3">
        <v>50.4545454545455</v>
      </c>
      <c r="Y5723" s="3">
        <v>51.3442723981203</v>
      </c>
      <c r="Z5723" s="3">
        <v>71.5210355987055</v>
      </c>
      <c r="AA5723" s="3">
        <v>0.178004690527471</v>
      </c>
      <c r="AB5723" s="3">
        <v>0.108136267312437</v>
      </c>
      <c r="AC5723" s="3">
        <v>-38.6688311688312</v>
      </c>
      <c r="AD5723" s="3">
        <v>0.345721774659778</v>
      </c>
      <c r="AE5723" s="5">
        <v>7</v>
      </c>
      <c r="AF5723" s="3">
        <v>0.93742361146344</v>
      </c>
      <c r="AG5723" s="3">
        <v>39.6819980572737</v>
      </c>
      <c r="AH5723" s="3">
        <v>42.0651772013474</v>
      </c>
      <c r="AI5723" s="3">
        <v>10.8849911140272</v>
      </c>
      <c r="AJ5723" s="3">
        <v>10.1553893201432</v>
      </c>
      <c r="AK5723" s="3">
        <v>13.948174033061</v>
      </c>
      <c r="AL5723" s="3">
        <v>16.0242559326616</v>
      </c>
      <c r="AM5723" s="3"/>
      <c r="AN5723" s="5" t="s">
        <v>46</v>
      </c>
      <c r="AO5723" s="1"/>
      <c r="AP5723" s="1"/>
      <c r="AQ5723" s="1"/>
    </row>
    <row r="5724" spans="1:43">
      <c r="A5724" s="1" t="s">
        <v>14355</v>
      </c>
      <c r="B5724" s="1" t="s">
        <v>14356</v>
      </c>
      <c r="C5724" s="3">
        <v>9.67945205479452</v>
      </c>
      <c r="D5724" s="4">
        <v>40704</v>
      </c>
      <c r="E5724" s="3">
        <v>3.4869155293</v>
      </c>
      <c r="F5724" s="5" t="s">
        <v>13940</v>
      </c>
      <c r="G5724" s="5">
        <v>489</v>
      </c>
      <c r="H5724" s="5" t="s">
        <v>60</v>
      </c>
      <c r="I5724" s="3">
        <v>12.599607344959</v>
      </c>
      <c r="J5724" s="3">
        <v>6.54761904761905</v>
      </c>
      <c r="K5724" s="3">
        <v>3.45925297113752</v>
      </c>
      <c r="L5724" s="3">
        <v>27.3250239693193</v>
      </c>
      <c r="M5724" s="3">
        <v>6.03588907014681</v>
      </c>
      <c r="N5724" s="3">
        <v>11.0781404549951</v>
      </c>
      <c r="O5724" s="3">
        <v>20.6434316353887</v>
      </c>
      <c r="P5724" s="3">
        <v>8.41784989858012</v>
      </c>
      <c r="Q5724" s="3">
        <v>24.5104716499234</v>
      </c>
      <c r="R5724" s="3">
        <v>15.7068062827225</v>
      </c>
      <c r="S5724" s="3">
        <v>67.1810699588477</v>
      </c>
      <c r="T5724" s="3">
        <v>8.69565217391304</v>
      </c>
      <c r="U5724" s="3">
        <v>166.684901531729</v>
      </c>
      <c r="V5724" s="3">
        <v>5.09337860780985</v>
      </c>
      <c r="W5724" s="3">
        <v>101.252236135957</v>
      </c>
      <c r="X5724" s="3">
        <v>10</v>
      </c>
      <c r="Y5724" s="3">
        <v>175.605389616508</v>
      </c>
      <c r="Z5724" s="3">
        <v>7.11974110032362</v>
      </c>
      <c r="AA5724" s="3">
        <v>0.23612595358314</v>
      </c>
      <c r="AB5724" s="3">
        <v>0.207915052974411</v>
      </c>
      <c r="AC5724" s="3">
        <v>-33.8433446669185</v>
      </c>
      <c r="AD5724" s="3">
        <v>0.774180588723224</v>
      </c>
      <c r="AE5724" s="5">
        <v>3</v>
      </c>
      <c r="AF5724" s="3">
        <v>1.9314138457289</v>
      </c>
      <c r="AG5724" s="3">
        <v>78.0059466932546</v>
      </c>
      <c r="AH5724" s="3">
        <v>64.7594798306753</v>
      </c>
      <c r="AI5724" s="3">
        <v>25.6772906895373</v>
      </c>
      <c r="AJ5724" s="3">
        <v>26.821285599919</v>
      </c>
      <c r="AK5724" s="3">
        <v>21.7637372433063</v>
      </c>
      <c r="AL5724" s="3">
        <v>22.0932298665572</v>
      </c>
      <c r="AM5724" s="3"/>
      <c r="AN5724" s="5" t="s">
        <v>46</v>
      </c>
      <c r="AO5724" s="1"/>
      <c r="AP5724" s="1"/>
      <c r="AQ5724" s="1"/>
    </row>
    <row r="5725" spans="1:43">
      <c r="A5725" s="1" t="s">
        <v>14357</v>
      </c>
      <c r="B5725" s="1" t="s">
        <v>14358</v>
      </c>
      <c r="C5725" s="3">
        <v>9.63287671232877</v>
      </c>
      <c r="D5725" s="4">
        <v>40721</v>
      </c>
      <c r="E5725" s="3">
        <v>2.643064452</v>
      </c>
      <c r="F5725" s="5" t="s">
        <v>14359</v>
      </c>
      <c r="G5725" s="5">
        <v>1490</v>
      </c>
      <c r="H5725" s="5" t="s">
        <v>60</v>
      </c>
      <c r="I5725" s="3">
        <v>5.83529086638109</v>
      </c>
      <c r="J5725" s="3">
        <v>54.1666666666667</v>
      </c>
      <c r="K5725" s="3">
        <v>0.276243093922645</v>
      </c>
      <c r="L5725" s="3">
        <v>82.7420901246405</v>
      </c>
      <c r="M5725" s="3">
        <v>-0.705238731088846</v>
      </c>
      <c r="N5725" s="3">
        <v>65.2818991097923</v>
      </c>
      <c r="O5725" s="3">
        <v>5.24196872681304</v>
      </c>
      <c r="P5725" s="3">
        <v>62.9817444219067</v>
      </c>
      <c r="Q5725" s="3">
        <v>9.50617636966716</v>
      </c>
      <c r="R5725" s="3">
        <v>55.3926701570681</v>
      </c>
      <c r="S5725" s="3">
        <v>32.8448036631053</v>
      </c>
      <c r="T5725" s="3">
        <v>55.7971014492754</v>
      </c>
      <c r="U5725" s="3">
        <v>122.887323943662</v>
      </c>
      <c r="V5725" s="3">
        <v>14.6010186757216</v>
      </c>
      <c r="W5725" s="3">
        <v>60.5386711381262</v>
      </c>
      <c r="X5725" s="3">
        <v>35.4545454545455</v>
      </c>
      <c r="Y5725" s="3">
        <v>61.1466442247002</v>
      </c>
      <c r="Z5725" s="3">
        <v>60.8414239482201</v>
      </c>
      <c r="AA5725" s="3">
        <v>0.122967291814313</v>
      </c>
      <c r="AB5725" s="3">
        <v>0.123281835843109</v>
      </c>
      <c r="AC5725" s="3">
        <v>-44.637118135264</v>
      </c>
      <c r="AD5725" s="3">
        <v>0.382151469244186</v>
      </c>
      <c r="AE5725" s="5">
        <v>5</v>
      </c>
      <c r="AF5725" s="3">
        <v>1.38908806394679</v>
      </c>
      <c r="AG5725" s="3">
        <v>40.2039129098446</v>
      </c>
      <c r="AH5725" s="3">
        <v>56.4143607825624</v>
      </c>
      <c r="AI5725" s="3">
        <v>14.9405871682941</v>
      </c>
      <c r="AJ5725" s="3">
        <v>16.7598479422209</v>
      </c>
      <c r="AK5725" s="3">
        <v>16.5022125703957</v>
      </c>
      <c r="AL5725" s="3">
        <v>20.4523713367502</v>
      </c>
      <c r="AM5725" s="3"/>
      <c r="AN5725" s="5" t="s">
        <v>46</v>
      </c>
      <c r="AO5725" s="1"/>
      <c r="AP5725" s="1"/>
      <c r="AQ5725" s="1"/>
    </row>
    <row r="5726" spans="1:43">
      <c r="A5726" s="1" t="s">
        <v>14360</v>
      </c>
      <c r="B5726" s="1" t="s">
        <v>14361</v>
      </c>
      <c r="C5726" s="3">
        <v>9.53698630136986</v>
      </c>
      <c r="D5726" s="4">
        <v>40756</v>
      </c>
      <c r="E5726" s="3">
        <v>9.3435032704</v>
      </c>
      <c r="F5726" s="5" t="s">
        <v>2462</v>
      </c>
      <c r="G5726" s="5">
        <v>1785</v>
      </c>
      <c r="H5726" s="5" t="s">
        <v>60</v>
      </c>
      <c r="I5726" s="3">
        <v>7.62573935135564</v>
      </c>
      <c r="J5726" s="3">
        <v>46.2301587301587</v>
      </c>
      <c r="K5726" s="3">
        <v>2.44086752814932</v>
      </c>
      <c r="L5726" s="3">
        <v>46.5963566634708</v>
      </c>
      <c r="M5726" s="3">
        <v>2.34032915597161</v>
      </c>
      <c r="N5726" s="3">
        <v>48.6646884272997</v>
      </c>
      <c r="O5726" s="3">
        <v>9.92539734025299</v>
      </c>
      <c r="P5726" s="3">
        <v>52.5354969574037</v>
      </c>
      <c r="Q5726" s="3">
        <v>19.199824137173</v>
      </c>
      <c r="R5726" s="3">
        <v>36.544502617801</v>
      </c>
      <c r="S5726" s="3">
        <v>41.680602006689</v>
      </c>
      <c r="T5726" s="3">
        <v>46.0144927536232</v>
      </c>
      <c r="U5726" s="3">
        <v>83.6109982391982</v>
      </c>
      <c r="V5726" s="3">
        <v>39.5585738539898</v>
      </c>
      <c r="W5726" s="3">
        <v>56.3462314745401</v>
      </c>
      <c r="X5726" s="3">
        <v>40.9090909090909</v>
      </c>
      <c r="Y5726" s="3">
        <v>127.259010896899</v>
      </c>
      <c r="Z5726" s="3">
        <v>18.4466019417476</v>
      </c>
      <c r="AA5726" s="3">
        <v>0.197072381728381</v>
      </c>
      <c r="AB5726" s="3">
        <v>0.134486685404503</v>
      </c>
      <c r="AC5726" s="3">
        <v>-30.5105327068265</v>
      </c>
      <c r="AD5726" s="3">
        <v>0.525458562907273</v>
      </c>
      <c r="AE5726" s="5">
        <v>3</v>
      </c>
      <c r="AF5726" s="3">
        <v>1.11219449554964</v>
      </c>
      <c r="AG5726" s="3">
        <v>28.5237279337826</v>
      </c>
      <c r="AH5726" s="3">
        <v>40.1265316776856</v>
      </c>
      <c r="AI5726" s="3">
        <v>15.380480298025</v>
      </c>
      <c r="AJ5726" s="3">
        <v>20.3734988741467</v>
      </c>
      <c r="AK5726" s="3">
        <v>17.4260043445782</v>
      </c>
      <c r="AL5726" s="3">
        <v>18.7967359303007</v>
      </c>
      <c r="AM5726" s="3"/>
      <c r="AN5726" s="5" t="s">
        <v>46</v>
      </c>
      <c r="AO5726" s="1"/>
      <c r="AP5726" s="1"/>
      <c r="AQ5726" s="1"/>
    </row>
    <row r="5727" spans="1:43">
      <c r="A5727" s="1" t="s">
        <v>14362</v>
      </c>
      <c r="B5727" s="1" t="s">
        <v>14363</v>
      </c>
      <c r="C5727" s="3">
        <v>9.41095890410959</v>
      </c>
      <c r="D5727" s="4">
        <v>40802</v>
      </c>
      <c r="E5727" s="3">
        <v>1.1442926003</v>
      </c>
      <c r="F5727" s="5" t="s">
        <v>14364</v>
      </c>
      <c r="G5727" s="5">
        <v>2228</v>
      </c>
      <c r="H5727" s="5" t="s">
        <v>60</v>
      </c>
      <c r="I5727" s="3">
        <v>9.68617984308993</v>
      </c>
      <c r="J5727" s="3">
        <v>23.6111111111111</v>
      </c>
      <c r="K5727" s="3">
        <v>2.82885431400283</v>
      </c>
      <c r="L5727" s="3">
        <v>41.7066155321189</v>
      </c>
      <c r="M5727" s="3">
        <v>2.86280243361789</v>
      </c>
      <c r="N5727" s="3">
        <v>45.5984174085064</v>
      </c>
      <c r="O5727" s="3">
        <v>14.3981117230527</v>
      </c>
      <c r="P5727" s="3">
        <v>36.815415821501</v>
      </c>
      <c r="Q5727" s="3">
        <v>19.1347571967007</v>
      </c>
      <c r="R5727" s="3">
        <v>36.7539267015707</v>
      </c>
      <c r="S5727" s="3">
        <v>52.752486342625</v>
      </c>
      <c r="T5727" s="3">
        <v>27.7777777777778</v>
      </c>
      <c r="U5727" s="3">
        <v>115.1524119562</v>
      </c>
      <c r="V5727" s="3">
        <v>15.9592529711375</v>
      </c>
      <c r="W5727" s="3">
        <v>67.8854591640367</v>
      </c>
      <c r="X5727" s="3">
        <v>28.8636363636364</v>
      </c>
      <c r="Y5727" s="3">
        <v>80.6510395096496</v>
      </c>
      <c r="Z5727" s="3">
        <v>46.6019417475728</v>
      </c>
      <c r="AA5727" s="3">
        <v>0.226001117003352</v>
      </c>
      <c r="AB5727" s="3">
        <v>0.154763921130785</v>
      </c>
      <c r="AC5727" s="3">
        <v>-36.7778459859491</v>
      </c>
      <c r="AD5727" s="3">
        <v>0.511557958566038</v>
      </c>
      <c r="AE5727" s="5">
        <v>5</v>
      </c>
      <c r="AF5727" s="3">
        <v>1.3083593330366</v>
      </c>
      <c r="AG5727" s="3">
        <v>47.4661638055777</v>
      </c>
      <c r="AH5727" s="3">
        <v>50.6470243029636</v>
      </c>
      <c r="AI5727" s="3">
        <v>16.6424719105976</v>
      </c>
      <c r="AJ5727" s="3">
        <v>16.2568952878138</v>
      </c>
      <c r="AK5727" s="3">
        <v>14.0607678518486</v>
      </c>
      <c r="AL5727" s="3">
        <v>15.3829104264117</v>
      </c>
      <c r="AM5727" s="3"/>
      <c r="AN5727" s="5" t="s">
        <v>46</v>
      </c>
      <c r="AO5727" s="1"/>
      <c r="AP5727" s="1"/>
      <c r="AQ5727" s="1"/>
    </row>
    <row r="5728" spans="1:43">
      <c r="A5728" s="1" t="s">
        <v>14365</v>
      </c>
      <c r="B5728" s="1" t="s">
        <v>14366</v>
      </c>
      <c r="C5728" s="3">
        <v>9.39452054794521</v>
      </c>
      <c r="D5728" s="4">
        <v>40808</v>
      </c>
      <c r="E5728" s="3">
        <v>0.707971</v>
      </c>
      <c r="F5728" s="5" t="s">
        <v>9816</v>
      </c>
      <c r="G5728" s="5">
        <v>2968</v>
      </c>
      <c r="H5728" s="5" t="s">
        <v>60</v>
      </c>
      <c r="I5728" s="3">
        <v>6.56262505002</v>
      </c>
      <c r="J5728" s="3">
        <v>52.5793650793651</v>
      </c>
      <c r="K5728" s="3">
        <v>2.50192455735181</v>
      </c>
      <c r="L5728" s="3">
        <v>46.2128475551294</v>
      </c>
      <c r="M5728" s="3">
        <v>1.75773786778754</v>
      </c>
      <c r="N5728" s="3">
        <v>52.7200791295747</v>
      </c>
      <c r="O5728" s="3">
        <v>9.54339777869189</v>
      </c>
      <c r="P5728" s="3">
        <v>53.2454361054767</v>
      </c>
      <c r="Q5728" s="3">
        <v>16.4407520769567</v>
      </c>
      <c r="R5728" s="3">
        <v>43.455497382199</v>
      </c>
      <c r="S5728" s="3">
        <v>36.3543266769073</v>
      </c>
      <c r="T5728" s="3">
        <v>52.1739130434783</v>
      </c>
      <c r="U5728" s="3">
        <v>79.8109385550304</v>
      </c>
      <c r="V5728" s="3">
        <v>42.4448217317487</v>
      </c>
      <c r="W5728" s="3">
        <v>48.3565459610028</v>
      </c>
      <c r="X5728" s="3">
        <v>49.0909090909091</v>
      </c>
      <c r="Y5728" s="3">
        <v>111.181601903251</v>
      </c>
      <c r="Z5728" s="3">
        <v>27.5080906148867</v>
      </c>
      <c r="AA5728" s="3">
        <v>0.182024314450013</v>
      </c>
      <c r="AB5728" s="3">
        <v>0.118987369510393</v>
      </c>
      <c r="AC5728" s="3">
        <v>-32.3828920570265</v>
      </c>
      <c r="AD5728" s="3">
        <v>0.433083252631476</v>
      </c>
      <c r="AE5728" s="5">
        <v>3</v>
      </c>
      <c r="AF5728" s="3">
        <v>0.986637236506139</v>
      </c>
      <c r="AG5728" s="3">
        <v>22.8284881829199</v>
      </c>
      <c r="AH5728" s="3">
        <v>39.4098513352487</v>
      </c>
      <c r="AI5728" s="3">
        <v>13.5257835960381</v>
      </c>
      <c r="AJ5728" s="3">
        <v>18.2670652307172</v>
      </c>
      <c r="AK5728" s="3">
        <v>14.520019756434</v>
      </c>
      <c r="AL5728" s="3">
        <v>16.3445899466738</v>
      </c>
      <c r="AM5728" s="3"/>
      <c r="AN5728" s="5" t="s">
        <v>46</v>
      </c>
      <c r="AO5728" s="1"/>
      <c r="AP5728" s="1"/>
      <c r="AQ5728" s="1"/>
    </row>
    <row r="5729" spans="1:43">
      <c r="A5729" s="1" t="s">
        <v>14367</v>
      </c>
      <c r="B5729" s="1" t="s">
        <v>14368</v>
      </c>
      <c r="C5729" s="3">
        <v>9.4</v>
      </c>
      <c r="D5729" s="4">
        <v>40806</v>
      </c>
      <c r="E5729" s="3">
        <v>155.9340994038</v>
      </c>
      <c r="F5729" s="5" t="s">
        <v>14196</v>
      </c>
      <c r="G5729" s="5">
        <v>1741</v>
      </c>
      <c r="H5729" s="5" t="s">
        <v>60</v>
      </c>
      <c r="I5729" s="3">
        <v>12.3124694717745</v>
      </c>
      <c r="J5729" s="3">
        <v>8.73015873015873</v>
      </c>
      <c r="K5729" s="3">
        <v>3.4116097529635</v>
      </c>
      <c r="L5729" s="3">
        <v>31.4477468839885</v>
      </c>
      <c r="M5729" s="3">
        <v>5.75924830803602</v>
      </c>
      <c r="N5729" s="3">
        <v>13.1552917903066</v>
      </c>
      <c r="O5729" s="3">
        <v>20.1739649830142</v>
      </c>
      <c r="P5729" s="3">
        <v>9.53346855983773</v>
      </c>
      <c r="Q5729" s="3">
        <v>21.7972001513432</v>
      </c>
      <c r="R5729" s="3">
        <v>25.0261780104712</v>
      </c>
      <c r="S5729" s="3">
        <v>64.0138584602843</v>
      </c>
      <c r="T5729" s="3">
        <v>11.4734299516908</v>
      </c>
      <c r="U5729" s="3">
        <v>163.947195801902</v>
      </c>
      <c r="V5729" s="3">
        <v>5.77249575551783</v>
      </c>
      <c r="W5729" s="3">
        <v>114.306637374343</v>
      </c>
      <c r="X5729" s="3">
        <v>6.81818181818182</v>
      </c>
      <c r="Y5729" s="3">
        <v>61.5365315134484</v>
      </c>
      <c r="Z5729" s="3">
        <v>60.5177993527508</v>
      </c>
      <c r="AA5729" s="3">
        <v>0.226569075789686</v>
      </c>
      <c r="AB5729" s="3">
        <v>0.21531868611576</v>
      </c>
      <c r="AC5729" s="3">
        <v>-35.7549380649481</v>
      </c>
      <c r="AD5729" s="3">
        <v>0.807376205773236</v>
      </c>
      <c r="AE5729" s="5">
        <v>7</v>
      </c>
      <c r="AF5729" s="3">
        <v>2.03336106462446</v>
      </c>
      <c r="AG5729" s="3">
        <v>75.2635609580344</v>
      </c>
      <c r="AH5729" s="3">
        <v>64.1712568718112</v>
      </c>
      <c r="AI5729" s="3">
        <v>26.6977960879026</v>
      </c>
      <c r="AJ5729" s="3">
        <v>16.6644745261863</v>
      </c>
      <c r="AK5729" s="3">
        <v>19.5986737175207</v>
      </c>
      <c r="AL5729" s="3">
        <v>26.0403010169239</v>
      </c>
      <c r="AM5729" s="3"/>
      <c r="AN5729" s="5" t="s">
        <v>46</v>
      </c>
      <c r="AO5729" s="1"/>
      <c r="AP5729" s="1"/>
      <c r="AQ5729" s="1"/>
    </row>
    <row r="5730" spans="1:43">
      <c r="A5730" s="1" t="s">
        <v>14369</v>
      </c>
      <c r="B5730" s="1" t="s">
        <v>14370</v>
      </c>
      <c r="C5730" s="3">
        <v>9.43287671232877</v>
      </c>
      <c r="D5730" s="4">
        <v>40794</v>
      </c>
      <c r="E5730" s="3">
        <v>6.0506316304</v>
      </c>
      <c r="F5730" s="5" t="s">
        <v>6014</v>
      </c>
      <c r="G5730" s="5">
        <v>1232</v>
      </c>
      <c r="H5730" s="5" t="s">
        <v>60</v>
      </c>
      <c r="I5730" s="3">
        <v>9.0624945736165</v>
      </c>
      <c r="J5730" s="3">
        <v>29.5634920634921</v>
      </c>
      <c r="K5730" s="3">
        <v>2.57214247219635</v>
      </c>
      <c r="L5730" s="3">
        <v>43.9117929050815</v>
      </c>
      <c r="M5730" s="3">
        <v>3.19570182212511</v>
      </c>
      <c r="N5730" s="3">
        <v>42.1364985163205</v>
      </c>
      <c r="O5730" s="3">
        <v>12.4805243646913</v>
      </c>
      <c r="P5730" s="3">
        <v>44.0162271805274</v>
      </c>
      <c r="Q5730" s="3">
        <v>26.7261208183689</v>
      </c>
      <c r="R5730" s="3">
        <v>12.1465968586387</v>
      </c>
      <c r="S5730" s="3">
        <v>46.9639890493016</v>
      </c>
      <c r="T5730" s="3">
        <v>38.6473429951691</v>
      </c>
      <c r="U5730" s="3">
        <v>93.7322640345466</v>
      </c>
      <c r="V5730" s="3">
        <v>29.2020373514431</v>
      </c>
      <c r="W5730" s="3">
        <v>72.0767123287671</v>
      </c>
      <c r="X5730" s="3">
        <v>25.2272727272727</v>
      </c>
      <c r="Y5730" s="3">
        <v>171.53171069128</v>
      </c>
      <c r="Z5730" s="3">
        <v>8.09061488673139</v>
      </c>
      <c r="AA5730" s="3">
        <v>0.215803611965081</v>
      </c>
      <c r="AB5730" s="3">
        <v>0.16616480928675</v>
      </c>
      <c r="AC5730" s="3">
        <v>-28.4691519292604</v>
      </c>
      <c r="AD5730" s="3">
        <v>0.695237352943706</v>
      </c>
      <c r="AE5730" s="5">
        <v>3</v>
      </c>
      <c r="AF5730" s="3">
        <v>1.39536733798041</v>
      </c>
      <c r="AG5730" s="3">
        <v>32.9035390327385</v>
      </c>
      <c r="AH5730" s="3">
        <v>44.7506957372124</v>
      </c>
      <c r="AI5730" s="3">
        <v>19.5738257896377</v>
      </c>
      <c r="AJ5730" s="3">
        <v>25.8807090225149</v>
      </c>
      <c r="AK5730" s="3">
        <v>20.6675638285307</v>
      </c>
      <c r="AL5730" s="3">
        <v>21.0245496940621</v>
      </c>
      <c r="AM5730" s="3"/>
      <c r="AN5730" s="5" t="s">
        <v>46</v>
      </c>
      <c r="AO5730" s="1"/>
      <c r="AP5730" s="1"/>
      <c r="AQ5730" s="1"/>
    </row>
    <row r="5731" spans="1:43">
      <c r="A5731" s="1" t="s">
        <v>14371</v>
      </c>
      <c r="B5731" s="1" t="s">
        <v>14372</v>
      </c>
      <c r="C5731" s="3">
        <v>8.8958904109589</v>
      </c>
      <c r="D5731" s="4">
        <v>40990</v>
      </c>
      <c r="E5731" s="3">
        <v>0.9972402091</v>
      </c>
      <c r="F5731" s="5" t="s">
        <v>2462</v>
      </c>
      <c r="G5731" s="5">
        <v>1785</v>
      </c>
      <c r="H5731" s="5" t="s">
        <v>60</v>
      </c>
      <c r="I5731" s="3">
        <v>0.334634690462919</v>
      </c>
      <c r="J5731" s="3">
        <v>80.1587301587302</v>
      </c>
      <c r="K5731" s="3">
        <v>0.0556173526140207</v>
      </c>
      <c r="L5731" s="3">
        <v>86.7689357622244</v>
      </c>
      <c r="M5731" s="3">
        <v>-2.11703022209032</v>
      </c>
      <c r="N5731" s="3">
        <v>78.1404549950544</v>
      </c>
      <c r="O5731" s="3">
        <v>-0.777176093060562</v>
      </c>
      <c r="P5731" s="3">
        <v>82.1501014198783</v>
      </c>
      <c r="Q5731" s="3">
        <v>-4.12770699094035</v>
      </c>
      <c r="R5731" s="3">
        <v>84.2931937172775</v>
      </c>
      <c r="S5731" s="3">
        <v>21.8309425598719</v>
      </c>
      <c r="T5731" s="3">
        <v>73.4299516908213</v>
      </c>
      <c r="U5731" s="3">
        <v>71.0519491745181</v>
      </c>
      <c r="V5731" s="3">
        <v>51.4431239388795</v>
      </c>
      <c r="W5731" s="3">
        <v>27.5146594497068</v>
      </c>
      <c r="X5731" s="3">
        <v>71.5909090909091</v>
      </c>
      <c r="Y5731" s="3">
        <v>5.68788720358898</v>
      </c>
      <c r="Z5731" s="3">
        <v>95.4692556634304</v>
      </c>
      <c r="AA5731" s="3">
        <v>0.102070508408644</v>
      </c>
      <c r="AB5731" s="3">
        <v>0.0723303515715409</v>
      </c>
      <c r="AC5731" s="3">
        <v>-39.2257203248415</v>
      </c>
      <c r="AD5731" s="3">
        <v>0.214738777951075</v>
      </c>
      <c r="AE5731" s="5">
        <v>7</v>
      </c>
      <c r="AF5731" s="3">
        <v>0.666836071969346</v>
      </c>
      <c r="AG5731" s="3">
        <v>25.7437780173616</v>
      </c>
      <c r="AH5731" s="3">
        <v>32.7281716294613</v>
      </c>
      <c r="AI5731" s="3">
        <v>6.36266375006216</v>
      </c>
      <c r="AJ5731" s="3">
        <v>1.84085492204378</v>
      </c>
      <c r="AK5731" s="3">
        <v>8.57288137072416</v>
      </c>
      <c r="AL5731" s="3">
        <v>14.6883750633065</v>
      </c>
      <c r="AM5731" s="3"/>
      <c r="AN5731" s="5" t="s">
        <v>46</v>
      </c>
      <c r="AO5731" s="1"/>
      <c r="AP5731" s="1"/>
      <c r="AQ5731" s="1"/>
    </row>
    <row r="5732" spans="1:43">
      <c r="A5732" s="1" t="s">
        <v>14373</v>
      </c>
      <c r="B5732" s="1" t="s">
        <v>14374</v>
      </c>
      <c r="C5732" s="3">
        <v>8.76986301369863</v>
      </c>
      <c r="D5732" s="4">
        <v>41036</v>
      </c>
      <c r="E5732" s="3">
        <v>250.9304042226</v>
      </c>
      <c r="F5732" s="5" t="s">
        <v>59</v>
      </c>
      <c r="G5732" s="5">
        <v>1864</v>
      </c>
      <c r="H5732" s="5" t="s">
        <v>60</v>
      </c>
      <c r="I5732" s="3">
        <v>9.02431990771892</v>
      </c>
      <c r="J5732" s="3">
        <v>30.0595238095238</v>
      </c>
      <c r="K5732" s="3">
        <v>3.64244462314498</v>
      </c>
      <c r="L5732" s="3">
        <v>19.5589645254075</v>
      </c>
      <c r="M5732" s="3">
        <v>3.4099819471544</v>
      </c>
      <c r="N5732" s="3">
        <v>39.1691394658754</v>
      </c>
      <c r="O5732" s="3">
        <v>14.5590077168599</v>
      </c>
      <c r="P5732" s="3">
        <v>35.6997971602434</v>
      </c>
      <c r="Q5732" s="3">
        <v>20.2721526316055</v>
      </c>
      <c r="R5732" s="3">
        <v>31.413612565445</v>
      </c>
      <c r="S5732" s="3">
        <v>47.4220805726321</v>
      </c>
      <c r="T5732" s="3">
        <v>37.3188405797101</v>
      </c>
      <c r="U5732" s="3">
        <v>80.5045949248634</v>
      </c>
      <c r="V5732" s="3">
        <v>41.4261460101868</v>
      </c>
      <c r="W5732" s="3">
        <v>55.0742118263806</v>
      </c>
      <c r="X5732" s="3">
        <v>43.4090909090909</v>
      </c>
      <c r="Y5732" s="3">
        <v>107.855629078894</v>
      </c>
      <c r="Z5732" s="3">
        <v>29.126213592233</v>
      </c>
      <c r="AA5732" s="3">
        <v>0.232222790809136</v>
      </c>
      <c r="AB5732" s="3">
        <v>0.143979869763847</v>
      </c>
      <c r="AC5732" s="3">
        <v>-26.9018180203778</v>
      </c>
      <c r="AD5732" s="3">
        <v>0.584237924725468</v>
      </c>
      <c r="AE5732" s="5">
        <v>3</v>
      </c>
      <c r="AF5732" s="3">
        <v>1.09787596968942</v>
      </c>
      <c r="AG5732" s="3">
        <v>34.6192870881804</v>
      </c>
      <c r="AH5732" s="3">
        <v>38.0617255372681</v>
      </c>
      <c r="AI5732" s="3">
        <v>14.8149856733093</v>
      </c>
      <c r="AJ5732" s="3">
        <v>17.0908731767103</v>
      </c>
      <c r="AK5732" s="3">
        <v>12.1422029425537</v>
      </c>
      <c r="AL5732" s="3">
        <v>14.8841900619131</v>
      </c>
      <c r="AM5732" s="3"/>
      <c r="AN5732" s="5" t="s">
        <v>46</v>
      </c>
      <c r="AO5732" s="1"/>
      <c r="AP5732" s="1"/>
      <c r="AQ5732" s="1"/>
    </row>
    <row r="5733" spans="1:43">
      <c r="A5733" s="1" t="s">
        <v>14375</v>
      </c>
      <c r="B5733" s="1" t="s">
        <v>14376</v>
      </c>
      <c r="C5733" s="3">
        <v>8.51232876712329</v>
      </c>
      <c r="D5733" s="4">
        <v>41130</v>
      </c>
      <c r="E5733" s="3">
        <v>88.2480420679</v>
      </c>
      <c r="F5733" s="5" t="s">
        <v>173</v>
      </c>
      <c r="G5733" s="5">
        <v>1879</v>
      </c>
      <c r="H5733" s="5" t="s">
        <v>112</v>
      </c>
      <c r="I5733" s="3">
        <v>6.88451333612624</v>
      </c>
      <c r="J5733" s="3">
        <v>37.8947368421053</v>
      </c>
      <c r="K5733" s="3">
        <v>0.373745983869913</v>
      </c>
      <c r="L5733" s="3">
        <v>75.2577319587629</v>
      </c>
      <c r="M5733" s="3">
        <v>5.28922209230346</v>
      </c>
      <c r="N5733" s="3">
        <v>33.6842105263158</v>
      </c>
      <c r="O5733" s="3">
        <v>9.33504749660738</v>
      </c>
      <c r="P5733" s="3">
        <v>62.7659574468085</v>
      </c>
      <c r="Q5733" s="3">
        <v>12.2616603109416</v>
      </c>
      <c r="R5733" s="3">
        <v>62.9213483146067</v>
      </c>
      <c r="S5733" s="3">
        <v>1.50520522511769</v>
      </c>
      <c r="T5733" s="3">
        <v>88.8888888888889</v>
      </c>
      <c r="U5733" s="3">
        <v>5.32544378698224</v>
      </c>
      <c r="V5733" s="3">
        <v>80.8823529411765</v>
      </c>
      <c r="W5733" s="3">
        <v>6.70802035785288</v>
      </c>
      <c r="X5733" s="3">
        <v>72.7272727272727</v>
      </c>
      <c r="Y5733" s="3">
        <v>64.9650678414097</v>
      </c>
      <c r="Z5733" s="3">
        <v>50</v>
      </c>
      <c r="AA5733" s="3">
        <v>0.00712878870319562</v>
      </c>
      <c r="AB5733" s="3">
        <v>0.0238590029967489</v>
      </c>
      <c r="AC5733" s="3">
        <v>-23.6367067111139</v>
      </c>
      <c r="AD5733" s="3">
        <v>0.0923885647835641</v>
      </c>
      <c r="AE5733" s="5">
        <v>3</v>
      </c>
      <c r="AF5733" s="3">
        <v>0.044743223253794</v>
      </c>
      <c r="AG5733" s="3">
        <v>-0.709821331788962</v>
      </c>
      <c r="AH5733" s="3">
        <v>7.07558252345479</v>
      </c>
      <c r="AI5733" s="3">
        <v>2.09465653214855</v>
      </c>
      <c r="AJ5733" s="3">
        <v>8.63297548055275</v>
      </c>
      <c r="AK5733" s="3">
        <v>8.27674259183906</v>
      </c>
      <c r="AL5733" s="3">
        <v>6.74841029195519</v>
      </c>
      <c r="AM5733" s="3"/>
      <c r="AN5733" s="5" t="s">
        <v>46</v>
      </c>
      <c r="AO5733" s="1"/>
      <c r="AP5733" s="1"/>
      <c r="AQ5733" s="1"/>
    </row>
    <row r="5734" spans="1:43">
      <c r="A5734" s="1" t="s">
        <v>14377</v>
      </c>
      <c r="B5734" s="1" t="s">
        <v>14378</v>
      </c>
      <c r="C5734" s="3">
        <v>8.01643835616438</v>
      </c>
      <c r="D5734" s="4">
        <v>41311</v>
      </c>
      <c r="E5734" s="3">
        <v>36.7786235906</v>
      </c>
      <c r="F5734" s="5" t="s">
        <v>59</v>
      </c>
      <c r="G5734" s="5">
        <v>1864</v>
      </c>
      <c r="H5734" s="5" t="s">
        <v>60</v>
      </c>
      <c r="I5734" s="3">
        <v>1.55314720447858</v>
      </c>
      <c r="J5734" s="3">
        <v>73.015873015873</v>
      </c>
      <c r="K5734" s="3">
        <v>0.924406910226967</v>
      </c>
      <c r="L5734" s="3">
        <v>71.5244487056568</v>
      </c>
      <c r="M5734" s="3">
        <v>-1.39653514334695</v>
      </c>
      <c r="N5734" s="3">
        <v>71.2166172106825</v>
      </c>
      <c r="O5734" s="3">
        <v>1.59981617911048</v>
      </c>
      <c r="P5734" s="3">
        <v>75.2535496957404</v>
      </c>
      <c r="Q5734" s="3">
        <v>-3.14600588678211</v>
      </c>
      <c r="R5734" s="3">
        <v>80.5235602094241</v>
      </c>
      <c r="S5734" s="3">
        <v>24.1916230734122</v>
      </c>
      <c r="T5734" s="3">
        <v>68.4782608695652</v>
      </c>
      <c r="U5734" s="3">
        <v>57.7061970575123</v>
      </c>
      <c r="V5734" s="3">
        <v>62.3089983022071</v>
      </c>
      <c r="W5734" s="3">
        <v>23.9392452962405</v>
      </c>
      <c r="X5734" s="3">
        <v>75.2272727272727</v>
      </c>
      <c r="Y5734" s="3">
        <v>26.3316726487027</v>
      </c>
      <c r="Z5734" s="3">
        <v>82.8478964401295</v>
      </c>
      <c r="AA5734" s="3">
        <v>0.121833545463151</v>
      </c>
      <c r="AB5734" s="3">
        <v>0.0632514141447504</v>
      </c>
      <c r="AC5734" s="3">
        <v>-35.2611075039421</v>
      </c>
      <c r="AD5734" s="3">
        <v>0.20992389312497</v>
      </c>
      <c r="AE5734" s="5">
        <v>7</v>
      </c>
      <c r="AF5734" s="3">
        <v>0.52401016938701</v>
      </c>
      <c r="AG5734" s="3">
        <v>21.6234142577168</v>
      </c>
      <c r="AH5734" s="3">
        <v>27.0473843255749</v>
      </c>
      <c r="AI5734" s="3">
        <v>4.93806948498918</v>
      </c>
      <c r="AJ5734" s="3">
        <v>4.42471531763391</v>
      </c>
      <c r="AK5734" s="3">
        <v>8.51744692124889</v>
      </c>
      <c r="AL5734" s="3"/>
      <c r="AM5734" s="3"/>
      <c r="AN5734" s="5" t="s">
        <v>46</v>
      </c>
      <c r="AO5734" s="1"/>
      <c r="AP5734" s="1"/>
      <c r="AQ5734" s="1"/>
    </row>
    <row r="5735" spans="1:43">
      <c r="A5735" s="1" t="s">
        <v>14379</v>
      </c>
      <c r="B5735" s="1" t="s">
        <v>14380</v>
      </c>
      <c r="C5735" s="3">
        <v>8.01369863013699</v>
      </c>
      <c r="D5735" s="4">
        <v>41312</v>
      </c>
      <c r="E5735" s="3">
        <v>0.2391744817</v>
      </c>
      <c r="F5735" s="5" t="s">
        <v>14107</v>
      </c>
      <c r="G5735" s="5">
        <v>2926</v>
      </c>
      <c r="H5735" s="5" t="s">
        <v>60</v>
      </c>
      <c r="I5735" s="3">
        <v>9.84946236559138</v>
      </c>
      <c r="J5735" s="3">
        <v>22.2222222222222</v>
      </c>
      <c r="K5735" s="3">
        <v>4.20236638106894</v>
      </c>
      <c r="L5735" s="3">
        <v>11.025886864813</v>
      </c>
      <c r="M5735" s="3">
        <v>4.24489795918366</v>
      </c>
      <c r="N5735" s="3">
        <v>26.3105835806133</v>
      </c>
      <c r="O5735" s="3">
        <v>16.0909090909091</v>
      </c>
      <c r="P5735" s="3">
        <v>24.3407707910751</v>
      </c>
      <c r="Q5735" s="3">
        <v>26.3105835806133</v>
      </c>
      <c r="R5735" s="3">
        <v>12.3560209424084</v>
      </c>
      <c r="S5735" s="3">
        <v>50.5008839127873</v>
      </c>
      <c r="T5735" s="3">
        <v>30.7971014492754</v>
      </c>
      <c r="U5735" s="3">
        <v>79.2280701754386</v>
      </c>
      <c r="V5735" s="3">
        <v>42.9541595925297</v>
      </c>
      <c r="W5735" s="3">
        <v>56.7833026396562</v>
      </c>
      <c r="X5735" s="3">
        <v>40</v>
      </c>
      <c r="Y5735" s="3">
        <v>129.263913824057</v>
      </c>
      <c r="Z5735" s="3">
        <v>16.1812297734628</v>
      </c>
      <c r="AA5735" s="3">
        <v>0.257739829182757</v>
      </c>
      <c r="AB5735" s="3">
        <v>0.155643087095501</v>
      </c>
      <c r="AC5735" s="3">
        <v>-25.5747126436782</v>
      </c>
      <c r="AD5735" s="3">
        <v>0.631086146352702</v>
      </c>
      <c r="AE5735" s="5">
        <v>3</v>
      </c>
      <c r="AF5735" s="3">
        <v>1.14032577401645</v>
      </c>
      <c r="AG5735" s="3">
        <v>35.323820028839</v>
      </c>
      <c r="AH5735" s="3">
        <v>38.5644429596144</v>
      </c>
      <c r="AI5735" s="3">
        <v>16.497105309358</v>
      </c>
      <c r="AJ5735" s="3">
        <v>20.2983506691736</v>
      </c>
      <c r="AK5735" s="3">
        <v>13.2436290887162</v>
      </c>
      <c r="AL5735" s="3"/>
      <c r="AM5735" s="3"/>
      <c r="AN5735" s="5" t="s">
        <v>46</v>
      </c>
      <c r="AO5735" s="1"/>
      <c r="AP5735" s="1"/>
      <c r="AQ5735" s="1"/>
    </row>
    <row r="5736" spans="1:43">
      <c r="A5736" s="1" t="s">
        <v>14381</v>
      </c>
      <c r="B5736" s="1" t="s">
        <v>14382</v>
      </c>
      <c r="C5736" s="3">
        <v>7.98356164383562</v>
      </c>
      <c r="D5736" s="4">
        <v>41323</v>
      </c>
      <c r="E5736" s="3">
        <v>15.5363567958</v>
      </c>
      <c r="F5736" s="5" t="s">
        <v>6040</v>
      </c>
      <c r="G5736" s="5">
        <v>2827</v>
      </c>
      <c r="H5736" s="5" t="s">
        <v>60</v>
      </c>
      <c r="I5736" s="3">
        <v>9.16659831022885</v>
      </c>
      <c r="J5736" s="3">
        <v>28.6706349206349</v>
      </c>
      <c r="K5736" s="3">
        <v>3.68105328762853</v>
      </c>
      <c r="L5736" s="3">
        <v>17.8331735378715</v>
      </c>
      <c r="M5736" s="3">
        <v>3.51573134212265</v>
      </c>
      <c r="N5736" s="3">
        <v>37.190900098912</v>
      </c>
      <c r="O5736" s="3">
        <v>14.9911435607206</v>
      </c>
      <c r="P5736" s="3">
        <v>31.947261663286</v>
      </c>
      <c r="Q5736" s="3">
        <v>22.1691834580254</v>
      </c>
      <c r="R5736" s="3">
        <v>22.7225130890052</v>
      </c>
      <c r="S5736" s="3">
        <v>53.7399641887599</v>
      </c>
      <c r="T5736" s="3">
        <v>25.9661835748792</v>
      </c>
      <c r="U5736" s="3">
        <v>91.7513147467762</v>
      </c>
      <c r="V5736" s="3">
        <v>30.8998302207131</v>
      </c>
      <c r="W5736" s="3">
        <v>64.9745878269493</v>
      </c>
      <c r="X5736" s="3">
        <v>32.0454545454545</v>
      </c>
      <c r="Y5736" s="3">
        <v>126.412044913236</v>
      </c>
      <c r="Z5736" s="3">
        <v>19.7411003236246</v>
      </c>
      <c r="AA5736" s="3">
        <v>0.260539382153551</v>
      </c>
      <c r="AB5736" s="3">
        <v>0.167222327112814</v>
      </c>
      <c r="AC5736" s="3">
        <v>-26.8904654784565</v>
      </c>
      <c r="AD5736" s="3">
        <v>0.67401455240526</v>
      </c>
      <c r="AE5736" s="5">
        <v>3</v>
      </c>
      <c r="AF5736" s="3">
        <v>1.28034529492221</v>
      </c>
      <c r="AG5736" s="3">
        <v>40.230022254136</v>
      </c>
      <c r="AH5736" s="3">
        <v>42.1767813212078</v>
      </c>
      <c r="AI5736" s="3">
        <v>17.1747408671721</v>
      </c>
      <c r="AJ5736" s="3">
        <v>19.2992680237293</v>
      </c>
      <c r="AK5736" s="3">
        <v>13.5556366825862</v>
      </c>
      <c r="AL5736" s="3"/>
      <c r="AM5736" s="3"/>
      <c r="AN5736" s="5" t="s">
        <v>46</v>
      </c>
      <c r="AO5736" s="1"/>
      <c r="AP5736" s="1"/>
      <c r="AQ5736" s="1"/>
    </row>
    <row r="5737" spans="1:43">
      <c r="A5737" s="1" t="s">
        <v>14383</v>
      </c>
      <c r="B5737" s="1" t="s">
        <v>14384</v>
      </c>
      <c r="C5737" s="3">
        <v>7.76164383561644</v>
      </c>
      <c r="D5737" s="4">
        <v>41404</v>
      </c>
      <c r="E5737" s="3">
        <v>0.1969407658</v>
      </c>
      <c r="F5737" s="5" t="s">
        <v>204</v>
      </c>
      <c r="G5737" s="5">
        <v>68</v>
      </c>
      <c r="H5737" s="5" t="s">
        <v>205</v>
      </c>
      <c r="I5737" s="3">
        <v>0.112243287325273</v>
      </c>
      <c r="J5737" s="3">
        <v>13.8576779026217</v>
      </c>
      <c r="K5737" s="3">
        <v>0.0903009740231157</v>
      </c>
      <c r="L5737" s="3">
        <v>4.07407407407407</v>
      </c>
      <c r="M5737" s="3">
        <v>-0.0945096872429592</v>
      </c>
      <c r="N5737" s="3">
        <v>18.2835820895522</v>
      </c>
      <c r="O5737" s="3">
        <v>0.611604624929493</v>
      </c>
      <c r="P5737" s="3">
        <v>76.6536964980545</v>
      </c>
      <c r="Q5737" s="3">
        <v>0.049075453509762</v>
      </c>
      <c r="R5737" s="3">
        <v>93.3628318584071</v>
      </c>
      <c r="S5737" s="3">
        <v>-0.77871060819385</v>
      </c>
      <c r="T5737" s="3">
        <v>93.5897435897436</v>
      </c>
      <c r="U5737" s="3">
        <v>0.548690804364843</v>
      </c>
      <c r="V5737" s="3">
        <v>94.4444444444444</v>
      </c>
      <c r="W5737" s="3">
        <v>5.4417496351848</v>
      </c>
      <c r="X5737" s="3">
        <v>92</v>
      </c>
      <c r="Y5737" s="3">
        <v>4.37652565849019</v>
      </c>
      <c r="Z5737" s="3">
        <v>80</v>
      </c>
      <c r="AA5737" s="3">
        <v>-0.0970442890144142</v>
      </c>
      <c r="AB5737" s="3">
        <v>0.0517198494979246</v>
      </c>
      <c r="AC5737" s="3">
        <v>-5.50090830703289</v>
      </c>
      <c r="AD5737" s="3">
        <v>0.323345889843931</v>
      </c>
      <c r="AE5737" s="5">
        <v>5</v>
      </c>
      <c r="AF5737" s="3">
        <v>0.1373471615542</v>
      </c>
      <c r="AG5737" s="3">
        <v>0.446797117680187</v>
      </c>
      <c r="AH5737" s="3">
        <v>0.594297044157543</v>
      </c>
      <c r="AI5737" s="3">
        <v>2.24769859056659</v>
      </c>
      <c r="AJ5737" s="3">
        <v>0.940823969885063</v>
      </c>
      <c r="AK5737" s="3">
        <v>1.72454403842832</v>
      </c>
      <c r="AL5737" s="3"/>
      <c r="AM5737" s="3"/>
      <c r="AN5737" s="5" t="s">
        <v>46</v>
      </c>
      <c r="AO5737" s="1"/>
      <c r="AP5737" s="1"/>
      <c r="AQ5737" s="1"/>
    </row>
    <row r="5738" spans="1:43">
      <c r="A5738" s="1" t="s">
        <v>14385</v>
      </c>
      <c r="B5738" s="1" t="s">
        <v>14386</v>
      </c>
      <c r="C5738" s="3">
        <v>7.47397260273973</v>
      </c>
      <c r="D5738" s="4">
        <v>41509</v>
      </c>
      <c r="E5738" s="3">
        <v>84.0822173891</v>
      </c>
      <c r="F5738" s="5" t="s">
        <v>9306</v>
      </c>
      <c r="G5738" s="5">
        <v>2019</v>
      </c>
      <c r="H5738" s="5" t="s">
        <v>60</v>
      </c>
      <c r="I5738" s="3">
        <v>11.8895599654875</v>
      </c>
      <c r="J5738" s="3">
        <v>12.1031746031746</v>
      </c>
      <c r="K5738" s="3">
        <v>5.71164610618989</v>
      </c>
      <c r="L5738" s="3">
        <v>1.15052732502397</v>
      </c>
      <c r="M5738" s="3">
        <v>3.18998443910031</v>
      </c>
      <c r="N5738" s="3">
        <v>42.2354104846686</v>
      </c>
      <c r="O5738" s="3">
        <v>23.562293554671</v>
      </c>
      <c r="P5738" s="3">
        <v>5.67951318458418</v>
      </c>
      <c r="Q5738" s="3">
        <v>32.8355830734561</v>
      </c>
      <c r="R5738" s="3">
        <v>4.81675392670157</v>
      </c>
      <c r="S5738" s="3">
        <v>99.7056911125561</v>
      </c>
      <c r="T5738" s="3">
        <v>1.93236714975845</v>
      </c>
      <c r="U5738" s="3">
        <v>191.882158755564</v>
      </c>
      <c r="V5738" s="3">
        <v>2.88624787775891</v>
      </c>
      <c r="W5738" s="3">
        <v>166.526604247545</v>
      </c>
      <c r="X5738" s="3">
        <v>2.72727272727273</v>
      </c>
      <c r="Y5738" s="3">
        <v>394.500466062198</v>
      </c>
      <c r="Z5738" s="3">
        <v>1.61812297734628</v>
      </c>
      <c r="AA5738" s="3">
        <v>0.368870435216446</v>
      </c>
      <c r="AB5738" s="3">
        <v>0.303837104011984</v>
      </c>
      <c r="AC5738" s="3">
        <v>-33.4071687474829</v>
      </c>
      <c r="AD5738" s="3">
        <v>1.15440484485609</v>
      </c>
      <c r="AE5738" s="5">
        <v>3</v>
      </c>
      <c r="AF5738" s="3">
        <v>2.77585006591834</v>
      </c>
      <c r="AG5738" s="3">
        <v>83.6153902815397</v>
      </c>
      <c r="AH5738" s="3">
        <v>78.6117193348507</v>
      </c>
      <c r="AI5738" s="3">
        <v>37.3476571523763</v>
      </c>
      <c r="AJ5738" s="3">
        <v>43.2910930560487</v>
      </c>
      <c r="AK5738" s="3">
        <v>34.3805503895</v>
      </c>
      <c r="AL5738" s="3"/>
      <c r="AM5738" s="3"/>
      <c r="AN5738" s="5" t="s">
        <v>46</v>
      </c>
      <c r="AO5738" s="1"/>
      <c r="AP5738" s="1"/>
      <c r="AQ5738" s="1"/>
    </row>
    <row r="5739" spans="1:43">
      <c r="A5739" s="1" t="s">
        <v>14387</v>
      </c>
      <c r="B5739" s="1" t="s">
        <v>14388</v>
      </c>
      <c r="C5739" s="3">
        <v>7.47397260273973</v>
      </c>
      <c r="D5739" s="4">
        <v>41509</v>
      </c>
      <c r="E5739" s="3">
        <v>5.8309550095</v>
      </c>
      <c r="F5739" s="5" t="s">
        <v>9306</v>
      </c>
      <c r="G5739" s="5">
        <v>2019</v>
      </c>
      <c r="H5739" s="5" t="s">
        <v>60</v>
      </c>
      <c r="I5739" s="3">
        <v>12.5948086971178</v>
      </c>
      <c r="J5739" s="3">
        <v>6.6468253968254</v>
      </c>
      <c r="K5739" s="3">
        <v>4.92813948009109</v>
      </c>
      <c r="L5739" s="3">
        <v>2.78044103547459</v>
      </c>
      <c r="M5739" s="3">
        <v>7.61578735400724</v>
      </c>
      <c r="N5739" s="3">
        <v>6.72601384767557</v>
      </c>
      <c r="O5739" s="3">
        <v>17.4962624219506</v>
      </c>
      <c r="P5739" s="3">
        <v>18.2555780933063</v>
      </c>
      <c r="Q5739" s="3">
        <v>7.81987652826534</v>
      </c>
      <c r="R5739" s="3">
        <v>59.3717277486911</v>
      </c>
      <c r="S5739" s="3">
        <v>58.2247749881573</v>
      </c>
      <c r="T5739" s="3">
        <v>20.4106280193237</v>
      </c>
      <c r="U5739" s="3">
        <v>123.494479759117</v>
      </c>
      <c r="V5739" s="3">
        <v>14.0916808149406</v>
      </c>
      <c r="W5739" s="3">
        <v>85.5625</v>
      </c>
      <c r="X5739" s="3">
        <v>16.1363636363636</v>
      </c>
      <c r="Y5739" s="3">
        <v>113.205138434533</v>
      </c>
      <c r="Z5739" s="3">
        <v>26.2135922330097</v>
      </c>
      <c r="AA5739" s="3">
        <v>0.210927383377046</v>
      </c>
      <c r="AB5739" s="3">
        <v>0.177539107385498</v>
      </c>
      <c r="AC5739" s="3">
        <v>-40.8157866892392</v>
      </c>
      <c r="AD5739" s="3">
        <v>0.55954418797666</v>
      </c>
      <c r="AE5739" s="5">
        <v>3</v>
      </c>
      <c r="AF5739" s="3">
        <v>1.61618802073428</v>
      </c>
      <c r="AG5739" s="3">
        <v>64.8377342255197</v>
      </c>
      <c r="AH5739" s="3">
        <v>52.3096019670682</v>
      </c>
      <c r="AI5739" s="3">
        <v>21.0960047069886</v>
      </c>
      <c r="AJ5739" s="3">
        <v>19.4962146475284</v>
      </c>
      <c r="AK5739" s="3">
        <v>18.5091931394916</v>
      </c>
      <c r="AL5739" s="3"/>
      <c r="AM5739" s="3"/>
      <c r="AN5739" s="5" t="s">
        <v>46</v>
      </c>
      <c r="AO5739" s="1"/>
      <c r="AP5739" s="1"/>
      <c r="AQ5739" s="1"/>
    </row>
    <row r="5740" spans="1:43">
      <c r="A5740" s="1" t="s">
        <v>14389</v>
      </c>
      <c r="B5740" s="1" t="s">
        <v>14390</v>
      </c>
      <c r="C5740" s="3">
        <v>7.47397260273973</v>
      </c>
      <c r="D5740" s="4">
        <v>41509</v>
      </c>
      <c r="E5740" s="3">
        <v>1.9749025909</v>
      </c>
      <c r="F5740" s="5" t="s">
        <v>9306</v>
      </c>
      <c r="G5740" s="5">
        <v>2019</v>
      </c>
      <c r="H5740" s="5" t="s">
        <v>60</v>
      </c>
      <c r="I5740" s="3">
        <v>2.59075395594168</v>
      </c>
      <c r="J5740" s="3">
        <v>68.0555555555556</v>
      </c>
      <c r="K5740" s="3">
        <v>2.21020092735703</v>
      </c>
      <c r="L5740" s="3">
        <v>51.294343240652</v>
      </c>
      <c r="M5740" s="3">
        <v>-1.16574503063817</v>
      </c>
      <c r="N5740" s="3">
        <v>68.7438180019782</v>
      </c>
      <c r="O5740" s="3">
        <v>4.43777637397347</v>
      </c>
      <c r="P5740" s="3">
        <v>65.2129817444219</v>
      </c>
      <c r="Q5740" s="3">
        <v>8.0908793723439</v>
      </c>
      <c r="R5740" s="3">
        <v>58.6387434554974</v>
      </c>
      <c r="S5740" s="3">
        <v>2.46358847226527</v>
      </c>
      <c r="T5740" s="3">
        <v>93.8405797101449</v>
      </c>
      <c r="U5740" s="3">
        <v>-3.14879906268306</v>
      </c>
      <c r="V5740" s="3">
        <v>97.7928692699491</v>
      </c>
      <c r="W5740" s="3">
        <v>-19.5694478229141</v>
      </c>
      <c r="X5740" s="3">
        <v>98.4090909090909</v>
      </c>
      <c r="Y5740" s="3">
        <v>-10.161662817552</v>
      </c>
      <c r="Z5740" s="3">
        <v>97.7346278317152</v>
      </c>
      <c r="AA5740" s="3">
        <v>-0.00016368527993285</v>
      </c>
      <c r="AB5740" s="3">
        <v>-0.0714256392495141</v>
      </c>
      <c r="AC5740" s="3">
        <v>-36.4187643020595</v>
      </c>
      <c r="AD5740" s="3">
        <v>-0.191925107314061</v>
      </c>
      <c r="AE5740" s="5">
        <v>5</v>
      </c>
      <c r="AF5740" s="3">
        <v>-0.656244795444763</v>
      </c>
      <c r="AG5740" s="3">
        <v>-9.66036778768405</v>
      </c>
      <c r="AH5740" s="3">
        <v>1.89220661853791</v>
      </c>
      <c r="AI5740" s="3">
        <v>-6.0792746989848</v>
      </c>
      <c r="AJ5740" s="3">
        <v>-3.05284215691963</v>
      </c>
      <c r="AK5740" s="3">
        <v>-5.20070571074642</v>
      </c>
      <c r="AL5740" s="3"/>
      <c r="AM5740" s="3"/>
      <c r="AN5740" s="5" t="s">
        <v>46</v>
      </c>
      <c r="AO5740" s="1"/>
      <c r="AP5740" s="1"/>
      <c r="AQ5740" s="1"/>
    </row>
    <row r="5741" spans="1:43">
      <c r="A5741" s="1" t="s">
        <v>14391</v>
      </c>
      <c r="B5741" s="1" t="s">
        <v>14392</v>
      </c>
      <c r="C5741" s="3">
        <v>7.47397260273973</v>
      </c>
      <c r="D5741" s="4">
        <v>41509</v>
      </c>
      <c r="E5741" s="3">
        <v>0.955831245</v>
      </c>
      <c r="F5741" s="5" t="s">
        <v>9306</v>
      </c>
      <c r="G5741" s="5">
        <v>2019</v>
      </c>
      <c r="H5741" s="5" t="s">
        <v>60</v>
      </c>
      <c r="I5741" s="3">
        <v>1.12243791345841</v>
      </c>
      <c r="J5741" s="3">
        <v>77.8769841269841</v>
      </c>
      <c r="K5741" s="3">
        <v>2.05768073113337</v>
      </c>
      <c r="L5741" s="3">
        <v>54.2665388302972</v>
      </c>
      <c r="M5741" s="3">
        <v>0.756388783834892</v>
      </c>
      <c r="N5741" s="3">
        <v>59.8417408506429</v>
      </c>
      <c r="O5741" s="3">
        <v>1.94052694872636</v>
      </c>
      <c r="P5741" s="3">
        <v>73.630831643002</v>
      </c>
      <c r="Q5741" s="3">
        <v>3.01607468375407</v>
      </c>
      <c r="R5741" s="3">
        <v>68.0628272251309</v>
      </c>
      <c r="S5741" s="3">
        <v>14.0890737795179</v>
      </c>
      <c r="T5741" s="3">
        <v>83.4541062801932</v>
      </c>
      <c r="U5741" s="3">
        <v>25.9897311174166</v>
      </c>
      <c r="V5741" s="3">
        <v>86.7572156196944</v>
      </c>
      <c r="W5741" s="3">
        <v>12.5739466376917</v>
      </c>
      <c r="X5741" s="3">
        <v>87.2727272727273</v>
      </c>
      <c r="Y5741" s="3">
        <v>42.5982566141612</v>
      </c>
      <c r="Z5741" s="3">
        <v>75.0809061488673</v>
      </c>
      <c r="AA5741" s="3">
        <v>0.0804978472192104</v>
      </c>
      <c r="AB5741" s="3">
        <v>0.0463061437187689</v>
      </c>
      <c r="AC5741" s="3">
        <v>-23.4688625836336</v>
      </c>
      <c r="AD5741" s="3">
        <v>0.171268896418022</v>
      </c>
      <c r="AE5741" s="5">
        <v>4</v>
      </c>
      <c r="AF5741" s="3">
        <v>0.333370570243682</v>
      </c>
      <c r="AG5741" s="3">
        <v>4.23457521943083</v>
      </c>
      <c r="AH5741" s="3">
        <v>17.9930734724387</v>
      </c>
      <c r="AI5741" s="3">
        <v>6.00388248814447</v>
      </c>
      <c r="AJ5741" s="3">
        <v>8.84341610977224</v>
      </c>
      <c r="AK5741" s="3">
        <v>4.94673273210984</v>
      </c>
      <c r="AL5741" s="3"/>
      <c r="AM5741" s="3"/>
      <c r="AN5741" s="5" t="s">
        <v>46</v>
      </c>
      <c r="AO5741" s="1"/>
      <c r="AP5741" s="1"/>
      <c r="AQ5741" s="1"/>
    </row>
    <row r="5742" spans="1:43">
      <c r="A5742" s="1" t="s">
        <v>14393</v>
      </c>
      <c r="B5742" s="1" t="s">
        <v>14394</v>
      </c>
      <c r="C5742" s="3">
        <v>7.41917808219178</v>
      </c>
      <c r="D5742" s="4">
        <v>41529</v>
      </c>
      <c r="E5742" s="3">
        <v>0.3817344345</v>
      </c>
      <c r="F5742" s="5" t="s">
        <v>10220</v>
      </c>
      <c r="G5742" s="5">
        <v>2091</v>
      </c>
      <c r="H5742" s="5" t="s">
        <v>60</v>
      </c>
      <c r="I5742" s="3">
        <v>1.29577464788733</v>
      </c>
      <c r="J5742" s="3">
        <v>76.3888888888889</v>
      </c>
      <c r="K5742" s="3">
        <v>0.334821428571436</v>
      </c>
      <c r="L5742" s="3">
        <v>82.3585810162991</v>
      </c>
      <c r="M5742" s="3">
        <v>-2.33568712656165</v>
      </c>
      <c r="N5742" s="3">
        <v>79.2284866468843</v>
      </c>
      <c r="O5742" s="3">
        <v>0</v>
      </c>
      <c r="P5742" s="3">
        <v>80.9330628803245</v>
      </c>
      <c r="Q5742" s="3">
        <v>-5.01848917062862</v>
      </c>
      <c r="R5742" s="3">
        <v>85.6544502617801</v>
      </c>
      <c r="S5742" s="3">
        <v>17.5163398692811</v>
      </c>
      <c r="T5742" s="3">
        <v>80.4347826086957</v>
      </c>
      <c r="U5742" s="3">
        <v>53.0212765957447</v>
      </c>
      <c r="V5742" s="3">
        <v>66.553480475382</v>
      </c>
      <c r="W5742" s="3">
        <v>14.5952836201402</v>
      </c>
      <c r="X5742" s="3">
        <v>86.1363636363636</v>
      </c>
      <c r="Y5742" s="3">
        <v>8.70616686819832</v>
      </c>
      <c r="Z5742" s="3">
        <v>94.1747572815534</v>
      </c>
      <c r="AA5742" s="3">
        <v>0.0886205643226045</v>
      </c>
      <c r="AB5742" s="3">
        <v>0.0440196395544801</v>
      </c>
      <c r="AC5742" s="3">
        <v>-37.7316114542392</v>
      </c>
      <c r="AD5742" s="3">
        <v>0.122900759814631</v>
      </c>
      <c r="AE5742" s="5">
        <v>7</v>
      </c>
      <c r="AF5742" s="3">
        <v>0.351275764010748</v>
      </c>
      <c r="AG5742" s="3">
        <v>20.0106645106026</v>
      </c>
      <c r="AH5742" s="3">
        <v>26.1466893422894</v>
      </c>
      <c r="AI5742" s="3">
        <v>2.94857726046509</v>
      </c>
      <c r="AJ5742" s="3">
        <v>2.02066111334573</v>
      </c>
      <c r="AK5742" s="3">
        <v>7.0648142061883</v>
      </c>
      <c r="AL5742" s="3"/>
      <c r="AM5742" s="3"/>
      <c r="AN5742" s="5" t="s">
        <v>46</v>
      </c>
      <c r="AO5742" s="1"/>
      <c r="AP5742" s="1"/>
      <c r="AQ5742" s="1"/>
    </row>
    <row r="5743" spans="1:43">
      <c r="A5743" s="1" t="s">
        <v>14395</v>
      </c>
      <c r="B5743" s="1" t="s">
        <v>14396</v>
      </c>
      <c r="C5743" s="3">
        <v>7.40547945205479</v>
      </c>
      <c r="D5743" s="4">
        <v>41534</v>
      </c>
      <c r="E5743" s="3">
        <v>3.3299950249</v>
      </c>
      <c r="F5743" s="5" t="s">
        <v>14397</v>
      </c>
      <c r="G5743" s="5">
        <v>2665</v>
      </c>
      <c r="H5743" s="5" t="s">
        <v>60</v>
      </c>
      <c r="I5743" s="3">
        <v>3.29576036506885</v>
      </c>
      <c r="J5743" s="3">
        <v>63.3928571428571</v>
      </c>
      <c r="K5743" s="3">
        <v>2.56370536751608</v>
      </c>
      <c r="L5743" s="3">
        <v>44.1994247363375</v>
      </c>
      <c r="M5743" s="3">
        <v>2.27062094531975</v>
      </c>
      <c r="N5743" s="3">
        <v>49.3570722057369</v>
      </c>
      <c r="O5743" s="3">
        <v>5.69923371647511</v>
      </c>
      <c r="P5743" s="3">
        <v>62.2718052738337</v>
      </c>
      <c r="Q5743" s="3">
        <v>10.4236157438292</v>
      </c>
      <c r="R5743" s="3">
        <v>53.8219895287958</v>
      </c>
      <c r="S5743" s="3">
        <v>28.9700511322133</v>
      </c>
      <c r="T5743" s="3">
        <v>59.0579710144928</v>
      </c>
      <c r="U5743" s="3">
        <v>48.8534172661871</v>
      </c>
      <c r="V5743" s="3">
        <v>69.7792869269949</v>
      </c>
      <c r="W5743" s="3">
        <v>38.3771356915199</v>
      </c>
      <c r="X5743" s="3">
        <v>57.5</v>
      </c>
      <c r="Y5743" s="3">
        <v>94.3351922512474</v>
      </c>
      <c r="Z5743" s="3">
        <v>38.5113268608414</v>
      </c>
      <c r="AA5743" s="3">
        <v>0.151989868241735</v>
      </c>
      <c r="AB5743" s="3">
        <v>0.113749416646776</v>
      </c>
      <c r="AC5743" s="3">
        <v>-21.0390512578772</v>
      </c>
      <c r="AD5743" s="3">
        <v>0.542465594049879</v>
      </c>
      <c r="AE5743" s="5">
        <v>4</v>
      </c>
      <c r="AF5743" s="3">
        <v>0.907807736489956</v>
      </c>
      <c r="AG5743" s="3">
        <v>17.6395124111889</v>
      </c>
      <c r="AH5743" s="3">
        <v>27.7152689143444</v>
      </c>
      <c r="AI5743" s="3">
        <v>13.1047653438763</v>
      </c>
      <c r="AJ5743" s="3">
        <v>15.7606461480677</v>
      </c>
      <c r="AK5743" s="3">
        <v>9.6643812911563</v>
      </c>
      <c r="AL5743" s="3"/>
      <c r="AM5743" s="3"/>
      <c r="AN5743" s="5" t="s">
        <v>46</v>
      </c>
      <c r="AO5743" s="1"/>
      <c r="AP5743" s="1"/>
      <c r="AQ5743" s="1"/>
    </row>
    <row r="5744" spans="1:43">
      <c r="A5744" s="1" t="s">
        <v>14398</v>
      </c>
      <c r="B5744" s="1" t="s">
        <v>14399</v>
      </c>
      <c r="C5744" s="3">
        <v>7.20547945205479</v>
      </c>
      <c r="D5744" s="4">
        <v>41607</v>
      </c>
      <c r="E5744" s="3">
        <v>38.4574895703</v>
      </c>
      <c r="F5744" s="5" t="s">
        <v>501</v>
      </c>
      <c r="G5744" s="5">
        <v>1419</v>
      </c>
      <c r="H5744" s="5" t="s">
        <v>390</v>
      </c>
      <c r="I5744" s="3">
        <v>-1.93011559628196</v>
      </c>
      <c r="J5744" s="3">
        <v>23.8095238095238</v>
      </c>
      <c r="K5744" s="3">
        <v>0.0886834538174268</v>
      </c>
      <c r="L5744" s="3">
        <v>57.1428571428571</v>
      </c>
      <c r="M5744" s="3">
        <v>-3.39031412933517</v>
      </c>
      <c r="N5744" s="3">
        <v>61.9047619047619</v>
      </c>
      <c r="O5744" s="3">
        <v>-3.66519231266651</v>
      </c>
      <c r="P5744" s="3">
        <v>73.8095238095238</v>
      </c>
      <c r="Q5744" s="3">
        <v>-13.6551212500579</v>
      </c>
      <c r="R5744" s="3">
        <v>66.6666666666667</v>
      </c>
      <c r="S5744" s="3">
        <v>7.77555922099719</v>
      </c>
      <c r="T5744" s="3">
        <v>68.1818181818182</v>
      </c>
      <c r="U5744" s="3">
        <v>31.4834427734237</v>
      </c>
      <c r="V5744" s="3">
        <v>46.6666666666667</v>
      </c>
      <c r="W5744" s="3">
        <v>39.1622762769495</v>
      </c>
      <c r="X5744" s="3">
        <v>53.3333333333333</v>
      </c>
      <c r="Y5744" s="3">
        <v>53.1351506928169</v>
      </c>
      <c r="Z5744" s="3">
        <v>66.6666666666667</v>
      </c>
      <c r="AA5744" s="3">
        <v>0.048222614197701</v>
      </c>
      <c r="AB5744" s="3">
        <v>0.171171265959946</v>
      </c>
      <c r="AC5744" s="3">
        <v>-17.0644309176525</v>
      </c>
      <c r="AD5744" s="3">
        <v>0.681118311719444</v>
      </c>
      <c r="AE5744" s="5">
        <v>4</v>
      </c>
      <c r="AF5744" s="3">
        <v>1.01534176748652</v>
      </c>
      <c r="AG5744" s="3">
        <v>8.64004698319081</v>
      </c>
      <c r="AH5744" s="3">
        <v>14.4623711214463</v>
      </c>
      <c r="AI5744" s="3">
        <v>11.2106381673774</v>
      </c>
      <c r="AJ5744" s="3">
        <v>9.31919293210199</v>
      </c>
      <c r="AK5744" s="3">
        <v>8.11445555686183</v>
      </c>
      <c r="AL5744" s="3"/>
      <c r="AM5744" s="3"/>
      <c r="AN5744" s="5" t="s">
        <v>46</v>
      </c>
      <c r="AO5744" s="1"/>
      <c r="AP5744" s="1"/>
      <c r="AQ5744" s="1"/>
    </row>
    <row r="5745" spans="1:43">
      <c r="A5745" s="1" t="s">
        <v>14400</v>
      </c>
      <c r="B5745" s="1" t="s">
        <v>14401</v>
      </c>
      <c r="C5745" s="3">
        <v>7.13150684931507</v>
      </c>
      <c r="D5745" s="4">
        <v>41634</v>
      </c>
      <c r="E5745" s="3">
        <v>0.7661894973</v>
      </c>
      <c r="F5745" s="5" t="s">
        <v>2328</v>
      </c>
      <c r="G5745" s="5">
        <v>302</v>
      </c>
      <c r="H5745" s="5" t="s">
        <v>60</v>
      </c>
      <c r="I5745" s="3">
        <v>1.44037280237237</v>
      </c>
      <c r="J5745" s="3">
        <v>74.6031746031746</v>
      </c>
      <c r="K5745" s="3">
        <v>0.906026127265059</v>
      </c>
      <c r="L5745" s="3">
        <v>72.1955896452541</v>
      </c>
      <c r="M5745" s="3">
        <v>-1.38481338481338</v>
      </c>
      <c r="N5745" s="3">
        <v>70.7220573689416</v>
      </c>
      <c r="O5745" s="3">
        <v>1.49411889371622</v>
      </c>
      <c r="P5745" s="3">
        <v>76.2677484787018</v>
      </c>
      <c r="Q5745" s="3">
        <v>0.900711087700811</v>
      </c>
      <c r="R5745" s="3">
        <v>71.0994764397906</v>
      </c>
      <c r="S5745" s="3">
        <v>27.6300886134986</v>
      </c>
      <c r="T5745" s="3">
        <v>62.56038647343</v>
      </c>
      <c r="U5745" s="3">
        <v>61.2865201650248</v>
      </c>
      <c r="V5745" s="3">
        <v>59.7623089983022</v>
      </c>
      <c r="W5745" s="3">
        <v>28.7971491965306</v>
      </c>
      <c r="X5745" s="3">
        <v>70.2272727272727</v>
      </c>
      <c r="Y5745" s="3">
        <v>28.8491289432972</v>
      </c>
      <c r="Z5745" s="3">
        <v>80.2588996763754</v>
      </c>
      <c r="AA5745" s="3">
        <v>0.140799561288832</v>
      </c>
      <c r="AB5745" s="3">
        <v>0.0761060616800397</v>
      </c>
      <c r="AC5745" s="3">
        <v>-33.8723100701462</v>
      </c>
      <c r="AD5745" s="3">
        <v>0.259353494722437</v>
      </c>
      <c r="AE5745" s="5">
        <v>7</v>
      </c>
      <c r="AF5745" s="3">
        <v>0.623716909518809</v>
      </c>
      <c r="AG5745" s="3">
        <v>24.7812007886075</v>
      </c>
      <c r="AH5745" s="3">
        <v>28.3955887158426</v>
      </c>
      <c r="AI5745" s="3">
        <v>6.30973777965602</v>
      </c>
      <c r="AJ5745" s="3">
        <v>5.55204644164211</v>
      </c>
      <c r="AK5745" s="3">
        <v>9.05334888874965</v>
      </c>
      <c r="AL5745" s="3"/>
      <c r="AM5745" s="3"/>
      <c r="AN5745" s="5" t="s">
        <v>46</v>
      </c>
      <c r="AO5745" s="1"/>
      <c r="AP5745" s="1"/>
      <c r="AQ5745" s="1"/>
    </row>
    <row r="5746" spans="1:43">
      <c r="A5746" s="1" t="s">
        <v>14402</v>
      </c>
      <c r="B5746" s="1" t="s">
        <v>14403</v>
      </c>
      <c r="C5746" s="3">
        <v>6.6958904109589</v>
      </c>
      <c r="D5746" s="4">
        <v>41793</v>
      </c>
      <c r="E5746" s="3">
        <v>3.8705047455</v>
      </c>
      <c r="F5746" s="5" t="s">
        <v>1766</v>
      </c>
      <c r="G5746" s="5">
        <v>2445</v>
      </c>
      <c r="H5746" s="5" t="s">
        <v>60</v>
      </c>
      <c r="I5746" s="3">
        <v>5.2821670428894</v>
      </c>
      <c r="J5746" s="3">
        <v>56.547619047619</v>
      </c>
      <c r="K5746" s="3">
        <v>0.928107718201506</v>
      </c>
      <c r="L5746" s="3">
        <v>71.2368168744008</v>
      </c>
      <c r="M5746" s="3">
        <v>2.33555999804965</v>
      </c>
      <c r="N5746" s="3">
        <v>48.7636003956479</v>
      </c>
      <c r="O5746" s="3">
        <v>6.32757485181621</v>
      </c>
      <c r="P5746" s="3">
        <v>60.2434077079107</v>
      </c>
      <c r="Q5746" s="3">
        <v>17.4285234711576</v>
      </c>
      <c r="R5746" s="3">
        <v>41.151832460733</v>
      </c>
      <c r="S5746" s="3">
        <v>48.3460559796438</v>
      </c>
      <c r="T5746" s="3">
        <v>35.6280193236715</v>
      </c>
      <c r="U5746" s="3">
        <v>85.7345132743363</v>
      </c>
      <c r="V5746" s="3">
        <v>37.5212224108659</v>
      </c>
      <c r="W5746" s="3">
        <v>39.5200425447052</v>
      </c>
      <c r="X5746" s="3">
        <v>55.6818181818182</v>
      </c>
      <c r="Y5746" s="3">
        <v>53.1076743507441</v>
      </c>
      <c r="Z5746" s="3">
        <v>68.9320388349515</v>
      </c>
      <c r="AA5746" s="3">
        <v>0.222148755352118</v>
      </c>
      <c r="AB5746" s="3">
        <v>0.0991182629407583</v>
      </c>
      <c r="AC5746" s="3">
        <v>-36.3130829944989</v>
      </c>
      <c r="AD5746" s="3">
        <v>0.322701757195898</v>
      </c>
      <c r="AE5746" s="5">
        <v>3</v>
      </c>
      <c r="AF5746" s="3">
        <v>0.850728110264947</v>
      </c>
      <c r="AG5746" s="3">
        <v>39.9751843702659</v>
      </c>
      <c r="AH5746" s="3">
        <v>39.411822392951</v>
      </c>
      <c r="AI5746" s="3">
        <v>10.7067746119518</v>
      </c>
      <c r="AJ5746" s="3">
        <v>9.55655582960881</v>
      </c>
      <c r="AK5746" s="3">
        <v>12.2696985211783</v>
      </c>
      <c r="AL5746" s="3"/>
      <c r="AM5746" s="3"/>
      <c r="AN5746" s="5" t="s">
        <v>46</v>
      </c>
      <c r="AO5746" s="1"/>
      <c r="AP5746" s="1"/>
      <c r="AQ5746" s="1"/>
    </row>
    <row r="5747" spans="1:43">
      <c r="A5747" s="1" t="s">
        <v>14404</v>
      </c>
      <c r="B5747" s="1" t="s">
        <v>14405</v>
      </c>
      <c r="C5747" s="3">
        <v>6.5013698630137</v>
      </c>
      <c r="D5747" s="4">
        <v>41864</v>
      </c>
      <c r="E5747" s="3">
        <v>79.5415109888</v>
      </c>
      <c r="F5747" s="5" t="s">
        <v>3877</v>
      </c>
      <c r="G5747" s="5">
        <v>1953</v>
      </c>
      <c r="H5747" s="5" t="s">
        <v>390</v>
      </c>
      <c r="I5747" s="3">
        <v>-1.93824774045243</v>
      </c>
      <c r="J5747" s="3">
        <v>38.0952380952381</v>
      </c>
      <c r="K5747" s="3">
        <v>0.0853151327716826</v>
      </c>
      <c r="L5747" s="3">
        <v>66.6666666666667</v>
      </c>
      <c r="M5747" s="3">
        <v>-3.39183694477329</v>
      </c>
      <c r="N5747" s="3">
        <v>71.4285714285714</v>
      </c>
      <c r="O5747" s="3">
        <v>-3.65465557950929</v>
      </c>
      <c r="P5747" s="3">
        <v>69.0476190476191</v>
      </c>
      <c r="Q5747" s="3">
        <v>-13.6376184779608</v>
      </c>
      <c r="R5747" s="3">
        <v>58.974358974359</v>
      </c>
      <c r="S5747" s="3">
        <v>7.78683817618009</v>
      </c>
      <c r="T5747" s="3">
        <v>63.6363636363636</v>
      </c>
      <c r="U5747" s="3">
        <v>31.6084700603001</v>
      </c>
      <c r="V5747" s="3">
        <v>26.6666666666667</v>
      </c>
      <c r="W5747" s="3">
        <v>39.4243268337976</v>
      </c>
      <c r="X5747" s="3">
        <v>26.6666666666667</v>
      </c>
      <c r="Y5747" s="3">
        <v>54.0861141895497</v>
      </c>
      <c r="Z5747" s="3">
        <v>22.2222222222222</v>
      </c>
      <c r="AA5747" s="3">
        <v>0.0482641359796736</v>
      </c>
      <c r="AB5747" s="3">
        <v>0.171923382647818</v>
      </c>
      <c r="AC5747" s="3">
        <v>-17.0647764051602</v>
      </c>
      <c r="AD5747" s="3">
        <v>0.685200238044814</v>
      </c>
      <c r="AE5747" s="5">
        <v>4</v>
      </c>
      <c r="AF5747" s="3">
        <v>1.02112143125214</v>
      </c>
      <c r="AG5747" s="3">
        <v>8.6471137027494</v>
      </c>
      <c r="AH5747" s="3">
        <v>14.5228303751838</v>
      </c>
      <c r="AI5747" s="3">
        <v>11.2930899893325</v>
      </c>
      <c r="AJ5747" s="3">
        <v>9.36765510839164</v>
      </c>
      <c r="AK5747" s="3">
        <v>8.19581738510911</v>
      </c>
      <c r="AL5747" s="3"/>
      <c r="AM5747" s="3"/>
      <c r="AN5747" s="5" t="s">
        <v>46</v>
      </c>
      <c r="AO5747" s="1"/>
      <c r="AP5747" s="1"/>
      <c r="AQ5747" s="1"/>
    </row>
    <row r="5748" spans="1:43">
      <c r="A5748" s="1" t="s">
        <v>14406</v>
      </c>
      <c r="B5748" s="1" t="s">
        <v>14407</v>
      </c>
      <c r="C5748" s="3">
        <v>6.2</v>
      </c>
      <c r="D5748" s="4">
        <v>41974</v>
      </c>
      <c r="E5748" s="3">
        <v>17.8290190281</v>
      </c>
      <c r="F5748" s="5" t="s">
        <v>1457</v>
      </c>
      <c r="G5748" s="5">
        <v>2264</v>
      </c>
      <c r="H5748" s="5" t="s">
        <v>60</v>
      </c>
      <c r="I5748" s="3">
        <v>8.87540299639675</v>
      </c>
      <c r="J5748" s="3">
        <v>32.0436507936508</v>
      </c>
      <c r="K5748" s="3">
        <v>3.99420342360294</v>
      </c>
      <c r="L5748" s="3">
        <v>13.326941514861</v>
      </c>
      <c r="M5748" s="3">
        <v>5.73230811731665</v>
      </c>
      <c r="N5748" s="3">
        <v>13.353115727003</v>
      </c>
      <c r="O5748" s="3">
        <v>12.8895880444401</v>
      </c>
      <c r="P5748" s="3">
        <v>42.7991886409736</v>
      </c>
      <c r="Q5748" s="3">
        <v>3.56273112654461</v>
      </c>
      <c r="R5748" s="3">
        <v>66.7015706806283</v>
      </c>
      <c r="S5748" s="3">
        <v>52.3923286216737</v>
      </c>
      <c r="T5748" s="3">
        <v>28.1400966183575</v>
      </c>
      <c r="U5748" s="3">
        <v>122.908173170258</v>
      </c>
      <c r="V5748" s="3">
        <v>14.4312393887946</v>
      </c>
      <c r="W5748" s="3">
        <v>85.3729415563449</v>
      </c>
      <c r="X5748" s="3">
        <v>16.3636363636364</v>
      </c>
      <c r="Y5748" s="3">
        <v>100.751813969753</v>
      </c>
      <c r="Z5748" s="3">
        <v>33.9805825242718</v>
      </c>
      <c r="AA5748" s="3">
        <v>0.201018735044902</v>
      </c>
      <c r="AB5748" s="3">
        <v>0.179478165414525</v>
      </c>
      <c r="AC5748" s="3">
        <v>-39.2932686325743</v>
      </c>
      <c r="AD5748" s="3">
        <v>0.580162231675385</v>
      </c>
      <c r="AE5748" s="5">
        <v>5</v>
      </c>
      <c r="AF5748" s="3">
        <v>1.64622933867665</v>
      </c>
      <c r="AG5748" s="3">
        <v>60.6673304621498</v>
      </c>
      <c r="AH5748" s="3">
        <v>51.3275307332998</v>
      </c>
      <c r="AI5748" s="3">
        <v>20.8400557949533</v>
      </c>
      <c r="AJ5748" s="3">
        <v>17.6151245417328</v>
      </c>
      <c r="AK5748" s="3">
        <v>18.3780078365255</v>
      </c>
      <c r="AL5748" s="3"/>
      <c r="AM5748" s="3"/>
      <c r="AN5748" s="5" t="s">
        <v>46</v>
      </c>
      <c r="AO5748" s="1"/>
      <c r="AP5748" s="1"/>
      <c r="AQ5748" s="1"/>
    </row>
    <row r="5749" spans="1:43">
      <c r="A5749" s="1" t="s">
        <v>14408</v>
      </c>
      <c r="B5749" s="1" t="s">
        <v>14409</v>
      </c>
      <c r="C5749" s="3">
        <v>6.0958904109589</v>
      </c>
      <c r="D5749" s="4">
        <v>42012</v>
      </c>
      <c r="E5749" s="3">
        <v>15.2918852084</v>
      </c>
      <c r="F5749" s="5" t="s">
        <v>1457</v>
      </c>
      <c r="G5749" s="5">
        <v>2226</v>
      </c>
      <c r="H5749" s="5" t="s">
        <v>60</v>
      </c>
      <c r="I5749" s="3">
        <v>-3.62214890259649</v>
      </c>
      <c r="J5749" s="3">
        <v>89.781746031746</v>
      </c>
      <c r="K5749" s="3">
        <v>-0.510884051532662</v>
      </c>
      <c r="L5749" s="3">
        <v>93.4803451581975</v>
      </c>
      <c r="M5749" s="3">
        <v>-5.84401933992013</v>
      </c>
      <c r="N5749" s="3">
        <v>92.1859545004946</v>
      </c>
      <c r="O5749" s="3">
        <v>-9.32586544301236</v>
      </c>
      <c r="P5749" s="3">
        <v>96.2474645030426</v>
      </c>
      <c r="Q5749" s="3">
        <v>-12.9220400492515</v>
      </c>
      <c r="R5749" s="3">
        <v>95.2879581151832</v>
      </c>
      <c r="S5749" s="3">
        <v>4.81279251170046</v>
      </c>
      <c r="T5749" s="3">
        <v>90.8212560386473</v>
      </c>
      <c r="U5749" s="3">
        <v>74.9609375</v>
      </c>
      <c r="V5749" s="3">
        <v>47.0288624787776</v>
      </c>
      <c r="W5749" s="3">
        <v>40.4221966767687</v>
      </c>
      <c r="X5749" s="3">
        <v>54.7727272727273</v>
      </c>
      <c r="Y5749" s="3">
        <v>25.1933289853722</v>
      </c>
      <c r="Z5749" s="3">
        <v>84.1423948220065</v>
      </c>
      <c r="AA5749" s="3">
        <v>0.0198713523960312</v>
      </c>
      <c r="AB5749" s="3">
        <v>0.0929406022030716</v>
      </c>
      <c r="AC5749" s="3">
        <v>-38.855317679558</v>
      </c>
      <c r="AD5749" s="3">
        <v>0.307760573664944</v>
      </c>
      <c r="AE5749" s="5">
        <v>7</v>
      </c>
      <c r="AF5749" s="3">
        <v>1.04842216983607</v>
      </c>
      <c r="AG5749" s="3">
        <v>12.48943532382</v>
      </c>
      <c r="AH5749" s="3">
        <v>36.9843402634174</v>
      </c>
      <c r="AI5749" s="3">
        <v>10.7169304881119</v>
      </c>
      <c r="AJ5749" s="3">
        <v>8.60074837198741</v>
      </c>
      <c r="AK5749" s="3"/>
      <c r="AL5749" s="3"/>
      <c r="AM5749" s="3"/>
      <c r="AN5749" s="5" t="s">
        <v>46</v>
      </c>
      <c r="AO5749" s="1"/>
      <c r="AP5749" s="1"/>
      <c r="AQ5749" s="1"/>
    </row>
    <row r="5750" spans="1:43">
      <c r="A5750" s="1" t="s">
        <v>14410</v>
      </c>
      <c r="B5750" s="1" t="s">
        <v>14411</v>
      </c>
      <c r="C5750" s="3">
        <v>5.89315068493151</v>
      </c>
      <c r="D5750" s="4">
        <v>42086</v>
      </c>
      <c r="E5750" s="3">
        <v>19.0076904111</v>
      </c>
      <c r="F5750" s="5" t="s">
        <v>1766</v>
      </c>
      <c r="G5750" s="5">
        <v>2152</v>
      </c>
      <c r="H5750" s="5" t="s">
        <v>60</v>
      </c>
      <c r="I5750" s="3">
        <v>1.41668142376483</v>
      </c>
      <c r="J5750" s="3">
        <v>74.9007936507936</v>
      </c>
      <c r="K5750" s="3">
        <v>1.97649572649573</v>
      </c>
      <c r="L5750" s="3">
        <v>55.4170661553212</v>
      </c>
      <c r="M5750" s="3">
        <v>1.14800423878487</v>
      </c>
      <c r="N5750" s="3">
        <v>56.2809099901088</v>
      </c>
      <c r="O5750" s="3">
        <v>1.90391459074732</v>
      </c>
      <c r="P5750" s="3">
        <v>73.8336713995943</v>
      </c>
      <c r="Q5750" s="3">
        <v>2.76332316526107</v>
      </c>
      <c r="R5750" s="3">
        <v>68.1675392670157</v>
      </c>
      <c r="S5750" s="3">
        <v>16.937212863706</v>
      </c>
      <c r="T5750" s="3">
        <v>80.9178743961353</v>
      </c>
      <c r="U5750" s="3">
        <v>33.8240448650543</v>
      </c>
      <c r="V5750" s="3">
        <v>79.7962648556876</v>
      </c>
      <c r="W5750" s="3">
        <v>21.3733177916711</v>
      </c>
      <c r="X5750" s="3">
        <v>78.8636363636364</v>
      </c>
      <c r="Y5750" s="3">
        <v>67.0409800204171</v>
      </c>
      <c r="Z5750" s="3">
        <v>55.3398058252427</v>
      </c>
      <c r="AA5750" s="3">
        <v>0.0944153761128046</v>
      </c>
      <c r="AB5750" s="3">
        <v>0.0679022055395409</v>
      </c>
      <c r="AC5750" s="3">
        <v>-22.2266961948863</v>
      </c>
      <c r="AD5750" s="3">
        <v>0.299511192464815</v>
      </c>
      <c r="AE5750" s="5">
        <v>4</v>
      </c>
      <c r="AF5750" s="3">
        <v>0.546960157085969</v>
      </c>
      <c r="AG5750" s="3">
        <v>6.41072568215708</v>
      </c>
      <c r="AH5750" s="3">
        <v>20.9249025326973</v>
      </c>
      <c r="AI5750" s="3">
        <v>8.29829652788703</v>
      </c>
      <c r="AJ5750" s="3">
        <v>11.8046045741401</v>
      </c>
      <c r="AK5750" s="3"/>
      <c r="AL5750" s="3"/>
      <c r="AM5750" s="3"/>
      <c r="AN5750" s="5" t="s">
        <v>46</v>
      </c>
      <c r="AO5750" s="1"/>
      <c r="AP5750" s="1"/>
      <c r="AQ5750" s="1"/>
    </row>
    <row r="5751" spans="1:43">
      <c r="A5751" s="1" t="s">
        <v>14412</v>
      </c>
      <c r="B5751" s="1" t="s">
        <v>14413</v>
      </c>
      <c r="C5751" s="3">
        <v>5.67671232876712</v>
      </c>
      <c r="D5751" s="4">
        <v>42165</v>
      </c>
      <c r="E5751" s="3">
        <v>10.5541260685</v>
      </c>
      <c r="F5751" s="5" t="s">
        <v>319</v>
      </c>
      <c r="G5751" s="5">
        <v>920</v>
      </c>
      <c r="H5751" s="5" t="s">
        <v>112</v>
      </c>
      <c r="I5751" s="3">
        <v>5.35201561961641</v>
      </c>
      <c r="J5751" s="3">
        <v>63.1578947368421</v>
      </c>
      <c r="K5751" s="3">
        <v>2.08858881139634</v>
      </c>
      <c r="L5751" s="3">
        <v>46.3917525773196</v>
      </c>
      <c r="M5751" s="3">
        <v>4.49195018226003</v>
      </c>
      <c r="N5751" s="3">
        <v>49.4736842105263</v>
      </c>
      <c r="O5751" s="3">
        <v>15.2290427937359</v>
      </c>
      <c r="P5751" s="3">
        <v>43.6170212765958</v>
      </c>
      <c r="Q5751" s="3">
        <v>14.3337903527359</v>
      </c>
      <c r="R5751" s="3">
        <v>56.1797752808989</v>
      </c>
      <c r="S5751" s="3">
        <v>30.2982954545454</v>
      </c>
      <c r="T5751" s="3">
        <v>27.1604938271605</v>
      </c>
      <c r="U5751" s="3">
        <v>82.4625381249171</v>
      </c>
      <c r="V5751" s="3">
        <v>33.8235294117647</v>
      </c>
      <c r="W5751" s="3">
        <v>106.506078343089</v>
      </c>
      <c r="X5751" s="3">
        <v>16.3636363636364</v>
      </c>
      <c r="Y5751" s="3">
        <v>211.089758082749</v>
      </c>
      <c r="Z5751" s="3">
        <v>23.5294117647059</v>
      </c>
      <c r="AA5751" s="3">
        <v>0.146438749420041</v>
      </c>
      <c r="AB5751" s="3">
        <v>0.233117982741196</v>
      </c>
      <c r="AC5751" s="3">
        <v>-27.6900273287322</v>
      </c>
      <c r="AD5751" s="3">
        <v>0.985468025904633</v>
      </c>
      <c r="AE5751" s="5">
        <v>4</v>
      </c>
      <c r="AF5751" s="3">
        <v>1.86505953704382</v>
      </c>
      <c r="AG5751" s="3">
        <v>41.9370632765826</v>
      </c>
      <c r="AH5751" s="3">
        <v>39.7175199956243</v>
      </c>
      <c r="AI5751" s="3">
        <v>28.7048225148441</v>
      </c>
      <c r="AJ5751" s="3">
        <v>27.4864582050432</v>
      </c>
      <c r="AK5751" s="3"/>
      <c r="AL5751" s="3"/>
      <c r="AM5751" s="3"/>
      <c r="AN5751" s="5" t="s">
        <v>46</v>
      </c>
      <c r="AO5751" s="1"/>
      <c r="AP5751" s="1"/>
      <c r="AQ5751" s="1"/>
    </row>
    <row r="5752" spans="1:43">
      <c r="A5752" s="1" t="s">
        <v>14414</v>
      </c>
      <c r="B5752" s="1" t="s">
        <v>14415</v>
      </c>
      <c r="C5752" s="3">
        <v>5.69041095890411</v>
      </c>
      <c r="D5752" s="4">
        <v>42160</v>
      </c>
      <c r="E5752" s="3">
        <v>1.6908274203</v>
      </c>
      <c r="F5752" s="5" t="s">
        <v>14107</v>
      </c>
      <c r="G5752" s="5">
        <v>2078</v>
      </c>
      <c r="H5752" s="5" t="s">
        <v>60</v>
      </c>
      <c r="I5752" s="3">
        <v>8.38116398197866</v>
      </c>
      <c r="J5752" s="3">
        <v>38.2936507936508</v>
      </c>
      <c r="K5752" s="3">
        <v>2.6418843883336</v>
      </c>
      <c r="L5752" s="3">
        <v>43.4324065196548</v>
      </c>
      <c r="M5752" s="3">
        <v>2.49212092914671</v>
      </c>
      <c r="N5752" s="3">
        <v>47.675568743818</v>
      </c>
      <c r="O5752" s="3">
        <v>12.7005519188808</v>
      </c>
      <c r="P5752" s="3">
        <v>43.2048681541582</v>
      </c>
      <c r="Q5752" s="3">
        <v>17.4256101638248</v>
      </c>
      <c r="R5752" s="3">
        <v>41.2565445026178</v>
      </c>
      <c r="S5752" s="3">
        <v>50.3381559797962</v>
      </c>
      <c r="T5752" s="3">
        <v>31.280193236715</v>
      </c>
      <c r="U5752" s="3">
        <v>112.063760415409</v>
      </c>
      <c r="V5752" s="3">
        <v>17.6570458404075</v>
      </c>
      <c r="W5752" s="3">
        <v>65.7167122770595</v>
      </c>
      <c r="X5752" s="3">
        <v>31.1363636363636</v>
      </c>
      <c r="Y5752" s="3">
        <v>72.6575557958903</v>
      </c>
      <c r="Z5752" s="3">
        <v>51.4563106796116</v>
      </c>
      <c r="AA5752" s="3">
        <v>0.220691910939682</v>
      </c>
      <c r="AB5752" s="3">
        <v>0.150855958339289</v>
      </c>
      <c r="AC5752" s="3">
        <v>-36.229344016024</v>
      </c>
      <c r="AD5752" s="3">
        <v>0.505145827048284</v>
      </c>
      <c r="AE5752" s="5">
        <v>7</v>
      </c>
      <c r="AF5752" s="3">
        <v>1.27939736538053</v>
      </c>
      <c r="AG5752" s="3">
        <v>45.6616508997062</v>
      </c>
      <c r="AH5752" s="3">
        <v>48.7875677829917</v>
      </c>
      <c r="AI5752" s="3">
        <v>15.8755338081371</v>
      </c>
      <c r="AJ5752" s="3">
        <v>14.5908144839764</v>
      </c>
      <c r="AK5752" s="3"/>
      <c r="AL5752" s="3"/>
      <c r="AM5752" s="3"/>
      <c r="AN5752" s="5" t="s">
        <v>46</v>
      </c>
      <c r="AO5752" s="1"/>
      <c r="AP5752" s="1"/>
      <c r="AQ5752" s="1"/>
    </row>
    <row r="5753" spans="1:43">
      <c r="A5753" s="1" t="s">
        <v>14416</v>
      </c>
      <c r="B5753" s="1" t="s">
        <v>14417</v>
      </c>
      <c r="C5753" s="3">
        <v>5.63561643835616</v>
      </c>
      <c r="D5753" s="4">
        <v>42180</v>
      </c>
      <c r="E5753" s="3">
        <v>0.2913335104</v>
      </c>
      <c r="F5753" s="5" t="s">
        <v>1766</v>
      </c>
      <c r="G5753" s="5">
        <v>2058</v>
      </c>
      <c r="H5753" s="5" t="s">
        <v>60</v>
      </c>
      <c r="I5753" s="3">
        <v>11.5243902439024</v>
      </c>
      <c r="J5753" s="3">
        <v>15.2777777777778</v>
      </c>
      <c r="K5753" s="3">
        <v>2.15023736386483</v>
      </c>
      <c r="L5753" s="3">
        <v>52.4448705656759</v>
      </c>
      <c r="M5753" s="3">
        <v>4.39497716894977</v>
      </c>
      <c r="N5753" s="3">
        <v>23.9366963402572</v>
      </c>
      <c r="O5753" s="3">
        <v>16.7198468410976</v>
      </c>
      <c r="P5753" s="3">
        <v>20.8924949290061</v>
      </c>
      <c r="Q5753" s="3">
        <v>16.7695254309427</v>
      </c>
      <c r="R5753" s="3">
        <v>42.6178010471204</v>
      </c>
      <c r="S5753" s="3">
        <v>48.8807488807489</v>
      </c>
      <c r="T5753" s="3">
        <v>34.1787439613527</v>
      </c>
      <c r="U5753" s="3">
        <v>75.0239234449761</v>
      </c>
      <c r="V5753" s="3">
        <v>46.8590831918506</v>
      </c>
      <c r="W5753" s="3">
        <v>25.5462761697746</v>
      </c>
      <c r="X5753" s="3">
        <v>74.0909090909091</v>
      </c>
      <c r="Y5753" s="3">
        <v>59.2280905397562</v>
      </c>
      <c r="Z5753" s="3">
        <v>63.7540453074434</v>
      </c>
      <c r="AA5753" s="3">
        <v>0.19829712682195</v>
      </c>
      <c r="AB5753" s="3">
        <v>0.0568092168464623</v>
      </c>
      <c r="AC5753" s="3">
        <v>-37.0966057441253</v>
      </c>
      <c r="AD5753" s="3">
        <v>0.211973963917576</v>
      </c>
      <c r="AE5753" s="5">
        <v>5</v>
      </c>
      <c r="AF5753" s="3">
        <v>0.47229267521208</v>
      </c>
      <c r="AG5753" s="3">
        <v>33.386979442742</v>
      </c>
      <c r="AH5753" s="3">
        <v>31.911072496057</v>
      </c>
      <c r="AI5753" s="3">
        <v>5.32513021208869</v>
      </c>
      <c r="AJ5753" s="3">
        <v>7.31643239135786</v>
      </c>
      <c r="AK5753" s="3"/>
      <c r="AL5753" s="3"/>
      <c r="AM5753" s="3"/>
      <c r="AN5753" s="5" t="s">
        <v>46</v>
      </c>
      <c r="AO5753" s="1"/>
      <c r="AP5753" s="1"/>
      <c r="AQ5753" s="1"/>
    </row>
    <row r="5754" spans="1:43">
      <c r="A5754" s="1" t="s">
        <v>14418</v>
      </c>
      <c r="B5754" s="1" t="s">
        <v>14419</v>
      </c>
      <c r="C5754" s="3">
        <v>5.63561643835616</v>
      </c>
      <c r="D5754" s="4">
        <v>42180</v>
      </c>
      <c r="E5754" s="3">
        <v>0.4508280876</v>
      </c>
      <c r="F5754" s="5" t="s">
        <v>1766</v>
      </c>
      <c r="G5754" s="5">
        <v>2058</v>
      </c>
      <c r="H5754" s="5" t="s">
        <v>60</v>
      </c>
      <c r="I5754" s="3">
        <v>0.810453192193188</v>
      </c>
      <c r="J5754" s="3">
        <v>79.8611111111111</v>
      </c>
      <c r="K5754" s="3">
        <v>2.26510067114095</v>
      </c>
      <c r="L5754" s="3">
        <v>50.431447746884</v>
      </c>
      <c r="M5754" s="3">
        <v>-1.02305943488145</v>
      </c>
      <c r="N5754" s="3">
        <v>67.3590504451039</v>
      </c>
      <c r="O5754" s="3">
        <v>4.50960219478738</v>
      </c>
      <c r="P5754" s="3">
        <v>65.0101419878296</v>
      </c>
      <c r="Q5754" s="3">
        <v>6.33286810886253</v>
      </c>
      <c r="R5754" s="3">
        <v>62.5130890052356</v>
      </c>
      <c r="S5754" s="3">
        <v>4.67113171904517</v>
      </c>
      <c r="T5754" s="3">
        <v>91.0628019323672</v>
      </c>
      <c r="U5754" s="3">
        <v>0.164338537387017</v>
      </c>
      <c r="V5754" s="3">
        <v>96.7741935483871</v>
      </c>
      <c r="W5754" s="3">
        <v>-17.344724708435</v>
      </c>
      <c r="X5754" s="3">
        <v>97.7272727272727</v>
      </c>
      <c r="Y5754" s="3">
        <v>7.15541490857948</v>
      </c>
      <c r="Z5754" s="3">
        <v>94.4983818770227</v>
      </c>
      <c r="AA5754" s="3">
        <v>0.0145447566765075</v>
      </c>
      <c r="AB5754" s="3">
        <v>-0.0657127323753105</v>
      </c>
      <c r="AC5754" s="3">
        <v>-34.7504149112728</v>
      </c>
      <c r="AD5754" s="3">
        <v>-0.176730505798216</v>
      </c>
      <c r="AE5754" s="5">
        <v>5</v>
      </c>
      <c r="AF5754" s="3">
        <v>-0.604109588310499</v>
      </c>
      <c r="AG5754" s="3">
        <v>-8.12066177077108</v>
      </c>
      <c r="AH5754" s="3">
        <v>2.63095302589553</v>
      </c>
      <c r="AI5754" s="3">
        <v>-6.44519966528169</v>
      </c>
      <c r="AJ5754" s="3">
        <v>-2.38121137508621</v>
      </c>
      <c r="AK5754" s="3"/>
      <c r="AL5754" s="3"/>
      <c r="AM5754" s="3"/>
      <c r="AN5754" s="5" t="s">
        <v>46</v>
      </c>
      <c r="AO5754" s="1"/>
      <c r="AP5754" s="1"/>
      <c r="AQ5754" s="1"/>
    </row>
    <row r="5755" spans="1:43">
      <c r="A5755" s="1" t="s">
        <v>14420</v>
      </c>
      <c r="B5755" s="1" t="s">
        <v>14421</v>
      </c>
      <c r="C5755" s="3">
        <v>4.75068493150685</v>
      </c>
      <c r="D5755" s="4">
        <v>42503</v>
      </c>
      <c r="E5755" s="3">
        <v>24.3910983046</v>
      </c>
      <c r="F5755" s="5" t="s">
        <v>270</v>
      </c>
      <c r="G5755" s="5">
        <v>1735</v>
      </c>
      <c r="H5755" s="5" t="s">
        <v>60</v>
      </c>
      <c r="I5755" s="3">
        <v>12.3806787344763</v>
      </c>
      <c r="J5755" s="3">
        <v>8.53174603174603</v>
      </c>
      <c r="K5755" s="3">
        <v>3.43196309464342</v>
      </c>
      <c r="L5755" s="3">
        <v>29.5302013422819</v>
      </c>
      <c r="M5755" s="3">
        <v>5.82311207311207</v>
      </c>
      <c r="N5755" s="3">
        <v>12.6607319485658</v>
      </c>
      <c r="O5755" s="3">
        <v>20.3535284463895</v>
      </c>
      <c r="P5755" s="3">
        <v>9.22920892494929</v>
      </c>
      <c r="Q5755" s="3">
        <v>22.6472945193547</v>
      </c>
      <c r="R5755" s="3">
        <v>21.2565445026178</v>
      </c>
      <c r="S5755" s="3">
        <v>65.0459489872468</v>
      </c>
      <c r="T5755" s="3">
        <v>10.6280193236715</v>
      </c>
      <c r="U5755" s="3">
        <v>165.407524692754</v>
      </c>
      <c r="V5755" s="3">
        <v>5.26315789473684</v>
      </c>
      <c r="W5755" s="3">
        <v>113.391125121242</v>
      </c>
      <c r="X5755" s="3">
        <v>7.04545454545454</v>
      </c>
      <c r="Y5755" s="3"/>
      <c r="Z5755" s="3"/>
      <c r="AA5755" s="3">
        <v>0.228899448072735</v>
      </c>
      <c r="AB5755" s="3">
        <v>0.213579845099654</v>
      </c>
      <c r="AC5755" s="3">
        <v>-36.1238182372675</v>
      </c>
      <c r="AD5755" s="3">
        <v>0.794053731192171</v>
      </c>
      <c r="AE5755" s="5">
        <v>7</v>
      </c>
      <c r="AF5755" s="3">
        <v>2.02436192163714</v>
      </c>
      <c r="AG5755" s="3">
        <v>76.261696321113</v>
      </c>
      <c r="AH5755" s="3">
        <v>64.5978011830582</v>
      </c>
      <c r="AI5755" s="3">
        <v>26.6558140186026</v>
      </c>
      <c r="AJ5755" s="3">
        <v>17.5498537693328</v>
      </c>
      <c r="AK5755" s="3"/>
      <c r="AL5755" s="3"/>
      <c r="AM5755" s="3"/>
      <c r="AN5755" s="5" t="s">
        <v>46</v>
      </c>
      <c r="AO5755" s="1"/>
      <c r="AP5755" s="1"/>
      <c r="AQ5755" s="1"/>
    </row>
    <row r="5756" spans="1:43">
      <c r="A5756" s="1" t="s">
        <v>14422</v>
      </c>
      <c r="B5756" s="1" t="s">
        <v>14423</v>
      </c>
      <c r="C5756" s="3">
        <v>4.61917808219178</v>
      </c>
      <c r="D5756" s="4">
        <v>42551</v>
      </c>
      <c r="E5756" s="3">
        <v>104.9719440417</v>
      </c>
      <c r="F5756" s="5" t="s">
        <v>389</v>
      </c>
      <c r="G5756" s="5">
        <v>1687</v>
      </c>
      <c r="H5756" s="5" t="s">
        <v>60</v>
      </c>
      <c r="I5756" s="3">
        <v>15.6332718376514</v>
      </c>
      <c r="J5756" s="3">
        <v>1.28968253968254</v>
      </c>
      <c r="K5756" s="3">
        <v>4.26732243599016</v>
      </c>
      <c r="L5756" s="3">
        <v>9.58772770853308</v>
      </c>
      <c r="M5756" s="3">
        <v>8.22822822822822</v>
      </c>
      <c r="N5756" s="3">
        <v>5.34124629080119</v>
      </c>
      <c r="O5756" s="3">
        <v>25.8489742470537</v>
      </c>
      <c r="P5756" s="3">
        <v>2.53549695740365</v>
      </c>
      <c r="Q5756" s="3">
        <v>32.744014732965</v>
      </c>
      <c r="R5756" s="3">
        <v>4.92146596858639</v>
      </c>
      <c r="S5756" s="3">
        <v>89.7591154403054</v>
      </c>
      <c r="T5756" s="3">
        <v>3.26086956521739</v>
      </c>
      <c r="U5756" s="3">
        <v>221.929432782492</v>
      </c>
      <c r="V5756" s="3">
        <v>0.509337860780985</v>
      </c>
      <c r="W5756" s="3">
        <v>138.202247191011</v>
      </c>
      <c r="X5756" s="3">
        <v>3.63636363636364</v>
      </c>
      <c r="Y5756" s="3"/>
      <c r="Z5756" s="3"/>
      <c r="AA5756" s="3">
        <v>0.277748922412198</v>
      </c>
      <c r="AB5756" s="3">
        <v>0.230158323710594</v>
      </c>
      <c r="AC5756" s="3">
        <v>-41.752648232219</v>
      </c>
      <c r="AD5756" s="3">
        <v>0.801889915706647</v>
      </c>
      <c r="AE5756" s="5">
        <v>7</v>
      </c>
      <c r="AF5756" s="3">
        <v>2.33752586452138</v>
      </c>
      <c r="AG5756" s="3">
        <v>104.595018991481</v>
      </c>
      <c r="AH5756" s="3">
        <v>81.921277765528</v>
      </c>
      <c r="AI5756" s="3">
        <v>30.6275402133137</v>
      </c>
      <c r="AJ5756" s="3">
        <v>18.1103882458235</v>
      </c>
      <c r="AK5756" s="3"/>
      <c r="AL5756" s="3"/>
      <c r="AM5756" s="3"/>
      <c r="AN5756" s="5" t="s">
        <v>46</v>
      </c>
      <c r="AO5756" s="1"/>
      <c r="AP5756" s="1"/>
      <c r="AQ5756" s="1"/>
    </row>
    <row r="5757" spans="1:43">
      <c r="A5757" s="1" t="s">
        <v>14424</v>
      </c>
      <c r="B5757" s="1" t="s">
        <v>14425</v>
      </c>
      <c r="C5757" s="3">
        <v>3.68219178082192</v>
      </c>
      <c r="D5757" s="4">
        <v>42893</v>
      </c>
      <c r="E5757" s="3">
        <v>0.0769393832</v>
      </c>
      <c r="F5757" s="5" t="s">
        <v>5908</v>
      </c>
      <c r="G5757" s="5">
        <v>1345</v>
      </c>
      <c r="H5757" s="5" t="s">
        <v>60</v>
      </c>
      <c r="I5757" s="3">
        <v>2.02338586680224</v>
      </c>
      <c r="J5757" s="3">
        <v>70.4365079365079</v>
      </c>
      <c r="K5757" s="3">
        <v>1.81633688483004</v>
      </c>
      <c r="L5757" s="3">
        <v>57.6222435282838</v>
      </c>
      <c r="M5757" s="3">
        <v>-1.25959456799842</v>
      </c>
      <c r="N5757" s="3">
        <v>69.5351137487636</v>
      </c>
      <c r="O5757" s="3">
        <v>-0.337703615415162</v>
      </c>
      <c r="P5757" s="3">
        <v>81.8458417849899</v>
      </c>
      <c r="Q5757" s="3">
        <v>-6.503913529631</v>
      </c>
      <c r="R5757" s="3">
        <v>87.3298429319372</v>
      </c>
      <c r="S5757" s="3">
        <v>10.4701089948255</v>
      </c>
      <c r="T5757" s="3">
        <v>87.1980676328502</v>
      </c>
      <c r="U5757" s="3">
        <v>53.5189718482252</v>
      </c>
      <c r="V5757" s="3">
        <v>65.704584040747</v>
      </c>
      <c r="W5757" s="3">
        <v>15.8660508083141</v>
      </c>
      <c r="X5757" s="3">
        <v>85.2272727272727</v>
      </c>
      <c r="Y5757" s="3"/>
      <c r="Z5757" s="3"/>
      <c r="AA5757" s="3">
        <v>0.0412317860013704</v>
      </c>
      <c r="AB5757" s="3">
        <v>0.0431155336498046</v>
      </c>
      <c r="AC5757" s="3">
        <v>-36.9677163794811</v>
      </c>
      <c r="AD5757" s="3">
        <v>0.135845533546606</v>
      </c>
      <c r="AE5757" s="5">
        <v>3</v>
      </c>
      <c r="AF5757" s="3">
        <v>0.357823958775338</v>
      </c>
      <c r="AG5757" s="3">
        <v>12.559571062717</v>
      </c>
      <c r="AH5757" s="3">
        <v>24.2152865853757</v>
      </c>
      <c r="AI5757" s="3">
        <v>2.98440810056668</v>
      </c>
      <c r="AJ5757" s="3"/>
      <c r="AK5757" s="3"/>
      <c r="AL5757" s="3"/>
      <c r="AM5757" s="3"/>
      <c r="AN5757" s="5" t="s">
        <v>46</v>
      </c>
      <c r="AO5757" s="1"/>
      <c r="AP5757" s="1"/>
      <c r="AQ5757" s="1"/>
    </row>
    <row r="5758" spans="1:43">
      <c r="A5758" s="1" t="s">
        <v>14426</v>
      </c>
      <c r="B5758" s="1" t="s">
        <v>14427</v>
      </c>
      <c r="C5758" s="3">
        <v>3.8</v>
      </c>
      <c r="D5758" s="4">
        <v>42850</v>
      </c>
      <c r="E5758" s="3">
        <v>20.8589943805</v>
      </c>
      <c r="F5758" s="5" t="s">
        <v>319</v>
      </c>
      <c r="G5758" s="5">
        <v>1388</v>
      </c>
      <c r="H5758" s="5" t="s">
        <v>60</v>
      </c>
      <c r="I5758" s="3">
        <v>12.1233194251275</v>
      </c>
      <c r="J5758" s="3">
        <v>10.218253968254</v>
      </c>
      <c r="K5758" s="3">
        <v>3.40441451552563</v>
      </c>
      <c r="L5758" s="3">
        <v>31.7353787152445</v>
      </c>
      <c r="M5758" s="3">
        <v>5.71522238006775</v>
      </c>
      <c r="N5758" s="3">
        <v>13.5509396636993</v>
      </c>
      <c r="O5758" s="3">
        <v>19.9280976879688</v>
      </c>
      <c r="P5758" s="3">
        <v>10.5476673427992</v>
      </c>
      <c r="Q5758" s="3">
        <v>22.2467934542238</v>
      </c>
      <c r="R5758" s="3">
        <v>22.5130890052356</v>
      </c>
      <c r="S5758" s="3">
        <v>64.4538886527837</v>
      </c>
      <c r="T5758" s="3">
        <v>11.231884057971</v>
      </c>
      <c r="U5758" s="3">
        <v>164.064419271189</v>
      </c>
      <c r="V5758" s="3">
        <v>5.60271646859083</v>
      </c>
      <c r="W5758" s="3">
        <v>114.524891894889</v>
      </c>
      <c r="X5758" s="3">
        <v>6.59090909090909</v>
      </c>
      <c r="Y5758" s="3"/>
      <c r="Z5758" s="3"/>
      <c r="AA5758" s="3">
        <v>0.229297038985592</v>
      </c>
      <c r="AB5758" s="3">
        <v>0.217438790027631</v>
      </c>
      <c r="AC5758" s="3">
        <v>-35.3560775540641</v>
      </c>
      <c r="AD5758" s="3">
        <v>0.817719070094126</v>
      </c>
      <c r="AE5758" s="5">
        <v>7</v>
      </c>
      <c r="AF5758" s="3">
        <v>2.03695379351794</v>
      </c>
      <c r="AG5758" s="3">
        <v>74.8027790979747</v>
      </c>
      <c r="AH5758" s="3">
        <v>64.0001290625718</v>
      </c>
      <c r="AI5758" s="3">
        <v>27.5191184525103</v>
      </c>
      <c r="AJ5758" s="3"/>
      <c r="AK5758" s="3"/>
      <c r="AL5758" s="3"/>
      <c r="AM5758" s="3"/>
      <c r="AN5758" s="5" t="s">
        <v>46</v>
      </c>
      <c r="AO5758" s="1"/>
      <c r="AP5758" s="1"/>
      <c r="AQ5758" s="1"/>
    </row>
    <row r="5759" spans="1:43">
      <c r="A5759" s="1" t="s">
        <v>14428</v>
      </c>
      <c r="B5759" s="1" t="s">
        <v>14429</v>
      </c>
      <c r="C5759" s="3">
        <v>3.00821917808219</v>
      </c>
      <c r="D5759" s="4">
        <v>43139</v>
      </c>
      <c r="E5759" s="3">
        <v>2.262530352</v>
      </c>
      <c r="F5759" s="5" t="s">
        <v>270</v>
      </c>
      <c r="G5759" s="5">
        <v>1099</v>
      </c>
      <c r="H5759" s="5" t="s">
        <v>60</v>
      </c>
      <c r="I5759" s="3">
        <v>7.99795709908069</v>
      </c>
      <c r="J5759" s="3">
        <v>42.1626984126984</v>
      </c>
      <c r="K5759" s="3">
        <v>-0.517500940910807</v>
      </c>
      <c r="L5759" s="3">
        <v>93.5762224352828</v>
      </c>
      <c r="M5759" s="3">
        <v>6.50750478492998</v>
      </c>
      <c r="N5759" s="3">
        <v>9.29772502472799</v>
      </c>
      <c r="O5759" s="3">
        <v>8.49666495638788</v>
      </c>
      <c r="P5759" s="3">
        <v>54.9695740365112</v>
      </c>
      <c r="Q5759" s="3">
        <v>9.54206382096974</v>
      </c>
      <c r="R5759" s="3">
        <v>55.2879581151832</v>
      </c>
      <c r="S5759" s="3">
        <v>4.97418586179506</v>
      </c>
      <c r="T5759" s="3">
        <v>90.5797101449275</v>
      </c>
      <c r="U5759" s="3">
        <v>8.26336268687281</v>
      </c>
      <c r="V5759" s="3">
        <v>93.8879456706282</v>
      </c>
      <c r="W5759" s="3">
        <v>5.72999999999999</v>
      </c>
      <c r="X5759" s="3">
        <v>91.3636363636364</v>
      </c>
      <c r="Y5759" s="3"/>
      <c r="Z5759" s="3"/>
      <c r="AA5759" s="3">
        <v>0.0329766824197772</v>
      </c>
      <c r="AB5759" s="3">
        <v>0.0207524979126422</v>
      </c>
      <c r="AC5759" s="3">
        <v>-23.4837139648072</v>
      </c>
      <c r="AD5759" s="3">
        <v>0.079680250122046</v>
      </c>
      <c r="AE5759" s="5">
        <v>3</v>
      </c>
      <c r="AF5759" s="3">
        <v>0.0956478275671774</v>
      </c>
      <c r="AG5759" s="3">
        <v>1.54953248311045</v>
      </c>
      <c r="AH5759" s="3">
        <v>9.21325898530501</v>
      </c>
      <c r="AI5759" s="3"/>
      <c r="AJ5759" s="3"/>
      <c r="AK5759" s="3"/>
      <c r="AL5759" s="3"/>
      <c r="AM5759" s="3"/>
      <c r="AN5759" s="5" t="s">
        <v>51</v>
      </c>
      <c r="AO5759" s="1"/>
      <c r="AP5759" s="1"/>
      <c r="AQ5759" s="1"/>
    </row>
    <row r="5760" spans="1:43">
      <c r="A5760" s="1" t="s">
        <v>14430</v>
      </c>
      <c r="B5760" s="1" t="s">
        <v>14431</v>
      </c>
      <c r="C5760" s="3">
        <v>3.58082191780822</v>
      </c>
      <c r="D5760" s="4">
        <v>42930</v>
      </c>
      <c r="E5760" s="3">
        <v>0.1863562822</v>
      </c>
      <c r="F5760" s="5" t="s">
        <v>14432</v>
      </c>
      <c r="G5760" s="5">
        <v>681</v>
      </c>
      <c r="H5760" s="5" t="s">
        <v>60</v>
      </c>
      <c r="I5760" s="3">
        <v>12.4305425485422</v>
      </c>
      <c r="J5760" s="3">
        <v>7.93650793650794</v>
      </c>
      <c r="K5760" s="3">
        <v>3.42886680833955</v>
      </c>
      <c r="L5760" s="3">
        <v>30.0095877277085</v>
      </c>
      <c r="M5760" s="3">
        <v>5.85469080648953</v>
      </c>
      <c r="N5760" s="3">
        <v>12.2650840751731</v>
      </c>
      <c r="O5760" s="3">
        <v>19.9333999333999</v>
      </c>
      <c r="P5760" s="3">
        <v>10.446247464503</v>
      </c>
      <c r="Q5760" s="3">
        <v>21.7991207304701</v>
      </c>
      <c r="R5760" s="3">
        <v>24.7120418848168</v>
      </c>
      <c r="S5760" s="3">
        <v>63.8580527752502</v>
      </c>
      <c r="T5760" s="3">
        <v>11.7149758454106</v>
      </c>
      <c r="U5760" s="3">
        <v>162.201514269074</v>
      </c>
      <c r="V5760" s="3">
        <v>6.28183361629881</v>
      </c>
      <c r="W5760" s="3">
        <v>108.040665434381</v>
      </c>
      <c r="X5760" s="3">
        <v>8.40909090909091</v>
      </c>
      <c r="Y5760" s="3"/>
      <c r="Z5760" s="3"/>
      <c r="AA5760" s="3">
        <v>0.229468023059194</v>
      </c>
      <c r="AB5760" s="3">
        <v>0.209278862425176</v>
      </c>
      <c r="AC5760" s="3">
        <v>-36.6187609244514</v>
      </c>
      <c r="AD5760" s="3">
        <v>0.753755280492175</v>
      </c>
      <c r="AE5760" s="5">
        <v>7</v>
      </c>
      <c r="AF5760" s="3">
        <v>1.94654315029122</v>
      </c>
      <c r="AG5760" s="3">
        <v>75.3546985829836</v>
      </c>
      <c r="AH5760" s="3">
        <v>63.6401987503557</v>
      </c>
      <c r="AI5760" s="3">
        <v>26.4237511074137</v>
      </c>
      <c r="AJ5760" s="3"/>
      <c r="AK5760" s="3"/>
      <c r="AL5760" s="3"/>
      <c r="AM5760" s="3"/>
      <c r="AN5760" s="5" t="s">
        <v>46</v>
      </c>
      <c r="AO5760" s="1"/>
      <c r="AP5760" s="1"/>
      <c r="AQ5760" s="1"/>
    </row>
    <row r="5761" spans="1:43">
      <c r="A5761" s="1" t="s">
        <v>14433</v>
      </c>
      <c r="B5761" s="1" t="s">
        <v>14434</v>
      </c>
      <c r="C5761" s="3">
        <v>3.01369863013699</v>
      </c>
      <c r="D5761" s="4">
        <v>43137</v>
      </c>
      <c r="E5761" s="3">
        <v>0.6714122954</v>
      </c>
      <c r="F5761" s="5" t="s">
        <v>7737</v>
      </c>
      <c r="G5761" s="5">
        <v>707</v>
      </c>
      <c r="H5761" s="5" t="s">
        <v>60</v>
      </c>
      <c r="I5761" s="3">
        <v>12.7373004354136</v>
      </c>
      <c r="J5761" s="3">
        <v>5.8531746031746</v>
      </c>
      <c r="K5761" s="3">
        <v>3.51279317697229</v>
      </c>
      <c r="L5761" s="3">
        <v>25.1198465963567</v>
      </c>
      <c r="M5761" s="3">
        <v>6.19599693754785</v>
      </c>
      <c r="N5761" s="3">
        <v>10.1879327398615</v>
      </c>
      <c r="O5761" s="3">
        <v>20.5475200198647</v>
      </c>
      <c r="P5761" s="3">
        <v>8.62068965517241</v>
      </c>
      <c r="Q5761" s="3">
        <v>24.8649691358025</v>
      </c>
      <c r="R5761" s="3">
        <v>14.7643979057592</v>
      </c>
      <c r="S5761" s="3">
        <v>67.188979767542</v>
      </c>
      <c r="T5761" s="3">
        <v>8.57487922705314</v>
      </c>
      <c r="U5761" s="3">
        <v>169.745798027504</v>
      </c>
      <c r="V5761" s="3">
        <v>4.75382003395586</v>
      </c>
      <c r="W5761" s="3">
        <v>94.1317604718585</v>
      </c>
      <c r="X5761" s="3">
        <v>11.8181818181818</v>
      </c>
      <c r="Y5761" s="3"/>
      <c r="Z5761" s="3"/>
      <c r="AA5761" s="3">
        <v>0.236736549074976</v>
      </c>
      <c r="AB5761" s="3">
        <v>0.19063308786074</v>
      </c>
      <c r="AC5761" s="3">
        <v>-35.5887604548445</v>
      </c>
      <c r="AD5761" s="3">
        <v>0.693964011810742</v>
      </c>
      <c r="AE5761" s="5">
        <v>7</v>
      </c>
      <c r="AF5761" s="3">
        <v>2.00764148319016</v>
      </c>
      <c r="AG5761" s="3">
        <v>77.6661942299689</v>
      </c>
      <c r="AH5761" s="3">
        <v>65.7484238315347</v>
      </c>
      <c r="AI5761" s="3"/>
      <c r="AJ5761" s="3"/>
      <c r="AK5761" s="3"/>
      <c r="AL5761" s="3"/>
      <c r="AM5761" s="3"/>
      <c r="AN5761" s="5" t="s">
        <v>46</v>
      </c>
      <c r="AO5761" s="1"/>
      <c r="AP5761" s="1"/>
      <c r="AQ5761" s="1"/>
    </row>
    <row r="5762" spans="1:43">
      <c r="A5762" s="1" t="s">
        <v>14435</v>
      </c>
      <c r="B5762" s="1" t="s">
        <v>14436</v>
      </c>
      <c r="C5762" s="3">
        <v>3.17808219178082</v>
      </c>
      <c r="D5762" s="4">
        <v>43077</v>
      </c>
      <c r="E5762" s="3">
        <v>2.740495551</v>
      </c>
      <c r="F5762" s="5" t="s">
        <v>173</v>
      </c>
      <c r="G5762" s="5">
        <v>1161</v>
      </c>
      <c r="H5762" s="5" t="s">
        <v>60</v>
      </c>
      <c r="I5762" s="3">
        <v>12.5726945444475</v>
      </c>
      <c r="J5762" s="3">
        <v>6.94444444444444</v>
      </c>
      <c r="K5762" s="3">
        <v>3.45090853565431</v>
      </c>
      <c r="L5762" s="3">
        <v>28.2837967401726</v>
      </c>
      <c r="M5762" s="3">
        <v>6.01397871896517</v>
      </c>
      <c r="N5762" s="3">
        <v>11.1770524233432</v>
      </c>
      <c r="O5762" s="3">
        <v>20.8311039771714</v>
      </c>
      <c r="P5762" s="3">
        <v>8.01217038539554</v>
      </c>
      <c r="Q5762" s="3">
        <v>24.7315127339675</v>
      </c>
      <c r="R5762" s="3">
        <v>15.1832460732984</v>
      </c>
      <c r="S5762" s="3">
        <v>68.0029756984626</v>
      </c>
      <c r="T5762" s="3">
        <v>8.09178743961353</v>
      </c>
      <c r="U5762" s="3">
        <v>172.051934145362</v>
      </c>
      <c r="V5762" s="3">
        <v>4.58404074702886</v>
      </c>
      <c r="W5762" s="3">
        <v>123.572764272357</v>
      </c>
      <c r="X5762" s="3">
        <v>5.22727272727273</v>
      </c>
      <c r="Y5762" s="3"/>
      <c r="Z5762" s="3"/>
      <c r="AA5762" s="3">
        <v>0.239345513373213</v>
      </c>
      <c r="AB5762" s="3">
        <v>0.230522248179109</v>
      </c>
      <c r="AC5762" s="3">
        <v>-34.8295926849543</v>
      </c>
      <c r="AD5762" s="3">
        <v>0.88130501822214</v>
      </c>
      <c r="AE5762" s="5">
        <v>7</v>
      </c>
      <c r="AF5762" s="3">
        <v>2.14736513241929</v>
      </c>
      <c r="AG5762" s="3">
        <v>78.953622489518</v>
      </c>
      <c r="AH5762" s="3">
        <v>66.4770811469207</v>
      </c>
      <c r="AI5762" s="3">
        <v>29.0129812015359</v>
      </c>
      <c r="AJ5762" s="3"/>
      <c r="AK5762" s="3"/>
      <c r="AL5762" s="3"/>
      <c r="AM5762" s="3"/>
      <c r="AN5762" s="5" t="s">
        <v>46</v>
      </c>
      <c r="AO5762" s="1"/>
      <c r="AP5762" s="1"/>
      <c r="AQ5762" s="1"/>
    </row>
    <row r="5763" spans="1:43">
      <c r="A5763" s="1" t="s">
        <v>14437</v>
      </c>
      <c r="B5763" s="1" t="s">
        <v>14438</v>
      </c>
      <c r="C5763" s="3">
        <v>3.13150684931507</v>
      </c>
      <c r="D5763" s="4">
        <v>43094</v>
      </c>
      <c r="E5763" s="3">
        <v>2.6020016879</v>
      </c>
      <c r="F5763" s="5" t="s">
        <v>14439</v>
      </c>
      <c r="G5763" s="5">
        <v>1144</v>
      </c>
      <c r="H5763" s="5" t="s">
        <v>60</v>
      </c>
      <c r="I5763" s="3">
        <v>12.2112594312246</v>
      </c>
      <c r="J5763" s="3">
        <v>9.82142857142857</v>
      </c>
      <c r="K5763" s="3">
        <v>3.39590352425264</v>
      </c>
      <c r="L5763" s="3">
        <v>31.8312559923298</v>
      </c>
      <c r="M5763" s="3">
        <v>5.7427258805513</v>
      </c>
      <c r="N5763" s="3">
        <v>13.2542037586548</v>
      </c>
      <c r="O5763" s="3">
        <v>19.9082113619449</v>
      </c>
      <c r="P5763" s="3">
        <v>10.6490872210953</v>
      </c>
      <c r="Q5763" s="3">
        <v>21.5898371171624</v>
      </c>
      <c r="R5763" s="3">
        <v>25.5497382198953</v>
      </c>
      <c r="S5763" s="3">
        <v>62.8537735849057</v>
      </c>
      <c r="T5763" s="3">
        <v>12.1980676328502</v>
      </c>
      <c r="U5763" s="3">
        <v>162.298195631529</v>
      </c>
      <c r="V5763" s="3">
        <v>6.11205432937182</v>
      </c>
      <c r="W5763" s="3">
        <v>112.205026890572</v>
      </c>
      <c r="X5763" s="3">
        <v>7.72727272727273</v>
      </c>
      <c r="Y5763" s="3"/>
      <c r="Z5763" s="3"/>
      <c r="AA5763" s="3">
        <v>0.224780934448278</v>
      </c>
      <c r="AB5763" s="3">
        <v>0.213789031978282</v>
      </c>
      <c r="AC5763" s="3">
        <v>-35.608719748753</v>
      </c>
      <c r="AD5763" s="3">
        <v>0.798844262331402</v>
      </c>
      <c r="AE5763" s="5">
        <v>7</v>
      </c>
      <c r="AF5763" s="3">
        <v>2.00798650049477</v>
      </c>
      <c r="AG5763" s="3">
        <v>73.6991430110401</v>
      </c>
      <c r="AH5763" s="3">
        <v>63.6064350088443</v>
      </c>
      <c r="AI5763" s="3">
        <v>26.9608308376962</v>
      </c>
      <c r="AJ5763" s="3"/>
      <c r="AK5763" s="3"/>
      <c r="AL5763" s="3"/>
      <c r="AM5763" s="3"/>
      <c r="AN5763" s="5" t="s">
        <v>46</v>
      </c>
      <c r="AO5763" s="1"/>
      <c r="AP5763" s="1"/>
      <c r="AQ5763" s="1"/>
    </row>
    <row r="5764" spans="1:43">
      <c r="A5764" s="1" t="s">
        <v>14440</v>
      </c>
      <c r="B5764" s="1" t="s">
        <v>14441</v>
      </c>
      <c r="C5764" s="3">
        <v>2.30684931506849</v>
      </c>
      <c r="D5764" s="4">
        <v>43395</v>
      </c>
      <c r="E5764" s="3">
        <v>23.4455205595</v>
      </c>
      <c r="F5764" s="5" t="s">
        <v>8050</v>
      </c>
      <c r="G5764" s="5">
        <v>843</v>
      </c>
      <c r="H5764" s="5" t="s">
        <v>60</v>
      </c>
      <c r="I5764" s="3">
        <v>3.5303776683087</v>
      </c>
      <c r="J5764" s="3">
        <v>62.5</v>
      </c>
      <c r="K5764" s="3">
        <v>2.08873056994817</v>
      </c>
      <c r="L5764" s="3">
        <v>53.7871524448706</v>
      </c>
      <c r="M5764" s="3">
        <v>-1.73004987531172</v>
      </c>
      <c r="N5764" s="3">
        <v>74.4807121661721</v>
      </c>
      <c r="O5764" s="3">
        <v>9.74760661444733</v>
      </c>
      <c r="P5764" s="3">
        <v>53.0425963488844</v>
      </c>
      <c r="Q5764" s="3">
        <v>9.30998613037447</v>
      </c>
      <c r="R5764" s="3">
        <v>55.8115183246073</v>
      </c>
      <c r="S5764" s="3">
        <v>28.6734693877551</v>
      </c>
      <c r="T5764" s="3">
        <v>59.5410628019324</v>
      </c>
      <c r="U5764" s="3">
        <v>29.0157560875793</v>
      </c>
      <c r="V5764" s="3">
        <v>83.7011884550085</v>
      </c>
      <c r="W5764" s="3"/>
      <c r="X5764" s="3"/>
      <c r="Y5764" s="3"/>
      <c r="Z5764" s="3"/>
      <c r="AA5764" s="3">
        <v>0.141242292629272</v>
      </c>
      <c r="AB5764" s="3">
        <v>0.106393404739222</v>
      </c>
      <c r="AC5764" s="3">
        <v>-20.8173035821151</v>
      </c>
      <c r="AD5764" s="3"/>
      <c r="AE5764" s="5">
        <v>4</v>
      </c>
      <c r="AF5764" s="3">
        <v>1.00332559905158</v>
      </c>
      <c r="AG5764" s="3">
        <v>14.7942741059221</v>
      </c>
      <c r="AH5764" s="3">
        <v>13.0999290061148</v>
      </c>
      <c r="AI5764" s="3"/>
      <c r="AJ5764" s="3"/>
      <c r="AK5764" s="3"/>
      <c r="AL5764" s="3"/>
      <c r="AM5764" s="3"/>
      <c r="AN5764" s="5" t="s">
        <v>46</v>
      </c>
      <c r="AO5764" s="1"/>
      <c r="AP5764" s="1"/>
      <c r="AQ5764" s="1"/>
    </row>
    <row r="5765" spans="1:43">
      <c r="A5765" s="1" t="s">
        <v>14442</v>
      </c>
      <c r="B5765" s="1" t="s">
        <v>14443</v>
      </c>
      <c r="C5765" s="3">
        <v>2.39178082191781</v>
      </c>
      <c r="D5765" s="4">
        <v>43364</v>
      </c>
      <c r="E5765" s="3">
        <v>5.4024417352</v>
      </c>
      <c r="F5765" s="5" t="s">
        <v>14444</v>
      </c>
      <c r="G5765" s="5">
        <v>828</v>
      </c>
      <c r="H5765" s="5" t="s">
        <v>60</v>
      </c>
      <c r="I5765" s="3">
        <v>6.9566073009938</v>
      </c>
      <c r="J5765" s="3">
        <v>50</v>
      </c>
      <c r="K5765" s="3">
        <v>-0.567142334431027</v>
      </c>
      <c r="L5765" s="3">
        <v>94.2473633748802</v>
      </c>
      <c r="M5765" s="3">
        <v>5.6468072698999</v>
      </c>
      <c r="N5765" s="3">
        <v>14.540059347181</v>
      </c>
      <c r="O5765" s="3">
        <v>8.01947729305376</v>
      </c>
      <c r="P5765" s="3">
        <v>55.8823529411765</v>
      </c>
      <c r="Q5765" s="3">
        <v>9.94234853848487</v>
      </c>
      <c r="R5765" s="3">
        <v>54.869109947644</v>
      </c>
      <c r="S5765" s="3">
        <v>5.69817191754181</v>
      </c>
      <c r="T5765" s="3">
        <v>89.975845410628</v>
      </c>
      <c r="U5765" s="3">
        <v>9.29016690126683</v>
      </c>
      <c r="V5765" s="3">
        <v>93.3786078098472</v>
      </c>
      <c r="W5765" s="3"/>
      <c r="X5765" s="3"/>
      <c r="Y5765" s="3"/>
      <c r="Z5765" s="3"/>
      <c r="AA5765" s="3">
        <v>0.0386972101748263</v>
      </c>
      <c r="AB5765" s="3">
        <v>0.0404811856569879</v>
      </c>
      <c r="AC5765" s="3">
        <v>-22.9392326051037</v>
      </c>
      <c r="AD5765" s="3"/>
      <c r="AE5765" s="5">
        <v>3</v>
      </c>
      <c r="AF5765" s="3">
        <v>0.287462335056022</v>
      </c>
      <c r="AG5765" s="3">
        <v>2.22970643446176</v>
      </c>
      <c r="AH5765" s="3">
        <v>9.56003421882321</v>
      </c>
      <c r="AI5765" s="3"/>
      <c r="AJ5765" s="3"/>
      <c r="AK5765" s="3"/>
      <c r="AL5765" s="3"/>
      <c r="AM5765" s="3"/>
      <c r="AN5765" s="5" t="s">
        <v>51</v>
      </c>
      <c r="AO5765" s="1"/>
      <c r="AP5765" s="1"/>
      <c r="AQ5765" s="1"/>
    </row>
    <row r="5766" spans="1:43">
      <c r="A5766" s="1" t="s">
        <v>14445</v>
      </c>
      <c r="B5766" s="1" t="s">
        <v>14446</v>
      </c>
      <c r="C5766" s="3">
        <v>2.27671232876712</v>
      </c>
      <c r="D5766" s="4">
        <v>43406</v>
      </c>
      <c r="E5766" s="3">
        <v>6.2251525204</v>
      </c>
      <c r="F5766" s="5" t="s">
        <v>1955</v>
      </c>
      <c r="G5766" s="5">
        <v>832</v>
      </c>
      <c r="H5766" s="5" t="s">
        <v>60</v>
      </c>
      <c r="I5766" s="3">
        <v>12.6283908348696</v>
      </c>
      <c r="J5766" s="3">
        <v>6.25</v>
      </c>
      <c r="K5766" s="3">
        <v>3.67272727272727</v>
      </c>
      <c r="L5766" s="3">
        <v>18.0249280920422</v>
      </c>
      <c r="M5766" s="3">
        <v>4.50028508593305</v>
      </c>
      <c r="N5766" s="3">
        <v>22.3541048466864</v>
      </c>
      <c r="O5766" s="3">
        <v>19.538784067086</v>
      </c>
      <c r="P5766" s="3">
        <v>11.0547667342799</v>
      </c>
      <c r="Q5766" s="3">
        <v>30.6799083269672</v>
      </c>
      <c r="R5766" s="3">
        <v>6.91099476439791</v>
      </c>
      <c r="S5766" s="3">
        <v>70.8663514683359</v>
      </c>
      <c r="T5766" s="3">
        <v>6.64251207729469</v>
      </c>
      <c r="U5766" s="3">
        <v>145.728787588585</v>
      </c>
      <c r="V5766" s="3">
        <v>10.8658743633277</v>
      </c>
      <c r="W5766" s="3"/>
      <c r="X5766" s="3"/>
      <c r="Y5766" s="3"/>
      <c r="Z5766" s="3"/>
      <c r="AA5766" s="3">
        <v>0.282988562008026</v>
      </c>
      <c r="AB5766" s="3">
        <v>0.449514918038897</v>
      </c>
      <c r="AC5766" s="3">
        <v>-18.3070388349514</v>
      </c>
      <c r="AD5766" s="3"/>
      <c r="AE5766" s="5">
        <v>2</v>
      </c>
      <c r="AF5766" s="3">
        <v>3.56668751343425</v>
      </c>
      <c r="AG5766" s="3">
        <v>60.6204249581086</v>
      </c>
      <c r="AH5766" s="3">
        <v>61.4585388821511</v>
      </c>
      <c r="AI5766" s="3"/>
      <c r="AJ5766" s="3"/>
      <c r="AK5766" s="3"/>
      <c r="AL5766" s="3"/>
      <c r="AM5766" s="3"/>
      <c r="AN5766" s="5" t="s">
        <v>46</v>
      </c>
      <c r="AO5766" s="1"/>
      <c r="AP5766" s="1"/>
      <c r="AQ5766" s="1"/>
    </row>
    <row r="5767" spans="1:43">
      <c r="A5767" s="1" t="s">
        <v>14447</v>
      </c>
      <c r="B5767" s="1" t="s">
        <v>14448</v>
      </c>
      <c r="C5767" s="3">
        <v>1.93698630136986</v>
      </c>
      <c r="D5767" s="4">
        <v>43530</v>
      </c>
      <c r="E5767" s="3">
        <v>2.4272081988</v>
      </c>
      <c r="F5767" s="5" t="s">
        <v>8633</v>
      </c>
      <c r="G5767" s="5">
        <v>65</v>
      </c>
      <c r="H5767" s="5" t="s">
        <v>60</v>
      </c>
      <c r="I5767" s="3">
        <v>10.4993683090631</v>
      </c>
      <c r="J5767" s="3">
        <v>18.9484126984127</v>
      </c>
      <c r="K5767" s="3">
        <v>2.11380115521691</v>
      </c>
      <c r="L5767" s="3">
        <v>53.2118887823586</v>
      </c>
      <c r="M5767" s="3">
        <v>7.04715279567121</v>
      </c>
      <c r="N5767" s="3">
        <v>7.71513353115727</v>
      </c>
      <c r="O5767" s="3">
        <v>16.9293554742471</v>
      </c>
      <c r="P5767" s="3">
        <v>20.3853955375254</v>
      </c>
      <c r="Q5767" s="3">
        <v>29.0618204411308</v>
      </c>
      <c r="R5767" s="3">
        <v>9.84293193717278</v>
      </c>
      <c r="S5767" s="3">
        <v>70.9670781893004</v>
      </c>
      <c r="T5767" s="3">
        <v>6.52173913043478</v>
      </c>
      <c r="U5767" s="3"/>
      <c r="V5767" s="3"/>
      <c r="W5767" s="3"/>
      <c r="X5767" s="3"/>
      <c r="Y5767" s="3"/>
      <c r="Z5767" s="3"/>
      <c r="AA5767" s="3">
        <v>0.315361780942347</v>
      </c>
      <c r="AB5767" s="3">
        <v>0.264039490278609</v>
      </c>
      <c r="AC5767" s="3">
        <v>-17.7133075051807</v>
      </c>
      <c r="AD5767" s="3"/>
      <c r="AE5767" s="5">
        <v>3</v>
      </c>
      <c r="AF5767" s="3">
        <v>2.04122712594707</v>
      </c>
      <c r="AG5767" s="3">
        <v>49.8458830485062</v>
      </c>
      <c r="AH5767" s="3"/>
      <c r="AI5767" s="3"/>
      <c r="AJ5767" s="3"/>
      <c r="AK5767" s="3"/>
      <c r="AL5767" s="3"/>
      <c r="AM5767" s="3"/>
      <c r="AN5767" s="5" t="s">
        <v>46</v>
      </c>
      <c r="AO5767" s="1"/>
      <c r="AP5767" s="1"/>
      <c r="AQ5767" s="1"/>
    </row>
    <row r="5768" spans="1:43">
      <c r="A5768" s="1" t="s">
        <v>14449</v>
      </c>
      <c r="B5768" s="1" t="s">
        <v>14450</v>
      </c>
      <c r="C5768" s="3">
        <v>1.93424657534247</v>
      </c>
      <c r="D5768" s="4">
        <v>43531</v>
      </c>
      <c r="E5768" s="3">
        <v>0.2237910655</v>
      </c>
      <c r="F5768" s="5" t="s">
        <v>14451</v>
      </c>
      <c r="G5768" s="5">
        <v>707</v>
      </c>
      <c r="H5768" s="5" t="s">
        <v>60</v>
      </c>
      <c r="I5768" s="3">
        <v>7.62920426579165</v>
      </c>
      <c r="J5768" s="3">
        <v>46.1309523809524</v>
      </c>
      <c r="K5768" s="3">
        <v>-0.521277604018561</v>
      </c>
      <c r="L5768" s="3">
        <v>93.7679769894535</v>
      </c>
      <c r="M5768" s="3">
        <v>6.17034189763302</v>
      </c>
      <c r="N5768" s="3">
        <v>10.2868447082097</v>
      </c>
      <c r="O5768" s="3">
        <v>8.23966175105704</v>
      </c>
      <c r="P5768" s="3">
        <v>55.2738336713996</v>
      </c>
      <c r="Q5768" s="3">
        <v>10.0671140939597</v>
      </c>
      <c r="R5768" s="3">
        <v>54.4502617801047</v>
      </c>
      <c r="S5768" s="3">
        <v>5.42386500602652</v>
      </c>
      <c r="T5768" s="3">
        <v>90.3381642512077</v>
      </c>
      <c r="U5768" s="3"/>
      <c r="V5768" s="3"/>
      <c r="W5768" s="3"/>
      <c r="X5768" s="3"/>
      <c r="Y5768" s="3"/>
      <c r="Z5768" s="3"/>
      <c r="AA5768" s="3">
        <v>0.0365286374799339</v>
      </c>
      <c r="AB5768" s="3">
        <v>0.02734762227939</v>
      </c>
      <c r="AC5768" s="3">
        <v>-22.8877919119043</v>
      </c>
      <c r="AD5768" s="3"/>
      <c r="AE5768" s="5">
        <v>3</v>
      </c>
      <c r="AF5768" s="3">
        <v>0.173234339837273</v>
      </c>
      <c r="AG5768" s="3">
        <v>2.08748647896058</v>
      </c>
      <c r="AH5768" s="3"/>
      <c r="AI5768" s="3"/>
      <c r="AJ5768" s="3"/>
      <c r="AK5768" s="3"/>
      <c r="AL5768" s="3"/>
      <c r="AM5768" s="3"/>
      <c r="AN5768" s="5" t="s">
        <v>51</v>
      </c>
      <c r="AO5768" s="1"/>
      <c r="AP5768" s="1"/>
      <c r="AQ5768" s="1"/>
    </row>
    <row r="5769" spans="1:43">
      <c r="A5769" s="1" t="s">
        <v>14452</v>
      </c>
      <c r="B5769" s="1" t="s">
        <v>14453</v>
      </c>
      <c r="C5769" s="3">
        <v>1.91232876712329</v>
      </c>
      <c r="D5769" s="4">
        <v>43539</v>
      </c>
      <c r="E5769" s="3">
        <v>3.4660815496</v>
      </c>
      <c r="F5769" s="5" t="s">
        <v>7726</v>
      </c>
      <c r="G5769" s="5">
        <v>699</v>
      </c>
      <c r="H5769" s="5" t="s">
        <v>60</v>
      </c>
      <c r="I5769" s="3">
        <v>12.3925421458077</v>
      </c>
      <c r="J5769" s="3">
        <v>8.23412698412698</v>
      </c>
      <c r="K5769" s="3">
        <v>3.38382541720153</v>
      </c>
      <c r="L5769" s="3">
        <v>32.0230105465005</v>
      </c>
      <c r="M5769" s="3">
        <v>5.84586268531174</v>
      </c>
      <c r="N5769" s="3">
        <v>12.4629080118694</v>
      </c>
      <c r="O5769" s="3">
        <v>20.4186602870813</v>
      </c>
      <c r="P5769" s="3">
        <v>9.026369168357</v>
      </c>
      <c r="Q5769" s="3">
        <v>23.3096521313082</v>
      </c>
      <c r="R5769" s="3">
        <v>18.3246073298429</v>
      </c>
      <c r="S5769" s="3">
        <v>65.9714780314896</v>
      </c>
      <c r="T5769" s="3">
        <v>9.90338164251208</v>
      </c>
      <c r="U5769" s="3"/>
      <c r="V5769" s="3"/>
      <c r="W5769" s="3"/>
      <c r="X5769" s="3"/>
      <c r="Y5769" s="3"/>
      <c r="Z5769" s="3"/>
      <c r="AA5769" s="3">
        <v>0.23471904295873</v>
      </c>
      <c r="AB5769" s="3">
        <v>0.3334784098989</v>
      </c>
      <c r="AC5769" s="3">
        <v>-19.5806261075015</v>
      </c>
      <c r="AD5769" s="3"/>
      <c r="AE5769" s="5">
        <v>2</v>
      </c>
      <c r="AF5769" s="3">
        <v>3.15074950985868</v>
      </c>
      <c r="AG5769" s="3">
        <v>76.6722327067794</v>
      </c>
      <c r="AH5769" s="3"/>
      <c r="AI5769" s="3"/>
      <c r="AJ5769" s="3"/>
      <c r="AK5769" s="3"/>
      <c r="AL5769" s="3"/>
      <c r="AM5769" s="3"/>
      <c r="AN5769" s="5" t="s">
        <v>46</v>
      </c>
      <c r="AO5769" s="1"/>
      <c r="AP5769" s="1"/>
      <c r="AQ5769" s="1"/>
    </row>
    <row r="5770" spans="1:43">
      <c r="A5770" s="1" t="s">
        <v>14454</v>
      </c>
      <c r="B5770" s="1" t="s">
        <v>14455</v>
      </c>
      <c r="C5770" s="3">
        <v>1.9013698630137</v>
      </c>
      <c r="D5770" s="4">
        <v>43543</v>
      </c>
      <c r="E5770" s="3">
        <v>1.1626236264</v>
      </c>
      <c r="F5770" s="5" t="s">
        <v>8864</v>
      </c>
      <c r="G5770" s="5">
        <v>695</v>
      </c>
      <c r="H5770" s="5" t="s">
        <v>60</v>
      </c>
      <c r="I5770" s="3">
        <v>6.59347883250065</v>
      </c>
      <c r="J5770" s="3">
        <v>52.0833333333333</v>
      </c>
      <c r="K5770" s="3">
        <v>3.97563321577428</v>
      </c>
      <c r="L5770" s="3">
        <v>13.902205177373</v>
      </c>
      <c r="M5770" s="3">
        <v>2.56815737870833</v>
      </c>
      <c r="N5770" s="3">
        <v>47.2799208704253</v>
      </c>
      <c r="O5770" s="3">
        <v>10.9021270774913</v>
      </c>
      <c r="P5770" s="3">
        <v>50.6085192697769</v>
      </c>
      <c r="Q5770" s="3">
        <v>18.5913844803628</v>
      </c>
      <c r="R5770" s="3">
        <v>38.848167539267</v>
      </c>
      <c r="S5770" s="3">
        <v>47.1549142390416</v>
      </c>
      <c r="T5770" s="3">
        <v>38.1642512077295</v>
      </c>
      <c r="U5770" s="3"/>
      <c r="V5770" s="3"/>
      <c r="W5770" s="3"/>
      <c r="X5770" s="3"/>
      <c r="Y5770" s="3"/>
      <c r="Z5770" s="3"/>
      <c r="AA5770" s="3">
        <v>0.248969355348417</v>
      </c>
      <c r="AB5770" s="3">
        <v>0.261489153203119</v>
      </c>
      <c r="AC5770" s="3">
        <v>-15.7251516964362</v>
      </c>
      <c r="AD5770" s="3"/>
      <c r="AE5770" s="5">
        <v>3</v>
      </c>
      <c r="AF5770" s="3">
        <v>1.93620382644959</v>
      </c>
      <c r="AG5770" s="3">
        <v>38.094661720509</v>
      </c>
      <c r="AH5770" s="3"/>
      <c r="AI5770" s="3"/>
      <c r="AJ5770" s="3"/>
      <c r="AK5770" s="3"/>
      <c r="AL5770" s="3"/>
      <c r="AM5770" s="3"/>
      <c r="AN5770" s="5" t="s">
        <v>46</v>
      </c>
      <c r="AO5770" s="1"/>
      <c r="AP5770" s="1"/>
      <c r="AQ5770" s="1"/>
    </row>
    <row r="5771" spans="1:43">
      <c r="A5771" s="1" t="s">
        <v>14456</v>
      </c>
      <c r="B5771" s="1" t="s">
        <v>14457</v>
      </c>
      <c r="C5771" s="3">
        <v>1.66301369863014</v>
      </c>
      <c r="D5771" s="4">
        <v>43630</v>
      </c>
      <c r="E5771" s="3">
        <v>17.9657776338</v>
      </c>
      <c r="F5771" s="5" t="s">
        <v>1520</v>
      </c>
      <c r="G5771" s="5">
        <v>608</v>
      </c>
      <c r="H5771" s="5" t="s">
        <v>60</v>
      </c>
      <c r="I5771" s="3">
        <v>9.3986705827794</v>
      </c>
      <c r="J5771" s="3">
        <v>26.1904761904762</v>
      </c>
      <c r="K5771" s="3">
        <v>3.64674868189808</v>
      </c>
      <c r="L5771" s="3">
        <v>19.1754554170662</v>
      </c>
      <c r="M5771" s="3">
        <v>5.64263322884012</v>
      </c>
      <c r="N5771" s="3">
        <v>14.7378832838773</v>
      </c>
      <c r="O5771" s="3">
        <v>14.4034917555771</v>
      </c>
      <c r="P5771" s="3">
        <v>36.7139959432049</v>
      </c>
      <c r="Q5771" s="3">
        <v>14.7541809002793</v>
      </c>
      <c r="R5771" s="3">
        <v>46.9109947643979</v>
      </c>
      <c r="S5771" s="3">
        <v>53.6832832795228</v>
      </c>
      <c r="T5771" s="3">
        <v>26.0869565217391</v>
      </c>
      <c r="U5771" s="3"/>
      <c r="V5771" s="3"/>
      <c r="W5771" s="3"/>
      <c r="X5771" s="3"/>
      <c r="Y5771" s="3"/>
      <c r="Z5771" s="3"/>
      <c r="AA5771" s="3">
        <v>0.21565792925837</v>
      </c>
      <c r="AB5771" s="3">
        <v>0.462790672225171</v>
      </c>
      <c r="AC5771" s="3">
        <v>-20.6720327072953</v>
      </c>
      <c r="AD5771" s="3"/>
      <c r="AE5771" s="5">
        <v>1</v>
      </c>
      <c r="AF5771" s="3">
        <v>3.89548380964795</v>
      </c>
      <c r="AG5771" s="3">
        <v>67.7586851736775</v>
      </c>
      <c r="AH5771" s="3"/>
      <c r="AI5771" s="3"/>
      <c r="AJ5771" s="3"/>
      <c r="AK5771" s="3"/>
      <c r="AL5771" s="3"/>
      <c r="AM5771" s="3"/>
      <c r="AN5771" s="5" t="s">
        <v>46</v>
      </c>
      <c r="AO5771" s="1"/>
      <c r="AP5771" s="1"/>
      <c r="AQ5771" s="1"/>
    </row>
    <row r="5772" spans="1:43">
      <c r="A5772" s="1" t="s">
        <v>14458</v>
      </c>
      <c r="B5772" s="1" t="s">
        <v>14459</v>
      </c>
      <c r="C5772" s="3">
        <v>1.64383561643836</v>
      </c>
      <c r="D5772" s="4">
        <v>43637</v>
      </c>
      <c r="E5772" s="3">
        <v>13.5525921156</v>
      </c>
      <c r="F5772" s="5" t="s">
        <v>1520</v>
      </c>
      <c r="G5772" s="5">
        <v>601</v>
      </c>
      <c r="H5772" s="5" t="s">
        <v>60</v>
      </c>
      <c r="I5772" s="3">
        <v>18.2277318640955</v>
      </c>
      <c r="J5772" s="3">
        <v>0.0992063492063492</v>
      </c>
      <c r="K5772" s="3">
        <v>4.75996745321398</v>
      </c>
      <c r="L5772" s="3">
        <v>3.45158197507191</v>
      </c>
      <c r="M5772" s="3">
        <v>9.99572832123023</v>
      </c>
      <c r="N5772" s="3">
        <v>3.56083086053412</v>
      </c>
      <c r="O5772" s="3">
        <v>33.9517946939483</v>
      </c>
      <c r="P5772" s="3">
        <v>0.101419878296146</v>
      </c>
      <c r="Q5772" s="3">
        <v>40.0147953148351</v>
      </c>
      <c r="R5772" s="3">
        <v>2.5130890052356</v>
      </c>
      <c r="S5772" s="3">
        <v>109.766176666169</v>
      </c>
      <c r="T5772" s="3">
        <v>0.966183574879227</v>
      </c>
      <c r="U5772" s="3"/>
      <c r="V5772" s="3"/>
      <c r="W5772" s="3"/>
      <c r="X5772" s="3"/>
      <c r="Y5772" s="3"/>
      <c r="Z5772" s="3"/>
      <c r="AA5772" s="3">
        <v>0.317881228138187</v>
      </c>
      <c r="AB5772" s="3">
        <v>0.573042831777006</v>
      </c>
      <c r="AC5772" s="3">
        <v>-20.33049248585</v>
      </c>
      <c r="AD5772" s="3"/>
      <c r="AE5772" s="5">
        <v>2</v>
      </c>
      <c r="AF5772" s="3">
        <v>5.33713595961741</v>
      </c>
      <c r="AG5772" s="3">
        <v>120.827360573345</v>
      </c>
      <c r="AH5772" s="3"/>
      <c r="AI5772" s="3"/>
      <c r="AJ5772" s="3"/>
      <c r="AK5772" s="3"/>
      <c r="AL5772" s="3"/>
      <c r="AM5772" s="3"/>
      <c r="AN5772" s="5" t="s">
        <v>46</v>
      </c>
      <c r="AO5772" s="1"/>
      <c r="AP5772" s="1"/>
      <c r="AQ5772" s="1"/>
    </row>
    <row r="5773" spans="1:43">
      <c r="A5773" s="1" t="s">
        <v>14460</v>
      </c>
      <c r="B5773" s="1" t="s">
        <v>14461</v>
      </c>
      <c r="C5773" s="3">
        <v>1.53150684931507</v>
      </c>
      <c r="D5773" s="4">
        <v>43678</v>
      </c>
      <c r="E5773" s="3">
        <v>9.2808835186</v>
      </c>
      <c r="F5773" s="5" t="s">
        <v>10973</v>
      </c>
      <c r="G5773" s="5">
        <v>560</v>
      </c>
      <c r="H5773" s="5" t="s">
        <v>60</v>
      </c>
      <c r="I5773" s="3">
        <v>2.18006962062657</v>
      </c>
      <c r="J5773" s="3">
        <v>69.8412698412698</v>
      </c>
      <c r="K5773" s="3">
        <v>0.906018761288816</v>
      </c>
      <c r="L5773" s="3">
        <v>72.2914669223394</v>
      </c>
      <c r="M5773" s="3">
        <v>-0.655375657885308</v>
      </c>
      <c r="N5773" s="3">
        <v>65.1829871414441</v>
      </c>
      <c r="O5773" s="3">
        <v>3.25686774284904</v>
      </c>
      <c r="P5773" s="3">
        <v>68.762677484787</v>
      </c>
      <c r="Q5773" s="3">
        <v>-0.0937423383665952</v>
      </c>
      <c r="R5773" s="3">
        <v>73.0890052356021</v>
      </c>
      <c r="S5773" s="3">
        <v>28.8482999776802</v>
      </c>
      <c r="T5773" s="3">
        <v>59.2995169082126</v>
      </c>
      <c r="U5773" s="3"/>
      <c r="V5773" s="3"/>
      <c r="W5773" s="3"/>
      <c r="X5773" s="3"/>
      <c r="Y5773" s="3"/>
      <c r="Z5773" s="3"/>
      <c r="AA5773" s="3">
        <v>0.142894005143068</v>
      </c>
      <c r="AB5773" s="3">
        <v>0.21796743939309</v>
      </c>
      <c r="AC5773" s="3">
        <v>-14.9196555698691</v>
      </c>
      <c r="AD5773" s="3"/>
      <c r="AE5773" s="5">
        <v>2</v>
      </c>
      <c r="AF5773" s="3">
        <v>1.76138246157927</v>
      </c>
      <c r="AG5773" s="3">
        <v>25.599706615093</v>
      </c>
      <c r="AH5773" s="3"/>
      <c r="AI5773" s="3"/>
      <c r="AJ5773" s="3"/>
      <c r="AK5773" s="3"/>
      <c r="AL5773" s="3"/>
      <c r="AM5773" s="3"/>
      <c r="AN5773" s="5" t="s">
        <v>46</v>
      </c>
      <c r="AO5773" s="1"/>
      <c r="AP5773" s="1"/>
      <c r="AQ5773" s="1"/>
    </row>
    <row r="5774" spans="1:43">
      <c r="A5774" s="1" t="s">
        <v>14462</v>
      </c>
      <c r="B5774" s="1" t="s">
        <v>14463</v>
      </c>
      <c r="C5774" s="3">
        <v>1.62465753424658</v>
      </c>
      <c r="D5774" s="4">
        <v>43644</v>
      </c>
      <c r="E5774" s="3">
        <v>0.5073788011</v>
      </c>
      <c r="F5774" s="5" t="s">
        <v>14464</v>
      </c>
      <c r="G5774" s="5">
        <v>594</v>
      </c>
      <c r="H5774" s="5" t="s">
        <v>60</v>
      </c>
      <c r="I5774" s="3">
        <v>12.2590911769906</v>
      </c>
      <c r="J5774" s="3">
        <v>9.42460317460317</v>
      </c>
      <c r="K5774" s="3">
        <v>3.59512672685739</v>
      </c>
      <c r="L5774" s="3">
        <v>21.9558964525407</v>
      </c>
      <c r="M5774" s="3">
        <v>4.27570349282821</v>
      </c>
      <c r="N5774" s="3">
        <v>25.7171117705242</v>
      </c>
      <c r="O5774" s="3">
        <v>18.6433287654167</v>
      </c>
      <c r="P5774" s="3">
        <v>14.7058823529412</v>
      </c>
      <c r="Q5774" s="3">
        <v>28.2539896303279</v>
      </c>
      <c r="R5774" s="3">
        <v>10.5759162303665</v>
      </c>
      <c r="S5774" s="3">
        <v>66.2041884816754</v>
      </c>
      <c r="T5774" s="3">
        <v>9.54106280193237</v>
      </c>
      <c r="U5774" s="3"/>
      <c r="V5774" s="3"/>
      <c r="W5774" s="3"/>
      <c r="X5774" s="3"/>
      <c r="Y5774" s="3"/>
      <c r="Z5774" s="3"/>
      <c r="AA5774" s="3">
        <v>0.270616434596692</v>
      </c>
      <c r="AB5774" s="3">
        <v>0.424052517792441</v>
      </c>
      <c r="AC5774" s="3">
        <v>-18.2020684168655</v>
      </c>
      <c r="AD5774" s="3"/>
      <c r="AE5774" s="5">
        <v>1</v>
      </c>
      <c r="AF5774" s="3">
        <v>3.2034940220805</v>
      </c>
      <c r="AG5774" s="3">
        <v>56.6297013619709</v>
      </c>
      <c r="AH5774" s="3"/>
      <c r="AI5774" s="3"/>
      <c r="AJ5774" s="3"/>
      <c r="AK5774" s="3"/>
      <c r="AL5774" s="3"/>
      <c r="AM5774" s="3"/>
      <c r="AN5774" s="5" t="s">
        <v>46</v>
      </c>
      <c r="AO5774" s="1"/>
      <c r="AP5774" s="1"/>
      <c r="AQ5774" s="1"/>
    </row>
    <row r="5775" spans="1:43">
      <c r="A5775" s="1" t="s">
        <v>14465</v>
      </c>
      <c r="B5775" s="1" t="s">
        <v>14466</v>
      </c>
      <c r="C5775" s="3">
        <v>1.14794520547945</v>
      </c>
      <c r="D5775" s="4">
        <v>43818</v>
      </c>
      <c r="E5775" s="3">
        <v>0.6406494438</v>
      </c>
      <c r="F5775" s="5" t="s">
        <v>6978</v>
      </c>
      <c r="G5775" s="5">
        <v>420</v>
      </c>
      <c r="H5775" s="5" t="s">
        <v>60</v>
      </c>
      <c r="I5775" s="3">
        <v>12.3480333730632</v>
      </c>
      <c r="J5775" s="3">
        <v>8.63095238095238</v>
      </c>
      <c r="K5775" s="3">
        <v>3.6564579094958</v>
      </c>
      <c r="L5775" s="3">
        <v>18.5043144774688</v>
      </c>
      <c r="M5775" s="3">
        <v>4.29298517371099</v>
      </c>
      <c r="N5775" s="3">
        <v>25.2225519287834</v>
      </c>
      <c r="O5775" s="3">
        <v>18.8182462774758</v>
      </c>
      <c r="P5775" s="3">
        <v>13.5902636916836</v>
      </c>
      <c r="Q5775" s="3">
        <v>28.3868221673619</v>
      </c>
      <c r="R5775" s="3">
        <v>10.4712041884817</v>
      </c>
      <c r="S5775" s="3">
        <v>66.6217380736682</v>
      </c>
      <c r="T5775" s="3">
        <v>9.17874396135266</v>
      </c>
      <c r="U5775" s="3"/>
      <c r="V5775" s="3"/>
      <c r="W5775" s="3"/>
      <c r="X5775" s="3"/>
      <c r="Y5775" s="3"/>
      <c r="Z5775" s="3"/>
      <c r="AA5775" s="3">
        <v>0.270893122780362</v>
      </c>
      <c r="AB5775" s="3">
        <v>0.404426052127929</v>
      </c>
      <c r="AC5775" s="3">
        <v>-18.2307738851576</v>
      </c>
      <c r="AD5775" s="3"/>
      <c r="AE5775" s="5">
        <v>1</v>
      </c>
      <c r="AF5775" s="3">
        <v>3.49211811682883</v>
      </c>
      <c r="AG5775" s="3">
        <v>56.5179163404849</v>
      </c>
      <c r="AH5775" s="3"/>
      <c r="AI5775" s="3"/>
      <c r="AJ5775" s="3"/>
      <c r="AK5775" s="3"/>
      <c r="AL5775" s="3"/>
      <c r="AM5775" s="3"/>
      <c r="AN5775" s="5" t="s">
        <v>46</v>
      </c>
      <c r="AO5775" s="1"/>
      <c r="AP5775" s="1"/>
      <c r="AQ5775" s="1"/>
    </row>
    <row r="5776" spans="1:43">
      <c r="A5776" s="1" t="s">
        <v>14467</v>
      </c>
      <c r="B5776" s="1" t="s">
        <v>14468</v>
      </c>
      <c r="C5776" s="3">
        <v>1.67123287671233</v>
      </c>
      <c r="D5776" s="4">
        <v>43627</v>
      </c>
      <c r="E5776" s="3">
        <v>0.0810409844</v>
      </c>
      <c r="F5776" s="5" t="s">
        <v>8871</v>
      </c>
      <c r="G5776" s="5">
        <v>189</v>
      </c>
      <c r="H5776" s="5" t="s">
        <v>60</v>
      </c>
      <c r="I5776" s="3">
        <v>11.8709485872631</v>
      </c>
      <c r="J5776" s="3">
        <v>12.4007936507937</v>
      </c>
      <c r="K5776" s="3">
        <v>3.41704405104981</v>
      </c>
      <c r="L5776" s="3">
        <v>30.7766059443912</v>
      </c>
      <c r="M5776" s="3">
        <v>5.49696686887543</v>
      </c>
      <c r="N5776" s="3">
        <v>16.0237388724036</v>
      </c>
      <c r="O5776" s="3">
        <v>19.3538169147925</v>
      </c>
      <c r="P5776" s="3">
        <v>12.0689655172414</v>
      </c>
      <c r="Q5776" s="3">
        <v>20.6725380304244</v>
      </c>
      <c r="R5776" s="3">
        <v>29.6335078534031</v>
      </c>
      <c r="S5776" s="3">
        <v>61.4972498035574</v>
      </c>
      <c r="T5776" s="3">
        <v>14.1304347826087</v>
      </c>
      <c r="U5776" s="3"/>
      <c r="V5776" s="3"/>
      <c r="W5776" s="3"/>
      <c r="X5776" s="3"/>
      <c r="Y5776" s="3"/>
      <c r="Z5776" s="3"/>
      <c r="AA5776" s="3">
        <v>0.222350360459292</v>
      </c>
      <c r="AB5776" s="3">
        <v>0.457224328673739</v>
      </c>
      <c r="AC5776" s="3">
        <v>-19.7074230228696</v>
      </c>
      <c r="AD5776" s="3"/>
      <c r="AE5776" s="5">
        <v>2</v>
      </c>
      <c r="AF5776" s="3">
        <v>3.96294065428491</v>
      </c>
      <c r="AG5776" s="3">
        <v>72.1515992302486</v>
      </c>
      <c r="AH5776" s="3"/>
      <c r="AI5776" s="3"/>
      <c r="AJ5776" s="3"/>
      <c r="AK5776" s="3"/>
      <c r="AL5776" s="3"/>
      <c r="AM5776" s="3"/>
      <c r="AN5776" s="5" t="s">
        <v>46</v>
      </c>
      <c r="AO5776" s="1"/>
      <c r="AP5776" s="1"/>
      <c r="AQ5776" s="1"/>
    </row>
    <row r="5777" spans="1:43">
      <c r="A5777" s="1" t="s">
        <v>14469</v>
      </c>
      <c r="B5777" s="1" t="s">
        <v>14470</v>
      </c>
      <c r="C5777" s="3">
        <v>1.47123287671233</v>
      </c>
      <c r="D5777" s="4">
        <v>43700</v>
      </c>
      <c r="E5777" s="3">
        <v>35.190526566</v>
      </c>
      <c r="F5777" s="5" t="s">
        <v>5186</v>
      </c>
      <c r="G5777" s="5">
        <v>538</v>
      </c>
      <c r="H5777" s="5" t="s">
        <v>205</v>
      </c>
      <c r="I5777" s="3">
        <v>0.818664828423128</v>
      </c>
      <c r="J5777" s="3">
        <v>2.24719101123596</v>
      </c>
      <c r="K5777" s="3">
        <v>0.0546913037968609</v>
      </c>
      <c r="L5777" s="3">
        <v>7.40740740740741</v>
      </c>
      <c r="M5777" s="3">
        <v>0.540280221894994</v>
      </c>
      <c r="N5777" s="3">
        <v>1.49253731343284</v>
      </c>
      <c r="O5777" s="3">
        <v>1.18568581879289</v>
      </c>
      <c r="P5777" s="3">
        <v>5.44747081712062</v>
      </c>
      <c r="Q5777" s="3">
        <v>0.954068394129071</v>
      </c>
      <c r="R5777" s="3">
        <v>72.5663716814159</v>
      </c>
      <c r="S5777" s="3">
        <v>1.73560263972512</v>
      </c>
      <c r="T5777" s="3">
        <v>32.6923076923077</v>
      </c>
      <c r="U5777" s="3"/>
      <c r="V5777" s="3"/>
      <c r="W5777" s="3"/>
      <c r="X5777" s="3"/>
      <c r="Y5777" s="3"/>
      <c r="Z5777" s="3"/>
      <c r="AA5777" s="3">
        <v>0.0226044644204181</v>
      </c>
      <c r="AB5777" s="3">
        <v>0.203168495099926</v>
      </c>
      <c r="AC5777" s="3">
        <v>-3.1933768667225</v>
      </c>
      <c r="AD5777" s="3"/>
      <c r="AE5777" s="5">
        <v>5</v>
      </c>
      <c r="AF5777" s="3">
        <v>0.296070772219195</v>
      </c>
      <c r="AG5777" s="3">
        <v>3.19238233575705</v>
      </c>
      <c r="AH5777" s="3"/>
      <c r="AI5777" s="3"/>
      <c r="AJ5777" s="3"/>
      <c r="AK5777" s="3"/>
      <c r="AL5777" s="3"/>
      <c r="AM5777" s="3"/>
      <c r="AN5777" s="5" t="s">
        <v>46</v>
      </c>
      <c r="AO5777" s="1"/>
      <c r="AP5777" s="1"/>
      <c r="AQ5777" s="1"/>
    </row>
    <row r="5778" spans="1:43">
      <c r="A5778" s="1" t="s">
        <v>14471</v>
      </c>
      <c r="B5778" s="1" t="s">
        <v>14472</v>
      </c>
      <c r="C5778" s="3">
        <v>1.57534246575342</v>
      </c>
      <c r="D5778" s="4">
        <v>43662</v>
      </c>
      <c r="E5778" s="3">
        <v>7.0251681771</v>
      </c>
      <c r="F5778" s="5" t="s">
        <v>14473</v>
      </c>
      <c r="G5778" s="5">
        <v>556</v>
      </c>
      <c r="H5778" s="5" t="s">
        <v>60</v>
      </c>
      <c r="I5778" s="3">
        <v>13.1495852287931</v>
      </c>
      <c r="J5778" s="3">
        <v>4.56349206349206</v>
      </c>
      <c r="K5778" s="3">
        <v>3.84086444007858</v>
      </c>
      <c r="L5778" s="3">
        <v>15.0527325023969</v>
      </c>
      <c r="M5778" s="3">
        <v>4.83982941584845</v>
      </c>
      <c r="N5778" s="3">
        <v>19.782393669634</v>
      </c>
      <c r="O5778" s="3">
        <v>21.5476601126825</v>
      </c>
      <c r="P5778" s="3">
        <v>7.60649087221095</v>
      </c>
      <c r="Q5778" s="3">
        <v>29.9846295727021</v>
      </c>
      <c r="R5778" s="3">
        <v>7.64397905759162</v>
      </c>
      <c r="S5778" s="3">
        <v>74.8139573342153</v>
      </c>
      <c r="T5778" s="3">
        <v>5.55555555555556</v>
      </c>
      <c r="U5778" s="3"/>
      <c r="V5778" s="3"/>
      <c r="W5778" s="3"/>
      <c r="X5778" s="3"/>
      <c r="Y5778" s="3"/>
      <c r="Z5778" s="3"/>
      <c r="AA5778" s="3">
        <v>0.289476906022508</v>
      </c>
      <c r="AB5778" s="3">
        <v>0.524692806809159</v>
      </c>
      <c r="AC5778" s="3">
        <v>-16.407387539275</v>
      </c>
      <c r="AD5778" s="3"/>
      <c r="AE5778" s="5">
        <v>1</v>
      </c>
      <c r="AF5778" s="3">
        <v>3.81583189374638</v>
      </c>
      <c r="AG5778" s="3">
        <v>70.7187988963162</v>
      </c>
      <c r="AH5778" s="3"/>
      <c r="AI5778" s="3"/>
      <c r="AJ5778" s="3"/>
      <c r="AK5778" s="3"/>
      <c r="AL5778" s="3"/>
      <c r="AM5778" s="3"/>
      <c r="AN5778" s="5" t="s">
        <v>46</v>
      </c>
      <c r="AO5778" s="1"/>
      <c r="AP5778" s="1"/>
      <c r="AQ5778" s="1"/>
    </row>
    <row r="5779" spans="1:43">
      <c r="A5779" s="1" t="s">
        <v>14474</v>
      </c>
      <c r="B5779" s="1" t="s">
        <v>14475</v>
      </c>
      <c r="C5779" s="3">
        <v>1.39452054794521</v>
      </c>
      <c r="D5779" s="4">
        <v>43728</v>
      </c>
      <c r="E5779" s="3">
        <v>4.8130936424</v>
      </c>
      <c r="F5779" s="5" t="s">
        <v>10249</v>
      </c>
      <c r="G5779" s="5">
        <v>510</v>
      </c>
      <c r="H5779" s="5" t="s">
        <v>60</v>
      </c>
      <c r="I5779" s="3">
        <v>3.26097083760367</v>
      </c>
      <c r="J5779" s="3">
        <v>63.6904761904762</v>
      </c>
      <c r="K5779" s="3">
        <v>2.46856508875741</v>
      </c>
      <c r="L5779" s="3">
        <v>46.4046021093001</v>
      </c>
      <c r="M5779" s="3">
        <v>-2.42120091565415</v>
      </c>
      <c r="N5779" s="3">
        <v>79.9208704253215</v>
      </c>
      <c r="O5779" s="3">
        <v>6.81380107941403</v>
      </c>
      <c r="P5779" s="3">
        <v>58.9249492900609</v>
      </c>
      <c r="Q5779" s="3">
        <v>7.46630466401628</v>
      </c>
      <c r="R5779" s="3">
        <v>59.8952879581152</v>
      </c>
      <c r="S5779" s="3">
        <v>25.0056395217686</v>
      </c>
      <c r="T5779" s="3">
        <v>67.1497584541063</v>
      </c>
      <c r="U5779" s="3"/>
      <c r="V5779" s="3"/>
      <c r="W5779" s="3"/>
      <c r="X5779" s="3"/>
      <c r="Y5779" s="3"/>
      <c r="Z5779" s="3"/>
      <c r="AA5779" s="3">
        <v>0.113023314301954</v>
      </c>
      <c r="AB5779" s="3">
        <v>0.0603162828306605</v>
      </c>
      <c r="AC5779" s="3">
        <v>-17.03</v>
      </c>
      <c r="AD5779" s="3"/>
      <c r="AE5779" s="5">
        <v>2</v>
      </c>
      <c r="AF5779" s="3">
        <v>1.11735340549403</v>
      </c>
      <c r="AG5779" s="3">
        <v>15.1221994245763</v>
      </c>
      <c r="AH5779" s="3"/>
      <c r="AI5779" s="3"/>
      <c r="AJ5779" s="3"/>
      <c r="AK5779" s="3"/>
      <c r="AL5779" s="3"/>
      <c r="AM5779" s="3"/>
      <c r="AN5779" s="5" t="s">
        <v>46</v>
      </c>
      <c r="AO5779" s="1"/>
      <c r="AP5779" s="1"/>
      <c r="AQ5779" s="1"/>
    </row>
    <row r="5780" spans="1:43">
      <c r="A5780" s="1" t="s">
        <v>14476</v>
      </c>
      <c r="B5780" s="1" t="s">
        <v>14477</v>
      </c>
      <c r="C5780" s="3">
        <v>1.26301369863014</v>
      </c>
      <c r="D5780" s="4">
        <v>43776</v>
      </c>
      <c r="E5780" s="3">
        <v>1.5022446144</v>
      </c>
      <c r="F5780" s="5" t="s">
        <v>10747</v>
      </c>
      <c r="G5780" s="5">
        <v>462</v>
      </c>
      <c r="H5780" s="5" t="s">
        <v>60</v>
      </c>
      <c r="I5780" s="3">
        <v>13.0258699066038</v>
      </c>
      <c r="J5780" s="3">
        <v>4.86111111111111</v>
      </c>
      <c r="K5780" s="3">
        <v>3.74257175369831</v>
      </c>
      <c r="L5780" s="3">
        <v>16.8744007670182</v>
      </c>
      <c r="M5780" s="3">
        <v>4.84015230891109</v>
      </c>
      <c r="N5780" s="3">
        <v>19.6834817012859</v>
      </c>
      <c r="O5780" s="3">
        <v>20.6156469585159</v>
      </c>
      <c r="P5780" s="3">
        <v>8.51926977687627</v>
      </c>
      <c r="Q5780" s="3">
        <v>34.1124550506701</v>
      </c>
      <c r="R5780" s="3">
        <v>4.29319371727749</v>
      </c>
      <c r="S5780" s="3">
        <v>76.3378465506125</v>
      </c>
      <c r="T5780" s="3">
        <v>5.19323671497585</v>
      </c>
      <c r="U5780" s="3"/>
      <c r="V5780" s="3"/>
      <c r="W5780" s="3"/>
      <c r="X5780" s="3"/>
      <c r="Y5780" s="3"/>
      <c r="Z5780" s="3"/>
      <c r="AA5780" s="3">
        <v>0.302317722989381</v>
      </c>
      <c r="AB5780" s="3">
        <v>0.502115280477744</v>
      </c>
      <c r="AC5780" s="3">
        <v>-17.9579957523795</v>
      </c>
      <c r="AD5780" s="3"/>
      <c r="AE5780" s="5">
        <v>1</v>
      </c>
      <c r="AF5780" s="3">
        <v>4.27520819521798</v>
      </c>
      <c r="AG5780" s="3">
        <v>65.5547402033215</v>
      </c>
      <c r="AH5780" s="3"/>
      <c r="AI5780" s="3"/>
      <c r="AJ5780" s="3"/>
      <c r="AK5780" s="3"/>
      <c r="AL5780" s="3"/>
      <c r="AM5780" s="3"/>
      <c r="AN5780" s="5" t="s">
        <v>46</v>
      </c>
      <c r="AO5780" s="1"/>
      <c r="AP5780" s="1"/>
      <c r="AQ5780" s="1"/>
    </row>
    <row r="5781" spans="1:43">
      <c r="A5781" s="1" t="s">
        <v>14478</v>
      </c>
      <c r="B5781" s="1" t="s">
        <v>14479</v>
      </c>
      <c r="C5781" s="3">
        <v>1.27945205479452</v>
      </c>
      <c r="D5781" s="4">
        <v>43770</v>
      </c>
      <c r="E5781" s="3">
        <v>2.185299027</v>
      </c>
      <c r="F5781" s="5" t="s">
        <v>6590</v>
      </c>
      <c r="G5781" s="5">
        <v>468</v>
      </c>
      <c r="H5781" s="5" t="s">
        <v>60</v>
      </c>
      <c r="I5781" s="3">
        <v>8.35603327689022</v>
      </c>
      <c r="J5781" s="3">
        <v>38.4920634920635</v>
      </c>
      <c r="K5781" s="3">
        <v>1.37760022041604</v>
      </c>
      <c r="L5781" s="3">
        <v>65.4841802492809</v>
      </c>
      <c r="M5781" s="3">
        <v>4.44964871194379</v>
      </c>
      <c r="N5781" s="3">
        <v>22.8486646884273</v>
      </c>
      <c r="O5781" s="3">
        <v>11.787938629804</v>
      </c>
      <c r="P5781" s="3">
        <v>46.9574036511156</v>
      </c>
      <c r="Q5781" s="3">
        <v>20.0489396411093</v>
      </c>
      <c r="R5781" s="3">
        <v>32.7748691099476</v>
      </c>
      <c r="S5781" s="3">
        <v>43.3385274639657</v>
      </c>
      <c r="T5781" s="3">
        <v>44.4444444444444</v>
      </c>
      <c r="U5781" s="3"/>
      <c r="V5781" s="3"/>
      <c r="W5781" s="3"/>
      <c r="X5781" s="3"/>
      <c r="Y5781" s="3"/>
      <c r="Z5781" s="3"/>
      <c r="AA5781" s="3">
        <v>0.230278892919554</v>
      </c>
      <c r="AB5781" s="3">
        <v>0.332215716733188</v>
      </c>
      <c r="AC5781" s="3">
        <v>-19.2626728110599</v>
      </c>
      <c r="AD5781" s="3"/>
      <c r="AE5781" s="5">
        <v>2</v>
      </c>
      <c r="AF5781" s="3">
        <v>2.45890181411957</v>
      </c>
      <c r="AG5781" s="3">
        <v>39.1476526463696</v>
      </c>
      <c r="AH5781" s="3"/>
      <c r="AI5781" s="3"/>
      <c r="AJ5781" s="3"/>
      <c r="AK5781" s="3"/>
      <c r="AL5781" s="3"/>
      <c r="AM5781" s="3"/>
      <c r="AN5781" s="5" t="s">
        <v>51</v>
      </c>
      <c r="AO5781" s="1"/>
      <c r="AP5781" s="1"/>
      <c r="AQ5781" s="1"/>
    </row>
    <row r="5782" spans="1:43">
      <c r="A5782" s="1" t="s">
        <v>14480</v>
      </c>
      <c r="B5782" s="1" t="s">
        <v>14481</v>
      </c>
      <c r="C5782" s="3">
        <v>1.41643835616438</v>
      </c>
      <c r="D5782" s="4">
        <v>43720</v>
      </c>
      <c r="E5782" s="3">
        <v>37.4699485706</v>
      </c>
      <c r="F5782" s="5" t="s">
        <v>2544</v>
      </c>
      <c r="G5782" s="5">
        <v>518</v>
      </c>
      <c r="H5782" s="5" t="s">
        <v>60</v>
      </c>
      <c r="I5782" s="3">
        <v>12.4187822359167</v>
      </c>
      <c r="J5782" s="3">
        <v>8.03571428571429</v>
      </c>
      <c r="K5782" s="3">
        <v>3.42957507780483</v>
      </c>
      <c r="L5782" s="3">
        <v>29.8178331735379</v>
      </c>
      <c r="M5782" s="3">
        <v>5.84970514963261</v>
      </c>
      <c r="N5782" s="3">
        <v>12.3639960435213</v>
      </c>
      <c r="O5782" s="3">
        <v>20.5328928468831</v>
      </c>
      <c r="P5782" s="3">
        <v>8.82352941176471</v>
      </c>
      <c r="Q5782" s="3">
        <v>22.4902382950772</v>
      </c>
      <c r="R5782" s="3">
        <v>21.7801047120419</v>
      </c>
      <c r="S5782" s="3">
        <v>64.7168515065267</v>
      </c>
      <c r="T5782" s="3">
        <v>10.9903381642512</v>
      </c>
      <c r="U5782" s="3"/>
      <c r="V5782" s="3"/>
      <c r="W5782" s="3"/>
      <c r="X5782" s="3"/>
      <c r="Y5782" s="3"/>
      <c r="Z5782" s="3"/>
      <c r="AA5782" s="3">
        <v>0.228391483112565</v>
      </c>
      <c r="AB5782" s="3">
        <v>0.427244371734712</v>
      </c>
      <c r="AC5782" s="3">
        <v>-20.1253726109065</v>
      </c>
      <c r="AD5782" s="3"/>
      <c r="AE5782" s="5">
        <v>2</v>
      </c>
      <c r="AF5782" s="3">
        <v>4.45748902318741</v>
      </c>
      <c r="AG5782" s="3">
        <v>75.9370620022599</v>
      </c>
      <c r="AH5782" s="3"/>
      <c r="AI5782" s="3"/>
      <c r="AJ5782" s="3"/>
      <c r="AK5782" s="3"/>
      <c r="AL5782" s="3"/>
      <c r="AM5782" s="3"/>
      <c r="AN5782" s="5" t="s">
        <v>46</v>
      </c>
      <c r="AO5782" s="1"/>
      <c r="AP5782" s="1"/>
      <c r="AQ5782" s="1"/>
    </row>
    <row r="5783" spans="1:43">
      <c r="A5783" s="1" t="s">
        <v>14482</v>
      </c>
      <c r="B5783" s="1" t="s">
        <v>14483</v>
      </c>
      <c r="C5783" s="3">
        <v>0.934246575342466</v>
      </c>
      <c r="D5783" s="4">
        <v>43896</v>
      </c>
      <c r="E5783" s="3">
        <v>0.6634866888</v>
      </c>
      <c r="F5783" s="5" t="s">
        <v>7737</v>
      </c>
      <c r="G5783" s="5">
        <v>342</v>
      </c>
      <c r="H5783" s="5" t="s">
        <v>60</v>
      </c>
      <c r="I5783" s="3">
        <v>7.01458173445895</v>
      </c>
      <c r="J5783" s="3">
        <v>49.0079365079365</v>
      </c>
      <c r="K5783" s="3">
        <v>1.05812436585014</v>
      </c>
      <c r="L5783" s="3">
        <v>69.2233940556088</v>
      </c>
      <c r="M5783" s="3">
        <v>3.91236306729264</v>
      </c>
      <c r="N5783" s="3">
        <v>31.7507418397626</v>
      </c>
      <c r="O5783" s="3">
        <v>8.34498834498836</v>
      </c>
      <c r="P5783" s="3">
        <v>55.1724137931034</v>
      </c>
      <c r="Q5783" s="3">
        <v>15.2968414089631</v>
      </c>
      <c r="R5783" s="3">
        <v>45.9685863874346</v>
      </c>
      <c r="S5783" s="3"/>
      <c r="T5783" s="3"/>
      <c r="U5783" s="3"/>
      <c r="V5783" s="3"/>
      <c r="W5783" s="3"/>
      <c r="X5783" s="3"/>
      <c r="Y5783" s="3"/>
      <c r="Z5783" s="3"/>
      <c r="AA5783" s="3">
        <v>0.280830024716673</v>
      </c>
      <c r="AB5783" s="3">
        <v>0.511138349895802</v>
      </c>
      <c r="AC5783" s="3">
        <v>-7.21543102079695</v>
      </c>
      <c r="AD5783" s="3"/>
      <c r="AE5783" s="5">
        <v>1</v>
      </c>
      <c r="AF5783" s="3">
        <v>3.08515854651186</v>
      </c>
      <c r="AG5783" s="3"/>
      <c r="AH5783" s="3"/>
      <c r="AI5783" s="3"/>
      <c r="AJ5783" s="3"/>
      <c r="AK5783" s="3"/>
      <c r="AL5783" s="3"/>
      <c r="AM5783" s="3"/>
      <c r="AN5783" s="5" t="s">
        <v>51</v>
      </c>
      <c r="AO5783" s="1"/>
      <c r="AP5783" s="1"/>
      <c r="AQ5783" s="1"/>
    </row>
    <row r="5784" spans="1:43">
      <c r="A5784" s="1" t="s">
        <v>14484</v>
      </c>
      <c r="B5784" s="1" t="s">
        <v>14485</v>
      </c>
      <c r="C5784" s="3">
        <v>1.15616438356164</v>
      </c>
      <c r="D5784" s="4">
        <v>43815</v>
      </c>
      <c r="E5784" s="3">
        <v>0.7097036567</v>
      </c>
      <c r="F5784" s="5" t="s">
        <v>319</v>
      </c>
      <c r="G5784" s="5">
        <v>423</v>
      </c>
      <c r="H5784" s="5" t="s">
        <v>60</v>
      </c>
      <c r="I5784" s="3">
        <v>8.49544072948328</v>
      </c>
      <c r="J5784" s="3">
        <v>36.6071428571429</v>
      </c>
      <c r="K5784" s="3">
        <v>1.34866553094832</v>
      </c>
      <c r="L5784" s="3">
        <v>66.0594439117929</v>
      </c>
      <c r="M5784" s="3">
        <v>4.54711869371019</v>
      </c>
      <c r="N5784" s="3">
        <v>21.5628090999011</v>
      </c>
      <c r="O5784" s="3">
        <v>12.0810110683727</v>
      </c>
      <c r="P5784" s="3">
        <v>45.4361054766734</v>
      </c>
      <c r="Q5784" s="3">
        <v>20.5097906819716</v>
      </c>
      <c r="R5784" s="3">
        <v>30.3664921465969</v>
      </c>
      <c r="S5784" s="3">
        <v>42.7371788463461</v>
      </c>
      <c r="T5784" s="3">
        <v>45.2898550724638</v>
      </c>
      <c r="U5784" s="3"/>
      <c r="V5784" s="3"/>
      <c r="W5784" s="3"/>
      <c r="X5784" s="3"/>
      <c r="Y5784" s="3"/>
      <c r="Z5784" s="3"/>
      <c r="AA5784" s="3">
        <v>0.230644164474391</v>
      </c>
      <c r="AB5784" s="3">
        <v>0.336212271089521</v>
      </c>
      <c r="AC5784" s="3">
        <v>-18.840439899672</v>
      </c>
      <c r="AD5784" s="3"/>
      <c r="AE5784" s="5">
        <v>2</v>
      </c>
      <c r="AF5784" s="3">
        <v>2.60258486980126</v>
      </c>
      <c r="AG5784" s="3">
        <v>39.8919147122434</v>
      </c>
      <c r="AH5784" s="3"/>
      <c r="AI5784" s="3"/>
      <c r="AJ5784" s="3"/>
      <c r="AK5784" s="3"/>
      <c r="AL5784" s="3"/>
      <c r="AM5784" s="3"/>
      <c r="AN5784" s="5" t="s">
        <v>51</v>
      </c>
      <c r="AO5784" s="1"/>
      <c r="AP5784" s="1"/>
      <c r="AQ5784" s="1"/>
    </row>
    <row r="5785" spans="1:43">
      <c r="A5785" s="1" t="s">
        <v>14486</v>
      </c>
      <c r="B5785" s="1" t="s">
        <v>14487</v>
      </c>
      <c r="C5785" s="3">
        <v>1.3013698630137</v>
      </c>
      <c r="D5785" s="4">
        <v>43762</v>
      </c>
      <c r="E5785" s="3">
        <v>2.3321747213</v>
      </c>
      <c r="F5785" s="5" t="s">
        <v>10365</v>
      </c>
      <c r="G5785" s="5">
        <v>476</v>
      </c>
      <c r="H5785" s="5" t="s">
        <v>390</v>
      </c>
      <c r="I5785" s="3">
        <v>2.83303194695599</v>
      </c>
      <c r="J5785" s="3">
        <v>2.38095238095238</v>
      </c>
      <c r="K5785" s="3">
        <v>3.2509078333045</v>
      </c>
      <c r="L5785" s="3">
        <v>4.76190476190476</v>
      </c>
      <c r="M5785" s="3">
        <v>-0.714998337213183</v>
      </c>
      <c r="N5785" s="3">
        <v>9.52380952380952</v>
      </c>
      <c r="O5785" s="3">
        <v>10.1762155180367</v>
      </c>
      <c r="P5785" s="3">
        <v>7.14285714285714</v>
      </c>
      <c r="Q5785" s="3">
        <v>13.6251189343482</v>
      </c>
      <c r="R5785" s="3">
        <v>12.8205128205128</v>
      </c>
      <c r="S5785" s="3">
        <v>25.0733137829912</v>
      </c>
      <c r="T5785" s="3">
        <v>18.1818181818182</v>
      </c>
      <c r="U5785" s="3"/>
      <c r="V5785" s="3"/>
      <c r="W5785" s="3"/>
      <c r="X5785" s="3"/>
      <c r="Y5785" s="3"/>
      <c r="Z5785" s="3"/>
      <c r="AA5785" s="3">
        <v>0.173241871892206</v>
      </c>
      <c r="AB5785" s="3">
        <v>0.147026410849204</v>
      </c>
      <c r="AC5785" s="3">
        <v>-22.4335719188156</v>
      </c>
      <c r="AD5785" s="3"/>
      <c r="AE5785" s="5">
        <v>3</v>
      </c>
      <c r="AF5785" s="3">
        <v>1.20427011544799</v>
      </c>
      <c r="AG5785" s="3">
        <v>16.8111396740557</v>
      </c>
      <c r="AH5785" s="3"/>
      <c r="AI5785" s="3"/>
      <c r="AJ5785" s="3"/>
      <c r="AK5785" s="3"/>
      <c r="AL5785" s="3"/>
      <c r="AM5785" s="3"/>
      <c r="AN5785" s="5" t="s">
        <v>46</v>
      </c>
      <c r="AO5785" s="1"/>
      <c r="AP5785" s="1"/>
      <c r="AQ5785" s="1"/>
    </row>
    <row r="5786" spans="1:43">
      <c r="A5786" s="1" t="s">
        <v>14488</v>
      </c>
      <c r="B5786" s="1" t="s">
        <v>14489</v>
      </c>
      <c r="C5786" s="3">
        <v>1.16438356164384</v>
      </c>
      <c r="D5786" s="4">
        <v>43812</v>
      </c>
      <c r="E5786" s="3">
        <v>1.2000308196</v>
      </c>
      <c r="F5786" s="5" t="s">
        <v>11539</v>
      </c>
      <c r="G5786" s="5">
        <v>426</v>
      </c>
      <c r="H5786" s="5" t="s">
        <v>390</v>
      </c>
      <c r="I5786" s="3">
        <v>0.251104861390111</v>
      </c>
      <c r="J5786" s="3">
        <v>16.6666666666667</v>
      </c>
      <c r="K5786" s="3">
        <v>1.77424288773325</v>
      </c>
      <c r="L5786" s="3">
        <v>16.6666666666667</v>
      </c>
      <c r="M5786" s="3">
        <v>-2.11827007943513</v>
      </c>
      <c r="N5786" s="3">
        <v>16.6666666666667</v>
      </c>
      <c r="O5786" s="3">
        <v>13.9513643109944</v>
      </c>
      <c r="P5786" s="3">
        <v>2.38095238095238</v>
      </c>
      <c r="Q5786" s="3">
        <v>14.3954154727794</v>
      </c>
      <c r="R5786" s="3">
        <v>10.2564102564103</v>
      </c>
      <c r="S5786" s="3">
        <v>5.48509828788839</v>
      </c>
      <c r="T5786" s="3">
        <v>100</v>
      </c>
      <c r="U5786" s="3"/>
      <c r="V5786" s="3"/>
      <c r="W5786" s="3"/>
      <c r="X5786" s="3"/>
      <c r="Y5786" s="3"/>
      <c r="Z5786" s="3"/>
      <c r="AA5786" s="3">
        <v>0.0432775264319695</v>
      </c>
      <c r="AB5786" s="3">
        <v>-0.0106957662043113</v>
      </c>
      <c r="AC5786" s="3">
        <v>-25.7363879797679</v>
      </c>
      <c r="AD5786" s="3"/>
      <c r="AE5786" s="5">
        <v>3</v>
      </c>
      <c r="AF5786" s="3">
        <v>0.00978997878807975</v>
      </c>
      <c r="AG5786" s="3">
        <v>0.12963535520838</v>
      </c>
      <c r="AH5786" s="3"/>
      <c r="AI5786" s="3"/>
      <c r="AJ5786" s="3"/>
      <c r="AK5786" s="3"/>
      <c r="AL5786" s="3"/>
      <c r="AM5786" s="3"/>
      <c r="AN5786" s="5" t="s">
        <v>46</v>
      </c>
      <c r="AO5786" s="1"/>
      <c r="AP5786" s="1"/>
      <c r="AQ5786" s="1"/>
    </row>
    <row r="5787" spans="1:43">
      <c r="A5787" s="1" t="s">
        <v>14490</v>
      </c>
      <c r="B5787" s="1" t="s">
        <v>14491</v>
      </c>
      <c r="C5787" s="3">
        <v>1.22465753424658</v>
      </c>
      <c r="D5787" s="4">
        <v>43790</v>
      </c>
      <c r="E5787" s="3">
        <v>2.5356107716</v>
      </c>
      <c r="F5787" s="5" t="s">
        <v>10381</v>
      </c>
      <c r="G5787" s="5">
        <v>448</v>
      </c>
      <c r="H5787" s="5" t="s">
        <v>60</v>
      </c>
      <c r="I5787" s="3">
        <v>2.22684085510689</v>
      </c>
      <c r="J5787" s="3">
        <v>69.7420634920635</v>
      </c>
      <c r="K5787" s="3">
        <v>1.0788990825688</v>
      </c>
      <c r="L5787" s="3">
        <v>69.1275167785235</v>
      </c>
      <c r="M5787" s="3">
        <v>-0.713719270420303</v>
      </c>
      <c r="N5787" s="3">
        <v>65.3808110781405</v>
      </c>
      <c r="O5787" s="3">
        <v>3.37011183667342</v>
      </c>
      <c r="P5787" s="3">
        <v>68.4584178498986</v>
      </c>
      <c r="Q5787" s="3">
        <v>2.34078918035224</v>
      </c>
      <c r="R5787" s="3">
        <v>68.586387434555</v>
      </c>
      <c r="S5787" s="3">
        <v>34.2038588969012</v>
      </c>
      <c r="T5787" s="3">
        <v>54.7101449275362</v>
      </c>
      <c r="U5787" s="3"/>
      <c r="V5787" s="3"/>
      <c r="W5787" s="3"/>
      <c r="X5787" s="3"/>
      <c r="Y5787" s="3"/>
      <c r="Z5787" s="3"/>
      <c r="AA5787" s="3">
        <v>0.161754298328544</v>
      </c>
      <c r="AB5787" s="3">
        <v>0.26856920682474</v>
      </c>
      <c r="AC5787" s="3">
        <v>-15.0175249393368</v>
      </c>
      <c r="AD5787" s="3"/>
      <c r="AE5787" s="5">
        <v>2</v>
      </c>
      <c r="AF5787" s="3">
        <v>2.3105439493594</v>
      </c>
      <c r="AG5787" s="3">
        <v>31.23058329763</v>
      </c>
      <c r="AH5787" s="3"/>
      <c r="AI5787" s="3"/>
      <c r="AJ5787" s="3"/>
      <c r="AK5787" s="3"/>
      <c r="AL5787" s="3"/>
      <c r="AM5787" s="3"/>
      <c r="AN5787" s="5" t="s">
        <v>46</v>
      </c>
      <c r="AO5787" s="1"/>
      <c r="AP5787" s="1"/>
      <c r="AQ5787" s="1"/>
    </row>
    <row r="5788" spans="1:43">
      <c r="A5788" s="1" t="s">
        <v>14492</v>
      </c>
      <c r="B5788" s="1" t="s">
        <v>14493</v>
      </c>
      <c r="C5788" s="3">
        <v>0.961643835616438</v>
      </c>
      <c r="D5788" s="4">
        <v>43886</v>
      </c>
      <c r="E5788" s="3">
        <v>1.0502423453</v>
      </c>
      <c r="F5788" s="5" t="s">
        <v>1520</v>
      </c>
      <c r="G5788" s="5">
        <v>352</v>
      </c>
      <c r="H5788" s="5" t="s">
        <v>60</v>
      </c>
      <c r="I5788" s="3">
        <v>8.40589887640451</v>
      </c>
      <c r="J5788" s="3">
        <v>38.0952380952381</v>
      </c>
      <c r="K5788" s="3">
        <v>1.45908642786724</v>
      </c>
      <c r="L5788" s="3">
        <v>64.2377756471716</v>
      </c>
      <c r="M5788" s="3">
        <v>4.37457741717376</v>
      </c>
      <c r="N5788" s="3">
        <v>24.2334322453017</v>
      </c>
      <c r="O5788" s="3">
        <v>12.3262751946445</v>
      </c>
      <c r="P5788" s="3">
        <v>44.2190669371197</v>
      </c>
      <c r="Q5788" s="3">
        <v>21.7813190280846</v>
      </c>
      <c r="R5788" s="3">
        <v>25.2356020942408</v>
      </c>
      <c r="S5788" s="3"/>
      <c r="T5788" s="3"/>
      <c r="U5788" s="3"/>
      <c r="V5788" s="3"/>
      <c r="W5788" s="3"/>
      <c r="X5788" s="3"/>
      <c r="Y5788" s="3"/>
      <c r="Z5788" s="3"/>
      <c r="AA5788" s="3">
        <v>0.340181466605966</v>
      </c>
      <c r="AB5788" s="3">
        <v>0.670990714187935</v>
      </c>
      <c r="AC5788" s="3">
        <v>-6.88252896493516</v>
      </c>
      <c r="AD5788" s="3"/>
      <c r="AE5788" s="5">
        <v>1</v>
      </c>
      <c r="AF5788" s="3">
        <v>3.75124726936944</v>
      </c>
      <c r="AG5788" s="3"/>
      <c r="AH5788" s="3"/>
      <c r="AI5788" s="3"/>
      <c r="AJ5788" s="3"/>
      <c r="AK5788" s="3"/>
      <c r="AL5788" s="3"/>
      <c r="AM5788" s="3"/>
      <c r="AN5788" s="5" t="s">
        <v>51</v>
      </c>
      <c r="AO5788" s="1"/>
      <c r="AP5788" s="1"/>
      <c r="AQ5788" s="1"/>
    </row>
    <row r="5789" spans="1:43">
      <c r="A5789" s="1" t="s">
        <v>14494</v>
      </c>
      <c r="B5789" s="1" t="s">
        <v>14495</v>
      </c>
      <c r="C5789" s="3">
        <v>1.2027397260274</v>
      </c>
      <c r="D5789" s="4">
        <v>43798</v>
      </c>
      <c r="E5789" s="3">
        <v>1.4407580089</v>
      </c>
      <c r="F5789" s="5" t="s">
        <v>2294</v>
      </c>
      <c r="G5789" s="5">
        <v>440</v>
      </c>
      <c r="H5789" s="5" t="s">
        <v>60</v>
      </c>
      <c r="I5789" s="3">
        <v>8.79854809437387</v>
      </c>
      <c r="J5789" s="3">
        <v>32.7380952380952</v>
      </c>
      <c r="K5789" s="3">
        <v>1.56546489563567</v>
      </c>
      <c r="L5789" s="3">
        <v>62.5119846596357</v>
      </c>
      <c r="M5789" s="3">
        <v>4.71632196757965</v>
      </c>
      <c r="N5789" s="3">
        <v>20.4747774480712</v>
      </c>
      <c r="O5789" s="3">
        <v>12.6926836604256</v>
      </c>
      <c r="P5789" s="3">
        <v>43.4077079107505</v>
      </c>
      <c r="Q5789" s="3">
        <v>24.6838602329451</v>
      </c>
      <c r="R5789" s="3">
        <v>15.3926701570681</v>
      </c>
      <c r="S5789" s="3">
        <v>53.3196930946291</v>
      </c>
      <c r="T5789" s="3">
        <v>26.8115942028986</v>
      </c>
      <c r="U5789" s="3"/>
      <c r="V5789" s="3"/>
      <c r="W5789" s="3"/>
      <c r="X5789" s="3"/>
      <c r="Y5789" s="3"/>
      <c r="Z5789" s="3"/>
      <c r="AA5789" s="3">
        <v>0.267136601910924</v>
      </c>
      <c r="AB5789" s="3">
        <v>0.363479209955372</v>
      </c>
      <c r="AC5789" s="3">
        <v>-19.1108545034642</v>
      </c>
      <c r="AD5789" s="3"/>
      <c r="AE5789" s="5">
        <v>3</v>
      </c>
      <c r="AF5789" s="3">
        <v>2.76132941835188</v>
      </c>
      <c r="AG5789" s="3">
        <v>46.1749138364988</v>
      </c>
      <c r="AH5789" s="3"/>
      <c r="AI5789" s="3"/>
      <c r="AJ5789" s="3"/>
      <c r="AK5789" s="3"/>
      <c r="AL5789" s="3"/>
      <c r="AM5789" s="3"/>
      <c r="AN5789" s="5" t="s">
        <v>51</v>
      </c>
      <c r="AO5789" s="1"/>
      <c r="AP5789" s="1"/>
      <c r="AQ5789" s="1"/>
    </row>
    <row r="5790" spans="1:43">
      <c r="A5790" s="1" t="s">
        <v>14496</v>
      </c>
      <c r="B5790" s="1" t="s">
        <v>14497</v>
      </c>
      <c r="C5790" s="3">
        <v>1.38356164383562</v>
      </c>
      <c r="D5790" s="4">
        <v>43732</v>
      </c>
      <c r="E5790" s="3">
        <v>2.4151419394</v>
      </c>
      <c r="F5790" s="5" t="s">
        <v>1520</v>
      </c>
      <c r="G5790" s="5">
        <v>506</v>
      </c>
      <c r="H5790" s="5" t="s">
        <v>390</v>
      </c>
      <c r="I5790" s="3">
        <v>2.30609639323332</v>
      </c>
      <c r="J5790" s="3">
        <v>4.76190476190476</v>
      </c>
      <c r="K5790" s="3">
        <v>3.34515556988555</v>
      </c>
      <c r="L5790" s="3">
        <v>2.38095238095238</v>
      </c>
      <c r="M5790" s="3">
        <v>-0.217915791112142</v>
      </c>
      <c r="N5790" s="3">
        <v>2.38095238095238</v>
      </c>
      <c r="O5790" s="3">
        <v>12.5735358679428</v>
      </c>
      <c r="P5790" s="3">
        <v>4.76190476190476</v>
      </c>
      <c r="Q5790" s="3">
        <v>28.5055627944272</v>
      </c>
      <c r="R5790" s="3">
        <v>2.56410256410256</v>
      </c>
      <c r="S5790" s="3">
        <v>35.3997254197909</v>
      </c>
      <c r="T5790" s="3">
        <v>4.54545454545455</v>
      </c>
      <c r="U5790" s="3"/>
      <c r="V5790" s="3"/>
      <c r="W5790" s="3"/>
      <c r="X5790" s="3"/>
      <c r="Y5790" s="3"/>
      <c r="Z5790" s="3"/>
      <c r="AA5790" s="3">
        <v>0.253186054449668</v>
      </c>
      <c r="AB5790" s="3">
        <v>0.282444640056646</v>
      </c>
      <c r="AC5790" s="3">
        <v>-9.68980797636632</v>
      </c>
      <c r="AD5790" s="3"/>
      <c r="AE5790" s="5">
        <v>2</v>
      </c>
      <c r="AF5790" s="3">
        <v>1.58908130107834</v>
      </c>
      <c r="AG5790" s="3">
        <v>29.1262553932613</v>
      </c>
      <c r="AH5790" s="3"/>
      <c r="AI5790" s="3"/>
      <c r="AJ5790" s="3"/>
      <c r="AK5790" s="3"/>
      <c r="AL5790" s="3"/>
      <c r="AM5790" s="3"/>
      <c r="AN5790" s="5" t="s">
        <v>46</v>
      </c>
      <c r="AO5790" s="1"/>
      <c r="AP5790" s="1"/>
      <c r="AQ5790" s="1"/>
    </row>
    <row r="5791" spans="1:43">
      <c r="A5791" s="1" t="s">
        <v>14498</v>
      </c>
      <c r="B5791" s="1" t="s">
        <v>14499</v>
      </c>
      <c r="C5791" s="3">
        <v>1.14794520547945</v>
      </c>
      <c r="D5791" s="4">
        <v>43818</v>
      </c>
      <c r="E5791" s="3">
        <v>0.9062871846</v>
      </c>
      <c r="F5791" s="5" t="s">
        <v>14473</v>
      </c>
      <c r="G5791" s="5">
        <v>420</v>
      </c>
      <c r="H5791" s="5" t="s">
        <v>60</v>
      </c>
      <c r="I5791" s="3">
        <v>9.64688988969388</v>
      </c>
      <c r="J5791" s="3">
        <v>23.9087301587302</v>
      </c>
      <c r="K5791" s="3">
        <v>3.62716673863426</v>
      </c>
      <c r="L5791" s="3">
        <v>20.4218600191755</v>
      </c>
      <c r="M5791" s="3">
        <v>2.28947208183644</v>
      </c>
      <c r="N5791" s="3">
        <v>49.1592482690406</v>
      </c>
      <c r="O5791" s="3">
        <v>15.2431913288057</v>
      </c>
      <c r="P5791" s="3">
        <v>29.7160243407708</v>
      </c>
      <c r="Q5791" s="3">
        <v>22.2456702081211</v>
      </c>
      <c r="R5791" s="3">
        <v>22.6178010471204</v>
      </c>
      <c r="S5791" s="3">
        <v>61.6687518044462</v>
      </c>
      <c r="T5791" s="3">
        <v>13.5265700483092</v>
      </c>
      <c r="U5791" s="3"/>
      <c r="V5791" s="3"/>
      <c r="W5791" s="3"/>
      <c r="X5791" s="3"/>
      <c r="Y5791" s="3"/>
      <c r="Z5791" s="3"/>
      <c r="AA5791" s="3">
        <v>0.256168768083942</v>
      </c>
      <c r="AB5791" s="3">
        <v>0.434400742005758</v>
      </c>
      <c r="AC5791" s="3">
        <v>-17.773661462468</v>
      </c>
      <c r="AD5791" s="3"/>
      <c r="AE5791" s="5">
        <v>1</v>
      </c>
      <c r="AF5791" s="3">
        <v>3.64519876438621</v>
      </c>
      <c r="AG5791" s="3">
        <v>56.5269447730547</v>
      </c>
      <c r="AH5791" s="3"/>
      <c r="AI5791" s="3"/>
      <c r="AJ5791" s="3"/>
      <c r="AK5791" s="3"/>
      <c r="AL5791" s="3"/>
      <c r="AM5791" s="3"/>
      <c r="AN5791" s="5" t="s">
        <v>46</v>
      </c>
      <c r="AO5791" s="1"/>
      <c r="AP5791" s="1"/>
      <c r="AQ5791" s="1"/>
    </row>
    <row r="5792" spans="1:43">
      <c r="A5792" s="1" t="s">
        <v>14500</v>
      </c>
      <c r="B5792" s="1" t="s">
        <v>14501</v>
      </c>
      <c r="C5792" s="3">
        <v>1.27945205479452</v>
      </c>
      <c r="D5792" s="4">
        <v>43770</v>
      </c>
      <c r="E5792" s="3">
        <v>1.1862312335</v>
      </c>
      <c r="F5792" s="5" t="s">
        <v>5217</v>
      </c>
      <c r="G5792" s="5">
        <v>468</v>
      </c>
      <c r="H5792" s="5" t="s">
        <v>60</v>
      </c>
      <c r="I5792" s="3">
        <v>9.7409638554217</v>
      </c>
      <c r="J5792" s="3">
        <v>23.015873015873</v>
      </c>
      <c r="K5792" s="3">
        <v>2.88602733536655</v>
      </c>
      <c r="L5792" s="3">
        <v>41.2272291466922</v>
      </c>
      <c r="M5792" s="3">
        <v>1.8847874720358</v>
      </c>
      <c r="N5792" s="3">
        <v>52.1266073194857</v>
      </c>
      <c r="O5792" s="3">
        <v>18.9487430623572</v>
      </c>
      <c r="P5792" s="3">
        <v>12.9817444219067</v>
      </c>
      <c r="Q5792" s="3">
        <v>22.8554086862692</v>
      </c>
      <c r="R5792" s="3">
        <v>19.8952879581152</v>
      </c>
      <c r="S5792" s="3">
        <v>54.9855368385231</v>
      </c>
      <c r="T5792" s="3">
        <v>23.4299516908213</v>
      </c>
      <c r="U5792" s="3"/>
      <c r="V5792" s="3"/>
      <c r="W5792" s="3"/>
      <c r="X5792" s="3"/>
      <c r="Y5792" s="3"/>
      <c r="Z5792" s="3"/>
      <c r="AA5792" s="3">
        <v>0.214252829097888</v>
      </c>
      <c r="AB5792" s="3">
        <v>0.440430266470769</v>
      </c>
      <c r="AC5792" s="3">
        <v>-19.4261163111861</v>
      </c>
      <c r="AD5792" s="3"/>
      <c r="AE5792" s="5">
        <v>2</v>
      </c>
      <c r="AF5792" s="3">
        <v>3.93777188195962</v>
      </c>
      <c r="AG5792" s="3">
        <v>61.5760194459409</v>
      </c>
      <c r="AH5792" s="3"/>
      <c r="AI5792" s="3"/>
      <c r="AJ5792" s="3"/>
      <c r="AK5792" s="3"/>
      <c r="AL5792" s="3"/>
      <c r="AM5792" s="3"/>
      <c r="AN5792" s="5" t="s">
        <v>46</v>
      </c>
      <c r="AO5792" s="1"/>
      <c r="AP5792" s="1"/>
      <c r="AQ5792" s="1"/>
    </row>
    <row r="5793" spans="1:43">
      <c r="A5793" s="1" t="s">
        <v>14502</v>
      </c>
      <c r="B5793" s="1" t="s">
        <v>14503</v>
      </c>
      <c r="C5793" s="3">
        <v>0.786301369863014</v>
      </c>
      <c r="D5793" s="4">
        <v>43950</v>
      </c>
      <c r="E5793" s="3">
        <v>1.6094454936</v>
      </c>
      <c r="F5793" s="5" t="s">
        <v>7357</v>
      </c>
      <c r="G5793" s="5">
        <v>288</v>
      </c>
      <c r="H5793" s="5" t="s">
        <v>205</v>
      </c>
      <c r="I5793" s="3">
        <v>0.329111399222108</v>
      </c>
      <c r="J5793" s="3">
        <v>4.8689138576779</v>
      </c>
      <c r="K5793" s="3">
        <v>0.0298299691756952</v>
      </c>
      <c r="L5793" s="3">
        <v>15.1851851851852</v>
      </c>
      <c r="M5793" s="3">
        <v>-0.0596065964633354</v>
      </c>
      <c r="N5793" s="3">
        <v>15.2985074626866</v>
      </c>
      <c r="O5793" s="3">
        <v>0.933079161232063</v>
      </c>
      <c r="P5793" s="3">
        <v>13.6186770428016</v>
      </c>
      <c r="Q5793" s="3">
        <v>0.963468486551591</v>
      </c>
      <c r="R5793" s="3">
        <v>71.2389380530973</v>
      </c>
      <c r="S5793" s="3"/>
      <c r="T5793" s="3"/>
      <c r="U5793" s="3"/>
      <c r="V5793" s="3"/>
      <c r="W5793" s="3"/>
      <c r="X5793" s="3"/>
      <c r="Y5793" s="3"/>
      <c r="Z5793" s="3"/>
      <c r="AA5793" s="3">
        <v>-0.0926162169800953</v>
      </c>
      <c r="AB5793" s="3">
        <v>-0.11646842850593</v>
      </c>
      <c r="AC5793" s="3">
        <v>-0.939436338197078</v>
      </c>
      <c r="AD5793" s="3"/>
      <c r="AE5793" s="5">
        <v>3</v>
      </c>
      <c r="AF5793" s="3">
        <v>0.0580364117949945</v>
      </c>
      <c r="AG5793" s="3"/>
      <c r="AH5793" s="3"/>
      <c r="AI5793" s="3"/>
      <c r="AJ5793" s="3"/>
      <c r="AK5793" s="3"/>
      <c r="AL5793" s="3"/>
      <c r="AM5793" s="3"/>
      <c r="AN5793" s="5" t="s">
        <v>46</v>
      </c>
      <c r="AO5793" s="1"/>
      <c r="AP5793" s="1"/>
      <c r="AQ5793" s="1"/>
    </row>
    <row r="5794" spans="1:43">
      <c r="A5794" s="1" t="s">
        <v>14504</v>
      </c>
      <c r="B5794" s="1" t="s">
        <v>14505</v>
      </c>
      <c r="C5794" s="3">
        <v>1.18356164383562</v>
      </c>
      <c r="D5794" s="4">
        <v>43805</v>
      </c>
      <c r="E5794" s="3">
        <v>0.4873476096</v>
      </c>
      <c r="F5794" s="5" t="s">
        <v>14464</v>
      </c>
      <c r="G5794" s="5">
        <v>433</v>
      </c>
      <c r="H5794" s="5" t="s">
        <v>60</v>
      </c>
      <c r="I5794" s="3">
        <v>-2.18282252316464</v>
      </c>
      <c r="J5794" s="3">
        <v>87.4007936507936</v>
      </c>
      <c r="K5794" s="3">
        <v>1.08645612742842</v>
      </c>
      <c r="L5794" s="3">
        <v>69.0316395014382</v>
      </c>
      <c r="M5794" s="3">
        <v>-2.87508846426044</v>
      </c>
      <c r="N5794" s="3">
        <v>83.5806132542038</v>
      </c>
      <c r="O5794" s="3">
        <v>-3.00379892216625</v>
      </c>
      <c r="P5794" s="3">
        <v>84.9898580121704</v>
      </c>
      <c r="Q5794" s="3">
        <v>-7.17003466644119</v>
      </c>
      <c r="R5794" s="3">
        <v>88.0628272251309</v>
      </c>
      <c r="S5794" s="3">
        <v>15.2408943004094</v>
      </c>
      <c r="T5794" s="3">
        <v>82.1256038647343</v>
      </c>
      <c r="U5794" s="3"/>
      <c r="V5794" s="3"/>
      <c r="W5794" s="3"/>
      <c r="X5794" s="3"/>
      <c r="Y5794" s="3"/>
      <c r="Z5794" s="3"/>
      <c r="AA5794" s="3">
        <v>0.0825712744975147</v>
      </c>
      <c r="AB5794" s="3">
        <v>0.056420278390029</v>
      </c>
      <c r="AC5794" s="3">
        <v>-12.8856447688565</v>
      </c>
      <c r="AD5794" s="3"/>
      <c r="AE5794" s="5">
        <v>3</v>
      </c>
      <c r="AF5794" s="3">
        <v>0.751169902982038</v>
      </c>
      <c r="AG5794" s="3">
        <v>7.34219362673105</v>
      </c>
      <c r="AH5794" s="3"/>
      <c r="AI5794" s="3"/>
      <c r="AJ5794" s="3"/>
      <c r="AK5794" s="3"/>
      <c r="AL5794" s="3"/>
      <c r="AM5794" s="3"/>
      <c r="AN5794" s="5" t="s">
        <v>46</v>
      </c>
      <c r="AO5794" s="1"/>
      <c r="AP5794" s="1"/>
      <c r="AQ5794" s="1"/>
    </row>
    <row r="5795" spans="1:43">
      <c r="A5795" s="1" t="s">
        <v>14506</v>
      </c>
      <c r="B5795" s="1" t="s">
        <v>14507</v>
      </c>
      <c r="C5795" s="3">
        <v>0.895890410958904</v>
      </c>
      <c r="D5795" s="4">
        <v>43910</v>
      </c>
      <c r="E5795" s="3">
        <v>0.9932151259</v>
      </c>
      <c r="F5795" s="5" t="s">
        <v>14359</v>
      </c>
      <c r="G5795" s="5">
        <v>328</v>
      </c>
      <c r="H5795" s="5" t="s">
        <v>60</v>
      </c>
      <c r="I5795" s="3">
        <v>16.6729437730969</v>
      </c>
      <c r="J5795" s="3">
        <v>0.694444444444444</v>
      </c>
      <c r="K5795" s="3">
        <v>4.47830819468202</v>
      </c>
      <c r="L5795" s="3">
        <v>6.42377756471716</v>
      </c>
      <c r="M5795" s="3">
        <v>9.45199010032123</v>
      </c>
      <c r="N5795" s="3">
        <v>3.9564787339268</v>
      </c>
      <c r="O5795" s="3">
        <v>27.4673343626587</v>
      </c>
      <c r="P5795" s="3">
        <v>1.3184584178499</v>
      </c>
      <c r="Q5795" s="3">
        <v>33.4489121902931</v>
      </c>
      <c r="R5795" s="3">
        <v>4.71204188481675</v>
      </c>
      <c r="S5795" s="3"/>
      <c r="T5795" s="3"/>
      <c r="U5795" s="3"/>
      <c r="V5795" s="3"/>
      <c r="W5795" s="3"/>
      <c r="X5795" s="3"/>
      <c r="Y5795" s="3"/>
      <c r="Z5795" s="3"/>
      <c r="AA5795" s="3">
        <v>0.353535860521241</v>
      </c>
      <c r="AB5795" s="3">
        <v>0.715570311153342</v>
      </c>
      <c r="AC5795" s="3">
        <v>-12.7764127764128</v>
      </c>
      <c r="AD5795" s="3"/>
      <c r="AE5795" s="5">
        <v>2</v>
      </c>
      <c r="AF5795" s="3">
        <v>6.02684010638357</v>
      </c>
      <c r="AG5795" s="3"/>
      <c r="AH5795" s="3"/>
      <c r="AI5795" s="3"/>
      <c r="AJ5795" s="3"/>
      <c r="AK5795" s="3"/>
      <c r="AL5795" s="3"/>
      <c r="AM5795" s="3"/>
      <c r="AN5795" s="5" t="s">
        <v>46</v>
      </c>
      <c r="AO5795" s="1"/>
      <c r="AP5795" s="1"/>
      <c r="AQ5795" s="1"/>
    </row>
    <row r="5796" spans="1:43">
      <c r="A5796" s="1" t="s">
        <v>14508</v>
      </c>
      <c r="B5796" s="1" t="s">
        <v>14509</v>
      </c>
      <c r="C5796" s="3">
        <v>0.895890410958904</v>
      </c>
      <c r="D5796" s="4">
        <v>43910</v>
      </c>
      <c r="E5796" s="3">
        <v>49.2483357601</v>
      </c>
      <c r="F5796" s="5" t="s">
        <v>11631</v>
      </c>
      <c r="G5796" s="5">
        <v>328</v>
      </c>
      <c r="H5796" s="5" t="s">
        <v>60</v>
      </c>
      <c r="I5796" s="3">
        <v>11.4807098211079</v>
      </c>
      <c r="J5796" s="3">
        <v>15.7738095238095</v>
      </c>
      <c r="K5796" s="3">
        <v>3.8204201793122</v>
      </c>
      <c r="L5796" s="3">
        <v>15.1486097794823</v>
      </c>
      <c r="M5796" s="3">
        <v>8.40435936845047</v>
      </c>
      <c r="N5796" s="3">
        <v>5.14342235410485</v>
      </c>
      <c r="O5796" s="3">
        <v>15.5914779499404</v>
      </c>
      <c r="P5796" s="3">
        <v>27.789046653144</v>
      </c>
      <c r="Q5796" s="3">
        <v>1.25285481239805</v>
      </c>
      <c r="R5796" s="3">
        <v>70.6806282722513</v>
      </c>
      <c r="S5796" s="3"/>
      <c r="T5796" s="3"/>
      <c r="U5796" s="3"/>
      <c r="V5796" s="3"/>
      <c r="W5796" s="3"/>
      <c r="X5796" s="3"/>
      <c r="Y5796" s="3"/>
      <c r="Z5796" s="3"/>
      <c r="AA5796" s="3">
        <v>0.227438628038507</v>
      </c>
      <c r="AB5796" s="3">
        <v>0.38796987488282</v>
      </c>
      <c r="AC5796" s="3">
        <v>-24.0626748740907</v>
      </c>
      <c r="AD5796" s="3"/>
      <c r="AE5796" s="5">
        <v>2</v>
      </c>
      <c r="AF5796" s="3">
        <v>3.88342083529253</v>
      </c>
      <c r="AG5796" s="3"/>
      <c r="AH5796" s="3"/>
      <c r="AI5796" s="3"/>
      <c r="AJ5796" s="3"/>
      <c r="AK5796" s="3"/>
      <c r="AL5796" s="3"/>
      <c r="AM5796" s="3"/>
      <c r="AN5796" s="5" t="s">
        <v>46</v>
      </c>
      <c r="AO5796" s="1"/>
      <c r="AP5796" s="1"/>
      <c r="AQ5796" s="1"/>
    </row>
    <row r="5797" spans="1:43">
      <c r="A5797" s="1" t="s">
        <v>14510</v>
      </c>
      <c r="B5797" s="1" t="s">
        <v>14511</v>
      </c>
      <c r="C5797" s="3">
        <v>1.12876712328767</v>
      </c>
      <c r="D5797" s="4">
        <v>43825</v>
      </c>
      <c r="E5797" s="3">
        <v>15.7213663038</v>
      </c>
      <c r="F5797" s="5" t="s">
        <v>10381</v>
      </c>
      <c r="G5797" s="5">
        <v>413</v>
      </c>
      <c r="H5797" s="5" t="s">
        <v>60</v>
      </c>
      <c r="I5797" s="3">
        <v>-3.92443039001054</v>
      </c>
      <c r="J5797" s="3">
        <v>90.0793650793651</v>
      </c>
      <c r="K5797" s="3">
        <v>0.219910344244283</v>
      </c>
      <c r="L5797" s="3">
        <v>84.2761265580057</v>
      </c>
      <c r="M5797" s="3">
        <v>-5.51790128378917</v>
      </c>
      <c r="N5797" s="3">
        <v>91.4935707220574</v>
      </c>
      <c r="O5797" s="3">
        <v>-4.41271377863827</v>
      </c>
      <c r="P5797" s="3">
        <v>87.2210953346856</v>
      </c>
      <c r="Q5797" s="3">
        <v>-6.34682263673728</v>
      </c>
      <c r="R5797" s="3">
        <v>87.1204188481675</v>
      </c>
      <c r="S5797" s="3">
        <v>26.7950775815944</v>
      </c>
      <c r="T5797" s="3">
        <v>64.2512077294686</v>
      </c>
      <c r="U5797" s="3"/>
      <c r="V5797" s="3"/>
      <c r="W5797" s="3"/>
      <c r="X5797" s="3"/>
      <c r="Y5797" s="3"/>
      <c r="Z5797" s="3"/>
      <c r="AA5797" s="3">
        <v>0.102769160851529</v>
      </c>
      <c r="AB5797" s="3">
        <v>0.117309808202344</v>
      </c>
      <c r="AC5797" s="3">
        <v>-18.1349535119212</v>
      </c>
      <c r="AD5797" s="3"/>
      <c r="AE5797" s="5">
        <v>2</v>
      </c>
      <c r="AF5797" s="3">
        <v>1.64460653955579</v>
      </c>
      <c r="AG5797" s="3">
        <v>19.6603243946637</v>
      </c>
      <c r="AH5797" s="3"/>
      <c r="AI5797" s="3"/>
      <c r="AJ5797" s="3"/>
      <c r="AK5797" s="3"/>
      <c r="AL5797" s="3"/>
      <c r="AM5797" s="3"/>
      <c r="AN5797" s="5" t="s">
        <v>46</v>
      </c>
      <c r="AO5797" s="1"/>
      <c r="AP5797" s="1"/>
      <c r="AQ5797" s="1"/>
    </row>
    <row r="5798" spans="1:43">
      <c r="A5798" s="1" t="s">
        <v>14512</v>
      </c>
      <c r="B5798" s="1" t="s">
        <v>14513</v>
      </c>
      <c r="C5798" s="3">
        <v>1.05479452054795</v>
      </c>
      <c r="D5798" s="4">
        <v>43852</v>
      </c>
      <c r="E5798" s="3">
        <v>47.3581087572</v>
      </c>
      <c r="F5798" s="5" t="s">
        <v>11631</v>
      </c>
      <c r="G5798" s="5">
        <v>386</v>
      </c>
      <c r="H5798" s="5" t="s">
        <v>60</v>
      </c>
      <c r="I5798" s="3">
        <v>-5.38312811641397</v>
      </c>
      <c r="J5798" s="3">
        <v>91.468253968254</v>
      </c>
      <c r="K5798" s="3">
        <v>-0.895331485823926</v>
      </c>
      <c r="L5798" s="3">
        <v>96.5484180249281</v>
      </c>
      <c r="M5798" s="3">
        <v>-9.45564319797448</v>
      </c>
      <c r="N5798" s="3">
        <v>97.5272007912957</v>
      </c>
      <c r="O5798" s="3">
        <v>-13.1596152050061</v>
      </c>
      <c r="P5798" s="3">
        <v>98.6815415821501</v>
      </c>
      <c r="Q5798" s="3">
        <v>-14.3672867931479</v>
      </c>
      <c r="R5798" s="3">
        <v>96.6492146596859</v>
      </c>
      <c r="S5798" s="3">
        <v>-8.01345468935496</v>
      </c>
      <c r="T5798" s="3">
        <v>97.463768115942</v>
      </c>
      <c r="U5798" s="3"/>
      <c r="V5798" s="3"/>
      <c r="W5798" s="3"/>
      <c r="X5798" s="3"/>
      <c r="Y5798" s="3"/>
      <c r="Z5798" s="3"/>
      <c r="AA5798" s="3">
        <v>-0.0289688035492682</v>
      </c>
      <c r="AB5798" s="3">
        <v>-0.0350735236839515</v>
      </c>
      <c r="AC5798" s="3">
        <v>-26.4701117770938</v>
      </c>
      <c r="AD5798" s="3"/>
      <c r="AE5798" s="5">
        <v>3</v>
      </c>
      <c r="AF5798" s="3">
        <v>0.0377900924938932</v>
      </c>
      <c r="AG5798" s="3"/>
      <c r="AH5798" s="3"/>
      <c r="AI5798" s="3"/>
      <c r="AJ5798" s="3"/>
      <c r="AK5798" s="3"/>
      <c r="AL5798" s="3"/>
      <c r="AM5798" s="3"/>
      <c r="AN5798" s="5" t="s">
        <v>46</v>
      </c>
      <c r="AO5798" s="1"/>
      <c r="AP5798" s="1"/>
      <c r="AQ5798" s="1"/>
    </row>
    <row r="5799" spans="1:43">
      <c r="A5799" s="1" t="s">
        <v>14514</v>
      </c>
      <c r="B5799" s="1" t="s">
        <v>14515</v>
      </c>
      <c r="C5799" s="3">
        <v>1.06027397260274</v>
      </c>
      <c r="D5799" s="4">
        <v>43850</v>
      </c>
      <c r="E5799" s="3">
        <v>238.7216379739</v>
      </c>
      <c r="F5799" s="5" t="s">
        <v>8633</v>
      </c>
      <c r="G5799" s="5">
        <v>388</v>
      </c>
      <c r="H5799" s="5" t="s">
        <v>60</v>
      </c>
      <c r="I5799" s="3">
        <v>3.20570632122652</v>
      </c>
      <c r="J5799" s="3">
        <v>64.2857142857143</v>
      </c>
      <c r="K5799" s="3">
        <v>1.60626362095407</v>
      </c>
      <c r="L5799" s="3">
        <v>61.6490891658677</v>
      </c>
      <c r="M5799" s="3">
        <v>-3.54022988505747</v>
      </c>
      <c r="N5799" s="3">
        <v>86.1523244312562</v>
      </c>
      <c r="O5799" s="3">
        <v>-0.214030915576706</v>
      </c>
      <c r="P5799" s="3">
        <v>81.7444219066937</v>
      </c>
      <c r="Q5799" s="3">
        <v>-5.99656485699351</v>
      </c>
      <c r="R5799" s="3">
        <v>86.5968586387435</v>
      </c>
      <c r="S5799" s="3">
        <v>22.7259432582626</v>
      </c>
      <c r="T5799" s="3">
        <v>71.1352657004831</v>
      </c>
      <c r="U5799" s="3"/>
      <c r="V5799" s="3"/>
      <c r="W5799" s="3"/>
      <c r="X5799" s="3"/>
      <c r="Y5799" s="3"/>
      <c r="Z5799" s="3"/>
      <c r="AA5799" s="3">
        <v>0.0675221632159663</v>
      </c>
      <c r="AB5799" s="3">
        <v>0.128888689905512</v>
      </c>
      <c r="AC5799" s="3">
        <v>-35.1881102814475</v>
      </c>
      <c r="AD5799" s="3"/>
      <c r="AE5799" s="5">
        <v>3</v>
      </c>
      <c r="AF5799" s="3">
        <v>2.52174830701767</v>
      </c>
      <c r="AG5799" s="3"/>
      <c r="AH5799" s="3"/>
      <c r="AI5799" s="3"/>
      <c r="AJ5799" s="3"/>
      <c r="AK5799" s="3"/>
      <c r="AL5799" s="3"/>
      <c r="AM5799" s="3"/>
      <c r="AN5799" s="5" t="s">
        <v>46</v>
      </c>
      <c r="AO5799" s="1"/>
      <c r="AP5799" s="1"/>
      <c r="AQ5799" s="1"/>
    </row>
    <row r="5800" spans="1:43">
      <c r="A5800" s="1" t="s">
        <v>14516</v>
      </c>
      <c r="B5800" s="1" t="s">
        <v>14517</v>
      </c>
      <c r="C5800" s="3">
        <v>0.956164383561644</v>
      </c>
      <c r="D5800" s="4">
        <v>43888</v>
      </c>
      <c r="E5800" s="3">
        <v>10.5593829138</v>
      </c>
      <c r="F5800" s="5" t="s">
        <v>10694</v>
      </c>
      <c r="G5800" s="5">
        <v>350</v>
      </c>
      <c r="H5800" s="5" t="s">
        <v>60</v>
      </c>
      <c r="I5800" s="3">
        <v>4.52452884477053</v>
      </c>
      <c r="J5800" s="3">
        <v>58.8293650793651</v>
      </c>
      <c r="K5800" s="3">
        <v>1.64381645215445</v>
      </c>
      <c r="L5800" s="3">
        <v>60.882070949185</v>
      </c>
      <c r="M5800" s="3">
        <v>-0.37707390648566</v>
      </c>
      <c r="N5800" s="3">
        <v>63.8971315529179</v>
      </c>
      <c r="O5800" s="3">
        <v>3.84477953262346</v>
      </c>
      <c r="P5800" s="3">
        <v>66.7342799188641</v>
      </c>
      <c r="Q5800" s="3">
        <v>16.1179478983538</v>
      </c>
      <c r="R5800" s="3">
        <v>44.6073298429319</v>
      </c>
      <c r="S5800" s="3"/>
      <c r="T5800" s="3"/>
      <c r="U5800" s="3"/>
      <c r="V5800" s="3"/>
      <c r="W5800" s="3"/>
      <c r="X5800" s="3"/>
      <c r="Y5800" s="3"/>
      <c r="Z5800" s="3"/>
      <c r="AA5800" s="3">
        <v>0.237278024753804</v>
      </c>
      <c r="AB5800" s="3">
        <v>0.396041276381886</v>
      </c>
      <c r="AC5800" s="3">
        <v>-14.64</v>
      </c>
      <c r="AD5800" s="3"/>
      <c r="AE5800" s="5">
        <v>1</v>
      </c>
      <c r="AF5800" s="3">
        <v>3.26841418543538</v>
      </c>
      <c r="AG5800" s="3"/>
      <c r="AH5800" s="3"/>
      <c r="AI5800" s="3"/>
      <c r="AJ5800" s="3"/>
      <c r="AK5800" s="3"/>
      <c r="AL5800" s="3"/>
      <c r="AM5800" s="3"/>
      <c r="AN5800" s="5" t="s">
        <v>46</v>
      </c>
      <c r="AO5800" s="1"/>
      <c r="AP5800" s="1"/>
      <c r="AQ5800" s="1"/>
    </row>
    <row r="5801" spans="1:43">
      <c r="A5801" s="1" t="s">
        <v>14518</v>
      </c>
      <c r="B5801" s="1" t="s">
        <v>14519</v>
      </c>
      <c r="C5801" s="3">
        <v>0.956164383561644</v>
      </c>
      <c r="D5801" s="4">
        <v>43888</v>
      </c>
      <c r="E5801" s="3">
        <v>26.2444757573</v>
      </c>
      <c r="F5801" s="5" t="s">
        <v>2581</v>
      </c>
      <c r="G5801" s="5">
        <v>350</v>
      </c>
      <c r="H5801" s="5" t="s">
        <v>60</v>
      </c>
      <c r="I5801" s="3">
        <v>0.975255903925203</v>
      </c>
      <c r="J5801" s="3">
        <v>79.1666666666667</v>
      </c>
      <c r="K5801" s="3">
        <v>0.368530684185222</v>
      </c>
      <c r="L5801" s="3">
        <v>82.0709491850431</v>
      </c>
      <c r="M5801" s="3">
        <v>-4.34450637550585</v>
      </c>
      <c r="N5801" s="3">
        <v>89.1196834817013</v>
      </c>
      <c r="O5801" s="3">
        <v>-1.89506656225529</v>
      </c>
      <c r="P5801" s="3">
        <v>84.0770791075051</v>
      </c>
      <c r="Q5801" s="3">
        <v>-0.421270169302924</v>
      </c>
      <c r="R5801" s="3">
        <v>73.6125654450262</v>
      </c>
      <c r="S5801" s="3"/>
      <c r="T5801" s="3"/>
      <c r="U5801" s="3"/>
      <c r="V5801" s="3"/>
      <c r="W5801" s="3"/>
      <c r="X5801" s="3"/>
      <c r="Y5801" s="3"/>
      <c r="Z5801" s="3"/>
      <c r="AA5801" s="3">
        <v>0.104115863847612</v>
      </c>
      <c r="AB5801" s="3">
        <v>0.170149645467814</v>
      </c>
      <c r="AC5801" s="3">
        <v>-15.9213143741251</v>
      </c>
      <c r="AD5801" s="3"/>
      <c r="AE5801" s="5">
        <v>2</v>
      </c>
      <c r="AF5801" s="3">
        <v>2.49907752244741</v>
      </c>
      <c r="AG5801" s="3"/>
      <c r="AH5801" s="3"/>
      <c r="AI5801" s="3"/>
      <c r="AJ5801" s="3"/>
      <c r="AK5801" s="3"/>
      <c r="AL5801" s="3"/>
      <c r="AM5801" s="3"/>
      <c r="AN5801" s="5" t="s">
        <v>46</v>
      </c>
      <c r="AO5801" s="1"/>
      <c r="AP5801" s="1"/>
      <c r="AQ5801" s="1"/>
    </row>
    <row r="5802" spans="1:43">
      <c r="A5802" s="1" t="s">
        <v>14520</v>
      </c>
      <c r="B5802" s="1" t="s">
        <v>14521</v>
      </c>
      <c r="C5802" s="3">
        <v>0.895890410958904</v>
      </c>
      <c r="D5802" s="4">
        <v>43910</v>
      </c>
      <c r="E5802" s="3">
        <v>22.4584677704</v>
      </c>
      <c r="F5802" s="5" t="s">
        <v>2541</v>
      </c>
      <c r="G5802" s="5">
        <v>328</v>
      </c>
      <c r="H5802" s="5" t="s">
        <v>60</v>
      </c>
      <c r="I5802" s="3">
        <v>-1.12563543936093</v>
      </c>
      <c r="J5802" s="3">
        <v>83.4325396825397</v>
      </c>
      <c r="K5802" s="3">
        <v>0.0735023888276288</v>
      </c>
      <c r="L5802" s="3">
        <v>86.385426653883</v>
      </c>
      <c r="M5802" s="3">
        <v>-2.61087267525037</v>
      </c>
      <c r="N5802" s="3">
        <v>81.8001978239367</v>
      </c>
      <c r="O5802" s="3">
        <v>-5.13021513805417</v>
      </c>
      <c r="P5802" s="3">
        <v>88.9452332657201</v>
      </c>
      <c r="Q5802" s="3">
        <v>-11.7270443309831</v>
      </c>
      <c r="R5802" s="3">
        <v>93.1937172774869</v>
      </c>
      <c r="S5802" s="3"/>
      <c r="T5802" s="3"/>
      <c r="U5802" s="3"/>
      <c r="V5802" s="3"/>
      <c r="W5802" s="3"/>
      <c r="X5802" s="3"/>
      <c r="Y5802" s="3"/>
      <c r="Z5802" s="3"/>
      <c r="AA5802" s="3">
        <v>0.0349123550536365</v>
      </c>
      <c r="AB5802" s="3">
        <v>0.0536533536214278</v>
      </c>
      <c r="AC5802" s="3">
        <v>-21.625720351835</v>
      </c>
      <c r="AD5802" s="3"/>
      <c r="AE5802" s="5">
        <v>4</v>
      </c>
      <c r="AF5802" s="3">
        <v>1.13321853488863</v>
      </c>
      <c r="AG5802" s="3"/>
      <c r="AH5802" s="3"/>
      <c r="AI5802" s="3"/>
      <c r="AJ5802" s="3"/>
      <c r="AK5802" s="3"/>
      <c r="AL5802" s="3"/>
      <c r="AM5802" s="3"/>
      <c r="AN5802" s="5" t="s">
        <v>46</v>
      </c>
      <c r="AO5802" s="1"/>
      <c r="AP5802" s="1"/>
      <c r="AQ5802" s="1"/>
    </row>
    <row r="5803" spans="1:43">
      <c r="A5803" s="1" t="s">
        <v>14522</v>
      </c>
      <c r="B5803" s="1" t="s">
        <v>14523</v>
      </c>
      <c r="C5803" s="3">
        <v>0.578082191780822</v>
      </c>
      <c r="D5803" s="4">
        <v>44026</v>
      </c>
      <c r="E5803" s="3">
        <v>0.7433301277</v>
      </c>
      <c r="F5803" s="5" t="s">
        <v>9907</v>
      </c>
      <c r="G5803" s="5">
        <v>212</v>
      </c>
      <c r="H5803" s="5" t="s">
        <v>60</v>
      </c>
      <c r="I5803" s="3">
        <v>0.992700729927006</v>
      </c>
      <c r="J5803" s="3">
        <v>79.0674603174603</v>
      </c>
      <c r="K5803" s="3">
        <v>0.89450656295577</v>
      </c>
      <c r="L5803" s="3">
        <v>72.7708533077661</v>
      </c>
      <c r="M5803" s="3">
        <v>-1.67708925525865</v>
      </c>
      <c r="N5803" s="3">
        <v>74.0850642927794</v>
      </c>
      <c r="O5803" s="3">
        <v>2.16599389583539</v>
      </c>
      <c r="P5803" s="3">
        <v>72.920892494929</v>
      </c>
      <c r="Q5803" s="3">
        <v>1.13049410388852</v>
      </c>
      <c r="R5803" s="3">
        <v>70.8900523560209</v>
      </c>
      <c r="S5803" s="3"/>
      <c r="T5803" s="3"/>
      <c r="U5803" s="3"/>
      <c r="V5803" s="3"/>
      <c r="W5803" s="3"/>
      <c r="X5803" s="3"/>
      <c r="Y5803" s="3"/>
      <c r="Z5803" s="3"/>
      <c r="AA5803" s="3">
        <v>0.048613001057077</v>
      </c>
      <c r="AB5803" s="3">
        <v>0.0694343719393149</v>
      </c>
      <c r="AC5803" s="3">
        <v>-6.95851653603517</v>
      </c>
      <c r="AD5803" s="3"/>
      <c r="AE5803" s="5">
        <v>2</v>
      </c>
      <c r="AF5803" s="3">
        <v>0.324749297575665</v>
      </c>
      <c r="AG5803" s="3"/>
      <c r="AH5803" s="3"/>
      <c r="AI5803" s="3"/>
      <c r="AJ5803" s="3"/>
      <c r="AK5803" s="3"/>
      <c r="AL5803" s="3"/>
      <c r="AM5803" s="3"/>
      <c r="AN5803" s="5" t="s">
        <v>46</v>
      </c>
      <c r="AO5803" s="1"/>
      <c r="AP5803" s="1"/>
      <c r="AQ5803" s="1"/>
    </row>
    <row r="5804" spans="1:43">
      <c r="A5804" s="1" t="s">
        <v>14524</v>
      </c>
      <c r="B5804" s="1" t="s">
        <v>14525</v>
      </c>
      <c r="C5804" s="3">
        <v>16.3369863013699</v>
      </c>
      <c r="D5804" s="4">
        <v>38274</v>
      </c>
      <c r="E5804" s="3">
        <v>7.0789583704</v>
      </c>
      <c r="F5804" s="5" t="s">
        <v>865</v>
      </c>
      <c r="G5804" s="5">
        <v>363</v>
      </c>
      <c r="H5804" s="5" t="s">
        <v>55</v>
      </c>
      <c r="I5804" s="3">
        <v>12.311445513281</v>
      </c>
      <c r="J5804" s="3">
        <v>36.1766485178463</v>
      </c>
      <c r="K5804" s="3">
        <v>3.33485609867521</v>
      </c>
      <c r="L5804" s="3">
        <v>33.8983050847458</v>
      </c>
      <c r="M5804" s="3">
        <v>5.48174873535096</v>
      </c>
      <c r="N5804" s="3">
        <v>46.7983243566727</v>
      </c>
      <c r="O5804" s="3">
        <v>19.7230878887489</v>
      </c>
      <c r="P5804" s="3">
        <v>46.887417218543</v>
      </c>
      <c r="Q5804" s="3">
        <v>17.5035656868064</v>
      </c>
      <c r="R5804" s="3">
        <v>67.6067073170732</v>
      </c>
      <c r="S5804" s="3">
        <v>54.7985968404919</v>
      </c>
      <c r="T5804" s="3">
        <v>67.1875</v>
      </c>
      <c r="U5804" s="3">
        <v>87.1017476456563</v>
      </c>
      <c r="V5804" s="3">
        <v>83.0623306233062</v>
      </c>
      <c r="W5804" s="3">
        <v>53.8585007613519</v>
      </c>
      <c r="X5804" s="3">
        <v>88.8146911519199</v>
      </c>
      <c r="Y5804" s="3">
        <v>87.2870644027166</v>
      </c>
      <c r="Z5804" s="3">
        <v>80.2494802494803</v>
      </c>
      <c r="AA5804" s="3">
        <v>0.218274179528484</v>
      </c>
      <c r="AB5804" s="3">
        <v>0.133222001039228</v>
      </c>
      <c r="AC5804" s="3">
        <v>-28.9442575247795</v>
      </c>
      <c r="AD5804" s="3">
        <v>0.532555759268905</v>
      </c>
      <c r="AE5804" s="5">
        <v>7</v>
      </c>
      <c r="AF5804" s="3">
        <v>1.02652112157992</v>
      </c>
      <c r="AG5804" s="3">
        <v>40.8705548883437</v>
      </c>
      <c r="AH5804" s="3">
        <v>36.7202677072539</v>
      </c>
      <c r="AI5804" s="3">
        <v>11.6484293935529</v>
      </c>
      <c r="AJ5804" s="3">
        <v>12.7382702681333</v>
      </c>
      <c r="AK5804" s="3">
        <v>15.2151990725911</v>
      </c>
      <c r="AL5804" s="3">
        <v>16.2820486149997</v>
      </c>
      <c r="AM5804" s="3"/>
      <c r="AN5804" s="5" t="s">
        <v>46</v>
      </c>
      <c r="AO5804" s="1"/>
      <c r="AP5804" s="1"/>
      <c r="AQ5804" s="1"/>
    </row>
    <row r="5805" spans="1:43">
      <c r="A5805" s="1" t="s">
        <v>14526</v>
      </c>
      <c r="B5805" s="1" t="s">
        <v>14527</v>
      </c>
      <c r="C5805" s="3">
        <v>15.5917808219178</v>
      </c>
      <c r="D5805" s="4">
        <v>38546</v>
      </c>
      <c r="E5805" s="3">
        <v>20.2344217564</v>
      </c>
      <c r="F5805" s="5" t="s">
        <v>14528</v>
      </c>
      <c r="G5805" s="5">
        <v>3647</v>
      </c>
      <c r="H5805" s="5" t="s">
        <v>55</v>
      </c>
      <c r="I5805" s="3">
        <v>10.8225035287303</v>
      </c>
      <c r="J5805" s="3">
        <v>46.3399879007864</v>
      </c>
      <c r="K5805" s="3">
        <v>3.96695257315843</v>
      </c>
      <c r="L5805" s="3">
        <v>21.0169491525424</v>
      </c>
      <c r="M5805" s="3">
        <v>6.29551528811754</v>
      </c>
      <c r="N5805" s="3">
        <v>39.4973070017953</v>
      </c>
      <c r="O5805" s="3">
        <v>13.9641414118326</v>
      </c>
      <c r="P5805" s="3">
        <v>70.1986754966888</v>
      </c>
      <c r="Q5805" s="3">
        <v>10.6497343317443</v>
      </c>
      <c r="R5805" s="3">
        <v>84.6798780487805</v>
      </c>
      <c r="S5805" s="3">
        <v>47.6652814433681</v>
      </c>
      <c r="T5805" s="3">
        <v>77.734375</v>
      </c>
      <c r="U5805" s="3">
        <v>141.057252450111</v>
      </c>
      <c r="V5805" s="3">
        <v>49.8644986449864</v>
      </c>
      <c r="W5805" s="3">
        <v>82.2545934158664</v>
      </c>
      <c r="X5805" s="3">
        <v>69.7829716193656</v>
      </c>
      <c r="Y5805" s="3">
        <v>95.5914041310713</v>
      </c>
      <c r="Z5805" s="3">
        <v>75.6756756756757</v>
      </c>
      <c r="AA5805" s="3">
        <v>0.185716522783174</v>
      </c>
      <c r="AB5805" s="3">
        <v>0.170353277412285</v>
      </c>
      <c r="AC5805" s="3">
        <v>-38.8211849467311</v>
      </c>
      <c r="AD5805" s="3">
        <v>0.569412554434362</v>
      </c>
      <c r="AE5805" s="5">
        <v>7</v>
      </c>
      <c r="AF5805" s="3">
        <v>1.53760899075806</v>
      </c>
      <c r="AG5805" s="3">
        <v>53.6662598630079</v>
      </c>
      <c r="AH5805" s="3">
        <v>57.4738770377378</v>
      </c>
      <c r="AI5805" s="3">
        <v>17.7646966738672</v>
      </c>
      <c r="AJ5805" s="3">
        <v>15.2976535532462</v>
      </c>
      <c r="AK5805" s="3">
        <v>16.1852150899295</v>
      </c>
      <c r="AL5805" s="3">
        <v>18.6227306811585</v>
      </c>
      <c r="AM5805" s="3"/>
      <c r="AN5805" s="5" t="s">
        <v>46</v>
      </c>
      <c r="AO5805" s="1"/>
      <c r="AP5805" s="1"/>
      <c r="AQ5805" s="1"/>
    </row>
    <row r="5806" spans="1:43">
      <c r="A5806" s="1" t="s">
        <v>14529</v>
      </c>
      <c r="B5806" s="1" t="s">
        <v>14530</v>
      </c>
      <c r="C5806" s="3">
        <v>11.386301369863</v>
      </c>
      <c r="D5806" s="4">
        <v>40081</v>
      </c>
      <c r="E5806" s="3">
        <v>91.0829027645</v>
      </c>
      <c r="F5806" s="5" t="s">
        <v>6040</v>
      </c>
      <c r="G5806" s="5">
        <v>2852</v>
      </c>
      <c r="H5806" s="5" t="s">
        <v>60</v>
      </c>
      <c r="I5806" s="3">
        <v>1.21554940426043</v>
      </c>
      <c r="J5806" s="3">
        <v>76.984126984127</v>
      </c>
      <c r="K5806" s="3">
        <v>0.863516430798752</v>
      </c>
      <c r="L5806" s="3">
        <v>74.3048897411313</v>
      </c>
      <c r="M5806" s="3">
        <v>-1.61441272812355</v>
      </c>
      <c r="N5806" s="3">
        <v>73.5905044510386</v>
      </c>
      <c r="O5806" s="3">
        <v>1.61913968100531</v>
      </c>
      <c r="P5806" s="3">
        <v>75.1521298174442</v>
      </c>
      <c r="Q5806" s="3">
        <v>-3.04357851049112</v>
      </c>
      <c r="R5806" s="3">
        <v>79.8952879581152</v>
      </c>
      <c r="S5806" s="3">
        <v>22.5500910746812</v>
      </c>
      <c r="T5806" s="3">
        <v>71.6183574879227</v>
      </c>
      <c r="U5806" s="3">
        <v>53.1318281136198</v>
      </c>
      <c r="V5806" s="3">
        <v>66.383701188455</v>
      </c>
      <c r="W5806" s="3">
        <v>22.12299426414</v>
      </c>
      <c r="X5806" s="3">
        <v>77.5</v>
      </c>
      <c r="Y5806" s="3">
        <v>23.2776311931985</v>
      </c>
      <c r="Z5806" s="3">
        <v>85.7605177993528</v>
      </c>
      <c r="AA5806" s="3">
        <v>0.116840027501217</v>
      </c>
      <c r="AB5806" s="3">
        <v>0.0598796984900743</v>
      </c>
      <c r="AC5806" s="3">
        <v>-33.8260925698793</v>
      </c>
      <c r="AD5806" s="3">
        <v>0.203271696052452</v>
      </c>
      <c r="AE5806" s="5">
        <v>7</v>
      </c>
      <c r="AF5806" s="3">
        <v>0.480749175265273</v>
      </c>
      <c r="AG5806" s="3">
        <v>19.8496565165345</v>
      </c>
      <c r="AH5806" s="3">
        <v>25.0311705712557</v>
      </c>
      <c r="AI5806" s="3">
        <v>4.41583109513575</v>
      </c>
      <c r="AJ5806" s="3">
        <v>3.69727714918433</v>
      </c>
      <c r="AK5806" s="3">
        <v>8.38801638583682</v>
      </c>
      <c r="AL5806" s="3">
        <v>13.0820769344359</v>
      </c>
      <c r="AM5806" s="3"/>
      <c r="AN5806" s="5" t="s">
        <v>46</v>
      </c>
      <c r="AO5806" s="1"/>
      <c r="AP5806" s="1"/>
      <c r="AQ5806" s="1"/>
    </row>
    <row r="5807" spans="1:43">
      <c r="A5807" s="1" t="s">
        <v>14531</v>
      </c>
      <c r="B5807" s="1" t="s">
        <v>14532</v>
      </c>
      <c r="C5807" s="3">
        <v>4.48767123287671</v>
      </c>
      <c r="D5807" s="4">
        <v>42599</v>
      </c>
      <c r="E5807" s="3">
        <v>0.6777550464</v>
      </c>
      <c r="F5807" s="5" t="s">
        <v>14533</v>
      </c>
      <c r="G5807" s="5">
        <v>1639</v>
      </c>
      <c r="H5807" s="5" t="s">
        <v>205</v>
      </c>
      <c r="I5807" s="3">
        <v>-0.0152033447358402</v>
      </c>
      <c r="J5807" s="3">
        <v>28.8389513108614</v>
      </c>
      <c r="K5807" s="3">
        <v>-0.0152033447358402</v>
      </c>
      <c r="L5807" s="3">
        <v>55.9259259259259</v>
      </c>
      <c r="M5807" s="3">
        <v>-0.13666388277276</v>
      </c>
      <c r="N5807" s="3">
        <v>23.5074626865672</v>
      </c>
      <c r="O5807" s="3">
        <v>0.535045478865696</v>
      </c>
      <c r="P5807" s="3">
        <v>84.0466926070039</v>
      </c>
      <c r="Q5807" s="3">
        <v>-0.257829680746195</v>
      </c>
      <c r="R5807" s="3">
        <v>94.6902654867257</v>
      </c>
      <c r="S5807" s="3">
        <v>-0.634584875727143</v>
      </c>
      <c r="T5807" s="3">
        <v>92.3076923076923</v>
      </c>
      <c r="U5807" s="3">
        <v>4.03385272482796</v>
      </c>
      <c r="V5807" s="3">
        <v>83.3333333333333</v>
      </c>
      <c r="W5807" s="3">
        <v>12.3995898137071</v>
      </c>
      <c r="X5807" s="3">
        <v>44</v>
      </c>
      <c r="Y5807" s="3"/>
      <c r="Z5807" s="3"/>
      <c r="AA5807" s="3">
        <v>-0.0917230283265038</v>
      </c>
      <c r="AB5807" s="3">
        <v>0.182804235643354</v>
      </c>
      <c r="AC5807" s="3">
        <v>-4.57415565345081</v>
      </c>
      <c r="AD5807" s="3">
        <v>0.867013319866691</v>
      </c>
      <c r="AE5807" s="5">
        <v>5</v>
      </c>
      <c r="AF5807" s="3">
        <v>0.32705039110264</v>
      </c>
      <c r="AG5807" s="3">
        <v>1.78379637462276</v>
      </c>
      <c r="AH5807" s="3">
        <v>2.2213180275404</v>
      </c>
      <c r="AI5807" s="3">
        <v>3.95401760586962</v>
      </c>
      <c r="AJ5807" s="3">
        <v>2.35233726996997</v>
      </c>
      <c r="AK5807" s="3"/>
      <c r="AL5807" s="3"/>
      <c r="AM5807" s="3"/>
      <c r="AN5807" s="5" t="s">
        <v>46</v>
      </c>
      <c r="AO5807" s="1"/>
      <c r="AP5807" s="1"/>
      <c r="AQ5807" s="1"/>
    </row>
    <row r="5808" spans="1:43">
      <c r="A5808" s="1" t="s">
        <v>14534</v>
      </c>
      <c r="B5808" s="1" t="s">
        <v>14535</v>
      </c>
      <c r="C5808" s="3">
        <v>9.38356164383562</v>
      </c>
      <c r="D5808" s="4">
        <v>40812</v>
      </c>
      <c r="E5808" s="3">
        <v>2.9918179727</v>
      </c>
      <c r="F5808" s="5" t="s">
        <v>3130</v>
      </c>
      <c r="G5808" s="5">
        <v>1267</v>
      </c>
      <c r="H5808" s="5" t="s">
        <v>112</v>
      </c>
      <c r="I5808" s="3">
        <v>10.8262314025711</v>
      </c>
      <c r="J5808" s="3">
        <v>44.4444444444444</v>
      </c>
      <c r="K5808" s="3">
        <v>6.62173429683156</v>
      </c>
      <c r="L5808" s="3">
        <v>2.7027027027027</v>
      </c>
      <c r="M5808" s="3">
        <v>10.0947051226862</v>
      </c>
      <c r="N5808" s="3">
        <v>19.4444444444444</v>
      </c>
      <c r="O5808" s="3">
        <v>11.4055466821548</v>
      </c>
      <c r="P5808" s="3">
        <v>77.7777777777778</v>
      </c>
      <c r="Q5808" s="3">
        <v>12.8972925250147</v>
      </c>
      <c r="R5808" s="3">
        <v>86.1111111111111</v>
      </c>
      <c r="S5808" s="3">
        <v>34.9129593810445</v>
      </c>
      <c r="T5808" s="3">
        <v>55.5555555555556</v>
      </c>
      <c r="U5808" s="3">
        <v>57.481527093596</v>
      </c>
      <c r="V5808" s="3">
        <v>61.2903225806452</v>
      </c>
      <c r="W5808" s="3">
        <v>56.0085400569337</v>
      </c>
      <c r="X5808" s="3">
        <v>69.2307692307692</v>
      </c>
      <c r="Y5808" s="3">
        <v>105.669481302774</v>
      </c>
      <c r="Z5808" s="3">
        <v>69.5652173913043</v>
      </c>
      <c r="AA5808" s="3">
        <v>0.18798174244195</v>
      </c>
      <c r="AB5808" s="3">
        <v>0.156051810803075</v>
      </c>
      <c r="AC5808" s="3">
        <v>-25.3710247349823</v>
      </c>
      <c r="AD5808" s="3">
        <v>0.628613703661074</v>
      </c>
      <c r="AE5808" s="5">
        <v>3</v>
      </c>
      <c r="AF5808" s="3">
        <v>0.936732910775954</v>
      </c>
      <c r="AG5808" s="3">
        <v>31.0969521966481</v>
      </c>
      <c r="AH5808" s="3">
        <v>34.9421313105086</v>
      </c>
      <c r="AI5808" s="3">
        <v>16.2061093879808</v>
      </c>
      <c r="AJ5808" s="3">
        <v>19.1122143402235</v>
      </c>
      <c r="AK5808" s="3">
        <v>8.77105083873662</v>
      </c>
      <c r="AL5808" s="3">
        <v>6.384883372398</v>
      </c>
      <c r="AM5808" s="3">
        <v>500</v>
      </c>
      <c r="AN5808" s="5" t="s">
        <v>56</v>
      </c>
      <c r="AO5808" s="1"/>
      <c r="AP5808" s="1"/>
      <c r="AQ5808" s="1"/>
    </row>
    <row r="5809" spans="1:43">
      <c r="A5809" s="1" t="s">
        <v>14536</v>
      </c>
      <c r="B5809" s="1" t="s">
        <v>14537</v>
      </c>
      <c r="C5809" s="3">
        <v>8.92054794520548</v>
      </c>
      <c r="D5809" s="4">
        <v>40981</v>
      </c>
      <c r="E5809" s="3">
        <v>10.7175466228</v>
      </c>
      <c r="F5809" s="5" t="s">
        <v>14538</v>
      </c>
      <c r="G5809" s="5">
        <v>433</v>
      </c>
      <c r="H5809" s="5" t="s">
        <v>191</v>
      </c>
      <c r="I5809" s="3">
        <v>16.579522768324</v>
      </c>
      <c r="J5809" s="3">
        <v>11.0307414104882</v>
      </c>
      <c r="K5809" s="3">
        <v>4.63310580204778</v>
      </c>
      <c r="L5809" s="3">
        <v>8.73287671232877</v>
      </c>
      <c r="M5809" s="3">
        <v>10.7368611161279</v>
      </c>
      <c r="N5809" s="3">
        <v>13.1531531531532</v>
      </c>
      <c r="O5809" s="3">
        <v>23.8858493436188</v>
      </c>
      <c r="P5809" s="3">
        <v>29.7142857142857</v>
      </c>
      <c r="Q5809" s="3">
        <v>36.463510225884</v>
      </c>
      <c r="R5809" s="3">
        <v>21.1740041928721</v>
      </c>
      <c r="S5809" s="3">
        <v>115.048944954273</v>
      </c>
      <c r="T5809" s="3">
        <v>5.63725490196078</v>
      </c>
      <c r="U5809" s="3">
        <v>208.68618514254</v>
      </c>
      <c r="V5809" s="3">
        <v>17.5953079178886</v>
      </c>
      <c r="W5809" s="3">
        <v>141.759499410587</v>
      </c>
      <c r="X5809" s="3">
        <v>38.86925795053</v>
      </c>
      <c r="Y5809" s="3">
        <v>322.413532858052</v>
      </c>
      <c r="Z5809" s="3">
        <v>5.06329113924051</v>
      </c>
      <c r="AA5809" s="3">
        <v>0.450080535889748</v>
      </c>
      <c r="AB5809" s="3">
        <v>0.292081398923608</v>
      </c>
      <c r="AC5809" s="3">
        <v>-36.7010881504646</v>
      </c>
      <c r="AD5809" s="3">
        <v>0.930244790281229</v>
      </c>
      <c r="AE5809" s="5">
        <v>3</v>
      </c>
      <c r="AF5809" s="3">
        <v>2.37542185797954</v>
      </c>
      <c r="AG5809" s="3">
        <v>96.4365678989697</v>
      </c>
      <c r="AH5809" s="3">
        <v>82.9558967360796</v>
      </c>
      <c r="AI5809" s="3">
        <v>33.0971636491404</v>
      </c>
      <c r="AJ5809" s="3">
        <v>34.5259467060873</v>
      </c>
      <c r="AK5809" s="3">
        <v>32.9952245448811</v>
      </c>
      <c r="AL5809" s="3">
        <v>28.6722624388587</v>
      </c>
      <c r="AM5809" s="3"/>
      <c r="AN5809" s="5" t="s">
        <v>51</v>
      </c>
      <c r="AO5809" s="1"/>
      <c r="AP5809" s="1"/>
      <c r="AQ5809" s="1"/>
    </row>
    <row r="5810" spans="1:43">
      <c r="A5810" s="1" t="s">
        <v>14539</v>
      </c>
      <c r="B5810" s="1" t="s">
        <v>14540</v>
      </c>
      <c r="C5810" s="3">
        <v>8.74246575342466</v>
      </c>
      <c r="D5810" s="4">
        <v>41046</v>
      </c>
      <c r="E5810" s="3">
        <v>2.9523209115</v>
      </c>
      <c r="F5810" s="5" t="s">
        <v>6501</v>
      </c>
      <c r="G5810" s="5">
        <v>3192</v>
      </c>
      <c r="H5810" s="5" t="s">
        <v>50</v>
      </c>
      <c r="I5810" s="3">
        <v>0.490378733946318</v>
      </c>
      <c r="J5810" s="3">
        <v>4.82358195623046</v>
      </c>
      <c r="K5810" s="3">
        <v>-0.0987166831194376</v>
      </c>
      <c r="L5810" s="3">
        <v>91.9876051350155</v>
      </c>
      <c r="M5810" s="3">
        <v>0.0962988173426003</v>
      </c>
      <c r="N5810" s="3">
        <v>20.8370436331256</v>
      </c>
      <c r="O5810" s="3">
        <v>0.589384033191597</v>
      </c>
      <c r="P5810" s="3">
        <v>60.3928734582001</v>
      </c>
      <c r="Q5810" s="3">
        <v>1.58551177667464</v>
      </c>
      <c r="R5810" s="3">
        <v>10.4297440849831</v>
      </c>
      <c r="S5810" s="3">
        <v>3.3755598105654</v>
      </c>
      <c r="T5810" s="3">
        <v>8.0225988700565</v>
      </c>
      <c r="U5810" s="3">
        <v>10.3805663640839</v>
      </c>
      <c r="V5810" s="3">
        <v>4.87616099071207</v>
      </c>
      <c r="W5810" s="3">
        <v>23.2381026692971</v>
      </c>
      <c r="X5810" s="3">
        <v>0.862998921251348</v>
      </c>
      <c r="Y5810" s="3">
        <v>27.5820162333053</v>
      </c>
      <c r="Z5810" s="3">
        <v>2.61437908496732</v>
      </c>
      <c r="AA5810" s="3">
        <v>0.112993391874925</v>
      </c>
      <c r="AB5810" s="3">
        <v>0.695473345392639</v>
      </c>
      <c r="AC5810" s="3">
        <v>-1.47783251231526</v>
      </c>
      <c r="AD5810" s="3">
        <v>4.87173305097024</v>
      </c>
      <c r="AE5810" s="5">
        <v>2</v>
      </c>
      <c r="AF5810" s="3">
        <v>0.589182532437519</v>
      </c>
      <c r="AG5810" s="3">
        <v>4.29536530972092</v>
      </c>
      <c r="AH5810" s="3">
        <v>5.67728239500809</v>
      </c>
      <c r="AI5810" s="3">
        <v>7.49675174944806</v>
      </c>
      <c r="AJ5810" s="3">
        <v>5.88605683727585</v>
      </c>
      <c r="AK5810" s="3">
        <v>6.46897402791244</v>
      </c>
      <c r="AL5810" s="3">
        <v>6.68009416489928</v>
      </c>
      <c r="AM5810" s="3"/>
      <c r="AN5810" s="5" t="s">
        <v>51</v>
      </c>
      <c r="AO5810" s="1"/>
      <c r="AP5810" s="1"/>
      <c r="AQ5810" s="1"/>
    </row>
    <row r="5811" spans="1:43">
      <c r="A5811" s="1" t="s">
        <v>14541</v>
      </c>
      <c r="B5811" s="1" t="s">
        <v>14542</v>
      </c>
      <c r="C5811" s="3">
        <v>7.20821917808219</v>
      </c>
      <c r="D5811" s="4">
        <v>41606</v>
      </c>
      <c r="E5811" s="3">
        <v>0.6580151102</v>
      </c>
      <c r="F5811" s="5" t="s">
        <v>8098</v>
      </c>
      <c r="G5811" s="5">
        <v>716</v>
      </c>
      <c r="H5811" s="5" t="s">
        <v>50</v>
      </c>
      <c r="I5811" s="3">
        <v>0.483000878994832</v>
      </c>
      <c r="J5811" s="3">
        <v>5.18088432335864</v>
      </c>
      <c r="K5811" s="3">
        <v>0</v>
      </c>
      <c r="L5811" s="3">
        <v>43.3820274457725</v>
      </c>
      <c r="M5811" s="3">
        <v>0.28957835564739</v>
      </c>
      <c r="N5811" s="3">
        <v>3.69545859305432</v>
      </c>
      <c r="O5811" s="3">
        <v>0.774537632028654</v>
      </c>
      <c r="P5811" s="3">
        <v>35.1301964367291</v>
      </c>
      <c r="Q5811" s="3">
        <v>1.35892705318848</v>
      </c>
      <c r="R5811" s="3">
        <v>21.5354901014003</v>
      </c>
      <c r="S5811" s="3">
        <v>2.51690795904392</v>
      </c>
      <c r="T5811" s="3">
        <v>22.9943502824859</v>
      </c>
      <c r="U5811" s="3">
        <v>6.8888260018969</v>
      </c>
      <c r="V5811" s="3">
        <v>32.7399380804954</v>
      </c>
      <c r="W5811" s="3">
        <v>15.4975734898631</v>
      </c>
      <c r="X5811" s="3">
        <v>25.6742179072276</v>
      </c>
      <c r="Y5811" s="3">
        <v>18.7864960181048</v>
      </c>
      <c r="Z5811" s="3">
        <v>45.4248366013072</v>
      </c>
      <c r="AA5811" s="3">
        <v>0.133029825157201</v>
      </c>
      <c r="AB5811" s="3">
        <v>0.83549402740735</v>
      </c>
      <c r="AC5811" s="3">
        <v>-0.849858356940495</v>
      </c>
      <c r="AD5811" s="3">
        <v>5.7782025948109</v>
      </c>
      <c r="AE5811" s="5">
        <v>2</v>
      </c>
      <c r="AF5811" s="3">
        <v>0.416476822626738</v>
      </c>
      <c r="AG5811" s="3">
        <v>3.07730919488915</v>
      </c>
      <c r="AH5811" s="3">
        <v>3.77889953098198</v>
      </c>
      <c r="AI5811" s="3">
        <v>4.98214647171025</v>
      </c>
      <c r="AJ5811" s="3">
        <v>4.13157233387789</v>
      </c>
      <c r="AK5811" s="3">
        <v>5.18065973833151</v>
      </c>
      <c r="AL5811" s="3"/>
      <c r="AM5811" s="3"/>
      <c r="AN5811" s="5" t="s">
        <v>51</v>
      </c>
      <c r="AO5811" s="1"/>
      <c r="AP5811" s="1"/>
      <c r="AQ5811" s="1"/>
    </row>
    <row r="5812" spans="1:43">
      <c r="A5812" s="1" t="s">
        <v>14543</v>
      </c>
      <c r="B5812" s="1" t="s">
        <v>14544</v>
      </c>
      <c r="C5812" s="3">
        <v>6.61369863013699</v>
      </c>
      <c r="D5812" s="4">
        <v>41823</v>
      </c>
      <c r="E5812" s="3">
        <v>31.7791002532</v>
      </c>
      <c r="F5812" s="5" t="s">
        <v>1477</v>
      </c>
      <c r="G5812" s="5">
        <v>2067</v>
      </c>
      <c r="H5812" s="5" t="s">
        <v>191</v>
      </c>
      <c r="I5812" s="3">
        <v>11.8154376886589</v>
      </c>
      <c r="J5812" s="3">
        <v>36.5280289330922</v>
      </c>
      <c r="K5812" s="3">
        <v>4.53537593227171</v>
      </c>
      <c r="L5812" s="3">
        <v>11.3013698630137</v>
      </c>
      <c r="M5812" s="3">
        <v>7.5264358283226</v>
      </c>
      <c r="N5812" s="3">
        <v>30.990990990991</v>
      </c>
      <c r="O5812" s="3">
        <v>17.7565849227975</v>
      </c>
      <c r="P5812" s="3">
        <v>52.3809523809524</v>
      </c>
      <c r="Q5812" s="3">
        <v>18.7542935653767</v>
      </c>
      <c r="R5812" s="3">
        <v>60.167714884696</v>
      </c>
      <c r="S5812" s="3">
        <v>64.6349206349206</v>
      </c>
      <c r="T5812" s="3">
        <v>52.4509803921569</v>
      </c>
      <c r="U5812" s="3">
        <v>161.522945032779</v>
      </c>
      <c r="V5812" s="3">
        <v>42.8152492668622</v>
      </c>
      <c r="W5812" s="3">
        <v>144.161958568738</v>
      </c>
      <c r="X5812" s="3">
        <v>37.8091872791519</v>
      </c>
      <c r="Y5812" s="3">
        <v>238.732854343566</v>
      </c>
      <c r="Z5812" s="3">
        <v>22.1518987341772</v>
      </c>
      <c r="AA5812" s="3">
        <v>0.308365554425008</v>
      </c>
      <c r="AB5812" s="3">
        <v>0.350313669705241</v>
      </c>
      <c r="AC5812" s="3">
        <v>-21.8282785134558</v>
      </c>
      <c r="AD5812" s="3">
        <v>1.58432378251623</v>
      </c>
      <c r="AE5812" s="5">
        <v>2</v>
      </c>
      <c r="AF5812" s="3">
        <v>2.25002599890407</v>
      </c>
      <c r="AG5812" s="3">
        <v>67.2173050098129</v>
      </c>
      <c r="AH5812" s="3">
        <v>62.6998404383037</v>
      </c>
      <c r="AI5812" s="3">
        <v>32.0663809378406</v>
      </c>
      <c r="AJ5812" s="3">
        <v>32.185959102224</v>
      </c>
      <c r="AK5812" s="3">
        <v>29.5230280234944</v>
      </c>
      <c r="AL5812" s="3"/>
      <c r="AM5812" s="3"/>
      <c r="AN5812" s="5" t="s">
        <v>46</v>
      </c>
      <c r="AO5812" s="1"/>
      <c r="AP5812" s="1"/>
      <c r="AQ5812" s="1"/>
    </row>
    <row r="5813" spans="1:43">
      <c r="A5813" s="1" t="s">
        <v>14545</v>
      </c>
      <c r="B5813" s="1" t="s">
        <v>14546</v>
      </c>
      <c r="C5813" s="3">
        <v>5.67671232876712</v>
      </c>
      <c r="D5813" s="4">
        <v>42165</v>
      </c>
      <c r="E5813" s="3">
        <v>2.2005134027</v>
      </c>
      <c r="F5813" s="5" t="s">
        <v>270</v>
      </c>
      <c r="G5813" s="5">
        <v>2051</v>
      </c>
      <c r="H5813" s="5" t="s">
        <v>60</v>
      </c>
      <c r="I5813" s="3">
        <v>-1.16820014473277</v>
      </c>
      <c r="J5813" s="3">
        <v>83.7301587301587</v>
      </c>
      <c r="K5813" s="3">
        <v>0.272708202223613</v>
      </c>
      <c r="L5813" s="3">
        <v>82.8379674017258</v>
      </c>
      <c r="M5813" s="3">
        <v>-3.84228525447596</v>
      </c>
      <c r="N5813" s="3">
        <v>87.5370919881306</v>
      </c>
      <c r="O5813" s="3">
        <v>-2.70038130745443</v>
      </c>
      <c r="P5813" s="3">
        <v>84.1784989858012</v>
      </c>
      <c r="Q5813" s="3">
        <v>-8.50770864583239</v>
      </c>
      <c r="R5813" s="3">
        <v>90.261780104712</v>
      </c>
      <c r="S5813" s="3">
        <v>-2.16853230588489</v>
      </c>
      <c r="T5813" s="3">
        <v>95.4106280193237</v>
      </c>
      <c r="U5813" s="3">
        <v>-2.34565303231219</v>
      </c>
      <c r="V5813" s="3">
        <v>97.4533106960951</v>
      </c>
      <c r="W5813" s="3">
        <v>-16.5217709687357</v>
      </c>
      <c r="X5813" s="3">
        <v>97.5</v>
      </c>
      <c r="Y5813" s="3">
        <v>-20.4123574822115</v>
      </c>
      <c r="Z5813" s="3">
        <v>98.705501618123</v>
      </c>
      <c r="AA5813" s="3">
        <v>-0.0222747817168935</v>
      </c>
      <c r="AB5813" s="3">
        <v>-0.0571477650622793</v>
      </c>
      <c r="AC5813" s="3">
        <v>-24.2801604182756</v>
      </c>
      <c r="AD5813" s="3">
        <v>-0.240177736707442</v>
      </c>
      <c r="AE5813" s="5">
        <v>4</v>
      </c>
      <c r="AF5813" s="3">
        <v>-0.454591218042941</v>
      </c>
      <c r="AG5813" s="3">
        <v>-9.01820582488531</v>
      </c>
      <c r="AH5813" s="3">
        <v>-1.927235854594</v>
      </c>
      <c r="AI5813" s="3">
        <v>-8.43892995955879</v>
      </c>
      <c r="AJ5813" s="3">
        <v>-7.57534480102159</v>
      </c>
      <c r="AK5813" s="3"/>
      <c r="AL5813" s="3"/>
      <c r="AM5813" s="3"/>
      <c r="AN5813" s="5" t="s">
        <v>46</v>
      </c>
      <c r="AO5813" s="1"/>
      <c r="AP5813" s="1"/>
      <c r="AQ5813" s="1"/>
    </row>
    <row r="5814" spans="1:43">
      <c r="A5814" s="1" t="s">
        <v>14547</v>
      </c>
      <c r="B5814" s="1" t="s">
        <v>14548</v>
      </c>
      <c r="C5814" s="3">
        <v>5.6958904109589</v>
      </c>
      <c r="D5814" s="4">
        <v>42158</v>
      </c>
      <c r="E5814" s="3">
        <v>1.2096373528</v>
      </c>
      <c r="F5814" s="5" t="s">
        <v>270</v>
      </c>
      <c r="G5814" s="5">
        <v>2051</v>
      </c>
      <c r="H5814" s="5" t="s">
        <v>60</v>
      </c>
      <c r="I5814" s="3">
        <v>8.16715962217344</v>
      </c>
      <c r="J5814" s="3">
        <v>40.3769841269841</v>
      </c>
      <c r="K5814" s="3">
        <v>3.35490928981675</v>
      </c>
      <c r="L5814" s="3">
        <v>33.0776605944391</v>
      </c>
      <c r="M5814" s="3">
        <v>1.59512501120173</v>
      </c>
      <c r="N5814" s="3">
        <v>53.6102868447082</v>
      </c>
      <c r="O5814" s="3">
        <v>14.6046680060176</v>
      </c>
      <c r="P5814" s="3">
        <v>35.2941176470588</v>
      </c>
      <c r="Q5814" s="3">
        <v>16.3695498527682</v>
      </c>
      <c r="R5814" s="3">
        <v>43.8743455497382</v>
      </c>
      <c r="S5814" s="3">
        <v>46.4878804498447</v>
      </c>
      <c r="T5814" s="3">
        <v>39.7342995169082</v>
      </c>
      <c r="U5814" s="3">
        <v>82.5119711116101</v>
      </c>
      <c r="V5814" s="3">
        <v>40.4074702886248</v>
      </c>
      <c r="W5814" s="3">
        <v>58.5370525137415</v>
      </c>
      <c r="X5814" s="3">
        <v>38.1818181818182</v>
      </c>
      <c r="Y5814" s="3">
        <v>107.031893115901</v>
      </c>
      <c r="Z5814" s="3">
        <v>30.7443365695793</v>
      </c>
      <c r="AA5814" s="3">
        <v>0.225741387825499</v>
      </c>
      <c r="AB5814" s="3">
        <v>0.151282883239935</v>
      </c>
      <c r="AC5814" s="3">
        <v>-25.0831084449817</v>
      </c>
      <c r="AD5814" s="3">
        <v>0.660623622580387</v>
      </c>
      <c r="AE5814" s="5">
        <v>2</v>
      </c>
      <c r="AF5814" s="3">
        <v>1.1791861237577</v>
      </c>
      <c r="AG5814" s="3">
        <v>33.2944911430537</v>
      </c>
      <c r="AH5814" s="3">
        <v>37.9290831942381</v>
      </c>
      <c r="AI5814" s="3">
        <v>14.8202670639925</v>
      </c>
      <c r="AJ5814" s="3">
        <v>15.6679611710663</v>
      </c>
      <c r="AK5814" s="3"/>
      <c r="AL5814" s="3"/>
      <c r="AM5814" s="3"/>
      <c r="AN5814" s="5" t="s">
        <v>46</v>
      </c>
      <c r="AO5814" s="1"/>
      <c r="AP5814" s="1"/>
      <c r="AQ5814" s="1"/>
    </row>
    <row r="5815" spans="1:43">
      <c r="A5815" s="1" t="s">
        <v>14549</v>
      </c>
      <c r="B5815" s="1" t="s">
        <v>14550</v>
      </c>
      <c r="C5815" s="3">
        <v>5.61917808219178</v>
      </c>
      <c r="D5815" s="4">
        <v>42186</v>
      </c>
      <c r="E5815" s="3">
        <v>1.3961298721</v>
      </c>
      <c r="F5815" s="5" t="s">
        <v>14551</v>
      </c>
      <c r="G5815" s="5">
        <v>580</v>
      </c>
      <c r="H5815" s="5" t="s">
        <v>60</v>
      </c>
      <c r="I5815" s="3">
        <v>0.138861337036308</v>
      </c>
      <c r="J5815" s="3">
        <v>80.7539682539683</v>
      </c>
      <c r="K5815" s="3">
        <v>0.357852882703773</v>
      </c>
      <c r="L5815" s="3">
        <v>82.1668264621285</v>
      </c>
      <c r="M5815" s="3">
        <v>-2.9790505477609</v>
      </c>
      <c r="N5815" s="3">
        <v>83.9762611275964</v>
      </c>
      <c r="O5815" s="3">
        <v>-3.26530779254534</v>
      </c>
      <c r="P5815" s="3">
        <v>85.6997971602434</v>
      </c>
      <c r="Q5815" s="3">
        <v>-6.04105218874203</v>
      </c>
      <c r="R5815" s="3">
        <v>86.7015706806283</v>
      </c>
      <c r="S5815" s="3">
        <v>12.1383313134667</v>
      </c>
      <c r="T5815" s="3">
        <v>85.6280193236715</v>
      </c>
      <c r="U5815" s="3">
        <v>67.5738609679624</v>
      </c>
      <c r="V5815" s="3">
        <v>55.1782682512733</v>
      </c>
      <c r="W5815" s="3">
        <v>37.8719789590951</v>
      </c>
      <c r="X5815" s="3">
        <v>58.4090909090909</v>
      </c>
      <c r="Y5815" s="3">
        <v>51.7272476191003</v>
      </c>
      <c r="Z5815" s="3">
        <v>70.873786407767</v>
      </c>
      <c r="AA5815" s="3">
        <v>0.0499410955214666</v>
      </c>
      <c r="AB5815" s="3">
        <v>0.0913666296216264</v>
      </c>
      <c r="AC5815" s="3">
        <v>-33.2791548168533</v>
      </c>
      <c r="AD5815" s="3">
        <v>0.338874876991976</v>
      </c>
      <c r="AE5815" s="5">
        <v>3</v>
      </c>
      <c r="AF5815" s="3">
        <v>0.941345745277435</v>
      </c>
      <c r="AG5815" s="3">
        <v>16.7193104131708</v>
      </c>
      <c r="AH5815" s="3">
        <v>33.2725618623674</v>
      </c>
      <c r="AI5815" s="3">
        <v>9.91838729325216</v>
      </c>
      <c r="AJ5815" s="3">
        <v>11.3260144473676</v>
      </c>
      <c r="AK5815" s="3"/>
      <c r="AL5815" s="3"/>
      <c r="AM5815" s="3"/>
      <c r="AN5815" s="5" t="s">
        <v>46</v>
      </c>
      <c r="AO5815" s="1"/>
      <c r="AP5815" s="1"/>
      <c r="AQ5815" s="1"/>
    </row>
    <row r="5816" spans="1:43">
      <c r="A5816" s="1" t="s">
        <v>14552</v>
      </c>
      <c r="B5816" s="1" t="s">
        <v>14553</v>
      </c>
      <c r="C5816" s="3">
        <v>3.2958904109589</v>
      </c>
      <c r="D5816" s="4">
        <v>43034</v>
      </c>
      <c r="E5816" s="3">
        <v>0.7680096973</v>
      </c>
      <c r="F5816" s="5" t="s">
        <v>14554</v>
      </c>
      <c r="G5816" s="5">
        <v>1204</v>
      </c>
      <c r="H5816" s="5" t="s">
        <v>112</v>
      </c>
      <c r="I5816" s="3">
        <v>2.59551495016612</v>
      </c>
      <c r="J5816" s="3">
        <v>85.2631578947368</v>
      </c>
      <c r="K5816" s="3">
        <v>1.76088971269693</v>
      </c>
      <c r="L5816" s="3">
        <v>49.4845360824742</v>
      </c>
      <c r="M5816" s="3">
        <v>6.052801030264</v>
      </c>
      <c r="N5816" s="3">
        <v>26.3157894736842</v>
      </c>
      <c r="O5816" s="3">
        <v>3.83524219817169</v>
      </c>
      <c r="P5816" s="3">
        <v>93.6170212765958</v>
      </c>
      <c r="Q5816" s="3">
        <v>2.00247729149463</v>
      </c>
      <c r="R5816" s="3">
        <v>97.752808988764</v>
      </c>
      <c r="S5816" s="3">
        <v>-17.8485327126112</v>
      </c>
      <c r="T5816" s="3">
        <v>98.7654320987654</v>
      </c>
      <c r="U5816" s="3">
        <v>-4.31322238419802</v>
      </c>
      <c r="V5816" s="3">
        <v>91.1764705882353</v>
      </c>
      <c r="W5816" s="3">
        <v>15.5656011558979</v>
      </c>
      <c r="X5816" s="3">
        <v>63.6363636363636</v>
      </c>
      <c r="Y5816" s="3"/>
      <c r="Z5816" s="3"/>
      <c r="AA5816" s="3">
        <v>-0.0239641397355688</v>
      </c>
      <c r="AB5816" s="3">
        <v>0.0513895170337912</v>
      </c>
      <c r="AC5816" s="3">
        <v>-41.7199773260993</v>
      </c>
      <c r="AD5816" s="3">
        <v>0.118197799330902</v>
      </c>
      <c r="AE5816" s="5">
        <v>3</v>
      </c>
      <c r="AF5816" s="3">
        <v>0.465341798941037</v>
      </c>
      <c r="AG5816" s="3">
        <v>-4.00402248304961</v>
      </c>
      <c r="AH5816" s="3">
        <v>7.89669256711309</v>
      </c>
      <c r="AI5816" s="3">
        <v>4.86385011993851</v>
      </c>
      <c r="AJ5816" s="3"/>
      <c r="AK5816" s="3"/>
      <c r="AL5816" s="3"/>
      <c r="AM5816" s="3"/>
      <c r="AN5816" s="5" t="s">
        <v>46</v>
      </c>
      <c r="AO5816" s="1"/>
      <c r="AP5816" s="1"/>
      <c r="AQ5816" s="1"/>
    </row>
    <row r="5817" spans="1:43">
      <c r="A5817" s="1" t="s">
        <v>14555</v>
      </c>
      <c r="B5817" s="1" t="s">
        <v>14556</v>
      </c>
      <c r="C5817" s="3">
        <v>2.60547945205479</v>
      </c>
      <c r="D5817" s="4">
        <v>43286</v>
      </c>
      <c r="E5817" s="3">
        <v>207.1915182229</v>
      </c>
      <c r="F5817" s="5" t="s">
        <v>14557</v>
      </c>
      <c r="G5817" s="5">
        <v>944</v>
      </c>
      <c r="H5817" s="5" t="s">
        <v>93</v>
      </c>
      <c r="I5817" s="3">
        <v>2.272925955066</v>
      </c>
      <c r="J5817" s="3">
        <v>76.7</v>
      </c>
      <c r="K5817" s="3">
        <v>1.48334489937542</v>
      </c>
      <c r="L5817" s="3">
        <v>53.8652130822597</v>
      </c>
      <c r="M5817" s="3">
        <v>1.84556455123182</v>
      </c>
      <c r="N5817" s="3">
        <v>56.2874251497006</v>
      </c>
      <c r="O5817" s="3">
        <v>3.92644576707826</v>
      </c>
      <c r="P5817" s="3">
        <v>81.2374245472837</v>
      </c>
      <c r="Q5817" s="3">
        <v>4.82974910394264</v>
      </c>
      <c r="R5817" s="3">
        <v>84.6233230134159</v>
      </c>
      <c r="S5817" s="3">
        <v>5.80627656688071</v>
      </c>
      <c r="T5817" s="3">
        <v>96.929592376919</v>
      </c>
      <c r="U5817" s="3">
        <v>12.7505782575173</v>
      </c>
      <c r="V5817" s="3">
        <v>97.9512735326689</v>
      </c>
      <c r="W5817" s="3"/>
      <c r="X5817" s="3"/>
      <c r="Y5817" s="3"/>
      <c r="Z5817" s="3"/>
      <c r="AA5817" s="3">
        <v>0.130502088560961</v>
      </c>
      <c r="AB5817" s="3">
        <v>0.331449312260813</v>
      </c>
      <c r="AC5817" s="3">
        <v>-3.40160284951024</v>
      </c>
      <c r="AD5817" s="3"/>
      <c r="AE5817" s="5">
        <v>3</v>
      </c>
      <c r="AF5817" s="3">
        <v>0.456021670065019</v>
      </c>
      <c r="AG5817" s="3">
        <v>5.03119767705527</v>
      </c>
      <c r="AH5817" s="3">
        <v>5.932745549673</v>
      </c>
      <c r="AI5817" s="3"/>
      <c r="AJ5817" s="3"/>
      <c r="AK5817" s="3"/>
      <c r="AL5817" s="3"/>
      <c r="AM5817" s="3"/>
      <c r="AN5817" s="5" t="s">
        <v>51</v>
      </c>
      <c r="AO5817" s="1"/>
      <c r="AP5817" s="1"/>
      <c r="AQ5817" s="1"/>
    </row>
    <row r="5818" spans="1:43">
      <c r="A5818" s="1" t="s">
        <v>14558</v>
      </c>
      <c r="B5818" s="1" t="s">
        <v>14559</v>
      </c>
      <c r="C5818" s="3">
        <v>0.443835616438356</v>
      </c>
      <c r="D5818" s="4">
        <v>44075</v>
      </c>
      <c r="E5818" s="3">
        <v>8.7318528777</v>
      </c>
      <c r="F5818" s="5" t="s">
        <v>3313</v>
      </c>
      <c r="G5818" s="5">
        <v>163</v>
      </c>
      <c r="H5818" s="5" t="s">
        <v>55</v>
      </c>
      <c r="I5818" s="3">
        <v>7.86163522012577</v>
      </c>
      <c r="J5818" s="3">
        <v>66.6061705989111</v>
      </c>
      <c r="K5818" s="3">
        <v>2.4220305242203</v>
      </c>
      <c r="L5818" s="3">
        <v>52.9378531073446</v>
      </c>
      <c r="M5818" s="3">
        <v>1.79719703215168</v>
      </c>
      <c r="N5818" s="3">
        <v>78.2764811490126</v>
      </c>
      <c r="O5818" s="3">
        <v>18.151373074347</v>
      </c>
      <c r="P5818" s="3">
        <v>54.1721854304636</v>
      </c>
      <c r="Q5818" s="3"/>
      <c r="R5818" s="3"/>
      <c r="S5818" s="3"/>
      <c r="T5818" s="3"/>
      <c r="U5818" s="3"/>
      <c r="V5818" s="3"/>
      <c r="W5818" s="3"/>
      <c r="X5818" s="3"/>
      <c r="Y5818" s="3"/>
      <c r="Z5818" s="3"/>
      <c r="AA5818" s="3">
        <v>0.29898415462962</v>
      </c>
      <c r="AB5818" s="3">
        <v>0.572358797985663</v>
      </c>
      <c r="AC5818" s="3">
        <v>-4.99587798845837</v>
      </c>
      <c r="AD5818" s="3"/>
      <c r="AE5818" s="5">
        <v>1</v>
      </c>
      <c r="AF5818" s="3">
        <v>3.97542162615813</v>
      </c>
      <c r="AG5818" s="3"/>
      <c r="AH5818" s="3"/>
      <c r="AI5818" s="3"/>
      <c r="AJ5818" s="3"/>
      <c r="AK5818" s="3"/>
      <c r="AL5818" s="3"/>
      <c r="AM5818" s="3"/>
      <c r="AN5818" s="5" t="s">
        <v>1266</v>
      </c>
      <c r="AO5818" s="1"/>
      <c r="AP5818" s="1"/>
      <c r="AQ5818" s="1"/>
    </row>
    <row r="5819" spans="1:43">
      <c r="A5819" s="1" t="s">
        <v>14560</v>
      </c>
      <c r="B5819" s="1" t="s">
        <v>14561</v>
      </c>
      <c r="C5819" s="3">
        <v>11.3205479452055</v>
      </c>
      <c r="D5819" s="4">
        <v>40105</v>
      </c>
      <c r="E5819" s="3">
        <v>10.0567769083</v>
      </c>
      <c r="F5819" s="5" t="s">
        <v>13811</v>
      </c>
      <c r="G5819" s="5">
        <v>2103</v>
      </c>
      <c r="H5819" s="5" t="s">
        <v>55</v>
      </c>
      <c r="I5819" s="3">
        <v>9.73194880463655</v>
      </c>
      <c r="J5819" s="3">
        <v>54.3254688445251</v>
      </c>
      <c r="K5819" s="3">
        <v>0.798580301685872</v>
      </c>
      <c r="L5819" s="3">
        <v>80.3954802259887</v>
      </c>
      <c r="M5819" s="3">
        <v>8.19047619047617</v>
      </c>
      <c r="N5819" s="3">
        <v>23.4590065828845</v>
      </c>
      <c r="O5819" s="3">
        <v>27.1048951048951</v>
      </c>
      <c r="P5819" s="3">
        <v>15.6291390728477</v>
      </c>
      <c r="Q5819" s="3">
        <v>30.5747126436781</v>
      </c>
      <c r="R5819" s="3">
        <v>30.3353658536585</v>
      </c>
      <c r="S5819" s="3">
        <v>62.8673835125448</v>
      </c>
      <c r="T5819" s="3">
        <v>54.6875</v>
      </c>
      <c r="U5819" s="3">
        <v>173.405535499398</v>
      </c>
      <c r="V5819" s="3">
        <v>27.6422764227642</v>
      </c>
      <c r="W5819" s="3">
        <v>76.6718506998445</v>
      </c>
      <c r="X5819" s="3">
        <v>73.7896494156928</v>
      </c>
      <c r="Y5819" s="3">
        <v>141.149354181039</v>
      </c>
      <c r="Z5819" s="3">
        <v>50.9355509355509</v>
      </c>
      <c r="AA5819" s="3">
        <v>0.228843788324567</v>
      </c>
      <c r="AB5819" s="3">
        <v>0.173757859657872</v>
      </c>
      <c r="AC5819" s="3">
        <v>-46.8040516940272</v>
      </c>
      <c r="AD5819" s="3">
        <v>0.445428217253722</v>
      </c>
      <c r="AE5819" s="5">
        <v>10</v>
      </c>
      <c r="AF5819" s="3">
        <v>1.64304306786116</v>
      </c>
      <c r="AG5819" s="3">
        <v>79.0437386877267</v>
      </c>
      <c r="AH5819" s="3">
        <v>69.7090572288535</v>
      </c>
      <c r="AI5819" s="3">
        <v>18.2638303157663</v>
      </c>
      <c r="AJ5819" s="3">
        <v>20.7758147263111</v>
      </c>
      <c r="AK5819" s="3">
        <v>29.9545032942761</v>
      </c>
      <c r="AL5819" s="3">
        <v>30.6130346427121</v>
      </c>
      <c r="AM5819" s="3"/>
      <c r="AN5819" s="5" t="s">
        <v>46</v>
      </c>
      <c r="AO5819" s="1"/>
      <c r="AP5819" s="1"/>
      <c r="AQ5819" s="1"/>
    </row>
    <row r="5820" spans="1:43">
      <c r="A5820" s="1" t="s">
        <v>14562</v>
      </c>
      <c r="B5820" s="1" t="s">
        <v>14563</v>
      </c>
      <c r="C5820" s="3">
        <v>7.98082191780822</v>
      </c>
      <c r="D5820" s="4">
        <v>41324</v>
      </c>
      <c r="E5820" s="3">
        <v>15.3014908059</v>
      </c>
      <c r="F5820" s="5" t="s">
        <v>13811</v>
      </c>
      <c r="G5820" s="5">
        <v>2149</v>
      </c>
      <c r="H5820" s="5" t="s">
        <v>55</v>
      </c>
      <c r="I5820" s="3">
        <v>13.968015992004</v>
      </c>
      <c r="J5820" s="3">
        <v>24.1984271022384</v>
      </c>
      <c r="K5820" s="3">
        <v>4.53816181526471</v>
      </c>
      <c r="L5820" s="3">
        <v>11.638418079096</v>
      </c>
      <c r="M5820" s="3">
        <v>9.11483253588517</v>
      </c>
      <c r="N5820" s="3">
        <v>16.6965888689408</v>
      </c>
      <c r="O5820" s="3">
        <v>28.6600846262341</v>
      </c>
      <c r="P5820" s="3">
        <v>11.7880794701987</v>
      </c>
      <c r="Q5820" s="3">
        <v>32.7415599534342</v>
      </c>
      <c r="R5820" s="3">
        <v>25.3048780487805</v>
      </c>
      <c r="S5820" s="3">
        <v>63.2426628489621</v>
      </c>
      <c r="T5820" s="3">
        <v>54.00390625</v>
      </c>
      <c r="U5820" s="3">
        <v>172.298507462687</v>
      </c>
      <c r="V5820" s="3">
        <v>28.319783197832</v>
      </c>
      <c r="W5820" s="3">
        <v>81.1358220810167</v>
      </c>
      <c r="X5820" s="3">
        <v>71.4524207011686</v>
      </c>
      <c r="Y5820" s="3">
        <v>153.107658157603</v>
      </c>
      <c r="Z5820" s="3">
        <v>44.9064449064449</v>
      </c>
      <c r="AA5820" s="3">
        <v>0.22318549328941</v>
      </c>
      <c r="AB5820" s="3">
        <v>0.177128479391436</v>
      </c>
      <c r="AC5820" s="3">
        <v>-45.1888809693514</v>
      </c>
      <c r="AD5820" s="3">
        <v>0.483644749410183</v>
      </c>
      <c r="AE5820" s="5">
        <v>10</v>
      </c>
      <c r="AF5820" s="3">
        <v>1.55660478447031</v>
      </c>
      <c r="AG5820" s="3">
        <v>77.8829899042217</v>
      </c>
      <c r="AH5820" s="3">
        <v>68.4281203547218</v>
      </c>
      <c r="AI5820" s="3">
        <v>18.9531356365672</v>
      </c>
      <c r="AJ5820" s="3">
        <v>21.6956154749555</v>
      </c>
      <c r="AK5820" s="3">
        <v>32.6424055599313</v>
      </c>
      <c r="AL5820" s="3"/>
      <c r="AM5820" s="3"/>
      <c r="AN5820" s="5" t="s">
        <v>46</v>
      </c>
      <c r="AO5820" s="1"/>
      <c r="AP5820" s="1"/>
      <c r="AQ5820" s="1"/>
    </row>
    <row r="5821" spans="1:43">
      <c r="A5821" s="1" t="s">
        <v>14564</v>
      </c>
      <c r="B5821" s="1" t="s">
        <v>14565</v>
      </c>
      <c r="C5821" s="3">
        <v>10.7945205479452</v>
      </c>
      <c r="D5821" s="4">
        <v>40297</v>
      </c>
      <c r="E5821" s="3">
        <v>9.2057758257</v>
      </c>
      <c r="F5821" s="5" t="s">
        <v>212</v>
      </c>
      <c r="G5821" s="5">
        <v>2039</v>
      </c>
      <c r="H5821" s="5" t="s">
        <v>112</v>
      </c>
      <c r="I5821" s="3">
        <v>5.30035335689045</v>
      </c>
      <c r="J5821" s="3">
        <v>64.2105263157895</v>
      </c>
      <c r="K5821" s="3">
        <v>2.21036585365853</v>
      </c>
      <c r="L5821" s="3">
        <v>28.8659793814433</v>
      </c>
      <c r="M5821" s="3">
        <v>4.37828371278458</v>
      </c>
      <c r="N5821" s="3">
        <v>53.6842105263158</v>
      </c>
      <c r="O5821" s="3">
        <v>15.7531290461804</v>
      </c>
      <c r="P5821" s="3">
        <v>36.1702127659575</v>
      </c>
      <c r="Q5821" s="3">
        <v>14.8116438356164</v>
      </c>
      <c r="R5821" s="3">
        <v>49.438202247191</v>
      </c>
      <c r="S5821" s="3">
        <v>32.1833415475604</v>
      </c>
      <c r="T5821" s="3">
        <v>18.5185185185185</v>
      </c>
      <c r="U5821" s="3">
        <v>90.6804858615839</v>
      </c>
      <c r="V5821" s="3">
        <v>17.6470588235294</v>
      </c>
      <c r="W5821" s="3">
        <v>115.554866102975</v>
      </c>
      <c r="X5821" s="3">
        <v>3.63636363636364</v>
      </c>
      <c r="Y5821" s="3">
        <v>230.66164521482</v>
      </c>
      <c r="Z5821" s="3">
        <v>2.94117647058823</v>
      </c>
      <c r="AA5821" s="3">
        <v>0.152038440233336</v>
      </c>
      <c r="AB5821" s="3">
        <v>0.248530202237329</v>
      </c>
      <c r="AC5821" s="3">
        <v>-28.1415503129514</v>
      </c>
      <c r="AD5821" s="3">
        <v>1.03466022910643</v>
      </c>
      <c r="AE5821" s="5">
        <v>3</v>
      </c>
      <c r="AF5821" s="3">
        <v>2.00266693231651</v>
      </c>
      <c r="AG5821" s="3">
        <v>44.5453264370364</v>
      </c>
      <c r="AH5821" s="3">
        <v>42.8422760859384</v>
      </c>
      <c r="AI5821" s="3">
        <v>30.0053137522414</v>
      </c>
      <c r="AJ5821" s="3">
        <v>28.8220272553463</v>
      </c>
      <c r="AK5821" s="3">
        <v>24.8484969101892</v>
      </c>
      <c r="AL5821" s="3">
        <v>24.3581717975176</v>
      </c>
      <c r="AM5821" s="3">
        <v>1</v>
      </c>
      <c r="AN5821" s="5" t="s">
        <v>56</v>
      </c>
      <c r="AO5821" s="1"/>
      <c r="AP5821" s="1"/>
      <c r="AQ5821" s="1"/>
    </row>
    <row r="5822" spans="1:43">
      <c r="A5822" s="1" t="s">
        <v>14566</v>
      </c>
      <c r="B5822" s="1" t="s">
        <v>14567</v>
      </c>
      <c r="C5822" s="3">
        <v>10.5041095890411</v>
      </c>
      <c r="D5822" s="4">
        <v>40403</v>
      </c>
      <c r="E5822" s="3">
        <v>11.3864111145</v>
      </c>
      <c r="F5822" s="5" t="s">
        <v>2615</v>
      </c>
      <c r="G5822" s="5">
        <v>202</v>
      </c>
      <c r="H5822" s="5" t="s">
        <v>93</v>
      </c>
      <c r="I5822" s="3">
        <v>8.03701899659035</v>
      </c>
      <c r="J5822" s="3">
        <v>39.15</v>
      </c>
      <c r="K5822" s="3">
        <v>2.40073868882733</v>
      </c>
      <c r="L5822" s="3">
        <v>37.4628344895937</v>
      </c>
      <c r="M5822" s="3">
        <v>7.66990291262135</v>
      </c>
      <c r="N5822" s="3">
        <v>13.4231536926148</v>
      </c>
      <c r="O5822" s="3">
        <v>7.35721200387221</v>
      </c>
      <c r="P5822" s="3">
        <v>58.8028169014084</v>
      </c>
      <c r="Q5822" s="3">
        <v>3.30693991616208</v>
      </c>
      <c r="R5822" s="3">
        <v>89.1640866873065</v>
      </c>
      <c r="S5822" s="3">
        <v>30.2407516147974</v>
      </c>
      <c r="T5822" s="3">
        <v>62.3610375860243</v>
      </c>
      <c r="U5822" s="3">
        <v>84.9874895746455</v>
      </c>
      <c r="V5822" s="3">
        <v>46.9545957918051</v>
      </c>
      <c r="W5822" s="3">
        <v>61.5191223096479</v>
      </c>
      <c r="X5822" s="3">
        <v>50.4993757802747</v>
      </c>
      <c r="Y5822" s="3">
        <v>130.194371250864</v>
      </c>
      <c r="Z5822" s="3">
        <v>30.3896103896104</v>
      </c>
      <c r="AA5822" s="3">
        <v>0.180101709525464</v>
      </c>
      <c r="AB5822" s="3">
        <v>0.150821556142574</v>
      </c>
      <c r="AC5822" s="3">
        <v>-31.3122059185113</v>
      </c>
      <c r="AD5822" s="3">
        <v>0.552357258513858</v>
      </c>
      <c r="AE5822" s="5">
        <v>3</v>
      </c>
      <c r="AF5822" s="3">
        <v>1.08225504001938</v>
      </c>
      <c r="AG5822" s="3">
        <v>32.6297783345887</v>
      </c>
      <c r="AH5822" s="3">
        <v>39.8109618941067</v>
      </c>
      <c r="AI5822" s="3">
        <v>15.6672057893781</v>
      </c>
      <c r="AJ5822" s="3">
        <v>18.6945505814376</v>
      </c>
      <c r="AK5822" s="3">
        <v>23.5491103479193</v>
      </c>
      <c r="AL5822" s="3">
        <v>23.5577068167618</v>
      </c>
      <c r="AM5822" s="3"/>
      <c r="AN5822" s="5" t="s">
        <v>46</v>
      </c>
      <c r="AO5822" s="1"/>
      <c r="AP5822" s="1"/>
      <c r="AQ5822" s="1"/>
    </row>
    <row r="5823" spans="1:43">
      <c r="A5823" s="1" t="s">
        <v>14568</v>
      </c>
      <c r="B5823" s="1" t="s">
        <v>14569</v>
      </c>
      <c r="C5823" s="3">
        <v>8.78082191780822</v>
      </c>
      <c r="D5823" s="4">
        <v>41032</v>
      </c>
      <c r="E5823" s="3">
        <v>4.5298536644</v>
      </c>
      <c r="F5823" s="5" t="s">
        <v>212</v>
      </c>
      <c r="G5823" s="5">
        <v>2039</v>
      </c>
      <c r="H5823" s="5" t="s">
        <v>320</v>
      </c>
      <c r="I5823" s="3">
        <v>15.962441314554</v>
      </c>
      <c r="J5823" s="3">
        <v>16.6666666666667</v>
      </c>
      <c r="K5823" s="3">
        <v>3.78151260504202</v>
      </c>
      <c r="L5823" s="3">
        <v>5.55555555555556</v>
      </c>
      <c r="M5823" s="3">
        <v>9.29203539823008</v>
      </c>
      <c r="N5823" s="3">
        <v>16.6666666666667</v>
      </c>
      <c r="O5823" s="3">
        <v>29.3193717277487</v>
      </c>
      <c r="P5823" s="3">
        <v>44.4444444444444</v>
      </c>
      <c r="Q5823" s="3">
        <v>17.6190476190476</v>
      </c>
      <c r="R5823" s="3">
        <v>27.7777777777778</v>
      </c>
      <c r="S5823" s="3">
        <v>-40.4819277108434</v>
      </c>
      <c r="T5823" s="3">
        <v>100</v>
      </c>
      <c r="U5823" s="3">
        <v>-45.353982300885</v>
      </c>
      <c r="V5823" s="3">
        <v>100</v>
      </c>
      <c r="W5823" s="3">
        <v>-42.8240740740741</v>
      </c>
      <c r="X5823" s="3">
        <v>100</v>
      </c>
      <c r="Y5823" s="3">
        <v>-27.3529411764706</v>
      </c>
      <c r="Z5823" s="3">
        <v>100</v>
      </c>
      <c r="AA5823" s="3">
        <v>-0.102134473364075</v>
      </c>
      <c r="AB5823" s="3">
        <v>-0.0606161716653645</v>
      </c>
      <c r="AC5823" s="3">
        <v>-75.6137479541735</v>
      </c>
      <c r="AD5823" s="3">
        <v>-0.224471610611321</v>
      </c>
      <c r="AE5823" s="5">
        <v>4</v>
      </c>
      <c r="AF5823" s="3">
        <v>-1.05930702926362</v>
      </c>
      <c r="AG5823" s="3">
        <v>-42.3094888381097</v>
      </c>
      <c r="AH5823" s="3">
        <v>-14.8491774917909</v>
      </c>
      <c r="AI5823" s="3">
        <v>-12.2070503869437</v>
      </c>
      <c r="AJ5823" s="3">
        <v>-9.35165500440347</v>
      </c>
      <c r="AK5823" s="3">
        <v>-10.6508922641045</v>
      </c>
      <c r="AL5823" s="3">
        <v>-12.1450977740524</v>
      </c>
      <c r="AM5823" s="3"/>
      <c r="AN5823" s="5" t="s">
        <v>206</v>
      </c>
      <c r="AO5823" s="1"/>
      <c r="AP5823" s="1"/>
      <c r="AQ5823" s="1"/>
    </row>
    <row r="5824" spans="1:43">
      <c r="A5824" s="1" t="s">
        <v>14570</v>
      </c>
      <c r="B5824" s="1" t="s">
        <v>14571</v>
      </c>
      <c r="C5824" s="3">
        <v>0.898630136986301</v>
      </c>
      <c r="D5824" s="4">
        <v>43909</v>
      </c>
      <c r="E5824" s="3">
        <v>4.4070676702</v>
      </c>
      <c r="F5824" s="5" t="s">
        <v>13808</v>
      </c>
      <c r="G5824" s="5">
        <v>329</v>
      </c>
      <c r="H5824" s="5" t="s">
        <v>50</v>
      </c>
      <c r="I5824" s="3">
        <v>-0.365525202000772</v>
      </c>
      <c r="J5824" s="3">
        <v>93.4792317999107</v>
      </c>
      <c r="K5824" s="3">
        <v>-0.125349532349798</v>
      </c>
      <c r="L5824" s="3">
        <v>93.7583001328021</v>
      </c>
      <c r="M5824" s="3">
        <v>-0.956205775482872</v>
      </c>
      <c r="N5824" s="3">
        <v>96.7497773820125</v>
      </c>
      <c r="O5824" s="3">
        <v>-0.395103295805975</v>
      </c>
      <c r="P5824" s="3">
        <v>93.1018730013705</v>
      </c>
      <c r="Q5824" s="3">
        <v>-0.140932937145831</v>
      </c>
      <c r="R5824" s="3">
        <v>93.1916948334138</v>
      </c>
      <c r="S5824" s="3"/>
      <c r="T5824" s="3"/>
      <c r="U5824" s="3"/>
      <c r="V5824" s="3"/>
      <c r="W5824" s="3"/>
      <c r="X5824" s="3"/>
      <c r="Y5824" s="3"/>
      <c r="Z5824" s="3"/>
      <c r="AA5824" s="3">
        <v>-0.127106122949816</v>
      </c>
      <c r="AB5824" s="3">
        <v>-0.150570970403711</v>
      </c>
      <c r="AC5824" s="3">
        <v>-1.86512390985233</v>
      </c>
      <c r="AD5824" s="3"/>
      <c r="AE5824" s="5">
        <v>2</v>
      </c>
      <c r="AF5824" s="3">
        <v>-0.0261448845328399</v>
      </c>
      <c r="AG5824" s="3"/>
      <c r="AH5824" s="3"/>
      <c r="AI5824" s="3"/>
      <c r="AJ5824" s="3"/>
      <c r="AK5824" s="3"/>
      <c r="AL5824" s="3"/>
      <c r="AM5824" s="3"/>
      <c r="AN5824" s="5" t="s">
        <v>46</v>
      </c>
      <c r="AO5824" s="1"/>
      <c r="AP5824" s="1"/>
      <c r="AQ5824" s="1"/>
    </row>
    <row r="5825" spans="1:43">
      <c r="A5825" s="1" t="s">
        <v>14572</v>
      </c>
      <c r="B5825" s="1" t="s">
        <v>14573</v>
      </c>
      <c r="C5825" s="3">
        <v>8.01643835616438</v>
      </c>
      <c r="D5825" s="4">
        <v>41311</v>
      </c>
      <c r="E5825" s="3">
        <v>9.9526306687</v>
      </c>
      <c r="F5825" s="5" t="s">
        <v>10694</v>
      </c>
      <c r="G5825" s="5">
        <v>987</v>
      </c>
      <c r="H5825" s="5" t="s">
        <v>60</v>
      </c>
      <c r="I5825" s="3">
        <v>-6.27211954384585</v>
      </c>
      <c r="J5825" s="3">
        <v>93.5515873015873</v>
      </c>
      <c r="K5825" s="3">
        <v>0.782241014799173</v>
      </c>
      <c r="L5825" s="3">
        <v>76.79769894535</v>
      </c>
      <c r="M5825" s="3">
        <v>-4.50721153846153</v>
      </c>
      <c r="N5825" s="3">
        <v>89.515331355094</v>
      </c>
      <c r="O5825" s="3">
        <v>-10.8638743455497</v>
      </c>
      <c r="P5825" s="3">
        <v>97.0588235294118</v>
      </c>
      <c r="Q5825" s="3">
        <v>-15.2533333333333</v>
      </c>
      <c r="R5825" s="3">
        <v>97.3821989528796</v>
      </c>
      <c r="S5825" s="3">
        <v>-2.05465379083624</v>
      </c>
      <c r="T5825" s="3">
        <v>95.2898550724638</v>
      </c>
      <c r="U5825" s="3">
        <v>5.54445397661863</v>
      </c>
      <c r="V5825" s="3">
        <v>95.5857385398981</v>
      </c>
      <c r="W5825" s="3">
        <v>-15.1221204840326</v>
      </c>
      <c r="X5825" s="3">
        <v>96.8181818181818</v>
      </c>
      <c r="Y5825" s="3">
        <v>-3.28578857076187</v>
      </c>
      <c r="Z5825" s="3">
        <v>97.0873786407767</v>
      </c>
      <c r="AA5825" s="3">
        <v>0.00655550882426301</v>
      </c>
      <c r="AB5825" s="3">
        <v>-0.0323837849508439</v>
      </c>
      <c r="AC5825" s="3">
        <v>-36.5998188246189</v>
      </c>
      <c r="AD5825" s="3">
        <v>-0.145058876306439</v>
      </c>
      <c r="AE5825" s="5">
        <v>8</v>
      </c>
      <c r="AF5825" s="3">
        <v>-0.482769965496638</v>
      </c>
      <c r="AG5825" s="3">
        <v>-9.08889378906356</v>
      </c>
      <c r="AH5825" s="3">
        <v>7.36974617898862</v>
      </c>
      <c r="AI5825" s="3">
        <v>-2.65885275521479</v>
      </c>
      <c r="AJ5825" s="3">
        <v>0.32883973003659</v>
      </c>
      <c r="AK5825" s="3">
        <v>3.74279183542388</v>
      </c>
      <c r="AL5825" s="3"/>
      <c r="AM5825" s="3"/>
      <c r="AN5825" s="5" t="s">
        <v>46</v>
      </c>
      <c r="AO5825" s="1"/>
      <c r="AP5825" s="1"/>
      <c r="AQ5825" s="1"/>
    </row>
    <row r="5826" spans="1:43">
      <c r="A5826" s="1" t="s">
        <v>14574</v>
      </c>
      <c r="B5826" s="1" t="s">
        <v>14575</v>
      </c>
      <c r="C5826" s="3">
        <v>7.45753424657534</v>
      </c>
      <c r="D5826" s="4">
        <v>41515</v>
      </c>
      <c r="E5826" s="3">
        <v>15.9247395332</v>
      </c>
      <c r="F5826" s="5" t="s">
        <v>2849</v>
      </c>
      <c r="G5826" s="5">
        <v>1709</v>
      </c>
      <c r="H5826" s="5" t="s">
        <v>60</v>
      </c>
      <c r="I5826" s="3">
        <v>12.7718223583461</v>
      </c>
      <c r="J5826" s="3">
        <v>5.75396825396825</v>
      </c>
      <c r="K5826" s="3">
        <v>4.77093806316988</v>
      </c>
      <c r="L5826" s="3">
        <v>3.35570469798658</v>
      </c>
      <c r="M5826" s="3">
        <v>8.23045267489712</v>
      </c>
      <c r="N5826" s="3">
        <v>5.24233432245302</v>
      </c>
      <c r="O5826" s="3">
        <v>20.6817436905932</v>
      </c>
      <c r="P5826" s="3">
        <v>8.31643002028398</v>
      </c>
      <c r="Q5826" s="3">
        <v>12.9794415464866</v>
      </c>
      <c r="R5826" s="3">
        <v>50.0523560209424</v>
      </c>
      <c r="S5826" s="3">
        <v>69.887588512977</v>
      </c>
      <c r="T5826" s="3">
        <v>6.88405797101449</v>
      </c>
      <c r="U5826" s="3">
        <v>156.416735001331</v>
      </c>
      <c r="V5826" s="3">
        <v>7.80984719864177</v>
      </c>
      <c r="W5826" s="3">
        <v>120.244787037724</v>
      </c>
      <c r="X5826" s="3">
        <v>5.68181818181818</v>
      </c>
      <c r="Y5826" s="3">
        <v>147.071327913272</v>
      </c>
      <c r="Z5826" s="3">
        <v>11.6504854368932</v>
      </c>
      <c r="AA5826" s="3">
        <v>0.262684911266839</v>
      </c>
      <c r="AB5826" s="3">
        <v>0.230919132230598</v>
      </c>
      <c r="AC5826" s="3">
        <v>-40.2701638230087</v>
      </c>
      <c r="AD5826" s="3">
        <v>0.746084603434518</v>
      </c>
      <c r="AE5826" s="5">
        <v>3</v>
      </c>
      <c r="AF5826" s="3">
        <v>2.12069566670328</v>
      </c>
      <c r="AG5826" s="3">
        <v>75.6865050605642</v>
      </c>
      <c r="AH5826" s="3">
        <v>63.2832642152015</v>
      </c>
      <c r="AI5826" s="3">
        <v>28.1123680521043</v>
      </c>
      <c r="AJ5826" s="3">
        <v>24.4121253571804</v>
      </c>
      <c r="AK5826" s="3">
        <v>22.2640890959389</v>
      </c>
      <c r="AL5826" s="3"/>
      <c r="AM5826" s="3"/>
      <c r="AN5826" s="5" t="s">
        <v>46</v>
      </c>
      <c r="AO5826" s="1"/>
      <c r="AP5826" s="1"/>
      <c r="AQ5826" s="1"/>
    </row>
    <row r="5827" spans="1:43">
      <c r="A5827" s="1" t="s">
        <v>14576</v>
      </c>
      <c r="B5827" s="1" t="s">
        <v>14577</v>
      </c>
      <c r="C5827" s="3">
        <v>7.12054794520548</v>
      </c>
      <c r="D5827" s="4">
        <v>41638</v>
      </c>
      <c r="E5827" s="3">
        <v>9.098432233</v>
      </c>
      <c r="F5827" s="5" t="s">
        <v>795</v>
      </c>
      <c r="G5827" s="5">
        <v>2305</v>
      </c>
      <c r="H5827" s="5" t="s">
        <v>93</v>
      </c>
      <c r="I5827" s="3">
        <v>2.10142726996659</v>
      </c>
      <c r="J5827" s="3">
        <v>79.4</v>
      </c>
      <c r="K5827" s="3">
        <v>0.316266857620246</v>
      </c>
      <c r="L5827" s="3">
        <v>88.3548067393459</v>
      </c>
      <c r="M5827" s="3">
        <v>0.65864319501827</v>
      </c>
      <c r="N5827" s="3">
        <v>77.9441117764471</v>
      </c>
      <c r="O5827" s="3">
        <v>3.71398605712876</v>
      </c>
      <c r="P5827" s="3">
        <v>82.6458752515091</v>
      </c>
      <c r="Q5827" s="3">
        <v>5.62990889098336</v>
      </c>
      <c r="R5827" s="3">
        <v>82.765737874097</v>
      </c>
      <c r="S5827" s="3">
        <v>17.7653239929947</v>
      </c>
      <c r="T5827" s="3">
        <v>80.8364213869772</v>
      </c>
      <c r="U5827" s="3">
        <v>47.6981198383412</v>
      </c>
      <c r="V5827" s="3">
        <v>68.2724252491694</v>
      </c>
      <c r="W5827" s="3">
        <v>29.7345269331687</v>
      </c>
      <c r="X5827" s="3">
        <v>83.5830212234707</v>
      </c>
      <c r="Y5827" s="3">
        <v>31.3359375</v>
      </c>
      <c r="Z5827" s="3">
        <v>90.7792207792208</v>
      </c>
      <c r="AA5827" s="3">
        <v>0.293842948837043</v>
      </c>
      <c r="AB5827" s="3">
        <v>0.14378222370826</v>
      </c>
      <c r="AC5827" s="3">
        <v>-17.5632080426138</v>
      </c>
      <c r="AD5827" s="3">
        <v>0.515150403257737</v>
      </c>
      <c r="AE5827" s="5">
        <v>6</v>
      </c>
      <c r="AF5827" s="3">
        <v>0.70367881997334</v>
      </c>
      <c r="AG5827" s="3">
        <v>17.3101603631077</v>
      </c>
      <c r="AH5827" s="3">
        <v>22.5740671772608</v>
      </c>
      <c r="AI5827" s="3">
        <v>8.31872079164804</v>
      </c>
      <c r="AJ5827" s="3">
        <v>7.13281180682537</v>
      </c>
      <c r="AK5827" s="3">
        <v>7.30934264112599</v>
      </c>
      <c r="AL5827" s="3"/>
      <c r="AM5827" s="3">
        <v>10</v>
      </c>
      <c r="AN5827" s="5" t="s">
        <v>56</v>
      </c>
      <c r="AO5827" s="1"/>
      <c r="AP5827" s="1"/>
      <c r="AQ5827" s="1"/>
    </row>
    <row r="5828" spans="1:43">
      <c r="A5828" s="1" t="s">
        <v>14578</v>
      </c>
      <c r="B5828" s="1" t="s">
        <v>14579</v>
      </c>
      <c r="C5828" s="3">
        <v>5.87397260273973</v>
      </c>
      <c r="D5828" s="4">
        <v>42093</v>
      </c>
      <c r="E5828" s="3">
        <v>28.1980190303</v>
      </c>
      <c r="F5828" s="5" t="s">
        <v>772</v>
      </c>
      <c r="G5828" s="5">
        <v>468</v>
      </c>
      <c r="H5828" s="5" t="s">
        <v>60</v>
      </c>
      <c r="I5828" s="3">
        <v>9.02412479593687</v>
      </c>
      <c r="J5828" s="3">
        <v>30.1587301587302</v>
      </c>
      <c r="K5828" s="3">
        <v>0.216756982075856</v>
      </c>
      <c r="L5828" s="3">
        <v>84.3720038350911</v>
      </c>
      <c r="M5828" s="3">
        <v>-2.60087506076811</v>
      </c>
      <c r="N5828" s="3">
        <v>81.7012858555885</v>
      </c>
      <c r="O5828" s="3">
        <v>26.7102350585011</v>
      </c>
      <c r="P5828" s="3">
        <v>1.92697768762677</v>
      </c>
      <c r="Q5828" s="3">
        <v>25.4408849003444</v>
      </c>
      <c r="R5828" s="3">
        <v>13.4031413612565</v>
      </c>
      <c r="S5828" s="3">
        <v>54.273613963039</v>
      </c>
      <c r="T5828" s="3">
        <v>24.6376811594203</v>
      </c>
      <c r="U5828" s="3">
        <v>84.6929374700785</v>
      </c>
      <c r="V5828" s="3">
        <v>38.3701188455008</v>
      </c>
      <c r="W5828" s="3">
        <v>29.3081835929809</v>
      </c>
      <c r="X5828" s="3">
        <v>69.7727272727273</v>
      </c>
      <c r="Y5828" s="3">
        <v>51.5905269191173</v>
      </c>
      <c r="Z5828" s="3">
        <v>71.1974110032362</v>
      </c>
      <c r="AA5828" s="3">
        <v>0.1686857915502</v>
      </c>
      <c r="AB5828" s="3">
        <v>0.0605780595625673</v>
      </c>
      <c r="AC5828" s="3">
        <v>-40.3583485514219</v>
      </c>
      <c r="AD5828" s="3">
        <v>0.22122627075002</v>
      </c>
      <c r="AE5828" s="5">
        <v>6</v>
      </c>
      <c r="AF5828" s="3">
        <v>0.586661696720122</v>
      </c>
      <c r="AG5828" s="3">
        <v>38.4274955459956</v>
      </c>
      <c r="AH5828" s="3">
        <v>33.2513314389046</v>
      </c>
      <c r="AI5828" s="3">
        <v>5.13326634113433</v>
      </c>
      <c r="AJ5828" s="3">
        <v>7.65231634273273</v>
      </c>
      <c r="AK5828" s="3"/>
      <c r="AL5828" s="3"/>
      <c r="AM5828" s="3"/>
      <c r="AN5828" s="5" t="s">
        <v>46</v>
      </c>
      <c r="AO5828" s="1"/>
      <c r="AP5828" s="1"/>
      <c r="AQ5828" s="1"/>
    </row>
    <row r="5829" spans="1:43">
      <c r="A5829" s="1" t="s">
        <v>14580</v>
      </c>
      <c r="B5829" s="1" t="s">
        <v>14581</v>
      </c>
      <c r="C5829" s="3">
        <v>6.30684931506849</v>
      </c>
      <c r="D5829" s="4">
        <v>41935</v>
      </c>
      <c r="E5829" s="3">
        <v>81.7772075702</v>
      </c>
      <c r="F5829" s="5" t="s">
        <v>2849</v>
      </c>
      <c r="G5829" s="5">
        <v>1709</v>
      </c>
      <c r="H5829" s="5" t="s">
        <v>60</v>
      </c>
      <c r="I5829" s="3">
        <v>10.2395386662724</v>
      </c>
      <c r="J5829" s="3">
        <v>19.7420634920635</v>
      </c>
      <c r="K5829" s="3">
        <v>5.06623449830892</v>
      </c>
      <c r="L5829" s="3">
        <v>2.58868648130393</v>
      </c>
      <c r="M5829" s="3">
        <v>3.07617862574313</v>
      </c>
      <c r="N5829" s="3">
        <v>43.7190900098912</v>
      </c>
      <c r="O5829" s="3">
        <v>24.2894056847545</v>
      </c>
      <c r="P5829" s="3">
        <v>4.56389452332657</v>
      </c>
      <c r="Q5829" s="3">
        <v>44.6686717764626</v>
      </c>
      <c r="R5829" s="3">
        <v>1.46596858638743</v>
      </c>
      <c r="S5829" s="3">
        <v>120.840565359358</v>
      </c>
      <c r="T5829" s="3">
        <v>0.603864734299517</v>
      </c>
      <c r="U5829" s="3">
        <v>215.907103797427</v>
      </c>
      <c r="V5829" s="3">
        <v>1.18845500848896</v>
      </c>
      <c r="W5829" s="3">
        <v>198.288568103683</v>
      </c>
      <c r="X5829" s="3">
        <v>0.909090909090909</v>
      </c>
      <c r="Y5829" s="3">
        <v>475.615909082301</v>
      </c>
      <c r="Z5829" s="3">
        <v>0.970873786407767</v>
      </c>
      <c r="AA5829" s="3">
        <v>0.444704212186246</v>
      </c>
      <c r="AB5829" s="3">
        <v>0.347299932657592</v>
      </c>
      <c r="AC5829" s="3">
        <v>-33.9968853680005</v>
      </c>
      <c r="AD5829" s="3">
        <v>1.28995938583427</v>
      </c>
      <c r="AE5829" s="5">
        <v>3</v>
      </c>
      <c r="AF5829" s="3">
        <v>3.16936754831481</v>
      </c>
      <c r="AG5829" s="3">
        <v>100.00221839445</v>
      </c>
      <c r="AH5829" s="3">
        <v>86.6160403977212</v>
      </c>
      <c r="AI5829" s="3">
        <v>43.216734494013</v>
      </c>
      <c r="AJ5829" s="3">
        <v>47.5436564063355</v>
      </c>
      <c r="AK5829" s="3">
        <v>36.8708907276748</v>
      </c>
      <c r="AL5829" s="3"/>
      <c r="AM5829" s="3"/>
      <c r="AN5829" s="5" t="s">
        <v>46</v>
      </c>
      <c r="AO5829" s="1"/>
      <c r="AP5829" s="1"/>
      <c r="AQ5829" s="1"/>
    </row>
    <row r="5830" spans="1:43">
      <c r="A5830" s="1" t="s">
        <v>14582</v>
      </c>
      <c r="B5830" s="1" t="s">
        <v>14583</v>
      </c>
      <c r="C5830" s="3">
        <v>4.25205479452055</v>
      </c>
      <c r="D5830" s="4">
        <v>42685</v>
      </c>
      <c r="E5830" s="3">
        <v>1.8796542926</v>
      </c>
      <c r="F5830" s="5" t="s">
        <v>10694</v>
      </c>
      <c r="G5830" s="5">
        <v>1469</v>
      </c>
      <c r="H5830" s="5" t="s">
        <v>60</v>
      </c>
      <c r="I5830" s="3">
        <v>12.035472972973</v>
      </c>
      <c r="J5830" s="3">
        <v>11.0119047619048</v>
      </c>
      <c r="K5830" s="3">
        <v>3.24965946682234</v>
      </c>
      <c r="L5830" s="3">
        <v>36.0498561840844</v>
      </c>
      <c r="M5830" s="3">
        <v>5.78149920255185</v>
      </c>
      <c r="N5830" s="3">
        <v>12.8585558852621</v>
      </c>
      <c r="O5830" s="3">
        <v>20.5452480121166</v>
      </c>
      <c r="P5830" s="3">
        <v>8.72210953346856</v>
      </c>
      <c r="Q5830" s="3">
        <v>25.0825082508251</v>
      </c>
      <c r="R5830" s="3">
        <v>14.2408376963351</v>
      </c>
      <c r="S5830" s="3">
        <v>64.5271317829457</v>
      </c>
      <c r="T5830" s="3">
        <v>11.1111111111111</v>
      </c>
      <c r="U5830" s="3">
        <v>161.46517739816</v>
      </c>
      <c r="V5830" s="3">
        <v>6.6213921901528</v>
      </c>
      <c r="W5830" s="3">
        <v>114.788827418702</v>
      </c>
      <c r="X5830" s="3">
        <v>6.13636363636364</v>
      </c>
      <c r="Y5830" s="3"/>
      <c r="Z5830" s="3"/>
      <c r="AA5830" s="3">
        <v>0.241786384367996</v>
      </c>
      <c r="AB5830" s="3">
        <v>0.225787151699206</v>
      </c>
      <c r="AC5830" s="3">
        <v>-34.2585249801745</v>
      </c>
      <c r="AD5830" s="3">
        <v>0.845456378968915</v>
      </c>
      <c r="AE5830" s="5">
        <v>7</v>
      </c>
      <c r="AF5830" s="3">
        <v>2.02910331255075</v>
      </c>
      <c r="AG5830" s="3">
        <v>74.03270652978</v>
      </c>
      <c r="AH5830" s="3">
        <v>62.9675411653608</v>
      </c>
      <c r="AI5830" s="3">
        <v>27.350339994244</v>
      </c>
      <c r="AJ5830" s="3">
        <v>16.8515223900456</v>
      </c>
      <c r="AK5830" s="3"/>
      <c r="AL5830" s="3"/>
      <c r="AM5830" s="3"/>
      <c r="AN5830" s="5" t="s">
        <v>46</v>
      </c>
      <c r="AO5830" s="1"/>
      <c r="AP5830" s="1"/>
      <c r="AQ5830" s="1"/>
    </row>
    <row r="5831" spans="1:43">
      <c r="A5831" s="1" t="s">
        <v>14584</v>
      </c>
      <c r="B5831" s="1" t="s">
        <v>14585</v>
      </c>
      <c r="C5831" s="3">
        <v>5.88493150684932</v>
      </c>
      <c r="D5831" s="4">
        <v>42089</v>
      </c>
      <c r="E5831" s="3">
        <v>4.6255102157</v>
      </c>
      <c r="F5831" s="5" t="s">
        <v>6587</v>
      </c>
      <c r="G5831" s="5">
        <v>2149</v>
      </c>
      <c r="H5831" s="5" t="s">
        <v>60</v>
      </c>
      <c r="I5831" s="3">
        <v>-0.690387679235265</v>
      </c>
      <c r="J5831" s="3">
        <v>82.1428571428571</v>
      </c>
      <c r="K5831" s="3">
        <v>0.171416327405182</v>
      </c>
      <c r="L5831" s="3">
        <v>85.0431447746884</v>
      </c>
      <c r="M5831" s="3">
        <v>-2.17618748692195</v>
      </c>
      <c r="N5831" s="3">
        <v>78.4371909000989</v>
      </c>
      <c r="O5831" s="3">
        <v>-4.13206192966265</v>
      </c>
      <c r="P5831" s="3">
        <v>86.815415821501</v>
      </c>
      <c r="Q5831" s="3">
        <v>-1.54785721806886</v>
      </c>
      <c r="R5831" s="3">
        <v>76.8586387434555</v>
      </c>
      <c r="S5831" s="3">
        <v>18.580911287211</v>
      </c>
      <c r="T5831" s="3">
        <v>79.3478260869565</v>
      </c>
      <c r="U5831" s="3">
        <v>94.9448717070069</v>
      </c>
      <c r="V5831" s="3">
        <v>27.8438030560272</v>
      </c>
      <c r="W5831" s="3">
        <v>42.9761469493707</v>
      </c>
      <c r="X5831" s="3">
        <v>52.7272727272727</v>
      </c>
      <c r="Y5831" s="3">
        <v>52.2769687420962</v>
      </c>
      <c r="Z5831" s="3">
        <v>70.2265372168285</v>
      </c>
      <c r="AA5831" s="3">
        <v>0.0748053929418318</v>
      </c>
      <c r="AB5831" s="3">
        <v>0.0958125904336489</v>
      </c>
      <c r="AC5831" s="3">
        <v>-43.3028311602512</v>
      </c>
      <c r="AD5831" s="3">
        <v>0.291703309567855</v>
      </c>
      <c r="AE5831" s="5">
        <v>5</v>
      </c>
      <c r="AF5831" s="3">
        <v>1.08062629716136</v>
      </c>
      <c r="AG5831" s="3">
        <v>24.9165968714834</v>
      </c>
      <c r="AH5831" s="3">
        <v>45.3386631873794</v>
      </c>
      <c r="AI5831" s="3">
        <v>10.8971162772312</v>
      </c>
      <c r="AJ5831" s="3">
        <v>13.5566456121076</v>
      </c>
      <c r="AK5831" s="3"/>
      <c r="AL5831" s="3"/>
      <c r="AM5831" s="3"/>
      <c r="AN5831" s="5" t="s">
        <v>46</v>
      </c>
      <c r="AO5831" s="1"/>
      <c r="AP5831" s="1"/>
      <c r="AQ5831" s="1"/>
    </row>
    <row r="5832" spans="1:43">
      <c r="A5832" s="1" t="s">
        <v>14586</v>
      </c>
      <c r="B5832" s="1" t="s">
        <v>14587</v>
      </c>
      <c r="C5832" s="3">
        <v>4.61643835616438</v>
      </c>
      <c r="D5832" s="4">
        <v>42552</v>
      </c>
      <c r="E5832" s="3">
        <v>29.7313885709</v>
      </c>
      <c r="F5832" s="5" t="s">
        <v>772</v>
      </c>
      <c r="G5832" s="5">
        <v>468</v>
      </c>
      <c r="H5832" s="5" t="s">
        <v>60</v>
      </c>
      <c r="I5832" s="3">
        <v>4.00367098772513</v>
      </c>
      <c r="J5832" s="3">
        <v>60.6150793650794</v>
      </c>
      <c r="K5832" s="3">
        <v>-1.15030256773702</v>
      </c>
      <c r="L5832" s="3">
        <v>97.3154362416107</v>
      </c>
      <c r="M5832" s="3">
        <v>-3.45047923322684</v>
      </c>
      <c r="N5832" s="3">
        <v>85.8555885262117</v>
      </c>
      <c r="O5832" s="3">
        <v>20.7914196256079</v>
      </c>
      <c r="P5832" s="3">
        <v>8.21501014198783</v>
      </c>
      <c r="Q5832" s="3">
        <v>50.7733244636621</v>
      </c>
      <c r="R5832" s="3">
        <v>1.2565445026178</v>
      </c>
      <c r="S5832" s="3">
        <v>77.4862960062647</v>
      </c>
      <c r="T5832" s="3">
        <v>5.07246376811594</v>
      </c>
      <c r="U5832" s="3">
        <v>161.155120265015</v>
      </c>
      <c r="V5832" s="3">
        <v>6.7911714770798</v>
      </c>
      <c r="W5832" s="3">
        <v>92.7500797278622</v>
      </c>
      <c r="X5832" s="3">
        <v>12.2727272727273</v>
      </c>
      <c r="Y5832" s="3"/>
      <c r="Z5832" s="3"/>
      <c r="AA5832" s="3">
        <v>0.253494155915656</v>
      </c>
      <c r="AB5832" s="3">
        <v>0.168126732515472</v>
      </c>
      <c r="AC5832" s="3">
        <v>-41.9547398431932</v>
      </c>
      <c r="AD5832" s="3">
        <v>0.581610592634348</v>
      </c>
      <c r="AE5832" s="5">
        <v>3</v>
      </c>
      <c r="AF5832" s="3">
        <v>1.80401243670044</v>
      </c>
      <c r="AG5832" s="3">
        <v>88.6925080838119</v>
      </c>
      <c r="AH5832" s="3">
        <v>62.9111547819845</v>
      </c>
      <c r="AI5832" s="3">
        <v>21.6503872173212</v>
      </c>
      <c r="AJ5832" s="3">
        <v>20.3795917763224</v>
      </c>
      <c r="AK5832" s="3"/>
      <c r="AL5832" s="3"/>
      <c r="AM5832" s="3"/>
      <c r="AN5832" s="5" t="s">
        <v>46</v>
      </c>
      <c r="AO5832" s="1"/>
      <c r="AP5832" s="1"/>
      <c r="AQ5832" s="1"/>
    </row>
    <row r="5833" spans="1:43">
      <c r="A5833" s="1" t="s">
        <v>14588</v>
      </c>
      <c r="B5833" s="1" t="s">
        <v>14589</v>
      </c>
      <c r="C5833" s="3">
        <v>13.8109589041096</v>
      </c>
      <c r="D5833" s="4">
        <v>39196</v>
      </c>
      <c r="E5833" s="3">
        <v>39.7268614165</v>
      </c>
      <c r="F5833" s="5" t="s">
        <v>14590</v>
      </c>
      <c r="G5833" s="5">
        <v>65</v>
      </c>
      <c r="H5833" s="5" t="s">
        <v>55</v>
      </c>
      <c r="I5833" s="3">
        <v>13.4231103388358</v>
      </c>
      <c r="J5833" s="3">
        <v>27.7071990320629</v>
      </c>
      <c r="K5833" s="3">
        <v>4.10685805422649</v>
      </c>
      <c r="L5833" s="3">
        <v>18.3050847457627</v>
      </c>
      <c r="M5833" s="3">
        <v>9.2468619246862</v>
      </c>
      <c r="N5833" s="3">
        <v>16.0383004189108</v>
      </c>
      <c r="O5833" s="3">
        <v>19.935691318328</v>
      </c>
      <c r="P5833" s="3">
        <v>45.2317880794702</v>
      </c>
      <c r="Q5833" s="3">
        <v>22.8705882352941</v>
      </c>
      <c r="R5833" s="3">
        <v>52.1341463414634</v>
      </c>
      <c r="S5833" s="3">
        <v>58.3383869011522</v>
      </c>
      <c r="T5833" s="3">
        <v>61.62109375</v>
      </c>
      <c r="U5833" s="3">
        <v>100.230061349693</v>
      </c>
      <c r="V5833" s="3">
        <v>75.7452574525745</v>
      </c>
      <c r="W5833" s="3">
        <v>76.1808367071525</v>
      </c>
      <c r="X5833" s="3">
        <v>74.6243739565943</v>
      </c>
      <c r="Y5833" s="3">
        <v>121.835174171623</v>
      </c>
      <c r="Z5833" s="3">
        <v>59.6673596673597</v>
      </c>
      <c r="AA5833" s="3">
        <v>0.253418231354087</v>
      </c>
      <c r="AB5833" s="3">
        <v>0.192956978706446</v>
      </c>
      <c r="AC5833" s="3">
        <v>-24.6575342465753</v>
      </c>
      <c r="AD5833" s="3">
        <v>0.840959613179403</v>
      </c>
      <c r="AE5833" s="5">
        <v>3</v>
      </c>
      <c r="AF5833" s="3">
        <v>1.39793586881487</v>
      </c>
      <c r="AG5833" s="3">
        <v>48.1093745733665</v>
      </c>
      <c r="AH5833" s="3">
        <v>44.795180577889</v>
      </c>
      <c r="AI5833" s="3">
        <v>18.8523132684967</v>
      </c>
      <c r="AJ5833" s="3">
        <v>20.9741544384761</v>
      </c>
      <c r="AK5833" s="3">
        <v>17.3713973059532</v>
      </c>
      <c r="AL5833" s="3">
        <v>19.0299298026076</v>
      </c>
      <c r="AM5833" s="3"/>
      <c r="AN5833" s="5" t="s">
        <v>46</v>
      </c>
      <c r="AO5833" s="1"/>
      <c r="AP5833" s="1"/>
      <c r="AQ5833" s="1"/>
    </row>
    <row r="5834" spans="1:43">
      <c r="A5834" s="1" t="s">
        <v>14591</v>
      </c>
      <c r="B5834" s="1" t="s">
        <v>14592</v>
      </c>
      <c r="C5834" s="3">
        <v>13.2301369863014</v>
      </c>
      <c r="D5834" s="4">
        <v>39408</v>
      </c>
      <c r="E5834" s="3">
        <v>29.9011989333</v>
      </c>
      <c r="F5834" s="5" t="s">
        <v>3871</v>
      </c>
      <c r="G5834" s="5">
        <v>542</v>
      </c>
      <c r="H5834" s="5" t="s">
        <v>55</v>
      </c>
      <c r="I5834" s="3">
        <v>-0.851305334846764</v>
      </c>
      <c r="J5834" s="3">
        <v>96.0677555958863</v>
      </c>
      <c r="K5834" s="3">
        <v>1.39291932675566</v>
      </c>
      <c r="L5834" s="3">
        <v>72.3728813559322</v>
      </c>
      <c r="M5834" s="3">
        <v>-3.9582188015393</v>
      </c>
      <c r="N5834" s="3">
        <v>96.2896469180132</v>
      </c>
      <c r="O5834" s="3">
        <v>6.65445665445666</v>
      </c>
      <c r="P5834" s="3">
        <v>89.4039735099338</v>
      </c>
      <c r="Q5834" s="3">
        <v>8.10643564356436</v>
      </c>
      <c r="R5834" s="3">
        <v>88.4146341463415</v>
      </c>
      <c r="S5834" s="3">
        <v>39.9839743589744</v>
      </c>
      <c r="T5834" s="3">
        <v>85.25390625</v>
      </c>
      <c r="U5834" s="3">
        <v>105.771495877503</v>
      </c>
      <c r="V5834" s="3">
        <v>73.8482384823848</v>
      </c>
      <c r="W5834" s="3">
        <v>75.9315206445116</v>
      </c>
      <c r="X5834" s="3">
        <v>74.7913188647746</v>
      </c>
      <c r="Y5834" s="3">
        <v>89.4793926247288</v>
      </c>
      <c r="Z5834" s="3">
        <v>79.4178794178794</v>
      </c>
      <c r="AA5834" s="3">
        <v>0.167682750593108</v>
      </c>
      <c r="AB5834" s="3">
        <v>0.179289925193794</v>
      </c>
      <c r="AC5834" s="3">
        <v>-29.1779584462511</v>
      </c>
      <c r="AD5834" s="3">
        <v>0.708723871796188</v>
      </c>
      <c r="AE5834" s="5">
        <v>3</v>
      </c>
      <c r="AF5834" s="3">
        <v>1.60270776193587</v>
      </c>
      <c r="AG5834" s="3">
        <v>47.0520053454644</v>
      </c>
      <c r="AH5834" s="3">
        <v>47.8758027451581</v>
      </c>
      <c r="AI5834" s="3">
        <v>17.2745910135939</v>
      </c>
      <c r="AJ5834" s="3">
        <v>16.7070896488761</v>
      </c>
      <c r="AK5834" s="3">
        <v>17.4198101549533</v>
      </c>
      <c r="AL5834" s="3">
        <v>19.2958320218592</v>
      </c>
      <c r="AM5834" s="3"/>
      <c r="AN5834" s="5" t="s">
        <v>46</v>
      </c>
      <c r="AO5834" s="1"/>
      <c r="AP5834" s="1"/>
      <c r="AQ5834" s="1"/>
    </row>
    <row r="5835" spans="1:43">
      <c r="A5835" s="1" t="s">
        <v>14593</v>
      </c>
      <c r="B5835" s="1" t="s">
        <v>14594</v>
      </c>
      <c r="C5835" s="3">
        <v>4.25205479452055</v>
      </c>
      <c r="D5835" s="4">
        <v>42685</v>
      </c>
      <c r="E5835" s="3">
        <v>1.1053032269</v>
      </c>
      <c r="F5835" s="5" t="s">
        <v>14595</v>
      </c>
      <c r="G5835" s="5">
        <v>1553</v>
      </c>
      <c r="H5835" s="5" t="s">
        <v>191</v>
      </c>
      <c r="I5835" s="3">
        <v>10.3640776699029</v>
      </c>
      <c r="J5835" s="3">
        <v>48.2820976491863</v>
      </c>
      <c r="K5835" s="3">
        <v>0.954706927175837</v>
      </c>
      <c r="L5835" s="3">
        <v>76.541095890411</v>
      </c>
      <c r="M5835" s="3">
        <v>5.18158686097616</v>
      </c>
      <c r="N5835" s="3">
        <v>51.5315315315315</v>
      </c>
      <c r="O5835" s="3">
        <v>22.2640494756655</v>
      </c>
      <c r="P5835" s="3">
        <v>35.6190476190476</v>
      </c>
      <c r="Q5835" s="3">
        <v>33.9914542507735</v>
      </c>
      <c r="R5835" s="3">
        <v>25.7861635220126</v>
      </c>
      <c r="S5835" s="3">
        <v>57.5400606323083</v>
      </c>
      <c r="T5835" s="3">
        <v>60.7843137254902</v>
      </c>
      <c r="U5835" s="3">
        <v>85.213849287169</v>
      </c>
      <c r="V5835" s="3">
        <v>86.217008797654</v>
      </c>
      <c r="W5835" s="3">
        <v>56.5097668014801</v>
      </c>
      <c r="X5835" s="3">
        <v>91.1660777385159</v>
      </c>
      <c r="Y5835" s="3"/>
      <c r="Z5835" s="3"/>
      <c r="AA5835" s="3">
        <v>0.237164182972767</v>
      </c>
      <c r="AB5835" s="3">
        <v>0.143219999519841</v>
      </c>
      <c r="AC5835" s="3">
        <v>-26.3499604117181</v>
      </c>
      <c r="AD5835" s="3">
        <v>0.609958739011152</v>
      </c>
      <c r="AE5835" s="5">
        <v>5</v>
      </c>
      <c r="AF5835" s="3">
        <v>1.07633044562557</v>
      </c>
      <c r="AG5835" s="3">
        <v>58.2215412197545</v>
      </c>
      <c r="AH5835" s="3">
        <v>40.6970701803092</v>
      </c>
      <c r="AI5835" s="3">
        <v>14.9652799461697</v>
      </c>
      <c r="AJ5835" s="3">
        <v>20.0613683011695</v>
      </c>
      <c r="AK5835" s="3"/>
      <c r="AL5835" s="3"/>
      <c r="AM5835" s="3"/>
      <c r="AN5835" s="5" t="s">
        <v>51</v>
      </c>
      <c r="AO5835" s="1"/>
      <c r="AP5835" s="1"/>
      <c r="AQ5835" s="1"/>
    </row>
    <row r="5836" spans="1:43">
      <c r="A5836" s="1" t="s">
        <v>14596</v>
      </c>
      <c r="B5836" s="1" t="s">
        <v>14597</v>
      </c>
      <c r="C5836" s="3">
        <v>4.12876712328767</v>
      </c>
      <c r="D5836" s="4">
        <v>42730</v>
      </c>
      <c r="E5836" s="3">
        <v>3.7322286111</v>
      </c>
      <c r="F5836" s="5" t="s">
        <v>12651</v>
      </c>
      <c r="G5836" s="5">
        <v>1508</v>
      </c>
      <c r="H5836" s="5" t="s">
        <v>226</v>
      </c>
      <c r="I5836" s="3">
        <v>3.28405845792037</v>
      </c>
      <c r="J5836" s="3">
        <v>26.6002844950213</v>
      </c>
      <c r="K5836" s="3">
        <v>0.96059113300493</v>
      </c>
      <c r="L5836" s="3">
        <v>26.1904761904762</v>
      </c>
      <c r="M5836" s="3">
        <v>0.919162905211334</v>
      </c>
      <c r="N5836" s="3">
        <v>43.0183356840621</v>
      </c>
      <c r="O5836" s="3">
        <v>3.02446380697051</v>
      </c>
      <c r="P5836" s="3">
        <v>65.4088050314465</v>
      </c>
      <c r="Q5836" s="3">
        <v>2.6375093898673</v>
      </c>
      <c r="R5836" s="3">
        <v>83.029197080292</v>
      </c>
      <c r="S5836" s="3">
        <v>8.32452431289641</v>
      </c>
      <c r="T5836" s="3">
        <v>80.0531914893617</v>
      </c>
      <c r="U5836" s="3">
        <v>26.4993313445119</v>
      </c>
      <c r="V5836" s="3">
        <v>56.25</v>
      </c>
      <c r="W5836" s="3">
        <v>22.7613057801737</v>
      </c>
      <c r="X5836" s="3">
        <v>74.0585774058577</v>
      </c>
      <c r="Y5836" s="3"/>
      <c r="Z5836" s="3"/>
      <c r="AA5836" s="3">
        <v>0.102415384777284</v>
      </c>
      <c r="AB5836" s="3">
        <v>0.152813857400651</v>
      </c>
      <c r="AC5836" s="3">
        <v>-7.57418909592824</v>
      </c>
      <c r="AD5836" s="3">
        <v>0.932301856845189</v>
      </c>
      <c r="AE5836" s="5">
        <v>2</v>
      </c>
      <c r="AF5836" s="3">
        <v>0.509289021055574</v>
      </c>
      <c r="AG5836" s="3">
        <v>15.51765322455</v>
      </c>
      <c r="AH5836" s="3">
        <v>12.0268192832941</v>
      </c>
      <c r="AI5836" s="3">
        <v>6.23731128351026</v>
      </c>
      <c r="AJ5836" s="3">
        <v>5.12176581260799</v>
      </c>
      <c r="AK5836" s="3"/>
      <c r="AL5836" s="3"/>
      <c r="AM5836" s="3">
        <v>5</v>
      </c>
      <c r="AN5836" s="5" t="s">
        <v>56</v>
      </c>
      <c r="AO5836" s="1"/>
      <c r="AP5836" s="1"/>
      <c r="AQ5836" s="1"/>
    </row>
    <row r="5837" spans="1:43">
      <c r="A5837" s="1" t="s">
        <v>14598</v>
      </c>
      <c r="B5837" s="1" t="s">
        <v>14599</v>
      </c>
      <c r="C5837" s="3">
        <v>3.7013698630137</v>
      </c>
      <c r="D5837" s="4">
        <v>42886</v>
      </c>
      <c r="E5837" s="3">
        <v>1.6595119014</v>
      </c>
      <c r="F5837" s="5" t="s">
        <v>3634</v>
      </c>
      <c r="G5837" s="5">
        <v>1121</v>
      </c>
      <c r="H5837" s="5" t="s">
        <v>93</v>
      </c>
      <c r="I5837" s="3">
        <v>7.56634669678148</v>
      </c>
      <c r="J5837" s="3">
        <v>41.25</v>
      </c>
      <c r="K5837" s="3">
        <v>3.384478760669</v>
      </c>
      <c r="L5837" s="3">
        <v>21.5559960356789</v>
      </c>
      <c r="M5837" s="3">
        <v>2.00058411214954</v>
      </c>
      <c r="N5837" s="3">
        <v>54.2415169660679</v>
      </c>
      <c r="O5837" s="3">
        <v>13.6326663413047</v>
      </c>
      <c r="P5837" s="3">
        <v>41.7002012072435</v>
      </c>
      <c r="Q5837" s="3">
        <v>18.7655860349127</v>
      </c>
      <c r="R5837" s="3">
        <v>39.938080495356</v>
      </c>
      <c r="S5837" s="3">
        <v>76.5077493261455</v>
      </c>
      <c r="T5837" s="3">
        <v>17.15193223928</v>
      </c>
      <c r="U5837" s="3">
        <v>155.860805860806</v>
      </c>
      <c r="V5837" s="3">
        <v>18.2724252491694</v>
      </c>
      <c r="W5837" s="3">
        <v>142.142361913566</v>
      </c>
      <c r="X5837" s="3">
        <v>13.9825218476904</v>
      </c>
      <c r="Y5837" s="3"/>
      <c r="Z5837" s="3"/>
      <c r="AA5837" s="3">
        <v>0.29968871858037</v>
      </c>
      <c r="AB5837" s="3">
        <v>0.296559949492591</v>
      </c>
      <c r="AC5837" s="3">
        <v>-25.2407501267106</v>
      </c>
      <c r="AD5837" s="3">
        <v>1.35541298397945</v>
      </c>
      <c r="AE5837" s="5">
        <v>3</v>
      </c>
      <c r="AF5837" s="3">
        <v>2.23129521137751</v>
      </c>
      <c r="AG5837" s="3">
        <v>68.4272551338524</v>
      </c>
      <c r="AH5837" s="3">
        <v>60.3201414290314</v>
      </c>
      <c r="AI5837" s="3">
        <v>30.6749585871025</v>
      </c>
      <c r="AJ5837" s="3"/>
      <c r="AK5837" s="3"/>
      <c r="AL5837" s="3"/>
      <c r="AM5837" s="3"/>
      <c r="AN5837" s="5" t="s">
        <v>46</v>
      </c>
      <c r="AO5837" s="1"/>
      <c r="AP5837" s="1"/>
      <c r="AQ5837" s="1"/>
    </row>
    <row r="5838" spans="1:43">
      <c r="A5838" s="1" t="s">
        <v>14600</v>
      </c>
      <c r="B5838" s="1" t="s">
        <v>14601</v>
      </c>
      <c r="C5838" s="3">
        <v>0.550684931506849</v>
      </c>
      <c r="D5838" s="4">
        <v>44036</v>
      </c>
      <c r="E5838" s="3">
        <v>33.2376943603</v>
      </c>
      <c r="F5838" s="5" t="s">
        <v>3176</v>
      </c>
      <c r="G5838" s="5">
        <v>202</v>
      </c>
      <c r="H5838" s="5" t="s">
        <v>55</v>
      </c>
      <c r="I5838" s="3">
        <v>11.7351437136308</v>
      </c>
      <c r="J5838" s="3">
        <v>39.8064125831821</v>
      </c>
      <c r="K5838" s="3">
        <v>2.75683126570989</v>
      </c>
      <c r="L5838" s="3">
        <v>46.2146892655367</v>
      </c>
      <c r="M5838" s="3">
        <v>8.63192182410424</v>
      </c>
      <c r="N5838" s="3">
        <v>20.2274087372831</v>
      </c>
      <c r="O5838" s="3">
        <v>20.7412347560976</v>
      </c>
      <c r="P5838" s="3">
        <v>41.523178807947</v>
      </c>
      <c r="Q5838" s="3">
        <v>28.3861817445041</v>
      </c>
      <c r="R5838" s="3">
        <v>36.1280487804878</v>
      </c>
      <c r="S5838" s="3"/>
      <c r="T5838" s="3"/>
      <c r="U5838" s="3"/>
      <c r="V5838" s="3"/>
      <c r="W5838" s="3"/>
      <c r="X5838" s="3"/>
      <c r="Y5838" s="3"/>
      <c r="Z5838" s="3"/>
      <c r="AA5838" s="3">
        <v>0.24768135482135</v>
      </c>
      <c r="AB5838" s="3">
        <v>0.453495578178851</v>
      </c>
      <c r="AC5838" s="3">
        <v>-5.63413858868404</v>
      </c>
      <c r="AD5838" s="3"/>
      <c r="AE5838" s="5">
        <v>2</v>
      </c>
      <c r="AF5838" s="3">
        <v>3.10761458679925</v>
      </c>
      <c r="AG5838" s="3"/>
      <c r="AH5838" s="3"/>
      <c r="AI5838" s="3"/>
      <c r="AJ5838" s="3"/>
      <c r="AK5838" s="3"/>
      <c r="AL5838" s="3"/>
      <c r="AM5838" s="3"/>
      <c r="AN5838" s="5" t="s">
        <v>1266</v>
      </c>
      <c r="AO5838" s="1"/>
      <c r="AP5838" s="1"/>
      <c r="AQ5838" s="1"/>
    </row>
    <row r="5839" spans="1:43">
      <c r="A5839" s="1" t="s">
        <v>14602</v>
      </c>
      <c r="B5839" s="1" t="s">
        <v>14603</v>
      </c>
      <c r="C5839" s="3">
        <v>9.44931506849315</v>
      </c>
      <c r="D5839" s="4">
        <v>40788</v>
      </c>
      <c r="E5839" s="3">
        <v>0.1344581815</v>
      </c>
      <c r="F5839" s="5" t="s">
        <v>14604</v>
      </c>
      <c r="G5839" s="5">
        <v>685</v>
      </c>
      <c r="H5839" s="5" t="s">
        <v>55</v>
      </c>
      <c r="I5839" s="3">
        <v>8.7224575135367</v>
      </c>
      <c r="J5839" s="3">
        <v>61.826981246219</v>
      </c>
      <c r="K5839" s="3">
        <v>3.37445203384647</v>
      </c>
      <c r="L5839" s="3">
        <v>33.2768361581921</v>
      </c>
      <c r="M5839" s="3">
        <v>0.890502960051747</v>
      </c>
      <c r="N5839" s="3">
        <v>82.8246558946739</v>
      </c>
      <c r="O5839" s="3">
        <v>22.1760347008856</v>
      </c>
      <c r="P5839" s="3">
        <v>33.3112582781457</v>
      </c>
      <c r="Q5839" s="3">
        <v>29.4936466381457</v>
      </c>
      <c r="R5839" s="3">
        <v>33.3841463414634</v>
      </c>
      <c r="S5839" s="3">
        <v>60.620940915571</v>
      </c>
      <c r="T5839" s="3">
        <v>58.30078125</v>
      </c>
      <c r="U5839" s="3">
        <v>100.09866798224</v>
      </c>
      <c r="V5839" s="3">
        <v>75.8807588075881</v>
      </c>
      <c r="W5839" s="3">
        <v>44.0762400803289</v>
      </c>
      <c r="X5839" s="3">
        <v>92.8213689482471</v>
      </c>
      <c r="Y5839" s="3">
        <v>56.0808735450491</v>
      </c>
      <c r="Z5839" s="3">
        <v>91.6839916839917</v>
      </c>
      <c r="AA5839" s="3">
        <v>0.237954054356968</v>
      </c>
      <c r="AB5839" s="3">
        <v>0.107438256400237</v>
      </c>
      <c r="AC5839" s="3">
        <v>-39.1425908667288</v>
      </c>
      <c r="AD5839" s="3">
        <v>0.330054468031055</v>
      </c>
      <c r="AE5839" s="5">
        <v>5</v>
      </c>
      <c r="AF5839" s="3">
        <v>0.903333808590568</v>
      </c>
      <c r="AG5839" s="3">
        <v>55.0815041193231</v>
      </c>
      <c r="AH5839" s="3">
        <v>42.7713353981168</v>
      </c>
      <c r="AI5839" s="3">
        <v>11.048326646721</v>
      </c>
      <c r="AJ5839" s="3">
        <v>11.0538731585678</v>
      </c>
      <c r="AK5839" s="3">
        <v>9.53962682400908</v>
      </c>
      <c r="AL5839" s="3">
        <v>11.9565763418882</v>
      </c>
      <c r="AM5839" s="3"/>
      <c r="AN5839" s="5" t="s">
        <v>46</v>
      </c>
      <c r="AO5839" s="1"/>
      <c r="AP5839" s="1"/>
      <c r="AQ5839" s="1"/>
    </row>
    <row r="5840" spans="1:43">
      <c r="A5840" s="1" t="s">
        <v>14605</v>
      </c>
      <c r="B5840" s="1" t="s">
        <v>14606</v>
      </c>
      <c r="C5840" s="3">
        <v>8.87671232876712</v>
      </c>
      <c r="D5840" s="4">
        <v>40997</v>
      </c>
      <c r="E5840" s="3">
        <v>12.1964133709</v>
      </c>
      <c r="F5840" s="5" t="s">
        <v>980</v>
      </c>
      <c r="G5840" s="5">
        <v>885</v>
      </c>
      <c r="H5840" s="5" t="s">
        <v>112</v>
      </c>
      <c r="I5840" s="3">
        <v>8.29207920792078</v>
      </c>
      <c r="J5840" s="3">
        <v>31.5789473684211</v>
      </c>
      <c r="K5840" s="3">
        <v>3.42789598108748</v>
      </c>
      <c r="L5840" s="3">
        <v>13.4020618556701</v>
      </c>
      <c r="M5840" s="3">
        <v>1.50812064965197</v>
      </c>
      <c r="N5840" s="3">
        <v>85.2631578947368</v>
      </c>
      <c r="O5840" s="3">
        <v>17.6075268817204</v>
      </c>
      <c r="P5840" s="3">
        <v>24.468085106383</v>
      </c>
      <c r="Q5840" s="3">
        <v>4.29082240762814</v>
      </c>
      <c r="R5840" s="3">
        <v>91.0112359550562</v>
      </c>
      <c r="S5840" s="3">
        <v>-7.89473684210526</v>
      </c>
      <c r="T5840" s="3">
        <v>95.0617283950617</v>
      </c>
      <c r="U5840" s="3">
        <v>-11.8831822759315</v>
      </c>
      <c r="V5840" s="3">
        <v>97.0588235294118</v>
      </c>
      <c r="W5840" s="3">
        <v>-2.88568257491676</v>
      </c>
      <c r="X5840" s="3">
        <v>96.3636363636364</v>
      </c>
      <c r="Y5840" s="3">
        <v>19.2098092643052</v>
      </c>
      <c r="Z5840" s="3">
        <v>94.1176470588235</v>
      </c>
      <c r="AA5840" s="3">
        <v>-0.0110455852443981</v>
      </c>
      <c r="AB5840" s="3">
        <v>0.00536706767384384</v>
      </c>
      <c r="AC5840" s="3">
        <v>-51.6267123287671</v>
      </c>
      <c r="AD5840" s="3">
        <v>-0.0187797282621169</v>
      </c>
      <c r="AE5840" s="5">
        <v>5</v>
      </c>
      <c r="AF5840" s="3">
        <v>-0.0534915553276341</v>
      </c>
      <c r="AG5840" s="3">
        <v>-9.94421611148945</v>
      </c>
      <c r="AH5840" s="3">
        <v>-0.156112323273272</v>
      </c>
      <c r="AI5840" s="3">
        <v>-0.400244508649028</v>
      </c>
      <c r="AJ5840" s="3">
        <v>-1.23234505553085</v>
      </c>
      <c r="AK5840" s="3">
        <v>1.64801796542799</v>
      </c>
      <c r="AL5840" s="3">
        <v>0.101248506196816</v>
      </c>
      <c r="AM5840" s="3">
        <v>5</v>
      </c>
      <c r="AN5840" s="5" t="s">
        <v>56</v>
      </c>
      <c r="AO5840" s="1"/>
      <c r="AP5840" s="1"/>
      <c r="AQ5840" s="1"/>
    </row>
    <row r="5841" spans="1:43">
      <c r="A5841" s="1" t="s">
        <v>14607</v>
      </c>
      <c r="B5841" s="1" t="s">
        <v>14608</v>
      </c>
      <c r="C5841" s="3">
        <v>5.67945205479452</v>
      </c>
      <c r="D5841" s="4">
        <v>42164</v>
      </c>
      <c r="E5841" s="3">
        <v>5.2409192006</v>
      </c>
      <c r="F5841" s="5" t="s">
        <v>601</v>
      </c>
      <c r="G5841" s="5">
        <v>24</v>
      </c>
      <c r="H5841" s="5" t="s">
        <v>60</v>
      </c>
      <c r="I5841" s="3">
        <v>12.5393551188796</v>
      </c>
      <c r="J5841" s="3">
        <v>7.24206349206349</v>
      </c>
      <c r="K5841" s="3">
        <v>3.4324486130513</v>
      </c>
      <c r="L5841" s="3">
        <v>29.4343240651965</v>
      </c>
      <c r="M5841" s="3">
        <v>12.0164253295872</v>
      </c>
      <c r="N5841" s="3">
        <v>1.38476755687438</v>
      </c>
      <c r="O5841" s="3">
        <v>15.1532515888655</v>
      </c>
      <c r="P5841" s="3">
        <v>30.7302231237323</v>
      </c>
      <c r="Q5841" s="3">
        <v>22.624724619149</v>
      </c>
      <c r="R5841" s="3">
        <v>21.4659685863874</v>
      </c>
      <c r="S5841" s="3">
        <v>29.1192384502478</v>
      </c>
      <c r="T5841" s="3">
        <v>58.8164251207729</v>
      </c>
      <c r="U5841" s="3">
        <v>37.2190580775353</v>
      </c>
      <c r="V5841" s="3">
        <v>78.7775891341256</v>
      </c>
      <c r="W5841" s="3">
        <v>26.1245927765527</v>
      </c>
      <c r="X5841" s="3">
        <v>72.9545454545455</v>
      </c>
      <c r="Y5841" s="3">
        <v>71.6720563454617</v>
      </c>
      <c r="Z5841" s="3">
        <v>52.7508090614887</v>
      </c>
      <c r="AA5841" s="3">
        <v>0.178294931985267</v>
      </c>
      <c r="AB5841" s="3">
        <v>0.0933777003450123</v>
      </c>
      <c r="AC5841" s="3">
        <v>-20.7935656836461</v>
      </c>
      <c r="AD5841" s="3">
        <v>0.386108867155337</v>
      </c>
      <c r="AE5841" s="5">
        <v>4</v>
      </c>
      <c r="AF5841" s="3">
        <v>0.598065939299847</v>
      </c>
      <c r="AG5841" s="3">
        <v>16.9386590370317</v>
      </c>
      <c r="AH5841" s="3">
        <v>22.2423616318059</v>
      </c>
      <c r="AI5841" s="3">
        <v>11.0537699814538</v>
      </c>
      <c r="AJ5841" s="3">
        <v>12.6313635754809</v>
      </c>
      <c r="AK5841" s="3"/>
      <c r="AL5841" s="3"/>
      <c r="AM5841" s="3"/>
      <c r="AN5841" s="5" t="s">
        <v>46</v>
      </c>
      <c r="AO5841" s="1"/>
      <c r="AP5841" s="1"/>
      <c r="AQ5841" s="1"/>
    </row>
    <row r="5842" spans="1:43">
      <c r="A5842" s="1" t="s">
        <v>14609</v>
      </c>
      <c r="B5842" s="1" t="s">
        <v>14610</v>
      </c>
      <c r="C5842" s="3">
        <v>5.67945205479452</v>
      </c>
      <c r="D5842" s="4">
        <v>42164</v>
      </c>
      <c r="E5842" s="3">
        <v>6.1008787141</v>
      </c>
      <c r="F5842" s="5" t="s">
        <v>980</v>
      </c>
      <c r="G5842" s="5">
        <v>24</v>
      </c>
      <c r="H5842" s="5" t="s">
        <v>60</v>
      </c>
      <c r="I5842" s="3">
        <v>-6.69966996699669</v>
      </c>
      <c r="J5842" s="3">
        <v>96.031746031746</v>
      </c>
      <c r="K5842" s="3">
        <v>-0.0971817298347838</v>
      </c>
      <c r="L5842" s="3">
        <v>89.4534995206136</v>
      </c>
      <c r="M5842" s="3">
        <v>-7.28867754365828</v>
      </c>
      <c r="N5842" s="3">
        <v>94.9554896142433</v>
      </c>
      <c r="O5842" s="3">
        <v>-5.5945868141993</v>
      </c>
      <c r="P5842" s="3">
        <v>90.26369168357</v>
      </c>
      <c r="Q5842" s="3">
        <v>-7.31778225142313</v>
      </c>
      <c r="R5842" s="3">
        <v>88.4816753926702</v>
      </c>
      <c r="S5842" s="3">
        <v>27.0654792994703</v>
      </c>
      <c r="T5842" s="3">
        <v>63.4057971014493</v>
      </c>
      <c r="U5842" s="3">
        <v>53.3150588613837</v>
      </c>
      <c r="V5842" s="3">
        <v>66.044142614601</v>
      </c>
      <c r="W5842" s="3">
        <v>38.7465045590291</v>
      </c>
      <c r="X5842" s="3">
        <v>57.2727272727273</v>
      </c>
      <c r="Y5842" s="3">
        <v>28.4997138688603</v>
      </c>
      <c r="Z5842" s="3">
        <v>81.2297734627832</v>
      </c>
      <c r="AA5842" s="3">
        <v>0.108107408178721</v>
      </c>
      <c r="AB5842" s="3">
        <v>0.100900170426232</v>
      </c>
      <c r="AC5842" s="3">
        <v>-32.819477794693</v>
      </c>
      <c r="AD5842" s="3">
        <v>0.350761946877119</v>
      </c>
      <c r="AE5842" s="5">
        <v>6</v>
      </c>
      <c r="AF5842" s="3">
        <v>1.21921440862713</v>
      </c>
      <c r="AG5842" s="3">
        <v>16.7243757130898</v>
      </c>
      <c r="AH5842" s="3">
        <v>28.2087330513218</v>
      </c>
      <c r="AI5842" s="3">
        <v>13.0443637558005</v>
      </c>
      <c r="AJ5842" s="3">
        <v>6.76697113891334</v>
      </c>
      <c r="AK5842" s="3"/>
      <c r="AL5842" s="3"/>
      <c r="AM5842" s="3"/>
      <c r="AN5842" s="5" t="s">
        <v>46</v>
      </c>
      <c r="AO5842" s="1"/>
      <c r="AP5842" s="1"/>
      <c r="AQ5842" s="1"/>
    </row>
    <row r="5843" spans="1:43">
      <c r="A5843" s="1" t="s">
        <v>14611</v>
      </c>
      <c r="B5843" s="1" t="s">
        <v>14612</v>
      </c>
      <c r="C5843" s="3">
        <v>5.60547945205479</v>
      </c>
      <c r="D5843" s="4">
        <v>42191</v>
      </c>
      <c r="E5843" s="3">
        <v>8.568224993</v>
      </c>
      <c r="F5843" s="5" t="s">
        <v>14613</v>
      </c>
      <c r="G5843" s="5">
        <v>24</v>
      </c>
      <c r="H5843" s="5" t="s">
        <v>60</v>
      </c>
      <c r="I5843" s="3">
        <v>14.59105926775</v>
      </c>
      <c r="J5843" s="3">
        <v>2.38095238095238</v>
      </c>
      <c r="K5843" s="3">
        <v>4.00220304754909</v>
      </c>
      <c r="L5843" s="3">
        <v>13.039309683605</v>
      </c>
      <c r="M5843" s="3">
        <v>7.64504687104128</v>
      </c>
      <c r="N5843" s="3">
        <v>6.42927794263106</v>
      </c>
      <c r="O5843" s="3">
        <v>23.7797967814054</v>
      </c>
      <c r="P5843" s="3">
        <v>5.17241379310345</v>
      </c>
      <c r="Q5843" s="3">
        <v>31.019147144773</v>
      </c>
      <c r="R5843" s="3">
        <v>6.80628272251309</v>
      </c>
      <c r="S5843" s="3">
        <v>82.7754484734408</v>
      </c>
      <c r="T5843" s="3">
        <v>4.10628019323672</v>
      </c>
      <c r="U5843" s="3">
        <v>202.104866749553</v>
      </c>
      <c r="V5843" s="3">
        <v>2.20713073005093</v>
      </c>
      <c r="W5843" s="3">
        <v>125.389001951199</v>
      </c>
      <c r="X5843" s="3">
        <v>4.54545454545455</v>
      </c>
      <c r="Y5843" s="3">
        <v>25.8117459254227</v>
      </c>
      <c r="Z5843" s="3">
        <v>83.8187702265372</v>
      </c>
      <c r="AA5843" s="3">
        <v>0.276295666230506</v>
      </c>
      <c r="AB5843" s="3">
        <v>0.224135282893887</v>
      </c>
      <c r="AC5843" s="3">
        <v>-40.691275181005</v>
      </c>
      <c r="AD5843" s="3">
        <v>0.763008937945162</v>
      </c>
      <c r="AE5843" s="5">
        <v>7</v>
      </c>
      <c r="AF5843" s="3">
        <v>2.16137389050025</v>
      </c>
      <c r="AG5843" s="3">
        <v>96.1463779803205</v>
      </c>
      <c r="AH5843" s="3">
        <v>75.6229532356108</v>
      </c>
      <c r="AI5843" s="3">
        <v>29.8883799806177</v>
      </c>
      <c r="AJ5843" s="3">
        <v>12.0047871235</v>
      </c>
      <c r="AK5843" s="3"/>
      <c r="AL5843" s="3"/>
      <c r="AM5843" s="3"/>
      <c r="AN5843" s="5" t="s">
        <v>46</v>
      </c>
      <c r="AO5843" s="1"/>
      <c r="AP5843" s="1"/>
      <c r="AQ5843" s="1"/>
    </row>
    <row r="5844" spans="1:43">
      <c r="A5844" s="1" t="s">
        <v>14614</v>
      </c>
      <c r="B5844" s="1" t="s">
        <v>14615</v>
      </c>
      <c r="C5844" s="3">
        <v>4.41369863013699</v>
      </c>
      <c r="D5844" s="4">
        <v>42626</v>
      </c>
      <c r="E5844" s="3">
        <v>1.5485152956</v>
      </c>
      <c r="F5844" s="5" t="s">
        <v>12050</v>
      </c>
      <c r="G5844" s="5">
        <v>1081</v>
      </c>
      <c r="H5844" s="5" t="s">
        <v>93</v>
      </c>
      <c r="I5844" s="3">
        <v>15.5748500073167</v>
      </c>
      <c r="J5844" s="3">
        <v>7.15</v>
      </c>
      <c r="K5844" s="3">
        <v>4.19066883602306</v>
      </c>
      <c r="L5844" s="3">
        <v>10.9018830525273</v>
      </c>
      <c r="M5844" s="3">
        <v>6.1131264275158</v>
      </c>
      <c r="N5844" s="3">
        <v>23.0538922155689</v>
      </c>
      <c r="O5844" s="3">
        <v>26.0654429369513</v>
      </c>
      <c r="P5844" s="3">
        <v>9.60764587525151</v>
      </c>
      <c r="Q5844" s="3">
        <v>46.3676797627873</v>
      </c>
      <c r="R5844" s="3">
        <v>3.04437564499484</v>
      </c>
      <c r="S5844" s="3">
        <v>87.0234430499645</v>
      </c>
      <c r="T5844" s="3">
        <v>10.6405505558497</v>
      </c>
      <c r="U5844" s="3">
        <v>175.993011065812</v>
      </c>
      <c r="V5844" s="3">
        <v>12.3477297895903</v>
      </c>
      <c r="W5844" s="3">
        <v>163.82362765839</v>
      </c>
      <c r="X5844" s="3">
        <v>8.11485642946317</v>
      </c>
      <c r="Y5844" s="3"/>
      <c r="Z5844" s="3"/>
      <c r="AA5844" s="3">
        <v>0.351319501202806</v>
      </c>
      <c r="AB5844" s="3">
        <v>0.340814311882763</v>
      </c>
      <c r="AC5844" s="3">
        <v>-23.2726520479934</v>
      </c>
      <c r="AD5844" s="3">
        <v>1.63695313036641</v>
      </c>
      <c r="AE5844" s="5">
        <v>3</v>
      </c>
      <c r="AF5844" s="3">
        <v>2.57720661626439</v>
      </c>
      <c r="AG5844" s="3">
        <v>72.7540498641032</v>
      </c>
      <c r="AH5844" s="3">
        <v>75.4803140961395</v>
      </c>
      <c r="AI5844" s="3">
        <v>36.454046147029</v>
      </c>
      <c r="AJ5844" s="3">
        <v>26.4258927858319</v>
      </c>
      <c r="AK5844" s="3"/>
      <c r="AL5844" s="3"/>
      <c r="AM5844" s="3"/>
      <c r="AN5844" s="5" t="s">
        <v>46</v>
      </c>
      <c r="AO5844" s="1"/>
      <c r="AP5844" s="1"/>
      <c r="AQ5844" s="1"/>
    </row>
    <row r="5845" spans="1:43">
      <c r="A5845" s="1" t="s">
        <v>14616</v>
      </c>
      <c r="B5845" s="1" t="s">
        <v>14617</v>
      </c>
      <c r="C5845" s="3">
        <v>2.26027397260274</v>
      </c>
      <c r="D5845" s="4">
        <v>43412</v>
      </c>
      <c r="E5845" s="3">
        <v>16.8729445792</v>
      </c>
      <c r="F5845" s="5" t="s">
        <v>389</v>
      </c>
      <c r="G5845" s="5">
        <v>826</v>
      </c>
      <c r="H5845" s="5" t="s">
        <v>60</v>
      </c>
      <c r="I5845" s="3">
        <v>14.1635981062599</v>
      </c>
      <c r="J5845" s="3">
        <v>2.87698412698413</v>
      </c>
      <c r="K5845" s="3">
        <v>3.98482731084047</v>
      </c>
      <c r="L5845" s="3">
        <v>13.614573346117</v>
      </c>
      <c r="M5845" s="3">
        <v>7.58458297186764</v>
      </c>
      <c r="N5845" s="3">
        <v>6.82492581602374</v>
      </c>
      <c r="O5845" s="3">
        <v>23.5143466919611</v>
      </c>
      <c r="P5845" s="3">
        <v>5.78093306288032</v>
      </c>
      <c r="Q5845" s="3">
        <v>29.9291558571143</v>
      </c>
      <c r="R5845" s="3">
        <v>7.74869109947644</v>
      </c>
      <c r="S5845" s="3">
        <v>78.4255960537133</v>
      </c>
      <c r="T5845" s="3">
        <v>4.58937198067633</v>
      </c>
      <c r="U5845" s="3">
        <v>189.559706470981</v>
      </c>
      <c r="V5845" s="3">
        <v>3.2258064516129</v>
      </c>
      <c r="W5845" s="3"/>
      <c r="X5845" s="3"/>
      <c r="Y5845" s="3"/>
      <c r="Z5845" s="3"/>
      <c r="AA5845" s="3">
        <v>0.271615320092808</v>
      </c>
      <c r="AB5845" s="3">
        <v>0.432039474442013</v>
      </c>
      <c r="AC5845" s="3">
        <v>-19.5835772221758</v>
      </c>
      <c r="AD5845" s="3"/>
      <c r="AE5845" s="5">
        <v>2</v>
      </c>
      <c r="AF5845" s="3">
        <v>3.9973536975172</v>
      </c>
      <c r="AG5845" s="3">
        <v>90.5879714273327</v>
      </c>
      <c r="AH5845" s="3">
        <v>71.8388986237664</v>
      </c>
      <c r="AI5845" s="3"/>
      <c r="AJ5845" s="3"/>
      <c r="AK5845" s="3"/>
      <c r="AL5845" s="3"/>
      <c r="AM5845" s="3"/>
      <c r="AN5845" s="5" t="s">
        <v>46</v>
      </c>
      <c r="AO5845" s="1"/>
      <c r="AP5845" s="1"/>
      <c r="AQ5845" s="1"/>
    </row>
    <row r="5846" spans="1:43">
      <c r="A5846" s="1" t="s">
        <v>14618</v>
      </c>
      <c r="B5846" s="1" t="s">
        <v>14619</v>
      </c>
      <c r="C5846" s="3">
        <v>0.438356164383562</v>
      </c>
      <c r="D5846" s="4">
        <v>44077</v>
      </c>
      <c r="E5846" s="3">
        <v>3.9383727863</v>
      </c>
      <c r="F5846" s="5" t="s">
        <v>8104</v>
      </c>
      <c r="G5846" s="5">
        <v>161</v>
      </c>
      <c r="H5846" s="5" t="s">
        <v>55</v>
      </c>
      <c r="I5846" s="3">
        <v>-2.35068142321411</v>
      </c>
      <c r="J5846" s="3">
        <v>97.2776769509982</v>
      </c>
      <c r="K5846" s="3">
        <v>-2.41316270566727</v>
      </c>
      <c r="L5846" s="3">
        <v>99.1525423728814</v>
      </c>
      <c r="M5846" s="3">
        <v>-3.41957662384656</v>
      </c>
      <c r="N5846" s="3">
        <v>95.6313584679832</v>
      </c>
      <c r="O5846" s="3">
        <v>6.39824596372334</v>
      </c>
      <c r="P5846" s="3">
        <v>89.6688741721854</v>
      </c>
      <c r="Q5846" s="3"/>
      <c r="R5846" s="3"/>
      <c r="S5846" s="3"/>
      <c r="T5846" s="3"/>
      <c r="U5846" s="3"/>
      <c r="V5846" s="3"/>
      <c r="W5846" s="3"/>
      <c r="X5846" s="3"/>
      <c r="Y5846" s="3"/>
      <c r="Z5846" s="3"/>
      <c r="AA5846" s="3">
        <v>0.106012037586037</v>
      </c>
      <c r="AB5846" s="3">
        <v>0.15691823056314</v>
      </c>
      <c r="AC5846" s="3">
        <v>-9.43332202239565</v>
      </c>
      <c r="AD5846" s="3"/>
      <c r="AE5846" s="5">
        <v>1</v>
      </c>
      <c r="AF5846" s="3">
        <v>2.30461096048093</v>
      </c>
      <c r="AG5846" s="3"/>
      <c r="AH5846" s="3"/>
      <c r="AI5846" s="3"/>
      <c r="AJ5846" s="3"/>
      <c r="AK5846" s="3"/>
      <c r="AL5846" s="3"/>
      <c r="AM5846" s="3"/>
      <c r="AN5846" s="5" t="s">
        <v>1266</v>
      </c>
      <c r="AO5846" s="1"/>
      <c r="AP5846" s="1"/>
      <c r="AQ5846" s="1"/>
    </row>
    <row r="5847" spans="1:43">
      <c r="A5847" s="1" t="s">
        <v>14620</v>
      </c>
      <c r="B5847" s="1" t="s">
        <v>14621</v>
      </c>
      <c r="C5847" s="3">
        <v>16.1068493150685</v>
      </c>
      <c r="D5847" s="4">
        <v>38358</v>
      </c>
      <c r="E5847" s="3">
        <v>100.6316619299</v>
      </c>
      <c r="F5847" s="5" t="s">
        <v>4860</v>
      </c>
      <c r="G5847" s="5">
        <v>274</v>
      </c>
      <c r="H5847" s="5" t="s">
        <v>55</v>
      </c>
      <c r="I5847" s="3">
        <v>13.4290299407404</v>
      </c>
      <c r="J5847" s="3">
        <v>27.5862068965517</v>
      </c>
      <c r="K5847" s="3">
        <v>2.40549828178694</v>
      </c>
      <c r="L5847" s="3">
        <v>53.4463276836158</v>
      </c>
      <c r="M5847" s="3">
        <v>6.78903831128687</v>
      </c>
      <c r="N5847" s="3">
        <v>34.590065828845</v>
      </c>
      <c r="O5847" s="3">
        <v>22.5996437813258</v>
      </c>
      <c r="P5847" s="3">
        <v>31.4569536423841</v>
      </c>
      <c r="Q5847" s="3">
        <v>27.3620446421227</v>
      </c>
      <c r="R5847" s="3">
        <v>38.719512195122</v>
      </c>
      <c r="S5847" s="3">
        <v>50.1390439624033</v>
      </c>
      <c r="T5847" s="3">
        <v>73.73046875</v>
      </c>
      <c r="U5847" s="3">
        <v>101.047260747034</v>
      </c>
      <c r="V5847" s="3">
        <v>75.609756097561</v>
      </c>
      <c r="W5847" s="3">
        <v>70.4315558120665</v>
      </c>
      <c r="X5847" s="3">
        <v>77.9632721202003</v>
      </c>
      <c r="Y5847" s="3">
        <v>153.077377818162</v>
      </c>
      <c r="Z5847" s="3">
        <v>45.1143451143451</v>
      </c>
      <c r="AA5847" s="3">
        <v>0.253533375459668</v>
      </c>
      <c r="AB5847" s="3">
        <v>0.178615539877887</v>
      </c>
      <c r="AC5847" s="3">
        <v>-32.519422863485</v>
      </c>
      <c r="AD5847" s="3">
        <v>0.596890301205108</v>
      </c>
      <c r="AE5847" s="5">
        <v>4</v>
      </c>
      <c r="AF5847" s="3">
        <v>1.26210928738245</v>
      </c>
      <c r="AG5847" s="3">
        <v>41.3259181208287</v>
      </c>
      <c r="AH5847" s="3">
        <v>44.1777028600459</v>
      </c>
      <c r="AI5847" s="3">
        <v>18.2539716647072</v>
      </c>
      <c r="AJ5847" s="3">
        <v>21.746587277389</v>
      </c>
      <c r="AK5847" s="3">
        <v>19.9215360671568</v>
      </c>
      <c r="AL5847" s="3">
        <v>22.6201586967825</v>
      </c>
      <c r="AM5847" s="3"/>
      <c r="AN5847" s="5" t="s">
        <v>46</v>
      </c>
      <c r="AO5847" s="1"/>
      <c r="AP5847" s="1"/>
      <c r="AQ5847" s="1"/>
    </row>
    <row r="5848" spans="1:43">
      <c r="A5848" s="1" t="s">
        <v>14622</v>
      </c>
      <c r="B5848" s="1" t="s">
        <v>14623</v>
      </c>
      <c r="C5848" s="3">
        <v>9.81369863013699</v>
      </c>
      <c r="D5848" s="4">
        <v>40655</v>
      </c>
      <c r="E5848" s="3">
        <v>3.1587556699</v>
      </c>
      <c r="F5848" s="5" t="s">
        <v>14624</v>
      </c>
      <c r="G5848" s="5">
        <v>941</v>
      </c>
      <c r="H5848" s="5" t="s">
        <v>55</v>
      </c>
      <c r="I5848" s="3">
        <v>17.1369782480893</v>
      </c>
      <c r="J5848" s="3">
        <v>9.07441016333938</v>
      </c>
      <c r="K5848" s="3">
        <v>5.64687168610816</v>
      </c>
      <c r="L5848" s="3">
        <v>2.88135593220339</v>
      </c>
      <c r="M5848" s="3">
        <v>9.65877820583378</v>
      </c>
      <c r="N5848" s="3">
        <v>13.6445242369838</v>
      </c>
      <c r="O5848" s="3">
        <v>30.570117955439</v>
      </c>
      <c r="P5848" s="3">
        <v>7.6158940397351</v>
      </c>
      <c r="Q5848" s="3">
        <v>43.3969053616409</v>
      </c>
      <c r="R5848" s="3">
        <v>7.69817073170732</v>
      </c>
      <c r="S5848" s="3">
        <v>97.8649453823237</v>
      </c>
      <c r="T5848" s="3">
        <v>10.64453125</v>
      </c>
      <c r="U5848" s="3">
        <v>171.457765667575</v>
      </c>
      <c r="V5848" s="3">
        <v>28.8617886178862</v>
      </c>
      <c r="W5848" s="3">
        <v>119.922737306843</v>
      </c>
      <c r="X5848" s="3">
        <v>45.2420701168614</v>
      </c>
      <c r="Y5848" s="3">
        <v>134.826163818503</v>
      </c>
      <c r="Z5848" s="3">
        <v>53.2224532224532</v>
      </c>
      <c r="AA5848" s="3">
        <v>0.381931217944683</v>
      </c>
      <c r="AB5848" s="3">
        <v>0.257059671720052</v>
      </c>
      <c r="AC5848" s="3">
        <v>-31.6826680141486</v>
      </c>
      <c r="AD5848" s="3">
        <v>0.946310721634649</v>
      </c>
      <c r="AE5848" s="5">
        <v>6</v>
      </c>
      <c r="AF5848" s="3">
        <v>1.93149742806111</v>
      </c>
      <c r="AG5848" s="3">
        <v>84.7519718769086</v>
      </c>
      <c r="AH5848" s="3">
        <v>68.728459133109</v>
      </c>
      <c r="AI5848" s="3">
        <v>26.0252515383253</v>
      </c>
      <c r="AJ5848" s="3">
        <v>15.0026733743412</v>
      </c>
      <c r="AK5848" s="3">
        <v>24.7953599901859</v>
      </c>
      <c r="AL5848" s="3">
        <v>24.4860468683914</v>
      </c>
      <c r="AM5848" s="3"/>
      <c r="AN5848" s="5" t="s">
        <v>46</v>
      </c>
      <c r="AO5848" s="1"/>
      <c r="AP5848" s="1"/>
      <c r="AQ5848" s="1"/>
    </row>
    <row r="5849" spans="1:43">
      <c r="A5849" s="1" t="s">
        <v>14625</v>
      </c>
      <c r="B5849" s="1" t="s">
        <v>14626</v>
      </c>
      <c r="C5849" s="3">
        <v>6.67671232876712</v>
      </c>
      <c r="D5849" s="4">
        <v>41800</v>
      </c>
      <c r="E5849" s="3">
        <v>0.7380193396</v>
      </c>
      <c r="F5849" s="5" t="s">
        <v>11347</v>
      </c>
      <c r="G5849" s="5">
        <v>1025</v>
      </c>
      <c r="H5849" s="5" t="s">
        <v>71</v>
      </c>
      <c r="I5849" s="3">
        <v>1.21598147075853</v>
      </c>
      <c r="J5849" s="3">
        <v>14.4654088050314</v>
      </c>
      <c r="K5849" s="3">
        <v>0.691244239631341</v>
      </c>
      <c r="L5849" s="3">
        <v>10.6918238993711</v>
      </c>
      <c r="M5849" s="3">
        <v>0.229357798165147</v>
      </c>
      <c r="N5849" s="3">
        <v>16.9811320754717</v>
      </c>
      <c r="O5849" s="3">
        <v>1.62790697674419</v>
      </c>
      <c r="P5849" s="3">
        <v>10.126582278481</v>
      </c>
      <c r="Q5849" s="3">
        <v>2.52199413489737</v>
      </c>
      <c r="R5849" s="3">
        <v>10.8974358974359</v>
      </c>
      <c r="S5849" s="3">
        <v>8.10142238713667</v>
      </c>
      <c r="T5849" s="3">
        <v>14.0939597315436</v>
      </c>
      <c r="U5849" s="3">
        <v>20.6349206349206</v>
      </c>
      <c r="V5849" s="3">
        <v>12.2302158273381</v>
      </c>
      <c r="W5849" s="3">
        <v>30.2533532041729</v>
      </c>
      <c r="X5849" s="3">
        <v>6.47482014388489</v>
      </c>
      <c r="Y5849" s="3">
        <v>22.3233030090973</v>
      </c>
      <c r="Z5849" s="3">
        <v>31.7460317460317</v>
      </c>
      <c r="AA5849" s="3">
        <v>0.151146390272035</v>
      </c>
      <c r="AB5849" s="3">
        <v>0.412001796196484</v>
      </c>
      <c r="AC5849" s="3">
        <v>-3.04054054054053</v>
      </c>
      <c r="AD5849" s="3">
        <v>3.02334436152355</v>
      </c>
      <c r="AE5849" s="5">
        <v>2</v>
      </c>
      <c r="AF5849" s="3">
        <v>0.674786656407391</v>
      </c>
      <c r="AG5849" s="3">
        <v>8.83784726674268</v>
      </c>
      <c r="AH5849" s="3">
        <v>9.41467412942916</v>
      </c>
      <c r="AI5849" s="3">
        <v>8.56359327326226</v>
      </c>
      <c r="AJ5849" s="3">
        <v>4.45052311871945</v>
      </c>
      <c r="AK5849" s="3">
        <v>4.7094148623412</v>
      </c>
      <c r="AL5849" s="3"/>
      <c r="AM5849" s="3"/>
      <c r="AN5849" s="5" t="s">
        <v>46</v>
      </c>
      <c r="AO5849" s="1"/>
      <c r="AP5849" s="1"/>
      <c r="AQ5849" s="1"/>
    </row>
    <row r="5850" spans="1:43">
      <c r="A5850" s="1" t="s">
        <v>14627</v>
      </c>
      <c r="B5850" s="1" t="s">
        <v>14628</v>
      </c>
      <c r="C5850" s="3">
        <v>7.47671232876712</v>
      </c>
      <c r="D5850" s="4">
        <v>41508</v>
      </c>
      <c r="E5850" s="3">
        <v>2.7396801113</v>
      </c>
      <c r="F5850" s="5" t="s">
        <v>2479</v>
      </c>
      <c r="G5850" s="5">
        <v>1025</v>
      </c>
      <c r="H5850" s="5" t="s">
        <v>50</v>
      </c>
      <c r="I5850" s="3">
        <v>-0.00276063578641452</v>
      </c>
      <c r="J5850" s="3">
        <v>70.2099151406878</v>
      </c>
      <c r="K5850" s="3">
        <v>-0.0966183574879223</v>
      </c>
      <c r="L5850" s="3">
        <v>91.6334661354582</v>
      </c>
      <c r="M5850" s="3">
        <v>-0.287923865912515</v>
      </c>
      <c r="N5850" s="3">
        <v>84.1941228851291</v>
      </c>
      <c r="O5850" s="3">
        <v>0.380003916803877</v>
      </c>
      <c r="P5850" s="3">
        <v>74.4632252169941</v>
      </c>
      <c r="Q5850" s="3">
        <v>1.34334350505797</v>
      </c>
      <c r="R5850" s="3">
        <v>22.5977788507967</v>
      </c>
      <c r="S5850" s="3">
        <v>3.93244856757379</v>
      </c>
      <c r="T5850" s="3">
        <v>4.57627118644068</v>
      </c>
      <c r="U5850" s="3">
        <v>10.7142611428137</v>
      </c>
      <c r="V5850" s="3">
        <v>3.63777089783282</v>
      </c>
      <c r="W5850" s="3">
        <v>19.0123714060259</v>
      </c>
      <c r="X5850" s="3">
        <v>6.90399137001079</v>
      </c>
      <c r="Y5850" s="3">
        <v>22.0598606600855</v>
      </c>
      <c r="Z5850" s="3">
        <v>19.6078431372549</v>
      </c>
      <c r="AA5850" s="3">
        <v>0.181474503687604</v>
      </c>
      <c r="AB5850" s="3">
        <v>0.657860161082135</v>
      </c>
      <c r="AC5850" s="3">
        <v>-1.68067255505086</v>
      </c>
      <c r="AD5850" s="3">
        <v>3.54757580755835</v>
      </c>
      <c r="AE5850" s="5">
        <v>3</v>
      </c>
      <c r="AF5850" s="3">
        <v>0.492057040309126</v>
      </c>
      <c r="AG5850" s="3">
        <v>5.71463169273274</v>
      </c>
      <c r="AH5850" s="3">
        <v>5.38337965673135</v>
      </c>
      <c r="AI5850" s="3">
        <v>6.02716345595133</v>
      </c>
      <c r="AJ5850" s="3">
        <v>4.4051771137489</v>
      </c>
      <c r="AK5850" s="3">
        <v>6.21928120972148</v>
      </c>
      <c r="AL5850" s="3"/>
      <c r="AM5850" s="3"/>
      <c r="AN5850" s="5" t="s">
        <v>51</v>
      </c>
      <c r="AO5850" s="1"/>
      <c r="AP5850" s="1"/>
      <c r="AQ5850" s="1"/>
    </row>
    <row r="5851" spans="1:43">
      <c r="A5851" s="1" t="s">
        <v>14629</v>
      </c>
      <c r="B5851" s="1" t="s">
        <v>14630</v>
      </c>
      <c r="C5851" s="3">
        <v>0.512328767123288</v>
      </c>
      <c r="D5851" s="4">
        <v>44050</v>
      </c>
      <c r="E5851" s="3">
        <v>2.5968192544</v>
      </c>
      <c r="F5851" s="5" t="s">
        <v>8483</v>
      </c>
      <c r="G5851" s="5">
        <v>188</v>
      </c>
      <c r="H5851" s="5" t="s">
        <v>60</v>
      </c>
      <c r="I5851" s="3">
        <v>-6.09940300654535</v>
      </c>
      <c r="J5851" s="3">
        <v>93.3531746031746</v>
      </c>
      <c r="K5851" s="3">
        <v>-0.0765403750478293</v>
      </c>
      <c r="L5851" s="3">
        <v>88.686481303931</v>
      </c>
      <c r="M5851" s="3">
        <v>-6.92949312041063</v>
      </c>
      <c r="N5851" s="3">
        <v>93.2739861523244</v>
      </c>
      <c r="O5851" s="3">
        <v>-4.98544395924309</v>
      </c>
      <c r="P5851" s="3">
        <v>88.4381338742394</v>
      </c>
      <c r="Q5851" s="3">
        <v>-7.06862186788154</v>
      </c>
      <c r="R5851" s="3">
        <v>87.9581151832461</v>
      </c>
      <c r="S5851" s="3"/>
      <c r="T5851" s="3"/>
      <c r="U5851" s="3"/>
      <c r="V5851" s="3"/>
      <c r="W5851" s="3"/>
      <c r="X5851" s="3"/>
      <c r="Y5851" s="3"/>
      <c r="Z5851" s="3"/>
      <c r="AA5851" s="3">
        <v>-0.11013936725583</v>
      </c>
      <c r="AB5851" s="3">
        <v>-0.142958156079118</v>
      </c>
      <c r="AC5851" s="3">
        <v>-13.2132337831358</v>
      </c>
      <c r="AD5851" s="3"/>
      <c r="AE5851" s="5">
        <v>2</v>
      </c>
      <c r="AF5851" s="3">
        <v>-1.05602451870737</v>
      </c>
      <c r="AG5851" s="3"/>
      <c r="AH5851" s="3"/>
      <c r="AI5851" s="3"/>
      <c r="AJ5851" s="3"/>
      <c r="AK5851" s="3"/>
      <c r="AL5851" s="3"/>
      <c r="AM5851" s="3"/>
      <c r="AN5851" s="5" t="s">
        <v>46</v>
      </c>
      <c r="AO5851" s="1"/>
      <c r="AP5851" s="1"/>
      <c r="AQ5851" s="1"/>
    </row>
    <row r="5852" spans="1:43">
      <c r="A5852" s="1" t="s">
        <v>14631</v>
      </c>
      <c r="B5852" s="1" t="s">
        <v>14632</v>
      </c>
      <c r="C5852" s="3">
        <v>0.515068493150685</v>
      </c>
      <c r="D5852" s="4">
        <v>44049</v>
      </c>
      <c r="E5852" s="3">
        <v>3.7924540868</v>
      </c>
      <c r="F5852" s="5" t="s">
        <v>8483</v>
      </c>
      <c r="G5852" s="5">
        <v>189</v>
      </c>
      <c r="H5852" s="5" t="s">
        <v>60</v>
      </c>
      <c r="I5852" s="3">
        <v>12.5794362066156</v>
      </c>
      <c r="J5852" s="3">
        <v>6.8452380952381</v>
      </c>
      <c r="K5852" s="3">
        <v>3.55215827338129</v>
      </c>
      <c r="L5852" s="3">
        <v>23.5858101629914</v>
      </c>
      <c r="M5852" s="3">
        <v>11.9773095623987</v>
      </c>
      <c r="N5852" s="3">
        <v>1.48367952522255</v>
      </c>
      <c r="O5852" s="3">
        <v>15.2268178785857</v>
      </c>
      <c r="P5852" s="3">
        <v>30.1217038539554</v>
      </c>
      <c r="Q5852" s="3">
        <v>23.3529726834494</v>
      </c>
      <c r="R5852" s="3">
        <v>18.1151832460733</v>
      </c>
      <c r="S5852" s="3"/>
      <c r="T5852" s="3"/>
      <c r="U5852" s="3"/>
      <c r="V5852" s="3"/>
      <c r="W5852" s="3"/>
      <c r="X5852" s="3"/>
      <c r="Y5852" s="3"/>
      <c r="Z5852" s="3"/>
      <c r="AA5852" s="3">
        <v>0.209846342846374</v>
      </c>
      <c r="AB5852" s="3">
        <v>0.112234999084522</v>
      </c>
      <c r="AC5852" s="3">
        <v>-20.5151964418087</v>
      </c>
      <c r="AD5852" s="3"/>
      <c r="AE5852" s="5">
        <v>1</v>
      </c>
      <c r="AF5852" s="3">
        <v>2.62348827442031</v>
      </c>
      <c r="AG5852" s="3"/>
      <c r="AH5852" s="3"/>
      <c r="AI5852" s="3"/>
      <c r="AJ5852" s="3"/>
      <c r="AK5852" s="3"/>
      <c r="AL5852" s="3"/>
      <c r="AM5852" s="3"/>
      <c r="AN5852" s="5" t="s">
        <v>46</v>
      </c>
      <c r="AO5852" s="1"/>
      <c r="AP5852" s="1"/>
      <c r="AQ5852" s="1"/>
    </row>
    <row r="5853" spans="1:43">
      <c r="A5853" s="1" t="s">
        <v>14633</v>
      </c>
      <c r="B5853" s="1" t="s">
        <v>14634</v>
      </c>
      <c r="C5853" s="3">
        <v>4.82739726027397</v>
      </c>
      <c r="D5853" s="4">
        <v>42475</v>
      </c>
      <c r="E5853" s="3">
        <v>2.2706785224</v>
      </c>
      <c r="F5853" s="5" t="s">
        <v>14635</v>
      </c>
      <c r="G5853" s="5">
        <v>470</v>
      </c>
      <c r="H5853" s="5" t="s">
        <v>93</v>
      </c>
      <c r="I5853" s="3">
        <v>12.5</v>
      </c>
      <c r="J5853" s="3">
        <v>19.35</v>
      </c>
      <c r="K5853" s="3">
        <v>2.57492612916842</v>
      </c>
      <c r="L5853" s="3">
        <v>34.8364717542121</v>
      </c>
      <c r="M5853" s="3">
        <v>6.76625659050968</v>
      </c>
      <c r="N5853" s="3">
        <v>18.4630738522954</v>
      </c>
      <c r="O5853" s="3">
        <v>21.6216216216216</v>
      </c>
      <c r="P5853" s="3">
        <v>18.8631790744467</v>
      </c>
      <c r="Q5853" s="3">
        <v>27.9620853080569</v>
      </c>
      <c r="R5853" s="3">
        <v>22.4458204334365</v>
      </c>
      <c r="S5853" s="3">
        <v>71.2473572938689</v>
      </c>
      <c r="T5853" s="3">
        <v>21.0693488618317</v>
      </c>
      <c r="U5853" s="3">
        <v>167.916207276737</v>
      </c>
      <c r="V5853" s="3">
        <v>14.1196013289037</v>
      </c>
      <c r="W5853" s="3">
        <v>166.155531215772</v>
      </c>
      <c r="X5853" s="3">
        <v>7.55305867665418</v>
      </c>
      <c r="Y5853" s="3"/>
      <c r="Z5853" s="3"/>
      <c r="AA5853" s="3">
        <v>0.283790044516672</v>
      </c>
      <c r="AB5853" s="3">
        <v>0.365102643439191</v>
      </c>
      <c r="AC5853" s="3">
        <v>-20.4854368932039</v>
      </c>
      <c r="AD5853" s="3">
        <v>1.87944142602033</v>
      </c>
      <c r="AE5853" s="5">
        <v>5</v>
      </c>
      <c r="AF5853" s="3">
        <v>2.58662421280733</v>
      </c>
      <c r="AG5853" s="3">
        <v>77.7092555392052</v>
      </c>
      <c r="AH5853" s="3">
        <v>65.6973630694175</v>
      </c>
      <c r="AI5853" s="3">
        <v>36.4137002509563</v>
      </c>
      <c r="AJ5853" s="3">
        <v>26.045793635826</v>
      </c>
      <c r="AK5853" s="3"/>
      <c r="AL5853" s="3"/>
      <c r="AM5853" s="3"/>
      <c r="AN5853" s="5" t="s">
        <v>46</v>
      </c>
      <c r="AO5853" s="1"/>
      <c r="AP5853" s="1"/>
      <c r="AQ5853" s="1"/>
    </row>
    <row r="5854" spans="1:43">
      <c r="A5854" s="1" t="s">
        <v>14636</v>
      </c>
      <c r="B5854" s="1" t="s">
        <v>14637</v>
      </c>
      <c r="C5854" s="3">
        <v>4.7013698630137</v>
      </c>
      <c r="D5854" s="4">
        <v>42521</v>
      </c>
      <c r="E5854" s="3">
        <v>1.3762734117</v>
      </c>
      <c r="F5854" s="5" t="s">
        <v>14638</v>
      </c>
      <c r="G5854" s="5">
        <v>1444</v>
      </c>
      <c r="H5854" s="5" t="s">
        <v>93</v>
      </c>
      <c r="I5854" s="3">
        <v>16.9381107491857</v>
      </c>
      <c r="J5854" s="3">
        <v>4.35</v>
      </c>
      <c r="K5854" s="3">
        <v>2.76717557251908</v>
      </c>
      <c r="L5854" s="3">
        <v>31.7641228939544</v>
      </c>
      <c r="M5854" s="3">
        <v>9.0080971659919</v>
      </c>
      <c r="N5854" s="3">
        <v>8.73253493013972</v>
      </c>
      <c r="O5854" s="3">
        <v>26.7058823529412</v>
      </c>
      <c r="P5854" s="3">
        <v>8.45070422535211</v>
      </c>
      <c r="Q5854" s="3">
        <v>26.0386190754827</v>
      </c>
      <c r="R5854" s="3">
        <v>25.3869969040248</v>
      </c>
      <c r="S5854" s="3">
        <v>68.28125</v>
      </c>
      <c r="T5854" s="3">
        <v>24.4044467972472</v>
      </c>
      <c r="U5854" s="3">
        <v>163.003663003663</v>
      </c>
      <c r="V5854" s="3">
        <v>15.5592469545958</v>
      </c>
      <c r="W5854" s="3">
        <v>123.212435233161</v>
      </c>
      <c r="X5854" s="3">
        <v>20.2247191011236</v>
      </c>
      <c r="Y5854" s="3"/>
      <c r="Z5854" s="3"/>
      <c r="AA5854" s="3">
        <v>0.278152196957974</v>
      </c>
      <c r="AB5854" s="3">
        <v>0.31749297736071</v>
      </c>
      <c r="AC5854" s="3">
        <v>-28.377065111759</v>
      </c>
      <c r="AD5854" s="3">
        <v>1.07922970995622</v>
      </c>
      <c r="AE5854" s="5">
        <v>8</v>
      </c>
      <c r="AF5854" s="3">
        <v>2.16143525961854</v>
      </c>
      <c r="AG5854" s="3">
        <v>61.0599008109998</v>
      </c>
      <c r="AH5854" s="3">
        <v>63.8470112310809</v>
      </c>
      <c r="AI5854" s="3">
        <v>29.4384370182492</v>
      </c>
      <c r="AJ5854" s="3">
        <v>22.0948943233718</v>
      </c>
      <c r="AK5854" s="3"/>
      <c r="AL5854" s="3"/>
      <c r="AM5854" s="3"/>
      <c r="AN5854" s="5" t="s">
        <v>46</v>
      </c>
      <c r="AO5854" s="1"/>
      <c r="AP5854" s="1"/>
      <c r="AQ5854" s="1"/>
    </row>
    <row r="5855" spans="1:43">
      <c r="A5855" s="1" t="s">
        <v>14639</v>
      </c>
      <c r="B5855" s="1" t="s">
        <v>14640</v>
      </c>
      <c r="C5855" s="3">
        <v>4.53150684931507</v>
      </c>
      <c r="D5855" s="4">
        <v>42583</v>
      </c>
      <c r="E5855" s="3">
        <v>0.7534870316</v>
      </c>
      <c r="F5855" s="5" t="s">
        <v>13229</v>
      </c>
      <c r="G5855" s="5">
        <v>6</v>
      </c>
      <c r="H5855" s="5" t="s">
        <v>226</v>
      </c>
      <c r="I5855" s="3">
        <v>0.290744629300602</v>
      </c>
      <c r="J5855" s="3">
        <v>87.1977240398293</v>
      </c>
      <c r="K5855" s="3">
        <v>0.566893424036291</v>
      </c>
      <c r="L5855" s="3">
        <v>47.3544973544974</v>
      </c>
      <c r="M5855" s="3">
        <v>-0.878033205619404</v>
      </c>
      <c r="N5855" s="3">
        <v>94.3582510578279</v>
      </c>
      <c r="O5855" s="3">
        <v>1.33006935944512</v>
      </c>
      <c r="P5855" s="3">
        <v>88.0503144654088</v>
      </c>
      <c r="Q5855" s="3">
        <v>0.656561562778633</v>
      </c>
      <c r="R5855" s="3">
        <v>91.7883211678832</v>
      </c>
      <c r="S5855" s="3">
        <v>10.9047066178441</v>
      </c>
      <c r="T5855" s="3">
        <v>70.4787234042553</v>
      </c>
      <c r="U5855" s="3">
        <v>23.2066673281079</v>
      </c>
      <c r="V5855" s="3">
        <v>65.625</v>
      </c>
      <c r="W5855" s="3">
        <v>26.3918575063613</v>
      </c>
      <c r="X5855" s="3">
        <v>64.0167364016736</v>
      </c>
      <c r="Y5855" s="3"/>
      <c r="Z5855" s="3"/>
      <c r="AA5855" s="3">
        <v>0.0747870004231756</v>
      </c>
      <c r="AB5855" s="3">
        <v>0.1257463417423</v>
      </c>
      <c r="AC5855" s="3">
        <v>-9.31054239877769</v>
      </c>
      <c r="AD5855" s="3">
        <v>0.870485621996772</v>
      </c>
      <c r="AE5855" s="5">
        <v>3</v>
      </c>
      <c r="AF5855" s="3">
        <v>0.604337602260952</v>
      </c>
      <c r="AG5855" s="3">
        <v>10.2849953552001</v>
      </c>
      <c r="AH5855" s="3">
        <v>11.7222214196621</v>
      </c>
      <c r="AI5855" s="3">
        <v>6.97537688802736</v>
      </c>
      <c r="AJ5855" s="3">
        <v>5.46243442367287</v>
      </c>
      <c r="AK5855" s="3"/>
      <c r="AL5855" s="3"/>
      <c r="AM5855" s="3">
        <v>0.1</v>
      </c>
      <c r="AN5855" s="5" t="s">
        <v>51</v>
      </c>
      <c r="AO5855" s="1"/>
      <c r="AP5855" s="1"/>
      <c r="AQ5855" s="1"/>
    </row>
    <row r="5856" spans="1:43">
      <c r="A5856" s="1" t="s">
        <v>14641</v>
      </c>
      <c r="B5856" s="1" t="s">
        <v>14642</v>
      </c>
      <c r="C5856" s="3">
        <v>4.48219178082192</v>
      </c>
      <c r="D5856" s="4">
        <v>42601</v>
      </c>
      <c r="E5856" s="3">
        <v>0.5308049837</v>
      </c>
      <c r="F5856" s="5" t="s">
        <v>13229</v>
      </c>
      <c r="G5856" s="5">
        <v>913</v>
      </c>
      <c r="H5856" s="5" t="s">
        <v>93</v>
      </c>
      <c r="I5856" s="3">
        <v>6.53235653235655</v>
      </c>
      <c r="J5856" s="3">
        <v>45.8</v>
      </c>
      <c r="K5856" s="3">
        <v>1.92757009345795</v>
      </c>
      <c r="L5856" s="3">
        <v>45.6888007928642</v>
      </c>
      <c r="M5856" s="3">
        <v>1.92757009345795</v>
      </c>
      <c r="N5856" s="3">
        <v>55.3393213572854</v>
      </c>
      <c r="O5856" s="3">
        <v>18.8692098092643</v>
      </c>
      <c r="P5856" s="3">
        <v>26.6096579476861</v>
      </c>
      <c r="Q5856" s="3">
        <v>20.3448275862069</v>
      </c>
      <c r="R5856" s="3">
        <v>35.9649122807018</v>
      </c>
      <c r="S5856" s="3">
        <v>54.0158870255958</v>
      </c>
      <c r="T5856" s="3">
        <v>38.5918475383801</v>
      </c>
      <c r="U5856" s="3">
        <v>104.572098475967</v>
      </c>
      <c r="V5856" s="3">
        <v>39.4795127353267</v>
      </c>
      <c r="W5856" s="3">
        <v>82.9140461215933</v>
      </c>
      <c r="X5856" s="3">
        <v>39.1385767790262</v>
      </c>
      <c r="Y5856" s="3"/>
      <c r="Z5856" s="3"/>
      <c r="AA5856" s="3">
        <v>0.258062358898948</v>
      </c>
      <c r="AB5856" s="3">
        <v>0.222381805976278</v>
      </c>
      <c r="AC5856" s="3">
        <v>-23.395853899309</v>
      </c>
      <c r="AD5856" s="3">
        <v>0.951112788940674</v>
      </c>
      <c r="AE5856" s="5">
        <v>5</v>
      </c>
      <c r="AF5856" s="3">
        <v>1.7173361107185</v>
      </c>
      <c r="AG5856" s="3">
        <v>46.9988196674454</v>
      </c>
      <c r="AH5856" s="3">
        <v>46.4841933467523</v>
      </c>
      <c r="AI5856" s="3">
        <v>20.2095862005566</v>
      </c>
      <c r="AJ5856" s="3">
        <v>14.9992733107626</v>
      </c>
      <c r="AK5856" s="3"/>
      <c r="AL5856" s="3"/>
      <c r="AM5856" s="3"/>
      <c r="AN5856" s="5" t="s">
        <v>46</v>
      </c>
      <c r="AO5856" s="1"/>
      <c r="AP5856" s="1"/>
      <c r="AQ5856" s="1"/>
    </row>
    <row r="5857" spans="1:43">
      <c r="A5857" s="1" t="s">
        <v>14643</v>
      </c>
      <c r="B5857" s="1" t="s">
        <v>14644</v>
      </c>
      <c r="C5857" s="3">
        <v>4.17534246575342</v>
      </c>
      <c r="D5857" s="4">
        <v>42713</v>
      </c>
      <c r="E5857" s="3">
        <v>1.1214617167</v>
      </c>
      <c r="F5857" s="5" t="s">
        <v>1029</v>
      </c>
      <c r="G5857" s="5">
        <v>1525</v>
      </c>
      <c r="H5857" s="5" t="s">
        <v>226</v>
      </c>
      <c r="I5857" s="3">
        <v>0.357050116852769</v>
      </c>
      <c r="J5857" s="3">
        <v>86.6287339971551</v>
      </c>
      <c r="K5857" s="3">
        <v>-0.610775363250601</v>
      </c>
      <c r="L5857" s="3">
        <v>98.015873015873</v>
      </c>
      <c r="M5857" s="3">
        <v>-1.73531655225018</v>
      </c>
      <c r="N5857" s="3">
        <v>98.1664315937941</v>
      </c>
      <c r="O5857" s="3">
        <v>1.37713948455637</v>
      </c>
      <c r="P5857" s="3">
        <v>87.7358490566038</v>
      </c>
      <c r="Q5857" s="3">
        <v>1.43035233908536</v>
      </c>
      <c r="R5857" s="3">
        <v>89.2335766423358</v>
      </c>
      <c r="S5857" s="3">
        <v>15.2796420581656</v>
      </c>
      <c r="T5857" s="3">
        <v>51.063829787234</v>
      </c>
      <c r="U5857" s="3">
        <v>40.7667091604444</v>
      </c>
      <c r="V5857" s="3">
        <v>18.0555555555556</v>
      </c>
      <c r="W5857" s="3">
        <v>50.5404615834064</v>
      </c>
      <c r="X5857" s="3">
        <v>7.53138075313808</v>
      </c>
      <c r="Y5857" s="3"/>
      <c r="Z5857" s="3"/>
      <c r="AA5857" s="3">
        <v>0.16952428101269</v>
      </c>
      <c r="AB5857" s="3">
        <v>0.330635690425108</v>
      </c>
      <c r="AC5857" s="3">
        <v>-7.47868453105969</v>
      </c>
      <c r="AD5857" s="3">
        <v>1.94957482248064</v>
      </c>
      <c r="AE5857" s="5">
        <v>3</v>
      </c>
      <c r="AF5857" s="3">
        <v>1.17665679723294</v>
      </c>
      <c r="AG5857" s="3">
        <v>16.9553070614659</v>
      </c>
      <c r="AH5857" s="3">
        <v>21.1789519309128</v>
      </c>
      <c r="AI5857" s="3">
        <v>14.9657966839933</v>
      </c>
      <c r="AJ5857" s="3">
        <v>11.7050056082032</v>
      </c>
      <c r="AK5857" s="3"/>
      <c r="AL5857" s="3"/>
      <c r="AM5857" s="3"/>
      <c r="AN5857" s="5" t="s">
        <v>51</v>
      </c>
      <c r="AO5857" s="1"/>
      <c r="AP5857" s="1"/>
      <c r="AQ5857" s="1"/>
    </row>
    <row r="5858" spans="1:43">
      <c r="A5858" s="1" t="s">
        <v>14645</v>
      </c>
      <c r="B5858" s="1" t="s">
        <v>14646</v>
      </c>
      <c r="C5858" s="3">
        <v>0.438356164383562</v>
      </c>
      <c r="D5858" s="4">
        <v>44077</v>
      </c>
      <c r="E5858" s="3">
        <v>6.5825425777</v>
      </c>
      <c r="F5858" s="5" t="s">
        <v>14647</v>
      </c>
      <c r="G5858" s="5">
        <v>161</v>
      </c>
      <c r="H5858" s="5" t="s">
        <v>55</v>
      </c>
      <c r="I5858" s="3">
        <v>4.43504857862542</v>
      </c>
      <c r="J5858" s="3">
        <v>81.73018753781</v>
      </c>
      <c r="K5858" s="3">
        <v>0.895185120806534</v>
      </c>
      <c r="L5858" s="3">
        <v>79.4915254237288</v>
      </c>
      <c r="M5858" s="3">
        <v>0.947826086956533</v>
      </c>
      <c r="N5858" s="3">
        <v>82.4655894673848</v>
      </c>
      <c r="O5858" s="3">
        <v>13.1702086176643</v>
      </c>
      <c r="P5858" s="3">
        <v>73.5099337748344</v>
      </c>
      <c r="Q5858" s="3"/>
      <c r="R5858" s="3"/>
      <c r="S5858" s="3"/>
      <c r="T5858" s="3"/>
      <c r="U5858" s="3"/>
      <c r="V5858" s="3"/>
      <c r="W5858" s="3"/>
      <c r="X5858" s="3"/>
      <c r="Y5858" s="3"/>
      <c r="Z5858" s="3"/>
      <c r="AA5858" s="3">
        <v>0.310786875124075</v>
      </c>
      <c r="AB5858" s="3">
        <v>0.517289831392431</v>
      </c>
      <c r="AC5858" s="3">
        <v>-4.97191939213743</v>
      </c>
      <c r="AD5858" s="3"/>
      <c r="AE5858" s="5">
        <v>1</v>
      </c>
      <c r="AF5858" s="3">
        <v>3.64547131589947</v>
      </c>
      <c r="AG5858" s="3"/>
      <c r="AH5858" s="3"/>
      <c r="AI5858" s="3"/>
      <c r="AJ5858" s="3"/>
      <c r="AK5858" s="3"/>
      <c r="AL5858" s="3"/>
      <c r="AM5858" s="3"/>
      <c r="AN5858" s="5" t="s">
        <v>1266</v>
      </c>
      <c r="AO5858" s="1"/>
      <c r="AP5858" s="1"/>
      <c r="AQ5858" s="1"/>
    </row>
    <row r="5859" spans="1:43">
      <c r="A5859" s="1" t="s">
        <v>14648</v>
      </c>
      <c r="B5859" s="1" t="s">
        <v>14649</v>
      </c>
      <c r="C5859" s="3">
        <v>17.5972602739726</v>
      </c>
      <c r="D5859" s="4">
        <v>37814</v>
      </c>
      <c r="E5859" s="3">
        <v>5.4523605672</v>
      </c>
      <c r="F5859" s="5" t="s">
        <v>133</v>
      </c>
      <c r="G5859" s="5">
        <v>1359</v>
      </c>
      <c r="H5859" s="5" t="s">
        <v>71</v>
      </c>
      <c r="I5859" s="3">
        <v>0.234009360374403</v>
      </c>
      <c r="J5859" s="3">
        <v>40.251572327044</v>
      </c>
      <c r="K5859" s="3">
        <v>0</v>
      </c>
      <c r="L5859" s="3">
        <v>51.5723270440252</v>
      </c>
      <c r="M5859" s="3">
        <v>0</v>
      </c>
      <c r="N5859" s="3">
        <v>27.6729559748428</v>
      </c>
      <c r="O5859" s="3">
        <v>-1.00154083204933</v>
      </c>
      <c r="P5859" s="3">
        <v>75.9493670886076</v>
      </c>
      <c r="Q5859" s="3">
        <v>-0.92521202775637</v>
      </c>
      <c r="R5859" s="3">
        <v>75.6410256410256</v>
      </c>
      <c r="S5859" s="3">
        <v>-1.45705521472395</v>
      </c>
      <c r="T5859" s="3">
        <v>91.2751677852349</v>
      </c>
      <c r="U5859" s="3">
        <v>3.64942016681061</v>
      </c>
      <c r="V5859" s="3">
        <v>87.7697841726619</v>
      </c>
      <c r="W5859" s="3">
        <v>12.247374722596</v>
      </c>
      <c r="X5859" s="3">
        <v>71.9424460431655</v>
      </c>
      <c r="Y5859" s="3">
        <v>14.6208969362982</v>
      </c>
      <c r="Z5859" s="3">
        <v>72.2222222222222</v>
      </c>
      <c r="AA5859" s="3">
        <v>-0.210690978056674</v>
      </c>
      <c r="AB5859" s="3">
        <v>0.315906294323412</v>
      </c>
      <c r="AC5859" s="3">
        <v>-3.3434650455927</v>
      </c>
      <c r="AD5859" s="3">
        <v>1.17213337667211</v>
      </c>
      <c r="AE5859" s="5">
        <v>3</v>
      </c>
      <c r="AF5859" s="3">
        <v>0.308511936163877</v>
      </c>
      <c r="AG5859" s="3">
        <v>-0.558773265228452</v>
      </c>
      <c r="AH5859" s="3">
        <v>2.20392684619444</v>
      </c>
      <c r="AI5859" s="3">
        <v>4.07481109613526</v>
      </c>
      <c r="AJ5859" s="3">
        <v>3.37869359183167</v>
      </c>
      <c r="AK5859" s="3">
        <v>4.63129094438091</v>
      </c>
      <c r="AL5859" s="3">
        <v>5.28643615482292</v>
      </c>
      <c r="AM5859" s="3">
        <v>100</v>
      </c>
      <c r="AN5859" s="5" t="s">
        <v>56</v>
      </c>
      <c r="AO5859" s="1"/>
      <c r="AP5859" s="1"/>
      <c r="AQ5859" s="1"/>
    </row>
    <row r="5860" spans="1:43">
      <c r="A5860" s="1" t="s">
        <v>14650</v>
      </c>
      <c r="B5860" s="1" t="s">
        <v>14651</v>
      </c>
      <c r="C5860" s="3">
        <v>17.5972602739726</v>
      </c>
      <c r="D5860" s="4">
        <v>37814</v>
      </c>
      <c r="E5860" s="3">
        <v>6.1124319359</v>
      </c>
      <c r="F5860" s="5" t="s">
        <v>3433</v>
      </c>
      <c r="G5860" s="5">
        <v>1293</v>
      </c>
      <c r="H5860" s="5" t="s">
        <v>55</v>
      </c>
      <c r="I5860" s="3">
        <v>12.4233231913198</v>
      </c>
      <c r="J5860" s="3">
        <v>34.9667271627344</v>
      </c>
      <c r="K5860" s="3">
        <v>3.35926449787838</v>
      </c>
      <c r="L5860" s="3">
        <v>33.5028248587571</v>
      </c>
      <c r="M5860" s="3">
        <v>5.62526834612639</v>
      </c>
      <c r="N5860" s="3">
        <v>45.4219030520646</v>
      </c>
      <c r="O5860" s="3">
        <v>19.9182114040744</v>
      </c>
      <c r="P5860" s="3">
        <v>45.5629139072848</v>
      </c>
      <c r="Q5860" s="3">
        <v>21.5582834828108</v>
      </c>
      <c r="R5860" s="3">
        <v>55.4878048780488</v>
      </c>
      <c r="S5860" s="3">
        <v>88.5177122509467</v>
      </c>
      <c r="T5860" s="3">
        <v>18.359375</v>
      </c>
      <c r="U5860" s="3">
        <v>188.277356099929</v>
      </c>
      <c r="V5860" s="3">
        <v>20.0542005420054</v>
      </c>
      <c r="W5860" s="3">
        <v>164.600045734397</v>
      </c>
      <c r="X5860" s="3">
        <v>14.3572621035058</v>
      </c>
      <c r="Y5860" s="3">
        <v>181.344608486614</v>
      </c>
      <c r="Z5860" s="3">
        <v>29.9376299376299</v>
      </c>
      <c r="AA5860" s="3">
        <v>0.365405904775839</v>
      </c>
      <c r="AB5860" s="3">
        <v>0.356437347612723</v>
      </c>
      <c r="AC5860" s="3">
        <v>-24.6268656716418</v>
      </c>
      <c r="AD5860" s="3">
        <v>1.55242373971881</v>
      </c>
      <c r="AE5860" s="5">
        <v>5</v>
      </c>
      <c r="AF5860" s="3">
        <v>2.63554993331411</v>
      </c>
      <c r="AG5860" s="3">
        <v>89.0664149899208</v>
      </c>
      <c r="AH5860" s="3">
        <v>71.7063942850435</v>
      </c>
      <c r="AI5860" s="3">
        <v>34.1567416105601</v>
      </c>
      <c r="AJ5860" s="3">
        <v>25.8204967176091</v>
      </c>
      <c r="AK5860" s="3">
        <v>24.4830647470055</v>
      </c>
      <c r="AL5860" s="3">
        <v>22.8592384878262</v>
      </c>
      <c r="AM5860" s="3"/>
      <c r="AN5860" s="5" t="s">
        <v>46</v>
      </c>
      <c r="AO5860" s="1"/>
      <c r="AP5860" s="1"/>
      <c r="AQ5860" s="1"/>
    </row>
    <row r="5861" spans="1:43">
      <c r="A5861" s="1" t="s">
        <v>14652</v>
      </c>
      <c r="B5861" s="1" t="s">
        <v>14653</v>
      </c>
      <c r="C5861" s="3">
        <v>16.7616438356164</v>
      </c>
      <c r="D5861" s="4">
        <v>38119</v>
      </c>
      <c r="E5861" s="3">
        <v>19.8907174152</v>
      </c>
      <c r="F5861" s="5" t="s">
        <v>1330</v>
      </c>
      <c r="G5861" s="5">
        <v>1293</v>
      </c>
      <c r="H5861" s="5" t="s">
        <v>55</v>
      </c>
      <c r="I5861" s="3">
        <v>9.00723208415516</v>
      </c>
      <c r="J5861" s="3">
        <v>60.4960677555959</v>
      </c>
      <c r="K5861" s="3">
        <v>3.04536979490366</v>
      </c>
      <c r="L5861" s="3">
        <v>40.2824858757062</v>
      </c>
      <c r="M5861" s="3">
        <v>3.43106674984404</v>
      </c>
      <c r="N5861" s="3">
        <v>66.4871334530221</v>
      </c>
      <c r="O5861" s="3">
        <v>21.5097105166728</v>
      </c>
      <c r="P5861" s="3">
        <v>37.3509933774834</v>
      </c>
      <c r="Q5861" s="3">
        <v>39.7976391231029</v>
      </c>
      <c r="R5861" s="3">
        <v>10.8231707317073</v>
      </c>
      <c r="S5861" s="3">
        <v>113.384813384813</v>
      </c>
      <c r="T5861" s="3">
        <v>4.39453125</v>
      </c>
      <c r="U5861" s="3">
        <v>227.021696252465</v>
      </c>
      <c r="V5861" s="3">
        <v>7.72357723577236</v>
      </c>
      <c r="W5861" s="3">
        <v>164.64485235435</v>
      </c>
      <c r="X5861" s="3">
        <v>14.1903171953255</v>
      </c>
      <c r="Y5861" s="3">
        <v>200.907441016334</v>
      </c>
      <c r="Z5861" s="3">
        <v>21.4137214137214</v>
      </c>
      <c r="AA5861" s="3">
        <v>0.411020386621898</v>
      </c>
      <c r="AB5861" s="3">
        <v>0.28763266785815</v>
      </c>
      <c r="AC5861" s="3">
        <v>-38.3184011026878</v>
      </c>
      <c r="AD5861" s="3">
        <v>0.997930960186216</v>
      </c>
      <c r="AE5861" s="5">
        <v>3</v>
      </c>
      <c r="AF5861" s="3">
        <v>2.86055951361145</v>
      </c>
      <c r="AG5861" s="3">
        <v>97.0805778594516</v>
      </c>
      <c r="AH5861" s="3">
        <v>89.7485311614719</v>
      </c>
      <c r="AI5861" s="3">
        <v>37.9149653211523</v>
      </c>
      <c r="AJ5861" s="3">
        <v>31.9147600772063</v>
      </c>
      <c r="AK5861" s="3">
        <v>26.1469740390292</v>
      </c>
      <c r="AL5861" s="3">
        <v>20.9207969673374</v>
      </c>
      <c r="AM5861" s="3"/>
      <c r="AN5861" s="5" t="s">
        <v>46</v>
      </c>
      <c r="AO5861" s="1"/>
      <c r="AP5861" s="1"/>
      <c r="AQ5861" s="1"/>
    </row>
    <row r="5862" spans="1:43">
      <c r="A5862" s="1" t="s">
        <v>14654</v>
      </c>
      <c r="B5862" s="1" t="s">
        <v>14655</v>
      </c>
      <c r="C5862" s="3">
        <v>15.8438356164384</v>
      </c>
      <c r="D5862" s="4">
        <v>38454</v>
      </c>
      <c r="E5862" s="3">
        <v>20.3233571113</v>
      </c>
      <c r="F5862" s="5" t="s">
        <v>885</v>
      </c>
      <c r="G5862" s="5">
        <v>875</v>
      </c>
      <c r="H5862" s="5" t="s">
        <v>64</v>
      </c>
      <c r="I5862" s="3">
        <v>0.272868293945994</v>
      </c>
      <c r="J5862" s="3">
        <v>45.4810495626822</v>
      </c>
      <c r="K5862" s="3">
        <v>0.0395737102591108</v>
      </c>
      <c r="L5862" s="3">
        <v>60.932944606414</v>
      </c>
      <c r="M5862" s="3">
        <v>0.207685503409505</v>
      </c>
      <c r="N5862" s="3">
        <v>39.5043731778426</v>
      </c>
      <c r="O5862" s="3">
        <v>0.604928842012087</v>
      </c>
      <c r="P5862" s="3">
        <v>54.3859649122807</v>
      </c>
      <c r="Q5862" s="3">
        <v>1.10676524373517</v>
      </c>
      <c r="R5862" s="3">
        <v>59.6153846153846</v>
      </c>
      <c r="S5862" s="3">
        <v>1.96467983891711</v>
      </c>
      <c r="T5862" s="3">
        <v>67.1664167916042</v>
      </c>
      <c r="U5862" s="3">
        <v>4.38915281585162</v>
      </c>
      <c r="V5862" s="3">
        <v>70.9876543209877</v>
      </c>
      <c r="W5862" s="3">
        <v>7.69059576925926</v>
      </c>
      <c r="X5862" s="3">
        <v>75.3086419753086</v>
      </c>
      <c r="Y5862" s="3">
        <v>14.5555179912696</v>
      </c>
      <c r="Z5862" s="3">
        <v>73.9348370927318</v>
      </c>
      <c r="AA5862" s="3">
        <v>-0.207625383217547</v>
      </c>
      <c r="AB5862" s="3">
        <v>1.32933172450859</v>
      </c>
      <c r="AC5862" s="3">
        <v>0</v>
      </c>
      <c r="AD5862" s="3"/>
      <c r="AE5862" s="5"/>
      <c r="AF5862" s="3">
        <v>0.204602422613919</v>
      </c>
      <c r="AG5862" s="3">
        <v>1.43347755756458</v>
      </c>
      <c r="AH5862" s="3">
        <v>1.54690044993264</v>
      </c>
      <c r="AI5862" s="3">
        <v>1.83993794838824</v>
      </c>
      <c r="AJ5862" s="3">
        <v>2.04287356187547</v>
      </c>
      <c r="AK5862" s="3">
        <v>2.08363122715363</v>
      </c>
      <c r="AL5862" s="3">
        <v>2.34653895034538</v>
      </c>
      <c r="AM5862" s="3"/>
      <c r="AN5862" s="5" t="s">
        <v>14656</v>
      </c>
      <c r="AO5862" s="1"/>
      <c r="AP5862" s="1"/>
      <c r="AQ5862" s="1"/>
    </row>
    <row r="5863" spans="1:43">
      <c r="A5863" s="1" t="s">
        <v>14657</v>
      </c>
      <c r="B5863" s="1" t="s">
        <v>14658</v>
      </c>
      <c r="C5863" s="3">
        <v>14.5780821917808</v>
      </c>
      <c r="D5863" s="4">
        <v>38916</v>
      </c>
      <c r="E5863" s="3">
        <v>22.7630090091</v>
      </c>
      <c r="F5863" s="5" t="s">
        <v>9191</v>
      </c>
      <c r="G5863" s="5">
        <v>2073</v>
      </c>
      <c r="H5863" s="5" t="s">
        <v>55</v>
      </c>
      <c r="I5863" s="3">
        <v>9.8810707145372</v>
      </c>
      <c r="J5863" s="3">
        <v>53.5390199637024</v>
      </c>
      <c r="K5863" s="3">
        <v>3.74015748031496</v>
      </c>
      <c r="L5863" s="3">
        <v>25.7062146892655</v>
      </c>
      <c r="M5863" s="3">
        <v>4.6325141780955</v>
      </c>
      <c r="N5863" s="3">
        <v>55.6552962298025</v>
      </c>
      <c r="O5863" s="3">
        <v>12.6144306825605</v>
      </c>
      <c r="P5863" s="3">
        <v>74.7019867549669</v>
      </c>
      <c r="Q5863" s="3">
        <v>10.6870443383602</v>
      </c>
      <c r="R5863" s="3">
        <v>84.6036585365854</v>
      </c>
      <c r="S5863" s="3">
        <v>58.4749164564387</v>
      </c>
      <c r="T5863" s="3">
        <v>61.1328125</v>
      </c>
      <c r="U5863" s="3">
        <v>139.038313735567</v>
      </c>
      <c r="V5863" s="3">
        <v>52.4390243902439</v>
      </c>
      <c r="W5863" s="3">
        <v>90.8476790572351</v>
      </c>
      <c r="X5863" s="3">
        <v>63.1051752921536</v>
      </c>
      <c r="Y5863" s="3">
        <v>161.205053140555</v>
      </c>
      <c r="Z5863" s="3">
        <v>40.956340956341</v>
      </c>
      <c r="AA5863" s="3">
        <v>0.259453202618179</v>
      </c>
      <c r="AB5863" s="3">
        <v>0.19713601311925</v>
      </c>
      <c r="AC5863" s="3">
        <v>-33.6134453781512</v>
      </c>
      <c r="AD5863" s="3">
        <v>0.713745441744811</v>
      </c>
      <c r="AE5863" s="5">
        <v>5</v>
      </c>
      <c r="AF5863" s="3">
        <v>1.68358967913625</v>
      </c>
      <c r="AG5863" s="3">
        <v>51.0480292399442</v>
      </c>
      <c r="AH5863" s="3">
        <v>56.9096133590629</v>
      </c>
      <c r="AI5863" s="3">
        <v>22.1624211580473</v>
      </c>
      <c r="AJ5863" s="3">
        <v>23.9553964861595</v>
      </c>
      <c r="AK5863" s="3">
        <v>19.3302206308307</v>
      </c>
      <c r="AL5863" s="3">
        <v>20.4953393213351</v>
      </c>
      <c r="AM5863" s="3"/>
      <c r="AN5863" s="5" t="s">
        <v>46</v>
      </c>
      <c r="AO5863" s="1"/>
      <c r="AP5863" s="1"/>
      <c r="AQ5863" s="1"/>
    </row>
    <row r="5864" spans="1:43">
      <c r="A5864" s="1" t="s">
        <v>14659</v>
      </c>
      <c r="B5864" s="1" t="s">
        <v>14660</v>
      </c>
      <c r="C5864" s="3">
        <v>14.0986301369863</v>
      </c>
      <c r="D5864" s="4">
        <v>39091</v>
      </c>
      <c r="E5864" s="3">
        <v>19.4525625832</v>
      </c>
      <c r="F5864" s="5" t="s">
        <v>677</v>
      </c>
      <c r="G5864" s="5">
        <v>680</v>
      </c>
      <c r="H5864" s="5" t="s">
        <v>55</v>
      </c>
      <c r="I5864" s="3">
        <v>13.4988440298726</v>
      </c>
      <c r="J5864" s="3">
        <v>27.1627344222626</v>
      </c>
      <c r="K5864" s="3">
        <v>2.73972602739727</v>
      </c>
      <c r="L5864" s="3">
        <v>46.6101694915254</v>
      </c>
      <c r="M5864" s="3">
        <v>6.43910731988049</v>
      </c>
      <c r="N5864" s="3">
        <v>38.4201077199282</v>
      </c>
      <c r="O5864" s="3">
        <v>21.0471347452813</v>
      </c>
      <c r="P5864" s="3">
        <v>39.8013245033113</v>
      </c>
      <c r="Q5864" s="3">
        <v>21.4878403329461</v>
      </c>
      <c r="R5864" s="3">
        <v>56.1737804878049</v>
      </c>
      <c r="S5864" s="3">
        <v>80.2087856603917</v>
      </c>
      <c r="T5864" s="3">
        <v>28.22265625</v>
      </c>
      <c r="U5864" s="3">
        <v>158.677260727401</v>
      </c>
      <c r="V5864" s="3">
        <v>38.7533875338753</v>
      </c>
      <c r="W5864" s="3">
        <v>126.445908751783</v>
      </c>
      <c r="X5864" s="3">
        <v>38.5642737896494</v>
      </c>
      <c r="Y5864" s="3">
        <v>153.166381474275</v>
      </c>
      <c r="Z5864" s="3">
        <v>44.6985446985447</v>
      </c>
      <c r="AA5864" s="3">
        <v>0.291416585470271</v>
      </c>
      <c r="AB5864" s="3">
        <v>0.305099573015001</v>
      </c>
      <c r="AC5864" s="3">
        <v>-22.9249011857707</v>
      </c>
      <c r="AD5864" s="3">
        <v>1.36323174588007</v>
      </c>
      <c r="AE5864" s="5">
        <v>2</v>
      </c>
      <c r="AF5864" s="3">
        <v>2.25645253325083</v>
      </c>
      <c r="AG5864" s="3">
        <v>83.2832259836506</v>
      </c>
      <c r="AH5864" s="3">
        <v>59.7239638409957</v>
      </c>
      <c r="AI5864" s="3">
        <v>27.873256837175</v>
      </c>
      <c r="AJ5864" s="3">
        <v>24.1121756944518</v>
      </c>
      <c r="AK5864" s="3">
        <v>21.8373534762664</v>
      </c>
      <c r="AL5864" s="3">
        <v>18.3696122738348</v>
      </c>
      <c r="AM5864" s="3"/>
      <c r="AN5864" s="5" t="s">
        <v>46</v>
      </c>
      <c r="AO5864" s="1"/>
      <c r="AP5864" s="1"/>
      <c r="AQ5864" s="1"/>
    </row>
    <row r="5865" spans="1:43">
      <c r="A5865" s="1" t="s">
        <v>14661</v>
      </c>
      <c r="B5865" s="1" t="s">
        <v>14662</v>
      </c>
      <c r="C5865" s="3">
        <v>13.8082191780822</v>
      </c>
      <c r="D5865" s="4">
        <v>39197</v>
      </c>
      <c r="E5865" s="3">
        <v>17.1044881662</v>
      </c>
      <c r="F5865" s="5" t="s">
        <v>1935</v>
      </c>
      <c r="G5865" s="5">
        <v>925</v>
      </c>
      <c r="H5865" s="5" t="s">
        <v>55</v>
      </c>
      <c r="I5865" s="3">
        <v>12.5648262139229</v>
      </c>
      <c r="J5865" s="3">
        <v>33.6358136721113</v>
      </c>
      <c r="K5865" s="3">
        <v>3.59457866823807</v>
      </c>
      <c r="L5865" s="3">
        <v>28.5310734463277</v>
      </c>
      <c r="M5865" s="3">
        <v>5.01293348853026</v>
      </c>
      <c r="N5865" s="3">
        <v>51.8850987432675</v>
      </c>
      <c r="O5865" s="3">
        <v>22.7095574653011</v>
      </c>
      <c r="P5865" s="3">
        <v>30.794701986755</v>
      </c>
      <c r="Q5865" s="3">
        <v>26.2957325881752</v>
      </c>
      <c r="R5865" s="3">
        <v>42.2256097560976</v>
      </c>
      <c r="S5865" s="3">
        <v>90.0473069730284</v>
      </c>
      <c r="T5865" s="3">
        <v>16.89453125</v>
      </c>
      <c r="U5865" s="3">
        <v>196.587532985733</v>
      </c>
      <c r="V5865" s="3">
        <v>16.1246612466125</v>
      </c>
      <c r="W5865" s="3">
        <v>176.56991712306</v>
      </c>
      <c r="X5865" s="3">
        <v>10.016694490818</v>
      </c>
      <c r="Y5865" s="3">
        <v>136.223246860402</v>
      </c>
      <c r="Z5865" s="3">
        <v>52.3908523908524</v>
      </c>
      <c r="AA5865" s="3">
        <v>0.35515415537287</v>
      </c>
      <c r="AB5865" s="3">
        <v>0.411459656810295</v>
      </c>
      <c r="AC5865" s="3">
        <v>-19.9498117942284</v>
      </c>
      <c r="AD5865" s="3">
        <v>2.01913245332813</v>
      </c>
      <c r="AE5865" s="5">
        <v>2</v>
      </c>
      <c r="AF5865" s="3">
        <v>2.71833785066793</v>
      </c>
      <c r="AG5865" s="3">
        <v>87.3852466566585</v>
      </c>
      <c r="AH5865" s="3">
        <v>71.4356958291634</v>
      </c>
      <c r="AI5865" s="3">
        <v>36.2262103471116</v>
      </c>
      <c r="AJ5865" s="3">
        <v>23.8668155299732</v>
      </c>
      <c r="AK5865" s="3">
        <v>17.103922275443</v>
      </c>
      <c r="AL5865" s="3">
        <v>14.4460913502678</v>
      </c>
      <c r="AM5865" s="3"/>
      <c r="AN5865" s="5" t="s">
        <v>46</v>
      </c>
      <c r="AO5865" s="1"/>
      <c r="AP5865" s="1"/>
      <c r="AQ5865" s="1"/>
    </row>
    <row r="5866" spans="1:43">
      <c r="A5866" s="1" t="s">
        <v>14663</v>
      </c>
      <c r="B5866" s="1" t="s">
        <v>14664</v>
      </c>
      <c r="C5866" s="3">
        <v>12.7150684931507</v>
      </c>
      <c r="D5866" s="4">
        <v>39596</v>
      </c>
      <c r="E5866" s="3">
        <v>24.6153339516</v>
      </c>
      <c r="F5866" s="5" t="s">
        <v>137</v>
      </c>
      <c r="G5866" s="5">
        <v>1652</v>
      </c>
      <c r="H5866" s="5" t="s">
        <v>45</v>
      </c>
      <c r="I5866" s="3">
        <v>1.73992673992674</v>
      </c>
      <c r="J5866" s="3">
        <v>34.8726114649682</v>
      </c>
      <c r="K5866" s="3">
        <v>0.72529465095195</v>
      </c>
      <c r="L5866" s="3">
        <v>30.4347826086957</v>
      </c>
      <c r="M5866" s="3">
        <v>-0.53715308863025</v>
      </c>
      <c r="N5866" s="3">
        <v>69.0476190476191</v>
      </c>
      <c r="O5866" s="3">
        <v>2.30202578268875</v>
      </c>
      <c r="P5866" s="3">
        <v>46.0264900662252</v>
      </c>
      <c r="Q5866" s="3">
        <v>1.64684354986275</v>
      </c>
      <c r="R5866" s="3">
        <v>59.9315068493151</v>
      </c>
      <c r="S5866" s="3">
        <v>5.65990026136219</v>
      </c>
      <c r="T5866" s="3">
        <v>67.2316384180791</v>
      </c>
      <c r="U5866" s="3">
        <v>15.2370451534411</v>
      </c>
      <c r="V5866" s="3">
        <v>59.6602972399151</v>
      </c>
      <c r="W5866" s="3">
        <v>21.2664069732986</v>
      </c>
      <c r="X5866" s="3">
        <v>50.2369668246445</v>
      </c>
      <c r="Y5866" s="3">
        <v>31.4549274965756</v>
      </c>
      <c r="Z5866" s="3">
        <v>33.3333333333333</v>
      </c>
      <c r="AA5866" s="3">
        <v>0.0529256830839733</v>
      </c>
      <c r="AB5866" s="3">
        <v>0.189113613353543</v>
      </c>
      <c r="AC5866" s="3">
        <v>-6.05853310033426</v>
      </c>
      <c r="AD5866" s="3">
        <v>1.09364362865743</v>
      </c>
      <c r="AE5866" s="5">
        <v>3</v>
      </c>
      <c r="AF5866" s="3">
        <v>0.491973914306563</v>
      </c>
      <c r="AG5866" s="3">
        <v>5.60382574248774</v>
      </c>
      <c r="AH5866" s="3">
        <v>7.18776625389699</v>
      </c>
      <c r="AI5866" s="3">
        <v>6.19442875165648</v>
      </c>
      <c r="AJ5866" s="3">
        <v>5.69591654251267</v>
      </c>
      <c r="AK5866" s="3">
        <v>5.63155415488017</v>
      </c>
      <c r="AL5866" s="3">
        <v>5.53283068285875</v>
      </c>
      <c r="AM5866" s="3">
        <v>100</v>
      </c>
      <c r="AN5866" s="5" t="s">
        <v>56</v>
      </c>
      <c r="AO5866" s="1"/>
      <c r="AP5866" s="1"/>
      <c r="AQ5866" s="1"/>
    </row>
    <row r="5867" spans="1:43">
      <c r="A5867" s="1" t="s">
        <v>14665</v>
      </c>
      <c r="B5867" s="1" t="s">
        <v>14666</v>
      </c>
      <c r="C5867" s="3">
        <v>12.3452054794521</v>
      </c>
      <c r="D5867" s="4">
        <v>39731</v>
      </c>
      <c r="E5867" s="3">
        <v>4.1776205806</v>
      </c>
      <c r="F5867" s="5" t="s">
        <v>10628</v>
      </c>
      <c r="G5867" s="5">
        <v>3333</v>
      </c>
      <c r="H5867" s="5" t="s">
        <v>55</v>
      </c>
      <c r="I5867" s="3">
        <v>5.00691111445569</v>
      </c>
      <c r="J5867" s="3">
        <v>78.7658802177858</v>
      </c>
      <c r="K5867" s="3">
        <v>2.41477272727274</v>
      </c>
      <c r="L5867" s="3">
        <v>53.1073446327684</v>
      </c>
      <c r="M5867" s="3">
        <v>3.45479076825</v>
      </c>
      <c r="N5867" s="3">
        <v>66.3076002393776</v>
      </c>
      <c r="O5867" s="3">
        <v>6.17093171607453</v>
      </c>
      <c r="P5867" s="3">
        <v>89.9337748344371</v>
      </c>
      <c r="Q5867" s="3">
        <v>9.88947884139597</v>
      </c>
      <c r="R5867" s="3">
        <v>85.7469512195122</v>
      </c>
      <c r="S5867" s="3">
        <v>43.741687963153</v>
      </c>
      <c r="T5867" s="3">
        <v>82.2265625</v>
      </c>
      <c r="U5867" s="3">
        <v>102.037969069751</v>
      </c>
      <c r="V5867" s="3">
        <v>75.0677506775068</v>
      </c>
      <c r="W5867" s="3">
        <v>89.367791348428</v>
      </c>
      <c r="X5867" s="3">
        <v>63.9398998330551</v>
      </c>
      <c r="Y5867" s="3">
        <v>139.799017568862</v>
      </c>
      <c r="Z5867" s="3">
        <v>51.1434511434511</v>
      </c>
      <c r="AA5867" s="3">
        <v>0.227660264975976</v>
      </c>
      <c r="AB5867" s="3">
        <v>0.227183622769616</v>
      </c>
      <c r="AC5867" s="3">
        <v>-19.3190815518606</v>
      </c>
      <c r="AD5867" s="3">
        <v>1.22525017669849</v>
      </c>
      <c r="AE5867" s="5">
        <v>3</v>
      </c>
      <c r="AF5867" s="3">
        <v>1.71153455528833</v>
      </c>
      <c r="AG5867" s="3">
        <v>32.6617690436605</v>
      </c>
      <c r="AH5867" s="3">
        <v>45.1615971176915</v>
      </c>
      <c r="AI5867" s="3">
        <v>21.1680199517308</v>
      </c>
      <c r="AJ5867" s="3">
        <v>20.4176308594701</v>
      </c>
      <c r="AK5867" s="3">
        <v>21.4996384858968</v>
      </c>
      <c r="AL5867" s="3">
        <v>22.1913849584945</v>
      </c>
      <c r="AM5867" s="3"/>
      <c r="AN5867" s="5" t="s">
        <v>46</v>
      </c>
      <c r="AO5867" s="1"/>
      <c r="AP5867" s="1"/>
      <c r="AQ5867" s="1"/>
    </row>
    <row r="5868" spans="1:43">
      <c r="A5868" s="1" t="s">
        <v>14667</v>
      </c>
      <c r="B5868" s="1" t="s">
        <v>14668</v>
      </c>
      <c r="C5868" s="3">
        <v>11.8657534246575</v>
      </c>
      <c r="D5868" s="4">
        <v>39906</v>
      </c>
      <c r="E5868" s="3">
        <v>5.5842098605</v>
      </c>
      <c r="F5868" s="5" t="s">
        <v>14290</v>
      </c>
      <c r="G5868" s="5">
        <v>1601</v>
      </c>
      <c r="H5868" s="5" t="s">
        <v>60</v>
      </c>
      <c r="I5868" s="3">
        <v>8.97488678468506</v>
      </c>
      <c r="J5868" s="3">
        <v>30.6547619047619</v>
      </c>
      <c r="K5868" s="3">
        <v>3.60078277886494</v>
      </c>
      <c r="L5868" s="3">
        <v>21.6682646212848</v>
      </c>
      <c r="M5868" s="3">
        <v>3.60078277886494</v>
      </c>
      <c r="N5868" s="3">
        <v>35.5093966369931</v>
      </c>
      <c r="O5868" s="3">
        <v>14.8373101952277</v>
      </c>
      <c r="P5868" s="3">
        <v>32.7586206896552</v>
      </c>
      <c r="Q5868" s="3">
        <v>23.6915887850467</v>
      </c>
      <c r="R5868" s="3">
        <v>16.8586387434555</v>
      </c>
      <c r="S5868" s="3">
        <v>57.0919881305638</v>
      </c>
      <c r="T5868" s="3">
        <v>21.6183574879227</v>
      </c>
      <c r="U5868" s="3">
        <v>95.784023668639</v>
      </c>
      <c r="V5868" s="3">
        <v>27.3344651952462</v>
      </c>
      <c r="W5868" s="3">
        <v>69.8973042362002</v>
      </c>
      <c r="X5868" s="3">
        <v>26.8181818181818</v>
      </c>
      <c r="Y5868" s="3">
        <v>139.330922242315</v>
      </c>
      <c r="Z5868" s="3">
        <v>13.915857605178</v>
      </c>
      <c r="AA5868" s="3">
        <v>0.284219096898751</v>
      </c>
      <c r="AB5868" s="3">
        <v>0.186551695809442</v>
      </c>
      <c r="AC5868" s="3">
        <v>-25.7330939557151</v>
      </c>
      <c r="AD5868" s="3">
        <v>0.749457221439925</v>
      </c>
      <c r="AE5868" s="5">
        <v>3</v>
      </c>
      <c r="AF5868" s="3">
        <v>1.36223212297005</v>
      </c>
      <c r="AG5868" s="3">
        <v>43.3725024231606</v>
      </c>
      <c r="AH5868" s="3">
        <v>43.095814364152</v>
      </c>
      <c r="AI5868" s="3">
        <v>18.3295869282295</v>
      </c>
      <c r="AJ5868" s="3">
        <v>20.0934979089298</v>
      </c>
      <c r="AK5868" s="3">
        <v>14.776085689063</v>
      </c>
      <c r="AL5868" s="3">
        <v>16.5842615339549</v>
      </c>
      <c r="AM5868" s="3"/>
      <c r="AN5868" s="5" t="s">
        <v>46</v>
      </c>
      <c r="AO5868" s="1"/>
      <c r="AP5868" s="1"/>
      <c r="AQ5868" s="1"/>
    </row>
    <row r="5869" spans="1:43">
      <c r="A5869" s="1" t="s">
        <v>14669</v>
      </c>
      <c r="B5869" s="1" t="s">
        <v>14670</v>
      </c>
      <c r="C5869" s="3">
        <v>11.0219178082192</v>
      </c>
      <c r="D5869" s="4">
        <v>40214</v>
      </c>
      <c r="E5869" s="3">
        <v>3.2266585022</v>
      </c>
      <c r="F5869" s="5" t="s">
        <v>14290</v>
      </c>
      <c r="G5869" s="5">
        <v>1601</v>
      </c>
      <c r="H5869" s="5" t="s">
        <v>60</v>
      </c>
      <c r="I5869" s="3">
        <v>2.16852540272614</v>
      </c>
      <c r="J5869" s="3">
        <v>69.9404761904762</v>
      </c>
      <c r="K5869" s="3">
        <v>1.16564417177915</v>
      </c>
      <c r="L5869" s="3">
        <v>68.2646212847555</v>
      </c>
      <c r="M5869" s="3">
        <v>-0.722456351595425</v>
      </c>
      <c r="N5869" s="3">
        <v>65.677546983185</v>
      </c>
      <c r="O5869" s="3">
        <v>2.86961946350593</v>
      </c>
      <c r="P5869" s="3">
        <v>70.1825557809331</v>
      </c>
      <c r="Q5869" s="3">
        <v>1.35218192993239</v>
      </c>
      <c r="R5869" s="3">
        <v>70.4712041884817</v>
      </c>
      <c r="S5869" s="3">
        <v>34.7222222222222</v>
      </c>
      <c r="T5869" s="3">
        <v>53.743961352657</v>
      </c>
      <c r="U5869" s="3">
        <v>74.6822033898305</v>
      </c>
      <c r="V5869" s="3">
        <v>47.7079796264856</v>
      </c>
      <c r="W5869" s="3">
        <v>38.8047138047138</v>
      </c>
      <c r="X5869" s="3">
        <v>56.8181818181818</v>
      </c>
      <c r="Y5869" s="3">
        <v>46.3176574977817</v>
      </c>
      <c r="Z5869" s="3">
        <v>73.462783171521</v>
      </c>
      <c r="AA5869" s="3">
        <v>0.171832960993715</v>
      </c>
      <c r="AB5869" s="3">
        <v>0.101342398368823</v>
      </c>
      <c r="AC5869" s="3">
        <v>-33.034379671151</v>
      </c>
      <c r="AD5869" s="3">
        <v>0.348951240041961</v>
      </c>
      <c r="AE5869" s="5">
        <v>7</v>
      </c>
      <c r="AF5869" s="3">
        <v>0.845534135377164</v>
      </c>
      <c r="AG5869" s="3">
        <v>31.9336555515054</v>
      </c>
      <c r="AH5869" s="3">
        <v>33.3158886460385</v>
      </c>
      <c r="AI5869" s="3">
        <v>8.55641188501233</v>
      </c>
      <c r="AJ5869" s="3">
        <v>7.8016955346274</v>
      </c>
      <c r="AK5869" s="3">
        <v>10.6450979898181</v>
      </c>
      <c r="AL5869" s="3">
        <v>15.0535959147437</v>
      </c>
      <c r="AM5869" s="3"/>
      <c r="AN5869" s="5" t="s">
        <v>46</v>
      </c>
      <c r="AO5869" s="1"/>
      <c r="AP5869" s="1"/>
      <c r="AQ5869" s="1"/>
    </row>
    <row r="5870" spans="1:43">
      <c r="A5870" s="1" t="s">
        <v>14671</v>
      </c>
      <c r="B5870" s="1" t="s">
        <v>14672</v>
      </c>
      <c r="C5870" s="3">
        <v>10.2</v>
      </c>
      <c r="D5870" s="4">
        <v>40514</v>
      </c>
      <c r="E5870" s="3">
        <v>34.8026362988</v>
      </c>
      <c r="F5870" s="5" t="s">
        <v>137</v>
      </c>
      <c r="G5870" s="5">
        <v>526</v>
      </c>
      <c r="H5870" s="5" t="s">
        <v>71</v>
      </c>
      <c r="I5870" s="3">
        <v>-0.235251538183128</v>
      </c>
      <c r="J5870" s="3">
        <v>64.7798742138365</v>
      </c>
      <c r="K5870" s="3">
        <v>0</v>
      </c>
      <c r="L5870" s="3">
        <v>51.5723270440252</v>
      </c>
      <c r="M5870" s="3">
        <v>-0.271345875542691</v>
      </c>
      <c r="N5870" s="3">
        <v>44.6540880503145</v>
      </c>
      <c r="O5870" s="3">
        <v>0.555487327359116</v>
      </c>
      <c r="P5870" s="3">
        <v>36.0759493670886</v>
      </c>
      <c r="Q5870" s="3">
        <v>0.919939208231566</v>
      </c>
      <c r="R5870" s="3">
        <v>38.4615384615385</v>
      </c>
      <c r="S5870" s="3">
        <v>1.84245107875357</v>
      </c>
      <c r="T5870" s="3">
        <v>62.4161073825503</v>
      </c>
      <c r="U5870" s="3">
        <v>6.21710325236437</v>
      </c>
      <c r="V5870" s="3">
        <v>68.3453237410072</v>
      </c>
      <c r="W5870" s="3">
        <v>14.5484744570256</v>
      </c>
      <c r="X5870" s="3">
        <v>58.9928057553957</v>
      </c>
      <c r="Y5870" s="3">
        <v>18.7880447289361</v>
      </c>
      <c r="Z5870" s="3">
        <v>50</v>
      </c>
      <c r="AA5870" s="3">
        <v>0.0298438776993384</v>
      </c>
      <c r="AB5870" s="3">
        <v>0.540621007053637</v>
      </c>
      <c r="AC5870" s="3">
        <v>-1.9437244060306</v>
      </c>
      <c r="AD5870" s="3">
        <v>2.37843418039668</v>
      </c>
      <c r="AE5870" s="5">
        <v>3</v>
      </c>
      <c r="AF5870" s="3">
        <v>0.379812180393772</v>
      </c>
      <c r="AG5870" s="3">
        <v>2.54953029288509</v>
      </c>
      <c r="AH5870" s="3">
        <v>3.09404049324113</v>
      </c>
      <c r="AI5870" s="3">
        <v>4.7569543222078</v>
      </c>
      <c r="AJ5870" s="3">
        <v>3.45641975839219</v>
      </c>
      <c r="AK5870" s="3">
        <v>4.44847961308088</v>
      </c>
      <c r="AL5870" s="3">
        <v>5.87807881496818</v>
      </c>
      <c r="AM5870" s="3">
        <v>1</v>
      </c>
      <c r="AN5870" s="5" t="s">
        <v>56</v>
      </c>
      <c r="AO5870" s="1"/>
      <c r="AP5870" s="1"/>
      <c r="AQ5870" s="1"/>
    </row>
    <row r="5871" spans="1:43">
      <c r="A5871" s="1" t="s">
        <v>14673</v>
      </c>
      <c r="B5871" s="1" t="s">
        <v>14674</v>
      </c>
      <c r="C5871" s="3">
        <v>6.18082191780822</v>
      </c>
      <c r="D5871" s="4">
        <v>41981</v>
      </c>
      <c r="E5871" s="3">
        <v>17.2413532012</v>
      </c>
      <c r="F5871" s="5" t="s">
        <v>5851</v>
      </c>
      <c r="G5871" s="5">
        <v>526</v>
      </c>
      <c r="H5871" s="5" t="s">
        <v>50</v>
      </c>
      <c r="I5871" s="3">
        <v>0.0806451612903137</v>
      </c>
      <c r="J5871" s="3">
        <v>57.5703439035284</v>
      </c>
      <c r="K5871" s="3">
        <v>-0.0439335139488858</v>
      </c>
      <c r="L5871" s="3">
        <v>77.9548472775564</v>
      </c>
      <c r="M5871" s="3">
        <v>-0.0951405152224882</v>
      </c>
      <c r="N5871" s="3">
        <v>54.3187889581478</v>
      </c>
      <c r="O5871" s="3">
        <v>0.0366407738531397</v>
      </c>
      <c r="P5871" s="3">
        <v>87.0260392873458</v>
      </c>
      <c r="Q5871" s="3">
        <v>0.775136571681674</v>
      </c>
      <c r="R5871" s="3">
        <v>78.2713664896185</v>
      </c>
      <c r="S5871" s="3">
        <v>1.57749832576828</v>
      </c>
      <c r="T5871" s="3">
        <v>65.0282485875706</v>
      </c>
      <c r="U5871" s="3">
        <v>6.49036586317185</v>
      </c>
      <c r="V5871" s="3">
        <v>42.9566563467492</v>
      </c>
      <c r="W5871" s="3">
        <v>18.0882352941177</v>
      </c>
      <c r="X5871" s="3">
        <v>10.7874865156419</v>
      </c>
      <c r="Y5871" s="3">
        <v>23.6503623188406</v>
      </c>
      <c r="Z5871" s="3">
        <v>13.3986928104575</v>
      </c>
      <c r="AA5871" s="3">
        <v>0.0114479537354019</v>
      </c>
      <c r="AB5871" s="3">
        <v>0.701672132989628</v>
      </c>
      <c r="AC5871" s="3">
        <v>-2.02682997958587</v>
      </c>
      <c r="AD5871" s="3">
        <v>2.80627076389082</v>
      </c>
      <c r="AE5871" s="5">
        <v>3</v>
      </c>
      <c r="AF5871" s="3">
        <v>0.469875945828291</v>
      </c>
      <c r="AG5871" s="3">
        <v>2.1964879190159</v>
      </c>
      <c r="AH5871" s="3">
        <v>3.3339232142048</v>
      </c>
      <c r="AI5871" s="3">
        <v>5.81532243158545</v>
      </c>
      <c r="AJ5871" s="3">
        <v>4.82996588064568</v>
      </c>
      <c r="AK5871" s="3">
        <v>5.21858697372293</v>
      </c>
      <c r="AL5871" s="3"/>
      <c r="AM5871" s="3">
        <v>50</v>
      </c>
      <c r="AN5871" s="5" t="s">
        <v>56</v>
      </c>
      <c r="AO5871" s="1"/>
      <c r="AP5871" s="1"/>
      <c r="AQ5871" s="1"/>
    </row>
    <row r="5872" spans="1:43">
      <c r="A5872" s="1" t="s">
        <v>14675</v>
      </c>
      <c r="B5872" s="1" t="s">
        <v>14676</v>
      </c>
      <c r="C5872" s="3">
        <v>8.37808219178082</v>
      </c>
      <c r="D5872" s="4">
        <v>41179</v>
      </c>
      <c r="E5872" s="3">
        <v>1.3200679624</v>
      </c>
      <c r="F5872" s="5" t="s">
        <v>14677</v>
      </c>
      <c r="G5872" s="5">
        <v>449</v>
      </c>
      <c r="H5872" s="5" t="s">
        <v>60</v>
      </c>
      <c r="I5872" s="3">
        <v>2.76025236593059</v>
      </c>
      <c r="J5872" s="3">
        <v>66.9642857142857</v>
      </c>
      <c r="K5872" s="3">
        <v>1.16459627329192</v>
      </c>
      <c r="L5872" s="3">
        <v>68.3604985618408</v>
      </c>
      <c r="M5872" s="3">
        <v>-2.97840655249443</v>
      </c>
      <c r="N5872" s="3">
        <v>83.8773491592483</v>
      </c>
      <c r="O5872" s="3">
        <v>11.7495711835334</v>
      </c>
      <c r="P5872" s="3">
        <v>47.2616632860041</v>
      </c>
      <c r="Q5872" s="3">
        <v>9.12897822445561</v>
      </c>
      <c r="R5872" s="3">
        <v>56.3350785340314</v>
      </c>
      <c r="S5872" s="3">
        <v>27.6199804113614</v>
      </c>
      <c r="T5872" s="3">
        <v>62.6811594202899</v>
      </c>
      <c r="U5872" s="3">
        <v>51.2644209465775</v>
      </c>
      <c r="V5872" s="3">
        <v>68.4210526315789</v>
      </c>
      <c r="W5872" s="3">
        <v>18.9296404551223</v>
      </c>
      <c r="X5872" s="3">
        <v>83.1818181818182</v>
      </c>
      <c r="Y5872" s="3">
        <v>52.0679198647576</v>
      </c>
      <c r="Z5872" s="3">
        <v>70.5501618122977</v>
      </c>
      <c r="AA5872" s="3">
        <v>0.117192307477791</v>
      </c>
      <c r="AB5872" s="3">
        <v>0.042772036440481</v>
      </c>
      <c r="AC5872" s="3">
        <v>-32.0300981686377</v>
      </c>
      <c r="AD5872" s="3">
        <v>0.185381863561076</v>
      </c>
      <c r="AE5872" s="5">
        <v>6</v>
      </c>
      <c r="AF5872" s="3">
        <v>0.349348146694119</v>
      </c>
      <c r="AG5872" s="3">
        <v>13.0363226599096</v>
      </c>
      <c r="AH5872" s="3">
        <v>23.4969672528404</v>
      </c>
      <c r="AI5872" s="3">
        <v>2.73835445409232</v>
      </c>
      <c r="AJ5872" s="3">
        <v>6.31854650281705</v>
      </c>
      <c r="AK5872" s="3">
        <v>6.11561026118856</v>
      </c>
      <c r="AL5872" s="3">
        <v>2.78555904480913</v>
      </c>
      <c r="AM5872" s="3"/>
      <c r="AN5872" s="5" t="s">
        <v>46</v>
      </c>
      <c r="AO5872" s="1"/>
      <c r="AP5872" s="1"/>
      <c r="AQ5872" s="1"/>
    </row>
    <row r="5873" spans="1:43">
      <c r="A5873" s="1" t="s">
        <v>14678</v>
      </c>
      <c r="B5873" s="1" t="s">
        <v>14679</v>
      </c>
      <c r="C5873" s="3">
        <v>8.27123287671233</v>
      </c>
      <c r="D5873" s="4">
        <v>41218</v>
      </c>
      <c r="E5873" s="3">
        <v>4.0864464523</v>
      </c>
      <c r="F5873" s="5" t="s">
        <v>476</v>
      </c>
      <c r="G5873" s="5">
        <v>3020</v>
      </c>
      <c r="H5873" s="5" t="s">
        <v>45</v>
      </c>
      <c r="I5873" s="3">
        <v>1.95086705202314</v>
      </c>
      <c r="J5873" s="3">
        <v>30.8917197452229</v>
      </c>
      <c r="K5873" s="3">
        <v>0.0709219858156179</v>
      </c>
      <c r="L5873" s="3">
        <v>75.4658385093168</v>
      </c>
      <c r="M5873" s="3">
        <v>-0.282685512367481</v>
      </c>
      <c r="N5873" s="3">
        <v>59.5238095238095</v>
      </c>
      <c r="O5873" s="3">
        <v>-0.703729767769174</v>
      </c>
      <c r="P5873" s="3">
        <v>85.9271523178808</v>
      </c>
      <c r="Q5873" s="3">
        <v>0.857755539671198</v>
      </c>
      <c r="R5873" s="3">
        <v>72.0890410958904</v>
      </c>
      <c r="S5873" s="3">
        <v>6.732223903177</v>
      </c>
      <c r="T5873" s="3">
        <v>60.075329566855</v>
      </c>
      <c r="U5873" s="3">
        <v>29.926335174954</v>
      </c>
      <c r="V5873" s="3">
        <v>21.4437367303609</v>
      </c>
      <c r="W5873" s="3">
        <v>32.9877474081056</v>
      </c>
      <c r="X5873" s="3">
        <v>18.0094786729858</v>
      </c>
      <c r="Y5873" s="3">
        <v>37.2704450458417</v>
      </c>
      <c r="Z5873" s="3">
        <v>23.2067510548523</v>
      </c>
      <c r="AA5873" s="3">
        <v>0.0711938887918363</v>
      </c>
      <c r="AB5873" s="3">
        <v>0.217355688589223</v>
      </c>
      <c r="AC5873" s="3">
        <v>-12.8349788434415</v>
      </c>
      <c r="AD5873" s="3">
        <v>0.775226596871033</v>
      </c>
      <c r="AE5873" s="5">
        <v>3</v>
      </c>
      <c r="AF5873" s="3">
        <v>0.794570916542102</v>
      </c>
      <c r="AG5873" s="3">
        <v>10.9264660418688</v>
      </c>
      <c r="AH5873" s="3">
        <v>14.3892577574505</v>
      </c>
      <c r="AI5873" s="3">
        <v>9.385491007549</v>
      </c>
      <c r="AJ5873" s="3">
        <v>7.70448112860163</v>
      </c>
      <c r="AK5873" s="3">
        <v>7.81906188218806</v>
      </c>
      <c r="AL5873" s="3">
        <v>8.4388461736228</v>
      </c>
      <c r="AM5873" s="3"/>
      <c r="AN5873" s="5" t="s">
        <v>46</v>
      </c>
      <c r="AO5873" s="1"/>
      <c r="AP5873" s="1"/>
      <c r="AQ5873" s="1"/>
    </row>
    <row r="5874" spans="1:43">
      <c r="A5874" s="1" t="s">
        <v>14680</v>
      </c>
      <c r="B5874" s="1" t="s">
        <v>14681</v>
      </c>
      <c r="C5874" s="3">
        <v>4.8</v>
      </c>
      <c r="D5874" s="4">
        <v>42485</v>
      </c>
      <c r="E5874" s="3">
        <v>13.7076136642</v>
      </c>
      <c r="F5874" s="5" t="s">
        <v>283</v>
      </c>
      <c r="G5874" s="5">
        <v>1036</v>
      </c>
      <c r="H5874" s="5" t="s">
        <v>50</v>
      </c>
      <c r="I5874" s="3">
        <v>0.0978473581213214</v>
      </c>
      <c r="J5874" s="3">
        <v>54.3992853952657</v>
      </c>
      <c r="K5874" s="3">
        <v>-0.195121951219512</v>
      </c>
      <c r="L5874" s="3">
        <v>96.1930057547587</v>
      </c>
      <c r="M5874" s="3">
        <v>-0.292397660818722</v>
      </c>
      <c r="N5874" s="3">
        <v>84.5057880676759</v>
      </c>
      <c r="O5874" s="3">
        <v>0.294117647058814</v>
      </c>
      <c r="P5874" s="3">
        <v>78.5290086797624</v>
      </c>
      <c r="Q5874" s="3">
        <v>0.294117647058814</v>
      </c>
      <c r="R5874" s="3">
        <v>88.5562530178658</v>
      </c>
      <c r="S5874" s="3">
        <v>2.84944740305047</v>
      </c>
      <c r="T5874" s="3">
        <v>15.4802259887006</v>
      </c>
      <c r="U5874" s="3">
        <v>10.2594426762787</v>
      </c>
      <c r="V5874" s="3">
        <v>5.18575851393189</v>
      </c>
      <c r="W5874" s="3">
        <v>19.6072810237058</v>
      </c>
      <c r="X5874" s="3">
        <v>5.07011866235167</v>
      </c>
      <c r="Y5874" s="3"/>
      <c r="Z5874" s="3"/>
      <c r="AA5874" s="3">
        <v>0.0614752555066344</v>
      </c>
      <c r="AB5874" s="3">
        <v>0.558276958369513</v>
      </c>
      <c r="AC5874" s="3">
        <v>-1.45318675862979</v>
      </c>
      <c r="AD5874" s="3">
        <v>4.22399731725478</v>
      </c>
      <c r="AE5874" s="5">
        <v>2</v>
      </c>
      <c r="AF5874" s="3">
        <v>0.499651847481498</v>
      </c>
      <c r="AG5874" s="3">
        <v>3.40799831057055</v>
      </c>
      <c r="AH5874" s="3">
        <v>5.48011602690208</v>
      </c>
      <c r="AI5874" s="3">
        <v>6.10687483157406</v>
      </c>
      <c r="AJ5874" s="3">
        <v>4.32941805675988</v>
      </c>
      <c r="AK5874" s="3"/>
      <c r="AL5874" s="3"/>
      <c r="AM5874" s="3"/>
      <c r="AN5874" s="5" t="s">
        <v>46</v>
      </c>
      <c r="AO5874" s="1"/>
      <c r="AP5874" s="1"/>
      <c r="AQ5874" s="1"/>
    </row>
    <row r="5875" spans="1:43">
      <c r="A5875" s="1" t="s">
        <v>14682</v>
      </c>
      <c r="B5875" s="1" t="s">
        <v>14683</v>
      </c>
      <c r="C5875" s="3">
        <v>7.13972602739726</v>
      </c>
      <c r="D5875" s="4">
        <v>41631</v>
      </c>
      <c r="E5875" s="3">
        <v>7.0734005454</v>
      </c>
      <c r="F5875" s="5" t="s">
        <v>645</v>
      </c>
      <c r="G5875" s="5">
        <v>817</v>
      </c>
      <c r="H5875" s="5" t="s">
        <v>93</v>
      </c>
      <c r="I5875" s="3">
        <v>11.1591072714183</v>
      </c>
      <c r="J5875" s="3">
        <v>25.05</v>
      </c>
      <c r="K5875" s="3">
        <v>3.90309555854642</v>
      </c>
      <c r="L5875" s="3">
        <v>13.9742319127849</v>
      </c>
      <c r="M5875" s="3">
        <v>4.44193912063135</v>
      </c>
      <c r="N5875" s="3">
        <v>32.8343313373254</v>
      </c>
      <c r="O5875" s="3">
        <v>20.9083790133124</v>
      </c>
      <c r="P5875" s="3">
        <v>21.3782696177062</v>
      </c>
      <c r="Q5875" s="3">
        <v>28.1682346430548</v>
      </c>
      <c r="R5875" s="3">
        <v>21.8266253869969</v>
      </c>
      <c r="S5875" s="3">
        <v>85.0579304834199</v>
      </c>
      <c r="T5875" s="3">
        <v>11.5934356802541</v>
      </c>
      <c r="U5875" s="3">
        <v>212.550607287449</v>
      </c>
      <c r="V5875" s="3">
        <v>5.14950166112957</v>
      </c>
      <c r="W5875" s="3">
        <v>174.407582938389</v>
      </c>
      <c r="X5875" s="3">
        <v>5.55555555555556</v>
      </c>
      <c r="Y5875" s="3">
        <v>249.584905660377</v>
      </c>
      <c r="Z5875" s="3">
        <v>4.28571428571429</v>
      </c>
      <c r="AA5875" s="3">
        <v>0.337309046911758</v>
      </c>
      <c r="AB5875" s="3">
        <v>0.346166801520153</v>
      </c>
      <c r="AC5875" s="3">
        <v>-26.9764957264957</v>
      </c>
      <c r="AD5875" s="3">
        <v>1.47963736664167</v>
      </c>
      <c r="AE5875" s="5">
        <v>3</v>
      </c>
      <c r="AF5875" s="3">
        <v>2.77654557725234</v>
      </c>
      <c r="AG5875" s="3">
        <v>86.7011696015295</v>
      </c>
      <c r="AH5875" s="3">
        <v>78.9922477044523</v>
      </c>
      <c r="AI5875" s="3">
        <v>36.664704674684</v>
      </c>
      <c r="AJ5875" s="3">
        <v>34.1195832770448</v>
      </c>
      <c r="AK5875" s="3">
        <v>30.2222679130079</v>
      </c>
      <c r="AL5875" s="3"/>
      <c r="AM5875" s="3"/>
      <c r="AN5875" s="5" t="s">
        <v>46</v>
      </c>
      <c r="AO5875" s="1"/>
      <c r="AP5875" s="1"/>
      <c r="AQ5875" s="1"/>
    </row>
    <row r="5876" spans="1:43">
      <c r="A5876" s="1" t="s">
        <v>14684</v>
      </c>
      <c r="B5876" s="1" t="s">
        <v>14685</v>
      </c>
      <c r="C5876" s="3">
        <v>6.77534246575342</v>
      </c>
      <c r="D5876" s="4">
        <v>41764</v>
      </c>
      <c r="E5876" s="3">
        <v>12.4827548469</v>
      </c>
      <c r="F5876" s="5" t="s">
        <v>10381</v>
      </c>
      <c r="G5876" s="5">
        <v>695</v>
      </c>
      <c r="H5876" s="5" t="s">
        <v>60</v>
      </c>
      <c r="I5876" s="3">
        <v>-6.85959271168274</v>
      </c>
      <c r="J5876" s="3">
        <v>97.0238095238095</v>
      </c>
      <c r="K5876" s="3">
        <v>0.346420323325644</v>
      </c>
      <c r="L5876" s="3">
        <v>82.2627037392138</v>
      </c>
      <c r="M5876" s="3">
        <v>-7.35607675906183</v>
      </c>
      <c r="N5876" s="3">
        <v>95.0544015825915</v>
      </c>
      <c r="O5876" s="3">
        <v>-5.95238095238095</v>
      </c>
      <c r="P5876" s="3">
        <v>91.2778904665314</v>
      </c>
      <c r="Q5876" s="3">
        <v>-7.2572038420491</v>
      </c>
      <c r="R5876" s="3">
        <v>88.2722513089005</v>
      </c>
      <c r="S5876" s="3">
        <v>16.4198532820974</v>
      </c>
      <c r="T5876" s="3">
        <v>81.4009661835749</v>
      </c>
      <c r="U5876" s="3">
        <v>37.7016801073067</v>
      </c>
      <c r="V5876" s="3">
        <v>78.2682512733446</v>
      </c>
      <c r="W5876" s="3">
        <v>21.8874512122603</v>
      </c>
      <c r="X5876" s="3">
        <v>77.9545454545455</v>
      </c>
      <c r="Y5876" s="3">
        <v>43.5414516210895</v>
      </c>
      <c r="Z5876" s="3">
        <v>74.7572815533981</v>
      </c>
      <c r="AA5876" s="3">
        <v>0.0770759298266151</v>
      </c>
      <c r="AB5876" s="3">
        <v>0.0666020810842467</v>
      </c>
      <c r="AC5876" s="3">
        <v>-26.2642740619902</v>
      </c>
      <c r="AD5876" s="3">
        <v>0.259183120003397</v>
      </c>
      <c r="AE5876" s="5">
        <v>4</v>
      </c>
      <c r="AF5876" s="3">
        <v>0.727396314020293</v>
      </c>
      <c r="AG5876" s="3">
        <v>7.49715957031603</v>
      </c>
      <c r="AH5876" s="3">
        <v>22.6709778734973</v>
      </c>
      <c r="AI5876" s="3">
        <v>7.15537607650174</v>
      </c>
      <c r="AJ5876" s="3">
        <v>8.18094394688493</v>
      </c>
      <c r="AK5876" s="3">
        <v>0.772229167095762</v>
      </c>
      <c r="AL5876" s="3"/>
      <c r="AM5876" s="3"/>
      <c r="AN5876" s="5" t="s">
        <v>46</v>
      </c>
      <c r="AO5876" s="1"/>
      <c r="AP5876" s="1"/>
      <c r="AQ5876" s="1"/>
    </row>
    <row r="5877" spans="1:43">
      <c r="A5877" s="1" t="s">
        <v>14686</v>
      </c>
      <c r="B5877" s="1" t="s">
        <v>14687</v>
      </c>
      <c r="C5877" s="3">
        <v>6.77534246575342</v>
      </c>
      <c r="D5877" s="4">
        <v>41764</v>
      </c>
      <c r="E5877" s="3">
        <v>6.480698351</v>
      </c>
      <c r="F5877" s="5" t="s">
        <v>14688</v>
      </c>
      <c r="G5877" s="5">
        <v>22</v>
      </c>
      <c r="H5877" s="5" t="s">
        <v>60</v>
      </c>
      <c r="I5877" s="3">
        <v>-1.21951219512196</v>
      </c>
      <c r="J5877" s="3">
        <v>84.5238095238095</v>
      </c>
      <c r="K5877" s="3">
        <v>0.190294957183641</v>
      </c>
      <c r="L5877" s="3">
        <v>84.5637583892617</v>
      </c>
      <c r="M5877" s="3">
        <v>-5.22052205220522</v>
      </c>
      <c r="N5877" s="3">
        <v>90.9990108803165</v>
      </c>
      <c r="O5877" s="3">
        <v>-5.39083557951483</v>
      </c>
      <c r="P5877" s="3">
        <v>89.4523326572008</v>
      </c>
      <c r="Q5877" s="3">
        <v>-6.06601248884925</v>
      </c>
      <c r="R5877" s="3">
        <v>86.8062827225131</v>
      </c>
      <c r="S5877" s="3">
        <v>14.8344154129207</v>
      </c>
      <c r="T5877" s="3">
        <v>82.2463768115942</v>
      </c>
      <c r="U5877" s="3">
        <v>99.7686252427882</v>
      </c>
      <c r="V5877" s="3">
        <v>24.1086587436333</v>
      </c>
      <c r="W5877" s="3">
        <v>59.0832165645921</v>
      </c>
      <c r="X5877" s="3">
        <v>37.2727272727273</v>
      </c>
      <c r="Y5877" s="3">
        <v>78.7355814622282</v>
      </c>
      <c r="Z5877" s="3">
        <v>47.5728155339806</v>
      </c>
      <c r="AA5877" s="3">
        <v>0.0610191291020895</v>
      </c>
      <c r="AB5877" s="3">
        <v>0.125839370543866</v>
      </c>
      <c r="AC5877" s="3">
        <v>-39.0329513878911</v>
      </c>
      <c r="AD5877" s="3">
        <v>0.427945076525291</v>
      </c>
      <c r="AE5877" s="5">
        <v>7</v>
      </c>
      <c r="AF5877" s="3">
        <v>1.39398184044086</v>
      </c>
      <c r="AG5877" s="3">
        <v>24.0316206751736</v>
      </c>
      <c r="AH5877" s="3">
        <v>47.4844677749654</v>
      </c>
      <c r="AI5877" s="3">
        <v>15.76570588378</v>
      </c>
      <c r="AJ5877" s="3">
        <v>15.6431028709685</v>
      </c>
      <c r="AK5877" s="3">
        <v>17.0479937569735</v>
      </c>
      <c r="AL5877" s="3"/>
      <c r="AM5877" s="3"/>
      <c r="AN5877" s="5" t="s">
        <v>46</v>
      </c>
      <c r="AO5877" s="1"/>
      <c r="AP5877" s="1"/>
      <c r="AQ5877" s="1"/>
    </row>
    <row r="5878" spans="1:43">
      <c r="A5878" s="1" t="s">
        <v>14689</v>
      </c>
      <c r="B5878" s="1" t="s">
        <v>14690</v>
      </c>
      <c r="C5878" s="3">
        <v>6.67671232876712</v>
      </c>
      <c r="D5878" s="4">
        <v>41800</v>
      </c>
      <c r="E5878" s="3">
        <v>5.0729944019</v>
      </c>
      <c r="F5878" s="5" t="s">
        <v>1218</v>
      </c>
      <c r="G5878" s="5">
        <v>2009</v>
      </c>
      <c r="H5878" s="5" t="s">
        <v>93</v>
      </c>
      <c r="I5878" s="3">
        <v>16.1754626456477</v>
      </c>
      <c r="J5878" s="3">
        <v>5.65</v>
      </c>
      <c r="K5878" s="3">
        <v>5.34493474207582</v>
      </c>
      <c r="L5878" s="3">
        <v>2.2794846382557</v>
      </c>
      <c r="M5878" s="3">
        <v>9.67324490456162</v>
      </c>
      <c r="N5878" s="3">
        <v>6.58682634730539</v>
      </c>
      <c r="O5878" s="3">
        <v>26.6816143497758</v>
      </c>
      <c r="P5878" s="3">
        <v>8.65191146881288</v>
      </c>
      <c r="Q5878" s="3">
        <v>39.44878650761</v>
      </c>
      <c r="R5878" s="3">
        <v>6.70794633642931</v>
      </c>
      <c r="S5878" s="3">
        <v>85.8552631578947</v>
      </c>
      <c r="T5878" s="3">
        <v>11.2758073054526</v>
      </c>
      <c r="U5878" s="3">
        <v>192.493528904228</v>
      </c>
      <c r="V5878" s="3">
        <v>7.9734219269103</v>
      </c>
      <c r="W5878" s="3">
        <v>144.713059321033</v>
      </c>
      <c r="X5878" s="3">
        <v>12.8589263420724</v>
      </c>
      <c r="Y5878" s="3">
        <v>207.748252616197</v>
      </c>
      <c r="Z5878" s="3">
        <v>9.61038961038961</v>
      </c>
      <c r="AA5878" s="3">
        <v>0.396147417669224</v>
      </c>
      <c r="AB5878" s="3">
        <v>0.327206399353917</v>
      </c>
      <c r="AC5878" s="3">
        <v>-29.2694721797932</v>
      </c>
      <c r="AD5878" s="3">
        <v>1.18499084187253</v>
      </c>
      <c r="AE5878" s="5">
        <v>3</v>
      </c>
      <c r="AF5878" s="3">
        <v>2.26634503997231</v>
      </c>
      <c r="AG5878" s="3">
        <v>75.7496088389573</v>
      </c>
      <c r="AH5878" s="3">
        <v>73.6280991183411</v>
      </c>
      <c r="AI5878" s="3">
        <v>32.3644490457311</v>
      </c>
      <c r="AJ5878" s="3">
        <v>28.8675996025935</v>
      </c>
      <c r="AK5878" s="3">
        <v>23.9046131697754</v>
      </c>
      <c r="AL5878" s="3"/>
      <c r="AM5878" s="3"/>
      <c r="AN5878" s="5" t="s">
        <v>46</v>
      </c>
      <c r="AO5878" s="1"/>
      <c r="AP5878" s="1"/>
      <c r="AQ5878" s="1"/>
    </row>
    <row r="5879" spans="1:43">
      <c r="A5879" s="1" t="s">
        <v>14691</v>
      </c>
      <c r="B5879" s="1" t="s">
        <v>14692</v>
      </c>
      <c r="C5879" s="3">
        <v>6.41917808219178</v>
      </c>
      <c r="D5879" s="4">
        <v>41894</v>
      </c>
      <c r="E5879" s="3">
        <v>4.2467946358</v>
      </c>
      <c r="F5879" s="5" t="s">
        <v>14677</v>
      </c>
      <c r="G5879" s="5">
        <v>653</v>
      </c>
      <c r="H5879" s="5" t="s">
        <v>60</v>
      </c>
      <c r="I5879" s="3">
        <v>-5.52036199095022</v>
      </c>
      <c r="J5879" s="3">
        <v>91.9642857142857</v>
      </c>
      <c r="K5879" s="3">
        <v>0.869565217391314</v>
      </c>
      <c r="L5879" s="3">
        <v>73.633748801534</v>
      </c>
      <c r="M5879" s="3">
        <v>-3.51201478743069</v>
      </c>
      <c r="N5879" s="3">
        <v>86.053412462908</v>
      </c>
      <c r="O5879" s="3">
        <v>-10.1549053356282</v>
      </c>
      <c r="P5879" s="3">
        <v>96.7545638945233</v>
      </c>
      <c r="Q5879" s="3">
        <v>-11.973018549747</v>
      </c>
      <c r="R5879" s="3">
        <v>93.5078534031414</v>
      </c>
      <c r="S5879" s="3">
        <v>3.16205533596839</v>
      </c>
      <c r="T5879" s="3">
        <v>93.4782608695652</v>
      </c>
      <c r="U5879" s="3">
        <v>15.9722729053931</v>
      </c>
      <c r="V5879" s="3">
        <v>91.0016977928693</v>
      </c>
      <c r="W5879" s="3">
        <v>-2.06693506697546</v>
      </c>
      <c r="X5879" s="3">
        <v>92.7272727272727</v>
      </c>
      <c r="Y5879" s="3">
        <v>21.3213588057258</v>
      </c>
      <c r="Z5879" s="3">
        <v>88.3495145631068</v>
      </c>
      <c r="AA5879" s="3">
        <v>0.0380488029364465</v>
      </c>
      <c r="AB5879" s="3">
        <v>0.00746907625634206</v>
      </c>
      <c r="AC5879" s="3">
        <v>-35.4063018242123</v>
      </c>
      <c r="AD5879" s="3">
        <v>-0.0195592316662388</v>
      </c>
      <c r="AE5879" s="5">
        <v>8</v>
      </c>
      <c r="AF5879" s="3">
        <v>-0.0694764465070186</v>
      </c>
      <c r="AG5879" s="3">
        <v>-4.09708436187599</v>
      </c>
      <c r="AH5879" s="3">
        <v>13.1540792068181</v>
      </c>
      <c r="AI5879" s="3">
        <v>2.51605441441776</v>
      </c>
      <c r="AJ5879" s="3">
        <v>6.29714741426579</v>
      </c>
      <c r="AK5879" s="3">
        <v>7.65815294509622</v>
      </c>
      <c r="AL5879" s="3"/>
      <c r="AM5879" s="3"/>
      <c r="AN5879" s="5" t="s">
        <v>46</v>
      </c>
      <c r="AO5879" s="1"/>
      <c r="AP5879" s="1"/>
      <c r="AQ5879" s="1"/>
    </row>
    <row r="5880" spans="1:43">
      <c r="A5880" s="1" t="s">
        <v>14693</v>
      </c>
      <c r="B5880" s="1" t="s">
        <v>14694</v>
      </c>
      <c r="C5880" s="3">
        <v>6.17260273972603</v>
      </c>
      <c r="D5880" s="4">
        <v>41984</v>
      </c>
      <c r="E5880" s="3">
        <v>7.864386409</v>
      </c>
      <c r="F5880" s="5" t="s">
        <v>14290</v>
      </c>
      <c r="G5880" s="5">
        <v>22</v>
      </c>
      <c r="H5880" s="5" t="s">
        <v>60</v>
      </c>
      <c r="I5880" s="3">
        <v>-1.9961977186312</v>
      </c>
      <c r="J5880" s="3">
        <v>87.1031746031746</v>
      </c>
      <c r="K5880" s="3">
        <v>-2.73584905660379</v>
      </c>
      <c r="L5880" s="3">
        <v>99.8082454458293</v>
      </c>
      <c r="M5880" s="3">
        <v>-2.82752120640906</v>
      </c>
      <c r="N5880" s="3">
        <v>83.4817012858556</v>
      </c>
      <c r="O5880" s="3">
        <v>-8.79917743332678</v>
      </c>
      <c r="P5880" s="3">
        <v>95.0304259634888</v>
      </c>
      <c r="Q5880" s="3">
        <v>-12.3712096505215</v>
      </c>
      <c r="R5880" s="3">
        <v>94.3455497382199</v>
      </c>
      <c r="S5880" s="3">
        <v>-5.00944135557884</v>
      </c>
      <c r="T5880" s="3">
        <v>96.1352657004831</v>
      </c>
      <c r="U5880" s="3">
        <v>31.875799841709</v>
      </c>
      <c r="V5880" s="3">
        <v>80.9847198641766</v>
      </c>
      <c r="W5880" s="3">
        <v>-2.59232539623207</v>
      </c>
      <c r="X5880" s="3">
        <v>93.4090909090909</v>
      </c>
      <c r="Y5880" s="3">
        <v>-32.7811470768188</v>
      </c>
      <c r="Z5880" s="3">
        <v>99.6763754045307</v>
      </c>
      <c r="AA5880" s="3">
        <v>-0.0323535602701134</v>
      </c>
      <c r="AB5880" s="3">
        <v>0.00392127420811865</v>
      </c>
      <c r="AC5880" s="3">
        <v>-41.8344092886147</v>
      </c>
      <c r="AD5880" s="3">
        <v>-0.0207987267787472</v>
      </c>
      <c r="AE5880" s="5">
        <v>7</v>
      </c>
      <c r="AF5880" s="3">
        <v>0.0349172126900322</v>
      </c>
      <c r="AG5880" s="3">
        <v>0.282270663943396</v>
      </c>
      <c r="AH5880" s="3">
        <v>16.9321499429432</v>
      </c>
      <c r="AI5880" s="3">
        <v>-0.860943391522651</v>
      </c>
      <c r="AJ5880" s="3">
        <v>-5.44267241436234</v>
      </c>
      <c r="AK5880" s="3">
        <v>0.837510285224541</v>
      </c>
      <c r="AL5880" s="3"/>
      <c r="AM5880" s="3"/>
      <c r="AN5880" s="5" t="s">
        <v>46</v>
      </c>
      <c r="AO5880" s="1"/>
      <c r="AP5880" s="1"/>
      <c r="AQ5880" s="1"/>
    </row>
    <row r="5881" spans="1:43">
      <c r="A5881" s="1" t="s">
        <v>14695</v>
      </c>
      <c r="B5881" s="1" t="s">
        <v>14696</v>
      </c>
      <c r="C5881" s="3">
        <v>6.24931506849315</v>
      </c>
      <c r="D5881" s="4">
        <v>41956</v>
      </c>
      <c r="E5881" s="3">
        <v>72.1814754988</v>
      </c>
      <c r="F5881" s="5" t="s">
        <v>10381</v>
      </c>
      <c r="G5881" s="5">
        <v>695</v>
      </c>
      <c r="H5881" s="5" t="s">
        <v>60</v>
      </c>
      <c r="I5881" s="3">
        <v>-5.635838150289</v>
      </c>
      <c r="J5881" s="3">
        <v>92.0634920634921</v>
      </c>
      <c r="K5881" s="3">
        <v>2.51177394034537</v>
      </c>
      <c r="L5881" s="3">
        <v>45.9252157238734</v>
      </c>
      <c r="M5881" s="3">
        <v>-13.5099337748344</v>
      </c>
      <c r="N5881" s="3">
        <v>98.813056379822</v>
      </c>
      <c r="O5881" s="3">
        <v>19.8887209450686</v>
      </c>
      <c r="P5881" s="3">
        <v>10.7505070993915</v>
      </c>
      <c r="Q5881" s="3">
        <v>5.95261166323737</v>
      </c>
      <c r="R5881" s="3">
        <v>63.455497382199</v>
      </c>
      <c r="S5881" s="3">
        <v>69.0933675337054</v>
      </c>
      <c r="T5881" s="3">
        <v>7.48792270531401</v>
      </c>
      <c r="U5881" s="3">
        <v>104.559439537163</v>
      </c>
      <c r="V5881" s="3">
        <v>21.3921901528014</v>
      </c>
      <c r="W5881" s="3">
        <v>95.0798609512006</v>
      </c>
      <c r="X5881" s="3">
        <v>11.5909090909091</v>
      </c>
      <c r="Y5881" s="3">
        <v>28.8191558604534</v>
      </c>
      <c r="Z5881" s="3">
        <v>80.5825242718447</v>
      </c>
      <c r="AA5881" s="3">
        <v>0.182432611236231</v>
      </c>
      <c r="AB5881" s="3">
        <v>0.179952923942796</v>
      </c>
      <c r="AC5881" s="3">
        <v>-31.4291986447941</v>
      </c>
      <c r="AD5881" s="3">
        <v>0.792244777441669</v>
      </c>
      <c r="AE5881" s="5">
        <v>3</v>
      </c>
      <c r="AF5881" s="3">
        <v>1.90150057804669</v>
      </c>
      <c r="AG5881" s="3">
        <v>66.1756390131733</v>
      </c>
      <c r="AH5881" s="3">
        <v>44.7421125761228</v>
      </c>
      <c r="AI5881" s="3">
        <v>19.4721184250134</v>
      </c>
      <c r="AJ5881" s="3">
        <v>8.88498273056397</v>
      </c>
      <c r="AK5881" s="3">
        <v>9.17159158324989</v>
      </c>
      <c r="AL5881" s="3"/>
      <c r="AM5881" s="3"/>
      <c r="AN5881" s="5" t="s">
        <v>46</v>
      </c>
      <c r="AO5881" s="1"/>
      <c r="AP5881" s="1"/>
      <c r="AQ5881" s="1"/>
    </row>
    <row r="5882" spans="1:43">
      <c r="A5882" s="1" t="s">
        <v>14697</v>
      </c>
      <c r="B5882" s="1" t="s">
        <v>14698</v>
      </c>
      <c r="C5882" s="3">
        <v>5.82465753424658</v>
      </c>
      <c r="D5882" s="4">
        <v>42111</v>
      </c>
      <c r="E5882" s="3">
        <v>25.4198114741</v>
      </c>
      <c r="F5882" s="5" t="s">
        <v>14290</v>
      </c>
      <c r="G5882" s="5">
        <v>22</v>
      </c>
      <c r="H5882" s="5" t="s">
        <v>60</v>
      </c>
      <c r="I5882" s="3">
        <v>12.603305785124</v>
      </c>
      <c r="J5882" s="3">
        <v>6.4484126984127</v>
      </c>
      <c r="K5882" s="3">
        <v>3.41555977229602</v>
      </c>
      <c r="L5882" s="3">
        <v>30.8724832214765</v>
      </c>
      <c r="M5882" s="3">
        <v>11.9096509240247</v>
      </c>
      <c r="N5882" s="3">
        <v>1.58259149357072</v>
      </c>
      <c r="O5882" s="3">
        <v>14.8577449947313</v>
      </c>
      <c r="P5882" s="3">
        <v>32.3529411764706</v>
      </c>
      <c r="Q5882" s="3">
        <v>20.46145269184</v>
      </c>
      <c r="R5882" s="3">
        <v>30.6806282722513</v>
      </c>
      <c r="S5882" s="3">
        <v>23.389797398161</v>
      </c>
      <c r="T5882" s="3">
        <v>69.9275362318841</v>
      </c>
      <c r="U5882" s="3">
        <v>30.0755068290772</v>
      </c>
      <c r="V5882" s="3">
        <v>83.0220713073005</v>
      </c>
      <c r="W5882" s="3">
        <v>18.662608907026</v>
      </c>
      <c r="X5882" s="3">
        <v>83.4090909090909</v>
      </c>
      <c r="Y5882" s="3">
        <v>60.7209129348827</v>
      </c>
      <c r="Z5882" s="3">
        <v>61.8122977346278</v>
      </c>
      <c r="AA5882" s="3">
        <v>0.144366368419426</v>
      </c>
      <c r="AB5882" s="3">
        <v>0.067316076355223</v>
      </c>
      <c r="AC5882" s="3">
        <v>-21.2953876349362</v>
      </c>
      <c r="AD5882" s="3">
        <v>0.27511109677742</v>
      </c>
      <c r="AE5882" s="5">
        <v>4</v>
      </c>
      <c r="AF5882" s="3">
        <v>0.422669314043552</v>
      </c>
      <c r="AG5882" s="3">
        <v>11.8234520139478</v>
      </c>
      <c r="AH5882" s="3">
        <v>19.1590563654204</v>
      </c>
      <c r="AI5882" s="3">
        <v>8.82702974708176</v>
      </c>
      <c r="AJ5882" s="3">
        <v>10.7049907297165</v>
      </c>
      <c r="AK5882" s="3"/>
      <c r="AL5882" s="3"/>
      <c r="AM5882" s="3"/>
      <c r="AN5882" s="5" t="s">
        <v>46</v>
      </c>
      <c r="AO5882" s="1"/>
      <c r="AP5882" s="1"/>
      <c r="AQ5882" s="1"/>
    </row>
    <row r="5883" spans="1:43">
      <c r="A5883" s="1" t="s">
        <v>14699</v>
      </c>
      <c r="B5883" s="1" t="s">
        <v>14700</v>
      </c>
      <c r="C5883" s="3">
        <v>5.79178082191781</v>
      </c>
      <c r="D5883" s="4">
        <v>42123</v>
      </c>
      <c r="E5883" s="3">
        <v>50.5355915098</v>
      </c>
      <c r="F5883" s="5" t="s">
        <v>14701</v>
      </c>
      <c r="G5883" s="5">
        <v>695</v>
      </c>
      <c r="H5883" s="5" t="s">
        <v>60</v>
      </c>
      <c r="I5883" s="3">
        <v>8.26291079812209</v>
      </c>
      <c r="J5883" s="3">
        <v>39.3849206349206</v>
      </c>
      <c r="K5883" s="3">
        <v>4.15537488708221</v>
      </c>
      <c r="L5883" s="3">
        <v>11.6970278044104</v>
      </c>
      <c r="M5883" s="3">
        <v>1.40721196130168</v>
      </c>
      <c r="N5883" s="3">
        <v>55.3907022749753</v>
      </c>
      <c r="O5883" s="3">
        <v>30.9575373503881</v>
      </c>
      <c r="P5883" s="3">
        <v>0.811359026369168</v>
      </c>
      <c r="Q5883" s="3">
        <v>69.4526168550863</v>
      </c>
      <c r="R5883" s="3">
        <v>0.31413612565445</v>
      </c>
      <c r="S5883" s="3">
        <v>156.662308371434</v>
      </c>
      <c r="T5883" s="3">
        <v>0.241545893719807</v>
      </c>
      <c r="U5883" s="3">
        <v>291.700781543402</v>
      </c>
      <c r="V5883" s="3">
        <v>0.169779286926995</v>
      </c>
      <c r="W5883" s="3">
        <v>257.494585241504</v>
      </c>
      <c r="X5883" s="3">
        <v>0.227272727272727</v>
      </c>
      <c r="Y5883" s="3">
        <v>555.927593026978</v>
      </c>
      <c r="Z5883" s="3">
        <v>0.647249190938511</v>
      </c>
      <c r="AA5883" s="3">
        <v>0.454546826383056</v>
      </c>
      <c r="AB5883" s="3">
        <v>0.352213424964</v>
      </c>
      <c r="AC5883" s="3">
        <v>-40.0379506641366</v>
      </c>
      <c r="AD5883" s="3">
        <v>1.31842869856817</v>
      </c>
      <c r="AE5883" s="5">
        <v>3</v>
      </c>
      <c r="AF5883" s="3">
        <v>3.86117870116989</v>
      </c>
      <c r="AG5883" s="3">
        <v>130.656589038319</v>
      </c>
      <c r="AH5883" s="3">
        <v>111.672708756181</v>
      </c>
      <c r="AI5883" s="3">
        <v>53.3310846355949</v>
      </c>
      <c r="AJ5883" s="3">
        <v>53.1726273194278</v>
      </c>
      <c r="AK5883" s="3"/>
      <c r="AL5883" s="3"/>
      <c r="AM5883" s="3"/>
      <c r="AN5883" s="5" t="s">
        <v>46</v>
      </c>
      <c r="AO5883" s="1"/>
      <c r="AP5883" s="1"/>
      <c r="AQ5883" s="1"/>
    </row>
    <row r="5884" spans="1:43">
      <c r="A5884" s="1" t="s">
        <v>14702</v>
      </c>
      <c r="B5884" s="1" t="s">
        <v>14703</v>
      </c>
      <c r="C5884" s="3">
        <v>5.77260273972603</v>
      </c>
      <c r="D5884" s="4">
        <v>42130</v>
      </c>
      <c r="E5884" s="3">
        <v>15.7703463669</v>
      </c>
      <c r="F5884" s="5" t="s">
        <v>10381</v>
      </c>
      <c r="G5884" s="5">
        <v>695</v>
      </c>
      <c r="H5884" s="5" t="s">
        <v>60</v>
      </c>
      <c r="I5884" s="3">
        <v>-6.82004930156123</v>
      </c>
      <c r="J5884" s="3">
        <v>96.8253968253968</v>
      </c>
      <c r="K5884" s="3">
        <v>-0.176056338028168</v>
      </c>
      <c r="L5884" s="3">
        <v>90.5081495685523</v>
      </c>
      <c r="M5884" s="3">
        <v>-7.50407830342578</v>
      </c>
      <c r="N5884" s="3">
        <v>95.5489614243323</v>
      </c>
      <c r="O5884" s="3">
        <v>-6.20347394540944</v>
      </c>
      <c r="P5884" s="3">
        <v>92.0892494929006</v>
      </c>
      <c r="Q5884" s="3">
        <v>-9.80047591874052</v>
      </c>
      <c r="R5884" s="3">
        <v>90.8900523560209</v>
      </c>
      <c r="S5884" s="3">
        <v>24.7419523971679</v>
      </c>
      <c r="T5884" s="3">
        <v>67.3913043478261</v>
      </c>
      <c r="U5884" s="3">
        <v>52.0981084691035</v>
      </c>
      <c r="V5884" s="3">
        <v>66.893039049236</v>
      </c>
      <c r="W5884" s="3">
        <v>34.9934286947653</v>
      </c>
      <c r="X5884" s="3">
        <v>63.1818181818182</v>
      </c>
      <c r="Y5884" s="3">
        <v>29.7604386011243</v>
      </c>
      <c r="Z5884" s="3">
        <v>79.6116504854369</v>
      </c>
      <c r="AA5884" s="3">
        <v>0.0982369612394297</v>
      </c>
      <c r="AB5884" s="3">
        <v>0.0932228241540107</v>
      </c>
      <c r="AC5884" s="3">
        <v>-32.4429772369815</v>
      </c>
      <c r="AD5884" s="3">
        <v>0.323613962423385</v>
      </c>
      <c r="AE5884" s="5">
        <v>4</v>
      </c>
      <c r="AF5884" s="3">
        <v>1.14032617216892</v>
      </c>
      <c r="AG5884" s="3">
        <v>15.0093727685592</v>
      </c>
      <c r="AH5884" s="3">
        <v>28.0707779780542</v>
      </c>
      <c r="AI5884" s="3">
        <v>12.1158660062789</v>
      </c>
      <c r="AJ5884" s="3">
        <v>6.5843128326581</v>
      </c>
      <c r="AK5884" s="3"/>
      <c r="AL5884" s="3"/>
      <c r="AM5884" s="3"/>
      <c r="AN5884" s="5" t="s">
        <v>46</v>
      </c>
      <c r="AO5884" s="1"/>
      <c r="AP5884" s="1"/>
      <c r="AQ5884" s="1"/>
    </row>
    <row r="5885" spans="1:43">
      <c r="A5885" s="1" t="s">
        <v>14704</v>
      </c>
      <c r="B5885" s="1" t="s">
        <v>14705</v>
      </c>
      <c r="C5885" s="3">
        <v>5.66027397260274</v>
      </c>
      <c r="D5885" s="4">
        <v>42171</v>
      </c>
      <c r="E5885" s="3">
        <v>1.6687527695</v>
      </c>
      <c r="F5885" s="5" t="s">
        <v>14677</v>
      </c>
      <c r="G5885" s="5">
        <v>695</v>
      </c>
      <c r="H5885" s="5" t="s">
        <v>60</v>
      </c>
      <c r="I5885" s="3">
        <v>7.93515358361775</v>
      </c>
      <c r="J5885" s="3">
        <v>42.7579365079365</v>
      </c>
      <c r="K5885" s="3">
        <v>2.01612903225806</v>
      </c>
      <c r="L5885" s="3">
        <v>54.7459252157239</v>
      </c>
      <c r="M5885" s="3">
        <v>0.317208564631244</v>
      </c>
      <c r="N5885" s="3">
        <v>61.2265084075173</v>
      </c>
      <c r="O5885" s="3">
        <v>22.577519379845</v>
      </c>
      <c r="P5885" s="3">
        <v>6.89655172413793</v>
      </c>
      <c r="Q5885" s="3">
        <v>31.6951019750472</v>
      </c>
      <c r="R5885" s="3">
        <v>5.75916230366492</v>
      </c>
      <c r="S5885" s="3">
        <v>58.6804786987685</v>
      </c>
      <c r="T5885" s="3">
        <v>19.3236714975845</v>
      </c>
      <c r="U5885" s="3">
        <v>94.4425349203545</v>
      </c>
      <c r="V5885" s="3">
        <v>28.3531409168082</v>
      </c>
      <c r="W5885" s="3">
        <v>44.0794424049729</v>
      </c>
      <c r="X5885" s="3">
        <v>52.2727272727273</v>
      </c>
      <c r="Y5885" s="3">
        <v>52.7670888681504</v>
      </c>
      <c r="Z5885" s="3">
        <v>69.2556634304207</v>
      </c>
      <c r="AA5885" s="3">
        <v>0.234637631838744</v>
      </c>
      <c r="AB5885" s="3">
        <v>0.109124649666897</v>
      </c>
      <c r="AC5885" s="3">
        <v>-39.1465677179963</v>
      </c>
      <c r="AD5885" s="3">
        <v>0.330042270132552</v>
      </c>
      <c r="AE5885" s="5">
        <v>7</v>
      </c>
      <c r="AF5885" s="3">
        <v>0.969452347170536</v>
      </c>
      <c r="AG5885" s="3">
        <v>56.6819440299466</v>
      </c>
      <c r="AH5885" s="3">
        <v>41.2861813718579</v>
      </c>
      <c r="AI5885" s="3">
        <v>9.05240609266153</v>
      </c>
      <c r="AJ5885" s="3">
        <v>8.28921728105854</v>
      </c>
      <c r="AK5885" s="3"/>
      <c r="AL5885" s="3"/>
      <c r="AM5885" s="3"/>
      <c r="AN5885" s="5" t="s">
        <v>46</v>
      </c>
      <c r="AO5885" s="1"/>
      <c r="AP5885" s="1"/>
      <c r="AQ5885" s="1"/>
    </row>
    <row r="5886" spans="1:43">
      <c r="A5886" s="1" t="s">
        <v>14706</v>
      </c>
      <c r="B5886" s="1" t="s">
        <v>14707</v>
      </c>
      <c r="C5886" s="3">
        <v>4.57808219178082</v>
      </c>
      <c r="D5886" s="4">
        <v>42566</v>
      </c>
      <c r="E5886" s="3">
        <v>1.0554355732</v>
      </c>
      <c r="F5886" s="5" t="s">
        <v>7345</v>
      </c>
      <c r="G5886" s="5">
        <v>1051</v>
      </c>
      <c r="H5886" s="5" t="s">
        <v>60</v>
      </c>
      <c r="I5886" s="3">
        <v>12.0879120879121</v>
      </c>
      <c r="J5886" s="3">
        <v>10.4166666666667</v>
      </c>
      <c r="K5886" s="3">
        <v>4.77341389728096</v>
      </c>
      <c r="L5886" s="3">
        <v>3.25982742090125</v>
      </c>
      <c r="M5886" s="3">
        <v>7.43494423791821</v>
      </c>
      <c r="N5886" s="3">
        <v>7.31948565776459</v>
      </c>
      <c r="O5886" s="3">
        <v>16.6890982503365</v>
      </c>
      <c r="P5886" s="3">
        <v>21.0953346855984</v>
      </c>
      <c r="Q5886" s="3">
        <v>6.64206642066421</v>
      </c>
      <c r="R5886" s="3">
        <v>61.5706806282723</v>
      </c>
      <c r="S5886" s="3">
        <v>52.3725834797891</v>
      </c>
      <c r="T5886" s="3">
        <v>28.3816425120773</v>
      </c>
      <c r="U5886" s="3">
        <v>109.420289855072</v>
      </c>
      <c r="V5886" s="3">
        <v>18.8455008488964</v>
      </c>
      <c r="W5886" s="3">
        <v>74.6223564954683</v>
      </c>
      <c r="X5886" s="3">
        <v>22.9545454545455</v>
      </c>
      <c r="Y5886" s="3"/>
      <c r="Z5886" s="3"/>
      <c r="AA5886" s="3">
        <v>0.20210393056265</v>
      </c>
      <c r="AB5886" s="3">
        <v>0.165268085049057</v>
      </c>
      <c r="AC5886" s="3">
        <v>-39.4716394716395</v>
      </c>
      <c r="AD5886" s="3">
        <v>0.516309410263216</v>
      </c>
      <c r="AE5886" s="5">
        <v>5</v>
      </c>
      <c r="AF5886" s="3">
        <v>1.44335822359164</v>
      </c>
      <c r="AG5886" s="3">
        <v>58.7307486588306</v>
      </c>
      <c r="AH5886" s="3">
        <v>47.1220576569901</v>
      </c>
      <c r="AI5886" s="3">
        <v>18.7168742159003</v>
      </c>
      <c r="AJ5886" s="3">
        <v>17.2436783240527</v>
      </c>
      <c r="AK5886" s="3"/>
      <c r="AL5886" s="3"/>
      <c r="AM5886" s="3"/>
      <c r="AN5886" s="5" t="s">
        <v>46</v>
      </c>
      <c r="AO5886" s="1"/>
      <c r="AP5886" s="1"/>
      <c r="AQ5886" s="1"/>
    </row>
    <row r="5887" spans="1:43">
      <c r="A5887" s="1" t="s">
        <v>14708</v>
      </c>
      <c r="B5887" s="1" t="s">
        <v>14709</v>
      </c>
      <c r="C5887" s="3">
        <v>5.66027397260274</v>
      </c>
      <c r="D5887" s="4">
        <v>42171</v>
      </c>
      <c r="E5887" s="3">
        <v>1.1527961409</v>
      </c>
      <c r="F5887" s="5" t="s">
        <v>14688</v>
      </c>
      <c r="G5887" s="5">
        <v>22</v>
      </c>
      <c r="H5887" s="5" t="s">
        <v>60</v>
      </c>
      <c r="I5887" s="3">
        <v>4.4221105527638</v>
      </c>
      <c r="J5887" s="3">
        <v>59.2261904761905</v>
      </c>
      <c r="K5887" s="3">
        <v>0.580832526621475</v>
      </c>
      <c r="L5887" s="3">
        <v>79.5781399808245</v>
      </c>
      <c r="M5887" s="3">
        <v>0.19286403085824</v>
      </c>
      <c r="N5887" s="3">
        <v>61.8199802176063</v>
      </c>
      <c r="O5887" s="3">
        <v>4.31726907630521</v>
      </c>
      <c r="P5887" s="3">
        <v>65.6186612576065</v>
      </c>
      <c r="Q5887" s="3">
        <v>5.95524252362534</v>
      </c>
      <c r="R5887" s="3">
        <v>63.3507853403141</v>
      </c>
      <c r="S5887" s="3">
        <v>36.7186932385342</v>
      </c>
      <c r="T5887" s="3">
        <v>51.3285024154589</v>
      </c>
      <c r="U5887" s="3">
        <v>127.102172121365</v>
      </c>
      <c r="V5887" s="3">
        <v>13.4125636672326</v>
      </c>
      <c r="W5887" s="3">
        <v>87.9518918890716</v>
      </c>
      <c r="X5887" s="3">
        <v>14.3181818181818</v>
      </c>
      <c r="Y5887" s="3">
        <v>80.5028417329858</v>
      </c>
      <c r="Z5887" s="3">
        <v>46.9255663430421</v>
      </c>
      <c r="AA5887" s="3">
        <v>0.142684701928303</v>
      </c>
      <c r="AB5887" s="3">
        <v>0.181472086903541</v>
      </c>
      <c r="AC5887" s="3">
        <v>-35.1436524838977</v>
      </c>
      <c r="AD5887" s="3">
        <v>0.664765037489361</v>
      </c>
      <c r="AE5887" s="5">
        <v>5</v>
      </c>
      <c r="AF5887" s="3">
        <v>1.7554982594356</v>
      </c>
      <c r="AG5887" s="3">
        <v>46.2136738075027</v>
      </c>
      <c r="AH5887" s="3">
        <v>55.2471015962772</v>
      </c>
      <c r="AI5887" s="3">
        <v>21.0105261515894</v>
      </c>
      <c r="AJ5887" s="3">
        <v>17.7025204254658</v>
      </c>
      <c r="AK5887" s="3"/>
      <c r="AL5887" s="3"/>
      <c r="AM5887" s="3"/>
      <c r="AN5887" s="5" t="s">
        <v>46</v>
      </c>
      <c r="AO5887" s="1"/>
      <c r="AP5887" s="1"/>
      <c r="AQ5887" s="1"/>
    </row>
    <row r="5888" spans="1:43">
      <c r="A5888" s="1" t="s">
        <v>14710</v>
      </c>
      <c r="B5888" s="1" t="s">
        <v>14711</v>
      </c>
      <c r="C5888" s="3">
        <v>5.67945205479452</v>
      </c>
      <c r="D5888" s="4">
        <v>42164</v>
      </c>
      <c r="E5888" s="3">
        <v>1.5617298124</v>
      </c>
      <c r="F5888" s="5" t="s">
        <v>14290</v>
      </c>
      <c r="G5888" s="5">
        <v>1020</v>
      </c>
      <c r="H5888" s="5" t="s">
        <v>60</v>
      </c>
      <c r="I5888" s="3">
        <v>11.2941176470588</v>
      </c>
      <c r="J5888" s="3">
        <v>16.765873015873</v>
      </c>
      <c r="K5888" s="3">
        <v>3.05010893246187</v>
      </c>
      <c r="L5888" s="3">
        <v>38.542665388303</v>
      </c>
      <c r="M5888" s="3">
        <v>5.18902891030393</v>
      </c>
      <c r="N5888" s="3">
        <v>18.1008902077151</v>
      </c>
      <c r="O5888" s="3">
        <v>18.5620374363698</v>
      </c>
      <c r="P5888" s="3">
        <v>15.0101419878296</v>
      </c>
      <c r="Q5888" s="3">
        <v>22.941906516923</v>
      </c>
      <c r="R5888" s="3">
        <v>19.5811518324607</v>
      </c>
      <c r="S5888" s="3">
        <v>61.4391842725958</v>
      </c>
      <c r="T5888" s="3">
        <v>14.2512077294686</v>
      </c>
      <c r="U5888" s="3">
        <v>153.186428891854</v>
      </c>
      <c r="V5888" s="3">
        <v>8.31918505942275</v>
      </c>
      <c r="W5888" s="3">
        <v>104.783626394229</v>
      </c>
      <c r="X5888" s="3">
        <v>9.54545454545455</v>
      </c>
      <c r="Y5888" s="3">
        <v>57.362079450232</v>
      </c>
      <c r="Z5888" s="3">
        <v>65.3721682847896</v>
      </c>
      <c r="AA5888" s="3">
        <v>0.226829664302959</v>
      </c>
      <c r="AB5888" s="3">
        <v>0.208640940026369</v>
      </c>
      <c r="AC5888" s="3">
        <v>-34.921450985372</v>
      </c>
      <c r="AD5888" s="3">
        <v>0.771256475993275</v>
      </c>
      <c r="AE5888" s="5">
        <v>7</v>
      </c>
      <c r="AF5888" s="3">
        <v>1.90375038178804</v>
      </c>
      <c r="AG5888" s="3">
        <v>72.089329340134</v>
      </c>
      <c r="AH5888" s="3">
        <v>60.3919017756135</v>
      </c>
      <c r="AI5888" s="3">
        <v>25.4268208415925</v>
      </c>
      <c r="AJ5888" s="3">
        <v>15.0562216788852</v>
      </c>
      <c r="AK5888" s="3"/>
      <c r="AL5888" s="3"/>
      <c r="AM5888" s="3"/>
      <c r="AN5888" s="5" t="s">
        <v>46</v>
      </c>
      <c r="AO5888" s="1"/>
      <c r="AP5888" s="1"/>
      <c r="AQ5888" s="1"/>
    </row>
    <row r="5889" spans="1:43">
      <c r="A5889" s="1" t="s">
        <v>14712</v>
      </c>
      <c r="B5889" s="1" t="s">
        <v>14713</v>
      </c>
      <c r="C5889" s="3">
        <v>5.73972602739726</v>
      </c>
      <c r="D5889" s="4">
        <v>42142</v>
      </c>
      <c r="E5889" s="3">
        <v>3.2137164028</v>
      </c>
      <c r="F5889" s="5" t="s">
        <v>14688</v>
      </c>
      <c r="G5889" s="5">
        <v>22</v>
      </c>
      <c r="H5889" s="5" t="s">
        <v>60</v>
      </c>
      <c r="I5889" s="3">
        <v>9.56146657081236</v>
      </c>
      <c r="J5889" s="3">
        <v>24.4047619047619</v>
      </c>
      <c r="K5889" s="3">
        <v>3.04259634888438</v>
      </c>
      <c r="L5889" s="3">
        <v>38.830297219559</v>
      </c>
      <c r="M5889" s="3">
        <v>3.18212593094108</v>
      </c>
      <c r="N5889" s="3">
        <v>42.433234421365</v>
      </c>
      <c r="O5889" s="3">
        <v>14.5864661654135</v>
      </c>
      <c r="P5889" s="3">
        <v>35.4969574036511</v>
      </c>
      <c r="Q5889" s="3">
        <v>19.4384126856202</v>
      </c>
      <c r="R5889" s="3">
        <v>35.7068062827225</v>
      </c>
      <c r="S5889" s="3">
        <v>46.393824047153</v>
      </c>
      <c r="T5889" s="3">
        <v>40.0966183574879</v>
      </c>
      <c r="U5889" s="3">
        <v>59.9717622808024</v>
      </c>
      <c r="V5889" s="3">
        <v>60.6112054329372</v>
      </c>
      <c r="W5889" s="3">
        <v>41.867954124255</v>
      </c>
      <c r="X5889" s="3">
        <v>53.1818181818182</v>
      </c>
      <c r="Y5889" s="3">
        <v>59.2772723409328</v>
      </c>
      <c r="Z5889" s="3">
        <v>63.4304207119741</v>
      </c>
      <c r="AA5889" s="3">
        <v>0.235393205813574</v>
      </c>
      <c r="AB5889" s="3">
        <v>0.106440960783783</v>
      </c>
      <c r="AC5889" s="3">
        <v>-22.8756298439909</v>
      </c>
      <c r="AD5889" s="3">
        <v>0.539454298833762</v>
      </c>
      <c r="AE5889" s="5">
        <v>4</v>
      </c>
      <c r="AF5889" s="3">
        <v>0.832929151741433</v>
      </c>
      <c r="AG5889" s="3">
        <v>26.4657329221476</v>
      </c>
      <c r="AH5889" s="3">
        <v>26.8615341807771</v>
      </c>
      <c r="AI5889" s="3">
        <v>8.70943766160255</v>
      </c>
      <c r="AJ5889" s="3">
        <v>7.80477685673775</v>
      </c>
      <c r="AK5889" s="3"/>
      <c r="AL5889" s="3"/>
      <c r="AM5889" s="3"/>
      <c r="AN5889" s="5" t="s">
        <v>46</v>
      </c>
      <c r="AO5889" s="1"/>
      <c r="AP5889" s="1"/>
      <c r="AQ5889" s="1"/>
    </row>
    <row r="5890" spans="1:43">
      <c r="A5890" s="1" t="s">
        <v>14714</v>
      </c>
      <c r="B5890" s="1" t="s">
        <v>14715</v>
      </c>
      <c r="C5890" s="3">
        <v>5.71506849315069</v>
      </c>
      <c r="D5890" s="4">
        <v>42151</v>
      </c>
      <c r="E5890" s="3">
        <v>1.3260848726</v>
      </c>
      <c r="F5890" s="5" t="s">
        <v>14688</v>
      </c>
      <c r="G5890" s="5">
        <v>22</v>
      </c>
      <c r="H5890" s="5" t="s">
        <v>60</v>
      </c>
      <c r="I5890" s="3">
        <v>-1.57766990291262</v>
      </c>
      <c r="J5890" s="3">
        <v>85.6150793650794</v>
      </c>
      <c r="K5890" s="3">
        <v>0.247218788627935</v>
      </c>
      <c r="L5890" s="3">
        <v>83.4132310642378</v>
      </c>
      <c r="M5890" s="3">
        <v>-4.1371158392435</v>
      </c>
      <c r="N5890" s="3">
        <v>88.8229475766568</v>
      </c>
      <c r="O5890" s="3">
        <v>-2.99043062200956</v>
      </c>
      <c r="P5890" s="3">
        <v>84.8884381338742</v>
      </c>
      <c r="Q5890" s="3">
        <v>-7.86938875244496</v>
      </c>
      <c r="R5890" s="3">
        <v>89.5287958115183</v>
      </c>
      <c r="S5890" s="3">
        <v>5.97954389368433</v>
      </c>
      <c r="T5890" s="3">
        <v>89.4927536231884</v>
      </c>
      <c r="U5890" s="3">
        <v>5.34681952080177</v>
      </c>
      <c r="V5890" s="3">
        <v>95.7555178268251</v>
      </c>
      <c r="W5890" s="3">
        <v>-12.7634460525514</v>
      </c>
      <c r="X5890" s="3">
        <v>95.6818181818182</v>
      </c>
      <c r="Y5890" s="3">
        <v>-20.9617610183545</v>
      </c>
      <c r="Z5890" s="3">
        <v>99.0291262135922</v>
      </c>
      <c r="AA5890" s="3">
        <v>0.0364423796067728</v>
      </c>
      <c r="AB5890" s="3">
        <v>-0.0433609134458518</v>
      </c>
      <c r="AC5890" s="3">
        <v>-27.2018388628638</v>
      </c>
      <c r="AD5890" s="3">
        <v>-0.163283054588615</v>
      </c>
      <c r="AE5890" s="5">
        <v>4</v>
      </c>
      <c r="AF5890" s="3">
        <v>-0.305915773640232</v>
      </c>
      <c r="AG5890" s="3">
        <v>-0.373657344035372</v>
      </c>
      <c r="AH5890" s="3">
        <v>1.57125377310645</v>
      </c>
      <c r="AI5890" s="3">
        <v>-7.15429195998921</v>
      </c>
      <c r="AJ5890" s="3">
        <v>-7.07901510207307</v>
      </c>
      <c r="AK5890" s="3"/>
      <c r="AL5890" s="3"/>
      <c r="AM5890" s="3"/>
      <c r="AN5890" s="5" t="s">
        <v>46</v>
      </c>
      <c r="AO5890" s="1"/>
      <c r="AP5890" s="1"/>
      <c r="AQ5890" s="1"/>
    </row>
    <row r="5891" spans="1:43">
      <c r="A5891" s="1" t="s">
        <v>14716</v>
      </c>
      <c r="B5891" s="1" t="s">
        <v>14717</v>
      </c>
      <c r="C5891" s="3">
        <v>4.39452054794521</v>
      </c>
      <c r="D5891" s="4">
        <v>42633</v>
      </c>
      <c r="E5891" s="3">
        <v>4.4522070558</v>
      </c>
      <c r="F5891" s="5" t="s">
        <v>9191</v>
      </c>
      <c r="G5891" s="5">
        <v>1605</v>
      </c>
      <c r="H5891" s="5" t="s">
        <v>93</v>
      </c>
      <c r="I5891" s="3">
        <v>5.7987822557263</v>
      </c>
      <c r="J5891" s="3">
        <v>49.65</v>
      </c>
      <c r="K5891" s="3">
        <v>1.95585359038837</v>
      </c>
      <c r="L5891" s="3">
        <v>45.3419226957384</v>
      </c>
      <c r="M5891" s="3">
        <v>1.31045588316953</v>
      </c>
      <c r="N5891" s="3">
        <v>67.9141716566866</v>
      </c>
      <c r="O5891" s="3">
        <v>12.2769230769231</v>
      </c>
      <c r="P5891" s="3">
        <v>44.5171026156942</v>
      </c>
      <c r="Q5891" s="3">
        <v>14.2526144404784</v>
      </c>
      <c r="R5891" s="3">
        <v>48.7616099071207</v>
      </c>
      <c r="S5891" s="3">
        <v>51.1599005799503</v>
      </c>
      <c r="T5891" s="3">
        <v>41.2916887241927</v>
      </c>
      <c r="U5891" s="3">
        <v>117.668814125507</v>
      </c>
      <c r="V5891" s="3">
        <v>34.3300110741971</v>
      </c>
      <c r="W5891" s="3">
        <v>96.8176914778856</v>
      </c>
      <c r="X5891" s="3">
        <v>32.5842696629214</v>
      </c>
      <c r="Y5891" s="3"/>
      <c r="Z5891" s="3"/>
      <c r="AA5891" s="3">
        <v>0.22553408897837</v>
      </c>
      <c r="AB5891" s="3">
        <v>0.232787404260975</v>
      </c>
      <c r="AC5891" s="3">
        <v>-22.7576844759042</v>
      </c>
      <c r="AD5891" s="3">
        <v>1.11033829786505</v>
      </c>
      <c r="AE5891" s="5">
        <v>3</v>
      </c>
      <c r="AF5891" s="3">
        <v>1.75884821575791</v>
      </c>
      <c r="AG5891" s="3">
        <v>47.7928539754551</v>
      </c>
      <c r="AH5891" s="3">
        <v>48.0319527010668</v>
      </c>
      <c r="AI5891" s="3">
        <v>20.9496913027161</v>
      </c>
      <c r="AJ5891" s="3">
        <v>16.4456986345596</v>
      </c>
      <c r="AK5891" s="3"/>
      <c r="AL5891" s="3"/>
      <c r="AM5891" s="3"/>
      <c r="AN5891" s="5" t="s">
        <v>46</v>
      </c>
      <c r="AO5891" s="1"/>
      <c r="AP5891" s="1"/>
      <c r="AQ5891" s="1"/>
    </row>
    <row r="5892" spans="1:43">
      <c r="A5892" s="1" t="s">
        <v>14718</v>
      </c>
      <c r="B5892" s="1" t="s">
        <v>14719</v>
      </c>
      <c r="C5892" s="3">
        <v>3.66575342465753</v>
      </c>
      <c r="D5892" s="4">
        <v>42899</v>
      </c>
      <c r="E5892" s="3">
        <v>4.8252669193</v>
      </c>
      <c r="F5892" s="5" t="s">
        <v>10381</v>
      </c>
      <c r="G5892" s="5">
        <v>695</v>
      </c>
      <c r="H5892" s="5" t="s">
        <v>60</v>
      </c>
      <c r="I5892" s="3">
        <v>-6.77664974619289</v>
      </c>
      <c r="J5892" s="3">
        <v>96.4285714285714</v>
      </c>
      <c r="K5892" s="3">
        <v>2.66946191474493</v>
      </c>
      <c r="L5892" s="3">
        <v>43.0488974113135</v>
      </c>
      <c r="M5892" s="3">
        <v>-13.6678810671054</v>
      </c>
      <c r="N5892" s="3">
        <v>99.0108803165183</v>
      </c>
      <c r="O5892" s="3">
        <v>18.1598841885154</v>
      </c>
      <c r="P5892" s="3">
        <v>16.5314401622718</v>
      </c>
      <c r="Q5892" s="3">
        <v>5.08547314212146</v>
      </c>
      <c r="R5892" s="3">
        <v>64.8167539267016</v>
      </c>
      <c r="S5892" s="3">
        <v>69.1068139963168</v>
      </c>
      <c r="T5892" s="3">
        <v>7.36714975845411</v>
      </c>
      <c r="U5892" s="3">
        <v>102.81612368857</v>
      </c>
      <c r="V5892" s="3">
        <v>22.7504244482173</v>
      </c>
      <c r="W5892" s="3">
        <v>97.6856835306782</v>
      </c>
      <c r="X5892" s="3">
        <v>11.1363636363636</v>
      </c>
      <c r="Y5892" s="3"/>
      <c r="Z5892" s="3"/>
      <c r="AA5892" s="3">
        <v>0.179450147294951</v>
      </c>
      <c r="AB5892" s="3">
        <v>0.179597907987322</v>
      </c>
      <c r="AC5892" s="3">
        <v>-32.8265653130626</v>
      </c>
      <c r="AD5892" s="3">
        <v>0.775355978298925</v>
      </c>
      <c r="AE5892" s="5">
        <v>3</v>
      </c>
      <c r="AF5892" s="3">
        <v>1.93019270359938</v>
      </c>
      <c r="AG5892" s="3">
        <v>67.3598114006781</v>
      </c>
      <c r="AH5892" s="3">
        <v>45.5290431447849</v>
      </c>
      <c r="AI5892" s="3">
        <v>19.748435558928</v>
      </c>
      <c r="AJ5892" s="3"/>
      <c r="AK5892" s="3"/>
      <c r="AL5892" s="3"/>
      <c r="AM5892" s="3"/>
      <c r="AN5892" s="5" t="s">
        <v>46</v>
      </c>
      <c r="AO5892" s="1"/>
      <c r="AP5892" s="1"/>
      <c r="AQ5892" s="1"/>
    </row>
    <row r="5893" spans="1:43">
      <c r="A5893" s="1" t="s">
        <v>14720</v>
      </c>
      <c r="B5893" s="1" t="s">
        <v>14721</v>
      </c>
      <c r="C5893" s="3">
        <v>3.23835616438356</v>
      </c>
      <c r="D5893" s="4">
        <v>43055</v>
      </c>
      <c r="E5893" s="3">
        <v>1.2442865284</v>
      </c>
      <c r="F5893" s="5" t="s">
        <v>14722</v>
      </c>
      <c r="G5893" s="5">
        <v>1183</v>
      </c>
      <c r="H5893" s="5" t="s">
        <v>112</v>
      </c>
      <c r="I5893" s="3">
        <v>18.745018476922</v>
      </c>
      <c r="J5893" s="3">
        <v>5.55555555555556</v>
      </c>
      <c r="K5893" s="3">
        <v>-0.0305008235222276</v>
      </c>
      <c r="L5893" s="3">
        <v>64.8648648648649</v>
      </c>
      <c r="M5893" s="3">
        <v>12.7097661623109</v>
      </c>
      <c r="N5893" s="3">
        <v>8.33333333333333</v>
      </c>
      <c r="O5893" s="3">
        <v>29.3355555763966</v>
      </c>
      <c r="P5893" s="3">
        <v>19.4444444444444</v>
      </c>
      <c r="Q5893" s="3">
        <v>34.7422058504918</v>
      </c>
      <c r="R5893" s="3">
        <v>19.4444444444444</v>
      </c>
      <c r="S5893" s="3">
        <v>59.5046488818164</v>
      </c>
      <c r="T5893" s="3">
        <v>30.5555555555556</v>
      </c>
      <c r="U5893" s="3">
        <v>106.670217673623</v>
      </c>
      <c r="V5893" s="3">
        <v>22.5806451612903</v>
      </c>
      <c r="W5893" s="3">
        <v>81.5010391273049</v>
      </c>
      <c r="X5893" s="3">
        <v>26.9230769230769</v>
      </c>
      <c r="Y5893" s="3"/>
      <c r="Z5893" s="3"/>
      <c r="AA5893" s="3">
        <v>0.277050382838551</v>
      </c>
      <c r="AB5893" s="3">
        <v>0.219451635783743</v>
      </c>
      <c r="AC5893" s="3">
        <v>-26.9542886492039</v>
      </c>
      <c r="AD5893" s="3">
        <v>0.813861513919888</v>
      </c>
      <c r="AE5893" s="5">
        <v>5</v>
      </c>
      <c r="AF5893" s="3">
        <v>1.44497458068139</v>
      </c>
      <c r="AG5893" s="3">
        <v>69.7049458524131</v>
      </c>
      <c r="AH5893" s="3">
        <v>50.0368621103438</v>
      </c>
      <c r="AI5893" s="3">
        <v>21.204362725546</v>
      </c>
      <c r="AJ5893" s="3"/>
      <c r="AK5893" s="3"/>
      <c r="AL5893" s="3"/>
      <c r="AM5893" s="3"/>
      <c r="AN5893" s="5" t="s">
        <v>46</v>
      </c>
      <c r="AO5893" s="1"/>
      <c r="AP5893" s="1"/>
      <c r="AQ5893" s="1"/>
    </row>
    <row r="5894" spans="1:43">
      <c r="A5894" s="1" t="s">
        <v>14723</v>
      </c>
      <c r="B5894" s="1" t="s">
        <v>14724</v>
      </c>
      <c r="C5894" s="3">
        <v>1.63287671232877</v>
      </c>
      <c r="D5894" s="4">
        <v>43641</v>
      </c>
      <c r="E5894" s="3">
        <v>5.0032268697</v>
      </c>
      <c r="F5894" s="5" t="s">
        <v>1330</v>
      </c>
      <c r="G5894" s="5">
        <v>597</v>
      </c>
      <c r="H5894" s="5" t="s">
        <v>55</v>
      </c>
      <c r="I5894" s="3">
        <v>10.5168240709981</v>
      </c>
      <c r="J5894" s="3">
        <v>48.8808227465215</v>
      </c>
      <c r="K5894" s="3">
        <v>2.00175208059571</v>
      </c>
      <c r="L5894" s="3">
        <v>61.4124293785311</v>
      </c>
      <c r="M5894" s="3">
        <v>5.86924895435533</v>
      </c>
      <c r="N5894" s="3">
        <v>43.506882106523</v>
      </c>
      <c r="O5894" s="3">
        <v>21.9150829799487</v>
      </c>
      <c r="P5894" s="3">
        <v>35.4304635761589</v>
      </c>
      <c r="Q5894" s="3">
        <v>34.529173887926</v>
      </c>
      <c r="R5894" s="3">
        <v>20.4268292682927</v>
      </c>
      <c r="S5894" s="3">
        <v>116.200909850525</v>
      </c>
      <c r="T5894" s="3">
        <v>3.22265625</v>
      </c>
      <c r="U5894" s="3"/>
      <c r="V5894" s="3"/>
      <c r="W5894" s="3"/>
      <c r="X5894" s="3"/>
      <c r="Y5894" s="3"/>
      <c r="Z5894" s="3"/>
      <c r="AA5894" s="3">
        <v>0.42062530109784</v>
      </c>
      <c r="AB5894" s="3">
        <v>0.622607068227657</v>
      </c>
      <c r="AC5894" s="3">
        <v>-16.282433007231</v>
      </c>
      <c r="AD5894" s="3"/>
      <c r="AE5894" s="5">
        <v>3</v>
      </c>
      <c r="AF5894" s="3">
        <v>4.36275680249141</v>
      </c>
      <c r="AG5894" s="3">
        <v>103.942737746682</v>
      </c>
      <c r="AH5894" s="3"/>
      <c r="AI5894" s="3"/>
      <c r="AJ5894" s="3"/>
      <c r="AK5894" s="3"/>
      <c r="AL5894" s="3"/>
      <c r="AM5894" s="3"/>
      <c r="AN5894" s="5" t="s">
        <v>1266</v>
      </c>
      <c r="AO5894" s="1"/>
      <c r="AP5894" s="1"/>
      <c r="AQ5894" s="1"/>
    </row>
    <row r="5895" spans="1:43">
      <c r="A5895" s="1" t="s">
        <v>14725</v>
      </c>
      <c r="B5895" s="1" t="s">
        <v>14726</v>
      </c>
      <c r="C5895" s="3">
        <v>15.4630136986301</v>
      </c>
      <c r="D5895" s="4">
        <v>38593</v>
      </c>
      <c r="E5895" s="3">
        <v>155.5376540611</v>
      </c>
      <c r="F5895" s="5" t="s">
        <v>59</v>
      </c>
      <c r="G5895" s="5">
        <v>1864</v>
      </c>
      <c r="H5895" s="5" t="s">
        <v>60</v>
      </c>
      <c r="I5895" s="3">
        <v>8.38479484012625</v>
      </c>
      <c r="J5895" s="3">
        <v>38.1944444444444</v>
      </c>
      <c r="K5895" s="3">
        <v>3.45143755321239</v>
      </c>
      <c r="L5895" s="3">
        <v>28.0920421860019</v>
      </c>
      <c r="M5895" s="3">
        <v>3.13397753982761</v>
      </c>
      <c r="N5895" s="3">
        <v>43.1256181998022</v>
      </c>
      <c r="O5895" s="3">
        <v>13.3548618586293</v>
      </c>
      <c r="P5895" s="3">
        <v>41.0750507099391</v>
      </c>
      <c r="Q5895" s="3">
        <v>18.4196716395532</v>
      </c>
      <c r="R5895" s="3">
        <v>39.1623036649215</v>
      </c>
      <c r="S5895" s="3">
        <v>43.2488638295746</v>
      </c>
      <c r="T5895" s="3">
        <v>45.048309178744</v>
      </c>
      <c r="U5895" s="3">
        <v>73.5135698740635</v>
      </c>
      <c r="V5895" s="3">
        <v>49.2359932088285</v>
      </c>
      <c r="W5895" s="3">
        <v>50.4769566716372</v>
      </c>
      <c r="X5895" s="3">
        <v>47.5</v>
      </c>
      <c r="Y5895" s="3">
        <v>99.273343445999</v>
      </c>
      <c r="Z5895" s="3">
        <v>35.5987055016181</v>
      </c>
      <c r="AA5895" s="3">
        <v>0.22559054123284</v>
      </c>
      <c r="AB5895" s="3">
        <v>0.138981268014653</v>
      </c>
      <c r="AC5895" s="3">
        <v>-25.6013151064198</v>
      </c>
      <c r="AD5895" s="3">
        <v>0.568883683153584</v>
      </c>
      <c r="AE5895" s="5">
        <v>3</v>
      </c>
      <c r="AF5895" s="3">
        <v>1.01114022803026</v>
      </c>
      <c r="AG5895" s="3">
        <v>31.3223985879207</v>
      </c>
      <c r="AH5895" s="3">
        <v>35.0423369759478</v>
      </c>
      <c r="AI5895" s="3">
        <v>13.6048334836366</v>
      </c>
      <c r="AJ5895" s="3">
        <v>15.8636698669221</v>
      </c>
      <c r="AK5895" s="3">
        <v>11.3324095138427</v>
      </c>
      <c r="AL5895" s="3">
        <v>13.9412466711712</v>
      </c>
      <c r="AM5895" s="3"/>
      <c r="AN5895" s="5" t="s">
        <v>46</v>
      </c>
      <c r="AO5895" s="1"/>
      <c r="AP5895" s="1"/>
      <c r="AQ5895" s="1"/>
    </row>
    <row r="5896" spans="1:43">
      <c r="A5896" s="1" t="s">
        <v>14727</v>
      </c>
      <c r="B5896" s="1" t="s">
        <v>14728</v>
      </c>
      <c r="C5896" s="3">
        <v>11.1232876712329</v>
      </c>
      <c r="D5896" s="4">
        <v>40177</v>
      </c>
      <c r="E5896" s="3">
        <v>12.7253885844</v>
      </c>
      <c r="F5896" s="5" t="s">
        <v>59</v>
      </c>
      <c r="G5896" s="5">
        <v>1864</v>
      </c>
      <c r="H5896" s="5" t="s">
        <v>60</v>
      </c>
      <c r="I5896" s="3">
        <v>3.2258064516129</v>
      </c>
      <c r="J5896" s="3">
        <v>63.9880952380952</v>
      </c>
      <c r="K5896" s="3">
        <v>2.28310502283106</v>
      </c>
      <c r="L5896" s="3">
        <v>50.0479386385427</v>
      </c>
      <c r="M5896" s="3">
        <v>1.41629904806129</v>
      </c>
      <c r="N5896" s="3">
        <v>55.0939663699308</v>
      </c>
      <c r="O5896" s="3">
        <v>3.15876483438626</v>
      </c>
      <c r="P5896" s="3">
        <v>69.0669371196755</v>
      </c>
      <c r="Q5896" s="3">
        <v>9.28196147110333</v>
      </c>
      <c r="R5896" s="3">
        <v>55.9162303664922</v>
      </c>
      <c r="S5896" s="3">
        <v>15.7929617602227</v>
      </c>
      <c r="T5896" s="3">
        <v>81.7632850241546</v>
      </c>
      <c r="U5896" s="3">
        <v>20.3720289355839</v>
      </c>
      <c r="V5896" s="3">
        <v>89.3039049235993</v>
      </c>
      <c r="W5896" s="3">
        <v>12.0646526842409</v>
      </c>
      <c r="X5896" s="3">
        <v>87.9545454545455</v>
      </c>
      <c r="Y5896" s="3">
        <v>78.0676722380758</v>
      </c>
      <c r="Z5896" s="3">
        <v>48.2200647249191</v>
      </c>
      <c r="AA5896" s="3">
        <v>0.110537004821979</v>
      </c>
      <c r="AB5896" s="3">
        <v>0.0413355616765695</v>
      </c>
      <c r="AC5896" s="3">
        <v>-18.5049692091946</v>
      </c>
      <c r="AD5896" s="3">
        <v>0.208736956924457</v>
      </c>
      <c r="AE5896" s="5">
        <v>4</v>
      </c>
      <c r="AF5896" s="3">
        <v>0.272319426990581</v>
      </c>
      <c r="AG5896" s="3">
        <v>5.4625052143219</v>
      </c>
      <c r="AH5896" s="3">
        <v>14.068630032945</v>
      </c>
      <c r="AI5896" s="3">
        <v>5.40795125194176</v>
      </c>
      <c r="AJ5896" s="3">
        <v>10.8541644946817</v>
      </c>
      <c r="AK5896" s="3">
        <v>10.2399097044072</v>
      </c>
      <c r="AL5896" s="3">
        <v>14.5660326298471</v>
      </c>
      <c r="AM5896" s="3"/>
      <c r="AN5896" s="5" t="s">
        <v>46</v>
      </c>
      <c r="AO5896" s="1"/>
      <c r="AP5896" s="1"/>
      <c r="AQ5896" s="1"/>
    </row>
    <row r="5897" spans="1:43">
      <c r="A5897" s="1" t="s">
        <v>14729</v>
      </c>
      <c r="B5897" s="1" t="s">
        <v>14730</v>
      </c>
      <c r="C5897" s="3">
        <v>10.372602739726</v>
      </c>
      <c r="D5897" s="4">
        <v>40451</v>
      </c>
      <c r="E5897" s="3">
        <v>1.9748721627</v>
      </c>
      <c r="F5897" s="5" t="s">
        <v>14731</v>
      </c>
      <c r="G5897" s="5">
        <v>1864</v>
      </c>
      <c r="H5897" s="5" t="s">
        <v>112</v>
      </c>
      <c r="I5897" s="3">
        <v>6.21517890305807</v>
      </c>
      <c r="J5897" s="3">
        <v>49.4736842105263</v>
      </c>
      <c r="K5897" s="3">
        <v>-0.832273725580856</v>
      </c>
      <c r="L5897" s="3">
        <v>98.9690721649485</v>
      </c>
      <c r="M5897" s="3">
        <v>4.9547345241008</v>
      </c>
      <c r="N5897" s="3">
        <v>41.0526315789474</v>
      </c>
      <c r="O5897" s="3">
        <v>6.50527622594662</v>
      </c>
      <c r="P5897" s="3">
        <v>82.9787234042553</v>
      </c>
      <c r="Q5897" s="3">
        <v>6.79696252956554</v>
      </c>
      <c r="R5897" s="3">
        <v>88.7640449438202</v>
      </c>
      <c r="S5897" s="3">
        <v>1.69511616880038</v>
      </c>
      <c r="T5897" s="3">
        <v>86.4197530864197</v>
      </c>
      <c r="U5897" s="3">
        <v>5.36723163841807</v>
      </c>
      <c r="V5897" s="3">
        <v>79.4117647058823</v>
      </c>
      <c r="W5897" s="3">
        <v>4.38009490205622</v>
      </c>
      <c r="X5897" s="3">
        <v>80</v>
      </c>
      <c r="Y5897" s="3">
        <v>47.86280592899</v>
      </c>
      <c r="Z5897" s="3">
        <v>88.2352941176471</v>
      </c>
      <c r="AA5897" s="3">
        <v>0.0116621057554935</v>
      </c>
      <c r="AB5897" s="3">
        <v>0.0161891657643377</v>
      </c>
      <c r="AC5897" s="3">
        <v>-23.6706304689253</v>
      </c>
      <c r="AD5897" s="3">
        <v>0.0606902331395781</v>
      </c>
      <c r="AE5897" s="5">
        <v>3</v>
      </c>
      <c r="AF5897" s="3">
        <v>0.0289378809821707</v>
      </c>
      <c r="AG5897" s="3">
        <v>-1.09719162038874</v>
      </c>
      <c r="AH5897" s="3">
        <v>7.58752717740623</v>
      </c>
      <c r="AI5897" s="3">
        <v>2.50940695577857</v>
      </c>
      <c r="AJ5897" s="3">
        <v>6.1816138964141</v>
      </c>
      <c r="AK5897" s="3">
        <v>1.81655646271741</v>
      </c>
      <c r="AL5897" s="3">
        <v>2.24983094003457</v>
      </c>
      <c r="AM5897" s="3"/>
      <c r="AN5897" s="5" t="s">
        <v>46</v>
      </c>
      <c r="AO5897" s="1"/>
      <c r="AP5897" s="1"/>
      <c r="AQ5897" s="1"/>
    </row>
    <row r="5898" spans="1:43">
      <c r="A5898" s="1" t="s">
        <v>14732</v>
      </c>
      <c r="B5898" s="1" t="s">
        <v>14733</v>
      </c>
      <c r="C5898" s="3">
        <v>9.8958904109589</v>
      </c>
      <c r="D5898" s="4">
        <v>40625</v>
      </c>
      <c r="E5898" s="3">
        <v>0.5237501302</v>
      </c>
      <c r="F5898" s="5" t="s">
        <v>14734</v>
      </c>
      <c r="G5898" s="5">
        <v>75</v>
      </c>
      <c r="H5898" s="5" t="s">
        <v>45</v>
      </c>
      <c r="I5898" s="3">
        <v>1.48408513962118</v>
      </c>
      <c r="J5898" s="3">
        <v>40.2866242038217</v>
      </c>
      <c r="K5898" s="3">
        <v>0.746340990598045</v>
      </c>
      <c r="L5898" s="3">
        <v>28.8819875776398</v>
      </c>
      <c r="M5898" s="3">
        <v>0.551417239044225</v>
      </c>
      <c r="N5898" s="3">
        <v>30.952380952381</v>
      </c>
      <c r="O5898" s="3">
        <v>1.88198392472066</v>
      </c>
      <c r="P5898" s="3">
        <v>50.6622516556291</v>
      </c>
      <c r="Q5898" s="3">
        <v>1.60312805474098</v>
      </c>
      <c r="R5898" s="3">
        <v>61.472602739726</v>
      </c>
      <c r="S5898" s="3">
        <v>8.371598609312</v>
      </c>
      <c r="T5898" s="3">
        <v>47.6459510357815</v>
      </c>
      <c r="U5898" s="3">
        <v>15.8273202973184</v>
      </c>
      <c r="V5898" s="3">
        <v>57.1125265392781</v>
      </c>
      <c r="W5898" s="3">
        <v>15.5861740754872</v>
      </c>
      <c r="X5898" s="3">
        <v>71.8009478672986</v>
      </c>
      <c r="Y5898" s="3">
        <v>24.9091955686286</v>
      </c>
      <c r="Z5898" s="3">
        <v>53.5864978902954</v>
      </c>
      <c r="AA5898" s="3">
        <v>0.189299901116726</v>
      </c>
      <c r="AB5898" s="3">
        <v>0.1893051180722</v>
      </c>
      <c r="AC5898" s="3">
        <v>-3.90082201467968</v>
      </c>
      <c r="AD5898" s="3">
        <v>1.26573946863336</v>
      </c>
      <c r="AE5898" s="5">
        <v>4</v>
      </c>
      <c r="AF5898" s="3">
        <v>0.345061661393768</v>
      </c>
      <c r="AG5898" s="3">
        <v>8.0398254461477</v>
      </c>
      <c r="AH5898" s="3">
        <v>7.74163962883028</v>
      </c>
      <c r="AI5898" s="3">
        <v>4.53181628209172</v>
      </c>
      <c r="AJ5898" s="3">
        <v>4.31628240821549</v>
      </c>
      <c r="AK5898" s="3">
        <v>5.08438014607198</v>
      </c>
      <c r="AL5898" s="3">
        <v>5.70231918470925</v>
      </c>
      <c r="AM5898" s="3"/>
      <c r="AN5898" s="5" t="s">
        <v>46</v>
      </c>
      <c r="AO5898" s="1"/>
      <c r="AP5898" s="1"/>
      <c r="AQ5898" s="1"/>
    </row>
    <row r="5899" spans="1:43">
      <c r="A5899" s="1" t="s">
        <v>14735</v>
      </c>
      <c r="B5899" s="1" t="s">
        <v>14736</v>
      </c>
      <c r="C5899" s="3">
        <v>9.52876712328767</v>
      </c>
      <c r="D5899" s="4">
        <v>40759</v>
      </c>
      <c r="E5899" s="3">
        <v>1.4532712139</v>
      </c>
      <c r="F5899" s="5" t="s">
        <v>14737</v>
      </c>
      <c r="G5899" s="5">
        <v>1864</v>
      </c>
      <c r="H5899" s="5" t="s">
        <v>320</v>
      </c>
      <c r="I5899" s="3">
        <v>-3.90707497360084</v>
      </c>
      <c r="J5899" s="3">
        <v>83.3333333333333</v>
      </c>
      <c r="K5899" s="3">
        <v>0</v>
      </c>
      <c r="L5899" s="3">
        <v>83.3333333333333</v>
      </c>
      <c r="M5899" s="3">
        <v>-1.19435396308361</v>
      </c>
      <c r="N5899" s="3">
        <v>66.6666666666667</v>
      </c>
      <c r="O5899" s="3">
        <v>-4.41176470588235</v>
      </c>
      <c r="P5899" s="3">
        <v>72.2222222222222</v>
      </c>
      <c r="Q5899" s="3">
        <v>-16.4370982552801</v>
      </c>
      <c r="R5899" s="3">
        <v>88.8888888888889</v>
      </c>
      <c r="S5899" s="3">
        <v>5.08083140877599</v>
      </c>
      <c r="T5899" s="3">
        <v>16.6666666666667</v>
      </c>
      <c r="U5899" s="3">
        <v>26.7409470752089</v>
      </c>
      <c r="V5899" s="3">
        <v>20</v>
      </c>
      <c r="W5899" s="3">
        <v>32.4599708879185</v>
      </c>
      <c r="X5899" s="3">
        <v>14.2857142857143</v>
      </c>
      <c r="Y5899" s="3">
        <v>38.5083713850837</v>
      </c>
      <c r="Z5899" s="3">
        <v>25</v>
      </c>
      <c r="AA5899" s="3">
        <v>0.032824950314304</v>
      </c>
      <c r="AB5899" s="3">
        <v>0.134350763341392</v>
      </c>
      <c r="AC5899" s="3">
        <v>-19.1818181818182</v>
      </c>
      <c r="AD5899" s="3">
        <v>0.511142364615113</v>
      </c>
      <c r="AE5899" s="5">
        <v>4</v>
      </c>
      <c r="AF5899" s="3">
        <v>0.881235290727536</v>
      </c>
      <c r="AG5899" s="3">
        <v>6.73616697949542</v>
      </c>
      <c r="AH5899" s="3">
        <v>12.9457894714864</v>
      </c>
      <c r="AI5899" s="3">
        <v>9.20298756770397</v>
      </c>
      <c r="AJ5899" s="3">
        <v>8.0026750840614</v>
      </c>
      <c r="AK5899" s="3">
        <v>6.82043328223136</v>
      </c>
      <c r="AL5899" s="3">
        <v>0.538799148665015</v>
      </c>
      <c r="AM5899" s="3"/>
      <c r="AN5899" s="5" t="s">
        <v>46</v>
      </c>
      <c r="AO5899" s="1"/>
      <c r="AP5899" s="1"/>
      <c r="AQ5899" s="1"/>
    </row>
    <row r="5900" spans="1:43">
      <c r="A5900" s="1" t="s">
        <v>14738</v>
      </c>
      <c r="B5900" s="1" t="s">
        <v>14739</v>
      </c>
      <c r="C5900" s="3">
        <v>4.36986301369863</v>
      </c>
      <c r="D5900" s="4">
        <v>42642</v>
      </c>
      <c r="E5900" s="3">
        <v>1.4148899462</v>
      </c>
      <c r="F5900" s="5" t="s">
        <v>14740</v>
      </c>
      <c r="G5900" s="5">
        <v>415</v>
      </c>
      <c r="H5900" s="5" t="s">
        <v>93</v>
      </c>
      <c r="I5900" s="3">
        <v>9.35678884592341</v>
      </c>
      <c r="J5900" s="3">
        <v>32.85</v>
      </c>
      <c r="K5900" s="3">
        <v>3.41470951792336</v>
      </c>
      <c r="L5900" s="3">
        <v>21.209117938553</v>
      </c>
      <c r="M5900" s="3">
        <v>5.10364321608039</v>
      </c>
      <c r="N5900" s="3">
        <v>28.7425149700599</v>
      </c>
      <c r="O5900" s="3">
        <v>14.2085205619703</v>
      </c>
      <c r="P5900" s="3">
        <v>40.5432595573441</v>
      </c>
      <c r="Q5900" s="3">
        <v>31.2438721485064</v>
      </c>
      <c r="R5900" s="3">
        <v>14.9638802889577</v>
      </c>
      <c r="S5900" s="3">
        <v>62.727935813275</v>
      </c>
      <c r="T5900" s="3">
        <v>29.5394388565379</v>
      </c>
      <c r="U5900" s="3">
        <v>112.926829268293</v>
      </c>
      <c r="V5900" s="3">
        <v>36.4341085271318</v>
      </c>
      <c r="W5900" s="3">
        <v>98.9201505845056</v>
      </c>
      <c r="X5900" s="3">
        <v>31.5230961298377</v>
      </c>
      <c r="Y5900" s="3"/>
      <c r="Z5900" s="3"/>
      <c r="AA5900" s="3">
        <v>0.283196414535662</v>
      </c>
      <c r="AB5900" s="3">
        <v>0.295555211887842</v>
      </c>
      <c r="AC5900" s="3">
        <v>-15.3194412640257</v>
      </c>
      <c r="AD5900" s="3">
        <v>1.67841560510529</v>
      </c>
      <c r="AE5900" s="5">
        <v>4</v>
      </c>
      <c r="AF5900" s="3">
        <v>1.81820977312273</v>
      </c>
      <c r="AG5900" s="3">
        <v>57.2063505154634</v>
      </c>
      <c r="AH5900" s="3">
        <v>49.8582222408913</v>
      </c>
      <c r="AI5900" s="3">
        <v>26.1421873061537</v>
      </c>
      <c r="AJ5900" s="3">
        <v>20.4612563437893</v>
      </c>
      <c r="AK5900" s="3"/>
      <c r="AL5900" s="3"/>
      <c r="AM5900" s="3"/>
      <c r="AN5900" s="5" t="s">
        <v>46</v>
      </c>
      <c r="AO5900" s="1"/>
      <c r="AP5900" s="1"/>
      <c r="AQ5900" s="1"/>
    </row>
    <row r="5901" spans="1:43">
      <c r="A5901" s="1" t="s">
        <v>14741</v>
      </c>
      <c r="B5901" s="1" t="s">
        <v>14742</v>
      </c>
      <c r="C5901" s="3">
        <v>3.81369863013699</v>
      </c>
      <c r="D5901" s="4">
        <v>42845</v>
      </c>
      <c r="E5901" s="3">
        <v>12.0960069445</v>
      </c>
      <c r="F5901" s="5" t="s">
        <v>14743</v>
      </c>
      <c r="G5901" s="5">
        <v>1393</v>
      </c>
      <c r="H5901" s="5" t="s">
        <v>320</v>
      </c>
      <c r="I5901" s="3">
        <v>15.7140725264886</v>
      </c>
      <c r="J5901" s="3">
        <v>27.7777777777778</v>
      </c>
      <c r="K5901" s="3">
        <v>3.41424379834622</v>
      </c>
      <c r="L5901" s="3">
        <v>38.8888888888889</v>
      </c>
      <c r="M5901" s="3">
        <v>8.91979210563281</v>
      </c>
      <c r="N5901" s="3">
        <v>33.3333333333333</v>
      </c>
      <c r="O5901" s="3">
        <v>31.5575161180862</v>
      </c>
      <c r="P5901" s="3">
        <v>16.6666666666667</v>
      </c>
      <c r="Q5901" s="3">
        <v>17.2184429327286</v>
      </c>
      <c r="R5901" s="3">
        <v>38.8888888888889</v>
      </c>
      <c r="S5901" s="3">
        <v>-25.5639819525775</v>
      </c>
      <c r="T5901" s="3">
        <v>55.5555555555556</v>
      </c>
      <c r="U5901" s="3">
        <v>-28.1904056306724</v>
      </c>
      <c r="V5901" s="3">
        <v>53.3333333333333</v>
      </c>
      <c r="W5901" s="3">
        <v>-25.7848392036753</v>
      </c>
      <c r="X5901" s="3">
        <v>57.1428571428571</v>
      </c>
      <c r="Y5901" s="3"/>
      <c r="Z5901" s="3"/>
      <c r="AA5901" s="3">
        <v>-0.0485029234309837</v>
      </c>
      <c r="AB5901" s="3">
        <v>-0.0235157512286832</v>
      </c>
      <c r="AC5901" s="3">
        <v>-74.3972059910001</v>
      </c>
      <c r="AD5901" s="3">
        <v>-0.126961689350708</v>
      </c>
      <c r="AE5901" s="5">
        <v>4</v>
      </c>
      <c r="AF5901" s="3">
        <v>-0.328201471780245</v>
      </c>
      <c r="AG5901" s="3">
        <v>-27.9081229969966</v>
      </c>
      <c r="AH5901" s="3">
        <v>-4.28740505995056</v>
      </c>
      <c r="AI5901" s="3">
        <v>-4.76847855156249</v>
      </c>
      <c r="AJ5901" s="3"/>
      <c r="AK5901" s="3"/>
      <c r="AL5901" s="3"/>
      <c r="AM5901" s="3">
        <v>3</v>
      </c>
      <c r="AN5901" s="5" t="s">
        <v>206</v>
      </c>
      <c r="AO5901" s="1"/>
      <c r="AP5901" s="1"/>
      <c r="AQ5901" s="1"/>
    </row>
    <row r="5902" spans="1:43">
      <c r="A5902" s="1" t="s">
        <v>14744</v>
      </c>
      <c r="B5902" s="1" t="s">
        <v>14745</v>
      </c>
      <c r="C5902" s="3">
        <v>2.52602739726027</v>
      </c>
      <c r="D5902" s="4">
        <v>43315</v>
      </c>
      <c r="E5902" s="3">
        <v>30.9968361749</v>
      </c>
      <c r="F5902" s="5" t="s">
        <v>2982</v>
      </c>
      <c r="G5902" s="5">
        <v>923</v>
      </c>
      <c r="H5902" s="5" t="s">
        <v>93</v>
      </c>
      <c r="I5902" s="3">
        <v>12.66535116568</v>
      </c>
      <c r="J5902" s="3">
        <v>18.15</v>
      </c>
      <c r="K5902" s="3">
        <v>2.91054739652871</v>
      </c>
      <c r="L5902" s="3">
        <v>29.7819623389495</v>
      </c>
      <c r="M5902" s="3">
        <v>9.15527862352192</v>
      </c>
      <c r="N5902" s="3">
        <v>8.18363273453094</v>
      </c>
      <c r="O5902" s="3">
        <v>25.6807435186695</v>
      </c>
      <c r="P5902" s="3">
        <v>10.2112676056338</v>
      </c>
      <c r="Q5902" s="3">
        <v>33.126079447323</v>
      </c>
      <c r="R5902" s="3">
        <v>12.6934984520124</v>
      </c>
      <c r="S5902" s="3">
        <v>72.5700714870325</v>
      </c>
      <c r="T5902" s="3">
        <v>19.5870831127581</v>
      </c>
      <c r="U5902" s="3">
        <v>146.291723703068</v>
      </c>
      <c r="V5902" s="3">
        <v>21.5946843853821</v>
      </c>
      <c r="W5902" s="3"/>
      <c r="X5902" s="3"/>
      <c r="Y5902" s="3"/>
      <c r="Z5902" s="3"/>
      <c r="AA5902" s="3">
        <v>0.306975101240927</v>
      </c>
      <c r="AB5902" s="3">
        <v>0.38614487868011</v>
      </c>
      <c r="AC5902" s="3">
        <v>-20.999532304403</v>
      </c>
      <c r="AD5902" s="3"/>
      <c r="AE5902" s="5">
        <v>1</v>
      </c>
      <c r="AF5902" s="3">
        <v>2.90123634155613</v>
      </c>
      <c r="AG5902" s="3">
        <v>62.0740632759295</v>
      </c>
      <c r="AH5902" s="3">
        <v>59.0123431667021</v>
      </c>
      <c r="AI5902" s="3"/>
      <c r="AJ5902" s="3"/>
      <c r="AK5902" s="3"/>
      <c r="AL5902" s="3"/>
      <c r="AM5902" s="3"/>
      <c r="AN5902" s="5" t="s">
        <v>51</v>
      </c>
      <c r="AO5902" s="1"/>
      <c r="AP5902" s="1"/>
      <c r="AQ5902" s="1"/>
    </row>
    <row r="5903" spans="1:43">
      <c r="A5903" s="1" t="s">
        <v>14746</v>
      </c>
      <c r="B5903" s="1" t="s">
        <v>14747</v>
      </c>
      <c r="C5903" s="3">
        <v>14.1095890410959</v>
      </c>
      <c r="D5903" s="4">
        <v>39087</v>
      </c>
      <c r="E5903" s="3">
        <v>6.8631699095</v>
      </c>
      <c r="F5903" s="5" t="s">
        <v>14748</v>
      </c>
      <c r="G5903" s="5">
        <v>296</v>
      </c>
      <c r="H5903" s="5" t="s">
        <v>55</v>
      </c>
      <c r="I5903" s="3">
        <v>10.7042253521127</v>
      </c>
      <c r="J5903" s="3">
        <v>47.4289171203872</v>
      </c>
      <c r="K5903" s="3">
        <v>3.5171986365045</v>
      </c>
      <c r="L5903" s="3">
        <v>29.5480225988701</v>
      </c>
      <c r="M5903" s="3">
        <v>2.17158586939899</v>
      </c>
      <c r="N5903" s="3">
        <v>75.5834829443447</v>
      </c>
      <c r="O5903" s="3">
        <v>21.3580494406987</v>
      </c>
      <c r="P5903" s="3">
        <v>37.9470198675497</v>
      </c>
      <c r="Q5903" s="3">
        <v>24.5639381184718</v>
      </c>
      <c r="R5903" s="3">
        <v>46.875</v>
      </c>
      <c r="S5903" s="3">
        <v>66.7948048061038</v>
      </c>
      <c r="T5903" s="3">
        <v>47.94921875</v>
      </c>
      <c r="U5903" s="3">
        <v>112.732651519201</v>
      </c>
      <c r="V5903" s="3">
        <v>68.5636856368564</v>
      </c>
      <c r="W5903" s="3">
        <v>78.4604176726091</v>
      </c>
      <c r="X5903" s="3">
        <v>73.1218697829716</v>
      </c>
      <c r="Y5903" s="3">
        <v>56.6837591622672</v>
      </c>
      <c r="Z5903" s="3">
        <v>91.0602910602911</v>
      </c>
      <c r="AA5903" s="3">
        <v>0.255572985985387</v>
      </c>
      <c r="AB5903" s="3">
        <v>0.190302100566987</v>
      </c>
      <c r="AC5903" s="3">
        <v>-27.4235294117647</v>
      </c>
      <c r="AD5903" s="3">
        <v>0.775011197130243</v>
      </c>
      <c r="AE5903" s="5">
        <v>3</v>
      </c>
      <c r="AF5903" s="3">
        <v>1.50252497529445</v>
      </c>
      <c r="AG5903" s="3">
        <v>61.0910868095646</v>
      </c>
      <c r="AH5903" s="3">
        <v>46.7399790367534</v>
      </c>
      <c r="AI5903" s="3">
        <v>17.8375977618138</v>
      </c>
      <c r="AJ5903" s="3">
        <v>14.4230090084757</v>
      </c>
      <c r="AK5903" s="3">
        <v>8.27599524767857</v>
      </c>
      <c r="AL5903" s="3">
        <v>13.1616308714261</v>
      </c>
      <c r="AM5903" s="3"/>
      <c r="AN5903" s="5" t="s">
        <v>46</v>
      </c>
      <c r="AO5903" s="1"/>
      <c r="AP5903" s="1"/>
      <c r="AQ5903" s="1"/>
    </row>
    <row r="5904" spans="1:43">
      <c r="A5904" s="1" t="s">
        <v>14749</v>
      </c>
      <c r="B5904" s="1" t="s">
        <v>14750</v>
      </c>
      <c r="C5904" s="3">
        <v>5.72876712328767</v>
      </c>
      <c r="D5904" s="4">
        <v>42146</v>
      </c>
      <c r="E5904" s="3">
        <v>2.9172465174</v>
      </c>
      <c r="F5904" s="5" t="s">
        <v>14056</v>
      </c>
      <c r="G5904" s="5">
        <v>623</v>
      </c>
      <c r="H5904" s="5" t="s">
        <v>60</v>
      </c>
      <c r="I5904" s="3">
        <v>6.97811945594323</v>
      </c>
      <c r="J5904" s="3">
        <v>49.6031746031746</v>
      </c>
      <c r="K5904" s="3">
        <v>2.95959021058624</v>
      </c>
      <c r="L5904" s="3">
        <v>39.9808245445829</v>
      </c>
      <c r="M5904" s="3">
        <v>2.03045685279188</v>
      </c>
      <c r="N5904" s="3">
        <v>51.4342235410485</v>
      </c>
      <c r="O5904" s="3">
        <v>12.8890358054939</v>
      </c>
      <c r="P5904" s="3">
        <v>42.9006085192698</v>
      </c>
      <c r="Q5904" s="3">
        <v>18.2776967291398</v>
      </c>
      <c r="R5904" s="3">
        <v>39.3717277486911</v>
      </c>
      <c r="S5904" s="3">
        <v>53.2581522093272</v>
      </c>
      <c r="T5904" s="3">
        <v>26.9323671497585</v>
      </c>
      <c r="U5904" s="3">
        <v>99.2526646663859</v>
      </c>
      <c r="V5904" s="3">
        <v>24.6179966044143</v>
      </c>
      <c r="W5904" s="3">
        <v>74.2910191296979</v>
      </c>
      <c r="X5904" s="3">
        <v>23.4090909090909</v>
      </c>
      <c r="Y5904" s="3">
        <v>114.038835257014</v>
      </c>
      <c r="Z5904" s="3">
        <v>24.9190938511327</v>
      </c>
      <c r="AA5904" s="3">
        <v>0.271805199721486</v>
      </c>
      <c r="AB5904" s="3">
        <v>0.19770766169135</v>
      </c>
      <c r="AC5904" s="3">
        <v>-25.4409769335142</v>
      </c>
      <c r="AD5904" s="3">
        <v>0.798064142022704</v>
      </c>
      <c r="AE5904" s="5">
        <v>2</v>
      </c>
      <c r="AF5904" s="3">
        <v>1.43786484623104</v>
      </c>
      <c r="AG5904" s="3">
        <v>41.4922000851994</v>
      </c>
      <c r="AH5904" s="3">
        <v>43.8625060134708</v>
      </c>
      <c r="AI5904" s="3">
        <v>18.5209956410558</v>
      </c>
      <c r="AJ5904" s="3">
        <v>18.2115593918296</v>
      </c>
      <c r="AK5904" s="3"/>
      <c r="AL5904" s="3"/>
      <c r="AM5904" s="3">
        <v>100</v>
      </c>
      <c r="AN5904" s="5" t="s">
        <v>56</v>
      </c>
      <c r="AO5904" s="1"/>
      <c r="AP5904" s="1"/>
      <c r="AQ5904" s="1"/>
    </row>
    <row r="5905" spans="1:43">
      <c r="A5905" s="1" t="s">
        <v>14751</v>
      </c>
      <c r="B5905" s="1" t="s">
        <v>14752</v>
      </c>
      <c r="C5905" s="3">
        <v>10.5287671232877</v>
      </c>
      <c r="D5905" s="4">
        <v>40394</v>
      </c>
      <c r="E5905" s="3">
        <v>3.6746649728</v>
      </c>
      <c r="F5905" s="5" t="s">
        <v>14056</v>
      </c>
      <c r="G5905" s="5">
        <v>491</v>
      </c>
      <c r="H5905" s="5" t="s">
        <v>60</v>
      </c>
      <c r="I5905" s="3">
        <v>8.46338535414166</v>
      </c>
      <c r="J5905" s="3">
        <v>36.9047619047619</v>
      </c>
      <c r="K5905" s="3">
        <v>3.37528604118992</v>
      </c>
      <c r="L5905" s="3">
        <v>32.5982742090125</v>
      </c>
      <c r="M5905" s="3">
        <v>3.13926940639268</v>
      </c>
      <c r="N5905" s="3">
        <v>42.9277942631058</v>
      </c>
      <c r="O5905" s="3">
        <v>15.4842752213741</v>
      </c>
      <c r="P5905" s="3">
        <v>28.3975659229209</v>
      </c>
      <c r="Q5905" s="3">
        <v>23.9148453445203</v>
      </c>
      <c r="R5905" s="3">
        <v>16.3350785340314</v>
      </c>
      <c r="S5905" s="3">
        <v>60.7816162656187</v>
      </c>
      <c r="T5905" s="3">
        <v>15.2173913043478</v>
      </c>
      <c r="U5905" s="3">
        <v>102.064263362147</v>
      </c>
      <c r="V5905" s="3">
        <v>23.2597623089983</v>
      </c>
      <c r="W5905" s="3">
        <v>75.7991318405922</v>
      </c>
      <c r="X5905" s="3">
        <v>22.2727272727273</v>
      </c>
      <c r="Y5905" s="3">
        <v>124.951134008268</v>
      </c>
      <c r="Z5905" s="3">
        <v>20.0647249190939</v>
      </c>
      <c r="AA5905" s="3">
        <v>0.305462780918872</v>
      </c>
      <c r="AB5905" s="3">
        <v>0.209284280471125</v>
      </c>
      <c r="AC5905" s="3">
        <v>-25.2232142857143</v>
      </c>
      <c r="AD5905" s="3">
        <v>0.818646371728223</v>
      </c>
      <c r="AE5905" s="5">
        <v>2</v>
      </c>
      <c r="AF5905" s="3">
        <v>1.46360524884899</v>
      </c>
      <c r="AG5905" s="3">
        <v>47.9706805772116</v>
      </c>
      <c r="AH5905" s="3">
        <v>44.9653115102583</v>
      </c>
      <c r="AI5905" s="3">
        <v>19.3179205046857</v>
      </c>
      <c r="AJ5905" s="3">
        <v>19.5092725112428</v>
      </c>
      <c r="AK5905" s="3">
        <v>13.1965351307336</v>
      </c>
      <c r="AL5905" s="3">
        <v>15.014973386604</v>
      </c>
      <c r="AM5905" s="3">
        <v>1000</v>
      </c>
      <c r="AN5905" s="5" t="s">
        <v>56</v>
      </c>
      <c r="AO5905" s="1"/>
      <c r="AP5905" s="1"/>
      <c r="AQ5905" s="1"/>
    </row>
    <row r="5906" spans="1:43">
      <c r="A5906" s="1" t="s">
        <v>14753</v>
      </c>
      <c r="B5906" s="1" t="s">
        <v>14754</v>
      </c>
      <c r="C5906" s="3">
        <v>6.86027397260274</v>
      </c>
      <c r="D5906" s="4">
        <v>41733</v>
      </c>
      <c r="E5906" s="3">
        <v>2.897070293</v>
      </c>
      <c r="F5906" s="5" t="s">
        <v>4115</v>
      </c>
      <c r="G5906" s="5">
        <v>631</v>
      </c>
      <c r="H5906" s="5" t="s">
        <v>93</v>
      </c>
      <c r="I5906" s="3">
        <v>10.1965146459029</v>
      </c>
      <c r="J5906" s="3">
        <v>29.6</v>
      </c>
      <c r="K5906" s="3">
        <v>3.33796940194716</v>
      </c>
      <c r="L5906" s="3">
        <v>22.5470763131814</v>
      </c>
      <c r="M5906" s="3">
        <v>4.75854776172012</v>
      </c>
      <c r="N5906" s="3">
        <v>30.8383233532934</v>
      </c>
      <c r="O5906" s="3">
        <v>18.7375149820216</v>
      </c>
      <c r="P5906" s="3">
        <v>27.2132796780684</v>
      </c>
      <c r="Q5906" s="3">
        <v>27.3350471293916</v>
      </c>
      <c r="R5906" s="3">
        <v>23.4778121775026</v>
      </c>
      <c r="S5906" s="3">
        <v>69.7315819531696</v>
      </c>
      <c r="T5906" s="3">
        <v>22.6045526733722</v>
      </c>
      <c r="U5906" s="3">
        <v>137.190742218675</v>
      </c>
      <c r="V5906" s="3">
        <v>25.1384274640089</v>
      </c>
      <c r="W5906" s="3">
        <v>107.252440725244</v>
      </c>
      <c r="X5906" s="3">
        <v>26.9662921348315</v>
      </c>
      <c r="Y5906" s="3">
        <v>124.471299093656</v>
      </c>
      <c r="Z5906" s="3">
        <v>32.2077922077922</v>
      </c>
      <c r="AA5906" s="3">
        <v>0.320083398910799</v>
      </c>
      <c r="AB5906" s="3">
        <v>0.302828539684058</v>
      </c>
      <c r="AC5906" s="3">
        <v>-24.0634920634921</v>
      </c>
      <c r="AD5906" s="3">
        <v>1.14033831973958</v>
      </c>
      <c r="AE5906" s="5">
        <v>9</v>
      </c>
      <c r="AF5906" s="3">
        <v>1.84944394416218</v>
      </c>
      <c r="AG5906" s="3">
        <v>71.9283963375572</v>
      </c>
      <c r="AH5906" s="3">
        <v>54.5171770362059</v>
      </c>
      <c r="AI5906" s="3">
        <v>24.8033642038402</v>
      </c>
      <c r="AJ5906" s="3">
        <v>20.8223216128122</v>
      </c>
      <c r="AK5906" s="3">
        <v>14.8606793906264</v>
      </c>
      <c r="AL5906" s="3"/>
      <c r="AM5906" s="3">
        <v>100</v>
      </c>
      <c r="AN5906" s="5" t="s">
        <v>56</v>
      </c>
      <c r="AO5906" s="1"/>
      <c r="AP5906" s="1"/>
      <c r="AQ5906" s="1"/>
    </row>
    <row r="5907" spans="1:43">
      <c r="A5907" s="1" t="s">
        <v>14755</v>
      </c>
      <c r="B5907" s="1" t="s">
        <v>14756</v>
      </c>
      <c r="C5907" s="3">
        <v>6.27123287671233</v>
      </c>
      <c r="D5907" s="4">
        <v>41948</v>
      </c>
      <c r="E5907" s="3">
        <v>3.8552998478</v>
      </c>
      <c r="F5907" s="5" t="s">
        <v>12785</v>
      </c>
      <c r="G5907" s="5">
        <v>260</v>
      </c>
      <c r="H5907" s="5" t="s">
        <v>93</v>
      </c>
      <c r="I5907" s="3">
        <v>12.7163781624501</v>
      </c>
      <c r="J5907" s="3">
        <v>17.85</v>
      </c>
      <c r="K5907" s="3">
        <v>4.18461538461538</v>
      </c>
      <c r="L5907" s="3">
        <v>11.0009910802775</v>
      </c>
      <c r="M5907" s="3">
        <v>5.15527950310558</v>
      </c>
      <c r="N5907" s="3">
        <v>28.4431137724551</v>
      </c>
      <c r="O5907" s="3">
        <v>24.7605011053795</v>
      </c>
      <c r="P5907" s="3">
        <v>12.0221327967807</v>
      </c>
      <c r="Q5907" s="3">
        <v>46.8343451864701</v>
      </c>
      <c r="R5907" s="3">
        <v>2.68317853457172</v>
      </c>
      <c r="S5907" s="3">
        <v>97.0896391152503</v>
      </c>
      <c r="T5907" s="3">
        <v>5.29380624669137</v>
      </c>
      <c r="U5907" s="3">
        <v>151.560178306092</v>
      </c>
      <c r="V5907" s="3">
        <v>19.6013289036545</v>
      </c>
      <c r="W5907" s="3">
        <v>113.762626262626</v>
      </c>
      <c r="X5907" s="3">
        <v>23.7203495630462</v>
      </c>
      <c r="Y5907" s="3">
        <v>110.049627791563</v>
      </c>
      <c r="Z5907" s="3">
        <v>38.0519480519481</v>
      </c>
      <c r="AA5907" s="3">
        <v>0.366980454647094</v>
      </c>
      <c r="AB5907" s="3">
        <v>0.260921669457747</v>
      </c>
      <c r="AC5907" s="3">
        <v>-25.2631578947368</v>
      </c>
      <c r="AD5907" s="3">
        <v>1.13836720492663</v>
      </c>
      <c r="AE5907" s="5">
        <v>5</v>
      </c>
      <c r="AF5907" s="3">
        <v>2.01449866196868</v>
      </c>
      <c r="AG5907" s="3">
        <v>90.7262150329323</v>
      </c>
      <c r="AH5907" s="3">
        <v>58.92193199266</v>
      </c>
      <c r="AI5907" s="3">
        <v>26.8291110740009</v>
      </c>
      <c r="AJ5907" s="3">
        <v>21.984855897176</v>
      </c>
      <c r="AK5907" s="3">
        <v>11.2322165648115</v>
      </c>
      <c r="AL5907" s="3"/>
      <c r="AM5907" s="3"/>
      <c r="AN5907" s="5" t="s">
        <v>46</v>
      </c>
      <c r="AO5907" s="1"/>
      <c r="AP5907" s="1"/>
      <c r="AQ5907" s="1"/>
    </row>
    <row r="5908" spans="1:43">
      <c r="A5908" s="1" t="s">
        <v>14757</v>
      </c>
      <c r="B5908" s="1" t="s">
        <v>14758</v>
      </c>
      <c r="C5908" s="3">
        <v>5.66027397260274</v>
      </c>
      <c r="D5908" s="4">
        <v>42171</v>
      </c>
      <c r="E5908" s="3">
        <v>1.010019545</v>
      </c>
      <c r="F5908" s="5" t="s">
        <v>14056</v>
      </c>
      <c r="G5908" s="5">
        <v>623</v>
      </c>
      <c r="H5908" s="5" t="s">
        <v>60</v>
      </c>
      <c r="I5908" s="3">
        <v>1.11900360027243</v>
      </c>
      <c r="J5908" s="3">
        <v>78.0753968253968</v>
      </c>
      <c r="K5908" s="3">
        <v>2.04241948153965</v>
      </c>
      <c r="L5908" s="3">
        <v>54.4582933844679</v>
      </c>
      <c r="M5908" s="3">
        <v>0.854037267080733</v>
      </c>
      <c r="N5908" s="3">
        <v>58.8526211671612</v>
      </c>
      <c r="O5908" s="3">
        <v>2.68774703557311</v>
      </c>
      <c r="P5908" s="3">
        <v>71.1967545638945</v>
      </c>
      <c r="Q5908" s="3">
        <v>6.25766871165642</v>
      </c>
      <c r="R5908" s="3">
        <v>62.7225130890052</v>
      </c>
      <c r="S5908" s="3">
        <v>25.0541516245487</v>
      </c>
      <c r="T5908" s="3">
        <v>67.0289855072464</v>
      </c>
      <c r="U5908" s="3">
        <v>47.593804371348</v>
      </c>
      <c r="V5908" s="3">
        <v>71.4770797962649</v>
      </c>
      <c r="W5908" s="3">
        <v>36.2539312510409</v>
      </c>
      <c r="X5908" s="3">
        <v>60.6818181818182</v>
      </c>
      <c r="Y5908" s="3">
        <v>78.8524314857143</v>
      </c>
      <c r="Z5908" s="3">
        <v>47.2491909385113</v>
      </c>
      <c r="AA5908" s="3">
        <v>0.139558957579148</v>
      </c>
      <c r="AB5908" s="3">
        <v>0.111899334090411</v>
      </c>
      <c r="AC5908" s="3">
        <v>-20.786174257663</v>
      </c>
      <c r="AD5908" s="3">
        <v>0.521560042127874</v>
      </c>
      <c r="AE5908" s="5">
        <v>4</v>
      </c>
      <c r="AF5908" s="3">
        <v>0.882892800111392</v>
      </c>
      <c r="AG5908" s="3">
        <v>14.9212897665611</v>
      </c>
      <c r="AH5908" s="3">
        <v>26.7496242698423</v>
      </c>
      <c r="AI5908" s="3">
        <v>12.2932867586248</v>
      </c>
      <c r="AJ5908" s="3">
        <v>13.8742856820382</v>
      </c>
      <c r="AK5908" s="3"/>
      <c r="AL5908" s="3"/>
      <c r="AM5908" s="3"/>
      <c r="AN5908" s="5" t="s">
        <v>46</v>
      </c>
      <c r="AO5908" s="1"/>
      <c r="AP5908" s="1"/>
      <c r="AQ5908" s="1"/>
    </row>
    <row r="5909" spans="1:43">
      <c r="A5909" s="1" t="s">
        <v>14759</v>
      </c>
      <c r="B5909" s="1" t="s">
        <v>14760</v>
      </c>
      <c r="C5909" s="3">
        <v>13.6767123287671</v>
      </c>
      <c r="D5909" s="4">
        <v>39245</v>
      </c>
      <c r="E5909" s="3">
        <v>18.6388687677</v>
      </c>
      <c r="F5909" s="5" t="s">
        <v>14761</v>
      </c>
      <c r="G5909" s="5">
        <v>1636</v>
      </c>
      <c r="H5909" s="5" t="s">
        <v>55</v>
      </c>
      <c r="I5909" s="3">
        <v>4.50288048695516</v>
      </c>
      <c r="J5909" s="3">
        <v>81.2462189957653</v>
      </c>
      <c r="K5909" s="3">
        <v>1.33779264214045</v>
      </c>
      <c r="L5909" s="3">
        <v>73.1638418079096</v>
      </c>
      <c r="M5909" s="3">
        <v>3.69619158495058</v>
      </c>
      <c r="N5909" s="3">
        <v>63.7941352483543</v>
      </c>
      <c r="O5909" s="3">
        <v>6.61404978972195</v>
      </c>
      <c r="P5909" s="3">
        <v>89.4701986754967</v>
      </c>
      <c r="Q5909" s="3">
        <v>19.5526480651736</v>
      </c>
      <c r="R5909" s="3">
        <v>62.5762195121951</v>
      </c>
      <c r="S5909" s="3">
        <v>46.7398937522886</v>
      </c>
      <c r="T5909" s="3">
        <v>78.515625</v>
      </c>
      <c r="U5909" s="3">
        <v>82.1642344856648</v>
      </c>
      <c r="V5909" s="3">
        <v>85.5013550135501</v>
      </c>
      <c r="W5909" s="3">
        <v>71.2943521809646</v>
      </c>
      <c r="X5909" s="3">
        <v>77.4624373956594</v>
      </c>
      <c r="Y5909" s="3">
        <v>110.327544405157</v>
      </c>
      <c r="Z5909" s="3">
        <v>67.1517671517671</v>
      </c>
      <c r="AA5909" s="3">
        <v>0.270850833491343</v>
      </c>
      <c r="AB5909" s="3">
        <v>0.199607720079552</v>
      </c>
      <c r="AC5909" s="3">
        <v>-23.0263157894737</v>
      </c>
      <c r="AD5909" s="3">
        <v>0.851691790044162</v>
      </c>
      <c r="AE5909" s="5">
        <v>3</v>
      </c>
      <c r="AF5909" s="3">
        <v>1.42891712406518</v>
      </c>
      <c r="AG5909" s="3">
        <v>38.4229288122399</v>
      </c>
      <c r="AH5909" s="3">
        <v>39.4985550077893</v>
      </c>
      <c r="AI5909" s="3">
        <v>17.5839153641079</v>
      </c>
      <c r="AJ5909" s="3">
        <v>20.4907096313484</v>
      </c>
      <c r="AK5909" s="3">
        <v>15.9915147840359</v>
      </c>
      <c r="AL5909" s="3">
        <v>15.6409220370472</v>
      </c>
      <c r="AM5909" s="3"/>
      <c r="AN5909" s="5" t="s">
        <v>46</v>
      </c>
      <c r="AO5909" s="1"/>
      <c r="AP5909" s="1"/>
      <c r="AQ5909" s="1"/>
    </row>
    <row r="5910" spans="1:43">
      <c r="A5910" s="1" t="s">
        <v>14762</v>
      </c>
      <c r="B5910" s="1" t="s">
        <v>14763</v>
      </c>
      <c r="C5910" s="3">
        <v>8.54794520547945</v>
      </c>
      <c r="D5910" s="4">
        <v>41117</v>
      </c>
      <c r="E5910" s="3">
        <v>43.1690355782</v>
      </c>
      <c r="F5910" s="5" t="s">
        <v>3527</v>
      </c>
      <c r="G5910" s="5">
        <v>2093</v>
      </c>
      <c r="H5910" s="5" t="s">
        <v>55</v>
      </c>
      <c r="I5910" s="3">
        <v>12.3191899710704</v>
      </c>
      <c r="J5910" s="3">
        <v>36.0556563823352</v>
      </c>
      <c r="K5910" s="3">
        <v>3.64849833147941</v>
      </c>
      <c r="L5910" s="3">
        <v>28.0225988700565</v>
      </c>
      <c r="M5910" s="3">
        <v>7.25138121546959</v>
      </c>
      <c r="N5910" s="3">
        <v>31.2387791741472</v>
      </c>
      <c r="O5910" s="3">
        <v>16.0398505603985</v>
      </c>
      <c r="P5910" s="3">
        <v>61.6556291390728</v>
      </c>
      <c r="Q5910" s="3">
        <v>18.4591914569031</v>
      </c>
      <c r="R5910" s="3">
        <v>64.7865853658537</v>
      </c>
      <c r="S5910" s="3">
        <v>68.0129823296069</v>
      </c>
      <c r="T5910" s="3">
        <v>45.80078125</v>
      </c>
      <c r="U5910" s="3">
        <v>134.321551892524</v>
      </c>
      <c r="V5910" s="3">
        <v>54.3360433604336</v>
      </c>
      <c r="W5910" s="3">
        <v>115.027664972555</v>
      </c>
      <c r="X5910" s="3">
        <v>47.5792988313856</v>
      </c>
      <c r="Y5910" s="3">
        <v>201.59573732524</v>
      </c>
      <c r="Z5910" s="3">
        <v>20.7900207900208</v>
      </c>
      <c r="AA5910" s="3">
        <v>0.353281284309219</v>
      </c>
      <c r="AB5910" s="3">
        <v>0.308266962876445</v>
      </c>
      <c r="AC5910" s="3">
        <v>-23.9490006891799</v>
      </c>
      <c r="AD5910" s="3">
        <v>1.21139855390422</v>
      </c>
      <c r="AE5910" s="5">
        <v>3</v>
      </c>
      <c r="AF5910" s="3">
        <v>1.94013833796154</v>
      </c>
      <c r="AG5910" s="3">
        <v>63.6555975474023</v>
      </c>
      <c r="AH5910" s="3">
        <v>56.292138886477</v>
      </c>
      <c r="AI5910" s="3">
        <v>26.5176134355636</v>
      </c>
      <c r="AJ5910" s="3">
        <v>26.8595273245308</v>
      </c>
      <c r="AK5910" s="3">
        <v>27.9888426628018</v>
      </c>
      <c r="AL5910" s="3">
        <v>25.2095649564254</v>
      </c>
      <c r="AM5910" s="3"/>
      <c r="AN5910" s="5" t="s">
        <v>46</v>
      </c>
      <c r="AO5910" s="1"/>
      <c r="AP5910" s="1"/>
      <c r="AQ5910" s="1"/>
    </row>
    <row r="5911" spans="1:43">
      <c r="A5911" s="1" t="s">
        <v>14764</v>
      </c>
      <c r="B5911" s="1" t="s">
        <v>14765</v>
      </c>
      <c r="C5911" s="3">
        <v>6.84383561643836</v>
      </c>
      <c r="D5911" s="4">
        <v>41739</v>
      </c>
      <c r="E5911" s="3">
        <v>16.7282634302</v>
      </c>
      <c r="F5911" s="5" t="s">
        <v>4296</v>
      </c>
      <c r="G5911" s="5">
        <v>2137</v>
      </c>
      <c r="H5911" s="5" t="s">
        <v>55</v>
      </c>
      <c r="I5911" s="3">
        <v>6.98253723677451</v>
      </c>
      <c r="J5911" s="3">
        <v>71.0828796128252</v>
      </c>
      <c r="K5911" s="3">
        <v>3.22109071086995</v>
      </c>
      <c r="L5911" s="3">
        <v>36.1581920903955</v>
      </c>
      <c r="M5911" s="3">
        <v>1.7562286272594</v>
      </c>
      <c r="N5911" s="3">
        <v>78.4560143626571</v>
      </c>
      <c r="O5911" s="3">
        <v>18.1145449390417</v>
      </c>
      <c r="P5911" s="3">
        <v>54.4370860927152</v>
      </c>
      <c r="Q5911" s="3">
        <v>18.8898401826484</v>
      </c>
      <c r="R5911" s="3">
        <v>64.2530487804878</v>
      </c>
      <c r="S5911" s="3">
        <v>60.8455598455598</v>
      </c>
      <c r="T5911" s="3">
        <v>57.71484375</v>
      </c>
      <c r="U5911" s="3">
        <v>162.026821409805</v>
      </c>
      <c r="V5911" s="3">
        <v>35.5013550135501</v>
      </c>
      <c r="W5911" s="3">
        <v>150.478191354201</v>
      </c>
      <c r="X5911" s="3">
        <v>21.8697829716194</v>
      </c>
      <c r="Y5911" s="3">
        <v>187.387495584615</v>
      </c>
      <c r="Z5911" s="3">
        <v>26.6112266112266</v>
      </c>
      <c r="AA5911" s="3">
        <v>0.279771879064122</v>
      </c>
      <c r="AB5911" s="3">
        <v>0.356373466596551</v>
      </c>
      <c r="AC5911" s="3">
        <v>-20.1511237902263</v>
      </c>
      <c r="AD5911" s="3">
        <v>1.77318147330875</v>
      </c>
      <c r="AE5911" s="5">
        <v>4</v>
      </c>
      <c r="AF5911" s="3">
        <v>2.52296115505959</v>
      </c>
      <c r="AG5911" s="3">
        <v>77.6005977102498</v>
      </c>
      <c r="AH5911" s="3">
        <v>63.5280027095659</v>
      </c>
      <c r="AI5911" s="3">
        <v>33.9141161375712</v>
      </c>
      <c r="AJ5911" s="3">
        <v>32.049253262381</v>
      </c>
      <c r="AK5911" s="3">
        <v>34.9926877754098</v>
      </c>
      <c r="AL5911" s="3"/>
      <c r="AM5911" s="3"/>
      <c r="AN5911" s="5" t="s">
        <v>46</v>
      </c>
      <c r="AO5911" s="1"/>
      <c r="AP5911" s="1"/>
      <c r="AQ5911" s="1"/>
    </row>
    <row r="5912" spans="1:43">
      <c r="A5912" s="1" t="s">
        <v>14766</v>
      </c>
      <c r="B5912" s="1" t="s">
        <v>14767</v>
      </c>
      <c r="C5912" s="3">
        <v>6.13150684931507</v>
      </c>
      <c r="D5912" s="4">
        <v>41999</v>
      </c>
      <c r="E5912" s="3">
        <v>3.0317522802</v>
      </c>
      <c r="F5912" s="5" t="s">
        <v>3820</v>
      </c>
      <c r="G5912" s="5">
        <v>2046</v>
      </c>
      <c r="H5912" s="5" t="s">
        <v>191</v>
      </c>
      <c r="I5912" s="3">
        <v>6.59941151744431</v>
      </c>
      <c r="J5912" s="3">
        <v>74.6835443037975</v>
      </c>
      <c r="K5912" s="3">
        <v>1.60256410256411</v>
      </c>
      <c r="L5912" s="3">
        <v>66.0958904109589</v>
      </c>
      <c r="M5912" s="3">
        <v>0.515259611573527</v>
      </c>
      <c r="N5912" s="3">
        <v>85.4054054054054</v>
      </c>
      <c r="O5912" s="3">
        <v>15.2727272727273</v>
      </c>
      <c r="P5912" s="3">
        <v>62.8571428571429</v>
      </c>
      <c r="Q5912" s="3">
        <v>16.2236480293309</v>
      </c>
      <c r="R5912" s="3">
        <v>67.7148846960168</v>
      </c>
      <c r="S5912" s="3">
        <v>63.8242894056848</v>
      </c>
      <c r="T5912" s="3">
        <v>53.4313725490196</v>
      </c>
      <c r="U5912" s="3">
        <v>153.6</v>
      </c>
      <c r="V5912" s="3">
        <v>47.8005865102639</v>
      </c>
      <c r="W5912" s="3">
        <v>137.67572633552</v>
      </c>
      <c r="X5912" s="3">
        <v>40.9893992932862</v>
      </c>
      <c r="Y5912" s="3">
        <v>132.021957913998</v>
      </c>
      <c r="Z5912" s="3">
        <v>60.7594936708861</v>
      </c>
      <c r="AA5912" s="3">
        <v>0.25330133264352</v>
      </c>
      <c r="AB5912" s="3">
        <v>0.279170328078641</v>
      </c>
      <c r="AC5912" s="3">
        <v>-31.0664605873261</v>
      </c>
      <c r="AD5912" s="3">
        <v>1.07456031996711</v>
      </c>
      <c r="AE5912" s="5">
        <v>5</v>
      </c>
      <c r="AF5912" s="3">
        <v>2.33055694833378</v>
      </c>
      <c r="AG5912" s="3">
        <v>60.9490218794412</v>
      </c>
      <c r="AH5912" s="3">
        <v>61.366798123422</v>
      </c>
      <c r="AI5912" s="3">
        <v>27.6959828777914</v>
      </c>
      <c r="AJ5912" s="3">
        <v>23.9194975505524</v>
      </c>
      <c r="AK5912" s="3">
        <v>19.9512185566268</v>
      </c>
      <c r="AL5912" s="3"/>
      <c r="AM5912" s="3"/>
      <c r="AN5912" s="5" t="s">
        <v>46</v>
      </c>
      <c r="AO5912" s="1"/>
      <c r="AP5912" s="1"/>
      <c r="AQ5912" s="1"/>
    </row>
    <row r="5913" spans="1:43">
      <c r="A5913" s="1" t="s">
        <v>14768</v>
      </c>
      <c r="B5913" s="1" t="s">
        <v>14769</v>
      </c>
      <c r="C5913" s="3">
        <v>4.48219178082192</v>
      </c>
      <c r="D5913" s="4">
        <v>42601</v>
      </c>
      <c r="E5913" s="3">
        <v>4.9280954433</v>
      </c>
      <c r="F5913" s="5" t="s">
        <v>3527</v>
      </c>
      <c r="G5913" s="5">
        <v>1637</v>
      </c>
      <c r="H5913" s="5" t="s">
        <v>93</v>
      </c>
      <c r="I5913" s="3">
        <v>8.61244019138757</v>
      </c>
      <c r="J5913" s="3">
        <v>36.2</v>
      </c>
      <c r="K5913" s="3">
        <v>3.33839150227619</v>
      </c>
      <c r="L5913" s="3">
        <v>22.4479682854311</v>
      </c>
      <c r="M5913" s="3">
        <v>6.90737833594978</v>
      </c>
      <c r="N5913" s="3">
        <v>17.9141716566866</v>
      </c>
      <c r="O5913" s="3">
        <v>10.5514190677665</v>
      </c>
      <c r="P5913" s="3">
        <v>48.8933601609658</v>
      </c>
      <c r="Q5913" s="3">
        <v>13.88128108788</v>
      </c>
      <c r="R5913" s="3">
        <v>49.2260061919505</v>
      </c>
      <c r="S5913" s="3">
        <v>59.0841924112161</v>
      </c>
      <c r="T5913" s="3">
        <v>32.4510322922181</v>
      </c>
      <c r="U5913" s="3">
        <v>119.650238471358</v>
      </c>
      <c r="V5913" s="3">
        <v>33.0011074197121</v>
      </c>
      <c r="W5913" s="3">
        <v>93.9924049381314</v>
      </c>
      <c r="X5913" s="3">
        <v>33.832709113608</v>
      </c>
      <c r="Y5913" s="3"/>
      <c r="Z5913" s="3"/>
      <c r="AA5913" s="3">
        <v>0.339228209576242</v>
      </c>
      <c r="AB5913" s="3">
        <v>0.30792376540418</v>
      </c>
      <c r="AC5913" s="3">
        <v>-23.9562624254473</v>
      </c>
      <c r="AD5913" s="3">
        <v>1.02969020094426</v>
      </c>
      <c r="AE5913" s="5">
        <v>3</v>
      </c>
      <c r="AF5913" s="3">
        <v>1.66738516096401</v>
      </c>
      <c r="AG5913" s="3">
        <v>56.8051014976351</v>
      </c>
      <c r="AH5913" s="3">
        <v>49.8204050708117</v>
      </c>
      <c r="AI5913" s="3">
        <v>22.1644803208313</v>
      </c>
      <c r="AJ5913" s="3">
        <v>16.360933363459</v>
      </c>
      <c r="AK5913" s="3"/>
      <c r="AL5913" s="3"/>
      <c r="AM5913" s="3">
        <v>500</v>
      </c>
      <c r="AN5913" s="5" t="s">
        <v>56</v>
      </c>
      <c r="AO5913" s="1"/>
      <c r="AP5913" s="1"/>
      <c r="AQ5913" s="1"/>
    </row>
    <row r="5914" spans="1:43">
      <c r="A5914" s="1" t="s">
        <v>14770</v>
      </c>
      <c r="B5914" s="1" t="s">
        <v>14771</v>
      </c>
      <c r="C5914" s="3">
        <v>4.19452054794521</v>
      </c>
      <c r="D5914" s="4">
        <v>42706</v>
      </c>
      <c r="E5914" s="3">
        <v>0.1405081353</v>
      </c>
      <c r="F5914" s="5" t="s">
        <v>1303</v>
      </c>
      <c r="G5914" s="5">
        <v>1532</v>
      </c>
      <c r="H5914" s="5" t="s">
        <v>112</v>
      </c>
      <c r="I5914" s="3">
        <v>9.973285841496</v>
      </c>
      <c r="J5914" s="3">
        <v>25.2631578947368</v>
      </c>
      <c r="K5914" s="3">
        <v>1.39573070607554</v>
      </c>
      <c r="L5914" s="3">
        <v>53.6082474226804</v>
      </c>
      <c r="M5914" s="3">
        <v>7.11188204683435</v>
      </c>
      <c r="N5914" s="3">
        <v>25.2631578947368</v>
      </c>
      <c r="O5914" s="3">
        <v>15.962441314554</v>
      </c>
      <c r="P5914" s="3">
        <v>35.1063829787234</v>
      </c>
      <c r="Q5914" s="3">
        <v>14.3518518518519</v>
      </c>
      <c r="R5914" s="3">
        <v>53.9325842696629</v>
      </c>
      <c r="S5914" s="3">
        <v>21.5551181102362</v>
      </c>
      <c r="T5914" s="3">
        <v>38.2716049382716</v>
      </c>
      <c r="U5914" s="3">
        <v>23.74749498998</v>
      </c>
      <c r="V5914" s="3">
        <v>61.7647058823529</v>
      </c>
      <c r="W5914" s="3">
        <v>15.205223880597</v>
      </c>
      <c r="X5914" s="3">
        <v>65.4545454545455</v>
      </c>
      <c r="Y5914" s="3"/>
      <c r="Z5914" s="3"/>
      <c r="AA5914" s="3">
        <v>0.105544135440931</v>
      </c>
      <c r="AB5914" s="3">
        <v>0.0424930765887112</v>
      </c>
      <c r="AC5914" s="3">
        <v>-31.7677198975235</v>
      </c>
      <c r="AD5914" s="3">
        <v>0.151796325642923</v>
      </c>
      <c r="AE5914" s="5">
        <v>3</v>
      </c>
      <c r="AF5914" s="3">
        <v>0.140739625851543</v>
      </c>
      <c r="AG5914" s="3">
        <v>15.572100541108</v>
      </c>
      <c r="AH5914" s="3">
        <v>16.46751962919</v>
      </c>
      <c r="AI5914" s="3">
        <v>3.57033522644459</v>
      </c>
      <c r="AJ5914" s="3">
        <v>6.56268210705142</v>
      </c>
      <c r="AK5914" s="3"/>
      <c r="AL5914" s="3"/>
      <c r="AM5914" s="3"/>
      <c r="AN5914" s="5" t="s">
        <v>51</v>
      </c>
      <c r="AO5914" s="1"/>
      <c r="AP5914" s="1"/>
      <c r="AQ5914" s="1"/>
    </row>
    <row r="5915" spans="1:43">
      <c r="A5915" s="1" t="s">
        <v>14772</v>
      </c>
      <c r="B5915" s="1" t="s">
        <v>14773</v>
      </c>
      <c r="C5915" s="3">
        <v>4.11780821917808</v>
      </c>
      <c r="D5915" s="4">
        <v>42733</v>
      </c>
      <c r="E5915" s="3"/>
      <c r="F5915" s="5"/>
      <c r="G5915" s="5"/>
      <c r="H5915" s="5" t="s">
        <v>1442</v>
      </c>
      <c r="I5915" s="3">
        <v>8.50636302746149</v>
      </c>
      <c r="J5915" s="3"/>
      <c r="K5915" s="3">
        <v>0.683654443753892</v>
      </c>
      <c r="L5915" s="3"/>
      <c r="M5915" s="3">
        <v>6.71936758893281</v>
      </c>
      <c r="N5915" s="3"/>
      <c r="O5915" s="3">
        <v>18.2481751824818</v>
      </c>
      <c r="P5915" s="3"/>
      <c r="Q5915" s="3">
        <v>22.7272727272727</v>
      </c>
      <c r="R5915" s="3"/>
      <c r="S5915" s="3">
        <v>35</v>
      </c>
      <c r="T5915" s="3"/>
      <c r="U5915" s="3">
        <v>49.5844875346261</v>
      </c>
      <c r="V5915" s="3"/>
      <c r="W5915" s="3">
        <v>43.7444543034605</v>
      </c>
      <c r="X5915" s="3"/>
      <c r="Y5915" s="3"/>
      <c r="Z5915" s="3"/>
      <c r="AA5915" s="3">
        <v>0.187798525446738</v>
      </c>
      <c r="AB5915" s="3">
        <v>0.133152810590675</v>
      </c>
      <c r="AC5915" s="3">
        <v>-24.211356466877</v>
      </c>
      <c r="AD5915" s="3">
        <v>0.530023994810575</v>
      </c>
      <c r="AE5915" s="5">
        <v>5</v>
      </c>
      <c r="AF5915" s="3">
        <v>0.852750155705469</v>
      </c>
      <c r="AG5915" s="3">
        <v>30.7260606612519</v>
      </c>
      <c r="AH5915" s="3">
        <v>28.2974456958674</v>
      </c>
      <c r="AI5915" s="3">
        <v>12.7357007559765</v>
      </c>
      <c r="AJ5915" s="3">
        <v>14.450790625979</v>
      </c>
      <c r="AK5915" s="3"/>
      <c r="AL5915" s="3"/>
      <c r="AM5915" s="3"/>
      <c r="AN5915" s="5" t="s">
        <v>51</v>
      </c>
      <c r="AO5915" s="1"/>
      <c r="AP5915" s="1"/>
      <c r="AQ5915" s="1"/>
    </row>
    <row r="5916" spans="1:43">
      <c r="A5916" s="1" t="s">
        <v>14774</v>
      </c>
      <c r="B5916" s="1" t="s">
        <v>14775</v>
      </c>
      <c r="C5916" s="3">
        <v>3.50684931506849</v>
      </c>
      <c r="D5916" s="4">
        <v>42957</v>
      </c>
      <c r="E5916" s="3">
        <v>0.8447420594</v>
      </c>
      <c r="F5916" s="5" t="s">
        <v>1303</v>
      </c>
      <c r="G5916" s="5">
        <v>1281</v>
      </c>
      <c r="H5916" s="5" t="s">
        <v>112</v>
      </c>
      <c r="I5916" s="3">
        <v>6.61157024793389</v>
      </c>
      <c r="J5916" s="3">
        <v>40</v>
      </c>
      <c r="K5916" s="3">
        <v>0.291545189504384</v>
      </c>
      <c r="L5916" s="3">
        <v>80.4123711340206</v>
      </c>
      <c r="M5916" s="3">
        <v>5.19877675840979</v>
      </c>
      <c r="N5916" s="3">
        <v>36.8421052631579</v>
      </c>
      <c r="O5916" s="3">
        <v>8.63157894736843</v>
      </c>
      <c r="P5916" s="3">
        <v>68.0851063829787</v>
      </c>
      <c r="Q5916" s="3">
        <v>10.3743315508021</v>
      </c>
      <c r="R5916" s="3">
        <v>71.9101123595506</v>
      </c>
      <c r="S5916" s="3">
        <v>1.77514792899408</v>
      </c>
      <c r="T5916" s="3">
        <v>85.1851851851852</v>
      </c>
      <c r="U5916" s="3">
        <v>3.82293762575453</v>
      </c>
      <c r="V5916" s="3">
        <v>85.2941176470588</v>
      </c>
      <c r="W5916" s="3">
        <v>2.5844930417495</v>
      </c>
      <c r="X5916" s="3">
        <v>89.0909090909091</v>
      </c>
      <c r="Y5916" s="3"/>
      <c r="Z5916" s="3"/>
      <c r="AA5916" s="3">
        <v>0.00834123559979475</v>
      </c>
      <c r="AB5916" s="3">
        <v>0.00709443843387694</v>
      </c>
      <c r="AC5916" s="3">
        <v>-21.9944082013048</v>
      </c>
      <c r="AD5916" s="3">
        <v>0.0387651592786516</v>
      </c>
      <c r="AE5916" s="5">
        <v>3</v>
      </c>
      <c r="AF5916" s="3">
        <v>-0.0656805468326747</v>
      </c>
      <c r="AG5916" s="3">
        <v>-0.413133701373858</v>
      </c>
      <c r="AH5916" s="3">
        <v>5.96661073868789</v>
      </c>
      <c r="AI5916" s="3">
        <v>0.825550128227071</v>
      </c>
      <c r="AJ5916" s="3"/>
      <c r="AK5916" s="3"/>
      <c r="AL5916" s="3"/>
      <c r="AM5916" s="3"/>
      <c r="AN5916" s="5" t="s">
        <v>51</v>
      </c>
      <c r="AO5916" s="1"/>
      <c r="AP5916" s="1"/>
      <c r="AQ5916" s="1"/>
    </row>
    <row r="5917" spans="1:43">
      <c r="A5917" s="1" t="s">
        <v>14776</v>
      </c>
      <c r="B5917" s="1" t="s">
        <v>14777</v>
      </c>
      <c r="C5917" s="3">
        <v>1.8986301369863</v>
      </c>
      <c r="D5917" s="4">
        <v>43544</v>
      </c>
      <c r="E5917" s="3">
        <v>1.2942737292</v>
      </c>
      <c r="F5917" s="5" t="s">
        <v>1303</v>
      </c>
      <c r="G5917" s="5">
        <v>694</v>
      </c>
      <c r="H5917" s="5" t="s">
        <v>60</v>
      </c>
      <c r="I5917" s="3">
        <v>10.0772259236826</v>
      </c>
      <c r="J5917" s="3">
        <v>20.6349206349206</v>
      </c>
      <c r="K5917" s="3">
        <v>2.1930132845997</v>
      </c>
      <c r="L5917" s="3">
        <v>51.6778523489933</v>
      </c>
      <c r="M5917" s="3">
        <v>5.92306571470202</v>
      </c>
      <c r="N5917" s="3">
        <v>11.6716122650841</v>
      </c>
      <c r="O5917" s="3">
        <v>14.6066530033107</v>
      </c>
      <c r="P5917" s="3">
        <v>35.1926977687627</v>
      </c>
      <c r="Q5917" s="3">
        <v>23.6309523809524</v>
      </c>
      <c r="R5917" s="3">
        <v>17.1727748691099</v>
      </c>
      <c r="S5917" s="3">
        <v>40.1889885256967</v>
      </c>
      <c r="T5917" s="3">
        <v>47.3429951690821</v>
      </c>
      <c r="U5917" s="3"/>
      <c r="V5917" s="3"/>
      <c r="W5917" s="3"/>
      <c r="X5917" s="3"/>
      <c r="Y5917" s="3"/>
      <c r="Z5917" s="3"/>
      <c r="AA5917" s="3">
        <v>0.23369677269112</v>
      </c>
      <c r="AB5917" s="3">
        <v>0.256014432670888</v>
      </c>
      <c r="AC5917" s="3">
        <v>-15.5567887532371</v>
      </c>
      <c r="AD5917" s="3"/>
      <c r="AE5917" s="5">
        <v>3</v>
      </c>
      <c r="AF5917" s="3">
        <v>1.53161119453077</v>
      </c>
      <c r="AG5917" s="3">
        <v>33.3149341027392</v>
      </c>
      <c r="AH5917" s="3"/>
      <c r="AI5917" s="3"/>
      <c r="AJ5917" s="3"/>
      <c r="AK5917" s="3"/>
      <c r="AL5917" s="3"/>
      <c r="AM5917" s="3"/>
      <c r="AN5917" s="5" t="s">
        <v>51</v>
      </c>
      <c r="AO5917" s="1"/>
      <c r="AP5917" s="1"/>
      <c r="AQ5917" s="1"/>
    </row>
    <row r="5918" spans="1:43">
      <c r="A5918" s="1" t="s">
        <v>14778</v>
      </c>
      <c r="B5918" s="1" t="s">
        <v>14779</v>
      </c>
      <c r="C5918" s="3">
        <v>0.572602739726027</v>
      </c>
      <c r="D5918" s="4">
        <v>44028</v>
      </c>
      <c r="E5918" s="3">
        <v>36.9931320384</v>
      </c>
      <c r="F5918" s="5" t="s">
        <v>14780</v>
      </c>
      <c r="G5918" s="5">
        <v>210</v>
      </c>
      <c r="H5918" s="5" t="s">
        <v>55</v>
      </c>
      <c r="I5918" s="3">
        <v>9.99416520796867</v>
      </c>
      <c r="J5918" s="3">
        <v>52.8130671506352</v>
      </c>
      <c r="K5918" s="3">
        <v>3.75845258688474</v>
      </c>
      <c r="L5918" s="3">
        <v>25.0847457627119</v>
      </c>
      <c r="M5918" s="3">
        <v>4.23380726698263</v>
      </c>
      <c r="N5918" s="3">
        <v>59.0065828845003</v>
      </c>
      <c r="O5918" s="3">
        <v>24.7023247023247</v>
      </c>
      <c r="P5918" s="3">
        <v>23.046357615894</v>
      </c>
      <c r="Q5918" s="3">
        <v>29.894674672704</v>
      </c>
      <c r="R5918" s="3">
        <v>32.0884146341463</v>
      </c>
      <c r="S5918" s="3"/>
      <c r="T5918" s="3"/>
      <c r="U5918" s="3"/>
      <c r="V5918" s="3"/>
      <c r="W5918" s="3"/>
      <c r="X5918" s="3"/>
      <c r="Y5918" s="3"/>
      <c r="Z5918" s="3"/>
      <c r="AA5918" s="3">
        <v>0.243535519125715</v>
      </c>
      <c r="AB5918" s="3">
        <v>0.456779890921774</v>
      </c>
      <c r="AC5918" s="3">
        <v>-7.75944753500863</v>
      </c>
      <c r="AD5918" s="3"/>
      <c r="AE5918" s="5">
        <v>2</v>
      </c>
      <c r="AF5918" s="3">
        <v>3.59100491698394</v>
      </c>
      <c r="AG5918" s="3"/>
      <c r="AH5918" s="3"/>
      <c r="AI5918" s="3"/>
      <c r="AJ5918" s="3"/>
      <c r="AK5918" s="3"/>
      <c r="AL5918" s="3"/>
      <c r="AM5918" s="3"/>
      <c r="AN5918" s="5" t="s">
        <v>1266</v>
      </c>
      <c r="AO5918" s="1"/>
      <c r="AP5918" s="1"/>
      <c r="AQ5918" s="1"/>
    </row>
    <row r="5919" spans="1:43">
      <c r="A5919" s="1" t="s">
        <v>14781</v>
      </c>
      <c r="B5919" s="1" t="s">
        <v>14782</v>
      </c>
      <c r="C5919" s="3">
        <v>15.2465753424658</v>
      </c>
      <c r="D5919" s="4">
        <v>38672</v>
      </c>
      <c r="E5919" s="3">
        <v>306.8112220873</v>
      </c>
      <c r="F5919" s="5" t="s">
        <v>14783</v>
      </c>
      <c r="G5919" s="5">
        <v>5566</v>
      </c>
      <c r="H5919" s="5" t="s">
        <v>55</v>
      </c>
      <c r="I5919" s="3">
        <v>11.9681952458519</v>
      </c>
      <c r="J5919" s="3">
        <v>38.3545069570478</v>
      </c>
      <c r="K5919" s="3">
        <v>4.33753537432468</v>
      </c>
      <c r="L5919" s="3">
        <v>14.4632768361582</v>
      </c>
      <c r="M5919" s="3">
        <v>7.2683030046551</v>
      </c>
      <c r="N5919" s="3">
        <v>30.9994015559545</v>
      </c>
      <c r="O5919" s="3">
        <v>18.5639946208268</v>
      </c>
      <c r="P5919" s="3">
        <v>52.6490066225166</v>
      </c>
      <c r="Q5919" s="3">
        <v>22.8634614802024</v>
      </c>
      <c r="R5919" s="3">
        <v>52.2103658536585</v>
      </c>
      <c r="S5919" s="3">
        <v>74.3260715859855</v>
      </c>
      <c r="T5919" s="3">
        <v>36.328125</v>
      </c>
      <c r="U5919" s="3">
        <v>168.985051462886</v>
      </c>
      <c r="V5919" s="3">
        <v>30.8943089430894</v>
      </c>
      <c r="W5919" s="3">
        <v>130.010566047501</v>
      </c>
      <c r="X5919" s="3">
        <v>35.8931552587646</v>
      </c>
      <c r="Y5919" s="3">
        <v>198.540931704559</v>
      </c>
      <c r="Z5919" s="3">
        <v>23.0769230769231</v>
      </c>
      <c r="AA5919" s="3">
        <v>0.330843306707797</v>
      </c>
      <c r="AB5919" s="3">
        <v>0.270737032487186</v>
      </c>
      <c r="AC5919" s="3">
        <v>-33.28067648562</v>
      </c>
      <c r="AD5919" s="3">
        <v>0.959590783599546</v>
      </c>
      <c r="AE5919" s="5">
        <v>5</v>
      </c>
      <c r="AF5919" s="3">
        <v>2.11485425051927</v>
      </c>
      <c r="AG5919" s="3">
        <v>66.7531404910649</v>
      </c>
      <c r="AH5919" s="3">
        <v>68.3895936710801</v>
      </c>
      <c r="AI5919" s="3">
        <v>29.3040683186725</v>
      </c>
      <c r="AJ5919" s="3">
        <v>29.352713404431</v>
      </c>
      <c r="AK5919" s="3">
        <v>29.1078594878297</v>
      </c>
      <c r="AL5919" s="3">
        <v>27.9721339581827</v>
      </c>
      <c r="AM5919" s="3">
        <v>30</v>
      </c>
      <c r="AN5919" s="5" t="s">
        <v>46</v>
      </c>
      <c r="AO5919" s="1"/>
      <c r="AP5919" s="1"/>
      <c r="AQ5919" s="1"/>
    </row>
    <row r="5920" spans="1:43">
      <c r="A5920" s="1" t="s">
        <v>14784</v>
      </c>
      <c r="B5920" s="1" t="s">
        <v>14785</v>
      </c>
      <c r="C5920" s="3">
        <v>12.3068493150685</v>
      </c>
      <c r="D5920" s="4">
        <v>39745</v>
      </c>
      <c r="E5920" s="3">
        <v>3.4580427872</v>
      </c>
      <c r="F5920" s="5" t="s">
        <v>1269</v>
      </c>
      <c r="G5920" s="5">
        <v>695</v>
      </c>
      <c r="H5920" s="5" t="s">
        <v>71</v>
      </c>
      <c r="I5920" s="3">
        <v>0.4888713080207</v>
      </c>
      <c r="J5920" s="3">
        <v>25.7861635220126</v>
      </c>
      <c r="K5920" s="3">
        <v>0.22156780617166</v>
      </c>
      <c r="L5920" s="3">
        <v>32.7044025157233</v>
      </c>
      <c r="M5920" s="3">
        <v>-1.01007278471696</v>
      </c>
      <c r="N5920" s="3">
        <v>72.9559748427673</v>
      </c>
      <c r="O5920" s="3">
        <v>1.37796930927827</v>
      </c>
      <c r="P5920" s="3">
        <v>17.7215189873418</v>
      </c>
      <c r="Q5920" s="3">
        <v>0.226450422651048</v>
      </c>
      <c r="R5920" s="3">
        <v>57.6923076923077</v>
      </c>
      <c r="S5920" s="3">
        <v>5.64125455846746</v>
      </c>
      <c r="T5920" s="3">
        <v>22.8187919463087</v>
      </c>
      <c r="U5920" s="3">
        <v>20.8856887605754</v>
      </c>
      <c r="V5920" s="3">
        <v>11.5107913669065</v>
      </c>
      <c r="W5920" s="3">
        <v>22.0743386008957</v>
      </c>
      <c r="X5920" s="3">
        <v>16.5467625899281</v>
      </c>
      <c r="Y5920" s="3">
        <v>19.3543218293462</v>
      </c>
      <c r="Z5920" s="3">
        <v>46.8253968253968</v>
      </c>
      <c r="AA5920" s="3">
        <v>0.0810834648185256</v>
      </c>
      <c r="AB5920" s="3">
        <v>0.216602591631414</v>
      </c>
      <c r="AC5920" s="3">
        <v>-5.57129367327668</v>
      </c>
      <c r="AD5920" s="3">
        <v>1.23162014827381</v>
      </c>
      <c r="AE5920" s="5">
        <v>2</v>
      </c>
      <c r="AF5920" s="3">
        <v>0.534675422046711</v>
      </c>
      <c r="AG5920" s="3">
        <v>6.05746283396991</v>
      </c>
      <c r="AH5920" s="3">
        <v>10.2342286894274</v>
      </c>
      <c r="AI5920" s="3">
        <v>6.46580316044429</v>
      </c>
      <c r="AJ5920" s="3">
        <v>4.36586619633166</v>
      </c>
      <c r="AK5920" s="3">
        <v>5.92980338864899</v>
      </c>
      <c r="AL5920" s="3">
        <v>5.74173237689397</v>
      </c>
      <c r="AM5920" s="3"/>
      <c r="AN5920" s="5" t="s">
        <v>46</v>
      </c>
      <c r="AO5920" s="1"/>
      <c r="AP5920" s="1"/>
      <c r="AQ5920" s="1"/>
    </row>
    <row r="5921" spans="1:43">
      <c r="A5921" s="1" t="s">
        <v>14786</v>
      </c>
      <c r="B5921" s="1" t="s">
        <v>14787</v>
      </c>
      <c r="C5921" s="3">
        <v>3.16986301369863</v>
      </c>
      <c r="D5921" s="4">
        <v>43080</v>
      </c>
      <c r="E5921" s="3">
        <v>5.1583822305</v>
      </c>
      <c r="F5921" s="5" t="s">
        <v>720</v>
      </c>
      <c r="G5921" s="5">
        <v>1158</v>
      </c>
      <c r="H5921" s="5" t="s">
        <v>50</v>
      </c>
      <c r="I5921" s="3">
        <v>-0.197612186084816</v>
      </c>
      <c r="J5921" s="3">
        <v>87.7623939258598</v>
      </c>
      <c r="K5921" s="3">
        <v>-0.00824946378486209</v>
      </c>
      <c r="L5921" s="3">
        <v>56.3523683045595</v>
      </c>
      <c r="M5921" s="3">
        <v>-0.39444490097791</v>
      </c>
      <c r="N5921" s="3">
        <v>90.8726625111309</v>
      </c>
      <c r="O5921" s="3">
        <v>-0.566037735849072</v>
      </c>
      <c r="P5921" s="3">
        <v>94.015532206487</v>
      </c>
      <c r="Q5921" s="3">
        <v>0.248118435199724</v>
      </c>
      <c r="R5921" s="3">
        <v>88.8942539835828</v>
      </c>
      <c r="S5921" s="3">
        <v>2.91392863940539</v>
      </c>
      <c r="T5921" s="3">
        <v>13.8983050847458</v>
      </c>
      <c r="U5921" s="3">
        <v>10.8554739928826</v>
      </c>
      <c r="V5921" s="3">
        <v>3.40557275541796</v>
      </c>
      <c r="W5921" s="3">
        <v>21.1179692708758</v>
      </c>
      <c r="X5921" s="3">
        <v>2.69687162891046</v>
      </c>
      <c r="Y5921" s="3"/>
      <c r="Z5921" s="3"/>
      <c r="AA5921" s="3">
        <v>0.0858592787403171</v>
      </c>
      <c r="AB5921" s="3">
        <v>0.667068081852502</v>
      </c>
      <c r="AC5921" s="3">
        <v>-1.35060421767632</v>
      </c>
      <c r="AD5921" s="3">
        <v>4.87369431954406</v>
      </c>
      <c r="AE5921" s="5">
        <v>2</v>
      </c>
      <c r="AF5921" s="3">
        <v>0.53661242053661</v>
      </c>
      <c r="AG5921" s="3">
        <v>3.8348211705336</v>
      </c>
      <c r="AH5921" s="3">
        <v>5.6037145916098</v>
      </c>
      <c r="AI5921" s="3">
        <v>6.6225529679989</v>
      </c>
      <c r="AJ5921" s="3"/>
      <c r="AK5921" s="3"/>
      <c r="AL5921" s="3"/>
      <c r="AM5921" s="3"/>
      <c r="AN5921" s="5" t="s">
        <v>51</v>
      </c>
      <c r="AO5921" s="1"/>
      <c r="AP5921" s="1"/>
      <c r="AQ5921" s="1"/>
    </row>
    <row r="5922" spans="1:43">
      <c r="A5922" s="1" t="s">
        <v>14788</v>
      </c>
      <c r="B5922" s="1" t="s">
        <v>14789</v>
      </c>
      <c r="C5922" s="3">
        <v>6.72602739726027</v>
      </c>
      <c r="D5922" s="4">
        <v>41782</v>
      </c>
      <c r="E5922" s="3">
        <v>16.0171337465</v>
      </c>
      <c r="F5922" s="5" t="s">
        <v>222</v>
      </c>
      <c r="G5922" s="5">
        <v>701</v>
      </c>
      <c r="H5922" s="5" t="s">
        <v>71</v>
      </c>
      <c r="I5922" s="3">
        <v>-1.15076867751506</v>
      </c>
      <c r="J5922" s="3">
        <v>79.2452830188679</v>
      </c>
      <c r="K5922" s="3">
        <v>-0.217805608494436</v>
      </c>
      <c r="L5922" s="3">
        <v>89.3081761006289</v>
      </c>
      <c r="M5922" s="3">
        <v>-1.03510351035103</v>
      </c>
      <c r="N5922" s="3">
        <v>73.5849056603774</v>
      </c>
      <c r="O5922" s="3">
        <v>-1.52261531571877</v>
      </c>
      <c r="P5922" s="3">
        <v>80.379746835443</v>
      </c>
      <c r="Q5922" s="3">
        <v>-0.865566675682994</v>
      </c>
      <c r="R5922" s="3">
        <v>75</v>
      </c>
      <c r="S5922" s="3">
        <v>2.03229398663697</v>
      </c>
      <c r="T5922" s="3">
        <v>57.0469798657718</v>
      </c>
      <c r="U5922" s="3">
        <v>10.7250755287009</v>
      </c>
      <c r="V5922" s="3">
        <v>33.8129496402878</v>
      </c>
      <c r="W5922" s="3">
        <v>17.5935828877005</v>
      </c>
      <c r="X5922" s="3">
        <v>38.8489208633094</v>
      </c>
      <c r="Y5922" s="3">
        <v>23.8175675675676</v>
      </c>
      <c r="Z5922" s="3">
        <v>25.3968253968254</v>
      </c>
      <c r="AA5922" s="3">
        <v>0.024181646704624</v>
      </c>
      <c r="AB5922" s="3">
        <v>0.47587961242016</v>
      </c>
      <c r="AC5922" s="3">
        <v>-1.88898836168307</v>
      </c>
      <c r="AD5922" s="3">
        <v>2.93295968097006</v>
      </c>
      <c r="AE5922" s="5">
        <v>3</v>
      </c>
      <c r="AF5922" s="3">
        <v>0.464386939601909</v>
      </c>
      <c r="AG5922" s="3">
        <v>2.69213436499505</v>
      </c>
      <c r="AH5922" s="3">
        <v>5.2758982948619</v>
      </c>
      <c r="AI5922" s="3">
        <v>5.52786625681434</v>
      </c>
      <c r="AJ5922" s="3">
        <v>4.69487773288371</v>
      </c>
      <c r="AK5922" s="3">
        <v>5.16381108385779</v>
      </c>
      <c r="AL5922" s="3"/>
      <c r="AM5922" s="3"/>
      <c r="AN5922" s="5" t="s">
        <v>46</v>
      </c>
      <c r="AO5922" s="1"/>
      <c r="AP5922" s="1"/>
      <c r="AQ5922" s="1"/>
    </row>
    <row r="5923" spans="1:43">
      <c r="A5923" s="1" t="s">
        <v>14790</v>
      </c>
      <c r="B5923" s="1" t="s">
        <v>14791</v>
      </c>
      <c r="C5923" s="3">
        <v>9.33972602739726</v>
      </c>
      <c r="D5923" s="4">
        <v>40828</v>
      </c>
      <c r="E5923" s="3">
        <v>50.6905950826</v>
      </c>
      <c r="F5923" s="5" t="s">
        <v>14792</v>
      </c>
      <c r="G5923" s="5">
        <v>3410</v>
      </c>
      <c r="H5923" s="5" t="s">
        <v>116</v>
      </c>
      <c r="I5923" s="3">
        <v>4.26884650317892</v>
      </c>
      <c r="J5923" s="3">
        <v>81.3084112149533</v>
      </c>
      <c r="K5923" s="3">
        <v>1.14537444933919</v>
      </c>
      <c r="L5923" s="3">
        <v>76.1467889908257</v>
      </c>
      <c r="M5923" s="3">
        <v>1.23456790123456</v>
      </c>
      <c r="N5923" s="3">
        <v>81.3084112149533</v>
      </c>
      <c r="O5923" s="3">
        <v>7.59137769447046</v>
      </c>
      <c r="P5923" s="3">
        <v>71</v>
      </c>
      <c r="Q5923" s="3">
        <v>0.967458223394882</v>
      </c>
      <c r="R5923" s="3">
        <v>87.8306878306878</v>
      </c>
      <c r="S5923" s="3">
        <v>30.5287094940307</v>
      </c>
      <c r="T5923" s="3">
        <v>90.1840490797546</v>
      </c>
      <c r="U5923" s="3">
        <v>69.8778444093602</v>
      </c>
      <c r="V5923" s="3">
        <v>86.5546218487395</v>
      </c>
      <c r="W5923" s="3">
        <v>40.0810248212181</v>
      </c>
      <c r="X5923" s="3">
        <v>89.010989010989</v>
      </c>
      <c r="Y5923" s="3">
        <v>69.7648610333333</v>
      </c>
      <c r="Z5923" s="3">
        <v>86.046511627907</v>
      </c>
      <c r="AA5923" s="3">
        <v>0.153866819086371</v>
      </c>
      <c r="AB5923" s="3">
        <v>0.103444498425053</v>
      </c>
      <c r="AC5923" s="3">
        <v>-31.3485113835376</v>
      </c>
      <c r="AD5923" s="3">
        <v>0.378568374162586</v>
      </c>
      <c r="AE5923" s="5">
        <v>5</v>
      </c>
      <c r="AF5923" s="3">
        <v>0.831019825669646</v>
      </c>
      <c r="AG5923" s="3">
        <v>28.3280090826896</v>
      </c>
      <c r="AH5923" s="3">
        <v>32.2489938115335</v>
      </c>
      <c r="AI5923" s="3">
        <v>9.72569379081165</v>
      </c>
      <c r="AJ5923" s="3">
        <v>9.87986218323038</v>
      </c>
      <c r="AK5923" s="3">
        <v>14.9171080578234</v>
      </c>
      <c r="AL5923" s="3">
        <v>18.4375035686213</v>
      </c>
      <c r="AM5923" s="3"/>
      <c r="AN5923" s="5" t="s">
        <v>46</v>
      </c>
      <c r="AO5923" s="1"/>
      <c r="AP5923" s="1"/>
      <c r="AQ5923" s="1"/>
    </row>
    <row r="5924" spans="1:43">
      <c r="A5924" s="1" t="s">
        <v>14793</v>
      </c>
      <c r="B5924" s="1" t="s">
        <v>14794</v>
      </c>
      <c r="C5924" s="3">
        <v>8.76986301369863</v>
      </c>
      <c r="D5924" s="4">
        <v>41036</v>
      </c>
      <c r="E5924" s="3">
        <v>5.4332021653</v>
      </c>
      <c r="F5924" s="5" t="s">
        <v>6361</v>
      </c>
      <c r="G5924" s="5">
        <v>946</v>
      </c>
      <c r="H5924" s="5" t="s">
        <v>50</v>
      </c>
      <c r="I5924" s="3">
        <v>-0.454721362229119</v>
      </c>
      <c r="J5924" s="3">
        <v>94.6851272889683</v>
      </c>
      <c r="K5924" s="3">
        <v>-0.0485719836798298</v>
      </c>
      <c r="L5924" s="3">
        <v>79.3714032757858</v>
      </c>
      <c r="M5924" s="3">
        <v>-0.512473409398577</v>
      </c>
      <c r="N5924" s="3">
        <v>93.7221727515583</v>
      </c>
      <c r="O5924" s="3">
        <v>-0.857583349392964</v>
      </c>
      <c r="P5924" s="3">
        <v>95.3860210141617</v>
      </c>
      <c r="Q5924" s="3">
        <v>-0.635078052539814</v>
      </c>
      <c r="R5924" s="3">
        <v>95.6059874456784</v>
      </c>
      <c r="S5924" s="3">
        <v>1.90305355782582</v>
      </c>
      <c r="T5924" s="3">
        <v>50.0564971751412</v>
      </c>
      <c r="U5924" s="3">
        <v>12.5369670470047</v>
      </c>
      <c r="V5924" s="3">
        <v>2.24458204334365</v>
      </c>
      <c r="W5924" s="3">
        <v>18.2600452493258</v>
      </c>
      <c r="X5924" s="3">
        <v>9.81661272923409</v>
      </c>
      <c r="Y5924" s="3">
        <v>22.8181039860432</v>
      </c>
      <c r="Z5924" s="3">
        <v>16.3398692810458</v>
      </c>
      <c r="AA5924" s="3">
        <v>0.0142991505797208</v>
      </c>
      <c r="AB5924" s="3">
        <v>0.444744398011485</v>
      </c>
      <c r="AC5924" s="3">
        <v>-1.4405762304922</v>
      </c>
      <c r="AD5924" s="3">
        <v>3.98380274221969</v>
      </c>
      <c r="AE5924" s="5">
        <v>2</v>
      </c>
      <c r="AF5924" s="3">
        <v>0.449814887397164</v>
      </c>
      <c r="AG5924" s="3">
        <v>2.9141427152225</v>
      </c>
      <c r="AH5924" s="3">
        <v>6.22523570512876</v>
      </c>
      <c r="AI5924" s="3">
        <v>5.21088081811951</v>
      </c>
      <c r="AJ5924" s="3">
        <v>4.34122569088298</v>
      </c>
      <c r="AK5924" s="3">
        <v>5.28983731550912</v>
      </c>
      <c r="AL5924" s="3">
        <v>5.87387426426655</v>
      </c>
      <c r="AM5924" s="3">
        <v>1000</v>
      </c>
      <c r="AN5924" s="5" t="s">
        <v>56</v>
      </c>
      <c r="AO5924" s="1"/>
      <c r="AP5924" s="1"/>
      <c r="AQ5924" s="1"/>
    </row>
    <row r="5925" spans="1:43">
      <c r="A5925" s="1" t="s">
        <v>14795</v>
      </c>
      <c r="B5925" s="1" t="s">
        <v>14796</v>
      </c>
      <c r="C5925" s="3">
        <v>7.41917808219178</v>
      </c>
      <c r="D5925" s="4">
        <v>41529</v>
      </c>
      <c r="E5925" s="3">
        <v>20.7002924597</v>
      </c>
      <c r="F5925" s="5" t="s">
        <v>14797</v>
      </c>
      <c r="G5925" s="5">
        <v>2709</v>
      </c>
      <c r="H5925" s="5" t="s">
        <v>60</v>
      </c>
      <c r="I5925" s="3">
        <v>11.3452188006483</v>
      </c>
      <c r="J5925" s="3">
        <v>16.468253968254</v>
      </c>
      <c r="K5925" s="3">
        <v>3.23065364387679</v>
      </c>
      <c r="L5925" s="3">
        <v>36.529242569511</v>
      </c>
      <c r="M5925" s="3">
        <v>5.2873563218391</v>
      </c>
      <c r="N5925" s="3">
        <v>17.9030662710188</v>
      </c>
      <c r="O5925" s="3">
        <v>18.7554019014693</v>
      </c>
      <c r="P5925" s="3">
        <v>14.1987829614604</v>
      </c>
      <c r="Q5925" s="3">
        <v>20.3152364273205</v>
      </c>
      <c r="R5925" s="3">
        <v>31.3089005235602</v>
      </c>
      <c r="S5925" s="3">
        <v>59.6404671216899</v>
      </c>
      <c r="T5925" s="3">
        <v>17.512077294686</v>
      </c>
      <c r="U5925" s="3">
        <v>150.326816611241</v>
      </c>
      <c r="V5925" s="3">
        <v>9.67741935483871</v>
      </c>
      <c r="W5925" s="3">
        <v>106.192546015378</v>
      </c>
      <c r="X5925" s="3">
        <v>9.31818181818182</v>
      </c>
      <c r="Y5925" s="3">
        <v>56.5875589640527</v>
      </c>
      <c r="Z5925" s="3">
        <v>66.6666666666667</v>
      </c>
      <c r="AA5925" s="3">
        <v>0.22515862539916</v>
      </c>
      <c r="AB5925" s="3">
        <v>0.21535768144999</v>
      </c>
      <c r="AC5925" s="3">
        <v>-34.2070239159473</v>
      </c>
      <c r="AD5925" s="3">
        <v>0.795839544865162</v>
      </c>
      <c r="AE5925" s="5">
        <v>7</v>
      </c>
      <c r="AF5925" s="3">
        <v>1.90043147841917</v>
      </c>
      <c r="AG5925" s="3">
        <v>69.7822911930011</v>
      </c>
      <c r="AH5925" s="3">
        <v>59.6289218262215</v>
      </c>
      <c r="AI5925" s="3">
        <v>25.6663439273962</v>
      </c>
      <c r="AJ5925" s="3">
        <v>15.3255436417091</v>
      </c>
      <c r="AK5925" s="3">
        <v>16.9366396559431</v>
      </c>
      <c r="AL5925" s="3"/>
      <c r="AM5925" s="3"/>
      <c r="AN5925" s="5" t="s">
        <v>46</v>
      </c>
      <c r="AO5925" s="1"/>
      <c r="AP5925" s="1"/>
      <c r="AQ5925" s="1"/>
    </row>
    <row r="5926" spans="1:43">
      <c r="A5926" s="1" t="s">
        <v>14798</v>
      </c>
      <c r="B5926" s="1" t="s">
        <v>14799</v>
      </c>
      <c r="C5926" s="3">
        <v>6.86027397260274</v>
      </c>
      <c r="D5926" s="4">
        <v>41733</v>
      </c>
      <c r="E5926" s="3">
        <v>76.3545848382</v>
      </c>
      <c r="F5926" s="5" t="s">
        <v>14800</v>
      </c>
      <c r="G5926" s="5">
        <v>2505</v>
      </c>
      <c r="H5926" s="5" t="s">
        <v>60</v>
      </c>
      <c r="I5926" s="3">
        <v>-6.47482014388489</v>
      </c>
      <c r="J5926" s="3">
        <v>95.0396825396825</v>
      </c>
      <c r="K5926" s="3">
        <v>2.36220472440944</v>
      </c>
      <c r="L5926" s="3">
        <v>48.418024928092</v>
      </c>
      <c r="M5926" s="3">
        <v>-13.7803979366249</v>
      </c>
      <c r="N5926" s="3">
        <v>99.2087042532146</v>
      </c>
      <c r="O5926" s="3">
        <v>12.6978794722625</v>
      </c>
      <c r="P5926" s="3">
        <v>43.3062880324544</v>
      </c>
      <c r="Q5926" s="3">
        <v>-1.34224096366319</v>
      </c>
      <c r="R5926" s="3">
        <v>76.544502617801</v>
      </c>
      <c r="S5926" s="3">
        <v>46.4833734760026</v>
      </c>
      <c r="T5926" s="3">
        <v>39.8550724637681</v>
      </c>
      <c r="U5926" s="3">
        <v>74.1132608082451</v>
      </c>
      <c r="V5926" s="3">
        <v>48.0475382003396</v>
      </c>
      <c r="W5926" s="3">
        <v>63.1441618261612</v>
      </c>
      <c r="X5926" s="3">
        <v>34.0909090909091</v>
      </c>
      <c r="Y5926" s="3">
        <v>12.4715856717801</v>
      </c>
      <c r="Z5926" s="3">
        <v>93.2038834951456</v>
      </c>
      <c r="AA5926" s="3">
        <v>0.142117215996025</v>
      </c>
      <c r="AB5926" s="3">
        <v>0.132064136033328</v>
      </c>
      <c r="AC5926" s="3">
        <v>-30.213017050647</v>
      </c>
      <c r="AD5926" s="3">
        <v>0.585405467736843</v>
      </c>
      <c r="AE5926" s="5">
        <v>3</v>
      </c>
      <c r="AF5926" s="3">
        <v>1.3746544843786</v>
      </c>
      <c r="AG5926" s="3">
        <v>45.9081529687594</v>
      </c>
      <c r="AH5926" s="3">
        <v>33.8315375563039</v>
      </c>
      <c r="AI5926" s="3">
        <v>13.0264115266578</v>
      </c>
      <c r="AJ5926" s="3">
        <v>4.87555337332128</v>
      </c>
      <c r="AK5926" s="3">
        <v>7.21281393995059</v>
      </c>
      <c r="AL5926" s="3"/>
      <c r="AM5926" s="3"/>
      <c r="AN5926" s="5" t="s">
        <v>46</v>
      </c>
      <c r="AO5926" s="1"/>
      <c r="AP5926" s="1"/>
      <c r="AQ5926" s="1"/>
    </row>
    <row r="5927" spans="1:43">
      <c r="A5927" s="1" t="s">
        <v>14801</v>
      </c>
      <c r="B5927" s="1" t="s">
        <v>14802</v>
      </c>
      <c r="C5927" s="3">
        <v>6.44657534246575</v>
      </c>
      <c r="D5927" s="4">
        <v>41884</v>
      </c>
      <c r="E5927" s="3">
        <v>8.8636212104</v>
      </c>
      <c r="F5927" s="5" t="s">
        <v>14803</v>
      </c>
      <c r="G5927" s="5">
        <v>2129</v>
      </c>
      <c r="H5927" s="5" t="s">
        <v>60</v>
      </c>
      <c r="I5927" s="3">
        <v>4.75206611570249</v>
      </c>
      <c r="J5927" s="3">
        <v>57.5396825396825</v>
      </c>
      <c r="K5927" s="3">
        <v>0.695134061569026</v>
      </c>
      <c r="L5927" s="3">
        <v>77.9482262703739</v>
      </c>
      <c r="M5927" s="3">
        <v>0.495540138751248</v>
      </c>
      <c r="N5927" s="3">
        <v>60.6330365974283</v>
      </c>
      <c r="O5927" s="3">
        <v>3.92095372670459</v>
      </c>
      <c r="P5927" s="3">
        <v>66.5314401622718</v>
      </c>
      <c r="Q5927" s="3">
        <v>3.50107108538458</v>
      </c>
      <c r="R5927" s="3">
        <v>66.9109947643979</v>
      </c>
      <c r="S5927" s="3">
        <v>34.2897127248898</v>
      </c>
      <c r="T5927" s="3">
        <v>54.5893719806763</v>
      </c>
      <c r="U5927" s="3">
        <v>122.866013450972</v>
      </c>
      <c r="V5927" s="3">
        <v>14.7707979626486</v>
      </c>
      <c r="W5927" s="3">
        <v>76.6164376545815</v>
      </c>
      <c r="X5927" s="3">
        <v>21.3636363636364</v>
      </c>
      <c r="Y5927" s="3">
        <v>54.5219857779337</v>
      </c>
      <c r="Z5927" s="3">
        <v>67.9611650485437</v>
      </c>
      <c r="AA5927" s="3">
        <v>0.134317813302142</v>
      </c>
      <c r="AB5927" s="3">
        <v>0.160976841410685</v>
      </c>
      <c r="AC5927" s="3">
        <v>-37.6481457634711</v>
      </c>
      <c r="AD5927" s="3">
        <v>0.553419882304188</v>
      </c>
      <c r="AE5927" s="5">
        <v>5</v>
      </c>
      <c r="AF5927" s="3">
        <v>1.56652606721881</v>
      </c>
      <c r="AG5927" s="3">
        <v>43.5074782960958</v>
      </c>
      <c r="AH5927" s="3">
        <v>53.3057349838017</v>
      </c>
      <c r="AI5927" s="3">
        <v>18.1185938708241</v>
      </c>
      <c r="AJ5927" s="3">
        <v>14.6095776207049</v>
      </c>
      <c r="AK5927" s="3">
        <v>11.1199509258538</v>
      </c>
      <c r="AL5927" s="3"/>
      <c r="AM5927" s="3"/>
      <c r="AN5927" s="5" t="s">
        <v>46</v>
      </c>
      <c r="AO5927" s="1"/>
      <c r="AP5927" s="1"/>
      <c r="AQ5927" s="1"/>
    </row>
    <row r="5928" spans="1:43">
      <c r="A5928" s="1" t="s">
        <v>14804</v>
      </c>
      <c r="B5928" s="1" t="s">
        <v>14805</v>
      </c>
      <c r="C5928" s="3">
        <v>6.15616438356164</v>
      </c>
      <c r="D5928" s="4">
        <v>41990</v>
      </c>
      <c r="E5928" s="3">
        <v>51.0228277357</v>
      </c>
      <c r="F5928" s="5" t="s">
        <v>14800</v>
      </c>
      <c r="G5928" s="5">
        <v>2129</v>
      </c>
      <c r="H5928" s="5" t="s">
        <v>60</v>
      </c>
      <c r="I5928" s="3">
        <v>7.93507664562671</v>
      </c>
      <c r="J5928" s="3">
        <v>42.8571428571429</v>
      </c>
      <c r="K5928" s="3">
        <v>3.27868852459017</v>
      </c>
      <c r="L5928" s="3">
        <v>35.1869606903164</v>
      </c>
      <c r="M5928" s="3">
        <v>1.5267175572519</v>
      </c>
      <c r="N5928" s="3">
        <v>54.2037586547972</v>
      </c>
      <c r="O5928" s="3">
        <v>13.9626848358546</v>
      </c>
      <c r="P5928" s="3">
        <v>39.4523326572008</v>
      </c>
      <c r="Q5928" s="3">
        <v>15.1430892927232</v>
      </c>
      <c r="R5928" s="3">
        <v>46.1780104712042</v>
      </c>
      <c r="S5928" s="3">
        <v>42.6860686451248</v>
      </c>
      <c r="T5928" s="3">
        <v>45.5314009661836</v>
      </c>
      <c r="U5928" s="3">
        <v>69.538150997083</v>
      </c>
      <c r="V5928" s="3">
        <v>52.8013582342954</v>
      </c>
      <c r="W5928" s="3">
        <v>45.1759541957992</v>
      </c>
      <c r="X5928" s="3">
        <v>51.3636363636364</v>
      </c>
      <c r="Y5928" s="3">
        <v>77.0408369927158</v>
      </c>
      <c r="Z5928" s="3">
        <v>48.5436893203884</v>
      </c>
      <c r="AA5928" s="3">
        <v>0.211039853821016</v>
      </c>
      <c r="AB5928" s="3">
        <v>0.119230849159363</v>
      </c>
      <c r="AC5928" s="3">
        <v>-26.3085002831999</v>
      </c>
      <c r="AD5928" s="3">
        <v>0.501937956354009</v>
      </c>
      <c r="AE5928" s="5">
        <v>2</v>
      </c>
      <c r="AF5928" s="3">
        <v>0.918613339152309</v>
      </c>
      <c r="AG5928" s="3">
        <v>29.6907978965159</v>
      </c>
      <c r="AH5928" s="3">
        <v>32.9745201606043</v>
      </c>
      <c r="AI5928" s="3">
        <v>11.2813342223087</v>
      </c>
      <c r="AJ5928" s="3">
        <v>12.3226836581885</v>
      </c>
      <c r="AK5928" s="3">
        <v>8.43662631729869</v>
      </c>
      <c r="AL5928" s="3"/>
      <c r="AM5928" s="3"/>
      <c r="AN5928" s="5" t="s">
        <v>46</v>
      </c>
      <c r="AO5928" s="1"/>
      <c r="AP5928" s="1"/>
      <c r="AQ5928" s="1"/>
    </row>
    <row r="5929" spans="1:43">
      <c r="A5929" s="1" t="s">
        <v>14806</v>
      </c>
      <c r="B5929" s="1" t="s">
        <v>14807</v>
      </c>
      <c r="C5929" s="3">
        <v>5.88219178082192</v>
      </c>
      <c r="D5929" s="4">
        <v>42090</v>
      </c>
      <c r="E5929" s="3">
        <v>25.6077007848</v>
      </c>
      <c r="F5929" s="5" t="s">
        <v>14797</v>
      </c>
      <c r="G5929" s="5">
        <v>2101</v>
      </c>
      <c r="H5929" s="5" t="s">
        <v>60</v>
      </c>
      <c r="I5929" s="3">
        <v>-6.42605633802817</v>
      </c>
      <c r="J5929" s="3">
        <v>94.7420634920635</v>
      </c>
      <c r="K5929" s="3">
        <v>-0.093984962406029</v>
      </c>
      <c r="L5929" s="3">
        <v>89.1658676893576</v>
      </c>
      <c r="M5929" s="3">
        <v>-7.24258289703316</v>
      </c>
      <c r="N5929" s="3">
        <v>94.8565776458952</v>
      </c>
      <c r="O5929" s="3">
        <v>-5.56608720716108</v>
      </c>
      <c r="P5929" s="3">
        <v>89.9594320486815</v>
      </c>
      <c r="Q5929" s="3">
        <v>-9.25246087930678</v>
      </c>
      <c r="R5929" s="3">
        <v>90.3664921465969</v>
      </c>
      <c r="S5929" s="3">
        <v>20.7293227638836</v>
      </c>
      <c r="T5929" s="3">
        <v>75.7246376811594</v>
      </c>
      <c r="U5929" s="3">
        <v>45.7514796811127</v>
      </c>
      <c r="V5929" s="3">
        <v>73.0050933786078</v>
      </c>
      <c r="W5929" s="3">
        <v>33.385995445228</v>
      </c>
      <c r="X5929" s="3">
        <v>65.6818181818182</v>
      </c>
      <c r="Y5929" s="3">
        <v>25.9150593472102</v>
      </c>
      <c r="Z5929" s="3">
        <v>83.495145631068</v>
      </c>
      <c r="AA5929" s="3">
        <v>0.0869753159416984</v>
      </c>
      <c r="AB5929" s="3">
        <v>0.0912989152195465</v>
      </c>
      <c r="AC5929" s="3">
        <v>-31.7559599582243</v>
      </c>
      <c r="AD5929" s="3">
        <v>0.316773938694739</v>
      </c>
      <c r="AE5929" s="5">
        <v>6</v>
      </c>
      <c r="AF5929" s="3">
        <v>1.09810044329208</v>
      </c>
      <c r="AG5929" s="3">
        <v>11.6212327401935</v>
      </c>
      <c r="AH5929" s="3">
        <v>25.1070409242813</v>
      </c>
      <c r="AI5929" s="3">
        <v>11.6696577394762</v>
      </c>
      <c r="AJ5929" s="3">
        <v>5.96477728283575</v>
      </c>
      <c r="AK5929" s="3"/>
      <c r="AL5929" s="3"/>
      <c r="AM5929" s="3"/>
      <c r="AN5929" s="5" t="s">
        <v>46</v>
      </c>
      <c r="AO5929" s="1"/>
      <c r="AP5929" s="1"/>
      <c r="AQ5929" s="1"/>
    </row>
    <row r="5930" spans="1:43">
      <c r="A5930" s="1" t="s">
        <v>14808</v>
      </c>
      <c r="B5930" s="1" t="s">
        <v>14809</v>
      </c>
      <c r="C5930" s="3">
        <v>5.87397260273973</v>
      </c>
      <c r="D5930" s="4">
        <v>42093</v>
      </c>
      <c r="E5930" s="3">
        <v>94.1789126571</v>
      </c>
      <c r="F5930" s="5" t="s">
        <v>14810</v>
      </c>
      <c r="G5930" s="5">
        <v>2101</v>
      </c>
      <c r="H5930" s="5" t="s">
        <v>60</v>
      </c>
      <c r="I5930" s="3">
        <v>4.99528746465599</v>
      </c>
      <c r="J5930" s="3">
        <v>56.9444444444444</v>
      </c>
      <c r="K5930" s="3">
        <v>-0.446827524575506</v>
      </c>
      <c r="L5930" s="3">
        <v>92.5215723873442</v>
      </c>
      <c r="M5930" s="3">
        <v>-2.53718285214349</v>
      </c>
      <c r="N5930" s="3">
        <v>81.2067260138477</v>
      </c>
      <c r="O5930" s="3">
        <v>24.4970822060916</v>
      </c>
      <c r="P5930" s="3">
        <v>4.15821501014199</v>
      </c>
      <c r="Q5930" s="3">
        <v>54.4308068895234</v>
      </c>
      <c r="R5930" s="3">
        <v>1.15183246073298</v>
      </c>
      <c r="S5930" s="3">
        <v>73.2408971559074</v>
      </c>
      <c r="T5930" s="3">
        <v>5.91787439613527</v>
      </c>
      <c r="U5930" s="3">
        <v>184.706762464119</v>
      </c>
      <c r="V5930" s="3">
        <v>3.56536502546689</v>
      </c>
      <c r="W5930" s="3">
        <v>117.751575352111</v>
      </c>
      <c r="X5930" s="3">
        <v>5.90909090909091</v>
      </c>
      <c r="Y5930" s="3">
        <v>113.041042038782</v>
      </c>
      <c r="Z5930" s="3">
        <v>26.537216828479</v>
      </c>
      <c r="AA5930" s="3">
        <v>0.228419709323213</v>
      </c>
      <c r="AB5930" s="3">
        <v>0.192264861054301</v>
      </c>
      <c r="AC5930" s="3">
        <v>-43.6988602849222</v>
      </c>
      <c r="AD5930" s="3">
        <v>0.676293867190629</v>
      </c>
      <c r="AE5930" s="5">
        <v>3</v>
      </c>
      <c r="AF5930" s="3">
        <v>2.1425412803327</v>
      </c>
      <c r="AG5930" s="3">
        <v>95.6007635034173</v>
      </c>
      <c r="AH5930" s="3">
        <v>73.0338037367124</v>
      </c>
      <c r="AI5930" s="3">
        <v>27.2033128651493</v>
      </c>
      <c r="AJ5930" s="3">
        <v>21.631468421524</v>
      </c>
      <c r="AK5930" s="3"/>
      <c r="AL5930" s="3"/>
      <c r="AM5930" s="3"/>
      <c r="AN5930" s="5" t="s">
        <v>46</v>
      </c>
      <c r="AO5930" s="1"/>
      <c r="AP5930" s="1"/>
      <c r="AQ5930" s="1"/>
    </row>
    <row r="5931" spans="1:43">
      <c r="A5931" s="1" t="s">
        <v>14811</v>
      </c>
      <c r="B5931" s="1" t="s">
        <v>14812</v>
      </c>
      <c r="C5931" s="3">
        <v>1.75890410958904</v>
      </c>
      <c r="D5931" s="4">
        <v>43595</v>
      </c>
      <c r="E5931" s="3">
        <v>6.3285928745</v>
      </c>
      <c r="F5931" s="5" t="s">
        <v>14797</v>
      </c>
      <c r="G5931" s="5">
        <v>643</v>
      </c>
      <c r="H5931" s="5" t="s">
        <v>60</v>
      </c>
      <c r="I5931" s="3">
        <v>12.2864117168429</v>
      </c>
      <c r="J5931" s="3">
        <v>9.12698412698413</v>
      </c>
      <c r="K5931" s="3">
        <v>3.44827586206895</v>
      </c>
      <c r="L5931" s="3">
        <v>28.5714285714286</v>
      </c>
      <c r="M5931" s="3">
        <v>11.470113085622</v>
      </c>
      <c r="N5931" s="3">
        <v>2.9673590504451</v>
      </c>
      <c r="O5931" s="3">
        <v>14.6179401993355</v>
      </c>
      <c r="P5931" s="3">
        <v>34.9898580121704</v>
      </c>
      <c r="Q5931" s="3">
        <v>22.0159151193634</v>
      </c>
      <c r="R5931" s="3">
        <v>23.5602094240838</v>
      </c>
      <c r="S5931" s="3">
        <v>30.6818181818182</v>
      </c>
      <c r="T5931" s="3">
        <v>57.2463768115942</v>
      </c>
      <c r="U5931" s="3"/>
      <c r="V5931" s="3"/>
      <c r="W5931" s="3"/>
      <c r="X5931" s="3"/>
      <c r="Y5931" s="3"/>
      <c r="Z5931" s="3"/>
      <c r="AA5931" s="3">
        <v>0.187873663273911</v>
      </c>
      <c r="AB5931" s="3">
        <v>0.220486290292695</v>
      </c>
      <c r="AC5931" s="3">
        <v>-17.3801369863014</v>
      </c>
      <c r="AD5931" s="3"/>
      <c r="AE5931" s="5">
        <v>3</v>
      </c>
      <c r="AF5931" s="3">
        <v>1.30619691737352</v>
      </c>
      <c r="AG5931" s="3">
        <v>18.6116246904633</v>
      </c>
      <c r="AH5931" s="3"/>
      <c r="AI5931" s="3"/>
      <c r="AJ5931" s="3"/>
      <c r="AK5931" s="3"/>
      <c r="AL5931" s="3"/>
      <c r="AM5931" s="3"/>
      <c r="AN5931" s="5" t="s">
        <v>46</v>
      </c>
      <c r="AO5931" s="1"/>
      <c r="AP5931" s="1"/>
      <c r="AQ5931" s="1"/>
    </row>
    <row r="5932" spans="1:43">
      <c r="A5932" s="1" t="s">
        <v>14813</v>
      </c>
      <c r="B5932" s="1" t="s">
        <v>14814</v>
      </c>
      <c r="C5932" s="3">
        <v>5.63561643835616</v>
      </c>
      <c r="D5932" s="4">
        <v>42180</v>
      </c>
      <c r="E5932" s="3">
        <v>2.0483183107</v>
      </c>
      <c r="F5932" s="5" t="s">
        <v>14332</v>
      </c>
      <c r="G5932" s="5">
        <v>2011</v>
      </c>
      <c r="H5932" s="5" t="s">
        <v>60</v>
      </c>
      <c r="I5932" s="3">
        <v>-9.12820512820513</v>
      </c>
      <c r="J5932" s="3">
        <v>99.2063492063492</v>
      </c>
      <c r="K5932" s="3">
        <v>-4.42286947141317</v>
      </c>
      <c r="L5932" s="3">
        <v>100</v>
      </c>
      <c r="M5932" s="3">
        <v>-7.41901776384536</v>
      </c>
      <c r="N5932" s="3">
        <v>95.1533135509397</v>
      </c>
      <c r="O5932" s="3">
        <v>-18.4188970638659</v>
      </c>
      <c r="P5932" s="3">
        <v>99.7971602434077</v>
      </c>
      <c r="Q5932" s="3">
        <v>-25.7927025880851</v>
      </c>
      <c r="R5932" s="3">
        <v>100</v>
      </c>
      <c r="S5932" s="3">
        <v>-13.7437622251189</v>
      </c>
      <c r="T5932" s="3">
        <v>99.7584541062802</v>
      </c>
      <c r="U5932" s="3">
        <v>53.8756215439254</v>
      </c>
      <c r="V5932" s="3">
        <v>65.365025466893</v>
      </c>
      <c r="W5932" s="3">
        <v>21.5772500587732</v>
      </c>
      <c r="X5932" s="3">
        <v>78.6363636363636</v>
      </c>
      <c r="Y5932" s="3">
        <v>-21.2170451573224</v>
      </c>
      <c r="Z5932" s="3">
        <v>99.3527508090615</v>
      </c>
      <c r="AA5932" s="3">
        <v>-0.0778886938984564</v>
      </c>
      <c r="AB5932" s="3">
        <v>0.0638118282723061</v>
      </c>
      <c r="AC5932" s="3">
        <v>-37.0636587130032</v>
      </c>
      <c r="AD5932" s="3">
        <v>0.181221648515726</v>
      </c>
      <c r="AE5932" s="5">
        <v>6</v>
      </c>
      <c r="AF5932" s="3">
        <v>0.78137750716458</v>
      </c>
      <c r="AG5932" s="3">
        <v>-6.74731605630504</v>
      </c>
      <c r="AH5932" s="3">
        <v>24.8490975967132</v>
      </c>
      <c r="AI5932" s="3">
        <v>5.79315674113121</v>
      </c>
      <c r="AJ5932" s="3">
        <v>-3.09535039153794</v>
      </c>
      <c r="AK5932" s="3"/>
      <c r="AL5932" s="3"/>
      <c r="AM5932" s="3"/>
      <c r="AN5932" s="5" t="s">
        <v>46</v>
      </c>
      <c r="AO5932" s="1"/>
      <c r="AP5932" s="1"/>
      <c r="AQ5932" s="1"/>
    </row>
    <row r="5933" spans="1:43">
      <c r="A5933" s="1" t="s">
        <v>14815</v>
      </c>
      <c r="B5933" s="1" t="s">
        <v>14816</v>
      </c>
      <c r="C5933" s="3">
        <v>5.66301369863014</v>
      </c>
      <c r="D5933" s="4">
        <v>42170</v>
      </c>
      <c r="E5933" s="3">
        <v>18.7231226311</v>
      </c>
      <c r="F5933" s="5" t="s">
        <v>14332</v>
      </c>
      <c r="G5933" s="5">
        <v>2015</v>
      </c>
      <c r="H5933" s="5" t="s">
        <v>60</v>
      </c>
      <c r="I5933" s="3">
        <v>6.66666666666667</v>
      </c>
      <c r="J5933" s="3">
        <v>51.5873015873016</v>
      </c>
      <c r="K5933" s="3">
        <v>3.17892824704814</v>
      </c>
      <c r="L5933" s="3">
        <v>37.5838926174497</v>
      </c>
      <c r="M5933" s="3">
        <v>-1.21739130434782</v>
      </c>
      <c r="N5933" s="3">
        <v>69.1394658753709</v>
      </c>
      <c r="O5933" s="3">
        <v>10.9124182555219</v>
      </c>
      <c r="P5933" s="3">
        <v>50.5070993914807</v>
      </c>
      <c r="Q5933" s="3">
        <v>18.2379030525842</v>
      </c>
      <c r="R5933" s="3">
        <v>39.4764397905759</v>
      </c>
      <c r="S5933" s="3">
        <v>49.9523644546643</v>
      </c>
      <c r="T5933" s="3">
        <v>32.2463768115942</v>
      </c>
      <c r="U5933" s="3">
        <v>167.882023891366</v>
      </c>
      <c r="V5933" s="3">
        <v>4.92359932088285</v>
      </c>
      <c r="W5933" s="3">
        <v>127.951693600605</v>
      </c>
      <c r="X5933" s="3">
        <v>4.31818181818182</v>
      </c>
      <c r="Y5933" s="3">
        <v>92.3980543227032</v>
      </c>
      <c r="Z5933" s="3">
        <v>40.453074433657</v>
      </c>
      <c r="AA5933" s="3">
        <v>0.164458375419865</v>
      </c>
      <c r="AB5933" s="3">
        <v>0.21617995341151</v>
      </c>
      <c r="AC5933" s="3">
        <v>-39.34521222158</v>
      </c>
      <c r="AD5933" s="3">
        <v>0.801665699010538</v>
      </c>
      <c r="AE5933" s="5">
        <v>7</v>
      </c>
      <c r="AF5933" s="3">
        <v>2.23751936809476</v>
      </c>
      <c r="AG5933" s="3">
        <v>63.9799785428811</v>
      </c>
      <c r="AH5933" s="3">
        <v>70.9919824401908</v>
      </c>
      <c r="AI5933" s="3">
        <v>27.8652991810411</v>
      </c>
      <c r="AJ5933" s="3">
        <v>19.2428003039711</v>
      </c>
      <c r="AK5933" s="3"/>
      <c r="AL5933" s="3"/>
      <c r="AM5933" s="3"/>
      <c r="AN5933" s="5" t="s">
        <v>46</v>
      </c>
      <c r="AO5933" s="1"/>
      <c r="AP5933" s="1"/>
      <c r="AQ5933" s="1"/>
    </row>
    <row r="5934" spans="1:43">
      <c r="A5934" s="1" t="s">
        <v>14817</v>
      </c>
      <c r="B5934" s="1" t="s">
        <v>14818</v>
      </c>
      <c r="C5934" s="3">
        <v>5.65205479452055</v>
      </c>
      <c r="D5934" s="4">
        <v>42174</v>
      </c>
      <c r="E5934" s="3">
        <v>4.4347208554</v>
      </c>
      <c r="F5934" s="5" t="s">
        <v>14332</v>
      </c>
      <c r="G5934" s="5">
        <v>1172</v>
      </c>
      <c r="H5934" s="5" t="s">
        <v>60</v>
      </c>
      <c r="I5934" s="3">
        <v>-5.83804143126178</v>
      </c>
      <c r="J5934" s="3">
        <v>92.7579365079365</v>
      </c>
      <c r="K5934" s="3">
        <v>1.31712259371835</v>
      </c>
      <c r="L5934" s="3">
        <v>66.5388302972196</v>
      </c>
      <c r="M5934" s="3">
        <v>-5.57129367327667</v>
      </c>
      <c r="N5934" s="3">
        <v>91.5924826904055</v>
      </c>
      <c r="O5934" s="3">
        <v>3.44266750219704</v>
      </c>
      <c r="P5934" s="3">
        <v>67.7484787018255</v>
      </c>
      <c r="Q5934" s="3">
        <v>11.6239402298898</v>
      </c>
      <c r="R5934" s="3">
        <v>51.9371727748691</v>
      </c>
      <c r="S5934" s="3">
        <v>23.3879003978303</v>
      </c>
      <c r="T5934" s="3">
        <v>70.048309178744</v>
      </c>
      <c r="U5934" s="3">
        <v>27.4001337044227</v>
      </c>
      <c r="V5934" s="3">
        <v>85.7385398981324</v>
      </c>
      <c r="W5934" s="3">
        <v>-3.47696119785737</v>
      </c>
      <c r="X5934" s="3">
        <v>93.6363636363636</v>
      </c>
      <c r="Y5934" s="3">
        <v>24.8720688001304</v>
      </c>
      <c r="Z5934" s="3">
        <v>84.4660194174757</v>
      </c>
      <c r="AA5934" s="3">
        <v>0.110065965208663</v>
      </c>
      <c r="AB5934" s="3">
        <v>-0.0112184619467006</v>
      </c>
      <c r="AC5934" s="3">
        <v>-33.7056150605314</v>
      </c>
      <c r="AD5934" s="3">
        <v>-0.0347289254638431</v>
      </c>
      <c r="AE5934" s="5">
        <v>6</v>
      </c>
      <c r="AF5934" s="3">
        <v>-0.0757919349606448</v>
      </c>
      <c r="AG5934" s="3">
        <v>6.04299579525893</v>
      </c>
      <c r="AH5934" s="3">
        <v>15.7839269317771</v>
      </c>
      <c r="AI5934" s="3">
        <v>-0.868765586112541</v>
      </c>
      <c r="AJ5934" s="3">
        <v>2.65585784169007</v>
      </c>
      <c r="AK5934" s="3"/>
      <c r="AL5934" s="3"/>
      <c r="AM5934" s="3"/>
      <c r="AN5934" s="5" t="s">
        <v>46</v>
      </c>
      <c r="AO5934" s="1"/>
      <c r="AP5934" s="1"/>
      <c r="AQ5934" s="1"/>
    </row>
    <row r="5935" spans="1:43">
      <c r="A5935" s="1" t="s">
        <v>14819</v>
      </c>
      <c r="B5935" s="1" t="s">
        <v>14820</v>
      </c>
      <c r="C5935" s="3">
        <v>4.98904109589041</v>
      </c>
      <c r="D5935" s="4">
        <v>42416</v>
      </c>
      <c r="E5935" s="3">
        <v>2.939844537</v>
      </c>
      <c r="F5935" s="5" t="s">
        <v>14332</v>
      </c>
      <c r="G5935" s="5">
        <v>1822</v>
      </c>
      <c r="H5935" s="5" t="s">
        <v>60</v>
      </c>
      <c r="I5935" s="3">
        <v>5.28479154433352</v>
      </c>
      <c r="J5935" s="3">
        <v>56.4484126984127</v>
      </c>
      <c r="K5935" s="3">
        <v>0.786958965711074</v>
      </c>
      <c r="L5935" s="3">
        <v>76.6059443911793</v>
      </c>
      <c r="M5935" s="3">
        <v>-0.719822812846075</v>
      </c>
      <c r="N5935" s="3">
        <v>65.5786350148368</v>
      </c>
      <c r="O5935" s="3">
        <v>1.41402714932126</v>
      </c>
      <c r="P5935" s="3">
        <v>76.6734279918864</v>
      </c>
      <c r="Q5935" s="3">
        <v>4.85380116959064</v>
      </c>
      <c r="R5935" s="3">
        <v>65.130890052356</v>
      </c>
      <c r="S5935" s="3">
        <v>31.4516129032258</v>
      </c>
      <c r="T5935" s="3">
        <v>56.5217391304348</v>
      </c>
      <c r="U5935" s="3">
        <v>141.318977119785</v>
      </c>
      <c r="V5935" s="3">
        <v>11.5449915110357</v>
      </c>
      <c r="W5935" s="3">
        <v>100.559284116331</v>
      </c>
      <c r="X5935" s="3">
        <v>10.4545454545455</v>
      </c>
      <c r="Y5935" s="3"/>
      <c r="Z5935" s="3"/>
      <c r="AA5935" s="3">
        <v>0.128918398543714</v>
      </c>
      <c r="AB5935" s="3">
        <v>0.188316730206577</v>
      </c>
      <c r="AC5935" s="3">
        <v>-38.4834123222749</v>
      </c>
      <c r="AD5935" s="3">
        <v>0.677073876497186</v>
      </c>
      <c r="AE5935" s="5">
        <v>5</v>
      </c>
      <c r="AF5935" s="3">
        <v>1.90848774682088</v>
      </c>
      <c r="AG5935" s="3">
        <v>38.6522317695864</v>
      </c>
      <c r="AH5935" s="3">
        <v>61.6035309748776</v>
      </c>
      <c r="AI5935" s="3">
        <v>22.0077754449124</v>
      </c>
      <c r="AJ5935" s="3">
        <v>20.0107830977749</v>
      </c>
      <c r="AK5935" s="3"/>
      <c r="AL5935" s="3"/>
      <c r="AM5935" s="3"/>
      <c r="AN5935" s="5" t="s">
        <v>46</v>
      </c>
      <c r="AO5935" s="1"/>
      <c r="AP5935" s="1"/>
      <c r="AQ5935" s="1"/>
    </row>
    <row r="5936" spans="1:43">
      <c r="A5936" s="1" t="s">
        <v>14821</v>
      </c>
      <c r="B5936" s="1" t="s">
        <v>14822</v>
      </c>
      <c r="C5936" s="3">
        <v>4.25205479452055</v>
      </c>
      <c r="D5936" s="4">
        <v>42685</v>
      </c>
      <c r="E5936" s="3">
        <v>6.3330922024</v>
      </c>
      <c r="F5936" s="5" t="s">
        <v>14823</v>
      </c>
      <c r="G5936" s="5">
        <v>1553</v>
      </c>
      <c r="H5936" s="5" t="s">
        <v>116</v>
      </c>
      <c r="I5936" s="3">
        <v>13.1604226705091</v>
      </c>
      <c r="J5936" s="3">
        <v>4.67289719626168</v>
      </c>
      <c r="K5936" s="3">
        <v>2.25694444444445</v>
      </c>
      <c r="L5936" s="3">
        <v>57.3394495412844</v>
      </c>
      <c r="M5936" s="3">
        <v>8.22232429949471</v>
      </c>
      <c r="N5936" s="3">
        <v>1.4018691588785</v>
      </c>
      <c r="O5936" s="3">
        <v>19.959266802444</v>
      </c>
      <c r="P5936" s="3">
        <v>14.5</v>
      </c>
      <c r="Q5936" s="3">
        <v>9.9906629318394</v>
      </c>
      <c r="R5936" s="3">
        <v>59.7883597883598</v>
      </c>
      <c r="S5936" s="3">
        <v>70.4775687409551</v>
      </c>
      <c r="T5936" s="3">
        <v>5.52147239263804</v>
      </c>
      <c r="U5936" s="3">
        <v>193.765586034913</v>
      </c>
      <c r="V5936" s="3">
        <v>2.52100840336134</v>
      </c>
      <c r="W5936" s="3">
        <v>163.240223463687</v>
      </c>
      <c r="X5936" s="3">
        <v>2.1978021978022</v>
      </c>
      <c r="Y5936" s="3"/>
      <c r="Z5936" s="3"/>
      <c r="AA5936" s="3">
        <v>0.258113439123394</v>
      </c>
      <c r="AB5936" s="3">
        <v>0.28127459951429</v>
      </c>
      <c r="AC5936" s="3">
        <v>-38.2747068676717</v>
      </c>
      <c r="AD5936" s="3">
        <v>0.992680587234239</v>
      </c>
      <c r="AE5936" s="5">
        <v>5</v>
      </c>
      <c r="AF5936" s="3">
        <v>2.69554511889873</v>
      </c>
      <c r="AG5936" s="3">
        <v>83.2496963179627</v>
      </c>
      <c r="AH5936" s="3">
        <v>75.9816167127205</v>
      </c>
      <c r="AI5936" s="3">
        <v>36.9882142594031</v>
      </c>
      <c r="AJ5936" s="3">
        <v>28.5657621580437</v>
      </c>
      <c r="AK5936" s="3"/>
      <c r="AL5936" s="3"/>
      <c r="AM5936" s="3"/>
      <c r="AN5936" s="5" t="s">
        <v>46</v>
      </c>
      <c r="AO5936" s="1"/>
      <c r="AP5936" s="1"/>
      <c r="AQ5936" s="1"/>
    </row>
    <row r="5937" spans="1:43">
      <c r="A5937" s="1" t="s">
        <v>14824</v>
      </c>
      <c r="B5937" s="1" t="s">
        <v>14825</v>
      </c>
      <c r="C5937" s="3">
        <v>3.91780821917808</v>
      </c>
      <c r="D5937" s="4">
        <v>42807</v>
      </c>
      <c r="E5937" s="3">
        <v>0.8198582225</v>
      </c>
      <c r="F5937" s="5" t="s">
        <v>14826</v>
      </c>
      <c r="G5937" s="5">
        <v>1431</v>
      </c>
      <c r="H5937" s="5" t="s">
        <v>116</v>
      </c>
      <c r="I5937" s="3">
        <v>3.63175675675676</v>
      </c>
      <c r="J5937" s="3">
        <v>84.1121495327103</v>
      </c>
      <c r="K5937" s="3">
        <v>-0.532715691951366</v>
      </c>
      <c r="L5937" s="3">
        <v>98.1651376146789</v>
      </c>
      <c r="M5937" s="3">
        <v>3.50686912509038</v>
      </c>
      <c r="N5937" s="3">
        <v>54.6728971962617</v>
      </c>
      <c r="O5937" s="3">
        <v>3.41962673088501</v>
      </c>
      <c r="P5937" s="3">
        <v>87</v>
      </c>
      <c r="Q5937" s="3">
        <v>-1.42316079421554</v>
      </c>
      <c r="R5937" s="3">
        <v>94.7089947089947</v>
      </c>
      <c r="S5937" s="3">
        <v>15.8796546141392</v>
      </c>
      <c r="T5937" s="3">
        <v>96.9325153374233</v>
      </c>
      <c r="U5937" s="3">
        <v>53.3202427704391</v>
      </c>
      <c r="V5937" s="3">
        <v>98.3193277310924</v>
      </c>
      <c r="W5937" s="3">
        <v>9.46979352536325</v>
      </c>
      <c r="X5937" s="3">
        <v>98.9010989010989</v>
      </c>
      <c r="Y5937" s="3"/>
      <c r="Z5937" s="3"/>
      <c r="AA5937" s="3">
        <v>0.0723024483886461</v>
      </c>
      <c r="AB5937" s="3">
        <v>0.0300662438692475</v>
      </c>
      <c r="AC5937" s="3">
        <v>-42.1698850318116</v>
      </c>
      <c r="AD5937" s="3">
        <v>0.0724740552890218</v>
      </c>
      <c r="AE5937" s="5">
        <v>3</v>
      </c>
      <c r="AF5937" s="3">
        <v>0.241300495586299</v>
      </c>
      <c r="AG5937" s="3">
        <v>16.2330330506648</v>
      </c>
      <c r="AH5937" s="3">
        <v>23.5940733303126</v>
      </c>
      <c r="AI5937" s="3">
        <v>2.74304985674847</v>
      </c>
      <c r="AJ5937" s="3"/>
      <c r="AK5937" s="3"/>
      <c r="AL5937" s="3"/>
      <c r="AM5937" s="3"/>
      <c r="AN5937" s="5" t="s">
        <v>46</v>
      </c>
      <c r="AO5937" s="1"/>
      <c r="AP5937" s="1"/>
      <c r="AQ5937" s="1"/>
    </row>
    <row r="5938" spans="1:43">
      <c r="A5938" s="1" t="s">
        <v>14827</v>
      </c>
      <c r="B5938" s="1" t="s">
        <v>14828</v>
      </c>
      <c r="C5938" s="3">
        <v>3.79452054794521</v>
      </c>
      <c r="D5938" s="4">
        <v>42852</v>
      </c>
      <c r="E5938" s="3">
        <v>0.6499966146</v>
      </c>
      <c r="F5938" s="5" t="s">
        <v>14823</v>
      </c>
      <c r="G5938" s="5">
        <v>1352</v>
      </c>
      <c r="H5938" s="5" t="s">
        <v>116</v>
      </c>
      <c r="I5938" s="3">
        <v>6.7288306451613</v>
      </c>
      <c r="J5938" s="3">
        <v>64.018691588785</v>
      </c>
      <c r="K5938" s="3">
        <v>0.871760670731706</v>
      </c>
      <c r="L5938" s="3">
        <v>80.2752293577982</v>
      </c>
      <c r="M5938" s="3">
        <v>1.57336787067683</v>
      </c>
      <c r="N5938" s="3">
        <v>76.1682242990654</v>
      </c>
      <c r="O5938" s="3">
        <v>11.7709158089206</v>
      </c>
      <c r="P5938" s="3">
        <v>58</v>
      </c>
      <c r="Q5938" s="3">
        <v>10.0228618933804</v>
      </c>
      <c r="R5938" s="3">
        <v>59.2592592592593</v>
      </c>
      <c r="S5938" s="3">
        <v>52.8770485885496</v>
      </c>
      <c r="T5938" s="3">
        <v>46.6257668711656</v>
      </c>
      <c r="U5938" s="3">
        <v>156.262858525959</v>
      </c>
      <c r="V5938" s="3">
        <v>6.72268907563025</v>
      </c>
      <c r="W5938" s="3">
        <v>107.272905246672</v>
      </c>
      <c r="X5938" s="3">
        <v>13.1868131868132</v>
      </c>
      <c r="Y5938" s="3"/>
      <c r="Z5938" s="3"/>
      <c r="AA5938" s="3">
        <v>0.20951887853854</v>
      </c>
      <c r="AB5938" s="3">
        <v>0.213844131666978</v>
      </c>
      <c r="AC5938" s="3">
        <v>-36.5431272483895</v>
      </c>
      <c r="AD5938" s="3">
        <v>0.751022448419637</v>
      </c>
      <c r="AE5938" s="5">
        <v>7</v>
      </c>
      <c r="AF5938" s="3">
        <v>2.00259014827444</v>
      </c>
      <c r="AG5938" s="3">
        <v>58.8153589569122</v>
      </c>
      <c r="AH5938" s="3">
        <v>64.0077322967232</v>
      </c>
      <c r="AI5938" s="3">
        <v>24.1935205482464</v>
      </c>
      <c r="AJ5938" s="3"/>
      <c r="AK5938" s="3"/>
      <c r="AL5938" s="3"/>
      <c r="AM5938" s="3"/>
      <c r="AN5938" s="5" t="s">
        <v>46</v>
      </c>
      <c r="AO5938" s="1"/>
      <c r="AP5938" s="1"/>
      <c r="AQ5938" s="1"/>
    </row>
    <row r="5939" spans="1:43">
      <c r="A5939" s="1" t="s">
        <v>14829</v>
      </c>
      <c r="B5939" s="1" t="s">
        <v>14830</v>
      </c>
      <c r="C5939" s="3">
        <v>3.56164383561644</v>
      </c>
      <c r="D5939" s="4">
        <v>42937</v>
      </c>
      <c r="E5939" s="3">
        <v>6.2560582215</v>
      </c>
      <c r="F5939" s="5" t="s">
        <v>14797</v>
      </c>
      <c r="G5939" s="5">
        <v>149</v>
      </c>
      <c r="H5939" s="5" t="s">
        <v>55</v>
      </c>
      <c r="I5939" s="3">
        <v>4.54265475823837</v>
      </c>
      <c r="J5939" s="3">
        <v>81.1252268602541</v>
      </c>
      <c r="K5939" s="3">
        <v>0.659796871524939</v>
      </c>
      <c r="L5939" s="3">
        <v>82.5423728813559</v>
      </c>
      <c r="M5939" s="3">
        <v>2.10557978643404</v>
      </c>
      <c r="N5939" s="3">
        <v>76.0023937761819</v>
      </c>
      <c r="O5939" s="3">
        <v>5.83008573655495</v>
      </c>
      <c r="P5939" s="3">
        <v>90.0662251655629</v>
      </c>
      <c r="Q5939" s="3">
        <v>1.16980850905296</v>
      </c>
      <c r="R5939" s="3">
        <v>94.2835365853659</v>
      </c>
      <c r="S5939" s="3">
        <v>34.9970172996619</v>
      </c>
      <c r="T5939" s="3">
        <v>88.8671875</v>
      </c>
      <c r="U5939" s="3">
        <v>72.1785442556429</v>
      </c>
      <c r="V5939" s="3">
        <v>89.4308943089431</v>
      </c>
      <c r="W5939" s="3">
        <v>41.4080399916684</v>
      </c>
      <c r="X5939" s="3">
        <v>93.6560934891486</v>
      </c>
      <c r="Y5939" s="3"/>
      <c r="Z5939" s="3"/>
      <c r="AA5939" s="3">
        <v>0.174373507261135</v>
      </c>
      <c r="AB5939" s="3">
        <v>0.110114040375468</v>
      </c>
      <c r="AC5939" s="3">
        <v>-32.0007472445358</v>
      </c>
      <c r="AD5939" s="3">
        <v>0.381836400818086</v>
      </c>
      <c r="AE5939" s="5">
        <v>7</v>
      </c>
      <c r="AF5939" s="3">
        <v>0.908306953251401</v>
      </c>
      <c r="AG5939" s="3">
        <v>32.9528951858198</v>
      </c>
      <c r="AH5939" s="3">
        <v>33.8765442256134</v>
      </c>
      <c r="AI5939" s="3">
        <v>11.1854637785413</v>
      </c>
      <c r="AJ5939" s="3"/>
      <c r="AK5939" s="3"/>
      <c r="AL5939" s="3"/>
      <c r="AM5939" s="3">
        <v>100</v>
      </c>
      <c r="AN5939" s="5" t="s">
        <v>56</v>
      </c>
      <c r="AO5939" s="1"/>
      <c r="AP5939" s="1"/>
      <c r="AQ5939" s="1"/>
    </row>
    <row r="5940" spans="1:43">
      <c r="A5940" s="1" t="s">
        <v>14831</v>
      </c>
      <c r="B5940" s="1" t="s">
        <v>14832</v>
      </c>
      <c r="C5940" s="3">
        <v>2.7013698630137</v>
      </c>
      <c r="D5940" s="4">
        <v>43251</v>
      </c>
      <c r="E5940" s="3">
        <v>1.9794629497</v>
      </c>
      <c r="F5940" s="5" t="s">
        <v>7933</v>
      </c>
      <c r="G5940" s="5">
        <v>987</v>
      </c>
      <c r="H5940" s="5" t="s">
        <v>116</v>
      </c>
      <c r="I5940" s="3">
        <v>1.24753775443204</v>
      </c>
      <c r="J5940" s="3">
        <v>92.0560747663551</v>
      </c>
      <c r="K5940" s="3">
        <v>-0.158926364117967</v>
      </c>
      <c r="L5940" s="3">
        <v>95.4128440366973</v>
      </c>
      <c r="M5940" s="3">
        <v>1.24753775443204</v>
      </c>
      <c r="N5940" s="3">
        <v>80.8411214953271</v>
      </c>
      <c r="O5940" s="3">
        <v>0.928239914316306</v>
      </c>
      <c r="P5940" s="3">
        <v>92.5</v>
      </c>
      <c r="Q5940" s="3">
        <v>-2.17428917469289</v>
      </c>
      <c r="R5940" s="3">
        <v>95.2380952380952</v>
      </c>
      <c r="S5940" s="3">
        <v>35.0692785475394</v>
      </c>
      <c r="T5940" s="3">
        <v>80.9815950920245</v>
      </c>
      <c r="U5940" s="3">
        <v>92.6405451448041</v>
      </c>
      <c r="V5940" s="3">
        <v>54.6218487394958</v>
      </c>
      <c r="W5940" s="3"/>
      <c r="X5940" s="3"/>
      <c r="Y5940" s="3"/>
      <c r="Z5940" s="3"/>
      <c r="AA5940" s="3">
        <v>0.165060168574422</v>
      </c>
      <c r="AB5940" s="3">
        <v>0.195808303259637</v>
      </c>
      <c r="AC5940" s="3">
        <v>-18.6064924782264</v>
      </c>
      <c r="AD5940" s="3"/>
      <c r="AE5940" s="5">
        <v>4</v>
      </c>
      <c r="AF5940" s="3">
        <v>1.80315744307193</v>
      </c>
      <c r="AG5940" s="3">
        <v>34.935004211696</v>
      </c>
      <c r="AH5940" s="3">
        <v>40.971401028526</v>
      </c>
      <c r="AI5940" s="3"/>
      <c r="AJ5940" s="3"/>
      <c r="AK5940" s="3"/>
      <c r="AL5940" s="3"/>
      <c r="AM5940" s="3"/>
      <c r="AN5940" s="5" t="s">
        <v>46</v>
      </c>
      <c r="AO5940" s="1"/>
      <c r="AP5940" s="1"/>
      <c r="AQ5940" s="1"/>
    </row>
    <row r="5941" spans="1:43">
      <c r="A5941" s="1" t="s">
        <v>14833</v>
      </c>
      <c r="B5941" s="1" t="s">
        <v>14834</v>
      </c>
      <c r="C5941" s="3">
        <v>0.578082191780822</v>
      </c>
      <c r="D5941" s="4">
        <v>44026</v>
      </c>
      <c r="E5941" s="3">
        <v>38.3857570282</v>
      </c>
      <c r="F5941" s="5" t="s">
        <v>1454</v>
      </c>
      <c r="G5941" s="5">
        <v>212</v>
      </c>
      <c r="H5941" s="5" t="s">
        <v>55</v>
      </c>
      <c r="I5941" s="3">
        <v>13.5843579234973</v>
      </c>
      <c r="J5941" s="3">
        <v>26.6182698124622</v>
      </c>
      <c r="K5941" s="3">
        <v>1.00220180700024</v>
      </c>
      <c r="L5941" s="3">
        <v>77.8531073446328</v>
      </c>
      <c r="M5941" s="3">
        <v>6.34742985050765</v>
      </c>
      <c r="N5941" s="3">
        <v>39.0185517654099</v>
      </c>
      <c r="O5941" s="3">
        <v>21.7331625183016</v>
      </c>
      <c r="P5941" s="3">
        <v>36.158940397351</v>
      </c>
      <c r="Q5941" s="3">
        <v>32.6321036889332</v>
      </c>
      <c r="R5941" s="3">
        <v>25.609756097561</v>
      </c>
      <c r="S5941" s="3"/>
      <c r="T5941" s="3"/>
      <c r="U5941" s="3"/>
      <c r="V5941" s="3"/>
      <c r="W5941" s="3"/>
      <c r="X5941" s="3"/>
      <c r="Y5941" s="3"/>
      <c r="Z5941" s="3"/>
      <c r="AA5941" s="3">
        <v>0.355423960192661</v>
      </c>
      <c r="AB5941" s="3">
        <v>0.821907756431986</v>
      </c>
      <c r="AC5941" s="3">
        <v>-4.39082871272291</v>
      </c>
      <c r="AD5941" s="3"/>
      <c r="AE5941" s="5"/>
      <c r="AF5941" s="3">
        <v>3.97889074242573</v>
      </c>
      <c r="AG5941" s="3"/>
      <c r="AH5941" s="3"/>
      <c r="AI5941" s="3"/>
      <c r="AJ5941" s="3"/>
      <c r="AK5941" s="3"/>
      <c r="AL5941" s="3"/>
      <c r="AM5941" s="3"/>
      <c r="AN5941" s="5" t="s">
        <v>1266</v>
      </c>
      <c r="AO5941" s="1"/>
      <c r="AP5941" s="1"/>
      <c r="AQ5941" s="1"/>
    </row>
    <row r="5942" spans="1:43">
      <c r="A5942" s="1" t="s">
        <v>14835</v>
      </c>
      <c r="B5942" s="1" t="s">
        <v>14836</v>
      </c>
      <c r="C5942" s="3">
        <v>10.2630136986301</v>
      </c>
      <c r="D5942" s="4">
        <v>40491</v>
      </c>
      <c r="E5942" s="3">
        <v>3.2762164675</v>
      </c>
      <c r="F5942" s="5" t="s">
        <v>692</v>
      </c>
      <c r="G5942" s="5">
        <v>769</v>
      </c>
      <c r="H5942" s="5" t="s">
        <v>71</v>
      </c>
      <c r="I5942" s="3">
        <v>0</v>
      </c>
      <c r="J5942" s="3">
        <v>51.5723270440252</v>
      </c>
      <c r="K5942" s="3">
        <v>-0.0578368999421664</v>
      </c>
      <c r="L5942" s="3">
        <v>74.2138364779874</v>
      </c>
      <c r="M5942" s="3">
        <v>-0.40345821325649</v>
      </c>
      <c r="N5942" s="3">
        <v>50.314465408805</v>
      </c>
      <c r="O5942" s="3">
        <v>1.52761457109283</v>
      </c>
      <c r="P5942" s="3">
        <v>13.2911392405063</v>
      </c>
      <c r="Q5942" s="3">
        <v>5.17346317711503</v>
      </c>
      <c r="R5942" s="3">
        <v>4.48717948717949</v>
      </c>
      <c r="S5942" s="3">
        <v>11.340206185567</v>
      </c>
      <c r="T5942" s="3">
        <v>7.38255033557047</v>
      </c>
      <c r="U5942" s="3">
        <v>24.9457700650759</v>
      </c>
      <c r="V5942" s="3">
        <v>6.47482014388489</v>
      </c>
      <c r="W5942" s="3">
        <v>32.7188940092166</v>
      </c>
      <c r="X5942" s="3">
        <v>5.75539568345324</v>
      </c>
      <c r="Y5942" s="3">
        <v>34.843591379371</v>
      </c>
      <c r="Z5942" s="3">
        <v>6.34920634920635</v>
      </c>
      <c r="AA5942" s="3">
        <v>0.258637758837583</v>
      </c>
      <c r="AB5942" s="3">
        <v>0.423216376565367</v>
      </c>
      <c r="AC5942" s="3">
        <v>-4.31789737171465</v>
      </c>
      <c r="AD5942" s="3">
        <v>2.28722642788763</v>
      </c>
      <c r="AE5942" s="5">
        <v>2</v>
      </c>
      <c r="AF5942" s="3">
        <v>0.783287720466982</v>
      </c>
      <c r="AG5942" s="3">
        <v>10.2225943067713</v>
      </c>
      <c r="AH5942" s="3">
        <v>12.6575735156543</v>
      </c>
      <c r="AI5942" s="3">
        <v>8.91550264522896</v>
      </c>
      <c r="AJ5942" s="3">
        <v>7.10176087073422</v>
      </c>
      <c r="AK5942" s="3">
        <v>7.79314195935334</v>
      </c>
      <c r="AL5942" s="3">
        <v>11.6502286074808</v>
      </c>
      <c r="AM5942" s="3"/>
      <c r="AN5942" s="5" t="s">
        <v>46</v>
      </c>
      <c r="AO5942" s="1"/>
      <c r="AP5942" s="1"/>
      <c r="AQ5942" s="1"/>
    </row>
    <row r="5943" spans="1:43">
      <c r="A5943" s="1" t="s">
        <v>14837</v>
      </c>
      <c r="B5943" s="1" t="s">
        <v>14838</v>
      </c>
      <c r="C5943" s="3">
        <v>9.77534246575343</v>
      </c>
      <c r="D5943" s="4">
        <v>40669</v>
      </c>
      <c r="E5943" s="3">
        <v>2.0801580528</v>
      </c>
      <c r="F5943" s="5" t="s">
        <v>10916</v>
      </c>
      <c r="G5943" s="5">
        <v>1392</v>
      </c>
      <c r="H5943" s="5" t="s">
        <v>320</v>
      </c>
      <c r="I5943" s="3">
        <v>-4.40835266821346</v>
      </c>
      <c r="J5943" s="3">
        <v>94.4444444444444</v>
      </c>
      <c r="K5943" s="3">
        <v>0.610500610500611</v>
      </c>
      <c r="L5943" s="3">
        <v>77.7777777777778</v>
      </c>
      <c r="M5943" s="3">
        <v>-3.17273795534665</v>
      </c>
      <c r="N5943" s="3">
        <v>83.3333333333333</v>
      </c>
      <c r="O5943" s="3">
        <v>-7.10259301014657</v>
      </c>
      <c r="P5943" s="3">
        <v>94.4444444444444</v>
      </c>
      <c r="Q5943" s="3">
        <v>-21.2989493791786</v>
      </c>
      <c r="R5943" s="3">
        <v>94.4444444444444</v>
      </c>
      <c r="S5943" s="3">
        <v>-3.62573099415205</v>
      </c>
      <c r="T5943" s="3">
        <v>44.4444444444444</v>
      </c>
      <c r="U5943" s="3">
        <v>15.406162464986</v>
      </c>
      <c r="V5943" s="3">
        <v>26.6666666666667</v>
      </c>
      <c r="W5943" s="3">
        <v>19.0751445086705</v>
      </c>
      <c r="X5943" s="3">
        <v>28.5714285714286</v>
      </c>
      <c r="Y5943" s="3">
        <v>23.7237237237237</v>
      </c>
      <c r="Z5943" s="3">
        <v>50</v>
      </c>
      <c r="AA5943" s="3">
        <v>0.00175980091933564</v>
      </c>
      <c r="AB5943" s="3">
        <v>0.0553876361590748</v>
      </c>
      <c r="AC5943" s="3">
        <v>-26.4220183486239</v>
      </c>
      <c r="AD5943" s="3">
        <v>0.226360678804683</v>
      </c>
      <c r="AE5943" s="5">
        <v>4</v>
      </c>
      <c r="AF5943" s="3">
        <v>0.642570705010303</v>
      </c>
      <c r="AG5943" s="3">
        <v>1.05461362023462</v>
      </c>
      <c r="AH5943" s="3">
        <v>10.7142977999845</v>
      </c>
      <c r="AI5943" s="3">
        <v>7.13074979855348</v>
      </c>
      <c r="AJ5943" s="3">
        <v>6.06266835092244</v>
      </c>
      <c r="AK5943" s="3">
        <v>6.07616530423059</v>
      </c>
      <c r="AL5943" s="3">
        <v>-0.105333637561467</v>
      </c>
      <c r="AM5943" s="3">
        <v>0.05</v>
      </c>
      <c r="AN5943" s="5" t="s">
        <v>56</v>
      </c>
      <c r="AO5943" s="1"/>
      <c r="AP5943" s="1"/>
      <c r="AQ5943" s="1"/>
    </row>
    <row r="5944" spans="1:43">
      <c r="A5944" s="1" t="s">
        <v>14839</v>
      </c>
      <c r="B5944" s="1" t="s">
        <v>14840</v>
      </c>
      <c r="C5944" s="3">
        <v>8.65205479452055</v>
      </c>
      <c r="D5944" s="4">
        <v>41079</v>
      </c>
      <c r="E5944" s="3">
        <v>21.0636262733</v>
      </c>
      <c r="F5944" s="5" t="s">
        <v>229</v>
      </c>
      <c r="G5944" s="5">
        <v>2406</v>
      </c>
      <c r="H5944" s="5" t="s">
        <v>50</v>
      </c>
      <c r="I5944" s="3">
        <v>0.379866966802164</v>
      </c>
      <c r="J5944" s="3">
        <v>8.88789638231353</v>
      </c>
      <c r="K5944" s="3">
        <v>0</v>
      </c>
      <c r="L5944" s="3">
        <v>43.3820274457725</v>
      </c>
      <c r="M5944" s="3">
        <v>0.0946968901919184</v>
      </c>
      <c r="N5944" s="3">
        <v>21.0596616206589</v>
      </c>
      <c r="O5944" s="3">
        <v>0.379866966802164</v>
      </c>
      <c r="P5944" s="3">
        <v>74.5545911375057</v>
      </c>
      <c r="Q5944" s="3">
        <v>1.33460426919346</v>
      </c>
      <c r="R5944" s="3">
        <v>23.6117817479479</v>
      </c>
      <c r="S5944" s="3">
        <v>2.46576073718141</v>
      </c>
      <c r="T5944" s="3">
        <v>24.5762711864407</v>
      </c>
      <c r="U5944" s="3">
        <v>7.84680719880861</v>
      </c>
      <c r="V5944" s="3">
        <v>18.7306501547988</v>
      </c>
      <c r="W5944" s="3">
        <v>17.0081874611737</v>
      </c>
      <c r="X5944" s="3">
        <v>15.210355987055</v>
      </c>
      <c r="Y5944" s="3">
        <v>23.9372090584377</v>
      </c>
      <c r="Z5944" s="3">
        <v>11.7647058823529</v>
      </c>
      <c r="AA5944" s="3">
        <v>0.0646468973274564</v>
      </c>
      <c r="AB5944" s="3">
        <v>0.525152903694601</v>
      </c>
      <c r="AC5944" s="3">
        <v>-2.56646174251122</v>
      </c>
      <c r="AD5944" s="3">
        <v>2.09051388330315</v>
      </c>
      <c r="AE5944" s="5">
        <v>3</v>
      </c>
      <c r="AF5944" s="3">
        <v>0.434722988000918</v>
      </c>
      <c r="AG5944" s="3">
        <v>3.29587669076403</v>
      </c>
      <c r="AH5944" s="3">
        <v>4.234713470933</v>
      </c>
      <c r="AI5944" s="3">
        <v>5.6012919186565</v>
      </c>
      <c r="AJ5944" s="3">
        <v>4.81298430552384</v>
      </c>
      <c r="AK5944" s="3">
        <v>6.0291512646053</v>
      </c>
      <c r="AL5944" s="3">
        <v>6.40922170323641</v>
      </c>
      <c r="AM5944" s="3"/>
      <c r="AN5944" s="5" t="s">
        <v>51</v>
      </c>
      <c r="AO5944" s="1"/>
      <c r="AP5944" s="1"/>
      <c r="AQ5944" s="1"/>
    </row>
    <row r="5945" spans="1:43">
      <c r="A5945" s="1" t="s">
        <v>14841</v>
      </c>
      <c r="B5945" s="1" t="s">
        <v>14842</v>
      </c>
      <c r="C5945" s="3">
        <v>1.39452054794521</v>
      </c>
      <c r="D5945" s="4">
        <v>43728</v>
      </c>
      <c r="E5945" s="3">
        <v>2.7425705834</v>
      </c>
      <c r="F5945" s="5" t="s">
        <v>14201</v>
      </c>
      <c r="G5945" s="5">
        <v>510</v>
      </c>
      <c r="H5945" s="5" t="s">
        <v>60</v>
      </c>
      <c r="I5945" s="3">
        <v>9.67342415748648</v>
      </c>
      <c r="J5945" s="3">
        <v>23.7103174603175</v>
      </c>
      <c r="K5945" s="3">
        <v>2.22991858062949</v>
      </c>
      <c r="L5945" s="3">
        <v>50.9108341323106</v>
      </c>
      <c r="M5945" s="3">
        <v>1.87091305400824</v>
      </c>
      <c r="N5945" s="3">
        <v>52.2255192878338</v>
      </c>
      <c r="O5945" s="3">
        <v>11.965129433686</v>
      </c>
      <c r="P5945" s="3">
        <v>46.0446247464503</v>
      </c>
      <c r="Q5945" s="3">
        <v>17.830380278731</v>
      </c>
      <c r="R5945" s="3">
        <v>40.5235602094241</v>
      </c>
      <c r="S5945" s="3">
        <v>49.8352480185235</v>
      </c>
      <c r="T5945" s="3">
        <v>32.7294685990338</v>
      </c>
      <c r="U5945" s="3"/>
      <c r="V5945" s="3"/>
      <c r="W5945" s="3"/>
      <c r="X5945" s="3"/>
      <c r="Y5945" s="3"/>
      <c r="Z5945" s="3"/>
      <c r="AA5945" s="3">
        <v>0.215522807748121</v>
      </c>
      <c r="AB5945" s="3">
        <v>0.380945743309469</v>
      </c>
      <c r="AC5945" s="3">
        <v>-18.9527786700932</v>
      </c>
      <c r="AD5945" s="3"/>
      <c r="AE5945" s="5">
        <v>1</v>
      </c>
      <c r="AF5945" s="3">
        <v>3.39591627412271</v>
      </c>
      <c r="AG5945" s="3">
        <v>48.9018279777432</v>
      </c>
      <c r="AH5945" s="3"/>
      <c r="AI5945" s="3"/>
      <c r="AJ5945" s="3"/>
      <c r="AK5945" s="3"/>
      <c r="AL5945" s="3"/>
      <c r="AM5945" s="3"/>
      <c r="AN5945" s="5" t="s">
        <v>46</v>
      </c>
      <c r="AO5945" s="1"/>
      <c r="AP5945" s="1"/>
      <c r="AQ5945" s="1"/>
    </row>
    <row r="5946" spans="1:43">
      <c r="A5946" s="1" t="s">
        <v>14843</v>
      </c>
      <c r="B5946" s="1" t="s">
        <v>14844</v>
      </c>
      <c r="C5946" s="3">
        <v>8.26301369863014</v>
      </c>
      <c r="D5946" s="4">
        <v>41221</v>
      </c>
      <c r="E5946" s="3">
        <v>4.7491381654</v>
      </c>
      <c r="F5946" s="5" t="s">
        <v>14845</v>
      </c>
      <c r="G5946" s="5">
        <v>2413</v>
      </c>
      <c r="H5946" s="5" t="s">
        <v>205</v>
      </c>
      <c r="I5946" s="3">
        <v>0.166712975826616</v>
      </c>
      <c r="J5946" s="3">
        <v>11.9850187265918</v>
      </c>
      <c r="K5946" s="3">
        <v>-0.0208001109339227</v>
      </c>
      <c r="L5946" s="3">
        <v>60</v>
      </c>
      <c r="M5946" s="3">
        <v>-0.0138677021217569</v>
      </c>
      <c r="N5946" s="3">
        <v>11.9402985074627</v>
      </c>
      <c r="O5946" s="3">
        <v>0.64209938581797</v>
      </c>
      <c r="P5946" s="3">
        <v>72.7626459143969</v>
      </c>
      <c r="Q5946" s="3">
        <v>1.19298245614034</v>
      </c>
      <c r="R5946" s="3">
        <v>38.0530973451327</v>
      </c>
      <c r="S5946" s="3">
        <v>1.48497431205573</v>
      </c>
      <c r="T5946" s="3">
        <v>52.5641025641026</v>
      </c>
      <c r="U5946" s="3">
        <v>6.8781500148236</v>
      </c>
      <c r="V5946" s="3">
        <v>11.1111111111111</v>
      </c>
      <c r="W5946" s="3">
        <v>15.7953906689151</v>
      </c>
      <c r="X5946" s="3">
        <v>24</v>
      </c>
      <c r="Y5946" s="3">
        <v>20.9731543624161</v>
      </c>
      <c r="Z5946" s="3">
        <v>10</v>
      </c>
      <c r="AA5946" s="3">
        <v>0.00436282259930222</v>
      </c>
      <c r="AB5946" s="3">
        <v>0.373740694629415</v>
      </c>
      <c r="AC5946" s="3">
        <v>-3.45888304053592</v>
      </c>
      <c r="AD5946" s="3">
        <v>1.44572242353881</v>
      </c>
      <c r="AE5946" s="5">
        <v>4</v>
      </c>
      <c r="AF5946" s="3">
        <v>0.409009323245661</v>
      </c>
      <c r="AG5946" s="3">
        <v>2.73089271301066</v>
      </c>
      <c r="AH5946" s="3">
        <v>3.39936718527798</v>
      </c>
      <c r="AI5946" s="3">
        <v>5.07651766819579</v>
      </c>
      <c r="AJ5946" s="3">
        <v>4.32988794904985</v>
      </c>
      <c r="AK5946" s="3">
        <v>5.173666932682</v>
      </c>
      <c r="AL5946" s="3">
        <v>4.63076396449424</v>
      </c>
      <c r="AM5946" s="3"/>
      <c r="AN5946" s="5" t="s">
        <v>46</v>
      </c>
      <c r="AO5946" s="1"/>
      <c r="AP5946" s="1"/>
      <c r="AQ5946" s="1"/>
    </row>
    <row r="5947" spans="1:43">
      <c r="A5947" s="1" t="s">
        <v>14846</v>
      </c>
      <c r="B5947" s="1" t="s">
        <v>14847</v>
      </c>
      <c r="C5947" s="3">
        <v>0.512328767123288</v>
      </c>
      <c r="D5947" s="4">
        <v>44050</v>
      </c>
      <c r="E5947" s="3">
        <v>8.0290667912</v>
      </c>
      <c r="F5947" s="5" t="s">
        <v>14201</v>
      </c>
      <c r="G5947" s="5">
        <v>188</v>
      </c>
      <c r="H5947" s="5" t="s">
        <v>60</v>
      </c>
      <c r="I5947" s="3">
        <v>12.2968387212002</v>
      </c>
      <c r="J5947" s="3">
        <v>8.92857142857143</v>
      </c>
      <c r="K5947" s="3">
        <v>3.45536816125052</v>
      </c>
      <c r="L5947" s="3">
        <v>27.8044103547459</v>
      </c>
      <c r="M5947" s="3">
        <v>11.599219027334</v>
      </c>
      <c r="N5947" s="3">
        <v>2.27497527200791</v>
      </c>
      <c r="O5947" s="3">
        <v>14.8821487301297</v>
      </c>
      <c r="P5947" s="3">
        <v>32.2515212981744</v>
      </c>
      <c r="Q5947" s="3">
        <v>22.9227761485826</v>
      </c>
      <c r="R5947" s="3">
        <v>19.6858638743456</v>
      </c>
      <c r="S5947" s="3"/>
      <c r="T5947" s="3"/>
      <c r="U5947" s="3"/>
      <c r="V5947" s="3"/>
      <c r="W5947" s="3"/>
      <c r="X5947" s="3"/>
      <c r="Y5947" s="3"/>
      <c r="Z5947" s="3"/>
      <c r="AA5947" s="3">
        <v>0.183400179139367</v>
      </c>
      <c r="AB5947" s="3">
        <v>0.0913227217265985</v>
      </c>
      <c r="AC5947" s="3">
        <v>-22.5280030899961</v>
      </c>
      <c r="AD5947" s="3"/>
      <c r="AE5947" s="5">
        <v>1</v>
      </c>
      <c r="AF5947" s="3">
        <v>2.62725906677976</v>
      </c>
      <c r="AG5947" s="3"/>
      <c r="AH5947" s="3"/>
      <c r="AI5947" s="3"/>
      <c r="AJ5947" s="3"/>
      <c r="AK5947" s="3"/>
      <c r="AL5947" s="3"/>
      <c r="AM5947" s="3"/>
      <c r="AN5947" s="5" t="s">
        <v>46</v>
      </c>
      <c r="AO5947" s="1"/>
      <c r="AP5947" s="1"/>
      <c r="AQ5947" s="1"/>
    </row>
    <row r="5948" spans="1:43">
      <c r="A5948" s="1" t="s">
        <v>14848</v>
      </c>
      <c r="B5948" s="1" t="s">
        <v>14849</v>
      </c>
      <c r="C5948" s="3">
        <v>5.6958904109589</v>
      </c>
      <c r="D5948" s="4">
        <v>42158</v>
      </c>
      <c r="E5948" s="3">
        <v>7.0095521999</v>
      </c>
      <c r="F5948" s="5" t="s">
        <v>14295</v>
      </c>
      <c r="G5948" s="5">
        <v>70</v>
      </c>
      <c r="H5948" s="5" t="s">
        <v>60</v>
      </c>
      <c r="I5948" s="3">
        <v>14.1421319796954</v>
      </c>
      <c r="J5948" s="3">
        <v>2.97619047619048</v>
      </c>
      <c r="K5948" s="3">
        <v>3.6507790172398</v>
      </c>
      <c r="L5948" s="3">
        <v>18.9837008628955</v>
      </c>
      <c r="M5948" s="3">
        <v>9.75204998047639</v>
      </c>
      <c r="N5948" s="3">
        <v>3.65974282888229</v>
      </c>
      <c r="O5948" s="3">
        <v>18.973544973545</v>
      </c>
      <c r="P5948" s="3">
        <v>12.8803245436105</v>
      </c>
      <c r="Q5948" s="3">
        <v>3.06169218076818</v>
      </c>
      <c r="R5948" s="3">
        <v>67.7486910994764</v>
      </c>
      <c r="S5948" s="3">
        <v>80.3744815289369</v>
      </c>
      <c r="T5948" s="3">
        <v>4.46859903381642</v>
      </c>
      <c r="U5948" s="3">
        <v>220.200648147646</v>
      </c>
      <c r="V5948" s="3">
        <v>0.67911714770798</v>
      </c>
      <c r="W5948" s="3">
        <v>171.57509850731</v>
      </c>
      <c r="X5948" s="3">
        <v>2.5</v>
      </c>
      <c r="Y5948" s="3">
        <v>168.802058211371</v>
      </c>
      <c r="Z5948" s="3">
        <v>9.06148867313916</v>
      </c>
      <c r="AA5948" s="3">
        <v>0.250836905269536</v>
      </c>
      <c r="AB5948" s="3">
        <v>0.266674616824941</v>
      </c>
      <c r="AC5948" s="3">
        <v>-40.729133247028</v>
      </c>
      <c r="AD5948" s="3">
        <v>0.968182488592258</v>
      </c>
      <c r="AE5948" s="5">
        <v>3</v>
      </c>
      <c r="AF5948" s="3">
        <v>2.85593572788497</v>
      </c>
      <c r="AG5948" s="3">
        <v>99.6353024209326</v>
      </c>
      <c r="AH5948" s="3">
        <v>81.0713751486564</v>
      </c>
      <c r="AI5948" s="3">
        <v>37.7783973247497</v>
      </c>
      <c r="AJ5948" s="3">
        <v>28.5766472357148</v>
      </c>
      <c r="AK5948" s="3"/>
      <c r="AL5948" s="3"/>
      <c r="AM5948" s="3"/>
      <c r="AN5948" s="5" t="s">
        <v>46</v>
      </c>
      <c r="AO5948" s="1"/>
      <c r="AP5948" s="1"/>
      <c r="AQ5948" s="1"/>
    </row>
    <row r="5949" spans="1:43">
      <c r="A5949" s="1" t="s">
        <v>14850</v>
      </c>
      <c r="B5949" s="1" t="s">
        <v>14851</v>
      </c>
      <c r="C5949" s="3">
        <v>5.6958904109589</v>
      </c>
      <c r="D5949" s="4">
        <v>42158</v>
      </c>
      <c r="E5949" s="3">
        <v>6.2977392644</v>
      </c>
      <c r="F5949" s="5" t="s">
        <v>14201</v>
      </c>
      <c r="G5949" s="5">
        <v>1304</v>
      </c>
      <c r="H5949" s="5" t="s">
        <v>60</v>
      </c>
      <c r="I5949" s="3">
        <v>-7.19592620419067</v>
      </c>
      <c r="J5949" s="3">
        <v>98.015873015873</v>
      </c>
      <c r="K5949" s="3">
        <v>-1.18222222222223</v>
      </c>
      <c r="L5949" s="3">
        <v>97.4113135186961</v>
      </c>
      <c r="M5949" s="3">
        <v>-5.17741385192769</v>
      </c>
      <c r="N5949" s="3">
        <v>90.9000989119684</v>
      </c>
      <c r="O5949" s="3">
        <v>-6.12227664245904</v>
      </c>
      <c r="P5949" s="3">
        <v>91.7849898580122</v>
      </c>
      <c r="Q5949" s="3">
        <v>-11.2769353551476</v>
      </c>
      <c r="R5949" s="3">
        <v>92.565445026178</v>
      </c>
      <c r="S5949" s="3">
        <v>18.6015842423833</v>
      </c>
      <c r="T5949" s="3">
        <v>79.2270531400966</v>
      </c>
      <c r="U5949" s="3">
        <v>43.7313575571729</v>
      </c>
      <c r="V5949" s="3">
        <v>74.0237691001698</v>
      </c>
      <c r="W5949" s="3">
        <v>3.41703416755453</v>
      </c>
      <c r="X5949" s="3">
        <v>92.0454545454545</v>
      </c>
      <c r="Y5949" s="3">
        <v>-13.2492934049424</v>
      </c>
      <c r="Z5949" s="3">
        <v>98.3818770226537</v>
      </c>
      <c r="AA5949" s="3">
        <v>0.11080496601346</v>
      </c>
      <c r="AB5949" s="3">
        <v>0.0125481148361625</v>
      </c>
      <c r="AC5949" s="3">
        <v>-38.4421354704013</v>
      </c>
      <c r="AD5949" s="3">
        <v>0.0292443131983802</v>
      </c>
      <c r="AE5949" s="5">
        <v>6</v>
      </c>
      <c r="AF5949" s="3">
        <v>0.127630247923851</v>
      </c>
      <c r="AG5949" s="3">
        <v>16.000178044029</v>
      </c>
      <c r="AH5949" s="3">
        <v>22.5194263681364</v>
      </c>
      <c r="AI5949" s="3">
        <v>-0.388717639705471</v>
      </c>
      <c r="AJ5949" s="3">
        <v>-3.23798055726265</v>
      </c>
      <c r="AK5949" s="3"/>
      <c r="AL5949" s="3"/>
      <c r="AM5949" s="3"/>
      <c r="AN5949" s="5" t="s">
        <v>46</v>
      </c>
      <c r="AO5949" s="1"/>
      <c r="AP5949" s="1"/>
      <c r="AQ5949" s="1"/>
    </row>
    <row r="5950" spans="1:43">
      <c r="A5950" s="1" t="s">
        <v>14852</v>
      </c>
      <c r="B5950" s="1" t="s">
        <v>14853</v>
      </c>
      <c r="C5950" s="3">
        <v>4.27671232876712</v>
      </c>
      <c r="D5950" s="4">
        <v>42676</v>
      </c>
      <c r="E5950" s="3">
        <v>0.2219383507</v>
      </c>
      <c r="F5950" s="5" t="s">
        <v>14201</v>
      </c>
      <c r="G5950" s="5">
        <v>915</v>
      </c>
      <c r="H5950" s="5" t="s">
        <v>112</v>
      </c>
      <c r="I5950" s="3">
        <v>16.20569066921</v>
      </c>
      <c r="J5950" s="3">
        <v>16.8421052631579</v>
      </c>
      <c r="K5950" s="3">
        <v>3.03735024665257</v>
      </c>
      <c r="L5950" s="3">
        <v>14.4329896907216</v>
      </c>
      <c r="M5950" s="3">
        <v>10.7232109049602</v>
      </c>
      <c r="N5950" s="3">
        <v>12.6315789473684</v>
      </c>
      <c r="O5950" s="3">
        <v>26.8193251799809</v>
      </c>
      <c r="P5950" s="3">
        <v>10.6382978723404</v>
      </c>
      <c r="Q5950" s="3">
        <v>15.2439505005123</v>
      </c>
      <c r="R5950" s="3">
        <v>44.9438202247191</v>
      </c>
      <c r="S5950" s="3">
        <v>28.9784756527876</v>
      </c>
      <c r="T5950" s="3">
        <v>30.8641975308642</v>
      </c>
      <c r="U5950" s="3">
        <v>37.9599924514059</v>
      </c>
      <c r="V5950" s="3">
        <v>48.5294117647059</v>
      </c>
      <c r="W5950" s="3">
        <v>43.5260626288407</v>
      </c>
      <c r="X5950" s="3">
        <v>49.0909090909091</v>
      </c>
      <c r="Y5950" s="3"/>
      <c r="Z5950" s="3"/>
      <c r="AA5950" s="3">
        <v>0.134262819463394</v>
      </c>
      <c r="AB5950" s="3">
        <v>0.112764862224952</v>
      </c>
      <c r="AC5950" s="3">
        <v>-25.4364694471387</v>
      </c>
      <c r="AD5950" s="3">
        <v>0.502252593031633</v>
      </c>
      <c r="AE5950" s="5">
        <v>3</v>
      </c>
      <c r="AF5950" s="3">
        <v>0.63903270614274</v>
      </c>
      <c r="AG5950" s="3">
        <v>23.6375721198977</v>
      </c>
      <c r="AH5950" s="3">
        <v>21.5355398248168</v>
      </c>
      <c r="AI5950" s="3">
        <v>11.2058320732273</v>
      </c>
      <c r="AJ5950" s="3">
        <v>11.4122678211085</v>
      </c>
      <c r="AK5950" s="3"/>
      <c r="AL5950" s="3"/>
      <c r="AM5950" s="3"/>
      <c r="AN5950" s="5" t="s">
        <v>46</v>
      </c>
      <c r="AO5950" s="1"/>
      <c r="AP5950" s="1"/>
      <c r="AQ5950" s="1"/>
    </row>
    <row r="5951" spans="1:43">
      <c r="A5951" s="1" t="s">
        <v>14854</v>
      </c>
      <c r="B5951" s="1" t="s">
        <v>14855</v>
      </c>
      <c r="C5951" s="3">
        <v>4.19452054794521</v>
      </c>
      <c r="D5951" s="4">
        <v>42706</v>
      </c>
      <c r="E5951" s="3">
        <v>3.2416866552</v>
      </c>
      <c r="F5951" s="5" t="s">
        <v>14856</v>
      </c>
      <c r="G5951" s="5">
        <v>1419</v>
      </c>
      <c r="H5951" s="5" t="s">
        <v>112</v>
      </c>
      <c r="I5951" s="3">
        <v>3.10437226325076</v>
      </c>
      <c r="J5951" s="3">
        <v>82.1052631578947</v>
      </c>
      <c r="K5951" s="3">
        <v>2.14308837811589</v>
      </c>
      <c r="L5951" s="3">
        <v>40.2061855670103</v>
      </c>
      <c r="M5951" s="3">
        <v>2.16954860436499</v>
      </c>
      <c r="N5951" s="3">
        <v>81.0526315789474</v>
      </c>
      <c r="O5951" s="3">
        <v>7.92912362317848</v>
      </c>
      <c r="P5951" s="3">
        <v>72.3404255319149</v>
      </c>
      <c r="Q5951" s="3">
        <v>7.57586089328333</v>
      </c>
      <c r="R5951" s="3">
        <v>80.8988764044944</v>
      </c>
      <c r="S5951" s="3">
        <v>6.27863109673942</v>
      </c>
      <c r="T5951" s="3">
        <v>72.8395061728395</v>
      </c>
      <c r="U5951" s="3">
        <v>36.1408353469106</v>
      </c>
      <c r="V5951" s="3">
        <v>52.9411764705882</v>
      </c>
      <c r="W5951" s="3">
        <v>51.1111111111111</v>
      </c>
      <c r="X5951" s="3">
        <v>41.8181818181818</v>
      </c>
      <c r="Y5951" s="3"/>
      <c r="Z5951" s="3"/>
      <c r="AA5951" s="3">
        <v>0.0434097891004103</v>
      </c>
      <c r="AB5951" s="3">
        <v>0.134161386684573</v>
      </c>
      <c r="AC5951" s="3">
        <v>-32.9291044776119</v>
      </c>
      <c r="AD5951" s="3">
        <v>0.447160276205133</v>
      </c>
      <c r="AE5951" s="5">
        <v>2</v>
      </c>
      <c r="AF5951" s="3">
        <v>1.04428628874855</v>
      </c>
      <c r="AG5951" s="3">
        <v>13.3817883139193</v>
      </c>
      <c r="AH5951" s="3">
        <v>21.0422764808255</v>
      </c>
      <c r="AI5951" s="3">
        <v>14.8082442928521</v>
      </c>
      <c r="AJ5951" s="3">
        <v>13.5972159814212</v>
      </c>
      <c r="AK5951" s="3"/>
      <c r="AL5951" s="3"/>
      <c r="AM5951" s="3"/>
      <c r="AN5951" s="5" t="s">
        <v>46</v>
      </c>
      <c r="AO5951" s="1"/>
      <c r="AP5951" s="1"/>
      <c r="AQ5951" s="1"/>
    </row>
    <row r="5952" spans="1:43">
      <c r="A5952" s="1" t="s">
        <v>14857</v>
      </c>
      <c r="B5952" s="1" t="s">
        <v>14858</v>
      </c>
      <c r="C5952" s="3">
        <v>4.20547945205479</v>
      </c>
      <c r="D5952" s="4">
        <v>42702</v>
      </c>
      <c r="E5952" s="3">
        <v>0.4154970658</v>
      </c>
      <c r="F5952" s="5" t="s">
        <v>14859</v>
      </c>
      <c r="G5952" s="5">
        <v>1419</v>
      </c>
      <c r="H5952" s="5" t="s">
        <v>112</v>
      </c>
      <c r="I5952" s="3">
        <v>1.60379196156093</v>
      </c>
      <c r="J5952" s="3">
        <v>88.4210526315789</v>
      </c>
      <c r="K5952" s="3">
        <v>1.11139829413284</v>
      </c>
      <c r="L5952" s="3">
        <v>54.639175257732</v>
      </c>
      <c r="M5952" s="3">
        <v>-1.44854515682077</v>
      </c>
      <c r="N5952" s="3">
        <v>90.5263157894737</v>
      </c>
      <c r="O5952" s="3">
        <v>3.49206349206349</v>
      </c>
      <c r="P5952" s="3">
        <v>95.7446808510638</v>
      </c>
      <c r="Q5952" s="3">
        <v>3.47837587620685</v>
      </c>
      <c r="R5952" s="3">
        <v>94.3820224719101</v>
      </c>
      <c r="S5952" s="3">
        <v>7.08273455142681</v>
      </c>
      <c r="T5952" s="3">
        <v>71.6049382716049</v>
      </c>
      <c r="U5952" s="3">
        <v>27.5825519771708</v>
      </c>
      <c r="V5952" s="3">
        <v>57.3529411764706</v>
      </c>
      <c r="W5952" s="3">
        <v>45.2115812917595</v>
      </c>
      <c r="X5952" s="3">
        <v>47.2727272727273</v>
      </c>
      <c r="Y5952" s="3"/>
      <c r="Z5952" s="3"/>
      <c r="AA5952" s="3">
        <v>0.0486670129866788</v>
      </c>
      <c r="AB5952" s="3">
        <v>0.124387283991101</v>
      </c>
      <c r="AC5952" s="3">
        <v>-28.2825559449986</v>
      </c>
      <c r="AD5952" s="3">
        <v>0.467230673182009</v>
      </c>
      <c r="AE5952" s="5">
        <v>3</v>
      </c>
      <c r="AF5952" s="3">
        <v>1.07175597669018</v>
      </c>
      <c r="AG5952" s="3">
        <v>13.4604820237198</v>
      </c>
      <c r="AH5952" s="3">
        <v>18.6792481885087</v>
      </c>
      <c r="AI5952" s="3">
        <v>14.3908627885036</v>
      </c>
      <c r="AJ5952" s="3">
        <v>13.6720383764115</v>
      </c>
      <c r="AK5952" s="3"/>
      <c r="AL5952" s="3"/>
      <c r="AM5952" s="3"/>
      <c r="AN5952" s="5" t="s">
        <v>46</v>
      </c>
      <c r="AO5952" s="1"/>
      <c r="AP5952" s="1"/>
      <c r="AQ5952" s="1"/>
    </row>
    <row r="5953" spans="1:43">
      <c r="A5953" s="1" t="s">
        <v>14860</v>
      </c>
      <c r="B5953" s="1" t="s">
        <v>14861</v>
      </c>
      <c r="C5953" s="3">
        <v>4.16438356164384</v>
      </c>
      <c r="D5953" s="4">
        <v>42717</v>
      </c>
      <c r="E5953" s="3">
        <v>0.8948974173</v>
      </c>
      <c r="F5953" s="5" t="s">
        <v>14859</v>
      </c>
      <c r="G5953" s="5">
        <v>1419</v>
      </c>
      <c r="H5953" s="5" t="s">
        <v>112</v>
      </c>
      <c r="I5953" s="3">
        <v>20.5826068466936</v>
      </c>
      <c r="J5953" s="3">
        <v>5.26315789473684</v>
      </c>
      <c r="K5953" s="3">
        <v>7.37988165680475</v>
      </c>
      <c r="L5953" s="3">
        <v>1.03092783505155</v>
      </c>
      <c r="M5953" s="3">
        <v>14.925524369237</v>
      </c>
      <c r="N5953" s="3">
        <v>8.42105263157895</v>
      </c>
      <c r="O5953" s="3">
        <v>36.5436706193945</v>
      </c>
      <c r="P5953" s="3">
        <v>9.57446808510638</v>
      </c>
      <c r="Q5953" s="3">
        <v>37.3206610569647</v>
      </c>
      <c r="R5953" s="3">
        <v>2.24719101123596</v>
      </c>
      <c r="S5953" s="3">
        <v>57.1784922394679</v>
      </c>
      <c r="T5953" s="3">
        <v>9.87654320987654</v>
      </c>
      <c r="U5953" s="3">
        <v>84.1831763559597</v>
      </c>
      <c r="V5953" s="3">
        <v>27.9411764705882</v>
      </c>
      <c r="W5953" s="3">
        <v>86.546052631579</v>
      </c>
      <c r="X5953" s="3">
        <v>25.4545454545455</v>
      </c>
      <c r="Y5953" s="3"/>
      <c r="Z5953" s="3"/>
      <c r="AA5953" s="3">
        <v>0.189622955930737</v>
      </c>
      <c r="AB5953" s="3">
        <v>0.161673519421926</v>
      </c>
      <c r="AC5953" s="3">
        <v>-33.3243407297498</v>
      </c>
      <c r="AD5953" s="3">
        <v>0.691821294325094</v>
      </c>
      <c r="AE5953" s="5">
        <v>3</v>
      </c>
      <c r="AF5953" s="3">
        <v>1.63184694750976</v>
      </c>
      <c r="AG5953" s="3">
        <v>61.2338446447574</v>
      </c>
      <c r="AH5953" s="3">
        <v>43.6479335247567</v>
      </c>
      <c r="AI5953" s="3">
        <v>26.0918034374611</v>
      </c>
      <c r="AJ5953" s="3">
        <v>26.1689671420115</v>
      </c>
      <c r="AK5953" s="3"/>
      <c r="AL5953" s="3"/>
      <c r="AM5953" s="3"/>
      <c r="AN5953" s="5" t="s">
        <v>46</v>
      </c>
      <c r="AO5953" s="1"/>
      <c r="AP5953" s="1"/>
      <c r="AQ5953" s="1"/>
    </row>
    <row r="5954" spans="1:43">
      <c r="A5954" s="1" t="s">
        <v>14862</v>
      </c>
      <c r="B5954" s="1" t="s">
        <v>14863</v>
      </c>
      <c r="C5954" s="3">
        <v>4.16438356164384</v>
      </c>
      <c r="D5954" s="4">
        <v>42717</v>
      </c>
      <c r="E5954" s="3">
        <v>7.7798271025</v>
      </c>
      <c r="F5954" s="5" t="s">
        <v>14859</v>
      </c>
      <c r="G5954" s="5">
        <v>1419</v>
      </c>
      <c r="H5954" s="5" t="s">
        <v>112</v>
      </c>
      <c r="I5954" s="3">
        <v>3.78944700266147</v>
      </c>
      <c r="J5954" s="3">
        <v>74.7368421052632</v>
      </c>
      <c r="K5954" s="3">
        <v>2.29846768820785</v>
      </c>
      <c r="L5954" s="3">
        <v>23.7113402061856</v>
      </c>
      <c r="M5954" s="3">
        <v>4.20324892904101</v>
      </c>
      <c r="N5954" s="3">
        <v>63.1578947368421</v>
      </c>
      <c r="O5954" s="3">
        <v>12.6042717022642</v>
      </c>
      <c r="P5954" s="3">
        <v>52.1276595744681</v>
      </c>
      <c r="Q5954" s="3">
        <v>11.1674208144796</v>
      </c>
      <c r="R5954" s="3">
        <v>68.5393258426966</v>
      </c>
      <c r="S5954" s="3">
        <v>22.1680755842864</v>
      </c>
      <c r="T5954" s="3">
        <v>37.037037037037</v>
      </c>
      <c r="U5954" s="3">
        <v>88.970079224675</v>
      </c>
      <c r="V5954" s="3">
        <v>22.0588235294118</v>
      </c>
      <c r="W5954" s="3">
        <v>110.938439083026</v>
      </c>
      <c r="X5954" s="3">
        <v>12.7272727272727</v>
      </c>
      <c r="Y5954" s="3"/>
      <c r="Z5954" s="3"/>
      <c r="AA5954" s="3">
        <v>0.109139438450073</v>
      </c>
      <c r="AB5954" s="3">
        <v>0.232710354443119</v>
      </c>
      <c r="AC5954" s="3">
        <v>-30.0303089558076</v>
      </c>
      <c r="AD5954" s="3">
        <v>0.938725814992253</v>
      </c>
      <c r="AE5954" s="5">
        <v>3</v>
      </c>
      <c r="AF5954" s="3">
        <v>1.94053353421136</v>
      </c>
      <c r="AG5954" s="3">
        <v>34.8474251184527</v>
      </c>
      <c r="AH5954" s="3">
        <v>43.0389549884827</v>
      </c>
      <c r="AI5954" s="3">
        <v>29.133739228884</v>
      </c>
      <c r="AJ5954" s="3">
        <v>27.387151708138</v>
      </c>
      <c r="AK5954" s="3"/>
      <c r="AL5954" s="3"/>
      <c r="AM5954" s="3"/>
      <c r="AN5954" s="5" t="s">
        <v>46</v>
      </c>
      <c r="AO5954" s="1"/>
      <c r="AP5954" s="1"/>
      <c r="AQ5954" s="1"/>
    </row>
    <row r="5955" spans="1:43">
      <c r="A5955" s="1" t="s">
        <v>14864</v>
      </c>
      <c r="B5955" s="1" t="s">
        <v>14865</v>
      </c>
      <c r="C5955" s="3">
        <v>4.14794520547945</v>
      </c>
      <c r="D5955" s="4">
        <v>42723</v>
      </c>
      <c r="E5955" s="3">
        <v>7.60935973</v>
      </c>
      <c r="F5955" s="5" t="s">
        <v>14859</v>
      </c>
      <c r="G5955" s="5">
        <v>1419</v>
      </c>
      <c r="H5955" s="5" t="s">
        <v>320</v>
      </c>
      <c r="I5955" s="3">
        <v>15.7396034391999</v>
      </c>
      <c r="J5955" s="3">
        <v>22.2222222222222</v>
      </c>
      <c r="K5955" s="3">
        <v>3.58040201005024</v>
      </c>
      <c r="L5955" s="3">
        <v>22.2222222222222</v>
      </c>
      <c r="M5955" s="3">
        <v>9.25956600960741</v>
      </c>
      <c r="N5955" s="3">
        <v>22.2222222222222</v>
      </c>
      <c r="O5955" s="3">
        <v>31.315946645431</v>
      </c>
      <c r="P5955" s="3">
        <v>22.2222222222222</v>
      </c>
      <c r="Q5955" s="3">
        <v>17.8909740840036</v>
      </c>
      <c r="R5955" s="3">
        <v>16.6666666666667</v>
      </c>
      <c r="S5955" s="3">
        <v>-33.2861333063619</v>
      </c>
      <c r="T5955" s="3">
        <v>83.3333333333333</v>
      </c>
      <c r="U5955" s="3">
        <v>-36.3750361724703</v>
      </c>
      <c r="V5955" s="3">
        <v>86.6666666666667</v>
      </c>
      <c r="W5955" s="3">
        <v>-33.6485263052007</v>
      </c>
      <c r="X5955" s="3">
        <v>71.4285714285714</v>
      </c>
      <c r="Y5955" s="3"/>
      <c r="Z5955" s="3"/>
      <c r="AA5955" s="3">
        <v>-0.0684974637689423</v>
      </c>
      <c r="AB5955" s="3">
        <v>-0.0366922616864258</v>
      </c>
      <c r="AC5955" s="3">
        <v>-76.5430361038778</v>
      </c>
      <c r="AD5955" s="3">
        <v>-0.166678763157628</v>
      </c>
      <c r="AE5955" s="5">
        <v>4</v>
      </c>
      <c r="AF5955" s="3">
        <v>-0.550333949325229</v>
      </c>
      <c r="AG5955" s="3">
        <v>-34.1945505135439</v>
      </c>
      <c r="AH5955" s="3">
        <v>-8.5024929948026</v>
      </c>
      <c r="AI5955" s="3">
        <v>-7.84560922653398</v>
      </c>
      <c r="AJ5955" s="3">
        <v>-4.36871207904774</v>
      </c>
      <c r="AK5955" s="3"/>
      <c r="AL5955" s="3"/>
      <c r="AM5955" s="3">
        <v>0.05</v>
      </c>
      <c r="AN5955" s="5" t="s">
        <v>206</v>
      </c>
      <c r="AO5955" s="1"/>
      <c r="AP5955" s="1"/>
      <c r="AQ5955" s="1"/>
    </row>
    <row r="5956" spans="1:43">
      <c r="A5956" s="1" t="s">
        <v>14866</v>
      </c>
      <c r="B5956" s="1" t="s">
        <v>14867</v>
      </c>
      <c r="C5956" s="3">
        <v>3.63835616438356</v>
      </c>
      <c r="D5956" s="4">
        <v>42909</v>
      </c>
      <c r="E5956" s="3">
        <v>7.3587848079</v>
      </c>
      <c r="F5956" s="5" t="s">
        <v>14859</v>
      </c>
      <c r="G5956" s="5">
        <v>1325</v>
      </c>
      <c r="H5956" s="5" t="s">
        <v>112</v>
      </c>
      <c r="I5956" s="3">
        <v>5.04332930270054</v>
      </c>
      <c r="J5956" s="3">
        <v>68.4210526315789</v>
      </c>
      <c r="K5956" s="3">
        <v>2.09588169041674</v>
      </c>
      <c r="L5956" s="3">
        <v>44.3298969072165</v>
      </c>
      <c r="M5956" s="3">
        <v>4.26585317063413</v>
      </c>
      <c r="N5956" s="3">
        <v>60</v>
      </c>
      <c r="O5956" s="3">
        <v>14.6935856529871</v>
      </c>
      <c r="P5956" s="3">
        <v>50</v>
      </c>
      <c r="Q5956" s="3">
        <v>13.9414143622254</v>
      </c>
      <c r="R5956" s="3">
        <v>58.4269662921348</v>
      </c>
      <c r="S5956" s="3">
        <v>29.1359554041499</v>
      </c>
      <c r="T5956" s="3">
        <v>29.6296296296296</v>
      </c>
      <c r="U5956" s="3">
        <v>82.7096661116467</v>
      </c>
      <c r="V5956" s="3">
        <v>32.3529411764706</v>
      </c>
      <c r="W5956" s="3">
        <v>105.489848216046</v>
      </c>
      <c r="X5956" s="3">
        <v>21.8181818181818</v>
      </c>
      <c r="Y5956" s="3"/>
      <c r="Z5956" s="3"/>
      <c r="AA5956" s="3">
        <v>0.143587726528845</v>
      </c>
      <c r="AB5956" s="3">
        <v>0.240008669374476</v>
      </c>
      <c r="AC5956" s="3">
        <v>-27.7916084765317</v>
      </c>
      <c r="AD5956" s="3">
        <v>0.974354440916438</v>
      </c>
      <c r="AE5956" s="5">
        <v>3</v>
      </c>
      <c r="AF5956" s="3">
        <v>1.87266203906293</v>
      </c>
      <c r="AG5956" s="3">
        <v>40.6178647159108</v>
      </c>
      <c r="AH5956" s="3">
        <v>39.6074213643237</v>
      </c>
      <c r="AI5956" s="3">
        <v>28.1086932955075</v>
      </c>
      <c r="AJ5956" s="3"/>
      <c r="AK5956" s="3"/>
      <c r="AL5956" s="3"/>
      <c r="AM5956" s="3"/>
      <c r="AN5956" s="5" t="s">
        <v>46</v>
      </c>
      <c r="AO5956" s="1"/>
      <c r="AP5956" s="1"/>
      <c r="AQ5956" s="1"/>
    </row>
    <row r="5957" spans="1:43">
      <c r="A5957" s="1" t="s">
        <v>14868</v>
      </c>
      <c r="B5957" s="1" t="s">
        <v>14869</v>
      </c>
      <c r="C5957" s="3">
        <v>2.60547945205479</v>
      </c>
      <c r="D5957" s="4">
        <v>43286</v>
      </c>
      <c r="E5957" s="3">
        <v>277.9770792984</v>
      </c>
      <c r="F5957" s="5" t="s">
        <v>14870</v>
      </c>
      <c r="G5957" s="5">
        <v>952</v>
      </c>
      <c r="H5957" s="5" t="s">
        <v>93</v>
      </c>
      <c r="I5957" s="3">
        <v>3.93312802463704</v>
      </c>
      <c r="J5957" s="3">
        <v>59.5</v>
      </c>
      <c r="K5957" s="3">
        <v>1.81003275297364</v>
      </c>
      <c r="L5957" s="3">
        <v>47.1258671952428</v>
      </c>
      <c r="M5957" s="3">
        <v>3.04457820814795</v>
      </c>
      <c r="N5957" s="3">
        <v>42.1656686626746</v>
      </c>
      <c r="O5957" s="3">
        <v>5.18254674977738</v>
      </c>
      <c r="P5957" s="3">
        <v>71.9315895372233</v>
      </c>
      <c r="Q5957" s="3">
        <v>6.43359163813301</v>
      </c>
      <c r="R5957" s="3">
        <v>79.1537667698658</v>
      </c>
      <c r="S5957" s="3">
        <v>8.69605226833533</v>
      </c>
      <c r="T5957" s="3">
        <v>95.3414505029116</v>
      </c>
      <c r="U5957" s="3">
        <v>14.258076997485</v>
      </c>
      <c r="V5957" s="3">
        <v>96.8992248062015</v>
      </c>
      <c r="W5957" s="3"/>
      <c r="X5957" s="3"/>
      <c r="Y5957" s="3"/>
      <c r="Z5957" s="3"/>
      <c r="AA5957" s="3">
        <v>0.203451910852539</v>
      </c>
      <c r="AB5957" s="3">
        <v>0.339611720051498</v>
      </c>
      <c r="AC5957" s="3">
        <v>-4.61206509035333</v>
      </c>
      <c r="AD5957" s="3"/>
      <c r="AE5957" s="5">
        <v>3</v>
      </c>
      <c r="AF5957" s="3">
        <v>0.473981897305721</v>
      </c>
      <c r="AG5957" s="3">
        <v>6.53287670125331</v>
      </c>
      <c r="AH5957" s="3">
        <v>6.61143620727336</v>
      </c>
      <c r="AI5957" s="3"/>
      <c r="AJ5957" s="3"/>
      <c r="AK5957" s="3"/>
      <c r="AL5957" s="3"/>
      <c r="AM5957" s="3"/>
      <c r="AN5957" s="5" t="s">
        <v>51</v>
      </c>
      <c r="AO5957" s="1"/>
      <c r="AP5957" s="1"/>
      <c r="AQ5957" s="1"/>
    </row>
    <row r="5958" spans="1:43">
      <c r="A5958" s="1" t="s">
        <v>14871</v>
      </c>
      <c r="B5958" s="1" t="s">
        <v>14872</v>
      </c>
      <c r="C5958" s="3">
        <v>2.2958904109589</v>
      </c>
      <c r="D5958" s="4">
        <v>43399</v>
      </c>
      <c r="E5958" s="3">
        <v>6.6537140261</v>
      </c>
      <c r="F5958" s="5" t="s">
        <v>12135</v>
      </c>
      <c r="G5958" s="5">
        <v>839</v>
      </c>
      <c r="H5958" s="5" t="s">
        <v>93</v>
      </c>
      <c r="I5958" s="3">
        <v>11.8358758548133</v>
      </c>
      <c r="J5958" s="3">
        <v>22.45</v>
      </c>
      <c r="K5958" s="3">
        <v>2.30170823642635</v>
      </c>
      <c r="L5958" s="3">
        <v>38.9990089197225</v>
      </c>
      <c r="M5958" s="3">
        <v>6.4996869129618</v>
      </c>
      <c r="N5958" s="3">
        <v>20.7085828343313</v>
      </c>
      <c r="O5958" s="3">
        <v>26.2845262845263</v>
      </c>
      <c r="P5958" s="3">
        <v>9.25553319919517</v>
      </c>
      <c r="Q5958" s="3">
        <v>47.1619750807568</v>
      </c>
      <c r="R5958" s="3">
        <v>2.57997936016512</v>
      </c>
      <c r="S5958" s="3">
        <v>103.916553432979</v>
      </c>
      <c r="T5958" s="3">
        <v>3.59978824775013</v>
      </c>
      <c r="U5958" s="3">
        <v>151.597633136095</v>
      </c>
      <c r="V5958" s="3">
        <v>19.4905869324474</v>
      </c>
      <c r="W5958" s="3"/>
      <c r="X5958" s="3"/>
      <c r="Y5958" s="3"/>
      <c r="Z5958" s="3"/>
      <c r="AA5958" s="3">
        <v>0.446658221906566</v>
      </c>
      <c r="AB5958" s="3">
        <v>0.586600713199259</v>
      </c>
      <c r="AC5958" s="3">
        <v>-16.3049940546968</v>
      </c>
      <c r="AD5958" s="3"/>
      <c r="AE5958" s="5">
        <v>3</v>
      </c>
      <c r="AF5958" s="3">
        <v>3.3736279564476</v>
      </c>
      <c r="AG5958" s="3">
        <v>90.0182963528994</v>
      </c>
      <c r="AH5958" s="3">
        <v>59.5074136277671</v>
      </c>
      <c r="AI5958" s="3"/>
      <c r="AJ5958" s="3"/>
      <c r="AK5958" s="3"/>
      <c r="AL5958" s="3"/>
      <c r="AM5958" s="3"/>
      <c r="AN5958" s="5" t="s">
        <v>1266</v>
      </c>
      <c r="AO5958" s="1"/>
      <c r="AP5958" s="1"/>
      <c r="AQ5958" s="1"/>
    </row>
    <row r="5959" spans="1:43">
      <c r="A5959" s="1" t="s">
        <v>14873</v>
      </c>
      <c r="B5959" s="1" t="s">
        <v>14874</v>
      </c>
      <c r="C5959" s="3">
        <v>7.27123287671233</v>
      </c>
      <c r="D5959" s="4">
        <v>41583</v>
      </c>
      <c r="E5959" s="3">
        <v>3.3288655363</v>
      </c>
      <c r="F5959" s="5" t="s">
        <v>14875</v>
      </c>
      <c r="G5959" s="5">
        <v>2193</v>
      </c>
      <c r="H5959" s="5" t="s">
        <v>60</v>
      </c>
      <c r="I5959" s="3">
        <v>2.70984151829388</v>
      </c>
      <c r="J5959" s="3">
        <v>67.2619047619048</v>
      </c>
      <c r="K5959" s="3">
        <v>2.22481865537219</v>
      </c>
      <c r="L5959" s="3">
        <v>51.006711409396</v>
      </c>
      <c r="M5959" s="3">
        <v>1.75914708020355</v>
      </c>
      <c r="N5959" s="3">
        <v>52.6211671612265</v>
      </c>
      <c r="O5959" s="3">
        <v>4.89559396543113</v>
      </c>
      <c r="P5959" s="3">
        <v>63.894523326572</v>
      </c>
      <c r="Q5959" s="3">
        <v>9.26215006764492</v>
      </c>
      <c r="R5959" s="3">
        <v>56.1256544502618</v>
      </c>
      <c r="S5959" s="3">
        <v>26.5854834820352</v>
      </c>
      <c r="T5959" s="3">
        <v>64.7342995169082</v>
      </c>
      <c r="U5959" s="3">
        <v>45.1040011056596</v>
      </c>
      <c r="V5959" s="3">
        <v>73.5144312393888</v>
      </c>
      <c r="W5959" s="3">
        <v>35.2615305333677</v>
      </c>
      <c r="X5959" s="3">
        <v>62.2727272727273</v>
      </c>
      <c r="Y5959" s="3">
        <v>90.1992753623188</v>
      </c>
      <c r="Z5959" s="3">
        <v>41.4239482200647</v>
      </c>
      <c r="AA5959" s="3">
        <v>0.149215032510181</v>
      </c>
      <c r="AB5959" s="3">
        <v>0.110624349863686</v>
      </c>
      <c r="AC5959" s="3">
        <v>-19.8109733644286</v>
      </c>
      <c r="AD5959" s="3">
        <v>0.533642148611081</v>
      </c>
      <c r="AE5959" s="5">
        <v>4</v>
      </c>
      <c r="AF5959" s="3">
        <v>0.840987506935492</v>
      </c>
      <c r="AG5959" s="3">
        <v>16.1233915544078</v>
      </c>
      <c r="AH5959" s="3">
        <v>25.7393408559994</v>
      </c>
      <c r="AI5959" s="3">
        <v>12.2943815635723</v>
      </c>
      <c r="AJ5959" s="3">
        <v>14.7230666778702</v>
      </c>
      <c r="AK5959" s="3">
        <v>8.91434752714211</v>
      </c>
      <c r="AL5959" s="3"/>
      <c r="AM5959" s="3"/>
      <c r="AN5959" s="5" t="s">
        <v>46</v>
      </c>
      <c r="AO5959" s="1"/>
      <c r="AP5959" s="1"/>
      <c r="AQ5959" s="1"/>
    </row>
    <row r="5960" spans="1:43">
      <c r="A5960" s="1" t="s">
        <v>14876</v>
      </c>
      <c r="B5960" s="1" t="s">
        <v>14877</v>
      </c>
      <c r="C5960" s="3">
        <v>10.1616438356164</v>
      </c>
      <c r="D5960" s="4">
        <v>40528</v>
      </c>
      <c r="E5960" s="3">
        <v>0.4411257329</v>
      </c>
      <c r="F5960" s="5" t="s">
        <v>14875</v>
      </c>
      <c r="G5960" s="5">
        <v>2484</v>
      </c>
      <c r="H5960" s="5" t="s">
        <v>60</v>
      </c>
      <c r="I5960" s="3">
        <v>10.5403348554033</v>
      </c>
      <c r="J5960" s="3">
        <v>18.8492063492063</v>
      </c>
      <c r="K5960" s="3">
        <v>4.42127965492451</v>
      </c>
      <c r="L5960" s="3">
        <v>7.57430488974113</v>
      </c>
      <c r="M5960" s="3">
        <v>5.13934129569308</v>
      </c>
      <c r="N5960" s="3">
        <v>18.595450049456</v>
      </c>
      <c r="O5960" s="3">
        <v>17.8021086780211</v>
      </c>
      <c r="P5960" s="3">
        <v>17.5456389452333</v>
      </c>
      <c r="Q5960" s="3">
        <v>22.8329809725158</v>
      </c>
      <c r="R5960" s="3">
        <v>20</v>
      </c>
      <c r="S5960" s="3">
        <v>66.9540229885057</v>
      </c>
      <c r="T5960" s="3">
        <v>8.81642512077295</v>
      </c>
      <c r="U5960" s="3">
        <v>126.953125</v>
      </c>
      <c r="V5960" s="3">
        <v>13.5823429541596</v>
      </c>
      <c r="W5960" s="3">
        <v>90.6167979002624</v>
      </c>
      <c r="X5960" s="3">
        <v>13.4090909090909</v>
      </c>
      <c r="Y5960" s="3">
        <v>153.711790393013</v>
      </c>
      <c r="Z5960" s="3">
        <v>10.3559870550162</v>
      </c>
      <c r="AA5960" s="3">
        <v>0.318973098712784</v>
      </c>
      <c r="AB5960" s="3">
        <v>0.221500360674163</v>
      </c>
      <c r="AC5960" s="3">
        <v>-30.5637982195846</v>
      </c>
      <c r="AD5960" s="3">
        <v>0.783329153349296</v>
      </c>
      <c r="AE5960" s="5">
        <v>3</v>
      </c>
      <c r="AF5960" s="3">
        <v>1.6545662139959</v>
      </c>
      <c r="AG5960" s="3">
        <v>58.3444757958542</v>
      </c>
      <c r="AH5960" s="3">
        <v>54.3536648453044</v>
      </c>
      <c r="AI5960" s="3">
        <v>22.5563402601713</v>
      </c>
      <c r="AJ5960" s="3">
        <v>22.7637384388272</v>
      </c>
      <c r="AK5960" s="3">
        <v>20.3844129545161</v>
      </c>
      <c r="AL5960" s="3">
        <v>20.336846803215</v>
      </c>
      <c r="AM5960" s="3"/>
      <c r="AN5960" s="5" t="s">
        <v>46</v>
      </c>
      <c r="AO5960" s="1"/>
      <c r="AP5960" s="1"/>
      <c r="AQ5960" s="1"/>
    </row>
    <row r="5961" spans="1:43">
      <c r="A5961" s="1" t="s">
        <v>14878</v>
      </c>
      <c r="B5961" s="1" t="s">
        <v>14879</v>
      </c>
      <c r="C5961" s="3">
        <v>9.87945205479452</v>
      </c>
      <c r="D5961" s="4">
        <v>40631</v>
      </c>
      <c r="E5961" s="3">
        <v>4.3136247058</v>
      </c>
      <c r="F5961" s="5" t="s">
        <v>14880</v>
      </c>
      <c r="G5961" s="5">
        <v>96</v>
      </c>
      <c r="H5961" s="5" t="s">
        <v>71</v>
      </c>
      <c r="I5961" s="3">
        <v>1.02389078498295</v>
      </c>
      <c r="J5961" s="3">
        <v>17.6100628930818</v>
      </c>
      <c r="K5961" s="3">
        <v>0.254022015241319</v>
      </c>
      <c r="L5961" s="3">
        <v>27.0440251572327</v>
      </c>
      <c r="M5961" s="3">
        <v>0.254022015241319</v>
      </c>
      <c r="N5961" s="3">
        <v>16.3522012578616</v>
      </c>
      <c r="O5961" s="3">
        <v>1.63090128755364</v>
      </c>
      <c r="P5961" s="3">
        <v>9.49367088607595</v>
      </c>
      <c r="Q5961" s="3">
        <v>1.28314798973483</v>
      </c>
      <c r="R5961" s="3">
        <v>24.3589743589744</v>
      </c>
      <c r="S5961" s="3">
        <v>4.40917107583776</v>
      </c>
      <c r="T5961" s="3">
        <v>29.5302013422819</v>
      </c>
      <c r="U5961" s="3">
        <v>13.1713494024366</v>
      </c>
      <c r="V5961" s="3">
        <v>21.5827338129496</v>
      </c>
      <c r="W5961" s="3">
        <v>23.839610470578</v>
      </c>
      <c r="X5961" s="3">
        <v>12.9496402877698</v>
      </c>
      <c r="Y5961" s="3">
        <v>29.6729791923001</v>
      </c>
      <c r="Z5961" s="3">
        <v>11.1111111111111</v>
      </c>
      <c r="AA5961" s="3">
        <v>0.0947812183940311</v>
      </c>
      <c r="AB5961" s="3">
        <v>0.520765847544678</v>
      </c>
      <c r="AC5961" s="3">
        <v>-2.42844752818733</v>
      </c>
      <c r="AD5961" s="3">
        <v>3.03626634907317</v>
      </c>
      <c r="AE5961" s="5">
        <v>1</v>
      </c>
      <c r="AF5961" s="3">
        <v>0.550303094418081</v>
      </c>
      <c r="AG5961" s="3">
        <v>4.79626269682853</v>
      </c>
      <c r="AH5961" s="3">
        <v>6.37449625736379</v>
      </c>
      <c r="AI5961" s="3">
        <v>6.9938442178715</v>
      </c>
      <c r="AJ5961" s="3">
        <v>5.91258452648971</v>
      </c>
      <c r="AK5961" s="3">
        <v>5.98494821791806</v>
      </c>
      <c r="AL5961" s="3">
        <v>7.97217930315643</v>
      </c>
      <c r="AM5961" s="3"/>
      <c r="AN5961" s="5" t="s">
        <v>46</v>
      </c>
      <c r="AO5961" s="1"/>
      <c r="AP5961" s="1"/>
      <c r="AQ5961" s="1"/>
    </row>
    <row r="5962" spans="1:43">
      <c r="A5962" s="1" t="s">
        <v>14881</v>
      </c>
      <c r="B5962" s="1" t="s">
        <v>14882</v>
      </c>
      <c r="C5962" s="3">
        <v>9.56712328767123</v>
      </c>
      <c r="D5962" s="4">
        <v>40745</v>
      </c>
      <c r="E5962" s="3">
        <v>1.4380244571</v>
      </c>
      <c r="F5962" s="5" t="s">
        <v>7882</v>
      </c>
      <c r="G5962" s="5">
        <v>2394</v>
      </c>
      <c r="H5962" s="5" t="s">
        <v>60</v>
      </c>
      <c r="I5962" s="3">
        <v>9.72850678733031</v>
      </c>
      <c r="J5962" s="3">
        <v>23.4126984126984</v>
      </c>
      <c r="K5962" s="3">
        <v>1.46443514644352</v>
      </c>
      <c r="L5962" s="3">
        <v>64.046021093001</v>
      </c>
      <c r="M5962" s="3">
        <v>-0.308324768756424</v>
      </c>
      <c r="N5962" s="3">
        <v>63.5014836795252</v>
      </c>
      <c r="O5962" s="3">
        <v>23.2528589580686</v>
      </c>
      <c r="P5962" s="3">
        <v>6.28803245436105</v>
      </c>
      <c r="Q5962" s="3">
        <v>27.9683377308707</v>
      </c>
      <c r="R5962" s="3">
        <v>10.7853403141361</v>
      </c>
      <c r="S5962" s="3">
        <v>48.3180428134556</v>
      </c>
      <c r="T5962" s="3">
        <v>35.7487922705314</v>
      </c>
      <c r="U5962" s="3">
        <v>70.1754385964912</v>
      </c>
      <c r="V5962" s="3">
        <v>52.1222410865874</v>
      </c>
      <c r="W5962" s="3">
        <v>34.9095966620306</v>
      </c>
      <c r="X5962" s="3">
        <v>63.8636363636364</v>
      </c>
      <c r="Y5962" s="3">
        <v>90.1960784313725</v>
      </c>
      <c r="Z5962" s="3">
        <v>41.747572815534</v>
      </c>
      <c r="AA5962" s="3">
        <v>0.180844792666314</v>
      </c>
      <c r="AB5962" s="3">
        <v>0.0781256188553582</v>
      </c>
      <c r="AC5962" s="3">
        <v>-31.6981132075472</v>
      </c>
      <c r="AD5962" s="3">
        <v>0.330498024309914</v>
      </c>
      <c r="AE5962" s="5">
        <v>6</v>
      </c>
      <c r="AF5962" s="3">
        <v>0.682926900955444</v>
      </c>
      <c r="AG5962" s="3">
        <v>31.2447750945981</v>
      </c>
      <c r="AH5962" s="3">
        <v>30.0234635846086</v>
      </c>
      <c r="AI5962" s="3">
        <v>8.07695400111674</v>
      </c>
      <c r="AJ5962" s="3">
        <v>12.2235590312098</v>
      </c>
      <c r="AK5962" s="3">
        <v>8.73186144071738</v>
      </c>
      <c r="AL5962" s="3">
        <v>4.61937157480048</v>
      </c>
      <c r="AM5962" s="3"/>
      <c r="AN5962" s="5" t="s">
        <v>46</v>
      </c>
      <c r="AO5962" s="1"/>
      <c r="AP5962" s="1"/>
      <c r="AQ5962" s="1"/>
    </row>
    <row r="5963" spans="1:43">
      <c r="A5963" s="1" t="s">
        <v>14883</v>
      </c>
      <c r="B5963" s="1" t="s">
        <v>14884</v>
      </c>
      <c r="C5963" s="3">
        <v>9.16986301369863</v>
      </c>
      <c r="D5963" s="4">
        <v>40890</v>
      </c>
      <c r="E5963" s="3">
        <v>14.0685791181</v>
      </c>
      <c r="F5963" s="5" t="s">
        <v>1926</v>
      </c>
      <c r="G5963" s="5">
        <v>2161</v>
      </c>
      <c r="H5963" s="5" t="s">
        <v>93</v>
      </c>
      <c r="I5963" s="3">
        <v>12.178517397882</v>
      </c>
      <c r="J5963" s="3">
        <v>20.7</v>
      </c>
      <c r="K5963" s="3">
        <v>1.78448867536034</v>
      </c>
      <c r="L5963" s="3">
        <v>47.6214073339941</v>
      </c>
      <c r="M5963" s="3">
        <v>7.58070366340226</v>
      </c>
      <c r="N5963" s="3">
        <v>13.7225548902196</v>
      </c>
      <c r="O5963" s="3">
        <v>10.6303618052965</v>
      </c>
      <c r="P5963" s="3">
        <v>48.5915492957746</v>
      </c>
      <c r="Q5963" s="3">
        <v>3.48918353105374</v>
      </c>
      <c r="R5963" s="3">
        <v>88.7512899896801</v>
      </c>
      <c r="S5963" s="3">
        <v>65.1447661469933</v>
      </c>
      <c r="T5963" s="3">
        <v>26.998411858126</v>
      </c>
      <c r="U5963" s="3">
        <v>156.796536796537</v>
      </c>
      <c r="V5963" s="3">
        <v>17.8848283499446</v>
      </c>
      <c r="W5963" s="3">
        <v>144.517724649629</v>
      </c>
      <c r="X5963" s="3">
        <v>13.0461922596754</v>
      </c>
      <c r="Y5963" s="3">
        <v>178.327467973826</v>
      </c>
      <c r="Z5963" s="3">
        <v>16.2337662337662</v>
      </c>
      <c r="AA5963" s="3">
        <v>0.330745722002577</v>
      </c>
      <c r="AB5963" s="3">
        <v>0.37976714776889</v>
      </c>
      <c r="AC5963" s="3">
        <v>-21.0564930300807</v>
      </c>
      <c r="AD5963" s="3">
        <v>1.64549131862279</v>
      </c>
      <c r="AE5963" s="5">
        <v>7</v>
      </c>
      <c r="AF5963" s="3">
        <v>2.38064594885168</v>
      </c>
      <c r="AG5963" s="3">
        <v>62.8745770518891</v>
      </c>
      <c r="AH5963" s="3">
        <v>61.658431432758</v>
      </c>
      <c r="AI5963" s="3">
        <v>31.0388243002407</v>
      </c>
      <c r="AJ5963" s="3">
        <v>25.9599212457039</v>
      </c>
      <c r="AK5963" s="3">
        <v>29.2470466092573</v>
      </c>
      <c r="AL5963" s="3">
        <v>27.439203613858</v>
      </c>
      <c r="AM5963" s="3"/>
      <c r="AN5963" s="5" t="s">
        <v>46</v>
      </c>
      <c r="AO5963" s="1"/>
      <c r="AP5963" s="1"/>
      <c r="AQ5963" s="1"/>
    </row>
    <row r="5964" spans="1:43">
      <c r="A5964" s="1" t="s">
        <v>14885</v>
      </c>
      <c r="B5964" s="1" t="s">
        <v>14886</v>
      </c>
      <c r="C5964" s="3">
        <v>6.01917808219178</v>
      </c>
      <c r="D5964" s="4">
        <v>42040</v>
      </c>
      <c r="E5964" s="3">
        <v>1.5044847337</v>
      </c>
      <c r="F5964" s="5" t="s">
        <v>2025</v>
      </c>
      <c r="G5964" s="5">
        <v>1661</v>
      </c>
      <c r="H5964" s="5" t="s">
        <v>93</v>
      </c>
      <c r="I5964" s="3">
        <v>7.38636363636364</v>
      </c>
      <c r="J5964" s="3">
        <v>41.95</v>
      </c>
      <c r="K5964" s="3">
        <v>2.36336779911373</v>
      </c>
      <c r="L5964" s="3">
        <v>37.9088206144698</v>
      </c>
      <c r="M5964" s="3">
        <v>4.63009562154001</v>
      </c>
      <c r="N5964" s="3">
        <v>31.6367265469062</v>
      </c>
      <c r="O5964" s="3">
        <v>9.13385826771654</v>
      </c>
      <c r="P5964" s="3">
        <v>52.9175050301811</v>
      </c>
      <c r="Q5964" s="3">
        <v>12.7440347071583</v>
      </c>
      <c r="R5964" s="3">
        <v>51.3415892672859</v>
      </c>
      <c r="S5964" s="3">
        <v>45.7924263674614</v>
      </c>
      <c r="T5964" s="3">
        <v>46.5325569084171</v>
      </c>
      <c r="U5964" s="3">
        <v>94.8453608247423</v>
      </c>
      <c r="V5964" s="3">
        <v>43.078626799557</v>
      </c>
      <c r="W5964" s="3">
        <v>85.5922382176859</v>
      </c>
      <c r="X5964" s="3">
        <v>37.9525593008739</v>
      </c>
      <c r="Y5964" s="3">
        <v>119.774434293033</v>
      </c>
      <c r="Z5964" s="3">
        <v>34.025974025974</v>
      </c>
      <c r="AA5964" s="3">
        <v>0.315419996100286</v>
      </c>
      <c r="AB5964" s="3">
        <v>0.272079306015779</v>
      </c>
      <c r="AC5964" s="3">
        <v>-20.7228915662651</v>
      </c>
      <c r="AD5964" s="3">
        <v>1.10239373907518</v>
      </c>
      <c r="AE5964" s="5">
        <v>3</v>
      </c>
      <c r="AF5964" s="3">
        <v>1.54880137686785</v>
      </c>
      <c r="AG5964" s="3">
        <v>40.8241724547121</v>
      </c>
      <c r="AH5964" s="3">
        <v>41.0106112958727</v>
      </c>
      <c r="AI5964" s="3">
        <v>19.947707777087</v>
      </c>
      <c r="AJ5964" s="3">
        <v>20.0649058298027</v>
      </c>
      <c r="AK5964" s="3"/>
      <c r="AL5964" s="3"/>
      <c r="AM5964" s="3"/>
      <c r="AN5964" s="5" t="s">
        <v>46</v>
      </c>
      <c r="AO5964" s="1"/>
      <c r="AP5964" s="1"/>
      <c r="AQ5964" s="1"/>
    </row>
    <row r="5965" spans="1:43">
      <c r="A5965" s="1" t="s">
        <v>14887</v>
      </c>
      <c r="B5965" s="1" t="s">
        <v>14888</v>
      </c>
      <c r="C5965" s="3">
        <v>5.84383561643836</v>
      </c>
      <c r="D5965" s="4">
        <v>42104</v>
      </c>
      <c r="E5965" s="3">
        <v>1.2641915273</v>
      </c>
      <c r="F5965" s="5" t="s">
        <v>1292</v>
      </c>
      <c r="G5965" s="5">
        <v>2131</v>
      </c>
      <c r="H5965" s="5" t="s">
        <v>93</v>
      </c>
      <c r="I5965" s="3">
        <v>5.50161812297735</v>
      </c>
      <c r="J5965" s="3">
        <v>50.8</v>
      </c>
      <c r="K5965" s="3">
        <v>3.82165605095541</v>
      </c>
      <c r="L5965" s="3">
        <v>14.8662041625372</v>
      </c>
      <c r="M5965" s="3">
        <v>2.00250312891112</v>
      </c>
      <c r="N5965" s="3">
        <v>54.0918163672655</v>
      </c>
      <c r="O5965" s="3">
        <v>8.48892585251851</v>
      </c>
      <c r="P5965" s="3">
        <v>55.1307847082495</v>
      </c>
      <c r="Q5965" s="3">
        <v>17.1284694918376</v>
      </c>
      <c r="R5965" s="3">
        <v>43.0856553147575</v>
      </c>
      <c r="S5965" s="3">
        <v>70.3592681822041</v>
      </c>
      <c r="T5965" s="3">
        <v>21.9692959237692</v>
      </c>
      <c r="U5965" s="3">
        <v>137.286123539499</v>
      </c>
      <c r="V5965" s="3">
        <v>25.0830564784053</v>
      </c>
      <c r="W5965" s="3">
        <v>111.267908239115</v>
      </c>
      <c r="X5965" s="3">
        <v>24.9687890137328</v>
      </c>
      <c r="Y5965" s="3">
        <v>105.593555856161</v>
      </c>
      <c r="Z5965" s="3">
        <v>39.8701298701299</v>
      </c>
      <c r="AA5965" s="3">
        <v>0.343908582949737</v>
      </c>
      <c r="AB5965" s="3">
        <v>0.258779342270566</v>
      </c>
      <c r="AC5965" s="3">
        <v>-27.9340446168768</v>
      </c>
      <c r="AD5965" s="3">
        <v>1.01155458398409</v>
      </c>
      <c r="AE5965" s="5">
        <v>3</v>
      </c>
      <c r="AF5965" s="3">
        <v>2.01697476968316</v>
      </c>
      <c r="AG5965" s="3">
        <v>66.4290125682967</v>
      </c>
      <c r="AH5965" s="3">
        <v>54.271037909229</v>
      </c>
      <c r="AI5965" s="3">
        <v>25.957362852134</v>
      </c>
      <c r="AJ5965" s="3">
        <v>17.1878745553875</v>
      </c>
      <c r="AK5965" s="3"/>
      <c r="AL5965" s="3"/>
      <c r="AM5965" s="3"/>
      <c r="AN5965" s="5" t="s">
        <v>46</v>
      </c>
      <c r="AO5965" s="1"/>
      <c r="AP5965" s="1"/>
      <c r="AQ5965" s="1"/>
    </row>
    <row r="5966" spans="1:43">
      <c r="A5966" s="1" t="s">
        <v>14889</v>
      </c>
      <c r="B5966" s="1" t="s">
        <v>14890</v>
      </c>
      <c r="C5966" s="3">
        <v>5.73698630136986</v>
      </c>
      <c r="D5966" s="4">
        <v>42143</v>
      </c>
      <c r="E5966" s="3">
        <v>1.2446087747</v>
      </c>
      <c r="F5966" s="5" t="s">
        <v>1043</v>
      </c>
      <c r="G5966" s="5">
        <v>1443</v>
      </c>
      <c r="H5966" s="5" t="s">
        <v>93</v>
      </c>
      <c r="I5966" s="3">
        <v>9.08296943231441</v>
      </c>
      <c r="J5966" s="3">
        <v>34.35</v>
      </c>
      <c r="K5966" s="3">
        <v>1.83448838157359</v>
      </c>
      <c r="L5966" s="3">
        <v>46.6798810703667</v>
      </c>
      <c r="M5966" s="3">
        <v>7.02656383890317</v>
      </c>
      <c r="N5966" s="3">
        <v>16.9660678642715</v>
      </c>
      <c r="O5966" s="3">
        <v>6.79777682770415</v>
      </c>
      <c r="P5966" s="3">
        <v>61.2173038229376</v>
      </c>
      <c r="Q5966" s="3">
        <v>12.8274616079494</v>
      </c>
      <c r="R5966" s="3">
        <v>50.9803921568627</v>
      </c>
      <c r="S5966" s="3">
        <v>56.2226391494684</v>
      </c>
      <c r="T5966" s="3">
        <v>35.9449444150344</v>
      </c>
      <c r="U5966" s="3">
        <v>166.311300639659</v>
      </c>
      <c r="V5966" s="3">
        <v>14.562569213732</v>
      </c>
      <c r="W5966" s="3">
        <v>122.439893143366</v>
      </c>
      <c r="X5966" s="3">
        <v>20.5992509363296</v>
      </c>
      <c r="Y5966" s="3">
        <v>198.080350643275</v>
      </c>
      <c r="Z5966" s="3">
        <v>10.9090909090909</v>
      </c>
      <c r="AA5966" s="3">
        <v>0.256919537901874</v>
      </c>
      <c r="AB5966" s="3">
        <v>0.237025927816159</v>
      </c>
      <c r="AC5966" s="3">
        <v>-31.7936874518861</v>
      </c>
      <c r="AD5966" s="3">
        <v>0.95851648606709</v>
      </c>
      <c r="AE5966" s="5">
        <v>5</v>
      </c>
      <c r="AF5966" s="3">
        <v>2.02490103194667</v>
      </c>
      <c r="AG5966" s="3">
        <v>54.2602220818159</v>
      </c>
      <c r="AH5966" s="3">
        <v>63.8197298651002</v>
      </c>
      <c r="AI5966" s="3">
        <v>27.8842899450745</v>
      </c>
      <c r="AJ5966" s="3">
        <v>26.4462987124719</v>
      </c>
      <c r="AK5966" s="3"/>
      <c r="AL5966" s="3"/>
      <c r="AM5966" s="3"/>
      <c r="AN5966" s="5" t="s">
        <v>46</v>
      </c>
      <c r="AO5966" s="1"/>
      <c r="AP5966" s="1"/>
      <c r="AQ5966" s="1"/>
    </row>
    <row r="5967" spans="1:43">
      <c r="A5967" s="1" t="s">
        <v>14891</v>
      </c>
      <c r="B5967" s="1" t="s">
        <v>14892</v>
      </c>
      <c r="C5967" s="3">
        <v>5.52054794520548</v>
      </c>
      <c r="D5967" s="4">
        <v>42222</v>
      </c>
      <c r="E5967" s="3">
        <v>11.1528383666</v>
      </c>
      <c r="F5967" s="5" t="s">
        <v>14893</v>
      </c>
      <c r="G5967" s="5">
        <v>2016</v>
      </c>
      <c r="H5967" s="5" t="s">
        <v>390</v>
      </c>
      <c r="I5967" s="3">
        <v>-2.82722513089004</v>
      </c>
      <c r="J5967" s="3">
        <v>100</v>
      </c>
      <c r="K5967" s="3">
        <v>0.107874865156419</v>
      </c>
      <c r="L5967" s="3">
        <v>52.3809523809524</v>
      </c>
      <c r="M5967" s="3">
        <v>-3.63447559709241</v>
      </c>
      <c r="N5967" s="3">
        <v>95.2380952380952</v>
      </c>
      <c r="O5967" s="3">
        <v>4.03587443946189</v>
      </c>
      <c r="P5967" s="3">
        <v>19.047619047619</v>
      </c>
      <c r="Q5967" s="3">
        <v>-22.3430962343096</v>
      </c>
      <c r="R5967" s="3">
        <v>100</v>
      </c>
      <c r="S5967" s="3">
        <v>5.69476082004556</v>
      </c>
      <c r="T5967" s="3">
        <v>95.4545454545455</v>
      </c>
      <c r="U5967" s="3">
        <v>16.1451814768461</v>
      </c>
      <c r="V5967" s="3">
        <v>100</v>
      </c>
      <c r="W5967" s="3">
        <v>14.4266337854501</v>
      </c>
      <c r="X5967" s="3">
        <v>100</v>
      </c>
      <c r="Y5967" s="3">
        <v>-2.21285563751316</v>
      </c>
      <c r="Z5967" s="3">
        <v>100</v>
      </c>
      <c r="AA5967" s="3">
        <v>0.0329996151354003</v>
      </c>
      <c r="AB5967" s="3">
        <v>0.0434253378616026</v>
      </c>
      <c r="AC5967" s="3">
        <v>-41.4851485148515</v>
      </c>
      <c r="AD5967" s="3">
        <v>0.110545116907763</v>
      </c>
      <c r="AE5967" s="5">
        <v>4</v>
      </c>
      <c r="AF5967" s="3">
        <v>0.671934039188048</v>
      </c>
      <c r="AG5967" s="3">
        <v>10.0766224602742</v>
      </c>
      <c r="AH5967" s="3">
        <v>11.9202890548956</v>
      </c>
      <c r="AI5967" s="3">
        <v>5.98412082831328</v>
      </c>
      <c r="AJ5967" s="3">
        <v>1.35760158530367</v>
      </c>
      <c r="AK5967" s="3"/>
      <c r="AL5967" s="3"/>
      <c r="AM5967" s="3">
        <v>5</v>
      </c>
      <c r="AN5967" s="5" t="s">
        <v>206</v>
      </c>
      <c r="AO5967" s="1"/>
      <c r="AP5967" s="1"/>
      <c r="AQ5967" s="1"/>
    </row>
    <row r="5968" spans="1:43">
      <c r="A5968" s="1" t="s">
        <v>14894</v>
      </c>
      <c r="B5968" s="1" t="s">
        <v>14895</v>
      </c>
      <c r="C5968" s="3">
        <v>5.4986301369863</v>
      </c>
      <c r="D5968" s="4">
        <v>42230</v>
      </c>
      <c r="E5968" s="3">
        <v>4.4565106352</v>
      </c>
      <c r="F5968" s="5" t="s">
        <v>14875</v>
      </c>
      <c r="G5968" s="5">
        <v>2008</v>
      </c>
      <c r="H5968" s="5" t="s">
        <v>60</v>
      </c>
      <c r="I5968" s="3">
        <v>12.1212121212121</v>
      </c>
      <c r="J5968" s="3">
        <v>10.3174603174603</v>
      </c>
      <c r="K5968" s="3">
        <v>3.52546166759935</v>
      </c>
      <c r="L5968" s="3">
        <v>24.4487056567593</v>
      </c>
      <c r="M5968" s="3">
        <v>4.34292160180487</v>
      </c>
      <c r="N5968" s="3">
        <v>24.6290801186944</v>
      </c>
      <c r="O5968" s="3">
        <v>18.7419768934532</v>
      </c>
      <c r="P5968" s="3">
        <v>14.3002028397566</v>
      </c>
      <c r="Q5968" s="3">
        <v>29.3706293706294</v>
      </c>
      <c r="R5968" s="3">
        <v>8.79581151832461</v>
      </c>
      <c r="S5968" s="3">
        <v>67.7243880326383</v>
      </c>
      <c r="T5968" s="3">
        <v>8.21256038647343</v>
      </c>
      <c r="U5968" s="3">
        <v>138.095238095238</v>
      </c>
      <c r="V5968" s="3">
        <v>12.2241086587436</v>
      </c>
      <c r="W5968" s="3">
        <v>89.3551688843398</v>
      </c>
      <c r="X5968" s="3">
        <v>14.0909090909091</v>
      </c>
      <c r="Y5968" s="3">
        <v>135.668789808917</v>
      </c>
      <c r="Z5968" s="3">
        <v>14.8867313915858</v>
      </c>
      <c r="AA5968" s="3">
        <v>0.2842320465878</v>
      </c>
      <c r="AB5968" s="3">
        <v>0.197150894305271</v>
      </c>
      <c r="AC5968" s="3">
        <v>-35.2073732718894</v>
      </c>
      <c r="AD5968" s="3">
        <v>0.672244562535521</v>
      </c>
      <c r="AE5968" s="5">
        <v>5</v>
      </c>
      <c r="AF5968" s="3">
        <v>1.63817414809505</v>
      </c>
      <c r="AG5968" s="3">
        <v>57.8636744629125</v>
      </c>
      <c r="AH5968" s="3">
        <v>58.6422679174087</v>
      </c>
      <c r="AI5968" s="3">
        <v>21.7898296240917</v>
      </c>
      <c r="AJ5968" s="3">
        <v>21.9270817633042</v>
      </c>
      <c r="AK5968" s="3"/>
      <c r="AL5968" s="3"/>
      <c r="AM5968" s="3"/>
      <c r="AN5968" s="5" t="s">
        <v>46</v>
      </c>
      <c r="AO5968" s="1"/>
      <c r="AP5968" s="1"/>
      <c r="AQ5968" s="1"/>
    </row>
    <row r="5969" spans="1:43">
      <c r="A5969" s="1" t="s">
        <v>14896</v>
      </c>
      <c r="B5969" s="1" t="s">
        <v>14897</v>
      </c>
      <c r="C5969" s="3">
        <v>5.14520547945205</v>
      </c>
      <c r="D5969" s="4">
        <v>42359</v>
      </c>
      <c r="E5969" s="3">
        <v>2.1380288268</v>
      </c>
      <c r="F5969" s="5" t="s">
        <v>1319</v>
      </c>
      <c r="G5969" s="5">
        <v>1879</v>
      </c>
      <c r="H5969" s="5" t="s">
        <v>112</v>
      </c>
      <c r="I5969" s="3">
        <v>8.72354073123799</v>
      </c>
      <c r="J5969" s="3">
        <v>55.5555555555556</v>
      </c>
      <c r="K5969" s="3">
        <v>0.533807829181517</v>
      </c>
      <c r="L5969" s="3">
        <v>56.7567567567568</v>
      </c>
      <c r="M5969" s="3">
        <v>8.09948979591838</v>
      </c>
      <c r="N5969" s="3">
        <v>33.3333333333333</v>
      </c>
      <c r="O5969" s="3">
        <v>8.23754789272031</v>
      </c>
      <c r="P5969" s="3">
        <v>97.2222222222222</v>
      </c>
      <c r="Q5969" s="3">
        <v>13.5298057602143</v>
      </c>
      <c r="R5969" s="3">
        <v>80.5555555555556</v>
      </c>
      <c r="S5969" s="3">
        <v>28.9954337899544</v>
      </c>
      <c r="T5969" s="3">
        <v>61.1111111111111</v>
      </c>
      <c r="U5969" s="3">
        <v>49.3392070484582</v>
      </c>
      <c r="V5969" s="3">
        <v>70.9677419354839</v>
      </c>
      <c r="W5969" s="3">
        <v>55.931035069195</v>
      </c>
      <c r="X5969" s="3">
        <v>73.0769230769231</v>
      </c>
      <c r="Y5969" s="3">
        <v>129.275779894684</v>
      </c>
      <c r="Z5969" s="3">
        <v>60.8695652173913</v>
      </c>
      <c r="AA5969" s="3">
        <v>0.185532279267108</v>
      </c>
      <c r="AB5969" s="3">
        <v>0.170456057202427</v>
      </c>
      <c r="AC5969" s="3">
        <v>-20.5072463768116</v>
      </c>
      <c r="AD5969" s="3">
        <v>0.776769552102195</v>
      </c>
      <c r="AE5969" s="5">
        <v>3</v>
      </c>
      <c r="AF5969" s="3">
        <v>1.08329486744708</v>
      </c>
      <c r="AG5969" s="3">
        <v>25.9518344636982</v>
      </c>
      <c r="AH5969" s="3">
        <v>28.645940318789</v>
      </c>
      <c r="AI5969" s="3">
        <v>15.5948837529254</v>
      </c>
      <c r="AJ5969" s="3">
        <v>19.2164560958968</v>
      </c>
      <c r="AK5969" s="3"/>
      <c r="AL5969" s="3"/>
      <c r="AM5969" s="3"/>
      <c r="AN5969" s="5" t="s">
        <v>46</v>
      </c>
      <c r="AO5969" s="1"/>
      <c r="AP5969" s="1"/>
      <c r="AQ5969" s="1"/>
    </row>
    <row r="5970" spans="1:43">
      <c r="A5970" s="1" t="s">
        <v>14898</v>
      </c>
      <c r="B5970" s="1" t="s">
        <v>14899</v>
      </c>
      <c r="C5970" s="3">
        <v>4.71780821917808</v>
      </c>
      <c r="D5970" s="4">
        <v>42515</v>
      </c>
      <c r="E5970" s="3">
        <v>4.8713826093</v>
      </c>
      <c r="F5970" s="5" t="s">
        <v>1043</v>
      </c>
      <c r="G5970" s="5">
        <v>1505</v>
      </c>
      <c r="H5970" s="5" t="s">
        <v>93</v>
      </c>
      <c r="I5970" s="3">
        <v>9.26365795724466</v>
      </c>
      <c r="J5970" s="3">
        <v>33.3</v>
      </c>
      <c r="K5970" s="3">
        <v>1.8450184501845</v>
      </c>
      <c r="L5970" s="3">
        <v>46.4816650148662</v>
      </c>
      <c r="M5970" s="3">
        <v>7.14285714285713</v>
      </c>
      <c r="N5970" s="3">
        <v>15.9181636726547</v>
      </c>
      <c r="O5970" s="3">
        <v>7.39299610894941</v>
      </c>
      <c r="P5970" s="3">
        <v>58.7022132796781</v>
      </c>
      <c r="Q5970" s="3">
        <v>12.5611745513866</v>
      </c>
      <c r="R5970" s="3">
        <v>51.9607843137255</v>
      </c>
      <c r="S5970" s="3">
        <v>61.4035087719298</v>
      </c>
      <c r="T5970" s="3">
        <v>30.4923239809423</v>
      </c>
      <c r="U5970" s="3">
        <v>150.453720508167</v>
      </c>
      <c r="V5970" s="3">
        <v>19.9889258028793</v>
      </c>
      <c r="W5970" s="3">
        <v>89.8211829436038</v>
      </c>
      <c r="X5970" s="3">
        <v>36.0799001248439</v>
      </c>
      <c r="Y5970" s="3"/>
      <c r="Z5970" s="3"/>
      <c r="AA5970" s="3">
        <v>0.271774820331419</v>
      </c>
      <c r="AB5970" s="3">
        <v>0.191503373643243</v>
      </c>
      <c r="AC5970" s="3">
        <v>-39.3070489844683</v>
      </c>
      <c r="AD5970" s="3">
        <v>0.604704479371919</v>
      </c>
      <c r="AE5970" s="5">
        <v>7</v>
      </c>
      <c r="AF5970" s="3">
        <v>1.61512473492789</v>
      </c>
      <c r="AG5970" s="3">
        <v>58.3321642645563</v>
      </c>
      <c r="AH5970" s="3">
        <v>58.3316172828932</v>
      </c>
      <c r="AI5970" s="3">
        <v>19.3592359175529</v>
      </c>
      <c r="AJ5970" s="3">
        <v>10.3464341678983</v>
      </c>
      <c r="AK5970" s="3"/>
      <c r="AL5970" s="3"/>
      <c r="AM5970" s="3"/>
      <c r="AN5970" s="5" t="s">
        <v>46</v>
      </c>
      <c r="AO5970" s="1"/>
      <c r="AP5970" s="1"/>
      <c r="AQ5970" s="1"/>
    </row>
    <row r="5971" spans="1:43">
      <c r="A5971" s="1" t="s">
        <v>14900</v>
      </c>
      <c r="B5971" s="1" t="s">
        <v>14901</v>
      </c>
      <c r="C5971" s="3">
        <v>4.05205479452055</v>
      </c>
      <c r="D5971" s="4">
        <v>42758</v>
      </c>
      <c r="E5971" s="3">
        <v>6.8539281198</v>
      </c>
      <c r="F5971" s="5" t="s">
        <v>1043</v>
      </c>
      <c r="G5971" s="5">
        <v>1443</v>
      </c>
      <c r="H5971" s="5" t="s">
        <v>93</v>
      </c>
      <c r="I5971" s="3">
        <v>1.95198404217426</v>
      </c>
      <c r="J5971" s="3">
        <v>81.2</v>
      </c>
      <c r="K5971" s="3">
        <v>0.505653486902177</v>
      </c>
      <c r="L5971" s="3">
        <v>84.9355797819623</v>
      </c>
      <c r="M5971" s="3">
        <v>1.31681415929203</v>
      </c>
      <c r="N5971" s="3">
        <v>67.8642714570858</v>
      </c>
      <c r="O5971" s="3">
        <v>2.83845932739294</v>
      </c>
      <c r="P5971" s="3">
        <v>87.374245472837</v>
      </c>
      <c r="Q5971" s="3">
        <v>4.24679487179487</v>
      </c>
      <c r="R5971" s="3">
        <v>86.2745098039216</v>
      </c>
      <c r="S5971" s="3">
        <v>24.5084391856621</v>
      </c>
      <c r="T5971" s="3">
        <v>69.1900476442562</v>
      </c>
      <c r="U5971" s="3">
        <v>55.4529654573105</v>
      </c>
      <c r="V5971" s="3">
        <v>63.2890365448505</v>
      </c>
      <c r="W5971" s="3">
        <v>47.85618349003</v>
      </c>
      <c r="X5971" s="3">
        <v>61.1111111111111</v>
      </c>
      <c r="Y5971" s="3"/>
      <c r="Z5971" s="3"/>
      <c r="AA5971" s="3">
        <v>0.291035811524727</v>
      </c>
      <c r="AB5971" s="3">
        <v>0.271424198513864</v>
      </c>
      <c r="AC5971" s="3">
        <v>-10.5781669817892</v>
      </c>
      <c r="AD5971" s="3">
        <v>1.31368577199413</v>
      </c>
      <c r="AE5971" s="5">
        <v>4</v>
      </c>
      <c r="AF5971" s="3">
        <v>1.05486115553922</v>
      </c>
      <c r="AG5971" s="3">
        <v>22.6665246858814</v>
      </c>
      <c r="AH5971" s="3">
        <v>24.424280565321</v>
      </c>
      <c r="AI5971" s="3">
        <v>12.4497729246093</v>
      </c>
      <c r="AJ5971" s="3"/>
      <c r="AK5971" s="3"/>
      <c r="AL5971" s="3"/>
      <c r="AM5971" s="3"/>
      <c r="AN5971" s="5" t="s">
        <v>46</v>
      </c>
      <c r="AO5971" s="1"/>
      <c r="AP5971" s="1"/>
      <c r="AQ5971" s="1"/>
    </row>
    <row r="5972" spans="1:43">
      <c r="A5972" s="1" t="s">
        <v>14902</v>
      </c>
      <c r="B5972" s="1" t="s">
        <v>14903</v>
      </c>
      <c r="C5972" s="3">
        <v>6.8027397260274</v>
      </c>
      <c r="D5972" s="4">
        <v>41754</v>
      </c>
      <c r="E5972" s="3">
        <v>6.3604989374</v>
      </c>
      <c r="F5972" s="5" t="s">
        <v>9408</v>
      </c>
      <c r="G5972" s="5">
        <v>432</v>
      </c>
      <c r="H5972" s="5" t="s">
        <v>71</v>
      </c>
      <c r="I5972" s="3">
        <v>-1.16099071207431</v>
      </c>
      <c r="J5972" s="3">
        <v>79.874213836478</v>
      </c>
      <c r="K5972" s="3">
        <v>0.551181102362205</v>
      </c>
      <c r="L5972" s="3">
        <v>16.3522012578616</v>
      </c>
      <c r="M5972" s="3">
        <v>-1.76923076923077</v>
      </c>
      <c r="N5972" s="3">
        <v>85.5345911949686</v>
      </c>
      <c r="O5972" s="3">
        <v>-0.467653936087289</v>
      </c>
      <c r="P5972" s="3">
        <v>70.8860759493671</v>
      </c>
      <c r="Q5972" s="3">
        <v>-0.156372165754498</v>
      </c>
      <c r="R5972" s="3">
        <v>66.025641025641</v>
      </c>
      <c r="S5972" s="3">
        <v>3.73679935012184</v>
      </c>
      <c r="T5972" s="3">
        <v>35.5704697986577</v>
      </c>
      <c r="U5972" s="3">
        <v>10.0862068965517</v>
      </c>
      <c r="V5972" s="3">
        <v>39.568345323741</v>
      </c>
      <c r="W5972" s="3">
        <v>18.4601113172542</v>
      </c>
      <c r="X5972" s="3">
        <v>33.0935251798561</v>
      </c>
      <c r="Y5972" s="3">
        <v>21.6190476190476</v>
      </c>
      <c r="Z5972" s="3">
        <v>34.1269841269841</v>
      </c>
      <c r="AA5972" s="3">
        <v>-0.00815107842719477</v>
      </c>
      <c r="AB5972" s="3">
        <v>0.159888647454176</v>
      </c>
      <c r="AC5972" s="3">
        <v>-4.96453900709219</v>
      </c>
      <c r="AD5972" s="3">
        <v>1.16797493493749</v>
      </c>
      <c r="AE5972" s="5">
        <v>2</v>
      </c>
      <c r="AF5972" s="3">
        <v>0.46060573307916</v>
      </c>
      <c r="AG5972" s="3">
        <v>4.067595596512</v>
      </c>
      <c r="AH5972" s="3">
        <v>4.45878666019546</v>
      </c>
      <c r="AI5972" s="3">
        <v>5.48486317582937</v>
      </c>
      <c r="AJ5972" s="3">
        <v>4.41916238331166</v>
      </c>
      <c r="AK5972" s="3">
        <v>6.12221241994004</v>
      </c>
      <c r="AL5972" s="3"/>
      <c r="AM5972" s="3"/>
      <c r="AN5972" s="5" t="s">
        <v>46</v>
      </c>
      <c r="AO5972" s="1"/>
      <c r="AP5972" s="1"/>
      <c r="AQ5972" s="1"/>
    </row>
    <row r="5973" spans="1:43">
      <c r="A5973" s="1" t="s">
        <v>14904</v>
      </c>
      <c r="B5973" s="1" t="s">
        <v>14905</v>
      </c>
      <c r="C5973" s="3">
        <v>18.4246575342466</v>
      </c>
      <c r="D5973" s="4">
        <v>37512</v>
      </c>
      <c r="E5973" s="3">
        <v>20.5880368204</v>
      </c>
      <c r="F5973" s="5" t="s">
        <v>7324</v>
      </c>
      <c r="G5973" s="5">
        <v>406</v>
      </c>
      <c r="H5973" s="5" t="s">
        <v>55</v>
      </c>
      <c r="I5973" s="3">
        <v>11.4307809089011</v>
      </c>
      <c r="J5973" s="3">
        <v>41.5607985480944</v>
      </c>
      <c r="K5973" s="3">
        <v>3.74245190282265</v>
      </c>
      <c r="L5973" s="3">
        <v>25.6497175141243</v>
      </c>
      <c r="M5973" s="3">
        <v>6.28696161957901</v>
      </c>
      <c r="N5973" s="3">
        <v>39.5571514063435</v>
      </c>
      <c r="O5973" s="3">
        <v>18.8720058966448</v>
      </c>
      <c r="P5973" s="3">
        <v>51.7218543046358</v>
      </c>
      <c r="Q5973" s="3">
        <v>22.2431493449915</v>
      </c>
      <c r="R5973" s="3">
        <v>53.5823170731707</v>
      </c>
      <c r="S5973" s="3">
        <v>60.3904166094912</v>
      </c>
      <c r="T5973" s="3">
        <v>58.69140625</v>
      </c>
      <c r="U5973" s="3">
        <v>88.0783106994859</v>
      </c>
      <c r="V5973" s="3">
        <v>82.6558265582656</v>
      </c>
      <c r="W5973" s="3">
        <v>64.4459799883273</v>
      </c>
      <c r="X5973" s="3">
        <v>81.6360601001669</v>
      </c>
      <c r="Y5973" s="3">
        <v>62.749358089644</v>
      </c>
      <c r="Z5973" s="3">
        <v>88.5654885654886</v>
      </c>
      <c r="AA5973" s="3">
        <v>0.348695322152694</v>
      </c>
      <c r="AB5973" s="3">
        <v>0.194499074692063</v>
      </c>
      <c r="AC5973" s="3">
        <v>-20.5273663199916</v>
      </c>
      <c r="AD5973" s="3">
        <v>0.876804939447137</v>
      </c>
      <c r="AE5973" s="5">
        <v>3</v>
      </c>
      <c r="AF5973" s="3">
        <v>1.24118414772075</v>
      </c>
      <c r="AG5973" s="3">
        <v>51.5613598635649</v>
      </c>
      <c r="AH5973" s="3">
        <v>36.6727049166642</v>
      </c>
      <c r="AI5973" s="3">
        <v>16.7134856663327</v>
      </c>
      <c r="AJ5973" s="3">
        <v>16.7650534099211</v>
      </c>
      <c r="AK5973" s="3">
        <v>10.898766534558</v>
      </c>
      <c r="AL5973" s="3">
        <v>11.7895524473208</v>
      </c>
      <c r="AM5973" s="3"/>
      <c r="AN5973" s="5" t="s">
        <v>46</v>
      </c>
      <c r="AO5973" s="1"/>
      <c r="AP5973" s="1"/>
      <c r="AQ5973" s="1"/>
    </row>
    <row r="5974" spans="1:43">
      <c r="A5974" s="1" t="s">
        <v>14906</v>
      </c>
      <c r="B5974" s="1" t="s">
        <v>14907</v>
      </c>
      <c r="C5974" s="3">
        <v>17.3780821917808</v>
      </c>
      <c r="D5974" s="4">
        <v>37894</v>
      </c>
      <c r="E5974" s="3">
        <v>1.1857435807</v>
      </c>
      <c r="F5974" s="5" t="s">
        <v>3559</v>
      </c>
      <c r="G5974" s="5">
        <v>2603</v>
      </c>
      <c r="H5974" s="5" t="s">
        <v>50</v>
      </c>
      <c r="I5974" s="3">
        <v>-0.3</v>
      </c>
      <c r="J5974" s="3">
        <v>92.2733363108531</v>
      </c>
      <c r="K5974" s="3">
        <v>0.201005025125622</v>
      </c>
      <c r="L5974" s="3">
        <v>1.41655599822931</v>
      </c>
      <c r="M5974" s="3">
        <v>-0.200200200200194</v>
      </c>
      <c r="N5974" s="3">
        <v>72.9741763134461</v>
      </c>
      <c r="O5974" s="3">
        <v>-5.13796384395812</v>
      </c>
      <c r="P5974" s="3">
        <v>99.3604385564184</v>
      </c>
      <c r="Q5974" s="3">
        <v>-4.50191570881226</v>
      </c>
      <c r="R5974" s="3">
        <v>99.17914051183</v>
      </c>
      <c r="S5974" s="3">
        <v>-4.31861804222649</v>
      </c>
      <c r="T5974" s="3">
        <v>99.5480225988701</v>
      </c>
      <c r="U5974" s="3">
        <v>-0.572634742557033</v>
      </c>
      <c r="V5974" s="3">
        <v>99.3034055727554</v>
      </c>
      <c r="W5974" s="3">
        <v>11.7295444276588</v>
      </c>
      <c r="X5974" s="3">
        <v>72.8155339805825</v>
      </c>
      <c r="Y5974" s="3">
        <v>13.7661493772307</v>
      </c>
      <c r="Z5974" s="3">
        <v>83.3333333333333</v>
      </c>
      <c r="AA5974" s="3">
        <v>-0.198729115147813</v>
      </c>
      <c r="AB5974" s="3">
        <v>0.118290740765156</v>
      </c>
      <c r="AC5974" s="3">
        <v>-6.3147973609802</v>
      </c>
      <c r="AD5974" s="3">
        <v>0.595304799776757</v>
      </c>
      <c r="AE5974" s="5">
        <v>3</v>
      </c>
      <c r="AF5974" s="3">
        <v>0.299078509053531</v>
      </c>
      <c r="AG5974" s="3">
        <v>-3.43940633837316</v>
      </c>
      <c r="AH5974" s="3">
        <v>-0.221281516143679</v>
      </c>
      <c r="AI5974" s="3">
        <v>3.84841199451256</v>
      </c>
      <c r="AJ5974" s="3">
        <v>3.13357525225448</v>
      </c>
      <c r="AK5974" s="3">
        <v>4.03698149184919</v>
      </c>
      <c r="AL5974" s="3">
        <v>4.59777071802139</v>
      </c>
      <c r="AM5974" s="3"/>
      <c r="AN5974" s="5" t="s">
        <v>46</v>
      </c>
      <c r="AO5974" s="1"/>
      <c r="AP5974" s="1"/>
      <c r="AQ5974" s="1"/>
    </row>
    <row r="5975" spans="1:43">
      <c r="A5975" s="1" t="s">
        <v>14908</v>
      </c>
      <c r="B5975" s="1" t="s">
        <v>14909</v>
      </c>
      <c r="C5975" s="3">
        <v>17.3780821917808</v>
      </c>
      <c r="D5975" s="4">
        <v>37894</v>
      </c>
      <c r="E5975" s="3">
        <v>63.1408450958</v>
      </c>
      <c r="F5975" s="5" t="s">
        <v>4307</v>
      </c>
      <c r="G5975" s="5">
        <v>2301</v>
      </c>
      <c r="H5975" s="5" t="s">
        <v>60</v>
      </c>
      <c r="I5975" s="3">
        <v>11.9717031028771</v>
      </c>
      <c r="J5975" s="3">
        <v>11.7063492063492</v>
      </c>
      <c r="K5975" s="3">
        <v>3.58353510895884</v>
      </c>
      <c r="L5975" s="3">
        <v>22.4352828379674</v>
      </c>
      <c r="M5975" s="3">
        <v>4.24200847934349</v>
      </c>
      <c r="N5975" s="3">
        <v>26.5084075173096</v>
      </c>
      <c r="O5975" s="3">
        <v>18.0758873579348</v>
      </c>
      <c r="P5975" s="3">
        <v>16.9371196754564</v>
      </c>
      <c r="Q5975" s="3">
        <v>27.6344115726247</v>
      </c>
      <c r="R5975" s="3">
        <v>11.0994764397906</v>
      </c>
      <c r="S5975" s="3">
        <v>65.3244498396373</v>
      </c>
      <c r="T5975" s="3">
        <v>10.3864734299517</v>
      </c>
      <c r="U5975" s="3">
        <v>133.905533257418</v>
      </c>
      <c r="V5975" s="3">
        <v>12.9032258064516</v>
      </c>
      <c r="W5975" s="3">
        <v>84.3609857066909</v>
      </c>
      <c r="X5975" s="3">
        <v>17.2727272727273</v>
      </c>
      <c r="Y5975" s="3">
        <v>132.507658154257</v>
      </c>
      <c r="Z5975" s="3">
        <v>15.5339805825243</v>
      </c>
      <c r="AA5975" s="3">
        <v>0.273886821385765</v>
      </c>
      <c r="AB5975" s="3">
        <v>0.185080336048063</v>
      </c>
      <c r="AC5975" s="3">
        <v>-36.2670713201821</v>
      </c>
      <c r="AD5975" s="3">
        <v>0.622410902507769</v>
      </c>
      <c r="AE5975" s="5">
        <v>5</v>
      </c>
      <c r="AF5975" s="3">
        <v>1.56131892318686</v>
      </c>
      <c r="AG5975" s="3">
        <v>56.0371832234109</v>
      </c>
      <c r="AH5975" s="3">
        <v>57.6507100302595</v>
      </c>
      <c r="AI5975" s="3">
        <v>20.7208334726376</v>
      </c>
      <c r="AJ5975" s="3">
        <v>21.7932124044525</v>
      </c>
      <c r="AK5975" s="3">
        <v>16.6099568505378</v>
      </c>
      <c r="AL5975" s="3">
        <v>16.247027234308</v>
      </c>
      <c r="AM5975" s="3"/>
      <c r="AN5975" s="5" t="s">
        <v>46</v>
      </c>
      <c r="AO5975" s="1"/>
      <c r="AP5975" s="1"/>
      <c r="AQ5975" s="1"/>
    </row>
    <row r="5976" spans="1:43">
      <c r="A5976" s="1" t="s">
        <v>14910</v>
      </c>
      <c r="B5976" s="1" t="s">
        <v>14911</v>
      </c>
      <c r="C5976" s="3">
        <v>17.3780821917808</v>
      </c>
      <c r="D5976" s="4">
        <v>37894</v>
      </c>
      <c r="E5976" s="3">
        <v>6.6848531208</v>
      </c>
      <c r="F5976" s="5" t="s">
        <v>14912</v>
      </c>
      <c r="G5976" s="5">
        <v>372</v>
      </c>
      <c r="H5976" s="5" t="s">
        <v>2390</v>
      </c>
      <c r="I5976" s="3">
        <v>3.47287573019691</v>
      </c>
      <c r="J5976" s="3">
        <v>63.8461538461538</v>
      </c>
      <c r="K5976" s="3">
        <v>1.6179215930305</v>
      </c>
      <c r="L5976" s="3">
        <v>35.3383458646617</v>
      </c>
      <c r="M5976" s="3">
        <v>1.92754342308754</v>
      </c>
      <c r="N5976" s="3">
        <v>37.1212121212121</v>
      </c>
      <c r="O5976" s="3">
        <v>1.35987764907282</v>
      </c>
      <c r="P5976" s="3">
        <v>97.65625</v>
      </c>
      <c r="Q5976" s="3">
        <v>1.48547848878667</v>
      </c>
      <c r="R5976" s="3">
        <v>98.1308411214953</v>
      </c>
      <c r="S5976" s="3">
        <v>21.0753671930816</v>
      </c>
      <c r="T5976" s="3">
        <v>90.6666666666667</v>
      </c>
      <c r="U5976" s="3">
        <v>65.810041015425</v>
      </c>
      <c r="V5976" s="3">
        <v>64.2857142857143</v>
      </c>
      <c r="W5976" s="3">
        <v>42.2910707609321</v>
      </c>
      <c r="X5976" s="3">
        <v>75.7575757575758</v>
      </c>
      <c r="Y5976" s="3">
        <v>50.9722290481298</v>
      </c>
      <c r="Z5976" s="3">
        <v>82.1428571428571</v>
      </c>
      <c r="AA5976" s="3">
        <v>0.110685929596086</v>
      </c>
      <c r="AB5976" s="3">
        <v>0.117022195613598</v>
      </c>
      <c r="AC5976" s="3">
        <v>-24.9817420177201</v>
      </c>
      <c r="AD5976" s="3">
        <v>0.49843306870313</v>
      </c>
      <c r="AE5976" s="5">
        <v>5</v>
      </c>
      <c r="AF5976" s="3">
        <v>0.851157833872687</v>
      </c>
      <c r="AG5976" s="3">
        <v>15.1987135508908</v>
      </c>
      <c r="AH5976" s="3">
        <v>30.2871852641822</v>
      </c>
      <c r="AI5976" s="3">
        <v>11.0782983153786</v>
      </c>
      <c r="AJ5976" s="3">
        <v>10.8751429657512</v>
      </c>
      <c r="AK5976" s="3">
        <v>10.597155117983</v>
      </c>
      <c r="AL5976" s="3">
        <v>13.4106944446025</v>
      </c>
      <c r="AM5976" s="3"/>
      <c r="AN5976" s="5" t="s">
        <v>46</v>
      </c>
      <c r="AO5976" s="1"/>
      <c r="AP5976" s="1"/>
      <c r="AQ5976" s="1"/>
    </row>
    <row r="5977" spans="1:43">
      <c r="A5977" s="1" t="s">
        <v>14913</v>
      </c>
      <c r="B5977" s="1" t="s">
        <v>14914</v>
      </c>
      <c r="C5977" s="3">
        <v>16.7972602739726</v>
      </c>
      <c r="D5977" s="4">
        <v>38106</v>
      </c>
      <c r="E5977" s="3">
        <v>89.5933695378</v>
      </c>
      <c r="F5977" s="5" t="s">
        <v>4348</v>
      </c>
      <c r="G5977" s="5">
        <v>3145</v>
      </c>
      <c r="H5977" s="5" t="s">
        <v>55</v>
      </c>
      <c r="I5977" s="3">
        <v>20.521445204538</v>
      </c>
      <c r="J5977" s="3">
        <v>1.75438596491228</v>
      </c>
      <c r="K5977" s="3">
        <v>4.87583282858873</v>
      </c>
      <c r="L5977" s="3">
        <v>7.68361581920904</v>
      </c>
      <c r="M5977" s="3">
        <v>11.7103765857199</v>
      </c>
      <c r="N5977" s="3">
        <v>6.4033512866547</v>
      </c>
      <c r="O5977" s="3">
        <v>28.1347319167567</v>
      </c>
      <c r="P5977" s="3">
        <v>13.5099337748344</v>
      </c>
      <c r="Q5977" s="3">
        <v>33.5620790522373</v>
      </c>
      <c r="R5977" s="3">
        <v>22.7896341463415</v>
      </c>
      <c r="S5977" s="3">
        <v>99.4598730872112</v>
      </c>
      <c r="T5977" s="3">
        <v>9.1796875</v>
      </c>
      <c r="U5977" s="3">
        <v>240.393247594367</v>
      </c>
      <c r="V5977" s="3">
        <v>4.20054200542005</v>
      </c>
      <c r="W5977" s="3">
        <v>231.290085290029</v>
      </c>
      <c r="X5977" s="3">
        <v>2.33722871452421</v>
      </c>
      <c r="Y5977" s="3">
        <v>258.32718935812</v>
      </c>
      <c r="Z5977" s="3">
        <v>8.10810810810811</v>
      </c>
      <c r="AA5977" s="3">
        <v>0.386010538295706</v>
      </c>
      <c r="AB5977" s="3">
        <v>0.380444516827145</v>
      </c>
      <c r="AC5977" s="3">
        <v>-24.1549876339654</v>
      </c>
      <c r="AD5977" s="3">
        <v>2.02715211038911</v>
      </c>
      <c r="AE5977" s="5">
        <v>3</v>
      </c>
      <c r="AF5977" s="3">
        <v>3.10177190575582</v>
      </c>
      <c r="AG5977" s="3">
        <v>74.0558125234987</v>
      </c>
      <c r="AH5977" s="3">
        <v>86.5899956263978</v>
      </c>
      <c r="AI5977" s="3">
        <v>46.4491201057561</v>
      </c>
      <c r="AJ5977" s="3">
        <v>36.9226615397637</v>
      </c>
      <c r="AK5977" s="3">
        <v>30.3901464882046</v>
      </c>
      <c r="AL5977" s="3">
        <v>25.7701558641309</v>
      </c>
      <c r="AM5977" s="3"/>
      <c r="AN5977" s="5" t="s">
        <v>46</v>
      </c>
      <c r="AO5977" s="1"/>
      <c r="AP5977" s="1"/>
      <c r="AQ5977" s="1"/>
    </row>
    <row r="5978" spans="1:43">
      <c r="A5978" s="1" t="s">
        <v>14915</v>
      </c>
      <c r="B5978" s="1" t="s">
        <v>14916</v>
      </c>
      <c r="C5978" s="3">
        <v>15.7616438356164</v>
      </c>
      <c r="D5978" s="4">
        <v>38484</v>
      </c>
      <c r="E5978" s="3">
        <v>10.6904622221</v>
      </c>
      <c r="F5978" s="5" t="s">
        <v>14917</v>
      </c>
      <c r="G5978" s="5">
        <v>2192</v>
      </c>
      <c r="H5978" s="5" t="s">
        <v>116</v>
      </c>
      <c r="I5978" s="3">
        <v>12.5405606613549</v>
      </c>
      <c r="J5978" s="3">
        <v>8.41121495327103</v>
      </c>
      <c r="K5978" s="3">
        <v>4.6722907203115</v>
      </c>
      <c r="L5978" s="3">
        <v>4.58715596330275</v>
      </c>
      <c r="M5978" s="3">
        <v>6.27210974368877</v>
      </c>
      <c r="N5978" s="3">
        <v>11.6822429906542</v>
      </c>
      <c r="O5978" s="3">
        <v>21.0436680105261</v>
      </c>
      <c r="P5978" s="3">
        <v>11.5</v>
      </c>
      <c r="Q5978" s="3">
        <v>33.6781530656393</v>
      </c>
      <c r="R5978" s="3">
        <v>3.7037037037037</v>
      </c>
      <c r="S5978" s="3">
        <v>66.1879035389527</v>
      </c>
      <c r="T5978" s="3">
        <v>11.0429447852761</v>
      </c>
      <c r="U5978" s="3">
        <v>107.653048881886</v>
      </c>
      <c r="V5978" s="3">
        <v>33.6134453781513</v>
      </c>
      <c r="W5978" s="3">
        <v>84.6794268357771</v>
      </c>
      <c r="X5978" s="3">
        <v>28.5714285714286</v>
      </c>
      <c r="Y5978" s="3">
        <v>159.994005270813</v>
      </c>
      <c r="Z5978" s="3">
        <v>20.9302325581395</v>
      </c>
      <c r="AA5978" s="3">
        <v>0.316820425402655</v>
      </c>
      <c r="AB5978" s="3">
        <v>0.22001231138605</v>
      </c>
      <c r="AC5978" s="3">
        <v>-24.2937853107345</v>
      </c>
      <c r="AD5978" s="3">
        <v>0.932066505888834</v>
      </c>
      <c r="AE5978" s="5">
        <v>3</v>
      </c>
      <c r="AF5978" s="3">
        <v>1.5887312219931</v>
      </c>
      <c r="AG5978" s="3">
        <v>52.1426690306707</v>
      </c>
      <c r="AH5978" s="3">
        <v>48.2841747051173</v>
      </c>
      <c r="AI5978" s="3">
        <v>22.4148124514883</v>
      </c>
      <c r="AJ5978" s="3">
        <v>23.0637742883794</v>
      </c>
      <c r="AK5978" s="3">
        <v>14.7205795516038</v>
      </c>
      <c r="AL5978" s="3">
        <v>16.347195277117</v>
      </c>
      <c r="AM5978" s="3"/>
      <c r="AN5978" s="5" t="s">
        <v>46</v>
      </c>
      <c r="AO5978" s="1"/>
      <c r="AP5978" s="1"/>
      <c r="AQ5978" s="1"/>
    </row>
    <row r="5979" spans="1:43">
      <c r="A5979" s="1" t="s">
        <v>14918</v>
      </c>
      <c r="B5979" s="1" t="s">
        <v>14919</v>
      </c>
      <c r="C5979" s="3">
        <v>15.0712328767123</v>
      </c>
      <c r="D5979" s="4">
        <v>38736</v>
      </c>
      <c r="E5979" s="3">
        <v>425.9656429253</v>
      </c>
      <c r="F5979" s="5" t="s">
        <v>14920</v>
      </c>
      <c r="G5979" s="5">
        <v>1293</v>
      </c>
      <c r="H5979" s="5" t="s">
        <v>64</v>
      </c>
      <c r="I5979" s="3">
        <v>0.278201911841798</v>
      </c>
      <c r="J5979" s="3">
        <v>37.6093294460641</v>
      </c>
      <c r="K5979" s="3">
        <v>0.0408125142278471</v>
      </c>
      <c r="L5979" s="3">
        <v>51.7492711370262</v>
      </c>
      <c r="M5979" s="3">
        <v>0.217864915127363</v>
      </c>
      <c r="N5979" s="3">
        <v>19.8250728862974</v>
      </c>
      <c r="O5979" s="3">
        <v>0.599941510216896</v>
      </c>
      <c r="P5979" s="3">
        <v>58.187134502924</v>
      </c>
      <c r="Q5979" s="3">
        <v>1.13457383493984</v>
      </c>
      <c r="R5979" s="3">
        <v>50.7396449704142</v>
      </c>
      <c r="S5979" s="3">
        <v>2.07604348808291</v>
      </c>
      <c r="T5979" s="3">
        <v>47.6761619190405</v>
      </c>
      <c r="U5979" s="3">
        <v>4.56013274484373</v>
      </c>
      <c r="V5979" s="3">
        <v>57.7160493827161</v>
      </c>
      <c r="W5979" s="3">
        <v>7.86762029555249</v>
      </c>
      <c r="X5979" s="3">
        <v>68.8271604938272</v>
      </c>
      <c r="Y5979" s="3">
        <v>14.0285693099206</v>
      </c>
      <c r="Z5979" s="3">
        <v>85.9649122807018</v>
      </c>
      <c r="AA5979" s="3">
        <v>0.108718255787789</v>
      </c>
      <c r="AB5979" s="3">
        <v>2.19245745642424</v>
      </c>
      <c r="AC5979" s="3">
        <v>0</v>
      </c>
      <c r="AD5979" s="3"/>
      <c r="AE5979" s="5"/>
      <c r="AF5979" s="3">
        <v>0.208961250655074</v>
      </c>
      <c r="AG5979" s="3">
        <v>1.56184436846625</v>
      </c>
      <c r="AH5979" s="3">
        <v>1.64858346543659</v>
      </c>
      <c r="AI5979" s="3">
        <v>1.9070874090158</v>
      </c>
      <c r="AJ5979" s="3">
        <v>1.98410579668742</v>
      </c>
      <c r="AK5979" s="3">
        <v>2.03936605460842</v>
      </c>
      <c r="AL5979" s="3">
        <v>2.3434937957175</v>
      </c>
      <c r="AM5979" s="3">
        <v>200</v>
      </c>
      <c r="AN5979" s="5" t="s">
        <v>56</v>
      </c>
      <c r="AO5979" s="1"/>
      <c r="AP5979" s="1"/>
      <c r="AQ5979" s="1"/>
    </row>
    <row r="5980" spans="1:43">
      <c r="A5980" s="1" t="s">
        <v>14921</v>
      </c>
      <c r="B5980" s="1" t="s">
        <v>14922</v>
      </c>
      <c r="C5980" s="3">
        <v>14.2493150684931</v>
      </c>
      <c r="D5980" s="4">
        <v>39036</v>
      </c>
      <c r="E5980" s="3">
        <v>11.9344431785</v>
      </c>
      <c r="F5980" s="5" t="s">
        <v>14923</v>
      </c>
      <c r="G5980" s="5">
        <v>2049</v>
      </c>
      <c r="H5980" s="5" t="s">
        <v>55</v>
      </c>
      <c r="I5980" s="3">
        <v>0.990099009900984</v>
      </c>
      <c r="J5980" s="3">
        <v>91.8330308529946</v>
      </c>
      <c r="K5980" s="3">
        <v>-0.0890471950133508</v>
      </c>
      <c r="L5980" s="3">
        <v>90.7344632768362</v>
      </c>
      <c r="M5980" s="3">
        <v>-0.0890471950133508</v>
      </c>
      <c r="N5980" s="3">
        <v>88.5098743267504</v>
      </c>
      <c r="O5980" s="3">
        <v>1.44665461121156</v>
      </c>
      <c r="P5980" s="3">
        <v>95.8278145695364</v>
      </c>
      <c r="Q5980" s="3">
        <v>3.79278445883441</v>
      </c>
      <c r="R5980" s="3">
        <v>92.6829268292683</v>
      </c>
      <c r="S5980" s="3">
        <v>52.8610354223433</v>
      </c>
      <c r="T5980" s="3">
        <v>69.7265625</v>
      </c>
      <c r="U5980" s="3">
        <v>106.058640144074</v>
      </c>
      <c r="V5980" s="3">
        <v>73.1707317073171</v>
      </c>
      <c r="W5980" s="3">
        <v>92.0637130967729</v>
      </c>
      <c r="X5980" s="3">
        <v>62.6043405676127</v>
      </c>
      <c r="Y5980" s="3">
        <v>100.222859371282</v>
      </c>
      <c r="Z5980" s="3">
        <v>72.5571725571725</v>
      </c>
      <c r="AA5980" s="3">
        <v>0.264914294747783</v>
      </c>
      <c r="AB5980" s="3">
        <v>0.234411039009346</v>
      </c>
      <c r="AC5980" s="3">
        <v>-26.4771460423634</v>
      </c>
      <c r="AD5980" s="3">
        <v>0.91602599380592</v>
      </c>
      <c r="AE5980" s="5">
        <v>5</v>
      </c>
      <c r="AF5980" s="3">
        <v>1.73771336195097</v>
      </c>
      <c r="AG5980" s="3">
        <v>47.0368881263273</v>
      </c>
      <c r="AH5980" s="3">
        <v>44.5839211339061</v>
      </c>
      <c r="AI5980" s="3">
        <v>19.6834933750924</v>
      </c>
      <c r="AJ5980" s="3">
        <v>15.6213673149688</v>
      </c>
      <c r="AK5980" s="3">
        <v>14.5531249768978</v>
      </c>
      <c r="AL5980" s="3">
        <v>19.685166294132</v>
      </c>
      <c r="AM5980" s="3"/>
      <c r="AN5980" s="5" t="s">
        <v>46</v>
      </c>
      <c r="AO5980" s="1"/>
      <c r="AP5980" s="1"/>
      <c r="AQ5980" s="1"/>
    </row>
    <row r="5981" spans="1:43">
      <c r="A5981" s="1" t="s">
        <v>14924</v>
      </c>
      <c r="B5981" s="1" t="s">
        <v>14925</v>
      </c>
      <c r="C5981" s="3">
        <v>13.7945205479452</v>
      </c>
      <c r="D5981" s="4">
        <v>39202</v>
      </c>
      <c r="E5981" s="3">
        <v>32.3891267581</v>
      </c>
      <c r="F5981" s="5" t="s">
        <v>14926</v>
      </c>
      <c r="G5981" s="5">
        <v>1454</v>
      </c>
      <c r="H5981" s="5" t="s">
        <v>55</v>
      </c>
      <c r="I5981" s="3">
        <v>14.9131274131274</v>
      </c>
      <c r="J5981" s="3">
        <v>18.6932849364791</v>
      </c>
      <c r="K5981" s="3">
        <v>4.88986784140969</v>
      </c>
      <c r="L5981" s="3">
        <v>7.6271186440678</v>
      </c>
      <c r="M5981" s="3">
        <v>8.07989105764866</v>
      </c>
      <c r="N5981" s="3">
        <v>24.5960502692998</v>
      </c>
      <c r="O5981" s="3">
        <v>24.98687664042</v>
      </c>
      <c r="P5981" s="3">
        <v>21.7218543046358</v>
      </c>
      <c r="Q5981" s="3">
        <v>29.8255179934569</v>
      </c>
      <c r="R5981" s="3">
        <v>32.469512195122</v>
      </c>
      <c r="S5981" s="3">
        <v>81.7557251908397</v>
      </c>
      <c r="T5981" s="3">
        <v>26.171875</v>
      </c>
      <c r="U5981" s="3">
        <v>186.522262334537</v>
      </c>
      <c r="V5981" s="3">
        <v>20.4607046070461</v>
      </c>
      <c r="W5981" s="3">
        <v>155.198285101822</v>
      </c>
      <c r="X5981" s="3">
        <v>18.864774624374</v>
      </c>
      <c r="Y5981" s="3">
        <v>172.425629290618</v>
      </c>
      <c r="Z5981" s="3">
        <v>33.8877338877339</v>
      </c>
      <c r="AA5981" s="3">
        <v>0.349369179119033</v>
      </c>
      <c r="AB5981" s="3">
        <v>0.311871452851465</v>
      </c>
      <c r="AC5981" s="3">
        <v>-26.7874165872259</v>
      </c>
      <c r="AD5981" s="3">
        <v>1.36546724998332</v>
      </c>
      <c r="AE5981" s="5">
        <v>2</v>
      </c>
      <c r="AF5981" s="3">
        <v>2.38755173365178</v>
      </c>
      <c r="AG5981" s="3">
        <v>69.6760580768614</v>
      </c>
      <c r="AH5981" s="3">
        <v>70.3121854737435</v>
      </c>
      <c r="AI5981" s="3">
        <v>33.3195723204291</v>
      </c>
      <c r="AJ5981" s="3">
        <v>28.6703249583322</v>
      </c>
      <c r="AK5981" s="3">
        <v>27.0208130542237</v>
      </c>
      <c r="AL5981" s="3">
        <v>21.0540509965198</v>
      </c>
      <c r="AM5981" s="3"/>
      <c r="AN5981" s="5" t="s">
        <v>46</v>
      </c>
      <c r="AO5981" s="1"/>
      <c r="AP5981" s="1"/>
      <c r="AQ5981" s="1"/>
    </row>
    <row r="5982" spans="1:43">
      <c r="A5982" s="1" t="s">
        <v>14927</v>
      </c>
      <c r="B5982" s="1" t="s">
        <v>14928</v>
      </c>
      <c r="C5982" s="3">
        <v>11.813698630137</v>
      </c>
      <c r="D5982" s="4">
        <v>39925</v>
      </c>
      <c r="E5982" s="3">
        <v>2.5384696653</v>
      </c>
      <c r="F5982" s="5" t="s">
        <v>14929</v>
      </c>
      <c r="G5982" s="5">
        <v>372</v>
      </c>
      <c r="H5982" s="5" t="s">
        <v>55</v>
      </c>
      <c r="I5982" s="3">
        <v>4.31432973805856</v>
      </c>
      <c r="J5982" s="3">
        <v>82.4561403508772</v>
      </c>
      <c r="K5982" s="3">
        <v>4.74471376998453</v>
      </c>
      <c r="L5982" s="3">
        <v>8.98305084745763</v>
      </c>
      <c r="M5982" s="3">
        <v>1.4992503748126</v>
      </c>
      <c r="N5982" s="3">
        <v>80.0718132854578</v>
      </c>
      <c r="O5982" s="3">
        <v>12.0860927152318</v>
      </c>
      <c r="P5982" s="3">
        <v>75.6953642384106</v>
      </c>
      <c r="Q5982" s="3">
        <v>15.0056625141563</v>
      </c>
      <c r="R5982" s="3">
        <v>74.5426829268293</v>
      </c>
      <c r="S5982" s="3">
        <v>51.7937219730942</v>
      </c>
      <c r="T5982" s="3">
        <v>71.484375</v>
      </c>
      <c r="U5982" s="3">
        <v>139.504716981132</v>
      </c>
      <c r="V5982" s="3">
        <v>51.7615176151762</v>
      </c>
      <c r="W5982" s="3">
        <v>117.45182012848</v>
      </c>
      <c r="X5982" s="3">
        <v>46.4106844741235</v>
      </c>
      <c r="Y5982" s="3">
        <v>100.295857988166</v>
      </c>
      <c r="Z5982" s="3">
        <v>72.3492723492724</v>
      </c>
      <c r="AA5982" s="3">
        <v>0.244208078175872</v>
      </c>
      <c r="AB5982" s="3">
        <v>0.241112568113617</v>
      </c>
      <c r="AC5982" s="3">
        <v>-33.1541218637993</v>
      </c>
      <c r="AD5982" s="3">
        <v>0.889599944198549</v>
      </c>
      <c r="AE5982" s="5">
        <v>3</v>
      </c>
      <c r="AF5982" s="3">
        <v>1.98376953055794</v>
      </c>
      <c r="AG5982" s="3">
        <v>44.8050460153498</v>
      </c>
      <c r="AH5982" s="3">
        <v>55.4509289262674</v>
      </c>
      <c r="AI5982" s="3">
        <v>28.499005645167</v>
      </c>
      <c r="AJ5982" s="3">
        <v>23.2682450769405</v>
      </c>
      <c r="AK5982" s="3">
        <v>17.0378645942377</v>
      </c>
      <c r="AL5982" s="3">
        <v>18.2322340841241</v>
      </c>
      <c r="AM5982" s="3"/>
      <c r="AN5982" s="5" t="s">
        <v>46</v>
      </c>
      <c r="AO5982" s="1"/>
      <c r="AP5982" s="1"/>
      <c r="AQ5982" s="1"/>
    </row>
    <row r="5983" spans="1:43">
      <c r="A5983" s="1" t="s">
        <v>14930</v>
      </c>
      <c r="B5983" s="1" t="s">
        <v>14931</v>
      </c>
      <c r="C5983" s="3">
        <v>10.2465753424658</v>
      </c>
      <c r="D5983" s="4">
        <v>40497</v>
      </c>
      <c r="E5983" s="3">
        <v>1.3490683132</v>
      </c>
      <c r="F5983" s="5" t="s">
        <v>14917</v>
      </c>
      <c r="G5983" s="5">
        <v>1545</v>
      </c>
      <c r="H5983" s="5" t="s">
        <v>60</v>
      </c>
      <c r="I5983" s="3">
        <v>8.78743324978015</v>
      </c>
      <c r="J5983" s="3">
        <v>33.0357142857143</v>
      </c>
      <c r="K5983" s="3">
        <v>2.7106227106227</v>
      </c>
      <c r="L5983" s="3">
        <v>42.3777564717162</v>
      </c>
      <c r="M5983" s="3">
        <v>2.79127551160329</v>
      </c>
      <c r="N5983" s="3">
        <v>46.6864490603363</v>
      </c>
      <c r="O5983" s="3">
        <v>12.9814412979621</v>
      </c>
      <c r="P5983" s="3">
        <v>42.393509127789</v>
      </c>
      <c r="Q5983" s="3">
        <v>19.0708224624459</v>
      </c>
      <c r="R5983" s="3">
        <v>37.17277486911</v>
      </c>
      <c r="S5983" s="3">
        <v>51.6361265994824</v>
      </c>
      <c r="T5983" s="3">
        <v>29.2270531400966</v>
      </c>
      <c r="U5983" s="3">
        <v>116.590364841191</v>
      </c>
      <c r="V5983" s="3">
        <v>15.6196943972835</v>
      </c>
      <c r="W5983" s="3">
        <v>72.3882495674788</v>
      </c>
      <c r="X5983" s="3">
        <v>24.5454545454545</v>
      </c>
      <c r="Y5983" s="3">
        <v>87.9573454053793</v>
      </c>
      <c r="Z5983" s="3">
        <v>43.6893203883495</v>
      </c>
      <c r="AA5983" s="3">
        <v>0.229206315275041</v>
      </c>
      <c r="AB5983" s="3">
        <v>0.166118189937177</v>
      </c>
      <c r="AC5983" s="3">
        <v>-34.6851654215582</v>
      </c>
      <c r="AD5983" s="3">
        <v>0.572721376160785</v>
      </c>
      <c r="AE5983" s="5">
        <v>5</v>
      </c>
      <c r="AF5983" s="3">
        <v>1.39462014417297</v>
      </c>
      <c r="AG5983" s="3">
        <v>47.3988784869852</v>
      </c>
      <c r="AH5983" s="3">
        <v>50.0410998030552</v>
      </c>
      <c r="AI5983" s="3">
        <v>17.5185172234249</v>
      </c>
      <c r="AJ5983" s="3">
        <v>16.3479531735173</v>
      </c>
      <c r="AK5983" s="3">
        <v>11.0154398183846</v>
      </c>
      <c r="AL5983" s="3">
        <v>11.44647248047</v>
      </c>
      <c r="AM5983" s="3"/>
      <c r="AN5983" s="5" t="s">
        <v>46</v>
      </c>
      <c r="AO5983" s="1"/>
      <c r="AP5983" s="1"/>
      <c r="AQ5983" s="1"/>
    </row>
    <row r="5984" spans="1:43">
      <c r="A5984" s="1" t="s">
        <v>14932</v>
      </c>
      <c r="B5984" s="1" t="s">
        <v>14933</v>
      </c>
      <c r="C5984" s="3">
        <v>8.85479452054794</v>
      </c>
      <c r="D5984" s="4">
        <v>41005</v>
      </c>
      <c r="E5984" s="3">
        <v>6.8328134633</v>
      </c>
      <c r="F5984" s="5" t="s">
        <v>14917</v>
      </c>
      <c r="G5984" s="5">
        <v>1545</v>
      </c>
      <c r="H5984" s="5" t="s">
        <v>116</v>
      </c>
      <c r="I5984" s="3">
        <v>12.2516451348384</v>
      </c>
      <c r="J5984" s="3">
        <v>11.214953271028</v>
      </c>
      <c r="K5984" s="3">
        <v>3.40226817878585</v>
      </c>
      <c r="L5984" s="3">
        <v>35.7798165137615</v>
      </c>
      <c r="M5984" s="3">
        <v>5.74430338789126</v>
      </c>
      <c r="N5984" s="3">
        <v>19.1588785046729</v>
      </c>
      <c r="O5984" s="3">
        <v>20.7824323121286</v>
      </c>
      <c r="P5984" s="3">
        <v>12.5</v>
      </c>
      <c r="Q5984" s="3">
        <v>23.7624152219113</v>
      </c>
      <c r="R5984" s="3">
        <v>32.2751322751323</v>
      </c>
      <c r="S5984" s="3">
        <v>62.9643173023543</v>
      </c>
      <c r="T5984" s="3">
        <v>22.0858895705521</v>
      </c>
      <c r="U5984" s="3">
        <v>158.902987972289</v>
      </c>
      <c r="V5984" s="3">
        <v>5.04201680672269</v>
      </c>
      <c r="W5984" s="3">
        <v>114.312219683336</v>
      </c>
      <c r="X5984" s="3">
        <v>9.89010989010989</v>
      </c>
      <c r="Y5984" s="3">
        <v>60.6098824109207</v>
      </c>
      <c r="Z5984" s="3">
        <v>90.6976744186046</v>
      </c>
      <c r="AA5984" s="3">
        <v>0.231469790342884</v>
      </c>
      <c r="AB5984" s="3">
        <v>0.224189346530723</v>
      </c>
      <c r="AC5984" s="3">
        <v>-34.006734006734</v>
      </c>
      <c r="AD5984" s="3">
        <v>0.848914309214914</v>
      </c>
      <c r="AE5984" s="5">
        <v>7</v>
      </c>
      <c r="AF5984" s="3">
        <v>2.02460362127826</v>
      </c>
      <c r="AG5984" s="3">
        <v>74.2347967380888</v>
      </c>
      <c r="AH5984" s="3">
        <v>62.4445239383878</v>
      </c>
      <c r="AI5984" s="3">
        <v>27.4762287936967</v>
      </c>
      <c r="AJ5984" s="3">
        <v>15.5705249488953</v>
      </c>
      <c r="AK5984" s="3">
        <v>18.1319327327922</v>
      </c>
      <c r="AL5984" s="3">
        <v>24.0011280912102</v>
      </c>
      <c r="AM5984" s="3"/>
      <c r="AN5984" s="5" t="s">
        <v>46</v>
      </c>
      <c r="AO5984" s="1"/>
      <c r="AP5984" s="1"/>
      <c r="AQ5984" s="1"/>
    </row>
    <row r="5985" spans="1:43">
      <c r="A5985" s="1" t="s">
        <v>14934</v>
      </c>
      <c r="B5985" s="1" t="s">
        <v>14935</v>
      </c>
      <c r="C5985" s="3">
        <v>8.95342465753425</v>
      </c>
      <c r="D5985" s="4">
        <v>40969</v>
      </c>
      <c r="E5985" s="3">
        <v>4.3175912982</v>
      </c>
      <c r="F5985" s="5" t="s">
        <v>279</v>
      </c>
      <c r="G5985" s="5">
        <v>2161</v>
      </c>
      <c r="H5985" s="5" t="s">
        <v>71</v>
      </c>
      <c r="I5985" s="3">
        <v>0</v>
      </c>
      <c r="J5985" s="3">
        <v>51.5723270440252</v>
      </c>
      <c r="K5985" s="3">
        <v>0</v>
      </c>
      <c r="L5985" s="3">
        <v>51.5723270440252</v>
      </c>
      <c r="M5985" s="3">
        <v>-0.0974658869395783</v>
      </c>
      <c r="N5985" s="3">
        <v>38.3647798742138</v>
      </c>
      <c r="O5985" s="3">
        <v>-2.19465648854963</v>
      </c>
      <c r="P5985" s="3">
        <v>86.7088607594937</v>
      </c>
      <c r="Q5985" s="3">
        <v>-1.53698366954851</v>
      </c>
      <c r="R5985" s="3">
        <v>82.051282051282</v>
      </c>
      <c r="S5985" s="3">
        <v>-0.610789911663994</v>
      </c>
      <c r="T5985" s="3">
        <v>88.5906040268456</v>
      </c>
      <c r="U5985" s="3">
        <v>2.92986548846435</v>
      </c>
      <c r="V5985" s="3">
        <v>93.5251798561151</v>
      </c>
      <c r="W5985" s="3">
        <v>13.8635500283156</v>
      </c>
      <c r="X5985" s="3">
        <v>61.1510791366906</v>
      </c>
      <c r="Y5985" s="3">
        <v>19.0786902397545</v>
      </c>
      <c r="Z5985" s="3">
        <v>48.4126984126984</v>
      </c>
      <c r="AA5985" s="3">
        <v>-0.124996407902125</v>
      </c>
      <c r="AB5985" s="3">
        <v>0.272275210451289</v>
      </c>
      <c r="AC5985" s="3">
        <v>-2.93200479481608</v>
      </c>
      <c r="AD5985" s="3">
        <v>1.50561095316894</v>
      </c>
      <c r="AE5985" s="5">
        <v>3</v>
      </c>
      <c r="AF5985" s="3">
        <v>0.357893197277126</v>
      </c>
      <c r="AG5985" s="3">
        <v>0.0688240484219671</v>
      </c>
      <c r="AH5985" s="3">
        <v>1.65912786101881</v>
      </c>
      <c r="AI5985" s="3">
        <v>4.17504706184628</v>
      </c>
      <c r="AJ5985" s="3">
        <v>3.41776811723657</v>
      </c>
      <c r="AK5985" s="3">
        <v>4.43738010167309</v>
      </c>
      <c r="AL5985" s="3">
        <v>5.1466504156755</v>
      </c>
      <c r="AM5985" s="3"/>
      <c r="AN5985" s="5" t="s">
        <v>46</v>
      </c>
      <c r="AO5985" s="1"/>
      <c r="AP5985" s="1"/>
      <c r="AQ5985" s="1"/>
    </row>
    <row r="5986" spans="1:43">
      <c r="A5986" s="1" t="s">
        <v>14936</v>
      </c>
      <c r="B5986" s="1" t="s">
        <v>14937</v>
      </c>
      <c r="C5986" s="3">
        <v>8.55068493150685</v>
      </c>
      <c r="D5986" s="4">
        <v>41116</v>
      </c>
      <c r="E5986" s="3">
        <v>22.7841973338</v>
      </c>
      <c r="F5986" s="5" t="s">
        <v>14938</v>
      </c>
      <c r="G5986" s="5">
        <v>1119</v>
      </c>
      <c r="H5986" s="5" t="s">
        <v>55</v>
      </c>
      <c r="I5986" s="3">
        <v>21.9074937253496</v>
      </c>
      <c r="J5986" s="3">
        <v>0.967937084089534</v>
      </c>
      <c r="K5986" s="3">
        <v>5.49177784672664</v>
      </c>
      <c r="L5986" s="3">
        <v>3.50282485875706</v>
      </c>
      <c r="M5986" s="3">
        <v>14.0556860114056</v>
      </c>
      <c r="N5986" s="3">
        <v>1.61579892280072</v>
      </c>
      <c r="O5986" s="3">
        <v>29.6225695768204</v>
      </c>
      <c r="P5986" s="3">
        <v>9.93377483443709</v>
      </c>
      <c r="Q5986" s="3">
        <v>21.6022889842632</v>
      </c>
      <c r="R5986" s="3">
        <v>55.4115853658537</v>
      </c>
      <c r="S5986" s="3">
        <v>112.102308172177</v>
      </c>
      <c r="T5986" s="3">
        <v>4.98046875</v>
      </c>
      <c r="U5986" s="3">
        <v>271.17903930131</v>
      </c>
      <c r="V5986" s="3">
        <v>1.0840108401084</v>
      </c>
      <c r="W5986" s="3">
        <v>279.888268156425</v>
      </c>
      <c r="X5986" s="3">
        <v>0.500834724540901</v>
      </c>
      <c r="Y5986" s="3">
        <v>198.507462686567</v>
      </c>
      <c r="Z5986" s="3">
        <v>23.2848232848233</v>
      </c>
      <c r="AA5986" s="3">
        <v>0.333327092289038</v>
      </c>
      <c r="AB5986" s="3">
        <v>0.370325939922268</v>
      </c>
      <c r="AC5986" s="3">
        <v>-35.7575757575758</v>
      </c>
      <c r="AD5986" s="3">
        <v>1.56350832785548</v>
      </c>
      <c r="AE5986" s="5">
        <v>3</v>
      </c>
      <c r="AF5986" s="3">
        <v>3.74902408054594</v>
      </c>
      <c r="AG5986" s="3">
        <v>133.048864193852</v>
      </c>
      <c r="AH5986" s="3">
        <v>98.0315213544699</v>
      </c>
      <c r="AI5986" s="3">
        <v>52.9363683798066</v>
      </c>
      <c r="AJ5986" s="3">
        <v>33.4400282734191</v>
      </c>
      <c r="AK5986" s="3">
        <v>26.9066965820762</v>
      </c>
      <c r="AL5986" s="3">
        <v>25.8144609336751</v>
      </c>
      <c r="AM5986" s="3"/>
      <c r="AN5986" s="5" t="s">
        <v>46</v>
      </c>
      <c r="AO5986" s="1"/>
      <c r="AP5986" s="1"/>
      <c r="AQ5986" s="1"/>
    </row>
    <row r="5987" spans="1:43">
      <c r="A5987" s="1" t="s">
        <v>14939</v>
      </c>
      <c r="B5987" s="1" t="s">
        <v>14940</v>
      </c>
      <c r="C5987" s="3">
        <v>8.26849315068493</v>
      </c>
      <c r="D5987" s="4">
        <v>41219</v>
      </c>
      <c r="E5987" s="3">
        <v>1.3460494217</v>
      </c>
      <c r="F5987" s="5" t="s">
        <v>3559</v>
      </c>
      <c r="G5987" s="5">
        <v>2161</v>
      </c>
      <c r="H5987" s="5" t="s">
        <v>50</v>
      </c>
      <c r="I5987" s="3">
        <v>-0.389105058365755</v>
      </c>
      <c r="J5987" s="3">
        <v>93.9258597588209</v>
      </c>
      <c r="K5987" s="3">
        <v>0.0977517106549579</v>
      </c>
      <c r="L5987" s="3">
        <v>3.3643204957946</v>
      </c>
      <c r="M5987" s="3">
        <v>-0.389105058365755</v>
      </c>
      <c r="N5987" s="3">
        <v>90.4274265360641</v>
      </c>
      <c r="O5987" s="3">
        <v>-6.22710622710623</v>
      </c>
      <c r="P5987" s="3">
        <v>99.7259022384651</v>
      </c>
      <c r="Q5987" s="3">
        <v>-5.18518518518519</v>
      </c>
      <c r="R5987" s="3">
        <v>99.5171414775471</v>
      </c>
      <c r="S5987" s="3">
        <v>-4.60012220355641</v>
      </c>
      <c r="T5987" s="3">
        <v>99.6045197740113</v>
      </c>
      <c r="U5987" s="3">
        <v>-0.720690193674124</v>
      </c>
      <c r="V5987" s="3">
        <v>99.3808049535604</v>
      </c>
      <c r="W5987" s="3">
        <v>9.17469081021313</v>
      </c>
      <c r="X5987" s="3">
        <v>89.7518878101402</v>
      </c>
      <c r="Y5987" s="3">
        <v>12.9747345857264</v>
      </c>
      <c r="Z5987" s="3">
        <v>87.2549019607843</v>
      </c>
      <c r="AA5987" s="3">
        <v>-0.1745391015463</v>
      </c>
      <c r="AB5987" s="3">
        <v>0.0682210801061377</v>
      </c>
      <c r="AC5987" s="3">
        <v>-7.08159512225382</v>
      </c>
      <c r="AD5987" s="3">
        <v>0.41850792734314</v>
      </c>
      <c r="AE5987" s="5">
        <v>3</v>
      </c>
      <c r="AF5987" s="3">
        <v>0.237810828778866</v>
      </c>
      <c r="AG5987" s="3">
        <v>-3.94931968768593</v>
      </c>
      <c r="AH5987" s="3">
        <v>-0.388732725375585</v>
      </c>
      <c r="AI5987" s="3">
        <v>3.04517829918627</v>
      </c>
      <c r="AJ5987" s="3">
        <v>2.75467556012547</v>
      </c>
      <c r="AK5987" s="3">
        <v>4.67695174025193</v>
      </c>
      <c r="AL5987" s="3">
        <v>5.08651555347952</v>
      </c>
      <c r="AM5987" s="3"/>
      <c r="AN5987" s="5" t="s">
        <v>51</v>
      </c>
      <c r="AO5987" s="1"/>
      <c r="AP5987" s="1"/>
      <c r="AQ5987" s="1"/>
    </row>
    <row r="5988" spans="1:43">
      <c r="A5988" s="1" t="s">
        <v>14941</v>
      </c>
      <c r="B5988" s="1" t="s">
        <v>14942</v>
      </c>
      <c r="C5988" s="3">
        <v>8.01917808219178</v>
      </c>
      <c r="D5988" s="4">
        <v>41310</v>
      </c>
      <c r="E5988" s="3">
        <v>0.3894303721</v>
      </c>
      <c r="F5988" s="5" t="s">
        <v>14943</v>
      </c>
      <c r="G5988" s="5">
        <v>761</v>
      </c>
      <c r="H5988" s="5" t="s">
        <v>1442</v>
      </c>
      <c r="I5988" s="3">
        <v>14.1863444993593</v>
      </c>
      <c r="J5988" s="3">
        <v>25</v>
      </c>
      <c r="K5988" s="3">
        <v>0.661610456672582</v>
      </c>
      <c r="L5988" s="3">
        <v>100</v>
      </c>
      <c r="M5988" s="3">
        <v>6.41419310815421</v>
      </c>
      <c r="N5988" s="3">
        <v>25</v>
      </c>
      <c r="O5988" s="3">
        <v>26.2880858386476</v>
      </c>
      <c r="P5988" s="3">
        <v>25</v>
      </c>
      <c r="Q5988" s="3">
        <v>31.2572330352446</v>
      </c>
      <c r="R5988" s="3">
        <v>25</v>
      </c>
      <c r="S5988" s="3">
        <v>77.0398751241663</v>
      </c>
      <c r="T5988" s="3">
        <v>25</v>
      </c>
      <c r="U5988" s="3">
        <v>75.4464913514274</v>
      </c>
      <c r="V5988" s="3">
        <v>25</v>
      </c>
      <c r="W5988" s="3">
        <v>56.145181476846</v>
      </c>
      <c r="X5988" s="3">
        <v>50</v>
      </c>
      <c r="Y5988" s="3">
        <v>55.7553058676654</v>
      </c>
      <c r="Z5988" s="3">
        <v>50</v>
      </c>
      <c r="AA5988" s="3">
        <v>0.426119221958373</v>
      </c>
      <c r="AB5988" s="3">
        <v>0.220817560346026</v>
      </c>
      <c r="AC5988" s="3">
        <v>-26.5</v>
      </c>
      <c r="AD5988" s="3">
        <v>0.603107688932371</v>
      </c>
      <c r="AE5988" s="5">
        <v>6</v>
      </c>
      <c r="AF5988" s="3">
        <v>1.1649077647552</v>
      </c>
      <c r="AG5988" s="3">
        <v>70.8641236171512</v>
      </c>
      <c r="AH5988" s="3">
        <v>32.0576563781153</v>
      </c>
      <c r="AI5988" s="3">
        <v>13.0516508819374</v>
      </c>
      <c r="AJ5988" s="3">
        <v>11.9047793829399</v>
      </c>
      <c r="AK5988" s="3">
        <v>4.94410866806563</v>
      </c>
      <c r="AL5988" s="3"/>
      <c r="AM5988" s="3"/>
      <c r="AN5988" s="5" t="s">
        <v>46</v>
      </c>
      <c r="AO5988" s="1"/>
      <c r="AP5988" s="1"/>
      <c r="AQ5988" s="1"/>
    </row>
    <row r="5989" spans="1:43">
      <c r="A5989" s="1" t="s">
        <v>14944</v>
      </c>
      <c r="B5989" s="1" t="s">
        <v>14945</v>
      </c>
      <c r="C5989" s="3">
        <v>5.06849315068493</v>
      </c>
      <c r="D5989" s="4">
        <v>42387</v>
      </c>
      <c r="E5989" s="3">
        <v>188.1385867471</v>
      </c>
      <c r="F5989" s="5" t="s">
        <v>14920</v>
      </c>
      <c r="G5989" s="5">
        <v>1294</v>
      </c>
      <c r="H5989" s="5" t="s">
        <v>64</v>
      </c>
      <c r="I5989" s="3">
        <v>0.254289654818906</v>
      </c>
      <c r="J5989" s="3">
        <v>68.2215743440233</v>
      </c>
      <c r="K5989" s="3">
        <v>0.040612438031254</v>
      </c>
      <c r="L5989" s="3">
        <v>53.0612244897959</v>
      </c>
      <c r="M5989" s="3">
        <v>0.189642181930825</v>
      </c>
      <c r="N5989" s="3">
        <v>68.9504373177842</v>
      </c>
      <c r="O5989" s="3">
        <v>0.598593005194552</v>
      </c>
      <c r="P5989" s="3">
        <v>59.2105263157895</v>
      </c>
      <c r="Q5989" s="3">
        <v>1.15435054031269</v>
      </c>
      <c r="R5989" s="3">
        <v>43.6390532544379</v>
      </c>
      <c r="S5989" s="3">
        <v>2.16121778480337</v>
      </c>
      <c r="T5989" s="3">
        <v>33.7331334332834</v>
      </c>
      <c r="U5989" s="3">
        <v>4.83880772922881</v>
      </c>
      <c r="V5989" s="3">
        <v>31.7901234567901</v>
      </c>
      <c r="W5989" s="3">
        <v>8.41917665755335</v>
      </c>
      <c r="X5989" s="3">
        <v>43.0555555555556</v>
      </c>
      <c r="Y5989" s="3">
        <v>15.4513355506567</v>
      </c>
      <c r="Z5989" s="3">
        <v>48.3709273182957</v>
      </c>
      <c r="AA5989" s="3">
        <v>0.254818678471131</v>
      </c>
      <c r="AB5989" s="3">
        <v>3.17654741923248</v>
      </c>
      <c r="AC5989" s="3">
        <v>0</v>
      </c>
      <c r="AD5989" s="3"/>
      <c r="AE5989" s="5"/>
      <c r="AF5989" s="3">
        <v>0.22328860372507</v>
      </c>
      <c r="AG5989" s="3">
        <v>1.60417346581696</v>
      </c>
      <c r="AH5989" s="3">
        <v>1.73111668544346</v>
      </c>
      <c r="AI5989" s="3">
        <v>2.02313764369724</v>
      </c>
      <c r="AJ5989" s="3">
        <v>2.24207149446416</v>
      </c>
      <c r="AK5989" s="3"/>
      <c r="AL5989" s="3"/>
      <c r="AM5989" s="3">
        <v>50500</v>
      </c>
      <c r="AN5989" s="5" t="s">
        <v>56</v>
      </c>
      <c r="AO5989" s="1"/>
      <c r="AP5989" s="1"/>
      <c r="AQ5989" s="1"/>
    </row>
    <row r="5990" spans="1:43">
      <c r="A5990" s="1" t="s">
        <v>14946</v>
      </c>
      <c r="B5990" s="1" t="s">
        <v>14947</v>
      </c>
      <c r="C5990" s="3">
        <v>7.88493150684932</v>
      </c>
      <c r="D5990" s="4">
        <v>41359</v>
      </c>
      <c r="E5990" s="3">
        <v>0.3162295077</v>
      </c>
      <c r="F5990" s="5" t="s">
        <v>3910</v>
      </c>
      <c r="G5990" s="5">
        <v>1000</v>
      </c>
      <c r="H5990" s="5" t="s">
        <v>45</v>
      </c>
      <c r="I5990" s="3">
        <v>-3.76301040832665</v>
      </c>
      <c r="J5990" s="3">
        <v>97.2929936305732</v>
      </c>
      <c r="K5990" s="3">
        <v>-0.0519696497245534</v>
      </c>
      <c r="L5990" s="3">
        <v>89.2857142857143</v>
      </c>
      <c r="M5990" s="3">
        <v>-4.65992464802695</v>
      </c>
      <c r="N5990" s="3">
        <v>96.8253968253968</v>
      </c>
      <c r="O5990" s="3">
        <v>-4.11805763286467</v>
      </c>
      <c r="P5990" s="3">
        <v>95.5298013245033</v>
      </c>
      <c r="Q5990" s="3">
        <v>-3.39561985131604</v>
      </c>
      <c r="R5990" s="3">
        <v>94.1780821917808</v>
      </c>
      <c r="S5990" s="3">
        <v>4.29501084598698</v>
      </c>
      <c r="T5990" s="3">
        <v>73.0696798493409</v>
      </c>
      <c r="U5990" s="3">
        <v>15.6881616939365</v>
      </c>
      <c r="V5990" s="3">
        <v>57.9617834394904</v>
      </c>
      <c r="W5990" s="3">
        <v>15.4520350582303</v>
      </c>
      <c r="X5990" s="3">
        <v>72.7488151658768</v>
      </c>
      <c r="Y5990" s="3">
        <v>6.25414364640884</v>
      </c>
      <c r="Z5990" s="3">
        <v>97.0464135021097</v>
      </c>
      <c r="AA5990" s="3">
        <v>0.0213456362741759</v>
      </c>
      <c r="AB5990" s="3">
        <v>0.0543348065683326</v>
      </c>
      <c r="AC5990" s="3">
        <v>-13.2081650474839</v>
      </c>
      <c r="AD5990" s="3">
        <v>0.370747109870507</v>
      </c>
      <c r="AE5990" s="5">
        <v>4</v>
      </c>
      <c r="AF5990" s="3">
        <v>0.36747749114981</v>
      </c>
      <c r="AG5990" s="3">
        <v>2.65440739154079</v>
      </c>
      <c r="AH5990" s="3">
        <v>9.54204095738989</v>
      </c>
      <c r="AI5990" s="3">
        <v>4.89944155517501</v>
      </c>
      <c r="AJ5990" s="3">
        <v>3.11827013643111</v>
      </c>
      <c r="AK5990" s="3">
        <v>-4.68201383514741</v>
      </c>
      <c r="AL5990" s="3"/>
      <c r="AM5990" s="3"/>
      <c r="AN5990" s="5" t="s">
        <v>46</v>
      </c>
      <c r="AO5990" s="1"/>
      <c r="AP5990" s="1"/>
      <c r="AQ5990" s="1"/>
    </row>
    <row r="5991" spans="1:43">
      <c r="A5991" s="1" t="s">
        <v>14948</v>
      </c>
      <c r="B5991" s="1" t="s">
        <v>14949</v>
      </c>
      <c r="C5991" s="3">
        <v>4.16438356164384</v>
      </c>
      <c r="D5991" s="4">
        <v>42717</v>
      </c>
      <c r="E5991" s="3">
        <v>0.7165880157</v>
      </c>
      <c r="F5991" s="5" t="s">
        <v>5095</v>
      </c>
      <c r="G5991" s="5">
        <v>1252</v>
      </c>
      <c r="H5991" s="5" t="s">
        <v>71</v>
      </c>
      <c r="I5991" s="3">
        <v>-1.74423410762998</v>
      </c>
      <c r="J5991" s="3">
        <v>87.4213836477987</v>
      </c>
      <c r="K5991" s="3">
        <v>-0.385517934964795</v>
      </c>
      <c r="L5991" s="3">
        <v>94.9685534591195</v>
      </c>
      <c r="M5991" s="3">
        <v>-1.40190792202405</v>
      </c>
      <c r="N5991" s="3">
        <v>81.1320754716981</v>
      </c>
      <c r="O5991" s="3">
        <v>-1.71173406102704</v>
      </c>
      <c r="P5991" s="3">
        <v>81.0126582278481</v>
      </c>
      <c r="Q5991" s="3">
        <v>-2.19698839792643</v>
      </c>
      <c r="R5991" s="3">
        <v>87.1794871794872</v>
      </c>
      <c r="S5991" s="3">
        <v>1.763698630137</v>
      </c>
      <c r="T5991" s="3">
        <v>64.4295302013423</v>
      </c>
      <c r="U5991" s="3">
        <v>9.95374653098984</v>
      </c>
      <c r="V5991" s="3">
        <v>41.726618705036</v>
      </c>
      <c r="W5991" s="3">
        <v>16.8731563421829</v>
      </c>
      <c r="X5991" s="3">
        <v>44.6043165467626</v>
      </c>
      <c r="Y5991" s="3"/>
      <c r="Z5991" s="3"/>
      <c r="AA5991" s="3">
        <v>0.0185714839348435</v>
      </c>
      <c r="AB5991" s="3">
        <v>0.37590206830987</v>
      </c>
      <c r="AC5991" s="3">
        <v>-2.43361012907998</v>
      </c>
      <c r="AD5991" s="3">
        <v>2.18800479041144</v>
      </c>
      <c r="AE5991" s="5">
        <v>2</v>
      </c>
      <c r="AF5991" s="3">
        <v>0.452297684389896</v>
      </c>
      <c r="AG5991" s="3">
        <v>3.16917356546356</v>
      </c>
      <c r="AH5991" s="3">
        <v>5.19718186647204</v>
      </c>
      <c r="AI5991" s="3">
        <v>5.62020316078824</v>
      </c>
      <c r="AJ5991" s="3">
        <v>4.49066505830569</v>
      </c>
      <c r="AK5991" s="3"/>
      <c r="AL5991" s="3"/>
      <c r="AM5991" s="3"/>
      <c r="AN5991" s="5" t="s">
        <v>46</v>
      </c>
      <c r="AO5991" s="1"/>
      <c r="AP5991" s="1"/>
      <c r="AQ5991" s="1"/>
    </row>
    <row r="5992" spans="1:43">
      <c r="A5992" s="1" t="s">
        <v>14950</v>
      </c>
      <c r="B5992" s="1" t="s">
        <v>14951</v>
      </c>
      <c r="C5992" s="3">
        <v>5.61917808219178</v>
      </c>
      <c r="D5992" s="4">
        <v>42186</v>
      </c>
      <c r="E5992" s="3">
        <v>0.5137127831</v>
      </c>
      <c r="F5992" s="5" t="s">
        <v>4307</v>
      </c>
      <c r="G5992" s="5">
        <v>2052</v>
      </c>
      <c r="H5992" s="5" t="s">
        <v>60</v>
      </c>
      <c r="I5992" s="3">
        <v>-3.53168843734881</v>
      </c>
      <c r="J5992" s="3">
        <v>89.2857142857143</v>
      </c>
      <c r="K5992" s="3">
        <v>-1.33597229094508</v>
      </c>
      <c r="L5992" s="3">
        <v>97.7948226270374</v>
      </c>
      <c r="M5992" s="3">
        <v>-3.63270237615788</v>
      </c>
      <c r="N5992" s="3">
        <v>86.3501483679525</v>
      </c>
      <c r="O5992" s="3">
        <v>2.08191126279863</v>
      </c>
      <c r="P5992" s="3">
        <v>73.1237322515213</v>
      </c>
      <c r="Q5992" s="3">
        <v>-7.25581395348838</v>
      </c>
      <c r="R5992" s="3">
        <v>88.1675392670157</v>
      </c>
      <c r="S5992" s="3">
        <v>40.2579132473622</v>
      </c>
      <c r="T5992" s="3">
        <v>47.2222222222222</v>
      </c>
      <c r="U5992" s="3">
        <v>70.4053075567681</v>
      </c>
      <c r="V5992" s="3">
        <v>51.9524617996604</v>
      </c>
      <c r="W5992" s="3">
        <v>55.8191286861455</v>
      </c>
      <c r="X5992" s="3">
        <v>41.5909090909091</v>
      </c>
      <c r="Y5992" s="3">
        <v>11.8152460942758</v>
      </c>
      <c r="Z5992" s="3">
        <v>93.5275080906149</v>
      </c>
      <c r="AA5992" s="3">
        <v>0.144688081860481</v>
      </c>
      <c r="AB5992" s="3">
        <v>0.132704398753796</v>
      </c>
      <c r="AC5992" s="3">
        <v>-31.6197866149369</v>
      </c>
      <c r="AD5992" s="3">
        <v>0.502903952127223</v>
      </c>
      <c r="AE5992" s="5">
        <v>3</v>
      </c>
      <c r="AF5992" s="3">
        <v>1.24652329493307</v>
      </c>
      <c r="AG5992" s="3">
        <v>41.2048984859662</v>
      </c>
      <c r="AH5992" s="3">
        <v>33.2064818883633</v>
      </c>
      <c r="AI5992" s="3">
        <v>12.3674230298571</v>
      </c>
      <c r="AJ5992" s="3">
        <v>4.96019264558754</v>
      </c>
      <c r="AK5992" s="3"/>
      <c r="AL5992" s="3"/>
      <c r="AM5992" s="3"/>
      <c r="AN5992" s="5" t="s">
        <v>46</v>
      </c>
      <c r="AO5992" s="1"/>
      <c r="AP5992" s="1"/>
      <c r="AQ5992" s="1"/>
    </row>
    <row r="5993" spans="1:43">
      <c r="A5993" s="1" t="s">
        <v>14952</v>
      </c>
      <c r="B5993" s="1" t="s">
        <v>14953</v>
      </c>
      <c r="C5993" s="3">
        <v>5.57534246575342</v>
      </c>
      <c r="D5993" s="4">
        <v>42202</v>
      </c>
      <c r="E5993" s="3">
        <v>0.3161356759</v>
      </c>
      <c r="F5993" s="5" t="s">
        <v>4307</v>
      </c>
      <c r="G5993" s="5">
        <v>2036</v>
      </c>
      <c r="H5993" s="5" t="s">
        <v>60</v>
      </c>
      <c r="I5993" s="3">
        <v>12.2066431731274</v>
      </c>
      <c r="J5993" s="3">
        <v>9.92063492063492</v>
      </c>
      <c r="K5993" s="3">
        <v>2.91589299222888</v>
      </c>
      <c r="L5993" s="3">
        <v>40.9395973154362</v>
      </c>
      <c r="M5993" s="3">
        <v>9.47329919531821</v>
      </c>
      <c r="N5993" s="3">
        <v>3.85756676557863</v>
      </c>
      <c r="O5993" s="3">
        <v>17.1887235708692</v>
      </c>
      <c r="P5993" s="3">
        <v>19.2697768762677</v>
      </c>
      <c r="Q5993" s="3">
        <v>13.5432473444613</v>
      </c>
      <c r="R5993" s="3">
        <v>48.7958115183246</v>
      </c>
      <c r="S5993" s="3">
        <v>63.9101861993428</v>
      </c>
      <c r="T5993" s="3">
        <v>11.5942028985507</v>
      </c>
      <c r="U5993" s="3">
        <v>97.5483504258218</v>
      </c>
      <c r="V5993" s="3">
        <v>26.1460101867572</v>
      </c>
      <c r="W5993" s="3">
        <v>79.0509329311482</v>
      </c>
      <c r="X5993" s="3">
        <v>19.3181818181818</v>
      </c>
      <c r="Y5993" s="3">
        <v>60.8299260694615</v>
      </c>
      <c r="Z5993" s="3">
        <v>61.4886731391586</v>
      </c>
      <c r="AA5993" s="3">
        <v>0.20575673314576</v>
      </c>
      <c r="AB5993" s="3">
        <v>0.174928593301895</v>
      </c>
      <c r="AC5993" s="3">
        <v>-33.082937393733</v>
      </c>
      <c r="AD5993" s="3">
        <v>0.646462903219011</v>
      </c>
      <c r="AE5993" s="5">
        <v>4</v>
      </c>
      <c r="AF5993" s="3">
        <v>1.72108720539834</v>
      </c>
      <c r="AG5993" s="3">
        <v>50.7515724429568</v>
      </c>
      <c r="AH5993" s="3">
        <v>46.9277224706112</v>
      </c>
      <c r="AI5993" s="3">
        <v>24.0811804549907</v>
      </c>
      <c r="AJ5993" s="3">
        <v>14.3233703640143</v>
      </c>
      <c r="AK5993" s="3"/>
      <c r="AL5993" s="3"/>
      <c r="AM5993" s="3">
        <v>10</v>
      </c>
      <c r="AN5993" s="5" t="s">
        <v>56</v>
      </c>
      <c r="AO5993" s="1"/>
      <c r="AP5993" s="1"/>
      <c r="AQ5993" s="1"/>
    </row>
    <row r="5994" spans="1:43">
      <c r="A5994" s="1" t="s">
        <v>14954</v>
      </c>
      <c r="B5994" s="1" t="s">
        <v>14955</v>
      </c>
      <c r="C5994" s="3">
        <v>3.84109589041096</v>
      </c>
      <c r="D5994" s="4">
        <v>42835</v>
      </c>
      <c r="E5994" s="3">
        <v>9.6421345883</v>
      </c>
      <c r="F5994" s="5" t="s">
        <v>4307</v>
      </c>
      <c r="G5994" s="5">
        <v>1403</v>
      </c>
      <c r="H5994" s="5" t="s">
        <v>60</v>
      </c>
      <c r="I5994" s="3">
        <v>-0.143904611800178</v>
      </c>
      <c r="J5994" s="3">
        <v>81.3492063492064</v>
      </c>
      <c r="K5994" s="3">
        <v>0.26145589651851</v>
      </c>
      <c r="L5994" s="3">
        <v>83.0297219558964</v>
      </c>
      <c r="M5994" s="3">
        <v>-3.20180682874983</v>
      </c>
      <c r="N5994" s="3">
        <v>84.4708209693373</v>
      </c>
      <c r="O5994" s="3">
        <v>-6.94169487195862</v>
      </c>
      <c r="P5994" s="3">
        <v>93.5091277890467</v>
      </c>
      <c r="Q5994" s="3">
        <v>-11.6473655490208</v>
      </c>
      <c r="R5994" s="3">
        <v>93.0890052356021</v>
      </c>
      <c r="S5994" s="3">
        <v>8.30174656261614</v>
      </c>
      <c r="T5994" s="3">
        <v>88.6473429951691</v>
      </c>
      <c r="U5994" s="3">
        <v>89.1730494612489</v>
      </c>
      <c r="V5994" s="3">
        <v>34.46519524618</v>
      </c>
      <c r="W5994" s="3">
        <v>63.9882961962638</v>
      </c>
      <c r="X5994" s="3">
        <v>33.1818181818182</v>
      </c>
      <c r="Y5994" s="3"/>
      <c r="Z5994" s="3"/>
      <c r="AA5994" s="3">
        <v>0.0314011936715498</v>
      </c>
      <c r="AB5994" s="3">
        <v>0.132612190113442</v>
      </c>
      <c r="AC5994" s="3">
        <v>-38.3727175080559</v>
      </c>
      <c r="AD5994" s="3">
        <v>0.466193814392643</v>
      </c>
      <c r="AE5994" s="5">
        <v>7</v>
      </c>
      <c r="AF5994" s="3">
        <v>1.39009166805503</v>
      </c>
      <c r="AG5994" s="3">
        <v>21.5743702888036</v>
      </c>
      <c r="AH5994" s="3">
        <v>42.1785526853015</v>
      </c>
      <c r="AI5994" s="3">
        <v>15.5950931424671</v>
      </c>
      <c r="AJ5994" s="3"/>
      <c r="AK5994" s="3"/>
      <c r="AL5994" s="3"/>
      <c r="AM5994" s="3"/>
      <c r="AN5994" s="5" t="s">
        <v>46</v>
      </c>
      <c r="AO5994" s="1"/>
      <c r="AP5994" s="1"/>
      <c r="AQ5994" s="1"/>
    </row>
    <row r="5995" spans="1:43">
      <c r="A5995" s="1" t="s">
        <v>14956</v>
      </c>
      <c r="B5995" s="1" t="s">
        <v>14957</v>
      </c>
      <c r="C5995" s="3">
        <v>15.2438356164384</v>
      </c>
      <c r="D5995" s="4">
        <v>38673</v>
      </c>
      <c r="E5995" s="3">
        <v>23.9011605575</v>
      </c>
      <c r="F5995" s="5" t="s">
        <v>1167</v>
      </c>
      <c r="G5995" s="5">
        <v>1323</v>
      </c>
      <c r="H5995" s="5" t="s">
        <v>55</v>
      </c>
      <c r="I5995" s="3">
        <v>14.6457142857143</v>
      </c>
      <c r="J5995" s="3">
        <v>20.4476709013914</v>
      </c>
      <c r="K5995" s="3">
        <v>1.82454893800594</v>
      </c>
      <c r="L5995" s="3">
        <v>65.9887005649718</v>
      </c>
      <c r="M5995" s="3">
        <v>4.3779101526936</v>
      </c>
      <c r="N5995" s="3">
        <v>57.7498503889886</v>
      </c>
      <c r="O5995" s="3">
        <v>23.2219629038202</v>
      </c>
      <c r="P5995" s="3">
        <v>28.4105960264901</v>
      </c>
      <c r="Q5995" s="3">
        <v>28.329282333376</v>
      </c>
      <c r="R5995" s="3">
        <v>36.3567073170732</v>
      </c>
      <c r="S5995" s="3">
        <v>93.3317272946278</v>
      </c>
      <c r="T5995" s="3">
        <v>14.0625</v>
      </c>
      <c r="U5995" s="3">
        <v>232.811325154636</v>
      </c>
      <c r="V5995" s="3">
        <v>5.69105691056911</v>
      </c>
      <c r="W5995" s="3">
        <v>187.489676718438</v>
      </c>
      <c r="X5995" s="3">
        <v>7.84641068447412</v>
      </c>
      <c r="Y5995" s="3">
        <v>234.793988203216</v>
      </c>
      <c r="Z5995" s="3">
        <v>12.0582120582121</v>
      </c>
      <c r="AA5995" s="3">
        <v>0.312496560035615</v>
      </c>
      <c r="AB5995" s="3">
        <v>0.335934285510709</v>
      </c>
      <c r="AC5995" s="3">
        <v>-28.9486713979204</v>
      </c>
      <c r="AD5995" s="3">
        <v>1.45431280014336</v>
      </c>
      <c r="AE5995" s="5">
        <v>3</v>
      </c>
      <c r="AF5995" s="3">
        <v>3.06314960042378</v>
      </c>
      <c r="AG5995" s="3">
        <v>101.607398321902</v>
      </c>
      <c r="AH5995" s="3">
        <v>85.5570025053701</v>
      </c>
      <c r="AI5995" s="3">
        <v>39.3436501408088</v>
      </c>
      <c r="AJ5995" s="3">
        <v>35.2680504848008</v>
      </c>
      <c r="AK5995" s="3">
        <v>27.7460340060697</v>
      </c>
      <c r="AL5995" s="3">
        <v>23.1347058624287</v>
      </c>
      <c r="AM5995" s="3"/>
      <c r="AN5995" s="5" t="s">
        <v>46</v>
      </c>
      <c r="AO5995" s="1"/>
      <c r="AP5995" s="1"/>
      <c r="AQ5995" s="1"/>
    </row>
    <row r="5996" spans="1:43">
      <c r="A5996" s="1" t="s">
        <v>14958</v>
      </c>
      <c r="B5996" s="1" t="s">
        <v>14959</v>
      </c>
      <c r="C5996" s="3">
        <v>10.6383561643836</v>
      </c>
      <c r="D5996" s="4">
        <v>40354</v>
      </c>
      <c r="E5996" s="3">
        <v>12.0124827313</v>
      </c>
      <c r="F5996" s="5" t="s">
        <v>925</v>
      </c>
      <c r="G5996" s="5">
        <v>2074</v>
      </c>
      <c r="H5996" s="5" t="s">
        <v>71</v>
      </c>
      <c r="I5996" s="3">
        <v>0.536886060847099</v>
      </c>
      <c r="J5996" s="3">
        <v>23.8993710691824</v>
      </c>
      <c r="K5996" s="3">
        <v>-0.0296589223924944</v>
      </c>
      <c r="L5996" s="3">
        <v>71.6981132075472</v>
      </c>
      <c r="M5996" s="3">
        <v>0.208106233277168</v>
      </c>
      <c r="N5996" s="3">
        <v>17.6100628930818</v>
      </c>
      <c r="O5996" s="3">
        <v>0.282176959852048</v>
      </c>
      <c r="P5996" s="3">
        <v>51.8987341772152</v>
      </c>
      <c r="Q5996" s="3">
        <v>1.08600538129319</v>
      </c>
      <c r="R5996" s="3">
        <v>30.7692307692308</v>
      </c>
      <c r="S5996" s="3">
        <v>1.90568707375749</v>
      </c>
      <c r="T5996" s="3">
        <v>59.7315436241611</v>
      </c>
      <c r="U5996" s="3">
        <v>7.96810572725175</v>
      </c>
      <c r="V5996" s="3">
        <v>56.8345323741007</v>
      </c>
      <c r="W5996" s="3">
        <v>17.0197348769122</v>
      </c>
      <c r="X5996" s="3">
        <v>41.726618705036</v>
      </c>
      <c r="Y5996" s="3">
        <v>22.6156284460771</v>
      </c>
      <c r="Z5996" s="3">
        <v>30.952380952381</v>
      </c>
      <c r="AA5996" s="3">
        <v>0.0295403987489178</v>
      </c>
      <c r="AB5996" s="3">
        <v>0.517898391267227</v>
      </c>
      <c r="AC5996" s="3">
        <v>-2.16006452137428</v>
      </c>
      <c r="AD5996" s="3">
        <v>2.48542742372203</v>
      </c>
      <c r="AE5996" s="5">
        <v>2</v>
      </c>
      <c r="AF5996" s="3">
        <v>0.436734566309928</v>
      </c>
      <c r="AG5996" s="3">
        <v>2.6796339969152</v>
      </c>
      <c r="AH5996" s="3">
        <v>4.09450524409951</v>
      </c>
      <c r="AI5996" s="3">
        <v>5.52612067570177</v>
      </c>
      <c r="AJ5996" s="3">
        <v>4.80584002628217</v>
      </c>
      <c r="AK5996" s="3">
        <v>4.72649916995007</v>
      </c>
      <c r="AL5996" s="3">
        <v>6.88129655839373</v>
      </c>
      <c r="AM5996" s="3">
        <v>5</v>
      </c>
      <c r="AN5996" s="5" t="s">
        <v>56</v>
      </c>
      <c r="AO5996" s="1"/>
      <c r="AP5996" s="1"/>
      <c r="AQ5996" s="1"/>
    </row>
    <row r="5997" spans="1:43">
      <c r="A5997" s="1" t="s">
        <v>14960</v>
      </c>
      <c r="B5997" s="1" t="s">
        <v>14961</v>
      </c>
      <c r="C5997" s="3">
        <v>3.62191780821918</v>
      </c>
      <c r="D5997" s="4">
        <v>42915</v>
      </c>
      <c r="E5997" s="3">
        <v>0.8973889689</v>
      </c>
      <c r="F5997" s="5" t="s">
        <v>14962</v>
      </c>
      <c r="G5997" s="5">
        <v>1255</v>
      </c>
      <c r="H5997" s="5" t="s">
        <v>60</v>
      </c>
      <c r="I5997" s="3">
        <v>7.67592510426835</v>
      </c>
      <c r="J5997" s="3">
        <v>45.3373015873016</v>
      </c>
      <c r="K5997" s="3">
        <v>1.20100083402835</v>
      </c>
      <c r="L5997" s="3">
        <v>67.9769894534995</v>
      </c>
      <c r="M5997" s="3">
        <v>1.56524650539884</v>
      </c>
      <c r="N5997" s="3">
        <v>53.9070227497527</v>
      </c>
      <c r="O5997" s="3">
        <v>14.0199210674685</v>
      </c>
      <c r="P5997" s="3">
        <v>39.0466531440162</v>
      </c>
      <c r="Q5997" s="3">
        <v>12.4664009639448</v>
      </c>
      <c r="R5997" s="3">
        <v>50.7853403141361</v>
      </c>
      <c r="S5997" s="3">
        <v>39.4392093771547</v>
      </c>
      <c r="T5997" s="3">
        <v>48.0676328502416</v>
      </c>
      <c r="U5997" s="3">
        <v>62.0892332353727</v>
      </c>
      <c r="V5997" s="3">
        <v>58.5738539898132</v>
      </c>
      <c r="W5997" s="3">
        <v>19.901185770751</v>
      </c>
      <c r="X5997" s="3">
        <v>81.3636363636364</v>
      </c>
      <c r="Y5997" s="3"/>
      <c r="Z5997" s="3"/>
      <c r="AA5997" s="3">
        <v>0.174262835562174</v>
      </c>
      <c r="AB5997" s="3">
        <v>0.0478836393530927</v>
      </c>
      <c r="AC5997" s="3">
        <v>-35.4076086956522</v>
      </c>
      <c r="AD5997" s="3">
        <v>0.175808637206089</v>
      </c>
      <c r="AE5997" s="5">
        <v>7</v>
      </c>
      <c r="AF5997" s="3">
        <v>0.378703342599162</v>
      </c>
      <c r="AG5997" s="3">
        <v>24.722943340356</v>
      </c>
      <c r="AH5997" s="3">
        <v>27.9204948820139</v>
      </c>
      <c r="AI5997" s="3">
        <v>3.37876214315822</v>
      </c>
      <c r="AJ5997" s="3"/>
      <c r="AK5997" s="3"/>
      <c r="AL5997" s="3"/>
      <c r="AM5997" s="3"/>
      <c r="AN5997" s="5" t="s">
        <v>46</v>
      </c>
      <c r="AO5997" s="1"/>
      <c r="AP5997" s="1"/>
      <c r="AQ5997" s="1"/>
    </row>
    <row r="5998" spans="1:43">
      <c r="A5998" s="1" t="s">
        <v>14963</v>
      </c>
      <c r="B5998" s="1" t="s">
        <v>14964</v>
      </c>
      <c r="C5998" s="3">
        <v>5.95068493150685</v>
      </c>
      <c r="D5998" s="4">
        <v>42065</v>
      </c>
      <c r="E5998" s="3">
        <v>53.2983936677</v>
      </c>
      <c r="F5998" s="5" t="s">
        <v>3556</v>
      </c>
      <c r="G5998" s="5">
        <v>2074</v>
      </c>
      <c r="H5998" s="5" t="s">
        <v>71</v>
      </c>
      <c r="I5998" s="3">
        <v>0.451807228915663</v>
      </c>
      <c r="J5998" s="3">
        <v>27.0440251572327</v>
      </c>
      <c r="K5998" s="3">
        <v>0</v>
      </c>
      <c r="L5998" s="3">
        <v>51.5723270440252</v>
      </c>
      <c r="M5998" s="3">
        <v>0.15015015015015</v>
      </c>
      <c r="N5998" s="3">
        <v>22.6415094339623</v>
      </c>
      <c r="O5998" s="3">
        <v>0.451807228915663</v>
      </c>
      <c r="P5998" s="3">
        <v>42.4050632911392</v>
      </c>
      <c r="Q5998" s="3">
        <v>1.06060606060606</v>
      </c>
      <c r="R5998" s="3">
        <v>32.0512820512821</v>
      </c>
      <c r="S5998" s="3">
        <v>2.22222222222223</v>
      </c>
      <c r="T5998" s="3">
        <v>55.7046979865772</v>
      </c>
      <c r="U5998" s="3">
        <v>9.43396226415094</v>
      </c>
      <c r="V5998" s="3">
        <v>46.0431654676259</v>
      </c>
      <c r="W5998" s="3">
        <v>19.7486535008977</v>
      </c>
      <c r="X5998" s="3">
        <v>28.7769784172662</v>
      </c>
      <c r="Y5998" s="3">
        <v>30.0194931773879</v>
      </c>
      <c r="Z5998" s="3">
        <v>8.73015873015873</v>
      </c>
      <c r="AA5998" s="3">
        <v>0.0478495618217574</v>
      </c>
      <c r="AB5998" s="3">
        <v>0.686196504508387</v>
      </c>
      <c r="AC5998" s="3">
        <v>-2.17065868263474</v>
      </c>
      <c r="AD5998" s="3">
        <v>2.84705367008289</v>
      </c>
      <c r="AE5998" s="5">
        <v>2</v>
      </c>
      <c r="AF5998" s="3">
        <v>0.500223274559896</v>
      </c>
      <c r="AG5998" s="3">
        <v>3.19814751681948</v>
      </c>
      <c r="AH5998" s="3">
        <v>4.76146884268982</v>
      </c>
      <c r="AI5998" s="3">
        <v>6.29649486235095</v>
      </c>
      <c r="AJ5998" s="3">
        <v>5.42733279023009</v>
      </c>
      <c r="AK5998" s="3"/>
      <c r="AL5998" s="3"/>
      <c r="AM5998" s="3">
        <v>10</v>
      </c>
      <c r="AN5998" s="5" t="s">
        <v>56</v>
      </c>
      <c r="AO5998" s="1"/>
      <c r="AP5998" s="1"/>
      <c r="AQ5998" s="1"/>
    </row>
    <row r="5999" spans="1:43">
      <c r="A5999" s="1" t="s">
        <v>14965</v>
      </c>
      <c r="B5999" s="1" t="s">
        <v>14966</v>
      </c>
      <c r="C5999" s="3">
        <v>7.53424657534247</v>
      </c>
      <c r="D5999" s="4">
        <v>41487</v>
      </c>
      <c r="E5999" s="3">
        <v>0.29391423</v>
      </c>
      <c r="F5999" s="5" t="s">
        <v>14359</v>
      </c>
      <c r="G5999" s="5">
        <v>1321</v>
      </c>
      <c r="H5999" s="5" t="s">
        <v>60</v>
      </c>
      <c r="I5999" s="3">
        <v>0.83992497757482</v>
      </c>
      <c r="J5999" s="3">
        <v>79.7619047619048</v>
      </c>
      <c r="K5999" s="3">
        <v>1.02115840209134</v>
      </c>
      <c r="L5999" s="3">
        <v>69.3192713326942</v>
      </c>
      <c r="M5999" s="3">
        <v>-3.43588942683118</v>
      </c>
      <c r="N5999" s="3">
        <v>85.7566765578635</v>
      </c>
      <c r="O5999" s="3">
        <v>0.716729108975404</v>
      </c>
      <c r="P5999" s="3">
        <v>79.3103448275862</v>
      </c>
      <c r="Q5999" s="3">
        <v>3.23927199866423</v>
      </c>
      <c r="R5999" s="3">
        <v>67.434554973822</v>
      </c>
      <c r="S5999" s="3">
        <v>28.4378894889905</v>
      </c>
      <c r="T5999" s="3">
        <v>60.1449275362319</v>
      </c>
      <c r="U5999" s="3">
        <v>68.6627615980309</v>
      </c>
      <c r="V5999" s="3">
        <v>53.9898132427844</v>
      </c>
      <c r="W5999" s="3">
        <v>32.3719745796746</v>
      </c>
      <c r="X5999" s="3">
        <v>66.5909090909091</v>
      </c>
      <c r="Y5999" s="3">
        <v>26.2943734680653</v>
      </c>
      <c r="Z5999" s="3">
        <v>83.1715210355987</v>
      </c>
      <c r="AA5999" s="3">
        <v>0.122651199965948</v>
      </c>
      <c r="AB5999" s="3">
        <v>0.0836300170203686</v>
      </c>
      <c r="AC5999" s="3">
        <v>-36.2534948741845</v>
      </c>
      <c r="AD5999" s="3">
        <v>0.269777123786511</v>
      </c>
      <c r="AE5999" s="5">
        <v>6</v>
      </c>
      <c r="AF5999" s="3">
        <v>0.802636162360436</v>
      </c>
      <c r="AG5999" s="3">
        <v>19.834862262359</v>
      </c>
      <c r="AH5999" s="3">
        <v>35.0690935387962</v>
      </c>
      <c r="AI5999" s="3">
        <v>8.98385943006217</v>
      </c>
      <c r="AJ5999" s="3">
        <v>5.19460467028463</v>
      </c>
      <c r="AK5999" s="3">
        <v>4.01540169178121</v>
      </c>
      <c r="AL5999" s="3"/>
      <c r="AM5999" s="3"/>
      <c r="AN5999" s="5" t="s">
        <v>46</v>
      </c>
      <c r="AO5999" s="1"/>
      <c r="AP5999" s="1"/>
      <c r="AQ5999" s="1"/>
    </row>
    <row r="6000" spans="1:43">
      <c r="A6000" s="1" t="s">
        <v>14967</v>
      </c>
      <c r="B6000" s="1" t="s">
        <v>14968</v>
      </c>
      <c r="C6000" s="3">
        <v>6.53698630136986</v>
      </c>
      <c r="D6000" s="4">
        <v>41851</v>
      </c>
      <c r="E6000" s="3">
        <v>0.3148110796</v>
      </c>
      <c r="F6000" s="5" t="s">
        <v>519</v>
      </c>
      <c r="G6000" s="5">
        <v>1433</v>
      </c>
      <c r="H6000" s="5" t="s">
        <v>71</v>
      </c>
      <c r="I6000" s="3">
        <v>-0.968634686346869</v>
      </c>
      <c r="J6000" s="3">
        <v>77.9874213836478</v>
      </c>
      <c r="K6000" s="3">
        <v>1.16859862406937</v>
      </c>
      <c r="L6000" s="3">
        <v>3.14465408805031</v>
      </c>
      <c r="M6000" s="3">
        <v>-3.69606172064233</v>
      </c>
      <c r="N6000" s="3">
        <v>93.0817610062893</v>
      </c>
      <c r="O6000" s="3">
        <v>-2.96483774744645</v>
      </c>
      <c r="P6000" s="3">
        <v>89.873417721519</v>
      </c>
      <c r="Q6000" s="3">
        <v>-3.46223021582735</v>
      </c>
      <c r="R6000" s="3">
        <v>91.6666666666667</v>
      </c>
      <c r="S6000" s="3">
        <v>3.92061955469506</v>
      </c>
      <c r="T6000" s="3">
        <v>31.5436241610738</v>
      </c>
      <c r="U6000" s="3">
        <v>12.7609322123826</v>
      </c>
      <c r="V6000" s="3">
        <v>23.7410071942446</v>
      </c>
      <c r="W6000" s="3">
        <v>16.9751096729723</v>
      </c>
      <c r="X6000" s="3">
        <v>43.1654676258993</v>
      </c>
      <c r="Y6000" s="3">
        <v>6.48627732460095</v>
      </c>
      <c r="Z6000" s="3">
        <v>88.8888888888889</v>
      </c>
      <c r="AA6000" s="3">
        <v>0.005121268971641</v>
      </c>
      <c r="AB6000" s="3">
        <v>0.0827483549250653</v>
      </c>
      <c r="AC6000" s="3">
        <v>-8.07644882860664</v>
      </c>
      <c r="AD6000" s="3">
        <v>0.663077597080503</v>
      </c>
      <c r="AE6000" s="5">
        <v>3</v>
      </c>
      <c r="AF6000" s="3">
        <v>0.383867595935698</v>
      </c>
      <c r="AG6000" s="3">
        <v>1.17651140799657</v>
      </c>
      <c r="AH6000" s="3">
        <v>5.43545311411624</v>
      </c>
      <c r="AI6000" s="3">
        <v>4.40810125435698</v>
      </c>
      <c r="AJ6000" s="3">
        <v>1.15407462526509</v>
      </c>
      <c r="AK6000" s="3">
        <v>-1.51594388404077</v>
      </c>
      <c r="AL6000" s="3"/>
      <c r="AM6000" s="3"/>
      <c r="AN6000" s="5" t="s">
        <v>46</v>
      </c>
      <c r="AO6000" s="1"/>
      <c r="AP6000" s="1"/>
      <c r="AQ6000" s="1"/>
    </row>
    <row r="6001" spans="1:43">
      <c r="A6001" s="1" t="s">
        <v>14969</v>
      </c>
      <c r="B6001" s="1" t="s">
        <v>14970</v>
      </c>
      <c r="C6001" s="3">
        <v>6.24931506849315</v>
      </c>
      <c r="D6001" s="4">
        <v>41956</v>
      </c>
      <c r="E6001" s="3">
        <v>38.7574005413</v>
      </c>
      <c r="F6001" s="5" t="s">
        <v>14359</v>
      </c>
      <c r="G6001" s="5">
        <v>1321</v>
      </c>
      <c r="H6001" s="5" t="s">
        <v>60</v>
      </c>
      <c r="I6001" s="3">
        <v>-6.71729429264857</v>
      </c>
      <c r="J6001" s="3">
        <v>96.1309523809524</v>
      </c>
      <c r="K6001" s="3">
        <v>-0.150842202296155</v>
      </c>
      <c r="L6001" s="3">
        <v>90.1246404602109</v>
      </c>
      <c r="M6001" s="3">
        <v>-7.45631067961165</v>
      </c>
      <c r="N6001" s="3">
        <v>95.2522255192878</v>
      </c>
      <c r="O6001" s="3">
        <v>-5.94048506125123</v>
      </c>
      <c r="P6001" s="3">
        <v>91.1764705882353</v>
      </c>
      <c r="Q6001" s="3">
        <v>-9.96054001448407</v>
      </c>
      <c r="R6001" s="3">
        <v>91.6230366492147</v>
      </c>
      <c r="S6001" s="3">
        <v>20.5146292804447</v>
      </c>
      <c r="T6001" s="3">
        <v>76.5700483091787</v>
      </c>
      <c r="U6001" s="3">
        <v>40.2509205851061</v>
      </c>
      <c r="V6001" s="3">
        <v>76.5704584040747</v>
      </c>
      <c r="W6001" s="3">
        <v>26.3674974734391</v>
      </c>
      <c r="X6001" s="3">
        <v>72.5</v>
      </c>
      <c r="Y6001" s="3">
        <v>15.3949364072593</v>
      </c>
      <c r="Z6001" s="3">
        <v>92.8802588996764</v>
      </c>
      <c r="AA6001" s="3">
        <v>0.0848084213131537</v>
      </c>
      <c r="AB6001" s="3">
        <v>0.0755486705021556</v>
      </c>
      <c r="AC6001" s="3">
        <v>-32.7970065481759</v>
      </c>
      <c r="AD6001" s="3">
        <v>0.246905471036754</v>
      </c>
      <c r="AE6001" s="5">
        <v>4</v>
      </c>
      <c r="AF6001" s="3">
        <v>0.935289156654022</v>
      </c>
      <c r="AG6001" s="3">
        <v>11.119373200438</v>
      </c>
      <c r="AH6001" s="3">
        <v>22.7952438870223</v>
      </c>
      <c r="AI6001" s="3">
        <v>9.70765943591154</v>
      </c>
      <c r="AJ6001" s="3">
        <v>4.22223680558103</v>
      </c>
      <c r="AK6001" s="3">
        <v>-3.55334418189712</v>
      </c>
      <c r="AL6001" s="3"/>
      <c r="AM6001" s="3"/>
      <c r="AN6001" s="5" t="s">
        <v>46</v>
      </c>
      <c r="AO6001" s="1"/>
      <c r="AP6001" s="1"/>
      <c r="AQ6001" s="1"/>
    </row>
    <row r="6002" spans="1:43">
      <c r="A6002" s="1" t="s">
        <v>14971</v>
      </c>
      <c r="B6002" s="1" t="s">
        <v>14972</v>
      </c>
      <c r="C6002" s="3">
        <v>6.21095890410959</v>
      </c>
      <c r="D6002" s="4">
        <v>41970</v>
      </c>
      <c r="E6002" s="3">
        <v>4.2279118785</v>
      </c>
      <c r="F6002" s="5" t="s">
        <v>14359</v>
      </c>
      <c r="G6002" s="5">
        <v>1321</v>
      </c>
      <c r="H6002" s="5" t="s">
        <v>60</v>
      </c>
      <c r="I6002" s="3">
        <v>-4.40149045179321</v>
      </c>
      <c r="J6002" s="3">
        <v>90.5753968253968</v>
      </c>
      <c r="K6002" s="3">
        <v>1.5084075173096</v>
      </c>
      <c r="L6002" s="3">
        <v>62.9913710450623</v>
      </c>
      <c r="M6002" s="3">
        <v>-1.81774695049032</v>
      </c>
      <c r="N6002" s="3">
        <v>75.6676557863502</v>
      </c>
      <c r="O6002" s="3">
        <v>-9.37396993954013</v>
      </c>
      <c r="P6002" s="3">
        <v>96.3488843813387</v>
      </c>
      <c r="Q6002" s="3">
        <v>-14.2058599489633</v>
      </c>
      <c r="R6002" s="3">
        <v>96.4397905759162</v>
      </c>
      <c r="S6002" s="3">
        <v>0.368494495587052</v>
      </c>
      <c r="T6002" s="3">
        <v>94.3236714975845</v>
      </c>
      <c r="U6002" s="3">
        <v>19.3847245206186</v>
      </c>
      <c r="V6002" s="3">
        <v>89.6434634974533</v>
      </c>
      <c r="W6002" s="3">
        <v>6.71079480802355</v>
      </c>
      <c r="X6002" s="3">
        <v>90.4545454545455</v>
      </c>
      <c r="Y6002" s="3">
        <v>24.1048937657337</v>
      </c>
      <c r="Z6002" s="3">
        <v>85.1132686084142</v>
      </c>
      <c r="AA6002" s="3">
        <v>0.0190678258326263</v>
      </c>
      <c r="AB6002" s="3">
        <v>0.0306619969036105</v>
      </c>
      <c r="AC6002" s="3">
        <v>-33.3660642254359</v>
      </c>
      <c r="AD6002" s="3">
        <v>0.065475070062685</v>
      </c>
      <c r="AE6002" s="5">
        <v>6</v>
      </c>
      <c r="AF6002" s="3">
        <v>0.158040171302721</v>
      </c>
      <c r="AG6002" s="3">
        <v>-7.66388959342545</v>
      </c>
      <c r="AH6002" s="3">
        <v>16.4424289789623</v>
      </c>
      <c r="AI6002" s="3">
        <v>4.95722646162271</v>
      </c>
      <c r="AJ6002" s="3">
        <v>7.13287740303483</v>
      </c>
      <c r="AK6002" s="3">
        <v>6.3792062519096</v>
      </c>
      <c r="AL6002" s="3"/>
      <c r="AM6002" s="3"/>
      <c r="AN6002" s="5" t="s">
        <v>46</v>
      </c>
      <c r="AO6002" s="1"/>
      <c r="AP6002" s="1"/>
      <c r="AQ6002" s="1"/>
    </row>
    <row r="6003" spans="1:43">
      <c r="A6003" s="1" t="s">
        <v>14973</v>
      </c>
      <c r="B6003" s="1" t="s">
        <v>14974</v>
      </c>
      <c r="C6003" s="3">
        <v>5.82465753424658</v>
      </c>
      <c r="D6003" s="4">
        <v>42111</v>
      </c>
      <c r="E6003" s="3">
        <v>8.4517526583</v>
      </c>
      <c r="F6003" s="5" t="s">
        <v>14975</v>
      </c>
      <c r="G6003" s="5">
        <v>720</v>
      </c>
      <c r="H6003" s="5" t="s">
        <v>93</v>
      </c>
      <c r="I6003" s="3">
        <v>2.25056264066017</v>
      </c>
      <c r="J6003" s="3">
        <v>77.25</v>
      </c>
      <c r="K6003" s="3">
        <v>0.516224188790553</v>
      </c>
      <c r="L6003" s="3">
        <v>84.786917740337</v>
      </c>
      <c r="M6003" s="3">
        <v>0.590405904059041</v>
      </c>
      <c r="N6003" s="3">
        <v>78.9421157684631</v>
      </c>
      <c r="O6003" s="3">
        <v>4.44444444444445</v>
      </c>
      <c r="P6003" s="3">
        <v>77.8169014084507</v>
      </c>
      <c r="Q6003" s="3">
        <v>7.15408805031446</v>
      </c>
      <c r="R6003" s="3">
        <v>75.7997936016512</v>
      </c>
      <c r="S6003" s="3">
        <v>23.1255645889792</v>
      </c>
      <c r="T6003" s="3">
        <v>70.9899417681313</v>
      </c>
      <c r="U6003" s="3">
        <v>40.8057851239669</v>
      </c>
      <c r="V6003" s="3">
        <v>72.7574750830565</v>
      </c>
      <c r="W6003" s="3">
        <v>30.8061420345489</v>
      </c>
      <c r="X6003" s="3">
        <v>82.0224719101124</v>
      </c>
      <c r="Y6003" s="3">
        <v>32.0736434108527</v>
      </c>
      <c r="Z6003" s="3">
        <v>89.7402597402597</v>
      </c>
      <c r="AA6003" s="3">
        <v>0.42855567814668</v>
      </c>
      <c r="AB6003" s="3">
        <v>0.125100463636167</v>
      </c>
      <c r="AC6003" s="3">
        <v>-24.6353322528363</v>
      </c>
      <c r="AD6003" s="3">
        <v>0.379396994498927</v>
      </c>
      <c r="AE6003" s="5">
        <v>3</v>
      </c>
      <c r="AF6003" s="3">
        <v>0.560120079256425</v>
      </c>
      <c r="AG6003" s="3">
        <v>21.6899166171691</v>
      </c>
      <c r="AH6003" s="3">
        <v>18.6777233387157</v>
      </c>
      <c r="AI6003" s="3">
        <v>5.63649034453146</v>
      </c>
      <c r="AJ6003" s="3">
        <v>6.51305024028599</v>
      </c>
      <c r="AK6003" s="3"/>
      <c r="AL6003" s="3"/>
      <c r="AM6003" s="3">
        <v>10</v>
      </c>
      <c r="AN6003" s="5" t="s">
        <v>56</v>
      </c>
      <c r="AO6003" s="1"/>
      <c r="AP6003" s="1"/>
      <c r="AQ6003" s="1"/>
    </row>
    <row r="6004" spans="1:43">
      <c r="A6004" s="1" t="s">
        <v>14976</v>
      </c>
      <c r="B6004" s="1" t="s">
        <v>14977</v>
      </c>
      <c r="C6004" s="3">
        <v>5.73424657534247</v>
      </c>
      <c r="D6004" s="4">
        <v>42144</v>
      </c>
      <c r="E6004" s="3">
        <v>12.5980828916</v>
      </c>
      <c r="F6004" s="5" t="s">
        <v>14962</v>
      </c>
      <c r="G6004" s="5">
        <v>1255</v>
      </c>
      <c r="H6004" s="5" t="s">
        <v>60</v>
      </c>
      <c r="I6004" s="3">
        <v>12.3854796888505</v>
      </c>
      <c r="J6004" s="3">
        <v>8.43253968253968</v>
      </c>
      <c r="K6004" s="3">
        <v>3.43648078911781</v>
      </c>
      <c r="L6004" s="3">
        <v>29.2425695110259</v>
      </c>
      <c r="M6004" s="3">
        <v>11.7000257709819</v>
      </c>
      <c r="N6004" s="3">
        <v>2.17606330365974</v>
      </c>
      <c r="O6004" s="3">
        <v>15.1676670609187</v>
      </c>
      <c r="P6004" s="3">
        <v>30.6288032454361</v>
      </c>
      <c r="Q6004" s="3">
        <v>21.7344764672938</v>
      </c>
      <c r="R6004" s="3">
        <v>25.4450261780105</v>
      </c>
      <c r="S6004" s="3">
        <v>27.8998826167563</v>
      </c>
      <c r="T6004" s="3">
        <v>61.8357487922705</v>
      </c>
      <c r="U6004" s="3">
        <v>42.8464470927208</v>
      </c>
      <c r="V6004" s="3">
        <v>75.0424448217317</v>
      </c>
      <c r="W6004" s="3">
        <v>31.4962179251343</v>
      </c>
      <c r="X6004" s="3">
        <v>67.9545454545455</v>
      </c>
      <c r="Y6004" s="3">
        <v>88.4612417652398</v>
      </c>
      <c r="Z6004" s="3">
        <v>43.3656957928803</v>
      </c>
      <c r="AA6004" s="3">
        <v>0.173147920388608</v>
      </c>
      <c r="AB6004" s="3">
        <v>0.110990041218463</v>
      </c>
      <c r="AC6004" s="3">
        <v>-20.8639705882353</v>
      </c>
      <c r="AD6004" s="3">
        <v>0.457159952169929</v>
      </c>
      <c r="AE6004" s="5">
        <v>4</v>
      </c>
      <c r="AF6004" s="3">
        <v>0.712455160801573</v>
      </c>
      <c r="AG6004" s="3">
        <v>16.4096798090735</v>
      </c>
      <c r="AH6004" s="3">
        <v>24.7385361647439</v>
      </c>
      <c r="AI6004" s="3">
        <v>12.5919550068189</v>
      </c>
      <c r="AJ6004" s="3">
        <v>14.4770623006726</v>
      </c>
      <c r="AK6004" s="3"/>
      <c r="AL6004" s="3"/>
      <c r="AM6004" s="3"/>
      <c r="AN6004" s="5" t="s">
        <v>46</v>
      </c>
      <c r="AO6004" s="1"/>
      <c r="AP6004" s="1"/>
      <c r="AQ6004" s="1"/>
    </row>
    <row r="6005" spans="1:43">
      <c r="A6005" s="1" t="s">
        <v>14978</v>
      </c>
      <c r="B6005" s="1" t="s">
        <v>14979</v>
      </c>
      <c r="C6005" s="3">
        <v>5.73424657534247</v>
      </c>
      <c r="D6005" s="4">
        <v>42144</v>
      </c>
      <c r="E6005" s="3">
        <v>11.6186104358</v>
      </c>
      <c r="F6005" s="5" t="s">
        <v>14962</v>
      </c>
      <c r="G6005" s="5">
        <v>1255</v>
      </c>
      <c r="H6005" s="5" t="s">
        <v>60</v>
      </c>
      <c r="I6005" s="3">
        <v>-9.05663847002573</v>
      </c>
      <c r="J6005" s="3">
        <v>99.1071428571429</v>
      </c>
      <c r="K6005" s="3">
        <v>1.83259549057963</v>
      </c>
      <c r="L6005" s="3">
        <v>57.0469798657718</v>
      </c>
      <c r="M6005" s="3">
        <v>-5.82690659811482</v>
      </c>
      <c r="N6005" s="3">
        <v>91.9881305637982</v>
      </c>
      <c r="O6005" s="3">
        <v>8.61214623099371</v>
      </c>
      <c r="P6005" s="3">
        <v>54.868154158215</v>
      </c>
      <c r="Q6005" s="3">
        <v>15.1479015894507</v>
      </c>
      <c r="R6005" s="3">
        <v>46.0732984293194</v>
      </c>
      <c r="S6005" s="3">
        <v>33.3507051604349</v>
      </c>
      <c r="T6005" s="3">
        <v>55.3140096618357</v>
      </c>
      <c r="U6005" s="3">
        <v>30.7740435108046</v>
      </c>
      <c r="V6005" s="3">
        <v>82.0033955857385</v>
      </c>
      <c r="W6005" s="3">
        <v>-1.50750513947433</v>
      </c>
      <c r="X6005" s="3">
        <v>92.2727272727273</v>
      </c>
      <c r="Y6005" s="3">
        <v>26.8463684520298</v>
      </c>
      <c r="Z6005" s="3">
        <v>82.5242718446602</v>
      </c>
      <c r="AA6005" s="3">
        <v>0.145782602836247</v>
      </c>
      <c r="AB6005" s="3">
        <v>-0.00391531150231104</v>
      </c>
      <c r="AC6005" s="3">
        <v>-36.2659068479829</v>
      </c>
      <c r="AD6005" s="3">
        <v>-0.013900926338327</v>
      </c>
      <c r="AE6005" s="5">
        <v>6</v>
      </c>
      <c r="AF6005" s="3">
        <v>-0.0241960697165685</v>
      </c>
      <c r="AG6005" s="3">
        <v>14.5417483394288</v>
      </c>
      <c r="AH6005" s="3">
        <v>16.8881211097169</v>
      </c>
      <c r="AI6005" s="3">
        <v>-0.829506921184409</v>
      </c>
      <c r="AJ6005" s="3">
        <v>1.80120270163457</v>
      </c>
      <c r="AK6005" s="3"/>
      <c r="AL6005" s="3"/>
      <c r="AM6005" s="3"/>
      <c r="AN6005" s="5" t="s">
        <v>46</v>
      </c>
      <c r="AO6005" s="1"/>
      <c r="AP6005" s="1"/>
      <c r="AQ6005" s="1"/>
    </row>
    <row r="6006" spans="1:43">
      <c r="A6006" s="1" t="s">
        <v>14980</v>
      </c>
      <c r="B6006" s="1" t="s">
        <v>14981</v>
      </c>
      <c r="C6006" s="3">
        <v>5.71506849315069</v>
      </c>
      <c r="D6006" s="4">
        <v>42151</v>
      </c>
      <c r="E6006" s="3">
        <v>568.4741765317</v>
      </c>
      <c r="F6006" s="5" t="s">
        <v>14962</v>
      </c>
      <c r="G6006" s="5">
        <v>1269</v>
      </c>
      <c r="H6006" s="5" t="s">
        <v>60</v>
      </c>
      <c r="I6006" s="3">
        <v>8.22234683863731</v>
      </c>
      <c r="J6006" s="3">
        <v>39.6825396825397</v>
      </c>
      <c r="K6006" s="3">
        <v>4.05041110661814</v>
      </c>
      <c r="L6006" s="3">
        <v>12.3681687440077</v>
      </c>
      <c r="M6006" s="3">
        <v>0.994308889906459</v>
      </c>
      <c r="N6006" s="3">
        <v>57.566765578635</v>
      </c>
      <c r="O6006" s="3">
        <v>31.4621594407249</v>
      </c>
      <c r="P6006" s="3">
        <v>0.709939148073022</v>
      </c>
      <c r="Q6006" s="3">
        <v>73.282333018168</v>
      </c>
      <c r="R6006" s="3">
        <v>0.209424083769634</v>
      </c>
      <c r="S6006" s="3">
        <v>155.22631600492</v>
      </c>
      <c r="T6006" s="3">
        <v>0.36231884057971</v>
      </c>
      <c r="U6006" s="3">
        <v>285.068071718178</v>
      </c>
      <c r="V6006" s="3">
        <v>0.33955857385399</v>
      </c>
      <c r="W6006" s="3">
        <v>255.014763729961</v>
      </c>
      <c r="X6006" s="3">
        <v>0.454545454545455</v>
      </c>
      <c r="Y6006" s="3">
        <v>709.203771452191</v>
      </c>
      <c r="Z6006" s="3">
        <v>0.323624595469256</v>
      </c>
      <c r="AA6006" s="3">
        <v>0.432516286641208</v>
      </c>
      <c r="AB6006" s="3">
        <v>0.335548957098616</v>
      </c>
      <c r="AC6006" s="3">
        <v>-40.2835820895522</v>
      </c>
      <c r="AD6006" s="3">
        <v>1.30161537902253</v>
      </c>
      <c r="AE6006" s="5">
        <v>3</v>
      </c>
      <c r="AF6006" s="3">
        <v>3.9243263796273</v>
      </c>
      <c r="AG6006" s="3">
        <v>128.463723272359</v>
      </c>
      <c r="AH6006" s="3">
        <v>112.151592619838</v>
      </c>
      <c r="AI6006" s="3">
        <v>53.76052600522</v>
      </c>
      <c r="AJ6006" s="3">
        <v>59.9606996882615</v>
      </c>
      <c r="AK6006" s="3"/>
      <c r="AL6006" s="3"/>
      <c r="AM6006" s="3"/>
      <c r="AN6006" s="5" t="s">
        <v>46</v>
      </c>
      <c r="AO6006" s="1"/>
      <c r="AP6006" s="1"/>
      <c r="AQ6006" s="1"/>
    </row>
    <row r="6007" spans="1:43">
      <c r="A6007" s="1" t="s">
        <v>14982</v>
      </c>
      <c r="B6007" s="1" t="s">
        <v>14983</v>
      </c>
      <c r="C6007" s="3">
        <v>5.71506849315069</v>
      </c>
      <c r="D6007" s="4">
        <v>42151</v>
      </c>
      <c r="E6007" s="3">
        <v>149.8429751534</v>
      </c>
      <c r="F6007" s="5" t="s">
        <v>14962</v>
      </c>
      <c r="G6007" s="5">
        <v>1255</v>
      </c>
      <c r="H6007" s="5" t="s">
        <v>60</v>
      </c>
      <c r="I6007" s="3">
        <v>15.4582181586222</v>
      </c>
      <c r="J6007" s="3">
        <v>1.38888888888889</v>
      </c>
      <c r="K6007" s="3">
        <v>3.97319291527048</v>
      </c>
      <c r="L6007" s="3">
        <v>13.9980824544583</v>
      </c>
      <c r="M6007" s="3">
        <v>10.4107360715738</v>
      </c>
      <c r="N6007" s="3">
        <v>3.46191889218595</v>
      </c>
      <c r="O6007" s="3">
        <v>17.0940462123779</v>
      </c>
      <c r="P6007" s="3">
        <v>19.47261663286</v>
      </c>
      <c r="Q6007" s="3">
        <v>-3.67838416500656</v>
      </c>
      <c r="R6007" s="3">
        <v>82.4083769633508</v>
      </c>
      <c r="S6007" s="3">
        <v>73.4018289955778</v>
      </c>
      <c r="T6007" s="3">
        <v>5.79710144927536</v>
      </c>
      <c r="U6007" s="3">
        <v>214.047066395507</v>
      </c>
      <c r="V6007" s="3">
        <v>1.35823429541596</v>
      </c>
      <c r="W6007" s="3">
        <v>178.952365573995</v>
      </c>
      <c r="X6007" s="3">
        <v>2.27272727272727</v>
      </c>
      <c r="Y6007" s="3">
        <v>185.114779548523</v>
      </c>
      <c r="Z6007" s="3">
        <v>5.50161812297735</v>
      </c>
      <c r="AA6007" s="3">
        <v>0.229049958183389</v>
      </c>
      <c r="AB6007" s="3">
        <v>0.273280575402288</v>
      </c>
      <c r="AC6007" s="3">
        <v>-36.8465266219411</v>
      </c>
      <c r="AD6007" s="3">
        <v>1.10409959442236</v>
      </c>
      <c r="AE6007" s="5">
        <v>3</v>
      </c>
      <c r="AF6007" s="3">
        <v>2.90046949277901</v>
      </c>
      <c r="AG6007" s="3">
        <v>93.9182405313558</v>
      </c>
      <c r="AH6007" s="3">
        <v>79.4715762462959</v>
      </c>
      <c r="AI6007" s="3">
        <v>38.6510286487512</v>
      </c>
      <c r="AJ6007" s="3">
        <v>30.6963254848121</v>
      </c>
      <c r="AK6007" s="3"/>
      <c r="AL6007" s="3"/>
      <c r="AM6007" s="3"/>
      <c r="AN6007" s="5" t="s">
        <v>46</v>
      </c>
      <c r="AO6007" s="1"/>
      <c r="AP6007" s="1"/>
      <c r="AQ6007" s="1"/>
    </row>
    <row r="6008" spans="1:43">
      <c r="A6008" s="1" t="s">
        <v>14984</v>
      </c>
      <c r="B6008" s="1" t="s">
        <v>14985</v>
      </c>
      <c r="C6008" s="3">
        <v>4.69315068493151</v>
      </c>
      <c r="D6008" s="4">
        <v>42524</v>
      </c>
      <c r="E6008" s="3">
        <v>1.0834695943</v>
      </c>
      <c r="F6008" s="5" t="s">
        <v>14986</v>
      </c>
      <c r="G6008" s="5">
        <v>1714</v>
      </c>
      <c r="H6008" s="5" t="s">
        <v>93</v>
      </c>
      <c r="I6008" s="3">
        <v>6.7242442936459</v>
      </c>
      <c r="J6008" s="3">
        <v>44.65</v>
      </c>
      <c r="K6008" s="3">
        <v>3.2219570405728</v>
      </c>
      <c r="L6008" s="3">
        <v>24.4796828543112</v>
      </c>
      <c r="M6008" s="3">
        <v>2.73159144893112</v>
      </c>
      <c r="N6008" s="3">
        <v>45.4590818363273</v>
      </c>
      <c r="O6008" s="3">
        <v>7.45341614906831</v>
      </c>
      <c r="P6008" s="3">
        <v>58.4507042253521</v>
      </c>
      <c r="Q6008" s="3">
        <v>9.77157360406091</v>
      </c>
      <c r="R6008" s="3">
        <v>60.9907120743034</v>
      </c>
      <c r="S6008" s="3">
        <v>38.4</v>
      </c>
      <c r="T6008" s="3">
        <v>54.3144520910535</v>
      </c>
      <c r="U6008" s="3">
        <v>83.8469713071201</v>
      </c>
      <c r="V6008" s="3">
        <v>47.8405315614618</v>
      </c>
      <c r="W6008" s="3">
        <v>73.3466933867735</v>
      </c>
      <c r="X6008" s="3">
        <v>43.5705368289638</v>
      </c>
      <c r="Y6008" s="3"/>
      <c r="Z6008" s="3"/>
      <c r="AA6008" s="3">
        <v>0.299597774643045</v>
      </c>
      <c r="AB6008" s="3">
        <v>0.33769930342786</v>
      </c>
      <c r="AC6008" s="3">
        <v>-14.2034548944338</v>
      </c>
      <c r="AD6008" s="3">
        <v>1.4141814355816</v>
      </c>
      <c r="AE6008" s="5">
        <v>2</v>
      </c>
      <c r="AF6008" s="3">
        <v>1.40216704019683</v>
      </c>
      <c r="AG6008" s="3">
        <v>36.9811553105939</v>
      </c>
      <c r="AH6008" s="3">
        <v>35.4336377519604</v>
      </c>
      <c r="AI6008" s="3">
        <v>18.1445827182366</v>
      </c>
      <c r="AJ6008" s="3">
        <v>14.5329704694514</v>
      </c>
      <c r="AK6008" s="3"/>
      <c r="AL6008" s="3"/>
      <c r="AM6008" s="3"/>
      <c r="AN6008" s="5" t="s">
        <v>46</v>
      </c>
      <c r="AO6008" s="1"/>
      <c r="AP6008" s="1"/>
      <c r="AQ6008" s="1"/>
    </row>
    <row r="6009" spans="1:43">
      <c r="A6009" s="1" t="s">
        <v>14987</v>
      </c>
      <c r="B6009" s="1" t="s">
        <v>14988</v>
      </c>
      <c r="C6009" s="3">
        <v>2.60547945205479</v>
      </c>
      <c r="D6009" s="4">
        <v>43286</v>
      </c>
      <c r="E6009" s="3">
        <v>283.8343639914</v>
      </c>
      <c r="F6009" s="5" t="s">
        <v>14989</v>
      </c>
      <c r="G6009" s="5">
        <v>952</v>
      </c>
      <c r="H6009" s="5" t="s">
        <v>93</v>
      </c>
      <c r="I6009" s="3">
        <v>3.51793800069662</v>
      </c>
      <c r="J6009" s="3">
        <v>63.6</v>
      </c>
      <c r="K6009" s="3">
        <v>1.41614059034296</v>
      </c>
      <c r="L6009" s="3">
        <v>55.0545094152626</v>
      </c>
      <c r="M6009" s="3">
        <v>2.42977770118904</v>
      </c>
      <c r="N6009" s="3">
        <v>49.001996007984</v>
      </c>
      <c r="O6009" s="3">
        <v>5.23147738337613</v>
      </c>
      <c r="P6009" s="3">
        <v>71.4285714285714</v>
      </c>
      <c r="Q6009" s="3">
        <v>6.89686179300422</v>
      </c>
      <c r="R6009" s="3">
        <v>76.6769865841073</v>
      </c>
      <c r="S6009" s="3">
        <v>9.26470588235294</v>
      </c>
      <c r="T6009" s="3">
        <v>94.9179460031763</v>
      </c>
      <c r="U6009" s="3">
        <v>14.9598684846727</v>
      </c>
      <c r="V6009" s="3">
        <v>96.4008859357697</v>
      </c>
      <c r="W6009" s="3"/>
      <c r="X6009" s="3"/>
      <c r="Y6009" s="3"/>
      <c r="Z6009" s="3"/>
      <c r="AA6009" s="3">
        <v>0.254543864974846</v>
      </c>
      <c r="AB6009" s="3">
        <v>0.510417669295342</v>
      </c>
      <c r="AC6009" s="3">
        <v>-1.94414019715223</v>
      </c>
      <c r="AD6009" s="3"/>
      <c r="AE6009" s="5">
        <v>3</v>
      </c>
      <c r="AF6009" s="3">
        <v>0.498359611725405</v>
      </c>
      <c r="AG6009" s="3">
        <v>8.3577306480942</v>
      </c>
      <c r="AH6009" s="3">
        <v>6.89306530072749</v>
      </c>
      <c r="AI6009" s="3"/>
      <c r="AJ6009" s="3"/>
      <c r="AK6009" s="3"/>
      <c r="AL6009" s="3"/>
      <c r="AM6009" s="3"/>
      <c r="AN6009" s="5" t="s">
        <v>51</v>
      </c>
      <c r="AO6009" s="1"/>
      <c r="AP6009" s="1"/>
      <c r="AQ6009" s="1"/>
    </row>
    <row r="6010" spans="1:43">
      <c r="A6010" s="1" t="s">
        <v>14990</v>
      </c>
      <c r="B6010" s="1" t="s">
        <v>14991</v>
      </c>
      <c r="C6010" s="3">
        <v>11.6219178082192</v>
      </c>
      <c r="D6010" s="4">
        <v>39995</v>
      </c>
      <c r="E6010" s="3">
        <v>60.5674877175</v>
      </c>
      <c r="F6010" s="5" t="s">
        <v>179</v>
      </c>
      <c r="G6010" s="5">
        <v>1429</v>
      </c>
      <c r="H6010" s="5" t="s">
        <v>55</v>
      </c>
      <c r="I6010" s="3">
        <v>-1.3317191283293</v>
      </c>
      <c r="J6010" s="3">
        <v>96.551724137931</v>
      </c>
      <c r="K6010" s="3">
        <v>-1.12223233242343</v>
      </c>
      <c r="L6010" s="3">
        <v>97.2316384180791</v>
      </c>
      <c r="M6010" s="3">
        <v>-6.13302620213072</v>
      </c>
      <c r="N6010" s="3">
        <v>97.7857570317175</v>
      </c>
      <c r="O6010" s="3">
        <v>4.58774462624317</v>
      </c>
      <c r="P6010" s="3">
        <v>91.9205298013245</v>
      </c>
      <c r="Q6010" s="3">
        <v>-11.6770522893525</v>
      </c>
      <c r="R6010" s="3">
        <v>99.2378048780488</v>
      </c>
      <c r="S6010" s="3">
        <v>36.802349979018</v>
      </c>
      <c r="T6010" s="3">
        <v>87.40234375</v>
      </c>
      <c r="U6010" s="3">
        <v>171.440466278102</v>
      </c>
      <c r="V6010" s="3">
        <v>28.9972899728997</v>
      </c>
      <c r="W6010" s="3">
        <v>135.89001447178</v>
      </c>
      <c r="X6010" s="3">
        <v>31.5525876460768</v>
      </c>
      <c r="Y6010" s="3">
        <v>122.222222222222</v>
      </c>
      <c r="Z6010" s="3">
        <v>59.2515592515593</v>
      </c>
      <c r="AA6010" s="3">
        <v>0.143445173606233</v>
      </c>
      <c r="AB6010" s="3">
        <v>0.228362192039136</v>
      </c>
      <c r="AC6010" s="3">
        <v>-38.7830362630609</v>
      </c>
      <c r="AD6010" s="3">
        <v>0.852138295940369</v>
      </c>
      <c r="AE6010" s="5">
        <v>4</v>
      </c>
      <c r="AF6010" s="3">
        <v>2.52381953664085</v>
      </c>
      <c r="AG6010" s="3">
        <v>43.8926277158129</v>
      </c>
      <c r="AH6010" s="3">
        <v>75.3432267067826</v>
      </c>
      <c r="AI6010" s="3">
        <v>29.8611459469544</v>
      </c>
      <c r="AJ6010" s="3">
        <v>22.2069450848672</v>
      </c>
      <c r="AK6010" s="3">
        <v>26.5629080814537</v>
      </c>
      <c r="AL6010" s="3">
        <v>26.2135828689192</v>
      </c>
      <c r="AM6010" s="3"/>
      <c r="AN6010" s="5" t="s">
        <v>46</v>
      </c>
      <c r="AO6010" s="1"/>
      <c r="AP6010" s="1"/>
      <c r="AQ6010" s="1"/>
    </row>
    <row r="6011" spans="1:43">
      <c r="A6011" s="1" t="s">
        <v>14992</v>
      </c>
      <c r="B6011" s="1" t="s">
        <v>14993</v>
      </c>
      <c r="C6011" s="3">
        <v>7.0986301369863</v>
      </c>
      <c r="D6011" s="4">
        <v>41646</v>
      </c>
      <c r="E6011" s="3">
        <v>1.1797713477</v>
      </c>
      <c r="F6011" s="5" t="s">
        <v>14994</v>
      </c>
      <c r="G6011" s="5">
        <v>1072</v>
      </c>
      <c r="H6011" s="5" t="s">
        <v>60</v>
      </c>
      <c r="I6011" s="3">
        <v>12.2513773461575</v>
      </c>
      <c r="J6011" s="3">
        <v>9.52380952380952</v>
      </c>
      <c r="K6011" s="3">
        <v>4.38520319555403</v>
      </c>
      <c r="L6011" s="3">
        <v>8.14956855225311</v>
      </c>
      <c r="M6011" s="3">
        <v>6.57859739338595</v>
      </c>
      <c r="N6011" s="3">
        <v>8.80316518298714</v>
      </c>
      <c r="O6011" s="3">
        <v>20.0559070968414</v>
      </c>
      <c r="P6011" s="3">
        <v>9.93914807302231</v>
      </c>
      <c r="Q6011" s="3">
        <v>29.664341905747</v>
      </c>
      <c r="R6011" s="3">
        <v>8.27225130890052</v>
      </c>
      <c r="S6011" s="3">
        <v>59.2230824617684</v>
      </c>
      <c r="T6011" s="3">
        <v>18.2367149758454</v>
      </c>
      <c r="U6011" s="3">
        <v>107.867697205806</v>
      </c>
      <c r="V6011" s="3">
        <v>19.5246179966044</v>
      </c>
      <c r="W6011" s="3">
        <v>77.1035673952999</v>
      </c>
      <c r="X6011" s="3">
        <v>20.6818181818182</v>
      </c>
      <c r="Y6011" s="3">
        <v>131.234623190917</v>
      </c>
      <c r="Z6011" s="3">
        <v>15.8576051779935</v>
      </c>
      <c r="AA6011" s="3">
        <v>0.295520422827189</v>
      </c>
      <c r="AB6011" s="3">
        <v>0.201945379596033</v>
      </c>
      <c r="AC6011" s="3">
        <v>-27.377094666272</v>
      </c>
      <c r="AD6011" s="3">
        <v>0.765092900153205</v>
      </c>
      <c r="AE6011" s="5">
        <v>3</v>
      </c>
      <c r="AF6011" s="3">
        <v>1.43540637367589</v>
      </c>
      <c r="AG6011" s="3">
        <v>48.3719736796702</v>
      </c>
      <c r="AH6011" s="3">
        <v>47.8827623673336</v>
      </c>
      <c r="AI6011" s="3">
        <v>19.7326865571</v>
      </c>
      <c r="AJ6011" s="3">
        <v>20.4390740843414</v>
      </c>
      <c r="AK6011" s="3">
        <v>12.9364740518922</v>
      </c>
      <c r="AL6011" s="3"/>
      <c r="AM6011" s="3"/>
      <c r="AN6011" s="5" t="s">
        <v>46</v>
      </c>
      <c r="AO6011" s="1"/>
      <c r="AP6011" s="1"/>
      <c r="AQ6011" s="1"/>
    </row>
    <row r="6012" spans="1:43">
      <c r="A6012" s="1" t="s">
        <v>14995</v>
      </c>
      <c r="B6012" s="1" t="s">
        <v>14996</v>
      </c>
      <c r="C6012" s="3">
        <v>10.772602739726</v>
      </c>
      <c r="D6012" s="4">
        <v>40305</v>
      </c>
      <c r="E6012" s="3">
        <v>20.4868904765</v>
      </c>
      <c r="F6012" s="5" t="s">
        <v>14997</v>
      </c>
      <c r="G6012" s="5">
        <v>3933</v>
      </c>
      <c r="H6012" s="5" t="s">
        <v>60</v>
      </c>
      <c r="I6012" s="3">
        <v>11.7117117117117</v>
      </c>
      <c r="J6012" s="3">
        <v>13.7896825396825</v>
      </c>
      <c r="K6012" s="3">
        <v>3.51818723911748</v>
      </c>
      <c r="L6012" s="3">
        <v>24.928092042186</v>
      </c>
      <c r="M6012" s="3">
        <v>4.32692307692309</v>
      </c>
      <c r="N6012" s="3">
        <v>24.8269040553907</v>
      </c>
      <c r="O6012" s="3">
        <v>19.2307692307692</v>
      </c>
      <c r="P6012" s="3">
        <v>12.474645030426</v>
      </c>
      <c r="Q6012" s="3">
        <v>27.6470588235294</v>
      </c>
      <c r="R6012" s="3">
        <v>10.9947643979058</v>
      </c>
      <c r="S6012" s="3">
        <v>65.4909437559581</v>
      </c>
      <c r="T6012" s="3">
        <v>10.2657004830918</v>
      </c>
      <c r="U6012" s="3">
        <v>130.826824941734</v>
      </c>
      <c r="V6012" s="3">
        <v>13.2427843803056</v>
      </c>
      <c r="W6012" s="3">
        <v>85.0326652441196</v>
      </c>
      <c r="X6012" s="3">
        <v>16.8181818181818</v>
      </c>
      <c r="Y6012" s="3">
        <v>127.149709263274</v>
      </c>
      <c r="Z6012" s="3">
        <v>18.7702265372168</v>
      </c>
      <c r="AA6012" s="3">
        <v>0.273801199395431</v>
      </c>
      <c r="AB6012" s="3">
        <v>0.188376128419636</v>
      </c>
      <c r="AC6012" s="3">
        <v>-34.9072319077576</v>
      </c>
      <c r="AD6012" s="3">
        <v>0.650908818868446</v>
      </c>
      <c r="AE6012" s="5">
        <v>3</v>
      </c>
      <c r="AF6012" s="3">
        <v>1.56258498836892</v>
      </c>
      <c r="AG6012" s="3">
        <v>56.340629853419</v>
      </c>
      <c r="AH6012" s="3">
        <v>56.4758747200572</v>
      </c>
      <c r="AI6012" s="3">
        <v>20.8479693948558</v>
      </c>
      <c r="AJ6012" s="3">
        <v>21.7625859787658</v>
      </c>
      <c r="AK6012" s="3">
        <v>16.5085789981456</v>
      </c>
      <c r="AL6012" s="3">
        <v>15.8701274524789</v>
      </c>
      <c r="AM6012" s="3"/>
      <c r="AN6012" s="5" t="s">
        <v>46</v>
      </c>
      <c r="AO6012" s="1"/>
      <c r="AP6012" s="1"/>
      <c r="AQ6012" s="1"/>
    </row>
    <row r="6013" spans="1:43">
      <c r="A6013" s="1" t="s">
        <v>14998</v>
      </c>
      <c r="B6013" s="1" t="s">
        <v>14999</v>
      </c>
      <c r="C6013" s="3">
        <v>10.1890410958904</v>
      </c>
      <c r="D6013" s="4">
        <v>40518</v>
      </c>
      <c r="E6013" s="3">
        <v>0.5596590197</v>
      </c>
      <c r="F6013" s="5" t="s">
        <v>6751</v>
      </c>
      <c r="G6013" s="5">
        <v>1855</v>
      </c>
      <c r="H6013" s="5" t="s">
        <v>320</v>
      </c>
      <c r="I6013" s="3">
        <v>8.86363636363636</v>
      </c>
      <c r="J6013" s="3">
        <v>55.5555555555556</v>
      </c>
      <c r="K6013" s="3">
        <v>2.5695931477516</v>
      </c>
      <c r="L6013" s="3">
        <v>61.1111111111111</v>
      </c>
      <c r="M6013" s="3">
        <v>5.0438596491228</v>
      </c>
      <c r="N6013" s="3">
        <v>55.5555555555556</v>
      </c>
      <c r="O6013" s="3">
        <v>17.6904176904177</v>
      </c>
      <c r="P6013" s="3">
        <v>55.5555555555556</v>
      </c>
      <c r="Q6013" s="3">
        <v>10.36866359447</v>
      </c>
      <c r="R6013" s="3">
        <v>55.5555555555556</v>
      </c>
      <c r="S6013" s="3">
        <v>3.90455531453361</v>
      </c>
      <c r="T6013" s="3">
        <v>33.3333333333333</v>
      </c>
      <c r="U6013" s="3">
        <v>5.27472527472527</v>
      </c>
      <c r="V6013" s="3">
        <v>33.3333333333333</v>
      </c>
      <c r="W6013" s="3">
        <v>6.44444444444444</v>
      </c>
      <c r="X6013" s="3">
        <v>35.7142857142857</v>
      </c>
      <c r="Y6013" s="3">
        <v>17.4019607843137</v>
      </c>
      <c r="Z6013" s="3">
        <v>62.5</v>
      </c>
      <c r="AA6013" s="3">
        <v>0.0220397706171181</v>
      </c>
      <c r="AB6013" s="3">
        <v>0.0205034478067112</v>
      </c>
      <c r="AC6013" s="3">
        <v>-38.6792452830189</v>
      </c>
      <c r="AD6013" s="3">
        <v>0.0542852352568933</v>
      </c>
      <c r="AE6013" s="5">
        <v>4</v>
      </c>
      <c r="AF6013" s="3">
        <v>0.130292057237252</v>
      </c>
      <c r="AG6013" s="3">
        <v>-3.3215065579088</v>
      </c>
      <c r="AH6013" s="3">
        <v>5.93186022595937</v>
      </c>
      <c r="AI6013" s="3">
        <v>1.92351957010373</v>
      </c>
      <c r="AJ6013" s="3">
        <v>1.28090642816183</v>
      </c>
      <c r="AK6013" s="3">
        <v>-2.30909273480158</v>
      </c>
      <c r="AL6013" s="3">
        <v>-6.10727147482359</v>
      </c>
      <c r="AM6013" s="3"/>
      <c r="AN6013" s="5" t="s">
        <v>46</v>
      </c>
      <c r="AO6013" s="1"/>
      <c r="AP6013" s="1"/>
      <c r="AQ6013" s="1"/>
    </row>
    <row r="6014" spans="1:43">
      <c r="A6014" s="1" t="s">
        <v>15000</v>
      </c>
      <c r="B6014" s="1" t="s">
        <v>15001</v>
      </c>
      <c r="C6014" s="3">
        <v>9.91232876712329</v>
      </c>
      <c r="D6014" s="4">
        <v>40619</v>
      </c>
      <c r="E6014" s="3">
        <v>1.7412080668</v>
      </c>
      <c r="F6014" s="5" t="s">
        <v>14994</v>
      </c>
      <c r="G6014" s="5">
        <v>3011</v>
      </c>
      <c r="H6014" s="5" t="s">
        <v>60</v>
      </c>
      <c r="I6014" s="3">
        <v>11.7032392894462</v>
      </c>
      <c r="J6014" s="3">
        <v>13.8888888888889</v>
      </c>
      <c r="K6014" s="3">
        <v>4.16334484896802</v>
      </c>
      <c r="L6014" s="3">
        <v>11.601150527325</v>
      </c>
      <c r="M6014" s="3">
        <v>5.5944683908046</v>
      </c>
      <c r="N6014" s="3">
        <v>15.2324431256182</v>
      </c>
      <c r="O6014" s="3">
        <v>15.2979635897075</v>
      </c>
      <c r="P6014" s="3">
        <v>29.2089249492901</v>
      </c>
      <c r="Q6014" s="3">
        <v>25.9395634268389</v>
      </c>
      <c r="R6014" s="3">
        <v>12.9842931937173</v>
      </c>
      <c r="S6014" s="3">
        <v>59.7169025579082</v>
      </c>
      <c r="T6014" s="3">
        <v>17.1497584541063</v>
      </c>
      <c r="U6014" s="3">
        <v>107.733298903431</v>
      </c>
      <c r="V6014" s="3">
        <v>19.6943972835314</v>
      </c>
      <c r="W6014" s="3">
        <v>69.2230005530902</v>
      </c>
      <c r="X6014" s="3">
        <v>27.7272727272727</v>
      </c>
      <c r="Y6014" s="3">
        <v>104.89420690138</v>
      </c>
      <c r="Z6014" s="3">
        <v>32.0388349514563</v>
      </c>
      <c r="AA6014" s="3">
        <v>0.275060134348651</v>
      </c>
      <c r="AB6014" s="3">
        <v>0.171046448336652</v>
      </c>
      <c r="AC6014" s="3">
        <v>-29.1913088163393</v>
      </c>
      <c r="AD6014" s="3">
        <v>0.655267671525045</v>
      </c>
      <c r="AE6014" s="5">
        <v>4</v>
      </c>
      <c r="AF6014" s="3">
        <v>1.3170012651239</v>
      </c>
      <c r="AG6014" s="3">
        <v>48.540689172756</v>
      </c>
      <c r="AH6014" s="3">
        <v>45.9584668772595</v>
      </c>
      <c r="AI6014" s="3">
        <v>17.5477233724026</v>
      </c>
      <c r="AJ6014" s="3">
        <v>16.623084984029</v>
      </c>
      <c r="AK6014" s="3">
        <v>11.9738357144069</v>
      </c>
      <c r="AL6014" s="3">
        <v>12.626448717702</v>
      </c>
      <c r="AM6014" s="3"/>
      <c r="AN6014" s="5" t="s">
        <v>46</v>
      </c>
      <c r="AO6014" s="1"/>
      <c r="AP6014" s="1"/>
      <c r="AQ6014" s="1"/>
    </row>
    <row r="6015" spans="1:43">
      <c r="A6015" s="1" t="s">
        <v>15002</v>
      </c>
      <c r="B6015" s="1" t="s">
        <v>15003</v>
      </c>
      <c r="C6015" s="3">
        <v>9.37808219178082</v>
      </c>
      <c r="D6015" s="4">
        <v>40814</v>
      </c>
      <c r="E6015" s="3">
        <v>7.3268671954</v>
      </c>
      <c r="F6015" s="5" t="s">
        <v>1283</v>
      </c>
      <c r="G6015" s="5">
        <v>972</v>
      </c>
      <c r="H6015" s="5" t="s">
        <v>55</v>
      </c>
      <c r="I6015" s="3">
        <v>8.28112368633791</v>
      </c>
      <c r="J6015" s="3">
        <v>64.2468239564428</v>
      </c>
      <c r="K6015" s="3">
        <v>2.37412821247731</v>
      </c>
      <c r="L6015" s="3">
        <v>54.5197740112994</v>
      </c>
      <c r="M6015" s="3">
        <v>3.28690539303099</v>
      </c>
      <c r="N6015" s="3">
        <v>67.2651107121484</v>
      </c>
      <c r="O6015" s="3">
        <v>24.5119683941436</v>
      </c>
      <c r="P6015" s="3">
        <v>24.0397350993377</v>
      </c>
      <c r="Q6015" s="3">
        <v>43.3607599170513</v>
      </c>
      <c r="R6015" s="3">
        <v>7.92682926829268</v>
      </c>
      <c r="S6015" s="3">
        <v>116.825171995144</v>
      </c>
      <c r="T6015" s="3">
        <v>2.9296875</v>
      </c>
      <c r="U6015" s="3">
        <v>263.648182661969</v>
      </c>
      <c r="V6015" s="3">
        <v>1.8970189701897</v>
      </c>
      <c r="W6015" s="3">
        <v>159.132500371713</v>
      </c>
      <c r="X6015" s="3">
        <v>17.3622704507513</v>
      </c>
      <c r="Y6015" s="3">
        <v>158.481389611872</v>
      </c>
      <c r="Z6015" s="3">
        <v>41.995841995842</v>
      </c>
      <c r="AA6015" s="3">
        <v>0.451870145527836</v>
      </c>
      <c r="AB6015" s="3">
        <v>0.325615121200485</v>
      </c>
      <c r="AC6015" s="3">
        <v>-42.9906542056075</v>
      </c>
      <c r="AD6015" s="3">
        <v>0.867033262924418</v>
      </c>
      <c r="AE6015" s="5">
        <v>8</v>
      </c>
      <c r="AF6015" s="3">
        <v>2.70767894340751</v>
      </c>
      <c r="AG6015" s="3">
        <v>101.666928887535</v>
      </c>
      <c r="AH6015" s="3">
        <v>94.4957191986055</v>
      </c>
      <c r="AI6015" s="3">
        <v>35.0261939534726</v>
      </c>
      <c r="AJ6015" s="3">
        <v>32.2969648802046</v>
      </c>
      <c r="AK6015" s="3">
        <v>21.0988413432843</v>
      </c>
      <c r="AL6015" s="3">
        <v>21.110526343439</v>
      </c>
      <c r="AM6015" s="3"/>
      <c r="AN6015" s="5" t="s">
        <v>51</v>
      </c>
      <c r="AO6015" s="1"/>
      <c r="AP6015" s="1"/>
      <c r="AQ6015" s="1"/>
    </row>
    <row r="6016" spans="1:43">
      <c r="A6016" s="1" t="s">
        <v>15004</v>
      </c>
      <c r="B6016" s="1" t="s">
        <v>15005</v>
      </c>
      <c r="C6016" s="3">
        <v>8.51232876712329</v>
      </c>
      <c r="D6016" s="4">
        <v>41130</v>
      </c>
      <c r="E6016" s="3">
        <v>42.1337142911</v>
      </c>
      <c r="F6016" s="5" t="s">
        <v>346</v>
      </c>
      <c r="G6016" s="5">
        <v>2318</v>
      </c>
      <c r="H6016" s="5" t="s">
        <v>50</v>
      </c>
      <c r="I6016" s="3">
        <v>0.0906618313689937</v>
      </c>
      <c r="J6016" s="3">
        <v>55.7838320678875</v>
      </c>
      <c r="K6016" s="3">
        <v>0</v>
      </c>
      <c r="L6016" s="3">
        <v>43.3820274457725</v>
      </c>
      <c r="M6016" s="3">
        <v>-0.0904977375565611</v>
      </c>
      <c r="N6016" s="3">
        <v>53.1611754229742</v>
      </c>
      <c r="O6016" s="3">
        <v>0.558681079710505</v>
      </c>
      <c r="P6016" s="3">
        <v>63.4536317953403</v>
      </c>
      <c r="Q6016" s="3">
        <v>1.09642803735599</v>
      </c>
      <c r="R6016" s="3">
        <v>53.2110091743119</v>
      </c>
      <c r="S6016" s="3">
        <v>1.91391936919447</v>
      </c>
      <c r="T6016" s="3">
        <v>49.4915254237288</v>
      </c>
      <c r="U6016" s="3">
        <v>6.18896093586201</v>
      </c>
      <c r="V6016" s="3">
        <v>50.5417956656347</v>
      </c>
      <c r="W6016" s="3">
        <v>14.1745535411044</v>
      </c>
      <c r="X6016" s="3">
        <v>42.7184466019417</v>
      </c>
      <c r="Y6016" s="3">
        <v>19.5777236652056</v>
      </c>
      <c r="Z6016" s="3">
        <v>36.6013071895425</v>
      </c>
      <c r="AA6016" s="3">
        <v>0.0327577463394815</v>
      </c>
      <c r="AB6016" s="3">
        <v>0.453215312101132</v>
      </c>
      <c r="AC6016" s="3">
        <v>-2.27870289219983</v>
      </c>
      <c r="AD6016" s="3">
        <v>1.97887304110573</v>
      </c>
      <c r="AE6016" s="5">
        <v>3</v>
      </c>
      <c r="AF6016" s="3">
        <v>0.367879732932399</v>
      </c>
      <c r="AG6016" s="3">
        <v>2.48279914359522</v>
      </c>
      <c r="AH6016" s="3">
        <v>3.29914030521063</v>
      </c>
      <c r="AI6016" s="3">
        <v>4.73573421182023</v>
      </c>
      <c r="AJ6016" s="3">
        <v>4.16484991828787</v>
      </c>
      <c r="AK6016" s="3">
        <v>5.07714987847636</v>
      </c>
      <c r="AL6016" s="3">
        <v>5.59701564444519</v>
      </c>
      <c r="AM6016" s="3"/>
      <c r="AN6016" s="5" t="s">
        <v>46</v>
      </c>
      <c r="AO6016" s="1"/>
      <c r="AP6016" s="1"/>
      <c r="AQ6016" s="1"/>
    </row>
    <row r="6017" spans="1:43">
      <c r="A6017" s="1" t="s">
        <v>15006</v>
      </c>
      <c r="B6017" s="1" t="s">
        <v>15007</v>
      </c>
      <c r="C6017" s="3">
        <v>5.06849315068493</v>
      </c>
      <c r="D6017" s="4">
        <v>42387</v>
      </c>
      <c r="E6017" s="3">
        <v>6.5082266896</v>
      </c>
      <c r="F6017" s="5" t="s">
        <v>10713</v>
      </c>
      <c r="G6017" s="5">
        <v>1851</v>
      </c>
      <c r="H6017" s="5" t="s">
        <v>50</v>
      </c>
      <c r="I6017" s="3">
        <v>0.342759211653813</v>
      </c>
      <c r="J6017" s="3">
        <v>12.2376060741402</v>
      </c>
      <c r="K6017" s="3">
        <v>0</v>
      </c>
      <c r="L6017" s="3">
        <v>43.3820274457725</v>
      </c>
      <c r="M6017" s="3">
        <v>0</v>
      </c>
      <c r="N6017" s="3">
        <v>34.1495992876224</v>
      </c>
      <c r="O6017" s="3">
        <v>0.428816466552326</v>
      </c>
      <c r="P6017" s="3">
        <v>71.9506624029237</v>
      </c>
      <c r="Q6017" s="3">
        <v>1.03537532355479</v>
      </c>
      <c r="R6017" s="3">
        <v>59.8261709319169</v>
      </c>
      <c r="S6017" s="3">
        <v>1.91470844212359</v>
      </c>
      <c r="T6017" s="3">
        <v>49.3785310734463</v>
      </c>
      <c r="U6017" s="3">
        <v>6.35785649409628</v>
      </c>
      <c r="V6017" s="3">
        <v>47.0588235294118</v>
      </c>
      <c r="W6017" s="3">
        <v>13.3591481122943</v>
      </c>
      <c r="X6017" s="3">
        <v>54.2610571736785</v>
      </c>
      <c r="Y6017" s="3">
        <v>17.1</v>
      </c>
      <c r="Z6017" s="3">
        <v>58.4967320261438</v>
      </c>
      <c r="AA6017" s="3">
        <v>0.0384764139363618</v>
      </c>
      <c r="AB6017" s="3">
        <v>0.434530647215824</v>
      </c>
      <c r="AC6017" s="3">
        <v>-2.20525869380831</v>
      </c>
      <c r="AD6017" s="3">
        <v>1.93189598570011</v>
      </c>
      <c r="AE6017" s="5">
        <v>4</v>
      </c>
      <c r="AF6017" s="3">
        <v>0.349380854045799</v>
      </c>
      <c r="AG6017" s="3">
        <v>2.54613301487994</v>
      </c>
      <c r="AH6017" s="3">
        <v>3.42717328702267</v>
      </c>
      <c r="AI6017" s="3">
        <v>4.37353074534521</v>
      </c>
      <c r="AJ6017" s="3">
        <v>3.64879982881059</v>
      </c>
      <c r="AK6017" s="3"/>
      <c r="AL6017" s="3"/>
      <c r="AM6017" s="3"/>
      <c r="AN6017" s="5" t="s">
        <v>46</v>
      </c>
      <c r="AO6017" s="1"/>
      <c r="AP6017" s="1"/>
      <c r="AQ6017" s="1"/>
    </row>
    <row r="6018" spans="1:43">
      <c r="A6018" s="1" t="s">
        <v>15008</v>
      </c>
      <c r="B6018" s="1" t="s">
        <v>15009</v>
      </c>
      <c r="C6018" s="3">
        <v>6.84657534246575</v>
      </c>
      <c r="D6018" s="4">
        <v>41738</v>
      </c>
      <c r="E6018" s="3">
        <v>8.3082186223</v>
      </c>
      <c r="F6018" s="5" t="s">
        <v>15010</v>
      </c>
      <c r="G6018" s="5">
        <v>2500</v>
      </c>
      <c r="H6018" s="5" t="s">
        <v>112</v>
      </c>
      <c r="I6018" s="3">
        <v>6.39057093425606</v>
      </c>
      <c r="J6018" s="3">
        <v>47.3684210526316</v>
      </c>
      <c r="K6018" s="3">
        <v>-0.686383365297259</v>
      </c>
      <c r="L6018" s="3">
        <v>95.8762886597938</v>
      </c>
      <c r="M6018" s="3">
        <v>5.05018150758061</v>
      </c>
      <c r="N6018" s="3">
        <v>37.8947368421053</v>
      </c>
      <c r="O6018" s="3">
        <v>6.6579957798521</v>
      </c>
      <c r="P6018" s="3">
        <v>81.9148936170213</v>
      </c>
      <c r="Q6018" s="3">
        <v>7.80730310661675</v>
      </c>
      <c r="R6018" s="3">
        <v>78.6516853932584</v>
      </c>
      <c r="S6018" s="3">
        <v>4.30200784664729</v>
      </c>
      <c r="T6018" s="3">
        <v>76.5432098765432</v>
      </c>
      <c r="U6018" s="3">
        <v>6.69535227833591</v>
      </c>
      <c r="V6018" s="3">
        <v>75</v>
      </c>
      <c r="W6018" s="3">
        <v>6.64365185293702</v>
      </c>
      <c r="X6018" s="3">
        <v>74.5454545454545</v>
      </c>
      <c r="Y6018" s="3">
        <v>52.6569466503655</v>
      </c>
      <c r="Z6018" s="3">
        <v>76.4705882352941</v>
      </c>
      <c r="AA6018" s="3">
        <v>0.0298533636402073</v>
      </c>
      <c r="AB6018" s="3">
        <v>0.0259365582962515</v>
      </c>
      <c r="AC6018" s="3">
        <v>-23.0498877282046</v>
      </c>
      <c r="AD6018" s="3">
        <v>0.093850707907604</v>
      </c>
      <c r="AE6018" s="5">
        <v>3</v>
      </c>
      <c r="AF6018" s="3">
        <v>0.064010920143976</v>
      </c>
      <c r="AG6018" s="3">
        <v>1.19398059774225</v>
      </c>
      <c r="AH6018" s="3">
        <v>8.33773134682005</v>
      </c>
      <c r="AI6018" s="3">
        <v>3.34665875796258</v>
      </c>
      <c r="AJ6018" s="3">
        <v>7.43501079029132</v>
      </c>
      <c r="AK6018" s="3">
        <v>2.27908274721951</v>
      </c>
      <c r="AL6018" s="3"/>
      <c r="AM6018" s="3"/>
      <c r="AN6018" s="5" t="s">
        <v>51</v>
      </c>
      <c r="AO6018" s="1"/>
      <c r="AP6018" s="1"/>
      <c r="AQ6018" s="1"/>
    </row>
    <row r="6019" spans="1:43">
      <c r="A6019" s="1" t="s">
        <v>15011</v>
      </c>
      <c r="B6019" s="1" t="s">
        <v>15012</v>
      </c>
      <c r="C6019" s="3">
        <v>4.53150684931507</v>
      </c>
      <c r="D6019" s="4">
        <v>42583</v>
      </c>
      <c r="E6019" s="3">
        <v>5.0805528807</v>
      </c>
      <c r="F6019" s="5" t="s">
        <v>15013</v>
      </c>
      <c r="G6019" s="5">
        <v>573</v>
      </c>
      <c r="H6019" s="5" t="s">
        <v>93</v>
      </c>
      <c r="I6019" s="3">
        <v>3.42377260981912</v>
      </c>
      <c r="J6019" s="3">
        <v>64.3</v>
      </c>
      <c r="K6019" s="3">
        <v>0.945775535939464</v>
      </c>
      <c r="L6019" s="3">
        <v>70.5649157581764</v>
      </c>
      <c r="M6019" s="3">
        <v>2.16975111678367</v>
      </c>
      <c r="N6019" s="3">
        <v>52.1457085828343</v>
      </c>
      <c r="O6019" s="3">
        <v>6.80453635757171</v>
      </c>
      <c r="P6019" s="3">
        <v>61.1670020120724</v>
      </c>
      <c r="Q6019" s="3">
        <v>13.3050247699929</v>
      </c>
      <c r="R6019" s="3">
        <v>50.2579979360165</v>
      </c>
      <c r="S6019" s="3">
        <v>75.5482456140351</v>
      </c>
      <c r="T6019" s="3">
        <v>17.4695606140815</v>
      </c>
      <c r="U6019" s="3">
        <v>108.463541666667</v>
      </c>
      <c r="V6019" s="3">
        <v>38.2613510520487</v>
      </c>
      <c r="W6019" s="3">
        <v>84.6597462514417</v>
      </c>
      <c r="X6019" s="3">
        <v>38.3895131086142</v>
      </c>
      <c r="Y6019" s="3"/>
      <c r="Z6019" s="3"/>
      <c r="AA6019" s="3">
        <v>0.36492358499304</v>
      </c>
      <c r="AB6019" s="3">
        <v>0.278378893674949</v>
      </c>
      <c r="AC6019" s="3">
        <v>-19.6969696969697</v>
      </c>
      <c r="AD6019" s="3">
        <v>1.14936841442817</v>
      </c>
      <c r="AE6019" s="5">
        <v>4</v>
      </c>
      <c r="AF6019" s="3">
        <v>1.72454030102364</v>
      </c>
      <c r="AG6019" s="3">
        <v>75.0354994963099</v>
      </c>
      <c r="AH6019" s="3">
        <v>43.704341857171</v>
      </c>
      <c r="AI6019" s="3">
        <v>19.9165691531363</v>
      </c>
      <c r="AJ6019" s="3">
        <v>12.7903758749033</v>
      </c>
      <c r="AK6019" s="3"/>
      <c r="AL6019" s="3"/>
      <c r="AM6019" s="3"/>
      <c r="AN6019" s="5" t="s">
        <v>46</v>
      </c>
      <c r="AO6019" s="1"/>
      <c r="AP6019" s="1"/>
      <c r="AQ6019" s="1"/>
    </row>
    <row r="6020" spans="1:43">
      <c r="A6020" s="1" t="s">
        <v>15014</v>
      </c>
      <c r="B6020" s="1" t="s">
        <v>15015</v>
      </c>
      <c r="C6020" s="3">
        <v>1.15616438356164</v>
      </c>
      <c r="D6020" s="4">
        <v>43815</v>
      </c>
      <c r="E6020" s="3">
        <v>34.0724000982</v>
      </c>
      <c r="F6020" s="5" t="s">
        <v>11799</v>
      </c>
      <c r="G6020" s="5">
        <v>423</v>
      </c>
      <c r="H6020" s="5" t="s">
        <v>55</v>
      </c>
      <c r="I6020" s="3">
        <v>17.1858915316682</v>
      </c>
      <c r="J6020" s="3">
        <v>8.8929219600726</v>
      </c>
      <c r="K6020" s="3">
        <v>4.39714258133024</v>
      </c>
      <c r="L6020" s="3">
        <v>13.728813559322</v>
      </c>
      <c r="M6020" s="3">
        <v>9.76958993097849</v>
      </c>
      <c r="N6020" s="3">
        <v>13.2256134051466</v>
      </c>
      <c r="O6020" s="3">
        <v>29.6702637889688</v>
      </c>
      <c r="P6020" s="3">
        <v>9.73509933774834</v>
      </c>
      <c r="Q6020" s="3">
        <v>44.1068692118063</v>
      </c>
      <c r="R6020" s="3">
        <v>6.85975609756098</v>
      </c>
      <c r="S6020" s="3">
        <v>115.836742840036</v>
      </c>
      <c r="T6020" s="3">
        <v>3.3203125</v>
      </c>
      <c r="U6020" s="3"/>
      <c r="V6020" s="3"/>
      <c r="W6020" s="3"/>
      <c r="X6020" s="3"/>
      <c r="Y6020" s="3"/>
      <c r="Z6020" s="3"/>
      <c r="AA6020" s="3">
        <v>0.472467458109597</v>
      </c>
      <c r="AB6020" s="3">
        <v>0.916039146522871</v>
      </c>
      <c r="AC6020" s="3">
        <v>-10.947743023038</v>
      </c>
      <c r="AD6020" s="3"/>
      <c r="AE6020" s="5">
        <v>1</v>
      </c>
      <c r="AF6020" s="3">
        <v>5.44495201387851</v>
      </c>
      <c r="AG6020" s="3">
        <v>102.523999176018</v>
      </c>
      <c r="AH6020" s="3"/>
      <c r="AI6020" s="3"/>
      <c r="AJ6020" s="3"/>
      <c r="AK6020" s="3"/>
      <c r="AL6020" s="3"/>
      <c r="AM6020" s="3"/>
      <c r="AN6020" s="5" t="s">
        <v>1266</v>
      </c>
      <c r="AO6020" s="1"/>
      <c r="AP6020" s="1"/>
      <c r="AQ6020" s="1"/>
    </row>
    <row r="6021" spans="1:43">
      <c r="A6021" s="1" t="s">
        <v>15016</v>
      </c>
      <c r="B6021" s="1" t="s">
        <v>15017</v>
      </c>
      <c r="C6021" s="3">
        <v>0.512328767123288</v>
      </c>
      <c r="D6021" s="4">
        <v>44050</v>
      </c>
      <c r="E6021" s="3">
        <v>10.7720375606</v>
      </c>
      <c r="F6021" s="5" t="s">
        <v>15018</v>
      </c>
      <c r="G6021" s="5">
        <v>188</v>
      </c>
      <c r="H6021" s="5" t="s">
        <v>55</v>
      </c>
      <c r="I6021" s="3">
        <v>-8.30081215061703</v>
      </c>
      <c r="J6021" s="3">
        <v>99.697519661222</v>
      </c>
      <c r="K6021" s="3">
        <v>-5.13911620294599</v>
      </c>
      <c r="L6021" s="3">
        <v>99.8870056497175</v>
      </c>
      <c r="M6021" s="3">
        <v>-7.96104171077705</v>
      </c>
      <c r="N6021" s="3">
        <v>98.982645122681</v>
      </c>
      <c r="O6021" s="3">
        <v>-7.81465380129362</v>
      </c>
      <c r="P6021" s="3">
        <v>99.7350993377484</v>
      </c>
      <c r="Q6021" s="3">
        <v>-13.06</v>
      </c>
      <c r="R6021" s="3">
        <v>99.5426829268293</v>
      </c>
      <c r="S6021" s="3"/>
      <c r="T6021" s="3"/>
      <c r="U6021" s="3"/>
      <c r="V6021" s="3"/>
      <c r="W6021" s="3"/>
      <c r="X6021" s="3"/>
      <c r="Y6021" s="3"/>
      <c r="Z6021" s="3"/>
      <c r="AA6021" s="3">
        <v>-0.25666845471994</v>
      </c>
      <c r="AB6021" s="3">
        <v>-0.286775853019168</v>
      </c>
      <c r="AC6021" s="3">
        <v>-15.2053057641666</v>
      </c>
      <c r="AD6021" s="3"/>
      <c r="AE6021" s="5">
        <v>2</v>
      </c>
      <c r="AF6021" s="3">
        <v>-2.17090451388944</v>
      </c>
      <c r="AG6021" s="3"/>
      <c r="AH6021" s="3"/>
      <c r="AI6021" s="3"/>
      <c r="AJ6021" s="3"/>
      <c r="AK6021" s="3"/>
      <c r="AL6021" s="3"/>
      <c r="AM6021" s="3"/>
      <c r="AN6021" s="5" t="s">
        <v>1266</v>
      </c>
      <c r="AO6021" s="1"/>
      <c r="AP6021" s="1"/>
      <c r="AQ6021" s="1"/>
    </row>
    <row r="6022" spans="1:43">
      <c r="A6022" s="1" t="s">
        <v>15019</v>
      </c>
      <c r="B6022" s="1" t="s">
        <v>15020</v>
      </c>
      <c r="C6022" s="3">
        <v>16.3808219178082</v>
      </c>
      <c r="D6022" s="4">
        <v>38258</v>
      </c>
      <c r="E6022" s="3">
        <v>0.6995165644</v>
      </c>
      <c r="F6022" s="5" t="s">
        <v>2602</v>
      </c>
      <c r="G6022" s="5">
        <v>877</v>
      </c>
      <c r="H6022" s="5" t="s">
        <v>45</v>
      </c>
      <c r="I6022" s="3">
        <v>1.45478057059726</v>
      </c>
      <c r="J6022" s="3">
        <v>41.4012738853503</v>
      </c>
      <c r="K6022" s="3">
        <v>0.730219868399933</v>
      </c>
      <c r="L6022" s="3">
        <v>30.1242236024845</v>
      </c>
      <c r="M6022" s="3">
        <v>0.973294723294714</v>
      </c>
      <c r="N6022" s="3">
        <v>22.6984126984127</v>
      </c>
      <c r="O6022" s="3">
        <v>2.08180857119622</v>
      </c>
      <c r="P6022" s="3">
        <v>48.6754966887417</v>
      </c>
      <c r="Q6022" s="3">
        <v>3.41049509844303</v>
      </c>
      <c r="R6022" s="3">
        <v>41.0958904109589</v>
      </c>
      <c r="S6022" s="3">
        <v>6.16542625169148</v>
      </c>
      <c r="T6022" s="3">
        <v>64.030131826742</v>
      </c>
      <c r="U6022" s="3">
        <v>15.9416274129491</v>
      </c>
      <c r="V6022" s="3">
        <v>56.2632696390658</v>
      </c>
      <c r="W6022" s="3">
        <v>15.4723576487904</v>
      </c>
      <c r="X6022" s="3">
        <v>72.5118483412322</v>
      </c>
      <c r="Y6022" s="3">
        <v>17.1863330843913</v>
      </c>
      <c r="Z6022" s="3">
        <v>75.9493670886076</v>
      </c>
      <c r="AA6022" s="3">
        <v>0.181419731229753</v>
      </c>
      <c r="AB6022" s="3">
        <v>0.174605110522592</v>
      </c>
      <c r="AC6022" s="3">
        <v>-5.53568234662851</v>
      </c>
      <c r="AD6022" s="3">
        <v>0.885714171838577</v>
      </c>
      <c r="AE6022" s="5">
        <v>3</v>
      </c>
      <c r="AF6022" s="3">
        <v>0.341527979694403</v>
      </c>
      <c r="AG6022" s="3">
        <v>6.90250978064078</v>
      </c>
      <c r="AH6022" s="3">
        <v>7.78354599198821</v>
      </c>
      <c r="AI6022" s="3">
        <v>4.14587483318465</v>
      </c>
      <c r="AJ6022" s="3">
        <v>3.5301909692542</v>
      </c>
      <c r="AK6022" s="3">
        <v>3.78928682001802</v>
      </c>
      <c r="AL6022" s="3">
        <v>5.81770696476274</v>
      </c>
      <c r="AM6022" s="3"/>
      <c r="AN6022" s="5" t="s">
        <v>46</v>
      </c>
      <c r="AO6022" s="1"/>
      <c r="AP6022" s="1"/>
      <c r="AQ6022" s="1"/>
    </row>
    <row r="6023" spans="1:43">
      <c r="A6023" s="1" t="s">
        <v>15021</v>
      </c>
      <c r="B6023" s="1" t="s">
        <v>15022</v>
      </c>
      <c r="C6023" s="3">
        <v>15.586301369863</v>
      </c>
      <c r="D6023" s="4">
        <v>38548</v>
      </c>
      <c r="E6023" s="3">
        <v>193.0345231815</v>
      </c>
      <c r="F6023" s="5" t="s">
        <v>6869</v>
      </c>
      <c r="G6023" s="5">
        <v>712</v>
      </c>
      <c r="H6023" s="5" t="s">
        <v>55</v>
      </c>
      <c r="I6023" s="3">
        <v>8.02569670647847</v>
      </c>
      <c r="J6023" s="3">
        <v>65.8197217180883</v>
      </c>
      <c r="K6023" s="3">
        <v>0.904327248140629</v>
      </c>
      <c r="L6023" s="3">
        <v>79.3785310734463</v>
      </c>
      <c r="M6023" s="3">
        <v>4.11161979507304</v>
      </c>
      <c r="N6023" s="3">
        <v>60.0837821663674</v>
      </c>
      <c r="O6023" s="3">
        <v>11.4076424205664</v>
      </c>
      <c r="P6023" s="3">
        <v>77.4172185430464</v>
      </c>
      <c r="Q6023" s="3">
        <v>24.4812845375873</v>
      </c>
      <c r="R6023" s="3">
        <v>47.1798780487805</v>
      </c>
      <c r="S6023" s="3">
        <v>63.7661903719873</v>
      </c>
      <c r="T6023" s="3">
        <v>52.44140625</v>
      </c>
      <c r="U6023" s="3">
        <v>274.167938615952</v>
      </c>
      <c r="V6023" s="3">
        <v>0.813008130081301</v>
      </c>
      <c r="W6023" s="3">
        <v>258.978994858668</v>
      </c>
      <c r="X6023" s="3">
        <v>1.0016694490818</v>
      </c>
      <c r="Y6023" s="3">
        <v>333.69686356657</v>
      </c>
      <c r="Z6023" s="3">
        <v>1.45530145530146</v>
      </c>
      <c r="AA6023" s="3">
        <v>0.218474375992973</v>
      </c>
      <c r="AB6023" s="3">
        <v>0.408287204369379</v>
      </c>
      <c r="AC6023" s="3">
        <v>-23.1041131105398</v>
      </c>
      <c r="AD6023" s="3">
        <v>2.29387625568382</v>
      </c>
      <c r="AE6023" s="5">
        <v>2</v>
      </c>
      <c r="AF6023" s="3">
        <v>3.76977884093321</v>
      </c>
      <c r="AG6023" s="3">
        <v>101.391518967981</v>
      </c>
      <c r="AH6023" s="3">
        <v>99.376374242022</v>
      </c>
      <c r="AI6023" s="3">
        <v>54.6576312390007</v>
      </c>
      <c r="AJ6023" s="3">
        <v>39.7008028617033</v>
      </c>
      <c r="AK6023" s="3">
        <v>40.855088903444</v>
      </c>
      <c r="AL6023" s="3">
        <v>30.1346581792123</v>
      </c>
      <c r="AM6023" s="3"/>
      <c r="AN6023" s="5" t="s">
        <v>46</v>
      </c>
      <c r="AO6023" s="1"/>
      <c r="AP6023" s="1"/>
      <c r="AQ6023" s="1"/>
    </row>
    <row r="6024" spans="1:43">
      <c r="A6024" s="1" t="s">
        <v>15023</v>
      </c>
      <c r="B6024" s="1" t="s">
        <v>15024</v>
      </c>
      <c r="C6024" s="3">
        <v>9.91232876712329</v>
      </c>
      <c r="D6024" s="4">
        <v>40619</v>
      </c>
      <c r="E6024" s="3">
        <v>0.4270033489</v>
      </c>
      <c r="F6024" s="5" t="s">
        <v>2160</v>
      </c>
      <c r="G6024" s="5">
        <v>476</v>
      </c>
      <c r="H6024" s="5" t="s">
        <v>60</v>
      </c>
      <c r="I6024" s="3">
        <v>-1.18638608546274</v>
      </c>
      <c r="J6024" s="3">
        <v>83.9285714285714</v>
      </c>
      <c r="K6024" s="3">
        <v>1.46069893065814</v>
      </c>
      <c r="L6024" s="3">
        <v>64.1418983700863</v>
      </c>
      <c r="M6024" s="3">
        <v>-1.09612594702058</v>
      </c>
      <c r="N6024" s="3">
        <v>67.8536102868447</v>
      </c>
      <c r="O6024" s="3">
        <v>-4.16015828386963</v>
      </c>
      <c r="P6024" s="3">
        <v>86.9168356997972</v>
      </c>
      <c r="Q6024" s="3">
        <v>-1.03231356524545</v>
      </c>
      <c r="R6024" s="3">
        <v>75.3926701570681</v>
      </c>
      <c r="S6024" s="3">
        <v>14.1377813604514</v>
      </c>
      <c r="T6024" s="3">
        <v>83.0917874396135</v>
      </c>
      <c r="U6024" s="3">
        <v>23.3217204877395</v>
      </c>
      <c r="V6024" s="3">
        <v>88.7945670628183</v>
      </c>
      <c r="W6024" s="3">
        <v>11.1198309689103</v>
      </c>
      <c r="X6024" s="3">
        <v>88.1818181818182</v>
      </c>
      <c r="Y6024" s="3">
        <v>51.2738330046022</v>
      </c>
      <c r="Z6024" s="3">
        <v>71.8446601941748</v>
      </c>
      <c r="AA6024" s="3">
        <v>0.0981974869223905</v>
      </c>
      <c r="AB6024" s="3">
        <v>0.0321559254430407</v>
      </c>
      <c r="AC6024" s="3">
        <v>-22.1027342409335</v>
      </c>
      <c r="AD6024" s="3">
        <v>0.161540626643353</v>
      </c>
      <c r="AE6024" s="5">
        <v>3</v>
      </c>
      <c r="AF6024" s="3">
        <v>0.232561044605569</v>
      </c>
      <c r="AG6024" s="3">
        <v>5.85412982977509</v>
      </c>
      <c r="AH6024" s="3">
        <v>14.2024200002346</v>
      </c>
      <c r="AI6024" s="3">
        <v>3.46288653780766</v>
      </c>
      <c r="AJ6024" s="3">
        <v>7.15896737468278</v>
      </c>
      <c r="AK6024" s="3">
        <v>9.57473545960248</v>
      </c>
      <c r="AL6024" s="3">
        <v>12.2896105348252</v>
      </c>
      <c r="AM6024" s="3"/>
      <c r="AN6024" s="5" t="s">
        <v>46</v>
      </c>
      <c r="AO6024" s="1"/>
      <c r="AP6024" s="1"/>
      <c r="AQ6024" s="1"/>
    </row>
    <row r="6025" spans="1:43">
      <c r="A6025" s="1" t="s">
        <v>15025</v>
      </c>
      <c r="B6025" s="1" t="s">
        <v>15026</v>
      </c>
      <c r="C6025" s="3">
        <v>6.6958904109589</v>
      </c>
      <c r="D6025" s="4">
        <v>41793</v>
      </c>
      <c r="E6025" s="3">
        <v>0.3683501105</v>
      </c>
      <c r="F6025" s="5" t="s">
        <v>4965</v>
      </c>
      <c r="G6025" s="5">
        <v>1347</v>
      </c>
      <c r="H6025" s="5" t="s">
        <v>71</v>
      </c>
      <c r="I6025" s="3">
        <v>-3.83958277133354</v>
      </c>
      <c r="J6025" s="3">
        <v>94.9685534591195</v>
      </c>
      <c r="K6025" s="3">
        <v>0.177985948477758</v>
      </c>
      <c r="L6025" s="3">
        <v>35.8490566037736</v>
      </c>
      <c r="M6025" s="3">
        <v>-4.81530930129061</v>
      </c>
      <c r="N6025" s="3">
        <v>96.2264150943396</v>
      </c>
      <c r="O6025" s="3">
        <v>-5.48828988068935</v>
      </c>
      <c r="P6025" s="3">
        <v>96.2025316455696</v>
      </c>
      <c r="Q6025" s="3">
        <v>-5.27061741518293</v>
      </c>
      <c r="R6025" s="3">
        <v>93.5897435897436</v>
      </c>
      <c r="S6025" s="3">
        <v>-0.585665148275563</v>
      </c>
      <c r="T6025" s="3">
        <v>87.9194630872483</v>
      </c>
      <c r="U6025" s="3">
        <v>13.3679635322803</v>
      </c>
      <c r="V6025" s="3">
        <v>20.863309352518</v>
      </c>
      <c r="W6025" s="3">
        <v>18.9014898821436</v>
      </c>
      <c r="X6025" s="3">
        <v>30.9352517985612</v>
      </c>
      <c r="Y6025" s="3">
        <v>20.4622425012171</v>
      </c>
      <c r="Z6025" s="3">
        <v>40.4761904761905</v>
      </c>
      <c r="AA6025" s="3">
        <v>-0.0539847619251576</v>
      </c>
      <c r="AB6025" s="3">
        <v>0.122137293020292</v>
      </c>
      <c r="AC6025" s="3">
        <v>-9.527395970627</v>
      </c>
      <c r="AD6025" s="3">
        <v>0.622358450926904</v>
      </c>
      <c r="AE6025" s="5">
        <v>3</v>
      </c>
      <c r="AF6025" s="3">
        <v>0.53880249110291</v>
      </c>
      <c r="AG6025" s="3">
        <v>-0.963662231721485</v>
      </c>
      <c r="AH6025" s="3">
        <v>8.16350173488944</v>
      </c>
      <c r="AI6025" s="3">
        <v>5.73790075449481</v>
      </c>
      <c r="AJ6025" s="3">
        <v>4.45669502301542</v>
      </c>
      <c r="AK6025" s="3">
        <v>4.97535787121746</v>
      </c>
      <c r="AL6025" s="3"/>
      <c r="AM6025" s="3"/>
      <c r="AN6025" s="5" t="s">
        <v>46</v>
      </c>
      <c r="AO6025" s="1"/>
      <c r="AP6025" s="1"/>
      <c r="AQ6025" s="1"/>
    </row>
    <row r="6026" spans="1:43">
      <c r="A6026" s="1" t="s">
        <v>15027</v>
      </c>
      <c r="B6026" s="1" t="s">
        <v>15028</v>
      </c>
      <c r="C6026" s="3">
        <v>2.49315068493151</v>
      </c>
      <c r="D6026" s="4">
        <v>43327</v>
      </c>
      <c r="E6026" s="3">
        <v>7.9145282704</v>
      </c>
      <c r="F6026" s="5" t="s">
        <v>6997</v>
      </c>
      <c r="G6026" s="5">
        <v>908</v>
      </c>
      <c r="H6026" s="5" t="s">
        <v>93</v>
      </c>
      <c r="I6026" s="3">
        <v>10.6758643344009</v>
      </c>
      <c r="J6026" s="3">
        <v>26.8</v>
      </c>
      <c r="K6026" s="3">
        <v>3.09033886636579</v>
      </c>
      <c r="L6026" s="3">
        <v>26.808721506442</v>
      </c>
      <c r="M6026" s="3">
        <v>6.03878988158463</v>
      </c>
      <c r="N6026" s="3">
        <v>23.6027944111776</v>
      </c>
      <c r="O6026" s="3">
        <v>18.4895375417619</v>
      </c>
      <c r="P6026" s="3">
        <v>28.0684104627767</v>
      </c>
      <c r="Q6026" s="3">
        <v>26.0416179565116</v>
      </c>
      <c r="R6026" s="3">
        <v>25.3353973168215</v>
      </c>
      <c r="S6026" s="3">
        <v>71.4085850556439</v>
      </c>
      <c r="T6026" s="3">
        <v>20.9105346744309</v>
      </c>
      <c r="U6026" s="3">
        <v>165.034414945919</v>
      </c>
      <c r="V6026" s="3">
        <v>15.0609080841639</v>
      </c>
      <c r="W6026" s="3"/>
      <c r="X6026" s="3"/>
      <c r="Y6026" s="3"/>
      <c r="Z6026" s="3"/>
      <c r="AA6026" s="3">
        <v>0.317275505039204</v>
      </c>
      <c r="AB6026" s="3">
        <v>0.464740988928489</v>
      </c>
      <c r="AC6026" s="3">
        <v>-19.6319359501835</v>
      </c>
      <c r="AD6026" s="3"/>
      <c r="AE6026" s="5">
        <v>2</v>
      </c>
      <c r="AF6026" s="3">
        <v>3.52299695158622</v>
      </c>
      <c r="AG6026" s="3">
        <v>68.3934117325292</v>
      </c>
      <c r="AH6026" s="3">
        <v>68.1189669597402</v>
      </c>
      <c r="AI6026" s="3"/>
      <c r="AJ6026" s="3"/>
      <c r="AK6026" s="3"/>
      <c r="AL6026" s="3"/>
      <c r="AM6026" s="3"/>
      <c r="AN6026" s="5" t="s">
        <v>46</v>
      </c>
      <c r="AO6026" s="1"/>
      <c r="AP6026" s="1"/>
      <c r="AQ6026" s="1"/>
    </row>
    <row r="6027" spans="1:43">
      <c r="A6027" s="1" t="s">
        <v>15029</v>
      </c>
      <c r="B6027" s="1" t="s">
        <v>15030</v>
      </c>
      <c r="C6027" s="3">
        <v>7.76986301369863</v>
      </c>
      <c r="D6027" s="4">
        <v>41401</v>
      </c>
      <c r="E6027" s="3">
        <v>3.488594618</v>
      </c>
      <c r="F6027" s="5" t="s">
        <v>6073</v>
      </c>
      <c r="G6027" s="5">
        <v>2815</v>
      </c>
      <c r="H6027" s="5" t="s">
        <v>50</v>
      </c>
      <c r="I6027" s="3">
        <v>0.30717399920728</v>
      </c>
      <c r="J6027" s="3">
        <v>17.1058508262617</v>
      </c>
      <c r="K6027" s="3">
        <v>-0.00987751876728884</v>
      </c>
      <c r="L6027" s="3">
        <v>59.8052235502435</v>
      </c>
      <c r="M6027" s="3">
        <v>0.108781645569613</v>
      </c>
      <c r="N6027" s="3">
        <v>18.7889581478183</v>
      </c>
      <c r="O6027" s="3">
        <v>0.367471889952602</v>
      </c>
      <c r="P6027" s="3">
        <v>75.2855185015989</v>
      </c>
      <c r="Q6027" s="3">
        <v>0.990881250402844</v>
      </c>
      <c r="R6027" s="3">
        <v>63.6890391115403</v>
      </c>
      <c r="S6027" s="3">
        <v>2.46711420329662</v>
      </c>
      <c r="T6027" s="3">
        <v>24.5197740112994</v>
      </c>
      <c r="U6027" s="3">
        <v>7.75130733974378</v>
      </c>
      <c r="V6027" s="3">
        <v>19.5820433436533</v>
      </c>
      <c r="W6027" s="3">
        <v>17.6783780179389</v>
      </c>
      <c r="X6027" s="3">
        <v>12.4056094929881</v>
      </c>
      <c r="Y6027" s="3">
        <v>24.0588222784813</v>
      </c>
      <c r="Z6027" s="3">
        <v>10.7843137254902</v>
      </c>
      <c r="AA6027" s="3">
        <v>0.103757779649853</v>
      </c>
      <c r="AB6027" s="3">
        <v>0.858041101227873</v>
      </c>
      <c r="AC6027" s="3">
        <v>-1.39267109056713</v>
      </c>
      <c r="AD6027" s="3">
        <v>3.99637954605835</v>
      </c>
      <c r="AE6027" s="5">
        <v>3</v>
      </c>
      <c r="AF6027" s="3">
        <v>0.455840415495438</v>
      </c>
      <c r="AG6027" s="3">
        <v>3.4466310273362</v>
      </c>
      <c r="AH6027" s="3">
        <v>4.24988310452104</v>
      </c>
      <c r="AI6027" s="3">
        <v>5.74223306958188</v>
      </c>
      <c r="AJ6027" s="3">
        <v>4.95552594209216</v>
      </c>
      <c r="AK6027" s="3">
        <v>5.50135560919067</v>
      </c>
      <c r="AL6027" s="3"/>
      <c r="AM6027" s="3"/>
      <c r="AN6027" s="5" t="s">
        <v>51</v>
      </c>
      <c r="AO6027" s="1"/>
      <c r="AP6027" s="1"/>
      <c r="AQ6027" s="1"/>
    </row>
    <row r="6028" spans="1:43">
      <c r="A6028" s="1" t="s">
        <v>15031</v>
      </c>
      <c r="B6028" s="1" t="s">
        <v>15032</v>
      </c>
      <c r="C6028" s="3">
        <v>1.8958904109589</v>
      </c>
      <c r="D6028" s="4">
        <v>43545</v>
      </c>
      <c r="E6028" s="3">
        <v>11.9490867704</v>
      </c>
      <c r="F6028" s="5" t="s">
        <v>6584</v>
      </c>
      <c r="G6028" s="5">
        <v>693</v>
      </c>
      <c r="H6028" s="5" t="s">
        <v>55</v>
      </c>
      <c r="I6028" s="3">
        <v>-0.434761128402735</v>
      </c>
      <c r="J6028" s="3">
        <v>95.3418027828191</v>
      </c>
      <c r="K6028" s="3">
        <v>-1.31720693369894</v>
      </c>
      <c r="L6028" s="3">
        <v>97.7401129943503</v>
      </c>
      <c r="M6028" s="3">
        <v>-7.46590752559807</v>
      </c>
      <c r="N6028" s="3">
        <v>98.8031119090365</v>
      </c>
      <c r="O6028" s="3">
        <v>22.7868153293121</v>
      </c>
      <c r="P6028" s="3">
        <v>30.0662251655629</v>
      </c>
      <c r="Q6028" s="3">
        <v>43.4748113329206</v>
      </c>
      <c r="R6028" s="3">
        <v>7.46951219512195</v>
      </c>
      <c r="S6028" s="3">
        <v>57.3441328061085</v>
      </c>
      <c r="T6028" s="3">
        <v>62.890625</v>
      </c>
      <c r="U6028" s="3"/>
      <c r="V6028" s="3"/>
      <c r="W6028" s="3"/>
      <c r="X6028" s="3"/>
      <c r="Y6028" s="3"/>
      <c r="Z6028" s="3"/>
      <c r="AA6028" s="3">
        <v>0.206571586654188</v>
      </c>
      <c r="AB6028" s="3">
        <v>0.471811600485844</v>
      </c>
      <c r="AC6028" s="3">
        <v>-26.9788056139553</v>
      </c>
      <c r="AD6028" s="3"/>
      <c r="AE6028" s="5">
        <v>2</v>
      </c>
      <c r="AF6028" s="3">
        <v>4.7827363953705</v>
      </c>
      <c r="AG6028" s="3">
        <v>76.2403522338845</v>
      </c>
      <c r="AH6028" s="3"/>
      <c r="AI6028" s="3"/>
      <c r="AJ6028" s="3"/>
      <c r="AK6028" s="3"/>
      <c r="AL6028" s="3"/>
      <c r="AM6028" s="3"/>
      <c r="AN6028" s="5" t="s">
        <v>51</v>
      </c>
      <c r="AO6028" s="1"/>
      <c r="AP6028" s="1"/>
      <c r="AQ6028" s="1"/>
    </row>
    <row r="6029" spans="1:43">
      <c r="A6029" s="1" t="s">
        <v>15033</v>
      </c>
      <c r="B6029" s="1" t="s">
        <v>15034</v>
      </c>
      <c r="C6029" s="3">
        <v>0.493150684931507</v>
      </c>
      <c r="D6029" s="4">
        <v>44057</v>
      </c>
      <c r="E6029" s="3">
        <v>18.8609828995</v>
      </c>
      <c r="F6029" s="5" t="s">
        <v>6869</v>
      </c>
      <c r="G6029" s="5">
        <v>181</v>
      </c>
      <c r="H6029" s="5" t="s">
        <v>55</v>
      </c>
      <c r="I6029" s="3">
        <v>5.94106463878327</v>
      </c>
      <c r="J6029" s="3">
        <v>75.0756200846945</v>
      </c>
      <c r="K6029" s="3">
        <v>-0.0448430493273493</v>
      </c>
      <c r="L6029" s="3">
        <v>90.3389830508475</v>
      </c>
      <c r="M6029" s="3">
        <v>2.28524229074891</v>
      </c>
      <c r="N6029" s="3">
        <v>74.7456612806703</v>
      </c>
      <c r="O6029" s="3">
        <v>9.49012673150604</v>
      </c>
      <c r="P6029" s="3">
        <v>82.5827814569536</v>
      </c>
      <c r="Q6029" s="3"/>
      <c r="R6029" s="3"/>
      <c r="S6029" s="3"/>
      <c r="T6029" s="3"/>
      <c r="U6029" s="3"/>
      <c r="V6029" s="3"/>
      <c r="W6029" s="3"/>
      <c r="X6029" s="3"/>
      <c r="Y6029" s="3"/>
      <c r="Z6029" s="3"/>
      <c r="AA6029" s="3">
        <v>0.131791545350192</v>
      </c>
      <c r="AB6029" s="3">
        <v>0.219387985109622</v>
      </c>
      <c r="AC6029" s="3">
        <v>-7.55640345056403</v>
      </c>
      <c r="AD6029" s="3"/>
      <c r="AE6029" s="5">
        <v>1</v>
      </c>
      <c r="AF6029" s="3">
        <v>2.11016326581266</v>
      </c>
      <c r="AG6029" s="3"/>
      <c r="AH6029" s="3"/>
      <c r="AI6029" s="3"/>
      <c r="AJ6029" s="3"/>
      <c r="AK6029" s="3"/>
      <c r="AL6029" s="3"/>
      <c r="AM6029" s="3"/>
      <c r="AN6029" s="5" t="s">
        <v>1266</v>
      </c>
      <c r="AO6029" s="1"/>
      <c r="AP6029" s="1"/>
      <c r="AQ6029" s="1"/>
    </row>
    <row r="6030" spans="1:43">
      <c r="A6030" s="1" t="s">
        <v>15035</v>
      </c>
      <c r="B6030" s="1" t="s">
        <v>15036</v>
      </c>
      <c r="C6030" s="3">
        <v>14.0054794520548</v>
      </c>
      <c r="D6030" s="4">
        <v>39125</v>
      </c>
      <c r="E6030" s="3">
        <v>11.2682927097</v>
      </c>
      <c r="F6030" s="5" t="s">
        <v>1523</v>
      </c>
      <c r="G6030" s="5">
        <v>776</v>
      </c>
      <c r="H6030" s="5" t="s">
        <v>55</v>
      </c>
      <c r="I6030" s="3">
        <v>9.35482328184037</v>
      </c>
      <c r="J6030" s="3">
        <v>57.1687840290381</v>
      </c>
      <c r="K6030" s="3">
        <v>2.43257772601021</v>
      </c>
      <c r="L6030" s="3">
        <v>52.7683615819209</v>
      </c>
      <c r="M6030" s="3">
        <v>4.31589032346368</v>
      </c>
      <c r="N6030" s="3">
        <v>58.3482944344704</v>
      </c>
      <c r="O6030" s="3">
        <v>9.19814699842401</v>
      </c>
      <c r="P6030" s="3">
        <v>83.4437086092715</v>
      </c>
      <c r="Q6030" s="3">
        <v>-3.3805197549123</v>
      </c>
      <c r="R6030" s="3">
        <v>96.7987804878049</v>
      </c>
      <c r="S6030" s="3">
        <v>62.7981488074048</v>
      </c>
      <c r="T6030" s="3">
        <v>54.78515625</v>
      </c>
      <c r="U6030" s="3">
        <v>129.98390665862</v>
      </c>
      <c r="V6030" s="3">
        <v>56.9105691056911</v>
      </c>
      <c r="W6030" s="3">
        <v>102.363040977078</v>
      </c>
      <c r="X6030" s="3">
        <v>54.5909849749583</v>
      </c>
      <c r="Y6030" s="3">
        <v>148.179813462046</v>
      </c>
      <c r="Z6030" s="3">
        <v>47.4012474012474</v>
      </c>
      <c r="AA6030" s="3">
        <v>0.234179374201328</v>
      </c>
      <c r="AB6030" s="3">
        <v>0.221386042941294</v>
      </c>
      <c r="AC6030" s="3">
        <v>-24.2690058479532</v>
      </c>
      <c r="AD6030" s="3">
        <v>1.0891339750548</v>
      </c>
      <c r="AE6030" s="5">
        <v>4</v>
      </c>
      <c r="AF6030" s="3">
        <v>1.93547110219964</v>
      </c>
      <c r="AG6030" s="3">
        <v>67.8914761552008</v>
      </c>
      <c r="AH6030" s="3">
        <v>54.0460547231596</v>
      </c>
      <c r="AI6030" s="3">
        <v>24.2544716218508</v>
      </c>
      <c r="AJ6030" s="3">
        <v>24.8088864306834</v>
      </c>
      <c r="AK6030" s="3">
        <v>19.6029391993347</v>
      </c>
      <c r="AL6030" s="3">
        <v>18.096697689791</v>
      </c>
      <c r="AM6030" s="3"/>
      <c r="AN6030" s="5" t="s">
        <v>46</v>
      </c>
      <c r="AO6030" s="1"/>
      <c r="AP6030" s="1"/>
      <c r="AQ6030" s="1"/>
    </row>
    <row r="6031" spans="1:43">
      <c r="A6031" s="1" t="s">
        <v>15037</v>
      </c>
      <c r="B6031" s="1" t="s">
        <v>15038</v>
      </c>
      <c r="C6031" s="3">
        <v>16.7205479452055</v>
      </c>
      <c r="D6031" s="4">
        <v>38134</v>
      </c>
      <c r="E6031" s="3">
        <v>3.9213882064</v>
      </c>
      <c r="F6031" s="5" t="s">
        <v>15039</v>
      </c>
      <c r="G6031" s="5">
        <v>42</v>
      </c>
      <c r="H6031" s="5" t="s">
        <v>55</v>
      </c>
      <c r="I6031" s="3">
        <v>-3.96658136384163</v>
      </c>
      <c r="J6031" s="3">
        <v>98.3061101028433</v>
      </c>
      <c r="K6031" s="3">
        <v>-0.405901178674558</v>
      </c>
      <c r="L6031" s="3">
        <v>93.5593220338983</v>
      </c>
      <c r="M6031" s="3">
        <v>-3.10601458080194</v>
      </c>
      <c r="N6031" s="3">
        <v>95.212447636146</v>
      </c>
      <c r="O6031" s="3">
        <v>-5.01042287075639</v>
      </c>
      <c r="P6031" s="3">
        <v>98.9403973509934</v>
      </c>
      <c r="Q6031" s="3">
        <v>-14.3691275167785</v>
      </c>
      <c r="R6031" s="3">
        <v>99.6189024390244</v>
      </c>
      <c r="S6031" s="3">
        <v>0.829538887385149</v>
      </c>
      <c r="T6031" s="3">
        <v>99.70703125</v>
      </c>
      <c r="U6031" s="3">
        <v>66.7628043438353</v>
      </c>
      <c r="V6031" s="3">
        <v>91.869918699187</v>
      </c>
      <c r="W6031" s="3">
        <v>55.3706299547183</v>
      </c>
      <c r="X6031" s="3">
        <v>87.4791318864775</v>
      </c>
      <c r="Y6031" s="3">
        <v>56.6212405813079</v>
      </c>
      <c r="Z6031" s="3">
        <v>91.2681912681913</v>
      </c>
      <c r="AA6031" s="3">
        <v>5.05435206698628e-5</v>
      </c>
      <c r="AB6031" s="3">
        <v>0.143545176830965</v>
      </c>
      <c r="AC6031" s="3">
        <v>-21.9773957640802</v>
      </c>
      <c r="AD6031" s="3">
        <v>0.718493251083788</v>
      </c>
      <c r="AE6031" s="5">
        <v>3</v>
      </c>
      <c r="AF6031" s="3">
        <v>1.27657738567238</v>
      </c>
      <c r="AG6031" s="3">
        <v>22.1353108487199</v>
      </c>
      <c r="AH6031" s="3">
        <v>32.4861571719859</v>
      </c>
      <c r="AI6031" s="3">
        <v>13.9179719033905</v>
      </c>
      <c r="AJ6031" s="3">
        <v>11.265510886444</v>
      </c>
      <c r="AK6031" s="3">
        <v>14.0878146732285</v>
      </c>
      <c r="AL6031" s="3">
        <v>15.8032132896582</v>
      </c>
      <c r="AM6031" s="3"/>
      <c r="AN6031" s="5" t="s">
        <v>46</v>
      </c>
      <c r="AO6031" s="1"/>
      <c r="AP6031" s="1"/>
      <c r="AQ6031" s="1"/>
    </row>
    <row r="6032" spans="1:43">
      <c r="A6032" s="1" t="s">
        <v>15040</v>
      </c>
      <c r="B6032" s="1" t="s">
        <v>15041</v>
      </c>
      <c r="C6032" s="3">
        <v>5.93150684931507</v>
      </c>
      <c r="D6032" s="4">
        <v>42072</v>
      </c>
      <c r="E6032" s="3">
        <v>4.2606104249</v>
      </c>
      <c r="F6032" s="5" t="s">
        <v>5709</v>
      </c>
      <c r="G6032" s="5">
        <v>1001</v>
      </c>
      <c r="H6032" s="5" t="s">
        <v>45</v>
      </c>
      <c r="I6032" s="3">
        <v>-0.505400166158949</v>
      </c>
      <c r="J6032" s="3">
        <v>84.0764331210191</v>
      </c>
      <c r="K6032" s="3">
        <v>0.468400447427304</v>
      </c>
      <c r="L6032" s="3">
        <v>49.5341614906832</v>
      </c>
      <c r="M6032" s="3">
        <v>-2.35765729039271</v>
      </c>
      <c r="N6032" s="3">
        <v>91.5873015873016</v>
      </c>
      <c r="O6032" s="3">
        <v>2.72337383845604</v>
      </c>
      <c r="P6032" s="3">
        <v>39.5695364238411</v>
      </c>
      <c r="Q6032" s="3">
        <v>5.41333528937138</v>
      </c>
      <c r="R6032" s="3">
        <v>19.6917808219178</v>
      </c>
      <c r="S6032" s="3">
        <v>18.9553844880391</v>
      </c>
      <c r="T6032" s="3">
        <v>9.6045197740113</v>
      </c>
      <c r="U6032" s="3">
        <v>43.71</v>
      </c>
      <c r="V6032" s="3">
        <v>7.85562632696391</v>
      </c>
      <c r="W6032" s="3">
        <v>36.4249098158345</v>
      </c>
      <c r="X6032" s="3">
        <v>13.9810426540284</v>
      </c>
      <c r="Y6032" s="3">
        <v>35.8445977880707</v>
      </c>
      <c r="Z6032" s="3">
        <v>27.4261603375527</v>
      </c>
      <c r="AA6032" s="3">
        <v>0.128150549097032</v>
      </c>
      <c r="AB6032" s="3">
        <v>0.154355805797795</v>
      </c>
      <c r="AC6032" s="3">
        <v>-10.4645749930174</v>
      </c>
      <c r="AD6032" s="3">
        <v>1.04041465314235</v>
      </c>
      <c r="AE6032" s="5">
        <v>5</v>
      </c>
      <c r="AF6032" s="3">
        <v>0.86734811535358</v>
      </c>
      <c r="AG6032" s="3">
        <v>16.4132774617865</v>
      </c>
      <c r="AH6032" s="3">
        <v>19.9618341157934</v>
      </c>
      <c r="AI6032" s="3">
        <v>10.309936190899</v>
      </c>
      <c r="AJ6032" s="3">
        <v>7.2598408775044</v>
      </c>
      <c r="AK6032" s="3"/>
      <c r="AL6032" s="3"/>
      <c r="AM6032" s="3"/>
      <c r="AN6032" s="5" t="s">
        <v>46</v>
      </c>
      <c r="AO6032" s="1"/>
      <c r="AP6032" s="1"/>
      <c r="AQ6032" s="1"/>
    </row>
    <row r="6033" spans="1:43">
      <c r="A6033" s="1" t="s">
        <v>15042</v>
      </c>
      <c r="B6033" s="1" t="s">
        <v>15043</v>
      </c>
      <c r="C6033" s="3">
        <v>4.46575342465753</v>
      </c>
      <c r="D6033" s="4">
        <v>42607</v>
      </c>
      <c r="E6033" s="3">
        <v>0.0896176804</v>
      </c>
      <c r="F6033" s="5" t="s">
        <v>15044</v>
      </c>
      <c r="G6033" s="5">
        <v>289</v>
      </c>
      <c r="H6033" s="5" t="s">
        <v>191</v>
      </c>
      <c r="I6033" s="3">
        <v>13.2230576441103</v>
      </c>
      <c r="J6033" s="3">
        <v>29.2947558770344</v>
      </c>
      <c r="K6033" s="3">
        <v>5.0018594272964</v>
      </c>
      <c r="L6033" s="3">
        <v>5.82191780821918</v>
      </c>
      <c r="M6033" s="3">
        <v>6.77885979011061</v>
      </c>
      <c r="N6033" s="3">
        <v>37.1171171171171</v>
      </c>
      <c r="O6033" s="3">
        <v>23.1356301788051</v>
      </c>
      <c r="P6033" s="3">
        <v>32.3809523809524</v>
      </c>
      <c r="Q6033" s="3">
        <v>20.9207708779443</v>
      </c>
      <c r="R6033" s="3">
        <v>53.0398322851153</v>
      </c>
      <c r="S6033" s="3">
        <v>52.0053835800807</v>
      </c>
      <c r="T6033" s="3">
        <v>67.4019607843137</v>
      </c>
      <c r="U6033" s="3">
        <v>87.0486916197416</v>
      </c>
      <c r="V6033" s="3">
        <v>85.0439882697947</v>
      </c>
      <c r="W6033" s="3">
        <v>52.8074685428224</v>
      </c>
      <c r="X6033" s="3">
        <v>92.5795053003534</v>
      </c>
      <c r="Y6033" s="3"/>
      <c r="Z6033" s="3"/>
      <c r="AA6033" s="3">
        <v>0.223640975703186</v>
      </c>
      <c r="AB6033" s="3">
        <v>0.121415219777491</v>
      </c>
      <c r="AC6033" s="3">
        <v>-35.6251471627031</v>
      </c>
      <c r="AD6033" s="3">
        <v>0.425303651156746</v>
      </c>
      <c r="AE6033" s="5">
        <v>7</v>
      </c>
      <c r="AF6033" s="3">
        <v>0.97643486347565</v>
      </c>
      <c r="AG6033" s="3">
        <v>37.1187387612623</v>
      </c>
      <c r="AH6033" s="3">
        <v>36.9282368625866</v>
      </c>
      <c r="AI6033" s="3">
        <v>11.119727244036</v>
      </c>
      <c r="AJ6033" s="3">
        <v>3.5567346034503</v>
      </c>
      <c r="AK6033" s="3"/>
      <c r="AL6033" s="3"/>
      <c r="AM6033" s="3"/>
      <c r="AN6033" s="5" t="s">
        <v>46</v>
      </c>
      <c r="AO6033" s="1"/>
      <c r="AP6033" s="1"/>
      <c r="AQ6033" s="1"/>
    </row>
    <row r="6034" spans="1:43">
      <c r="A6034" s="1" t="s">
        <v>15045</v>
      </c>
      <c r="B6034" s="1" t="s">
        <v>15046</v>
      </c>
      <c r="C6034" s="3">
        <v>5.77808219178082</v>
      </c>
      <c r="D6034" s="4">
        <v>42128</v>
      </c>
      <c r="E6034" s="3">
        <v>0.4886609835</v>
      </c>
      <c r="F6034" s="5" t="s">
        <v>5435</v>
      </c>
      <c r="G6034" s="5">
        <v>695</v>
      </c>
      <c r="H6034" s="5" t="s">
        <v>50</v>
      </c>
      <c r="I6034" s="3">
        <v>0</v>
      </c>
      <c r="J6034" s="3">
        <v>68.0214381420277</v>
      </c>
      <c r="K6034" s="3">
        <v>0</v>
      </c>
      <c r="L6034" s="3">
        <v>43.3820274457725</v>
      </c>
      <c r="M6034" s="3">
        <v>0.0868809730668797</v>
      </c>
      <c r="N6034" s="3">
        <v>22.6179875333927</v>
      </c>
      <c r="O6034" s="3">
        <v>0.435919790758494</v>
      </c>
      <c r="P6034" s="3">
        <v>71.7222476016446</v>
      </c>
      <c r="Q6034" s="3">
        <v>0.787401574803139</v>
      </c>
      <c r="R6034" s="3">
        <v>77.353935296958</v>
      </c>
      <c r="S6034" s="3">
        <v>4.44242973708068</v>
      </c>
      <c r="T6034" s="3">
        <v>2.99435028248588</v>
      </c>
      <c r="U6034" s="3">
        <v>8.49735542857144</v>
      </c>
      <c r="V6034" s="3">
        <v>14.6284829721362</v>
      </c>
      <c r="W6034" s="3">
        <v>17.165188231405</v>
      </c>
      <c r="X6034" s="3">
        <v>14.4552319309601</v>
      </c>
      <c r="Y6034" s="3">
        <v>18.0322756558742</v>
      </c>
      <c r="Z6034" s="3">
        <v>51.6339869281046</v>
      </c>
      <c r="AA6034" s="3">
        <v>0.26533664050395</v>
      </c>
      <c r="AB6034" s="3">
        <v>1.05648084603525</v>
      </c>
      <c r="AC6034" s="3">
        <v>-0.698080279232119</v>
      </c>
      <c r="AD6034" s="3">
        <v>7.75303816951919</v>
      </c>
      <c r="AE6034" s="5">
        <v>1</v>
      </c>
      <c r="AF6034" s="3">
        <v>0.436987800266486</v>
      </c>
      <c r="AG6034" s="3">
        <v>6.30338777174377</v>
      </c>
      <c r="AH6034" s="3">
        <v>4.23835762059548</v>
      </c>
      <c r="AI6034" s="3">
        <v>5.59727327607664</v>
      </c>
      <c r="AJ6034" s="3">
        <v>4.07606190575467</v>
      </c>
      <c r="AK6034" s="3"/>
      <c r="AL6034" s="3"/>
      <c r="AM6034" s="3"/>
      <c r="AN6034" s="5" t="s">
        <v>46</v>
      </c>
      <c r="AO6034" s="1"/>
      <c r="AP6034" s="1"/>
      <c r="AQ6034" s="1"/>
    </row>
    <row r="6035" spans="1:43">
      <c r="A6035" s="1" t="s">
        <v>15047</v>
      </c>
      <c r="B6035" s="1" t="s">
        <v>15048</v>
      </c>
      <c r="C6035" s="3">
        <v>17.8109589041096</v>
      </c>
      <c r="D6035" s="4">
        <v>37736</v>
      </c>
      <c r="E6035" s="3">
        <v>7.2846441503</v>
      </c>
      <c r="F6035" s="5" t="s">
        <v>13170</v>
      </c>
      <c r="G6035" s="5">
        <v>2100</v>
      </c>
      <c r="H6035" s="5" t="s">
        <v>55</v>
      </c>
      <c r="I6035" s="3">
        <v>4.27314869844287</v>
      </c>
      <c r="J6035" s="3">
        <v>82.6981246218996</v>
      </c>
      <c r="K6035" s="3">
        <v>-0.00569930468482098</v>
      </c>
      <c r="L6035" s="3">
        <v>89.5480225988701</v>
      </c>
      <c r="M6035" s="3">
        <v>2.20785273214494</v>
      </c>
      <c r="N6035" s="3">
        <v>75.1645721125075</v>
      </c>
      <c r="O6035" s="3">
        <v>-0.504706816377459</v>
      </c>
      <c r="P6035" s="3">
        <v>96.953642384106</v>
      </c>
      <c r="Q6035" s="3">
        <v>-8.22304754930167</v>
      </c>
      <c r="R6035" s="3">
        <v>98.3993902439024</v>
      </c>
      <c r="S6035" s="3">
        <v>5.50844909495459</v>
      </c>
      <c r="T6035" s="3">
        <v>99.4140625</v>
      </c>
      <c r="U6035" s="3">
        <v>95.3467908049555</v>
      </c>
      <c r="V6035" s="3">
        <v>78.4552845528455</v>
      </c>
      <c r="W6035" s="3">
        <v>84.5755277145324</v>
      </c>
      <c r="X6035" s="3">
        <v>68.2804674457429</v>
      </c>
      <c r="Y6035" s="3">
        <v>63.5612361341302</v>
      </c>
      <c r="Z6035" s="3">
        <v>87.9417879417879</v>
      </c>
      <c r="AA6035" s="3">
        <v>0.0215634234503166</v>
      </c>
      <c r="AB6035" s="3">
        <v>0.179136502111382</v>
      </c>
      <c r="AC6035" s="3">
        <v>-31.0115081768625</v>
      </c>
      <c r="AD6035" s="3">
        <v>0.72942153244223</v>
      </c>
      <c r="AE6035" s="5">
        <v>7</v>
      </c>
      <c r="AF6035" s="3">
        <v>1.625702869679</v>
      </c>
      <c r="AG6035" s="3">
        <v>13.2889556038777</v>
      </c>
      <c r="AH6035" s="3">
        <v>43.0526007422977</v>
      </c>
      <c r="AI6035" s="3">
        <v>19.9909832568861</v>
      </c>
      <c r="AJ6035" s="3">
        <v>14.1727813258453</v>
      </c>
      <c r="AK6035" s="3">
        <v>14.8570431005887</v>
      </c>
      <c r="AL6035" s="3">
        <v>17.9457557850634</v>
      </c>
      <c r="AM6035" s="3"/>
      <c r="AN6035" s="5" t="s">
        <v>46</v>
      </c>
      <c r="AO6035" s="1"/>
      <c r="AP6035" s="1"/>
      <c r="AQ6035" s="1"/>
    </row>
    <row r="6036" spans="1:43">
      <c r="A6036" s="1" t="s">
        <v>15049</v>
      </c>
      <c r="B6036" s="1" t="s">
        <v>15050</v>
      </c>
      <c r="C6036" s="3">
        <v>17.8109589041096</v>
      </c>
      <c r="D6036" s="4">
        <v>37736</v>
      </c>
      <c r="E6036" s="3">
        <v>2.8011752399</v>
      </c>
      <c r="F6036" s="5" t="s">
        <v>15051</v>
      </c>
      <c r="G6036" s="5">
        <v>304</v>
      </c>
      <c r="H6036" s="5" t="s">
        <v>55</v>
      </c>
      <c r="I6036" s="3">
        <v>8.89978976874563</v>
      </c>
      <c r="J6036" s="3">
        <v>61.1010284331518</v>
      </c>
      <c r="K6036" s="3">
        <v>1.56125190617967</v>
      </c>
      <c r="L6036" s="3">
        <v>69.6610169491525</v>
      </c>
      <c r="M6036" s="3">
        <v>1.09143476689556</v>
      </c>
      <c r="N6036" s="3">
        <v>81.867145421903</v>
      </c>
      <c r="O6036" s="3">
        <v>28.9091663210286</v>
      </c>
      <c r="P6036" s="3">
        <v>11.1920529801325</v>
      </c>
      <c r="Q6036" s="3">
        <v>39.8110661268556</v>
      </c>
      <c r="R6036" s="3">
        <v>10.7469512195122</v>
      </c>
      <c r="S6036" s="3">
        <v>76.7918088737202</v>
      </c>
      <c r="T6036" s="3">
        <v>32.71484375</v>
      </c>
      <c r="U6036" s="3">
        <v>161.812055409959</v>
      </c>
      <c r="V6036" s="3">
        <v>35.7723577235772</v>
      </c>
      <c r="W6036" s="3">
        <v>114.26273458445</v>
      </c>
      <c r="X6036" s="3">
        <v>48.2470784641068</v>
      </c>
      <c r="Y6036" s="3">
        <v>141.325166077129</v>
      </c>
      <c r="Z6036" s="3">
        <v>50.7276507276507</v>
      </c>
      <c r="AA6036" s="3">
        <v>0.257662703419516</v>
      </c>
      <c r="AB6036" s="3">
        <v>0.216524578052058</v>
      </c>
      <c r="AC6036" s="3">
        <v>-31.9208058353595</v>
      </c>
      <c r="AD6036" s="3">
        <v>0.904078107972599</v>
      </c>
      <c r="AE6036" s="5">
        <v>4</v>
      </c>
      <c r="AF6036" s="3">
        <v>2.09453659412415</v>
      </c>
      <c r="AG6036" s="3">
        <v>72.1235718392876</v>
      </c>
      <c r="AH6036" s="3">
        <v>62.2222736005783</v>
      </c>
      <c r="AI6036" s="3">
        <v>26.8841439070492</v>
      </c>
      <c r="AJ6036" s="3">
        <v>23.0969816817799</v>
      </c>
      <c r="AK6036" s="3">
        <v>20.6326108433832</v>
      </c>
      <c r="AL6036" s="3">
        <v>20.0415601903286</v>
      </c>
      <c r="AM6036" s="3"/>
      <c r="AN6036" s="5" t="s">
        <v>46</v>
      </c>
      <c r="AO6036" s="1"/>
      <c r="AP6036" s="1"/>
      <c r="AQ6036" s="1"/>
    </row>
    <row r="6037" spans="1:43">
      <c r="A6037" s="1" t="s">
        <v>15052</v>
      </c>
      <c r="B6037" s="1" t="s">
        <v>15053</v>
      </c>
      <c r="C6037" s="3">
        <v>17.8109589041096</v>
      </c>
      <c r="D6037" s="4">
        <v>37736</v>
      </c>
      <c r="E6037" s="3">
        <v>3.5993451519</v>
      </c>
      <c r="F6037" s="5" t="s">
        <v>1592</v>
      </c>
      <c r="G6037" s="5">
        <v>84</v>
      </c>
      <c r="H6037" s="5" t="s">
        <v>55</v>
      </c>
      <c r="I6037" s="3">
        <v>14.8420794335191</v>
      </c>
      <c r="J6037" s="3">
        <v>19.1167574107683</v>
      </c>
      <c r="K6037" s="3">
        <v>5.10089506271854</v>
      </c>
      <c r="L6037" s="3">
        <v>5.87570621468927</v>
      </c>
      <c r="M6037" s="3">
        <v>9.418523095421</v>
      </c>
      <c r="N6037" s="3">
        <v>15.08078994614</v>
      </c>
      <c r="O6037" s="3">
        <v>30.0194467595349</v>
      </c>
      <c r="P6037" s="3">
        <v>9.0728476821192</v>
      </c>
      <c r="Q6037" s="3">
        <v>50.7847378837391</v>
      </c>
      <c r="R6037" s="3">
        <v>2.89634146341463</v>
      </c>
      <c r="S6037" s="3">
        <v>127.254439511654</v>
      </c>
      <c r="T6037" s="3">
        <v>1.5625</v>
      </c>
      <c r="U6037" s="3">
        <v>225.235778814653</v>
      </c>
      <c r="V6037" s="3">
        <v>8.26558265582656</v>
      </c>
      <c r="W6037" s="3">
        <v>187.730546284911</v>
      </c>
      <c r="X6037" s="3">
        <v>7.67946577629382</v>
      </c>
      <c r="Y6037" s="3">
        <v>281.963390462866</v>
      </c>
      <c r="Z6037" s="3">
        <v>4.36590436590437</v>
      </c>
      <c r="AA6037" s="3">
        <v>0.497662046607129</v>
      </c>
      <c r="AB6037" s="3">
        <v>0.40360192909755</v>
      </c>
      <c r="AC6037" s="3">
        <v>-24.1871401929782</v>
      </c>
      <c r="AD6037" s="3">
        <v>1.74224919857147</v>
      </c>
      <c r="AE6037" s="5">
        <v>3</v>
      </c>
      <c r="AF6037" s="3">
        <v>2.84967019506932</v>
      </c>
      <c r="AG6037" s="3">
        <v>105.201379280886</v>
      </c>
      <c r="AH6037" s="3">
        <v>83.7010593709697</v>
      </c>
      <c r="AI6037" s="3">
        <v>41.8980982057028</v>
      </c>
      <c r="AJ6037" s="3">
        <v>40.9103364843873</v>
      </c>
      <c r="AK6037" s="3">
        <v>24.427051216753</v>
      </c>
      <c r="AL6037" s="3">
        <v>25.1032207457298</v>
      </c>
      <c r="AM6037" s="3"/>
      <c r="AN6037" s="5" t="s">
        <v>46</v>
      </c>
      <c r="AO6037" s="1"/>
      <c r="AP6037" s="1"/>
      <c r="AQ6037" s="1"/>
    </row>
    <row r="6038" spans="1:43">
      <c r="A6038" s="1" t="s">
        <v>15054</v>
      </c>
      <c r="B6038" s="1" t="s">
        <v>15055</v>
      </c>
      <c r="C6038" s="3">
        <v>16.6027397260274</v>
      </c>
      <c r="D6038" s="4">
        <v>38177</v>
      </c>
      <c r="E6038" s="3">
        <v>9.9651499928</v>
      </c>
      <c r="F6038" s="5" t="s">
        <v>15051</v>
      </c>
      <c r="G6038" s="5">
        <v>570</v>
      </c>
      <c r="H6038" s="5" t="s">
        <v>55</v>
      </c>
      <c r="I6038" s="3">
        <v>12.9226820660892</v>
      </c>
      <c r="J6038" s="3">
        <v>31.6394434361767</v>
      </c>
      <c r="K6038" s="3">
        <v>4.54561655716475</v>
      </c>
      <c r="L6038" s="3">
        <v>11.5254237288136</v>
      </c>
      <c r="M6038" s="3">
        <v>7.92165423861851</v>
      </c>
      <c r="N6038" s="3">
        <v>25.7929383602633</v>
      </c>
      <c r="O6038" s="3">
        <v>25.6784163619744</v>
      </c>
      <c r="P6038" s="3">
        <v>19.4701986754967</v>
      </c>
      <c r="Q6038" s="3">
        <v>36.967857420811</v>
      </c>
      <c r="R6038" s="3">
        <v>14.4817073170732</v>
      </c>
      <c r="S6038" s="3">
        <v>110.438837737654</v>
      </c>
      <c r="T6038" s="3">
        <v>5.6640625</v>
      </c>
      <c r="U6038" s="3">
        <v>228.621578220114</v>
      </c>
      <c r="V6038" s="3">
        <v>7.31707317073171</v>
      </c>
      <c r="W6038" s="3">
        <v>178.879979716667</v>
      </c>
      <c r="X6038" s="3">
        <v>9.18196994991653</v>
      </c>
      <c r="Y6038" s="3">
        <v>201.404350059942</v>
      </c>
      <c r="Z6038" s="3">
        <v>20.997920997921</v>
      </c>
      <c r="AA6038" s="3">
        <v>0.412889763613892</v>
      </c>
      <c r="AB6038" s="3">
        <v>0.363817705331404</v>
      </c>
      <c r="AC6038" s="3">
        <v>-27.0250646219976</v>
      </c>
      <c r="AD6038" s="3">
        <v>1.50490251075312</v>
      </c>
      <c r="AE6038" s="5">
        <v>3</v>
      </c>
      <c r="AF6038" s="3">
        <v>2.78967375688512</v>
      </c>
      <c r="AG6038" s="3">
        <v>103.323476582337</v>
      </c>
      <c r="AH6038" s="3">
        <v>83.0457745600752</v>
      </c>
      <c r="AI6038" s="3">
        <v>38.0739692084301</v>
      </c>
      <c r="AJ6038" s="3">
        <v>35.1564682616564</v>
      </c>
      <c r="AK6038" s="3">
        <v>20.0499271994672</v>
      </c>
      <c r="AL6038" s="3">
        <v>19.5741560976205</v>
      </c>
      <c r="AM6038" s="3"/>
      <c r="AN6038" s="5" t="s">
        <v>46</v>
      </c>
      <c r="AO6038" s="1"/>
      <c r="AP6038" s="1"/>
      <c r="AQ6038" s="1"/>
    </row>
    <row r="6039" spans="1:43">
      <c r="A6039" s="1" t="s">
        <v>15056</v>
      </c>
      <c r="B6039" s="1" t="s">
        <v>15057</v>
      </c>
      <c r="C6039" s="3">
        <v>15.8630136986301</v>
      </c>
      <c r="D6039" s="4">
        <v>38447</v>
      </c>
      <c r="E6039" s="3">
        <v>6.9737278824</v>
      </c>
      <c r="F6039" s="5" t="s">
        <v>15058</v>
      </c>
      <c r="G6039" s="5">
        <v>1599</v>
      </c>
      <c r="H6039" s="5" t="s">
        <v>226</v>
      </c>
      <c r="I6039" s="3">
        <v>3.8134939014976</v>
      </c>
      <c r="J6039" s="3">
        <v>17.6386913229018</v>
      </c>
      <c r="K6039" s="3">
        <v>1.27268619624972</v>
      </c>
      <c r="L6039" s="3">
        <v>15.3439153439153</v>
      </c>
      <c r="M6039" s="3">
        <v>2.11085801063023</v>
      </c>
      <c r="N6039" s="3">
        <v>15.3737658674189</v>
      </c>
      <c r="O6039" s="3">
        <v>6.9763741945748</v>
      </c>
      <c r="P6039" s="3">
        <v>17.6100628930818</v>
      </c>
      <c r="Q6039" s="3">
        <v>10.737812911726</v>
      </c>
      <c r="R6039" s="3">
        <v>16.4233576642336</v>
      </c>
      <c r="S6039" s="3">
        <v>24.6431300206019</v>
      </c>
      <c r="T6039" s="3">
        <v>14.3617021276596</v>
      </c>
      <c r="U6039" s="3">
        <v>42.8178345843014</v>
      </c>
      <c r="V6039" s="3">
        <v>14.9305555555556</v>
      </c>
      <c r="W6039" s="3">
        <v>38.6694769808458</v>
      </c>
      <c r="X6039" s="3">
        <v>22.5941422594142</v>
      </c>
      <c r="Y6039" s="3">
        <v>41.8610153831605</v>
      </c>
      <c r="Z6039" s="3">
        <v>51.1111111111111</v>
      </c>
      <c r="AA6039" s="3">
        <v>0.409261042317803</v>
      </c>
      <c r="AB6039" s="3">
        <v>0.276139775910154</v>
      </c>
      <c r="AC6039" s="3">
        <v>-11.1502685173298</v>
      </c>
      <c r="AD6039" s="3">
        <v>1.03057803440664</v>
      </c>
      <c r="AE6039" s="5">
        <v>4</v>
      </c>
      <c r="AF6039" s="3">
        <v>0.791528993253744</v>
      </c>
      <c r="AG6039" s="3">
        <v>21.5104009982795</v>
      </c>
      <c r="AH6039" s="3">
        <v>19.8040930289825</v>
      </c>
      <c r="AI6039" s="3">
        <v>9.7592795397337</v>
      </c>
      <c r="AJ6039" s="3">
        <v>8.43336751738894</v>
      </c>
      <c r="AK6039" s="3">
        <v>8.12740296763925</v>
      </c>
      <c r="AL6039" s="3">
        <v>10.4851107436324</v>
      </c>
      <c r="AM6039" s="3"/>
      <c r="AN6039" s="5" t="s">
        <v>46</v>
      </c>
      <c r="AO6039" s="1"/>
      <c r="AP6039" s="1"/>
      <c r="AQ6039" s="1"/>
    </row>
    <row r="6040" spans="1:43">
      <c r="A6040" s="1" t="s">
        <v>15059</v>
      </c>
      <c r="B6040" s="1" t="s">
        <v>15060</v>
      </c>
      <c r="C6040" s="3">
        <v>15.2630136986301</v>
      </c>
      <c r="D6040" s="4">
        <v>38666</v>
      </c>
      <c r="E6040" s="3">
        <v>9.4019435259</v>
      </c>
      <c r="F6040" s="5" t="s">
        <v>5165</v>
      </c>
      <c r="G6040" s="5">
        <v>484</v>
      </c>
      <c r="H6040" s="5" t="s">
        <v>64</v>
      </c>
      <c r="I6040" s="3">
        <v>0.281770107873734</v>
      </c>
      <c r="J6040" s="3">
        <v>33.2361516034985</v>
      </c>
      <c r="K6040" s="3">
        <v>0.043814260924551</v>
      </c>
      <c r="L6040" s="3">
        <v>26.530612244898</v>
      </c>
      <c r="M6040" s="3">
        <v>0.215003280279567</v>
      </c>
      <c r="N6040" s="3">
        <v>25.0728862973761</v>
      </c>
      <c r="O6040" s="3">
        <v>0.637896020082691</v>
      </c>
      <c r="P6040" s="3">
        <v>36.1111111111111</v>
      </c>
      <c r="Q6040" s="3">
        <v>1.1584953094535</v>
      </c>
      <c r="R6040" s="3">
        <v>41.4201183431953</v>
      </c>
      <c r="S6040" s="3">
        <v>2.04231291744559</v>
      </c>
      <c r="T6040" s="3">
        <v>54.1229385307346</v>
      </c>
      <c r="U6040" s="3">
        <v>4.89677793626638</v>
      </c>
      <c r="V6040" s="3">
        <v>27.7777777777778</v>
      </c>
      <c r="W6040" s="3">
        <v>8.61827309455341</v>
      </c>
      <c r="X6040" s="3">
        <v>32.0987654320988</v>
      </c>
      <c r="Y6040" s="3">
        <v>15.5881281411088</v>
      </c>
      <c r="Z6040" s="3">
        <v>45.3634085213033</v>
      </c>
      <c r="AA6040" s="3">
        <v>-0.147746183207864</v>
      </c>
      <c r="AB6040" s="3">
        <v>2.77053901475357</v>
      </c>
      <c r="AC6040" s="3">
        <v>0</v>
      </c>
      <c r="AD6040" s="3"/>
      <c r="AE6040" s="5"/>
      <c r="AF6040" s="3">
        <v>0.228571258086402</v>
      </c>
      <c r="AG6040" s="3">
        <v>1.46338211647095</v>
      </c>
      <c r="AH6040" s="3">
        <v>1.76761782123607</v>
      </c>
      <c r="AI6040" s="3">
        <v>2.14817253119073</v>
      </c>
      <c r="AJ6040" s="3">
        <v>2.30430301698856</v>
      </c>
      <c r="AK6040" s="3">
        <v>2.36214694265413</v>
      </c>
      <c r="AL6040" s="3">
        <v>2.60725856809698</v>
      </c>
      <c r="AM6040" s="3">
        <v>1100</v>
      </c>
      <c r="AN6040" s="5" t="s">
        <v>206</v>
      </c>
      <c r="AO6040" s="1"/>
      <c r="AP6040" s="1"/>
      <c r="AQ6040" s="1"/>
    </row>
    <row r="6041" spans="1:43">
      <c r="A6041" s="1" t="s">
        <v>15061</v>
      </c>
      <c r="B6041" s="1" t="s">
        <v>15062</v>
      </c>
      <c r="C6041" s="3">
        <v>14.7616438356164</v>
      </c>
      <c r="D6041" s="4">
        <v>38849</v>
      </c>
      <c r="E6041" s="3">
        <v>10.5531018483</v>
      </c>
      <c r="F6041" s="5" t="s">
        <v>15063</v>
      </c>
      <c r="G6041" s="5">
        <v>2515</v>
      </c>
      <c r="H6041" s="5" t="s">
        <v>55</v>
      </c>
      <c r="I6041" s="3">
        <v>6.38877896495624</v>
      </c>
      <c r="J6041" s="3">
        <v>73.5632183908046</v>
      </c>
      <c r="K6041" s="3">
        <v>3.41054791007778</v>
      </c>
      <c r="L6041" s="3">
        <v>32.2598870056497</v>
      </c>
      <c r="M6041" s="3">
        <v>2.53411306042885</v>
      </c>
      <c r="N6041" s="3">
        <v>72.4117295032914</v>
      </c>
      <c r="O6041" s="3">
        <v>16.2151777137368</v>
      </c>
      <c r="P6041" s="3">
        <v>60.9933774834437</v>
      </c>
      <c r="Q6041" s="3">
        <v>20.9376718148648</v>
      </c>
      <c r="R6041" s="3">
        <v>58.4603658536585</v>
      </c>
      <c r="S6041" s="3">
        <v>61.619130318616</v>
      </c>
      <c r="T6041" s="3">
        <v>56.15234375</v>
      </c>
      <c r="U6041" s="3">
        <v>121.230684831307</v>
      </c>
      <c r="V6041" s="3">
        <v>63.2791327913279</v>
      </c>
      <c r="W6041" s="3">
        <v>82.5975398083163</v>
      </c>
      <c r="X6041" s="3">
        <v>69.449081803005</v>
      </c>
      <c r="Y6041" s="3">
        <v>131.651507898516</v>
      </c>
      <c r="Z6041" s="3">
        <v>55.3014553014553</v>
      </c>
      <c r="AA6041" s="3">
        <v>0.390516279562113</v>
      </c>
      <c r="AB6041" s="3">
        <v>0.248262246547271</v>
      </c>
      <c r="AC6041" s="3">
        <v>-30.6109896118097</v>
      </c>
      <c r="AD6041" s="3">
        <v>0.724630951951621</v>
      </c>
      <c r="AE6041" s="5">
        <v>3</v>
      </c>
      <c r="AF6041" s="3">
        <v>1.44731209478774</v>
      </c>
      <c r="AG6041" s="3">
        <v>59.0437537451556</v>
      </c>
      <c r="AH6041" s="3">
        <v>51.6270592520581</v>
      </c>
      <c r="AI6041" s="3">
        <v>21.2387244098196</v>
      </c>
      <c r="AJ6041" s="3">
        <v>22.1001241271637</v>
      </c>
      <c r="AK6041" s="3">
        <v>11.9724697979086</v>
      </c>
      <c r="AL6041" s="3">
        <v>17.9244548200811</v>
      </c>
      <c r="AM6041" s="3"/>
      <c r="AN6041" s="5" t="s">
        <v>46</v>
      </c>
      <c r="AO6041" s="1"/>
      <c r="AP6041" s="1"/>
      <c r="AQ6041" s="1"/>
    </row>
    <row r="6042" spans="1:43">
      <c r="A6042" s="1" t="s">
        <v>15064</v>
      </c>
      <c r="B6042" s="1" t="s">
        <v>15065</v>
      </c>
      <c r="C6042" s="3">
        <v>14.2054794520548</v>
      </c>
      <c r="D6042" s="4">
        <v>39052</v>
      </c>
      <c r="E6042" s="3">
        <v>6.0119140019</v>
      </c>
      <c r="F6042" s="5" t="s">
        <v>15051</v>
      </c>
      <c r="G6042" s="5">
        <v>2274</v>
      </c>
      <c r="H6042" s="5" t="s">
        <v>191</v>
      </c>
      <c r="I6042" s="3">
        <v>7.52622523172557</v>
      </c>
      <c r="J6042" s="3">
        <v>70.1627486437613</v>
      </c>
      <c r="K6042" s="3">
        <v>1.12224658106274</v>
      </c>
      <c r="L6042" s="3">
        <v>73.972602739726</v>
      </c>
      <c r="M6042" s="3">
        <v>2.68193141463931</v>
      </c>
      <c r="N6042" s="3">
        <v>72.972972972973</v>
      </c>
      <c r="O6042" s="3">
        <v>21.9117739601032</v>
      </c>
      <c r="P6042" s="3">
        <v>36.5714285714286</v>
      </c>
      <c r="Q6042" s="3">
        <v>22.6294467654133</v>
      </c>
      <c r="R6042" s="3">
        <v>48.4276729559748</v>
      </c>
      <c r="S6042" s="3">
        <v>73.655469090999</v>
      </c>
      <c r="T6042" s="3">
        <v>38.9705882352941</v>
      </c>
      <c r="U6042" s="3">
        <v>194.726461253381</v>
      </c>
      <c r="V6042" s="3">
        <v>24.633431085044</v>
      </c>
      <c r="W6042" s="3">
        <v>131.328195580438</v>
      </c>
      <c r="X6042" s="3">
        <v>44.8763250883392</v>
      </c>
      <c r="Y6042" s="3">
        <v>185.059378929882</v>
      </c>
      <c r="Z6042" s="3">
        <v>43.0379746835443</v>
      </c>
      <c r="AA6042" s="3">
        <v>0.277964904593558</v>
      </c>
      <c r="AB6042" s="3">
        <v>0.262300502700519</v>
      </c>
      <c r="AC6042" s="3">
        <v>-35.2331208234119</v>
      </c>
      <c r="AD6042" s="3">
        <v>0.913538891729651</v>
      </c>
      <c r="AE6042" s="5">
        <v>8</v>
      </c>
      <c r="AF6042" s="3">
        <v>2.31693325681513</v>
      </c>
      <c r="AG6042" s="3">
        <v>76.7735011808365</v>
      </c>
      <c r="AH6042" s="3">
        <v>76.2613619527091</v>
      </c>
      <c r="AI6042" s="3">
        <v>30.2935358546795</v>
      </c>
      <c r="AJ6042" s="3">
        <v>28.0373547129589</v>
      </c>
      <c r="AK6042" s="3">
        <v>21.8807578978403</v>
      </c>
      <c r="AL6042" s="3">
        <v>23.3107814280576</v>
      </c>
      <c r="AM6042" s="3"/>
      <c r="AN6042" s="5" t="s">
        <v>46</v>
      </c>
      <c r="AO6042" s="1"/>
      <c r="AP6042" s="1"/>
      <c r="AQ6042" s="1"/>
    </row>
    <row r="6043" spans="1:43">
      <c r="A6043" s="1" t="s">
        <v>15066</v>
      </c>
      <c r="B6043" s="1" t="s">
        <v>15067</v>
      </c>
      <c r="C6043" s="3">
        <v>13.5342465753425</v>
      </c>
      <c r="D6043" s="4">
        <v>39297</v>
      </c>
      <c r="E6043" s="3">
        <v>11.8524427041</v>
      </c>
      <c r="F6043" s="5" t="s">
        <v>10076</v>
      </c>
      <c r="G6043" s="5">
        <v>501</v>
      </c>
      <c r="H6043" s="5" t="s">
        <v>55</v>
      </c>
      <c r="I6043" s="3">
        <v>17.6947745708357</v>
      </c>
      <c r="J6043" s="3">
        <v>7.3805202661827</v>
      </c>
      <c r="K6043" s="3">
        <v>5.9013239787258</v>
      </c>
      <c r="L6043" s="3">
        <v>2.09039548022599</v>
      </c>
      <c r="M6043" s="3">
        <v>7.34686854783206</v>
      </c>
      <c r="N6043" s="3">
        <v>30.3411131059246</v>
      </c>
      <c r="O6043" s="3">
        <v>28.9582472095907</v>
      </c>
      <c r="P6043" s="3">
        <v>11.0596026490066</v>
      </c>
      <c r="Q6043" s="3">
        <v>41.2603773584906</v>
      </c>
      <c r="R6043" s="3">
        <v>9.52743902439024</v>
      </c>
      <c r="S6043" s="3">
        <v>80.6834636547929</v>
      </c>
      <c r="T6043" s="3">
        <v>27.44140625</v>
      </c>
      <c r="U6043" s="3">
        <v>193.002504696306</v>
      </c>
      <c r="V6043" s="3">
        <v>17.8861788617886</v>
      </c>
      <c r="W6043" s="3">
        <v>136.415308829102</v>
      </c>
      <c r="X6043" s="3">
        <v>31.0517529215359</v>
      </c>
      <c r="Y6043" s="3">
        <v>158.165517241379</v>
      </c>
      <c r="Z6043" s="3">
        <v>42.6195426195426</v>
      </c>
      <c r="AA6043" s="3">
        <v>0.308051416701614</v>
      </c>
      <c r="AB6043" s="3">
        <v>0.255227696796737</v>
      </c>
      <c r="AC6043" s="3">
        <v>-34.0387614167966</v>
      </c>
      <c r="AD6043" s="3">
        <v>0.973802102142489</v>
      </c>
      <c r="AE6043" s="5">
        <v>6</v>
      </c>
      <c r="AF6043" s="3">
        <v>2.15887932162217</v>
      </c>
      <c r="AG6043" s="3">
        <v>72.2044273922386</v>
      </c>
      <c r="AH6043" s="3">
        <v>72.1703764143451</v>
      </c>
      <c r="AI6043" s="3">
        <v>29.1650685932964</v>
      </c>
      <c r="AJ6043" s="3">
        <v>27.9586322623946</v>
      </c>
      <c r="AK6043" s="3">
        <v>16.8257705715101</v>
      </c>
      <c r="AL6043" s="3">
        <v>17.1023431088604</v>
      </c>
      <c r="AM6043" s="3"/>
      <c r="AN6043" s="5" t="s">
        <v>46</v>
      </c>
      <c r="AO6043" s="1"/>
      <c r="AP6043" s="1"/>
      <c r="AQ6043" s="1"/>
    </row>
    <row r="6044" spans="1:43">
      <c r="A6044" s="1" t="s">
        <v>15068</v>
      </c>
      <c r="B6044" s="1" t="s">
        <v>15069</v>
      </c>
      <c r="C6044" s="3">
        <v>12.3835616438356</v>
      </c>
      <c r="D6044" s="4">
        <v>39717</v>
      </c>
      <c r="E6044" s="3">
        <v>3.1606120164</v>
      </c>
      <c r="F6044" s="5" t="s">
        <v>525</v>
      </c>
      <c r="G6044" s="5">
        <v>484</v>
      </c>
      <c r="H6044" s="5" t="s">
        <v>45</v>
      </c>
      <c r="I6044" s="3">
        <v>0.182690111897703</v>
      </c>
      <c r="J6044" s="3">
        <v>67.6751592356688</v>
      </c>
      <c r="K6044" s="3">
        <v>0.175064697823119</v>
      </c>
      <c r="L6044" s="3">
        <v>69.2546583850932</v>
      </c>
      <c r="M6044" s="3">
        <v>-0.649203593266386</v>
      </c>
      <c r="N6044" s="3">
        <v>70.6349206349206</v>
      </c>
      <c r="O6044" s="3">
        <v>1.13918658377967</v>
      </c>
      <c r="P6044" s="3">
        <v>62.5827814569536</v>
      </c>
      <c r="Q6044" s="3">
        <v>1.5032371341804</v>
      </c>
      <c r="R6044" s="3">
        <v>63.527397260274</v>
      </c>
      <c r="S6044" s="3">
        <v>3.27081966424498</v>
      </c>
      <c r="T6044" s="3">
        <v>79.0960451977401</v>
      </c>
      <c r="U6044" s="3">
        <v>11.7664244694371</v>
      </c>
      <c r="V6044" s="3">
        <v>75.3715498938429</v>
      </c>
      <c r="W6044" s="3">
        <v>13.4004156801983</v>
      </c>
      <c r="X6044" s="3">
        <v>80.3317535545024</v>
      </c>
      <c r="Y6044" s="3">
        <v>18.6207196907994</v>
      </c>
      <c r="Z6044" s="3">
        <v>72.5738396624473</v>
      </c>
      <c r="AA6044" s="3">
        <v>0.0596544753740128</v>
      </c>
      <c r="AB6044" s="3">
        <v>0.146854307123285</v>
      </c>
      <c r="AC6044" s="3">
        <v>-3.13153467963015</v>
      </c>
      <c r="AD6044" s="3">
        <v>1.3644931294645</v>
      </c>
      <c r="AE6044" s="5">
        <v>3</v>
      </c>
      <c r="AF6044" s="3">
        <v>0.321204111008158</v>
      </c>
      <c r="AG6044" s="3">
        <v>2.61504567106074</v>
      </c>
      <c r="AH6044" s="3">
        <v>6.21957503245087</v>
      </c>
      <c r="AI6044" s="3">
        <v>3.87725458536259</v>
      </c>
      <c r="AJ6044" s="3">
        <v>3.71437308578357</v>
      </c>
      <c r="AK6044" s="3">
        <v>5.82411763473096</v>
      </c>
      <c r="AL6044" s="3">
        <v>7.9165306858745</v>
      </c>
      <c r="AM6044" s="3"/>
      <c r="AN6044" s="5" t="s">
        <v>46</v>
      </c>
      <c r="AO6044" s="1"/>
      <c r="AP6044" s="1"/>
      <c r="AQ6044" s="1"/>
    </row>
    <row r="6045" spans="1:43">
      <c r="A6045" s="1" t="s">
        <v>15070</v>
      </c>
      <c r="B6045" s="1" t="s">
        <v>15071</v>
      </c>
      <c r="C6045" s="3">
        <v>11.8493150684932</v>
      </c>
      <c r="D6045" s="4">
        <v>39912</v>
      </c>
      <c r="E6045" s="3">
        <v>0.1887604303</v>
      </c>
      <c r="F6045" s="5" t="s">
        <v>2005</v>
      </c>
      <c r="G6045" s="5">
        <v>198</v>
      </c>
      <c r="H6045" s="5" t="s">
        <v>93</v>
      </c>
      <c r="I6045" s="3">
        <v>12.7572016460905</v>
      </c>
      <c r="J6045" s="3">
        <v>17.55</v>
      </c>
      <c r="K6045" s="3">
        <v>3.68968779564807</v>
      </c>
      <c r="L6045" s="3">
        <v>16.3528245787909</v>
      </c>
      <c r="M6045" s="3">
        <v>7.03124999999999</v>
      </c>
      <c r="N6045" s="3">
        <v>16.8662674650699</v>
      </c>
      <c r="O6045" s="3">
        <v>22.5950782997763</v>
      </c>
      <c r="P6045" s="3">
        <v>16.5995975855131</v>
      </c>
      <c r="Q6045" s="3">
        <v>19.6506550218341</v>
      </c>
      <c r="R6045" s="3">
        <v>38.0804953560372</v>
      </c>
      <c r="S6045" s="3">
        <v>52.2222222222222</v>
      </c>
      <c r="T6045" s="3">
        <v>40.3388035997882</v>
      </c>
      <c r="U6045" s="3">
        <v>72.3270440251572</v>
      </c>
      <c r="V6045" s="3">
        <v>53.9867109634552</v>
      </c>
      <c r="W6045" s="3">
        <v>31.2574850299401</v>
      </c>
      <c r="X6045" s="3">
        <v>81.1485642946317</v>
      </c>
      <c r="Y6045" s="3">
        <v>23.0078563411897</v>
      </c>
      <c r="Z6045" s="3">
        <v>94.6753246753247</v>
      </c>
      <c r="AA6045" s="3">
        <v>0.2797338420648</v>
      </c>
      <c r="AB6045" s="3">
        <v>0.0858724511903397</v>
      </c>
      <c r="AC6045" s="3">
        <v>-32.890365448505</v>
      </c>
      <c r="AD6045" s="3">
        <v>0.287985953710281</v>
      </c>
      <c r="AE6045" s="5">
        <v>3</v>
      </c>
      <c r="AF6045" s="3">
        <v>0.602412926495569</v>
      </c>
      <c r="AG6045" s="3">
        <v>39.7834101082305</v>
      </c>
      <c r="AH6045" s="3">
        <v>31.6633235241634</v>
      </c>
      <c r="AI6045" s="3">
        <v>8.54623399625287</v>
      </c>
      <c r="AJ6045" s="3">
        <v>7.98436669710301</v>
      </c>
      <c r="AK6045" s="3">
        <v>3.66776537956373</v>
      </c>
      <c r="AL6045" s="3">
        <v>6.71265777202212</v>
      </c>
      <c r="AM6045" s="3"/>
      <c r="AN6045" s="5" t="s">
        <v>46</v>
      </c>
      <c r="AO6045" s="1"/>
      <c r="AP6045" s="1"/>
      <c r="AQ6045" s="1"/>
    </row>
    <row r="6046" spans="1:43">
      <c r="A6046" s="1" t="s">
        <v>15072</v>
      </c>
      <c r="B6046" s="1" t="s">
        <v>15073</v>
      </c>
      <c r="C6046" s="3">
        <v>11.1972602739726</v>
      </c>
      <c r="D6046" s="4">
        <v>40150</v>
      </c>
      <c r="E6046" s="3">
        <v>1.0199708728</v>
      </c>
      <c r="F6046" s="5" t="s">
        <v>1592</v>
      </c>
      <c r="G6046" s="5">
        <v>764</v>
      </c>
      <c r="H6046" s="5" t="s">
        <v>55</v>
      </c>
      <c r="I6046" s="3">
        <v>9.55896223760812</v>
      </c>
      <c r="J6046" s="3">
        <v>55.837870538415</v>
      </c>
      <c r="K6046" s="3">
        <v>4.15248468345813</v>
      </c>
      <c r="L6046" s="3">
        <v>17.6271186440678</v>
      </c>
      <c r="M6046" s="3">
        <v>4.96055143083309</v>
      </c>
      <c r="N6046" s="3">
        <v>52.2441651705566</v>
      </c>
      <c r="O6046" s="3">
        <v>13.4238932308715</v>
      </c>
      <c r="P6046" s="3">
        <v>72.4503311258278</v>
      </c>
      <c r="Q6046" s="3">
        <v>18.9407670421228</v>
      </c>
      <c r="R6046" s="3">
        <v>63.9481707317073</v>
      </c>
      <c r="S6046" s="3">
        <v>51.1657800050921</v>
      </c>
      <c r="T6046" s="3">
        <v>72.4609375</v>
      </c>
      <c r="U6046" s="3">
        <v>85.7435827956404</v>
      </c>
      <c r="V6046" s="3">
        <v>83.4688346883469</v>
      </c>
      <c r="W6046" s="3">
        <v>57.7960261659383</v>
      </c>
      <c r="X6046" s="3">
        <v>85.8096828046745</v>
      </c>
      <c r="Y6046" s="3">
        <v>59.5660636783396</v>
      </c>
      <c r="Z6046" s="3">
        <v>90.02079002079</v>
      </c>
      <c r="AA6046" s="3">
        <v>0.286362332430316</v>
      </c>
      <c r="AB6046" s="3">
        <v>0.147920936288876</v>
      </c>
      <c r="AC6046" s="3">
        <v>-28.582751365057</v>
      </c>
      <c r="AD6046" s="3">
        <v>0.573384929795002</v>
      </c>
      <c r="AE6046" s="5">
        <v>5</v>
      </c>
      <c r="AF6046" s="3">
        <v>1.11981524343481</v>
      </c>
      <c r="AG6046" s="3">
        <v>39.23425853999</v>
      </c>
      <c r="AH6046" s="3">
        <v>39.524095752128</v>
      </c>
      <c r="AI6046" s="3">
        <v>15.3412296121643</v>
      </c>
      <c r="AJ6046" s="3">
        <v>15.8176110333503</v>
      </c>
      <c r="AK6046" s="3">
        <v>12.0362556884632</v>
      </c>
      <c r="AL6046" s="3">
        <v>15.1417801819178</v>
      </c>
      <c r="AM6046" s="3"/>
      <c r="AN6046" s="5" t="s">
        <v>46</v>
      </c>
      <c r="AO6046" s="1"/>
      <c r="AP6046" s="1"/>
      <c r="AQ6046" s="1"/>
    </row>
    <row r="6047" spans="1:43">
      <c r="A6047" s="1" t="s">
        <v>15074</v>
      </c>
      <c r="B6047" s="1" t="s">
        <v>15075</v>
      </c>
      <c r="C6047" s="3">
        <v>10.8109589041096</v>
      </c>
      <c r="D6047" s="4">
        <v>40291</v>
      </c>
      <c r="E6047" s="3">
        <v>5.3401983472</v>
      </c>
      <c r="F6047" s="5" t="s">
        <v>969</v>
      </c>
      <c r="G6047" s="5">
        <v>764</v>
      </c>
      <c r="H6047" s="5" t="s">
        <v>116</v>
      </c>
      <c r="I6047" s="3">
        <v>10.460359157659</v>
      </c>
      <c r="J6047" s="3">
        <v>27.1028037383178</v>
      </c>
      <c r="K6047" s="3">
        <v>3.31493938051314</v>
      </c>
      <c r="L6047" s="3">
        <v>40.3669724770642</v>
      </c>
      <c r="M6047" s="3">
        <v>5.20487264673311</v>
      </c>
      <c r="N6047" s="3">
        <v>28.5046728971963</v>
      </c>
      <c r="O6047" s="3">
        <v>17.8714213501218</v>
      </c>
      <c r="P6047" s="3">
        <v>21.5</v>
      </c>
      <c r="Q6047" s="3">
        <v>24.4481102324001</v>
      </c>
      <c r="R6047" s="3">
        <v>27.5132275132275</v>
      </c>
      <c r="S6047" s="3">
        <v>58.9908882414926</v>
      </c>
      <c r="T6047" s="3">
        <v>39.2638036809816</v>
      </c>
      <c r="U6047" s="3">
        <v>107.005084335405</v>
      </c>
      <c r="V6047" s="3">
        <v>36.1344537815126</v>
      </c>
      <c r="W6047" s="3">
        <v>75.9862778730703</v>
      </c>
      <c r="X6047" s="3">
        <v>42.8571428571429</v>
      </c>
      <c r="Y6047" s="3">
        <v>159.422860948897</v>
      </c>
      <c r="Z6047" s="3">
        <v>23.2558139534884</v>
      </c>
      <c r="AA6047" s="3">
        <v>0.296490512547676</v>
      </c>
      <c r="AB6047" s="3">
        <v>0.199821596555165</v>
      </c>
      <c r="AC6047" s="3">
        <v>-26.4288504101029</v>
      </c>
      <c r="AD6047" s="3">
        <v>0.782917582924749</v>
      </c>
      <c r="AE6047" s="5">
        <v>3</v>
      </c>
      <c r="AF6047" s="3">
        <v>1.51506420887809</v>
      </c>
      <c r="AG6047" s="3">
        <v>46.8725041083716</v>
      </c>
      <c r="AH6047" s="3">
        <v>47.8245448301806</v>
      </c>
      <c r="AI6047" s="3">
        <v>20.7747112387666</v>
      </c>
      <c r="AJ6047" s="3">
        <v>22.6172919453426</v>
      </c>
      <c r="AK6047" s="3">
        <v>18.9417036575171</v>
      </c>
      <c r="AL6047" s="3">
        <v>20.6460348581563</v>
      </c>
      <c r="AM6047" s="3"/>
      <c r="AN6047" s="5" t="s">
        <v>46</v>
      </c>
      <c r="AO6047" s="1"/>
      <c r="AP6047" s="1"/>
      <c r="AQ6047" s="1"/>
    </row>
    <row r="6048" spans="1:43">
      <c r="A6048" s="1" t="s">
        <v>15076</v>
      </c>
      <c r="B6048" s="1" t="s">
        <v>15077</v>
      </c>
      <c r="C6048" s="3">
        <v>10.0493150684932</v>
      </c>
      <c r="D6048" s="4">
        <v>40569</v>
      </c>
      <c r="E6048" s="3">
        <v>0.8360196309</v>
      </c>
      <c r="F6048" s="5" t="s">
        <v>10076</v>
      </c>
      <c r="G6048" s="5">
        <v>1511</v>
      </c>
      <c r="H6048" s="5" t="s">
        <v>55</v>
      </c>
      <c r="I6048" s="3">
        <v>12.9299363057325</v>
      </c>
      <c r="J6048" s="3">
        <v>31.5184513006655</v>
      </c>
      <c r="K6048" s="3">
        <v>2.54482359745517</v>
      </c>
      <c r="L6048" s="3">
        <v>51.0169491525424</v>
      </c>
      <c r="M6048" s="3">
        <v>5.85074626865671</v>
      </c>
      <c r="N6048" s="3">
        <v>43.5667265110712</v>
      </c>
      <c r="O6048" s="3">
        <v>22.1074380165289</v>
      </c>
      <c r="P6048" s="3">
        <v>33.841059602649</v>
      </c>
      <c r="Q6048" s="3">
        <v>24.3338008415147</v>
      </c>
      <c r="R6048" s="3">
        <v>47.7134146341463</v>
      </c>
      <c r="S6048" s="3">
        <v>57.3203194321207</v>
      </c>
      <c r="T6048" s="3">
        <v>62.98828125</v>
      </c>
      <c r="U6048" s="3">
        <v>140.243902439024</v>
      </c>
      <c r="V6048" s="3">
        <v>51.219512195122</v>
      </c>
      <c r="W6048" s="3">
        <v>88.2165605095541</v>
      </c>
      <c r="X6048" s="3">
        <v>65.2754590984975</v>
      </c>
      <c r="Y6048" s="3">
        <v>102.628571428571</v>
      </c>
      <c r="Z6048" s="3">
        <v>70.8939708939709</v>
      </c>
      <c r="AA6048" s="3">
        <v>0.242480862032528</v>
      </c>
      <c r="AB6048" s="3">
        <v>0.19785566228163</v>
      </c>
      <c r="AC6048" s="3">
        <v>-35.378715244487</v>
      </c>
      <c r="AD6048" s="3">
        <v>0.661981185589001</v>
      </c>
      <c r="AE6048" s="5">
        <v>5</v>
      </c>
      <c r="AF6048" s="3">
        <v>1.6594261219165</v>
      </c>
      <c r="AG6048" s="3">
        <v>54.2514596612275</v>
      </c>
      <c r="AH6048" s="3">
        <v>58.7239989680727</v>
      </c>
      <c r="AI6048" s="3">
        <v>21.6339979345569</v>
      </c>
      <c r="AJ6048" s="3">
        <v>24.6598354410716</v>
      </c>
      <c r="AK6048" s="3">
        <v>13.3410405809939</v>
      </c>
      <c r="AL6048" s="3">
        <v>14.58283480011</v>
      </c>
      <c r="AM6048" s="3"/>
      <c r="AN6048" s="5" t="s">
        <v>46</v>
      </c>
      <c r="AO6048" s="1"/>
      <c r="AP6048" s="1"/>
      <c r="AQ6048" s="1"/>
    </row>
    <row r="6049" spans="1:43">
      <c r="A6049" s="1" t="s">
        <v>15078</v>
      </c>
      <c r="B6049" s="1" t="s">
        <v>15079</v>
      </c>
      <c r="C6049" s="3">
        <v>4.75068493150685</v>
      </c>
      <c r="D6049" s="4">
        <v>42503</v>
      </c>
      <c r="E6049" s="3">
        <v>0.3926257906</v>
      </c>
      <c r="F6049" s="5" t="s">
        <v>15080</v>
      </c>
      <c r="G6049" s="5">
        <v>386</v>
      </c>
      <c r="H6049" s="5" t="s">
        <v>71</v>
      </c>
      <c r="I6049" s="3">
        <v>2.11898940505296</v>
      </c>
      <c r="J6049" s="3">
        <v>5.0314465408805</v>
      </c>
      <c r="K6049" s="3">
        <v>0.966962127316663</v>
      </c>
      <c r="L6049" s="3">
        <v>5.66037735849057</v>
      </c>
      <c r="M6049" s="3">
        <v>0.159872102318146</v>
      </c>
      <c r="N6049" s="3">
        <v>22.0125786163522</v>
      </c>
      <c r="O6049" s="3">
        <v>2.95809367296629</v>
      </c>
      <c r="P6049" s="3">
        <v>5.06329113924051</v>
      </c>
      <c r="Q6049" s="3">
        <v>5.20570948782534</v>
      </c>
      <c r="R6049" s="3">
        <v>3.84615384615385</v>
      </c>
      <c r="S6049" s="3">
        <v>11.5761353517364</v>
      </c>
      <c r="T6049" s="3">
        <v>6.04026845637584</v>
      </c>
      <c r="U6049" s="3">
        <v>25.3</v>
      </c>
      <c r="V6049" s="3">
        <v>5.75539568345324</v>
      </c>
      <c r="W6049" s="3">
        <v>24.6766169154229</v>
      </c>
      <c r="X6049" s="3">
        <v>11.5107913669065</v>
      </c>
      <c r="Y6049" s="3"/>
      <c r="Z6049" s="3"/>
      <c r="AA6049" s="3">
        <v>0.0848370177478698</v>
      </c>
      <c r="AB6049" s="3">
        <v>0.113393685385126</v>
      </c>
      <c r="AC6049" s="3">
        <v>-9.66875559534468</v>
      </c>
      <c r="AD6049" s="3">
        <v>0.787519643018735</v>
      </c>
      <c r="AE6049" s="5">
        <v>4</v>
      </c>
      <c r="AF6049" s="3">
        <v>0.523585421903019</v>
      </c>
      <c r="AG6049" s="3">
        <v>5.83678573526298</v>
      </c>
      <c r="AH6049" s="3">
        <v>11.6394765150714</v>
      </c>
      <c r="AI6049" s="3">
        <v>5.54927168764572</v>
      </c>
      <c r="AJ6049" s="3">
        <v>4.97746964518315</v>
      </c>
      <c r="AK6049" s="3"/>
      <c r="AL6049" s="3"/>
      <c r="AM6049" s="3"/>
      <c r="AN6049" s="5" t="s">
        <v>46</v>
      </c>
      <c r="AO6049" s="1"/>
      <c r="AP6049" s="1"/>
      <c r="AQ6049" s="1"/>
    </row>
    <row r="6050" spans="1:43">
      <c r="A6050" s="1" t="s">
        <v>15081</v>
      </c>
      <c r="B6050" s="1" t="s">
        <v>15082</v>
      </c>
      <c r="C6050" s="3">
        <v>1.26575342465753</v>
      </c>
      <c r="D6050" s="4">
        <v>43775</v>
      </c>
      <c r="E6050" s="3">
        <v>3.9043332934</v>
      </c>
      <c r="F6050" s="5" t="s">
        <v>15083</v>
      </c>
      <c r="G6050" s="5">
        <v>463</v>
      </c>
      <c r="H6050" s="5" t="s">
        <v>116</v>
      </c>
      <c r="I6050" s="3">
        <v>5.09286556603774</v>
      </c>
      <c r="J6050" s="3">
        <v>75.7009345794392</v>
      </c>
      <c r="K6050" s="3">
        <v>0.253111157983556</v>
      </c>
      <c r="L6050" s="3">
        <v>89.9082568807339</v>
      </c>
      <c r="M6050" s="3">
        <v>2.21505376344086</v>
      </c>
      <c r="N6050" s="3">
        <v>71.9626168224299</v>
      </c>
      <c r="O6050" s="3">
        <v>6.45016797312431</v>
      </c>
      <c r="P6050" s="3">
        <v>75.5</v>
      </c>
      <c r="Q6050" s="3">
        <v>3.93614694948611</v>
      </c>
      <c r="R6050" s="3">
        <v>70.3703703703704</v>
      </c>
      <c r="S6050" s="3">
        <v>35.8</v>
      </c>
      <c r="T6050" s="3">
        <v>78.5276073619632</v>
      </c>
      <c r="U6050" s="3"/>
      <c r="V6050" s="3"/>
      <c r="W6050" s="3"/>
      <c r="X6050" s="3"/>
      <c r="Y6050" s="3"/>
      <c r="Z6050" s="3"/>
      <c r="AA6050" s="3">
        <v>0.185651463737054</v>
      </c>
      <c r="AB6050" s="3">
        <v>0.145278849396042</v>
      </c>
      <c r="AC6050" s="3">
        <v>-30.77950577235</v>
      </c>
      <c r="AD6050" s="3"/>
      <c r="AE6050" s="5">
        <v>1</v>
      </c>
      <c r="AF6050" s="3">
        <v>3.14006827641381</v>
      </c>
      <c r="AG6050" s="3">
        <v>35.6439401620012</v>
      </c>
      <c r="AH6050" s="3"/>
      <c r="AI6050" s="3"/>
      <c r="AJ6050" s="3"/>
      <c r="AK6050" s="3"/>
      <c r="AL6050" s="3"/>
      <c r="AM6050" s="3"/>
      <c r="AN6050" s="5" t="s">
        <v>46</v>
      </c>
      <c r="AO6050" s="1"/>
      <c r="AP6050" s="1"/>
      <c r="AQ6050" s="1"/>
    </row>
    <row r="6051" spans="1:43">
      <c r="A6051" s="1" t="s">
        <v>15084</v>
      </c>
      <c r="B6051" s="1" t="s">
        <v>15085</v>
      </c>
      <c r="C6051" s="3">
        <v>11.2904109589041</v>
      </c>
      <c r="D6051" s="4">
        <v>40116</v>
      </c>
      <c r="E6051" s="3">
        <v>0.9548422555</v>
      </c>
      <c r="F6051" s="5" t="s">
        <v>11546</v>
      </c>
      <c r="G6051" s="5">
        <v>932</v>
      </c>
      <c r="H6051" s="5" t="s">
        <v>60</v>
      </c>
      <c r="I6051" s="3">
        <v>9.93827160493826</v>
      </c>
      <c r="J6051" s="3">
        <v>21.8253968253968</v>
      </c>
      <c r="K6051" s="3">
        <v>4.21299005266236</v>
      </c>
      <c r="L6051" s="3">
        <v>10.8341323106424</v>
      </c>
      <c r="M6051" s="3">
        <v>4.58015267175572</v>
      </c>
      <c r="N6051" s="3">
        <v>21.1671612265084</v>
      </c>
      <c r="O6051" s="3">
        <v>16.9402495075509</v>
      </c>
      <c r="P6051" s="3">
        <v>20.2839756592292</v>
      </c>
      <c r="Q6051" s="3">
        <v>29.3391430646333</v>
      </c>
      <c r="R6051" s="3">
        <v>9.10994764397906</v>
      </c>
      <c r="S6051" s="3">
        <v>60.3070454358947</v>
      </c>
      <c r="T6051" s="3">
        <v>16.304347826087</v>
      </c>
      <c r="U6051" s="3">
        <v>104.494341764858</v>
      </c>
      <c r="V6051" s="3">
        <v>21.5619694397284</v>
      </c>
      <c r="W6051" s="3">
        <v>86.3563036020408</v>
      </c>
      <c r="X6051" s="3">
        <v>15.6818181818182</v>
      </c>
      <c r="Y6051" s="3">
        <v>169.793103169318</v>
      </c>
      <c r="Z6051" s="3">
        <v>8.41423948220065</v>
      </c>
      <c r="AA6051" s="3">
        <v>0.305408483992782</v>
      </c>
      <c r="AB6051" s="3">
        <v>0.233592265342236</v>
      </c>
      <c r="AC6051" s="3">
        <v>-22.2140221402214</v>
      </c>
      <c r="AD6051" s="3">
        <v>1.03595953382277</v>
      </c>
      <c r="AE6051" s="5">
        <v>3</v>
      </c>
      <c r="AF6051" s="3">
        <v>1.64611142074357</v>
      </c>
      <c r="AG6051" s="3">
        <v>46.1071697739026</v>
      </c>
      <c r="AH6051" s="3">
        <v>47.5011131398033</v>
      </c>
      <c r="AI6051" s="3">
        <v>23.1117520316415</v>
      </c>
      <c r="AJ6051" s="3">
        <v>24.8724567680287</v>
      </c>
      <c r="AK6051" s="3">
        <v>16.0564390046278</v>
      </c>
      <c r="AL6051" s="3">
        <v>17.7190274053519</v>
      </c>
      <c r="AM6051" s="3">
        <v>10</v>
      </c>
      <c r="AN6051" s="5" t="s">
        <v>56</v>
      </c>
      <c r="AO6051" s="1"/>
      <c r="AP6051" s="1"/>
      <c r="AQ6051" s="1"/>
    </row>
    <row r="6052" spans="1:43">
      <c r="A6052" s="1" t="s">
        <v>15086</v>
      </c>
      <c r="B6052" s="1" t="s">
        <v>15087</v>
      </c>
      <c r="C6052" s="3">
        <v>9.37534246575342</v>
      </c>
      <c r="D6052" s="4">
        <v>40815</v>
      </c>
      <c r="E6052" s="3">
        <v>37.8110750553</v>
      </c>
      <c r="F6052" s="5" t="s">
        <v>10768</v>
      </c>
      <c r="G6052" s="5">
        <v>2338</v>
      </c>
      <c r="H6052" s="5" t="s">
        <v>112</v>
      </c>
      <c r="I6052" s="3">
        <v>24.4912038634012</v>
      </c>
      <c r="J6052" s="3">
        <v>2.10526315789474</v>
      </c>
      <c r="K6052" s="3">
        <v>6.80674755844925</v>
      </c>
      <c r="L6052" s="3">
        <v>3.09278350515464</v>
      </c>
      <c r="M6052" s="3">
        <v>12.7108057464085</v>
      </c>
      <c r="N6052" s="3">
        <v>10.5263157894737</v>
      </c>
      <c r="O6052" s="3">
        <v>47.4867184307315</v>
      </c>
      <c r="P6052" s="3">
        <v>2.12765957446808</v>
      </c>
      <c r="Q6052" s="3">
        <v>22.7133628017681</v>
      </c>
      <c r="R6052" s="3">
        <v>22.4719101123595</v>
      </c>
      <c r="S6052" s="3">
        <v>8.21589205397301</v>
      </c>
      <c r="T6052" s="3">
        <v>65.4320987654321</v>
      </c>
      <c r="U6052" s="3">
        <v>-30.1934235976789</v>
      </c>
      <c r="V6052" s="3">
        <v>100</v>
      </c>
      <c r="W6052" s="3">
        <v>-29.3737769080235</v>
      </c>
      <c r="X6052" s="3">
        <v>98.1818181818182</v>
      </c>
      <c r="Y6052" s="3">
        <v>-17.0344827586207</v>
      </c>
      <c r="Z6052" s="3">
        <v>100</v>
      </c>
      <c r="AA6052" s="3">
        <v>0.0374191441519668</v>
      </c>
      <c r="AB6052" s="3">
        <v>-0.0306912163812387</v>
      </c>
      <c r="AC6052" s="3">
        <v>-77.7673796791444</v>
      </c>
      <c r="AD6052" s="3">
        <v>-0.1405060583915</v>
      </c>
      <c r="AE6052" s="5">
        <v>4</v>
      </c>
      <c r="AF6052" s="3">
        <v>-0.283940621643153</v>
      </c>
      <c r="AG6052" s="3">
        <v>-2.27835717843401</v>
      </c>
      <c r="AH6052" s="3">
        <v>-7.35426571179038</v>
      </c>
      <c r="AI6052" s="3">
        <v>-9.5236565873114</v>
      </c>
      <c r="AJ6052" s="3">
        <v>-10.517888021412</v>
      </c>
      <c r="AK6052" s="3">
        <v>-6.29161617855932</v>
      </c>
      <c r="AL6052" s="3">
        <v>-6.94903943563877</v>
      </c>
      <c r="AM6052" s="3"/>
      <c r="AN6052" s="5" t="s">
        <v>46</v>
      </c>
      <c r="AO6052" s="1"/>
      <c r="AP6052" s="1"/>
      <c r="AQ6052" s="1"/>
    </row>
    <row r="6053" spans="1:43">
      <c r="A6053" s="1" t="s">
        <v>15088</v>
      </c>
      <c r="B6053" s="1" t="s">
        <v>15089</v>
      </c>
      <c r="C6053" s="3">
        <v>5.73150684931507</v>
      </c>
      <c r="D6053" s="4">
        <v>42145</v>
      </c>
      <c r="E6053" s="3">
        <v>9.4558339875</v>
      </c>
      <c r="F6053" s="5" t="s">
        <v>10321</v>
      </c>
      <c r="G6053" s="5">
        <v>2093</v>
      </c>
      <c r="H6053" s="5" t="s">
        <v>60</v>
      </c>
      <c r="I6053" s="3">
        <v>16.1067193675889</v>
      </c>
      <c r="J6053" s="3">
        <v>0.992063492063492</v>
      </c>
      <c r="K6053" s="3">
        <v>3.58038923170816</v>
      </c>
      <c r="L6053" s="3">
        <v>22.7229146692234</v>
      </c>
      <c r="M6053" s="3">
        <v>11.3662875473899</v>
      </c>
      <c r="N6053" s="3">
        <v>3.06627101879327</v>
      </c>
      <c r="O6053" s="3">
        <v>23.4052471694966</v>
      </c>
      <c r="P6053" s="3">
        <v>6.08519269776876</v>
      </c>
      <c r="Q6053" s="3">
        <v>23.5039082241572</v>
      </c>
      <c r="R6053" s="3">
        <v>17.9057591623037</v>
      </c>
      <c r="S6053" s="3">
        <v>87.6816132665932</v>
      </c>
      <c r="T6053" s="3">
        <v>3.5024154589372</v>
      </c>
      <c r="U6053" s="3">
        <v>211.249698232505</v>
      </c>
      <c r="V6053" s="3">
        <v>1.52801358234295</v>
      </c>
      <c r="W6053" s="3">
        <v>204.315373050545</v>
      </c>
      <c r="X6053" s="3">
        <v>0.681818181818182</v>
      </c>
      <c r="Y6053" s="3">
        <v>148.472871598508</v>
      </c>
      <c r="Z6053" s="3">
        <v>11.3268608414239</v>
      </c>
      <c r="AA6053" s="3">
        <v>0.291891303059992</v>
      </c>
      <c r="AB6053" s="3">
        <v>0.329698876000921</v>
      </c>
      <c r="AC6053" s="3">
        <v>-31.07685929453</v>
      </c>
      <c r="AD6053" s="3">
        <v>1.44207720348509</v>
      </c>
      <c r="AE6053" s="5">
        <v>3</v>
      </c>
      <c r="AF6053" s="3">
        <v>3.06809918931285</v>
      </c>
      <c r="AG6053" s="3">
        <v>102.880327331657</v>
      </c>
      <c r="AH6053" s="3">
        <v>79.2459150665605</v>
      </c>
      <c r="AI6053" s="3">
        <v>43.5927179247624</v>
      </c>
      <c r="AJ6053" s="3">
        <v>28.0890574747025</v>
      </c>
      <c r="AK6053" s="3"/>
      <c r="AL6053" s="3"/>
      <c r="AM6053" s="3">
        <v>1</v>
      </c>
      <c r="AN6053" s="5" t="s">
        <v>56</v>
      </c>
      <c r="AO6053" s="1"/>
      <c r="AP6053" s="1"/>
      <c r="AQ6053" s="1"/>
    </row>
    <row r="6054" spans="1:43">
      <c r="A6054" s="1" t="s">
        <v>15090</v>
      </c>
      <c r="B6054" s="1" t="s">
        <v>15091</v>
      </c>
      <c r="C6054" s="3">
        <v>5.69315068493151</v>
      </c>
      <c r="D6054" s="4">
        <v>42159</v>
      </c>
      <c r="E6054" s="3">
        <v>0.3843600614</v>
      </c>
      <c r="F6054" s="5" t="s">
        <v>8014</v>
      </c>
      <c r="G6054" s="5">
        <v>902</v>
      </c>
      <c r="H6054" s="5" t="s">
        <v>60</v>
      </c>
      <c r="I6054" s="3">
        <v>-5.75815738963532</v>
      </c>
      <c r="J6054" s="3">
        <v>92.2619047619048</v>
      </c>
      <c r="K6054" s="3">
        <v>-0.818626408675316</v>
      </c>
      <c r="L6054" s="3">
        <v>95.6855225311601</v>
      </c>
      <c r="M6054" s="3">
        <v>-4.8643687538242</v>
      </c>
      <c r="N6054" s="3">
        <v>89.9109792284866</v>
      </c>
      <c r="O6054" s="3">
        <v>-7.60621966920868</v>
      </c>
      <c r="P6054" s="3">
        <v>93.7119675456389</v>
      </c>
      <c r="Q6054" s="3">
        <v>-15.3140885984023</v>
      </c>
      <c r="R6054" s="3">
        <v>97.4869109947644</v>
      </c>
      <c r="S6054" s="3">
        <v>11.3910447761194</v>
      </c>
      <c r="T6054" s="3">
        <v>86.231884057971</v>
      </c>
      <c r="U6054" s="3">
        <v>42.8520402457927</v>
      </c>
      <c r="V6054" s="3">
        <v>74.8726655348048</v>
      </c>
      <c r="W6054" s="3">
        <v>6.61652385924245</v>
      </c>
      <c r="X6054" s="3">
        <v>90.6818181818182</v>
      </c>
      <c r="Y6054" s="3">
        <v>-12.4920041008302</v>
      </c>
      <c r="Z6054" s="3">
        <v>98.0582524271845</v>
      </c>
      <c r="AA6054" s="3">
        <v>0.0587399236680091</v>
      </c>
      <c r="AB6054" s="3">
        <v>0.0214069573530541</v>
      </c>
      <c r="AC6054" s="3">
        <v>-38.6936090225564</v>
      </c>
      <c r="AD6054" s="3">
        <v>0.0556836293642209</v>
      </c>
      <c r="AE6054" s="5">
        <v>7</v>
      </c>
      <c r="AF6054" s="3">
        <v>0.195140254878776</v>
      </c>
      <c r="AG6054" s="3">
        <v>10.157901641993</v>
      </c>
      <c r="AH6054" s="3">
        <v>20.2129103069046</v>
      </c>
      <c r="AI6054" s="3">
        <v>-0.562094842363603</v>
      </c>
      <c r="AJ6054" s="3">
        <v>-3.90368774616504</v>
      </c>
      <c r="AK6054" s="3"/>
      <c r="AL6054" s="3"/>
      <c r="AM6054" s="3"/>
      <c r="AN6054" s="5" t="s">
        <v>46</v>
      </c>
      <c r="AO6054" s="1"/>
      <c r="AP6054" s="1"/>
      <c r="AQ6054" s="1"/>
    </row>
    <row r="6055" spans="1:43">
      <c r="A6055" s="1" t="s">
        <v>15092</v>
      </c>
      <c r="B6055" s="1" t="s">
        <v>15093</v>
      </c>
      <c r="C6055" s="3">
        <v>5.67397260273973</v>
      </c>
      <c r="D6055" s="4">
        <v>42166</v>
      </c>
      <c r="E6055" s="3">
        <v>7.146127077</v>
      </c>
      <c r="F6055" s="5" t="s">
        <v>2140</v>
      </c>
      <c r="G6055" s="5">
        <v>1427</v>
      </c>
      <c r="H6055" s="5" t="s">
        <v>93</v>
      </c>
      <c r="I6055" s="3">
        <v>2.04621740253034</v>
      </c>
      <c r="J6055" s="3">
        <v>80.3</v>
      </c>
      <c r="K6055" s="3">
        <v>0.681441854540819</v>
      </c>
      <c r="L6055" s="3">
        <v>80.2279484638256</v>
      </c>
      <c r="M6055" s="3">
        <v>0.90636369438948</v>
      </c>
      <c r="N6055" s="3">
        <v>74.4510978043912</v>
      </c>
      <c r="O6055" s="3">
        <v>4.39807171630456</v>
      </c>
      <c r="P6055" s="3">
        <v>78.3702213279678</v>
      </c>
      <c r="Q6055" s="3">
        <v>7.16513015184381</v>
      </c>
      <c r="R6055" s="3">
        <v>75.6965944272446</v>
      </c>
      <c r="S6055" s="3">
        <v>20.2845621243247</v>
      </c>
      <c r="T6055" s="3">
        <v>76.6543144520911</v>
      </c>
      <c r="U6055" s="3">
        <v>37.4217663421419</v>
      </c>
      <c r="V6055" s="3">
        <v>75.3045404208195</v>
      </c>
      <c r="W6055" s="3">
        <v>37.1594655561339</v>
      </c>
      <c r="X6055" s="3">
        <v>72.9088639200999</v>
      </c>
      <c r="Y6055" s="3">
        <v>55.0053926855574</v>
      </c>
      <c r="Z6055" s="3">
        <v>67.5324675324675</v>
      </c>
      <c r="AA6055" s="3">
        <v>0.494831691935642</v>
      </c>
      <c r="AB6055" s="3">
        <v>0.310075158419949</v>
      </c>
      <c r="AC6055" s="3">
        <v>-6.84246226895031</v>
      </c>
      <c r="AD6055" s="3">
        <v>1.62014726663428</v>
      </c>
      <c r="AE6055" s="5">
        <v>2</v>
      </c>
      <c r="AF6055" s="3">
        <v>0.847411550087718</v>
      </c>
      <c r="AG6055" s="3">
        <v>18.2074583695535</v>
      </c>
      <c r="AH6055" s="3">
        <v>18.188485702134</v>
      </c>
      <c r="AI6055" s="3">
        <v>10.5171293169033</v>
      </c>
      <c r="AJ6055" s="3">
        <v>10.1530175924505</v>
      </c>
      <c r="AK6055" s="3"/>
      <c r="AL6055" s="3"/>
      <c r="AM6055" s="3">
        <v>10</v>
      </c>
      <c r="AN6055" s="5" t="s">
        <v>56</v>
      </c>
      <c r="AO6055" s="1"/>
      <c r="AP6055" s="1"/>
      <c r="AQ6055" s="1"/>
    </row>
    <row r="6056" spans="1:43">
      <c r="A6056" s="1" t="s">
        <v>15094</v>
      </c>
      <c r="B6056" s="1" t="s">
        <v>15095</v>
      </c>
      <c r="C6056" s="3">
        <v>4.9041095890411</v>
      </c>
      <c r="D6056" s="4">
        <v>42447</v>
      </c>
      <c r="E6056" s="3">
        <v>2.3741170487</v>
      </c>
      <c r="F6056" s="5" t="s">
        <v>10768</v>
      </c>
      <c r="G6056" s="5">
        <v>1791</v>
      </c>
      <c r="H6056" s="5" t="s">
        <v>112</v>
      </c>
      <c r="I6056" s="3">
        <v>6.24048706240486</v>
      </c>
      <c r="J6056" s="3">
        <v>48.4210526315789</v>
      </c>
      <c r="K6056" s="3">
        <v>2.49632892804698</v>
      </c>
      <c r="L6056" s="3">
        <v>20.6185567010309</v>
      </c>
      <c r="M6056" s="3">
        <v>2.3960880195599</v>
      </c>
      <c r="N6056" s="3">
        <v>73.6842105263158</v>
      </c>
      <c r="O6056" s="3">
        <v>12.5806451612903</v>
      </c>
      <c r="P6056" s="3">
        <v>53.1914893617021</v>
      </c>
      <c r="Q6056" s="3">
        <v>13.250405624662</v>
      </c>
      <c r="R6056" s="3">
        <v>59.5505617977528</v>
      </c>
      <c r="S6056" s="3">
        <v>21.3913043478261</v>
      </c>
      <c r="T6056" s="3">
        <v>39.5061728395062</v>
      </c>
      <c r="U6056" s="3">
        <v>51.5195369030391</v>
      </c>
      <c r="V6056" s="3">
        <v>36.7647058823529</v>
      </c>
      <c r="W6056" s="3">
        <v>70.3824247355573</v>
      </c>
      <c r="X6056" s="3">
        <v>32.7272727272727</v>
      </c>
      <c r="Y6056" s="3"/>
      <c r="Z6056" s="3"/>
      <c r="AA6056" s="3">
        <v>0.100955970833367</v>
      </c>
      <c r="AB6056" s="3">
        <v>0.165478436002759</v>
      </c>
      <c r="AC6056" s="3">
        <v>-33.9011925042589</v>
      </c>
      <c r="AD6056" s="3">
        <v>0.572223929449423</v>
      </c>
      <c r="AE6056" s="5">
        <v>2</v>
      </c>
      <c r="AF6056" s="3">
        <v>1.42246891460266</v>
      </c>
      <c r="AG6056" s="3">
        <v>28.9933330535772</v>
      </c>
      <c r="AH6056" s="3">
        <v>27.9801339738716</v>
      </c>
      <c r="AI6056" s="3">
        <v>21.5970315028505</v>
      </c>
      <c r="AJ6056" s="3">
        <v>19.6009767491008</v>
      </c>
      <c r="AK6056" s="3"/>
      <c r="AL6056" s="3"/>
      <c r="AM6056" s="3"/>
      <c r="AN6056" s="5" t="s">
        <v>46</v>
      </c>
      <c r="AO6056" s="1"/>
      <c r="AP6056" s="1"/>
      <c r="AQ6056" s="1"/>
    </row>
    <row r="6057" spans="1:43">
      <c r="A6057" s="1" t="s">
        <v>15096</v>
      </c>
      <c r="B6057" s="1" t="s">
        <v>15097</v>
      </c>
      <c r="C6057" s="3">
        <v>2.87123287671233</v>
      </c>
      <c r="D6057" s="4">
        <v>43189</v>
      </c>
      <c r="E6057" s="3">
        <v>0.3233732844</v>
      </c>
      <c r="F6057" s="5" t="s">
        <v>10768</v>
      </c>
      <c r="G6057" s="5">
        <v>1049</v>
      </c>
      <c r="H6057" s="5" t="s">
        <v>60</v>
      </c>
      <c r="I6057" s="3">
        <v>5.6312625250501</v>
      </c>
      <c r="J6057" s="3">
        <v>54.7619047619048</v>
      </c>
      <c r="K6057" s="3">
        <v>1.30693830482415</v>
      </c>
      <c r="L6057" s="3">
        <v>66.6347075743049</v>
      </c>
      <c r="M6057" s="3">
        <v>3.59669811320754</v>
      </c>
      <c r="N6057" s="3">
        <v>35.6083086053413</v>
      </c>
      <c r="O6057" s="3">
        <v>11.2259970457903</v>
      </c>
      <c r="P6057" s="3">
        <v>48.8843813387424</v>
      </c>
      <c r="Q6057" s="3">
        <v>15.6047812260116</v>
      </c>
      <c r="R6057" s="3">
        <v>45.7591623036649</v>
      </c>
      <c r="S6057" s="3">
        <v>4.23175795926438</v>
      </c>
      <c r="T6057" s="3">
        <v>92.2705314009662</v>
      </c>
      <c r="U6057" s="3">
        <v>5.76903782482191</v>
      </c>
      <c r="V6057" s="3">
        <v>95.4159592529711</v>
      </c>
      <c r="W6057" s="3"/>
      <c r="X6057" s="3"/>
      <c r="Y6057" s="3"/>
      <c r="Z6057" s="3"/>
      <c r="AA6057" s="3">
        <v>0.0255572154295856</v>
      </c>
      <c r="AB6057" s="3">
        <v>0.0200578152461774</v>
      </c>
      <c r="AC6057" s="3">
        <v>-27.6018099547511</v>
      </c>
      <c r="AD6057" s="3"/>
      <c r="AE6057" s="5">
        <v>3</v>
      </c>
      <c r="AF6057" s="3">
        <v>0.187814191381286</v>
      </c>
      <c r="AG6057" s="3">
        <v>2.4493740015695</v>
      </c>
      <c r="AH6057" s="3">
        <v>6.94347204779633</v>
      </c>
      <c r="AI6057" s="3"/>
      <c r="AJ6057" s="3"/>
      <c r="AK6057" s="3"/>
      <c r="AL6057" s="3"/>
      <c r="AM6057" s="3"/>
      <c r="AN6057" s="5" t="s">
        <v>51</v>
      </c>
      <c r="AO6057" s="1"/>
      <c r="AP6057" s="1"/>
      <c r="AQ6057" s="1"/>
    </row>
    <row r="6058" spans="1:43">
      <c r="A6058" s="1" t="s">
        <v>15098</v>
      </c>
      <c r="B6058" s="1" t="s">
        <v>15099</v>
      </c>
      <c r="C6058" s="3">
        <v>10.8301369863014</v>
      </c>
      <c r="D6058" s="4">
        <v>40284</v>
      </c>
      <c r="E6058" s="3">
        <v>3.2628015125</v>
      </c>
      <c r="F6058" s="5" t="s">
        <v>149</v>
      </c>
      <c r="G6058" s="5">
        <v>3954</v>
      </c>
      <c r="H6058" s="5" t="s">
        <v>60</v>
      </c>
      <c r="I6058" s="3">
        <v>9.15287244401171</v>
      </c>
      <c r="J6058" s="3">
        <v>28.7698412698413</v>
      </c>
      <c r="K6058" s="3">
        <v>4.18215613382899</v>
      </c>
      <c r="L6058" s="3">
        <v>11.2176414189837</v>
      </c>
      <c r="M6058" s="3">
        <v>4.37616387337058</v>
      </c>
      <c r="N6058" s="3">
        <v>24.0356083086053</v>
      </c>
      <c r="O6058" s="3">
        <v>15.5875626065792</v>
      </c>
      <c r="P6058" s="3">
        <v>27.8904665314402</v>
      </c>
      <c r="Q6058" s="3">
        <v>27.9050017106007</v>
      </c>
      <c r="R6058" s="3">
        <v>10.8900523560209</v>
      </c>
      <c r="S6058" s="3">
        <v>60.6566219352357</v>
      </c>
      <c r="T6058" s="3">
        <v>15.4589371980676</v>
      </c>
      <c r="U6058" s="3">
        <v>95.9854969173222</v>
      </c>
      <c r="V6058" s="3">
        <v>27.1646859083192</v>
      </c>
      <c r="W6058" s="3">
        <v>72.9371266425233</v>
      </c>
      <c r="X6058" s="3">
        <v>24.0909090909091</v>
      </c>
      <c r="Y6058" s="3">
        <v>150.450915763941</v>
      </c>
      <c r="Z6058" s="3">
        <v>11.0032362459547</v>
      </c>
      <c r="AA6058" s="3">
        <v>0.317383054706481</v>
      </c>
      <c r="AB6058" s="3">
        <v>0.201135679397118</v>
      </c>
      <c r="AC6058" s="3">
        <v>-24.1970021413276</v>
      </c>
      <c r="AD6058" s="3">
        <v>0.826209130058872</v>
      </c>
      <c r="AE6058" s="5">
        <v>3</v>
      </c>
      <c r="AF6058" s="3">
        <v>1.43107382753642</v>
      </c>
      <c r="AG6058" s="3">
        <v>45.3804169095482</v>
      </c>
      <c r="AH6058" s="3">
        <v>43.8232916925871</v>
      </c>
      <c r="AI6058" s="3">
        <v>19.9113275984961</v>
      </c>
      <c r="AJ6058" s="3">
        <v>22.21426598234</v>
      </c>
      <c r="AK6058" s="3">
        <v>14.1936792286935</v>
      </c>
      <c r="AL6058" s="3">
        <v>15.5049690664468</v>
      </c>
      <c r="AM6058" s="3">
        <v>10</v>
      </c>
      <c r="AN6058" s="5" t="s">
        <v>56</v>
      </c>
      <c r="AO6058" s="1"/>
      <c r="AP6058" s="1"/>
      <c r="AQ6058" s="1"/>
    </row>
    <row r="6059" spans="1:43">
      <c r="A6059" s="1" t="s">
        <v>15100</v>
      </c>
      <c r="B6059" s="1" t="s">
        <v>15101</v>
      </c>
      <c r="C6059" s="3">
        <v>5.89315068493151</v>
      </c>
      <c r="D6059" s="4">
        <v>42086</v>
      </c>
      <c r="E6059" s="3">
        <v>0.0775395524</v>
      </c>
      <c r="F6059" s="5" t="s">
        <v>149</v>
      </c>
      <c r="G6059" s="5">
        <v>1637</v>
      </c>
      <c r="H6059" s="5" t="s">
        <v>60</v>
      </c>
      <c r="I6059" s="3">
        <v>3.17604355716878</v>
      </c>
      <c r="J6059" s="3">
        <v>64.6825396825397</v>
      </c>
      <c r="K6059" s="3">
        <v>1.15658362989322</v>
      </c>
      <c r="L6059" s="3">
        <v>68.4563758389262</v>
      </c>
      <c r="M6059" s="3">
        <v>-0.871839581517009</v>
      </c>
      <c r="N6059" s="3">
        <v>66.7655786350148</v>
      </c>
      <c r="O6059" s="3">
        <v>1.51785714285713</v>
      </c>
      <c r="P6059" s="3">
        <v>75.9634888438134</v>
      </c>
      <c r="Q6059" s="3">
        <v>-1.81347150259067</v>
      </c>
      <c r="R6059" s="3">
        <v>77.696335078534</v>
      </c>
      <c r="S6059" s="3">
        <v>23.721436343852</v>
      </c>
      <c r="T6059" s="3">
        <v>69.0821256038647</v>
      </c>
      <c r="U6059" s="3">
        <v>58.3565459610028</v>
      </c>
      <c r="V6059" s="3">
        <v>61.6298811544992</v>
      </c>
      <c r="W6059" s="3">
        <v>21.2153518123667</v>
      </c>
      <c r="X6059" s="3">
        <v>79.3181818181818</v>
      </c>
      <c r="Y6059" s="3">
        <v>22.0032683343888</v>
      </c>
      <c r="Z6059" s="3">
        <v>87.0550161812298</v>
      </c>
      <c r="AA6059" s="3">
        <v>0.122016889385469</v>
      </c>
      <c r="AB6059" s="3">
        <v>0.0577120191220613</v>
      </c>
      <c r="AC6059" s="3">
        <v>-34.5419847328244</v>
      </c>
      <c r="AD6059" s="3">
        <v>0.191388468443003</v>
      </c>
      <c r="AE6059" s="5">
        <v>7</v>
      </c>
      <c r="AF6059" s="3">
        <v>0.44594399994666</v>
      </c>
      <c r="AG6059" s="3">
        <v>21.4541727741564</v>
      </c>
      <c r="AH6059" s="3">
        <v>27.3686524130273</v>
      </c>
      <c r="AI6059" s="3">
        <v>3.88428397588449</v>
      </c>
      <c r="AJ6059" s="3">
        <v>3.1001677190265</v>
      </c>
      <c r="AK6059" s="3"/>
      <c r="AL6059" s="3"/>
      <c r="AM6059" s="3"/>
      <c r="AN6059" s="5" t="s">
        <v>46</v>
      </c>
      <c r="AO6059" s="1"/>
      <c r="AP6059" s="1"/>
      <c r="AQ6059" s="1"/>
    </row>
    <row r="6060" spans="1:43">
      <c r="A6060" s="1" t="s">
        <v>15102</v>
      </c>
      <c r="B6060" s="1" t="s">
        <v>15103</v>
      </c>
      <c r="C6060" s="3">
        <v>5.69315068493151</v>
      </c>
      <c r="D6060" s="4">
        <v>42159</v>
      </c>
      <c r="E6060" s="3">
        <v>2.6615170861</v>
      </c>
      <c r="F6060" s="5" t="s">
        <v>8101</v>
      </c>
      <c r="G6060" s="5">
        <v>23</v>
      </c>
      <c r="H6060" s="5" t="s">
        <v>71</v>
      </c>
      <c r="I6060" s="3">
        <v>0.235849056603785</v>
      </c>
      <c r="J6060" s="3">
        <v>39.622641509434</v>
      </c>
      <c r="K6060" s="3">
        <v>0</v>
      </c>
      <c r="L6060" s="3">
        <v>51.5723270440252</v>
      </c>
      <c r="M6060" s="3">
        <v>0</v>
      </c>
      <c r="N6060" s="3">
        <v>27.6729559748428</v>
      </c>
      <c r="O6060" s="3">
        <v>0.591715976331371</v>
      </c>
      <c r="P6060" s="3">
        <v>31.6455696202532</v>
      </c>
      <c r="Q6060" s="3">
        <v>-0.816802800466748</v>
      </c>
      <c r="R6060" s="3">
        <v>74.3589743589744</v>
      </c>
      <c r="S6060" s="3">
        <v>0.47281323877069</v>
      </c>
      <c r="T6060" s="3">
        <v>81.8791946308725</v>
      </c>
      <c r="U6060" s="3">
        <v>4.3889278872486</v>
      </c>
      <c r="V6060" s="3">
        <v>82.7338129496403</v>
      </c>
      <c r="W6060" s="3">
        <v>9.67982157709706</v>
      </c>
      <c r="X6060" s="3">
        <v>85.6115107913669</v>
      </c>
      <c r="Y6060" s="3">
        <v>16.4689300930233</v>
      </c>
      <c r="Z6060" s="3">
        <v>63.4920634920635</v>
      </c>
      <c r="AA6060" s="3">
        <v>-0.0663132584537524</v>
      </c>
      <c r="AB6060" s="3">
        <v>0.215970660853874</v>
      </c>
      <c r="AC6060" s="3">
        <v>-2.66203703703704</v>
      </c>
      <c r="AD6060" s="3">
        <v>1.17277407530563</v>
      </c>
      <c r="AE6060" s="5">
        <v>2</v>
      </c>
      <c r="AF6060" s="3">
        <v>0.260016976671795</v>
      </c>
      <c r="AG6060" s="3">
        <v>1.12893126660025</v>
      </c>
      <c r="AH6060" s="3">
        <v>2.36486937336693</v>
      </c>
      <c r="AI6060" s="3">
        <v>3.18569608490149</v>
      </c>
      <c r="AJ6060" s="3">
        <v>3.1145244017815</v>
      </c>
      <c r="AK6060" s="3"/>
      <c r="AL6060" s="3"/>
      <c r="AM6060" s="3"/>
      <c r="AN6060" s="5" t="s">
        <v>46</v>
      </c>
      <c r="AO6060" s="1"/>
      <c r="AP6060" s="1"/>
      <c r="AQ6060" s="1"/>
    </row>
    <row r="6061" spans="1:43">
      <c r="A6061" s="1" t="s">
        <v>15104</v>
      </c>
      <c r="B6061" s="1" t="s">
        <v>15105</v>
      </c>
      <c r="C6061" s="3">
        <v>15.9178082191781</v>
      </c>
      <c r="D6061" s="4">
        <v>38427</v>
      </c>
      <c r="E6061" s="3">
        <v>136.2280613876</v>
      </c>
      <c r="F6061" s="5" t="s">
        <v>8373</v>
      </c>
      <c r="G6061" s="5">
        <v>2043</v>
      </c>
      <c r="H6061" s="5" t="s">
        <v>55</v>
      </c>
      <c r="I6061" s="3">
        <v>14.0744983010173</v>
      </c>
      <c r="J6061" s="3">
        <v>23.4724742891712</v>
      </c>
      <c r="K6061" s="3">
        <v>6.10859728506786</v>
      </c>
      <c r="L6061" s="3">
        <v>1.41242937853107</v>
      </c>
      <c r="M6061" s="3">
        <v>7.15144236257391</v>
      </c>
      <c r="N6061" s="3">
        <v>31.9569120287253</v>
      </c>
      <c r="O6061" s="3">
        <v>32.1510371417044</v>
      </c>
      <c r="P6061" s="3">
        <v>5.2317880794702</v>
      </c>
      <c r="Q6061" s="3">
        <v>52.2174664707943</v>
      </c>
      <c r="R6061" s="3">
        <v>2.13414634146341</v>
      </c>
      <c r="S6061" s="3">
        <v>133.448467041272</v>
      </c>
      <c r="T6061" s="3">
        <v>0.48828125</v>
      </c>
      <c r="U6061" s="3">
        <v>239.092146272221</v>
      </c>
      <c r="V6061" s="3">
        <v>4.47154471544715</v>
      </c>
      <c r="W6061" s="3">
        <v>226.332073514179</v>
      </c>
      <c r="X6061" s="3">
        <v>2.50417362270451</v>
      </c>
      <c r="Y6061" s="3">
        <v>471.237278892515</v>
      </c>
      <c r="Z6061" s="3">
        <v>0.207900207900208</v>
      </c>
      <c r="AA6061" s="3">
        <v>0.46096741010991</v>
      </c>
      <c r="AB6061" s="3">
        <v>0.39322256441755</v>
      </c>
      <c r="AC6061" s="3">
        <v>-30.8367071524966</v>
      </c>
      <c r="AD6061" s="3">
        <v>1.56373131235408</v>
      </c>
      <c r="AE6061" s="5">
        <v>3</v>
      </c>
      <c r="AF6061" s="3">
        <v>3.30412244903952</v>
      </c>
      <c r="AG6061" s="3">
        <v>110.10206554099</v>
      </c>
      <c r="AH6061" s="3">
        <v>93.1918049272037</v>
      </c>
      <c r="AI6061" s="3">
        <v>47.8444220331879</v>
      </c>
      <c r="AJ6061" s="3">
        <v>50.487614673585</v>
      </c>
      <c r="AK6061" s="3">
        <v>40.7009963835022</v>
      </c>
      <c r="AL6061" s="3">
        <v>35.1188662552016</v>
      </c>
      <c r="AM6061" s="3">
        <v>1000</v>
      </c>
      <c r="AN6061" s="5" t="s">
        <v>56</v>
      </c>
      <c r="AO6061" s="1"/>
      <c r="AP6061" s="1"/>
      <c r="AQ6061" s="1"/>
    </row>
    <row r="6062" spans="1:43">
      <c r="A6062" s="1" t="s">
        <v>15106</v>
      </c>
      <c r="B6062" s="1" t="s">
        <v>15107</v>
      </c>
      <c r="C6062" s="3">
        <v>15.0520547945205</v>
      </c>
      <c r="D6062" s="4">
        <v>38743</v>
      </c>
      <c r="E6062" s="3">
        <v>27.3196531245</v>
      </c>
      <c r="F6062" s="5" t="s">
        <v>1212</v>
      </c>
      <c r="G6062" s="5">
        <v>288</v>
      </c>
      <c r="H6062" s="5" t="s">
        <v>55</v>
      </c>
      <c r="I6062" s="3">
        <v>4.4871012908509</v>
      </c>
      <c r="J6062" s="3">
        <v>81.4277071990321</v>
      </c>
      <c r="K6062" s="3">
        <v>2.64900662251657</v>
      </c>
      <c r="L6062" s="3">
        <v>48.1920903954802</v>
      </c>
      <c r="M6062" s="3">
        <v>3.65563894636135</v>
      </c>
      <c r="N6062" s="3">
        <v>64.2728904847397</v>
      </c>
      <c r="O6062" s="3">
        <v>5.61669157507632</v>
      </c>
      <c r="P6062" s="3">
        <v>90.3311258278146</v>
      </c>
      <c r="Q6062" s="3">
        <v>8.70146281718564</v>
      </c>
      <c r="R6062" s="3">
        <v>87.3475609756098</v>
      </c>
      <c r="S6062" s="3">
        <v>30.0438465317079</v>
      </c>
      <c r="T6062" s="3">
        <v>92.3828125</v>
      </c>
      <c r="U6062" s="3">
        <v>126.59225897872</v>
      </c>
      <c r="V6062" s="3">
        <v>59.7560975609756</v>
      </c>
      <c r="W6062" s="3">
        <v>94.8498089062698</v>
      </c>
      <c r="X6062" s="3">
        <v>60.2671118530885</v>
      </c>
      <c r="Y6062" s="3">
        <v>185.975111306233</v>
      </c>
      <c r="Z6062" s="3">
        <v>27.4428274428274</v>
      </c>
      <c r="AA6062" s="3">
        <v>0.1845209024417</v>
      </c>
      <c r="AB6062" s="3">
        <v>0.236385966781121</v>
      </c>
      <c r="AC6062" s="3">
        <v>-31.8014705882353</v>
      </c>
      <c r="AD6062" s="3">
        <v>0.781429015860767</v>
      </c>
      <c r="AE6062" s="5">
        <v>3</v>
      </c>
      <c r="AF6062" s="3">
        <v>1.64573436135083</v>
      </c>
      <c r="AG6062" s="3">
        <v>43.2588850640922</v>
      </c>
      <c r="AH6062" s="3">
        <v>52.9456125248817</v>
      </c>
      <c r="AI6062" s="3">
        <v>23.1244908239943</v>
      </c>
      <c r="AJ6062" s="3">
        <v>25.4313315344657</v>
      </c>
      <c r="AK6062" s="3">
        <v>22.5467148972487</v>
      </c>
      <c r="AL6062" s="3">
        <v>20.9472179936697</v>
      </c>
      <c r="AM6062" s="3"/>
      <c r="AN6062" s="5" t="s">
        <v>46</v>
      </c>
      <c r="AO6062" s="1"/>
      <c r="AP6062" s="1"/>
      <c r="AQ6062" s="1"/>
    </row>
    <row r="6063" spans="1:43">
      <c r="A6063" s="1" t="s">
        <v>15108</v>
      </c>
      <c r="B6063" s="1" t="s">
        <v>15109</v>
      </c>
      <c r="C6063" s="3">
        <v>16.0328767123288</v>
      </c>
      <c r="D6063" s="4">
        <v>38385</v>
      </c>
      <c r="E6063" s="3">
        <v>162.337067459</v>
      </c>
      <c r="F6063" s="5" t="s">
        <v>7791</v>
      </c>
      <c r="G6063" s="5">
        <v>1333</v>
      </c>
      <c r="H6063" s="5" t="s">
        <v>55</v>
      </c>
      <c r="I6063" s="3">
        <v>12.5082149058184</v>
      </c>
      <c r="J6063" s="3">
        <v>34.3012704174229</v>
      </c>
      <c r="K6063" s="3">
        <v>2.20853858784894</v>
      </c>
      <c r="L6063" s="3">
        <v>58.2485875706215</v>
      </c>
      <c r="M6063" s="3">
        <v>4.75872078809127</v>
      </c>
      <c r="N6063" s="3">
        <v>54.0394973070018</v>
      </c>
      <c r="O6063" s="3">
        <v>18.2426704819543</v>
      </c>
      <c r="P6063" s="3">
        <v>53.9735099337748</v>
      </c>
      <c r="Q6063" s="3">
        <v>16.1768897079156</v>
      </c>
      <c r="R6063" s="3">
        <v>71.5701219512195</v>
      </c>
      <c r="S6063" s="3">
        <v>66.1137178583592</v>
      </c>
      <c r="T6063" s="3">
        <v>49.31640625</v>
      </c>
      <c r="U6063" s="3">
        <v>266.106694901249</v>
      </c>
      <c r="V6063" s="3">
        <v>1.6260162601626</v>
      </c>
      <c r="W6063" s="3">
        <v>208.300374653684</v>
      </c>
      <c r="X6063" s="3">
        <v>4.34056761268781</v>
      </c>
      <c r="Y6063" s="3">
        <v>282.678929949974</v>
      </c>
      <c r="Z6063" s="3">
        <v>4.15800415800416</v>
      </c>
      <c r="AA6063" s="3">
        <v>0.231007713493922</v>
      </c>
      <c r="AB6063" s="3">
        <v>0.34779726118207</v>
      </c>
      <c r="AC6063" s="3">
        <v>-34.4956658786446</v>
      </c>
      <c r="AD6063" s="3">
        <v>1.3173671863171</v>
      </c>
      <c r="AE6063" s="5">
        <v>5</v>
      </c>
      <c r="AF6063" s="3">
        <v>3.14825551711305</v>
      </c>
      <c r="AG6063" s="3">
        <v>87.4596894085102</v>
      </c>
      <c r="AH6063" s="3">
        <v>94.8464206273982</v>
      </c>
      <c r="AI6063" s="3">
        <v>43.8976624595846</v>
      </c>
      <c r="AJ6063" s="3">
        <v>40.5924013813015</v>
      </c>
      <c r="AK6063" s="3">
        <v>29.5506281584742</v>
      </c>
      <c r="AL6063" s="3">
        <v>24.0983198739354</v>
      </c>
      <c r="AM6063" s="3"/>
      <c r="AN6063" s="5" t="s">
        <v>46</v>
      </c>
      <c r="AO6063" s="1"/>
      <c r="AP6063" s="1"/>
      <c r="AQ6063" s="1"/>
    </row>
    <row r="6064" spans="1:43">
      <c r="A6064" s="1" t="s">
        <v>15110</v>
      </c>
      <c r="B6064" s="1" t="s">
        <v>15111</v>
      </c>
      <c r="C6064" s="3">
        <v>11.2164383561644</v>
      </c>
      <c r="D6064" s="4">
        <v>40143</v>
      </c>
      <c r="E6064" s="3">
        <v>24.0837087275</v>
      </c>
      <c r="F6064" s="5" t="s">
        <v>319</v>
      </c>
      <c r="G6064" s="5">
        <v>2508</v>
      </c>
      <c r="H6064" s="5" t="s">
        <v>60</v>
      </c>
      <c r="I6064" s="3">
        <v>1.3111016103748</v>
      </c>
      <c r="J6064" s="3">
        <v>76.0912698412698</v>
      </c>
      <c r="K6064" s="3">
        <v>0.851184565186552</v>
      </c>
      <c r="L6064" s="3">
        <v>75.35953978907</v>
      </c>
      <c r="M6064" s="3">
        <v>-1.38715494520738</v>
      </c>
      <c r="N6064" s="3">
        <v>70.919881305638</v>
      </c>
      <c r="O6064" s="3">
        <v>1.38334284084426</v>
      </c>
      <c r="P6064" s="3">
        <v>77.079107505071</v>
      </c>
      <c r="Q6064" s="3">
        <v>-3.30522306855277</v>
      </c>
      <c r="R6064" s="3">
        <v>81.4659685863874</v>
      </c>
      <c r="S6064" s="3">
        <v>21.231241473397</v>
      </c>
      <c r="T6064" s="3">
        <v>74.6376811594203</v>
      </c>
      <c r="U6064" s="3">
        <v>49.8050784954167</v>
      </c>
      <c r="V6064" s="3">
        <v>68.9303904923599</v>
      </c>
      <c r="W6064" s="3">
        <v>19.8314369995786</v>
      </c>
      <c r="X6064" s="3">
        <v>81.8181818181818</v>
      </c>
      <c r="Y6064" s="3">
        <v>19.3285774234159</v>
      </c>
      <c r="Z6064" s="3">
        <v>91.2621359223301</v>
      </c>
      <c r="AA6064" s="3">
        <v>0.111630378127927</v>
      </c>
      <c r="AB6064" s="3">
        <v>0.0542346464673344</v>
      </c>
      <c r="AC6064" s="3">
        <v>-33.1684652278177</v>
      </c>
      <c r="AD6064" s="3">
        <v>0.187057172067071</v>
      </c>
      <c r="AE6064" s="5">
        <v>7</v>
      </c>
      <c r="AF6064" s="3">
        <v>0.414828478926004</v>
      </c>
      <c r="AG6064" s="3">
        <v>18.8579807896658</v>
      </c>
      <c r="AH6064" s="3">
        <v>23.5867199040829</v>
      </c>
      <c r="AI6064" s="3">
        <v>3.66666662540256</v>
      </c>
      <c r="AJ6064" s="3">
        <v>3.18652521596923</v>
      </c>
      <c r="AK6064" s="3">
        <v>6.6497326300579</v>
      </c>
      <c r="AL6064" s="3">
        <v>11.5603594462929</v>
      </c>
      <c r="AM6064" s="3"/>
      <c r="AN6064" s="5" t="s">
        <v>46</v>
      </c>
      <c r="AO6064" s="1"/>
      <c r="AP6064" s="1"/>
      <c r="AQ6064" s="1"/>
    </row>
    <row r="6065" spans="1:43">
      <c r="A6065" s="1" t="s">
        <v>15112</v>
      </c>
      <c r="B6065" s="1" t="s">
        <v>15113</v>
      </c>
      <c r="C6065" s="3">
        <v>9.52602739726027</v>
      </c>
      <c r="D6065" s="4">
        <v>40760</v>
      </c>
      <c r="E6065" s="3">
        <v>12.8012633603</v>
      </c>
      <c r="F6065" s="5" t="s">
        <v>453</v>
      </c>
      <c r="G6065" s="5">
        <v>3478</v>
      </c>
      <c r="H6065" s="5" t="s">
        <v>71</v>
      </c>
      <c r="I6065" s="3">
        <v>3.8929608629512</v>
      </c>
      <c r="J6065" s="3">
        <v>0.628930817610063</v>
      </c>
      <c r="K6065" s="3">
        <v>1.1443958263211</v>
      </c>
      <c r="L6065" s="3">
        <v>3.77358490566038</v>
      </c>
      <c r="M6065" s="3">
        <v>2.62277166860188</v>
      </c>
      <c r="N6065" s="3">
        <v>0.628930817610063</v>
      </c>
      <c r="O6065" s="3">
        <v>3.88577750121</v>
      </c>
      <c r="P6065" s="3">
        <v>2.53164556962025</v>
      </c>
      <c r="Q6065" s="3">
        <v>3.78531463701042</v>
      </c>
      <c r="R6065" s="3">
        <v>5.76923076923077</v>
      </c>
      <c r="S6065" s="3">
        <v>6.37921268762389</v>
      </c>
      <c r="T6065" s="3">
        <v>19.4630872483221</v>
      </c>
      <c r="U6065" s="3">
        <v>11.9494854110704</v>
      </c>
      <c r="V6065" s="3">
        <v>27.3381294964029</v>
      </c>
      <c r="W6065" s="3">
        <v>21.1322657979774</v>
      </c>
      <c r="X6065" s="3">
        <v>20.863309352518</v>
      </c>
      <c r="Y6065" s="3">
        <v>24.6080840418218</v>
      </c>
      <c r="Z6065" s="3">
        <v>22.2222222222222</v>
      </c>
      <c r="AA6065" s="3">
        <v>0.112310943494335</v>
      </c>
      <c r="AB6065" s="3">
        <v>0.342041781423048</v>
      </c>
      <c r="AC6065" s="3">
        <v>-2.94783025982039</v>
      </c>
      <c r="AD6065" s="3">
        <v>2.23439523524479</v>
      </c>
      <c r="AE6065" s="5">
        <v>2</v>
      </c>
      <c r="AF6065" s="3">
        <v>0.487676676542515</v>
      </c>
      <c r="AG6065" s="3">
        <v>6.09718572109326</v>
      </c>
      <c r="AH6065" s="3">
        <v>5.46225612361289</v>
      </c>
      <c r="AI6065" s="3">
        <v>6.33721560120541</v>
      </c>
      <c r="AJ6065" s="3">
        <v>5.26366674294718</v>
      </c>
      <c r="AK6065" s="3">
        <v>7.19098580117166</v>
      </c>
      <c r="AL6065" s="3">
        <v>7.69486923214642</v>
      </c>
      <c r="AM6065" s="3">
        <v>500</v>
      </c>
      <c r="AN6065" s="5" t="s">
        <v>56</v>
      </c>
      <c r="AO6065" s="1"/>
      <c r="AP6065" s="1"/>
      <c r="AQ6065" s="1"/>
    </row>
    <row r="6066" spans="1:43">
      <c r="A6066" s="1" t="s">
        <v>15114</v>
      </c>
      <c r="B6066" s="1" t="s">
        <v>15115</v>
      </c>
      <c r="C6066" s="3">
        <v>0.712328767123288</v>
      </c>
      <c r="D6066" s="4">
        <v>43977</v>
      </c>
      <c r="E6066" s="3">
        <v>0.3970882824</v>
      </c>
      <c r="F6066" s="5" t="s">
        <v>6160</v>
      </c>
      <c r="G6066" s="5">
        <v>261</v>
      </c>
      <c r="H6066" s="5" t="s">
        <v>60</v>
      </c>
      <c r="I6066" s="3">
        <v>11.7924263674614</v>
      </c>
      <c r="J6066" s="3">
        <v>13.1944444444444</v>
      </c>
      <c r="K6066" s="3">
        <v>3.46850822991848</v>
      </c>
      <c r="L6066" s="3">
        <v>26.5580057526366</v>
      </c>
      <c r="M6066" s="3">
        <v>4.13901228116017</v>
      </c>
      <c r="N6066" s="3">
        <v>28.8822947576657</v>
      </c>
      <c r="O6066" s="3">
        <v>17.6050519357885</v>
      </c>
      <c r="P6066" s="3">
        <v>17.7484787018256</v>
      </c>
      <c r="Q6066" s="3">
        <v>26.8670019736423</v>
      </c>
      <c r="R6066" s="3">
        <v>11.6230366492147</v>
      </c>
      <c r="S6066" s="3"/>
      <c r="T6066" s="3"/>
      <c r="U6066" s="3"/>
      <c r="V6066" s="3"/>
      <c r="W6066" s="3"/>
      <c r="X6066" s="3"/>
      <c r="Y6066" s="3"/>
      <c r="Z6066" s="3"/>
      <c r="AA6066" s="3">
        <v>0.384416642392999</v>
      </c>
      <c r="AB6066" s="3">
        <v>0.79436191276024</v>
      </c>
      <c r="AC6066" s="3">
        <v>-7.73480662983426</v>
      </c>
      <c r="AD6066" s="3"/>
      <c r="AE6066" s="5">
        <v>1</v>
      </c>
      <c r="AF6066" s="3">
        <v>5.33822386668423</v>
      </c>
      <c r="AG6066" s="3"/>
      <c r="AH6066" s="3"/>
      <c r="AI6066" s="3"/>
      <c r="AJ6066" s="3"/>
      <c r="AK6066" s="3"/>
      <c r="AL6066" s="3"/>
      <c r="AM6066" s="3"/>
      <c r="AN6066" s="5" t="s">
        <v>46</v>
      </c>
      <c r="AO6066" s="1"/>
      <c r="AP6066" s="1"/>
      <c r="AQ6066" s="1"/>
    </row>
    <row r="6067" spans="1:43">
      <c r="A6067" s="1" t="s">
        <v>15116</v>
      </c>
      <c r="B6067" s="1" t="s">
        <v>15117</v>
      </c>
      <c r="C6067" s="3">
        <v>7.76712328767123</v>
      </c>
      <c r="D6067" s="4">
        <v>41402</v>
      </c>
      <c r="E6067" s="3">
        <v>4.4439463762</v>
      </c>
      <c r="F6067" s="5" t="s">
        <v>3248</v>
      </c>
      <c r="G6067" s="5">
        <v>2836</v>
      </c>
      <c r="H6067" s="5" t="s">
        <v>50</v>
      </c>
      <c r="I6067" s="3">
        <v>-0.0919963201471885</v>
      </c>
      <c r="J6067" s="3">
        <v>79.0978115230013</v>
      </c>
      <c r="K6067" s="3">
        <v>0</v>
      </c>
      <c r="L6067" s="3">
        <v>43.3820274457725</v>
      </c>
      <c r="M6067" s="3">
        <v>-0.275482093663895</v>
      </c>
      <c r="N6067" s="3">
        <v>82.9919857524488</v>
      </c>
      <c r="O6067" s="3">
        <v>0.648748841519939</v>
      </c>
      <c r="P6067" s="3">
        <v>55.1393330287803</v>
      </c>
      <c r="Q6067" s="3">
        <v>1.02067390096179</v>
      </c>
      <c r="R6067" s="3">
        <v>60.985031385804</v>
      </c>
      <c r="S6067" s="3">
        <v>1.36744523746922</v>
      </c>
      <c r="T6067" s="3">
        <v>71.9209039548023</v>
      </c>
      <c r="U6067" s="3">
        <v>5.05736695597447</v>
      </c>
      <c r="V6067" s="3">
        <v>78.8699690402477</v>
      </c>
      <c r="W6067" s="3">
        <v>11.2451046701202</v>
      </c>
      <c r="X6067" s="3">
        <v>77.2384034519957</v>
      </c>
      <c r="Y6067" s="3">
        <v>15.9398032021858</v>
      </c>
      <c r="Z6067" s="3">
        <v>69.9346405228758</v>
      </c>
      <c r="AA6067" s="3">
        <v>-0.0112381107468753</v>
      </c>
      <c r="AB6067" s="3">
        <v>0.380028796569488</v>
      </c>
      <c r="AC6067" s="3">
        <v>-1.80415217741337</v>
      </c>
      <c r="AD6067" s="3">
        <v>2.00056566387855</v>
      </c>
      <c r="AE6067" s="5">
        <v>4</v>
      </c>
      <c r="AF6067" s="3">
        <v>0.295244360027167</v>
      </c>
      <c r="AG6067" s="3">
        <v>1.79879899694997</v>
      </c>
      <c r="AH6067" s="3">
        <v>2.66536964598894</v>
      </c>
      <c r="AI6067" s="3">
        <v>3.71708359103857</v>
      </c>
      <c r="AJ6067" s="3">
        <v>3.44187226983923</v>
      </c>
      <c r="AK6067" s="3">
        <v>4.39581191268448</v>
      </c>
      <c r="AL6067" s="3"/>
      <c r="AM6067" s="3">
        <v>0.1</v>
      </c>
      <c r="AN6067" s="5" t="s">
        <v>56</v>
      </c>
      <c r="AO6067" s="1"/>
      <c r="AP6067" s="1"/>
      <c r="AQ6067" s="1"/>
    </row>
    <row r="6068" spans="1:43">
      <c r="A6068" s="1" t="s">
        <v>15118</v>
      </c>
      <c r="B6068" s="1" t="s">
        <v>15119</v>
      </c>
      <c r="C6068" s="3">
        <v>4.14794520547945</v>
      </c>
      <c r="D6068" s="4">
        <v>42723</v>
      </c>
      <c r="E6068" s="3">
        <v>8.59138874</v>
      </c>
      <c r="F6068" s="5" t="s">
        <v>7788</v>
      </c>
      <c r="G6068" s="5">
        <v>363</v>
      </c>
      <c r="H6068" s="5" t="s">
        <v>93</v>
      </c>
      <c r="I6068" s="3">
        <v>4.20527441197434</v>
      </c>
      <c r="J6068" s="3">
        <v>57.2</v>
      </c>
      <c r="K6068" s="3">
        <v>1.45732130464954</v>
      </c>
      <c r="L6068" s="3">
        <v>54.4598612487612</v>
      </c>
      <c r="M6068" s="3">
        <v>3.03030303030303</v>
      </c>
      <c r="N6068" s="3">
        <v>42.2654690618762</v>
      </c>
      <c r="O6068" s="3">
        <v>5.63583815028902</v>
      </c>
      <c r="P6068" s="3">
        <v>68.5613682092555</v>
      </c>
      <c r="Q6068" s="3">
        <v>9.75975975975975</v>
      </c>
      <c r="R6068" s="3">
        <v>61.0423116615067</v>
      </c>
      <c r="S6068" s="3">
        <v>33.0300272975432</v>
      </c>
      <c r="T6068" s="3">
        <v>59.3965060878772</v>
      </c>
      <c r="U6068" s="3">
        <v>82.0672478206725</v>
      </c>
      <c r="V6068" s="3">
        <v>48.781838316722</v>
      </c>
      <c r="W6068" s="3">
        <v>44.1814595660749</v>
      </c>
      <c r="X6068" s="3">
        <v>64.856429463171</v>
      </c>
      <c r="Y6068" s="3"/>
      <c r="Z6068" s="3"/>
      <c r="AA6068" s="3">
        <v>0.387072610950253</v>
      </c>
      <c r="AB6068" s="3">
        <v>0.173925410279292</v>
      </c>
      <c r="AC6068" s="3">
        <v>-26.8292682926829</v>
      </c>
      <c r="AD6068" s="3">
        <v>0.482555786425594</v>
      </c>
      <c r="AE6068" s="5">
        <v>7</v>
      </c>
      <c r="AF6068" s="3">
        <v>1.03668881850965</v>
      </c>
      <c r="AG6068" s="3">
        <v>28.514716626031</v>
      </c>
      <c r="AH6068" s="3">
        <v>35.9376864499968</v>
      </c>
      <c r="AI6068" s="3">
        <v>13.1888798278155</v>
      </c>
      <c r="AJ6068" s="3">
        <v>10.1666672821326</v>
      </c>
      <c r="AK6068" s="3"/>
      <c r="AL6068" s="3"/>
      <c r="AM6068" s="3">
        <v>0.05</v>
      </c>
      <c r="AN6068" s="5" t="s">
        <v>56</v>
      </c>
      <c r="AO6068" s="1"/>
      <c r="AP6068" s="1"/>
      <c r="AQ6068" s="1"/>
    </row>
    <row r="6069" spans="1:43">
      <c r="A6069" s="1" t="s">
        <v>15120</v>
      </c>
      <c r="B6069" s="1" t="s">
        <v>15121</v>
      </c>
      <c r="C6069" s="3">
        <v>3.95342465753425</v>
      </c>
      <c r="D6069" s="4">
        <v>42794</v>
      </c>
      <c r="E6069" s="3">
        <v>4.5448348123</v>
      </c>
      <c r="F6069" s="5" t="s">
        <v>319</v>
      </c>
      <c r="G6069" s="5">
        <v>920</v>
      </c>
      <c r="H6069" s="5" t="s">
        <v>112</v>
      </c>
      <c r="I6069" s="3">
        <v>18.5340314136126</v>
      </c>
      <c r="J6069" s="3">
        <v>12.6315789473684</v>
      </c>
      <c r="K6069" s="3">
        <v>5.99250936329587</v>
      </c>
      <c r="L6069" s="3">
        <v>6.18556701030928</v>
      </c>
      <c r="M6069" s="3">
        <v>8.74159462055715</v>
      </c>
      <c r="N6069" s="3">
        <v>18.9473684210526</v>
      </c>
      <c r="O6069" s="3">
        <v>37.4829209048125</v>
      </c>
      <c r="P6069" s="3">
        <v>7.4468085106383</v>
      </c>
      <c r="Q6069" s="3">
        <v>18.2091110821042</v>
      </c>
      <c r="R6069" s="3">
        <v>32.5842696629214</v>
      </c>
      <c r="S6069" s="3">
        <v>9.08214887978799</v>
      </c>
      <c r="T6069" s="3">
        <v>59.2592592592593</v>
      </c>
      <c r="U6069" s="3">
        <v>-6.17488603398259</v>
      </c>
      <c r="V6069" s="3">
        <v>94.1176470588235</v>
      </c>
      <c r="W6069" s="3">
        <v>0.11054609772275</v>
      </c>
      <c r="X6069" s="3">
        <v>94.5454545454545</v>
      </c>
      <c r="Y6069" s="3"/>
      <c r="Z6069" s="3"/>
      <c r="AA6069" s="3">
        <v>0.0409616522114713</v>
      </c>
      <c r="AB6069" s="3">
        <v>0.0203427067602486</v>
      </c>
      <c r="AC6069" s="3">
        <v>-65.6982193064667</v>
      </c>
      <c r="AD6069" s="3">
        <v>0.00055964927566847</v>
      </c>
      <c r="AE6069" s="5">
        <v>5</v>
      </c>
      <c r="AF6069" s="3">
        <v>0.261315597231889</v>
      </c>
      <c r="AG6069" s="3">
        <v>4.98141170948305</v>
      </c>
      <c r="AH6069" s="3">
        <v>4.92840311205747</v>
      </c>
      <c r="AI6069" s="3">
        <v>0.916196873928765</v>
      </c>
      <c r="AJ6069" s="3"/>
      <c r="AK6069" s="3"/>
      <c r="AL6069" s="3"/>
      <c r="AM6069" s="3"/>
      <c r="AN6069" s="5" t="s">
        <v>46</v>
      </c>
      <c r="AO6069" s="1"/>
      <c r="AP6069" s="1"/>
      <c r="AQ6069" s="1"/>
    </row>
    <row r="6070" spans="1:43">
      <c r="A6070" s="1" t="s">
        <v>15122</v>
      </c>
      <c r="B6070" s="1" t="s">
        <v>15123</v>
      </c>
      <c r="C6070" s="3">
        <v>0.380821917808219</v>
      </c>
      <c r="D6070" s="4">
        <v>44098</v>
      </c>
      <c r="E6070" s="3">
        <v>8.9236997299</v>
      </c>
      <c r="F6070" s="5" t="s">
        <v>3261</v>
      </c>
      <c r="G6070" s="5">
        <v>140</v>
      </c>
      <c r="H6070" s="5" t="s">
        <v>55</v>
      </c>
      <c r="I6070" s="3">
        <v>0.552649758215714</v>
      </c>
      <c r="J6070" s="3">
        <v>93.40592861464</v>
      </c>
      <c r="K6070" s="3">
        <v>-1.02962603205441</v>
      </c>
      <c r="L6070" s="3">
        <v>96.9491525423729</v>
      </c>
      <c r="M6070" s="3">
        <v>0.354575002462309</v>
      </c>
      <c r="N6070" s="3">
        <v>86.2357869539198</v>
      </c>
      <c r="O6070" s="3">
        <v>3.02325581395348</v>
      </c>
      <c r="P6070" s="3">
        <v>94.1059602649007</v>
      </c>
      <c r="Q6070" s="3"/>
      <c r="R6070" s="3"/>
      <c r="S6070" s="3"/>
      <c r="T6070" s="3"/>
      <c r="U6070" s="3"/>
      <c r="V6070" s="3"/>
      <c r="W6070" s="3"/>
      <c r="X6070" s="3"/>
      <c r="Y6070" s="3"/>
      <c r="Z6070" s="3"/>
      <c r="AA6070" s="3">
        <v>0.0572177839411406</v>
      </c>
      <c r="AB6070" s="3">
        <v>0.096671679814598</v>
      </c>
      <c r="AC6070" s="3">
        <v>-3.47669571807504</v>
      </c>
      <c r="AD6070" s="3"/>
      <c r="AE6070" s="5">
        <v>2</v>
      </c>
      <c r="AF6070" s="3">
        <v>0.761584051836744</v>
      </c>
      <c r="AG6070" s="3"/>
      <c r="AH6070" s="3"/>
      <c r="AI6070" s="3"/>
      <c r="AJ6070" s="3"/>
      <c r="AK6070" s="3"/>
      <c r="AL6070" s="3"/>
      <c r="AM6070" s="3"/>
      <c r="AN6070" s="5" t="s">
        <v>1266</v>
      </c>
      <c r="AO6070" s="1"/>
      <c r="AP6070" s="1"/>
      <c r="AQ6070" s="1"/>
    </row>
    <row r="6071" spans="1:43">
      <c r="A6071" s="1" t="s">
        <v>15124</v>
      </c>
      <c r="B6071" s="1" t="s">
        <v>15125</v>
      </c>
      <c r="C6071" s="3">
        <v>8.43287671232877</v>
      </c>
      <c r="D6071" s="4">
        <v>41159</v>
      </c>
      <c r="E6071" s="3">
        <v>0.4495913111</v>
      </c>
      <c r="F6071" s="5" t="s">
        <v>15126</v>
      </c>
      <c r="G6071" s="5">
        <v>2228</v>
      </c>
      <c r="H6071" s="5" t="s">
        <v>60</v>
      </c>
      <c r="I6071" s="3">
        <v>0.268166089965405</v>
      </c>
      <c r="J6071" s="3">
        <v>80.5555555555556</v>
      </c>
      <c r="K6071" s="3">
        <v>1.31993006993007</v>
      </c>
      <c r="L6071" s="3">
        <v>66.3470757430489</v>
      </c>
      <c r="M6071" s="3">
        <v>-2.08650109815847</v>
      </c>
      <c r="N6071" s="3">
        <v>77.8437190900099</v>
      </c>
      <c r="O6071" s="3">
        <v>0.268166089965405</v>
      </c>
      <c r="P6071" s="3">
        <v>80.1217038539554</v>
      </c>
      <c r="Q6071" s="3">
        <v>-2.84157585917855</v>
      </c>
      <c r="R6071" s="3">
        <v>79.2670157068063</v>
      </c>
      <c r="S6071" s="3">
        <v>22.5264270613108</v>
      </c>
      <c r="T6071" s="3">
        <v>71.8599033816425</v>
      </c>
      <c r="U6071" s="3">
        <v>40.642475833001</v>
      </c>
      <c r="V6071" s="3">
        <v>76.2308998302207</v>
      </c>
      <c r="W6071" s="3">
        <v>12.6553810793879</v>
      </c>
      <c r="X6071" s="3">
        <v>87.0454545454545</v>
      </c>
      <c r="Y6071" s="3">
        <v>16.3258888933497</v>
      </c>
      <c r="Z6071" s="3">
        <v>92.5566343042071</v>
      </c>
      <c r="AA6071" s="3">
        <v>0.114748444696297</v>
      </c>
      <c r="AB6071" s="3">
        <v>0.0317626542591144</v>
      </c>
      <c r="AC6071" s="3">
        <v>-32.7663561422695</v>
      </c>
      <c r="AD6071" s="3">
        <v>0.123435041003188</v>
      </c>
      <c r="AE6071" s="5">
        <v>3</v>
      </c>
      <c r="AF6071" s="3">
        <v>0.228712951509885</v>
      </c>
      <c r="AG6071" s="3">
        <v>13.9593934936919</v>
      </c>
      <c r="AH6071" s="3">
        <v>19.4960274856605</v>
      </c>
      <c r="AI6071" s="3">
        <v>1.8813429246183</v>
      </c>
      <c r="AJ6071" s="3">
        <v>2.09803007342522</v>
      </c>
      <c r="AK6071" s="3">
        <v>4.75041280955191</v>
      </c>
      <c r="AL6071" s="3">
        <v>9.10516389415788</v>
      </c>
      <c r="AM6071" s="3"/>
      <c r="AN6071" s="5" t="s">
        <v>46</v>
      </c>
      <c r="AO6071" s="1"/>
      <c r="AP6071" s="1"/>
      <c r="AQ6071" s="1"/>
    </row>
    <row r="6072" spans="1:43">
      <c r="A6072" s="1" t="s">
        <v>15127</v>
      </c>
      <c r="B6072" s="1" t="s">
        <v>15128</v>
      </c>
      <c r="C6072" s="3">
        <v>10.8876712328767</v>
      </c>
      <c r="D6072" s="4">
        <v>40263</v>
      </c>
      <c r="E6072" s="3">
        <v>2.1576110193</v>
      </c>
      <c r="F6072" s="5" t="s">
        <v>6219</v>
      </c>
      <c r="G6072" s="5">
        <v>2162</v>
      </c>
      <c r="H6072" s="5" t="s">
        <v>93</v>
      </c>
      <c r="I6072" s="3">
        <v>23.6354531797696</v>
      </c>
      <c r="J6072" s="3">
        <v>0.45</v>
      </c>
      <c r="K6072" s="3">
        <v>3.73949579831933</v>
      </c>
      <c r="L6072" s="3">
        <v>15.7581764122894</v>
      </c>
      <c r="M6072" s="3">
        <v>16.8480832938949</v>
      </c>
      <c r="N6072" s="3">
        <v>0.349301397205589</v>
      </c>
      <c r="O6072" s="3">
        <v>28.52680895367</v>
      </c>
      <c r="P6072" s="3">
        <v>5.83501006036217</v>
      </c>
      <c r="Q6072" s="3">
        <v>21.3267813267813</v>
      </c>
      <c r="R6072" s="3">
        <v>33.8493292053664</v>
      </c>
      <c r="S6072" s="3">
        <v>90.6563706563706</v>
      </c>
      <c r="T6072" s="3">
        <v>8.20539968237163</v>
      </c>
      <c r="U6072" s="3">
        <v>234.100135317997</v>
      </c>
      <c r="V6072" s="3">
        <v>2.87929125138427</v>
      </c>
      <c r="W6072" s="3">
        <v>194.982078853047</v>
      </c>
      <c r="X6072" s="3">
        <v>3.37078651685393</v>
      </c>
      <c r="Y6072" s="3">
        <v>187.093023255814</v>
      </c>
      <c r="Z6072" s="3">
        <v>13.5064935064935</v>
      </c>
      <c r="AA6072" s="3">
        <v>0.283647759615634</v>
      </c>
      <c r="AB6072" s="3">
        <v>0.299661655650477</v>
      </c>
      <c r="AC6072" s="3">
        <v>-37.2819100091827</v>
      </c>
      <c r="AD6072" s="3">
        <v>1.16201288092664</v>
      </c>
      <c r="AE6072" s="5">
        <v>5</v>
      </c>
      <c r="AF6072" s="3">
        <v>3.01049253653292</v>
      </c>
      <c r="AG6072" s="3">
        <v>110.911518004718</v>
      </c>
      <c r="AH6072" s="3">
        <v>88.0291015216463</v>
      </c>
      <c r="AI6072" s="3">
        <v>42.7820147848207</v>
      </c>
      <c r="AJ6072" s="3">
        <v>29.2330860840894</v>
      </c>
      <c r="AK6072" s="3">
        <v>25.353909941019</v>
      </c>
      <c r="AL6072" s="3">
        <v>25.1078889766545</v>
      </c>
      <c r="AM6072" s="3"/>
      <c r="AN6072" s="5" t="s">
        <v>46</v>
      </c>
      <c r="AO6072" s="1"/>
      <c r="AP6072" s="1"/>
      <c r="AQ6072" s="1"/>
    </row>
    <row r="6073" spans="1:43">
      <c r="A6073" s="1" t="s">
        <v>15129</v>
      </c>
      <c r="B6073" s="1" t="s">
        <v>15130</v>
      </c>
      <c r="C6073" s="3">
        <v>4.63561643835616</v>
      </c>
      <c r="D6073" s="4">
        <v>42545</v>
      </c>
      <c r="E6073" s="3">
        <v>1.0178064057</v>
      </c>
      <c r="F6073" s="5" t="s">
        <v>4192</v>
      </c>
      <c r="G6073" s="5">
        <v>1693</v>
      </c>
      <c r="H6073" s="5" t="s">
        <v>71</v>
      </c>
      <c r="I6073" s="3">
        <v>-0.878835902607726</v>
      </c>
      <c r="J6073" s="3">
        <v>77.3584905660377</v>
      </c>
      <c r="K6073" s="3">
        <v>-0.232018561484928</v>
      </c>
      <c r="L6073" s="3">
        <v>91.8238993710692</v>
      </c>
      <c r="M6073" s="3">
        <v>-0.778771271993091</v>
      </c>
      <c r="N6073" s="3">
        <v>66.0377358490566</v>
      </c>
      <c r="O6073" s="3">
        <v>-0.563665269547641</v>
      </c>
      <c r="P6073" s="3">
        <v>72.7848101265823</v>
      </c>
      <c r="Q6073" s="3">
        <v>-0.419742365031134</v>
      </c>
      <c r="R6073" s="3">
        <v>69.2307692307692</v>
      </c>
      <c r="S6073" s="3">
        <v>2.65592360489404</v>
      </c>
      <c r="T6073" s="3">
        <v>47.6510067114094</v>
      </c>
      <c r="U6073" s="3">
        <v>8.483128350678</v>
      </c>
      <c r="V6073" s="3">
        <v>53.9568345323741</v>
      </c>
      <c r="W6073" s="3">
        <v>15.4116388669499</v>
      </c>
      <c r="X6073" s="3">
        <v>53.2374100719424</v>
      </c>
      <c r="Y6073" s="3"/>
      <c r="Z6073" s="3"/>
      <c r="AA6073" s="3">
        <v>0.0336349768090015</v>
      </c>
      <c r="AB6073" s="3">
        <v>0.247358083737419</v>
      </c>
      <c r="AC6073" s="3">
        <v>-2.46397694524495</v>
      </c>
      <c r="AD6073" s="3">
        <v>1.98243558119617</v>
      </c>
      <c r="AE6073" s="5">
        <v>2</v>
      </c>
      <c r="AF6073" s="3">
        <v>0.406736925605743</v>
      </c>
      <c r="AG6073" s="3">
        <v>2.78877176550925</v>
      </c>
      <c r="AH6073" s="3">
        <v>4.2770234152298</v>
      </c>
      <c r="AI6073" s="3">
        <v>4.80455180333206</v>
      </c>
      <c r="AJ6073" s="3">
        <v>4.06336084368033</v>
      </c>
      <c r="AK6073" s="3"/>
      <c r="AL6073" s="3"/>
      <c r="AM6073" s="3"/>
      <c r="AN6073" s="5" t="s">
        <v>46</v>
      </c>
      <c r="AO6073" s="1"/>
      <c r="AP6073" s="1"/>
      <c r="AQ6073" s="1"/>
    </row>
    <row r="6074" spans="1:43">
      <c r="A6074" s="1" t="s">
        <v>15131</v>
      </c>
      <c r="B6074" s="1" t="s">
        <v>15132</v>
      </c>
      <c r="C6074" s="3">
        <v>5.02191780821918</v>
      </c>
      <c r="D6074" s="4">
        <v>42404</v>
      </c>
      <c r="E6074" s="3">
        <v>9.973764515</v>
      </c>
      <c r="F6074" s="5" t="s">
        <v>15133</v>
      </c>
      <c r="G6074" s="5">
        <v>272</v>
      </c>
      <c r="H6074" s="5" t="s">
        <v>71</v>
      </c>
      <c r="I6074" s="3">
        <v>-0.547845142439753</v>
      </c>
      <c r="J6074" s="3">
        <v>71.0691823899371</v>
      </c>
      <c r="K6074" s="3">
        <v>-0.0733944954128499</v>
      </c>
      <c r="L6074" s="3">
        <v>76.1006289308176</v>
      </c>
      <c r="M6074" s="3">
        <v>-0.475146198830419</v>
      </c>
      <c r="N6074" s="3">
        <v>53.4591194968553</v>
      </c>
      <c r="O6074" s="3">
        <v>-0.158885358103169</v>
      </c>
      <c r="P6074" s="3">
        <v>65.1898734177215</v>
      </c>
      <c r="Q6074" s="3">
        <v>0.0919756883004004</v>
      </c>
      <c r="R6074" s="3">
        <v>62.1794871794872</v>
      </c>
      <c r="S6074" s="3">
        <v>-0.513950602771689</v>
      </c>
      <c r="T6074" s="3">
        <v>87.248322147651</v>
      </c>
      <c r="U6074" s="3">
        <v>8.3500148611591</v>
      </c>
      <c r="V6074" s="3">
        <v>54.6762589928058</v>
      </c>
      <c r="W6074" s="3">
        <v>14.2371806046415</v>
      </c>
      <c r="X6074" s="3">
        <v>60.431654676259</v>
      </c>
      <c r="Y6074" s="3">
        <v>18.6559763656634</v>
      </c>
      <c r="Z6074" s="3">
        <v>50.7936507936508</v>
      </c>
      <c r="AA6074" s="3">
        <v>-0.0466560542006344</v>
      </c>
      <c r="AB6074" s="3">
        <v>0.192905237118099</v>
      </c>
      <c r="AC6074" s="3">
        <v>-5.25624178712218</v>
      </c>
      <c r="AD6074" s="3">
        <v>0.861515520671428</v>
      </c>
      <c r="AE6074" s="5">
        <v>3</v>
      </c>
      <c r="AF6074" s="3">
        <v>0.378619962763137</v>
      </c>
      <c r="AG6074" s="3">
        <v>0.286838576901349</v>
      </c>
      <c r="AH6074" s="3">
        <v>4.46182024213153</v>
      </c>
      <c r="AI6074" s="3">
        <v>4.58265420692689</v>
      </c>
      <c r="AJ6074" s="3">
        <v>3.81598985327873</v>
      </c>
      <c r="AK6074" s="3"/>
      <c r="AL6074" s="3"/>
      <c r="AM6074" s="3"/>
      <c r="AN6074" s="5" t="s">
        <v>46</v>
      </c>
      <c r="AO6074" s="1"/>
      <c r="AP6074" s="1"/>
      <c r="AQ6074" s="1"/>
    </row>
    <row r="6075" spans="1:43">
      <c r="A6075" s="1" t="s">
        <v>15134</v>
      </c>
      <c r="B6075" s="1" t="s">
        <v>15135</v>
      </c>
      <c r="C6075" s="3">
        <v>10.3123287671233</v>
      </c>
      <c r="D6075" s="4">
        <v>40473</v>
      </c>
      <c r="E6075" s="3">
        <v>10.6502037444</v>
      </c>
      <c r="F6075" s="5" t="s">
        <v>15136</v>
      </c>
      <c r="G6075" s="5">
        <v>204</v>
      </c>
      <c r="H6075" s="5" t="s">
        <v>60</v>
      </c>
      <c r="I6075" s="3">
        <v>6.68264110756123</v>
      </c>
      <c r="J6075" s="3">
        <v>51.4880952380952</v>
      </c>
      <c r="K6075" s="3">
        <v>2.46771512594296</v>
      </c>
      <c r="L6075" s="3">
        <v>46.5004793863854</v>
      </c>
      <c r="M6075" s="3">
        <v>1.22521157003915</v>
      </c>
      <c r="N6075" s="3">
        <v>55.786350148368</v>
      </c>
      <c r="O6075" s="3">
        <v>10.2035203520352</v>
      </c>
      <c r="P6075" s="3">
        <v>51.6227180527383</v>
      </c>
      <c r="Q6075" s="3">
        <v>12.8096846846847</v>
      </c>
      <c r="R6075" s="3">
        <v>50.3664921465969</v>
      </c>
      <c r="S6075" s="3">
        <v>42.0166578061315</v>
      </c>
      <c r="T6075" s="3">
        <v>45.8937198067633</v>
      </c>
      <c r="U6075" s="3">
        <v>94.3459374278073</v>
      </c>
      <c r="V6075" s="3">
        <v>28.5229202037351</v>
      </c>
      <c r="W6075" s="3">
        <v>52.5800239241372</v>
      </c>
      <c r="X6075" s="3">
        <v>45.9090909090909</v>
      </c>
      <c r="Y6075" s="3">
        <v>56.6475177894531</v>
      </c>
      <c r="Z6075" s="3">
        <v>66.3430420711974</v>
      </c>
      <c r="AA6075" s="3">
        <v>0.196093588158295</v>
      </c>
      <c r="AB6075" s="3">
        <v>0.128434102415947</v>
      </c>
      <c r="AC6075" s="3">
        <v>-35.0386576739595</v>
      </c>
      <c r="AD6075" s="3">
        <v>0.430794156441392</v>
      </c>
      <c r="AE6075" s="5">
        <v>7</v>
      </c>
      <c r="AF6075" s="3">
        <v>1.04631170152567</v>
      </c>
      <c r="AG6075" s="3">
        <v>37.8943541205413</v>
      </c>
      <c r="AH6075" s="3">
        <v>42.096708957986</v>
      </c>
      <c r="AI6075" s="3">
        <v>12.8063917535624</v>
      </c>
      <c r="AJ6075" s="3">
        <v>11.6142063492027</v>
      </c>
      <c r="AK6075" s="3">
        <v>8.06413590749908</v>
      </c>
      <c r="AL6075" s="3">
        <v>9.1320692365493</v>
      </c>
      <c r="AM6075" s="3"/>
      <c r="AN6075" s="5" t="s">
        <v>46</v>
      </c>
      <c r="AO6075" s="1"/>
      <c r="AP6075" s="1"/>
      <c r="AQ6075" s="1"/>
    </row>
    <row r="6076" spans="1:43">
      <c r="A6076" s="1" t="s">
        <v>15137</v>
      </c>
      <c r="B6076" s="1" t="s">
        <v>15138</v>
      </c>
      <c r="C6076" s="3">
        <v>9.66301369863014</v>
      </c>
      <c r="D6076" s="4">
        <v>40710</v>
      </c>
      <c r="E6076" s="3">
        <v>4.3883621057</v>
      </c>
      <c r="F6076" s="5" t="s">
        <v>3759</v>
      </c>
      <c r="G6076" s="5">
        <v>302</v>
      </c>
      <c r="H6076" s="5" t="s">
        <v>191</v>
      </c>
      <c r="I6076" s="3">
        <v>8.96921641791045</v>
      </c>
      <c r="J6076" s="3">
        <v>58.9511754068716</v>
      </c>
      <c r="K6076" s="3">
        <v>1.83950132949742</v>
      </c>
      <c r="L6076" s="3">
        <v>62.6712328767123</v>
      </c>
      <c r="M6076" s="3">
        <v>5.13928266054632</v>
      </c>
      <c r="N6076" s="3">
        <v>52.6126126126126</v>
      </c>
      <c r="O6076" s="3">
        <v>9.16779589738798</v>
      </c>
      <c r="P6076" s="3">
        <v>78.2857142857143</v>
      </c>
      <c r="Q6076" s="3">
        <v>8.50362251532604</v>
      </c>
      <c r="R6076" s="3">
        <v>83.2285115303983</v>
      </c>
      <c r="S6076" s="3">
        <v>44.9407531484583</v>
      </c>
      <c r="T6076" s="3">
        <v>76.4705882352941</v>
      </c>
      <c r="U6076" s="3">
        <v>86.1767729894581</v>
      </c>
      <c r="V6076" s="3">
        <v>85.6304985337243</v>
      </c>
      <c r="W6076" s="3">
        <v>50.2988115644422</v>
      </c>
      <c r="X6076" s="3">
        <v>92.9328621908127</v>
      </c>
      <c r="Y6076" s="3">
        <v>94.0347857549461</v>
      </c>
      <c r="Z6076" s="3">
        <v>82.2784810126582</v>
      </c>
      <c r="AA6076" s="3">
        <v>0.221804676192361</v>
      </c>
      <c r="AB6076" s="3">
        <v>0.130428329352959</v>
      </c>
      <c r="AC6076" s="3">
        <v>-31.038696439005</v>
      </c>
      <c r="AD6076" s="3">
        <v>0.467771749534241</v>
      </c>
      <c r="AE6076" s="5">
        <v>5</v>
      </c>
      <c r="AF6076" s="3">
        <v>0.979930332725852</v>
      </c>
      <c r="AG6076" s="3">
        <v>35.4974491452315</v>
      </c>
      <c r="AH6076" s="3">
        <v>38.8731955032165</v>
      </c>
      <c r="AI6076" s="3">
        <v>13.38980869889</v>
      </c>
      <c r="AJ6076" s="3">
        <v>11.1314326904003</v>
      </c>
      <c r="AK6076" s="3">
        <v>22.5422415762237</v>
      </c>
      <c r="AL6076" s="3">
        <v>24.5238706603152</v>
      </c>
      <c r="AM6076" s="3"/>
      <c r="AN6076" s="5" t="s">
        <v>46</v>
      </c>
      <c r="AO6076" s="1"/>
      <c r="AP6076" s="1"/>
      <c r="AQ6076" s="1"/>
    </row>
    <row r="6077" spans="1:43">
      <c r="A6077" s="1" t="s">
        <v>15139</v>
      </c>
      <c r="B6077" s="1" t="s">
        <v>15140</v>
      </c>
      <c r="C6077" s="3">
        <v>3.76164383561644</v>
      </c>
      <c r="D6077" s="4">
        <v>42864</v>
      </c>
      <c r="E6077" s="3">
        <v>1.5977031318</v>
      </c>
      <c r="F6077" s="5" t="s">
        <v>15136</v>
      </c>
      <c r="G6077" s="5">
        <v>204</v>
      </c>
      <c r="H6077" s="5" t="s">
        <v>60</v>
      </c>
      <c r="I6077" s="3">
        <v>9.95891863238801</v>
      </c>
      <c r="J6077" s="3">
        <v>21.6269841269841</v>
      </c>
      <c r="K6077" s="3">
        <v>2.33719782930439</v>
      </c>
      <c r="L6077" s="3">
        <v>48.8015340364334</v>
      </c>
      <c r="M6077" s="3">
        <v>2.12307692307692</v>
      </c>
      <c r="N6077" s="3">
        <v>50.4451038575668</v>
      </c>
      <c r="O6077" s="3">
        <v>12.2573226002841</v>
      </c>
      <c r="P6077" s="3">
        <v>44.5233265720081</v>
      </c>
      <c r="Q6077" s="3">
        <v>17.5200056653212</v>
      </c>
      <c r="R6077" s="3">
        <v>41.0471204188482</v>
      </c>
      <c r="S6077" s="3">
        <v>50.5488523995282</v>
      </c>
      <c r="T6077" s="3">
        <v>30.5555555555556</v>
      </c>
      <c r="U6077" s="3">
        <v>109.877323890224</v>
      </c>
      <c r="V6077" s="3">
        <v>18.3361629881155</v>
      </c>
      <c r="W6077" s="3">
        <v>60.1988608939087</v>
      </c>
      <c r="X6077" s="3">
        <v>35.9090909090909</v>
      </c>
      <c r="Y6077" s="3"/>
      <c r="Z6077" s="3"/>
      <c r="AA6077" s="3">
        <v>0.218936441002435</v>
      </c>
      <c r="AB6077" s="3">
        <v>0.137434055164317</v>
      </c>
      <c r="AC6077" s="3">
        <v>-38.0472817274046</v>
      </c>
      <c r="AD6077" s="3">
        <v>0.446172234936385</v>
      </c>
      <c r="AE6077" s="5">
        <v>5</v>
      </c>
      <c r="AF6077" s="3">
        <v>1.18280861182762</v>
      </c>
      <c r="AG6077" s="3">
        <v>49.0459015193202</v>
      </c>
      <c r="AH6077" s="3">
        <v>48.2498053810055</v>
      </c>
      <c r="AI6077" s="3">
        <v>14.8352385349959</v>
      </c>
      <c r="AJ6077" s="3"/>
      <c r="AK6077" s="3"/>
      <c r="AL6077" s="3"/>
      <c r="AM6077" s="3"/>
      <c r="AN6077" s="5" t="s">
        <v>46</v>
      </c>
      <c r="AO6077" s="1"/>
      <c r="AP6077" s="1"/>
      <c r="AQ6077" s="1"/>
    </row>
    <row r="6078" spans="1:43">
      <c r="A6078" s="1" t="s">
        <v>15141</v>
      </c>
      <c r="B6078" s="1" t="s">
        <v>15142</v>
      </c>
      <c r="C6078" s="3">
        <v>6.92054794520548</v>
      </c>
      <c r="D6078" s="4">
        <v>41711</v>
      </c>
      <c r="E6078" s="3">
        <v>28.0542258572</v>
      </c>
      <c r="F6078" s="5" t="s">
        <v>15136</v>
      </c>
      <c r="G6078" s="5">
        <v>204</v>
      </c>
      <c r="H6078" s="5" t="s">
        <v>60</v>
      </c>
      <c r="I6078" s="3">
        <v>-10.2264079147641</v>
      </c>
      <c r="J6078" s="3">
        <v>99.6031746031746</v>
      </c>
      <c r="K6078" s="3">
        <v>-1.41036356038447</v>
      </c>
      <c r="L6078" s="3">
        <v>97.8906999041227</v>
      </c>
      <c r="M6078" s="3">
        <v>-10.1922344880091</v>
      </c>
      <c r="N6078" s="3">
        <v>98.2195845697329</v>
      </c>
      <c r="O6078" s="3">
        <v>-11.1895351025786</v>
      </c>
      <c r="P6078" s="3">
        <v>97.1602434077079</v>
      </c>
      <c r="Q6078" s="3">
        <v>-15.2187584224239</v>
      </c>
      <c r="R6078" s="3">
        <v>97.2774869109948</v>
      </c>
      <c r="S6078" s="3">
        <v>9.1517446196576</v>
      </c>
      <c r="T6078" s="3">
        <v>88.0434782608696</v>
      </c>
      <c r="U6078" s="3">
        <v>26.1483080437834</v>
      </c>
      <c r="V6078" s="3">
        <v>86.5874363327674</v>
      </c>
      <c r="W6078" s="3">
        <v>14.1585833126177</v>
      </c>
      <c r="X6078" s="3">
        <v>86.3636363636364</v>
      </c>
      <c r="Y6078" s="3">
        <v>6.97277953818963</v>
      </c>
      <c r="Z6078" s="3">
        <v>94.8220064724919</v>
      </c>
      <c r="AA6078" s="3">
        <v>0.0476408294435071</v>
      </c>
      <c r="AB6078" s="3">
        <v>0.0509087967757712</v>
      </c>
      <c r="AC6078" s="3">
        <v>-32.1672851323324</v>
      </c>
      <c r="AD6078" s="3">
        <v>0.140030456308108</v>
      </c>
      <c r="AE6078" s="5">
        <v>4</v>
      </c>
      <c r="AF6078" s="3">
        <v>0.695155062714834</v>
      </c>
      <c r="AG6078" s="3">
        <v>1.83104199099535</v>
      </c>
      <c r="AH6078" s="3">
        <v>17.1051049392598</v>
      </c>
      <c r="AI6078" s="3">
        <v>6.29297444646109</v>
      </c>
      <c r="AJ6078" s="3">
        <v>1.94766075468933</v>
      </c>
      <c r="AK6078" s="3">
        <v>-5.02429377866117</v>
      </c>
      <c r="AL6078" s="3"/>
      <c r="AM6078" s="3"/>
      <c r="AN6078" s="5" t="s">
        <v>46</v>
      </c>
      <c r="AO6078" s="1"/>
      <c r="AP6078" s="1"/>
      <c r="AQ6078" s="1"/>
    </row>
    <row r="6079" spans="1:43">
      <c r="A6079" s="1" t="s">
        <v>15143</v>
      </c>
      <c r="B6079" s="1" t="s">
        <v>15144</v>
      </c>
      <c r="C6079" s="3">
        <v>6.70684931506849</v>
      </c>
      <c r="D6079" s="4">
        <v>41789</v>
      </c>
      <c r="E6079" s="3">
        <v>3.3249425036</v>
      </c>
      <c r="F6079" s="5" t="s">
        <v>15136</v>
      </c>
      <c r="G6079" s="5">
        <v>204</v>
      </c>
      <c r="H6079" s="5" t="s">
        <v>60</v>
      </c>
      <c r="I6079" s="3">
        <v>8.81959538538707</v>
      </c>
      <c r="J6079" s="3">
        <v>32.4404761904762</v>
      </c>
      <c r="K6079" s="3">
        <v>2.1101349231252</v>
      </c>
      <c r="L6079" s="3">
        <v>53.3077660594439</v>
      </c>
      <c r="M6079" s="3">
        <v>0.899155104255481</v>
      </c>
      <c r="N6079" s="3">
        <v>58.3580613254204</v>
      </c>
      <c r="O6079" s="3">
        <v>24.5050215208034</v>
      </c>
      <c r="P6079" s="3">
        <v>4.05679513184584</v>
      </c>
      <c r="Q6079" s="3">
        <v>32.4276762479361</v>
      </c>
      <c r="R6079" s="3">
        <v>5.13089005235602</v>
      </c>
      <c r="S6079" s="3">
        <v>67.4708706730244</v>
      </c>
      <c r="T6079" s="3">
        <v>8.33333333333333</v>
      </c>
      <c r="U6079" s="3">
        <v>113.343323338413</v>
      </c>
      <c r="V6079" s="3">
        <v>16.8081494057725</v>
      </c>
      <c r="W6079" s="3">
        <v>61.5797893214987</v>
      </c>
      <c r="X6079" s="3">
        <v>34.3181818181818</v>
      </c>
      <c r="Y6079" s="3">
        <v>58.3075655447864</v>
      </c>
      <c r="Z6079" s="3">
        <v>64.4012944983819</v>
      </c>
      <c r="AA6079" s="3">
        <v>0.268041359411322</v>
      </c>
      <c r="AB6079" s="3">
        <v>0.146186594504232</v>
      </c>
      <c r="AC6079" s="3">
        <v>-38.9723133425247</v>
      </c>
      <c r="AD6079" s="3">
        <v>0.444166117626231</v>
      </c>
      <c r="AE6079" s="5">
        <v>7</v>
      </c>
      <c r="AF6079" s="3">
        <v>1.31590947384943</v>
      </c>
      <c r="AG6079" s="3">
        <v>65.7640590942202</v>
      </c>
      <c r="AH6079" s="3">
        <v>47.832031665097</v>
      </c>
      <c r="AI6079" s="3">
        <v>13.2173181590745</v>
      </c>
      <c r="AJ6079" s="3">
        <v>10.2177609702143</v>
      </c>
      <c r="AK6079" s="3">
        <v>11.492419731931</v>
      </c>
      <c r="AL6079" s="3"/>
      <c r="AM6079" s="3"/>
      <c r="AN6079" s="5" t="s">
        <v>46</v>
      </c>
      <c r="AO6079" s="1"/>
      <c r="AP6079" s="1"/>
      <c r="AQ6079" s="1"/>
    </row>
    <row r="6080" spans="1:43">
      <c r="A6080" s="1" t="s">
        <v>15145</v>
      </c>
      <c r="B6080" s="1" t="s">
        <v>15146</v>
      </c>
      <c r="C6080" s="3">
        <v>6.55616438356164</v>
      </c>
      <c r="D6080" s="4">
        <v>41844</v>
      </c>
      <c r="E6080" s="3">
        <v>13.3589434539</v>
      </c>
      <c r="F6080" s="5" t="s">
        <v>15147</v>
      </c>
      <c r="G6080" s="5">
        <v>442</v>
      </c>
      <c r="H6080" s="5" t="s">
        <v>60</v>
      </c>
      <c r="I6080" s="3">
        <v>-6.71927112991133</v>
      </c>
      <c r="J6080" s="3">
        <v>96.2301587301587</v>
      </c>
      <c r="K6080" s="3">
        <v>2.29259589652098</v>
      </c>
      <c r="L6080" s="3">
        <v>49.856184084372</v>
      </c>
      <c r="M6080" s="3">
        <v>-13.9695401005327</v>
      </c>
      <c r="N6080" s="3">
        <v>99.6043521266073</v>
      </c>
      <c r="O6080" s="3">
        <v>12.9753694581281</v>
      </c>
      <c r="P6080" s="3">
        <v>42.4949290060852</v>
      </c>
      <c r="Q6080" s="3">
        <v>-0.416847590099856</v>
      </c>
      <c r="R6080" s="3">
        <v>73.5078534031414</v>
      </c>
      <c r="S6080" s="3">
        <v>52.3895938359655</v>
      </c>
      <c r="T6080" s="3">
        <v>28.2608695652174</v>
      </c>
      <c r="U6080" s="3">
        <v>84.7161120749063</v>
      </c>
      <c r="V6080" s="3">
        <v>38.2003395585739</v>
      </c>
      <c r="W6080" s="3">
        <v>72.3761902638735</v>
      </c>
      <c r="X6080" s="3">
        <v>24.7727272727273</v>
      </c>
      <c r="Y6080" s="3">
        <v>22.0848168343489</v>
      </c>
      <c r="Z6080" s="3">
        <v>86.7313915857605</v>
      </c>
      <c r="AA6080" s="3">
        <v>0.157097859252367</v>
      </c>
      <c r="AB6080" s="3">
        <v>0.147126313208991</v>
      </c>
      <c r="AC6080" s="3">
        <v>-30.1716011796044</v>
      </c>
      <c r="AD6080" s="3">
        <v>0.658305986528765</v>
      </c>
      <c r="AE6080" s="5">
        <v>3</v>
      </c>
      <c r="AF6080" s="3">
        <v>1.55420481436945</v>
      </c>
      <c r="AG6080" s="3">
        <v>51.6860367183863</v>
      </c>
      <c r="AH6080" s="3">
        <v>37.5727846928241</v>
      </c>
      <c r="AI6080" s="3">
        <v>15.2540730029788</v>
      </c>
      <c r="AJ6080" s="3">
        <v>6.80398806875584</v>
      </c>
      <c r="AK6080" s="3">
        <v>9.6729474022738</v>
      </c>
      <c r="AL6080" s="3"/>
      <c r="AM6080" s="3"/>
      <c r="AN6080" s="5" t="s">
        <v>46</v>
      </c>
      <c r="AO6080" s="1"/>
      <c r="AP6080" s="1"/>
      <c r="AQ6080" s="1"/>
    </row>
    <row r="6081" spans="1:43">
      <c r="A6081" s="1" t="s">
        <v>15148</v>
      </c>
      <c r="B6081" s="1" t="s">
        <v>15149</v>
      </c>
      <c r="C6081" s="3">
        <v>5.75068493150685</v>
      </c>
      <c r="D6081" s="4">
        <v>42138</v>
      </c>
      <c r="E6081" s="3">
        <v>3.2714906259</v>
      </c>
      <c r="F6081" s="5" t="s">
        <v>15147</v>
      </c>
      <c r="G6081" s="5">
        <v>442</v>
      </c>
      <c r="H6081" s="5" t="s">
        <v>60</v>
      </c>
      <c r="I6081" s="3">
        <v>1.59916926272068</v>
      </c>
      <c r="J6081" s="3">
        <v>72.6190476190476</v>
      </c>
      <c r="K6081" s="3">
        <v>0.679152088907181</v>
      </c>
      <c r="L6081" s="3">
        <v>78.4276126558006</v>
      </c>
      <c r="M6081" s="3">
        <v>-3.8238474393001</v>
      </c>
      <c r="N6081" s="3">
        <v>87.3392680514342</v>
      </c>
      <c r="O6081" s="3">
        <v>-0.680133996548559</v>
      </c>
      <c r="P6081" s="3">
        <v>82.0486815415821</v>
      </c>
      <c r="Q6081" s="3">
        <v>2.18242595800868</v>
      </c>
      <c r="R6081" s="3">
        <v>69.4240837696335</v>
      </c>
      <c r="S6081" s="3">
        <v>28.6406288097973</v>
      </c>
      <c r="T6081" s="3">
        <v>59.6618357487923</v>
      </c>
      <c r="U6081" s="3">
        <v>124.962831714696</v>
      </c>
      <c r="V6081" s="3">
        <v>13.9219015280136</v>
      </c>
      <c r="W6081" s="3">
        <v>65.8420486705676</v>
      </c>
      <c r="X6081" s="3">
        <v>30.9090909090909</v>
      </c>
      <c r="Y6081" s="3">
        <v>101.329377099187</v>
      </c>
      <c r="Z6081" s="3">
        <v>33.0097087378641</v>
      </c>
      <c r="AA6081" s="3">
        <v>0.103071116218157</v>
      </c>
      <c r="AB6081" s="3">
        <v>0.13304126764513</v>
      </c>
      <c r="AC6081" s="3">
        <v>-43.0385457203864</v>
      </c>
      <c r="AD6081" s="3">
        <v>0.425917386742755</v>
      </c>
      <c r="AE6081" s="5">
        <v>8</v>
      </c>
      <c r="AF6081" s="3">
        <v>1.53238849244679</v>
      </c>
      <c r="AG6081" s="3">
        <v>37.9857376915589</v>
      </c>
      <c r="AH6081" s="3">
        <v>58.1098097946795</v>
      </c>
      <c r="AI6081" s="3">
        <v>16.7373888129198</v>
      </c>
      <c r="AJ6081" s="3">
        <v>18.5339485312279</v>
      </c>
      <c r="AK6081" s="3"/>
      <c r="AL6081" s="3"/>
      <c r="AM6081" s="3"/>
      <c r="AN6081" s="5" t="s">
        <v>46</v>
      </c>
      <c r="AO6081" s="1"/>
      <c r="AP6081" s="1"/>
      <c r="AQ6081" s="1"/>
    </row>
    <row r="6082" spans="1:43">
      <c r="A6082" s="1" t="s">
        <v>15150</v>
      </c>
      <c r="B6082" s="1" t="s">
        <v>15151</v>
      </c>
      <c r="C6082" s="3">
        <v>5.65205479452055</v>
      </c>
      <c r="D6082" s="4">
        <v>42174</v>
      </c>
      <c r="E6082" s="3">
        <v>3.272330902</v>
      </c>
      <c r="F6082" s="5" t="s">
        <v>10431</v>
      </c>
      <c r="G6082" s="5">
        <v>442</v>
      </c>
      <c r="H6082" s="5" t="s">
        <v>60</v>
      </c>
      <c r="I6082" s="3">
        <v>11.64090147141</v>
      </c>
      <c r="J6082" s="3">
        <v>14.0873015873016</v>
      </c>
      <c r="K6082" s="3">
        <v>4.51612903225807</v>
      </c>
      <c r="L6082" s="3">
        <v>5.46500479386385</v>
      </c>
      <c r="M6082" s="3">
        <v>7.40973031090404</v>
      </c>
      <c r="N6082" s="3">
        <v>7.41839762611276</v>
      </c>
      <c r="O6082" s="3">
        <v>18.6343394359228</v>
      </c>
      <c r="P6082" s="3">
        <v>14.8073022312373</v>
      </c>
      <c r="Q6082" s="3">
        <v>11.5370301451433</v>
      </c>
      <c r="R6082" s="3">
        <v>52.0418848167539</v>
      </c>
      <c r="S6082" s="3">
        <v>71.5602711141507</v>
      </c>
      <c r="T6082" s="3">
        <v>6.28019323671498</v>
      </c>
      <c r="U6082" s="3">
        <v>157.576452955229</v>
      </c>
      <c r="V6082" s="3">
        <v>7.30050933786078</v>
      </c>
      <c r="W6082" s="3">
        <v>113.06104508371</v>
      </c>
      <c r="X6082" s="3">
        <v>7.27272727272727</v>
      </c>
      <c r="Y6082" s="3">
        <v>140.326833265261</v>
      </c>
      <c r="Z6082" s="3">
        <v>12.9449838187702</v>
      </c>
      <c r="AA6082" s="3">
        <v>0.269162232973131</v>
      </c>
      <c r="AB6082" s="3">
        <v>0.225186426905153</v>
      </c>
      <c r="AC6082" s="3">
        <v>-40.524637683167</v>
      </c>
      <c r="AD6082" s="3">
        <v>0.70618739893689</v>
      </c>
      <c r="AE6082" s="5">
        <v>5</v>
      </c>
      <c r="AF6082" s="3">
        <v>2.06728651788602</v>
      </c>
      <c r="AG6082" s="3">
        <v>77.8733084488451</v>
      </c>
      <c r="AH6082" s="3">
        <v>63.0556842697417</v>
      </c>
      <c r="AI6082" s="3">
        <v>26.7073004075538</v>
      </c>
      <c r="AJ6082" s="3">
        <v>23.5008792404845</v>
      </c>
      <c r="AK6082" s="3"/>
      <c r="AL6082" s="3"/>
      <c r="AM6082" s="3"/>
      <c r="AN6082" s="5" t="s">
        <v>46</v>
      </c>
      <c r="AO6082" s="1"/>
      <c r="AP6082" s="1"/>
      <c r="AQ6082" s="1"/>
    </row>
    <row r="6083" spans="1:43">
      <c r="A6083" s="1" t="s">
        <v>15152</v>
      </c>
      <c r="B6083" s="1" t="s">
        <v>15153</v>
      </c>
      <c r="C6083" s="3">
        <v>9.38082191780822</v>
      </c>
      <c r="D6083" s="4">
        <v>40813</v>
      </c>
      <c r="E6083" s="3">
        <v>7.8203224082</v>
      </c>
      <c r="F6083" s="5" t="s">
        <v>3004</v>
      </c>
      <c r="G6083" s="5">
        <v>3128</v>
      </c>
      <c r="H6083" s="5" t="s">
        <v>112</v>
      </c>
      <c r="I6083" s="3">
        <v>16.1157024793389</v>
      </c>
      <c r="J6083" s="3">
        <v>19.4444444444444</v>
      </c>
      <c r="K6083" s="3">
        <v>4.85074626865672</v>
      </c>
      <c r="L6083" s="3">
        <v>5.40540540540541</v>
      </c>
      <c r="M6083" s="3">
        <v>7.25190839694657</v>
      </c>
      <c r="N6083" s="3">
        <v>38.8888888888889</v>
      </c>
      <c r="O6083" s="3">
        <v>28.604118993135</v>
      </c>
      <c r="P6083" s="3">
        <v>22.2222222222222</v>
      </c>
      <c r="Q6083" s="3">
        <v>13.3064516129032</v>
      </c>
      <c r="R6083" s="3">
        <v>83.3333333333333</v>
      </c>
      <c r="S6083" s="3">
        <v>-20.0568990042674</v>
      </c>
      <c r="T6083" s="3">
        <v>100</v>
      </c>
      <c r="U6083" s="3">
        <v>-31.8787878787879</v>
      </c>
      <c r="V6083" s="3">
        <v>100</v>
      </c>
      <c r="W6083" s="3">
        <v>-29.3969849246231</v>
      </c>
      <c r="X6083" s="3">
        <v>100</v>
      </c>
      <c r="Y6083" s="3">
        <v>-18.3139534883721</v>
      </c>
      <c r="Z6083" s="3">
        <v>100</v>
      </c>
      <c r="AA6083" s="3">
        <v>-0.0570456267396299</v>
      </c>
      <c r="AB6083" s="3">
        <v>-0.0605977448547897</v>
      </c>
      <c r="AC6083" s="3">
        <v>-63.7330754352031</v>
      </c>
      <c r="AD6083" s="3">
        <v>-0.171598934810542</v>
      </c>
      <c r="AE6083" s="5">
        <v>4</v>
      </c>
      <c r="AF6083" s="3">
        <v>-0.813008615443591</v>
      </c>
      <c r="AG6083" s="3">
        <v>-24.1294169449164</v>
      </c>
      <c r="AH6083" s="3">
        <v>-12.1524084671513</v>
      </c>
      <c r="AI6083" s="3">
        <v>-11.2189022711957</v>
      </c>
      <c r="AJ6083" s="3">
        <v>-10.5063015999455</v>
      </c>
      <c r="AK6083" s="3">
        <v>-5.44664864962775</v>
      </c>
      <c r="AL6083" s="3">
        <v>-4.35986519851869</v>
      </c>
      <c r="AM6083" s="3">
        <v>100</v>
      </c>
      <c r="AN6083" s="5" t="s">
        <v>56</v>
      </c>
      <c r="AO6083" s="1"/>
      <c r="AP6083" s="1"/>
      <c r="AQ6083" s="1"/>
    </row>
    <row r="6084" spans="1:43">
      <c r="A6084" s="1" t="s">
        <v>15154</v>
      </c>
      <c r="B6084" s="1" t="s">
        <v>15155</v>
      </c>
      <c r="C6084" s="3">
        <v>1.7013698630137</v>
      </c>
      <c r="D6084" s="4">
        <v>43616</v>
      </c>
      <c r="E6084" s="3">
        <v>0.5795094982</v>
      </c>
      <c r="F6084" s="5" t="s">
        <v>15156</v>
      </c>
      <c r="G6084" s="5">
        <v>622</v>
      </c>
      <c r="H6084" s="5" t="s">
        <v>116</v>
      </c>
      <c r="I6084" s="3">
        <v>8.89522682021202</v>
      </c>
      <c r="J6084" s="3">
        <v>45.7943925233645</v>
      </c>
      <c r="K6084" s="3">
        <v>2.73645732852719</v>
      </c>
      <c r="L6084" s="3">
        <v>51.8348623853211</v>
      </c>
      <c r="M6084" s="3">
        <v>3.97163849355188</v>
      </c>
      <c r="N6084" s="3">
        <v>50</v>
      </c>
      <c r="O6084" s="3">
        <v>23.6465843822559</v>
      </c>
      <c r="P6084" s="3">
        <v>4.5</v>
      </c>
      <c r="Q6084" s="3">
        <v>30.8333872114825</v>
      </c>
      <c r="R6084" s="3">
        <v>8.46560846560847</v>
      </c>
      <c r="S6084" s="3">
        <v>68.4648684648685</v>
      </c>
      <c r="T6084" s="3">
        <v>9.20245398773006</v>
      </c>
      <c r="U6084" s="3"/>
      <c r="V6084" s="3"/>
      <c r="W6084" s="3"/>
      <c r="X6084" s="3"/>
      <c r="Y6084" s="3"/>
      <c r="Z6084" s="3"/>
      <c r="AA6084" s="3">
        <v>0.249281004916179</v>
      </c>
      <c r="AB6084" s="3">
        <v>0.42433679251543</v>
      </c>
      <c r="AC6084" s="3">
        <v>-19.4521575984991</v>
      </c>
      <c r="AD6084" s="3"/>
      <c r="AE6084" s="5">
        <v>2</v>
      </c>
      <c r="AF6084" s="3">
        <v>3.61157157468885</v>
      </c>
      <c r="AG6084" s="3">
        <v>78.2470695768526</v>
      </c>
      <c r="AH6084" s="3"/>
      <c r="AI6084" s="3"/>
      <c r="AJ6084" s="3"/>
      <c r="AK6084" s="3"/>
      <c r="AL6084" s="3"/>
      <c r="AM6084" s="3"/>
      <c r="AN6084" s="5" t="s">
        <v>46</v>
      </c>
      <c r="AO6084" s="1"/>
      <c r="AP6084" s="1"/>
      <c r="AQ6084" s="1"/>
    </row>
    <row r="6085" spans="1:43">
      <c r="A6085" s="1" t="s">
        <v>15157</v>
      </c>
      <c r="B6085" s="1" t="s">
        <v>15158</v>
      </c>
      <c r="C6085" s="3">
        <v>7.88219178082192</v>
      </c>
      <c r="D6085" s="4">
        <v>41360</v>
      </c>
      <c r="E6085" s="3">
        <v>1.6420182369</v>
      </c>
      <c r="F6085" s="5" t="s">
        <v>1149</v>
      </c>
      <c r="G6085" s="5">
        <v>2819</v>
      </c>
      <c r="H6085" s="5" t="s">
        <v>50</v>
      </c>
      <c r="I6085" s="3">
        <v>0.280636108512632</v>
      </c>
      <c r="J6085" s="3">
        <v>21.572130415364</v>
      </c>
      <c r="K6085" s="3">
        <v>-0.0931966449207706</v>
      </c>
      <c r="L6085" s="3">
        <v>91.0579902611775</v>
      </c>
      <c r="M6085" s="3">
        <v>0.0933706816059903</v>
      </c>
      <c r="N6085" s="3">
        <v>21.2377560106857</v>
      </c>
      <c r="O6085" s="3">
        <v>0.280636108512632</v>
      </c>
      <c r="P6085" s="3">
        <v>79.3969849246231</v>
      </c>
      <c r="Q6085" s="3">
        <v>0.846660395108195</v>
      </c>
      <c r="R6085" s="3">
        <v>74.5533558667311</v>
      </c>
      <c r="S6085" s="3">
        <v>2.09523809523809</v>
      </c>
      <c r="T6085" s="3">
        <v>40.1129943502825</v>
      </c>
      <c r="U6085" s="3">
        <v>7.67074594799929</v>
      </c>
      <c r="V6085" s="3">
        <v>20.4334365325077</v>
      </c>
      <c r="W6085" s="3">
        <v>17.3129023015515</v>
      </c>
      <c r="X6085" s="3">
        <v>13.4843581445523</v>
      </c>
      <c r="Y6085" s="3">
        <v>27.0385953445636</v>
      </c>
      <c r="Z6085" s="3">
        <v>3.59477124183006</v>
      </c>
      <c r="AA6085" s="3">
        <v>0.0599624292665526</v>
      </c>
      <c r="AB6085" s="3">
        <v>0.684605247897965</v>
      </c>
      <c r="AC6085" s="3">
        <v>-1.40318054256313</v>
      </c>
      <c r="AD6085" s="3">
        <v>3.88862476904205</v>
      </c>
      <c r="AE6085" s="5">
        <v>3</v>
      </c>
      <c r="AF6085" s="3">
        <v>0.444952948966306</v>
      </c>
      <c r="AG6085" s="3">
        <v>3.05970336704873</v>
      </c>
      <c r="AH6085" s="3">
        <v>4.06267395945941</v>
      </c>
      <c r="AI6085" s="3">
        <v>5.57785045760486</v>
      </c>
      <c r="AJ6085" s="3">
        <v>4.5908468784605</v>
      </c>
      <c r="AK6085" s="3">
        <v>6.39294114675257</v>
      </c>
      <c r="AL6085" s="3"/>
      <c r="AM6085" s="3"/>
      <c r="AN6085" s="5" t="s">
        <v>51</v>
      </c>
      <c r="AO6085" s="1"/>
      <c r="AP6085" s="1"/>
      <c r="AQ6085" s="1"/>
    </row>
    <row r="6086" spans="1:43">
      <c r="A6086" s="1" t="s">
        <v>15159</v>
      </c>
      <c r="B6086" s="1" t="s">
        <v>15160</v>
      </c>
      <c r="C6086" s="3">
        <v>15.3835616438356</v>
      </c>
      <c r="D6086" s="4">
        <v>38622</v>
      </c>
      <c r="E6086" s="3">
        <v>7.8028863292</v>
      </c>
      <c r="F6086" s="5" t="s">
        <v>15161</v>
      </c>
      <c r="G6086" s="5">
        <v>1700</v>
      </c>
      <c r="H6086" s="5" t="s">
        <v>55</v>
      </c>
      <c r="I6086" s="3">
        <v>18.9707691424762</v>
      </c>
      <c r="J6086" s="3">
        <v>4.11373260738052</v>
      </c>
      <c r="K6086" s="3">
        <v>3.45699367958232</v>
      </c>
      <c r="L6086" s="3">
        <v>31.0734463276836</v>
      </c>
      <c r="M6086" s="3">
        <v>11.6599320627164</v>
      </c>
      <c r="N6086" s="3">
        <v>6.70257330939557</v>
      </c>
      <c r="O6086" s="3">
        <v>27.3060202588987</v>
      </c>
      <c r="P6086" s="3">
        <v>15.2317880794702</v>
      </c>
      <c r="Q6086" s="3">
        <v>36.2156410260985</v>
      </c>
      <c r="R6086" s="3">
        <v>16.3109756097561</v>
      </c>
      <c r="S6086" s="3">
        <v>92.3780627356206</v>
      </c>
      <c r="T6086" s="3">
        <v>15.13671875</v>
      </c>
      <c r="U6086" s="3">
        <v>140.611205198676</v>
      </c>
      <c r="V6086" s="3">
        <v>50.8130081300813</v>
      </c>
      <c r="W6086" s="3">
        <v>92.8885557215486</v>
      </c>
      <c r="X6086" s="3">
        <v>61.2687813021703</v>
      </c>
      <c r="Y6086" s="3">
        <v>146.354927641946</v>
      </c>
      <c r="Z6086" s="3">
        <v>48.024948024948</v>
      </c>
      <c r="AA6086" s="3">
        <v>0.352684771707346</v>
      </c>
      <c r="AB6086" s="3">
        <v>0.214077345886065</v>
      </c>
      <c r="AC6086" s="3">
        <v>-28.5278810408922</v>
      </c>
      <c r="AD6086" s="3">
        <v>0.856392051460327</v>
      </c>
      <c r="AE6086" s="5">
        <v>3</v>
      </c>
      <c r="AF6086" s="3">
        <v>1.73242588487794</v>
      </c>
      <c r="AG6086" s="3">
        <v>87.9509254931788</v>
      </c>
      <c r="AH6086" s="3">
        <v>55.7874042052552</v>
      </c>
      <c r="AI6086" s="3">
        <v>23.2796365155586</v>
      </c>
      <c r="AJ6086" s="3">
        <v>22.3894669381262</v>
      </c>
      <c r="AK6086" s="3">
        <v>22.1201631564872</v>
      </c>
      <c r="AL6086" s="3">
        <v>19.3095349211297</v>
      </c>
      <c r="AM6086" s="3"/>
      <c r="AN6086" s="5" t="s">
        <v>46</v>
      </c>
      <c r="AO6086" s="1"/>
      <c r="AP6086" s="1"/>
      <c r="AQ6086" s="1"/>
    </row>
    <row r="6087" spans="1:43">
      <c r="A6087" s="1" t="s">
        <v>15162</v>
      </c>
      <c r="B6087" s="1" t="s">
        <v>15163</v>
      </c>
      <c r="C6087" s="3">
        <v>15.2821917808219</v>
      </c>
      <c r="D6087" s="4">
        <v>38659</v>
      </c>
      <c r="E6087" s="3">
        <v>352.544749633</v>
      </c>
      <c r="F6087" s="5" t="s">
        <v>15164</v>
      </c>
      <c r="G6087" s="5">
        <v>2663</v>
      </c>
      <c r="H6087" s="5" t="s">
        <v>93</v>
      </c>
      <c r="I6087" s="3">
        <v>7.62313917474274</v>
      </c>
      <c r="J6087" s="3">
        <v>41</v>
      </c>
      <c r="K6087" s="3">
        <v>1.87251749574428</v>
      </c>
      <c r="L6087" s="3">
        <v>45.986124876115</v>
      </c>
      <c r="M6087" s="3">
        <v>1.71860245514636</v>
      </c>
      <c r="N6087" s="3">
        <v>58.4331337325349</v>
      </c>
      <c r="O6087" s="3">
        <v>15.0854700854701</v>
      </c>
      <c r="P6087" s="3">
        <v>38.1287726358149</v>
      </c>
      <c r="Q6087" s="3">
        <v>17.4315927177586</v>
      </c>
      <c r="R6087" s="3">
        <v>42.4148606811146</v>
      </c>
      <c r="S6087" s="3">
        <v>51.7060854802036</v>
      </c>
      <c r="T6087" s="3">
        <v>40.7623080995236</v>
      </c>
      <c r="U6087" s="3">
        <v>113.582096102803</v>
      </c>
      <c r="V6087" s="3">
        <v>36.1572535991141</v>
      </c>
      <c r="W6087" s="3">
        <v>96.8300059622505</v>
      </c>
      <c r="X6087" s="3">
        <v>32.4594257178527</v>
      </c>
      <c r="Y6087" s="3">
        <v>160.815365634981</v>
      </c>
      <c r="Z6087" s="3">
        <v>21.2987012987013</v>
      </c>
      <c r="AA6087" s="3">
        <v>0.271042687373065</v>
      </c>
      <c r="AB6087" s="3">
        <v>0.257607477470825</v>
      </c>
      <c r="AC6087" s="3">
        <v>-24.3319011083425</v>
      </c>
      <c r="AD6087" s="3">
        <v>1.03860920352</v>
      </c>
      <c r="AE6087" s="5">
        <v>2</v>
      </c>
      <c r="AF6087" s="3">
        <v>1.77389748928781</v>
      </c>
      <c r="AG6087" s="3">
        <v>49.4995059867631</v>
      </c>
      <c r="AH6087" s="3">
        <v>49.4615126644632</v>
      </c>
      <c r="AI6087" s="3">
        <v>23.6188263112296</v>
      </c>
      <c r="AJ6087" s="3">
        <v>24.322405038732</v>
      </c>
      <c r="AK6087" s="3">
        <v>23.4740620510496</v>
      </c>
      <c r="AL6087" s="3">
        <v>23.3375233671573</v>
      </c>
      <c r="AM6087" s="3"/>
      <c r="AN6087" s="5" t="s">
        <v>46</v>
      </c>
      <c r="AO6087" s="1"/>
      <c r="AP6087" s="1"/>
      <c r="AQ6087" s="1"/>
    </row>
    <row r="6088" spans="1:43">
      <c r="A6088" s="1" t="s">
        <v>15165</v>
      </c>
      <c r="B6088" s="1" t="s">
        <v>15166</v>
      </c>
      <c r="C6088" s="3">
        <v>10.813698630137</v>
      </c>
      <c r="D6088" s="4">
        <v>40290</v>
      </c>
      <c r="E6088" s="3">
        <v>241.728712782</v>
      </c>
      <c r="F6088" s="5" t="s">
        <v>10954</v>
      </c>
      <c r="G6088" s="5">
        <v>2935</v>
      </c>
      <c r="H6088" s="5" t="s">
        <v>55</v>
      </c>
      <c r="I6088" s="3">
        <v>12.7591387080621</v>
      </c>
      <c r="J6088" s="3">
        <v>32.486388384755</v>
      </c>
      <c r="K6088" s="3">
        <v>3.19890009165901</v>
      </c>
      <c r="L6088" s="3">
        <v>36.7231638418079</v>
      </c>
      <c r="M6088" s="3">
        <v>6.11187031713866</v>
      </c>
      <c r="N6088" s="3">
        <v>40.9335727109515</v>
      </c>
      <c r="O6088" s="3">
        <v>18.2047244094488</v>
      </c>
      <c r="P6088" s="3">
        <v>54.0397350993377</v>
      </c>
      <c r="Q6088" s="3">
        <v>33.7491090520314</v>
      </c>
      <c r="R6088" s="3">
        <v>22.3323170731707</v>
      </c>
      <c r="S6088" s="3">
        <v>83.0136540962288</v>
      </c>
      <c r="T6088" s="3">
        <v>24.0234375</v>
      </c>
      <c r="U6088" s="3">
        <v>194.073273078684</v>
      </c>
      <c r="V6088" s="3">
        <v>17.3441734417344</v>
      </c>
      <c r="W6088" s="3">
        <v>163.480261116885</v>
      </c>
      <c r="X6088" s="3">
        <v>15.025041736227</v>
      </c>
      <c r="Y6088" s="3">
        <v>255.884508368248</v>
      </c>
      <c r="Z6088" s="3">
        <v>8.31600831600832</v>
      </c>
      <c r="AA6088" s="3">
        <v>0.372561636287263</v>
      </c>
      <c r="AB6088" s="3">
        <v>0.340857930440078</v>
      </c>
      <c r="AC6088" s="3">
        <v>-29.0547263681592</v>
      </c>
      <c r="AD6088" s="3">
        <v>1.30912997121408</v>
      </c>
      <c r="AE6088" s="5">
        <v>3</v>
      </c>
      <c r="AF6088" s="3">
        <v>2.56051491117286</v>
      </c>
      <c r="AG6088" s="3">
        <v>82.6141140929959</v>
      </c>
      <c r="AH6088" s="3">
        <v>77.7341163473427</v>
      </c>
      <c r="AI6088" s="3">
        <v>35.0018459881371</v>
      </c>
      <c r="AJ6088" s="3">
        <v>33.6947155129545</v>
      </c>
      <c r="AK6088" s="3">
        <v>35.2618619174527</v>
      </c>
      <c r="AL6088" s="3">
        <v>35.9539763642908</v>
      </c>
      <c r="AM6088" s="3">
        <v>0.3</v>
      </c>
      <c r="AN6088" s="5" t="s">
        <v>56</v>
      </c>
      <c r="AO6088" s="1"/>
      <c r="AP6088" s="1"/>
      <c r="AQ6088" s="1"/>
    </row>
    <row r="6089" spans="1:43">
      <c r="A6089" s="1" t="s">
        <v>15167</v>
      </c>
      <c r="B6089" s="1" t="s">
        <v>15168</v>
      </c>
      <c r="C6089" s="3">
        <v>10.2821917808219</v>
      </c>
      <c r="D6089" s="4">
        <v>40484</v>
      </c>
      <c r="E6089" s="3">
        <v>55.7842632438</v>
      </c>
      <c r="F6089" s="5" t="s">
        <v>15169</v>
      </c>
      <c r="G6089" s="5">
        <v>3754</v>
      </c>
      <c r="H6089" s="5" t="s">
        <v>116</v>
      </c>
      <c r="I6089" s="3">
        <v>8.94540670905502</v>
      </c>
      <c r="J6089" s="3">
        <v>43.9252336448598</v>
      </c>
      <c r="K6089" s="3">
        <v>3.16262975778546</v>
      </c>
      <c r="L6089" s="3">
        <v>46.3302752293578</v>
      </c>
      <c r="M6089" s="3">
        <v>4.68398876404494</v>
      </c>
      <c r="N6089" s="3">
        <v>36.4485981308411</v>
      </c>
      <c r="O6089" s="3">
        <v>15.0542198896307</v>
      </c>
      <c r="P6089" s="3">
        <v>48</v>
      </c>
      <c r="Q6089" s="3">
        <v>19.4423300348544</v>
      </c>
      <c r="R6089" s="3">
        <v>47.0899470899471</v>
      </c>
      <c r="S6089" s="3">
        <v>45.0661736084079</v>
      </c>
      <c r="T6089" s="3">
        <v>58.8957055214724</v>
      </c>
      <c r="U6089" s="3">
        <v>81.7040468064359</v>
      </c>
      <c r="V6089" s="3">
        <v>73.109243697479</v>
      </c>
      <c r="W6089" s="3">
        <v>67.9661971830986</v>
      </c>
      <c r="X6089" s="3">
        <v>56.043956043956</v>
      </c>
      <c r="Y6089" s="3">
        <v>165.154749199573</v>
      </c>
      <c r="Z6089" s="3">
        <v>18.6046511627907</v>
      </c>
      <c r="AA6089" s="3">
        <v>0.230652246943348</v>
      </c>
      <c r="AB6089" s="3">
        <v>0.182505199299269</v>
      </c>
      <c r="AC6089" s="3">
        <v>-20.6293890912931</v>
      </c>
      <c r="AD6089" s="3">
        <v>0.912921283732088</v>
      </c>
      <c r="AE6089" s="5">
        <v>3</v>
      </c>
      <c r="AF6089" s="3">
        <v>1.31576362408509</v>
      </c>
      <c r="AG6089" s="3">
        <v>34.122044170535</v>
      </c>
      <c r="AH6089" s="3">
        <v>38.7372783170558</v>
      </c>
      <c r="AI6089" s="3">
        <v>18.3182782762539</v>
      </c>
      <c r="AJ6089" s="3">
        <v>21.8048349499245</v>
      </c>
      <c r="AK6089" s="3">
        <v>17.5631175993805</v>
      </c>
      <c r="AL6089" s="3">
        <v>19.3848335493691</v>
      </c>
      <c r="AM6089" s="3">
        <v>8000</v>
      </c>
      <c r="AN6089" s="5" t="s">
        <v>56</v>
      </c>
      <c r="AO6089" s="1"/>
      <c r="AP6089" s="1"/>
      <c r="AQ6089" s="1"/>
    </row>
    <row r="6090" spans="1:43">
      <c r="A6090" s="1" t="s">
        <v>15170</v>
      </c>
      <c r="B6090" s="1" t="s">
        <v>15171</v>
      </c>
      <c r="C6090" s="3">
        <v>9.77534246575343</v>
      </c>
      <c r="D6090" s="4">
        <v>40669</v>
      </c>
      <c r="E6090" s="3">
        <v>30.1718663051</v>
      </c>
      <c r="F6090" s="5" t="s">
        <v>15172</v>
      </c>
      <c r="G6090" s="5">
        <v>1323</v>
      </c>
      <c r="H6090" s="5" t="s">
        <v>55</v>
      </c>
      <c r="I6090" s="3">
        <v>12.5782881002088</v>
      </c>
      <c r="J6090" s="3">
        <v>33.5148215366001</v>
      </c>
      <c r="K6090" s="3">
        <v>2.95942720763723</v>
      </c>
      <c r="L6090" s="3">
        <v>42.4293785310734</v>
      </c>
      <c r="M6090" s="3">
        <v>8.22880080280983</v>
      </c>
      <c r="N6090" s="3">
        <v>22.9204069419509</v>
      </c>
      <c r="O6090" s="3">
        <v>17.6759410801964</v>
      </c>
      <c r="P6090" s="3">
        <v>55.364238410596</v>
      </c>
      <c r="Q6090" s="3">
        <v>25.1886244921648</v>
      </c>
      <c r="R6090" s="3">
        <v>45.5792682926829</v>
      </c>
      <c r="S6090" s="3">
        <v>64.0464988381815</v>
      </c>
      <c r="T6090" s="3">
        <v>52.24609375</v>
      </c>
      <c r="U6090" s="3">
        <v>157.274433649616</v>
      </c>
      <c r="V6090" s="3">
        <v>39.4308943089431</v>
      </c>
      <c r="W6090" s="3">
        <v>138.217068194089</v>
      </c>
      <c r="X6090" s="3">
        <v>29.7161936560935</v>
      </c>
      <c r="Y6090" s="3">
        <v>152.884736339571</v>
      </c>
      <c r="Z6090" s="3">
        <v>45.3222453222453</v>
      </c>
      <c r="AA6090" s="3">
        <v>0.296848103775086</v>
      </c>
      <c r="AB6090" s="3">
        <v>0.307472635340215</v>
      </c>
      <c r="AC6090" s="3">
        <v>-27.8769230769231</v>
      </c>
      <c r="AD6090" s="3">
        <v>1.20112936359774</v>
      </c>
      <c r="AE6090" s="5">
        <v>3</v>
      </c>
      <c r="AF6090" s="3">
        <v>2.26738094807565</v>
      </c>
      <c r="AG6090" s="3">
        <v>61.9050204919412</v>
      </c>
      <c r="AH6090" s="3">
        <v>63.2333744462676</v>
      </c>
      <c r="AI6090" s="3">
        <v>29.0766762104788</v>
      </c>
      <c r="AJ6090" s="3">
        <v>22.8437732771416</v>
      </c>
      <c r="AK6090" s="3">
        <v>20.3943591664117</v>
      </c>
      <c r="AL6090" s="3">
        <v>26.44885795986</v>
      </c>
      <c r="AM6090" s="3"/>
      <c r="AN6090" s="5" t="s">
        <v>46</v>
      </c>
      <c r="AO6090" s="1"/>
      <c r="AP6090" s="1"/>
      <c r="AQ6090" s="1"/>
    </row>
    <row r="6091" spans="1:43">
      <c r="A6091" s="1" t="s">
        <v>15173</v>
      </c>
      <c r="B6091" s="1" t="s">
        <v>15174</v>
      </c>
      <c r="C6091" s="3">
        <v>3.43287671232877</v>
      </c>
      <c r="D6091" s="4">
        <v>42984</v>
      </c>
      <c r="E6091" s="3">
        <v>55.5599048553</v>
      </c>
      <c r="F6091" s="5" t="s">
        <v>15175</v>
      </c>
      <c r="G6091" s="5">
        <v>1254</v>
      </c>
      <c r="H6091" s="5" t="s">
        <v>55</v>
      </c>
      <c r="I6091" s="3">
        <v>9.48633879781421</v>
      </c>
      <c r="J6091" s="3">
        <v>56.3823351482154</v>
      </c>
      <c r="K6091" s="3">
        <v>2.40474304260051</v>
      </c>
      <c r="L6091" s="3">
        <v>53.5593220338983</v>
      </c>
      <c r="M6091" s="3">
        <v>2.73291288519715</v>
      </c>
      <c r="N6091" s="3">
        <v>71.5140634350688</v>
      </c>
      <c r="O6091" s="3">
        <v>21.3126665052071</v>
      </c>
      <c r="P6091" s="3">
        <v>38.2119205298013</v>
      </c>
      <c r="Q6091" s="3">
        <v>27.6015794166348</v>
      </c>
      <c r="R6091" s="3">
        <v>38.1859756097561</v>
      </c>
      <c r="S6091" s="3">
        <v>67.602158183111</v>
      </c>
      <c r="T6091" s="3">
        <v>46.484375</v>
      </c>
      <c r="U6091" s="3">
        <v>181.088664421998</v>
      </c>
      <c r="V6091" s="3">
        <v>23.4417344173442</v>
      </c>
      <c r="W6091" s="3">
        <v>167.039850726376</v>
      </c>
      <c r="X6091" s="3">
        <v>13.1886477462437</v>
      </c>
      <c r="Y6091" s="3"/>
      <c r="Z6091" s="3"/>
      <c r="AA6091" s="3">
        <v>0.249117589762697</v>
      </c>
      <c r="AB6091" s="3">
        <v>0.308677329994919</v>
      </c>
      <c r="AC6091" s="3">
        <v>-24.4060854300761</v>
      </c>
      <c r="AD6091" s="3">
        <v>1.58379035818543</v>
      </c>
      <c r="AE6091" s="5">
        <v>2</v>
      </c>
      <c r="AF6091" s="3">
        <v>2.58530857057118</v>
      </c>
      <c r="AG6091" s="3">
        <v>69.6354651051312</v>
      </c>
      <c r="AH6091" s="3">
        <v>69.833184843129</v>
      </c>
      <c r="AI6091" s="3">
        <v>35.3046597592105</v>
      </c>
      <c r="AJ6091" s="3"/>
      <c r="AK6091" s="3"/>
      <c r="AL6091" s="3"/>
      <c r="AM6091" s="3">
        <v>10</v>
      </c>
      <c r="AN6091" s="5" t="s">
        <v>56</v>
      </c>
      <c r="AO6091" s="1"/>
      <c r="AP6091" s="1"/>
      <c r="AQ6091" s="1"/>
    </row>
    <row r="6092" spans="1:43">
      <c r="A6092" s="1" t="s">
        <v>15176</v>
      </c>
      <c r="B6092" s="1" t="s">
        <v>15177</v>
      </c>
      <c r="C6092" s="3">
        <v>8.85753424657534</v>
      </c>
      <c r="D6092" s="4">
        <v>41004</v>
      </c>
      <c r="E6092" s="3">
        <v>83.6418348604</v>
      </c>
      <c r="F6092" s="5" t="s">
        <v>9795</v>
      </c>
      <c r="G6092" s="5">
        <v>1176</v>
      </c>
      <c r="H6092" s="5" t="s">
        <v>55</v>
      </c>
      <c r="I6092" s="3">
        <v>5.05281187553525</v>
      </c>
      <c r="J6092" s="3">
        <v>78.4029038112523</v>
      </c>
      <c r="K6092" s="3">
        <v>0.987925356750812</v>
      </c>
      <c r="L6092" s="3">
        <v>77.9661016949153</v>
      </c>
      <c r="M6092" s="3">
        <v>0.794302930703913</v>
      </c>
      <c r="N6092" s="3">
        <v>83.8420107719928</v>
      </c>
      <c r="O6092" s="3">
        <v>8.42663523865644</v>
      </c>
      <c r="P6092" s="3">
        <v>85.6291390728477</v>
      </c>
      <c r="Q6092" s="3">
        <v>14.3922909543052</v>
      </c>
      <c r="R6092" s="3">
        <v>76.0670731707317</v>
      </c>
      <c r="S6092" s="3">
        <v>44.1010360470415</v>
      </c>
      <c r="T6092" s="3">
        <v>81.54296875</v>
      </c>
      <c r="U6092" s="3">
        <v>98.3502528611623</v>
      </c>
      <c r="V6092" s="3">
        <v>76.6937669376694</v>
      </c>
      <c r="W6092" s="3">
        <v>85.4254944489189</v>
      </c>
      <c r="X6092" s="3">
        <v>67.6126878130217</v>
      </c>
      <c r="Y6092" s="3">
        <v>160.334706880276</v>
      </c>
      <c r="Z6092" s="3">
        <v>41.3721413721414</v>
      </c>
      <c r="AA6092" s="3">
        <v>0.218263723199775</v>
      </c>
      <c r="AB6092" s="3">
        <v>0.211756791416134</v>
      </c>
      <c r="AC6092" s="3">
        <v>-20.8605341246291</v>
      </c>
      <c r="AD6092" s="3">
        <v>1.09335898227576</v>
      </c>
      <c r="AE6092" s="5">
        <v>2</v>
      </c>
      <c r="AF6092" s="3">
        <v>1.60291697229457</v>
      </c>
      <c r="AG6092" s="3">
        <v>40.5605218081432</v>
      </c>
      <c r="AH6092" s="3">
        <v>43.4143974750224</v>
      </c>
      <c r="AI6092" s="3">
        <v>21.8019064960797</v>
      </c>
      <c r="AJ6092" s="3">
        <v>23.6045530261709</v>
      </c>
      <c r="AK6092" s="3">
        <v>29.8963919800918</v>
      </c>
      <c r="AL6092" s="3">
        <v>33.3452086635342</v>
      </c>
      <c r="AM6092" s="3"/>
      <c r="AN6092" s="5" t="s">
        <v>46</v>
      </c>
      <c r="AO6092" s="1"/>
      <c r="AP6092" s="1"/>
      <c r="AQ6092" s="1"/>
    </row>
    <row r="6093" spans="1:43">
      <c r="A6093" s="1" t="s">
        <v>15178</v>
      </c>
      <c r="B6093" s="1" t="s">
        <v>15179</v>
      </c>
      <c r="C6093" s="3">
        <v>8.15342465753425</v>
      </c>
      <c r="D6093" s="4">
        <v>41261</v>
      </c>
      <c r="E6093" s="3">
        <v>173.3233820607</v>
      </c>
      <c r="F6093" s="5" t="s">
        <v>15180</v>
      </c>
      <c r="G6093" s="5">
        <v>947</v>
      </c>
      <c r="H6093" s="5" t="s">
        <v>55</v>
      </c>
      <c r="I6093" s="3">
        <v>9.49333333333333</v>
      </c>
      <c r="J6093" s="3">
        <v>56.2008469449486</v>
      </c>
      <c r="K6093" s="3">
        <v>2.98470027589665</v>
      </c>
      <c r="L6093" s="3">
        <v>41.8079096045198</v>
      </c>
      <c r="M6093" s="3">
        <v>3.55611601513241</v>
      </c>
      <c r="N6093" s="3">
        <v>65.2902453620587</v>
      </c>
      <c r="O6093" s="3">
        <v>13.6137244050913</v>
      </c>
      <c r="P6093" s="3">
        <v>71.4569536423841</v>
      </c>
      <c r="Q6093" s="3">
        <v>24.3488794669897</v>
      </c>
      <c r="R6093" s="3">
        <v>47.5609756097561</v>
      </c>
      <c r="S6093" s="3">
        <v>75.5451047456178</v>
      </c>
      <c r="T6093" s="3">
        <v>34.47265625</v>
      </c>
      <c r="U6093" s="3">
        <v>180.656185919344</v>
      </c>
      <c r="V6093" s="3">
        <v>23.8482384823848</v>
      </c>
      <c r="W6093" s="3">
        <v>222.039215686275</v>
      </c>
      <c r="X6093" s="3">
        <v>3.33889816360601</v>
      </c>
      <c r="Y6093" s="3">
        <v>255.184423704526</v>
      </c>
      <c r="Z6093" s="3">
        <v>9.14760914760915</v>
      </c>
      <c r="AA6093" s="3">
        <v>0.326740875474487</v>
      </c>
      <c r="AB6093" s="3">
        <v>0.420841093795951</v>
      </c>
      <c r="AC6093" s="3">
        <v>-20.5496564647096</v>
      </c>
      <c r="AD6093" s="3">
        <v>2.31481734168597</v>
      </c>
      <c r="AE6093" s="5">
        <v>3</v>
      </c>
      <c r="AF6093" s="3">
        <v>3.07248482103362</v>
      </c>
      <c r="AG6093" s="3">
        <v>74.2971712981231</v>
      </c>
      <c r="AH6093" s="3">
        <v>72.3510513357301</v>
      </c>
      <c r="AI6093" s="3">
        <v>44.7780287003345</v>
      </c>
      <c r="AJ6093" s="3">
        <v>33.0022011864098</v>
      </c>
      <c r="AK6093" s="3">
        <v>32.4722304901935</v>
      </c>
      <c r="AL6093" s="3">
        <v>30.5382871828285</v>
      </c>
      <c r="AM6093" s="3">
        <v>10</v>
      </c>
      <c r="AN6093" s="5" t="s">
        <v>56</v>
      </c>
      <c r="AO6093" s="1"/>
      <c r="AP6093" s="1"/>
      <c r="AQ6093" s="1"/>
    </row>
    <row r="6094" spans="1:43">
      <c r="A6094" s="1" t="s">
        <v>15181</v>
      </c>
      <c r="B6094" s="1" t="s">
        <v>15182</v>
      </c>
      <c r="C6094" s="3">
        <v>3.05205479452055</v>
      </c>
      <c r="D6094" s="4">
        <v>43123</v>
      </c>
      <c r="E6094" s="3">
        <v>302.7848454215</v>
      </c>
      <c r="F6094" s="5" t="s">
        <v>15183</v>
      </c>
      <c r="G6094" s="5">
        <v>1115</v>
      </c>
      <c r="H6094" s="5" t="s">
        <v>93</v>
      </c>
      <c r="I6094" s="3">
        <v>11.9814020028612</v>
      </c>
      <c r="J6094" s="3">
        <v>21.55</v>
      </c>
      <c r="K6094" s="3">
        <v>2.5164881425698</v>
      </c>
      <c r="L6094" s="3">
        <v>35.6788899900892</v>
      </c>
      <c r="M6094" s="3">
        <v>6.67802385008518</v>
      </c>
      <c r="N6094" s="3">
        <v>19.2115768463074</v>
      </c>
      <c r="O6094" s="3">
        <v>16.8781996587031</v>
      </c>
      <c r="P6094" s="3">
        <v>32.897384305835</v>
      </c>
      <c r="Q6094" s="3">
        <v>32.3170731707317</v>
      </c>
      <c r="R6094" s="3">
        <v>13.828689370485</v>
      </c>
      <c r="S6094" s="3">
        <v>82.3074363666611</v>
      </c>
      <c r="T6094" s="3">
        <v>13.2345156167284</v>
      </c>
      <c r="U6094" s="3">
        <v>147.817729534147</v>
      </c>
      <c r="V6094" s="3">
        <v>21.0963455149502</v>
      </c>
      <c r="W6094" s="3">
        <v>127.166252072969</v>
      </c>
      <c r="X6094" s="3">
        <v>19.0387016229713</v>
      </c>
      <c r="Y6094" s="3"/>
      <c r="Z6094" s="3"/>
      <c r="AA6094" s="3">
        <v>0.352939244851298</v>
      </c>
      <c r="AB6094" s="3">
        <v>0.344578475851723</v>
      </c>
      <c r="AC6094" s="3">
        <v>-18.5416666666667</v>
      </c>
      <c r="AD6094" s="3">
        <v>1.69298300874446</v>
      </c>
      <c r="AE6094" s="5">
        <v>2</v>
      </c>
      <c r="AF6094" s="3">
        <v>2.20990975790958</v>
      </c>
      <c r="AG6094" s="3">
        <v>81.0371203442645</v>
      </c>
      <c r="AH6094" s="3">
        <v>61.2647956377546</v>
      </c>
      <c r="AI6094" s="3"/>
      <c r="AJ6094" s="3"/>
      <c r="AK6094" s="3"/>
      <c r="AL6094" s="3"/>
      <c r="AM6094" s="3">
        <v>1</v>
      </c>
      <c r="AN6094" s="5" t="s">
        <v>206</v>
      </c>
      <c r="AO6094" s="1"/>
      <c r="AP6094" s="1"/>
      <c r="AQ6094" s="1"/>
    </row>
    <row r="6095" spans="1:43">
      <c r="A6095" s="1" t="s">
        <v>15184</v>
      </c>
      <c r="B6095" s="1" t="s">
        <v>15185</v>
      </c>
      <c r="C6095" s="3">
        <v>15.0684931506849</v>
      </c>
      <c r="D6095" s="4">
        <v>38737</v>
      </c>
      <c r="E6095" s="3">
        <v>5.8041292885</v>
      </c>
      <c r="F6095" s="5" t="s">
        <v>15186</v>
      </c>
      <c r="G6095" s="5">
        <v>2081</v>
      </c>
      <c r="H6095" s="5" t="s">
        <v>55</v>
      </c>
      <c r="I6095" s="3">
        <v>-3.32622601279317</v>
      </c>
      <c r="J6095" s="3">
        <v>97.9431336963097</v>
      </c>
      <c r="K6095" s="3">
        <v>0.561880822120362</v>
      </c>
      <c r="L6095" s="3">
        <v>83.3898305084746</v>
      </c>
      <c r="M6095" s="3">
        <v>-6.797313964643</v>
      </c>
      <c r="N6095" s="3">
        <v>98.3243566726511</v>
      </c>
      <c r="O6095" s="3">
        <v>-0.758791770027736</v>
      </c>
      <c r="P6095" s="3">
        <v>97.4172185430464</v>
      </c>
      <c r="Q6095" s="3">
        <v>-1.54892877822814</v>
      </c>
      <c r="R6095" s="3">
        <v>95.7317073170732</v>
      </c>
      <c r="S6095" s="3">
        <v>27.3357049241715</v>
      </c>
      <c r="T6095" s="3">
        <v>93.75</v>
      </c>
      <c r="U6095" s="3">
        <v>83.3153638814016</v>
      </c>
      <c r="V6095" s="3">
        <v>84.8238482384824</v>
      </c>
      <c r="W6095" s="3">
        <v>51.301446051168</v>
      </c>
      <c r="X6095" s="3">
        <v>89.6494156928214</v>
      </c>
      <c r="Y6095" s="3">
        <v>40.7835523796649</v>
      </c>
      <c r="Z6095" s="3">
        <v>95.2182952182952</v>
      </c>
      <c r="AA6095" s="3">
        <v>0.110194051169268</v>
      </c>
      <c r="AB6095" s="3">
        <v>0.125559810052335</v>
      </c>
      <c r="AC6095" s="3">
        <v>-28.9473684210526</v>
      </c>
      <c r="AD6095" s="3">
        <v>0.510327816061887</v>
      </c>
      <c r="AE6095" s="5">
        <v>3</v>
      </c>
      <c r="AF6095" s="3">
        <v>1.05352885440472</v>
      </c>
      <c r="AG6095" s="3">
        <v>37.0122050417791</v>
      </c>
      <c r="AH6095" s="3">
        <v>37.2467041310308</v>
      </c>
      <c r="AI6095" s="3">
        <v>12.6914570431398</v>
      </c>
      <c r="AJ6095" s="3">
        <v>11.8296552101206</v>
      </c>
      <c r="AK6095" s="3">
        <v>8.92094406581949</v>
      </c>
      <c r="AL6095" s="3">
        <v>11.5235098186891</v>
      </c>
      <c r="AM6095" s="3"/>
      <c r="AN6095" s="5" t="s">
        <v>46</v>
      </c>
      <c r="AO6095" s="1"/>
      <c r="AP6095" s="1"/>
      <c r="AQ6095" s="1"/>
    </row>
    <row r="6096" spans="1:43">
      <c r="A6096" s="1" t="s">
        <v>15187</v>
      </c>
      <c r="B6096" s="1" t="s">
        <v>15188</v>
      </c>
      <c r="C6096" s="3">
        <v>16.1123287671233</v>
      </c>
      <c r="D6096" s="4">
        <v>38356</v>
      </c>
      <c r="E6096" s="3">
        <v>17.3636847176</v>
      </c>
      <c r="F6096" s="5" t="s">
        <v>5217</v>
      </c>
      <c r="G6096" s="5">
        <v>353</v>
      </c>
      <c r="H6096" s="5" t="s">
        <v>55</v>
      </c>
      <c r="I6096" s="3">
        <v>8.02307521633014</v>
      </c>
      <c r="J6096" s="3">
        <v>65.8802177858439</v>
      </c>
      <c r="K6096" s="3">
        <v>2.62214915054169</v>
      </c>
      <c r="L6096" s="3">
        <v>49.0395480225989</v>
      </c>
      <c r="M6096" s="3">
        <v>4.35546791271916</v>
      </c>
      <c r="N6096" s="3">
        <v>57.9293836026332</v>
      </c>
      <c r="O6096" s="3">
        <v>15.1677153806122</v>
      </c>
      <c r="P6096" s="3">
        <v>65.7615894039735</v>
      </c>
      <c r="Q6096" s="3">
        <v>19.4045224898219</v>
      </c>
      <c r="R6096" s="3">
        <v>62.8810975609756</v>
      </c>
      <c r="S6096" s="3">
        <v>69.1169654060375</v>
      </c>
      <c r="T6096" s="3">
        <v>44.04296875</v>
      </c>
      <c r="U6096" s="3">
        <v>139.430157706304</v>
      </c>
      <c r="V6096" s="3">
        <v>51.8970189701897</v>
      </c>
      <c r="W6096" s="3">
        <v>130.814218248862</v>
      </c>
      <c r="X6096" s="3">
        <v>35.0584307178631</v>
      </c>
      <c r="Y6096" s="3">
        <v>153.474427152367</v>
      </c>
      <c r="Z6096" s="3">
        <v>44.4906444906445</v>
      </c>
      <c r="AA6096" s="3">
        <v>0.354205255383137</v>
      </c>
      <c r="AB6096" s="3">
        <v>0.360573910732714</v>
      </c>
      <c r="AC6096" s="3">
        <v>-22.3844568068102</v>
      </c>
      <c r="AD6096" s="3">
        <v>1.43354080323726</v>
      </c>
      <c r="AE6096" s="5">
        <v>5</v>
      </c>
      <c r="AF6096" s="3">
        <v>2.21214035229122</v>
      </c>
      <c r="AG6096" s="3">
        <v>71.2659932406471</v>
      </c>
      <c r="AH6096" s="3">
        <v>55.2226490944305</v>
      </c>
      <c r="AI6096" s="3">
        <v>29.6408161579262</v>
      </c>
      <c r="AJ6096" s="3">
        <v>24.754436504392</v>
      </c>
      <c r="AK6096" s="3">
        <v>21.8905050850035</v>
      </c>
      <c r="AL6096" s="3">
        <v>20.1214214217643</v>
      </c>
      <c r="AM6096" s="3"/>
      <c r="AN6096" s="5" t="s">
        <v>46</v>
      </c>
      <c r="AO6096" s="1"/>
      <c r="AP6096" s="1"/>
      <c r="AQ6096" s="1"/>
    </row>
    <row r="6097" spans="1:43">
      <c r="A6097" s="1" t="s">
        <v>15189</v>
      </c>
      <c r="B6097" s="1" t="s">
        <v>15190</v>
      </c>
      <c r="C6097" s="3">
        <v>15.6904109589041</v>
      </c>
      <c r="D6097" s="4">
        <v>38510</v>
      </c>
      <c r="E6097" s="3">
        <v>4.674480238</v>
      </c>
      <c r="F6097" s="5" t="s">
        <v>15191</v>
      </c>
      <c r="G6097" s="5">
        <v>2369</v>
      </c>
      <c r="H6097" s="5" t="s">
        <v>64</v>
      </c>
      <c r="I6097" s="3">
        <v>0.26709269973143</v>
      </c>
      <c r="J6097" s="3">
        <v>54.9562682215743</v>
      </c>
      <c r="K6097" s="3">
        <v>0.0388704892163971</v>
      </c>
      <c r="L6097" s="3">
        <v>66.6180758017493</v>
      </c>
      <c r="M6097" s="3">
        <v>0.197177003195082</v>
      </c>
      <c r="N6097" s="3">
        <v>56.997084548105</v>
      </c>
      <c r="O6097" s="3">
        <v>0.614874361746981</v>
      </c>
      <c r="P6097" s="3">
        <v>48.2456140350877</v>
      </c>
      <c r="Q6097" s="3">
        <v>1.07358473056013</v>
      </c>
      <c r="R6097" s="3">
        <v>70.8579881656805</v>
      </c>
      <c r="S6097" s="3">
        <v>1.83489907673499</v>
      </c>
      <c r="T6097" s="3">
        <v>83.0584707646177</v>
      </c>
      <c r="U6097" s="3">
        <v>4.06896676036166</v>
      </c>
      <c r="V6097" s="3">
        <v>88.5802469135803</v>
      </c>
      <c r="W6097" s="3">
        <v>7.47140556737771</v>
      </c>
      <c r="X6097" s="3">
        <v>82.8703703703704</v>
      </c>
      <c r="Y6097" s="3">
        <v>13.9852305454646</v>
      </c>
      <c r="Z6097" s="3">
        <v>86.7167919799499</v>
      </c>
      <c r="AA6097" s="3">
        <v>-0.413943416604286</v>
      </c>
      <c r="AB6097" s="3">
        <v>1.04451780359147</v>
      </c>
      <c r="AC6097" s="3">
        <v>0</v>
      </c>
      <c r="AD6097" s="3"/>
      <c r="AE6097" s="5"/>
      <c r="AF6097" s="3">
        <v>0.198630378756041</v>
      </c>
      <c r="AG6097" s="3">
        <v>1.34482191637575</v>
      </c>
      <c r="AH6097" s="3">
        <v>1.44980856852872</v>
      </c>
      <c r="AI6097" s="3">
        <v>1.82371370593277</v>
      </c>
      <c r="AJ6097" s="3">
        <v>1.9700525097939</v>
      </c>
      <c r="AK6097" s="3">
        <v>2.03704107411489</v>
      </c>
      <c r="AL6097" s="3">
        <v>2.29992193956499</v>
      </c>
      <c r="AM6097" s="3"/>
      <c r="AN6097" s="5" t="s">
        <v>206</v>
      </c>
      <c r="AO6097" s="1"/>
      <c r="AP6097" s="1"/>
      <c r="AQ6097" s="1"/>
    </row>
    <row r="6098" spans="1:43">
      <c r="A6098" s="1" t="s">
        <v>15192</v>
      </c>
      <c r="B6098" s="1" t="s">
        <v>15193</v>
      </c>
      <c r="C6098" s="3">
        <v>14.9150684931507</v>
      </c>
      <c r="D6098" s="4">
        <v>38793</v>
      </c>
      <c r="E6098" s="3">
        <v>21.6184913953</v>
      </c>
      <c r="F6098" s="5" t="s">
        <v>143</v>
      </c>
      <c r="G6098" s="5">
        <v>512</v>
      </c>
      <c r="H6098" s="5" t="s">
        <v>55</v>
      </c>
      <c r="I6098" s="3">
        <v>17.3998488284203</v>
      </c>
      <c r="J6098" s="3">
        <v>7.98548094373866</v>
      </c>
      <c r="K6098" s="3">
        <v>3.68491321762349</v>
      </c>
      <c r="L6098" s="3">
        <v>27.0056497175141</v>
      </c>
      <c r="M6098" s="3">
        <v>8.85898514157553</v>
      </c>
      <c r="N6098" s="3">
        <v>18.4320766008378</v>
      </c>
      <c r="O6098" s="3">
        <v>35.2019498607242</v>
      </c>
      <c r="P6098" s="3">
        <v>1.9205298013245</v>
      </c>
      <c r="Q6098" s="3">
        <v>42.4170181551439</v>
      </c>
      <c r="R6098" s="3">
        <v>8.76524390243902</v>
      </c>
      <c r="S6098" s="3">
        <v>95.6041344995049</v>
      </c>
      <c r="T6098" s="3">
        <v>12.01171875</v>
      </c>
      <c r="U6098" s="3">
        <v>132.248247178405</v>
      </c>
      <c r="V6098" s="3">
        <v>55.420054200542</v>
      </c>
      <c r="W6098" s="3">
        <v>98.3929840081015</v>
      </c>
      <c r="X6098" s="3">
        <v>57.5959933222037</v>
      </c>
      <c r="Y6098" s="3">
        <v>118.051924719201</v>
      </c>
      <c r="Z6098" s="3">
        <v>61.7463617463617</v>
      </c>
      <c r="AA6098" s="3">
        <v>0.389563723667875</v>
      </c>
      <c r="AB6098" s="3">
        <v>0.287354822087112</v>
      </c>
      <c r="AC6098" s="3">
        <v>-24.2027988070658</v>
      </c>
      <c r="AD6098" s="3">
        <v>1.05778847777325</v>
      </c>
      <c r="AE6098" s="5">
        <v>4</v>
      </c>
      <c r="AF6098" s="3">
        <v>1.80191441968849</v>
      </c>
      <c r="AG6098" s="3">
        <v>84.8615100464695</v>
      </c>
      <c r="AH6098" s="3">
        <v>54.3767131253465</v>
      </c>
      <c r="AI6098" s="3">
        <v>25.391620986891</v>
      </c>
      <c r="AJ6098" s="3">
        <v>21.7935930536676</v>
      </c>
      <c r="AK6098" s="3">
        <v>17.6621278710663</v>
      </c>
      <c r="AL6098" s="3">
        <v>19.229813991466</v>
      </c>
      <c r="AM6098" s="3"/>
      <c r="AN6098" s="5" t="s">
        <v>46</v>
      </c>
      <c r="AO6098" s="1"/>
      <c r="AP6098" s="1"/>
      <c r="AQ6098" s="1"/>
    </row>
    <row r="6099" spans="1:43">
      <c r="A6099" s="1" t="s">
        <v>15194</v>
      </c>
      <c r="B6099" s="1" t="s">
        <v>15195</v>
      </c>
      <c r="C6099" s="3">
        <v>14.3452054794521</v>
      </c>
      <c r="D6099" s="4">
        <v>39001</v>
      </c>
      <c r="E6099" s="3">
        <v>17.9700031691</v>
      </c>
      <c r="F6099" s="5" t="s">
        <v>15196</v>
      </c>
      <c r="G6099" s="5">
        <v>353</v>
      </c>
      <c r="H6099" s="5" t="s">
        <v>55</v>
      </c>
      <c r="I6099" s="3">
        <v>15.3870120621356</v>
      </c>
      <c r="J6099" s="3">
        <v>15.7289776164549</v>
      </c>
      <c r="K6099" s="3">
        <v>1.88649583398837</v>
      </c>
      <c r="L6099" s="3">
        <v>64.4067796610169</v>
      </c>
      <c r="M6099" s="3">
        <v>7.85039730415608</v>
      </c>
      <c r="N6099" s="3">
        <v>26.3913824057451</v>
      </c>
      <c r="O6099" s="3">
        <v>21.3272803856414</v>
      </c>
      <c r="P6099" s="3">
        <v>38.0794701986755</v>
      </c>
      <c r="Q6099" s="3">
        <v>23.612435628457</v>
      </c>
      <c r="R6099" s="3">
        <v>49.7713414634146</v>
      </c>
      <c r="S6099" s="3">
        <v>77.2097972845028</v>
      </c>
      <c r="T6099" s="3">
        <v>32.12890625</v>
      </c>
      <c r="U6099" s="3">
        <v>158.703135149584</v>
      </c>
      <c r="V6099" s="3">
        <v>38.6178861788618</v>
      </c>
      <c r="W6099" s="3">
        <v>153.93316533103</v>
      </c>
      <c r="X6099" s="3">
        <v>20.3672787979967</v>
      </c>
      <c r="Y6099" s="3">
        <v>183.488693969328</v>
      </c>
      <c r="Z6099" s="3">
        <v>28.8981288981289</v>
      </c>
      <c r="AA6099" s="3">
        <v>0.328328459447334</v>
      </c>
      <c r="AB6099" s="3">
        <v>0.364991505671965</v>
      </c>
      <c r="AC6099" s="3">
        <v>-20.1775276033773</v>
      </c>
      <c r="AD6099" s="3">
        <v>1.80159279889407</v>
      </c>
      <c r="AE6099" s="5">
        <v>3</v>
      </c>
      <c r="AF6099" s="3">
        <v>2.50905181176626</v>
      </c>
      <c r="AG6099" s="3">
        <v>79.8041518922486</v>
      </c>
      <c r="AH6099" s="3">
        <v>61.1073988324518</v>
      </c>
      <c r="AI6099" s="3">
        <v>34.397979530618</v>
      </c>
      <c r="AJ6099" s="3">
        <v>27.8988438946244</v>
      </c>
      <c r="AK6099" s="3">
        <v>26.0146243815033</v>
      </c>
      <c r="AL6099" s="3">
        <v>25.2782621577565</v>
      </c>
      <c r="AM6099" s="3"/>
      <c r="AN6099" s="5" t="s">
        <v>46</v>
      </c>
      <c r="AO6099" s="1"/>
      <c r="AP6099" s="1"/>
      <c r="AQ6099" s="1"/>
    </row>
    <row r="6100" spans="1:43">
      <c r="A6100" s="1" t="s">
        <v>15197</v>
      </c>
      <c r="B6100" s="1" t="s">
        <v>15198</v>
      </c>
      <c r="C6100" s="3">
        <v>12.8657534246575</v>
      </c>
      <c r="D6100" s="4">
        <v>39541</v>
      </c>
      <c r="E6100" s="3">
        <v>7.4037623825</v>
      </c>
      <c r="F6100" s="5" t="s">
        <v>5217</v>
      </c>
      <c r="G6100" s="5">
        <v>512</v>
      </c>
      <c r="H6100" s="5" t="s">
        <v>55</v>
      </c>
      <c r="I6100" s="3">
        <v>8.51693521867807</v>
      </c>
      <c r="J6100" s="3">
        <v>63.0369026013309</v>
      </c>
      <c r="K6100" s="3">
        <v>1.90427174472464</v>
      </c>
      <c r="L6100" s="3">
        <v>64.0112994350282</v>
      </c>
      <c r="M6100" s="3">
        <v>4.28736964078794</v>
      </c>
      <c r="N6100" s="3">
        <v>58.5876720526631</v>
      </c>
      <c r="O6100" s="3">
        <v>20.2331794996356</v>
      </c>
      <c r="P6100" s="3">
        <v>43.4437086092715</v>
      </c>
      <c r="Q6100" s="3">
        <v>24.8344997162852</v>
      </c>
      <c r="R6100" s="3">
        <v>46.265243902439</v>
      </c>
      <c r="S6100" s="3">
        <v>69.9116815048825</v>
      </c>
      <c r="T6100" s="3">
        <v>42.87109375</v>
      </c>
      <c r="U6100" s="3">
        <v>147.871609269824</v>
      </c>
      <c r="V6100" s="3">
        <v>46.8834688346883</v>
      </c>
      <c r="W6100" s="3">
        <v>89.3105287351138</v>
      </c>
      <c r="X6100" s="3">
        <v>64.1068447412354</v>
      </c>
      <c r="Y6100" s="3">
        <v>149.872767187443</v>
      </c>
      <c r="Z6100" s="3">
        <v>46.3617463617464</v>
      </c>
      <c r="AA6100" s="3">
        <v>0.32638481231467</v>
      </c>
      <c r="AB6100" s="3">
        <v>0.250521630021065</v>
      </c>
      <c r="AC6100" s="3">
        <v>-31.6362756172341</v>
      </c>
      <c r="AD6100" s="3">
        <v>0.747820771173193</v>
      </c>
      <c r="AE6100" s="5">
        <v>6</v>
      </c>
      <c r="AF6100" s="3">
        <v>1.7784759362509</v>
      </c>
      <c r="AG6100" s="3">
        <v>67.36058478915</v>
      </c>
      <c r="AH6100" s="3">
        <v>58.7533032230505</v>
      </c>
      <c r="AI6100" s="3">
        <v>23.1292543634868</v>
      </c>
      <c r="AJ6100" s="3">
        <v>24.4446538424971</v>
      </c>
      <c r="AK6100" s="3">
        <v>24.6484384700671</v>
      </c>
      <c r="AL6100" s="3">
        <v>24.1880380438837</v>
      </c>
      <c r="AM6100" s="3"/>
      <c r="AN6100" s="5" t="s">
        <v>46</v>
      </c>
      <c r="AO6100" s="1"/>
      <c r="AP6100" s="1"/>
      <c r="AQ6100" s="1"/>
    </row>
    <row r="6101" spans="1:43">
      <c r="A6101" s="1" t="s">
        <v>15199</v>
      </c>
      <c r="B6101" s="1" t="s">
        <v>15200</v>
      </c>
      <c r="C6101" s="3">
        <v>12.2520547945205</v>
      </c>
      <c r="D6101" s="4">
        <v>39765</v>
      </c>
      <c r="E6101" s="3">
        <v>26.591048678</v>
      </c>
      <c r="F6101" s="5" t="s">
        <v>15201</v>
      </c>
      <c r="G6101" s="5">
        <v>3907</v>
      </c>
      <c r="H6101" s="5" t="s">
        <v>71</v>
      </c>
      <c r="I6101" s="3">
        <v>-0.277671730516962</v>
      </c>
      <c r="J6101" s="3">
        <v>66.0377358490566</v>
      </c>
      <c r="K6101" s="3">
        <v>0</v>
      </c>
      <c r="L6101" s="3">
        <v>51.5723270440252</v>
      </c>
      <c r="M6101" s="3">
        <v>-0.628806689212315</v>
      </c>
      <c r="N6101" s="3">
        <v>59.748427672956</v>
      </c>
      <c r="O6101" s="3">
        <v>0.253708349071766</v>
      </c>
      <c r="P6101" s="3">
        <v>53.1645569620253</v>
      </c>
      <c r="Q6101" s="3">
        <v>1.1520390690455</v>
      </c>
      <c r="R6101" s="3">
        <v>29.4871794871795</v>
      </c>
      <c r="S6101" s="3">
        <v>3.0976358549214</v>
      </c>
      <c r="T6101" s="3">
        <v>42.9530201342282</v>
      </c>
      <c r="U6101" s="3">
        <v>9.02278734083641</v>
      </c>
      <c r="V6101" s="3">
        <v>50.3597122302158</v>
      </c>
      <c r="W6101" s="3">
        <v>18.2772248957595</v>
      </c>
      <c r="X6101" s="3">
        <v>33.8129496402878</v>
      </c>
      <c r="Y6101" s="3">
        <v>23.5040683978579</v>
      </c>
      <c r="Z6101" s="3">
        <v>26.1904761904762</v>
      </c>
      <c r="AA6101" s="3">
        <v>0.094068228144072</v>
      </c>
      <c r="AB6101" s="3">
        <v>0.523241718465219</v>
      </c>
      <c r="AC6101" s="3">
        <v>-1.59624413145538</v>
      </c>
      <c r="AD6101" s="3">
        <v>3.59849854911989</v>
      </c>
      <c r="AE6101" s="5">
        <v>2</v>
      </c>
      <c r="AF6101" s="3">
        <v>0.465098401094049</v>
      </c>
      <c r="AG6101" s="3">
        <v>3.33984631664059</v>
      </c>
      <c r="AH6101" s="3">
        <v>4.96847604621466</v>
      </c>
      <c r="AI6101" s="3">
        <v>5.76065202831828</v>
      </c>
      <c r="AJ6101" s="3">
        <v>4.62036173498468</v>
      </c>
      <c r="AK6101" s="3">
        <v>5.51961101179876</v>
      </c>
      <c r="AL6101" s="3">
        <v>5.56097632502488</v>
      </c>
      <c r="AM6101" s="3"/>
      <c r="AN6101" s="5" t="s">
        <v>46</v>
      </c>
      <c r="AO6101" s="1"/>
      <c r="AP6101" s="1"/>
      <c r="AQ6101" s="1"/>
    </row>
    <row r="6102" spans="1:43">
      <c r="A6102" s="1" t="s">
        <v>15202</v>
      </c>
      <c r="B6102" s="1" t="s">
        <v>15203</v>
      </c>
      <c r="C6102" s="3">
        <v>11.8657534246575</v>
      </c>
      <c r="D6102" s="4">
        <v>39906</v>
      </c>
      <c r="E6102" s="3">
        <v>7.8086799647</v>
      </c>
      <c r="F6102" s="5" t="s">
        <v>2360</v>
      </c>
      <c r="G6102" s="5">
        <v>2086</v>
      </c>
      <c r="H6102" s="5" t="s">
        <v>93</v>
      </c>
      <c r="I6102" s="3">
        <v>11.2897034833509</v>
      </c>
      <c r="J6102" s="3">
        <v>24.55</v>
      </c>
      <c r="K6102" s="3">
        <v>1.27494214731697</v>
      </c>
      <c r="L6102" s="3">
        <v>59.4648166501487</v>
      </c>
      <c r="M6102" s="3">
        <v>4.0507805490759</v>
      </c>
      <c r="N6102" s="3">
        <v>35.3293413173653</v>
      </c>
      <c r="O6102" s="3">
        <v>18.0827775797994</v>
      </c>
      <c r="P6102" s="3">
        <v>29.3762575452716</v>
      </c>
      <c r="Q6102" s="3">
        <v>30.0459744337295</v>
      </c>
      <c r="R6102" s="3">
        <v>17.3374613003096</v>
      </c>
      <c r="S6102" s="3">
        <v>78.0322101830863</v>
      </c>
      <c r="T6102" s="3">
        <v>16.1990471148756</v>
      </c>
      <c r="U6102" s="3">
        <v>180.06941133435</v>
      </c>
      <c r="V6102" s="3">
        <v>11.2956810631229</v>
      </c>
      <c r="W6102" s="3">
        <v>148.092474026232</v>
      </c>
      <c r="X6102" s="3">
        <v>11.7353308364544</v>
      </c>
      <c r="Y6102" s="3">
        <v>223.700467598068</v>
      </c>
      <c r="Z6102" s="3">
        <v>6.88311688311688</v>
      </c>
      <c r="AA6102" s="3">
        <v>0.376259745830634</v>
      </c>
      <c r="AB6102" s="3">
        <v>0.360891396498541</v>
      </c>
      <c r="AC6102" s="3">
        <v>-24.9180878770058</v>
      </c>
      <c r="AD6102" s="3">
        <v>1.41664476730911</v>
      </c>
      <c r="AE6102" s="5">
        <v>4</v>
      </c>
      <c r="AF6102" s="3">
        <v>2.46832179200498</v>
      </c>
      <c r="AG6102" s="3">
        <v>77.916904566804</v>
      </c>
      <c r="AH6102" s="3">
        <v>70.7805406017902</v>
      </c>
      <c r="AI6102" s="3">
        <v>33.911714412291</v>
      </c>
      <c r="AJ6102" s="3">
        <v>33.0967680081045</v>
      </c>
      <c r="AK6102" s="3">
        <v>26.9408108807738</v>
      </c>
      <c r="AL6102" s="3">
        <v>26.7986658232773</v>
      </c>
      <c r="AM6102" s="3"/>
      <c r="AN6102" s="5" t="s">
        <v>46</v>
      </c>
      <c r="AO6102" s="1"/>
      <c r="AP6102" s="1"/>
      <c r="AQ6102" s="1"/>
    </row>
    <row r="6103" spans="1:43">
      <c r="A6103" s="1" t="s">
        <v>15204</v>
      </c>
      <c r="B6103" s="1" t="s">
        <v>15205</v>
      </c>
      <c r="C6103" s="3">
        <v>11.4438356164384</v>
      </c>
      <c r="D6103" s="4">
        <v>40060</v>
      </c>
      <c r="E6103" s="3">
        <v>6.5891847425</v>
      </c>
      <c r="F6103" s="5" t="s">
        <v>12388</v>
      </c>
      <c r="G6103" s="5">
        <v>2075</v>
      </c>
      <c r="H6103" s="5" t="s">
        <v>116</v>
      </c>
      <c r="I6103" s="3">
        <v>9.7594189741262</v>
      </c>
      <c r="J6103" s="3">
        <v>37.3831775700935</v>
      </c>
      <c r="K6103" s="3">
        <v>4.1343669250646</v>
      </c>
      <c r="L6103" s="3">
        <v>13.302752293578</v>
      </c>
      <c r="M6103" s="3">
        <v>4.3590850237376</v>
      </c>
      <c r="N6103" s="3">
        <v>42.5233644859813</v>
      </c>
      <c r="O6103" s="3">
        <v>17.0944309927361</v>
      </c>
      <c r="P6103" s="3">
        <v>32</v>
      </c>
      <c r="Q6103" s="3">
        <v>29.4432548179872</v>
      </c>
      <c r="R6103" s="3">
        <v>10.5820105820106</v>
      </c>
      <c r="S6103" s="3">
        <v>60.2385685884692</v>
      </c>
      <c r="T6103" s="3">
        <v>33.7423312883436</v>
      </c>
      <c r="U6103" s="3">
        <v>98.5221674876848</v>
      </c>
      <c r="V6103" s="3">
        <v>47.8991596638655</v>
      </c>
      <c r="W6103" s="3">
        <v>80.0446760982875</v>
      </c>
      <c r="X6103" s="3">
        <v>34.0659340659341</v>
      </c>
      <c r="Y6103" s="3">
        <v>183.138173302108</v>
      </c>
      <c r="Z6103" s="3">
        <v>9.30232558139535</v>
      </c>
      <c r="AA6103" s="3">
        <v>0.317294956504347</v>
      </c>
      <c r="AB6103" s="3">
        <v>0.218687272995724</v>
      </c>
      <c r="AC6103" s="3">
        <v>-22.2533240027992</v>
      </c>
      <c r="AD6103" s="3">
        <v>0.971119489803176</v>
      </c>
      <c r="AE6103" s="5">
        <v>3</v>
      </c>
      <c r="AF6103" s="3">
        <v>1.5432635784474</v>
      </c>
      <c r="AG6103" s="3">
        <v>44.7005951199671</v>
      </c>
      <c r="AH6103" s="3">
        <v>44.9720606589619</v>
      </c>
      <c r="AI6103" s="3">
        <v>21.5788177101126</v>
      </c>
      <c r="AJ6103" s="3">
        <v>24.8881672232393</v>
      </c>
      <c r="AK6103" s="3">
        <v>17.3543477130773</v>
      </c>
      <c r="AL6103" s="3">
        <v>17.782875485466</v>
      </c>
      <c r="AM6103" s="3"/>
      <c r="AN6103" s="5" t="s">
        <v>46</v>
      </c>
      <c r="AO6103" s="1"/>
      <c r="AP6103" s="1"/>
      <c r="AQ6103" s="1"/>
    </row>
    <row r="6104" spans="1:43">
      <c r="A6104" s="1" t="s">
        <v>15206</v>
      </c>
      <c r="B6104" s="1" t="s">
        <v>15207</v>
      </c>
      <c r="C6104" s="3">
        <v>11.0054794520548</v>
      </c>
      <c r="D6104" s="4">
        <v>40220</v>
      </c>
      <c r="E6104" s="3">
        <v>4.5976044403</v>
      </c>
      <c r="F6104" s="5" t="s">
        <v>5217</v>
      </c>
      <c r="G6104" s="5">
        <v>2024</v>
      </c>
      <c r="H6104" s="5" t="s">
        <v>93</v>
      </c>
      <c r="I6104" s="3">
        <v>6.20763467713165</v>
      </c>
      <c r="J6104" s="3">
        <v>47.85</v>
      </c>
      <c r="K6104" s="3">
        <v>1.08658743633277</v>
      </c>
      <c r="L6104" s="3">
        <v>66.1546085232904</v>
      </c>
      <c r="M6104" s="3">
        <v>2.90356031800899</v>
      </c>
      <c r="N6104" s="3">
        <v>43.7624750499002</v>
      </c>
      <c r="O6104" s="3">
        <v>14.5</v>
      </c>
      <c r="P6104" s="3">
        <v>39.8390342052314</v>
      </c>
      <c r="Q6104" s="3">
        <v>21.2133550488599</v>
      </c>
      <c r="R6104" s="3">
        <v>34.2105263157895</v>
      </c>
      <c r="S6104" s="3">
        <v>64.8394241417497</v>
      </c>
      <c r="T6104" s="3">
        <v>27.4748544203282</v>
      </c>
      <c r="U6104" s="3">
        <v>160.454943132108</v>
      </c>
      <c r="V6104" s="3">
        <v>16.2790697674419</v>
      </c>
      <c r="W6104" s="3">
        <v>129.706790123457</v>
      </c>
      <c r="X6104" s="3">
        <v>18.227215980025</v>
      </c>
      <c r="Y6104" s="3">
        <v>150.378469301934</v>
      </c>
      <c r="Z6104" s="3">
        <v>24.4155844155844</v>
      </c>
      <c r="AA6104" s="3">
        <v>0.32924854530684</v>
      </c>
      <c r="AB6104" s="3">
        <v>0.272140610264004</v>
      </c>
      <c r="AC6104" s="3">
        <v>-30.0469483568075</v>
      </c>
      <c r="AD6104" s="3">
        <v>1.06093396379398</v>
      </c>
      <c r="AE6104" s="5">
        <v>5</v>
      </c>
      <c r="AF6104" s="3">
        <v>2.16234848349848</v>
      </c>
      <c r="AG6104" s="3">
        <v>61.0479124565028</v>
      </c>
      <c r="AH6104" s="3">
        <v>66.209337471358</v>
      </c>
      <c r="AI6104" s="3">
        <v>30.4405612594699</v>
      </c>
      <c r="AJ6104" s="3">
        <v>29.3564733016117</v>
      </c>
      <c r="AK6104" s="3">
        <v>19.2503875925198</v>
      </c>
      <c r="AL6104" s="3">
        <v>18.6546503761595</v>
      </c>
      <c r="AM6104" s="3"/>
      <c r="AN6104" s="5" t="s">
        <v>46</v>
      </c>
      <c r="AO6104" s="1"/>
      <c r="AP6104" s="1"/>
      <c r="AQ6104" s="1"/>
    </row>
    <row r="6105" spans="1:43">
      <c r="A6105" s="1" t="s">
        <v>15208</v>
      </c>
      <c r="B6105" s="1" t="s">
        <v>15209</v>
      </c>
      <c r="C6105" s="3">
        <v>10.4712328767123</v>
      </c>
      <c r="D6105" s="4">
        <v>40415</v>
      </c>
      <c r="E6105" s="3">
        <v>2.1239825522</v>
      </c>
      <c r="F6105" s="5" t="s">
        <v>1263</v>
      </c>
      <c r="G6105" s="5">
        <v>512</v>
      </c>
      <c r="H6105" s="5" t="s">
        <v>93</v>
      </c>
      <c r="I6105" s="3">
        <v>15.0788211103495</v>
      </c>
      <c r="J6105" s="3">
        <v>8.65</v>
      </c>
      <c r="K6105" s="3">
        <v>3.29129498615812</v>
      </c>
      <c r="L6105" s="3">
        <v>23.4886025768087</v>
      </c>
      <c r="M6105" s="3">
        <v>8.14814814814815</v>
      </c>
      <c r="N6105" s="3">
        <v>10.9281437125749</v>
      </c>
      <c r="O6105" s="3">
        <v>22.0203488372093</v>
      </c>
      <c r="P6105" s="3">
        <v>17.9577464788732</v>
      </c>
      <c r="Q6105" s="3">
        <v>28.7576687116564</v>
      </c>
      <c r="R6105" s="3">
        <v>20.3302373581011</v>
      </c>
      <c r="S6105" s="3">
        <v>77.3903856312731</v>
      </c>
      <c r="T6105" s="3">
        <v>16.4637374272102</v>
      </c>
      <c r="U6105" s="3">
        <v>158.705701078582</v>
      </c>
      <c r="V6105" s="3">
        <v>16.9435215946844</v>
      </c>
      <c r="W6105" s="3">
        <v>100.35799522673</v>
      </c>
      <c r="X6105" s="3">
        <v>30.8988764044944</v>
      </c>
      <c r="Y6105" s="3">
        <v>150.971599402093</v>
      </c>
      <c r="Z6105" s="3">
        <v>24.2857142857143</v>
      </c>
      <c r="AA6105" s="3">
        <v>0.358813010440309</v>
      </c>
      <c r="AB6105" s="3">
        <v>0.287226065365704</v>
      </c>
      <c r="AC6105" s="3">
        <v>-29.4879009566685</v>
      </c>
      <c r="AD6105" s="3">
        <v>0.882192476830994</v>
      </c>
      <c r="AE6105" s="5">
        <v>6</v>
      </c>
      <c r="AF6105" s="3">
        <v>1.85119169232538</v>
      </c>
      <c r="AG6105" s="3">
        <v>66.1115593409961</v>
      </c>
      <c r="AH6105" s="3">
        <v>59.4659103554168</v>
      </c>
      <c r="AI6105" s="3">
        <v>24.4513128365444</v>
      </c>
      <c r="AJ6105" s="3">
        <v>24.3377172308747</v>
      </c>
      <c r="AK6105" s="3">
        <v>19.8815830644221</v>
      </c>
      <c r="AL6105" s="3">
        <v>22.7381539270373</v>
      </c>
      <c r="AM6105" s="3"/>
      <c r="AN6105" s="5" t="s">
        <v>46</v>
      </c>
      <c r="AO6105" s="1"/>
      <c r="AP6105" s="1"/>
      <c r="AQ6105" s="1"/>
    </row>
    <row r="6106" spans="1:43">
      <c r="A6106" s="1" t="s">
        <v>15210</v>
      </c>
      <c r="B6106" s="1" t="s">
        <v>15211</v>
      </c>
      <c r="C6106" s="3">
        <v>10.2219178082192</v>
      </c>
      <c r="D6106" s="4">
        <v>40506</v>
      </c>
      <c r="E6106" s="3">
        <v>37.3700975545</v>
      </c>
      <c r="F6106" s="5" t="s">
        <v>15212</v>
      </c>
      <c r="G6106" s="5">
        <v>3732</v>
      </c>
      <c r="H6106" s="5" t="s">
        <v>45</v>
      </c>
      <c r="I6106" s="3">
        <v>0.610687022900757</v>
      </c>
      <c r="J6106" s="3">
        <v>59.0764331210191</v>
      </c>
      <c r="K6106" s="3">
        <v>0.228136882129278</v>
      </c>
      <c r="L6106" s="3">
        <v>65.8385093167702</v>
      </c>
      <c r="M6106" s="3">
        <v>-0.75301204819278</v>
      </c>
      <c r="N6106" s="3">
        <v>72.6984126984127</v>
      </c>
      <c r="O6106" s="3">
        <v>1.4626635873749</v>
      </c>
      <c r="P6106" s="3">
        <v>56.7880794701987</v>
      </c>
      <c r="Q6106" s="3">
        <v>3.21064996084574</v>
      </c>
      <c r="R6106" s="3">
        <v>42.9794520547945</v>
      </c>
      <c r="S6106" s="3">
        <v>8.83672010656306</v>
      </c>
      <c r="T6106" s="3">
        <v>45.0094161958569</v>
      </c>
      <c r="U6106" s="3">
        <v>21.6785870405356</v>
      </c>
      <c r="V6106" s="3">
        <v>35.244161358811</v>
      </c>
      <c r="W6106" s="3">
        <v>28.2038510950581</v>
      </c>
      <c r="X6106" s="3">
        <v>27.0142180094787</v>
      </c>
      <c r="Y6106" s="3">
        <v>31.6792741452514</v>
      </c>
      <c r="Z6106" s="3">
        <v>32.9113924050633</v>
      </c>
      <c r="AA6106" s="3">
        <v>0.150025718139989</v>
      </c>
      <c r="AB6106" s="3">
        <v>0.271243676379822</v>
      </c>
      <c r="AC6106" s="3">
        <v>-5.13803680981595</v>
      </c>
      <c r="AD6106" s="3">
        <v>1.67727721706772</v>
      </c>
      <c r="AE6106" s="5">
        <v>3</v>
      </c>
      <c r="AF6106" s="3">
        <v>0.651056790015434</v>
      </c>
      <c r="AG6106" s="3">
        <v>7.85467452153177</v>
      </c>
      <c r="AH6106" s="3">
        <v>11.1815715431255</v>
      </c>
      <c r="AI6106" s="3">
        <v>7.51768935681933</v>
      </c>
      <c r="AJ6106" s="3">
        <v>5.90020640383968</v>
      </c>
      <c r="AK6106" s="3">
        <v>6.04067800121879</v>
      </c>
      <c r="AL6106" s="3">
        <v>6.61864995689754</v>
      </c>
      <c r="AM6106" s="3"/>
      <c r="AN6106" s="5" t="s">
        <v>46</v>
      </c>
      <c r="AO6106" s="1"/>
      <c r="AP6106" s="1"/>
      <c r="AQ6106" s="1"/>
    </row>
    <row r="6107" spans="1:43">
      <c r="A6107" s="1" t="s">
        <v>15213</v>
      </c>
      <c r="B6107" s="1" t="s">
        <v>15214</v>
      </c>
      <c r="C6107" s="3">
        <v>9.95068493150685</v>
      </c>
      <c r="D6107" s="4">
        <v>40605</v>
      </c>
      <c r="E6107" s="3">
        <v>0.4356913211</v>
      </c>
      <c r="F6107" s="5" t="s">
        <v>15215</v>
      </c>
      <c r="G6107" s="5">
        <v>315</v>
      </c>
      <c r="H6107" s="5" t="s">
        <v>1442</v>
      </c>
      <c r="I6107" s="3">
        <v>5.42521994134896</v>
      </c>
      <c r="J6107" s="3">
        <v>50</v>
      </c>
      <c r="K6107" s="3">
        <v>1.12517580872011</v>
      </c>
      <c r="L6107" s="3">
        <v>50</v>
      </c>
      <c r="M6107" s="3">
        <v>4.96350364963502</v>
      </c>
      <c r="N6107" s="3">
        <v>50</v>
      </c>
      <c r="O6107" s="3">
        <v>13.0503144654088</v>
      </c>
      <c r="P6107" s="3">
        <v>50</v>
      </c>
      <c r="Q6107" s="3">
        <v>10.4454685099846</v>
      </c>
      <c r="R6107" s="3">
        <v>50</v>
      </c>
      <c r="S6107" s="3">
        <v>13.2283464566929</v>
      </c>
      <c r="T6107" s="3">
        <v>50</v>
      </c>
      <c r="U6107" s="3">
        <v>26.8077601410935</v>
      </c>
      <c r="V6107" s="3">
        <v>50</v>
      </c>
      <c r="W6107" s="3">
        <v>28.3928571428571</v>
      </c>
      <c r="X6107" s="3">
        <v>100</v>
      </c>
      <c r="Y6107" s="3">
        <v>13.5860979462875</v>
      </c>
      <c r="Z6107" s="3">
        <v>100</v>
      </c>
      <c r="AA6107" s="3">
        <v>0.0809481835810767</v>
      </c>
      <c r="AB6107" s="3">
        <v>0.0945578687842826</v>
      </c>
      <c r="AC6107" s="3">
        <v>-26.4931087289433</v>
      </c>
      <c r="AD6107" s="3">
        <v>0.327298912033655</v>
      </c>
      <c r="AE6107" s="5">
        <v>3</v>
      </c>
      <c r="AF6107" s="3">
        <v>0.544664102591604</v>
      </c>
      <c r="AG6107" s="3">
        <v>18.494603165565</v>
      </c>
      <c r="AH6107" s="3">
        <v>13.5740852163969</v>
      </c>
      <c r="AI6107" s="3">
        <v>7.62866254011956</v>
      </c>
      <c r="AJ6107" s="3">
        <v>6.48876314483964</v>
      </c>
      <c r="AK6107" s="3">
        <v>-1.69223234780298</v>
      </c>
      <c r="AL6107" s="3">
        <v>-1.44186174210682</v>
      </c>
      <c r="AM6107" s="3">
        <v>20</v>
      </c>
      <c r="AN6107" s="5" t="s">
        <v>56</v>
      </c>
      <c r="AO6107" s="1"/>
      <c r="AP6107" s="1"/>
      <c r="AQ6107" s="1"/>
    </row>
    <row r="6108" spans="1:43">
      <c r="A6108" s="1" t="s">
        <v>15216</v>
      </c>
      <c r="B6108" s="1" t="s">
        <v>15217</v>
      </c>
      <c r="C6108" s="3">
        <v>9.62739726027397</v>
      </c>
      <c r="D6108" s="4">
        <v>40723</v>
      </c>
      <c r="E6108" s="3">
        <v>8.4374760966</v>
      </c>
      <c r="F6108" s="5" t="s">
        <v>340</v>
      </c>
      <c r="G6108" s="5">
        <v>3515</v>
      </c>
      <c r="H6108" s="5" t="s">
        <v>45</v>
      </c>
      <c r="I6108" s="3">
        <v>3.43980343980343</v>
      </c>
      <c r="J6108" s="3">
        <v>10.031847133758</v>
      </c>
      <c r="K6108" s="3">
        <v>2.11365211365211</v>
      </c>
      <c r="L6108" s="3">
        <v>4.03726708074534</v>
      </c>
      <c r="M6108" s="3">
        <v>0.101902173913047</v>
      </c>
      <c r="N6108" s="3">
        <v>45.8730158730159</v>
      </c>
      <c r="O6108" s="3">
        <v>4.80085348506402</v>
      </c>
      <c r="P6108" s="3">
        <v>18.2119205298013</v>
      </c>
      <c r="Q6108" s="3">
        <v>5.40057224606582</v>
      </c>
      <c r="R6108" s="3">
        <v>19.8630136986301</v>
      </c>
      <c r="S6108" s="3">
        <v>30.7453416149068</v>
      </c>
      <c r="T6108" s="3">
        <v>2.44821092278719</v>
      </c>
      <c r="U6108" s="3">
        <v>62.2797356828194</v>
      </c>
      <c r="V6108" s="3">
        <v>1.06157112526539</v>
      </c>
      <c r="W6108" s="3">
        <v>60.424605334785</v>
      </c>
      <c r="X6108" s="3">
        <v>1.4218009478673</v>
      </c>
      <c r="Y6108" s="3">
        <v>51.5167095115681</v>
      </c>
      <c r="Z6108" s="3">
        <v>6.75105485232067</v>
      </c>
      <c r="AA6108" s="3">
        <v>0.175668200890032</v>
      </c>
      <c r="AB6108" s="3">
        <v>0.223075697284428</v>
      </c>
      <c r="AC6108" s="3">
        <v>-12.2680412371134</v>
      </c>
      <c r="AD6108" s="3">
        <v>1.3881971794778</v>
      </c>
      <c r="AE6108" s="5">
        <v>4</v>
      </c>
      <c r="AF6108" s="3">
        <v>1.24376023412198</v>
      </c>
      <c r="AG6108" s="3">
        <v>26.5417329529714</v>
      </c>
      <c r="AH6108" s="3">
        <v>29.3513932702845</v>
      </c>
      <c r="AI6108" s="3">
        <v>16.1238840722423</v>
      </c>
      <c r="AJ6108" s="3">
        <v>12.3886419519406</v>
      </c>
      <c r="AK6108" s="3">
        <v>9.25855406853229</v>
      </c>
      <c r="AL6108" s="3">
        <v>15.087558850521</v>
      </c>
      <c r="AM6108" s="3">
        <v>5000</v>
      </c>
      <c r="AN6108" s="5" t="s">
        <v>56</v>
      </c>
      <c r="AO6108" s="1"/>
      <c r="AP6108" s="1"/>
      <c r="AQ6108" s="1"/>
    </row>
    <row r="6109" spans="1:43">
      <c r="A6109" s="1" t="s">
        <v>15218</v>
      </c>
      <c r="B6109" s="1" t="s">
        <v>15219</v>
      </c>
      <c r="C6109" s="3">
        <v>9.22465753424657</v>
      </c>
      <c r="D6109" s="4">
        <v>40870</v>
      </c>
      <c r="E6109" s="3">
        <v>0.7474430905</v>
      </c>
      <c r="F6109" s="5" t="s">
        <v>15220</v>
      </c>
      <c r="G6109" s="5">
        <v>2152</v>
      </c>
      <c r="H6109" s="5" t="s">
        <v>55</v>
      </c>
      <c r="I6109" s="3">
        <v>9.91857883049594</v>
      </c>
      <c r="J6109" s="3">
        <v>53.3575317604356</v>
      </c>
      <c r="K6109" s="3">
        <v>1.19250425894379</v>
      </c>
      <c r="L6109" s="3">
        <v>75.1412429378531</v>
      </c>
      <c r="M6109" s="3">
        <v>7.68672951414069</v>
      </c>
      <c r="N6109" s="3">
        <v>27.6481149012567</v>
      </c>
      <c r="O6109" s="3">
        <v>16.015625</v>
      </c>
      <c r="P6109" s="3">
        <v>61.7880794701987</v>
      </c>
      <c r="Q6109" s="3">
        <v>20.8791208791209</v>
      </c>
      <c r="R6109" s="3">
        <v>58.6890243902439</v>
      </c>
      <c r="S6109" s="3">
        <v>79.1314837153197</v>
      </c>
      <c r="T6109" s="3">
        <v>29.78515625</v>
      </c>
      <c r="U6109" s="3">
        <v>171.480804387569</v>
      </c>
      <c r="V6109" s="3">
        <v>28.7262872628726</v>
      </c>
      <c r="W6109" s="3">
        <v>144.042728019721</v>
      </c>
      <c r="X6109" s="3">
        <v>25.542570951586</v>
      </c>
      <c r="Y6109" s="3">
        <v>128.285933897002</v>
      </c>
      <c r="Z6109" s="3">
        <v>57.1725571725572</v>
      </c>
      <c r="AA6109" s="3">
        <v>0.320817730975232</v>
      </c>
      <c r="AB6109" s="3">
        <v>0.306377038291499</v>
      </c>
      <c r="AC6109" s="3">
        <v>-25.801749271137</v>
      </c>
      <c r="AD6109" s="3">
        <v>1.33949020299747</v>
      </c>
      <c r="AE6109" s="5">
        <v>2</v>
      </c>
      <c r="AF6109" s="3">
        <v>2.43640174127234</v>
      </c>
      <c r="AG6109" s="3">
        <v>80.4060613811419</v>
      </c>
      <c r="AH6109" s="3">
        <v>68.4625316974083</v>
      </c>
      <c r="AI6109" s="3">
        <v>28.8376538033338</v>
      </c>
      <c r="AJ6109" s="3">
        <v>23.2186302222103</v>
      </c>
      <c r="AK6109" s="3">
        <v>19.7756865176936</v>
      </c>
      <c r="AL6109" s="3">
        <v>19.4259767968036</v>
      </c>
      <c r="AM6109" s="3"/>
      <c r="AN6109" s="5" t="s">
        <v>46</v>
      </c>
      <c r="AO6109" s="1"/>
      <c r="AP6109" s="1"/>
      <c r="AQ6109" s="1"/>
    </row>
    <row r="6110" spans="1:43">
      <c r="A6110" s="1" t="s">
        <v>15221</v>
      </c>
      <c r="B6110" s="1" t="s">
        <v>15222</v>
      </c>
      <c r="C6110" s="3">
        <v>8.92328767123288</v>
      </c>
      <c r="D6110" s="4">
        <v>40980</v>
      </c>
      <c r="E6110" s="3">
        <v>23.8323090687</v>
      </c>
      <c r="F6110" s="5" t="s">
        <v>15223</v>
      </c>
      <c r="G6110" s="5">
        <v>3258</v>
      </c>
      <c r="H6110" s="5" t="s">
        <v>71</v>
      </c>
      <c r="I6110" s="3">
        <v>-0.570884871550905</v>
      </c>
      <c r="J6110" s="3">
        <v>72.3270440251572</v>
      </c>
      <c r="K6110" s="3">
        <v>-0.191021967526266</v>
      </c>
      <c r="L6110" s="3">
        <v>87.4213836477987</v>
      </c>
      <c r="M6110" s="3">
        <v>-0.853889943074006</v>
      </c>
      <c r="N6110" s="3">
        <v>67.9245283018868</v>
      </c>
      <c r="O6110" s="3">
        <v>0.284869312820914</v>
      </c>
      <c r="P6110" s="3">
        <v>51.2658227848101</v>
      </c>
      <c r="Q6110" s="3">
        <v>0.471619535004945</v>
      </c>
      <c r="R6110" s="3">
        <v>51.2820512820513</v>
      </c>
      <c r="S6110" s="3">
        <v>0.565255713509154</v>
      </c>
      <c r="T6110" s="3">
        <v>78.5234899328859</v>
      </c>
      <c r="U6110" s="3">
        <v>8.97205435412944</v>
      </c>
      <c r="V6110" s="3">
        <v>51.7985611510791</v>
      </c>
      <c r="W6110" s="3">
        <v>18.1483602188008</v>
      </c>
      <c r="X6110" s="3">
        <v>34.5323741007194</v>
      </c>
      <c r="Y6110" s="3">
        <v>21.523994110187</v>
      </c>
      <c r="Z6110" s="3">
        <v>34.9206349206349</v>
      </c>
      <c r="AA6110" s="3">
        <v>-0.0566484278274472</v>
      </c>
      <c r="AB6110" s="3">
        <v>0.347645700003634</v>
      </c>
      <c r="AC6110" s="3">
        <v>-2.73722627737227</v>
      </c>
      <c r="AD6110" s="3">
        <v>2.08449520445484</v>
      </c>
      <c r="AE6110" s="5">
        <v>5</v>
      </c>
      <c r="AF6110" s="3">
        <v>0.455054060333476</v>
      </c>
      <c r="AG6110" s="3">
        <v>2.34067131191085</v>
      </c>
      <c r="AH6110" s="3">
        <v>5.21672269021121</v>
      </c>
      <c r="AI6110" s="3">
        <v>5.93972039373256</v>
      </c>
      <c r="AJ6110" s="3">
        <v>4.32917177761563</v>
      </c>
      <c r="AK6110" s="3">
        <v>5.17061582333265</v>
      </c>
      <c r="AL6110" s="3">
        <v>5.91578501014423</v>
      </c>
      <c r="AM6110" s="3"/>
      <c r="AN6110" s="5" t="s">
        <v>46</v>
      </c>
      <c r="AO6110" s="1"/>
      <c r="AP6110" s="1"/>
      <c r="AQ6110" s="1"/>
    </row>
    <row r="6111" spans="1:43">
      <c r="A6111" s="1" t="s">
        <v>15224</v>
      </c>
      <c r="B6111" s="1" t="s">
        <v>15225</v>
      </c>
      <c r="C6111" s="3">
        <v>8.74246575342466</v>
      </c>
      <c r="D6111" s="4">
        <v>41046</v>
      </c>
      <c r="E6111" s="3">
        <v>0.7089155409</v>
      </c>
      <c r="F6111" s="5" t="s">
        <v>12388</v>
      </c>
      <c r="G6111" s="5">
        <v>2075</v>
      </c>
      <c r="H6111" s="5" t="s">
        <v>60</v>
      </c>
      <c r="I6111" s="3">
        <v>4.60431654676259</v>
      </c>
      <c r="J6111" s="3">
        <v>58.6309523809524</v>
      </c>
      <c r="K6111" s="3">
        <v>2.15456674473069</v>
      </c>
      <c r="L6111" s="3">
        <v>52.2531160115053</v>
      </c>
      <c r="M6111" s="3">
        <v>0.275862068965528</v>
      </c>
      <c r="N6111" s="3">
        <v>61.3254203758655</v>
      </c>
      <c r="O6111" s="3">
        <v>7.22713864306786</v>
      </c>
      <c r="P6111" s="3">
        <v>58.4178498985801</v>
      </c>
      <c r="Q6111" s="3">
        <v>10.1515151515152</v>
      </c>
      <c r="R6111" s="3">
        <v>54.3455497382199</v>
      </c>
      <c r="S6111" s="3">
        <v>46.8686868686869</v>
      </c>
      <c r="T6111" s="3">
        <v>39.1304347826087</v>
      </c>
      <c r="U6111" s="3">
        <v>90.6468531468532</v>
      </c>
      <c r="V6111" s="3">
        <v>32.427843803056</v>
      </c>
      <c r="W6111" s="3">
        <v>56.7936736161035</v>
      </c>
      <c r="X6111" s="3">
        <v>39.7727272727273</v>
      </c>
      <c r="Y6111" s="3">
        <v>69.0697674418605</v>
      </c>
      <c r="Z6111" s="3">
        <v>54.0453074433657</v>
      </c>
      <c r="AA6111" s="3">
        <v>0.237399421637954</v>
      </c>
      <c r="AB6111" s="3">
        <v>0.153854900913133</v>
      </c>
      <c r="AC6111" s="3">
        <v>-28.5619615639496</v>
      </c>
      <c r="AD6111" s="3">
        <v>0.565171369958191</v>
      </c>
      <c r="AE6111" s="5">
        <v>4</v>
      </c>
      <c r="AF6111" s="3">
        <v>1.19421779532362</v>
      </c>
      <c r="AG6111" s="3">
        <v>38.2946336839709</v>
      </c>
      <c r="AH6111" s="3">
        <v>39.6615183772761</v>
      </c>
      <c r="AI6111" s="3">
        <v>14.3035162280181</v>
      </c>
      <c r="AJ6111" s="3">
        <v>12.1629421590871</v>
      </c>
      <c r="AK6111" s="3">
        <v>9.83147243575808</v>
      </c>
      <c r="AL6111" s="3">
        <v>12.4378696136423</v>
      </c>
      <c r="AM6111" s="3"/>
      <c r="AN6111" s="5" t="s">
        <v>46</v>
      </c>
      <c r="AO6111" s="1"/>
      <c r="AP6111" s="1"/>
      <c r="AQ6111" s="1"/>
    </row>
    <row r="6112" spans="1:43">
      <c r="A6112" s="1" t="s">
        <v>15226</v>
      </c>
      <c r="B6112" s="1" t="s">
        <v>15227</v>
      </c>
      <c r="C6112" s="3">
        <v>8.55342465753425</v>
      </c>
      <c r="D6112" s="4">
        <v>41115</v>
      </c>
      <c r="E6112" s="3">
        <v>3.7768152923</v>
      </c>
      <c r="F6112" s="5" t="s">
        <v>15196</v>
      </c>
      <c r="G6112" s="5">
        <v>701</v>
      </c>
      <c r="H6112" s="5" t="s">
        <v>55</v>
      </c>
      <c r="I6112" s="3">
        <v>14.9746948496576</v>
      </c>
      <c r="J6112" s="3">
        <v>18.3303085299456</v>
      </c>
      <c r="K6112" s="3">
        <v>2.76742948376796</v>
      </c>
      <c r="L6112" s="3">
        <v>46.045197740113</v>
      </c>
      <c r="M6112" s="3">
        <v>7.66657373850013</v>
      </c>
      <c r="N6112" s="3">
        <v>27.7079593058049</v>
      </c>
      <c r="O6112" s="3">
        <v>20.4616344354336</v>
      </c>
      <c r="P6112" s="3">
        <v>42.317880794702</v>
      </c>
      <c r="Q6112" s="3">
        <v>23.3077905491699</v>
      </c>
      <c r="R6112" s="3">
        <v>50.9908536585366</v>
      </c>
      <c r="S6112" s="3">
        <v>79.2111368909513</v>
      </c>
      <c r="T6112" s="3">
        <v>29.58984375</v>
      </c>
      <c r="U6112" s="3">
        <v>190.375939849624</v>
      </c>
      <c r="V6112" s="3">
        <v>19.3766937669377</v>
      </c>
      <c r="W6112" s="3">
        <v>105.753862546617</v>
      </c>
      <c r="X6112" s="3">
        <v>52.754590984975</v>
      </c>
      <c r="Y6112" s="3">
        <v>96.7396841569027</v>
      </c>
      <c r="Z6112" s="3">
        <v>74.6361746361746</v>
      </c>
      <c r="AA6112" s="3">
        <v>0.32396213152322</v>
      </c>
      <c r="AB6112" s="3">
        <v>0.24479931060108</v>
      </c>
      <c r="AC6112" s="3">
        <v>-35.8087487283825</v>
      </c>
      <c r="AD6112" s="3">
        <v>0.757724842601335</v>
      </c>
      <c r="AE6112" s="5">
        <v>4</v>
      </c>
      <c r="AF6112" s="3">
        <v>2.03791216632331</v>
      </c>
      <c r="AG6112" s="3">
        <v>74.0128998044412</v>
      </c>
      <c r="AH6112" s="3">
        <v>71.2513872807923</v>
      </c>
      <c r="AI6112" s="3">
        <v>23.1287997086262</v>
      </c>
      <c r="AJ6112" s="3">
        <v>21.7367754753207</v>
      </c>
      <c r="AK6112" s="3">
        <v>23.1392190499321</v>
      </c>
      <c r="AL6112" s="3">
        <v>23.2867533398659</v>
      </c>
      <c r="AM6112" s="3"/>
      <c r="AN6112" s="5" t="s">
        <v>46</v>
      </c>
      <c r="AO6112" s="1"/>
      <c r="AP6112" s="1"/>
      <c r="AQ6112" s="1"/>
    </row>
    <row r="6113" spans="1:43">
      <c r="A6113" s="1" t="s">
        <v>15228</v>
      </c>
      <c r="B6113" s="1" t="s">
        <v>15229</v>
      </c>
      <c r="C6113" s="3">
        <v>8.4</v>
      </c>
      <c r="D6113" s="4">
        <v>41171</v>
      </c>
      <c r="E6113" s="3">
        <v>9.8473146905</v>
      </c>
      <c r="F6113" s="5" t="s">
        <v>3482</v>
      </c>
      <c r="G6113" s="5">
        <v>262</v>
      </c>
      <c r="H6113" s="5" t="s">
        <v>93</v>
      </c>
      <c r="I6113" s="3">
        <v>1.91908387340338</v>
      </c>
      <c r="J6113" s="3">
        <v>81.45</v>
      </c>
      <c r="K6113" s="3">
        <v>0.821610855222205</v>
      </c>
      <c r="L6113" s="3">
        <v>74.3310208126858</v>
      </c>
      <c r="M6113" s="3">
        <v>-0.0555315604368614</v>
      </c>
      <c r="N6113" s="3">
        <v>85.9281437125749</v>
      </c>
      <c r="O6113" s="3">
        <v>5.77940312153072</v>
      </c>
      <c r="P6113" s="3">
        <v>67.3038229376258</v>
      </c>
      <c r="Q6113" s="3">
        <v>8.09476142809475</v>
      </c>
      <c r="R6113" s="3">
        <v>69.5562435500516</v>
      </c>
      <c r="S6113" s="3">
        <v>30.5974361041683</v>
      </c>
      <c r="T6113" s="3">
        <v>61.7257808364214</v>
      </c>
      <c r="U6113" s="3">
        <v>48.2247437774524</v>
      </c>
      <c r="V6113" s="3">
        <v>67.8294573643411</v>
      </c>
      <c r="W6113" s="3">
        <v>53.6812144212524</v>
      </c>
      <c r="X6113" s="3">
        <v>55.8676654182272</v>
      </c>
      <c r="Y6113" s="3">
        <v>61.1741293532338</v>
      </c>
      <c r="Z6113" s="3">
        <v>61.5584415584416</v>
      </c>
      <c r="AA6113" s="3">
        <v>0.381564615220791</v>
      </c>
      <c r="AB6113" s="3">
        <v>0.499133728358137</v>
      </c>
      <c r="AC6113" s="3">
        <v>-5.45036412418552</v>
      </c>
      <c r="AD6113" s="3">
        <v>2.82002541662128</v>
      </c>
      <c r="AE6113" s="5">
        <v>1</v>
      </c>
      <c r="AF6113" s="3">
        <v>1.20191159860098</v>
      </c>
      <c r="AG6113" s="3">
        <v>26.7676503423121</v>
      </c>
      <c r="AH6113" s="3">
        <v>21.0998586438228</v>
      </c>
      <c r="AI6113" s="3">
        <v>15.0879646051789</v>
      </c>
      <c r="AJ6113" s="3">
        <v>12.2548183910847</v>
      </c>
      <c r="AK6113" s="3">
        <v>12.2308135919525</v>
      </c>
      <c r="AL6113" s="3">
        <v>12.0400418201896</v>
      </c>
      <c r="AM6113" s="3"/>
      <c r="AN6113" s="5" t="s">
        <v>46</v>
      </c>
      <c r="AO6113" s="1"/>
      <c r="AP6113" s="1"/>
      <c r="AQ6113" s="1"/>
    </row>
    <row r="6114" spans="1:43">
      <c r="A6114" s="1" t="s">
        <v>15230</v>
      </c>
      <c r="B6114" s="1" t="s">
        <v>15231</v>
      </c>
      <c r="C6114" s="3">
        <v>3.25753424657534</v>
      </c>
      <c r="D6114" s="4">
        <v>43048</v>
      </c>
      <c r="E6114" s="3">
        <v>2.3463410462</v>
      </c>
      <c r="F6114" s="5" t="s">
        <v>15223</v>
      </c>
      <c r="G6114" s="5">
        <v>1190</v>
      </c>
      <c r="H6114" s="5" t="s">
        <v>50</v>
      </c>
      <c r="I6114" s="3">
        <v>-1.03129764146713</v>
      </c>
      <c r="J6114" s="3">
        <v>97.5882090218848</v>
      </c>
      <c r="K6114" s="3">
        <v>-0.692882210024294</v>
      </c>
      <c r="L6114" s="3">
        <v>99.070385126162</v>
      </c>
      <c r="M6114" s="3">
        <v>-1.40266237827212</v>
      </c>
      <c r="N6114" s="3">
        <v>97.8183437221728</v>
      </c>
      <c r="O6114" s="3">
        <v>-0.251859006215483</v>
      </c>
      <c r="P6114" s="3">
        <v>91.9597989949749</v>
      </c>
      <c r="Q6114" s="3">
        <v>1.23378879200981</v>
      </c>
      <c r="R6114" s="3">
        <v>35.538387252535</v>
      </c>
      <c r="S6114" s="3">
        <v>4.00382225670567</v>
      </c>
      <c r="T6114" s="3">
        <v>4.35028248587571</v>
      </c>
      <c r="U6114" s="3">
        <v>7.67705388798807</v>
      </c>
      <c r="V6114" s="3">
        <v>20.3560371517028</v>
      </c>
      <c r="W6114" s="3">
        <v>14.5175882331021</v>
      </c>
      <c r="X6114" s="3">
        <v>37.7562028047465</v>
      </c>
      <c r="Y6114" s="3"/>
      <c r="Z6114" s="3"/>
      <c r="AA6114" s="3">
        <v>0.110820477069586</v>
      </c>
      <c r="AB6114" s="3">
        <v>0.11383138276619</v>
      </c>
      <c r="AC6114" s="3">
        <v>-5.56160406459809</v>
      </c>
      <c r="AD6114" s="3">
        <v>0.829550878471486</v>
      </c>
      <c r="AE6114" s="5">
        <v>2</v>
      </c>
      <c r="AF6114" s="3">
        <v>0.396813278287533</v>
      </c>
      <c r="AG6114" s="3">
        <v>5.02110075777371</v>
      </c>
      <c r="AH6114" s="3">
        <v>4.67359757468528</v>
      </c>
      <c r="AI6114" s="3">
        <v>4.92587067322192</v>
      </c>
      <c r="AJ6114" s="3"/>
      <c r="AK6114" s="3"/>
      <c r="AL6114" s="3"/>
      <c r="AM6114" s="3"/>
      <c r="AN6114" s="5" t="s">
        <v>51</v>
      </c>
      <c r="AO6114" s="1"/>
      <c r="AP6114" s="1"/>
      <c r="AQ6114" s="1"/>
    </row>
    <row r="6115" spans="1:43">
      <c r="A6115" s="1" t="s">
        <v>15232</v>
      </c>
      <c r="B6115" s="1" t="s">
        <v>15233</v>
      </c>
      <c r="C6115" s="3">
        <v>0.934246575342466</v>
      </c>
      <c r="D6115" s="4">
        <v>43896</v>
      </c>
      <c r="E6115" s="3">
        <v>4.6314067544</v>
      </c>
      <c r="F6115" s="5" t="s">
        <v>15234</v>
      </c>
      <c r="G6115" s="5">
        <v>342</v>
      </c>
      <c r="H6115" s="5" t="s">
        <v>45</v>
      </c>
      <c r="I6115" s="3">
        <v>0.637159119870874</v>
      </c>
      <c r="J6115" s="3">
        <v>57.8025477707006</v>
      </c>
      <c r="K6115" s="3">
        <v>0.722727659212667</v>
      </c>
      <c r="L6115" s="3">
        <v>30.7453416149068</v>
      </c>
      <c r="M6115" s="3">
        <v>-0.662473794549249</v>
      </c>
      <c r="N6115" s="3">
        <v>71.1111111111111</v>
      </c>
      <c r="O6115" s="3">
        <v>1.80474389824683</v>
      </c>
      <c r="P6115" s="3">
        <v>52.317880794702</v>
      </c>
      <c r="Q6115" s="3">
        <v>3.12527204666145</v>
      </c>
      <c r="R6115" s="3">
        <v>44.3493150684931</v>
      </c>
      <c r="S6115" s="3"/>
      <c r="T6115" s="3"/>
      <c r="U6115" s="3"/>
      <c r="V6115" s="3"/>
      <c r="W6115" s="3"/>
      <c r="X6115" s="3"/>
      <c r="Y6115" s="3"/>
      <c r="Z6115" s="3"/>
      <c r="AA6115" s="3">
        <v>0.121055458906231</v>
      </c>
      <c r="AB6115" s="3">
        <v>0.187621973028992</v>
      </c>
      <c r="AC6115" s="3">
        <v>-4.24159854677566</v>
      </c>
      <c r="AD6115" s="3"/>
      <c r="AE6115" s="5">
        <v>1</v>
      </c>
      <c r="AF6115" s="3">
        <v>1.03636725050029</v>
      </c>
      <c r="AG6115" s="3"/>
      <c r="AH6115" s="3"/>
      <c r="AI6115" s="3"/>
      <c r="AJ6115" s="3"/>
      <c r="AK6115" s="3"/>
      <c r="AL6115" s="3"/>
      <c r="AM6115" s="3"/>
      <c r="AN6115" s="5" t="s">
        <v>46</v>
      </c>
      <c r="AO6115" s="1"/>
      <c r="AP6115" s="1"/>
      <c r="AQ6115" s="1"/>
    </row>
    <row r="6116" spans="1:43">
      <c r="A6116" s="1" t="s">
        <v>15235</v>
      </c>
      <c r="B6116" s="1" t="s">
        <v>15236</v>
      </c>
      <c r="C6116" s="3">
        <v>5.0958904109589</v>
      </c>
      <c r="D6116" s="4">
        <v>42377</v>
      </c>
      <c r="E6116" s="3">
        <v>0.0972364807</v>
      </c>
      <c r="F6116" s="5" t="s">
        <v>522</v>
      </c>
      <c r="G6116" s="5">
        <v>703</v>
      </c>
      <c r="H6116" s="5" t="s">
        <v>50</v>
      </c>
      <c r="I6116" s="3">
        <v>-0.122249388753062</v>
      </c>
      <c r="J6116" s="3">
        <v>82.6261723983921</v>
      </c>
      <c r="K6116" s="3">
        <v>-0.122249388753062</v>
      </c>
      <c r="L6116" s="3">
        <v>93.4926958831341</v>
      </c>
      <c r="M6116" s="3">
        <v>-0.244200244200255</v>
      </c>
      <c r="N6116" s="3">
        <v>78.806767586821</v>
      </c>
      <c r="O6116" s="3">
        <v>1.36476426799006</v>
      </c>
      <c r="P6116" s="3">
        <v>3.24349017816355</v>
      </c>
      <c r="Q6116" s="3">
        <v>1.1138613861386</v>
      </c>
      <c r="R6116" s="3">
        <v>51.4727184934814</v>
      </c>
      <c r="S6116" s="3">
        <v>1.23915737298635</v>
      </c>
      <c r="T6116" s="3">
        <v>75.8757062146893</v>
      </c>
      <c r="U6116" s="3">
        <v>3.85482077474203</v>
      </c>
      <c r="V6116" s="3">
        <v>91.3312693498452</v>
      </c>
      <c r="W6116" s="3">
        <v>7.29984940113529</v>
      </c>
      <c r="X6116" s="3">
        <v>94.2826321467098</v>
      </c>
      <c r="Y6116" s="3">
        <v>12.404302098117</v>
      </c>
      <c r="Z6116" s="3">
        <v>88.2352941176471</v>
      </c>
      <c r="AA6116" s="3">
        <v>-0.0163389678995373</v>
      </c>
      <c r="AB6116" s="3">
        <v>0.143765303768283</v>
      </c>
      <c r="AC6116" s="3">
        <v>-2.54237288135593</v>
      </c>
      <c r="AD6116" s="3">
        <v>0.932979296082855</v>
      </c>
      <c r="AE6116" s="5">
        <v>3</v>
      </c>
      <c r="AF6116" s="3">
        <v>0.194629783337688</v>
      </c>
      <c r="AG6116" s="3">
        <v>1.76032201821277</v>
      </c>
      <c r="AH6116" s="3">
        <v>1.66733792867022</v>
      </c>
      <c r="AI6116" s="3">
        <v>2.59608439345229</v>
      </c>
      <c r="AJ6116" s="3">
        <v>2.57444514424499</v>
      </c>
      <c r="AK6116" s="3"/>
      <c r="AL6116" s="3"/>
      <c r="AM6116" s="3">
        <v>1000</v>
      </c>
      <c r="AN6116" s="5" t="s">
        <v>56</v>
      </c>
      <c r="AO6116" s="1"/>
      <c r="AP6116" s="1"/>
      <c r="AQ6116" s="1"/>
    </row>
    <row r="6117" spans="1:43">
      <c r="A6117" s="1" t="s">
        <v>15237</v>
      </c>
      <c r="B6117" s="1" t="s">
        <v>15238</v>
      </c>
      <c r="C6117" s="3">
        <v>10.4328767123288</v>
      </c>
      <c r="D6117" s="4">
        <v>40429</v>
      </c>
      <c r="E6117" s="3">
        <v>6.0730039224</v>
      </c>
      <c r="F6117" s="5" t="s">
        <v>4034</v>
      </c>
      <c r="G6117" s="5">
        <v>2534</v>
      </c>
      <c r="H6117" s="5" t="s">
        <v>71</v>
      </c>
      <c r="I6117" s="3">
        <v>0.0641436818473347</v>
      </c>
      <c r="J6117" s="3">
        <v>47.7987421383648</v>
      </c>
      <c r="K6117" s="3">
        <v>0.128369704749672</v>
      </c>
      <c r="L6117" s="3">
        <v>37.7358490566038</v>
      </c>
      <c r="M6117" s="3">
        <v>-1.26582278481014</v>
      </c>
      <c r="N6117" s="3">
        <v>77.9874213836478</v>
      </c>
      <c r="O6117" s="3">
        <v>1.16731517509728</v>
      </c>
      <c r="P6117" s="3">
        <v>18.9873417721519</v>
      </c>
      <c r="Q6117" s="3">
        <v>2.90237467018469</v>
      </c>
      <c r="R6117" s="3">
        <v>8.97435897435897</v>
      </c>
      <c r="S6117" s="3">
        <v>8.33333333333334</v>
      </c>
      <c r="T6117" s="3">
        <v>13.4228187919463</v>
      </c>
      <c r="U6117" s="3">
        <v>19.6319018404908</v>
      </c>
      <c r="V6117" s="3">
        <v>13.6690647482014</v>
      </c>
      <c r="W6117" s="3">
        <v>25.7050765511684</v>
      </c>
      <c r="X6117" s="3">
        <v>10.7913669064748</v>
      </c>
      <c r="Y6117" s="3">
        <v>35.8024444839367</v>
      </c>
      <c r="Z6117" s="3">
        <v>5.55555555555556</v>
      </c>
      <c r="AA6117" s="3">
        <v>0.131713848082143</v>
      </c>
      <c r="AB6117" s="3">
        <v>0.284239475108566</v>
      </c>
      <c r="AC6117" s="3">
        <v>-3.87228260869566</v>
      </c>
      <c r="AD6117" s="3">
        <v>2.04243627702564</v>
      </c>
      <c r="AE6117" s="5">
        <v>3</v>
      </c>
      <c r="AF6117" s="3">
        <v>0.625019328454723</v>
      </c>
      <c r="AG6117" s="3">
        <v>7.44798887713749</v>
      </c>
      <c r="AH6117" s="3">
        <v>9.70966123895922</v>
      </c>
      <c r="AI6117" s="3">
        <v>7.36322076829881</v>
      </c>
      <c r="AJ6117" s="3">
        <v>6.21530301968511</v>
      </c>
      <c r="AK6117" s="3">
        <v>7.21587873495817</v>
      </c>
      <c r="AL6117" s="3">
        <v>9.62008402638414</v>
      </c>
      <c r="AM6117" s="3"/>
      <c r="AN6117" s="5" t="s">
        <v>46</v>
      </c>
      <c r="AO6117" s="1"/>
      <c r="AP6117" s="1"/>
      <c r="AQ6117" s="1"/>
    </row>
    <row r="6118" spans="1:43">
      <c r="A6118" s="1" t="s">
        <v>15239</v>
      </c>
      <c r="B6118" s="1" t="s">
        <v>15240</v>
      </c>
      <c r="C6118" s="3">
        <v>3.50958904109589</v>
      </c>
      <c r="D6118" s="4">
        <v>42956</v>
      </c>
      <c r="E6118" s="3">
        <v>6.6100203453</v>
      </c>
      <c r="F6118" s="5" t="s">
        <v>15241</v>
      </c>
      <c r="G6118" s="5">
        <v>1282</v>
      </c>
      <c r="H6118" s="5" t="s">
        <v>191</v>
      </c>
      <c r="I6118" s="3">
        <v>9.84566903684551</v>
      </c>
      <c r="J6118" s="3">
        <v>52.8028933092224</v>
      </c>
      <c r="K6118" s="3">
        <v>2.98473542668839</v>
      </c>
      <c r="L6118" s="3">
        <v>39.2123287671233</v>
      </c>
      <c r="M6118" s="3">
        <v>7.85433773652267</v>
      </c>
      <c r="N6118" s="3">
        <v>27.3873873873874</v>
      </c>
      <c r="O6118" s="3">
        <v>9.67286515267638</v>
      </c>
      <c r="P6118" s="3">
        <v>77.7142857142857</v>
      </c>
      <c r="Q6118" s="3">
        <v>11.7693003370879</v>
      </c>
      <c r="R6118" s="3">
        <v>75.0524109014675</v>
      </c>
      <c r="S6118" s="3">
        <v>59.3821443226449</v>
      </c>
      <c r="T6118" s="3">
        <v>58.578431372549</v>
      </c>
      <c r="U6118" s="3">
        <v>173.80664652568</v>
      </c>
      <c r="V6118" s="3">
        <v>38.1231671554252</v>
      </c>
      <c r="W6118" s="3">
        <v>164.613138686131</v>
      </c>
      <c r="X6118" s="3">
        <v>23.6749116607774</v>
      </c>
      <c r="Y6118" s="3"/>
      <c r="Z6118" s="3"/>
      <c r="AA6118" s="3">
        <v>0.269121504487223</v>
      </c>
      <c r="AB6118" s="3">
        <v>0.293404377641646</v>
      </c>
      <c r="AC6118" s="3">
        <v>-28.8707328911179</v>
      </c>
      <c r="AD6118" s="3">
        <v>1.3243032950733</v>
      </c>
      <c r="AE6118" s="5">
        <v>3</v>
      </c>
      <c r="AF6118" s="3">
        <v>2.62705264697109</v>
      </c>
      <c r="AG6118" s="3">
        <v>48.9400385568913</v>
      </c>
      <c r="AH6118" s="3">
        <v>69.9529804582995</v>
      </c>
      <c r="AI6118" s="3">
        <v>37.2041930947854</v>
      </c>
      <c r="AJ6118" s="3"/>
      <c r="AK6118" s="3"/>
      <c r="AL6118" s="3"/>
      <c r="AM6118" s="3"/>
      <c r="AN6118" s="5" t="s">
        <v>46</v>
      </c>
      <c r="AO6118" s="1"/>
      <c r="AP6118" s="1"/>
      <c r="AQ6118" s="1"/>
    </row>
    <row r="6119" spans="1:43">
      <c r="A6119" s="1" t="s">
        <v>15242</v>
      </c>
      <c r="B6119" s="1" t="s">
        <v>15243</v>
      </c>
      <c r="C6119" s="3">
        <v>5.19452054794521</v>
      </c>
      <c r="D6119" s="4">
        <v>42341</v>
      </c>
      <c r="E6119" s="3">
        <v>10.7975516379</v>
      </c>
      <c r="F6119" s="5" t="s">
        <v>13151</v>
      </c>
      <c r="G6119" s="5">
        <v>454</v>
      </c>
      <c r="H6119" s="5" t="s">
        <v>71</v>
      </c>
      <c r="I6119" s="3">
        <v>-6.12936264082566</v>
      </c>
      <c r="J6119" s="3">
        <v>100</v>
      </c>
      <c r="K6119" s="3">
        <v>-0.234446956376113</v>
      </c>
      <c r="L6119" s="3">
        <v>92.4528301886792</v>
      </c>
      <c r="M6119" s="3">
        <v>-5.24097343725148</v>
      </c>
      <c r="N6119" s="3">
        <v>97.4842767295598</v>
      </c>
      <c r="O6119" s="3">
        <v>-12.8191995317187</v>
      </c>
      <c r="P6119" s="3">
        <v>100</v>
      </c>
      <c r="Q6119" s="3">
        <v>-12.7617513545175</v>
      </c>
      <c r="R6119" s="3">
        <v>100</v>
      </c>
      <c r="S6119" s="3">
        <v>-3.83373688458435</v>
      </c>
      <c r="T6119" s="3">
        <v>98.6577181208054</v>
      </c>
      <c r="U6119" s="3">
        <v>7.05300988319856</v>
      </c>
      <c r="V6119" s="3">
        <v>61.1510791366906</v>
      </c>
      <c r="W6119" s="3">
        <v>12.4056603773585</v>
      </c>
      <c r="X6119" s="3">
        <v>70.5035971223022</v>
      </c>
      <c r="Y6119" s="3">
        <v>17.7371541501976</v>
      </c>
      <c r="Z6119" s="3">
        <v>58.7301587301587</v>
      </c>
      <c r="AA6119" s="3">
        <v>-0.0757281414258318</v>
      </c>
      <c r="AB6119" s="3">
        <v>0.0651972654624786</v>
      </c>
      <c r="AC6119" s="3">
        <v>-14.6606728538283</v>
      </c>
      <c r="AD6119" s="3">
        <v>0.270637109327592</v>
      </c>
      <c r="AE6119" s="5">
        <v>3</v>
      </c>
      <c r="AF6119" s="3">
        <v>0.391319957059629</v>
      </c>
      <c r="AG6119" s="3">
        <v>-2.28502058701863</v>
      </c>
      <c r="AH6119" s="3">
        <v>3.17642548497878</v>
      </c>
      <c r="AI6119" s="3">
        <v>3.84394839223783</v>
      </c>
      <c r="AJ6119" s="3">
        <v>3.38914841606937</v>
      </c>
      <c r="AK6119" s="3"/>
      <c r="AL6119" s="3"/>
      <c r="AM6119" s="3"/>
      <c r="AN6119" s="5" t="s">
        <v>46</v>
      </c>
      <c r="AO6119" s="1"/>
      <c r="AP6119" s="1"/>
      <c r="AQ6119" s="1"/>
    </row>
    <row r="6120" spans="1:43">
      <c r="A6120" s="1" t="s">
        <v>15244</v>
      </c>
      <c r="B6120" s="1" t="s">
        <v>15245</v>
      </c>
      <c r="C6120" s="3">
        <v>6.21917808219178</v>
      </c>
      <c r="D6120" s="4">
        <v>41967</v>
      </c>
      <c r="E6120" s="3">
        <v>0.8844611513</v>
      </c>
      <c r="F6120" s="5" t="s">
        <v>15246</v>
      </c>
      <c r="G6120" s="5">
        <v>398</v>
      </c>
      <c r="H6120" s="5" t="s">
        <v>71</v>
      </c>
      <c r="I6120" s="3">
        <v>-1.37313961729272</v>
      </c>
      <c r="J6120" s="3">
        <v>83.0188679245283</v>
      </c>
      <c r="K6120" s="3">
        <v>-0.349087003222349</v>
      </c>
      <c r="L6120" s="3">
        <v>94.3396226415094</v>
      </c>
      <c r="M6120" s="3">
        <v>-1.14544485881728</v>
      </c>
      <c r="N6120" s="3">
        <v>76.7295597484277</v>
      </c>
      <c r="O6120" s="3">
        <v>-2.57285376739303</v>
      </c>
      <c r="P6120" s="3">
        <v>88.6075949367088</v>
      </c>
      <c r="Q6120" s="3">
        <v>-1.2156166814552</v>
      </c>
      <c r="R6120" s="3">
        <v>78.8461538461538</v>
      </c>
      <c r="S6120" s="3">
        <v>1.24590760276464</v>
      </c>
      <c r="T6120" s="3">
        <v>71.1409395973154</v>
      </c>
      <c r="U6120" s="3">
        <v>7.38882994115945</v>
      </c>
      <c r="V6120" s="3">
        <v>59.7122302158273</v>
      </c>
      <c r="W6120" s="3">
        <v>14.7001301247835</v>
      </c>
      <c r="X6120" s="3">
        <v>58.273381294964</v>
      </c>
      <c r="Y6120" s="3">
        <v>20.5348168787879</v>
      </c>
      <c r="Z6120" s="3">
        <v>38.8888888888889</v>
      </c>
      <c r="AA6120" s="3">
        <v>-0.017147077897366</v>
      </c>
      <c r="AB6120" s="3">
        <v>0.38873418119331</v>
      </c>
      <c r="AC6120" s="3">
        <v>-3.0236826007166</v>
      </c>
      <c r="AD6120" s="3">
        <v>1.54417255518509</v>
      </c>
      <c r="AE6120" s="5">
        <v>3</v>
      </c>
      <c r="AF6120" s="3">
        <v>0.399276090968278</v>
      </c>
      <c r="AG6120" s="3">
        <v>2.43377802716369</v>
      </c>
      <c r="AH6120" s="3">
        <v>3.50360722990923</v>
      </c>
      <c r="AI6120" s="3">
        <v>4.83701124516276</v>
      </c>
      <c r="AJ6120" s="3">
        <v>4.31142563163827</v>
      </c>
      <c r="AK6120" s="3">
        <v>4.99810958198266</v>
      </c>
      <c r="AL6120" s="3"/>
      <c r="AM6120" s="3"/>
      <c r="AN6120" s="5" t="s">
        <v>46</v>
      </c>
      <c r="AO6120" s="1"/>
      <c r="AP6120" s="1"/>
      <c r="AQ6120" s="1"/>
    </row>
    <row r="6121" spans="1:43">
      <c r="A6121" s="1" t="s">
        <v>15247</v>
      </c>
      <c r="B6121" s="1" t="s">
        <v>15248</v>
      </c>
      <c r="C6121" s="3">
        <v>4.3972602739726</v>
      </c>
      <c r="D6121" s="4">
        <v>42632</v>
      </c>
      <c r="E6121" s="3">
        <v>0.6904300532</v>
      </c>
      <c r="F6121" s="5" t="s">
        <v>15249</v>
      </c>
      <c r="G6121" s="5">
        <v>1349</v>
      </c>
      <c r="H6121" s="5" t="s">
        <v>50</v>
      </c>
      <c r="I6121" s="3">
        <v>0.321199143468965</v>
      </c>
      <c r="J6121" s="3">
        <v>14.9620366234926</v>
      </c>
      <c r="K6121" s="3">
        <v>0.0266880170803353</v>
      </c>
      <c r="L6121" s="3">
        <v>30.3231518370961</v>
      </c>
      <c r="M6121" s="3">
        <v>0.115751046211392</v>
      </c>
      <c r="N6121" s="3">
        <v>18.4772929652716</v>
      </c>
      <c r="O6121" s="3">
        <v>1.17879960406734</v>
      </c>
      <c r="P6121" s="3">
        <v>5.0251256281407</v>
      </c>
      <c r="Q6121" s="3">
        <v>1.25168842863576</v>
      </c>
      <c r="R6121" s="3">
        <v>32.7378078223081</v>
      </c>
      <c r="S6121" s="3">
        <v>3.7269372693727</v>
      </c>
      <c r="T6121" s="3">
        <v>5.42372881355932</v>
      </c>
      <c r="U6121" s="3">
        <v>9.26669193743017</v>
      </c>
      <c r="V6121" s="3">
        <v>9.52012383900929</v>
      </c>
      <c r="W6121" s="3">
        <v>16.6525120683897</v>
      </c>
      <c r="X6121" s="3">
        <v>17.1521035598706</v>
      </c>
      <c r="Y6121" s="3"/>
      <c r="Z6121" s="3"/>
      <c r="AA6121" s="3">
        <v>0.144285573613594</v>
      </c>
      <c r="AB6121" s="3">
        <v>0.465852592438947</v>
      </c>
      <c r="AC6121" s="3">
        <v>-1.85053380782919</v>
      </c>
      <c r="AD6121" s="3">
        <v>2.84163900391724</v>
      </c>
      <c r="AE6121" s="5">
        <v>2</v>
      </c>
      <c r="AF6121" s="3">
        <v>0.431367739470394</v>
      </c>
      <c r="AG6121" s="3">
        <v>5.41607475545847</v>
      </c>
      <c r="AH6121" s="3">
        <v>4.55418341593015</v>
      </c>
      <c r="AI6121" s="3">
        <v>5.32219480964051</v>
      </c>
      <c r="AJ6121" s="3">
        <v>4.18831979644902</v>
      </c>
      <c r="AK6121" s="3"/>
      <c r="AL6121" s="3"/>
      <c r="AM6121" s="3"/>
      <c r="AN6121" s="5" t="s">
        <v>46</v>
      </c>
      <c r="AO6121" s="1"/>
      <c r="AP6121" s="1"/>
      <c r="AQ6121" s="1"/>
    </row>
    <row r="6122" spans="1:43">
      <c r="A6122" s="1" t="s">
        <v>15250</v>
      </c>
      <c r="B6122" s="1" t="s">
        <v>15251</v>
      </c>
      <c r="C6122" s="3">
        <v>6.42191780821918</v>
      </c>
      <c r="D6122" s="4">
        <v>41893</v>
      </c>
      <c r="E6122" s="3">
        <v>0.961198878</v>
      </c>
      <c r="F6122" s="5" t="s">
        <v>6770</v>
      </c>
      <c r="G6122" s="5">
        <v>1284</v>
      </c>
      <c r="H6122" s="5" t="s">
        <v>60</v>
      </c>
      <c r="I6122" s="3">
        <v>8.5978835978836</v>
      </c>
      <c r="J6122" s="3">
        <v>34.9206349206349</v>
      </c>
      <c r="K6122" s="3">
        <v>2.07210940737671</v>
      </c>
      <c r="L6122" s="3">
        <v>54.0747842761266</v>
      </c>
      <c r="M6122" s="3">
        <v>0.596307792844303</v>
      </c>
      <c r="N6122" s="3">
        <v>60.1384767556874</v>
      </c>
      <c r="O6122" s="3">
        <v>22.8901329973107</v>
      </c>
      <c r="P6122" s="3">
        <v>6.79513184584179</v>
      </c>
      <c r="Q6122" s="3">
        <v>32.4387892833222</v>
      </c>
      <c r="R6122" s="3">
        <v>5.0261780104712</v>
      </c>
      <c r="S6122" s="3">
        <v>59.5556585059516</v>
      </c>
      <c r="T6122" s="3">
        <v>17.7536231884058</v>
      </c>
      <c r="U6122" s="3">
        <v>90.7297243494493</v>
      </c>
      <c r="V6122" s="3">
        <v>32.258064516129</v>
      </c>
      <c r="W6122" s="3">
        <v>40.612271841262</v>
      </c>
      <c r="X6122" s="3">
        <v>54.5454545454545</v>
      </c>
      <c r="Y6122" s="3">
        <v>32.3115362434403</v>
      </c>
      <c r="Z6122" s="3">
        <v>78.6407766990291</v>
      </c>
      <c r="AA6122" s="3">
        <v>0.235645958172327</v>
      </c>
      <c r="AB6122" s="3">
        <v>0.100811258626652</v>
      </c>
      <c r="AC6122" s="3">
        <v>-40.7942847465893</v>
      </c>
      <c r="AD6122" s="3">
        <v>0.294368083832174</v>
      </c>
      <c r="AE6122" s="5">
        <v>7</v>
      </c>
      <c r="AF6122" s="3">
        <v>0.902069899399194</v>
      </c>
      <c r="AG6122" s="3">
        <v>57.4633136343708</v>
      </c>
      <c r="AH6122" s="3">
        <v>40.2061582565345</v>
      </c>
      <c r="AI6122" s="3">
        <v>8.19347344028705</v>
      </c>
      <c r="AJ6122" s="3">
        <v>5.85520763663134</v>
      </c>
      <c r="AK6122" s="3">
        <v>9.3269221452311</v>
      </c>
      <c r="AL6122" s="3"/>
      <c r="AM6122" s="3"/>
      <c r="AN6122" s="5" t="s">
        <v>46</v>
      </c>
      <c r="AO6122" s="1"/>
      <c r="AP6122" s="1"/>
      <c r="AQ6122" s="1"/>
    </row>
    <row r="6123" spans="1:43">
      <c r="A6123" s="1" t="s">
        <v>15252</v>
      </c>
      <c r="B6123" s="1" t="s">
        <v>15253</v>
      </c>
      <c r="C6123" s="3">
        <v>5.82739726027397</v>
      </c>
      <c r="D6123" s="4">
        <v>42110</v>
      </c>
      <c r="E6123" s="3">
        <v>5.266117718</v>
      </c>
      <c r="F6123" s="5" t="s">
        <v>8585</v>
      </c>
      <c r="G6123" s="5">
        <v>55</v>
      </c>
      <c r="H6123" s="5" t="s">
        <v>60</v>
      </c>
      <c r="I6123" s="3">
        <v>3.85196374622359</v>
      </c>
      <c r="J6123" s="3">
        <v>61.0119047619048</v>
      </c>
      <c r="K6123" s="3">
        <v>2.11659858893429</v>
      </c>
      <c r="L6123" s="3">
        <v>53.1160115052732</v>
      </c>
      <c r="M6123" s="3">
        <v>1.00082637039759</v>
      </c>
      <c r="N6123" s="3">
        <v>57.3689416419387</v>
      </c>
      <c r="O6123" s="3">
        <v>2.80373831775701</v>
      </c>
      <c r="P6123" s="3">
        <v>70.3853955375254</v>
      </c>
      <c r="Q6123" s="3">
        <v>-0.271985494106975</v>
      </c>
      <c r="R6123" s="3">
        <v>73.4031413612565</v>
      </c>
      <c r="S6123" s="3">
        <v>60.8609424586864</v>
      </c>
      <c r="T6123" s="3">
        <v>15.0966183574879</v>
      </c>
      <c r="U6123" s="3">
        <v>149.885917282714</v>
      </c>
      <c r="V6123" s="3">
        <v>9.8471986417657</v>
      </c>
      <c r="W6123" s="3">
        <v>112.72119805783</v>
      </c>
      <c r="X6123" s="3">
        <v>7.5</v>
      </c>
      <c r="Y6123" s="3">
        <v>118.883746569525</v>
      </c>
      <c r="Z6123" s="3">
        <v>22.9773462783171</v>
      </c>
      <c r="AA6123" s="3">
        <v>0.251527877888336</v>
      </c>
      <c r="AB6123" s="3">
        <v>0.242187694317717</v>
      </c>
      <c r="AC6123" s="3">
        <v>-31.6117723349733</v>
      </c>
      <c r="AD6123" s="3">
        <v>0.903134808338345</v>
      </c>
      <c r="AE6123" s="5">
        <v>5</v>
      </c>
      <c r="AF6123" s="3">
        <v>2.12150944237838</v>
      </c>
      <c r="AG6123" s="3">
        <v>68.5516372737207</v>
      </c>
      <c r="AH6123" s="3">
        <v>59.9044420157244</v>
      </c>
      <c r="AI6123" s="3">
        <v>24.6354800778566</v>
      </c>
      <c r="AJ6123" s="3">
        <v>18.9856725880626</v>
      </c>
      <c r="AK6123" s="3"/>
      <c r="AL6123" s="3"/>
      <c r="AM6123" s="3"/>
      <c r="AN6123" s="5" t="s">
        <v>46</v>
      </c>
      <c r="AO6123" s="1"/>
      <c r="AP6123" s="1"/>
      <c r="AQ6123" s="1"/>
    </row>
    <row r="6124" spans="1:43">
      <c r="A6124" s="1" t="s">
        <v>15254</v>
      </c>
      <c r="B6124" s="1" t="s">
        <v>15255</v>
      </c>
      <c r="C6124" s="3">
        <v>5.87397260273973</v>
      </c>
      <c r="D6124" s="4">
        <v>42093</v>
      </c>
      <c r="E6124" s="3">
        <v>13.0395730146</v>
      </c>
      <c r="F6124" s="5" t="s">
        <v>945</v>
      </c>
      <c r="G6124" s="5">
        <v>1451</v>
      </c>
      <c r="H6124" s="5" t="s">
        <v>60</v>
      </c>
      <c r="I6124" s="3">
        <v>-5.70676031606673</v>
      </c>
      <c r="J6124" s="3">
        <v>92.1626984126984</v>
      </c>
      <c r="K6124" s="3">
        <v>2.87356321839081</v>
      </c>
      <c r="L6124" s="3">
        <v>41.3231064237776</v>
      </c>
      <c r="M6124" s="3">
        <v>-12.6118795768918</v>
      </c>
      <c r="N6124" s="3">
        <v>98.3184965380811</v>
      </c>
      <c r="O6124" s="3">
        <v>20.8098987626547</v>
      </c>
      <c r="P6124" s="3">
        <v>8.11359026369168</v>
      </c>
      <c r="Q6124" s="3">
        <v>7.4</v>
      </c>
      <c r="R6124" s="3">
        <v>60.1047120418848</v>
      </c>
      <c r="S6124" s="3">
        <v>61.6608822943267</v>
      </c>
      <c r="T6124" s="3">
        <v>13.768115942029</v>
      </c>
      <c r="U6124" s="3">
        <v>89.6560644993561</v>
      </c>
      <c r="V6124" s="3">
        <v>33.786078098472</v>
      </c>
      <c r="W6124" s="3">
        <v>75.4451580412198</v>
      </c>
      <c r="X6124" s="3">
        <v>22.7272727272727</v>
      </c>
      <c r="Y6124" s="3">
        <v>19.5701982444487</v>
      </c>
      <c r="Z6124" s="3">
        <v>90.9385113268608</v>
      </c>
      <c r="AA6124" s="3">
        <v>0.167997567027315</v>
      </c>
      <c r="AB6124" s="3">
        <v>0.14840237299463</v>
      </c>
      <c r="AC6124" s="3">
        <v>-32.0785597381342</v>
      </c>
      <c r="AD6124" s="3">
        <v>0.641176233242828</v>
      </c>
      <c r="AE6124" s="5">
        <v>3</v>
      </c>
      <c r="AF6124" s="3">
        <v>1.58071911486766</v>
      </c>
      <c r="AG6124" s="3">
        <v>54.1827510814212</v>
      </c>
      <c r="AH6124" s="3">
        <v>40.0106710365877</v>
      </c>
      <c r="AI6124" s="3">
        <v>16.3150999903951</v>
      </c>
      <c r="AJ6124" s="3">
        <v>7.19825002665588</v>
      </c>
      <c r="AK6124" s="3"/>
      <c r="AL6124" s="3"/>
      <c r="AM6124" s="3"/>
      <c r="AN6124" s="5" t="s">
        <v>46</v>
      </c>
      <c r="AO6124" s="1"/>
      <c r="AP6124" s="1"/>
      <c r="AQ6124" s="1"/>
    </row>
    <row r="6125" spans="1:43">
      <c r="A6125" s="1" t="s">
        <v>15256</v>
      </c>
      <c r="B6125" s="1" t="s">
        <v>15257</v>
      </c>
      <c r="C6125" s="3">
        <v>4.56438356164384</v>
      </c>
      <c r="D6125" s="4">
        <v>42571</v>
      </c>
      <c r="E6125" s="3">
        <v>3.9570024368</v>
      </c>
      <c r="F6125" s="5" t="s">
        <v>15258</v>
      </c>
      <c r="G6125" s="5">
        <v>605</v>
      </c>
      <c r="H6125" s="5" t="s">
        <v>93</v>
      </c>
      <c r="I6125" s="3">
        <v>11.4942528735632</v>
      </c>
      <c r="J6125" s="3">
        <v>23.7</v>
      </c>
      <c r="K6125" s="3">
        <v>1.10361741263029</v>
      </c>
      <c r="L6125" s="3">
        <v>65.5599603567889</v>
      </c>
      <c r="M6125" s="3">
        <v>4.30107526881721</v>
      </c>
      <c r="N6125" s="3">
        <v>33.7325349301397</v>
      </c>
      <c r="O6125" s="3">
        <v>4.89821882951654</v>
      </c>
      <c r="P6125" s="3">
        <v>74.7987927565392</v>
      </c>
      <c r="Q6125" s="3">
        <v>-10.7200866269626</v>
      </c>
      <c r="R6125" s="3">
        <v>99.2776057791538</v>
      </c>
      <c r="S6125" s="3">
        <v>42.2778257118205</v>
      </c>
      <c r="T6125" s="3">
        <v>49.5500264690312</v>
      </c>
      <c r="U6125" s="3">
        <v>70</v>
      </c>
      <c r="V6125" s="3">
        <v>54.9280177187154</v>
      </c>
      <c r="W6125" s="3">
        <v>78.6565547128927</v>
      </c>
      <c r="X6125" s="3">
        <v>41.1360799001248</v>
      </c>
      <c r="Y6125" s="3"/>
      <c r="Z6125" s="3"/>
      <c r="AA6125" s="3">
        <v>0.203884447801856</v>
      </c>
      <c r="AB6125" s="3">
        <v>0.195808730913504</v>
      </c>
      <c r="AC6125" s="3">
        <v>-24.94497432135</v>
      </c>
      <c r="AD6125" s="3">
        <v>0.853793878913096</v>
      </c>
      <c r="AE6125" s="5">
        <v>3</v>
      </c>
      <c r="AF6125" s="3">
        <v>1.54541330895289</v>
      </c>
      <c r="AG6125" s="3">
        <v>33.4203381715123</v>
      </c>
      <c r="AH6125" s="3">
        <v>33.6596039580588</v>
      </c>
      <c r="AI6125" s="3">
        <v>18.031149313568</v>
      </c>
      <c r="AJ6125" s="3">
        <v>17.4230626538701</v>
      </c>
      <c r="AK6125" s="3"/>
      <c r="AL6125" s="3"/>
      <c r="AM6125" s="3"/>
      <c r="AN6125" s="5" t="s">
        <v>51</v>
      </c>
      <c r="AO6125" s="1"/>
      <c r="AP6125" s="1"/>
      <c r="AQ6125" s="1"/>
    </row>
    <row r="6126" spans="1:43">
      <c r="A6126" s="1" t="s">
        <v>15259</v>
      </c>
      <c r="B6126" s="1" t="s">
        <v>15260</v>
      </c>
      <c r="C6126" s="3">
        <v>0.876712328767123</v>
      </c>
      <c r="D6126" s="4">
        <v>43917</v>
      </c>
      <c r="E6126" s="3">
        <v>0.400879293</v>
      </c>
      <c r="F6126" s="5" t="s">
        <v>15261</v>
      </c>
      <c r="G6126" s="5">
        <v>321</v>
      </c>
      <c r="H6126" s="5" t="s">
        <v>116</v>
      </c>
      <c r="I6126" s="3">
        <v>10.0398936170213</v>
      </c>
      <c r="J6126" s="3">
        <v>32.2429906542056</v>
      </c>
      <c r="K6126" s="3">
        <v>4.21914357682619</v>
      </c>
      <c r="L6126" s="3">
        <v>9.1743119266055</v>
      </c>
      <c r="M6126" s="3">
        <v>4.68058191018343</v>
      </c>
      <c r="N6126" s="3">
        <v>36.9158878504673</v>
      </c>
      <c r="O6126" s="3">
        <v>16.140350877193</v>
      </c>
      <c r="P6126" s="3">
        <v>42</v>
      </c>
      <c r="Q6126" s="3">
        <v>27.3076923076923</v>
      </c>
      <c r="R6126" s="3">
        <v>16.4021164021164</v>
      </c>
      <c r="S6126" s="3"/>
      <c r="T6126" s="3"/>
      <c r="U6126" s="3"/>
      <c r="V6126" s="3"/>
      <c r="W6126" s="3"/>
      <c r="X6126" s="3"/>
      <c r="Y6126" s="3"/>
      <c r="Z6126" s="3"/>
      <c r="AA6126" s="3">
        <v>0.392443302418886</v>
      </c>
      <c r="AB6126" s="3">
        <v>0.822139475350531</v>
      </c>
      <c r="AC6126" s="3">
        <v>-6.57206870799104</v>
      </c>
      <c r="AD6126" s="3"/>
      <c r="AE6126" s="5">
        <v>1</v>
      </c>
      <c r="AF6126" s="3">
        <v>4.19180965405533</v>
      </c>
      <c r="AG6126" s="3"/>
      <c r="AH6126" s="3"/>
      <c r="AI6126" s="3"/>
      <c r="AJ6126" s="3"/>
      <c r="AK6126" s="3"/>
      <c r="AL6126" s="3"/>
      <c r="AM6126" s="3"/>
      <c r="AN6126" s="5" t="s">
        <v>46</v>
      </c>
      <c r="AO6126" s="1"/>
      <c r="AP6126" s="1"/>
      <c r="AQ6126" s="1"/>
    </row>
    <row r="6127" spans="1:43">
      <c r="A6127" s="1" t="s">
        <v>15262</v>
      </c>
      <c r="B6127" s="1" t="s">
        <v>15263</v>
      </c>
      <c r="C6127" s="3">
        <v>3.92602739726027</v>
      </c>
      <c r="D6127" s="4">
        <v>42804</v>
      </c>
      <c r="E6127" s="3">
        <v>4.1492664411</v>
      </c>
      <c r="F6127" s="5" t="s">
        <v>15264</v>
      </c>
      <c r="G6127" s="5">
        <v>1434</v>
      </c>
      <c r="H6127" s="5" t="s">
        <v>50</v>
      </c>
      <c r="I6127" s="3">
        <v>0.0430570505920274</v>
      </c>
      <c r="J6127" s="3">
        <v>63.3318445734703</v>
      </c>
      <c r="K6127" s="3">
        <v>0</v>
      </c>
      <c r="L6127" s="3">
        <v>43.3820274457725</v>
      </c>
      <c r="M6127" s="3">
        <v>-0.0752607246532603</v>
      </c>
      <c r="N6127" s="3">
        <v>49.5992876224399</v>
      </c>
      <c r="O6127" s="3">
        <v>1.08766586904504</v>
      </c>
      <c r="P6127" s="3">
        <v>6.34993147555962</v>
      </c>
      <c r="Q6127" s="3">
        <v>1.33013519406892</v>
      </c>
      <c r="R6127" s="3">
        <v>23.9497827136649</v>
      </c>
      <c r="S6127" s="3">
        <v>2.65746901743908</v>
      </c>
      <c r="T6127" s="3">
        <v>19.774011299435</v>
      </c>
      <c r="U6127" s="3">
        <v>9.28082119977659</v>
      </c>
      <c r="V6127" s="3">
        <v>9.44272445820433</v>
      </c>
      <c r="W6127" s="3">
        <v>13.4416874109007</v>
      </c>
      <c r="X6127" s="3">
        <v>53.2901833872708</v>
      </c>
      <c r="Y6127" s="3"/>
      <c r="Z6127" s="3"/>
      <c r="AA6127" s="3">
        <v>0.102635065040365</v>
      </c>
      <c r="AB6127" s="3">
        <v>0.333480414704003</v>
      </c>
      <c r="AC6127" s="3">
        <v>-2.03576864535767</v>
      </c>
      <c r="AD6127" s="3">
        <v>2.10514240371704</v>
      </c>
      <c r="AE6127" s="5">
        <v>3</v>
      </c>
      <c r="AF6127" s="3">
        <v>0.350051067847631</v>
      </c>
      <c r="AG6127" s="3">
        <v>3.42113170812421</v>
      </c>
      <c r="AH6127" s="3">
        <v>5.04905032354448</v>
      </c>
      <c r="AI6127" s="3">
        <v>4.80862187635915</v>
      </c>
      <c r="AJ6127" s="3"/>
      <c r="AK6127" s="3"/>
      <c r="AL6127" s="3"/>
      <c r="AM6127" s="3"/>
      <c r="AN6127" s="5" t="s">
        <v>46</v>
      </c>
      <c r="AO6127" s="1"/>
      <c r="AP6127" s="1"/>
      <c r="AQ6127" s="1"/>
    </row>
    <row r="6128" spans="1:43">
      <c r="A6128" s="1" t="s">
        <v>15265</v>
      </c>
      <c r="B6128" s="1" t="s">
        <v>15266</v>
      </c>
      <c r="C6128" s="3">
        <v>9.39452054794521</v>
      </c>
      <c r="D6128" s="4">
        <v>40808</v>
      </c>
      <c r="E6128" s="3">
        <v>0.4240657753</v>
      </c>
      <c r="F6128" s="5" t="s">
        <v>15267</v>
      </c>
      <c r="G6128" s="5">
        <v>8</v>
      </c>
      <c r="H6128" s="5" t="s">
        <v>71</v>
      </c>
      <c r="I6128" s="3">
        <v>0.0767852572306214</v>
      </c>
      <c r="J6128" s="3">
        <v>46.5408805031447</v>
      </c>
      <c r="K6128" s="3">
        <v>0.153688524590167</v>
      </c>
      <c r="L6128" s="3">
        <v>37.1069182389937</v>
      </c>
      <c r="M6128" s="3">
        <v>-0.204185809086257</v>
      </c>
      <c r="N6128" s="3">
        <v>41.5094339622642</v>
      </c>
      <c r="O6128" s="3">
        <v>0.868518359274229</v>
      </c>
      <c r="P6128" s="3">
        <v>25.9493670886076</v>
      </c>
      <c r="Q6128" s="3">
        <v>0.110949901852031</v>
      </c>
      <c r="R6128" s="3">
        <v>60.8974358974359</v>
      </c>
      <c r="S6128" s="3">
        <v>0.557222460351489</v>
      </c>
      <c r="T6128" s="3">
        <v>79.8657718120805</v>
      </c>
      <c r="U6128" s="3">
        <v>4.53613759914446</v>
      </c>
      <c r="V6128" s="3">
        <v>82.0143884892086</v>
      </c>
      <c r="W6128" s="3">
        <v>11.2903225806452</v>
      </c>
      <c r="X6128" s="3">
        <v>79.136690647482</v>
      </c>
      <c r="Y6128" s="3">
        <v>13.6116653413653</v>
      </c>
      <c r="Z6128" s="3">
        <v>77.7777777777778</v>
      </c>
      <c r="AA6128" s="3">
        <v>-0.064980220352113</v>
      </c>
      <c r="AB6128" s="3">
        <v>0.204833536334463</v>
      </c>
      <c r="AC6128" s="3">
        <v>-3.35429769392033</v>
      </c>
      <c r="AD6128" s="3">
        <v>1.08020688627754</v>
      </c>
      <c r="AE6128" s="5">
        <v>2</v>
      </c>
      <c r="AF6128" s="3">
        <v>0.286515949017393</v>
      </c>
      <c r="AG6128" s="3">
        <v>0.865058391549778</v>
      </c>
      <c r="AH6128" s="3">
        <v>2.06289643218851</v>
      </c>
      <c r="AI6128" s="3">
        <v>3.57560126937486</v>
      </c>
      <c r="AJ6128" s="3">
        <v>3.2099707673132</v>
      </c>
      <c r="AK6128" s="3">
        <v>3.9263689183753</v>
      </c>
      <c r="AL6128" s="3">
        <v>3.96188374408033</v>
      </c>
      <c r="AM6128" s="3"/>
      <c r="AN6128" s="5" t="s">
        <v>46</v>
      </c>
      <c r="AO6128" s="1"/>
      <c r="AP6128" s="1"/>
      <c r="AQ6128" s="1"/>
    </row>
    <row r="6129" spans="1:43">
      <c r="A6129" s="1" t="s">
        <v>15268</v>
      </c>
      <c r="B6129" s="1" t="s">
        <v>15269</v>
      </c>
      <c r="C6129" s="3">
        <v>9.45479452054795</v>
      </c>
      <c r="D6129" s="4">
        <v>40786</v>
      </c>
      <c r="E6129" s="3">
        <v>1.410880054</v>
      </c>
      <c r="F6129" s="5" t="s">
        <v>15270</v>
      </c>
      <c r="G6129" s="5">
        <v>3024</v>
      </c>
      <c r="H6129" s="5" t="s">
        <v>320</v>
      </c>
      <c r="I6129" s="3">
        <v>-4.51770451770451</v>
      </c>
      <c r="J6129" s="3">
        <v>100</v>
      </c>
      <c r="K6129" s="3">
        <v>-0.127713920817369</v>
      </c>
      <c r="L6129" s="3">
        <v>100</v>
      </c>
      <c r="M6129" s="3">
        <v>-1.38713745271122</v>
      </c>
      <c r="N6129" s="3">
        <v>77.7777777777778</v>
      </c>
      <c r="O6129" s="3">
        <v>-4.28396572827416</v>
      </c>
      <c r="P6129" s="3">
        <v>66.6666666666667</v>
      </c>
      <c r="Q6129" s="3">
        <v>-15.8234660925727</v>
      </c>
      <c r="R6129" s="3">
        <v>77.7777777777778</v>
      </c>
      <c r="S6129" s="3">
        <v>5.81867388362653</v>
      </c>
      <c r="T6129" s="3">
        <v>5.55555555555556</v>
      </c>
      <c r="U6129" s="3">
        <v>27.5693311582382</v>
      </c>
      <c r="V6129" s="3">
        <v>13.3333333333333</v>
      </c>
      <c r="W6129" s="3">
        <v>31.4285714285714</v>
      </c>
      <c r="X6129" s="3">
        <v>21.4285714285714</v>
      </c>
      <c r="Y6129" s="3">
        <v>37.9188712522046</v>
      </c>
      <c r="Z6129" s="3">
        <v>37.5</v>
      </c>
      <c r="AA6129" s="3">
        <v>0.0377261442182171</v>
      </c>
      <c r="AB6129" s="3">
        <v>0.128896280093075</v>
      </c>
      <c r="AC6129" s="3">
        <v>-18.6170212765957</v>
      </c>
      <c r="AD6129" s="3">
        <v>0.511328809873098</v>
      </c>
      <c r="AE6129" s="5">
        <v>4</v>
      </c>
      <c r="AF6129" s="3">
        <v>0.86990523484742</v>
      </c>
      <c r="AG6129" s="3">
        <v>7.67261343264505</v>
      </c>
      <c r="AH6129" s="3">
        <v>13.2227685190392</v>
      </c>
      <c r="AI6129" s="3">
        <v>9.2489263432685</v>
      </c>
      <c r="AJ6129" s="3">
        <v>8.12005932738953</v>
      </c>
      <c r="AK6129" s="3">
        <v>5.20036289778711</v>
      </c>
      <c r="AL6129" s="3">
        <v>-0.717359788641037</v>
      </c>
      <c r="AM6129" s="3"/>
      <c r="AN6129" s="5" t="s">
        <v>46</v>
      </c>
      <c r="AO6129" s="1"/>
      <c r="AP6129" s="1"/>
      <c r="AQ6129" s="1"/>
    </row>
    <row r="6130" spans="1:43">
      <c r="A6130" s="1" t="s">
        <v>15271</v>
      </c>
      <c r="B6130" s="1" t="s">
        <v>15272</v>
      </c>
      <c r="C6130" s="3">
        <v>8.55068493150685</v>
      </c>
      <c r="D6130" s="4">
        <v>41116</v>
      </c>
      <c r="E6130" s="3">
        <v>3.1324924374</v>
      </c>
      <c r="F6130" s="5" t="s">
        <v>15273</v>
      </c>
      <c r="G6130" s="5">
        <v>3122</v>
      </c>
      <c r="H6130" s="5" t="s">
        <v>71</v>
      </c>
      <c r="I6130" s="3">
        <v>-1.58714111982617</v>
      </c>
      <c r="J6130" s="3">
        <v>86.1635220125786</v>
      </c>
      <c r="K6130" s="3">
        <v>-0.69860279441117</v>
      </c>
      <c r="L6130" s="3">
        <v>96.8553459119497</v>
      </c>
      <c r="M6130" s="3">
        <v>-1.97044339394564</v>
      </c>
      <c r="N6130" s="3">
        <v>87.4213836477987</v>
      </c>
      <c r="O6130" s="3">
        <v>-1.87489801713663</v>
      </c>
      <c r="P6130" s="3">
        <v>84.1772151898734</v>
      </c>
      <c r="Q6130" s="3">
        <v>-1.01401439116352</v>
      </c>
      <c r="R6130" s="3">
        <v>76.2820512820513</v>
      </c>
      <c r="S6130" s="3">
        <v>2.9213247278317</v>
      </c>
      <c r="T6130" s="3">
        <v>44.9664429530201</v>
      </c>
      <c r="U6130" s="3">
        <v>10.414308758738</v>
      </c>
      <c r="V6130" s="3">
        <v>36.6906474820144</v>
      </c>
      <c r="W6130" s="3">
        <v>20.2101233541746</v>
      </c>
      <c r="X6130" s="3">
        <v>25.1798561151079</v>
      </c>
      <c r="Y6130" s="3">
        <v>26.3651471118978</v>
      </c>
      <c r="Z6130" s="3">
        <v>17.4603174603175</v>
      </c>
      <c r="AA6130" s="3">
        <v>0.0751665324764055</v>
      </c>
      <c r="AB6130" s="3">
        <v>0.454837667696911</v>
      </c>
      <c r="AC6130" s="3">
        <v>-2.16535433070867</v>
      </c>
      <c r="AD6130" s="3">
        <v>2.9168214975373</v>
      </c>
      <c r="AE6130" s="5">
        <v>2</v>
      </c>
      <c r="AF6130" s="3">
        <v>0.536851413538877</v>
      </c>
      <c r="AG6130" s="3">
        <v>4.4476839289594</v>
      </c>
      <c r="AH6130" s="3">
        <v>5.75908354764274</v>
      </c>
      <c r="AI6130" s="3">
        <v>6.32062571601502</v>
      </c>
      <c r="AJ6130" s="3">
        <v>4.90857943936034</v>
      </c>
      <c r="AK6130" s="3">
        <v>6.33694332577128</v>
      </c>
      <c r="AL6130" s="3">
        <v>6.45435328984878</v>
      </c>
      <c r="AM6130" s="3"/>
      <c r="AN6130" s="5" t="s">
        <v>51</v>
      </c>
      <c r="AO6130" s="1"/>
      <c r="AP6130" s="1"/>
      <c r="AQ6130" s="1"/>
    </row>
    <row r="6131" spans="1:43">
      <c r="A6131" s="1" t="s">
        <v>15274</v>
      </c>
      <c r="B6131" s="1" t="s">
        <v>15275</v>
      </c>
      <c r="C6131" s="3">
        <v>4.26301369863014</v>
      </c>
      <c r="D6131" s="4">
        <v>42681</v>
      </c>
      <c r="E6131" s="3">
        <v>21.2637198063</v>
      </c>
      <c r="F6131" s="5" t="s">
        <v>7012</v>
      </c>
      <c r="G6131" s="5">
        <v>951</v>
      </c>
      <c r="H6131" s="5" t="s">
        <v>50</v>
      </c>
      <c r="I6131" s="3">
        <v>0.238663484486879</v>
      </c>
      <c r="J6131" s="3">
        <v>30.1473872264404</v>
      </c>
      <c r="K6131" s="3">
        <v>0</v>
      </c>
      <c r="L6131" s="3">
        <v>43.3820274457725</v>
      </c>
      <c r="M6131" s="3">
        <v>0</v>
      </c>
      <c r="N6131" s="3">
        <v>34.1495992876224</v>
      </c>
      <c r="O6131" s="3">
        <v>0.840336134453793</v>
      </c>
      <c r="P6131" s="3">
        <v>23.6637734125171</v>
      </c>
      <c r="Q6131" s="3">
        <v>1.32689987937274</v>
      </c>
      <c r="R6131" s="3">
        <v>24.1912119748914</v>
      </c>
      <c r="S6131" s="3">
        <v>2.3897691021547</v>
      </c>
      <c r="T6131" s="3">
        <v>26.7231638418079</v>
      </c>
      <c r="U6131" s="3">
        <v>6.45888629283181</v>
      </c>
      <c r="V6131" s="3">
        <v>43.9628482972136</v>
      </c>
      <c r="W6131" s="3">
        <v>11.2046438745605</v>
      </c>
      <c r="X6131" s="3">
        <v>77.5620280474649</v>
      </c>
      <c r="Y6131" s="3"/>
      <c r="Z6131" s="3"/>
      <c r="AA6131" s="3">
        <v>0.0813820324569506</v>
      </c>
      <c r="AB6131" s="3">
        <v>0.350905847277417</v>
      </c>
      <c r="AC6131" s="3">
        <v>-1.59090909090909</v>
      </c>
      <c r="AD6131" s="3">
        <v>2.26083633518082</v>
      </c>
      <c r="AE6131" s="5">
        <v>3</v>
      </c>
      <c r="AF6131" s="3">
        <v>0.301710818936286</v>
      </c>
      <c r="AG6131" s="3">
        <v>2.79038809648913</v>
      </c>
      <c r="AH6131" s="3">
        <v>3.63002397508996</v>
      </c>
      <c r="AI6131" s="3">
        <v>3.75956390692977</v>
      </c>
      <c r="AJ6131" s="3">
        <v>3.3601708567673</v>
      </c>
      <c r="AK6131" s="3"/>
      <c r="AL6131" s="3"/>
      <c r="AM6131" s="3">
        <v>1</v>
      </c>
      <c r="AN6131" s="5" t="s">
        <v>56</v>
      </c>
      <c r="AO6131" s="1"/>
      <c r="AP6131" s="1"/>
      <c r="AQ6131" s="1"/>
    </row>
    <row r="6132" spans="1:43">
      <c r="A6132" s="1" t="s">
        <v>15276</v>
      </c>
      <c r="B6132" s="1" t="s">
        <v>15277</v>
      </c>
      <c r="C6132" s="3">
        <v>6.93972602739726</v>
      </c>
      <c r="D6132" s="4">
        <v>41704</v>
      </c>
      <c r="E6132" s="3">
        <v>2.9634055409</v>
      </c>
      <c r="F6132" s="5" t="s">
        <v>15270</v>
      </c>
      <c r="G6132" s="5">
        <v>2534</v>
      </c>
      <c r="H6132" s="5" t="s">
        <v>112</v>
      </c>
      <c r="I6132" s="3">
        <v>5.95874009946583</v>
      </c>
      <c r="J6132" s="3">
        <v>55.7894736842105</v>
      </c>
      <c r="K6132" s="3">
        <v>0.313889615485231</v>
      </c>
      <c r="L6132" s="3">
        <v>78.3505154639175</v>
      </c>
      <c r="M6132" s="3">
        <v>5.00136898786166</v>
      </c>
      <c r="N6132" s="3">
        <v>40</v>
      </c>
      <c r="O6132" s="3">
        <v>7.92682926829267</v>
      </c>
      <c r="P6132" s="3">
        <v>73.4042553191489</v>
      </c>
      <c r="Q6132" s="3">
        <v>7.52336448598131</v>
      </c>
      <c r="R6132" s="3">
        <v>83.1460674157303</v>
      </c>
      <c r="S6132" s="3">
        <v>-2.08510638297871</v>
      </c>
      <c r="T6132" s="3">
        <v>92.5925925925926</v>
      </c>
      <c r="U6132" s="3">
        <v>1.27090653657673</v>
      </c>
      <c r="V6132" s="3">
        <v>86.7647058823529</v>
      </c>
      <c r="W6132" s="3">
        <v>2.16024704870417</v>
      </c>
      <c r="X6132" s="3">
        <v>90.9090909090909</v>
      </c>
      <c r="Y6132" s="3">
        <v>50.0518659329643</v>
      </c>
      <c r="Z6132" s="3">
        <v>82.3529411764706</v>
      </c>
      <c r="AA6132" s="3">
        <v>-0.023608470640208</v>
      </c>
      <c r="AB6132" s="3">
        <v>0.00468800454063099</v>
      </c>
      <c r="AC6132" s="3">
        <v>-21.7813765182186</v>
      </c>
      <c r="AD6132" s="3">
        <v>0.0327642465827426</v>
      </c>
      <c r="AE6132" s="5">
        <v>3</v>
      </c>
      <c r="AF6132" s="3">
        <v>-0.0829044793579591</v>
      </c>
      <c r="AG6132" s="3">
        <v>-4.19461583749972</v>
      </c>
      <c r="AH6132" s="3">
        <v>4.44007584681871</v>
      </c>
      <c r="AI6132" s="3">
        <v>0.384750651177446</v>
      </c>
      <c r="AJ6132" s="3">
        <v>6.62192390412228</v>
      </c>
      <c r="AK6132" s="3">
        <v>4.87892909113175</v>
      </c>
      <c r="AL6132" s="3"/>
      <c r="AM6132" s="3"/>
      <c r="AN6132" s="5" t="s">
        <v>51</v>
      </c>
      <c r="AO6132" s="1"/>
      <c r="AP6132" s="1"/>
      <c r="AQ6132" s="1"/>
    </row>
    <row r="6133" spans="1:43">
      <c r="A6133" s="1" t="s">
        <v>15278</v>
      </c>
      <c r="B6133" s="1" t="s">
        <v>15279</v>
      </c>
      <c r="C6133" s="3">
        <v>10.0082191780822</v>
      </c>
      <c r="D6133" s="4">
        <v>40584</v>
      </c>
      <c r="E6133" s="3">
        <v>22.2829865462</v>
      </c>
      <c r="F6133" s="5" t="s">
        <v>122</v>
      </c>
      <c r="G6133" s="5">
        <v>3654</v>
      </c>
      <c r="H6133" s="5" t="s">
        <v>71</v>
      </c>
      <c r="I6133" s="3">
        <v>-0.191307092470387</v>
      </c>
      <c r="J6133" s="3">
        <v>61.0062893081761</v>
      </c>
      <c r="K6133" s="3">
        <v>0</v>
      </c>
      <c r="L6133" s="3">
        <v>51.5723270440252</v>
      </c>
      <c r="M6133" s="3">
        <v>-0.487585216129113</v>
      </c>
      <c r="N6133" s="3">
        <v>54.7169811320755</v>
      </c>
      <c r="O6133" s="3">
        <v>0.200245784618737</v>
      </c>
      <c r="P6133" s="3">
        <v>56.3291139240506</v>
      </c>
      <c r="Q6133" s="3">
        <v>0.632759779837084</v>
      </c>
      <c r="R6133" s="3">
        <v>46.1538461538462</v>
      </c>
      <c r="S6133" s="3">
        <v>2.36100818018466</v>
      </c>
      <c r="T6133" s="3">
        <v>53.0201342281879</v>
      </c>
      <c r="U6133" s="3">
        <v>8.31671958837502</v>
      </c>
      <c r="V6133" s="3">
        <v>55.3956834532374</v>
      </c>
      <c r="W6133" s="3">
        <v>17.2906865431376</v>
      </c>
      <c r="X6133" s="3">
        <v>41.0071942446043</v>
      </c>
      <c r="Y6133" s="3">
        <v>19.1036746379167</v>
      </c>
      <c r="Z6133" s="3">
        <v>47.6190476190476</v>
      </c>
      <c r="AA6133" s="3">
        <v>0.0440389005446743</v>
      </c>
      <c r="AB6133" s="3">
        <v>0.507978691514729</v>
      </c>
      <c r="AC6133" s="3">
        <v>-2.11830401438016</v>
      </c>
      <c r="AD6133" s="3">
        <v>2.57271735618333</v>
      </c>
      <c r="AE6133" s="5">
        <v>2</v>
      </c>
      <c r="AF6133" s="3">
        <v>0.439399455313224</v>
      </c>
      <c r="AG6133" s="3">
        <v>2.75953775709772</v>
      </c>
      <c r="AH6133" s="3">
        <v>4.35216993487115</v>
      </c>
      <c r="AI6133" s="3">
        <v>5.50113648211261</v>
      </c>
      <c r="AJ6133" s="3">
        <v>4.01210883438621</v>
      </c>
      <c r="AK6133" s="3">
        <v>4.88233608610975</v>
      </c>
      <c r="AL6133" s="3">
        <v>6.52988256271883</v>
      </c>
      <c r="AM6133" s="3">
        <v>1000</v>
      </c>
      <c r="AN6133" s="5" t="s">
        <v>56</v>
      </c>
      <c r="AO6133" s="1"/>
      <c r="AP6133" s="1"/>
      <c r="AQ6133" s="1"/>
    </row>
    <row r="6134" spans="1:43">
      <c r="A6134" s="1" t="s">
        <v>15280</v>
      </c>
      <c r="B6134" s="1" t="s">
        <v>15281</v>
      </c>
      <c r="C6134" s="3">
        <v>0.980821917808219</v>
      </c>
      <c r="D6134" s="4">
        <v>43879</v>
      </c>
      <c r="E6134" s="3">
        <v>1.1182927268</v>
      </c>
      <c r="F6134" s="5" t="s">
        <v>6590</v>
      </c>
      <c r="G6134" s="5">
        <v>359</v>
      </c>
      <c r="H6134" s="5" t="s">
        <v>60</v>
      </c>
      <c r="I6134" s="3">
        <v>1.29495143932102</v>
      </c>
      <c r="J6134" s="3">
        <v>76.4880952380952</v>
      </c>
      <c r="K6134" s="3">
        <v>0.853732903563031</v>
      </c>
      <c r="L6134" s="3">
        <v>75.071907957814</v>
      </c>
      <c r="M6134" s="3">
        <v>-1.44717800289437</v>
      </c>
      <c r="N6134" s="3">
        <v>72.4035608308605</v>
      </c>
      <c r="O6134" s="3">
        <v>1.2063991607658</v>
      </c>
      <c r="P6134" s="3">
        <v>77.789046653144</v>
      </c>
      <c r="Q6134" s="3">
        <v>-3.68552412645591</v>
      </c>
      <c r="R6134" s="3">
        <v>82.5130890052356</v>
      </c>
      <c r="S6134" s="3"/>
      <c r="T6134" s="3"/>
      <c r="U6134" s="3"/>
      <c r="V6134" s="3"/>
      <c r="W6134" s="3"/>
      <c r="X6134" s="3"/>
      <c r="Y6134" s="3"/>
      <c r="Z6134" s="3"/>
      <c r="AA6134" s="3">
        <v>0.0617598597573638</v>
      </c>
      <c r="AB6134" s="3">
        <v>0.0967475596406138</v>
      </c>
      <c r="AC6134" s="3">
        <v>-14.0769745010028</v>
      </c>
      <c r="AD6134" s="3"/>
      <c r="AE6134" s="5">
        <v>2</v>
      </c>
      <c r="AF6134" s="3">
        <v>1.57958720223421</v>
      </c>
      <c r="AG6134" s="3"/>
      <c r="AH6134" s="3"/>
      <c r="AI6134" s="3"/>
      <c r="AJ6134" s="3"/>
      <c r="AK6134" s="3"/>
      <c r="AL6134" s="3"/>
      <c r="AM6134" s="3"/>
      <c r="AN6134" s="5" t="s">
        <v>46</v>
      </c>
      <c r="AO6134" s="1"/>
      <c r="AP6134" s="1"/>
      <c r="AQ6134" s="1"/>
    </row>
    <row r="6135" spans="1:43">
      <c r="A6135" s="1" t="s">
        <v>15282</v>
      </c>
      <c r="B6135" s="1" t="s">
        <v>15283</v>
      </c>
      <c r="C6135" s="3">
        <v>8.64657534246575</v>
      </c>
      <c r="D6135" s="4">
        <v>41081</v>
      </c>
      <c r="E6135" s="3">
        <v>2.2228741516</v>
      </c>
      <c r="F6135" s="5" t="s">
        <v>3868</v>
      </c>
      <c r="G6135" s="5">
        <v>1356</v>
      </c>
      <c r="H6135" s="5" t="s">
        <v>50</v>
      </c>
      <c r="I6135" s="3">
        <v>-0.0122808518589404</v>
      </c>
      <c r="J6135" s="3">
        <v>71.5051362215275</v>
      </c>
      <c r="K6135" s="3">
        <v>0</v>
      </c>
      <c r="L6135" s="3">
        <v>43.3820274457725</v>
      </c>
      <c r="M6135" s="3">
        <v>-0.205121197371262</v>
      </c>
      <c r="N6135" s="3">
        <v>73.7310774710597</v>
      </c>
      <c r="O6135" s="3">
        <v>0.766591351826689</v>
      </c>
      <c r="P6135" s="3">
        <v>36.2722704431247</v>
      </c>
      <c r="Q6135" s="3">
        <v>1.06180597492772</v>
      </c>
      <c r="R6135" s="3">
        <v>57.1221632061806</v>
      </c>
      <c r="S6135" s="3">
        <v>2.05847072813214</v>
      </c>
      <c r="T6135" s="3">
        <v>41.3559322033898</v>
      </c>
      <c r="U6135" s="3">
        <v>6.49735232799882</v>
      </c>
      <c r="V6135" s="3">
        <v>42.8018575851393</v>
      </c>
      <c r="W6135" s="3">
        <v>12.3925852139206</v>
      </c>
      <c r="X6135" s="3">
        <v>65.4800431499461</v>
      </c>
      <c r="Y6135" s="3">
        <v>15.872948009659</v>
      </c>
      <c r="Z6135" s="3">
        <v>70.5882352941177</v>
      </c>
      <c r="AA6135" s="3">
        <v>0.0404019003465897</v>
      </c>
      <c r="AB6135" s="3">
        <v>0.342604109976676</v>
      </c>
      <c r="AC6135" s="3">
        <v>-2.5</v>
      </c>
      <c r="AD6135" s="3">
        <v>1.58547923916952</v>
      </c>
      <c r="AE6135" s="5">
        <v>3</v>
      </c>
      <c r="AF6135" s="3">
        <v>0.326982644409258</v>
      </c>
      <c r="AG6135" s="3">
        <v>2.67560540404184</v>
      </c>
      <c r="AH6135" s="3">
        <v>3.51873274389098</v>
      </c>
      <c r="AI6135" s="3">
        <v>4.09026003332222</v>
      </c>
      <c r="AJ6135" s="3">
        <v>2.66853909503557</v>
      </c>
      <c r="AK6135" s="3">
        <v>3.88031550079435</v>
      </c>
      <c r="AL6135" s="3">
        <v>4.42022803102675</v>
      </c>
      <c r="AM6135" s="3"/>
      <c r="AN6135" s="5" t="s">
        <v>51</v>
      </c>
      <c r="AO6135" s="1"/>
      <c r="AP6135" s="1"/>
      <c r="AQ6135" s="1"/>
    </row>
    <row r="6136" spans="1:43">
      <c r="A6136" s="1" t="s">
        <v>15284</v>
      </c>
      <c r="B6136" s="1" t="s">
        <v>15285</v>
      </c>
      <c r="C6136" s="3">
        <v>2.82191780821918</v>
      </c>
      <c r="D6136" s="4">
        <v>43207</v>
      </c>
      <c r="E6136" s="3">
        <v>0.1525797716</v>
      </c>
      <c r="F6136" s="5" t="s">
        <v>6590</v>
      </c>
      <c r="G6136" s="5">
        <v>1031</v>
      </c>
      <c r="H6136" s="5" t="s">
        <v>60</v>
      </c>
      <c r="I6136" s="3">
        <v>-5.31622364802934</v>
      </c>
      <c r="J6136" s="3">
        <v>91.2698412698413</v>
      </c>
      <c r="K6136" s="3">
        <v>0.692075250999111</v>
      </c>
      <c r="L6136" s="3">
        <v>78.0441035474593</v>
      </c>
      <c r="M6136" s="3">
        <v>-7.04580221362369</v>
      </c>
      <c r="N6136" s="3">
        <v>93.8674579624135</v>
      </c>
      <c r="O6136" s="3">
        <v>-5.51541205524559</v>
      </c>
      <c r="P6136" s="3">
        <v>89.8580121703854</v>
      </c>
      <c r="Q6136" s="3">
        <v>-7.53669889008235</v>
      </c>
      <c r="R6136" s="3">
        <v>88.9005235602094</v>
      </c>
      <c r="S6136" s="3">
        <v>7.79505374099967</v>
      </c>
      <c r="T6136" s="3">
        <v>89.1304347826087</v>
      </c>
      <c r="U6136" s="3">
        <v>12.736003492306</v>
      </c>
      <c r="V6136" s="3">
        <v>91.8505942275042</v>
      </c>
      <c r="W6136" s="3"/>
      <c r="X6136" s="3"/>
      <c r="Y6136" s="3"/>
      <c r="Z6136" s="3"/>
      <c r="AA6136" s="3">
        <v>0.0507987508287708</v>
      </c>
      <c r="AB6136" s="3">
        <v>0.00997072925885718</v>
      </c>
      <c r="AC6136" s="3">
        <v>-26.9640644361834</v>
      </c>
      <c r="AD6136" s="3"/>
      <c r="AE6136" s="5">
        <v>5</v>
      </c>
      <c r="AF6136" s="3">
        <v>0.252570611474518</v>
      </c>
      <c r="AG6136" s="3">
        <v>1.23504937728416</v>
      </c>
      <c r="AH6136" s="3">
        <v>7.32821610324619</v>
      </c>
      <c r="AI6136" s="3"/>
      <c r="AJ6136" s="3"/>
      <c r="AK6136" s="3"/>
      <c r="AL6136" s="3"/>
      <c r="AM6136" s="3"/>
      <c r="AN6136" s="5" t="s">
        <v>46</v>
      </c>
      <c r="AO6136" s="1"/>
      <c r="AP6136" s="1"/>
      <c r="AQ6136" s="1"/>
    </row>
    <row r="6137" spans="1:43">
      <c r="A6137" s="1" t="s">
        <v>15286</v>
      </c>
      <c r="B6137" s="1" t="s">
        <v>15287</v>
      </c>
      <c r="C6137" s="3">
        <v>4.37808219178082</v>
      </c>
      <c r="D6137" s="4">
        <v>42639</v>
      </c>
      <c r="E6137" s="3">
        <v>0.8322569931</v>
      </c>
      <c r="F6137" s="5" t="s">
        <v>328</v>
      </c>
      <c r="G6137" s="5">
        <v>1599</v>
      </c>
      <c r="H6137" s="5" t="s">
        <v>45</v>
      </c>
      <c r="I6137" s="3">
        <v>0.0596788060849463</v>
      </c>
      <c r="J6137" s="3">
        <v>71.4968152866242</v>
      </c>
      <c r="K6137" s="3">
        <v>0.469924812030079</v>
      </c>
      <c r="L6137" s="3">
        <v>49.3788819875776</v>
      </c>
      <c r="M6137" s="3">
        <v>-1.46452777071026</v>
      </c>
      <c r="N6137" s="3">
        <v>84.6031746031746</v>
      </c>
      <c r="O6137" s="3">
        <v>-2.16584785775146</v>
      </c>
      <c r="P6137" s="3">
        <v>91.3907284768212</v>
      </c>
      <c r="Q6137" s="3">
        <v>-3.4867706077599</v>
      </c>
      <c r="R6137" s="3">
        <v>94.3493150684932</v>
      </c>
      <c r="S6137" s="3">
        <v>5.92404950568744</v>
      </c>
      <c r="T6137" s="3">
        <v>65.7250470809793</v>
      </c>
      <c r="U6137" s="3">
        <v>28.624344043414</v>
      </c>
      <c r="V6137" s="3">
        <v>23.5668789808917</v>
      </c>
      <c r="W6137" s="3">
        <v>30.4580923291653</v>
      </c>
      <c r="X6137" s="3">
        <v>21.3270142180095</v>
      </c>
      <c r="Y6137" s="3"/>
      <c r="Z6137" s="3"/>
      <c r="AA6137" s="3">
        <v>0.035708274209648</v>
      </c>
      <c r="AB6137" s="3">
        <v>0.143309168553546</v>
      </c>
      <c r="AC6137" s="3">
        <v>-9.46859903381642</v>
      </c>
      <c r="AD6137" s="3">
        <v>0.976879305053278</v>
      </c>
      <c r="AE6137" s="5">
        <v>2</v>
      </c>
      <c r="AF6137" s="3">
        <v>0.642251711625877</v>
      </c>
      <c r="AG6137" s="3">
        <v>5.83554870339933</v>
      </c>
      <c r="AH6137" s="3">
        <v>15.0394545314942</v>
      </c>
      <c r="AI6137" s="3">
        <v>8.90640968012513</v>
      </c>
      <c r="AJ6137" s="3">
        <v>6.37605836387634</v>
      </c>
      <c r="AK6137" s="3"/>
      <c r="AL6137" s="3"/>
      <c r="AM6137" s="3"/>
      <c r="AN6137" s="5" t="s">
        <v>46</v>
      </c>
      <c r="AO6137" s="1"/>
      <c r="AP6137" s="1"/>
      <c r="AQ6137" s="1"/>
    </row>
    <row r="6138" spans="1:43">
      <c r="A6138" s="1" t="s">
        <v>15288</v>
      </c>
      <c r="B6138" s="1" t="s">
        <v>15289</v>
      </c>
      <c r="C6138" s="3">
        <v>5.73150684931507</v>
      </c>
      <c r="D6138" s="4">
        <v>42145</v>
      </c>
      <c r="E6138" s="3">
        <v>0.5918240301</v>
      </c>
      <c r="F6138" s="5" t="s">
        <v>6590</v>
      </c>
      <c r="G6138" s="5">
        <v>2093</v>
      </c>
      <c r="H6138" s="5" t="s">
        <v>60</v>
      </c>
      <c r="I6138" s="3">
        <v>-1.68067226890755</v>
      </c>
      <c r="J6138" s="3">
        <v>85.8134920634921</v>
      </c>
      <c r="K6138" s="3">
        <v>-2.63852242744064</v>
      </c>
      <c r="L6138" s="3">
        <v>99.424736337488</v>
      </c>
      <c r="M6138" s="3">
        <v>-2.5693104498832</v>
      </c>
      <c r="N6138" s="3">
        <v>81.404549950544</v>
      </c>
      <c r="O6138" s="3">
        <v>-8.89636655896579</v>
      </c>
      <c r="P6138" s="3">
        <v>95.4361054766734</v>
      </c>
      <c r="Q6138" s="3">
        <v>-12.2963528789903</v>
      </c>
      <c r="R6138" s="3">
        <v>94.0314136125654</v>
      </c>
      <c r="S6138" s="3">
        <v>-9.33468287817192</v>
      </c>
      <c r="T6138" s="3">
        <v>98.3091787439614</v>
      </c>
      <c r="U6138" s="3">
        <v>25.4437511610673</v>
      </c>
      <c r="V6138" s="3">
        <v>86.9269949066214</v>
      </c>
      <c r="W6138" s="3">
        <v>-8.46654108482567</v>
      </c>
      <c r="X6138" s="3">
        <v>95</v>
      </c>
      <c r="Y6138" s="3">
        <v>-42.6504341166877</v>
      </c>
      <c r="Z6138" s="3">
        <v>100</v>
      </c>
      <c r="AA6138" s="3">
        <v>-0.0590216607799615</v>
      </c>
      <c r="AB6138" s="3">
        <v>-0.0127522149604085</v>
      </c>
      <c r="AC6138" s="3">
        <v>-41.9682790759016</v>
      </c>
      <c r="AD6138" s="3">
        <v>-0.0691136050583379</v>
      </c>
      <c r="AE6138" s="5">
        <v>7</v>
      </c>
      <c r="AF6138" s="3">
        <v>-0.143658467957932</v>
      </c>
      <c r="AG6138" s="3">
        <v>-4.23044429347849</v>
      </c>
      <c r="AH6138" s="3">
        <v>14.0414667268902</v>
      </c>
      <c r="AI6138" s="3">
        <v>-2.77296661956564</v>
      </c>
      <c r="AJ6138" s="3">
        <v>-8.71328964912883</v>
      </c>
      <c r="AK6138" s="3"/>
      <c r="AL6138" s="3"/>
      <c r="AM6138" s="3">
        <v>0.1</v>
      </c>
      <c r="AN6138" s="5" t="s">
        <v>56</v>
      </c>
      <c r="AO6138" s="1"/>
      <c r="AP6138" s="1"/>
      <c r="AQ6138" s="1"/>
    </row>
    <row r="6139" spans="1:43">
      <c r="A6139" s="1" t="s">
        <v>15290</v>
      </c>
      <c r="B6139" s="1" t="s">
        <v>15291</v>
      </c>
      <c r="C6139" s="3">
        <v>2.66027397260274</v>
      </c>
      <c r="D6139" s="4">
        <v>43266</v>
      </c>
      <c r="E6139" s="3">
        <v>1.3199568241</v>
      </c>
      <c r="F6139" s="5" t="s">
        <v>6590</v>
      </c>
      <c r="G6139" s="5">
        <v>972</v>
      </c>
      <c r="H6139" s="5" t="s">
        <v>112</v>
      </c>
      <c r="I6139" s="3">
        <v>5.55130168453293</v>
      </c>
      <c r="J6139" s="3">
        <v>77.7777777777778</v>
      </c>
      <c r="K6139" s="3">
        <v>1.63118606580039</v>
      </c>
      <c r="L6139" s="3">
        <v>21.6216216216216</v>
      </c>
      <c r="M6139" s="3">
        <v>2.97880287608554</v>
      </c>
      <c r="N6139" s="3">
        <v>80.5555555555556</v>
      </c>
      <c r="O6139" s="3">
        <v>16.5011620536658</v>
      </c>
      <c r="P6139" s="3">
        <v>50</v>
      </c>
      <c r="Q6139" s="3">
        <v>19.8435122799391</v>
      </c>
      <c r="R6139" s="3">
        <v>63.8888888888889</v>
      </c>
      <c r="S6139" s="3">
        <v>10.5563909774436</v>
      </c>
      <c r="T6139" s="3">
        <v>88.8888888888889</v>
      </c>
      <c r="U6139" s="3">
        <v>21.9102365686491</v>
      </c>
      <c r="V6139" s="3">
        <v>83.8709677419355</v>
      </c>
      <c r="W6139" s="3"/>
      <c r="X6139" s="3"/>
      <c r="Y6139" s="3"/>
      <c r="Z6139" s="3"/>
      <c r="AA6139" s="3">
        <v>0.0573874340745787</v>
      </c>
      <c r="AB6139" s="3">
        <v>0.0370008588023196</v>
      </c>
      <c r="AC6139" s="3">
        <v>-38.780083796161</v>
      </c>
      <c r="AD6139" s="3"/>
      <c r="AE6139" s="5">
        <v>3</v>
      </c>
      <c r="AF6139" s="3">
        <v>0.23791682205562</v>
      </c>
      <c r="AG6139" s="3">
        <v>13.5699304065067</v>
      </c>
      <c r="AH6139" s="3">
        <v>9.78212275438191</v>
      </c>
      <c r="AI6139" s="3"/>
      <c r="AJ6139" s="3"/>
      <c r="AK6139" s="3"/>
      <c r="AL6139" s="3"/>
      <c r="AM6139" s="3"/>
      <c r="AN6139" s="5" t="s">
        <v>46</v>
      </c>
      <c r="AO6139" s="1"/>
      <c r="AP6139" s="1"/>
      <c r="AQ6139" s="1"/>
    </row>
    <row r="6140" spans="1:43">
      <c r="A6140" s="1" t="s">
        <v>15292</v>
      </c>
      <c r="B6140" s="1" t="s">
        <v>15293</v>
      </c>
      <c r="C6140" s="3">
        <v>10.0465753424658</v>
      </c>
      <c r="D6140" s="4">
        <v>40570</v>
      </c>
      <c r="E6140" s="3">
        <v>32.03696607</v>
      </c>
      <c r="F6140" s="5" t="s">
        <v>15294</v>
      </c>
      <c r="G6140" s="5">
        <v>2018</v>
      </c>
      <c r="H6140" s="5" t="s">
        <v>71</v>
      </c>
      <c r="I6140" s="3">
        <v>0.273902251134136</v>
      </c>
      <c r="J6140" s="3">
        <v>38.3647798742138</v>
      </c>
      <c r="K6140" s="3">
        <v>-0.00853533629224264</v>
      </c>
      <c r="L6140" s="3">
        <v>69.1823899371069</v>
      </c>
      <c r="M6140" s="3">
        <v>0.0512426338713756</v>
      </c>
      <c r="N6140" s="3">
        <v>25.7861635220126</v>
      </c>
      <c r="O6140" s="3">
        <v>0.0512426338713756</v>
      </c>
      <c r="P6140" s="3">
        <v>59.4936708860759</v>
      </c>
      <c r="Q6140" s="3">
        <v>0.670275844289772</v>
      </c>
      <c r="R6140" s="3">
        <v>44.8717948717949</v>
      </c>
      <c r="S6140" s="3">
        <v>1.340830449827</v>
      </c>
      <c r="T6140" s="3">
        <v>69.1275167785235</v>
      </c>
      <c r="U6140" s="3">
        <v>5.34486080628851</v>
      </c>
      <c r="V6140" s="3">
        <v>75.5395683453237</v>
      </c>
      <c r="W6140" s="3">
        <v>12.4401862955848</v>
      </c>
      <c r="X6140" s="3">
        <v>69.7841726618705</v>
      </c>
      <c r="Y6140" s="3">
        <v>17.9395182062041</v>
      </c>
      <c r="Z6140" s="3">
        <v>56.3492063492063</v>
      </c>
      <c r="AA6140" s="3">
        <v>-0.00759022431739152</v>
      </c>
      <c r="AB6140" s="3">
        <v>0.368557215185708</v>
      </c>
      <c r="AC6140" s="3">
        <v>-1.95080576759967</v>
      </c>
      <c r="AD6140" s="3">
        <v>2.03933493254328</v>
      </c>
      <c r="AE6140" s="5">
        <v>3</v>
      </c>
      <c r="AF6140" s="3">
        <v>0.323817317339205</v>
      </c>
      <c r="AG6140" s="3">
        <v>2.05163440502285</v>
      </c>
      <c r="AH6140" s="3">
        <v>2.90662085842073</v>
      </c>
      <c r="AI6140" s="3">
        <v>4.19033326152514</v>
      </c>
      <c r="AJ6140" s="3">
        <v>3.74149150852328</v>
      </c>
      <c r="AK6140" s="3">
        <v>5.27500607093201</v>
      </c>
      <c r="AL6140" s="3">
        <v>5.79883231274858</v>
      </c>
      <c r="AM6140" s="3"/>
      <c r="AN6140" s="5" t="s">
        <v>46</v>
      </c>
      <c r="AO6140" s="1"/>
      <c r="AP6140" s="1"/>
      <c r="AQ6140" s="1"/>
    </row>
    <row r="6141" spans="1:43">
      <c r="A6141" s="1" t="s">
        <v>15295</v>
      </c>
      <c r="B6141" s="1" t="s">
        <v>15296</v>
      </c>
      <c r="C6141" s="3">
        <v>5.88493150684932</v>
      </c>
      <c r="D6141" s="4">
        <v>42089</v>
      </c>
      <c r="E6141" s="3">
        <v>3.4319441161</v>
      </c>
      <c r="F6141" s="5" t="s">
        <v>9816</v>
      </c>
      <c r="G6141" s="5">
        <v>2149</v>
      </c>
      <c r="H6141" s="5" t="s">
        <v>60</v>
      </c>
      <c r="I6141" s="3">
        <v>1.33333333333332</v>
      </c>
      <c r="J6141" s="3">
        <v>75.8928571428571</v>
      </c>
      <c r="K6141" s="3">
        <v>-0.683686715707496</v>
      </c>
      <c r="L6141" s="3">
        <v>95.1102588686481</v>
      </c>
      <c r="M6141" s="3">
        <v>-3.48191757779649</v>
      </c>
      <c r="N6141" s="3">
        <v>85.9545004945598</v>
      </c>
      <c r="O6141" s="3">
        <v>14.1890547263682</v>
      </c>
      <c r="P6141" s="3">
        <v>37.6267748478702</v>
      </c>
      <c r="Q6141" s="3">
        <v>30.3541183971271</v>
      </c>
      <c r="R6141" s="3">
        <v>7.12041884816754</v>
      </c>
      <c r="S6141" s="3">
        <v>61.6682362243699</v>
      </c>
      <c r="T6141" s="3">
        <v>13.6473429951691</v>
      </c>
      <c r="U6141" s="3">
        <v>101.181248476359</v>
      </c>
      <c r="V6141" s="3">
        <v>23.5993208828523</v>
      </c>
      <c r="W6141" s="3">
        <v>64.9584167672937</v>
      </c>
      <c r="X6141" s="3">
        <v>32.2727272727273</v>
      </c>
      <c r="Y6141" s="3">
        <v>63.1469925686467</v>
      </c>
      <c r="Z6141" s="3">
        <v>58.8996763754045</v>
      </c>
      <c r="AA6141" s="3">
        <v>0.239899491193783</v>
      </c>
      <c r="AB6141" s="3">
        <v>0.136320996949186</v>
      </c>
      <c r="AC6141" s="3">
        <v>-39.1660509458696</v>
      </c>
      <c r="AD6141" s="3">
        <v>0.462663759642266</v>
      </c>
      <c r="AE6141" s="5">
        <v>5</v>
      </c>
      <c r="AF6141" s="3">
        <v>1.39302834339883</v>
      </c>
      <c r="AG6141" s="3">
        <v>63.669699635019</v>
      </c>
      <c r="AH6141" s="3">
        <v>45.2587657111358</v>
      </c>
      <c r="AI6141" s="3">
        <v>14.2337593382253</v>
      </c>
      <c r="AJ6141" s="3">
        <v>11.6768664532544</v>
      </c>
      <c r="AK6141" s="3"/>
      <c r="AL6141" s="3"/>
      <c r="AM6141" s="3"/>
      <c r="AN6141" s="5" t="s">
        <v>46</v>
      </c>
      <c r="AO6141" s="1"/>
      <c r="AP6141" s="1"/>
      <c r="AQ6141" s="1"/>
    </row>
    <row r="6142" spans="1:43">
      <c r="A6142" s="1" t="s">
        <v>15297</v>
      </c>
      <c r="B6142" s="1" t="s">
        <v>15298</v>
      </c>
      <c r="C6142" s="3">
        <v>5.71506849315069</v>
      </c>
      <c r="D6142" s="4">
        <v>42151</v>
      </c>
      <c r="E6142" s="3">
        <v>19.813359282</v>
      </c>
      <c r="F6142" s="5" t="s">
        <v>9816</v>
      </c>
      <c r="G6142" s="5">
        <v>2087</v>
      </c>
      <c r="H6142" s="5" t="s">
        <v>112</v>
      </c>
      <c r="I6142" s="3">
        <v>19.647355163728</v>
      </c>
      <c r="J6142" s="3">
        <v>6.31578947368421</v>
      </c>
      <c r="K6142" s="3">
        <v>0.849256900212315</v>
      </c>
      <c r="L6142" s="3">
        <v>58.7628865979381</v>
      </c>
      <c r="M6142" s="3">
        <v>15.0121065375303</v>
      </c>
      <c r="N6142" s="3">
        <v>6.31578947368421</v>
      </c>
      <c r="O6142" s="3">
        <v>25.7278983589201</v>
      </c>
      <c r="P6142" s="3">
        <v>12.7659574468085</v>
      </c>
      <c r="Q6142" s="3">
        <v>29.8523783488245</v>
      </c>
      <c r="R6142" s="3">
        <v>6.74157303370786</v>
      </c>
      <c r="S6142" s="3">
        <v>65.3899721448468</v>
      </c>
      <c r="T6142" s="3">
        <v>6.17283950617284</v>
      </c>
      <c r="U6142" s="3">
        <v>104.388984509466</v>
      </c>
      <c r="V6142" s="3">
        <v>2.94117647058823</v>
      </c>
      <c r="W6142" s="3">
        <v>76.056338028169</v>
      </c>
      <c r="X6142" s="3">
        <v>29.0909090909091</v>
      </c>
      <c r="Y6142" s="3">
        <v>192.487684729064</v>
      </c>
      <c r="Z6142" s="3">
        <v>29.4117647058824</v>
      </c>
      <c r="AA6142" s="3">
        <v>0.259261763880798</v>
      </c>
      <c r="AB6142" s="3">
        <v>0.168078400463399</v>
      </c>
      <c r="AC6142" s="3">
        <v>-36.3000635727908</v>
      </c>
      <c r="AD6142" s="3">
        <v>0.57045619492843</v>
      </c>
      <c r="AE6142" s="5">
        <v>4</v>
      </c>
      <c r="AF6142" s="3">
        <v>1.3644997771982</v>
      </c>
      <c r="AG6142" s="3">
        <v>67.8559532169831</v>
      </c>
      <c r="AH6142" s="3">
        <v>53.1015562459861</v>
      </c>
      <c r="AI6142" s="3">
        <v>23.5119566124229</v>
      </c>
      <c r="AJ6142" s="3">
        <v>30.0773274237693</v>
      </c>
      <c r="AK6142" s="3"/>
      <c r="AL6142" s="3"/>
      <c r="AM6142" s="3"/>
      <c r="AN6142" s="5" t="s">
        <v>46</v>
      </c>
      <c r="AO6142" s="1"/>
      <c r="AP6142" s="1"/>
      <c r="AQ6142" s="1"/>
    </row>
    <row r="6143" spans="1:43">
      <c r="A6143" s="1" t="s">
        <v>15299</v>
      </c>
      <c r="B6143" s="1" t="s">
        <v>15300</v>
      </c>
      <c r="C6143" s="3">
        <v>4.56712328767123</v>
      </c>
      <c r="D6143" s="4">
        <v>42570</v>
      </c>
      <c r="E6143" s="3">
        <v>1.5579663348</v>
      </c>
      <c r="F6143" s="5" t="s">
        <v>9816</v>
      </c>
      <c r="G6143" s="5">
        <v>1668</v>
      </c>
      <c r="H6143" s="5" t="s">
        <v>60</v>
      </c>
      <c r="I6143" s="3">
        <v>-7.73930753564154</v>
      </c>
      <c r="J6143" s="3">
        <v>98.9087301587302</v>
      </c>
      <c r="K6143" s="3">
        <v>-0.220264317180617</v>
      </c>
      <c r="L6143" s="3">
        <v>90.7957813998082</v>
      </c>
      <c r="M6143" s="3">
        <v>-6.01659751037344</v>
      </c>
      <c r="N6143" s="3">
        <v>92.5816023738872</v>
      </c>
      <c r="O6143" s="3">
        <v>-15.3271028037383</v>
      </c>
      <c r="P6143" s="3">
        <v>99.3914807302231</v>
      </c>
      <c r="Q6143" s="3">
        <v>-20.2464788732394</v>
      </c>
      <c r="R6143" s="3">
        <v>99.1623036649215</v>
      </c>
      <c r="S6143" s="3">
        <v>-13.3843212237094</v>
      </c>
      <c r="T6143" s="3">
        <v>99.6376811594203</v>
      </c>
      <c r="U6143" s="3">
        <v>-6.98151950718685</v>
      </c>
      <c r="V6143" s="3">
        <v>98.1324278438031</v>
      </c>
      <c r="W6143" s="3">
        <v>-38.1147540983607</v>
      </c>
      <c r="X6143" s="3">
        <v>100</v>
      </c>
      <c r="Y6143" s="3"/>
      <c r="Z6143" s="3"/>
      <c r="AA6143" s="3">
        <v>-0.109890835206133</v>
      </c>
      <c r="AB6143" s="3">
        <v>-0.11911754731385</v>
      </c>
      <c r="AC6143" s="3">
        <v>-46.690734055355</v>
      </c>
      <c r="AD6143" s="3">
        <v>-0.316071161470532</v>
      </c>
      <c r="AE6143" s="5">
        <v>7</v>
      </c>
      <c r="AF6143" s="3">
        <v>-1.36118582386657</v>
      </c>
      <c r="AG6143" s="3">
        <v>-11.9440321064309</v>
      </c>
      <c r="AH6143" s="3">
        <v>-3.02788136981308</v>
      </c>
      <c r="AI6143" s="3">
        <v>-18.4337272514414</v>
      </c>
      <c r="AJ6143" s="3">
        <v>-15.5125628825824</v>
      </c>
      <c r="AK6143" s="3"/>
      <c r="AL6143" s="3"/>
      <c r="AM6143" s="3"/>
      <c r="AN6143" s="5" t="s">
        <v>46</v>
      </c>
      <c r="AO6143" s="1"/>
      <c r="AP6143" s="1"/>
      <c r="AQ6143" s="1"/>
    </row>
    <row r="6144" spans="1:43">
      <c r="A6144" s="1" t="s">
        <v>15301</v>
      </c>
      <c r="B6144" s="1" t="s">
        <v>15302</v>
      </c>
      <c r="C6144" s="3">
        <v>11.2739726027397</v>
      </c>
      <c r="D6144" s="4">
        <v>40122</v>
      </c>
      <c r="E6144" s="3">
        <v>4.7332400696</v>
      </c>
      <c r="F6144" s="5" t="s">
        <v>6058</v>
      </c>
      <c r="G6144" s="5">
        <v>4116</v>
      </c>
      <c r="H6144" s="5" t="s">
        <v>60</v>
      </c>
      <c r="I6144" s="3">
        <v>10.0363027087406</v>
      </c>
      <c r="J6144" s="3">
        <v>21.1309523809524</v>
      </c>
      <c r="K6144" s="3">
        <v>3.65654758773083</v>
      </c>
      <c r="L6144" s="3">
        <v>18.4084372003835</v>
      </c>
      <c r="M6144" s="3">
        <v>4.87597146811455</v>
      </c>
      <c r="N6144" s="3">
        <v>19.5845697329377</v>
      </c>
      <c r="O6144" s="3">
        <v>16.9883023573422</v>
      </c>
      <c r="P6144" s="3">
        <v>20.1825557809331</v>
      </c>
      <c r="Q6144" s="3">
        <v>24.4992101105845</v>
      </c>
      <c r="R6144" s="3">
        <v>15.8115183246073</v>
      </c>
      <c r="S6144" s="3">
        <v>56.1543948640723</v>
      </c>
      <c r="T6144" s="3">
        <v>22.5845410628019</v>
      </c>
      <c r="U6144" s="3">
        <v>89.5699028192053</v>
      </c>
      <c r="V6144" s="3">
        <v>33.955857385399</v>
      </c>
      <c r="W6144" s="3">
        <v>65.8836406499958</v>
      </c>
      <c r="X6144" s="3">
        <v>30.6818181818182</v>
      </c>
      <c r="Y6144" s="3">
        <v>124.85733850719</v>
      </c>
      <c r="Z6144" s="3">
        <v>20.3883495145631</v>
      </c>
      <c r="AA6144" s="3">
        <v>0.282492023952591</v>
      </c>
      <c r="AB6144" s="3">
        <v>0.178540223760241</v>
      </c>
      <c r="AC6144" s="3">
        <v>-24.6626154210402</v>
      </c>
      <c r="AD6144" s="3">
        <v>0.743665581352967</v>
      </c>
      <c r="AE6144" s="5">
        <v>3</v>
      </c>
      <c r="AF6144" s="3">
        <v>1.28567393455915</v>
      </c>
      <c r="AG6144" s="3">
        <v>42.3346683184883</v>
      </c>
      <c r="AH6144" s="3">
        <v>40.8942361339562</v>
      </c>
      <c r="AI6144" s="3">
        <v>17.4842990958908</v>
      </c>
      <c r="AJ6144" s="3">
        <v>19.2923786037163</v>
      </c>
      <c r="AK6144" s="3">
        <v>13.3656259075758</v>
      </c>
      <c r="AL6144" s="3">
        <v>15.2659562759388</v>
      </c>
      <c r="AM6144" s="3"/>
      <c r="AN6144" s="5" t="s">
        <v>46</v>
      </c>
      <c r="AO6144" s="1"/>
      <c r="AP6144" s="1"/>
      <c r="AQ6144" s="1"/>
    </row>
    <row r="6145" spans="1:43">
      <c r="A6145" s="1" t="s">
        <v>15303</v>
      </c>
      <c r="B6145" s="1" t="s">
        <v>15304</v>
      </c>
      <c r="C6145" s="3">
        <v>0.764383561643836</v>
      </c>
      <c r="D6145" s="4">
        <v>43958</v>
      </c>
      <c r="E6145" s="3">
        <v>3.1728453331</v>
      </c>
      <c r="F6145" s="5" t="s">
        <v>6058</v>
      </c>
      <c r="G6145" s="5">
        <v>280</v>
      </c>
      <c r="H6145" s="5" t="s">
        <v>116</v>
      </c>
      <c r="I6145" s="3">
        <v>8.06567249784916</v>
      </c>
      <c r="J6145" s="3">
        <v>57.4766355140187</v>
      </c>
      <c r="K6145" s="3">
        <v>3.61586581425723</v>
      </c>
      <c r="L6145" s="3">
        <v>28.8990825688073</v>
      </c>
      <c r="M6145" s="3">
        <v>4.18164224495438</v>
      </c>
      <c r="N6145" s="3">
        <v>44.8598130841121</v>
      </c>
      <c r="O6145" s="3">
        <v>12.6869019138756</v>
      </c>
      <c r="P6145" s="3">
        <v>56</v>
      </c>
      <c r="Q6145" s="3">
        <v>17.6107990012484</v>
      </c>
      <c r="R6145" s="3">
        <v>52.3809523809524</v>
      </c>
      <c r="S6145" s="3"/>
      <c r="T6145" s="3"/>
      <c r="U6145" s="3"/>
      <c r="V6145" s="3"/>
      <c r="W6145" s="3"/>
      <c r="X6145" s="3"/>
      <c r="Y6145" s="3"/>
      <c r="Z6145" s="3"/>
      <c r="AA6145" s="3">
        <v>0.344439484995127</v>
      </c>
      <c r="AB6145" s="3">
        <v>0.733963234491388</v>
      </c>
      <c r="AC6145" s="3">
        <v>-5.51869487159472</v>
      </c>
      <c r="AD6145" s="3"/>
      <c r="AE6145" s="5">
        <v>1</v>
      </c>
      <c r="AF6145" s="3">
        <v>4.68059469046741</v>
      </c>
      <c r="AG6145" s="3"/>
      <c r="AH6145" s="3"/>
      <c r="AI6145" s="3"/>
      <c r="AJ6145" s="3"/>
      <c r="AK6145" s="3"/>
      <c r="AL6145" s="3"/>
      <c r="AM6145" s="3"/>
      <c r="AN6145" s="5" t="s">
        <v>46</v>
      </c>
      <c r="AO6145" s="1"/>
      <c r="AP6145" s="1"/>
      <c r="AQ6145" s="1"/>
    </row>
    <row r="6146" spans="1:43">
      <c r="A6146" s="1" t="s">
        <v>15305</v>
      </c>
      <c r="B6146" s="1" t="s">
        <v>15306</v>
      </c>
      <c r="C6146" s="3">
        <v>9.66301369863014</v>
      </c>
      <c r="D6146" s="4">
        <v>40710</v>
      </c>
      <c r="E6146" s="3">
        <v>0.2286514242</v>
      </c>
      <c r="F6146" s="5" t="s">
        <v>5028</v>
      </c>
      <c r="G6146" s="5">
        <v>1368</v>
      </c>
      <c r="H6146" s="5" t="s">
        <v>71</v>
      </c>
      <c r="I6146" s="3">
        <v>1.00214745884038</v>
      </c>
      <c r="J6146" s="3">
        <v>18.2389937106918</v>
      </c>
      <c r="K6146" s="3">
        <v>0.0709219858156124</v>
      </c>
      <c r="L6146" s="3">
        <v>44.0251572327044</v>
      </c>
      <c r="M6146" s="3">
        <v>0.427046263345199</v>
      </c>
      <c r="N6146" s="3">
        <v>10.6918238993711</v>
      </c>
      <c r="O6146" s="3">
        <v>0.8577555396712</v>
      </c>
      <c r="P6146" s="3">
        <v>26.5822784810127</v>
      </c>
      <c r="Q6146" s="3">
        <v>0.498575498575511</v>
      </c>
      <c r="R6146" s="3">
        <v>50</v>
      </c>
      <c r="S6146" s="3">
        <v>3.14327485380117</v>
      </c>
      <c r="T6146" s="3">
        <v>42.2818791946309</v>
      </c>
      <c r="U6146" s="3">
        <v>11.4533965244866</v>
      </c>
      <c r="V6146" s="3">
        <v>29.4964028776978</v>
      </c>
      <c r="W6146" s="3">
        <v>10.0624024960999</v>
      </c>
      <c r="X6146" s="3">
        <v>84.1726618705036</v>
      </c>
      <c r="Y6146" s="3">
        <v>5.69288389513109</v>
      </c>
      <c r="Z6146" s="3">
        <v>90.4761904761905</v>
      </c>
      <c r="AA6146" s="3">
        <v>0.035409633454115</v>
      </c>
      <c r="AB6146" s="3">
        <v>0.0647987307129462</v>
      </c>
      <c r="AC6146" s="3">
        <v>-8.11965811965811</v>
      </c>
      <c r="AD6146" s="3">
        <v>0.399217846805829</v>
      </c>
      <c r="AE6146" s="5">
        <v>3</v>
      </c>
      <c r="AF6146" s="3">
        <v>0.236026343408117</v>
      </c>
      <c r="AG6146" s="3">
        <v>4.17806630232493</v>
      </c>
      <c r="AH6146" s="3">
        <v>6.73135059114258</v>
      </c>
      <c r="AI6146" s="3">
        <v>3.48636582695236</v>
      </c>
      <c r="AJ6146" s="3">
        <v>1.51243917197812</v>
      </c>
      <c r="AK6146" s="3">
        <v>3.13191589934427</v>
      </c>
      <c r="AL6146" s="3">
        <v>4.76418471352515</v>
      </c>
      <c r="AM6146" s="3">
        <v>1000</v>
      </c>
      <c r="AN6146" s="5" t="s">
        <v>56</v>
      </c>
      <c r="AO6146" s="1"/>
      <c r="AP6146" s="1"/>
      <c r="AQ6146" s="1"/>
    </row>
    <row r="6147" spans="1:43">
      <c r="A6147" s="1" t="s">
        <v>15307</v>
      </c>
      <c r="B6147" s="1" t="s">
        <v>15308</v>
      </c>
      <c r="C6147" s="3">
        <v>7.87945205479452</v>
      </c>
      <c r="D6147" s="4">
        <v>41361</v>
      </c>
      <c r="E6147" s="3">
        <v>6.1985315982</v>
      </c>
      <c r="F6147" s="5" t="s">
        <v>731</v>
      </c>
      <c r="G6147" s="5">
        <v>2877</v>
      </c>
      <c r="H6147" s="5" t="s">
        <v>60</v>
      </c>
      <c r="I6147" s="3">
        <v>5.75998739264047</v>
      </c>
      <c r="J6147" s="3">
        <v>54.3650793650794</v>
      </c>
      <c r="K6147" s="3">
        <v>3.55682431911119</v>
      </c>
      <c r="L6147" s="3">
        <v>23.2981783317354</v>
      </c>
      <c r="M6147" s="3">
        <v>2.04516079981755</v>
      </c>
      <c r="N6147" s="3">
        <v>51.2363996043521</v>
      </c>
      <c r="O6147" s="3">
        <v>10.016393442623</v>
      </c>
      <c r="P6147" s="3">
        <v>52.0283975659229</v>
      </c>
      <c r="Q6147" s="3">
        <v>18.6317836308998</v>
      </c>
      <c r="R6147" s="3">
        <v>38.6387434554974</v>
      </c>
      <c r="S6147" s="3">
        <v>44.4623829512431</v>
      </c>
      <c r="T6147" s="3">
        <v>42.9951690821256</v>
      </c>
      <c r="U6147" s="3">
        <v>80.970854836784</v>
      </c>
      <c r="V6147" s="3">
        <v>41.0865874363328</v>
      </c>
      <c r="W6147" s="3">
        <v>58.5914819312915</v>
      </c>
      <c r="X6147" s="3">
        <v>37.7272727272727</v>
      </c>
      <c r="Y6147" s="3">
        <v>168.503199506672</v>
      </c>
      <c r="Z6147" s="3">
        <v>9.38511326860841</v>
      </c>
      <c r="AA6147" s="3">
        <v>0.251249244318235</v>
      </c>
      <c r="AB6147" s="3">
        <v>0.159483244413479</v>
      </c>
      <c r="AC6147" s="3">
        <v>-27.600056679334</v>
      </c>
      <c r="AD6147" s="3">
        <v>0.600861395200925</v>
      </c>
      <c r="AE6147" s="5">
        <v>3</v>
      </c>
      <c r="AF6147" s="3">
        <v>1.14783733397308</v>
      </c>
      <c r="AG6147" s="3">
        <v>35.5636623011887</v>
      </c>
      <c r="AH6147" s="3">
        <v>39.3494565729544</v>
      </c>
      <c r="AI6147" s="3">
        <v>15.9805755799314</v>
      </c>
      <c r="AJ6147" s="3">
        <v>23.8383241233187</v>
      </c>
      <c r="AK6147" s="3">
        <v>19.41097507018</v>
      </c>
      <c r="AL6147" s="3"/>
      <c r="AM6147" s="3">
        <v>0.1</v>
      </c>
      <c r="AN6147" s="5" t="s">
        <v>56</v>
      </c>
      <c r="AO6147" s="1"/>
      <c r="AP6147" s="1"/>
      <c r="AQ6147" s="1"/>
    </row>
    <row r="6148" spans="1:43">
      <c r="A6148" s="1" t="s">
        <v>15309</v>
      </c>
      <c r="B6148" s="1" t="s">
        <v>15310</v>
      </c>
      <c r="C6148" s="3">
        <v>7.9041095890411</v>
      </c>
      <c r="D6148" s="4">
        <v>41352</v>
      </c>
      <c r="E6148" s="3">
        <v>5.3859611763</v>
      </c>
      <c r="F6148" s="5" t="s">
        <v>847</v>
      </c>
      <c r="G6148" s="5">
        <v>2886</v>
      </c>
      <c r="H6148" s="5" t="s">
        <v>55</v>
      </c>
      <c r="I6148" s="3">
        <v>9.08787170063482</v>
      </c>
      <c r="J6148" s="3">
        <v>59.9516031457955</v>
      </c>
      <c r="K6148" s="3">
        <v>1.14622057001239</v>
      </c>
      <c r="L6148" s="3">
        <v>75.6497175141243</v>
      </c>
      <c r="M6148" s="3">
        <v>3.98089171974522</v>
      </c>
      <c r="N6148" s="3">
        <v>61.5798922800718</v>
      </c>
      <c r="O6148" s="3">
        <v>20.0809121000368</v>
      </c>
      <c r="P6148" s="3">
        <v>44.3046357615894</v>
      </c>
      <c r="Q6148" s="3">
        <v>33.6471551371265</v>
      </c>
      <c r="R6148" s="3">
        <v>22.4085365853659</v>
      </c>
      <c r="S6148" s="3">
        <v>76.773145641581</v>
      </c>
      <c r="T6148" s="3">
        <v>32.8125</v>
      </c>
      <c r="U6148" s="3">
        <v>182.195332757131</v>
      </c>
      <c r="V6148" s="3">
        <v>23.1707317073171</v>
      </c>
      <c r="W6148" s="3">
        <v>142.031134173462</v>
      </c>
      <c r="X6148" s="3">
        <v>27.0450751252087</v>
      </c>
      <c r="Y6148" s="3">
        <v>171.404821280133</v>
      </c>
      <c r="Z6148" s="3">
        <v>34.9272349272349</v>
      </c>
      <c r="AA6148" s="3">
        <v>0.302508769099576</v>
      </c>
      <c r="AB6148" s="3">
        <v>0.328184293510361</v>
      </c>
      <c r="AC6148" s="3">
        <v>-24.1258741258741</v>
      </c>
      <c r="AD6148" s="3">
        <v>1.41719734656669</v>
      </c>
      <c r="AE6148" s="5">
        <v>3</v>
      </c>
      <c r="AF6148" s="3">
        <v>2.49808455885586</v>
      </c>
      <c r="AG6148" s="3">
        <v>76.80765766793</v>
      </c>
      <c r="AH6148" s="3">
        <v>69.2030326231219</v>
      </c>
      <c r="AI6148" s="3">
        <v>31.9785498210119</v>
      </c>
      <c r="AJ6148" s="3">
        <v>25.0070757587019</v>
      </c>
      <c r="AK6148" s="3">
        <v>19.2170745133877</v>
      </c>
      <c r="AL6148" s="3"/>
      <c r="AM6148" s="3"/>
      <c r="AN6148" s="5" t="s">
        <v>46</v>
      </c>
      <c r="AO6148" s="1"/>
      <c r="AP6148" s="1"/>
      <c r="AQ6148" s="1"/>
    </row>
    <row r="6149" spans="1:43">
      <c r="A6149" s="1" t="s">
        <v>15311</v>
      </c>
      <c r="B6149" s="1" t="s">
        <v>15312</v>
      </c>
      <c r="C6149" s="3">
        <v>4.36986301369863</v>
      </c>
      <c r="D6149" s="4">
        <v>42642</v>
      </c>
      <c r="E6149" s="3">
        <v>1.2186557655</v>
      </c>
      <c r="F6149" s="5" t="s">
        <v>3591</v>
      </c>
      <c r="G6149" s="5">
        <v>1596</v>
      </c>
      <c r="H6149" s="5" t="s">
        <v>93</v>
      </c>
      <c r="I6149" s="3">
        <v>8.03242446573323</v>
      </c>
      <c r="J6149" s="3">
        <v>39.2</v>
      </c>
      <c r="K6149" s="3">
        <v>2.58922323303009</v>
      </c>
      <c r="L6149" s="3">
        <v>34.5391476709613</v>
      </c>
      <c r="M6149" s="3">
        <v>0.81715210355987</v>
      </c>
      <c r="N6149" s="3">
        <v>76.3473053892216</v>
      </c>
      <c r="O6149" s="3">
        <v>16.7525531715544</v>
      </c>
      <c r="P6149" s="3">
        <v>33.1991951710262</v>
      </c>
      <c r="Q6149" s="3">
        <v>29.572631797858</v>
      </c>
      <c r="R6149" s="3">
        <v>18.6790505675955</v>
      </c>
      <c r="S6149" s="3">
        <v>74.4505109897802</v>
      </c>
      <c r="T6149" s="3">
        <v>18.1048173636845</v>
      </c>
      <c r="U6149" s="3">
        <v>185.83553159766</v>
      </c>
      <c r="V6149" s="3">
        <v>9.57918050941307</v>
      </c>
      <c r="W6149" s="3">
        <v>155.636475535952</v>
      </c>
      <c r="X6149" s="3">
        <v>9.98751560549313</v>
      </c>
      <c r="Y6149" s="3"/>
      <c r="Z6149" s="3"/>
      <c r="AA6149" s="3">
        <v>0.305558284009373</v>
      </c>
      <c r="AB6149" s="3">
        <v>0.402685094183095</v>
      </c>
      <c r="AC6149" s="3">
        <v>-15.8219041939972</v>
      </c>
      <c r="AD6149" s="3">
        <v>2.31674537237131</v>
      </c>
      <c r="AE6149" s="5">
        <v>3</v>
      </c>
      <c r="AF6149" s="3">
        <v>2.62360323816802</v>
      </c>
      <c r="AG6149" s="3">
        <v>82.1322627512853</v>
      </c>
      <c r="AH6149" s="3">
        <v>69.4582186394523</v>
      </c>
      <c r="AI6149" s="3">
        <v>35.1343347738177</v>
      </c>
      <c r="AJ6149" s="3">
        <v>26.7962286905031</v>
      </c>
      <c r="AK6149" s="3"/>
      <c r="AL6149" s="3"/>
      <c r="AM6149" s="3"/>
      <c r="AN6149" s="5" t="s">
        <v>46</v>
      </c>
      <c r="AO6149" s="1"/>
      <c r="AP6149" s="1"/>
      <c r="AQ6149" s="1"/>
    </row>
    <row r="6150" spans="1:43">
      <c r="A6150" s="1" t="s">
        <v>15313</v>
      </c>
      <c r="B6150" s="1" t="s">
        <v>15314</v>
      </c>
      <c r="C6150" s="3">
        <v>10.5424657534247</v>
      </c>
      <c r="D6150" s="4">
        <v>40389</v>
      </c>
      <c r="E6150" s="3">
        <v>0.4424848098</v>
      </c>
      <c r="F6150" s="5" t="s">
        <v>15315</v>
      </c>
      <c r="G6150" s="5">
        <v>696</v>
      </c>
      <c r="H6150" s="5" t="s">
        <v>55</v>
      </c>
      <c r="I6150" s="3">
        <v>14.0612725844462</v>
      </c>
      <c r="J6150" s="3">
        <v>23.5934664246824</v>
      </c>
      <c r="K6150" s="3">
        <v>5.17928286852589</v>
      </c>
      <c r="L6150" s="3">
        <v>5.53672316384181</v>
      </c>
      <c r="M6150" s="3">
        <v>7.83512810991459</v>
      </c>
      <c r="N6150" s="3">
        <v>26.5110712148414</v>
      </c>
      <c r="O6150" s="3">
        <v>18.2892057026477</v>
      </c>
      <c r="P6150" s="3">
        <v>53.7086092715232</v>
      </c>
      <c r="Q6150" s="3">
        <v>31.7604355716878</v>
      </c>
      <c r="R6150" s="3">
        <v>27.5914634146341</v>
      </c>
      <c r="S6150" s="3">
        <v>66.1327231121281</v>
      </c>
      <c r="T6150" s="3">
        <v>49.21875</v>
      </c>
      <c r="U6150" s="3">
        <v>111.353711790393</v>
      </c>
      <c r="V6150" s="3">
        <v>69.5121951219512</v>
      </c>
      <c r="W6150" s="3">
        <v>58.7752870420995</v>
      </c>
      <c r="X6150" s="3">
        <v>84.974958263773</v>
      </c>
      <c r="Y6150" s="3">
        <v>78.9279112754159</v>
      </c>
      <c r="Z6150" s="3">
        <v>82.1205821205821</v>
      </c>
      <c r="AA6150" s="3">
        <v>0.312559839075483</v>
      </c>
      <c r="AB6150" s="3">
        <v>0.154083577824708</v>
      </c>
      <c r="AC6150" s="3">
        <v>-35.3627600202943</v>
      </c>
      <c r="AD6150" s="3">
        <v>0.470233338303857</v>
      </c>
      <c r="AE6150" s="5">
        <v>6</v>
      </c>
      <c r="AF6150" s="3">
        <v>1.10683450251135</v>
      </c>
      <c r="AG6150" s="3">
        <v>49.217952408983</v>
      </c>
      <c r="AH6150" s="3">
        <v>47.6357494292219</v>
      </c>
      <c r="AI6150" s="3">
        <v>14.8936345985725</v>
      </c>
      <c r="AJ6150" s="3">
        <v>14.7982729968428</v>
      </c>
      <c r="AK6150" s="3">
        <v>13.4387521343629</v>
      </c>
      <c r="AL6150" s="3">
        <v>19.8596630713837</v>
      </c>
      <c r="AM6150" s="3"/>
      <c r="AN6150" s="5" t="s">
        <v>46</v>
      </c>
      <c r="AO6150" s="1"/>
      <c r="AP6150" s="1"/>
      <c r="AQ6150" s="1"/>
    </row>
    <row r="6151" spans="1:43">
      <c r="A6151" s="1" t="s">
        <v>15316</v>
      </c>
      <c r="B6151" s="1" t="s">
        <v>15317</v>
      </c>
      <c r="C6151" s="3">
        <v>10.3753424657534</v>
      </c>
      <c r="D6151" s="4">
        <v>40450</v>
      </c>
      <c r="E6151" s="3">
        <v>0.1790779439</v>
      </c>
      <c r="F6151" s="5" t="s">
        <v>4475</v>
      </c>
      <c r="G6151" s="5">
        <v>1662</v>
      </c>
      <c r="H6151" s="5" t="s">
        <v>45</v>
      </c>
      <c r="I6151" s="3">
        <v>5.26215473490061</v>
      </c>
      <c r="J6151" s="3">
        <v>3.34394904458599</v>
      </c>
      <c r="K6151" s="3">
        <v>1.44817073170732</v>
      </c>
      <c r="L6151" s="3">
        <v>8.69565217391304</v>
      </c>
      <c r="M6151" s="3">
        <v>1.57562621586907</v>
      </c>
      <c r="N6151" s="3">
        <v>10.7936507936508</v>
      </c>
      <c r="O6151" s="3">
        <v>10.8247889282084</v>
      </c>
      <c r="P6151" s="3">
        <v>3.3112582781457</v>
      </c>
      <c r="Q6151" s="3">
        <v>13.4492455307402</v>
      </c>
      <c r="R6151" s="3">
        <v>1.71232876712329</v>
      </c>
      <c r="S6151" s="3">
        <v>28.405545274716</v>
      </c>
      <c r="T6151" s="3">
        <v>3.38983050847458</v>
      </c>
      <c r="U6151" s="3">
        <v>34.8557430886033</v>
      </c>
      <c r="V6151" s="3">
        <v>13.8004246284501</v>
      </c>
      <c r="W6151" s="3">
        <v>40.4140520082722</v>
      </c>
      <c r="X6151" s="3">
        <v>9.71563981042654</v>
      </c>
      <c r="Y6151" s="3">
        <v>47.3402693971441</v>
      </c>
      <c r="Z6151" s="3">
        <v>9.28270042194093</v>
      </c>
      <c r="AA6151" s="3">
        <v>0.212188658793222</v>
      </c>
      <c r="AB6151" s="3">
        <v>0.235479122316181</v>
      </c>
      <c r="AC6151" s="3">
        <v>-9.33989204221897</v>
      </c>
      <c r="AD6151" s="3">
        <v>1.28009768607796</v>
      </c>
      <c r="AE6151" s="5">
        <v>3</v>
      </c>
      <c r="AF6151" s="3">
        <v>0.911877542259105</v>
      </c>
      <c r="AG6151" s="3">
        <v>22.4246808256098</v>
      </c>
      <c r="AH6151" s="3">
        <v>15.4659111574936</v>
      </c>
      <c r="AI6151" s="3">
        <v>11.4106725088458</v>
      </c>
      <c r="AJ6151" s="3">
        <v>9.33736770536826</v>
      </c>
      <c r="AK6151" s="3">
        <v>9.57312096832947</v>
      </c>
      <c r="AL6151" s="3">
        <v>10.0918183204267</v>
      </c>
      <c r="AM6151" s="3"/>
      <c r="AN6151" s="5" t="s">
        <v>46</v>
      </c>
      <c r="AO6151" s="1"/>
      <c r="AP6151" s="1"/>
      <c r="AQ6151" s="1"/>
    </row>
    <row r="6152" spans="1:43">
      <c r="A6152" s="1" t="s">
        <v>15318</v>
      </c>
      <c r="B6152" s="1" t="s">
        <v>15319</v>
      </c>
      <c r="C6152" s="3">
        <v>10.158904109589</v>
      </c>
      <c r="D6152" s="4">
        <v>40529</v>
      </c>
      <c r="E6152" s="3">
        <v>0.1460366057</v>
      </c>
      <c r="F6152" s="5" t="s">
        <v>15320</v>
      </c>
      <c r="G6152" s="5">
        <v>665</v>
      </c>
      <c r="H6152" s="5" t="s">
        <v>112</v>
      </c>
      <c r="I6152" s="3">
        <v>7.61670761670762</v>
      </c>
      <c r="J6152" s="3">
        <v>63.8888888888889</v>
      </c>
      <c r="K6152" s="3">
        <v>1.27167630057804</v>
      </c>
      <c r="L6152" s="3">
        <v>37.8378378378378</v>
      </c>
      <c r="M6152" s="3">
        <v>4.28571428571429</v>
      </c>
      <c r="N6152" s="3">
        <v>63.8888888888889</v>
      </c>
      <c r="O6152" s="3">
        <v>12.1638924455826</v>
      </c>
      <c r="P6152" s="3">
        <v>72.2222222222222</v>
      </c>
      <c r="Q6152" s="3">
        <v>14.3603133159269</v>
      </c>
      <c r="R6152" s="3">
        <v>72.2222222222222</v>
      </c>
      <c r="S6152" s="3">
        <v>13.4715025906736</v>
      </c>
      <c r="T6152" s="3">
        <v>83.3333333333333</v>
      </c>
      <c r="U6152" s="3">
        <v>21.3296398891967</v>
      </c>
      <c r="V6152" s="3">
        <v>87.0967741935484</v>
      </c>
      <c r="W6152" s="3">
        <v>8.55018587360594</v>
      </c>
      <c r="X6152" s="3">
        <v>96.1538461538462</v>
      </c>
      <c r="Y6152" s="3">
        <v>46.4882943143813</v>
      </c>
      <c r="Z6152" s="3">
        <v>95.6521739130435</v>
      </c>
      <c r="AA6152" s="3">
        <v>0.0838965596545182</v>
      </c>
      <c r="AB6152" s="3">
        <v>0.0318315978166202</v>
      </c>
      <c r="AC6152" s="3">
        <v>-34.8072562358277</v>
      </c>
      <c r="AD6152" s="3">
        <v>0.0795052868508201</v>
      </c>
      <c r="AE6152" s="5">
        <v>4</v>
      </c>
      <c r="AF6152" s="3">
        <v>0.0760884939961867</v>
      </c>
      <c r="AG6152" s="3">
        <v>11.1407607453675</v>
      </c>
      <c r="AH6152" s="3">
        <v>13.4766331335924</v>
      </c>
      <c r="AI6152" s="3">
        <v>2.69743863779259</v>
      </c>
      <c r="AJ6152" s="3">
        <v>6.73569065710578</v>
      </c>
      <c r="AK6152" s="3">
        <v>4.79601618270622</v>
      </c>
      <c r="AL6152" s="3">
        <v>1.49193560209859</v>
      </c>
      <c r="AM6152" s="3">
        <v>1</v>
      </c>
      <c r="AN6152" s="5" t="s">
        <v>56</v>
      </c>
      <c r="AO6152" s="1"/>
      <c r="AP6152" s="1"/>
      <c r="AQ6152" s="1"/>
    </row>
    <row r="6153" spans="1:43">
      <c r="A6153" s="1" t="s">
        <v>15321</v>
      </c>
      <c r="B6153" s="1" t="s">
        <v>15322</v>
      </c>
      <c r="C6153" s="3">
        <v>10.0054794520548</v>
      </c>
      <c r="D6153" s="4">
        <v>40585</v>
      </c>
      <c r="E6153" s="3">
        <v>1.699698879</v>
      </c>
      <c r="F6153" s="5" t="s">
        <v>15323</v>
      </c>
      <c r="G6153" s="5">
        <v>932</v>
      </c>
      <c r="H6153" s="5" t="s">
        <v>60</v>
      </c>
      <c r="I6153" s="3">
        <v>2.01342281879195</v>
      </c>
      <c r="J6153" s="3">
        <v>70.5357142857143</v>
      </c>
      <c r="K6153" s="3">
        <v>0.795755968169758</v>
      </c>
      <c r="L6153" s="3">
        <v>76.3183125599233</v>
      </c>
      <c r="M6153" s="3">
        <v>-0.912646675358539</v>
      </c>
      <c r="N6153" s="3">
        <v>66.9634025717112</v>
      </c>
      <c r="O6153" s="3">
        <v>3.61281526925698</v>
      </c>
      <c r="P6153" s="3">
        <v>67.342799188641</v>
      </c>
      <c r="Q6153" s="3">
        <v>2.21923335574983</v>
      </c>
      <c r="R6153" s="3">
        <v>69.1099476439791</v>
      </c>
      <c r="S6153" s="3">
        <v>33.3333333333333</v>
      </c>
      <c r="T6153" s="3">
        <v>55.4347826086957</v>
      </c>
      <c r="U6153" s="3">
        <v>71.1802000014622</v>
      </c>
      <c r="V6153" s="3">
        <v>51.2733446519525</v>
      </c>
      <c r="W6153" s="3">
        <v>38.1944630715146</v>
      </c>
      <c r="X6153" s="3">
        <v>57.7272727272727</v>
      </c>
      <c r="Y6153" s="3">
        <v>54.0521153004331</v>
      </c>
      <c r="Z6153" s="3">
        <v>68.2847896440129</v>
      </c>
      <c r="AA6153" s="3">
        <v>0.173226357747794</v>
      </c>
      <c r="AB6153" s="3">
        <v>0.101527186455828</v>
      </c>
      <c r="AC6153" s="3">
        <v>-33.0721003134796</v>
      </c>
      <c r="AD6153" s="3">
        <v>0.343612999114856</v>
      </c>
      <c r="AE6153" s="5">
        <v>7</v>
      </c>
      <c r="AF6153" s="3">
        <v>0.841969879276761</v>
      </c>
      <c r="AG6153" s="3">
        <v>30.3035486709779</v>
      </c>
      <c r="AH6153" s="3">
        <v>32.6862078499265</v>
      </c>
      <c r="AI6153" s="3">
        <v>9.17106851712275</v>
      </c>
      <c r="AJ6153" s="3">
        <v>8.32953276232828</v>
      </c>
      <c r="AK6153" s="3">
        <v>12.926490251634</v>
      </c>
      <c r="AL6153" s="3">
        <v>17.120025651941</v>
      </c>
      <c r="AM6153" s="3"/>
      <c r="AN6153" s="5" t="s">
        <v>46</v>
      </c>
      <c r="AO6153" s="1"/>
      <c r="AP6153" s="1"/>
      <c r="AQ6153" s="1"/>
    </row>
    <row r="6154" spans="1:43">
      <c r="A6154" s="1" t="s">
        <v>15324</v>
      </c>
      <c r="B6154" s="1" t="s">
        <v>15325</v>
      </c>
      <c r="C6154" s="3">
        <v>9.53698630136986</v>
      </c>
      <c r="D6154" s="4">
        <v>40756</v>
      </c>
      <c r="E6154" s="3">
        <v>6.3519834392</v>
      </c>
      <c r="F6154" s="5" t="s">
        <v>1955</v>
      </c>
      <c r="G6154" s="5">
        <v>1912</v>
      </c>
      <c r="H6154" s="5" t="s">
        <v>55</v>
      </c>
      <c r="I6154" s="3">
        <v>11.310494834149</v>
      </c>
      <c r="J6154" s="3">
        <v>42.5287356321839</v>
      </c>
      <c r="K6154" s="3">
        <v>4.70588235294119</v>
      </c>
      <c r="L6154" s="3">
        <v>9.32203389830508</v>
      </c>
      <c r="M6154" s="3">
        <v>6.61458333333334</v>
      </c>
      <c r="N6154" s="3">
        <v>36.1460203470975</v>
      </c>
      <c r="O6154" s="3">
        <v>15.8503744598489</v>
      </c>
      <c r="P6154" s="3">
        <v>62.6490066225166</v>
      </c>
      <c r="Q6154" s="3">
        <v>23.194072157744</v>
      </c>
      <c r="R6154" s="3">
        <v>51.219512195122</v>
      </c>
      <c r="S6154" s="3">
        <v>53.9197804618622</v>
      </c>
      <c r="T6154" s="3">
        <v>68.5546875</v>
      </c>
      <c r="U6154" s="3">
        <v>96.2669883214962</v>
      </c>
      <c r="V6154" s="3">
        <v>77.3712737127371</v>
      </c>
      <c r="W6154" s="3">
        <v>77.1471964814376</v>
      </c>
      <c r="X6154" s="3">
        <v>73.6227045075125</v>
      </c>
      <c r="Y6154" s="3">
        <v>143.373142425936</v>
      </c>
      <c r="Z6154" s="3">
        <v>49.4802494802495</v>
      </c>
      <c r="AA6154" s="3">
        <v>0.274561662065304</v>
      </c>
      <c r="AB6154" s="3">
        <v>0.222900759050812</v>
      </c>
      <c r="AC6154" s="3">
        <v>-21.1345119078752</v>
      </c>
      <c r="AD6154" s="3">
        <v>0.99155038563977</v>
      </c>
      <c r="AE6154" s="5">
        <v>3</v>
      </c>
      <c r="AF6154" s="3">
        <v>1.41482272932544</v>
      </c>
      <c r="AG6154" s="3">
        <v>43.5516700153907</v>
      </c>
      <c r="AH6154" s="3">
        <v>42.4142208395956</v>
      </c>
      <c r="AI6154" s="3">
        <v>20.5216742820296</v>
      </c>
      <c r="AJ6154" s="3">
        <v>20.3887203530992</v>
      </c>
      <c r="AK6154" s="3">
        <v>21.6585192102464</v>
      </c>
      <c r="AL6154" s="3">
        <v>24.5589184835365</v>
      </c>
      <c r="AM6154" s="3"/>
      <c r="AN6154" s="5" t="s">
        <v>46</v>
      </c>
      <c r="AO6154" s="1"/>
      <c r="AP6154" s="1"/>
      <c r="AQ6154" s="1"/>
    </row>
    <row r="6155" spans="1:43">
      <c r="A6155" s="1" t="s">
        <v>15326</v>
      </c>
      <c r="B6155" s="1" t="s">
        <v>15327</v>
      </c>
      <c r="C6155" s="3">
        <v>9.15068493150685</v>
      </c>
      <c r="D6155" s="4">
        <v>40897</v>
      </c>
      <c r="E6155" s="3">
        <v>0.91255909</v>
      </c>
      <c r="F6155" s="5" t="s">
        <v>15320</v>
      </c>
      <c r="G6155" s="5">
        <v>665</v>
      </c>
      <c r="H6155" s="5" t="s">
        <v>320</v>
      </c>
      <c r="I6155" s="3">
        <v>15.2027027027027</v>
      </c>
      <c r="J6155" s="3">
        <v>38.8888888888889</v>
      </c>
      <c r="K6155" s="3">
        <v>3.64741641337386</v>
      </c>
      <c r="L6155" s="3">
        <v>16.6666666666667</v>
      </c>
      <c r="M6155" s="3">
        <v>8.59872611464969</v>
      </c>
      <c r="N6155" s="3">
        <v>38.8888888888889</v>
      </c>
      <c r="O6155" s="3">
        <v>28.6792452830189</v>
      </c>
      <c r="P6155" s="3">
        <v>50</v>
      </c>
      <c r="Q6155" s="3">
        <v>14.4295302013423</v>
      </c>
      <c r="R6155" s="3">
        <v>50</v>
      </c>
      <c r="S6155" s="3">
        <v>-8.57908847184986</v>
      </c>
      <c r="T6155" s="3">
        <v>50</v>
      </c>
      <c r="U6155" s="3">
        <v>-13.0102040816327</v>
      </c>
      <c r="V6155" s="3">
        <v>40</v>
      </c>
      <c r="W6155" s="3">
        <v>-19.0023752969121</v>
      </c>
      <c r="X6155" s="3">
        <v>50</v>
      </c>
      <c r="Y6155" s="3">
        <v>-20.5128205128205</v>
      </c>
      <c r="Z6155" s="3">
        <v>75</v>
      </c>
      <c r="AA6155" s="3">
        <v>-0.0119295776872122</v>
      </c>
      <c r="AB6155" s="3">
        <v>-0.0311203337465149</v>
      </c>
      <c r="AC6155" s="3">
        <v>-64.2990654205608</v>
      </c>
      <c r="AD6155" s="3">
        <v>-0.105320293419757</v>
      </c>
      <c r="AE6155" s="5">
        <v>4</v>
      </c>
      <c r="AF6155" s="3">
        <v>-0.385380322505872</v>
      </c>
      <c r="AG6155" s="3">
        <v>-12.9702083145157</v>
      </c>
      <c r="AH6155" s="3">
        <v>0.0898704693060193</v>
      </c>
      <c r="AI6155" s="3">
        <v>-5.40158075850904</v>
      </c>
      <c r="AJ6155" s="3">
        <v>-5.422942247216</v>
      </c>
      <c r="AK6155" s="3">
        <v>-5.94119290682737</v>
      </c>
      <c r="AL6155" s="3">
        <v>-9.06172185238594</v>
      </c>
      <c r="AM6155" s="3"/>
      <c r="AN6155" s="5" t="s">
        <v>206</v>
      </c>
      <c r="AO6155" s="1"/>
      <c r="AP6155" s="1"/>
      <c r="AQ6155" s="1"/>
    </row>
    <row r="6156" spans="1:43">
      <c r="A6156" s="1" t="s">
        <v>15328</v>
      </c>
      <c r="B6156" s="1" t="s">
        <v>15329</v>
      </c>
      <c r="C6156" s="3">
        <v>9.03287671232877</v>
      </c>
      <c r="D6156" s="4">
        <v>40940</v>
      </c>
      <c r="E6156" s="3">
        <v>2.0768863769</v>
      </c>
      <c r="F6156" s="5" t="s">
        <v>15330</v>
      </c>
      <c r="G6156" s="5">
        <v>1038</v>
      </c>
      <c r="H6156" s="5" t="s">
        <v>60</v>
      </c>
      <c r="I6156" s="3">
        <v>9.03861955628595</v>
      </c>
      <c r="J6156" s="3">
        <v>29.9603174603175</v>
      </c>
      <c r="K6156" s="3">
        <v>3.26848249027238</v>
      </c>
      <c r="L6156" s="3">
        <v>35.8581016299137</v>
      </c>
      <c r="M6156" s="3">
        <v>3.51014040561622</v>
      </c>
      <c r="N6156" s="3">
        <v>37.3887240356083</v>
      </c>
      <c r="O6156" s="3">
        <v>15.7539939197914</v>
      </c>
      <c r="P6156" s="3">
        <v>26.2677484787018</v>
      </c>
      <c r="Q6156" s="3">
        <v>22.5692200110835</v>
      </c>
      <c r="R6156" s="3">
        <v>21.5706806282722</v>
      </c>
      <c r="S6156" s="3">
        <v>53.0728720500409</v>
      </c>
      <c r="T6156" s="3">
        <v>27.2946859903382</v>
      </c>
      <c r="U6156" s="3">
        <v>84.2155014591378</v>
      </c>
      <c r="V6156" s="3">
        <v>39.0492359932088</v>
      </c>
      <c r="W6156" s="3">
        <v>60.1119234099236</v>
      </c>
      <c r="X6156" s="3">
        <v>36.3636363636364</v>
      </c>
      <c r="Y6156" s="3">
        <v>122.718525950897</v>
      </c>
      <c r="Z6156" s="3">
        <v>21.6828478964401</v>
      </c>
      <c r="AA6156" s="3">
        <v>0.269303467731953</v>
      </c>
      <c r="AB6156" s="3">
        <v>0.162827805607958</v>
      </c>
      <c r="AC6156" s="3">
        <v>-25.6510557358889</v>
      </c>
      <c r="AD6156" s="3">
        <v>0.660967538690354</v>
      </c>
      <c r="AE6156" s="5">
        <v>3</v>
      </c>
      <c r="AF6156" s="3">
        <v>1.20128502679243</v>
      </c>
      <c r="AG6156" s="3">
        <v>40.0362585625481</v>
      </c>
      <c r="AH6156" s="3">
        <v>39.3949910179725</v>
      </c>
      <c r="AI6156" s="3">
        <v>16.2073434179737</v>
      </c>
      <c r="AJ6156" s="3">
        <v>18.6092920638107</v>
      </c>
      <c r="AK6156" s="3">
        <v>12.367232589936</v>
      </c>
      <c r="AL6156" s="3">
        <v>13.9548078884371</v>
      </c>
      <c r="AM6156" s="3"/>
      <c r="AN6156" s="5" t="s">
        <v>46</v>
      </c>
      <c r="AO6156" s="1"/>
      <c r="AP6156" s="1"/>
      <c r="AQ6156" s="1"/>
    </row>
    <row r="6157" spans="1:43">
      <c r="A6157" s="1" t="s">
        <v>15331</v>
      </c>
      <c r="B6157" s="1" t="s">
        <v>15332</v>
      </c>
      <c r="C6157" s="3">
        <v>8.76986301369863</v>
      </c>
      <c r="D6157" s="4">
        <v>41036</v>
      </c>
      <c r="E6157" s="3">
        <v>9.7245752124</v>
      </c>
      <c r="F6157" s="5" t="s">
        <v>15333</v>
      </c>
      <c r="G6157" s="5">
        <v>464</v>
      </c>
      <c r="H6157" s="5" t="s">
        <v>55</v>
      </c>
      <c r="I6157" s="3">
        <v>11.4481842338353</v>
      </c>
      <c r="J6157" s="3">
        <v>41.4398064125832</v>
      </c>
      <c r="K6157" s="3">
        <v>1.16582914572865</v>
      </c>
      <c r="L6157" s="3">
        <v>75.5367231638418</v>
      </c>
      <c r="M6157" s="3">
        <v>2.73525209226372</v>
      </c>
      <c r="N6157" s="3">
        <v>71.4542190305206</v>
      </c>
      <c r="O6157" s="3">
        <v>31.287376902</v>
      </c>
      <c r="P6157" s="3">
        <v>6.29139072847682</v>
      </c>
      <c r="Q6157" s="3">
        <v>49.7799957496747</v>
      </c>
      <c r="R6157" s="3">
        <v>3.27743902439024</v>
      </c>
      <c r="S6157" s="3">
        <v>114.169838136126</v>
      </c>
      <c r="T6157" s="3">
        <v>4.00390625</v>
      </c>
      <c r="U6157" s="3">
        <v>265.675670433816</v>
      </c>
      <c r="V6157" s="3">
        <v>1.76151761517615</v>
      </c>
      <c r="W6157" s="3">
        <v>192.355384108859</v>
      </c>
      <c r="X6157" s="3">
        <v>6.17696160267112</v>
      </c>
      <c r="Y6157" s="3">
        <v>240.757791288079</v>
      </c>
      <c r="Z6157" s="3">
        <v>11.2266112266112</v>
      </c>
      <c r="AA6157" s="3">
        <v>0.370570475955825</v>
      </c>
      <c r="AB6157" s="3">
        <v>0.373174287598001</v>
      </c>
      <c r="AC6157" s="3">
        <v>-32.3283858998145</v>
      </c>
      <c r="AD6157" s="3">
        <v>1.32688837132523</v>
      </c>
      <c r="AE6157" s="5">
        <v>5</v>
      </c>
      <c r="AF6157" s="3">
        <v>3.01939794819854</v>
      </c>
      <c r="AG6157" s="3">
        <v>115.420297123678</v>
      </c>
      <c r="AH6157" s="3">
        <v>94.1900303205782</v>
      </c>
      <c r="AI6157" s="3">
        <v>40.7134935584418</v>
      </c>
      <c r="AJ6157" s="3">
        <v>33.8895156390885</v>
      </c>
      <c r="AK6157" s="3">
        <v>31.4541576639319</v>
      </c>
      <c r="AL6157" s="3">
        <v>31.9679794629649</v>
      </c>
      <c r="AM6157" s="3"/>
      <c r="AN6157" s="5" t="s">
        <v>46</v>
      </c>
      <c r="AO6157" s="1"/>
      <c r="AP6157" s="1"/>
      <c r="AQ6157" s="1"/>
    </row>
    <row r="6158" spans="1:43">
      <c r="A6158" s="1" t="s">
        <v>15334</v>
      </c>
      <c r="B6158" s="1" t="s">
        <v>15335</v>
      </c>
      <c r="C6158" s="3">
        <v>5.83287671232877</v>
      </c>
      <c r="D6158" s="4">
        <v>42108</v>
      </c>
      <c r="E6158" s="3">
        <v>28.612238395</v>
      </c>
      <c r="F6158" s="5" t="s">
        <v>15336</v>
      </c>
      <c r="G6158" s="5">
        <v>2130</v>
      </c>
      <c r="H6158" s="5" t="s">
        <v>71</v>
      </c>
      <c r="I6158" s="3">
        <v>-0.345622119815669</v>
      </c>
      <c r="J6158" s="3">
        <v>69.1823899371069</v>
      </c>
      <c r="K6158" s="3">
        <v>-0.46029919447641</v>
      </c>
      <c r="L6158" s="3">
        <v>96.2264150943396</v>
      </c>
      <c r="M6158" s="3">
        <v>-0.688863375430541</v>
      </c>
      <c r="N6158" s="3">
        <v>61.6352201257862</v>
      </c>
      <c r="O6158" s="3">
        <v>-0.115473441108545</v>
      </c>
      <c r="P6158" s="3">
        <v>64.5569620253165</v>
      </c>
      <c r="Q6158" s="3">
        <v>0.464576074332173</v>
      </c>
      <c r="R6158" s="3">
        <v>51.9230769230769</v>
      </c>
      <c r="S6158" s="3">
        <v>1.76470588235294</v>
      </c>
      <c r="T6158" s="3">
        <v>63.758389261745</v>
      </c>
      <c r="U6158" s="3">
        <v>6.92212608158219</v>
      </c>
      <c r="V6158" s="3">
        <v>61.8705035971223</v>
      </c>
      <c r="W6158" s="3">
        <v>13.3682830930537</v>
      </c>
      <c r="X6158" s="3">
        <v>64.0287769784173</v>
      </c>
      <c r="Y6158" s="3">
        <v>21.3056935336976</v>
      </c>
      <c r="Z6158" s="3">
        <v>35.7142857142857</v>
      </c>
      <c r="AA6158" s="3">
        <v>-0.00275632343022163</v>
      </c>
      <c r="AB6158" s="3">
        <v>0.257807414567036</v>
      </c>
      <c r="AC6158" s="3">
        <v>-2.18140068886338</v>
      </c>
      <c r="AD6158" s="3">
        <v>1.95430662723128</v>
      </c>
      <c r="AE6158" s="5">
        <v>2</v>
      </c>
      <c r="AF6158" s="3">
        <v>0.359718229846989</v>
      </c>
      <c r="AG6158" s="3">
        <v>2.13244964711683</v>
      </c>
      <c r="AH6158" s="3">
        <v>3.2931285052801</v>
      </c>
      <c r="AI6158" s="3">
        <v>4.19866611789981</v>
      </c>
      <c r="AJ6158" s="3">
        <v>3.7115320886465</v>
      </c>
      <c r="AK6158" s="3"/>
      <c r="AL6158" s="3"/>
      <c r="AM6158" s="3"/>
      <c r="AN6158" s="5" t="s">
        <v>46</v>
      </c>
      <c r="AO6158" s="1"/>
      <c r="AP6158" s="1"/>
      <c r="AQ6158" s="1"/>
    </row>
    <row r="6159" spans="1:43">
      <c r="A6159" s="1" t="s">
        <v>15337</v>
      </c>
      <c r="B6159" s="1" t="s">
        <v>15338</v>
      </c>
      <c r="C6159" s="3">
        <v>7.49315068493151</v>
      </c>
      <c r="D6159" s="4">
        <v>41502</v>
      </c>
      <c r="E6159" s="3">
        <v>2.2318486485</v>
      </c>
      <c r="F6159" s="5" t="s">
        <v>15323</v>
      </c>
      <c r="G6159" s="5">
        <v>526</v>
      </c>
      <c r="H6159" s="5" t="s">
        <v>60</v>
      </c>
      <c r="I6159" s="3">
        <v>9.57215373459028</v>
      </c>
      <c r="J6159" s="3">
        <v>24.2063492063492</v>
      </c>
      <c r="K6159" s="3">
        <v>4.35082872928176</v>
      </c>
      <c r="L6159" s="3">
        <v>8.53307766059444</v>
      </c>
      <c r="M6159" s="3">
        <v>5.29616724738675</v>
      </c>
      <c r="N6159" s="3">
        <v>17.8041543026706</v>
      </c>
      <c r="O6159" s="3">
        <v>15.40126062952</v>
      </c>
      <c r="P6159" s="3">
        <v>28.6004056795132</v>
      </c>
      <c r="Q6159" s="3">
        <v>5.94344381484169</v>
      </c>
      <c r="R6159" s="3">
        <v>63.5602094240838</v>
      </c>
      <c r="S6159" s="3">
        <v>61.4164537451733</v>
      </c>
      <c r="T6159" s="3">
        <v>14.3719806763285</v>
      </c>
      <c r="U6159" s="3">
        <v>126.695735196378</v>
      </c>
      <c r="V6159" s="3">
        <v>13.7521222410866</v>
      </c>
      <c r="W6159" s="3">
        <v>92.4904257873588</v>
      </c>
      <c r="X6159" s="3">
        <v>12.5</v>
      </c>
      <c r="Y6159" s="3">
        <v>144.860876482798</v>
      </c>
      <c r="Z6159" s="3">
        <v>11.9741100323625</v>
      </c>
      <c r="AA6159" s="3">
        <v>0.232354769180908</v>
      </c>
      <c r="AB6159" s="3">
        <v>0.195631144005169</v>
      </c>
      <c r="AC6159" s="3">
        <v>-38.5960270883285</v>
      </c>
      <c r="AD6159" s="3">
        <v>0.630778328691045</v>
      </c>
      <c r="AE6159" s="5">
        <v>5</v>
      </c>
      <c r="AF6159" s="3">
        <v>1.75338005488003</v>
      </c>
      <c r="AG6159" s="3">
        <v>66.8444625179115</v>
      </c>
      <c r="AH6159" s="3">
        <v>52.9162810402063</v>
      </c>
      <c r="AI6159" s="3">
        <v>22.3636990420792</v>
      </c>
      <c r="AJ6159" s="3">
        <v>22.697296153638</v>
      </c>
      <c r="AK6159" s="3">
        <v>20.1148410302941</v>
      </c>
      <c r="AL6159" s="3"/>
      <c r="AM6159" s="3"/>
      <c r="AN6159" s="5" t="s">
        <v>46</v>
      </c>
      <c r="AO6159" s="1"/>
      <c r="AP6159" s="1"/>
      <c r="AQ6159" s="1"/>
    </row>
    <row r="6160" spans="1:43">
      <c r="A6160" s="1" t="s">
        <v>15339</v>
      </c>
      <c r="B6160" s="1" t="s">
        <v>15340</v>
      </c>
      <c r="C6160" s="3">
        <v>7.45479452054794</v>
      </c>
      <c r="D6160" s="4">
        <v>41516</v>
      </c>
      <c r="E6160" s="3">
        <v>9.485085791</v>
      </c>
      <c r="F6160" s="5" t="s">
        <v>15323</v>
      </c>
      <c r="G6160" s="5">
        <v>526</v>
      </c>
      <c r="H6160" s="5" t="s">
        <v>60</v>
      </c>
      <c r="I6160" s="3">
        <v>13.1842713955282</v>
      </c>
      <c r="J6160" s="3">
        <v>4.46428571428571</v>
      </c>
      <c r="K6160" s="3">
        <v>0.685871056241424</v>
      </c>
      <c r="L6160" s="3">
        <v>78.1399808245446</v>
      </c>
      <c r="M6160" s="3">
        <v>0.273224043715854</v>
      </c>
      <c r="N6160" s="3">
        <v>61.4243323442137</v>
      </c>
      <c r="O6160" s="3">
        <v>31.7087074902366</v>
      </c>
      <c r="P6160" s="3">
        <v>0.50709939148073</v>
      </c>
      <c r="Q6160" s="3">
        <v>36.1389094694536</v>
      </c>
      <c r="R6160" s="3">
        <v>3.7696335078534</v>
      </c>
      <c r="S6160" s="3">
        <v>66.3920004626655</v>
      </c>
      <c r="T6160" s="3">
        <v>9.42028985507246</v>
      </c>
      <c r="U6160" s="3">
        <v>104.708514910014</v>
      </c>
      <c r="V6160" s="3">
        <v>20.8828522920204</v>
      </c>
      <c r="W6160" s="3">
        <v>48.4980034834249</v>
      </c>
      <c r="X6160" s="3">
        <v>48.8636363636364</v>
      </c>
      <c r="Y6160" s="3">
        <v>96.617033283456</v>
      </c>
      <c r="Z6160" s="3">
        <v>37.5404530744337</v>
      </c>
      <c r="AA6160" s="3">
        <v>0.197967976687978</v>
      </c>
      <c r="AB6160" s="3">
        <v>0.096885349755603</v>
      </c>
      <c r="AC6160" s="3">
        <v>-38.4426229508197</v>
      </c>
      <c r="AD6160" s="3">
        <v>0.365756814639738</v>
      </c>
      <c r="AE6160" s="5">
        <v>6</v>
      </c>
      <c r="AF6160" s="3">
        <v>0.95374526314457</v>
      </c>
      <c r="AG6160" s="3">
        <v>49.0678802778988</v>
      </c>
      <c r="AH6160" s="3">
        <v>40.9241302750408</v>
      </c>
      <c r="AI6160" s="3">
        <v>10.3275508069519</v>
      </c>
      <c r="AJ6160" s="3">
        <v>14.9626146595926</v>
      </c>
      <c r="AK6160" s="3">
        <v>10.3714698894194</v>
      </c>
      <c r="AL6160" s="3"/>
      <c r="AM6160" s="3"/>
      <c r="AN6160" s="5" t="s">
        <v>46</v>
      </c>
      <c r="AO6160" s="1"/>
      <c r="AP6160" s="1"/>
      <c r="AQ6160" s="1"/>
    </row>
    <row r="6161" spans="1:43">
      <c r="A6161" s="1" t="s">
        <v>15341</v>
      </c>
      <c r="B6161" s="1" t="s">
        <v>15342</v>
      </c>
      <c r="C6161" s="3">
        <v>7.14794520547945</v>
      </c>
      <c r="D6161" s="4">
        <v>41628</v>
      </c>
      <c r="E6161" s="3">
        <v>3.4077630803</v>
      </c>
      <c r="F6161" s="5" t="s">
        <v>15330</v>
      </c>
      <c r="G6161" s="5">
        <v>1038</v>
      </c>
      <c r="H6161" s="5" t="s">
        <v>60</v>
      </c>
      <c r="I6161" s="3">
        <v>2.60869565217391</v>
      </c>
      <c r="J6161" s="3">
        <v>67.9563492063492</v>
      </c>
      <c r="K6161" s="3">
        <v>1.98789974070871</v>
      </c>
      <c r="L6161" s="3">
        <v>55.0335570469799</v>
      </c>
      <c r="M6161" s="3">
        <v>1.72413793103448</v>
      </c>
      <c r="N6161" s="3">
        <v>52.917903066271</v>
      </c>
      <c r="O6161" s="3">
        <v>4.67431813970342</v>
      </c>
      <c r="P6161" s="3">
        <v>64.604462474645</v>
      </c>
      <c r="Q6161" s="3">
        <v>8.05393738008846</v>
      </c>
      <c r="R6161" s="3">
        <v>58.9528795811518</v>
      </c>
      <c r="S6161" s="3">
        <v>22.1908115403637</v>
      </c>
      <c r="T6161" s="3">
        <v>72.5845410628019</v>
      </c>
      <c r="U6161" s="3">
        <v>36.6957319937413</v>
      </c>
      <c r="V6161" s="3">
        <v>78.9473684210526</v>
      </c>
      <c r="W6161" s="3">
        <v>25.968948471834</v>
      </c>
      <c r="X6161" s="3">
        <v>73.4090909090909</v>
      </c>
      <c r="Y6161" s="3">
        <v>64.2071711368804</v>
      </c>
      <c r="Z6161" s="3">
        <v>57.9288025889968</v>
      </c>
      <c r="AA6161" s="3">
        <v>0.121413220584777</v>
      </c>
      <c r="AB6161" s="3">
        <v>0.0844764848431973</v>
      </c>
      <c r="AC6161" s="3">
        <v>-20.3488794537264</v>
      </c>
      <c r="AD6161" s="3">
        <v>0.392365841158852</v>
      </c>
      <c r="AE6161" s="5">
        <v>4</v>
      </c>
      <c r="AF6161" s="3">
        <v>0.668176660807144</v>
      </c>
      <c r="AG6161" s="3">
        <v>11.4284642049518</v>
      </c>
      <c r="AH6161" s="3">
        <v>22.0522840966298</v>
      </c>
      <c r="AI6161" s="3">
        <v>9.58769781813313</v>
      </c>
      <c r="AJ6161" s="3">
        <v>11.0794956395901</v>
      </c>
      <c r="AK6161" s="3">
        <v>5.35180367753338</v>
      </c>
      <c r="AL6161" s="3"/>
      <c r="AM6161" s="3"/>
      <c r="AN6161" s="5" t="s">
        <v>46</v>
      </c>
      <c r="AO6161" s="1"/>
      <c r="AP6161" s="1"/>
      <c r="AQ6161" s="1"/>
    </row>
    <row r="6162" spans="1:43">
      <c r="A6162" s="1" t="s">
        <v>15343</v>
      </c>
      <c r="B6162" s="1" t="s">
        <v>15344</v>
      </c>
      <c r="C6162" s="3">
        <v>6.20821917808219</v>
      </c>
      <c r="D6162" s="4">
        <v>41971</v>
      </c>
      <c r="E6162" s="3">
        <v>0.9106891413</v>
      </c>
      <c r="F6162" s="5" t="s">
        <v>15323</v>
      </c>
      <c r="G6162" s="5">
        <v>526</v>
      </c>
      <c r="H6162" s="5" t="s">
        <v>60</v>
      </c>
      <c r="I6162" s="3">
        <v>-0.767543859649122</v>
      </c>
      <c r="J6162" s="3">
        <v>82.5396825396825</v>
      </c>
      <c r="K6162" s="3">
        <v>0.221483942414172</v>
      </c>
      <c r="L6162" s="3">
        <v>84.1802492809204</v>
      </c>
      <c r="M6162" s="3">
        <v>-3.31196581196581</v>
      </c>
      <c r="N6162" s="3">
        <v>85.1632047477745</v>
      </c>
      <c r="O6162" s="3">
        <v>-4.24594416468137</v>
      </c>
      <c r="P6162" s="3">
        <v>87.1196754563895</v>
      </c>
      <c r="Q6162" s="3">
        <v>-7.78530486988294</v>
      </c>
      <c r="R6162" s="3">
        <v>89.4240837696335</v>
      </c>
      <c r="S6162" s="3">
        <v>8.04236922725626</v>
      </c>
      <c r="T6162" s="3">
        <v>89.0096618357488</v>
      </c>
      <c r="U6162" s="3">
        <v>74.8121009656788</v>
      </c>
      <c r="V6162" s="3">
        <v>47.5382003395586</v>
      </c>
      <c r="W6162" s="3">
        <v>36.7840788811272</v>
      </c>
      <c r="X6162" s="3">
        <v>59.3181818181818</v>
      </c>
      <c r="Y6162" s="3">
        <v>21.9307884776643</v>
      </c>
      <c r="Z6162" s="3">
        <v>87.7022653721683</v>
      </c>
      <c r="AA6162" s="3">
        <v>0.0334542717044274</v>
      </c>
      <c r="AB6162" s="3">
        <v>0.0897818730257631</v>
      </c>
      <c r="AC6162" s="3">
        <v>-39.2053667331246</v>
      </c>
      <c r="AD6162" s="3">
        <v>0.280179666862696</v>
      </c>
      <c r="AE6162" s="5">
        <v>7</v>
      </c>
      <c r="AF6162" s="3">
        <v>0.946540518899071</v>
      </c>
      <c r="AG6162" s="3">
        <v>14.5836465578292</v>
      </c>
      <c r="AH6162" s="3">
        <v>36.1016862653748</v>
      </c>
      <c r="AI6162" s="3">
        <v>10.2734232232001</v>
      </c>
      <c r="AJ6162" s="3">
        <v>6.5975358413606</v>
      </c>
      <c r="AK6162" s="3">
        <v>11.0135506492024</v>
      </c>
      <c r="AL6162" s="3"/>
      <c r="AM6162" s="3"/>
      <c r="AN6162" s="5" t="s">
        <v>46</v>
      </c>
      <c r="AO6162" s="1"/>
      <c r="AP6162" s="1"/>
      <c r="AQ6162" s="1"/>
    </row>
    <row r="6163" spans="1:43">
      <c r="A6163" s="1" t="s">
        <v>15345</v>
      </c>
      <c r="B6163" s="1" t="s">
        <v>15346</v>
      </c>
      <c r="C6163" s="3">
        <v>5.63287671232877</v>
      </c>
      <c r="D6163" s="4">
        <v>42181</v>
      </c>
      <c r="E6163" s="3">
        <v>3.655819354</v>
      </c>
      <c r="F6163" s="5" t="s">
        <v>15323</v>
      </c>
      <c r="G6163" s="5">
        <v>526</v>
      </c>
      <c r="H6163" s="5" t="s">
        <v>60</v>
      </c>
      <c r="I6163" s="3">
        <v>-7.75862068965518</v>
      </c>
      <c r="J6163" s="3">
        <v>99.0079365079365</v>
      </c>
      <c r="K6163" s="3">
        <v>-0.696055684454757</v>
      </c>
      <c r="L6163" s="3">
        <v>95.2061361457335</v>
      </c>
      <c r="M6163" s="3">
        <v>-8.15450643776824</v>
      </c>
      <c r="N6163" s="3">
        <v>97.0326409495549</v>
      </c>
      <c r="O6163" s="3">
        <v>-11.8029495528881</v>
      </c>
      <c r="P6163" s="3">
        <v>97.6673427991886</v>
      </c>
      <c r="Q6163" s="3">
        <v>-23.1481207998294</v>
      </c>
      <c r="R6163" s="3">
        <v>99.7905759162304</v>
      </c>
      <c r="S6163" s="3">
        <v>-10.7284692851654</v>
      </c>
      <c r="T6163" s="3">
        <v>99.1545893719807</v>
      </c>
      <c r="U6163" s="3">
        <v>38.6046504296728</v>
      </c>
      <c r="V6163" s="3">
        <v>77.9286926994907</v>
      </c>
      <c r="W6163" s="3">
        <v>23.9264542331404</v>
      </c>
      <c r="X6163" s="3">
        <v>75.4545454545455</v>
      </c>
      <c r="Y6163" s="3">
        <v>-2.31419115299412</v>
      </c>
      <c r="Z6163" s="3">
        <v>96.7637540453075</v>
      </c>
      <c r="AA6163" s="3">
        <v>-0.0519782142529211</v>
      </c>
      <c r="AB6163" s="3">
        <v>0.0647146758485156</v>
      </c>
      <c r="AC6163" s="3">
        <v>-37.1488701571728</v>
      </c>
      <c r="AD6163" s="3">
        <v>0.199157087499914</v>
      </c>
      <c r="AE6163" s="5">
        <v>7</v>
      </c>
      <c r="AF6163" s="3">
        <v>0.604085083896566</v>
      </c>
      <c r="AG6163" s="3">
        <v>0.223857546141826</v>
      </c>
      <c r="AH6163" s="3">
        <v>21.8728030852071</v>
      </c>
      <c r="AI6163" s="3">
        <v>5.61156437869803</v>
      </c>
      <c r="AJ6163" s="3">
        <v>3.1061373445177</v>
      </c>
      <c r="AK6163" s="3"/>
      <c r="AL6163" s="3"/>
      <c r="AM6163" s="3"/>
      <c r="AN6163" s="5" t="s">
        <v>46</v>
      </c>
      <c r="AO6163" s="1"/>
      <c r="AP6163" s="1"/>
      <c r="AQ6163" s="1"/>
    </row>
    <row r="6164" spans="1:43">
      <c r="A6164" s="1" t="s">
        <v>15347</v>
      </c>
      <c r="B6164" s="1" t="s">
        <v>15348</v>
      </c>
      <c r="C6164" s="3">
        <v>5.63287671232877</v>
      </c>
      <c r="D6164" s="4">
        <v>42181</v>
      </c>
      <c r="E6164" s="3">
        <v>0.387757726</v>
      </c>
      <c r="F6164" s="5" t="s">
        <v>15323</v>
      </c>
      <c r="G6164" s="5">
        <v>526</v>
      </c>
      <c r="H6164" s="5" t="s">
        <v>60</v>
      </c>
      <c r="I6164" s="3">
        <v>-6.35775862068967</v>
      </c>
      <c r="J6164" s="3">
        <v>93.8492063492064</v>
      </c>
      <c r="K6164" s="3">
        <v>-0.799086757990883</v>
      </c>
      <c r="L6164" s="3">
        <v>95.5896452540748</v>
      </c>
      <c r="M6164" s="3">
        <v>-7.55319148936171</v>
      </c>
      <c r="N6164" s="3">
        <v>95.7467853610287</v>
      </c>
      <c r="O6164" s="3">
        <v>-12.4648376353348</v>
      </c>
      <c r="P6164" s="3">
        <v>98.2758620689655</v>
      </c>
      <c r="Q6164" s="3">
        <v>-17.2915428498351</v>
      </c>
      <c r="R6164" s="3">
        <v>97.8010471204188</v>
      </c>
      <c r="S6164" s="3">
        <v>-3.59125486818266</v>
      </c>
      <c r="T6164" s="3">
        <v>95.7729468599034</v>
      </c>
      <c r="U6164" s="3">
        <v>52.0615230593187</v>
      </c>
      <c r="V6164" s="3">
        <v>67.062818336163</v>
      </c>
      <c r="W6164" s="3">
        <v>22.4219115418026</v>
      </c>
      <c r="X6164" s="3">
        <v>76.5909090909091</v>
      </c>
      <c r="Y6164" s="3">
        <v>-0.996281682473552</v>
      </c>
      <c r="Z6164" s="3">
        <v>96.4401294498382</v>
      </c>
      <c r="AA6164" s="3">
        <v>-0.0189824370800541</v>
      </c>
      <c r="AB6164" s="3">
        <v>0.0613357953577014</v>
      </c>
      <c r="AC6164" s="3">
        <v>-37.1715815312933</v>
      </c>
      <c r="AD6164" s="3">
        <v>0.187316656161056</v>
      </c>
      <c r="AE6164" s="5">
        <v>7</v>
      </c>
      <c r="AF6164" s="3">
        <v>0.645815578032681</v>
      </c>
      <c r="AG6164" s="3">
        <v>2.69353966324066</v>
      </c>
      <c r="AH6164" s="3">
        <v>27.3608591643997</v>
      </c>
      <c r="AI6164" s="3">
        <v>4.58287083906783</v>
      </c>
      <c r="AJ6164" s="3">
        <v>2.27166789006803</v>
      </c>
      <c r="AK6164" s="3"/>
      <c r="AL6164" s="3"/>
      <c r="AM6164" s="3"/>
      <c r="AN6164" s="5" t="s">
        <v>46</v>
      </c>
      <c r="AO6164" s="1"/>
      <c r="AP6164" s="1"/>
      <c r="AQ6164" s="1"/>
    </row>
    <row r="6165" spans="1:43">
      <c r="A6165" s="1" t="s">
        <v>15349</v>
      </c>
      <c r="B6165" s="1" t="s">
        <v>15350</v>
      </c>
      <c r="C6165" s="3">
        <v>4.54520547945206</v>
      </c>
      <c r="D6165" s="4">
        <v>42578</v>
      </c>
      <c r="E6165" s="3">
        <v>10.6820193146</v>
      </c>
      <c r="F6165" s="5" t="s">
        <v>15323</v>
      </c>
      <c r="G6165" s="5">
        <v>932</v>
      </c>
      <c r="H6165" s="5" t="s">
        <v>60</v>
      </c>
      <c r="I6165" s="3">
        <v>-3.57675111773473</v>
      </c>
      <c r="J6165" s="3">
        <v>89.484126984127</v>
      </c>
      <c r="K6165" s="3">
        <v>0.154798761609907</v>
      </c>
      <c r="L6165" s="3">
        <v>85.2348993288591</v>
      </c>
      <c r="M6165" s="3">
        <v>-3.43283582089552</v>
      </c>
      <c r="N6165" s="3">
        <v>85.6577645895153</v>
      </c>
      <c r="O6165" s="3">
        <v>-8.87323943661971</v>
      </c>
      <c r="P6165" s="3">
        <v>95.2332657200811</v>
      </c>
      <c r="Q6165" s="3">
        <v>-15.3141361256544</v>
      </c>
      <c r="R6165" s="3">
        <v>97.5916230366492</v>
      </c>
      <c r="S6165" s="3">
        <v>-4.43131462333826</v>
      </c>
      <c r="T6165" s="3">
        <v>96.0144927536232</v>
      </c>
      <c r="U6165" s="3">
        <v>-14.6437994722955</v>
      </c>
      <c r="V6165" s="3">
        <v>99.490662139219</v>
      </c>
      <c r="W6165" s="3">
        <v>-34.7782258064516</v>
      </c>
      <c r="X6165" s="3">
        <v>99.7727272727273</v>
      </c>
      <c r="Y6165" s="3"/>
      <c r="Z6165" s="3"/>
      <c r="AA6165" s="3">
        <v>-0.0344783120585244</v>
      </c>
      <c r="AB6165" s="3">
        <v>-0.128338900677865</v>
      </c>
      <c r="AC6165" s="3">
        <v>-39.638783269962</v>
      </c>
      <c r="AD6165" s="3">
        <v>-0.334398679277793</v>
      </c>
      <c r="AE6165" s="5">
        <v>5</v>
      </c>
      <c r="AF6165" s="3">
        <v>-1.21234381710409</v>
      </c>
      <c r="AG6165" s="3">
        <v>-12.8980896444877</v>
      </c>
      <c r="AH6165" s="3">
        <v>-7.14749551632127</v>
      </c>
      <c r="AI6165" s="3">
        <v>-14.3706698685963</v>
      </c>
      <c r="AJ6165" s="3">
        <v>-12.6534507147204</v>
      </c>
      <c r="AK6165" s="3"/>
      <c r="AL6165" s="3"/>
      <c r="AM6165" s="3"/>
      <c r="AN6165" s="5" t="s">
        <v>46</v>
      </c>
      <c r="AO6165" s="1"/>
      <c r="AP6165" s="1"/>
      <c r="AQ6165" s="1"/>
    </row>
    <row r="6166" spans="1:43">
      <c r="A6166" s="1" t="s">
        <v>15351</v>
      </c>
      <c r="B6166" s="1" t="s">
        <v>15352</v>
      </c>
      <c r="C6166" s="3">
        <v>5.65205479452055</v>
      </c>
      <c r="D6166" s="4">
        <v>42174</v>
      </c>
      <c r="E6166" s="3">
        <v>8.5396664796</v>
      </c>
      <c r="F6166" s="5" t="s">
        <v>4783</v>
      </c>
      <c r="G6166" s="5">
        <v>1541</v>
      </c>
      <c r="H6166" s="5" t="s">
        <v>93</v>
      </c>
      <c r="I6166" s="3">
        <v>2.26515656229181</v>
      </c>
      <c r="J6166" s="3">
        <v>77</v>
      </c>
      <c r="K6166" s="3">
        <v>0.854139290407352</v>
      </c>
      <c r="L6166" s="3">
        <v>73.0921704658077</v>
      </c>
      <c r="M6166" s="3">
        <v>0.986842105263151</v>
      </c>
      <c r="N6166" s="3">
        <v>73.5029940119761</v>
      </c>
      <c r="O6166" s="3">
        <v>3.92687880839538</v>
      </c>
      <c r="P6166" s="3">
        <v>81.1871227364185</v>
      </c>
      <c r="Q6166" s="3">
        <v>7.49299719887955</v>
      </c>
      <c r="R6166" s="3">
        <v>72.9618163054696</v>
      </c>
      <c r="S6166" s="3">
        <v>20.0156372165755</v>
      </c>
      <c r="T6166" s="3">
        <v>77.1836950767602</v>
      </c>
      <c r="U6166" s="3">
        <v>34.1783216783217</v>
      </c>
      <c r="V6166" s="3">
        <v>79.9557032115172</v>
      </c>
      <c r="W6166" s="3">
        <v>32.0998278829604</v>
      </c>
      <c r="X6166" s="3">
        <v>80.0873907615481</v>
      </c>
      <c r="Y6166" s="3">
        <v>51.6798418972332</v>
      </c>
      <c r="Z6166" s="3">
        <v>71.948051948052</v>
      </c>
      <c r="AA6166" s="3">
        <v>0.491847186391689</v>
      </c>
      <c r="AB6166" s="3">
        <v>0.271035712914563</v>
      </c>
      <c r="AC6166" s="3">
        <v>-9.02255639097745</v>
      </c>
      <c r="AD6166" s="3">
        <v>1.07566141909508</v>
      </c>
      <c r="AE6166" s="5">
        <v>2</v>
      </c>
      <c r="AF6166" s="3">
        <v>0.736081332361058</v>
      </c>
      <c r="AG6166" s="3">
        <v>18.1721025919381</v>
      </c>
      <c r="AH6166" s="3">
        <v>17.1903307502435</v>
      </c>
      <c r="AI6166" s="3">
        <v>9.78764009294781</v>
      </c>
      <c r="AJ6166" s="3">
        <v>10.3433927838659</v>
      </c>
      <c r="AK6166" s="3"/>
      <c r="AL6166" s="3"/>
      <c r="AM6166" s="3">
        <v>1</v>
      </c>
      <c r="AN6166" s="5" t="s">
        <v>56</v>
      </c>
      <c r="AO6166" s="1"/>
      <c r="AP6166" s="1"/>
      <c r="AQ6166" s="1"/>
    </row>
    <row r="6167" spans="1:43">
      <c r="A6167" s="1" t="s">
        <v>15353</v>
      </c>
      <c r="B6167" s="1" t="s">
        <v>15354</v>
      </c>
      <c r="C6167" s="3">
        <v>4.72054794520548</v>
      </c>
      <c r="D6167" s="4">
        <v>42514</v>
      </c>
      <c r="E6167" s="3">
        <v>0.8249053695</v>
      </c>
      <c r="F6167" s="5" t="s">
        <v>12928</v>
      </c>
      <c r="G6167" s="5">
        <v>318</v>
      </c>
      <c r="H6167" s="5" t="s">
        <v>93</v>
      </c>
      <c r="I6167" s="3">
        <v>-5.56647020301244</v>
      </c>
      <c r="J6167" s="3">
        <v>99.05</v>
      </c>
      <c r="K6167" s="3">
        <v>1.05115627189908</v>
      </c>
      <c r="L6167" s="3">
        <v>67.3934588701685</v>
      </c>
      <c r="M6167" s="3">
        <v>-11.4250614250614</v>
      </c>
      <c r="N6167" s="3">
        <v>99.4510978043912</v>
      </c>
      <c r="O6167" s="3">
        <v>4.34153400868307</v>
      </c>
      <c r="P6167" s="3">
        <v>78.8229376257545</v>
      </c>
      <c r="Q6167" s="3">
        <v>9.15972747918244</v>
      </c>
      <c r="R6167" s="3">
        <v>63.5190918472652</v>
      </c>
      <c r="S6167" s="3">
        <v>49.2753623188406</v>
      </c>
      <c r="T6167" s="3">
        <v>42.9857067231339</v>
      </c>
      <c r="U6167" s="3">
        <v>82.0707070707071</v>
      </c>
      <c r="V6167" s="3">
        <v>48.7264673311185</v>
      </c>
      <c r="W6167" s="3">
        <v>53.0785562632696</v>
      </c>
      <c r="X6167" s="3">
        <v>56.6167290886392</v>
      </c>
      <c r="Y6167" s="3"/>
      <c r="Z6167" s="3"/>
      <c r="AA6167" s="3">
        <v>0.218265968957655</v>
      </c>
      <c r="AB6167" s="3">
        <v>0.151684817533123</v>
      </c>
      <c r="AC6167" s="3">
        <v>-25.297619047619</v>
      </c>
      <c r="AD6167" s="3">
        <v>0.601615335573702</v>
      </c>
      <c r="AE6167" s="5">
        <v>5</v>
      </c>
      <c r="AF6167" s="3">
        <v>1.31450479985108</v>
      </c>
      <c r="AG6167" s="3">
        <v>45.772643469971</v>
      </c>
      <c r="AH6167" s="3">
        <v>33.5705953583978</v>
      </c>
      <c r="AI6167" s="3">
        <v>12.7697553700448</v>
      </c>
      <c r="AJ6167" s="3">
        <v>9.70310260267953</v>
      </c>
      <c r="AK6167" s="3"/>
      <c r="AL6167" s="3"/>
      <c r="AM6167" s="3"/>
      <c r="AN6167" s="5" t="s">
        <v>46</v>
      </c>
      <c r="AO6167" s="1"/>
      <c r="AP6167" s="1"/>
      <c r="AQ6167" s="1"/>
    </row>
    <row r="6168" spans="1:43">
      <c r="A6168" s="1" t="s">
        <v>15355</v>
      </c>
      <c r="B6168" s="1" t="s">
        <v>15356</v>
      </c>
      <c r="C6168" s="3">
        <v>2.33424657534247</v>
      </c>
      <c r="D6168" s="4">
        <v>43385</v>
      </c>
      <c r="E6168" s="3">
        <v>15.1536547009</v>
      </c>
      <c r="F6168" s="5" t="s">
        <v>5608</v>
      </c>
      <c r="G6168" s="5">
        <v>409</v>
      </c>
      <c r="H6168" s="5" t="s">
        <v>45</v>
      </c>
      <c r="I6168" s="3">
        <v>-0.0990589400693661</v>
      </c>
      <c r="J6168" s="3">
        <v>76.4331210191083</v>
      </c>
      <c r="K6168" s="3">
        <v>0.0198353664583926</v>
      </c>
      <c r="L6168" s="3">
        <v>78.8819875776398</v>
      </c>
      <c r="M6168" s="3">
        <v>-0.197921820880763</v>
      </c>
      <c r="N6168" s="3">
        <v>57.3015873015873</v>
      </c>
      <c r="O6168" s="3">
        <v>0.568408456322288</v>
      </c>
      <c r="P6168" s="3">
        <v>73.1788079470199</v>
      </c>
      <c r="Q6168" s="3">
        <v>1.31031057327395</v>
      </c>
      <c r="R6168" s="3">
        <v>66.2671232876712</v>
      </c>
      <c r="S6168" s="3">
        <v>3.08989237708262</v>
      </c>
      <c r="T6168" s="3">
        <v>80.4143126177024</v>
      </c>
      <c r="U6168" s="3">
        <v>9.31314896035837</v>
      </c>
      <c r="V6168" s="3">
        <v>82.8025477707006</v>
      </c>
      <c r="W6168" s="3"/>
      <c r="X6168" s="3"/>
      <c r="Y6168" s="3"/>
      <c r="Z6168" s="3"/>
      <c r="AA6168" s="3">
        <v>0.133385416046459</v>
      </c>
      <c r="AB6168" s="3">
        <v>0.603086891919152</v>
      </c>
      <c r="AC6168" s="3">
        <v>-1.54691028582223</v>
      </c>
      <c r="AD6168" s="3"/>
      <c r="AE6168" s="5">
        <v>3</v>
      </c>
      <c r="AF6168" s="3">
        <v>0.42551376193107</v>
      </c>
      <c r="AG6168" s="3">
        <v>3.871152537899</v>
      </c>
      <c r="AH6168" s="3">
        <v>4.78215815811935</v>
      </c>
      <c r="AI6168" s="3"/>
      <c r="AJ6168" s="3"/>
      <c r="AK6168" s="3"/>
      <c r="AL6168" s="3"/>
      <c r="AM6168" s="3"/>
      <c r="AN6168" s="5" t="s">
        <v>51</v>
      </c>
      <c r="AO6168" s="1"/>
      <c r="AP6168" s="1"/>
      <c r="AQ6168" s="1"/>
    </row>
    <row r="6169" spans="1:43">
      <c r="A6169" s="1" t="s">
        <v>15357</v>
      </c>
      <c r="B6169" s="1" t="s">
        <v>15358</v>
      </c>
      <c r="C6169" s="3">
        <v>3.65753424657534</v>
      </c>
      <c r="D6169" s="4">
        <v>42902</v>
      </c>
      <c r="E6169" s="3">
        <v>0.9080818651</v>
      </c>
      <c r="F6169" s="5" t="s">
        <v>15359</v>
      </c>
      <c r="G6169" s="5">
        <v>303</v>
      </c>
      <c r="H6169" s="5" t="s">
        <v>93</v>
      </c>
      <c r="I6169" s="3">
        <v>6.40241198900416</v>
      </c>
      <c r="J6169" s="3">
        <v>47</v>
      </c>
      <c r="K6169" s="3">
        <v>3.21720430107526</v>
      </c>
      <c r="L6169" s="3">
        <v>24.6778989098117</v>
      </c>
      <c r="M6169" s="3">
        <v>3.88744588744589</v>
      </c>
      <c r="N6169" s="3">
        <v>36.3273453093812</v>
      </c>
      <c r="O6169" s="3">
        <v>11.8365948813235</v>
      </c>
      <c r="P6169" s="3">
        <v>46.1267605633803</v>
      </c>
      <c r="Q6169" s="3">
        <v>16.9122750091917</v>
      </c>
      <c r="R6169" s="3">
        <v>43.343653250774</v>
      </c>
      <c r="S6169" s="3">
        <v>25.8856322716073</v>
      </c>
      <c r="T6169" s="3">
        <v>66.8078348332451</v>
      </c>
      <c r="U6169" s="3">
        <v>47.2749992942389</v>
      </c>
      <c r="V6169" s="3">
        <v>68.3831672203765</v>
      </c>
      <c r="W6169" s="3">
        <v>36.0533179550833</v>
      </c>
      <c r="X6169" s="3">
        <v>74.9063670411985</v>
      </c>
      <c r="Y6169" s="3"/>
      <c r="Z6169" s="3"/>
      <c r="AA6169" s="3">
        <v>0.274914727593857</v>
      </c>
      <c r="AB6169" s="3">
        <v>0.206260680356573</v>
      </c>
      <c r="AC6169" s="3">
        <v>-13.7287473128786</v>
      </c>
      <c r="AD6169" s="3">
        <v>0.785717092343269</v>
      </c>
      <c r="AE6169" s="5">
        <v>3</v>
      </c>
      <c r="AF6169" s="3">
        <v>0.66443482585304</v>
      </c>
      <c r="AG6169" s="3">
        <v>22.4518452295788</v>
      </c>
      <c r="AH6169" s="3">
        <v>19.9790473605056</v>
      </c>
      <c r="AI6169" s="3">
        <v>8.74062281543904</v>
      </c>
      <c r="AJ6169" s="3"/>
      <c r="AK6169" s="3"/>
      <c r="AL6169" s="3"/>
      <c r="AM6169" s="3"/>
      <c r="AN6169" s="5" t="s">
        <v>134</v>
      </c>
      <c r="AO6169" s="1"/>
      <c r="AP6169" s="1"/>
      <c r="AQ6169" s="1"/>
    </row>
    <row r="6170" spans="1:43">
      <c r="A6170" s="1" t="s">
        <v>15360</v>
      </c>
      <c r="B6170" s="1" t="s">
        <v>15361</v>
      </c>
      <c r="C6170" s="3">
        <v>8.93150684931507</v>
      </c>
      <c r="D6170" s="4">
        <v>40977</v>
      </c>
      <c r="E6170" s="3">
        <v>0.0900371298</v>
      </c>
      <c r="F6170" s="5" t="s">
        <v>3310</v>
      </c>
      <c r="G6170" s="5">
        <v>390</v>
      </c>
      <c r="H6170" s="5" t="s">
        <v>60</v>
      </c>
      <c r="I6170" s="3">
        <v>8.41737781225757</v>
      </c>
      <c r="J6170" s="3">
        <v>37.8968253968254</v>
      </c>
      <c r="K6170" s="3">
        <v>3.68492642512675</v>
      </c>
      <c r="L6170" s="3">
        <v>17.3537871524449</v>
      </c>
      <c r="M6170" s="3">
        <v>2.8077488965179</v>
      </c>
      <c r="N6170" s="3">
        <v>46.1918892185954</v>
      </c>
      <c r="O6170" s="3">
        <v>14.5178912865337</v>
      </c>
      <c r="P6170" s="3">
        <v>36.2068965517241</v>
      </c>
      <c r="Q6170" s="3">
        <v>19.9399227578315</v>
      </c>
      <c r="R6170" s="3">
        <v>33.8219895287958</v>
      </c>
      <c r="S6170" s="3">
        <v>43.3210836680626</v>
      </c>
      <c r="T6170" s="3">
        <v>44.5652173913043</v>
      </c>
      <c r="U6170" s="3">
        <v>68.9502317146887</v>
      </c>
      <c r="V6170" s="3">
        <v>53.3106960950764</v>
      </c>
      <c r="W6170" s="3">
        <v>37.3464373464373</v>
      </c>
      <c r="X6170" s="3">
        <v>58.8636363636364</v>
      </c>
      <c r="Y6170" s="3">
        <v>62.3426911907067</v>
      </c>
      <c r="Z6170" s="3">
        <v>59.2233009708738</v>
      </c>
      <c r="AA6170" s="3">
        <v>0.222386054487276</v>
      </c>
      <c r="AB6170" s="3">
        <v>0.114198268584986</v>
      </c>
      <c r="AC6170" s="3">
        <v>-32.9338235294118</v>
      </c>
      <c r="AD6170" s="3">
        <v>0.33813741414911</v>
      </c>
      <c r="AE6170" s="5">
        <v>3</v>
      </c>
      <c r="AF6170" s="3">
        <v>0.692851508407887</v>
      </c>
      <c r="AG6170" s="3">
        <v>31.1396178186897</v>
      </c>
      <c r="AH6170" s="3">
        <v>33.9861924136536</v>
      </c>
      <c r="AI6170" s="3">
        <v>10.5683734705025</v>
      </c>
      <c r="AJ6170" s="3">
        <v>13.9229546063137</v>
      </c>
      <c r="AK6170" s="3">
        <v>10.4470626559577</v>
      </c>
      <c r="AL6170" s="3">
        <v>11.376263716388</v>
      </c>
      <c r="AM6170" s="3"/>
      <c r="AN6170" s="5" t="s">
        <v>46</v>
      </c>
      <c r="AO6170" s="1"/>
      <c r="AP6170" s="1"/>
      <c r="AQ6170" s="1"/>
    </row>
    <row r="6171" spans="1:43">
      <c r="A6171" s="1" t="s">
        <v>15362</v>
      </c>
      <c r="B6171" s="1" t="s">
        <v>15363</v>
      </c>
      <c r="C6171" s="3">
        <v>0.498630136986301</v>
      </c>
      <c r="D6171" s="4">
        <v>44055</v>
      </c>
      <c r="E6171" s="3">
        <v>0.0959138532</v>
      </c>
      <c r="F6171" s="5" t="s">
        <v>15364</v>
      </c>
      <c r="G6171" s="5">
        <v>183</v>
      </c>
      <c r="H6171" s="5" t="s">
        <v>205</v>
      </c>
      <c r="I6171" s="3">
        <v>-1.70893054024255</v>
      </c>
      <c r="J6171" s="3">
        <v>99.625468164794</v>
      </c>
      <c r="K6171" s="3">
        <v>0.281214848143993</v>
      </c>
      <c r="L6171" s="3">
        <v>2.59259259259259</v>
      </c>
      <c r="M6171" s="3">
        <v>-3.08026816452254</v>
      </c>
      <c r="N6171" s="3">
        <v>99.2537313432836</v>
      </c>
      <c r="O6171" s="3">
        <v>-2.06883925302087</v>
      </c>
      <c r="P6171" s="3">
        <v>100</v>
      </c>
      <c r="Q6171" s="3"/>
      <c r="R6171" s="3"/>
      <c r="S6171" s="3"/>
      <c r="T6171" s="3"/>
      <c r="U6171" s="3"/>
      <c r="V6171" s="3"/>
      <c r="W6171" s="3"/>
      <c r="X6171" s="3"/>
      <c r="Y6171" s="3"/>
      <c r="Z6171" s="3"/>
      <c r="AA6171" s="3">
        <v>-0.180581140877246</v>
      </c>
      <c r="AB6171" s="3">
        <v>-0.201088359351371</v>
      </c>
      <c r="AC6171" s="3">
        <v>-6.53647226680934</v>
      </c>
      <c r="AD6171" s="3"/>
      <c r="AE6171" s="5">
        <v>2</v>
      </c>
      <c r="AF6171" s="3">
        <v>-0.606482225133381</v>
      </c>
      <c r="AG6171" s="3"/>
      <c r="AH6171" s="3"/>
      <c r="AI6171" s="3"/>
      <c r="AJ6171" s="3"/>
      <c r="AK6171" s="3"/>
      <c r="AL6171" s="3"/>
      <c r="AM6171" s="3"/>
      <c r="AN6171" s="5" t="s">
        <v>46</v>
      </c>
      <c r="AO6171" s="1"/>
      <c r="AP6171" s="1"/>
      <c r="AQ6171" s="1"/>
    </row>
    <row r="6172" spans="1:43">
      <c r="A6172" s="1" t="s">
        <v>15365</v>
      </c>
      <c r="B6172" s="1" t="s">
        <v>15366</v>
      </c>
      <c r="C6172" s="3">
        <v>14.0438356164384</v>
      </c>
      <c r="D6172" s="4">
        <v>39111</v>
      </c>
      <c r="E6172" s="3">
        <v>103.1768895694</v>
      </c>
      <c r="F6172" s="5" t="s">
        <v>1744</v>
      </c>
      <c r="G6172" s="5">
        <v>3467</v>
      </c>
      <c r="H6172" s="5" t="s">
        <v>55</v>
      </c>
      <c r="I6172" s="3">
        <v>13.346775321469</v>
      </c>
      <c r="J6172" s="3">
        <v>28.4936479128857</v>
      </c>
      <c r="K6172" s="3">
        <v>3.26206860324632</v>
      </c>
      <c r="L6172" s="3">
        <v>35.5932203389831</v>
      </c>
      <c r="M6172" s="3">
        <v>6.1179986552985</v>
      </c>
      <c r="N6172" s="3">
        <v>40.8737283064034</v>
      </c>
      <c r="O6172" s="3">
        <v>21.0160035898648</v>
      </c>
      <c r="P6172" s="3">
        <v>40.0662251655629</v>
      </c>
      <c r="Q6172" s="3">
        <v>29.9536165807441</v>
      </c>
      <c r="R6172" s="3">
        <v>31.7073170731707</v>
      </c>
      <c r="S6172" s="3">
        <v>75.7305819556205</v>
      </c>
      <c r="T6172" s="3">
        <v>34.1796875</v>
      </c>
      <c r="U6172" s="3">
        <v>165.369842219101</v>
      </c>
      <c r="V6172" s="3">
        <v>33.3333333333333</v>
      </c>
      <c r="W6172" s="3">
        <v>141.1323775463</v>
      </c>
      <c r="X6172" s="3">
        <v>27.3789649415693</v>
      </c>
      <c r="Y6172" s="3">
        <v>208.242359863698</v>
      </c>
      <c r="Z6172" s="3">
        <v>17.8794178794179</v>
      </c>
      <c r="AA6172" s="3">
        <v>0.338654012199047</v>
      </c>
      <c r="AB6172" s="3">
        <v>0.310914868703523</v>
      </c>
      <c r="AC6172" s="3">
        <v>-26.1851818909544</v>
      </c>
      <c r="AD6172" s="3">
        <v>1.29940362773612</v>
      </c>
      <c r="AE6172" s="5">
        <v>5</v>
      </c>
      <c r="AF6172" s="3">
        <v>2.32708811040311</v>
      </c>
      <c r="AG6172" s="3">
        <v>68.1816323323724</v>
      </c>
      <c r="AH6172" s="3">
        <v>65.5135776716271</v>
      </c>
      <c r="AI6172" s="3">
        <v>29.4342237904995</v>
      </c>
      <c r="AJ6172" s="3">
        <v>28.4026078642014</v>
      </c>
      <c r="AK6172" s="3">
        <v>29.9783208550946</v>
      </c>
      <c r="AL6172" s="3">
        <v>26.8926590967401</v>
      </c>
      <c r="AM6172" s="3"/>
      <c r="AN6172" s="5" t="s">
        <v>46</v>
      </c>
      <c r="AO6172" s="1"/>
      <c r="AP6172" s="1"/>
      <c r="AQ6172" s="1"/>
    </row>
    <row r="6173" spans="1:43">
      <c r="A6173" s="1" t="s">
        <v>15367</v>
      </c>
      <c r="B6173" s="1" t="s">
        <v>15368</v>
      </c>
      <c r="C6173" s="3">
        <v>12.5561643835616</v>
      </c>
      <c r="D6173" s="4">
        <v>39654</v>
      </c>
      <c r="E6173" s="3">
        <v>134.6269077176</v>
      </c>
      <c r="F6173" s="5" t="s">
        <v>1744</v>
      </c>
      <c r="G6173" s="5">
        <v>3552</v>
      </c>
      <c r="H6173" s="5" t="s">
        <v>93</v>
      </c>
      <c r="I6173" s="3">
        <v>12.7899424754129</v>
      </c>
      <c r="J6173" s="3">
        <v>17.2</v>
      </c>
      <c r="K6173" s="3">
        <v>2.97319046207276</v>
      </c>
      <c r="L6173" s="3">
        <v>28.6917740336967</v>
      </c>
      <c r="M6173" s="3">
        <v>6.1054377236624</v>
      </c>
      <c r="N6173" s="3">
        <v>23.1536926147705</v>
      </c>
      <c r="O6173" s="3">
        <v>21.3405200379298</v>
      </c>
      <c r="P6173" s="3">
        <v>19.7686116700201</v>
      </c>
      <c r="Q6173" s="3">
        <v>25.8632292799089</v>
      </c>
      <c r="R6173" s="3">
        <v>25.8513931888545</v>
      </c>
      <c r="S6173" s="3">
        <v>58.7735910664141</v>
      </c>
      <c r="T6173" s="3">
        <v>32.8215987294865</v>
      </c>
      <c r="U6173" s="3">
        <v>141.58386327504</v>
      </c>
      <c r="V6173" s="3">
        <v>23.6987818383167</v>
      </c>
      <c r="W6173" s="3">
        <v>129.257030561666</v>
      </c>
      <c r="X6173" s="3">
        <v>18.414481897628</v>
      </c>
      <c r="Y6173" s="3">
        <v>185.469776149195</v>
      </c>
      <c r="Z6173" s="3">
        <v>14.025974025974</v>
      </c>
      <c r="AA6173" s="3">
        <v>0.281229349639087</v>
      </c>
      <c r="AB6173" s="3">
        <v>0.322394140750142</v>
      </c>
      <c r="AC6173" s="3">
        <v>-22.3108518523081</v>
      </c>
      <c r="AD6173" s="3">
        <v>1.42495041947118</v>
      </c>
      <c r="AE6173" s="5">
        <v>5</v>
      </c>
      <c r="AF6173" s="3">
        <v>2.15284853939463</v>
      </c>
      <c r="AG6173" s="3">
        <v>50.4591938723047</v>
      </c>
      <c r="AH6173" s="3">
        <v>57.6220313223261</v>
      </c>
      <c r="AI6173" s="3">
        <v>27.737861426998</v>
      </c>
      <c r="AJ6173" s="3">
        <v>25.9948335022529</v>
      </c>
      <c r="AK6173" s="3">
        <v>26.8118261223662</v>
      </c>
      <c r="AL6173" s="3">
        <v>25.2789986228341</v>
      </c>
      <c r="AM6173" s="3"/>
      <c r="AN6173" s="5" t="s">
        <v>46</v>
      </c>
      <c r="AO6173" s="1"/>
      <c r="AP6173" s="1"/>
      <c r="AQ6173" s="1"/>
    </row>
    <row r="6174" spans="1:43">
      <c r="A6174" s="1" t="s">
        <v>15369</v>
      </c>
      <c r="B6174" s="1" t="s">
        <v>15370</v>
      </c>
      <c r="C6174" s="3">
        <v>11.558904109589</v>
      </c>
      <c r="D6174" s="4">
        <v>40018</v>
      </c>
      <c r="E6174" s="3">
        <v>32.0440753375</v>
      </c>
      <c r="F6174" s="5" t="s">
        <v>15371</v>
      </c>
      <c r="G6174" s="5">
        <v>1910</v>
      </c>
      <c r="H6174" s="5" t="s">
        <v>55</v>
      </c>
      <c r="I6174" s="3">
        <v>0.965180841679209</v>
      </c>
      <c r="J6174" s="3">
        <v>92.1355111917725</v>
      </c>
      <c r="K6174" s="3">
        <v>2.5726184827877</v>
      </c>
      <c r="L6174" s="3">
        <v>50.5084745762712</v>
      </c>
      <c r="M6174" s="3">
        <v>2.19012605042018</v>
      </c>
      <c r="N6174" s="3">
        <v>75.344105326152</v>
      </c>
      <c r="O6174" s="3">
        <v>-0.628192032686409</v>
      </c>
      <c r="P6174" s="3">
        <v>97.0860927152318</v>
      </c>
      <c r="Q6174" s="3">
        <v>1.15414608786067</v>
      </c>
      <c r="R6174" s="3">
        <v>94.4359756097561</v>
      </c>
      <c r="S6174" s="3">
        <v>20.9861957467977</v>
      </c>
      <c r="T6174" s="3">
        <v>96.38671875</v>
      </c>
      <c r="U6174" s="3">
        <v>44.2006966575261</v>
      </c>
      <c r="V6174" s="3">
        <v>97.4254742547426</v>
      </c>
      <c r="W6174" s="3">
        <v>31.6562035004793</v>
      </c>
      <c r="X6174" s="3">
        <v>96.4941569282137</v>
      </c>
      <c r="Y6174" s="3">
        <v>95.9271993083002</v>
      </c>
      <c r="Z6174" s="3">
        <v>75.4677754677755</v>
      </c>
      <c r="AA6174" s="3">
        <v>0.125750055102012</v>
      </c>
      <c r="AB6174" s="3">
        <v>0.0880249938738469</v>
      </c>
      <c r="AC6174" s="3">
        <v>-24.953444952696</v>
      </c>
      <c r="AD6174" s="3">
        <v>0.384014962131411</v>
      </c>
      <c r="AE6174" s="5">
        <v>3</v>
      </c>
      <c r="AF6174" s="3">
        <v>0.676331947513396</v>
      </c>
      <c r="AG6174" s="3">
        <v>15.6468213058865</v>
      </c>
      <c r="AH6174" s="3">
        <v>24.1243832967396</v>
      </c>
      <c r="AI6174" s="3">
        <v>8.7030467646213</v>
      </c>
      <c r="AJ6174" s="3">
        <v>12.9542384063592</v>
      </c>
      <c r="AK6174" s="3">
        <v>18.1859813615415</v>
      </c>
      <c r="AL6174" s="3">
        <v>19.1957838799661</v>
      </c>
      <c r="AM6174" s="3"/>
      <c r="AN6174" s="5" t="s">
        <v>46</v>
      </c>
      <c r="AO6174" s="1"/>
      <c r="AP6174" s="1"/>
      <c r="AQ6174" s="1"/>
    </row>
    <row r="6175" spans="1:43">
      <c r="A6175" s="1" t="s">
        <v>15372</v>
      </c>
      <c r="B6175" s="1" t="s">
        <v>15373</v>
      </c>
      <c r="C6175" s="3">
        <v>11.1232876712329</v>
      </c>
      <c r="D6175" s="4">
        <v>40177</v>
      </c>
      <c r="E6175" s="3">
        <v>151.7803958109</v>
      </c>
      <c r="F6175" s="5" t="s">
        <v>6816</v>
      </c>
      <c r="G6175" s="5">
        <v>1296</v>
      </c>
      <c r="H6175" s="5" t="s">
        <v>55</v>
      </c>
      <c r="I6175" s="3">
        <v>14.7186147186147</v>
      </c>
      <c r="J6175" s="3">
        <v>20.0241984271022</v>
      </c>
      <c r="K6175" s="3">
        <v>3.83854523320398</v>
      </c>
      <c r="L6175" s="3">
        <v>23.1073446327684</v>
      </c>
      <c r="M6175" s="3">
        <v>7.76610865445357</v>
      </c>
      <c r="N6175" s="3">
        <v>27.049670855775</v>
      </c>
      <c r="O6175" s="3">
        <v>22.1963558221785</v>
      </c>
      <c r="P6175" s="3">
        <v>33.046357615894</v>
      </c>
      <c r="Q6175" s="3">
        <v>30.3672923532502</v>
      </c>
      <c r="R6175" s="3">
        <v>30.7926829268293</v>
      </c>
      <c r="S6175" s="3">
        <v>69.9246716055531</v>
      </c>
      <c r="T6175" s="3">
        <v>42.67578125</v>
      </c>
      <c r="U6175" s="3">
        <v>196.266145663736</v>
      </c>
      <c r="V6175" s="3">
        <v>16.6666666666667</v>
      </c>
      <c r="W6175" s="3">
        <v>155.129770276416</v>
      </c>
      <c r="X6175" s="3">
        <v>19.0317195325543</v>
      </c>
      <c r="Y6175" s="3">
        <v>270.033946868143</v>
      </c>
      <c r="Z6175" s="3">
        <v>5.82120582120582</v>
      </c>
      <c r="AA6175" s="3">
        <v>0.281728350182733</v>
      </c>
      <c r="AB6175" s="3">
        <v>0.326597585921164</v>
      </c>
      <c r="AC6175" s="3">
        <v>-27.4233704801711</v>
      </c>
      <c r="AD6175" s="3">
        <v>1.3333568410851</v>
      </c>
      <c r="AE6175" s="5">
        <v>3</v>
      </c>
      <c r="AF6175" s="3">
        <v>2.47621654701645</v>
      </c>
      <c r="AG6175" s="3">
        <v>77.2718381121366</v>
      </c>
      <c r="AH6175" s="3">
        <v>74.8482960386054</v>
      </c>
      <c r="AI6175" s="3">
        <v>35.246603516129</v>
      </c>
      <c r="AJ6175" s="3">
        <v>35.7535441273648</v>
      </c>
      <c r="AK6175" s="3">
        <v>30.9458594950128</v>
      </c>
      <c r="AL6175" s="3">
        <v>21.6494571110512</v>
      </c>
      <c r="AM6175" s="3"/>
      <c r="AN6175" s="5" t="s">
        <v>46</v>
      </c>
      <c r="AO6175" s="1"/>
      <c r="AP6175" s="1"/>
      <c r="AQ6175" s="1"/>
    </row>
    <row r="6176" spans="1:43">
      <c r="A6176" s="1" t="s">
        <v>15374</v>
      </c>
      <c r="B6176" s="1" t="s">
        <v>15375</v>
      </c>
      <c r="C6176" s="3">
        <v>2.34520547945205</v>
      </c>
      <c r="D6176" s="4">
        <v>43381</v>
      </c>
      <c r="E6176" s="3">
        <v>3.543911343</v>
      </c>
      <c r="F6176" s="5" t="s">
        <v>3133</v>
      </c>
      <c r="G6176" s="5">
        <v>857</v>
      </c>
      <c r="H6176" s="5" t="s">
        <v>55</v>
      </c>
      <c r="I6176" s="3">
        <v>10.3697311046512</v>
      </c>
      <c r="J6176" s="3">
        <v>49.546279491833</v>
      </c>
      <c r="K6176" s="3">
        <v>2.81374291275281</v>
      </c>
      <c r="L6176" s="3">
        <v>45.2542372881356</v>
      </c>
      <c r="M6176" s="3">
        <v>4.77319765436357</v>
      </c>
      <c r="N6176" s="3">
        <v>53.7402752842609</v>
      </c>
      <c r="O6176" s="3">
        <v>16.6258699304056</v>
      </c>
      <c r="P6176" s="3">
        <v>59.4701986754967</v>
      </c>
      <c r="Q6176" s="3">
        <v>22.1546350291574</v>
      </c>
      <c r="R6176" s="3">
        <v>54.0396341463415</v>
      </c>
      <c r="S6176" s="3">
        <v>61.5947329919532</v>
      </c>
      <c r="T6176" s="3">
        <v>56.25</v>
      </c>
      <c r="U6176" s="3">
        <v>103.833571009144</v>
      </c>
      <c r="V6176" s="3">
        <v>74.5257452574526</v>
      </c>
      <c r="W6176" s="3"/>
      <c r="X6176" s="3"/>
      <c r="Y6176" s="3"/>
      <c r="Z6176" s="3"/>
      <c r="AA6176" s="3">
        <v>0.299077212792434</v>
      </c>
      <c r="AB6176" s="3">
        <v>0.37858979273446</v>
      </c>
      <c r="AC6176" s="3">
        <v>-13.5491983652939</v>
      </c>
      <c r="AD6176" s="3"/>
      <c r="AE6176" s="5">
        <v>2</v>
      </c>
      <c r="AF6176" s="3">
        <v>2.66040006487884</v>
      </c>
      <c r="AG6176" s="3">
        <v>51.9720066932889</v>
      </c>
      <c r="AH6176" s="3">
        <v>45.724377039429</v>
      </c>
      <c r="AI6176" s="3"/>
      <c r="AJ6176" s="3"/>
      <c r="AK6176" s="3"/>
      <c r="AL6176" s="3"/>
      <c r="AM6176" s="3"/>
      <c r="AN6176" s="5" t="s">
        <v>46</v>
      </c>
      <c r="AO6176" s="1"/>
      <c r="AP6176" s="1"/>
      <c r="AQ6176" s="1"/>
    </row>
    <row r="6177" spans="1:43">
      <c r="A6177" s="1" t="s">
        <v>15376</v>
      </c>
      <c r="B6177" s="1" t="s">
        <v>15377</v>
      </c>
      <c r="C6177" s="3">
        <v>10.2</v>
      </c>
      <c r="D6177" s="4">
        <v>40514</v>
      </c>
      <c r="E6177" s="3">
        <v>34.6870393072</v>
      </c>
      <c r="F6177" s="5" t="s">
        <v>4839</v>
      </c>
      <c r="G6177" s="5">
        <v>195</v>
      </c>
      <c r="H6177" s="5" t="s">
        <v>71</v>
      </c>
      <c r="I6177" s="3">
        <v>-3.1523139203937</v>
      </c>
      <c r="J6177" s="3">
        <v>93.0817610062893</v>
      </c>
      <c r="K6177" s="3">
        <v>-1.67994624172027</v>
      </c>
      <c r="L6177" s="3">
        <v>98.7421383647799</v>
      </c>
      <c r="M6177" s="3">
        <v>-3.42339346717372</v>
      </c>
      <c r="N6177" s="3">
        <v>91.1949685534591</v>
      </c>
      <c r="O6177" s="3">
        <v>-3.37831897518601</v>
      </c>
      <c r="P6177" s="3">
        <v>91.1392405063291</v>
      </c>
      <c r="Q6177" s="3">
        <v>-2.69711705030719</v>
      </c>
      <c r="R6177" s="3">
        <v>89.1025641025641</v>
      </c>
      <c r="S6177" s="3">
        <v>-1.95571531587963</v>
      </c>
      <c r="T6177" s="3">
        <v>93.9597315436242</v>
      </c>
      <c r="U6177" s="3">
        <v>3.22332929958257</v>
      </c>
      <c r="V6177" s="3">
        <v>89.9280575539568</v>
      </c>
      <c r="W6177" s="3">
        <v>12.1866073278264</v>
      </c>
      <c r="X6177" s="3">
        <v>72.6618705035971</v>
      </c>
      <c r="Y6177" s="3">
        <v>16.8216342526475</v>
      </c>
      <c r="Z6177" s="3">
        <v>62.6984126984127</v>
      </c>
      <c r="AA6177" s="3">
        <v>-0.163308964543484</v>
      </c>
      <c r="AB6177" s="3">
        <v>0.20508043651578</v>
      </c>
      <c r="AC6177" s="3">
        <v>-3.80739044356301</v>
      </c>
      <c r="AD6177" s="3">
        <v>1.02439320435843</v>
      </c>
      <c r="AE6177" s="5">
        <v>2</v>
      </c>
      <c r="AF6177" s="3">
        <v>0.37281759457995</v>
      </c>
      <c r="AG6177" s="3">
        <v>-0.901288009410817</v>
      </c>
      <c r="AH6177" s="3">
        <v>1.9207293072854</v>
      </c>
      <c r="AI6177" s="3">
        <v>3.91190798586949</v>
      </c>
      <c r="AJ6177" s="3">
        <v>3.58931708153891</v>
      </c>
      <c r="AK6177" s="3">
        <v>4.743345908866</v>
      </c>
      <c r="AL6177" s="3">
        <v>6.29989030744726</v>
      </c>
      <c r="AM6177" s="3"/>
      <c r="AN6177" s="5" t="s">
        <v>46</v>
      </c>
      <c r="AO6177" s="1"/>
      <c r="AP6177" s="1"/>
      <c r="AQ6177" s="1"/>
    </row>
    <row r="6178" spans="1:43">
      <c r="A6178" s="1" t="s">
        <v>15378</v>
      </c>
      <c r="B6178" s="1" t="s">
        <v>15379</v>
      </c>
      <c r="C6178" s="3">
        <v>10.0082191780822</v>
      </c>
      <c r="D6178" s="4">
        <v>40584</v>
      </c>
      <c r="E6178" s="3">
        <v>17.643087827</v>
      </c>
      <c r="F6178" s="5" t="s">
        <v>3087</v>
      </c>
      <c r="G6178" s="5">
        <v>1561</v>
      </c>
      <c r="H6178" s="5" t="s">
        <v>55</v>
      </c>
      <c r="I6178" s="3">
        <v>9.26098071113176</v>
      </c>
      <c r="J6178" s="3">
        <v>58.0157289776165</v>
      </c>
      <c r="K6178" s="3">
        <v>2.1704289245647</v>
      </c>
      <c r="L6178" s="3">
        <v>58.8700564971751</v>
      </c>
      <c r="M6178" s="3">
        <v>4.8242802597475</v>
      </c>
      <c r="N6178" s="3">
        <v>53.2615200478755</v>
      </c>
      <c r="O6178" s="3">
        <v>10.7864506627393</v>
      </c>
      <c r="P6178" s="3">
        <v>78.6092715231788</v>
      </c>
      <c r="Q6178" s="3">
        <v>20.63634614151</v>
      </c>
      <c r="R6178" s="3">
        <v>59.6798780487805</v>
      </c>
      <c r="S6178" s="3">
        <v>64.9070501578393</v>
      </c>
      <c r="T6178" s="3">
        <v>50.78125</v>
      </c>
      <c r="U6178" s="3">
        <v>158.732888491436</v>
      </c>
      <c r="V6178" s="3">
        <v>38.3468834688347</v>
      </c>
      <c r="W6178" s="3">
        <v>159.489920587071</v>
      </c>
      <c r="X6178" s="3">
        <v>16.6944908180301</v>
      </c>
      <c r="Y6178" s="3">
        <v>207.310744022352</v>
      </c>
      <c r="Z6178" s="3">
        <v>18.5031185031185</v>
      </c>
      <c r="AA6178" s="3">
        <v>0.314639502080541</v>
      </c>
      <c r="AB6178" s="3">
        <v>0.348227603468337</v>
      </c>
      <c r="AC6178" s="3">
        <v>-21.4694907714261</v>
      </c>
      <c r="AD6178" s="3">
        <v>1.73908629197494</v>
      </c>
      <c r="AE6178" s="5">
        <v>3</v>
      </c>
      <c r="AF6178" s="3">
        <v>2.53618051709385</v>
      </c>
      <c r="AG6178" s="3">
        <v>65.4246915400782</v>
      </c>
      <c r="AH6178" s="3">
        <v>64.0005844860011</v>
      </c>
      <c r="AI6178" s="3">
        <v>30.8052333376439</v>
      </c>
      <c r="AJ6178" s="3">
        <v>27.0365423711517</v>
      </c>
      <c r="AK6178" s="3">
        <v>29.8417339903337</v>
      </c>
      <c r="AL6178" s="3">
        <v>29.3869391227873</v>
      </c>
      <c r="AM6178" s="3"/>
      <c r="AN6178" s="5" t="s">
        <v>46</v>
      </c>
      <c r="AO6178" s="1"/>
      <c r="AP6178" s="1"/>
      <c r="AQ6178" s="1"/>
    </row>
    <row r="6179" spans="1:43">
      <c r="A6179" s="1" t="s">
        <v>15380</v>
      </c>
      <c r="B6179" s="1" t="s">
        <v>15381</v>
      </c>
      <c r="C6179" s="3">
        <v>3.4</v>
      </c>
      <c r="D6179" s="4">
        <v>42996</v>
      </c>
      <c r="E6179" s="3">
        <v>11.4232422352</v>
      </c>
      <c r="F6179" s="5" t="s">
        <v>15382</v>
      </c>
      <c r="G6179" s="5">
        <v>490</v>
      </c>
      <c r="H6179" s="5" t="s">
        <v>45</v>
      </c>
      <c r="I6179" s="3">
        <v>4.58472329142074</v>
      </c>
      <c r="J6179" s="3">
        <v>5.25477707006369</v>
      </c>
      <c r="K6179" s="3">
        <v>0.93280501898629</v>
      </c>
      <c r="L6179" s="3">
        <v>20.9627329192547</v>
      </c>
      <c r="M6179" s="3">
        <v>1.03288712609487</v>
      </c>
      <c r="N6179" s="3">
        <v>21.1111111111111</v>
      </c>
      <c r="O6179" s="3">
        <v>7.57408057674817</v>
      </c>
      <c r="P6179" s="3">
        <v>6.62251655629139</v>
      </c>
      <c r="Q6179" s="3">
        <v>7.95824323256545</v>
      </c>
      <c r="R6179" s="3">
        <v>8.73287671232877</v>
      </c>
      <c r="S6179" s="3">
        <v>21.9854575837121</v>
      </c>
      <c r="T6179" s="3">
        <v>7.34463276836158</v>
      </c>
      <c r="U6179" s="3">
        <v>29.5972013883545</v>
      </c>
      <c r="V6179" s="3">
        <v>22.2929936305732</v>
      </c>
      <c r="W6179" s="3">
        <v>32.5649798259167</v>
      </c>
      <c r="X6179" s="3">
        <v>18.7203791469194</v>
      </c>
      <c r="Y6179" s="3"/>
      <c r="Z6179" s="3"/>
      <c r="AA6179" s="3">
        <v>0.199225713505576</v>
      </c>
      <c r="AB6179" s="3">
        <v>0.227267405535445</v>
      </c>
      <c r="AC6179" s="3">
        <v>-7.34662313112217</v>
      </c>
      <c r="AD6179" s="3">
        <v>1.33851912687865</v>
      </c>
      <c r="AE6179" s="5">
        <v>3</v>
      </c>
      <c r="AF6179" s="3">
        <v>0.738260596270429</v>
      </c>
      <c r="AG6179" s="3">
        <v>21.5461516407065</v>
      </c>
      <c r="AH6179" s="3">
        <v>12.9702122091988</v>
      </c>
      <c r="AI6179" s="3">
        <v>9.11000393255188</v>
      </c>
      <c r="AJ6179" s="3"/>
      <c r="AK6179" s="3"/>
      <c r="AL6179" s="3"/>
      <c r="AM6179" s="3"/>
      <c r="AN6179" s="5" t="s">
        <v>46</v>
      </c>
      <c r="AO6179" s="1"/>
      <c r="AP6179" s="1"/>
      <c r="AQ6179" s="1"/>
    </row>
    <row r="6180" spans="1:43">
      <c r="A6180" s="1" t="s">
        <v>15383</v>
      </c>
      <c r="B6180" s="1" t="s">
        <v>15384</v>
      </c>
      <c r="C6180" s="3">
        <v>5.87123287671233</v>
      </c>
      <c r="D6180" s="4">
        <v>42094</v>
      </c>
      <c r="E6180" s="3">
        <v>11.3565945145</v>
      </c>
      <c r="F6180" s="5" t="s">
        <v>2105</v>
      </c>
      <c r="G6180" s="5">
        <v>2144</v>
      </c>
      <c r="H6180" s="5" t="s">
        <v>55</v>
      </c>
      <c r="I6180" s="3">
        <v>11.0926118626431</v>
      </c>
      <c r="J6180" s="3">
        <v>44.1016333938294</v>
      </c>
      <c r="K6180" s="3">
        <v>2.39785152503356</v>
      </c>
      <c r="L6180" s="3">
        <v>53.8983050847458</v>
      </c>
      <c r="M6180" s="3">
        <v>4.57098080188062</v>
      </c>
      <c r="N6180" s="3">
        <v>56.1340514661879</v>
      </c>
      <c r="O6180" s="3">
        <v>19.6145802210935</v>
      </c>
      <c r="P6180" s="3">
        <v>47.4834437086093</v>
      </c>
      <c r="Q6180" s="3">
        <v>32.2050689342029</v>
      </c>
      <c r="R6180" s="3">
        <v>26.5243902439024</v>
      </c>
      <c r="S6180" s="3">
        <v>84.8978178039487</v>
      </c>
      <c r="T6180" s="3">
        <v>21.875</v>
      </c>
      <c r="U6180" s="3">
        <v>196.583016946013</v>
      </c>
      <c r="V6180" s="3">
        <v>16.260162601626</v>
      </c>
      <c r="W6180" s="3">
        <v>139.068448160036</v>
      </c>
      <c r="X6180" s="3">
        <v>28.881469115192</v>
      </c>
      <c r="Y6180" s="3">
        <v>191.163636363636</v>
      </c>
      <c r="Z6180" s="3">
        <v>26.1954261954262</v>
      </c>
      <c r="AA6180" s="3">
        <v>0.342391418819682</v>
      </c>
      <c r="AB6180" s="3">
        <v>0.28488573638747</v>
      </c>
      <c r="AC6180" s="3">
        <v>-29.1762894534257</v>
      </c>
      <c r="AD6180" s="3">
        <v>1.15307103507496</v>
      </c>
      <c r="AE6180" s="5">
        <v>5</v>
      </c>
      <c r="AF6180" s="3">
        <v>2.43281708270028</v>
      </c>
      <c r="AG6180" s="3">
        <v>102.281102388825</v>
      </c>
      <c r="AH6180" s="3">
        <v>74.8382265170301</v>
      </c>
      <c r="AI6180" s="3">
        <v>32.7697099254183</v>
      </c>
      <c r="AJ6180" s="3">
        <v>28.953709672183</v>
      </c>
      <c r="AK6180" s="3"/>
      <c r="AL6180" s="3"/>
      <c r="AM6180" s="3"/>
      <c r="AN6180" s="5" t="s">
        <v>46</v>
      </c>
      <c r="AO6180" s="1"/>
      <c r="AP6180" s="1"/>
      <c r="AQ6180" s="1"/>
    </row>
    <row r="6181" spans="1:43">
      <c r="A6181" s="1" t="s">
        <v>15385</v>
      </c>
      <c r="B6181" s="1" t="s">
        <v>15386</v>
      </c>
      <c r="C6181" s="3">
        <v>5.81643835616438</v>
      </c>
      <c r="D6181" s="4">
        <v>42114</v>
      </c>
      <c r="E6181" s="3">
        <v>48.797926682</v>
      </c>
      <c r="F6181" s="5" t="s">
        <v>4839</v>
      </c>
      <c r="G6181" s="5">
        <v>545</v>
      </c>
      <c r="H6181" s="5" t="s">
        <v>50</v>
      </c>
      <c r="I6181" s="3">
        <v>-4.61125075842939</v>
      </c>
      <c r="J6181" s="3">
        <v>99.8213488164359</v>
      </c>
      <c r="K6181" s="3">
        <v>-1.44187712699265</v>
      </c>
      <c r="L6181" s="3">
        <v>99.6901283753873</v>
      </c>
      <c r="M6181" s="3">
        <v>-4.79280214551431</v>
      </c>
      <c r="N6181" s="3">
        <v>99.9554764024933</v>
      </c>
      <c r="O6181" s="3">
        <v>-4.85864960663958</v>
      </c>
      <c r="P6181" s="3">
        <v>99.223389675651</v>
      </c>
      <c r="Q6181" s="3">
        <v>-3.95356955838714</v>
      </c>
      <c r="R6181" s="3">
        <v>99.0825688073395</v>
      </c>
      <c r="S6181" s="3">
        <v>-2.40333451578573</v>
      </c>
      <c r="T6181" s="3">
        <v>98.9265536723164</v>
      </c>
      <c r="U6181" s="3">
        <v>3.26545932251101</v>
      </c>
      <c r="V6181" s="3">
        <v>93.6532507739938</v>
      </c>
      <c r="W6181" s="3">
        <v>2.90817280718162</v>
      </c>
      <c r="X6181" s="3">
        <v>97.7346278317152</v>
      </c>
      <c r="Y6181" s="3">
        <v>6.22586872586873</v>
      </c>
      <c r="Z6181" s="3">
        <v>98.0392156862745</v>
      </c>
      <c r="AA6181" s="3">
        <v>-0.14782263525598</v>
      </c>
      <c r="AB6181" s="3">
        <v>-0.0265612561536421</v>
      </c>
      <c r="AC6181" s="3">
        <v>-4.87509724263116</v>
      </c>
      <c r="AD6181" s="3">
        <v>0.19658763594854</v>
      </c>
      <c r="AE6181" s="5">
        <v>2</v>
      </c>
      <c r="AF6181" s="3">
        <v>0.109751885753029</v>
      </c>
      <c r="AG6181" s="3">
        <v>-1.44027961662921</v>
      </c>
      <c r="AH6181" s="3">
        <v>1.67215866343793</v>
      </c>
      <c r="AI6181" s="3">
        <v>1.22388228540271</v>
      </c>
      <c r="AJ6181" s="3">
        <v>1.46303697567862</v>
      </c>
      <c r="AK6181" s="3"/>
      <c r="AL6181" s="3"/>
      <c r="AM6181" s="3">
        <v>0.1</v>
      </c>
      <c r="AN6181" s="5" t="s">
        <v>56</v>
      </c>
      <c r="AO6181" s="1"/>
      <c r="AP6181" s="1"/>
      <c r="AQ6181" s="1"/>
    </row>
    <row r="6182" spans="1:43">
      <c r="A6182" s="1" t="s">
        <v>15387</v>
      </c>
      <c r="B6182" s="1" t="s">
        <v>15388</v>
      </c>
      <c r="C6182" s="3">
        <v>8.16986301369863</v>
      </c>
      <c r="D6182" s="4">
        <v>41255</v>
      </c>
      <c r="E6182" s="3">
        <v>30.8694419764</v>
      </c>
      <c r="F6182" s="5" t="s">
        <v>2832</v>
      </c>
      <c r="G6182" s="5">
        <v>545</v>
      </c>
      <c r="H6182" s="5" t="s">
        <v>64</v>
      </c>
      <c r="I6182" s="3">
        <v>0.273341294003641</v>
      </c>
      <c r="J6182" s="3">
        <v>43.8775510204082</v>
      </c>
      <c r="K6182" s="3">
        <v>0.0412456057526828</v>
      </c>
      <c r="L6182" s="3">
        <v>48.2507288629738</v>
      </c>
      <c r="M6182" s="3">
        <v>0.203949626775963</v>
      </c>
      <c r="N6182" s="3">
        <v>44.4606413994169</v>
      </c>
      <c r="O6182" s="3">
        <v>0.605555760917866</v>
      </c>
      <c r="P6182" s="3">
        <v>54.093567251462</v>
      </c>
      <c r="Q6182" s="3">
        <v>1.14617300126847</v>
      </c>
      <c r="R6182" s="3">
        <v>46.8934911242604</v>
      </c>
      <c r="S6182" s="3">
        <v>1.93191378721692</v>
      </c>
      <c r="T6182" s="3">
        <v>72.4137931034483</v>
      </c>
      <c r="U6182" s="3">
        <v>4.08666106322246</v>
      </c>
      <c r="V6182" s="3">
        <v>87.3456790123457</v>
      </c>
      <c r="W6182" s="3">
        <v>7.30666419308216</v>
      </c>
      <c r="X6182" s="3">
        <v>86.4197530864197</v>
      </c>
      <c r="Y6182" s="3">
        <v>14.1105092561271</v>
      </c>
      <c r="Z6182" s="3">
        <v>84.2105263157895</v>
      </c>
      <c r="AA6182" s="3">
        <v>-0.2201324462686</v>
      </c>
      <c r="AB6182" s="3">
        <v>0.891509126221683</v>
      </c>
      <c r="AC6182" s="3">
        <v>0</v>
      </c>
      <c r="AD6182" s="3"/>
      <c r="AE6182" s="5"/>
      <c r="AF6182" s="3">
        <v>0.193992837865798</v>
      </c>
      <c r="AG6182" s="3">
        <v>1.41456168974605</v>
      </c>
      <c r="AH6182" s="3">
        <v>1.44584246272037</v>
      </c>
      <c r="AI6182" s="3">
        <v>1.75834479961825</v>
      </c>
      <c r="AJ6182" s="3">
        <v>1.98963362862465</v>
      </c>
      <c r="AK6182" s="3">
        <v>2.06958410339366</v>
      </c>
      <c r="AL6182" s="3">
        <v>2.39553911494734</v>
      </c>
      <c r="AM6182" s="3"/>
      <c r="AN6182" s="5" t="s">
        <v>206</v>
      </c>
      <c r="AO6182" s="1"/>
      <c r="AP6182" s="1"/>
      <c r="AQ6182" s="1"/>
    </row>
    <row r="6183" spans="1:43">
      <c r="A6183" s="1" t="s">
        <v>15389</v>
      </c>
      <c r="B6183" s="1" t="s">
        <v>15390</v>
      </c>
      <c r="C6183" s="3">
        <v>5.02739726027397</v>
      </c>
      <c r="D6183" s="4">
        <v>42402</v>
      </c>
      <c r="E6183" s="3">
        <v>0.8806250366</v>
      </c>
      <c r="F6183" s="5" t="s">
        <v>2575</v>
      </c>
      <c r="G6183" s="5">
        <v>435</v>
      </c>
      <c r="H6183" s="5" t="s">
        <v>50</v>
      </c>
      <c r="I6183" s="3">
        <v>-0.246305418719202</v>
      </c>
      <c r="J6183" s="3">
        <v>89.9062081286288</v>
      </c>
      <c r="K6183" s="3">
        <v>0</v>
      </c>
      <c r="L6183" s="3">
        <v>43.3820274457725</v>
      </c>
      <c r="M6183" s="3">
        <v>-0.328137817883512</v>
      </c>
      <c r="N6183" s="3">
        <v>86.7764915405165</v>
      </c>
      <c r="O6183" s="3">
        <v>0.247524752475252</v>
      </c>
      <c r="P6183" s="3">
        <v>80.6304248515304</v>
      </c>
      <c r="Q6183" s="3">
        <v>0.662800331400168</v>
      </c>
      <c r="R6183" s="3">
        <v>81.8928054080155</v>
      </c>
      <c r="S6183" s="3">
        <v>1.14991261457525</v>
      </c>
      <c r="T6183" s="3">
        <v>78.7005649717514</v>
      </c>
      <c r="U6183" s="3">
        <v>6.15562501359007</v>
      </c>
      <c r="V6183" s="3">
        <v>51.625386996904</v>
      </c>
      <c r="W6183" s="3">
        <v>10.1987533356311</v>
      </c>
      <c r="X6183" s="3">
        <v>85.2211434735707</v>
      </c>
      <c r="Y6183" s="3">
        <v>12.0964336148649</v>
      </c>
      <c r="Z6183" s="3">
        <v>89.5424836601307</v>
      </c>
      <c r="AA6183" s="3">
        <v>-0.0223164243426053</v>
      </c>
      <c r="AB6183" s="3">
        <v>0.227653438888071</v>
      </c>
      <c r="AC6183" s="3">
        <v>-1.840490797546</v>
      </c>
      <c r="AD6183" s="3">
        <v>1.78433422397948</v>
      </c>
      <c r="AE6183" s="5">
        <v>4</v>
      </c>
      <c r="AF6183" s="3">
        <v>0.271809457714011</v>
      </c>
      <c r="AG6183" s="3">
        <v>2.08821567425632</v>
      </c>
      <c r="AH6183" s="3">
        <v>3.13433503272038</v>
      </c>
      <c r="AI6183" s="3">
        <v>3.42880919732698</v>
      </c>
      <c r="AJ6183" s="3">
        <v>3.04531532791874</v>
      </c>
      <c r="AK6183" s="3"/>
      <c r="AL6183" s="3"/>
      <c r="AM6183" s="3"/>
      <c r="AN6183" s="5" t="s">
        <v>46</v>
      </c>
      <c r="AO6183" s="1"/>
      <c r="AP6183" s="1"/>
      <c r="AQ6183" s="1"/>
    </row>
    <row r="6184" spans="1:43">
      <c r="A6184" s="1" t="s">
        <v>15391</v>
      </c>
      <c r="B6184" s="1" t="s">
        <v>15392</v>
      </c>
      <c r="C6184" s="3">
        <v>7.75068493150685</v>
      </c>
      <c r="D6184" s="4">
        <v>41408</v>
      </c>
      <c r="E6184" s="3">
        <v>5.4755735378</v>
      </c>
      <c r="F6184" s="5" t="s">
        <v>15393</v>
      </c>
      <c r="G6184" s="5">
        <v>272</v>
      </c>
      <c r="H6184" s="5" t="s">
        <v>93</v>
      </c>
      <c r="I6184" s="3">
        <v>17.2154025417988</v>
      </c>
      <c r="J6184" s="3">
        <v>3.9</v>
      </c>
      <c r="K6184" s="3">
        <v>1.32821101454706</v>
      </c>
      <c r="L6184" s="3">
        <v>57.6808721506442</v>
      </c>
      <c r="M6184" s="3">
        <v>14.1741012511218</v>
      </c>
      <c r="N6184" s="3">
        <v>0.898203592814371</v>
      </c>
      <c r="O6184" s="3">
        <v>17.9698366378487</v>
      </c>
      <c r="P6184" s="3">
        <v>29.6780684104628</v>
      </c>
      <c r="Q6184" s="3">
        <v>29.8744970876118</v>
      </c>
      <c r="R6184" s="3">
        <v>17.8534571723426</v>
      </c>
      <c r="S6184" s="3">
        <v>83.4591568411231</v>
      </c>
      <c r="T6184" s="3">
        <v>12.4404446797247</v>
      </c>
      <c r="U6184" s="3">
        <v>159.624272252566</v>
      </c>
      <c r="V6184" s="3">
        <v>16.6112956810631</v>
      </c>
      <c r="W6184" s="3">
        <v>184.466657898198</v>
      </c>
      <c r="X6184" s="3">
        <v>3.99500624219725</v>
      </c>
      <c r="Y6184" s="3">
        <v>185.691574484305</v>
      </c>
      <c r="Z6184" s="3">
        <v>13.8961038961039</v>
      </c>
      <c r="AA6184" s="3">
        <v>0.407879215982318</v>
      </c>
      <c r="AB6184" s="3">
        <v>0.416902725611079</v>
      </c>
      <c r="AC6184" s="3">
        <v>-18.4964093357271</v>
      </c>
      <c r="AD6184" s="3">
        <v>2.24916650278832</v>
      </c>
      <c r="AE6184" s="5">
        <v>2</v>
      </c>
      <c r="AF6184" s="3">
        <v>2.75406886510937</v>
      </c>
      <c r="AG6184" s="3">
        <v>77.2773974996513</v>
      </c>
      <c r="AH6184" s="3">
        <v>64.5789671214434</v>
      </c>
      <c r="AI6184" s="3">
        <v>37.6213914120976</v>
      </c>
      <c r="AJ6184" s="3">
        <v>25.7442730941299</v>
      </c>
      <c r="AK6184" s="3">
        <v>27.0886656771352</v>
      </c>
      <c r="AL6184" s="3"/>
      <c r="AM6184" s="3"/>
      <c r="AN6184" s="5" t="s">
        <v>46</v>
      </c>
      <c r="AO6184" s="1"/>
      <c r="AP6184" s="1"/>
      <c r="AQ6184" s="1"/>
    </row>
    <row r="6185" spans="1:43">
      <c r="A6185" s="1" t="s">
        <v>15394</v>
      </c>
      <c r="B6185" s="1" t="s">
        <v>15395</v>
      </c>
      <c r="C6185" s="3">
        <v>7.47945205479452</v>
      </c>
      <c r="D6185" s="4">
        <v>41507</v>
      </c>
      <c r="E6185" s="3">
        <v>0.7093974272</v>
      </c>
      <c r="F6185" s="5" t="s">
        <v>15396</v>
      </c>
      <c r="G6185" s="5">
        <v>1506</v>
      </c>
      <c r="H6185" s="5" t="s">
        <v>93</v>
      </c>
      <c r="I6185" s="3">
        <v>0.766126274026961</v>
      </c>
      <c r="J6185" s="3">
        <v>90.2</v>
      </c>
      <c r="K6185" s="3">
        <v>2.4979126078486</v>
      </c>
      <c r="L6185" s="3">
        <v>36.1248761149653</v>
      </c>
      <c r="M6185" s="3">
        <v>2.34836378795248</v>
      </c>
      <c r="N6185" s="3">
        <v>50.6487025948104</v>
      </c>
      <c r="O6185" s="3">
        <v>1.53008477496727</v>
      </c>
      <c r="P6185" s="3">
        <v>92.1529175050302</v>
      </c>
      <c r="Q6185" s="3">
        <v>2.34125329998611</v>
      </c>
      <c r="R6185" s="3">
        <v>90.9184726522188</v>
      </c>
      <c r="S6185" s="3">
        <v>26.6420220082531</v>
      </c>
      <c r="T6185" s="3">
        <v>65.9608258337745</v>
      </c>
      <c r="U6185" s="3">
        <v>54.6074727120067</v>
      </c>
      <c r="V6185" s="3">
        <v>63.8427464008859</v>
      </c>
      <c r="W6185" s="3">
        <v>41.4402304368699</v>
      </c>
      <c r="X6185" s="3">
        <v>67.2284644194757</v>
      </c>
      <c r="Y6185" s="3">
        <v>55.4852112842697</v>
      </c>
      <c r="Z6185" s="3">
        <v>66.8831168831169</v>
      </c>
      <c r="AA6185" s="3">
        <v>0.147351229988826</v>
      </c>
      <c r="AB6185" s="3">
        <v>0.110242804289723</v>
      </c>
      <c r="AC6185" s="3">
        <v>-24.3362441563024</v>
      </c>
      <c r="AD6185" s="3">
        <v>0.502441920314381</v>
      </c>
      <c r="AE6185" s="5">
        <v>3</v>
      </c>
      <c r="AF6185" s="3">
        <v>0.879900781411055</v>
      </c>
      <c r="AG6185" s="3">
        <v>20.882962578281</v>
      </c>
      <c r="AH6185" s="3">
        <v>28.2599387231959</v>
      </c>
      <c r="AI6185" s="3">
        <v>11.655848142106</v>
      </c>
      <c r="AJ6185" s="3">
        <v>12.7234769820146</v>
      </c>
      <c r="AK6185" s="3">
        <v>10.3560431876091</v>
      </c>
      <c r="AL6185" s="3"/>
      <c r="AM6185" s="3"/>
      <c r="AN6185" s="5" t="s">
        <v>46</v>
      </c>
      <c r="AO6185" s="1"/>
      <c r="AP6185" s="1"/>
      <c r="AQ6185" s="1"/>
    </row>
    <row r="6186" spans="1:43">
      <c r="A6186" s="1" t="s">
        <v>15397</v>
      </c>
      <c r="B6186" s="1" t="s">
        <v>15398</v>
      </c>
      <c r="C6186" s="3">
        <v>3.53424657534247</v>
      </c>
      <c r="D6186" s="4">
        <v>42947</v>
      </c>
      <c r="E6186" s="3">
        <v>83.0580444167</v>
      </c>
      <c r="F6186" s="5" t="s">
        <v>1744</v>
      </c>
      <c r="G6186" s="5">
        <v>1291</v>
      </c>
      <c r="H6186" s="5" t="s">
        <v>93</v>
      </c>
      <c r="I6186" s="3">
        <v>15.7765411577654</v>
      </c>
      <c r="J6186" s="3">
        <v>6.55</v>
      </c>
      <c r="K6186" s="3">
        <v>4.1477051098687</v>
      </c>
      <c r="L6186" s="3">
        <v>11.4469772051536</v>
      </c>
      <c r="M6186" s="3">
        <v>8.14094775212638</v>
      </c>
      <c r="N6186" s="3">
        <v>10.9780439121756</v>
      </c>
      <c r="O6186" s="3">
        <v>27.3247496423462</v>
      </c>
      <c r="P6186" s="3">
        <v>7.24346076458753</v>
      </c>
      <c r="Q6186" s="3">
        <v>39.2196054575476</v>
      </c>
      <c r="R6186" s="3">
        <v>6.81114551083591</v>
      </c>
      <c r="S6186" s="3">
        <v>74.8212823872082</v>
      </c>
      <c r="T6186" s="3">
        <v>17.8930651138168</v>
      </c>
      <c r="U6186" s="3">
        <v>166.208768024691</v>
      </c>
      <c r="V6186" s="3">
        <v>14.6179401993355</v>
      </c>
      <c r="W6186" s="3">
        <v>145.783039860686</v>
      </c>
      <c r="X6186" s="3">
        <v>12.3595505617978</v>
      </c>
      <c r="Y6186" s="3"/>
      <c r="Z6186" s="3"/>
      <c r="AA6186" s="3">
        <v>0.338596655436414</v>
      </c>
      <c r="AB6186" s="3">
        <v>0.322652406970085</v>
      </c>
      <c r="AC6186" s="3">
        <v>-25.7630331753554</v>
      </c>
      <c r="AD6186" s="3">
        <v>1.35386661276747</v>
      </c>
      <c r="AE6186" s="5">
        <v>3</v>
      </c>
      <c r="AF6186" s="3">
        <v>2.2929225911598</v>
      </c>
      <c r="AG6186" s="3">
        <v>62.9280309205442</v>
      </c>
      <c r="AH6186" s="3">
        <v>64.7080868133854</v>
      </c>
      <c r="AI6186" s="3">
        <v>29.5419076401914</v>
      </c>
      <c r="AJ6186" s="3"/>
      <c r="AK6186" s="3"/>
      <c r="AL6186" s="3"/>
      <c r="AM6186" s="3"/>
      <c r="AN6186" s="5" t="s">
        <v>46</v>
      </c>
      <c r="AO6186" s="1"/>
      <c r="AP6186" s="1"/>
      <c r="AQ6186" s="1"/>
    </row>
    <row r="6187" spans="1:43">
      <c r="A6187" s="1" t="s">
        <v>15399</v>
      </c>
      <c r="B6187" s="1" t="s">
        <v>15400</v>
      </c>
      <c r="C6187" s="3">
        <v>3.27945205479452</v>
      </c>
      <c r="D6187" s="4">
        <v>43040</v>
      </c>
      <c r="E6187" s="3">
        <v>4.3101512182</v>
      </c>
      <c r="F6187" s="5" t="s">
        <v>15401</v>
      </c>
      <c r="G6187" s="5">
        <v>1198</v>
      </c>
      <c r="H6187" s="5" t="s">
        <v>55</v>
      </c>
      <c r="I6187" s="3">
        <v>1.25691302161889</v>
      </c>
      <c r="J6187" s="3">
        <v>91.1070780399274</v>
      </c>
      <c r="K6187" s="3">
        <v>2.31660231660232</v>
      </c>
      <c r="L6187" s="3">
        <v>56.1016949152542</v>
      </c>
      <c r="M6187" s="3">
        <v>2.45192796825719</v>
      </c>
      <c r="N6187" s="3">
        <v>73.3692399760622</v>
      </c>
      <c r="O6187" s="3">
        <v>0.159140640541072</v>
      </c>
      <c r="P6187" s="3">
        <v>96.6225165562914</v>
      </c>
      <c r="Q6187" s="3">
        <v>-1.51232452610729</v>
      </c>
      <c r="R6187" s="3">
        <v>95.5792682926829</v>
      </c>
      <c r="S6187" s="3">
        <v>15.9467858053007</v>
      </c>
      <c r="T6187" s="3">
        <v>97.94921875</v>
      </c>
      <c r="U6187" s="3">
        <v>33.0025688435454</v>
      </c>
      <c r="V6187" s="3">
        <v>99.0514905149052</v>
      </c>
      <c r="W6187" s="3">
        <v>19.7303125</v>
      </c>
      <c r="X6187" s="3">
        <v>97.8297161936561</v>
      </c>
      <c r="Y6187" s="3"/>
      <c r="Z6187" s="3"/>
      <c r="AA6187" s="3">
        <v>0.0915154161458352</v>
      </c>
      <c r="AB6187" s="3">
        <v>0.0528061730435562</v>
      </c>
      <c r="AC6187" s="3">
        <v>-25.7976981379246</v>
      </c>
      <c r="AD6187" s="3">
        <v>0.239345790183165</v>
      </c>
      <c r="AE6187" s="5">
        <v>3</v>
      </c>
      <c r="AF6187" s="3">
        <v>0.380845247732816</v>
      </c>
      <c r="AG6187" s="3">
        <v>7.2680040633915</v>
      </c>
      <c r="AH6187" s="3">
        <v>18.800805963915</v>
      </c>
      <c r="AI6187" s="3">
        <v>5.39688547256807</v>
      </c>
      <c r="AJ6187" s="3"/>
      <c r="AK6187" s="3"/>
      <c r="AL6187" s="3"/>
      <c r="AM6187" s="3"/>
      <c r="AN6187" s="5" t="s">
        <v>51</v>
      </c>
      <c r="AO6187" s="1"/>
      <c r="AP6187" s="1"/>
      <c r="AQ6187" s="1"/>
    </row>
    <row r="6188" spans="1:43">
      <c r="A6188" s="1" t="s">
        <v>15402</v>
      </c>
      <c r="B6188" s="1" t="s">
        <v>15403</v>
      </c>
      <c r="C6188" s="3">
        <v>1.8027397260274</v>
      </c>
      <c r="D6188" s="4">
        <v>43579</v>
      </c>
      <c r="E6188" s="3">
        <v>54.336916661</v>
      </c>
      <c r="F6188" s="5" t="s">
        <v>15404</v>
      </c>
      <c r="G6188" s="5">
        <v>659</v>
      </c>
      <c r="H6188" s="5" t="s">
        <v>55</v>
      </c>
      <c r="I6188" s="3">
        <v>16.0278505192918</v>
      </c>
      <c r="J6188" s="3">
        <v>13.5511191772535</v>
      </c>
      <c r="K6188" s="3">
        <v>2.29800293613414</v>
      </c>
      <c r="L6188" s="3">
        <v>56.4971751412429</v>
      </c>
      <c r="M6188" s="3">
        <v>9.0563059129981</v>
      </c>
      <c r="N6188" s="3">
        <v>16.9359664871335</v>
      </c>
      <c r="O6188" s="3">
        <v>30.7442801708736</v>
      </c>
      <c r="P6188" s="3">
        <v>7.08609271523179</v>
      </c>
      <c r="Q6188" s="3">
        <v>35.2858254235994</v>
      </c>
      <c r="R6188" s="3">
        <v>18.2164634146341</v>
      </c>
      <c r="S6188" s="3">
        <v>69.1434925676055</v>
      </c>
      <c r="T6188" s="3">
        <v>43.84765625</v>
      </c>
      <c r="U6188" s="3"/>
      <c r="V6188" s="3"/>
      <c r="W6188" s="3"/>
      <c r="X6188" s="3"/>
      <c r="Y6188" s="3"/>
      <c r="Z6188" s="3"/>
      <c r="AA6188" s="3">
        <v>0.320574545822477</v>
      </c>
      <c r="AB6188" s="3">
        <v>0.611152411725539</v>
      </c>
      <c r="AC6188" s="3">
        <v>-17.8153823807103</v>
      </c>
      <c r="AD6188" s="3"/>
      <c r="AE6188" s="5">
        <v>1</v>
      </c>
      <c r="AF6188" s="3">
        <v>3.73745191284397</v>
      </c>
      <c r="AG6188" s="3">
        <v>67.8821696829693</v>
      </c>
      <c r="AH6188" s="3"/>
      <c r="AI6188" s="3"/>
      <c r="AJ6188" s="3"/>
      <c r="AK6188" s="3"/>
      <c r="AL6188" s="3"/>
      <c r="AM6188" s="3"/>
      <c r="AN6188" s="5" t="s">
        <v>1266</v>
      </c>
      <c r="AO6188" s="1"/>
      <c r="AP6188" s="1"/>
      <c r="AQ6188" s="1"/>
    </row>
    <row r="6189" spans="1:43">
      <c r="A6189" s="1" t="s">
        <v>15405</v>
      </c>
      <c r="B6189" s="1" t="s">
        <v>15406</v>
      </c>
      <c r="C6189" s="3">
        <v>0.572602739726027</v>
      </c>
      <c r="D6189" s="4">
        <v>44028</v>
      </c>
      <c r="E6189" s="3">
        <v>25.8739696246</v>
      </c>
      <c r="F6189" s="5" t="s">
        <v>13420</v>
      </c>
      <c r="G6189" s="5">
        <v>210</v>
      </c>
      <c r="H6189" s="5" t="s">
        <v>55</v>
      </c>
      <c r="I6189" s="3">
        <v>7.46519667382975</v>
      </c>
      <c r="J6189" s="3">
        <v>68.7840290381125</v>
      </c>
      <c r="K6189" s="3">
        <v>0.709219858156028</v>
      </c>
      <c r="L6189" s="3">
        <v>81.9209039548023</v>
      </c>
      <c r="M6189" s="3">
        <v>6.5295915532092</v>
      </c>
      <c r="N6189" s="3">
        <v>36.8043087971275</v>
      </c>
      <c r="O6189" s="3">
        <v>11.8110236220472</v>
      </c>
      <c r="P6189" s="3">
        <v>76.6225165562914</v>
      </c>
      <c r="Q6189" s="3">
        <v>15.1466613274602</v>
      </c>
      <c r="R6189" s="3">
        <v>74.2378048780488</v>
      </c>
      <c r="S6189" s="3"/>
      <c r="T6189" s="3"/>
      <c r="U6189" s="3"/>
      <c r="V6189" s="3"/>
      <c r="W6189" s="3"/>
      <c r="X6189" s="3"/>
      <c r="Y6189" s="3"/>
      <c r="Z6189" s="3"/>
      <c r="AA6189" s="3">
        <v>0.155078564177214</v>
      </c>
      <c r="AB6189" s="3">
        <v>0.235021671449104</v>
      </c>
      <c r="AC6189" s="3">
        <v>-5.39386113042614</v>
      </c>
      <c r="AD6189" s="3"/>
      <c r="AE6189" s="5">
        <v>1</v>
      </c>
      <c r="AF6189" s="3">
        <v>1.6380485261491</v>
      </c>
      <c r="AG6189" s="3"/>
      <c r="AH6189" s="3"/>
      <c r="AI6189" s="3"/>
      <c r="AJ6189" s="3"/>
      <c r="AK6189" s="3"/>
      <c r="AL6189" s="3"/>
      <c r="AM6189" s="3"/>
      <c r="AN6189" s="5" t="s">
        <v>1266</v>
      </c>
      <c r="AO6189" s="1"/>
      <c r="AP6189" s="1"/>
      <c r="AQ6189" s="1"/>
    </row>
    <row r="6190" spans="1:43">
      <c r="A6190" s="1" t="s">
        <v>15407</v>
      </c>
      <c r="B6190" s="1" t="s">
        <v>15408</v>
      </c>
      <c r="C6190" s="3">
        <v>5.76986301369863</v>
      </c>
      <c r="D6190" s="4">
        <v>42131</v>
      </c>
      <c r="E6190" s="3">
        <v>5.0578528335</v>
      </c>
      <c r="F6190" s="5" t="s">
        <v>1063</v>
      </c>
      <c r="G6190" s="5">
        <v>8</v>
      </c>
      <c r="H6190" s="5" t="s">
        <v>45</v>
      </c>
      <c r="I6190" s="3">
        <v>1.41093474426808</v>
      </c>
      <c r="J6190" s="3">
        <v>42.8343949044586</v>
      </c>
      <c r="K6190" s="3">
        <v>0.612423447069107</v>
      </c>
      <c r="L6190" s="3">
        <v>38.6645962732919</v>
      </c>
      <c r="M6190" s="3">
        <v>-0.346620450606586</v>
      </c>
      <c r="N6190" s="3">
        <v>62.3809523809524</v>
      </c>
      <c r="O6190" s="3">
        <v>2.49554367201424</v>
      </c>
      <c r="P6190" s="3">
        <v>41.887417218543</v>
      </c>
      <c r="Q6190" s="3">
        <v>3.23159784560142</v>
      </c>
      <c r="R6190" s="3">
        <v>42.6369863013699</v>
      </c>
      <c r="S6190" s="3">
        <v>9.10815939278936</v>
      </c>
      <c r="T6190" s="3">
        <v>43.879472693032</v>
      </c>
      <c r="U6190" s="3">
        <v>20.6715634837356</v>
      </c>
      <c r="V6190" s="3">
        <v>39.0658174097665</v>
      </c>
      <c r="W6190" s="3">
        <v>22.4707135250266</v>
      </c>
      <c r="X6190" s="3">
        <v>45.4976303317536</v>
      </c>
      <c r="Y6190" s="3">
        <v>23.1263383297644</v>
      </c>
      <c r="Z6190" s="3">
        <v>57.3839662447257</v>
      </c>
      <c r="AA6190" s="3">
        <v>0.0973526964034566</v>
      </c>
      <c r="AB6190" s="3">
        <v>0.114132353811748</v>
      </c>
      <c r="AC6190" s="3">
        <v>-11.3207547169811</v>
      </c>
      <c r="AD6190" s="3">
        <v>0.616305349991811</v>
      </c>
      <c r="AE6190" s="5">
        <v>3</v>
      </c>
      <c r="AF6190" s="3">
        <v>0.528849127471498</v>
      </c>
      <c r="AG6190" s="3">
        <v>9.68213786187311</v>
      </c>
      <c r="AH6190" s="3">
        <v>11.0330954219991</v>
      </c>
      <c r="AI6190" s="3">
        <v>6.08347160190141</v>
      </c>
      <c r="AJ6190" s="3">
        <v>4.87586334692032</v>
      </c>
      <c r="AK6190" s="3"/>
      <c r="AL6190" s="3"/>
      <c r="AM6190" s="3"/>
      <c r="AN6190" s="5" t="s">
        <v>46</v>
      </c>
      <c r="AO6190" s="1"/>
      <c r="AP6190" s="1"/>
      <c r="AQ6190" s="1"/>
    </row>
    <row r="6191" spans="1:43">
      <c r="A6191" s="1" t="s">
        <v>15409</v>
      </c>
      <c r="B6191" s="1" t="s">
        <v>15410</v>
      </c>
      <c r="C6191" s="3">
        <v>1.26575342465753</v>
      </c>
      <c r="D6191" s="4">
        <v>43775</v>
      </c>
      <c r="E6191" s="3">
        <v>0.0849835441</v>
      </c>
      <c r="F6191" s="5" t="s">
        <v>1728</v>
      </c>
      <c r="G6191" s="5">
        <v>463</v>
      </c>
      <c r="H6191" s="5" t="s">
        <v>55</v>
      </c>
      <c r="I6191" s="3">
        <v>5.90033411530532</v>
      </c>
      <c r="J6191" s="3">
        <v>75.1966122202057</v>
      </c>
      <c r="K6191" s="3">
        <v>1.84590141519109</v>
      </c>
      <c r="L6191" s="3">
        <v>65.4237288135593</v>
      </c>
      <c r="M6191" s="3">
        <v>1.27124405166553</v>
      </c>
      <c r="N6191" s="3">
        <v>81.3883901855177</v>
      </c>
      <c r="O6191" s="3">
        <v>11.0556135380945</v>
      </c>
      <c r="P6191" s="3">
        <v>77.9470198675497</v>
      </c>
      <c r="Q6191" s="3">
        <v>5.63749822720182</v>
      </c>
      <c r="R6191" s="3">
        <v>90.9298780487805</v>
      </c>
      <c r="S6191" s="3">
        <v>33.2468694096601</v>
      </c>
      <c r="T6191" s="3">
        <v>90.13671875</v>
      </c>
      <c r="U6191" s="3"/>
      <c r="V6191" s="3"/>
      <c r="W6191" s="3"/>
      <c r="X6191" s="3"/>
      <c r="Y6191" s="3"/>
      <c r="Z6191" s="3"/>
      <c r="AA6191" s="3">
        <v>0.154597802085398</v>
      </c>
      <c r="AB6191" s="3">
        <v>0.309645169817049</v>
      </c>
      <c r="AC6191" s="3">
        <v>-17.5793869671421</v>
      </c>
      <c r="AD6191" s="3"/>
      <c r="AE6191" s="5">
        <v>2</v>
      </c>
      <c r="AF6191" s="3">
        <v>2.71226538416872</v>
      </c>
      <c r="AG6191" s="3">
        <v>33.2752048074144</v>
      </c>
      <c r="AH6191" s="3"/>
      <c r="AI6191" s="3"/>
      <c r="AJ6191" s="3"/>
      <c r="AK6191" s="3"/>
      <c r="AL6191" s="3"/>
      <c r="AM6191" s="3"/>
      <c r="AN6191" s="5" t="s">
        <v>46</v>
      </c>
      <c r="AO6191" s="1"/>
      <c r="AP6191" s="1"/>
      <c r="AQ6191" s="1"/>
    </row>
    <row r="6192" spans="1:43">
      <c r="A6192" s="1" t="s">
        <v>15411</v>
      </c>
      <c r="B6192" s="1" t="s">
        <v>15412</v>
      </c>
      <c r="C6192" s="3">
        <v>1.01917808219178</v>
      </c>
      <c r="D6192" s="4">
        <v>43865</v>
      </c>
      <c r="E6192" s="3">
        <v>2.1007285398</v>
      </c>
      <c r="F6192" s="5" t="s">
        <v>1728</v>
      </c>
      <c r="G6192" s="5">
        <v>373</v>
      </c>
      <c r="H6192" s="5" t="s">
        <v>55</v>
      </c>
      <c r="I6192" s="3">
        <v>11.2801950210534</v>
      </c>
      <c r="J6192" s="3">
        <v>42.7707199032063</v>
      </c>
      <c r="K6192" s="3">
        <v>4.0906578220011</v>
      </c>
      <c r="L6192" s="3">
        <v>18.5310734463277</v>
      </c>
      <c r="M6192" s="3">
        <v>5.58631807668044</v>
      </c>
      <c r="N6192" s="3">
        <v>45.7809694793537</v>
      </c>
      <c r="O6192" s="3">
        <v>20.3098794026036</v>
      </c>
      <c r="P6192" s="3">
        <v>43.046357615894</v>
      </c>
      <c r="Q6192" s="3">
        <v>24.0243701630166</v>
      </c>
      <c r="R6192" s="3">
        <v>48.4756097560976</v>
      </c>
      <c r="S6192" s="3">
        <v>49.6225665474772</v>
      </c>
      <c r="T6192" s="3">
        <v>74.609375</v>
      </c>
      <c r="U6192" s="3"/>
      <c r="V6192" s="3"/>
      <c r="W6192" s="3"/>
      <c r="X6192" s="3"/>
      <c r="Y6192" s="3"/>
      <c r="Z6192" s="3"/>
      <c r="AA6192" s="3">
        <v>0.239231102207347</v>
      </c>
      <c r="AB6192" s="3">
        <v>0.393827577313347</v>
      </c>
      <c r="AC6192" s="3">
        <v>-16.2982912332838</v>
      </c>
      <c r="AD6192" s="3"/>
      <c r="AE6192" s="5">
        <v>1</v>
      </c>
      <c r="AF6192" s="3">
        <v>3.0833989410888</v>
      </c>
      <c r="AG6192" s="3"/>
      <c r="AH6192" s="3"/>
      <c r="AI6192" s="3"/>
      <c r="AJ6192" s="3"/>
      <c r="AK6192" s="3"/>
      <c r="AL6192" s="3"/>
      <c r="AM6192" s="3"/>
      <c r="AN6192" s="5" t="s">
        <v>46</v>
      </c>
      <c r="AO6192" s="1"/>
      <c r="AP6192" s="1"/>
      <c r="AQ6192" s="1"/>
    </row>
    <row r="6193" spans="1:43">
      <c r="A6193" s="1" t="s">
        <v>15413</v>
      </c>
      <c r="B6193" s="1" t="s">
        <v>15414</v>
      </c>
      <c r="C6193" s="3">
        <v>5.75068493150685</v>
      </c>
      <c r="D6193" s="4">
        <v>42138</v>
      </c>
      <c r="E6193" s="3">
        <v>8.0003869011</v>
      </c>
      <c r="F6193" s="5" t="s">
        <v>619</v>
      </c>
      <c r="G6193" s="5">
        <v>2100</v>
      </c>
      <c r="H6193" s="5" t="s">
        <v>93</v>
      </c>
      <c r="I6193" s="3">
        <v>5.51778656126482</v>
      </c>
      <c r="J6193" s="3">
        <v>50.65</v>
      </c>
      <c r="K6193" s="3">
        <v>1.67580743449117</v>
      </c>
      <c r="L6193" s="3">
        <v>49.7522299306244</v>
      </c>
      <c r="M6193" s="3">
        <v>-0.551333631351511</v>
      </c>
      <c r="N6193" s="3">
        <v>88.6726546906188</v>
      </c>
      <c r="O6193" s="3">
        <v>23.638384586884</v>
      </c>
      <c r="P6193" s="3">
        <v>14.6881287726358</v>
      </c>
      <c r="Q6193" s="3">
        <v>30.4789833822092</v>
      </c>
      <c r="R6193" s="3">
        <v>16.6666666666667</v>
      </c>
      <c r="S6193" s="3">
        <v>66.6416978776529</v>
      </c>
      <c r="T6193" s="3">
        <v>25.9396506087877</v>
      </c>
      <c r="U6193" s="3">
        <v>198.479427549195</v>
      </c>
      <c r="V6193" s="3">
        <v>7.19822812846069</v>
      </c>
      <c r="W6193" s="3">
        <v>190.679442508711</v>
      </c>
      <c r="X6193" s="3">
        <v>3.55805243445693</v>
      </c>
      <c r="Y6193" s="3">
        <v>268.119139547711</v>
      </c>
      <c r="Z6193" s="3">
        <v>2.72727272727273</v>
      </c>
      <c r="AA6193" s="3">
        <v>0.220151392843497</v>
      </c>
      <c r="AB6193" s="3">
        <v>0.30906864956793</v>
      </c>
      <c r="AC6193" s="3">
        <v>-26.1904761904762</v>
      </c>
      <c r="AD6193" s="3">
        <v>1.62742673267262</v>
      </c>
      <c r="AE6193" s="5">
        <v>5</v>
      </c>
      <c r="AF6193" s="3">
        <v>2.96244914915593</v>
      </c>
      <c r="AG6193" s="3">
        <v>73.4446622776384</v>
      </c>
      <c r="AH6193" s="3">
        <v>76.1711394201811</v>
      </c>
      <c r="AI6193" s="3">
        <v>40.8755908817187</v>
      </c>
      <c r="AJ6193" s="3">
        <v>34.3031622194812</v>
      </c>
      <c r="AK6193" s="3"/>
      <c r="AL6193" s="3"/>
      <c r="AM6193" s="3"/>
      <c r="AN6193" s="5" t="s">
        <v>46</v>
      </c>
      <c r="AO6193" s="1"/>
      <c r="AP6193" s="1"/>
      <c r="AQ6193" s="1"/>
    </row>
    <row r="6194" spans="1:43">
      <c r="A6194" s="1" t="s">
        <v>15415</v>
      </c>
      <c r="B6194" s="1" t="s">
        <v>15416</v>
      </c>
      <c r="C6194" s="3">
        <v>6.16164383561644</v>
      </c>
      <c r="D6194" s="4">
        <v>41988</v>
      </c>
      <c r="E6194" s="3">
        <v>1.5652007378</v>
      </c>
      <c r="F6194" s="5" t="s">
        <v>6703</v>
      </c>
      <c r="G6194" s="5">
        <v>1368</v>
      </c>
      <c r="H6194" s="5" t="s">
        <v>71</v>
      </c>
      <c r="I6194" s="3">
        <v>0.28328611898017</v>
      </c>
      <c r="J6194" s="3">
        <v>36.4779874213836</v>
      </c>
      <c r="K6194" s="3">
        <v>0</v>
      </c>
      <c r="L6194" s="3">
        <v>51.5723270440252</v>
      </c>
      <c r="M6194" s="3">
        <v>0</v>
      </c>
      <c r="N6194" s="3">
        <v>27.6729559748428</v>
      </c>
      <c r="O6194" s="3">
        <v>0.831041571801242</v>
      </c>
      <c r="P6194" s="3">
        <v>28.4810126582279</v>
      </c>
      <c r="Q6194" s="3">
        <v>1.01337618585512</v>
      </c>
      <c r="R6194" s="3">
        <v>35.2564102564103</v>
      </c>
      <c r="S6194" s="3">
        <v>2.02812243064455</v>
      </c>
      <c r="T6194" s="3">
        <v>57.7181208053691</v>
      </c>
      <c r="U6194" s="3">
        <v>6.84532778533681</v>
      </c>
      <c r="V6194" s="3">
        <v>62.589928057554</v>
      </c>
      <c r="W6194" s="3">
        <v>12.4687660898282</v>
      </c>
      <c r="X6194" s="3">
        <v>69.0647482014388</v>
      </c>
      <c r="Y6194" s="3">
        <v>17.9037673947624</v>
      </c>
      <c r="Z6194" s="3">
        <v>57.1428571428571</v>
      </c>
      <c r="AA6194" s="3">
        <v>0.0387189893938508</v>
      </c>
      <c r="AB6194" s="3">
        <v>0.330286884069597</v>
      </c>
      <c r="AC6194" s="3">
        <v>-2.49110320284699</v>
      </c>
      <c r="AD6194" s="3">
        <v>1.60055159410711</v>
      </c>
      <c r="AE6194" s="5">
        <v>3</v>
      </c>
      <c r="AF6194" s="3">
        <v>0.324009203072399</v>
      </c>
      <c r="AG6194" s="3">
        <v>2.69224191992334</v>
      </c>
      <c r="AH6194" s="3">
        <v>3.56812804733144</v>
      </c>
      <c r="AI6194" s="3">
        <v>4.10621141442542</v>
      </c>
      <c r="AJ6194" s="3">
        <v>3.41871817059693</v>
      </c>
      <c r="AK6194" s="3">
        <v>3.42685806905227</v>
      </c>
      <c r="AL6194" s="3"/>
      <c r="AM6194" s="3"/>
      <c r="AN6194" s="5" t="s">
        <v>46</v>
      </c>
      <c r="AO6194" s="1"/>
      <c r="AP6194" s="1"/>
      <c r="AQ6194" s="1"/>
    </row>
    <row r="6195" spans="1:43">
      <c r="A6195" s="1" t="s">
        <v>15417</v>
      </c>
      <c r="B6195" s="1" t="s">
        <v>15418</v>
      </c>
      <c r="C6195" s="3">
        <v>3.79452054794521</v>
      </c>
      <c r="D6195" s="4">
        <v>42852</v>
      </c>
      <c r="E6195" s="3">
        <v>0.202522446</v>
      </c>
      <c r="F6195" s="5" t="s">
        <v>7723</v>
      </c>
      <c r="G6195" s="5">
        <v>1386</v>
      </c>
      <c r="H6195" s="5" t="s">
        <v>60</v>
      </c>
      <c r="I6195" s="3">
        <v>2.87704421562688</v>
      </c>
      <c r="J6195" s="3">
        <v>66.6666666666667</v>
      </c>
      <c r="K6195" s="3">
        <v>1.18149324860999</v>
      </c>
      <c r="L6195" s="3">
        <v>68.1687440076702</v>
      </c>
      <c r="M6195" s="3">
        <v>1.26192368839427</v>
      </c>
      <c r="N6195" s="3">
        <v>55.6874381800198</v>
      </c>
      <c r="O6195" s="3">
        <v>1.6355839234068</v>
      </c>
      <c r="P6195" s="3">
        <v>75.0507099391481</v>
      </c>
      <c r="Q6195" s="3">
        <v>4.18114904927417</v>
      </c>
      <c r="R6195" s="3">
        <v>65.6544502617801</v>
      </c>
      <c r="S6195" s="3">
        <v>-3.94910461828464</v>
      </c>
      <c r="T6195" s="3">
        <v>95.8937198067633</v>
      </c>
      <c r="U6195" s="3">
        <v>-2.96134069701011</v>
      </c>
      <c r="V6195" s="3">
        <v>97.6230899830221</v>
      </c>
      <c r="W6195" s="3">
        <v>-4.60544790789105</v>
      </c>
      <c r="X6195" s="3">
        <v>93.8636363636364</v>
      </c>
      <c r="Y6195" s="3"/>
      <c r="Z6195" s="3"/>
      <c r="AA6195" s="3">
        <v>-0.0368589837919464</v>
      </c>
      <c r="AB6195" s="3">
        <v>-0.0243468400188428</v>
      </c>
      <c r="AC6195" s="3">
        <v>-20.0839748075577</v>
      </c>
      <c r="AD6195" s="3">
        <v>-0.0775004757275039</v>
      </c>
      <c r="AE6195" s="5">
        <v>3</v>
      </c>
      <c r="AF6195" s="3">
        <v>-0.19151851498937</v>
      </c>
      <c r="AG6195" s="3">
        <v>-8.9226458892955</v>
      </c>
      <c r="AH6195" s="3">
        <v>2.30965058558747</v>
      </c>
      <c r="AI6195" s="3">
        <v>-0.778112752849291</v>
      </c>
      <c r="AJ6195" s="3"/>
      <c r="AK6195" s="3"/>
      <c r="AL6195" s="3"/>
      <c r="AM6195" s="3"/>
      <c r="AN6195" s="5" t="s">
        <v>51</v>
      </c>
      <c r="AO6195" s="1"/>
      <c r="AP6195" s="1"/>
      <c r="AQ6195" s="1"/>
    </row>
    <row r="6196" spans="1:43">
      <c r="A6196" s="1" t="s">
        <v>15419</v>
      </c>
      <c r="B6196" s="1" t="s">
        <v>15420</v>
      </c>
      <c r="C6196" s="3">
        <v>8.93424657534247</v>
      </c>
      <c r="D6196" s="4">
        <v>40976</v>
      </c>
      <c r="E6196" s="3">
        <v>6.5780804075</v>
      </c>
      <c r="F6196" s="5" t="s">
        <v>15421</v>
      </c>
      <c r="G6196" s="5">
        <v>561</v>
      </c>
      <c r="H6196" s="5" t="s">
        <v>55</v>
      </c>
      <c r="I6196" s="3">
        <v>7.6952093549604</v>
      </c>
      <c r="J6196" s="3">
        <v>67.3926194797338</v>
      </c>
      <c r="K6196" s="3">
        <v>2.58713618397414</v>
      </c>
      <c r="L6196" s="3">
        <v>50.1694915254237</v>
      </c>
      <c r="M6196" s="3">
        <v>3.36712527154236</v>
      </c>
      <c r="N6196" s="3">
        <v>66.9658886894075</v>
      </c>
      <c r="O6196" s="3">
        <v>11.697965571205</v>
      </c>
      <c r="P6196" s="3">
        <v>77.0198675496689</v>
      </c>
      <c r="Q6196" s="3">
        <v>21.8003412969283</v>
      </c>
      <c r="R6196" s="3">
        <v>54.9542682926829</v>
      </c>
      <c r="S6196" s="3">
        <v>66.0849331006399</v>
      </c>
      <c r="T6196" s="3">
        <v>49.4140625</v>
      </c>
      <c r="U6196" s="3">
        <v>140.853135788425</v>
      </c>
      <c r="V6196" s="3">
        <v>50.2710027100271</v>
      </c>
      <c r="W6196" s="3">
        <v>127.1971994352</v>
      </c>
      <c r="X6196" s="3">
        <v>38.0634390651085</v>
      </c>
      <c r="Y6196" s="3">
        <v>144.439057453725</v>
      </c>
      <c r="Z6196" s="3">
        <v>49.2723492723493</v>
      </c>
      <c r="AA6196" s="3">
        <v>0.315538501770709</v>
      </c>
      <c r="AB6196" s="3">
        <v>0.33623226004955</v>
      </c>
      <c r="AC6196" s="3">
        <v>-21.2242693892061</v>
      </c>
      <c r="AD6196" s="3">
        <v>1.47928211078162</v>
      </c>
      <c r="AE6196" s="5">
        <v>5</v>
      </c>
      <c r="AF6196" s="3">
        <v>2.25944132682913</v>
      </c>
      <c r="AG6196" s="3">
        <v>57.3117699940098</v>
      </c>
      <c r="AH6196" s="3">
        <v>57.5135782480233</v>
      </c>
      <c r="AI6196" s="3">
        <v>28.9827781873119</v>
      </c>
      <c r="AJ6196" s="3">
        <v>21.6315197437493</v>
      </c>
      <c r="AK6196" s="3">
        <v>22.6181014701485</v>
      </c>
      <c r="AL6196" s="3">
        <v>25.1465479566626</v>
      </c>
      <c r="AM6196" s="3"/>
      <c r="AN6196" s="5" t="s">
        <v>46</v>
      </c>
      <c r="AO6196" s="1"/>
      <c r="AP6196" s="1"/>
      <c r="AQ6196" s="1"/>
    </row>
    <row r="6197" spans="1:43">
      <c r="A6197" s="1" t="s">
        <v>15422</v>
      </c>
      <c r="B6197" s="1" t="s">
        <v>15423</v>
      </c>
      <c r="C6197" s="3">
        <v>2.47945205479452</v>
      </c>
      <c r="D6197" s="4">
        <v>43332</v>
      </c>
      <c r="E6197" s="3">
        <v>4.9082680458</v>
      </c>
      <c r="F6197" s="5" t="s">
        <v>3220</v>
      </c>
      <c r="G6197" s="5">
        <v>73</v>
      </c>
      <c r="H6197" s="5" t="s">
        <v>116</v>
      </c>
      <c r="I6197" s="3">
        <v>10.9529179588384</v>
      </c>
      <c r="J6197" s="3">
        <v>23.3644859813084</v>
      </c>
      <c r="K6197" s="3">
        <v>4.17346803723474</v>
      </c>
      <c r="L6197" s="3">
        <v>11.4678899082569</v>
      </c>
      <c r="M6197" s="3">
        <v>5.18977191732002</v>
      </c>
      <c r="N6197" s="3">
        <v>29.4392523364486</v>
      </c>
      <c r="O6197" s="3">
        <v>19.3600566142648</v>
      </c>
      <c r="P6197" s="3">
        <v>15</v>
      </c>
      <c r="Q6197" s="3">
        <v>28.7373241740268</v>
      </c>
      <c r="R6197" s="3">
        <v>14.2857142857143</v>
      </c>
      <c r="S6197" s="3">
        <v>70.7128397917872</v>
      </c>
      <c r="T6197" s="3">
        <v>4.9079754601227</v>
      </c>
      <c r="U6197" s="3">
        <v>123.629131546548</v>
      </c>
      <c r="V6197" s="3">
        <v>17.6470588235294</v>
      </c>
      <c r="W6197" s="3"/>
      <c r="X6197" s="3"/>
      <c r="Y6197" s="3"/>
      <c r="Z6197" s="3"/>
      <c r="AA6197" s="3">
        <v>0.334566263692177</v>
      </c>
      <c r="AB6197" s="3">
        <v>0.212585287714439</v>
      </c>
      <c r="AC6197" s="3">
        <v>-29.7469269703543</v>
      </c>
      <c r="AD6197" s="3"/>
      <c r="AE6197" s="5">
        <v>3</v>
      </c>
      <c r="AF6197" s="3">
        <v>2.45678849428099</v>
      </c>
      <c r="AG6197" s="3">
        <v>55.760490339061</v>
      </c>
      <c r="AH6197" s="3">
        <v>52.6727669854198</v>
      </c>
      <c r="AI6197" s="3"/>
      <c r="AJ6197" s="3"/>
      <c r="AK6197" s="3"/>
      <c r="AL6197" s="3"/>
      <c r="AM6197" s="3">
        <v>10</v>
      </c>
      <c r="AN6197" s="5" t="s">
        <v>56</v>
      </c>
      <c r="AO6197" s="1"/>
      <c r="AP6197" s="1"/>
      <c r="AQ6197" s="1"/>
    </row>
    <row r="6198" spans="1:43">
      <c r="A6198" s="1" t="s">
        <v>15424</v>
      </c>
      <c r="B6198" s="1" t="s">
        <v>15425</v>
      </c>
      <c r="C6198" s="3">
        <v>0.786301369863014</v>
      </c>
      <c r="D6198" s="4">
        <v>43950</v>
      </c>
      <c r="E6198" s="3">
        <v>0.2361073735</v>
      </c>
      <c r="F6198" s="5" t="s">
        <v>11111</v>
      </c>
      <c r="G6198" s="5">
        <v>288</v>
      </c>
      <c r="H6198" s="5" t="s">
        <v>50</v>
      </c>
      <c r="I6198" s="3">
        <v>0.120240480961922</v>
      </c>
      <c r="J6198" s="3">
        <v>50.0669941938365</v>
      </c>
      <c r="K6198" s="3">
        <v>0.0400480576691986</v>
      </c>
      <c r="L6198" s="3">
        <v>17.751217352811</v>
      </c>
      <c r="M6198" s="3">
        <v>0.0100090081072955</v>
      </c>
      <c r="N6198" s="3">
        <v>33.0365093499555</v>
      </c>
      <c r="O6198" s="3">
        <v>0.949686805415232</v>
      </c>
      <c r="P6198" s="3">
        <v>11.192325262677</v>
      </c>
      <c r="Q6198" s="3">
        <v>1.05177993527508</v>
      </c>
      <c r="R6198" s="3">
        <v>58.1361661033317</v>
      </c>
      <c r="S6198" s="3"/>
      <c r="T6198" s="3"/>
      <c r="U6198" s="3"/>
      <c r="V6198" s="3"/>
      <c r="W6198" s="3"/>
      <c r="X6198" s="3"/>
      <c r="Y6198" s="3"/>
      <c r="Z6198" s="3"/>
      <c r="AA6198" s="3">
        <v>-0.132201937006995</v>
      </c>
      <c r="AB6198" s="3">
        <v>-0.152538255445403</v>
      </c>
      <c r="AC6198" s="3">
        <v>-2.07000000000001</v>
      </c>
      <c r="AD6198" s="3"/>
      <c r="AE6198" s="5">
        <v>3</v>
      </c>
      <c r="AF6198" s="3">
        <v>-0.0136134285939528</v>
      </c>
      <c r="AG6198" s="3"/>
      <c r="AH6198" s="3"/>
      <c r="AI6198" s="3"/>
      <c r="AJ6198" s="3"/>
      <c r="AK6198" s="3"/>
      <c r="AL6198" s="3"/>
      <c r="AM6198" s="3"/>
      <c r="AN6198" s="5" t="s">
        <v>46</v>
      </c>
      <c r="AO6198" s="1"/>
      <c r="AP6198" s="1"/>
      <c r="AQ6198" s="1"/>
    </row>
    <row r="6199" spans="1:43">
      <c r="A6199" s="1" t="s">
        <v>15426</v>
      </c>
      <c r="B6199" s="1" t="s">
        <v>15427</v>
      </c>
      <c r="C6199" s="3">
        <v>8.24383561643836</v>
      </c>
      <c r="D6199" s="4">
        <v>41228</v>
      </c>
      <c r="E6199" s="3">
        <v>5.7071834092</v>
      </c>
      <c r="F6199" s="5" t="s">
        <v>273</v>
      </c>
      <c r="G6199" s="5">
        <v>885</v>
      </c>
      <c r="H6199" s="5" t="s">
        <v>50</v>
      </c>
      <c r="I6199" s="3">
        <v>1.00344318740777</v>
      </c>
      <c r="J6199" s="3">
        <v>1.47387226440375</v>
      </c>
      <c r="K6199" s="3">
        <v>-0.0097389949357275</v>
      </c>
      <c r="L6199" s="3">
        <v>58.3444001770695</v>
      </c>
      <c r="M6199" s="3">
        <v>0.686476414631737</v>
      </c>
      <c r="N6199" s="3">
        <v>1.246660730187</v>
      </c>
      <c r="O6199" s="3">
        <v>1.0133805588351</v>
      </c>
      <c r="P6199" s="3">
        <v>8.13156692553678</v>
      </c>
      <c r="Q6199" s="3">
        <v>1.41248518372184</v>
      </c>
      <c r="R6199" s="3">
        <v>17.7691936262675</v>
      </c>
      <c r="S6199" s="3">
        <v>1.15843640564173</v>
      </c>
      <c r="T6199" s="3">
        <v>78.4180790960452</v>
      </c>
      <c r="U6199" s="3">
        <v>4.26349088601794</v>
      </c>
      <c r="V6199" s="3">
        <v>88.5448916408669</v>
      </c>
      <c r="W6199" s="3">
        <v>12.6616841334995</v>
      </c>
      <c r="X6199" s="3">
        <v>62.891046386192</v>
      </c>
      <c r="Y6199" s="3">
        <v>22.6667645377255</v>
      </c>
      <c r="Z6199" s="3">
        <v>17.6470588235294</v>
      </c>
      <c r="AA6199" s="3">
        <v>-0.0150250315269288</v>
      </c>
      <c r="AB6199" s="3">
        <v>0.189906607297487</v>
      </c>
      <c r="AC6199" s="3">
        <v>-2.90731145653425</v>
      </c>
      <c r="AD6199" s="3">
        <v>1.39181970228311</v>
      </c>
      <c r="AE6199" s="5">
        <v>3</v>
      </c>
      <c r="AF6199" s="3">
        <v>0.329360207950309</v>
      </c>
      <c r="AG6199" s="3">
        <v>2.06553382486983</v>
      </c>
      <c r="AH6199" s="3">
        <v>2.54826462289814</v>
      </c>
      <c r="AI6199" s="3">
        <v>4.28353952714358</v>
      </c>
      <c r="AJ6199" s="3">
        <v>4.10970245433693</v>
      </c>
      <c r="AK6199" s="3">
        <v>5.45348681127327</v>
      </c>
      <c r="AL6199" s="3">
        <v>6.08336513601075</v>
      </c>
      <c r="AM6199" s="3"/>
      <c r="AN6199" s="5" t="s">
        <v>51</v>
      </c>
      <c r="AO6199" s="1"/>
      <c r="AP6199" s="1"/>
      <c r="AQ6199" s="1"/>
    </row>
    <row r="6200" spans="1:43">
      <c r="A6200" s="1" t="s">
        <v>15428</v>
      </c>
      <c r="B6200" s="1" t="s">
        <v>15429</v>
      </c>
      <c r="C6200" s="3">
        <v>7.5041095890411</v>
      </c>
      <c r="D6200" s="4">
        <v>41498</v>
      </c>
      <c r="E6200" s="3">
        <v>5.2623349009</v>
      </c>
      <c r="F6200" s="5" t="s">
        <v>4786</v>
      </c>
      <c r="G6200" s="5">
        <v>885</v>
      </c>
      <c r="H6200" s="5" t="s">
        <v>50</v>
      </c>
      <c r="I6200" s="3">
        <v>-0.587084148727983</v>
      </c>
      <c r="J6200" s="3">
        <v>96.2036623492631</v>
      </c>
      <c r="K6200" s="3">
        <v>-0.684261974584545</v>
      </c>
      <c r="L6200" s="3">
        <v>98.9818503762727</v>
      </c>
      <c r="M6200" s="3">
        <v>-0.87804878048779</v>
      </c>
      <c r="N6200" s="3">
        <v>96.5271593944791</v>
      </c>
      <c r="O6200" s="3">
        <v>-0.392156862745102</v>
      </c>
      <c r="P6200" s="3">
        <v>93.0561900411147</v>
      </c>
      <c r="Q6200" s="3">
        <v>0.197238658777115</v>
      </c>
      <c r="R6200" s="3">
        <v>89.2805408015451</v>
      </c>
      <c r="S6200" s="3">
        <v>2.16542513819264</v>
      </c>
      <c r="T6200" s="3">
        <v>36.5536723163842</v>
      </c>
      <c r="U6200" s="3">
        <v>6.6088306436339</v>
      </c>
      <c r="V6200" s="3">
        <v>39.3188854489164</v>
      </c>
      <c r="W6200" s="3">
        <v>14.5089196282202</v>
      </c>
      <c r="X6200" s="3">
        <v>37.8640776699029</v>
      </c>
      <c r="Y6200" s="3">
        <v>24.2008978384193</v>
      </c>
      <c r="Z6200" s="3">
        <v>9.80392156862745</v>
      </c>
      <c r="AA6200" s="3">
        <v>0.0281947421678371</v>
      </c>
      <c r="AB6200" s="3">
        <v>0.257331422104866</v>
      </c>
      <c r="AC6200" s="3">
        <v>-2.25490196078432</v>
      </c>
      <c r="AD6200" s="3">
        <v>2.04487766101624</v>
      </c>
      <c r="AE6200" s="5">
        <v>1</v>
      </c>
      <c r="AF6200" s="3">
        <v>0.394665165602446</v>
      </c>
      <c r="AG6200" s="3">
        <v>3.37799115660615</v>
      </c>
      <c r="AH6200" s="3">
        <v>3.73494992036796</v>
      </c>
      <c r="AI6200" s="3">
        <v>4.76724702405458</v>
      </c>
      <c r="AJ6200" s="3">
        <v>4.207439432601</v>
      </c>
      <c r="AK6200" s="3">
        <v>6.10998114519974</v>
      </c>
      <c r="AL6200" s="3"/>
      <c r="AM6200" s="3"/>
      <c r="AN6200" s="5" t="s">
        <v>51</v>
      </c>
      <c r="AO6200" s="1"/>
      <c r="AP6200" s="1"/>
      <c r="AQ6200" s="1"/>
    </row>
    <row r="6201" spans="1:43">
      <c r="A6201" s="1" t="s">
        <v>15430</v>
      </c>
      <c r="B6201" s="1" t="s">
        <v>15431</v>
      </c>
      <c r="C6201" s="3">
        <v>4.56164383561644</v>
      </c>
      <c r="D6201" s="4">
        <v>42572</v>
      </c>
      <c r="E6201" s="3">
        <v>0.8829731164</v>
      </c>
      <c r="F6201" s="5" t="s">
        <v>15432</v>
      </c>
      <c r="G6201" s="5">
        <v>800</v>
      </c>
      <c r="H6201" s="5" t="s">
        <v>93</v>
      </c>
      <c r="I6201" s="3">
        <v>12.6254740129378</v>
      </c>
      <c r="J6201" s="3">
        <v>18.5</v>
      </c>
      <c r="K6201" s="3">
        <v>3.26561221707116</v>
      </c>
      <c r="L6201" s="3">
        <v>23.7859266600595</v>
      </c>
      <c r="M6201" s="3">
        <v>4.37568908489525</v>
      </c>
      <c r="N6201" s="3">
        <v>33.2335329341317</v>
      </c>
      <c r="O6201" s="3">
        <v>28.2665763400796</v>
      </c>
      <c r="P6201" s="3">
        <v>6.28772635814889</v>
      </c>
      <c r="Q6201" s="3">
        <v>34.0323865144677</v>
      </c>
      <c r="R6201" s="3">
        <v>11.7647058823529</v>
      </c>
      <c r="S6201" s="3">
        <v>58.0281690140845</v>
      </c>
      <c r="T6201" s="3">
        <v>33.8274219163579</v>
      </c>
      <c r="U6201" s="3">
        <v>144.030932817786</v>
      </c>
      <c r="V6201" s="3">
        <v>22.7021040974529</v>
      </c>
      <c r="W6201" s="3">
        <v>103.042895442359</v>
      </c>
      <c r="X6201" s="3">
        <v>29.0262172284644</v>
      </c>
      <c r="Y6201" s="3"/>
      <c r="Z6201" s="3"/>
      <c r="AA6201" s="3">
        <v>0.200075274815904</v>
      </c>
      <c r="AB6201" s="3">
        <v>0.223238085592436</v>
      </c>
      <c r="AC6201" s="3">
        <v>-27.0100168424785</v>
      </c>
      <c r="AD6201" s="3">
        <v>0.98383384955102</v>
      </c>
      <c r="AE6201" s="5">
        <v>2</v>
      </c>
      <c r="AF6201" s="3">
        <v>2.01835056593004</v>
      </c>
      <c r="AG6201" s="3">
        <v>72.9890318383948</v>
      </c>
      <c r="AH6201" s="3">
        <v>59.685537453853</v>
      </c>
      <c r="AI6201" s="3">
        <v>25.3359227251573</v>
      </c>
      <c r="AJ6201" s="3">
        <v>12.4359111924676</v>
      </c>
      <c r="AK6201" s="3"/>
      <c r="AL6201" s="3"/>
      <c r="AM6201" s="3"/>
      <c r="AN6201" s="5" t="s">
        <v>46</v>
      </c>
      <c r="AO6201" s="1"/>
      <c r="AP6201" s="1"/>
      <c r="AQ6201" s="1"/>
    </row>
    <row r="6202" spans="1:43">
      <c r="A6202" s="1" t="s">
        <v>15433</v>
      </c>
      <c r="B6202" s="1" t="s">
        <v>15434</v>
      </c>
      <c r="C6202" s="3">
        <v>4.39452054794521</v>
      </c>
      <c r="D6202" s="4">
        <v>42633</v>
      </c>
      <c r="E6202" s="3">
        <v>0.2277058578</v>
      </c>
      <c r="F6202" s="5" t="s">
        <v>15432</v>
      </c>
      <c r="G6202" s="5">
        <v>800</v>
      </c>
      <c r="H6202" s="5" t="s">
        <v>93</v>
      </c>
      <c r="I6202" s="3">
        <v>12.82858492051</v>
      </c>
      <c r="J6202" s="3">
        <v>16.75</v>
      </c>
      <c r="K6202" s="3">
        <v>3.10207604161671</v>
      </c>
      <c r="L6202" s="3">
        <v>26.5113974231913</v>
      </c>
      <c r="M6202" s="3">
        <v>4.37821570721288</v>
      </c>
      <c r="N6202" s="3">
        <v>33.1337325349301</v>
      </c>
      <c r="O6202" s="3">
        <v>28.1525625744934</v>
      </c>
      <c r="P6202" s="3">
        <v>6.43863179074447</v>
      </c>
      <c r="Q6202" s="3">
        <v>34.3328335832084</v>
      </c>
      <c r="R6202" s="3">
        <v>11.3519091847265</v>
      </c>
      <c r="S6202" s="3">
        <v>60.2265106921988</v>
      </c>
      <c r="T6202" s="3">
        <v>31.6569613552144</v>
      </c>
      <c r="U6202" s="3">
        <v>158.337337818357</v>
      </c>
      <c r="V6202" s="3">
        <v>17.3311184939092</v>
      </c>
      <c r="W6202" s="3">
        <v>134.862385321101</v>
      </c>
      <c r="X6202" s="3">
        <v>16.167290886392</v>
      </c>
      <c r="Y6202" s="3"/>
      <c r="Z6202" s="3"/>
      <c r="AA6202" s="3">
        <v>0.205687135728197</v>
      </c>
      <c r="AB6202" s="3">
        <v>0.28925579398012</v>
      </c>
      <c r="AC6202" s="3">
        <v>-27.0529571419554</v>
      </c>
      <c r="AD6202" s="3">
        <v>1.21448378964347</v>
      </c>
      <c r="AE6202" s="5">
        <v>3</v>
      </c>
      <c r="AF6202" s="3">
        <v>2.52287590215599</v>
      </c>
      <c r="AG6202" s="3">
        <v>74.4585756305517</v>
      </c>
      <c r="AH6202" s="3">
        <v>65.2433724357754</v>
      </c>
      <c r="AI6202" s="3">
        <v>32.9188995149339</v>
      </c>
      <c r="AJ6202" s="3">
        <v>22.4741872187232</v>
      </c>
      <c r="AK6202" s="3"/>
      <c r="AL6202" s="3"/>
      <c r="AM6202" s="3"/>
      <c r="AN6202" s="5" t="s">
        <v>46</v>
      </c>
      <c r="AO6202" s="1"/>
      <c r="AP6202" s="1"/>
      <c r="AQ6202" s="1"/>
    </row>
    <row r="6203" spans="1:43">
      <c r="A6203" s="1" t="s">
        <v>15435</v>
      </c>
      <c r="B6203" s="1" t="s">
        <v>15436</v>
      </c>
      <c r="C6203" s="3">
        <v>3.7972602739726</v>
      </c>
      <c r="D6203" s="4">
        <v>42851</v>
      </c>
      <c r="E6203" s="3">
        <v>0.7265231291</v>
      </c>
      <c r="F6203" s="5" t="s">
        <v>6025</v>
      </c>
      <c r="G6203" s="5">
        <v>325</v>
      </c>
      <c r="H6203" s="5" t="s">
        <v>226</v>
      </c>
      <c r="I6203" s="3">
        <v>3.54494483631761</v>
      </c>
      <c r="J6203" s="3">
        <v>22.0483641536273</v>
      </c>
      <c r="K6203" s="3">
        <v>0.526777875329237</v>
      </c>
      <c r="L6203" s="3">
        <v>51.5873015873016</v>
      </c>
      <c r="M6203" s="3">
        <v>1.25574814290768</v>
      </c>
      <c r="N6203" s="3">
        <v>32.4400564174894</v>
      </c>
      <c r="O6203" s="3">
        <v>5.80299390131214</v>
      </c>
      <c r="P6203" s="3">
        <v>25.314465408805</v>
      </c>
      <c r="Q6203" s="3">
        <v>3.50750316398481</v>
      </c>
      <c r="R6203" s="3">
        <v>77.5547445255474</v>
      </c>
      <c r="S6203" s="3">
        <v>5.30672307550815</v>
      </c>
      <c r="T6203" s="3">
        <v>88.8297872340426</v>
      </c>
      <c r="U6203" s="3">
        <v>10.9496124031008</v>
      </c>
      <c r="V6203" s="3">
        <v>90.625</v>
      </c>
      <c r="W6203" s="3">
        <v>12.8746056782334</v>
      </c>
      <c r="X6203" s="3">
        <v>89.5397489539749</v>
      </c>
      <c r="Y6203" s="3"/>
      <c r="Z6203" s="3"/>
      <c r="AA6203" s="3">
        <v>0.0678655873441301</v>
      </c>
      <c r="AB6203" s="3">
        <v>0.105558581325967</v>
      </c>
      <c r="AC6203" s="3">
        <v>-6.49491036843528</v>
      </c>
      <c r="AD6203" s="3">
        <v>0.633086355775746</v>
      </c>
      <c r="AE6203" s="5">
        <v>4</v>
      </c>
      <c r="AF6203" s="3">
        <v>0.30894963495138</v>
      </c>
      <c r="AG6203" s="3">
        <v>5.48500850871674</v>
      </c>
      <c r="AH6203" s="3">
        <v>5.65330830015098</v>
      </c>
      <c r="AI6203" s="3">
        <v>3.83544728820366</v>
      </c>
      <c r="AJ6203" s="3"/>
      <c r="AK6203" s="3"/>
      <c r="AL6203" s="3"/>
      <c r="AM6203" s="3"/>
      <c r="AN6203" s="5" t="s">
        <v>46</v>
      </c>
      <c r="AO6203" s="1"/>
      <c r="AP6203" s="1"/>
      <c r="AQ6203" s="1"/>
    </row>
    <row r="6204" spans="1:43">
      <c r="A6204" s="1" t="s">
        <v>15437</v>
      </c>
      <c r="B6204" s="1" t="s">
        <v>15438</v>
      </c>
      <c r="C6204" s="3">
        <v>5.53698630136986</v>
      </c>
      <c r="D6204" s="4">
        <v>42216</v>
      </c>
      <c r="E6204" s="3">
        <v>13.0641131668</v>
      </c>
      <c r="F6204" s="5" t="s">
        <v>1955</v>
      </c>
      <c r="G6204" s="5">
        <v>960</v>
      </c>
      <c r="H6204" s="5" t="s">
        <v>60</v>
      </c>
      <c r="I6204" s="3">
        <v>-2.57936507936509</v>
      </c>
      <c r="J6204" s="3">
        <v>88.0952380952381</v>
      </c>
      <c r="K6204" s="3">
        <v>1.97300103842159</v>
      </c>
      <c r="L6204" s="3">
        <v>55.5129434324065</v>
      </c>
      <c r="M6204" s="3">
        <v>-3.25123152709359</v>
      </c>
      <c r="N6204" s="3">
        <v>84.7675568743818</v>
      </c>
      <c r="O6204" s="3">
        <v>0.225919906746164</v>
      </c>
      <c r="P6204" s="3">
        <v>80.2231237322515</v>
      </c>
      <c r="Q6204" s="3">
        <v>6.70471915580835</v>
      </c>
      <c r="R6204" s="3">
        <v>61.151832460733</v>
      </c>
      <c r="S6204" s="3">
        <v>18.2358477724893</v>
      </c>
      <c r="T6204" s="3">
        <v>80.1932367149759</v>
      </c>
      <c r="U6204" s="3">
        <v>41.9439351526783</v>
      </c>
      <c r="V6204" s="3">
        <v>75.8913412563667</v>
      </c>
      <c r="W6204" s="3">
        <v>28.325114709095</v>
      </c>
      <c r="X6204" s="3">
        <v>71.1363636363636</v>
      </c>
      <c r="Y6204" s="3">
        <v>93.8470790419709</v>
      </c>
      <c r="Z6204" s="3">
        <v>39.4822006472492</v>
      </c>
      <c r="AA6204" s="3">
        <v>0.097478092218654</v>
      </c>
      <c r="AB6204" s="3">
        <v>0.0886737749456553</v>
      </c>
      <c r="AC6204" s="3">
        <v>-23.2003902415978</v>
      </c>
      <c r="AD6204" s="3">
        <v>0.37292841872649</v>
      </c>
      <c r="AE6204" s="5">
        <v>3</v>
      </c>
      <c r="AF6204" s="3">
        <v>0.713639456159831</v>
      </c>
      <c r="AG6204" s="3">
        <v>10.3749059454923</v>
      </c>
      <c r="AH6204" s="3">
        <v>26.2936406169682</v>
      </c>
      <c r="AI6204" s="3">
        <v>8.76433892651927</v>
      </c>
      <c r="AJ6204" s="3">
        <v>16.8465496506759</v>
      </c>
      <c r="AK6204" s="3"/>
      <c r="AL6204" s="3"/>
      <c r="AM6204" s="3"/>
      <c r="AN6204" s="5" t="s">
        <v>46</v>
      </c>
      <c r="AO6204" s="1"/>
      <c r="AP6204" s="1"/>
      <c r="AQ6204" s="1"/>
    </row>
    <row r="6205" spans="1:43">
      <c r="A6205" s="1" t="s">
        <v>15439</v>
      </c>
      <c r="B6205" s="1" t="s">
        <v>15440</v>
      </c>
      <c r="C6205" s="3">
        <v>1.37808219178082</v>
      </c>
      <c r="D6205" s="4">
        <v>43734</v>
      </c>
      <c r="E6205" s="3">
        <v>0.1211804764</v>
      </c>
      <c r="F6205" s="5" t="s">
        <v>8770</v>
      </c>
      <c r="G6205" s="5">
        <v>504</v>
      </c>
      <c r="H6205" s="5" t="s">
        <v>60</v>
      </c>
      <c r="I6205" s="3">
        <v>6.95481013696383</v>
      </c>
      <c r="J6205" s="3">
        <v>50.0992063492063</v>
      </c>
      <c r="K6205" s="3">
        <v>1.32079869474012</v>
      </c>
      <c r="L6205" s="3">
        <v>66.2511984659636</v>
      </c>
      <c r="M6205" s="3">
        <v>4.02839821314614</v>
      </c>
      <c r="N6205" s="3">
        <v>30.0692383778437</v>
      </c>
      <c r="O6205" s="3">
        <v>9.19366993217786</v>
      </c>
      <c r="P6205" s="3">
        <v>54.0567951318458</v>
      </c>
      <c r="Q6205" s="3">
        <v>16.3543897216274</v>
      </c>
      <c r="R6205" s="3">
        <v>43.979057591623</v>
      </c>
      <c r="S6205" s="3">
        <v>31.5677966101695</v>
      </c>
      <c r="T6205" s="3">
        <v>56.280193236715</v>
      </c>
      <c r="U6205" s="3"/>
      <c r="V6205" s="3"/>
      <c r="W6205" s="3"/>
      <c r="X6205" s="3"/>
      <c r="Y6205" s="3"/>
      <c r="Z6205" s="3"/>
      <c r="AA6205" s="3">
        <v>0.192719778751197</v>
      </c>
      <c r="AB6205" s="3">
        <v>0.222908298361241</v>
      </c>
      <c r="AC6205" s="3">
        <v>-19.742044812653</v>
      </c>
      <c r="AD6205" s="3"/>
      <c r="AE6205" s="5">
        <v>3</v>
      </c>
      <c r="AF6205" s="3">
        <v>1.51734453605667</v>
      </c>
      <c r="AG6205" s="3">
        <v>23.8725985874741</v>
      </c>
      <c r="AH6205" s="3"/>
      <c r="AI6205" s="3"/>
      <c r="AJ6205" s="3"/>
      <c r="AK6205" s="3"/>
      <c r="AL6205" s="3"/>
      <c r="AM6205" s="3"/>
      <c r="AN6205" s="5" t="s">
        <v>51</v>
      </c>
      <c r="AO6205" s="1"/>
      <c r="AP6205" s="1"/>
      <c r="AQ6205" s="1"/>
    </row>
    <row r="6206" spans="1:43">
      <c r="A6206" s="1" t="s">
        <v>15441</v>
      </c>
      <c r="B6206" s="1" t="s">
        <v>15442</v>
      </c>
      <c r="C6206" s="3">
        <v>5.55616438356164</v>
      </c>
      <c r="D6206" s="4">
        <v>42209</v>
      </c>
      <c r="E6206" s="3">
        <v>10.3565794801</v>
      </c>
      <c r="F6206" s="5" t="s">
        <v>2247</v>
      </c>
      <c r="G6206" s="5">
        <v>2029</v>
      </c>
      <c r="H6206" s="5" t="s">
        <v>71</v>
      </c>
      <c r="I6206" s="3">
        <v>0.282485875706212</v>
      </c>
      <c r="J6206" s="3">
        <v>37.1069182389937</v>
      </c>
      <c r="K6206" s="3">
        <v>0.0939849624060142</v>
      </c>
      <c r="L6206" s="3">
        <v>40.251572327044</v>
      </c>
      <c r="M6206" s="3">
        <v>0.0939849624060142</v>
      </c>
      <c r="N6206" s="3">
        <v>24.5283018867925</v>
      </c>
      <c r="O6206" s="3">
        <v>0.566572237960352</v>
      </c>
      <c r="P6206" s="3">
        <v>33.5443037974684</v>
      </c>
      <c r="Q6206" s="3">
        <v>1.33206470028545</v>
      </c>
      <c r="R6206" s="3">
        <v>23.0769230769231</v>
      </c>
      <c r="S6206" s="3">
        <v>1.88122945597451</v>
      </c>
      <c r="T6206" s="3">
        <v>61.0738255033557</v>
      </c>
      <c r="U6206" s="3">
        <v>6.36697189683184</v>
      </c>
      <c r="V6206" s="3">
        <v>66.9064748201439</v>
      </c>
      <c r="W6206" s="3">
        <v>16.8044089250669</v>
      </c>
      <c r="X6206" s="3">
        <v>45.3237410071942</v>
      </c>
      <c r="Y6206" s="3">
        <v>26.5098960434783</v>
      </c>
      <c r="Z6206" s="3">
        <v>16.6666666666667</v>
      </c>
      <c r="AA6206" s="3">
        <v>0.0345499026704238</v>
      </c>
      <c r="AB6206" s="3">
        <v>0.688502696512786</v>
      </c>
      <c r="AC6206" s="3">
        <v>-1.92557745188087</v>
      </c>
      <c r="AD6206" s="3">
        <v>2.75456734155988</v>
      </c>
      <c r="AE6206" s="5">
        <v>3</v>
      </c>
      <c r="AF6206" s="3">
        <v>0.422450240486324</v>
      </c>
      <c r="AG6206" s="3">
        <v>2.3723193622583</v>
      </c>
      <c r="AH6206" s="3">
        <v>3.17733918108967</v>
      </c>
      <c r="AI6206" s="3">
        <v>5.51374032734193</v>
      </c>
      <c r="AJ6206" s="3">
        <v>4.67011910972217</v>
      </c>
      <c r="AK6206" s="3"/>
      <c r="AL6206" s="3"/>
      <c r="AM6206" s="3"/>
      <c r="AN6206" s="5" t="s">
        <v>46</v>
      </c>
      <c r="AO6206" s="1"/>
      <c r="AP6206" s="1"/>
      <c r="AQ6206" s="1"/>
    </row>
    <row r="6207" spans="1:43">
      <c r="A6207" s="1" t="s">
        <v>15443</v>
      </c>
      <c r="B6207" s="1" t="s">
        <v>15444</v>
      </c>
      <c r="C6207" s="3">
        <v>5.75068493150685</v>
      </c>
      <c r="D6207" s="4">
        <v>42138</v>
      </c>
      <c r="E6207" s="3">
        <v>1.082477419</v>
      </c>
      <c r="F6207" s="5" t="s">
        <v>8376</v>
      </c>
      <c r="G6207" s="5">
        <v>395</v>
      </c>
      <c r="H6207" s="5" t="s">
        <v>60</v>
      </c>
      <c r="I6207" s="3">
        <v>9.97624703087887</v>
      </c>
      <c r="J6207" s="3">
        <v>21.4285714285714</v>
      </c>
      <c r="K6207" s="3">
        <v>3.04154302670622</v>
      </c>
      <c r="L6207" s="3">
        <v>38.9261744966443</v>
      </c>
      <c r="M6207" s="3">
        <v>3.42516753536858</v>
      </c>
      <c r="N6207" s="3">
        <v>38.6745796241345</v>
      </c>
      <c r="O6207" s="3">
        <v>16.2793627772282</v>
      </c>
      <c r="P6207" s="3">
        <v>23.2251521298174</v>
      </c>
      <c r="Q6207" s="3">
        <v>18.9176340335182</v>
      </c>
      <c r="R6207" s="3">
        <v>37.8010471204188</v>
      </c>
      <c r="S6207" s="3">
        <v>39.0098079566667</v>
      </c>
      <c r="T6207" s="3">
        <v>48.3091787439614</v>
      </c>
      <c r="U6207" s="3">
        <v>48.0604110466863</v>
      </c>
      <c r="V6207" s="3">
        <v>70.6281833616299</v>
      </c>
      <c r="W6207" s="3">
        <v>32.2943482029228</v>
      </c>
      <c r="X6207" s="3">
        <v>67.0454545454545</v>
      </c>
      <c r="Y6207" s="3">
        <v>42.0255612478925</v>
      </c>
      <c r="Z6207" s="3">
        <v>75.4045307443366</v>
      </c>
      <c r="AA6207" s="3">
        <v>0.203399961096472</v>
      </c>
      <c r="AB6207" s="3">
        <v>0.081534623573341</v>
      </c>
      <c r="AC6207" s="3">
        <v>-22.9621412535177</v>
      </c>
      <c r="AD6207" s="3">
        <v>0.42500126805767</v>
      </c>
      <c r="AE6207" s="5">
        <v>4</v>
      </c>
      <c r="AF6207" s="3">
        <v>0.616769384700787</v>
      </c>
      <c r="AG6207" s="3">
        <v>20.0057422460526</v>
      </c>
      <c r="AH6207" s="3">
        <v>22.0664304863647</v>
      </c>
      <c r="AI6207" s="3">
        <v>6.12939707583213</v>
      </c>
      <c r="AJ6207" s="3">
        <v>5.44776186612241</v>
      </c>
      <c r="AK6207" s="3"/>
      <c r="AL6207" s="3"/>
      <c r="AM6207" s="3">
        <v>0.1</v>
      </c>
      <c r="AN6207" s="5" t="s">
        <v>56</v>
      </c>
      <c r="AO6207" s="1"/>
      <c r="AP6207" s="1"/>
      <c r="AQ6207" s="1"/>
    </row>
    <row r="6208" spans="1:43">
      <c r="A6208" s="1" t="s">
        <v>15445</v>
      </c>
      <c r="B6208" s="1" t="s">
        <v>15446</v>
      </c>
      <c r="C6208" s="3">
        <v>1.63013698630137</v>
      </c>
      <c r="D6208" s="4">
        <v>43642</v>
      </c>
      <c r="E6208" s="3">
        <v>8.1840524907</v>
      </c>
      <c r="F6208" s="5" t="s">
        <v>510</v>
      </c>
      <c r="G6208" s="5">
        <v>596</v>
      </c>
      <c r="H6208" s="5" t="s">
        <v>198</v>
      </c>
      <c r="I6208" s="3">
        <v>-0.0989511181476224</v>
      </c>
      <c r="J6208" s="3">
        <v>91.7989417989418</v>
      </c>
      <c r="K6208" s="3">
        <v>-0.00990393186095179</v>
      </c>
      <c r="L6208" s="3">
        <v>85.1063829787234</v>
      </c>
      <c r="M6208" s="3">
        <v>-0.306112372864606</v>
      </c>
      <c r="N6208" s="3">
        <v>94.1644562334218</v>
      </c>
      <c r="O6208" s="3">
        <v>0.688142016555316</v>
      </c>
      <c r="P6208" s="3">
        <v>44.2528735632184</v>
      </c>
      <c r="Q6208" s="3">
        <v>1.05094585126616</v>
      </c>
      <c r="R6208" s="3">
        <v>66.3690476190476</v>
      </c>
      <c r="S6208" s="3">
        <v>1.89108166476752</v>
      </c>
      <c r="T6208" s="3">
        <v>67.0542635658915</v>
      </c>
      <c r="U6208" s="3"/>
      <c r="V6208" s="3"/>
      <c r="W6208" s="3"/>
      <c r="X6208" s="3"/>
      <c r="Y6208" s="3"/>
      <c r="Z6208" s="3"/>
      <c r="AA6208" s="3">
        <v>0.0356667196324456</v>
      </c>
      <c r="AB6208" s="3">
        <v>0.157147206543272</v>
      </c>
      <c r="AC6208" s="3">
        <v>-1.74526538465235</v>
      </c>
      <c r="AD6208" s="3"/>
      <c r="AE6208" s="5">
        <v>4</v>
      </c>
      <c r="AF6208" s="3">
        <v>0.213958221356544</v>
      </c>
      <c r="AG6208" s="3">
        <v>2.27204709628337</v>
      </c>
      <c r="AH6208" s="3"/>
      <c r="AI6208" s="3"/>
      <c r="AJ6208" s="3"/>
      <c r="AK6208" s="3"/>
      <c r="AL6208" s="3"/>
      <c r="AM6208" s="3"/>
      <c r="AN6208" s="5" t="s">
        <v>46</v>
      </c>
      <c r="AO6208" s="1"/>
      <c r="AP6208" s="1"/>
      <c r="AQ6208" s="1"/>
    </row>
    <row r="6209" spans="1:43">
      <c r="A6209" s="1" t="s">
        <v>15447</v>
      </c>
      <c r="B6209" s="1" t="s">
        <v>15448</v>
      </c>
      <c r="C6209" s="3">
        <v>1.18356164383562</v>
      </c>
      <c r="D6209" s="4">
        <v>43805</v>
      </c>
      <c r="E6209" s="3">
        <v>4.0409831262</v>
      </c>
      <c r="F6209" s="5" t="s">
        <v>15449</v>
      </c>
      <c r="G6209" s="5">
        <v>433</v>
      </c>
      <c r="H6209" s="5" t="s">
        <v>60</v>
      </c>
      <c r="I6209" s="3">
        <v>6.15577016605294</v>
      </c>
      <c r="J6209" s="3">
        <v>53.1746031746032</v>
      </c>
      <c r="K6209" s="3">
        <v>1.01818181818182</v>
      </c>
      <c r="L6209" s="3">
        <v>69.4151486097795</v>
      </c>
      <c r="M6209" s="3">
        <v>2.49547192594084</v>
      </c>
      <c r="N6209" s="3">
        <v>47.5766567754698</v>
      </c>
      <c r="O6209" s="3">
        <v>3.01375404530744</v>
      </c>
      <c r="P6209" s="3">
        <v>69.6754563894523</v>
      </c>
      <c r="Q6209" s="3">
        <v>8.73959148815031</v>
      </c>
      <c r="R6209" s="3">
        <v>57.1727748691099</v>
      </c>
      <c r="S6209" s="3">
        <v>35.1286813478376</v>
      </c>
      <c r="T6209" s="3">
        <v>53.0193236714976</v>
      </c>
      <c r="U6209" s="3"/>
      <c r="V6209" s="3"/>
      <c r="W6209" s="3"/>
      <c r="X6209" s="3"/>
      <c r="Y6209" s="3"/>
      <c r="Z6209" s="3"/>
      <c r="AA6209" s="3">
        <v>0.144270226979507</v>
      </c>
      <c r="AB6209" s="3">
        <v>0.309425836588275</v>
      </c>
      <c r="AC6209" s="3">
        <v>-25.0037108505269</v>
      </c>
      <c r="AD6209" s="3"/>
      <c r="AE6209" s="5">
        <v>1</v>
      </c>
      <c r="AF6209" s="3">
        <v>3.17753602352862</v>
      </c>
      <c r="AG6209" s="3">
        <v>44.1921955535618</v>
      </c>
      <c r="AH6209" s="3"/>
      <c r="AI6209" s="3"/>
      <c r="AJ6209" s="3"/>
      <c r="AK6209" s="3"/>
      <c r="AL6209" s="3"/>
      <c r="AM6209" s="3"/>
      <c r="AN6209" s="5" t="s">
        <v>51</v>
      </c>
      <c r="AO6209" s="1"/>
      <c r="AP6209" s="1"/>
      <c r="AQ6209" s="1"/>
    </row>
    <row r="6210" spans="1:43">
      <c r="A6210" s="1" t="s">
        <v>15450</v>
      </c>
      <c r="B6210" s="1" t="s">
        <v>15451</v>
      </c>
      <c r="C6210" s="3">
        <v>0.783561643835616</v>
      </c>
      <c r="D6210" s="4">
        <v>43951</v>
      </c>
      <c r="E6210" s="3">
        <v>5.3969445016</v>
      </c>
      <c r="F6210" s="5" t="s">
        <v>11716</v>
      </c>
      <c r="G6210" s="5">
        <v>287</v>
      </c>
      <c r="H6210" s="5" t="s">
        <v>55</v>
      </c>
      <c r="I6210" s="3">
        <v>9.5511054864885</v>
      </c>
      <c r="J6210" s="3">
        <v>55.8983666061706</v>
      </c>
      <c r="K6210" s="3">
        <v>3.32092957944254</v>
      </c>
      <c r="L6210" s="3">
        <v>34.5197740112994</v>
      </c>
      <c r="M6210" s="3">
        <v>4.19144718210138</v>
      </c>
      <c r="N6210" s="3">
        <v>59.5451825254339</v>
      </c>
      <c r="O6210" s="3">
        <v>13.3831574081208</v>
      </c>
      <c r="P6210" s="3">
        <v>72.5827814569536</v>
      </c>
      <c r="Q6210" s="3">
        <v>21.1991434689508</v>
      </c>
      <c r="R6210" s="3">
        <v>57.469512195122</v>
      </c>
      <c r="S6210" s="3"/>
      <c r="T6210" s="3"/>
      <c r="U6210" s="3"/>
      <c r="V6210" s="3"/>
      <c r="W6210" s="3"/>
      <c r="X6210" s="3"/>
      <c r="Y6210" s="3"/>
      <c r="Z6210" s="3"/>
      <c r="AA6210" s="3">
        <v>0.392992253542441</v>
      </c>
      <c r="AB6210" s="3">
        <v>0.849814950770781</v>
      </c>
      <c r="AC6210" s="3">
        <v>-4.31231397521977</v>
      </c>
      <c r="AD6210" s="3"/>
      <c r="AE6210" s="5">
        <v>1</v>
      </c>
      <c r="AF6210" s="3">
        <v>3.76076939743637</v>
      </c>
      <c r="AG6210" s="3"/>
      <c r="AH6210" s="3"/>
      <c r="AI6210" s="3"/>
      <c r="AJ6210" s="3"/>
      <c r="AK6210" s="3"/>
      <c r="AL6210" s="3"/>
      <c r="AM6210" s="3"/>
      <c r="AN6210" s="5" t="s">
        <v>1266</v>
      </c>
      <c r="AO6210" s="1"/>
      <c r="AP6210" s="1"/>
      <c r="AQ6210" s="1"/>
    </row>
    <row r="6211" spans="1:43">
      <c r="A6211" s="1" t="s">
        <v>15452</v>
      </c>
      <c r="B6211" s="1" t="s">
        <v>15453</v>
      </c>
      <c r="C6211" s="3">
        <v>3.44657534246575</v>
      </c>
      <c r="D6211" s="4">
        <v>42979</v>
      </c>
      <c r="E6211" s="3">
        <v>0.2075479193</v>
      </c>
      <c r="F6211" s="5" t="s">
        <v>3304</v>
      </c>
      <c r="G6211" s="5">
        <v>1259</v>
      </c>
      <c r="H6211" s="5" t="s">
        <v>116</v>
      </c>
      <c r="I6211" s="3">
        <v>11.8936824670715</v>
      </c>
      <c r="J6211" s="3">
        <v>14.018691588785</v>
      </c>
      <c r="K6211" s="3">
        <v>4.36989627013905</v>
      </c>
      <c r="L6211" s="3">
        <v>6.88073394495413</v>
      </c>
      <c r="M6211" s="3">
        <v>5.35422545670578</v>
      </c>
      <c r="N6211" s="3">
        <v>24.7663551401869</v>
      </c>
      <c r="O6211" s="3">
        <v>18.8190954773869</v>
      </c>
      <c r="P6211" s="3">
        <v>18.5</v>
      </c>
      <c r="Q6211" s="3">
        <v>23.2045158488928</v>
      </c>
      <c r="R6211" s="3">
        <v>36.5079365079365</v>
      </c>
      <c r="S6211" s="3">
        <v>47.3974025974026</v>
      </c>
      <c r="T6211" s="3">
        <v>55.2147239263804</v>
      </c>
      <c r="U6211" s="3">
        <v>74.4160314728301</v>
      </c>
      <c r="V6211" s="3">
        <v>80.672268907563</v>
      </c>
      <c r="W6211" s="3">
        <v>39.7458628841608</v>
      </c>
      <c r="X6211" s="3">
        <v>90.1098901098901</v>
      </c>
      <c r="Y6211" s="3"/>
      <c r="Z6211" s="3"/>
      <c r="AA6211" s="3">
        <v>0.230141175953436</v>
      </c>
      <c r="AB6211" s="3">
        <v>0.109134779731355</v>
      </c>
      <c r="AC6211" s="3">
        <v>-29.4285714285714</v>
      </c>
      <c r="AD6211" s="3">
        <v>0.400237819923743</v>
      </c>
      <c r="AE6211" s="5">
        <v>3</v>
      </c>
      <c r="AF6211" s="3">
        <v>0.781540237719126</v>
      </c>
      <c r="AG6211" s="3">
        <v>36.1784307356121</v>
      </c>
      <c r="AH6211" s="3">
        <v>33.5947660671531</v>
      </c>
      <c r="AI6211" s="3">
        <v>10.6466954083675</v>
      </c>
      <c r="AJ6211" s="3"/>
      <c r="AK6211" s="3"/>
      <c r="AL6211" s="3"/>
      <c r="AM6211" s="3"/>
      <c r="AN6211" s="5" t="s">
        <v>46</v>
      </c>
      <c r="AO6211" s="1"/>
      <c r="AP6211" s="1"/>
      <c r="AQ6211" s="1"/>
    </row>
    <row r="6212" spans="1:43">
      <c r="A6212" s="1" t="s">
        <v>15454</v>
      </c>
      <c r="B6212" s="1" t="s">
        <v>15455</v>
      </c>
      <c r="C6212" s="3">
        <v>3.88767123287671</v>
      </c>
      <c r="D6212" s="4">
        <v>42818</v>
      </c>
      <c r="E6212" s="3">
        <v>1.0450178938</v>
      </c>
      <c r="F6212" s="5" t="s">
        <v>7826</v>
      </c>
      <c r="G6212" s="5">
        <v>1420</v>
      </c>
      <c r="H6212" s="5" t="s">
        <v>191</v>
      </c>
      <c r="I6212" s="3">
        <v>3.56967615309127</v>
      </c>
      <c r="J6212" s="3">
        <v>87.5226039783002</v>
      </c>
      <c r="K6212" s="3">
        <v>2.27121313064018</v>
      </c>
      <c r="L6212" s="3">
        <v>56.5068493150685</v>
      </c>
      <c r="M6212" s="3">
        <v>0.0889099638432811</v>
      </c>
      <c r="N6212" s="3">
        <v>86.6666666666667</v>
      </c>
      <c r="O6212" s="3">
        <v>5.5128587490894</v>
      </c>
      <c r="P6212" s="3">
        <v>87.4285714285714</v>
      </c>
      <c r="Q6212" s="3">
        <v>6.38528060251235</v>
      </c>
      <c r="R6212" s="3">
        <v>86.1635220125786</v>
      </c>
      <c r="S6212" s="3">
        <v>37.2083938143081</v>
      </c>
      <c r="T6212" s="3">
        <v>84.3137254901961</v>
      </c>
      <c r="U6212" s="3">
        <v>92.9441481753507</v>
      </c>
      <c r="V6212" s="3">
        <v>82.6979472140763</v>
      </c>
      <c r="W6212" s="3">
        <v>69.1481551994027</v>
      </c>
      <c r="X6212" s="3">
        <v>83.7455830388693</v>
      </c>
      <c r="Y6212" s="3"/>
      <c r="Z6212" s="3"/>
      <c r="AA6212" s="3">
        <v>0.19916467285601</v>
      </c>
      <c r="AB6212" s="3">
        <v>0.185861581921263</v>
      </c>
      <c r="AC6212" s="3">
        <v>-25.0381189310649</v>
      </c>
      <c r="AD6212" s="3">
        <v>0.763259710142744</v>
      </c>
      <c r="AE6212" s="5">
        <v>3</v>
      </c>
      <c r="AF6212" s="3">
        <v>1.32502081877683</v>
      </c>
      <c r="AG6212" s="3">
        <v>33.0851021044354</v>
      </c>
      <c r="AH6212" s="3">
        <v>41.0185717524665</v>
      </c>
      <c r="AI6212" s="3">
        <v>18.670848956629</v>
      </c>
      <c r="AJ6212" s="3"/>
      <c r="AK6212" s="3"/>
      <c r="AL6212" s="3"/>
      <c r="AM6212" s="3"/>
      <c r="AN6212" s="5" t="s">
        <v>46</v>
      </c>
      <c r="AO6212" s="1"/>
      <c r="AP6212" s="1"/>
      <c r="AQ6212" s="1"/>
    </row>
    <row r="6213" spans="1:43">
      <c r="A6213" s="1" t="s">
        <v>15456</v>
      </c>
      <c r="B6213" s="1" t="s">
        <v>15457</v>
      </c>
      <c r="C6213" s="3">
        <v>2.85753424657534</v>
      </c>
      <c r="D6213" s="4">
        <v>43194</v>
      </c>
      <c r="E6213" s="3">
        <v>0.4435388568</v>
      </c>
      <c r="F6213" s="5" t="s">
        <v>15458</v>
      </c>
      <c r="G6213" s="5">
        <v>1044</v>
      </c>
      <c r="H6213" s="5" t="s">
        <v>191</v>
      </c>
      <c r="I6213" s="3">
        <v>1.25737943724603</v>
      </c>
      <c r="J6213" s="3">
        <v>94.0325497287523</v>
      </c>
      <c r="K6213" s="3">
        <v>1.43625192012288</v>
      </c>
      <c r="L6213" s="3">
        <v>70.3767123287671</v>
      </c>
      <c r="M6213" s="3">
        <v>-0.773854244928623</v>
      </c>
      <c r="N6213" s="3">
        <v>90.2702702702703</v>
      </c>
      <c r="O6213" s="3">
        <v>0.509893455098929</v>
      </c>
      <c r="P6213" s="3">
        <v>96.7619047619048</v>
      </c>
      <c r="Q6213" s="3">
        <v>-2.44496971487664</v>
      </c>
      <c r="R6213" s="3">
        <v>96.4360587002096</v>
      </c>
      <c r="S6213" s="3">
        <v>26.8196658344536</v>
      </c>
      <c r="T6213" s="3">
        <v>92.8921568627451</v>
      </c>
      <c r="U6213" s="3">
        <v>71.7648588893224</v>
      </c>
      <c r="V6213" s="3">
        <v>90.3225806451613</v>
      </c>
      <c r="W6213" s="3"/>
      <c r="X6213" s="3"/>
      <c r="Y6213" s="3"/>
      <c r="Z6213" s="3"/>
      <c r="AA6213" s="3">
        <v>0.137529795091609</v>
      </c>
      <c r="AB6213" s="3">
        <v>0.0907990872693341</v>
      </c>
      <c r="AC6213" s="3">
        <v>-29.7694524495677</v>
      </c>
      <c r="AD6213" s="3"/>
      <c r="AE6213" s="5">
        <v>5</v>
      </c>
      <c r="AF6213" s="3">
        <v>0.995258764220658</v>
      </c>
      <c r="AG6213" s="3">
        <v>23.0424897670561</v>
      </c>
      <c r="AH6213" s="3">
        <v>32.5813254244876</v>
      </c>
      <c r="AI6213" s="3"/>
      <c r="AJ6213" s="3"/>
      <c r="AK6213" s="3"/>
      <c r="AL6213" s="3"/>
      <c r="AM6213" s="3"/>
      <c r="AN6213" s="5" t="s">
        <v>46</v>
      </c>
      <c r="AO6213" s="1"/>
      <c r="AP6213" s="1"/>
      <c r="AQ6213" s="1"/>
    </row>
    <row r="6214" spans="1:43">
      <c r="A6214" s="1" t="s">
        <v>15459</v>
      </c>
      <c r="B6214" s="1" t="s">
        <v>15460</v>
      </c>
      <c r="C6214" s="3">
        <v>1.86575342465753</v>
      </c>
      <c r="D6214" s="4">
        <v>43556</v>
      </c>
      <c r="E6214" s="3">
        <v>0.1544005218</v>
      </c>
      <c r="F6214" s="5" t="s">
        <v>977</v>
      </c>
      <c r="G6214" s="5">
        <v>682</v>
      </c>
      <c r="H6214" s="5" t="s">
        <v>116</v>
      </c>
      <c r="I6214" s="3">
        <v>8.84383402369012</v>
      </c>
      <c r="J6214" s="3">
        <v>46.7289719626168</v>
      </c>
      <c r="K6214" s="3">
        <v>3.87682918371592</v>
      </c>
      <c r="L6214" s="3">
        <v>19.2660550458716</v>
      </c>
      <c r="M6214" s="3">
        <v>4.36903351682808</v>
      </c>
      <c r="N6214" s="3">
        <v>42.0560747663551</v>
      </c>
      <c r="O6214" s="3">
        <v>13.3066041304183</v>
      </c>
      <c r="P6214" s="3">
        <v>54.5</v>
      </c>
      <c r="Q6214" s="3">
        <v>9.07369647538595</v>
      </c>
      <c r="R6214" s="3">
        <v>60.8465608465608</v>
      </c>
      <c r="S6214" s="3">
        <v>50.6689467860376</v>
      </c>
      <c r="T6214" s="3">
        <v>52.760736196319</v>
      </c>
      <c r="U6214" s="3"/>
      <c r="V6214" s="3"/>
      <c r="W6214" s="3"/>
      <c r="X6214" s="3"/>
      <c r="Y6214" s="3"/>
      <c r="Z6214" s="3"/>
      <c r="AA6214" s="3">
        <v>0.244097988606987</v>
      </c>
      <c r="AB6214" s="3">
        <v>0.132147436710158</v>
      </c>
      <c r="AC6214" s="3">
        <v>-32.4823945620174</v>
      </c>
      <c r="AD6214" s="3"/>
      <c r="AE6214" s="5">
        <v>2</v>
      </c>
      <c r="AF6214" s="3">
        <v>1.6877380805439</v>
      </c>
      <c r="AG6214" s="3">
        <v>48.120831747079</v>
      </c>
      <c r="AH6214" s="3"/>
      <c r="AI6214" s="3"/>
      <c r="AJ6214" s="3"/>
      <c r="AK6214" s="3"/>
      <c r="AL6214" s="3"/>
      <c r="AM6214" s="3"/>
      <c r="AN6214" s="5" t="s">
        <v>46</v>
      </c>
      <c r="AO6214" s="1"/>
      <c r="AP6214" s="1"/>
      <c r="AQ6214" s="1"/>
    </row>
    <row r="6215" spans="1:43">
      <c r="A6215" s="1" t="s">
        <v>15461</v>
      </c>
      <c r="B6215" s="1" t="s">
        <v>15462</v>
      </c>
      <c r="C6215" s="3">
        <v>3.37534246575342</v>
      </c>
      <c r="D6215" s="4">
        <v>43005</v>
      </c>
      <c r="E6215" s="3">
        <v>9.6836480875</v>
      </c>
      <c r="F6215" s="5" t="s">
        <v>3297</v>
      </c>
      <c r="G6215" s="5">
        <v>1233</v>
      </c>
      <c r="H6215" s="5" t="s">
        <v>93</v>
      </c>
      <c r="I6215" s="3">
        <v>-0.627573250189871</v>
      </c>
      <c r="J6215" s="3">
        <v>95.2</v>
      </c>
      <c r="K6215" s="3">
        <v>-0.212740336370556</v>
      </c>
      <c r="L6215" s="3">
        <v>96.0356788899901</v>
      </c>
      <c r="M6215" s="3">
        <v>-0.667279338314606</v>
      </c>
      <c r="N6215" s="3">
        <v>89.1217564870259</v>
      </c>
      <c r="O6215" s="3">
        <v>8.45002835579986</v>
      </c>
      <c r="P6215" s="3">
        <v>55.3319919517103</v>
      </c>
      <c r="Q6215" s="3">
        <v>24.9685819132358</v>
      </c>
      <c r="R6215" s="3">
        <v>27.6573787409701</v>
      </c>
      <c r="S6215" s="3">
        <v>73.3249668828</v>
      </c>
      <c r="T6215" s="3">
        <v>18.9518263631551</v>
      </c>
      <c r="U6215" s="3">
        <v>164.924479900427</v>
      </c>
      <c r="V6215" s="3">
        <v>15.171650055371</v>
      </c>
      <c r="W6215" s="3">
        <v>167.040836868087</v>
      </c>
      <c r="X6215" s="3">
        <v>7.30337078651685</v>
      </c>
      <c r="Y6215" s="3"/>
      <c r="Z6215" s="3"/>
      <c r="AA6215" s="3">
        <v>0.248294226747178</v>
      </c>
      <c r="AB6215" s="3">
        <v>0.398176778196782</v>
      </c>
      <c r="AC6215" s="3">
        <v>-23.1498932026637</v>
      </c>
      <c r="AD6215" s="3">
        <v>1.66973958853044</v>
      </c>
      <c r="AE6215" s="5">
        <v>2</v>
      </c>
      <c r="AF6215" s="3">
        <v>3.0028601840177</v>
      </c>
      <c r="AG6215" s="3">
        <v>83.6264181278035</v>
      </c>
      <c r="AH6215" s="3">
        <v>65.9769271236214</v>
      </c>
      <c r="AI6215" s="3">
        <v>37.0563901870497</v>
      </c>
      <c r="AJ6215" s="3"/>
      <c r="AK6215" s="3"/>
      <c r="AL6215" s="3"/>
      <c r="AM6215" s="3"/>
      <c r="AN6215" s="5" t="s">
        <v>46</v>
      </c>
      <c r="AO6215" s="1"/>
      <c r="AP6215" s="1"/>
      <c r="AQ6215" s="1"/>
    </row>
    <row r="6216" spans="1:43">
      <c r="A6216" s="1" t="s">
        <v>15463</v>
      </c>
      <c r="B6216" s="1" t="s">
        <v>15464</v>
      </c>
      <c r="C6216" s="3">
        <v>5.4986301369863</v>
      </c>
      <c r="D6216" s="4">
        <v>42230</v>
      </c>
      <c r="E6216" s="3">
        <v>1.5353393856</v>
      </c>
      <c r="F6216" s="5" t="s">
        <v>12451</v>
      </c>
      <c r="G6216" s="5">
        <v>2008</v>
      </c>
      <c r="H6216" s="5" t="s">
        <v>93</v>
      </c>
      <c r="I6216" s="3">
        <v>6.53203367744995</v>
      </c>
      <c r="J6216" s="3">
        <v>45.85</v>
      </c>
      <c r="K6216" s="3">
        <v>3.12657589510842</v>
      </c>
      <c r="L6216" s="3">
        <v>26.2140733399405</v>
      </c>
      <c r="M6216" s="3">
        <v>1.38820029747149</v>
      </c>
      <c r="N6216" s="3">
        <v>66.2674650698603</v>
      </c>
      <c r="O6216" s="3">
        <v>19.098213531978</v>
      </c>
      <c r="P6216" s="3">
        <v>26.1066398390342</v>
      </c>
      <c r="Q6216" s="3">
        <v>30.88397424608</v>
      </c>
      <c r="R6216" s="3">
        <v>15.6862745098039</v>
      </c>
      <c r="S6216" s="3">
        <v>64.1273639312237</v>
      </c>
      <c r="T6216" s="3">
        <v>28.1630492323981</v>
      </c>
      <c r="U6216" s="3">
        <v>159.062060824163</v>
      </c>
      <c r="V6216" s="3">
        <v>16.7774086378738</v>
      </c>
      <c r="W6216" s="3">
        <v>123.142724755476</v>
      </c>
      <c r="X6216" s="3">
        <v>20.2871410736579</v>
      </c>
      <c r="Y6216" s="3">
        <v>175.130084795918</v>
      </c>
      <c r="Z6216" s="3">
        <v>17.7922077922078</v>
      </c>
      <c r="AA6216" s="3">
        <v>0.278774106185735</v>
      </c>
      <c r="AB6216" s="3">
        <v>0.258839190708637</v>
      </c>
      <c r="AC6216" s="3">
        <v>-31.4378554021121</v>
      </c>
      <c r="AD6216" s="3">
        <v>0.973724078623927</v>
      </c>
      <c r="AE6216" s="5">
        <v>7</v>
      </c>
      <c r="AF6216" s="3">
        <v>2.04233001416589</v>
      </c>
      <c r="AG6216" s="3">
        <v>73.6700735888561</v>
      </c>
      <c r="AH6216" s="3">
        <v>62.4695262752127</v>
      </c>
      <c r="AI6216" s="3">
        <v>28.4426403128194</v>
      </c>
      <c r="AJ6216" s="3">
        <v>21.911009974103</v>
      </c>
      <c r="AK6216" s="3"/>
      <c r="AL6216" s="3"/>
      <c r="AM6216" s="3"/>
      <c r="AN6216" s="5" t="s">
        <v>46</v>
      </c>
      <c r="AO6216" s="1"/>
      <c r="AP6216" s="1"/>
      <c r="AQ6216" s="1"/>
    </row>
    <row r="6217" spans="1:43">
      <c r="A6217" s="1" t="s">
        <v>15465</v>
      </c>
      <c r="B6217" s="1" t="s">
        <v>15466</v>
      </c>
      <c r="C6217" s="3">
        <v>5.02191780821918</v>
      </c>
      <c r="D6217" s="4">
        <v>42404</v>
      </c>
      <c r="E6217" s="3">
        <v>9.7106328757</v>
      </c>
      <c r="F6217" s="5" t="s">
        <v>15467</v>
      </c>
      <c r="G6217" s="5">
        <v>1834</v>
      </c>
      <c r="H6217" s="5" t="s">
        <v>93</v>
      </c>
      <c r="I6217" s="3">
        <v>13.4317214473927</v>
      </c>
      <c r="J6217" s="3">
        <v>14.45</v>
      </c>
      <c r="K6217" s="3">
        <v>5.19203413940259</v>
      </c>
      <c r="L6217" s="3">
        <v>2.92368681863231</v>
      </c>
      <c r="M6217" s="3">
        <v>7.32946298984037</v>
      </c>
      <c r="N6217" s="3">
        <v>14.9700598802395</v>
      </c>
      <c r="O6217" s="3">
        <v>22.6866108541884</v>
      </c>
      <c r="P6217" s="3">
        <v>16.4486921529175</v>
      </c>
      <c r="Q6217" s="3">
        <v>32.5792011792812</v>
      </c>
      <c r="R6217" s="3">
        <v>13.3642930856553</v>
      </c>
      <c r="S6217" s="3">
        <v>60.3472953493583</v>
      </c>
      <c r="T6217" s="3">
        <v>31.5510852302806</v>
      </c>
      <c r="U6217" s="3">
        <v>116.690527010135</v>
      </c>
      <c r="V6217" s="3">
        <v>34.7729789590255</v>
      </c>
      <c r="W6217" s="3">
        <v>97.9867130997867</v>
      </c>
      <c r="X6217" s="3">
        <v>31.8352059925094</v>
      </c>
      <c r="Y6217" s="3">
        <v>89.228127389</v>
      </c>
      <c r="Z6217" s="3">
        <v>47.5324675324675</v>
      </c>
      <c r="AA6217" s="3">
        <v>0.271226827644351</v>
      </c>
      <c r="AB6217" s="3">
        <v>0.221771783332884</v>
      </c>
      <c r="AC6217" s="3">
        <v>-25.2327746741155</v>
      </c>
      <c r="AD6217" s="3">
        <v>1.01121671698462</v>
      </c>
      <c r="AE6217" s="5">
        <v>5</v>
      </c>
      <c r="AF6217" s="3">
        <v>1.6733340364594</v>
      </c>
      <c r="AG6217" s="3">
        <v>43.3696096152747</v>
      </c>
      <c r="AH6217" s="3">
        <v>48.0254692829479</v>
      </c>
      <c r="AI6217" s="3">
        <v>22.9415040579317</v>
      </c>
      <c r="AJ6217" s="3">
        <v>16.9188007423919</v>
      </c>
      <c r="AK6217" s="3"/>
      <c r="AL6217" s="3"/>
      <c r="AM6217" s="3"/>
      <c r="AN6217" s="5" t="s">
        <v>51</v>
      </c>
      <c r="AO6217" s="1"/>
      <c r="AP6217" s="1"/>
      <c r="AQ6217" s="1"/>
    </row>
    <row r="6218" spans="1:43">
      <c r="A6218" s="1" t="s">
        <v>15468</v>
      </c>
      <c r="B6218" s="1" t="s">
        <v>15469</v>
      </c>
      <c r="C6218" s="3">
        <v>4.5041095890411</v>
      </c>
      <c r="D6218" s="4">
        <v>42593</v>
      </c>
      <c r="E6218" s="3">
        <v>40.280688635</v>
      </c>
      <c r="F6218" s="5" t="s">
        <v>12451</v>
      </c>
      <c r="G6218" s="5">
        <v>1645</v>
      </c>
      <c r="H6218" s="5" t="s">
        <v>93</v>
      </c>
      <c r="I6218" s="3">
        <v>11.9777158774373</v>
      </c>
      <c r="J6218" s="3">
        <v>21.65</v>
      </c>
      <c r="K6218" s="3">
        <v>3.12981015905591</v>
      </c>
      <c r="L6218" s="3">
        <v>26.01585728444</v>
      </c>
      <c r="M6218" s="3">
        <v>5.73382430299841</v>
      </c>
      <c r="N6218" s="3">
        <v>25.1996007984032</v>
      </c>
      <c r="O6218" s="3">
        <v>25.3117206982543</v>
      </c>
      <c r="P6218" s="3">
        <v>10.7645875251509</v>
      </c>
      <c r="Q6218" s="3">
        <v>37.0143149284253</v>
      </c>
      <c r="R6218" s="3">
        <v>8.56553147574819</v>
      </c>
      <c r="S6218" s="3">
        <v>71.5017064846416</v>
      </c>
      <c r="T6218" s="3">
        <v>20.857596611964</v>
      </c>
      <c r="U6218" s="3">
        <v>141.586538461538</v>
      </c>
      <c r="V6218" s="3">
        <v>23.6434108527132</v>
      </c>
      <c r="W6218" s="3">
        <v>118.954248366013</v>
      </c>
      <c r="X6218" s="3">
        <v>21.1610486891386</v>
      </c>
      <c r="Y6218" s="3"/>
      <c r="Z6218" s="3"/>
      <c r="AA6218" s="3">
        <v>0.279473089581162</v>
      </c>
      <c r="AB6218" s="3">
        <v>0.264190967809726</v>
      </c>
      <c r="AC6218" s="3">
        <v>-23.75</v>
      </c>
      <c r="AD6218" s="3">
        <v>1.25435422008376</v>
      </c>
      <c r="AE6218" s="5">
        <v>5</v>
      </c>
      <c r="AF6218" s="3">
        <v>1.97372446497052</v>
      </c>
      <c r="AG6218" s="3">
        <v>67.5449230323581</v>
      </c>
      <c r="AH6218" s="3">
        <v>54.6520734227995</v>
      </c>
      <c r="AI6218" s="3">
        <v>26.4855449264326</v>
      </c>
      <c r="AJ6218" s="3">
        <v>19.5529938895848</v>
      </c>
      <c r="AK6218" s="3"/>
      <c r="AL6218" s="3"/>
      <c r="AM6218" s="3"/>
      <c r="AN6218" s="5" t="s">
        <v>46</v>
      </c>
      <c r="AO6218" s="1"/>
      <c r="AP6218" s="1"/>
      <c r="AQ6218" s="1"/>
    </row>
    <row r="6219" spans="1:43">
      <c r="A6219" s="1" t="s">
        <v>15470</v>
      </c>
      <c r="B6219" s="1" t="s">
        <v>15471</v>
      </c>
      <c r="C6219" s="3">
        <v>4.45205479452055</v>
      </c>
      <c r="D6219" s="4">
        <v>42612</v>
      </c>
      <c r="E6219" s="3">
        <v>0.8706011511</v>
      </c>
      <c r="F6219" s="5" t="s">
        <v>12451</v>
      </c>
      <c r="G6219" s="5">
        <v>1626</v>
      </c>
      <c r="H6219" s="5" t="s">
        <v>93</v>
      </c>
      <c r="I6219" s="3">
        <v>16.3535656588968</v>
      </c>
      <c r="J6219" s="3">
        <v>5.2</v>
      </c>
      <c r="K6219" s="3">
        <v>5.29657477025898</v>
      </c>
      <c r="L6219" s="3">
        <v>2.52725470763132</v>
      </c>
      <c r="M6219" s="3">
        <v>7.68507838865393</v>
      </c>
      <c r="N6219" s="3">
        <v>13.3233532934132</v>
      </c>
      <c r="O6219" s="3">
        <v>23.8965890101248</v>
      </c>
      <c r="P6219" s="3">
        <v>13.9336016096579</v>
      </c>
      <c r="Q6219" s="3">
        <v>39.7339246119734</v>
      </c>
      <c r="R6219" s="3">
        <v>6.5015479876161</v>
      </c>
      <c r="S6219" s="3">
        <v>89.8192771084337</v>
      </c>
      <c r="T6219" s="3">
        <v>8.73478030704076</v>
      </c>
      <c r="U6219" s="3">
        <v>173.346345695077</v>
      </c>
      <c r="V6219" s="3">
        <v>12.624584717608</v>
      </c>
      <c r="W6219" s="3">
        <v>171.696486311705</v>
      </c>
      <c r="X6219" s="3">
        <v>6.11735330836454</v>
      </c>
      <c r="Y6219" s="3"/>
      <c r="Z6219" s="3"/>
      <c r="AA6219" s="3">
        <v>0.331011317158266</v>
      </c>
      <c r="AB6219" s="3">
        <v>0.377366787012829</v>
      </c>
      <c r="AC6219" s="3">
        <v>-21.6288197364732</v>
      </c>
      <c r="AD6219" s="3">
        <v>1.82413869915085</v>
      </c>
      <c r="AE6219" s="5">
        <v>3</v>
      </c>
      <c r="AF6219" s="3">
        <v>2.70725415296838</v>
      </c>
      <c r="AG6219" s="3">
        <v>83.2597618667291</v>
      </c>
      <c r="AH6219" s="3">
        <v>68.8899981753484</v>
      </c>
      <c r="AI6219" s="3">
        <v>36.3928497638222</v>
      </c>
      <c r="AJ6219" s="3">
        <v>27.5545515556525</v>
      </c>
      <c r="AK6219" s="3"/>
      <c r="AL6219" s="3"/>
      <c r="AM6219" s="3"/>
      <c r="AN6219" s="5" t="s">
        <v>46</v>
      </c>
      <c r="AO6219" s="1"/>
      <c r="AP6219" s="1"/>
      <c r="AQ6219" s="1"/>
    </row>
    <row r="6220" spans="1:43">
      <c r="A6220" s="1" t="s">
        <v>15472</v>
      </c>
      <c r="B6220" s="1" t="s">
        <v>15473</v>
      </c>
      <c r="C6220" s="3">
        <v>4.37808219178082</v>
      </c>
      <c r="D6220" s="4">
        <v>42639</v>
      </c>
      <c r="E6220" s="3">
        <v>6.0177879824</v>
      </c>
      <c r="F6220" s="5" t="s">
        <v>15474</v>
      </c>
      <c r="G6220" s="5">
        <v>1599</v>
      </c>
      <c r="H6220" s="5" t="s">
        <v>93</v>
      </c>
      <c r="I6220" s="3">
        <v>11.7679866146124</v>
      </c>
      <c r="J6220" s="3">
        <v>22.7</v>
      </c>
      <c r="K6220" s="3">
        <v>3.05461277383523</v>
      </c>
      <c r="L6220" s="3">
        <v>27.6511397423191</v>
      </c>
      <c r="M6220" s="3">
        <v>6.24536104336761</v>
      </c>
      <c r="N6220" s="3">
        <v>22.2055888223553</v>
      </c>
      <c r="O6220" s="3">
        <v>18.924692896564</v>
      </c>
      <c r="P6220" s="3">
        <v>26.5090543259557</v>
      </c>
      <c r="Q6220" s="3">
        <v>30.6133090008473</v>
      </c>
      <c r="R6220" s="3">
        <v>16.4086687306502</v>
      </c>
      <c r="S6220" s="3">
        <v>61.8478436439994</v>
      </c>
      <c r="T6220" s="3">
        <v>30.068819481207</v>
      </c>
      <c r="U6220" s="3">
        <v>134.057463209531</v>
      </c>
      <c r="V6220" s="3">
        <v>26.7995570321152</v>
      </c>
      <c r="W6220" s="3">
        <v>112.942301562002</v>
      </c>
      <c r="X6220" s="3">
        <v>24.0948813982522</v>
      </c>
      <c r="Y6220" s="3"/>
      <c r="Z6220" s="3"/>
      <c r="AA6220" s="3">
        <v>0.242211007408096</v>
      </c>
      <c r="AB6220" s="3">
        <v>0.255355207825764</v>
      </c>
      <c r="AC6220" s="3">
        <v>-22.8969306555514</v>
      </c>
      <c r="AD6220" s="3">
        <v>1.24881951094798</v>
      </c>
      <c r="AE6220" s="5">
        <v>3</v>
      </c>
      <c r="AF6220" s="3">
        <v>1.86928076568638</v>
      </c>
      <c r="AG6220" s="3">
        <v>63.2734167591069</v>
      </c>
      <c r="AH6220" s="3">
        <v>52.0420726700441</v>
      </c>
      <c r="AI6220" s="3">
        <v>25.9548102922838</v>
      </c>
      <c r="AJ6220" s="3">
        <v>19.3339987699432</v>
      </c>
      <c r="AK6220" s="3"/>
      <c r="AL6220" s="3"/>
      <c r="AM6220" s="3"/>
      <c r="AN6220" s="5" t="s">
        <v>51</v>
      </c>
      <c r="AO6220" s="1"/>
      <c r="AP6220" s="1"/>
      <c r="AQ6220" s="1"/>
    </row>
    <row r="6221" spans="1:43">
      <c r="A6221" s="1" t="s">
        <v>15475</v>
      </c>
      <c r="B6221" s="1" t="s">
        <v>15476</v>
      </c>
      <c r="C6221" s="3">
        <v>4.14794520547945</v>
      </c>
      <c r="D6221" s="4">
        <v>42723</v>
      </c>
      <c r="E6221" s="3">
        <v>0.259894135</v>
      </c>
      <c r="F6221" s="5" t="s">
        <v>15477</v>
      </c>
      <c r="G6221" s="5">
        <v>1183</v>
      </c>
      <c r="H6221" s="5" t="s">
        <v>93</v>
      </c>
      <c r="I6221" s="3">
        <v>9.51977998730696</v>
      </c>
      <c r="J6221" s="3">
        <v>32.4</v>
      </c>
      <c r="K6221" s="3">
        <v>3.03854574404563</v>
      </c>
      <c r="L6221" s="3">
        <v>27.8989098116948</v>
      </c>
      <c r="M6221" s="3">
        <v>4.17896431446204</v>
      </c>
      <c r="N6221" s="3">
        <v>34.3812375249501</v>
      </c>
      <c r="O6221" s="3">
        <v>16.0155374617166</v>
      </c>
      <c r="P6221" s="3">
        <v>35.3118712273642</v>
      </c>
      <c r="Q6221" s="3">
        <v>19.5612009237875</v>
      </c>
      <c r="R6221" s="3">
        <v>38.1836945304438</v>
      </c>
      <c r="S6221" s="3">
        <v>54.3223370429253</v>
      </c>
      <c r="T6221" s="3">
        <v>38.2212811011117</v>
      </c>
      <c r="U6221" s="3">
        <v>75.2736711432118</v>
      </c>
      <c r="V6221" s="3">
        <v>51.8826135105205</v>
      </c>
      <c r="W6221" s="3">
        <v>76.4084507042253</v>
      </c>
      <c r="X6221" s="3">
        <v>42.1972534332085</v>
      </c>
      <c r="Y6221" s="3"/>
      <c r="Z6221" s="3"/>
      <c r="AA6221" s="3">
        <v>0.275055376756567</v>
      </c>
      <c r="AB6221" s="3">
        <v>0.249686571452992</v>
      </c>
      <c r="AC6221" s="3">
        <v>-15.4897700525077</v>
      </c>
      <c r="AD6221" s="3">
        <v>1.34203849056474</v>
      </c>
      <c r="AE6221" s="5">
        <v>2</v>
      </c>
      <c r="AF6221" s="3">
        <v>1.4503164693594</v>
      </c>
      <c r="AG6221" s="3">
        <v>44.5451219288758</v>
      </c>
      <c r="AH6221" s="3">
        <v>32.4302473752034</v>
      </c>
      <c r="AI6221" s="3">
        <v>17.644445061267</v>
      </c>
      <c r="AJ6221" s="3">
        <v>11.4208447593809</v>
      </c>
      <c r="AK6221" s="3"/>
      <c r="AL6221" s="3"/>
      <c r="AM6221" s="3"/>
      <c r="AN6221" s="5" t="s">
        <v>46</v>
      </c>
      <c r="AO6221" s="1"/>
      <c r="AP6221" s="1"/>
      <c r="AQ6221" s="1"/>
    </row>
    <row r="6222" spans="1:43">
      <c r="A6222" s="1" t="s">
        <v>15478</v>
      </c>
      <c r="B6222" s="1" t="s">
        <v>15479</v>
      </c>
      <c r="C6222" s="3">
        <v>3.88767123287671</v>
      </c>
      <c r="D6222" s="4">
        <v>42818</v>
      </c>
      <c r="E6222" s="3">
        <v>0.3994793447</v>
      </c>
      <c r="F6222" s="5" t="s">
        <v>15480</v>
      </c>
      <c r="G6222" s="5">
        <v>1420</v>
      </c>
      <c r="H6222" s="5" t="s">
        <v>93</v>
      </c>
      <c r="I6222" s="3">
        <v>2.24249334853668</v>
      </c>
      <c r="J6222" s="3">
        <v>77.4</v>
      </c>
      <c r="K6222" s="3">
        <v>3.94126738794436</v>
      </c>
      <c r="L6222" s="3">
        <v>13.5777998017839</v>
      </c>
      <c r="M6222" s="3">
        <v>0.167566561161799</v>
      </c>
      <c r="N6222" s="3">
        <v>83.7325349301397</v>
      </c>
      <c r="O6222" s="3">
        <v>5.55918901242643</v>
      </c>
      <c r="P6222" s="3">
        <v>69.215291750503</v>
      </c>
      <c r="Q6222" s="3">
        <v>3.75417845204421</v>
      </c>
      <c r="R6222" s="3">
        <v>87.9256965944273</v>
      </c>
      <c r="S6222" s="3">
        <v>27.4076413009157</v>
      </c>
      <c r="T6222" s="3">
        <v>65.3785071466384</v>
      </c>
      <c r="U6222" s="3">
        <v>78.9590249912386</v>
      </c>
      <c r="V6222" s="3">
        <v>50.4429678848283</v>
      </c>
      <c r="W6222" s="3">
        <v>67.7829699158326</v>
      </c>
      <c r="X6222" s="3">
        <v>46.6292134831461</v>
      </c>
      <c r="Y6222" s="3"/>
      <c r="Z6222" s="3"/>
      <c r="AA6222" s="3">
        <v>0.155927574184017</v>
      </c>
      <c r="AB6222" s="3">
        <v>0.204446183656063</v>
      </c>
      <c r="AC6222" s="3">
        <v>-16.0282739516668</v>
      </c>
      <c r="AD6222" s="3">
        <v>1.17229475370384</v>
      </c>
      <c r="AE6222" s="5">
        <v>3</v>
      </c>
      <c r="AF6222" s="3">
        <v>1.39400511137911</v>
      </c>
      <c r="AG6222" s="3">
        <v>20.285875146404</v>
      </c>
      <c r="AH6222" s="3">
        <v>36.5959615807663</v>
      </c>
      <c r="AI6222" s="3">
        <v>18.8952742098516</v>
      </c>
      <c r="AJ6222" s="3"/>
      <c r="AK6222" s="3"/>
      <c r="AL6222" s="3"/>
      <c r="AM6222" s="3"/>
      <c r="AN6222" s="5" t="s">
        <v>46</v>
      </c>
      <c r="AO6222" s="1"/>
      <c r="AP6222" s="1"/>
      <c r="AQ6222" s="1"/>
    </row>
    <row r="6223" spans="1:43">
      <c r="A6223" s="1" t="s">
        <v>15481</v>
      </c>
      <c r="B6223" s="1" t="s">
        <v>15482</v>
      </c>
      <c r="C6223" s="3">
        <v>5.65205479452055</v>
      </c>
      <c r="D6223" s="4">
        <v>42174</v>
      </c>
      <c r="E6223" s="3">
        <v>0.8358520011</v>
      </c>
      <c r="F6223" s="5" t="s">
        <v>11566</v>
      </c>
      <c r="G6223" s="5">
        <v>2064</v>
      </c>
      <c r="H6223" s="5" t="s">
        <v>60</v>
      </c>
      <c r="I6223" s="3">
        <v>2.68817204301075</v>
      </c>
      <c r="J6223" s="3">
        <v>67.5595238095238</v>
      </c>
      <c r="K6223" s="3">
        <v>-0.830737279335407</v>
      </c>
      <c r="L6223" s="3">
        <v>96.1649089165868</v>
      </c>
      <c r="M6223" s="3">
        <v>-1.74897119341563</v>
      </c>
      <c r="N6223" s="3">
        <v>74.5796241345203</v>
      </c>
      <c r="O6223" s="3">
        <v>0.392330242394993</v>
      </c>
      <c r="P6223" s="3">
        <v>79.8174442190669</v>
      </c>
      <c r="Q6223" s="3">
        <v>7.17264012804693</v>
      </c>
      <c r="R6223" s="3">
        <v>60.4188481675393</v>
      </c>
      <c r="S6223" s="3">
        <v>23.9099290145429</v>
      </c>
      <c r="T6223" s="3">
        <v>68.8405797101449</v>
      </c>
      <c r="U6223" s="3">
        <v>10.4768336542844</v>
      </c>
      <c r="V6223" s="3">
        <v>92.8692699490662</v>
      </c>
      <c r="W6223" s="3">
        <v>-27.666299690377</v>
      </c>
      <c r="X6223" s="3">
        <v>98.6363636363636</v>
      </c>
      <c r="Y6223" s="3">
        <v>-5.74278102512661</v>
      </c>
      <c r="Z6223" s="3">
        <v>97.4110032362459</v>
      </c>
      <c r="AA6223" s="3">
        <v>0.163305977424471</v>
      </c>
      <c r="AB6223" s="3">
        <v>-0.0852518878407517</v>
      </c>
      <c r="AC6223" s="3">
        <v>-48.6793436674428</v>
      </c>
      <c r="AD6223" s="3">
        <v>-0.209862750532501</v>
      </c>
      <c r="AE6223" s="5">
        <v>7</v>
      </c>
      <c r="AF6223" s="3">
        <v>-0.917566414683193</v>
      </c>
      <c r="AG6223" s="3">
        <v>12.4502880083432</v>
      </c>
      <c r="AH6223" s="3">
        <v>8.78963318548498</v>
      </c>
      <c r="AI6223" s="3">
        <v>-7.76275661738263</v>
      </c>
      <c r="AJ6223" s="3">
        <v>-2.46147889639041</v>
      </c>
      <c r="AK6223" s="3"/>
      <c r="AL6223" s="3"/>
      <c r="AM6223" s="3">
        <v>0.01</v>
      </c>
      <c r="AN6223" s="5" t="s">
        <v>206</v>
      </c>
      <c r="AO6223" s="1"/>
      <c r="AP6223" s="1"/>
      <c r="AQ6223" s="1"/>
    </row>
    <row r="6224" spans="1:43">
      <c r="A6224" s="1" t="s">
        <v>15483</v>
      </c>
      <c r="B6224" s="1" t="s">
        <v>15484</v>
      </c>
      <c r="C6224" s="3">
        <v>5.63561643835616</v>
      </c>
      <c r="D6224" s="4">
        <v>42180</v>
      </c>
      <c r="E6224" s="3">
        <v>3.0888119461</v>
      </c>
      <c r="F6224" s="5" t="s">
        <v>11566</v>
      </c>
      <c r="G6224" s="5">
        <v>2058</v>
      </c>
      <c r="H6224" s="5" t="s">
        <v>60</v>
      </c>
      <c r="I6224" s="3">
        <v>-6.36550308008214</v>
      </c>
      <c r="J6224" s="3">
        <v>94.1468253968254</v>
      </c>
      <c r="K6224" s="3">
        <v>1.10864745011085</v>
      </c>
      <c r="L6224" s="3">
        <v>68.5522531160115</v>
      </c>
      <c r="M6224" s="3">
        <v>-5.97938144329896</v>
      </c>
      <c r="N6224" s="3">
        <v>92.4826904055391</v>
      </c>
      <c r="O6224" s="3">
        <v>4.46950258256995</v>
      </c>
      <c r="P6224" s="3">
        <v>65.1115618661258</v>
      </c>
      <c r="Q6224" s="3">
        <v>10.7450557412402</v>
      </c>
      <c r="R6224" s="3">
        <v>53.6125654450262</v>
      </c>
      <c r="S6224" s="3">
        <v>21.948835699498</v>
      </c>
      <c r="T6224" s="3">
        <v>73.3091787439614</v>
      </c>
      <c r="U6224" s="3">
        <v>15.34900964762</v>
      </c>
      <c r="V6224" s="3">
        <v>91.5110356536503</v>
      </c>
      <c r="W6224" s="3">
        <v>-14.5367717582916</v>
      </c>
      <c r="X6224" s="3">
        <v>96.3636363636364</v>
      </c>
      <c r="Y6224" s="3">
        <v>5.69150901737604</v>
      </c>
      <c r="Z6224" s="3">
        <v>95.1456310679612</v>
      </c>
      <c r="AA6224" s="3">
        <v>0.104678947129593</v>
      </c>
      <c r="AB6224" s="3">
        <v>-0.0444415855365056</v>
      </c>
      <c r="AC6224" s="3">
        <v>-39.5198426574666</v>
      </c>
      <c r="AD6224" s="3">
        <v>-0.128855503884919</v>
      </c>
      <c r="AE6224" s="5">
        <v>6</v>
      </c>
      <c r="AF6224" s="3">
        <v>-0.4264112892571</v>
      </c>
      <c r="AG6224" s="3">
        <v>5.3025043981012</v>
      </c>
      <c r="AH6224" s="3">
        <v>10.6419828670509</v>
      </c>
      <c r="AI6224" s="3">
        <v>-4.74991582320254</v>
      </c>
      <c r="AJ6224" s="3">
        <v>-1.21327640139385</v>
      </c>
      <c r="AK6224" s="3"/>
      <c r="AL6224" s="3"/>
      <c r="AM6224" s="3">
        <v>0.01</v>
      </c>
      <c r="AN6224" s="5" t="s">
        <v>206</v>
      </c>
      <c r="AO6224" s="1"/>
      <c r="AP6224" s="1"/>
      <c r="AQ6224" s="1"/>
    </row>
    <row r="6225" spans="1:43">
      <c r="A6225" s="1" t="s">
        <v>15485</v>
      </c>
      <c r="B6225" s="1" t="s">
        <v>15486</v>
      </c>
      <c r="C6225" s="3">
        <v>5.69041095890411</v>
      </c>
      <c r="D6225" s="4">
        <v>42160</v>
      </c>
      <c r="E6225" s="3">
        <v>0.4461590399</v>
      </c>
      <c r="F6225" s="5" t="s">
        <v>11566</v>
      </c>
      <c r="G6225" s="5">
        <v>2078</v>
      </c>
      <c r="H6225" s="5" t="s">
        <v>60</v>
      </c>
      <c r="I6225" s="3">
        <v>12.0111731843575</v>
      </c>
      <c r="J6225" s="3">
        <v>11.1111111111111</v>
      </c>
      <c r="K6225" s="3">
        <v>3.43938091143594</v>
      </c>
      <c r="L6225" s="3">
        <v>28.9549376797699</v>
      </c>
      <c r="M6225" s="3">
        <v>11.595547309833</v>
      </c>
      <c r="N6225" s="3">
        <v>2.37388724035608</v>
      </c>
      <c r="O6225" s="3">
        <v>15.0095602294455</v>
      </c>
      <c r="P6225" s="3">
        <v>31.6430020283976</v>
      </c>
      <c r="Q6225" s="3">
        <v>22.2837189142987</v>
      </c>
      <c r="R6225" s="3">
        <v>22.4083769633508</v>
      </c>
      <c r="S6225" s="3">
        <v>31.7883699203985</v>
      </c>
      <c r="T6225" s="3">
        <v>56.0386473429952</v>
      </c>
      <c r="U6225" s="3">
        <v>42.8305177116901</v>
      </c>
      <c r="V6225" s="3">
        <v>75.2122241086587</v>
      </c>
      <c r="W6225" s="3">
        <v>30.2760995569671</v>
      </c>
      <c r="X6225" s="3">
        <v>69.0909090909091</v>
      </c>
      <c r="Y6225" s="3">
        <v>76.4530338617743</v>
      </c>
      <c r="Z6225" s="3">
        <v>48.8673139158576</v>
      </c>
      <c r="AA6225" s="3">
        <v>0.190964332465859</v>
      </c>
      <c r="AB6225" s="3">
        <v>0.107362310841413</v>
      </c>
      <c r="AC6225" s="3">
        <v>-20.9593326381647</v>
      </c>
      <c r="AD6225" s="3">
        <v>0.438894952433304</v>
      </c>
      <c r="AE6225" s="5">
        <v>4</v>
      </c>
      <c r="AF6225" s="3">
        <v>0.685768528982622</v>
      </c>
      <c r="AG6225" s="3">
        <v>20.1827725893034</v>
      </c>
      <c r="AH6225" s="3">
        <v>24.6532654550222</v>
      </c>
      <c r="AI6225" s="3">
        <v>12.2191950391839</v>
      </c>
      <c r="AJ6225" s="3">
        <v>13.3337384088034</v>
      </c>
      <c r="AK6225" s="3"/>
      <c r="AL6225" s="3"/>
      <c r="AM6225" s="3"/>
      <c r="AN6225" s="5" t="s">
        <v>46</v>
      </c>
      <c r="AO6225" s="1"/>
      <c r="AP6225" s="1"/>
      <c r="AQ6225" s="1"/>
    </row>
    <row r="6226" spans="1:43">
      <c r="A6226" s="1" t="s">
        <v>15487</v>
      </c>
      <c r="B6226" s="1" t="s">
        <v>15488</v>
      </c>
      <c r="C6226" s="3">
        <v>0.473972602739726</v>
      </c>
      <c r="D6226" s="4">
        <v>44064</v>
      </c>
      <c r="E6226" s="3">
        <v>3.8974810687</v>
      </c>
      <c r="F6226" s="5" t="s">
        <v>2234</v>
      </c>
      <c r="G6226" s="5">
        <v>174</v>
      </c>
      <c r="H6226" s="5" t="s">
        <v>55</v>
      </c>
      <c r="I6226" s="3">
        <v>9.13568773234199</v>
      </c>
      <c r="J6226" s="3">
        <v>59.3466424682396</v>
      </c>
      <c r="K6226" s="3">
        <v>1.32884631978599</v>
      </c>
      <c r="L6226" s="3">
        <v>73.4463276836158</v>
      </c>
      <c r="M6226" s="3">
        <v>3.9939780375487</v>
      </c>
      <c r="N6226" s="3">
        <v>61.2806702573309</v>
      </c>
      <c r="O6226" s="3">
        <v>19.7043832823649</v>
      </c>
      <c r="P6226" s="3">
        <v>46.953642384106</v>
      </c>
      <c r="Q6226" s="3"/>
      <c r="R6226" s="3"/>
      <c r="S6226" s="3"/>
      <c r="T6226" s="3"/>
      <c r="U6226" s="3"/>
      <c r="V6226" s="3"/>
      <c r="W6226" s="3"/>
      <c r="X6226" s="3"/>
      <c r="Y6226" s="3"/>
      <c r="Z6226" s="3"/>
      <c r="AA6226" s="3">
        <v>0.163525339265164</v>
      </c>
      <c r="AB6226" s="3">
        <v>0.277582355100127</v>
      </c>
      <c r="AC6226" s="3">
        <v>-8.46513152503482</v>
      </c>
      <c r="AD6226" s="3"/>
      <c r="AE6226" s="5">
        <v>3</v>
      </c>
      <c r="AF6226" s="3">
        <v>2.69580366882556</v>
      </c>
      <c r="AG6226" s="3"/>
      <c r="AH6226" s="3"/>
      <c r="AI6226" s="3"/>
      <c r="AJ6226" s="3"/>
      <c r="AK6226" s="3"/>
      <c r="AL6226" s="3"/>
      <c r="AM6226" s="3"/>
      <c r="AN6226" s="5" t="s">
        <v>1266</v>
      </c>
      <c r="AO6226" s="1"/>
      <c r="AP6226" s="1"/>
      <c r="AQ6226" s="1"/>
    </row>
    <row r="6227" spans="1:43">
      <c r="A6227" s="1" t="s">
        <v>15489</v>
      </c>
      <c r="B6227" s="1" t="s">
        <v>15490</v>
      </c>
      <c r="C6227" s="3">
        <v>4.14246575342466</v>
      </c>
      <c r="D6227" s="4">
        <v>42725</v>
      </c>
      <c r="E6227" s="3">
        <v>0.4003351608</v>
      </c>
      <c r="F6227" s="5" t="s">
        <v>1280</v>
      </c>
      <c r="G6227" s="5">
        <v>1513</v>
      </c>
      <c r="H6227" s="5" t="s">
        <v>93</v>
      </c>
      <c r="I6227" s="3">
        <v>13.8443097822468</v>
      </c>
      <c r="J6227" s="3">
        <v>13.35</v>
      </c>
      <c r="K6227" s="3">
        <v>2.56164137020817</v>
      </c>
      <c r="L6227" s="3">
        <v>35.0346878097126</v>
      </c>
      <c r="M6227" s="3">
        <v>13.1436135009927</v>
      </c>
      <c r="N6227" s="3">
        <v>1.54690618762475</v>
      </c>
      <c r="O6227" s="3">
        <v>13.8443097822468</v>
      </c>
      <c r="P6227" s="3">
        <v>41.2977867203219</v>
      </c>
      <c r="Q6227" s="3">
        <v>13.1585914747154</v>
      </c>
      <c r="R6227" s="3">
        <v>50.515995872033</v>
      </c>
      <c r="S6227" s="3">
        <v>52.2622016387602</v>
      </c>
      <c r="T6227" s="3">
        <v>40.2329274748544</v>
      </c>
      <c r="U6227" s="3">
        <v>105.012591437822</v>
      </c>
      <c r="V6227" s="3">
        <v>39.1472868217054</v>
      </c>
      <c r="W6227" s="3">
        <v>85.9675840313282</v>
      </c>
      <c r="X6227" s="3">
        <v>37.8277153558052</v>
      </c>
      <c r="Y6227" s="3"/>
      <c r="Z6227" s="3"/>
      <c r="AA6227" s="3">
        <v>0.225895818722189</v>
      </c>
      <c r="AB6227" s="3">
        <v>0.258793815160645</v>
      </c>
      <c r="AC6227" s="3">
        <v>-19.4282984314038</v>
      </c>
      <c r="AD6227" s="3">
        <v>1.18010303184017</v>
      </c>
      <c r="AE6227" s="5">
        <v>5</v>
      </c>
      <c r="AF6227" s="3">
        <v>1.71779921509173</v>
      </c>
      <c r="AG6227" s="3">
        <v>55.4613198424249</v>
      </c>
      <c r="AH6227" s="3">
        <v>44.8546208260447</v>
      </c>
      <c r="AI6227" s="3">
        <v>22.4671891441124</v>
      </c>
      <c r="AJ6227" s="3">
        <v>14.9643676513078</v>
      </c>
      <c r="AK6227" s="3"/>
      <c r="AL6227" s="3"/>
      <c r="AM6227" s="3"/>
      <c r="AN6227" s="5" t="s">
        <v>46</v>
      </c>
      <c r="AO6227" s="1"/>
      <c r="AP6227" s="1"/>
      <c r="AQ6227" s="1"/>
    </row>
    <row r="6228" spans="1:43">
      <c r="A6228" s="1" t="s">
        <v>15491</v>
      </c>
      <c r="B6228" s="1" t="s">
        <v>15492</v>
      </c>
      <c r="C6228" s="3">
        <v>4.11780821917808</v>
      </c>
      <c r="D6228" s="4">
        <v>42734</v>
      </c>
      <c r="E6228" s="3">
        <v>0.467575859</v>
      </c>
      <c r="F6228" s="5" t="s">
        <v>15493</v>
      </c>
      <c r="G6228" s="5">
        <v>1192</v>
      </c>
      <c r="H6228" s="5" t="s">
        <v>93</v>
      </c>
      <c r="I6228" s="3">
        <v>-2.93715846994536</v>
      </c>
      <c r="J6228" s="3">
        <v>97.85</v>
      </c>
      <c r="K6228" s="3">
        <v>0.670665470174268</v>
      </c>
      <c r="L6228" s="3">
        <v>80.5252725470763</v>
      </c>
      <c r="M6228" s="3">
        <v>-4.33123877917416</v>
      </c>
      <c r="N6228" s="3">
        <v>96.6566866267465</v>
      </c>
      <c r="O6228" s="3">
        <v>7.34249886689832</v>
      </c>
      <c r="P6228" s="3">
        <v>58.9034205231388</v>
      </c>
      <c r="Q6228" s="3">
        <v>22.0650555491925</v>
      </c>
      <c r="R6228" s="3">
        <v>32.3529411764706</v>
      </c>
      <c r="S6228" s="3">
        <v>49.3169877408056</v>
      </c>
      <c r="T6228" s="3">
        <v>42.932768660667</v>
      </c>
      <c r="U6228" s="3">
        <v>110.227833119637</v>
      </c>
      <c r="V6228" s="3">
        <v>37.375415282392</v>
      </c>
      <c r="W6228" s="3">
        <v>112.639664804469</v>
      </c>
      <c r="X6228" s="3">
        <v>24.2821473158552</v>
      </c>
      <c r="Y6228" s="3"/>
      <c r="Z6228" s="3"/>
      <c r="AA6228" s="3">
        <v>0.178570063097413</v>
      </c>
      <c r="AB6228" s="3">
        <v>0.265908378365939</v>
      </c>
      <c r="AC6228" s="3">
        <v>-23.6752244846339</v>
      </c>
      <c r="AD6228" s="3">
        <v>1.20519642837943</v>
      </c>
      <c r="AE6228" s="5">
        <v>3</v>
      </c>
      <c r="AF6228" s="3">
        <v>2.219624233388</v>
      </c>
      <c r="AG6228" s="3">
        <v>48.1953318484099</v>
      </c>
      <c r="AH6228" s="3">
        <v>47.1097440508468</v>
      </c>
      <c r="AI6228" s="3">
        <v>27.8603704433265</v>
      </c>
      <c r="AJ6228" s="3">
        <v>21.1530673029101</v>
      </c>
      <c r="AK6228" s="3"/>
      <c r="AL6228" s="3"/>
      <c r="AM6228" s="3"/>
      <c r="AN6228" s="5" t="s">
        <v>46</v>
      </c>
      <c r="AO6228" s="1"/>
      <c r="AP6228" s="1"/>
      <c r="AQ6228" s="1"/>
    </row>
    <row r="6229" spans="1:43">
      <c r="A6229" s="1" t="s">
        <v>15494</v>
      </c>
      <c r="B6229" s="1" t="s">
        <v>15495</v>
      </c>
      <c r="C6229" s="3">
        <v>3.63835616438356</v>
      </c>
      <c r="D6229" s="4">
        <v>42909</v>
      </c>
      <c r="E6229" s="3">
        <v>5.2300107436</v>
      </c>
      <c r="F6229" s="5" t="s">
        <v>1656</v>
      </c>
      <c r="G6229" s="5">
        <v>982</v>
      </c>
      <c r="H6229" s="5" t="s">
        <v>55</v>
      </c>
      <c r="I6229" s="3">
        <v>-5.431675242996</v>
      </c>
      <c r="J6229" s="3">
        <v>99.1530550514217</v>
      </c>
      <c r="K6229" s="3">
        <v>1.00322777632381</v>
      </c>
      <c r="L6229" s="3">
        <v>77.7966101694915</v>
      </c>
      <c r="M6229" s="3">
        <v>-9.95839328070926</v>
      </c>
      <c r="N6229" s="3">
        <v>99.4015559545182</v>
      </c>
      <c r="O6229" s="3">
        <v>20.409755082939</v>
      </c>
      <c r="P6229" s="3">
        <v>42.7152317880795</v>
      </c>
      <c r="Q6229" s="3">
        <v>10.1512700979926</v>
      </c>
      <c r="R6229" s="3">
        <v>85.3658536585366</v>
      </c>
      <c r="S6229" s="3">
        <v>65.9452486742153</v>
      </c>
      <c r="T6229" s="3">
        <v>49.609375</v>
      </c>
      <c r="U6229" s="3">
        <v>188.512334911537</v>
      </c>
      <c r="V6229" s="3">
        <v>19.7831978319783</v>
      </c>
      <c r="W6229" s="3">
        <v>150.253971684859</v>
      </c>
      <c r="X6229" s="3">
        <v>22.0367278797997</v>
      </c>
      <c r="Y6229" s="3"/>
      <c r="Z6229" s="3"/>
      <c r="AA6229" s="3">
        <v>0.208702389012946</v>
      </c>
      <c r="AB6229" s="3">
        <v>0.280306426488083</v>
      </c>
      <c r="AC6229" s="3">
        <v>-21.4157348242812</v>
      </c>
      <c r="AD6229" s="3">
        <v>1.6665858366598</v>
      </c>
      <c r="AE6229" s="5">
        <v>3</v>
      </c>
      <c r="AF6229" s="3">
        <v>2.76890658560065</v>
      </c>
      <c r="AG6229" s="3">
        <v>80.9256805921032</v>
      </c>
      <c r="AH6229" s="3">
        <v>69.6287414028346</v>
      </c>
      <c r="AI6229" s="3">
        <v>33.1420720552003</v>
      </c>
      <c r="AJ6229" s="3"/>
      <c r="AK6229" s="3"/>
      <c r="AL6229" s="3"/>
      <c r="AM6229" s="3"/>
      <c r="AN6229" s="5" t="s">
        <v>46</v>
      </c>
      <c r="AO6229" s="1"/>
      <c r="AP6229" s="1"/>
      <c r="AQ6229" s="1"/>
    </row>
    <row r="6230" spans="1:43">
      <c r="A6230" s="1" t="s">
        <v>15496</v>
      </c>
      <c r="B6230" s="1" t="s">
        <v>15497</v>
      </c>
      <c r="C6230" s="3">
        <v>2.37534246575342</v>
      </c>
      <c r="D6230" s="4">
        <v>43370</v>
      </c>
      <c r="E6230" s="3">
        <v>3.2731311897</v>
      </c>
      <c r="F6230" s="5" t="s">
        <v>7348</v>
      </c>
      <c r="G6230" s="5">
        <v>868</v>
      </c>
      <c r="H6230" s="5" t="s">
        <v>55</v>
      </c>
      <c r="I6230" s="3">
        <v>3.26086956521739</v>
      </c>
      <c r="J6230" s="3">
        <v>85.2389594676346</v>
      </c>
      <c r="K6230" s="3">
        <v>-2.20761503162596</v>
      </c>
      <c r="L6230" s="3">
        <v>98.8135593220339</v>
      </c>
      <c r="M6230" s="3">
        <v>-5.73819485953378</v>
      </c>
      <c r="N6230" s="3">
        <v>97.606223818073</v>
      </c>
      <c r="O6230" s="3">
        <v>17.7117655991834</v>
      </c>
      <c r="P6230" s="3">
        <v>55.1655629139073</v>
      </c>
      <c r="Q6230" s="3">
        <v>13.2873939320197</v>
      </c>
      <c r="R6230" s="3">
        <v>79.2682926829268</v>
      </c>
      <c r="S6230" s="3">
        <v>61.7314423052118</v>
      </c>
      <c r="T6230" s="3">
        <v>55.95703125</v>
      </c>
      <c r="U6230" s="3">
        <v>83.9883570305374</v>
      </c>
      <c r="V6230" s="3">
        <v>84.2818428184282</v>
      </c>
      <c r="W6230" s="3"/>
      <c r="X6230" s="3"/>
      <c r="Y6230" s="3"/>
      <c r="Z6230" s="3"/>
      <c r="AA6230" s="3">
        <v>0.207659977702667</v>
      </c>
      <c r="AB6230" s="3">
        <v>0.301781987788854</v>
      </c>
      <c r="AC6230" s="3">
        <v>-18.4550743374273</v>
      </c>
      <c r="AD6230" s="3"/>
      <c r="AE6230" s="5">
        <v>2</v>
      </c>
      <c r="AF6230" s="3">
        <v>2.55849036469477</v>
      </c>
      <c r="AG6230" s="3">
        <v>74.5696109854531</v>
      </c>
      <c r="AH6230" s="3">
        <v>39.2739098691182</v>
      </c>
      <c r="AI6230" s="3"/>
      <c r="AJ6230" s="3"/>
      <c r="AK6230" s="3"/>
      <c r="AL6230" s="3"/>
      <c r="AM6230" s="3"/>
      <c r="AN6230" s="5" t="s">
        <v>1266</v>
      </c>
      <c r="AO6230" s="1"/>
      <c r="AP6230" s="1"/>
      <c r="AQ6230" s="1"/>
    </row>
    <row r="6231" spans="1:43">
      <c r="A6231" s="1" t="s">
        <v>15498</v>
      </c>
      <c r="B6231" s="1" t="s">
        <v>15499</v>
      </c>
      <c r="C6231" s="3">
        <v>0.857534246575342</v>
      </c>
      <c r="D6231" s="4">
        <v>43924</v>
      </c>
      <c r="E6231" s="3">
        <v>1.2718184561</v>
      </c>
      <c r="F6231" s="5" t="s">
        <v>15500</v>
      </c>
      <c r="G6231" s="5">
        <v>314</v>
      </c>
      <c r="H6231" s="5" t="s">
        <v>60</v>
      </c>
      <c r="I6231" s="3">
        <v>-2.56789211158323</v>
      </c>
      <c r="J6231" s="3">
        <v>87.9960317460317</v>
      </c>
      <c r="K6231" s="3">
        <v>0.870230467629328</v>
      </c>
      <c r="L6231" s="3">
        <v>73.4419942473634</v>
      </c>
      <c r="M6231" s="3">
        <v>-2.16120953529358</v>
      </c>
      <c r="N6231" s="3">
        <v>78.3382789317507</v>
      </c>
      <c r="O6231" s="3">
        <v>-5.77936578829835</v>
      </c>
      <c r="P6231" s="3">
        <v>90.6693711967546</v>
      </c>
      <c r="Q6231" s="3">
        <v>-9.60665009855173</v>
      </c>
      <c r="R6231" s="3">
        <v>90.6806282722513</v>
      </c>
      <c r="S6231" s="3"/>
      <c r="T6231" s="3"/>
      <c r="U6231" s="3"/>
      <c r="V6231" s="3"/>
      <c r="W6231" s="3"/>
      <c r="X6231" s="3"/>
      <c r="Y6231" s="3"/>
      <c r="Z6231" s="3"/>
      <c r="AA6231" s="3">
        <v>0.0199508469736611</v>
      </c>
      <c r="AB6231" s="3">
        <v>0.0275040197603418</v>
      </c>
      <c r="AC6231" s="3">
        <v>-18.6352337422821</v>
      </c>
      <c r="AD6231" s="3"/>
      <c r="AE6231" s="5">
        <v>2</v>
      </c>
      <c r="AF6231" s="3">
        <v>0.205204777561857</v>
      </c>
      <c r="AG6231" s="3"/>
      <c r="AH6231" s="3"/>
      <c r="AI6231" s="3"/>
      <c r="AJ6231" s="3"/>
      <c r="AK6231" s="3"/>
      <c r="AL6231" s="3"/>
      <c r="AM6231" s="3"/>
      <c r="AN6231" s="5" t="s">
        <v>46</v>
      </c>
      <c r="AO6231" s="1"/>
      <c r="AP6231" s="1"/>
      <c r="AQ6231" s="1"/>
    </row>
    <row r="6232" spans="1:43">
      <c r="A6232" s="1" t="s">
        <v>15501</v>
      </c>
      <c r="B6232" s="1" t="s">
        <v>15502</v>
      </c>
      <c r="C6232" s="3">
        <v>6.4</v>
      </c>
      <c r="D6232" s="4">
        <v>41901</v>
      </c>
      <c r="E6232" s="3">
        <v>61.0239398163</v>
      </c>
      <c r="F6232" s="5" t="s">
        <v>1506</v>
      </c>
      <c r="G6232" s="5">
        <v>273</v>
      </c>
      <c r="H6232" s="5" t="s">
        <v>93</v>
      </c>
      <c r="I6232" s="3">
        <v>9.20368147258904</v>
      </c>
      <c r="J6232" s="3">
        <v>33.65</v>
      </c>
      <c r="K6232" s="3">
        <v>2.20973782771536</v>
      </c>
      <c r="L6232" s="3">
        <v>40.6342913776016</v>
      </c>
      <c r="M6232" s="3">
        <v>1.63873370577282</v>
      </c>
      <c r="N6232" s="3">
        <v>60.7285429141717</v>
      </c>
      <c r="O6232" s="3">
        <v>14.0409527789386</v>
      </c>
      <c r="P6232" s="3">
        <v>40.8953722334004</v>
      </c>
      <c r="Q6232" s="3">
        <v>38.4576357179097</v>
      </c>
      <c r="R6232" s="3">
        <v>7.17234262125903</v>
      </c>
      <c r="S6232" s="3">
        <v>63.4131736526946</v>
      </c>
      <c r="T6232" s="3">
        <v>28.9571201694018</v>
      </c>
      <c r="U6232" s="3">
        <v>116.587301587302</v>
      </c>
      <c r="V6232" s="3">
        <v>34.8837209302326</v>
      </c>
      <c r="W6232" s="3">
        <v>90.9727081875437</v>
      </c>
      <c r="X6232" s="3">
        <v>35.2059925093633</v>
      </c>
      <c r="Y6232" s="3">
        <v>243.212181196794</v>
      </c>
      <c r="Z6232" s="3">
        <v>4.67532467532468</v>
      </c>
      <c r="AA6232" s="3">
        <v>0.307094732434756</v>
      </c>
      <c r="AB6232" s="3">
        <v>0.211979411918488</v>
      </c>
      <c r="AC6232" s="3">
        <v>-29.2163009404389</v>
      </c>
      <c r="AD6232" s="3">
        <v>0.822091230503979</v>
      </c>
      <c r="AE6232" s="5">
        <v>3</v>
      </c>
      <c r="AF6232" s="3">
        <v>1.72816834449404</v>
      </c>
      <c r="AG6232" s="3">
        <v>53.4611337150702</v>
      </c>
      <c r="AH6232" s="3">
        <v>54.4083633032388</v>
      </c>
      <c r="AI6232" s="3">
        <v>23.4310573753966</v>
      </c>
      <c r="AJ6232" s="3">
        <v>30.9224754816136</v>
      </c>
      <c r="AK6232" s="3">
        <v>32.2545733296238</v>
      </c>
      <c r="AL6232" s="3"/>
      <c r="AM6232" s="3"/>
      <c r="AN6232" s="5" t="s">
        <v>46</v>
      </c>
      <c r="AO6232" s="1"/>
      <c r="AP6232" s="1"/>
      <c r="AQ6232" s="1"/>
    </row>
    <row r="6233" spans="1:43">
      <c r="A6233" s="1" t="s">
        <v>15503</v>
      </c>
      <c r="B6233" s="1" t="s">
        <v>15504</v>
      </c>
      <c r="C6233" s="3">
        <v>6.06575342465753</v>
      </c>
      <c r="D6233" s="4">
        <v>42023</v>
      </c>
      <c r="E6233" s="3">
        <v>24.9349575755</v>
      </c>
      <c r="F6233" s="5" t="s">
        <v>15505</v>
      </c>
      <c r="G6233" s="5">
        <v>1493</v>
      </c>
      <c r="H6233" s="5" t="s">
        <v>93</v>
      </c>
      <c r="I6233" s="3">
        <v>18.0953394821391</v>
      </c>
      <c r="J6233" s="3">
        <v>2.75</v>
      </c>
      <c r="K6233" s="3">
        <v>2.7450980392157</v>
      </c>
      <c r="L6233" s="3">
        <v>32.0614469772052</v>
      </c>
      <c r="M6233" s="3">
        <v>9.83544659416891</v>
      </c>
      <c r="N6233" s="3">
        <v>6.1377245508982</v>
      </c>
      <c r="O6233" s="3">
        <v>31.995855965011</v>
      </c>
      <c r="P6233" s="3">
        <v>2.46478873239437</v>
      </c>
      <c r="Q6233" s="3">
        <v>59.9385109629964</v>
      </c>
      <c r="R6233" s="3">
        <v>0.361197110423117</v>
      </c>
      <c r="S6233" s="3">
        <v>93.6604154826686</v>
      </c>
      <c r="T6233" s="3">
        <v>6.77607199576496</v>
      </c>
      <c r="U6233" s="3">
        <v>152.611016597536</v>
      </c>
      <c r="V6233" s="3">
        <v>19.2137320044297</v>
      </c>
      <c r="W6233" s="3">
        <v>105.271004933457</v>
      </c>
      <c r="X6233" s="3">
        <v>27.7777777777778</v>
      </c>
      <c r="Y6233" s="3">
        <v>269.562283131746</v>
      </c>
      <c r="Z6233" s="3">
        <v>2.5974025974026</v>
      </c>
      <c r="AA6233" s="3">
        <v>0.358426702427853</v>
      </c>
      <c r="AB6233" s="3">
        <v>0.214877908395601</v>
      </c>
      <c r="AC6233" s="3">
        <v>-33.8325391422737</v>
      </c>
      <c r="AD6233" s="3">
        <v>0.799048246527323</v>
      </c>
      <c r="AE6233" s="5">
        <v>2</v>
      </c>
      <c r="AF6233" s="3">
        <v>1.80269053010465</v>
      </c>
      <c r="AG6233" s="3">
        <v>82.1908427280607</v>
      </c>
      <c r="AH6233" s="3">
        <v>63.2540987339673</v>
      </c>
      <c r="AI6233" s="3">
        <v>26.135545921031</v>
      </c>
      <c r="AJ6233" s="3">
        <v>32.9197324634698</v>
      </c>
      <c r="AK6233" s="3"/>
      <c r="AL6233" s="3"/>
      <c r="AM6233" s="3"/>
      <c r="AN6233" s="5" t="s">
        <v>51</v>
      </c>
      <c r="AO6233" s="1"/>
      <c r="AP6233" s="1"/>
      <c r="AQ6233" s="1"/>
    </row>
    <row r="6234" spans="1:43">
      <c r="A6234" s="1" t="s">
        <v>15506</v>
      </c>
      <c r="B6234" s="1" t="s">
        <v>15507</v>
      </c>
      <c r="C6234" s="3">
        <v>5.06301369863014</v>
      </c>
      <c r="D6234" s="4">
        <v>42389</v>
      </c>
      <c r="E6234" s="3">
        <v>52.5696013337</v>
      </c>
      <c r="F6234" s="5" t="s">
        <v>2725</v>
      </c>
      <c r="G6234" s="5">
        <v>1849</v>
      </c>
      <c r="H6234" s="5" t="s">
        <v>93</v>
      </c>
      <c r="I6234" s="3">
        <v>7.78217724984111</v>
      </c>
      <c r="J6234" s="3">
        <v>40.45</v>
      </c>
      <c r="K6234" s="3">
        <v>2.90287954449991</v>
      </c>
      <c r="L6234" s="3">
        <v>29.8315163528246</v>
      </c>
      <c r="M6234" s="3">
        <v>3.96548472274612</v>
      </c>
      <c r="N6234" s="3">
        <v>35.9281437125749</v>
      </c>
      <c r="O6234" s="3">
        <v>13.7836722055939</v>
      </c>
      <c r="P6234" s="3">
        <v>41.4989939637827</v>
      </c>
      <c r="Q6234" s="3">
        <v>22.651165377983</v>
      </c>
      <c r="R6234" s="3">
        <v>31.5789473684211</v>
      </c>
      <c r="S6234" s="3">
        <v>44.2525351651946</v>
      </c>
      <c r="T6234" s="3">
        <v>47.5383800952885</v>
      </c>
      <c r="U6234" s="3">
        <v>99.1779584462511</v>
      </c>
      <c r="V6234" s="3">
        <v>41.1960132890365</v>
      </c>
      <c r="W6234" s="3">
        <v>73.7957609062253</v>
      </c>
      <c r="X6234" s="3">
        <v>43.1960049937578</v>
      </c>
      <c r="Y6234" s="3">
        <v>182.801817164407</v>
      </c>
      <c r="Z6234" s="3">
        <v>14.9350649350649</v>
      </c>
      <c r="AA6234" s="3">
        <v>0.220714252346424</v>
      </c>
      <c r="AB6234" s="3">
        <v>0.173279015703726</v>
      </c>
      <c r="AC6234" s="3">
        <v>-29.8497713912475</v>
      </c>
      <c r="AD6234" s="3">
        <v>0.676376413252601</v>
      </c>
      <c r="AE6234" s="5">
        <v>5</v>
      </c>
      <c r="AF6234" s="3">
        <v>1.3878735179647</v>
      </c>
      <c r="AG6234" s="3">
        <v>40.6262546585143</v>
      </c>
      <c r="AH6234" s="3">
        <v>47.2081400362373</v>
      </c>
      <c r="AI6234" s="3">
        <v>19.9352911918054</v>
      </c>
      <c r="AJ6234" s="3">
        <v>28.8347616275161</v>
      </c>
      <c r="AK6234" s="3"/>
      <c r="AL6234" s="3"/>
      <c r="AM6234" s="3"/>
      <c r="AN6234" s="5" t="s">
        <v>51</v>
      </c>
      <c r="AO6234" s="1"/>
      <c r="AP6234" s="1"/>
      <c r="AQ6234" s="1"/>
    </row>
    <row r="6235" spans="1:43">
      <c r="A6235" s="1" t="s">
        <v>15508</v>
      </c>
      <c r="B6235" s="1" t="s">
        <v>15509</v>
      </c>
      <c r="C6235" s="3">
        <v>4.62465753424657</v>
      </c>
      <c r="D6235" s="4">
        <v>42549</v>
      </c>
      <c r="E6235" s="3">
        <v>41.8750980733</v>
      </c>
      <c r="F6235" s="5" t="s">
        <v>270</v>
      </c>
      <c r="G6235" s="5">
        <v>1493</v>
      </c>
      <c r="H6235" s="5" t="s">
        <v>93</v>
      </c>
      <c r="I6235" s="3">
        <v>10.0309837335399</v>
      </c>
      <c r="J6235" s="3">
        <v>30.25</v>
      </c>
      <c r="K6235" s="3">
        <v>1.97415649676957</v>
      </c>
      <c r="L6235" s="3">
        <v>44.9950445986125</v>
      </c>
      <c r="M6235" s="3">
        <v>4.29515418502203</v>
      </c>
      <c r="N6235" s="3">
        <v>33.8323353293413</v>
      </c>
      <c r="O6235" s="3">
        <v>24.7694334650856</v>
      </c>
      <c r="P6235" s="3">
        <v>11.9718309859155</v>
      </c>
      <c r="Q6235" s="3">
        <v>45.468509984639</v>
      </c>
      <c r="R6235" s="3">
        <v>3.45717234262126</v>
      </c>
      <c r="S6235" s="3">
        <v>88.6454183266932</v>
      </c>
      <c r="T6235" s="3">
        <v>9.52885124404447</v>
      </c>
      <c r="U6235" s="3">
        <v>160.403299725023</v>
      </c>
      <c r="V6235" s="3">
        <v>16.3344407530454</v>
      </c>
      <c r="W6235" s="3">
        <v>138.307632769202</v>
      </c>
      <c r="X6235" s="3">
        <v>15.1685393258427</v>
      </c>
      <c r="Y6235" s="3"/>
      <c r="Z6235" s="3"/>
      <c r="AA6235" s="3">
        <v>0.36876352207105</v>
      </c>
      <c r="AB6235" s="3">
        <v>0.28128215300638</v>
      </c>
      <c r="AC6235" s="3">
        <v>-28.6204529855868</v>
      </c>
      <c r="AD6235" s="3">
        <v>1.17051514587406</v>
      </c>
      <c r="AE6235" s="5">
        <v>1</v>
      </c>
      <c r="AF6235" s="3">
        <v>2.34293724951108</v>
      </c>
      <c r="AG6235" s="3">
        <v>80.1042628164732</v>
      </c>
      <c r="AH6235" s="3">
        <v>68.8952995596047</v>
      </c>
      <c r="AI6235" s="3">
        <v>32.8954828228418</v>
      </c>
      <c r="AJ6235" s="3">
        <v>38.5885279136483</v>
      </c>
      <c r="AK6235" s="3"/>
      <c r="AL6235" s="3"/>
      <c r="AM6235" s="3"/>
      <c r="AN6235" s="5" t="s">
        <v>51</v>
      </c>
      <c r="AO6235" s="1"/>
      <c r="AP6235" s="1"/>
      <c r="AQ6235" s="1"/>
    </row>
    <row r="6236" spans="1:43">
      <c r="A6236" s="1" t="s">
        <v>15510</v>
      </c>
      <c r="B6236" s="1" t="s">
        <v>15511</v>
      </c>
      <c r="C6236" s="3">
        <v>4.52328767123288</v>
      </c>
      <c r="D6236" s="4">
        <v>42586</v>
      </c>
      <c r="E6236" s="3">
        <v>41.7993808412</v>
      </c>
      <c r="F6236" s="5" t="s">
        <v>15512</v>
      </c>
      <c r="G6236" s="5">
        <v>1051</v>
      </c>
      <c r="H6236" s="5" t="s">
        <v>93</v>
      </c>
      <c r="I6236" s="3">
        <v>12.7647893123484</v>
      </c>
      <c r="J6236" s="3">
        <v>17.45</v>
      </c>
      <c r="K6236" s="3">
        <v>3.29407820292527</v>
      </c>
      <c r="L6236" s="3">
        <v>23.2903865213082</v>
      </c>
      <c r="M6236" s="3">
        <v>7.60532634795895</v>
      </c>
      <c r="N6236" s="3">
        <v>13.6726546906188</v>
      </c>
      <c r="O6236" s="3">
        <v>25.1815734674183</v>
      </c>
      <c r="P6236" s="3">
        <v>10.8651911468813</v>
      </c>
      <c r="Q6236" s="3">
        <v>35.1409145739664</v>
      </c>
      <c r="R6236" s="3">
        <v>10.3199174406605</v>
      </c>
      <c r="S6236" s="3">
        <v>60.7552830680929</v>
      </c>
      <c r="T6236" s="3">
        <v>30.9158284806776</v>
      </c>
      <c r="U6236" s="3">
        <v>122.24526600541</v>
      </c>
      <c r="V6236" s="3">
        <v>32.1705426356589</v>
      </c>
      <c r="W6236" s="3">
        <v>102.611117152543</v>
      </c>
      <c r="X6236" s="3">
        <v>29.2759051186017</v>
      </c>
      <c r="Y6236" s="3"/>
      <c r="Z6236" s="3"/>
      <c r="AA6236" s="3">
        <v>0.288604040808004</v>
      </c>
      <c r="AB6236" s="3">
        <v>0.229784300267922</v>
      </c>
      <c r="AC6236" s="3">
        <v>-28.547557840617</v>
      </c>
      <c r="AD6236" s="3">
        <v>0.927706249258139</v>
      </c>
      <c r="AE6236" s="5">
        <v>5</v>
      </c>
      <c r="AF6236" s="3">
        <v>1.78505153422393</v>
      </c>
      <c r="AG6236" s="3">
        <v>53.0217611100548</v>
      </c>
      <c r="AH6236" s="3">
        <v>57.2383597122422</v>
      </c>
      <c r="AI6236" s="3">
        <v>25.0930235800389</v>
      </c>
      <c r="AJ6236" s="3">
        <v>35.0027472833456</v>
      </c>
      <c r="AK6236" s="3"/>
      <c r="AL6236" s="3"/>
      <c r="AM6236" s="3"/>
      <c r="AN6236" s="5" t="s">
        <v>51</v>
      </c>
      <c r="AO6236" s="1"/>
      <c r="AP6236" s="1"/>
      <c r="AQ6236" s="1"/>
    </row>
    <row r="6237" spans="1:43">
      <c r="A6237" s="1" t="s">
        <v>15513</v>
      </c>
      <c r="B6237" s="1" t="s">
        <v>15514</v>
      </c>
      <c r="C6237" s="3">
        <v>2.89315068493151</v>
      </c>
      <c r="D6237" s="4">
        <v>43181</v>
      </c>
      <c r="E6237" s="3">
        <v>21.4467136979</v>
      </c>
      <c r="F6237" s="5" t="s">
        <v>15515</v>
      </c>
      <c r="G6237" s="5">
        <v>1057</v>
      </c>
      <c r="H6237" s="5" t="s">
        <v>226</v>
      </c>
      <c r="I6237" s="3">
        <v>1.79016104978822</v>
      </c>
      <c r="J6237" s="3">
        <v>55.7610241820768</v>
      </c>
      <c r="K6237" s="3">
        <v>0.215780091941076</v>
      </c>
      <c r="L6237" s="3">
        <v>72.4867724867725</v>
      </c>
      <c r="M6237" s="3">
        <v>0.504625932659011</v>
      </c>
      <c r="N6237" s="3">
        <v>58.2510578279267</v>
      </c>
      <c r="O6237" s="3">
        <v>2.74227368246401</v>
      </c>
      <c r="P6237" s="3">
        <v>69.3396226415094</v>
      </c>
      <c r="Q6237" s="3">
        <v>6.82450534491434</v>
      </c>
      <c r="R6237" s="3">
        <v>45.2554744525547</v>
      </c>
      <c r="S6237" s="3">
        <v>12.2054234662767</v>
      </c>
      <c r="T6237" s="3">
        <v>65.1595744680851</v>
      </c>
      <c r="U6237" s="3">
        <v>25.3335676348522</v>
      </c>
      <c r="V6237" s="3">
        <v>60.4166666666667</v>
      </c>
      <c r="W6237" s="3"/>
      <c r="X6237" s="3"/>
      <c r="Y6237" s="3"/>
      <c r="Z6237" s="3"/>
      <c r="AA6237" s="3">
        <v>0.329942307642799</v>
      </c>
      <c r="AB6237" s="3">
        <v>0.457751000408972</v>
      </c>
      <c r="AC6237" s="3">
        <v>-3.65887981987054</v>
      </c>
      <c r="AD6237" s="3"/>
      <c r="AE6237" s="5">
        <v>2</v>
      </c>
      <c r="AF6237" s="3">
        <v>0.808090975337336</v>
      </c>
      <c r="AG6237" s="3">
        <v>10.7118301674946</v>
      </c>
      <c r="AH6237" s="3">
        <v>13.3639640290244</v>
      </c>
      <c r="AI6237" s="3"/>
      <c r="AJ6237" s="3"/>
      <c r="AK6237" s="3"/>
      <c r="AL6237" s="3"/>
      <c r="AM6237" s="3"/>
      <c r="AN6237" s="5" t="s">
        <v>1266</v>
      </c>
      <c r="AO6237" s="1"/>
      <c r="AP6237" s="1"/>
      <c r="AQ6237" s="1"/>
    </row>
    <row r="6238" spans="1:43">
      <c r="A6238" s="1" t="s">
        <v>15516</v>
      </c>
      <c r="B6238" s="1" t="s">
        <v>15517</v>
      </c>
      <c r="C6238" s="3">
        <v>0.994520547945206</v>
      </c>
      <c r="D6238" s="4">
        <v>43874</v>
      </c>
      <c r="E6238" s="3">
        <v>27.7948831213</v>
      </c>
      <c r="F6238" s="5" t="s">
        <v>15518</v>
      </c>
      <c r="G6238" s="5">
        <v>364</v>
      </c>
      <c r="H6238" s="5" t="s">
        <v>55</v>
      </c>
      <c r="I6238" s="3">
        <v>11.8481731110323</v>
      </c>
      <c r="J6238" s="3">
        <v>39.2014519056261</v>
      </c>
      <c r="K6238" s="3">
        <v>3.32961919119093</v>
      </c>
      <c r="L6238" s="3">
        <v>34.0677966101695</v>
      </c>
      <c r="M6238" s="3">
        <v>5.55034815211569</v>
      </c>
      <c r="N6238" s="3">
        <v>46.2597247157391</v>
      </c>
      <c r="O6238" s="3">
        <v>24.4277821625888</v>
      </c>
      <c r="P6238" s="3">
        <v>24.3708609271523</v>
      </c>
      <c r="Q6238" s="3">
        <v>29.3061023622047</v>
      </c>
      <c r="R6238" s="3">
        <v>34.0701219512195</v>
      </c>
      <c r="S6238" s="3"/>
      <c r="T6238" s="3"/>
      <c r="U6238" s="3"/>
      <c r="V6238" s="3"/>
      <c r="W6238" s="3"/>
      <c r="X6238" s="3"/>
      <c r="Y6238" s="3"/>
      <c r="Z6238" s="3"/>
      <c r="AA6238" s="3">
        <v>0.309368389437941</v>
      </c>
      <c r="AB6238" s="3">
        <v>0.582450050238835</v>
      </c>
      <c r="AC6238" s="3">
        <v>-8.0009553379508</v>
      </c>
      <c r="AD6238" s="3"/>
      <c r="AE6238" s="5">
        <v>1</v>
      </c>
      <c r="AF6238" s="3">
        <v>3.86363387143507</v>
      </c>
      <c r="AG6238" s="3"/>
      <c r="AH6238" s="3"/>
      <c r="AI6238" s="3"/>
      <c r="AJ6238" s="3"/>
      <c r="AK6238" s="3"/>
      <c r="AL6238" s="3"/>
      <c r="AM6238" s="3"/>
      <c r="AN6238" s="5" t="s">
        <v>1266</v>
      </c>
      <c r="AO6238" s="1"/>
      <c r="AP6238" s="1"/>
      <c r="AQ6238" s="1"/>
    </row>
    <row r="6239" spans="1:43">
      <c r="A6239" s="1" t="s">
        <v>15519</v>
      </c>
      <c r="B6239" s="1" t="s">
        <v>15520</v>
      </c>
      <c r="C6239" s="3">
        <v>0.915068493150685</v>
      </c>
      <c r="D6239" s="4">
        <v>43903</v>
      </c>
      <c r="E6239" s="3">
        <v>22.1970167349</v>
      </c>
      <c r="F6239" s="5" t="s">
        <v>15521</v>
      </c>
      <c r="G6239" s="5">
        <v>335</v>
      </c>
      <c r="H6239" s="5" t="s">
        <v>226</v>
      </c>
      <c r="I6239" s="3">
        <v>1.72407484053068</v>
      </c>
      <c r="J6239" s="3">
        <v>57.6102418207681</v>
      </c>
      <c r="K6239" s="3">
        <v>0.496688741721867</v>
      </c>
      <c r="L6239" s="3">
        <v>53.3068783068783</v>
      </c>
      <c r="M6239" s="3">
        <v>0.093138648501845</v>
      </c>
      <c r="N6239" s="3">
        <v>74.8942172073343</v>
      </c>
      <c r="O6239" s="3">
        <v>3.33421531602751</v>
      </c>
      <c r="P6239" s="3">
        <v>60.5345911949686</v>
      </c>
      <c r="Q6239" s="3">
        <v>7.07245403317714</v>
      </c>
      <c r="R6239" s="3">
        <v>43.978102189781</v>
      </c>
      <c r="S6239" s="3"/>
      <c r="T6239" s="3"/>
      <c r="U6239" s="3"/>
      <c r="V6239" s="3"/>
      <c r="W6239" s="3"/>
      <c r="X6239" s="3"/>
      <c r="Y6239" s="3"/>
      <c r="Z6239" s="3"/>
      <c r="AA6239" s="3">
        <v>0.39315238628597</v>
      </c>
      <c r="AB6239" s="3">
        <v>0.765115728480592</v>
      </c>
      <c r="AC6239" s="3">
        <v>-1.25024418831805</v>
      </c>
      <c r="AD6239" s="3"/>
      <c r="AE6239" s="5">
        <v>1</v>
      </c>
      <c r="AF6239" s="3">
        <v>1.30035243047176</v>
      </c>
      <c r="AG6239" s="3"/>
      <c r="AH6239" s="3"/>
      <c r="AI6239" s="3"/>
      <c r="AJ6239" s="3"/>
      <c r="AK6239" s="3"/>
      <c r="AL6239" s="3"/>
      <c r="AM6239" s="3"/>
      <c r="AN6239" s="5" t="s">
        <v>1266</v>
      </c>
      <c r="AO6239" s="1"/>
      <c r="AP6239" s="1"/>
      <c r="AQ6239" s="1"/>
    </row>
    <row r="6240" spans="1:43">
      <c r="A6240" s="1" t="s">
        <v>15522</v>
      </c>
      <c r="B6240" s="1" t="s">
        <v>15523</v>
      </c>
      <c r="C6240" s="3">
        <v>4.18082191780822</v>
      </c>
      <c r="D6240" s="4">
        <v>42711</v>
      </c>
      <c r="E6240" s="3">
        <v>0.1449565101</v>
      </c>
      <c r="F6240" s="5" t="s">
        <v>2557</v>
      </c>
      <c r="G6240" s="5">
        <v>1029</v>
      </c>
      <c r="H6240" s="5" t="s">
        <v>93</v>
      </c>
      <c r="I6240" s="3">
        <v>13.0672838112441</v>
      </c>
      <c r="J6240" s="3">
        <v>15.9</v>
      </c>
      <c r="K6240" s="3">
        <v>2.72834504333555</v>
      </c>
      <c r="L6240" s="3">
        <v>32.3092170465808</v>
      </c>
      <c r="M6240" s="3">
        <v>4.47504302925989</v>
      </c>
      <c r="N6240" s="3">
        <v>32.6347305389222</v>
      </c>
      <c r="O6240" s="3">
        <v>24.3389199255121</v>
      </c>
      <c r="P6240" s="3">
        <v>13.0784708249497</v>
      </c>
      <c r="Q6240" s="3">
        <v>40.9839527027027</v>
      </c>
      <c r="R6240" s="3">
        <v>5.62435500515996</v>
      </c>
      <c r="S6240" s="3">
        <v>73.7746161186779</v>
      </c>
      <c r="T6240" s="3">
        <v>18.6341979883536</v>
      </c>
      <c r="U6240" s="3">
        <v>104.753143207605</v>
      </c>
      <c r="V6240" s="3">
        <v>39.2580287929125</v>
      </c>
      <c r="W6240" s="3">
        <v>108.200810726536</v>
      </c>
      <c r="X6240" s="3">
        <v>26.2796504369538</v>
      </c>
      <c r="Y6240" s="3"/>
      <c r="Z6240" s="3"/>
      <c r="AA6240" s="3">
        <v>0.250691028983684</v>
      </c>
      <c r="AB6240" s="3">
        <v>0.293353071480514</v>
      </c>
      <c r="AC6240" s="3">
        <v>-26.2240211722581</v>
      </c>
      <c r="AD6240" s="3">
        <v>1.05377652846432</v>
      </c>
      <c r="AE6240" s="5">
        <v>4</v>
      </c>
      <c r="AF6240" s="3">
        <v>2.0792715371798</v>
      </c>
      <c r="AG6240" s="3">
        <v>62.600749986229</v>
      </c>
      <c r="AH6240" s="3">
        <v>42.8508585874447</v>
      </c>
      <c r="AI6240" s="3">
        <v>27.1104988099214</v>
      </c>
      <c r="AJ6240" s="3">
        <v>19.1704377703688</v>
      </c>
      <c r="AK6240" s="3"/>
      <c r="AL6240" s="3"/>
      <c r="AM6240" s="3"/>
      <c r="AN6240" s="5" t="s">
        <v>46</v>
      </c>
      <c r="AO6240" s="1"/>
      <c r="AP6240" s="1"/>
      <c r="AQ6240" s="1"/>
    </row>
    <row r="6241" spans="1:43">
      <c r="A6241" s="1" t="s">
        <v>15524</v>
      </c>
      <c r="B6241" s="1" t="s">
        <v>15525</v>
      </c>
      <c r="C6241" s="3">
        <v>18.2575342465753</v>
      </c>
      <c r="D6241" s="4">
        <v>37573</v>
      </c>
      <c r="E6241" s="3">
        <v>9.5663457911</v>
      </c>
      <c r="F6241" s="5" t="s">
        <v>1283</v>
      </c>
      <c r="G6241" s="5">
        <v>421</v>
      </c>
      <c r="H6241" s="5" t="s">
        <v>2390</v>
      </c>
      <c r="I6241" s="3">
        <v>9.258405544744</v>
      </c>
      <c r="J6241" s="3">
        <v>13.8461538461538</v>
      </c>
      <c r="K6241" s="3">
        <v>2.94117647058823</v>
      </c>
      <c r="L6241" s="3">
        <v>15.7894736842105</v>
      </c>
      <c r="M6241" s="3">
        <v>3.97011420278638</v>
      </c>
      <c r="N6241" s="3">
        <v>18.1818181818182</v>
      </c>
      <c r="O6241" s="3">
        <v>16.4811865633559</v>
      </c>
      <c r="P6241" s="3">
        <v>14.84375</v>
      </c>
      <c r="Q6241" s="3">
        <v>22.0478725693928</v>
      </c>
      <c r="R6241" s="3">
        <v>20.5607476635514</v>
      </c>
      <c r="S6241" s="3">
        <v>65.5401242140395</v>
      </c>
      <c r="T6241" s="3">
        <v>21.3333333333333</v>
      </c>
      <c r="U6241" s="3">
        <v>135.972541312103</v>
      </c>
      <c r="V6241" s="3">
        <v>11.9047619047619</v>
      </c>
      <c r="W6241" s="3">
        <v>89.0058489675078</v>
      </c>
      <c r="X6241" s="3">
        <v>33.3333333333333</v>
      </c>
      <c r="Y6241" s="3">
        <v>67.5149812294856</v>
      </c>
      <c r="Z6241" s="3">
        <v>75</v>
      </c>
      <c r="AA6241" s="3">
        <v>0.411258724704541</v>
      </c>
      <c r="AB6241" s="3">
        <v>0.235373950328778</v>
      </c>
      <c r="AC6241" s="3">
        <v>-30.8743813339618</v>
      </c>
      <c r="AD6241" s="3">
        <v>0.764128999202616</v>
      </c>
      <c r="AE6241" s="5">
        <v>7</v>
      </c>
      <c r="AF6241" s="3">
        <v>1.6912985892507</v>
      </c>
      <c r="AG6241" s="3">
        <v>57.5553461124936</v>
      </c>
      <c r="AH6241" s="3">
        <v>55.2383717401514</v>
      </c>
      <c r="AI6241" s="3">
        <v>21.0939742327767</v>
      </c>
      <c r="AJ6241" s="3">
        <v>14.836057320964</v>
      </c>
      <c r="AK6241" s="3">
        <v>13.891936276304</v>
      </c>
      <c r="AL6241" s="3">
        <v>14.4272221676581</v>
      </c>
      <c r="AM6241" s="3">
        <v>100</v>
      </c>
      <c r="AN6241" s="5" t="s">
        <v>56</v>
      </c>
      <c r="AO6241" s="1"/>
      <c r="AP6241" s="1"/>
      <c r="AQ6241" s="1"/>
    </row>
    <row r="6242" spans="1:43">
      <c r="A6242" s="1" t="s">
        <v>15526</v>
      </c>
      <c r="B6242" s="1" t="s">
        <v>15527</v>
      </c>
      <c r="C6242" s="3">
        <v>16.5123287671233</v>
      </c>
      <c r="D6242" s="4">
        <v>38210</v>
      </c>
      <c r="E6242" s="3">
        <v>27.6038186771</v>
      </c>
      <c r="F6242" s="5" t="s">
        <v>10768</v>
      </c>
      <c r="G6242" s="5">
        <v>822</v>
      </c>
      <c r="H6242" s="5" t="s">
        <v>116</v>
      </c>
      <c r="I6242" s="3">
        <v>15.6308955720786</v>
      </c>
      <c r="J6242" s="3">
        <v>0.467289719626168</v>
      </c>
      <c r="K6242" s="3">
        <v>4.01297728974296</v>
      </c>
      <c r="L6242" s="3">
        <v>15.1376146788991</v>
      </c>
      <c r="M6242" s="3">
        <v>8.9734874235214</v>
      </c>
      <c r="N6242" s="3">
        <v>0.934579439252336</v>
      </c>
      <c r="O6242" s="3">
        <v>31.4895802134474</v>
      </c>
      <c r="P6242" s="3">
        <v>0.5</v>
      </c>
      <c r="Q6242" s="3">
        <v>43.3114905710919</v>
      </c>
      <c r="R6242" s="3">
        <v>0.529100529100529</v>
      </c>
      <c r="S6242" s="3">
        <v>86.8917267492275</v>
      </c>
      <c r="T6242" s="3">
        <v>1.84049079754601</v>
      </c>
      <c r="U6242" s="3">
        <v>128.501798085683</v>
      </c>
      <c r="V6242" s="3">
        <v>12.6050420168067</v>
      </c>
      <c r="W6242" s="3">
        <v>101.542295039436</v>
      </c>
      <c r="X6242" s="3">
        <v>15.3846153846154</v>
      </c>
      <c r="Y6242" s="3">
        <v>184.186847895863</v>
      </c>
      <c r="Z6242" s="3">
        <v>6.97674418604651</v>
      </c>
      <c r="AA6242" s="3">
        <v>0.359742536133652</v>
      </c>
      <c r="AB6242" s="3">
        <v>0.240761580925042</v>
      </c>
      <c r="AC6242" s="3">
        <v>-24.173007609131</v>
      </c>
      <c r="AD6242" s="3">
        <v>1.08639153079651</v>
      </c>
      <c r="AE6242" s="5">
        <v>3</v>
      </c>
      <c r="AF6242" s="3">
        <v>1.81707760169011</v>
      </c>
      <c r="AG6242" s="3">
        <v>68.1474462816205</v>
      </c>
      <c r="AH6242" s="3">
        <v>54.4622098029601</v>
      </c>
      <c r="AI6242" s="3">
        <v>24.7576500787211</v>
      </c>
      <c r="AJ6242" s="3">
        <v>25.975522857156</v>
      </c>
      <c r="AK6242" s="3">
        <v>16.766326753794</v>
      </c>
      <c r="AL6242" s="3">
        <v>17.0289426975701</v>
      </c>
      <c r="AM6242" s="3"/>
      <c r="AN6242" s="5" t="s">
        <v>46</v>
      </c>
      <c r="AO6242" s="1"/>
      <c r="AP6242" s="1"/>
      <c r="AQ6242" s="1"/>
    </row>
    <row r="6243" spans="1:43">
      <c r="A6243" s="1" t="s">
        <v>15528</v>
      </c>
      <c r="B6243" s="1" t="s">
        <v>15529</v>
      </c>
      <c r="C6243" s="3">
        <v>16.0383561643836</v>
      </c>
      <c r="D6243" s="4">
        <v>38383</v>
      </c>
      <c r="E6243" s="3">
        <v>465.8222923047</v>
      </c>
      <c r="F6243" s="5" t="s">
        <v>15530</v>
      </c>
      <c r="G6243" s="5">
        <v>1802</v>
      </c>
      <c r="H6243" s="5" t="s">
        <v>64</v>
      </c>
      <c r="I6243" s="3">
        <v>0.2681661399439</v>
      </c>
      <c r="J6243" s="3">
        <v>52.9154518950437</v>
      </c>
      <c r="K6243" s="3">
        <v>0.0410575995947875</v>
      </c>
      <c r="L6243" s="3">
        <v>50</v>
      </c>
      <c r="M6243" s="3">
        <v>0.202424780669044</v>
      </c>
      <c r="N6243" s="3">
        <v>48.1049562682216</v>
      </c>
      <c r="O6243" s="3">
        <v>0.590515175635132</v>
      </c>
      <c r="P6243" s="3">
        <v>65.2046783625731</v>
      </c>
      <c r="Q6243" s="3">
        <v>1.07350028170306</v>
      </c>
      <c r="R6243" s="3">
        <v>71.0059171597633</v>
      </c>
      <c r="S6243" s="3">
        <v>1.93604385988804</v>
      </c>
      <c r="T6243" s="3">
        <v>72.1139430284858</v>
      </c>
      <c r="U6243" s="3">
        <v>4.34063789987432</v>
      </c>
      <c r="V6243" s="3">
        <v>74.3827160493827</v>
      </c>
      <c r="W6243" s="3">
        <v>7.64115078634431</v>
      </c>
      <c r="X6243" s="3">
        <v>77.0061728395062</v>
      </c>
      <c r="Y6243" s="3">
        <v>14.3278029986939</v>
      </c>
      <c r="Z6243" s="3">
        <v>80.9523809523809</v>
      </c>
      <c r="AA6243" s="3">
        <v>-0.275123914930961</v>
      </c>
      <c r="AB6243" s="3">
        <v>1.40079209099944</v>
      </c>
      <c r="AC6243" s="3">
        <v>0</v>
      </c>
      <c r="AD6243" s="3"/>
      <c r="AE6243" s="5"/>
      <c r="AF6243" s="3">
        <v>0.2031496600165</v>
      </c>
      <c r="AG6243" s="3">
        <v>1.42992661793777</v>
      </c>
      <c r="AH6243" s="3">
        <v>1.55420538447886</v>
      </c>
      <c r="AI6243" s="3">
        <v>1.84119162848666</v>
      </c>
      <c r="AJ6243" s="3">
        <v>2.0114771525034</v>
      </c>
      <c r="AK6243" s="3">
        <v>2.10746168021363</v>
      </c>
      <c r="AL6243" s="3">
        <v>2.34677792202893</v>
      </c>
      <c r="AM6243" s="3">
        <v>10000</v>
      </c>
      <c r="AN6243" s="5" t="s">
        <v>56</v>
      </c>
      <c r="AO6243" s="1"/>
      <c r="AP6243" s="1"/>
      <c r="AQ6243" s="1"/>
    </row>
    <row r="6244" spans="1:43">
      <c r="A6244" s="1" t="s">
        <v>15531</v>
      </c>
      <c r="B6244" s="1" t="s">
        <v>15532</v>
      </c>
      <c r="C6244" s="3">
        <v>14.6849315068493</v>
      </c>
      <c r="D6244" s="4">
        <v>38877</v>
      </c>
      <c r="E6244" s="3">
        <v>30.5842500998</v>
      </c>
      <c r="F6244" s="5" t="s">
        <v>7184</v>
      </c>
      <c r="G6244" s="5">
        <v>1562</v>
      </c>
      <c r="H6244" s="5" t="s">
        <v>55</v>
      </c>
      <c r="I6244" s="3">
        <v>9.96614096052749</v>
      </c>
      <c r="J6244" s="3">
        <v>53.1155474894132</v>
      </c>
      <c r="K6244" s="3">
        <v>3.75803942998867</v>
      </c>
      <c r="L6244" s="3">
        <v>25.1977401129943</v>
      </c>
      <c r="M6244" s="3">
        <v>5.33885285080234</v>
      </c>
      <c r="N6244" s="3">
        <v>48.3542788749252</v>
      </c>
      <c r="O6244" s="3">
        <v>19.8552976595125</v>
      </c>
      <c r="P6244" s="3">
        <v>46.0264900662252</v>
      </c>
      <c r="Q6244" s="3">
        <v>22.6301669316375</v>
      </c>
      <c r="R6244" s="3">
        <v>52.8201219512195</v>
      </c>
      <c r="S6244" s="3">
        <v>69.4795385882999</v>
      </c>
      <c r="T6244" s="3">
        <v>43.359375</v>
      </c>
      <c r="U6244" s="3">
        <v>126.807028420614</v>
      </c>
      <c r="V6244" s="3">
        <v>59.4850948509485</v>
      </c>
      <c r="W6244" s="3">
        <v>89.3893307430784</v>
      </c>
      <c r="X6244" s="3">
        <v>63.7729549248748</v>
      </c>
      <c r="Y6244" s="3">
        <v>143.129979317499</v>
      </c>
      <c r="Z6244" s="3">
        <v>49.6881496881497</v>
      </c>
      <c r="AA6244" s="3">
        <v>0.33435952758899</v>
      </c>
      <c r="AB6244" s="3">
        <v>0.233869761024925</v>
      </c>
      <c r="AC6244" s="3">
        <v>-29.6006131613964</v>
      </c>
      <c r="AD6244" s="3">
        <v>0.79982763030484</v>
      </c>
      <c r="AE6244" s="5">
        <v>3</v>
      </c>
      <c r="AF6244" s="3">
        <v>1.65117834468715</v>
      </c>
      <c r="AG6244" s="3">
        <v>67.7651971873431</v>
      </c>
      <c r="AH6244" s="3">
        <v>54.203748358971</v>
      </c>
      <c r="AI6244" s="3">
        <v>22.6179565747781</v>
      </c>
      <c r="AJ6244" s="3">
        <v>20.8322905002997</v>
      </c>
      <c r="AK6244" s="3">
        <v>19.5518945728369</v>
      </c>
      <c r="AL6244" s="3">
        <v>20.55887180287</v>
      </c>
      <c r="AM6244" s="3"/>
      <c r="AN6244" s="5" t="s">
        <v>46</v>
      </c>
      <c r="AO6244" s="1"/>
      <c r="AP6244" s="1"/>
      <c r="AQ6244" s="1"/>
    </row>
    <row r="6245" spans="1:43">
      <c r="A6245" s="1" t="s">
        <v>15533</v>
      </c>
      <c r="B6245" s="1" t="s">
        <v>15534</v>
      </c>
      <c r="C6245" s="3">
        <v>14.2465753424658</v>
      </c>
      <c r="D6245" s="4">
        <v>39037</v>
      </c>
      <c r="E6245" s="3">
        <v>173.6237507271</v>
      </c>
      <c r="F6245" s="5" t="s">
        <v>15535</v>
      </c>
      <c r="G6245" s="5">
        <v>777</v>
      </c>
      <c r="H6245" s="5" t="s">
        <v>55</v>
      </c>
      <c r="I6245" s="3">
        <v>17.1935349693981</v>
      </c>
      <c r="J6245" s="3">
        <v>8.832425892317</v>
      </c>
      <c r="K6245" s="3">
        <v>5.65719336779795</v>
      </c>
      <c r="L6245" s="3">
        <v>2.82485875706215</v>
      </c>
      <c r="M6245" s="3">
        <v>9.8945491523535</v>
      </c>
      <c r="N6245" s="3">
        <v>12.4476361460203</v>
      </c>
      <c r="O6245" s="3">
        <v>32.2503855696372</v>
      </c>
      <c r="P6245" s="3">
        <v>5.03311258278146</v>
      </c>
      <c r="Q6245" s="3">
        <v>46.6929470611205</v>
      </c>
      <c r="R6245" s="3">
        <v>5.33536585365854</v>
      </c>
      <c r="S6245" s="3">
        <v>116.451285428156</v>
      </c>
      <c r="T6245" s="3">
        <v>3.125</v>
      </c>
      <c r="U6245" s="3">
        <v>233.685813382963</v>
      </c>
      <c r="V6245" s="3">
        <v>5.28455284552846</v>
      </c>
      <c r="W6245" s="3">
        <v>199.188410194175</v>
      </c>
      <c r="X6245" s="3">
        <v>5.34223706176962</v>
      </c>
      <c r="Y6245" s="3">
        <v>469.02769763416</v>
      </c>
      <c r="Z6245" s="3">
        <v>0.415800415800416</v>
      </c>
      <c r="AA6245" s="3">
        <v>0.397848651284745</v>
      </c>
      <c r="AB6245" s="3">
        <v>0.356032567925216</v>
      </c>
      <c r="AC6245" s="3">
        <v>-27.8976012900625</v>
      </c>
      <c r="AD6245" s="3">
        <v>1.57715520715993</v>
      </c>
      <c r="AE6245" s="5">
        <v>1</v>
      </c>
      <c r="AF6245" s="3">
        <v>3.03591609869393</v>
      </c>
      <c r="AG6245" s="3">
        <v>109.263012642863</v>
      </c>
      <c r="AH6245" s="3">
        <v>87.3664242229331</v>
      </c>
      <c r="AI6245" s="3">
        <v>41.7311230649382</v>
      </c>
      <c r="AJ6245" s="3">
        <v>45.1042824585258</v>
      </c>
      <c r="AK6245" s="3">
        <v>39.3522535827175</v>
      </c>
      <c r="AL6245" s="3">
        <v>32.7709547249759</v>
      </c>
      <c r="AM6245" s="3"/>
      <c r="AN6245" s="5" t="s">
        <v>46</v>
      </c>
      <c r="AO6245" s="1"/>
      <c r="AP6245" s="1"/>
      <c r="AQ6245" s="1"/>
    </row>
    <row r="6246" spans="1:43">
      <c r="A6246" s="1" t="s">
        <v>15536</v>
      </c>
      <c r="B6246" s="1" t="s">
        <v>15537</v>
      </c>
      <c r="C6246" s="3">
        <v>12.4849315068493</v>
      </c>
      <c r="D6246" s="4">
        <v>39680</v>
      </c>
      <c r="E6246" s="3">
        <v>10.8104562911</v>
      </c>
      <c r="F6246" s="5" t="s">
        <v>2097</v>
      </c>
      <c r="G6246" s="5">
        <v>2108</v>
      </c>
      <c r="H6246" s="5" t="s">
        <v>55</v>
      </c>
      <c r="I6246" s="3">
        <v>7.65159447228963</v>
      </c>
      <c r="J6246" s="3">
        <v>67.7555958862674</v>
      </c>
      <c r="K6246" s="3">
        <v>3.05697684502645</v>
      </c>
      <c r="L6246" s="3">
        <v>39.9435028248588</v>
      </c>
      <c r="M6246" s="3">
        <v>3.05918470136737</v>
      </c>
      <c r="N6246" s="3">
        <v>69.0604428485937</v>
      </c>
      <c r="O6246" s="3">
        <v>17.2832318810105</v>
      </c>
      <c r="P6246" s="3">
        <v>56.8211920529801</v>
      </c>
      <c r="Q6246" s="3">
        <v>20.4587873132865</v>
      </c>
      <c r="R6246" s="3">
        <v>60.2896341463415</v>
      </c>
      <c r="S6246" s="3">
        <v>66.5138606044288</v>
      </c>
      <c r="T6246" s="3">
        <v>48.33984375</v>
      </c>
      <c r="U6246" s="3">
        <v>161.857967801404</v>
      </c>
      <c r="V6246" s="3">
        <v>35.6368563685637</v>
      </c>
      <c r="W6246" s="3">
        <v>98.6735904740562</v>
      </c>
      <c r="X6246" s="3">
        <v>57.2621035058431</v>
      </c>
      <c r="Y6246" s="3">
        <v>149.532998356781</v>
      </c>
      <c r="Z6246" s="3">
        <v>46.5696465696466</v>
      </c>
      <c r="AA6246" s="3">
        <v>0.268131148630661</v>
      </c>
      <c r="AB6246" s="3">
        <v>0.226141126135716</v>
      </c>
      <c r="AC6246" s="3">
        <v>-35.0158062983313</v>
      </c>
      <c r="AD6246" s="3">
        <v>0.732826839096846</v>
      </c>
      <c r="AE6246" s="5">
        <v>3</v>
      </c>
      <c r="AF6246" s="3">
        <v>1.81197601331323</v>
      </c>
      <c r="AG6246" s="3">
        <v>73.5589567986083</v>
      </c>
      <c r="AH6246" s="3">
        <v>65.1590131989346</v>
      </c>
      <c r="AI6246" s="3">
        <v>23.3628178035278</v>
      </c>
      <c r="AJ6246" s="3">
        <v>25.2068826419575</v>
      </c>
      <c r="AK6246" s="3">
        <v>25.168505666421</v>
      </c>
      <c r="AL6246" s="3">
        <v>26.2013926632722</v>
      </c>
      <c r="AM6246" s="3"/>
      <c r="AN6246" s="5" t="s">
        <v>46</v>
      </c>
      <c r="AO6246" s="1"/>
      <c r="AP6246" s="1"/>
      <c r="AQ6246" s="1"/>
    </row>
    <row r="6247" spans="1:43">
      <c r="A6247" s="1" t="s">
        <v>15538</v>
      </c>
      <c r="B6247" s="1" t="s">
        <v>15539</v>
      </c>
      <c r="C6247" s="3">
        <v>12.1972602739726</v>
      </c>
      <c r="D6247" s="4">
        <v>39785</v>
      </c>
      <c r="E6247" s="3">
        <v>2.1811046882</v>
      </c>
      <c r="F6247" s="5" t="s">
        <v>15540</v>
      </c>
      <c r="G6247" s="5">
        <v>358</v>
      </c>
      <c r="H6247" s="5" t="s">
        <v>45</v>
      </c>
      <c r="I6247" s="3">
        <v>2.22221714466192</v>
      </c>
      <c r="J6247" s="3">
        <v>25.9554140127389</v>
      </c>
      <c r="K6247" s="3">
        <v>0.651996740016319</v>
      </c>
      <c r="L6247" s="3">
        <v>35.7142857142857</v>
      </c>
      <c r="M6247" s="3">
        <v>0.894655883042936</v>
      </c>
      <c r="N6247" s="3">
        <v>24.9206349206349</v>
      </c>
      <c r="O6247" s="3">
        <v>3.91117588584045</v>
      </c>
      <c r="P6247" s="3">
        <v>27.1523178807947</v>
      </c>
      <c r="Q6247" s="3">
        <v>3.26122326106585</v>
      </c>
      <c r="R6247" s="3">
        <v>42.2945205479452</v>
      </c>
      <c r="S6247" s="3">
        <v>10.7979065024356</v>
      </c>
      <c r="T6247" s="3">
        <v>33.1450094161959</v>
      </c>
      <c r="U6247" s="3">
        <v>18.4186796838925</v>
      </c>
      <c r="V6247" s="3">
        <v>48.4076433121019</v>
      </c>
      <c r="W6247" s="3">
        <v>20.5090359007308</v>
      </c>
      <c r="X6247" s="3">
        <v>54.739336492891</v>
      </c>
      <c r="Y6247" s="3">
        <v>26.905609468265</v>
      </c>
      <c r="Z6247" s="3">
        <v>46.8354430379747</v>
      </c>
      <c r="AA6247" s="3">
        <v>0.224446067716386</v>
      </c>
      <c r="AB6247" s="3">
        <v>0.252120423714383</v>
      </c>
      <c r="AC6247" s="3">
        <v>-3.46820809248555</v>
      </c>
      <c r="AD6247" s="3">
        <v>1.84644044836886</v>
      </c>
      <c r="AE6247" s="5">
        <v>2</v>
      </c>
      <c r="AF6247" s="3">
        <v>0.472467351834589</v>
      </c>
      <c r="AG6247" s="3">
        <v>10.1823903107593</v>
      </c>
      <c r="AH6247" s="3">
        <v>8.66861437147175</v>
      </c>
      <c r="AI6247" s="3">
        <v>5.58894807980848</v>
      </c>
      <c r="AJ6247" s="3">
        <v>5.11345064688651</v>
      </c>
      <c r="AK6247" s="3">
        <v>5.98853797530992</v>
      </c>
      <c r="AL6247" s="3">
        <v>6.402829443957</v>
      </c>
      <c r="AM6247" s="3">
        <v>500</v>
      </c>
      <c r="AN6247" s="5" t="s">
        <v>56</v>
      </c>
      <c r="AO6247" s="1"/>
      <c r="AP6247" s="1"/>
      <c r="AQ6247" s="1"/>
    </row>
    <row r="6248" spans="1:43">
      <c r="A6248" s="1" t="s">
        <v>15541</v>
      </c>
      <c r="B6248" s="1" t="s">
        <v>15542</v>
      </c>
      <c r="C6248" s="3">
        <v>11.8</v>
      </c>
      <c r="D6248" s="4">
        <v>39930</v>
      </c>
      <c r="E6248" s="3">
        <v>6.0223324589</v>
      </c>
      <c r="F6248" s="5" t="s">
        <v>7131</v>
      </c>
      <c r="G6248" s="5">
        <v>2089</v>
      </c>
      <c r="H6248" s="5" t="s">
        <v>93</v>
      </c>
      <c r="I6248" s="3">
        <v>12.6052233973667</v>
      </c>
      <c r="J6248" s="3">
        <v>18.7</v>
      </c>
      <c r="K6248" s="3">
        <v>3.90360485958972</v>
      </c>
      <c r="L6248" s="3">
        <v>13.9246778989098</v>
      </c>
      <c r="M6248" s="3">
        <v>6.99343724364232</v>
      </c>
      <c r="N6248" s="3">
        <v>17.2155688622755</v>
      </c>
      <c r="O6248" s="3">
        <v>26.8417213712618</v>
      </c>
      <c r="P6248" s="3">
        <v>8.24949698189135</v>
      </c>
      <c r="Q6248" s="3">
        <v>37.8335535006605</v>
      </c>
      <c r="R6248" s="3">
        <v>7.68833849329205</v>
      </c>
      <c r="S6248" s="3">
        <v>88.0677721701514</v>
      </c>
      <c r="T6248" s="3">
        <v>9.89941768131286</v>
      </c>
      <c r="U6248" s="3">
        <v>161.897590361446</v>
      </c>
      <c r="V6248" s="3">
        <v>15.9468438538206</v>
      </c>
      <c r="W6248" s="3">
        <v>146.084905660377</v>
      </c>
      <c r="X6248" s="3">
        <v>12.2971285892634</v>
      </c>
      <c r="Y6248" s="3">
        <v>217.915904936015</v>
      </c>
      <c r="Z6248" s="3">
        <v>7.92207792207792</v>
      </c>
      <c r="AA6248" s="3">
        <v>0.361392211168093</v>
      </c>
      <c r="AB6248" s="3">
        <v>0.342334301147807</v>
      </c>
      <c r="AC6248" s="3">
        <v>-21.9607843137255</v>
      </c>
      <c r="AD6248" s="3">
        <v>1.59078134777328</v>
      </c>
      <c r="AE6248" s="5">
        <v>2</v>
      </c>
      <c r="AF6248" s="3">
        <v>2.39388381530648</v>
      </c>
      <c r="AG6248" s="3">
        <v>85.3301990319935</v>
      </c>
      <c r="AH6248" s="3">
        <v>66.474754413816</v>
      </c>
      <c r="AI6248" s="3">
        <v>33.537152712483</v>
      </c>
      <c r="AJ6248" s="3">
        <v>31.2143266925128</v>
      </c>
      <c r="AK6248" s="3">
        <v>22.3384922801709</v>
      </c>
      <c r="AL6248" s="3">
        <v>24.9956611999258</v>
      </c>
      <c r="AM6248" s="3"/>
      <c r="AN6248" s="5" t="s">
        <v>46</v>
      </c>
      <c r="AO6248" s="1"/>
      <c r="AP6248" s="1"/>
      <c r="AQ6248" s="1"/>
    </row>
    <row r="6249" spans="1:43">
      <c r="A6249" s="1" t="s">
        <v>15543</v>
      </c>
      <c r="B6249" s="1" t="s">
        <v>15544</v>
      </c>
      <c r="C6249" s="3">
        <v>10.3506849315068</v>
      </c>
      <c r="D6249" s="4">
        <v>40459</v>
      </c>
      <c r="E6249" s="3">
        <v>4.3447457377</v>
      </c>
      <c r="F6249" s="5" t="s">
        <v>15018</v>
      </c>
      <c r="G6249" s="5">
        <v>426</v>
      </c>
      <c r="H6249" s="5" t="s">
        <v>93</v>
      </c>
      <c r="I6249" s="3">
        <v>-1.65889061689996</v>
      </c>
      <c r="J6249" s="3">
        <v>96.7</v>
      </c>
      <c r="K6249" s="3">
        <v>-0.836382645060115</v>
      </c>
      <c r="L6249" s="3">
        <v>98.3647175421209</v>
      </c>
      <c r="M6249" s="3">
        <v>-6.13557644730332</v>
      </c>
      <c r="N6249" s="3">
        <v>98.2035928143712</v>
      </c>
      <c r="O6249" s="3">
        <v>1.82501341921632</v>
      </c>
      <c r="P6249" s="3">
        <v>91.1468812877264</v>
      </c>
      <c r="Q6249" s="3">
        <v>-7.46341463414634</v>
      </c>
      <c r="R6249" s="3">
        <v>97.7296181630547</v>
      </c>
      <c r="S6249" s="3">
        <v>46.1479198767334</v>
      </c>
      <c r="T6249" s="3">
        <v>46.0561143462149</v>
      </c>
      <c r="U6249" s="3">
        <v>129.661016949153</v>
      </c>
      <c r="V6249" s="3">
        <v>28.5714285714286</v>
      </c>
      <c r="W6249" s="3">
        <v>97.8102189781022</v>
      </c>
      <c r="X6249" s="3">
        <v>32.0224719101124</v>
      </c>
      <c r="Y6249" s="3">
        <v>62.4143835616439</v>
      </c>
      <c r="Z6249" s="3">
        <v>60.6493506493507</v>
      </c>
      <c r="AA6249" s="3">
        <v>0.194900137026071</v>
      </c>
      <c r="AB6249" s="3">
        <v>0.199900779274712</v>
      </c>
      <c r="AC6249" s="3">
        <v>-31.9381255686988</v>
      </c>
      <c r="AD6249" s="3">
        <v>0.797747621408036</v>
      </c>
      <c r="AE6249" s="5">
        <v>3</v>
      </c>
      <c r="AF6249" s="3">
        <v>1.93119224219148</v>
      </c>
      <c r="AG6249" s="3">
        <v>45.5113363764462</v>
      </c>
      <c r="AH6249" s="3">
        <v>54.4918823907163</v>
      </c>
      <c r="AI6249" s="3">
        <v>22.868294265387</v>
      </c>
      <c r="AJ6249" s="3">
        <v>15.979394675904</v>
      </c>
      <c r="AK6249" s="3">
        <v>12.6614169714917</v>
      </c>
      <c r="AL6249" s="3">
        <v>15.0558818950225</v>
      </c>
      <c r="AM6249" s="3"/>
      <c r="AN6249" s="5" t="s">
        <v>46</v>
      </c>
      <c r="AO6249" s="1"/>
      <c r="AP6249" s="1"/>
      <c r="AQ6249" s="1"/>
    </row>
    <row r="6250" spans="1:43">
      <c r="A6250" s="1" t="s">
        <v>15545</v>
      </c>
      <c r="B6250" s="1" t="s">
        <v>15546</v>
      </c>
      <c r="C6250" s="3">
        <v>10.1972602739726</v>
      </c>
      <c r="D6250" s="4">
        <v>40515</v>
      </c>
      <c r="E6250" s="3">
        <v>31.233122598</v>
      </c>
      <c r="F6250" s="5" t="s">
        <v>15547</v>
      </c>
      <c r="G6250" s="5">
        <v>594</v>
      </c>
      <c r="H6250" s="5" t="s">
        <v>45</v>
      </c>
      <c r="I6250" s="3">
        <v>2.39669421487604</v>
      </c>
      <c r="J6250" s="3">
        <v>23.0891719745223</v>
      </c>
      <c r="K6250" s="3">
        <v>0.89576547231272</v>
      </c>
      <c r="L6250" s="3">
        <v>22.360248447205</v>
      </c>
      <c r="M6250" s="3">
        <v>0.89576547231272</v>
      </c>
      <c r="N6250" s="3">
        <v>24.7619047619048</v>
      </c>
      <c r="O6250" s="3">
        <v>4.19483165403985</v>
      </c>
      <c r="P6250" s="3">
        <v>23.5099337748344</v>
      </c>
      <c r="Q6250" s="3">
        <v>4.27732954133522</v>
      </c>
      <c r="R6250" s="3">
        <v>29.6232876712329</v>
      </c>
      <c r="S6250" s="3">
        <v>11.4232379109191</v>
      </c>
      <c r="T6250" s="3">
        <v>30.8851224105461</v>
      </c>
      <c r="U6250" s="3">
        <v>24.6038877663342</v>
      </c>
      <c r="V6250" s="3">
        <v>28.2377919320594</v>
      </c>
      <c r="W6250" s="3">
        <v>25.231615160623</v>
      </c>
      <c r="X6250" s="3">
        <v>37.914691943128</v>
      </c>
      <c r="Y6250" s="3">
        <v>30.4958581997738</v>
      </c>
      <c r="Z6250" s="3">
        <v>35.4430379746835</v>
      </c>
      <c r="AA6250" s="3">
        <v>0.245406317527784</v>
      </c>
      <c r="AB6250" s="3">
        <v>0.326842050156827</v>
      </c>
      <c r="AC6250" s="3">
        <v>-3.72208436724566</v>
      </c>
      <c r="AD6250" s="3">
        <v>2.08847751465609</v>
      </c>
      <c r="AE6250" s="5">
        <v>2</v>
      </c>
      <c r="AF6250" s="3">
        <v>0.574860479439829</v>
      </c>
      <c r="AG6250" s="3">
        <v>11.5851878459132</v>
      </c>
      <c r="AH6250" s="3">
        <v>11.5593172334595</v>
      </c>
      <c r="AI6250" s="3">
        <v>6.87429933936405</v>
      </c>
      <c r="AJ6250" s="3">
        <v>6.09718701633091</v>
      </c>
      <c r="AK6250" s="3">
        <v>6.92993820945778</v>
      </c>
      <c r="AL6250" s="3">
        <v>7.41243857322365</v>
      </c>
      <c r="AM6250" s="3"/>
      <c r="AN6250" s="5" t="s">
        <v>46</v>
      </c>
      <c r="AO6250" s="1"/>
      <c r="AP6250" s="1"/>
      <c r="AQ6250" s="1"/>
    </row>
    <row r="6251" spans="1:43">
      <c r="A6251" s="1" t="s">
        <v>15548</v>
      </c>
      <c r="B6251" s="1" t="s">
        <v>15549</v>
      </c>
      <c r="C6251" s="3">
        <v>3.51232876712329</v>
      </c>
      <c r="D6251" s="4">
        <v>42955</v>
      </c>
      <c r="E6251" s="3">
        <v>1.1497123157</v>
      </c>
      <c r="F6251" s="5" t="s">
        <v>15550</v>
      </c>
      <c r="G6251" s="5">
        <v>1283</v>
      </c>
      <c r="H6251" s="5" t="s">
        <v>93</v>
      </c>
      <c r="I6251" s="3">
        <v>14.2700929469655</v>
      </c>
      <c r="J6251" s="3">
        <v>12</v>
      </c>
      <c r="K6251" s="3">
        <v>3.36300692383779</v>
      </c>
      <c r="L6251" s="3">
        <v>22.1506442021804</v>
      </c>
      <c r="M6251" s="3">
        <v>10.2320675105485</v>
      </c>
      <c r="N6251" s="3">
        <v>5.33932135728543</v>
      </c>
      <c r="O6251" s="3">
        <v>24.8506571087216</v>
      </c>
      <c r="P6251" s="3">
        <v>11.6700201207243</v>
      </c>
      <c r="Q6251" s="3">
        <v>20.6697459584296</v>
      </c>
      <c r="R6251" s="3">
        <v>35.3973168214654</v>
      </c>
      <c r="S6251" s="3">
        <v>58.8145896656535</v>
      </c>
      <c r="T6251" s="3">
        <v>32.7157226045527</v>
      </c>
      <c r="U6251" s="3">
        <v>143.873978996499</v>
      </c>
      <c r="V6251" s="3">
        <v>22.7574750830565</v>
      </c>
      <c r="W6251" s="3">
        <v>117.255717255717</v>
      </c>
      <c r="X6251" s="3">
        <v>21.9725343320849</v>
      </c>
      <c r="Y6251" s="3"/>
      <c r="Z6251" s="3"/>
      <c r="AA6251" s="3">
        <v>0.302459901755233</v>
      </c>
      <c r="AB6251" s="3">
        <v>0.294148936896105</v>
      </c>
      <c r="AC6251" s="3">
        <v>-23.7960339943343</v>
      </c>
      <c r="AD6251" s="3">
        <v>1.23781288154357</v>
      </c>
      <c r="AE6251" s="5">
        <v>3</v>
      </c>
      <c r="AF6251" s="3">
        <v>1.95902800566941</v>
      </c>
      <c r="AG6251" s="3">
        <v>66.7459067329769</v>
      </c>
      <c r="AH6251" s="3">
        <v>58.0014764381863</v>
      </c>
      <c r="AI6251" s="3">
        <v>26.8867137879579</v>
      </c>
      <c r="AJ6251" s="3"/>
      <c r="AK6251" s="3"/>
      <c r="AL6251" s="3"/>
      <c r="AM6251" s="3"/>
      <c r="AN6251" s="5" t="s">
        <v>46</v>
      </c>
      <c r="AO6251" s="1"/>
      <c r="AP6251" s="1"/>
      <c r="AQ6251" s="1"/>
    </row>
    <row r="6252" spans="1:43">
      <c r="A6252" s="1" t="s">
        <v>15551</v>
      </c>
      <c r="B6252" s="1" t="s">
        <v>15552</v>
      </c>
      <c r="C6252" s="3">
        <v>8.64931506849315</v>
      </c>
      <c r="D6252" s="4">
        <v>41080</v>
      </c>
      <c r="E6252" s="3">
        <v>76.8380590891</v>
      </c>
      <c r="F6252" s="5" t="s">
        <v>15553</v>
      </c>
      <c r="G6252" s="5">
        <v>2046</v>
      </c>
      <c r="H6252" s="5" t="s">
        <v>55</v>
      </c>
      <c r="I6252" s="3">
        <v>-0.125470514429098</v>
      </c>
      <c r="J6252" s="3">
        <v>94.9788263762855</v>
      </c>
      <c r="K6252" s="3">
        <v>-1.2406947890819</v>
      </c>
      <c r="L6252" s="3">
        <v>97.5141242937853</v>
      </c>
      <c r="M6252" s="3">
        <v>-4.21179302045728</v>
      </c>
      <c r="N6252" s="3">
        <v>96.4691801316577</v>
      </c>
      <c r="O6252" s="3">
        <v>4.13396127681843</v>
      </c>
      <c r="P6252" s="3">
        <v>92.3841059602649</v>
      </c>
      <c r="Q6252" s="3">
        <v>10.310421286031</v>
      </c>
      <c r="R6252" s="3">
        <v>85.1371951219512</v>
      </c>
      <c r="S6252" s="3">
        <v>46.4850938535149</v>
      </c>
      <c r="T6252" s="3">
        <v>79.00390625</v>
      </c>
      <c r="U6252" s="3">
        <v>152.364692214424</v>
      </c>
      <c r="V6252" s="3">
        <v>43.7669376693767</v>
      </c>
      <c r="W6252" s="3">
        <v>119.375066488939</v>
      </c>
      <c r="X6252" s="3">
        <v>45.4090150250417</v>
      </c>
      <c r="Y6252" s="3">
        <v>219.741345942789</v>
      </c>
      <c r="Z6252" s="3">
        <v>14.968814968815</v>
      </c>
      <c r="AA6252" s="3">
        <v>0.193261919556733</v>
      </c>
      <c r="AB6252" s="3">
        <v>0.240973662597323</v>
      </c>
      <c r="AC6252" s="3">
        <v>-31.2843929932599</v>
      </c>
      <c r="AD6252" s="3">
        <v>0.954912512590244</v>
      </c>
      <c r="AE6252" s="5">
        <v>3</v>
      </c>
      <c r="AF6252" s="3">
        <v>2.24192469806465</v>
      </c>
      <c r="AG6252" s="3">
        <v>51.1803029987651</v>
      </c>
      <c r="AH6252" s="3">
        <v>64.4067948913018</v>
      </c>
      <c r="AI6252" s="3">
        <v>27.3634797303459</v>
      </c>
      <c r="AJ6252" s="3">
        <v>27.9457876139767</v>
      </c>
      <c r="AK6252" s="3">
        <v>33.945408714886</v>
      </c>
      <c r="AL6252" s="3">
        <v>33.5950067420808</v>
      </c>
      <c r="AM6252" s="3"/>
      <c r="AN6252" s="5" t="s">
        <v>46</v>
      </c>
      <c r="AO6252" s="1"/>
      <c r="AP6252" s="1"/>
      <c r="AQ6252" s="1"/>
    </row>
    <row r="6253" spans="1:43">
      <c r="A6253" s="1" t="s">
        <v>15554</v>
      </c>
      <c r="B6253" s="1" t="s">
        <v>15555</v>
      </c>
      <c r="C6253" s="3">
        <v>12.7205479452055</v>
      </c>
      <c r="D6253" s="4">
        <v>39594</v>
      </c>
      <c r="E6253" s="3">
        <v>0.6096904348</v>
      </c>
      <c r="F6253" s="5" t="s">
        <v>15010</v>
      </c>
      <c r="G6253" s="5">
        <v>3564</v>
      </c>
      <c r="H6253" s="5" t="s">
        <v>112</v>
      </c>
      <c r="I6253" s="3">
        <v>4.43548387096774</v>
      </c>
      <c r="J6253" s="3">
        <v>86.1111111111111</v>
      </c>
      <c r="K6253" s="3">
        <v>1.17187499999999</v>
      </c>
      <c r="L6253" s="3">
        <v>48.6486486486487</v>
      </c>
      <c r="M6253" s="3">
        <v>2.12933753943217</v>
      </c>
      <c r="N6253" s="3">
        <v>86.1111111111111</v>
      </c>
      <c r="O6253" s="3">
        <v>8.18713450292396</v>
      </c>
      <c r="P6253" s="3">
        <v>100</v>
      </c>
      <c r="Q6253" s="3">
        <v>8.54987426655489</v>
      </c>
      <c r="R6253" s="3">
        <v>97.2222222222222</v>
      </c>
      <c r="S6253" s="3">
        <v>0.232198142414852</v>
      </c>
      <c r="T6253" s="3">
        <v>97.2222222222222</v>
      </c>
      <c r="U6253" s="3">
        <v>14.7032772364925</v>
      </c>
      <c r="V6253" s="3">
        <v>96.7741935483871</v>
      </c>
      <c r="W6253" s="3">
        <v>18.4812442817932</v>
      </c>
      <c r="X6253" s="3">
        <v>92.3076923076923</v>
      </c>
      <c r="Y6253" s="3">
        <v>62.4843161856963</v>
      </c>
      <c r="Z6253" s="3">
        <v>91.304347826087</v>
      </c>
      <c r="AA6253" s="3">
        <v>0.0109849615261746</v>
      </c>
      <c r="AB6253" s="3">
        <v>0.0600053927569458</v>
      </c>
      <c r="AC6253" s="3">
        <v>-29.8850574712644</v>
      </c>
      <c r="AD6253" s="3">
        <v>0.194235419222294</v>
      </c>
      <c r="AE6253" s="5">
        <v>2</v>
      </c>
      <c r="AF6253" s="3">
        <v>0.341536381379052</v>
      </c>
      <c r="AG6253" s="3">
        <v>4.19737705978025</v>
      </c>
      <c r="AH6253" s="3">
        <v>10.1322738203588</v>
      </c>
      <c r="AI6253" s="3">
        <v>5.58105638535282</v>
      </c>
      <c r="AJ6253" s="3">
        <v>9.38079258478883</v>
      </c>
      <c r="AK6253" s="3">
        <v>9.17535686639095</v>
      </c>
      <c r="AL6253" s="3">
        <v>6.43088445884539</v>
      </c>
      <c r="AM6253" s="3">
        <v>10</v>
      </c>
      <c r="AN6253" s="5" t="s">
        <v>56</v>
      </c>
      <c r="AO6253" s="1"/>
      <c r="AP6253" s="1"/>
      <c r="AQ6253" s="1"/>
    </row>
    <row r="6254" spans="1:43">
      <c r="A6254" s="1" t="s">
        <v>15556</v>
      </c>
      <c r="B6254" s="1" t="s">
        <v>15557</v>
      </c>
      <c r="C6254" s="3">
        <v>17.2931506849315</v>
      </c>
      <c r="D6254" s="4">
        <v>37925</v>
      </c>
      <c r="E6254" s="3">
        <v>0.9380079024</v>
      </c>
      <c r="F6254" s="5" t="s">
        <v>15558</v>
      </c>
      <c r="G6254" s="5">
        <v>1428</v>
      </c>
      <c r="H6254" s="5" t="s">
        <v>93</v>
      </c>
      <c r="I6254" s="3">
        <v>-0.0768709021026456</v>
      </c>
      <c r="J6254" s="3">
        <v>93.25</v>
      </c>
      <c r="K6254" s="3">
        <v>1.11650041182393</v>
      </c>
      <c r="L6254" s="3">
        <v>64.8662041625372</v>
      </c>
      <c r="M6254" s="3">
        <v>-4.58961184750226</v>
      </c>
      <c r="N6254" s="3">
        <v>96.8063872255489</v>
      </c>
      <c r="O6254" s="3">
        <v>5.39921778116951</v>
      </c>
      <c r="P6254" s="3">
        <v>70.4728370221328</v>
      </c>
      <c r="Q6254" s="3">
        <v>-2.4500066216395</v>
      </c>
      <c r="R6254" s="3">
        <v>96.1816305469556</v>
      </c>
      <c r="S6254" s="3">
        <v>21.9873033397737</v>
      </c>
      <c r="T6254" s="3">
        <v>73.3192165166755</v>
      </c>
      <c r="U6254" s="3">
        <v>108.255583828103</v>
      </c>
      <c r="V6254" s="3">
        <v>38.4828349944629</v>
      </c>
      <c r="W6254" s="3">
        <v>77.2093023255814</v>
      </c>
      <c r="X6254" s="3">
        <v>41.6978776529338</v>
      </c>
      <c r="Y6254" s="3">
        <v>58.6893301058413</v>
      </c>
      <c r="Z6254" s="3">
        <v>64.2857142857143</v>
      </c>
      <c r="AA6254" s="3">
        <v>0.077647142120932</v>
      </c>
      <c r="AB6254" s="3">
        <v>0.158747707518512</v>
      </c>
      <c r="AC6254" s="3">
        <v>-28.4325108853411</v>
      </c>
      <c r="AD6254" s="3">
        <v>0.737537439668326</v>
      </c>
      <c r="AE6254" s="5">
        <v>7</v>
      </c>
      <c r="AF6254" s="3">
        <v>1.69873707093293</v>
      </c>
      <c r="AG6254" s="3">
        <v>35.7829318622384</v>
      </c>
      <c r="AH6254" s="3">
        <v>48.2159720251615</v>
      </c>
      <c r="AI6254" s="3">
        <v>18.2849804060893</v>
      </c>
      <c r="AJ6254" s="3">
        <v>13.4903696622017</v>
      </c>
      <c r="AK6254" s="3">
        <v>11.2530748957546</v>
      </c>
      <c r="AL6254" s="3">
        <v>11.7023293876372</v>
      </c>
      <c r="AM6254" s="3"/>
      <c r="AN6254" s="5" t="s">
        <v>46</v>
      </c>
      <c r="AO6254" s="1"/>
      <c r="AP6254" s="1"/>
      <c r="AQ6254" s="1"/>
    </row>
    <row r="6255" spans="1:43">
      <c r="A6255" s="1" t="s">
        <v>15559</v>
      </c>
      <c r="B6255" s="1" t="s">
        <v>15560</v>
      </c>
      <c r="C6255" s="3">
        <v>16.7369863013699</v>
      </c>
      <c r="D6255" s="4">
        <v>38128</v>
      </c>
      <c r="E6255" s="3">
        <v>8.4556419754</v>
      </c>
      <c r="F6255" s="5" t="s">
        <v>15561</v>
      </c>
      <c r="G6255" s="5">
        <v>6110</v>
      </c>
      <c r="H6255" s="5" t="s">
        <v>116</v>
      </c>
      <c r="I6255" s="3">
        <v>10.1817455562213</v>
      </c>
      <c r="J6255" s="3">
        <v>31.3084112149533</v>
      </c>
      <c r="K6255" s="3">
        <v>3.95326926700583</v>
      </c>
      <c r="L6255" s="3">
        <v>17.4311926605505</v>
      </c>
      <c r="M6255" s="3">
        <v>4.73080719872427</v>
      </c>
      <c r="N6255" s="3">
        <v>34.5794392523364</v>
      </c>
      <c r="O6255" s="3">
        <v>17.0102655467888</v>
      </c>
      <c r="P6255" s="3">
        <v>33.5</v>
      </c>
      <c r="Q6255" s="3">
        <v>23.3080017881091</v>
      </c>
      <c r="R6255" s="3">
        <v>35.978835978836</v>
      </c>
      <c r="S6255" s="3">
        <v>52.0449785029214</v>
      </c>
      <c r="T6255" s="3">
        <v>48.4662576687117</v>
      </c>
      <c r="U6255" s="3">
        <v>90.0117104084866</v>
      </c>
      <c r="V6255" s="3">
        <v>57.1428571428571</v>
      </c>
      <c r="W6255" s="3">
        <v>68.5754446006233</v>
      </c>
      <c r="X6255" s="3">
        <v>53.8461538461538</v>
      </c>
      <c r="Y6255" s="3">
        <v>133.150198630716</v>
      </c>
      <c r="Z6255" s="3">
        <v>48.8372093023256</v>
      </c>
      <c r="AA6255" s="3">
        <v>0.281106290694069</v>
      </c>
      <c r="AB6255" s="3">
        <v>0.18980742105553</v>
      </c>
      <c r="AC6255" s="3">
        <v>-23.7224191151252</v>
      </c>
      <c r="AD6255" s="3">
        <v>0.799928972528266</v>
      </c>
      <c r="AE6255" s="5">
        <v>3</v>
      </c>
      <c r="AF6255" s="3">
        <v>1.31155300586122</v>
      </c>
      <c r="AG6255" s="3">
        <v>39.5163154318988</v>
      </c>
      <c r="AH6255" s="3">
        <v>40.8772074376177</v>
      </c>
      <c r="AI6255" s="3">
        <v>17.5972170986029</v>
      </c>
      <c r="AJ6255" s="3">
        <v>19.51614922878</v>
      </c>
      <c r="AK6255" s="3">
        <v>13.9122978871103</v>
      </c>
      <c r="AL6255" s="3">
        <v>15.5559711422848</v>
      </c>
      <c r="AM6255" s="3"/>
      <c r="AN6255" s="5" t="s">
        <v>46</v>
      </c>
      <c r="AO6255" s="1"/>
      <c r="AP6255" s="1"/>
      <c r="AQ6255" s="1"/>
    </row>
    <row r="6256" spans="1:43">
      <c r="A6256" s="1" t="s">
        <v>15562</v>
      </c>
      <c r="B6256" s="1" t="s">
        <v>15563</v>
      </c>
      <c r="C6256" s="3">
        <v>15.7123287671233</v>
      </c>
      <c r="D6256" s="4">
        <v>38502</v>
      </c>
      <c r="E6256" s="3">
        <v>599.9385875346</v>
      </c>
      <c r="F6256" s="5" t="s">
        <v>6424</v>
      </c>
      <c r="G6256" s="5">
        <v>3403</v>
      </c>
      <c r="H6256" s="5" t="s">
        <v>64</v>
      </c>
      <c r="I6256" s="3">
        <v>0.245759616123359</v>
      </c>
      <c r="J6256" s="3">
        <v>77.2594752186589</v>
      </c>
      <c r="K6256" s="3">
        <v>0.0390291203458258</v>
      </c>
      <c r="L6256" s="3">
        <v>65.597667638484</v>
      </c>
      <c r="M6256" s="3">
        <v>0.181080069914671</v>
      </c>
      <c r="N6256" s="3">
        <v>78.8629737609329</v>
      </c>
      <c r="O6256" s="3">
        <v>0.58003275434413</v>
      </c>
      <c r="P6256" s="3">
        <v>72.5146198830409</v>
      </c>
      <c r="Q6256" s="3">
        <v>1.07285453829901</v>
      </c>
      <c r="R6256" s="3">
        <v>71.301775147929</v>
      </c>
      <c r="S6256" s="3">
        <v>2.03524817282677</v>
      </c>
      <c r="T6256" s="3">
        <v>55.3223388305847</v>
      </c>
      <c r="U6256" s="3">
        <v>4.59312955124568</v>
      </c>
      <c r="V6256" s="3">
        <v>53.3950617283951</v>
      </c>
      <c r="W6256" s="3">
        <v>8.06230670419162</v>
      </c>
      <c r="X6256" s="3">
        <v>59.1049382716049</v>
      </c>
      <c r="Y6256" s="3">
        <v>15.04615939117</v>
      </c>
      <c r="Z6256" s="3">
        <v>61.6541353383459</v>
      </c>
      <c r="AA6256" s="3">
        <v>-0.0639641685894769</v>
      </c>
      <c r="AB6256" s="3">
        <v>2.36537881415814</v>
      </c>
      <c r="AC6256" s="3">
        <v>0</v>
      </c>
      <c r="AD6256" s="3"/>
      <c r="AE6256" s="5"/>
      <c r="AF6256" s="3">
        <v>0.214102419766693</v>
      </c>
      <c r="AG6256" s="3">
        <v>1.49756040523896</v>
      </c>
      <c r="AH6256" s="3">
        <v>1.64512690512653</v>
      </c>
      <c r="AI6256" s="3">
        <v>1.94683902835715</v>
      </c>
      <c r="AJ6256" s="3">
        <v>2.11500025587468</v>
      </c>
      <c r="AK6256" s="3">
        <v>2.22786936097386</v>
      </c>
      <c r="AL6256" s="3">
        <v>2.50233863968929</v>
      </c>
      <c r="AM6256" s="3">
        <v>500</v>
      </c>
      <c r="AN6256" s="5" t="s">
        <v>56</v>
      </c>
      <c r="AO6256" s="1"/>
      <c r="AP6256" s="1"/>
      <c r="AQ6256" s="1"/>
    </row>
    <row r="6257" spans="1:43">
      <c r="A6257" s="1" t="s">
        <v>15564</v>
      </c>
      <c r="B6257" s="1" t="s">
        <v>15565</v>
      </c>
      <c r="C6257" s="3">
        <v>14.8602739726027</v>
      </c>
      <c r="D6257" s="4">
        <v>38813</v>
      </c>
      <c r="E6257" s="3">
        <v>16.6052699873</v>
      </c>
      <c r="F6257" s="5" t="s">
        <v>15566</v>
      </c>
      <c r="G6257" s="5">
        <v>1212</v>
      </c>
      <c r="H6257" s="5" t="s">
        <v>55</v>
      </c>
      <c r="I6257" s="3">
        <v>12.6622777333415</v>
      </c>
      <c r="J6257" s="3">
        <v>33.0913490623109</v>
      </c>
      <c r="K6257" s="3">
        <v>5.42345558178362</v>
      </c>
      <c r="L6257" s="3">
        <v>3.95480225988701</v>
      </c>
      <c r="M6257" s="3">
        <v>9.50245185982538</v>
      </c>
      <c r="N6257" s="3">
        <v>14.6020347097546</v>
      </c>
      <c r="O6257" s="3">
        <v>17.1904</v>
      </c>
      <c r="P6257" s="3">
        <v>57.3509933774834</v>
      </c>
      <c r="Q6257" s="3">
        <v>13.5143512491476</v>
      </c>
      <c r="R6257" s="3">
        <v>78.4298780487805</v>
      </c>
      <c r="S6257" s="3">
        <v>59.1568883094307</v>
      </c>
      <c r="T6257" s="3">
        <v>60.3515625</v>
      </c>
      <c r="U6257" s="3">
        <v>126.005924463096</v>
      </c>
      <c r="V6257" s="3">
        <v>60.2981029810298</v>
      </c>
      <c r="W6257" s="3">
        <v>103.320008882967</v>
      </c>
      <c r="X6257" s="3">
        <v>53.9232053422371</v>
      </c>
      <c r="Y6257" s="3">
        <v>122.707370469472</v>
      </c>
      <c r="Z6257" s="3">
        <v>58.8357588357588</v>
      </c>
      <c r="AA6257" s="3">
        <v>0.250703807775353</v>
      </c>
      <c r="AB6257" s="3">
        <v>0.245928374306806</v>
      </c>
      <c r="AC6257" s="3">
        <v>-25.8371309688924</v>
      </c>
      <c r="AD6257" s="3">
        <v>1.03071894058694</v>
      </c>
      <c r="AE6257" s="5">
        <v>3</v>
      </c>
      <c r="AF6257" s="3">
        <v>1.80237959663689</v>
      </c>
      <c r="AG6257" s="3">
        <v>58.91046223371</v>
      </c>
      <c r="AH6257" s="3">
        <v>51.4452036448373</v>
      </c>
      <c r="AI6257" s="3">
        <v>25.2354353332133</v>
      </c>
      <c r="AJ6257" s="3">
        <v>20.7591296965325</v>
      </c>
      <c r="AK6257" s="3">
        <v>16.5640410676143</v>
      </c>
      <c r="AL6257" s="3">
        <v>13.5524778109463</v>
      </c>
      <c r="AM6257" s="3"/>
      <c r="AN6257" s="5" t="s">
        <v>46</v>
      </c>
      <c r="AO6257" s="1"/>
      <c r="AP6257" s="1"/>
      <c r="AQ6257" s="1"/>
    </row>
    <row r="6258" spans="1:43">
      <c r="A6258" s="1" t="s">
        <v>15567</v>
      </c>
      <c r="B6258" s="1" t="s">
        <v>15568</v>
      </c>
      <c r="C6258" s="3">
        <v>14.4821917808219</v>
      </c>
      <c r="D6258" s="4">
        <v>38951</v>
      </c>
      <c r="E6258" s="3">
        <v>17.5062710935</v>
      </c>
      <c r="F6258" s="5" t="s">
        <v>7517</v>
      </c>
      <c r="G6258" s="5">
        <v>1428</v>
      </c>
      <c r="H6258" s="5" t="s">
        <v>93</v>
      </c>
      <c r="I6258" s="3">
        <v>9.67155128852955</v>
      </c>
      <c r="J6258" s="3">
        <v>32</v>
      </c>
      <c r="K6258" s="3">
        <v>4.29099995194847</v>
      </c>
      <c r="L6258" s="3">
        <v>9.41526263627354</v>
      </c>
      <c r="M6258" s="3">
        <v>4.63793269694341</v>
      </c>
      <c r="N6258" s="3">
        <v>31.5369261477046</v>
      </c>
      <c r="O6258" s="3">
        <v>17.4268246496781</v>
      </c>
      <c r="P6258" s="3">
        <v>31.58953722334</v>
      </c>
      <c r="Q6258" s="3">
        <v>17.0090031807645</v>
      </c>
      <c r="R6258" s="3">
        <v>43.2404540763674</v>
      </c>
      <c r="S6258" s="3">
        <v>67.6890983543228</v>
      </c>
      <c r="T6258" s="3">
        <v>24.8808893594494</v>
      </c>
      <c r="U6258" s="3">
        <v>148.443223443223</v>
      </c>
      <c r="V6258" s="3">
        <v>20.8194905869324</v>
      </c>
      <c r="W6258" s="3">
        <v>108.191846522782</v>
      </c>
      <c r="X6258" s="3">
        <v>26.3420724094881</v>
      </c>
      <c r="Y6258" s="3">
        <v>144.827975183305</v>
      </c>
      <c r="Z6258" s="3">
        <v>25.7142857142857</v>
      </c>
      <c r="AA6258" s="3">
        <v>0.300359753173517</v>
      </c>
      <c r="AB6258" s="3">
        <v>0.274382609767685</v>
      </c>
      <c r="AC6258" s="3">
        <v>-26.720934347903</v>
      </c>
      <c r="AD6258" s="3">
        <v>1.03411165038113</v>
      </c>
      <c r="AE6258" s="5">
        <v>3</v>
      </c>
      <c r="AF6258" s="3">
        <v>1.90061214428059</v>
      </c>
      <c r="AG6258" s="3">
        <v>68.874755728872</v>
      </c>
      <c r="AH6258" s="3">
        <v>58.0190525979674</v>
      </c>
      <c r="AI6258" s="3">
        <v>24.9991515799</v>
      </c>
      <c r="AJ6258" s="3">
        <v>22.7966702910418</v>
      </c>
      <c r="AK6258" s="3">
        <v>20.9215436695371</v>
      </c>
      <c r="AL6258" s="3">
        <v>18.0377724754657</v>
      </c>
      <c r="AM6258" s="3"/>
      <c r="AN6258" s="5" t="s">
        <v>46</v>
      </c>
      <c r="AO6258" s="1"/>
      <c r="AP6258" s="1"/>
      <c r="AQ6258" s="1"/>
    </row>
    <row r="6259" spans="1:43">
      <c r="A6259" s="1" t="s">
        <v>15569</v>
      </c>
      <c r="B6259" s="1" t="s">
        <v>15570</v>
      </c>
      <c r="C6259" s="3">
        <v>13.5260273972603</v>
      </c>
      <c r="D6259" s="4">
        <v>39300</v>
      </c>
      <c r="E6259" s="3">
        <v>30.4353496809</v>
      </c>
      <c r="F6259" s="5" t="s">
        <v>9270</v>
      </c>
      <c r="G6259" s="5">
        <v>2795</v>
      </c>
      <c r="H6259" s="5" t="s">
        <v>55</v>
      </c>
      <c r="I6259" s="3">
        <v>12.5564234407505</v>
      </c>
      <c r="J6259" s="3">
        <v>33.6963097398669</v>
      </c>
      <c r="K6259" s="3">
        <v>5.20600212789375</v>
      </c>
      <c r="L6259" s="3">
        <v>5.36723163841808</v>
      </c>
      <c r="M6259" s="3">
        <v>6.84053651266765</v>
      </c>
      <c r="N6259" s="3">
        <v>33.9916217833633</v>
      </c>
      <c r="O6259" s="3">
        <v>28.6438472926293</v>
      </c>
      <c r="P6259" s="3">
        <v>11.8543046357616</v>
      </c>
      <c r="Q6259" s="3">
        <v>42.0236739141201</v>
      </c>
      <c r="R6259" s="3">
        <v>9.14634146341463</v>
      </c>
      <c r="S6259" s="3">
        <v>111.52172309508</v>
      </c>
      <c r="T6259" s="3">
        <v>5.37109375</v>
      </c>
      <c r="U6259" s="3">
        <v>185.959109530788</v>
      </c>
      <c r="V6259" s="3">
        <v>21.0027100271003</v>
      </c>
      <c r="W6259" s="3">
        <v>137.391409841584</v>
      </c>
      <c r="X6259" s="3">
        <v>30.2170283806344</v>
      </c>
      <c r="Y6259" s="3">
        <v>229.185998032377</v>
      </c>
      <c r="Z6259" s="3">
        <v>12.8898128898129</v>
      </c>
      <c r="AA6259" s="3">
        <v>0.420299317349658</v>
      </c>
      <c r="AB6259" s="3">
        <v>0.277196002107641</v>
      </c>
      <c r="AC6259" s="3">
        <v>-33.8214581745097</v>
      </c>
      <c r="AD6259" s="3">
        <v>0.985459456344097</v>
      </c>
      <c r="AE6259" s="5">
        <v>3</v>
      </c>
      <c r="AF6259" s="3">
        <v>2.33979724304193</v>
      </c>
      <c r="AG6259" s="3">
        <v>87.8593330710454</v>
      </c>
      <c r="AH6259" s="3">
        <v>77.1196723371857</v>
      </c>
      <c r="AI6259" s="3">
        <v>31.4662502610476</v>
      </c>
      <c r="AJ6259" s="3">
        <v>33.0132297471752</v>
      </c>
      <c r="AK6259" s="3">
        <v>25.981568835634</v>
      </c>
      <c r="AL6259" s="3">
        <v>22.4080487746324</v>
      </c>
      <c r="AM6259" s="3"/>
      <c r="AN6259" s="5" t="s">
        <v>46</v>
      </c>
      <c r="AO6259" s="1"/>
      <c r="AP6259" s="1"/>
      <c r="AQ6259" s="1"/>
    </row>
    <row r="6260" spans="1:43">
      <c r="A6260" s="1" t="s">
        <v>15571</v>
      </c>
      <c r="B6260" s="1" t="s">
        <v>15572</v>
      </c>
      <c r="C6260" s="3">
        <v>12.4657534246575</v>
      </c>
      <c r="D6260" s="4">
        <v>39687</v>
      </c>
      <c r="E6260" s="3">
        <v>11.9917119934</v>
      </c>
      <c r="F6260" s="5" t="s">
        <v>4685</v>
      </c>
      <c r="G6260" s="5">
        <v>216</v>
      </c>
      <c r="H6260" s="5" t="s">
        <v>45</v>
      </c>
      <c r="I6260" s="3">
        <v>0.242256445751884</v>
      </c>
      <c r="J6260" s="3">
        <v>66.4012738853503</v>
      </c>
      <c r="K6260" s="3">
        <v>0.0172651933701748</v>
      </c>
      <c r="L6260" s="3">
        <v>80.1242236024845</v>
      </c>
      <c r="M6260" s="3">
        <v>0.0604542706624249</v>
      </c>
      <c r="N6260" s="3">
        <v>47.6190476190476</v>
      </c>
      <c r="O6260" s="3">
        <v>0.844285838628268</v>
      </c>
      <c r="P6260" s="3">
        <v>67.8807947019868</v>
      </c>
      <c r="Q6260" s="3">
        <v>1.30054924975449</v>
      </c>
      <c r="R6260" s="3">
        <v>66.6095890410959</v>
      </c>
      <c r="S6260" s="3">
        <v>2.26800716601736</v>
      </c>
      <c r="T6260" s="3">
        <v>84.7457627118644</v>
      </c>
      <c r="U6260" s="3">
        <v>4.34035188310057</v>
      </c>
      <c r="V6260" s="3">
        <v>95.9660297239915</v>
      </c>
      <c r="W6260" s="3">
        <v>6.14342638494012</v>
      </c>
      <c r="X6260" s="3">
        <v>95.4976303317536</v>
      </c>
      <c r="Y6260" s="3">
        <v>10.4645376984849</v>
      </c>
      <c r="Z6260" s="3">
        <v>92.8270042194093</v>
      </c>
      <c r="AA6260" s="3">
        <v>0.0808069360012047</v>
      </c>
      <c r="AB6260" s="3">
        <v>0.0620861680195561</v>
      </c>
      <c r="AC6260" s="3">
        <v>-2.20713073005093</v>
      </c>
      <c r="AD6260" s="3">
        <v>0.907763538673977</v>
      </c>
      <c r="AE6260" s="5">
        <v>3</v>
      </c>
      <c r="AF6260" s="3">
        <v>0.122993418900451</v>
      </c>
      <c r="AG6260" s="3">
        <v>2.59454612739871</v>
      </c>
      <c r="AH6260" s="3">
        <v>2.27635554133263</v>
      </c>
      <c r="AI6260" s="3">
        <v>2.02301686474546</v>
      </c>
      <c r="AJ6260" s="3">
        <v>2.11439292963171</v>
      </c>
      <c r="AK6260" s="3">
        <v>3.84191167317653</v>
      </c>
      <c r="AL6260" s="3">
        <v>4.46497520644256</v>
      </c>
      <c r="AM6260" s="3"/>
      <c r="AN6260" s="5" t="s">
        <v>46</v>
      </c>
      <c r="AO6260" s="1"/>
      <c r="AP6260" s="1"/>
      <c r="AQ6260" s="1"/>
    </row>
    <row r="6261" spans="1:43">
      <c r="A6261" s="1" t="s">
        <v>15573</v>
      </c>
      <c r="B6261" s="1" t="s">
        <v>15574</v>
      </c>
      <c r="C6261" s="3">
        <v>12.0794520547945</v>
      </c>
      <c r="D6261" s="4">
        <v>39828</v>
      </c>
      <c r="E6261" s="3">
        <v>1.847366133</v>
      </c>
      <c r="F6261" s="5" t="s">
        <v>6053</v>
      </c>
      <c r="G6261" s="5">
        <v>1021</v>
      </c>
      <c r="H6261" s="5" t="s">
        <v>55</v>
      </c>
      <c r="I6261" s="3">
        <v>-11.5467650950623</v>
      </c>
      <c r="J6261" s="3">
        <v>100</v>
      </c>
      <c r="K6261" s="3">
        <v>1.39709404438769</v>
      </c>
      <c r="L6261" s="3">
        <v>72.2033898305085</v>
      </c>
      <c r="M6261" s="3">
        <v>-15.2079578075973</v>
      </c>
      <c r="N6261" s="3">
        <v>99.9401555954518</v>
      </c>
      <c r="O6261" s="3">
        <v>-11.5159537411174</v>
      </c>
      <c r="P6261" s="3">
        <v>99.8013245033113</v>
      </c>
      <c r="Q6261" s="3">
        <v>-19.7155499367889</v>
      </c>
      <c r="R6261" s="3">
        <v>99.9237804878049</v>
      </c>
      <c r="S6261" s="3">
        <v>-17.9892813327307</v>
      </c>
      <c r="T6261" s="3">
        <v>100</v>
      </c>
      <c r="U6261" s="3">
        <v>25.973552450628</v>
      </c>
      <c r="V6261" s="3">
        <v>99.4579945799458</v>
      </c>
      <c r="W6261" s="3">
        <v>3.20866663185551</v>
      </c>
      <c r="X6261" s="3">
        <v>99.4991652754591</v>
      </c>
      <c r="Y6261" s="3">
        <v>-0.713392673929124</v>
      </c>
      <c r="Z6261" s="3">
        <v>99.5841995841996</v>
      </c>
      <c r="AA6261" s="3">
        <v>-0.078401570726267</v>
      </c>
      <c r="AB6261" s="3">
        <v>0.00644879428563728</v>
      </c>
      <c r="AC6261" s="3">
        <v>-32.8558531447487</v>
      </c>
      <c r="AD6261" s="3">
        <v>0.0321518384616632</v>
      </c>
      <c r="AE6261" s="5">
        <v>3</v>
      </c>
      <c r="AF6261" s="3">
        <v>0.261116058883159</v>
      </c>
      <c r="AG6261" s="3">
        <v>-10.1584248388815</v>
      </c>
      <c r="AH6261" s="3">
        <v>14.2672631444026</v>
      </c>
      <c r="AI6261" s="3">
        <v>-2.26612117379579</v>
      </c>
      <c r="AJ6261" s="3">
        <v>-1.83532726048039</v>
      </c>
      <c r="AK6261" s="3">
        <v>10.7351665322003</v>
      </c>
      <c r="AL6261" s="3">
        <v>14.4467013010977</v>
      </c>
      <c r="AM6261" s="3"/>
      <c r="AN6261" s="5" t="s">
        <v>46</v>
      </c>
      <c r="AO6261" s="1"/>
      <c r="AP6261" s="1"/>
      <c r="AQ6261" s="1"/>
    </row>
    <row r="6262" spans="1:43">
      <c r="A6262" s="1" t="s">
        <v>15575</v>
      </c>
      <c r="B6262" s="1" t="s">
        <v>15576</v>
      </c>
      <c r="C6262" s="3">
        <v>11.6246575342466</v>
      </c>
      <c r="D6262" s="4">
        <v>39994</v>
      </c>
      <c r="E6262" s="3">
        <v>0.3695773693</v>
      </c>
      <c r="F6262" s="5" t="s">
        <v>1026</v>
      </c>
      <c r="G6262" s="5">
        <v>2485</v>
      </c>
      <c r="H6262" s="5" t="s">
        <v>93</v>
      </c>
      <c r="I6262" s="3">
        <v>-0.0462606013878266</v>
      </c>
      <c r="J6262" s="3">
        <v>93.1</v>
      </c>
      <c r="K6262" s="3">
        <v>-0.0847784200385458</v>
      </c>
      <c r="L6262" s="3">
        <v>95.4410307234886</v>
      </c>
      <c r="M6262" s="3">
        <v>-2.28386221451722</v>
      </c>
      <c r="N6262" s="3">
        <v>93.4131736526946</v>
      </c>
      <c r="O6262" s="3">
        <v>5.61303462321792</v>
      </c>
      <c r="P6262" s="3">
        <v>68.8128772635815</v>
      </c>
      <c r="Q6262" s="3">
        <v>-0.514158545008059</v>
      </c>
      <c r="R6262" s="3">
        <v>94.9432404540764</v>
      </c>
      <c r="S6262" s="3">
        <v>19.3848420664886</v>
      </c>
      <c r="T6262" s="3">
        <v>78.2424563260985</v>
      </c>
      <c r="U6262" s="3">
        <v>52.2132206175883</v>
      </c>
      <c r="V6262" s="3">
        <v>64.8947951273533</v>
      </c>
      <c r="W6262" s="3">
        <v>12.9268292682927</v>
      </c>
      <c r="X6262" s="3">
        <v>96.6916354556804</v>
      </c>
      <c r="Y6262" s="3">
        <v>3.2988047808765</v>
      </c>
      <c r="Z6262" s="3">
        <v>99.3506493506494</v>
      </c>
      <c r="AA6262" s="3">
        <v>0.0864638709441206</v>
      </c>
      <c r="AB6262" s="3">
        <v>0.0368045769489226</v>
      </c>
      <c r="AC6262" s="3">
        <v>-35.0595710881652</v>
      </c>
      <c r="AD6262" s="3">
        <v>0.117738571932038</v>
      </c>
      <c r="AE6262" s="5">
        <v>5</v>
      </c>
      <c r="AF6262" s="3">
        <v>0.31661329844461</v>
      </c>
      <c r="AG6262" s="3">
        <v>25.184070707519</v>
      </c>
      <c r="AH6262" s="3">
        <v>25.3947946643081</v>
      </c>
      <c r="AI6262" s="3">
        <v>2.88472645008118</v>
      </c>
      <c r="AJ6262" s="3">
        <v>4.50474895386617</v>
      </c>
      <c r="AK6262" s="3">
        <v>4.09834283177533</v>
      </c>
      <c r="AL6262" s="3">
        <v>6.83069147648583</v>
      </c>
      <c r="AM6262" s="3"/>
      <c r="AN6262" s="5" t="s">
        <v>46</v>
      </c>
      <c r="AO6262" s="1"/>
      <c r="AP6262" s="1"/>
      <c r="AQ6262" s="1"/>
    </row>
    <row r="6263" spans="1:43">
      <c r="A6263" s="1" t="s">
        <v>15577</v>
      </c>
      <c r="B6263" s="1" t="s">
        <v>15578</v>
      </c>
      <c r="C6263" s="3">
        <v>10.0465753424658</v>
      </c>
      <c r="D6263" s="4">
        <v>40570</v>
      </c>
      <c r="E6263" s="3">
        <v>12.8360301209</v>
      </c>
      <c r="F6263" s="5" t="s">
        <v>7517</v>
      </c>
      <c r="G6263" s="5">
        <v>2079</v>
      </c>
      <c r="H6263" s="5" t="s">
        <v>55</v>
      </c>
      <c r="I6263" s="3">
        <v>10.3670650080993</v>
      </c>
      <c r="J6263" s="3">
        <v>49.6067755595886</v>
      </c>
      <c r="K6263" s="3">
        <v>5.01657651369743</v>
      </c>
      <c r="L6263" s="3">
        <v>6.89265536723164</v>
      </c>
      <c r="M6263" s="3">
        <v>5.32594429050605</v>
      </c>
      <c r="N6263" s="3">
        <v>48.4739676840215</v>
      </c>
      <c r="O6263" s="3">
        <v>17.2473132244553</v>
      </c>
      <c r="P6263" s="3">
        <v>57.0198675496689</v>
      </c>
      <c r="Q6263" s="3">
        <v>15.9187211093991</v>
      </c>
      <c r="R6263" s="3">
        <v>72.4085365853659</v>
      </c>
      <c r="S6263" s="3">
        <v>82.2867238768299</v>
      </c>
      <c r="T6263" s="3">
        <v>25.390625</v>
      </c>
      <c r="U6263" s="3">
        <v>190.421425124658</v>
      </c>
      <c r="V6263" s="3">
        <v>19.2411924119241</v>
      </c>
      <c r="W6263" s="3">
        <v>161.29522431259</v>
      </c>
      <c r="X6263" s="3">
        <v>16.0267111853088</v>
      </c>
      <c r="Y6263" s="3">
        <v>301.679644048943</v>
      </c>
      <c r="Z6263" s="3">
        <v>2.49480249480249</v>
      </c>
      <c r="AA6263" s="3">
        <v>0.324303364902613</v>
      </c>
      <c r="AB6263" s="3">
        <v>0.340270171019324</v>
      </c>
      <c r="AC6263" s="3">
        <v>-22.5409566418843</v>
      </c>
      <c r="AD6263" s="3">
        <v>1.6704913130429</v>
      </c>
      <c r="AE6263" s="5">
        <v>3</v>
      </c>
      <c r="AF6263" s="3">
        <v>2.52952123054294</v>
      </c>
      <c r="AG6263" s="3">
        <v>91.7378514824521</v>
      </c>
      <c r="AH6263" s="3">
        <v>71.1375866514323</v>
      </c>
      <c r="AI6263" s="3">
        <v>34.7398185744706</v>
      </c>
      <c r="AJ6263" s="3">
        <v>33.4495902588529</v>
      </c>
      <c r="AK6263" s="3">
        <v>23.6130168166034</v>
      </c>
      <c r="AL6263" s="3">
        <v>24.9489558952683</v>
      </c>
      <c r="AM6263" s="3"/>
      <c r="AN6263" s="5" t="s">
        <v>46</v>
      </c>
      <c r="AO6263" s="1"/>
      <c r="AP6263" s="1"/>
      <c r="AQ6263" s="1"/>
    </row>
    <row r="6264" spans="1:43">
      <c r="A6264" s="1" t="s">
        <v>15579</v>
      </c>
      <c r="B6264" s="1" t="s">
        <v>15580</v>
      </c>
      <c r="C6264" s="3">
        <v>9.84109589041096</v>
      </c>
      <c r="D6264" s="4">
        <v>40645</v>
      </c>
      <c r="E6264" s="3">
        <v>2.2111888532</v>
      </c>
      <c r="F6264" s="5" t="s">
        <v>15581</v>
      </c>
      <c r="G6264" s="5">
        <v>206</v>
      </c>
      <c r="H6264" s="5" t="s">
        <v>71</v>
      </c>
      <c r="I6264" s="3">
        <v>2.23544548086202</v>
      </c>
      <c r="J6264" s="3">
        <v>3.77358490566038</v>
      </c>
      <c r="K6264" s="3">
        <v>0.212816268621441</v>
      </c>
      <c r="L6264" s="3">
        <v>33.3333333333333</v>
      </c>
      <c r="M6264" s="3">
        <v>-0.0550271205093926</v>
      </c>
      <c r="N6264" s="3">
        <v>34.5911949685535</v>
      </c>
      <c r="O6264" s="3">
        <v>2.74769678357848</v>
      </c>
      <c r="P6264" s="3">
        <v>5.69620253164557</v>
      </c>
      <c r="Q6264" s="3">
        <v>1.86683759314158</v>
      </c>
      <c r="R6264" s="3">
        <v>15.3846153846154</v>
      </c>
      <c r="S6264" s="3">
        <v>10.1351351351351</v>
      </c>
      <c r="T6264" s="3">
        <v>10.738255033557</v>
      </c>
      <c r="U6264" s="3">
        <v>13.860842605895</v>
      </c>
      <c r="V6264" s="3">
        <v>16.5467625899281</v>
      </c>
      <c r="W6264" s="3">
        <v>19.3455119368956</v>
      </c>
      <c r="X6264" s="3">
        <v>29.4964028776978</v>
      </c>
      <c r="Y6264" s="3">
        <v>22.6632259830924</v>
      </c>
      <c r="Z6264" s="3">
        <v>30.1587301587302</v>
      </c>
      <c r="AA6264" s="3">
        <v>0.151271605506063</v>
      </c>
      <c r="AB6264" s="3">
        <v>0.240281720461423</v>
      </c>
      <c r="AC6264" s="3">
        <v>-3.64969656102494</v>
      </c>
      <c r="AD6264" s="3">
        <v>1.66066168609867</v>
      </c>
      <c r="AE6264" s="5">
        <v>2</v>
      </c>
      <c r="AF6264" s="3">
        <v>0.500849783719825</v>
      </c>
      <c r="AG6264" s="3">
        <v>9.46461318532543</v>
      </c>
      <c r="AH6264" s="3">
        <v>6.52595104539107</v>
      </c>
      <c r="AI6264" s="3">
        <v>6.01089141848101</v>
      </c>
      <c r="AJ6264" s="3">
        <v>4.76139942556058</v>
      </c>
      <c r="AK6264" s="3">
        <v>5.4014842395997</v>
      </c>
      <c r="AL6264" s="3">
        <v>7.00034400284448</v>
      </c>
      <c r="AM6264" s="3"/>
      <c r="AN6264" s="5" t="s">
        <v>46</v>
      </c>
      <c r="AO6264" s="1"/>
      <c r="AP6264" s="1"/>
      <c r="AQ6264" s="1"/>
    </row>
    <row r="6265" spans="1:43">
      <c r="A6265" s="1" t="s">
        <v>15582</v>
      </c>
      <c r="B6265" s="1" t="s">
        <v>15583</v>
      </c>
      <c r="C6265" s="3">
        <v>8.81643835616438</v>
      </c>
      <c r="D6265" s="4">
        <v>41019</v>
      </c>
      <c r="E6265" s="3">
        <v>0.9311461989</v>
      </c>
      <c r="F6265" s="5" t="s">
        <v>15584</v>
      </c>
      <c r="G6265" s="5">
        <v>38</v>
      </c>
      <c r="H6265" s="5" t="s">
        <v>55</v>
      </c>
      <c r="I6265" s="3">
        <v>16.3718072700381</v>
      </c>
      <c r="J6265" s="3">
        <v>11.978221415608</v>
      </c>
      <c r="K6265" s="3">
        <v>4.73849934720837</v>
      </c>
      <c r="L6265" s="3">
        <v>9.15254237288136</v>
      </c>
      <c r="M6265" s="3">
        <v>10.2030921726014</v>
      </c>
      <c r="N6265" s="3">
        <v>11.310592459605</v>
      </c>
      <c r="O6265" s="3">
        <v>25.5646943285048</v>
      </c>
      <c r="P6265" s="3">
        <v>20</v>
      </c>
      <c r="Q6265" s="3">
        <v>18.4128270432971</v>
      </c>
      <c r="R6265" s="3">
        <v>65.015243902439</v>
      </c>
      <c r="S6265" s="3">
        <v>66.8392937242589</v>
      </c>
      <c r="T6265" s="3">
        <v>47.8515625</v>
      </c>
      <c r="U6265" s="3">
        <v>156.257046223224</v>
      </c>
      <c r="V6265" s="3">
        <v>40.2439024390244</v>
      </c>
      <c r="W6265" s="3">
        <v>153.966480446927</v>
      </c>
      <c r="X6265" s="3">
        <v>20.2003338898164</v>
      </c>
      <c r="Y6265" s="3">
        <v>199.078947368421</v>
      </c>
      <c r="Z6265" s="3">
        <v>22.6611226611227</v>
      </c>
      <c r="AA6265" s="3">
        <v>0.248296726445012</v>
      </c>
      <c r="AB6265" s="3">
        <v>0.30888551240164</v>
      </c>
      <c r="AC6265" s="3">
        <v>-22.766969610906</v>
      </c>
      <c r="AD6265" s="3">
        <v>1.5969468431328</v>
      </c>
      <c r="AE6265" s="5">
        <v>5</v>
      </c>
      <c r="AF6265" s="3">
        <v>2.40445933842858</v>
      </c>
      <c r="AG6265" s="3">
        <v>71.2784762692936</v>
      </c>
      <c r="AH6265" s="3">
        <v>61.0481804702316</v>
      </c>
      <c r="AI6265" s="3">
        <v>29.7476442876052</v>
      </c>
      <c r="AJ6265" s="3">
        <v>27.6475515955556</v>
      </c>
      <c r="AK6265" s="3">
        <v>23.6717292430399</v>
      </c>
      <c r="AL6265" s="3">
        <v>23.5930507279257</v>
      </c>
      <c r="AM6265" s="3"/>
      <c r="AN6265" s="5" t="s">
        <v>46</v>
      </c>
      <c r="AO6265" s="1"/>
      <c r="AP6265" s="1"/>
      <c r="AQ6265" s="1"/>
    </row>
    <row r="6266" spans="1:43">
      <c r="A6266" s="1" t="s">
        <v>15585</v>
      </c>
      <c r="B6266" s="1" t="s">
        <v>15586</v>
      </c>
      <c r="C6266" s="3">
        <v>8.53150684931507</v>
      </c>
      <c r="D6266" s="4">
        <v>41123</v>
      </c>
      <c r="E6266" s="3">
        <v>1.4230410768</v>
      </c>
      <c r="F6266" s="5" t="s">
        <v>15587</v>
      </c>
      <c r="G6266" s="5">
        <v>889</v>
      </c>
      <c r="H6266" s="5" t="s">
        <v>93</v>
      </c>
      <c r="I6266" s="3">
        <v>9.58005882069331</v>
      </c>
      <c r="J6266" s="3">
        <v>32.2</v>
      </c>
      <c r="K6266" s="3">
        <v>4.50616148611367</v>
      </c>
      <c r="L6266" s="3">
        <v>7.63131813676908</v>
      </c>
      <c r="M6266" s="3">
        <v>4.88716599750796</v>
      </c>
      <c r="N6266" s="3">
        <v>30.189620758483</v>
      </c>
      <c r="O6266" s="3">
        <v>17.2392448158465</v>
      </c>
      <c r="P6266" s="3">
        <v>31.9919517102616</v>
      </c>
      <c r="Q6266" s="3">
        <v>12.1761018705888</v>
      </c>
      <c r="R6266" s="3">
        <v>52.8379772961816</v>
      </c>
      <c r="S6266" s="3">
        <v>50.8362091850279</v>
      </c>
      <c r="T6266" s="3">
        <v>41.6622551614611</v>
      </c>
      <c r="U6266" s="3">
        <v>109.166206515737</v>
      </c>
      <c r="V6266" s="3">
        <v>37.8737541528239</v>
      </c>
      <c r="W6266" s="3">
        <v>113.609022556391</v>
      </c>
      <c r="X6266" s="3">
        <v>23.7827715355805</v>
      </c>
      <c r="Y6266" s="3">
        <v>125.700099304866</v>
      </c>
      <c r="Z6266" s="3">
        <v>31.5584415584416</v>
      </c>
      <c r="AA6266" s="3">
        <v>0.226444755325239</v>
      </c>
      <c r="AB6266" s="3">
        <v>0.344309289171701</v>
      </c>
      <c r="AC6266" s="3">
        <v>-19.0163737057549</v>
      </c>
      <c r="AD6266" s="3">
        <v>1.51069593732511</v>
      </c>
      <c r="AE6266" s="5">
        <v>4</v>
      </c>
      <c r="AF6266" s="3">
        <v>2.10081985603843</v>
      </c>
      <c r="AG6266" s="3">
        <v>53.8328114205659</v>
      </c>
      <c r="AH6266" s="3">
        <v>43.1928004580152</v>
      </c>
      <c r="AI6266" s="3">
        <v>28.1174313268697</v>
      </c>
      <c r="AJ6266" s="3">
        <v>21.4839729752641</v>
      </c>
      <c r="AK6266" s="3">
        <v>19.6139225030184</v>
      </c>
      <c r="AL6266" s="3">
        <v>16.8933164729724</v>
      </c>
      <c r="AM6266" s="3"/>
      <c r="AN6266" s="5" t="s">
        <v>46</v>
      </c>
      <c r="AO6266" s="1"/>
      <c r="AP6266" s="1"/>
      <c r="AQ6266" s="1"/>
    </row>
    <row r="6267" spans="1:43">
      <c r="A6267" s="1" t="s">
        <v>15588</v>
      </c>
      <c r="B6267" s="1" t="s">
        <v>15589</v>
      </c>
      <c r="C6267" s="3">
        <v>19.3835616438356</v>
      </c>
      <c r="D6267" s="4">
        <v>37162</v>
      </c>
      <c r="E6267" s="3">
        <v>26.317318951</v>
      </c>
      <c r="F6267" s="5" t="s">
        <v>3313</v>
      </c>
      <c r="G6267" s="5">
        <v>3002</v>
      </c>
      <c r="H6267" s="5" t="s">
        <v>55</v>
      </c>
      <c r="I6267" s="3">
        <v>10.2335545807698</v>
      </c>
      <c r="J6267" s="3">
        <v>50.5747126436782</v>
      </c>
      <c r="K6267" s="3">
        <v>2.91503318712885</v>
      </c>
      <c r="L6267" s="3">
        <v>43.2203389830509</v>
      </c>
      <c r="M6267" s="3">
        <v>6.49660063310472</v>
      </c>
      <c r="N6267" s="3">
        <v>37.4625972471574</v>
      </c>
      <c r="O6267" s="3">
        <v>19.6412694425074</v>
      </c>
      <c r="P6267" s="3">
        <v>47.2847682119205</v>
      </c>
      <c r="Q6267" s="3">
        <v>21.6446360145984</v>
      </c>
      <c r="R6267" s="3">
        <v>55.2591463414634</v>
      </c>
      <c r="S6267" s="3">
        <v>64.4046593501524</v>
      </c>
      <c r="T6267" s="3">
        <v>51.7578125</v>
      </c>
      <c r="U6267" s="3">
        <v>141.423955135321</v>
      </c>
      <c r="V6267" s="3">
        <v>49.5934959349593</v>
      </c>
      <c r="W6267" s="3">
        <v>100.575977419541</v>
      </c>
      <c r="X6267" s="3">
        <v>55.7595993322204</v>
      </c>
      <c r="Y6267" s="3">
        <v>154.25634547866</v>
      </c>
      <c r="Z6267" s="3">
        <v>44.0748440748441</v>
      </c>
      <c r="AA6267" s="3">
        <v>0.301485758244561</v>
      </c>
      <c r="AB6267" s="3">
        <v>0.280655417913483</v>
      </c>
      <c r="AC6267" s="3">
        <v>-25.919105108792</v>
      </c>
      <c r="AD6267" s="3">
        <v>1.0054206715101</v>
      </c>
      <c r="AE6267" s="5">
        <v>3</v>
      </c>
      <c r="AF6267" s="3">
        <v>1.82006571964757</v>
      </c>
      <c r="AG6267" s="3">
        <v>66.1604298134597</v>
      </c>
      <c r="AH6267" s="3">
        <v>56.1712173826065</v>
      </c>
      <c r="AI6267" s="3">
        <v>24.4548696761628</v>
      </c>
      <c r="AJ6267" s="3">
        <v>23.4559423294821</v>
      </c>
      <c r="AK6267" s="3">
        <v>21.7951548012971</v>
      </c>
      <c r="AL6267" s="3">
        <v>19.9505231251464</v>
      </c>
      <c r="AM6267" s="3"/>
      <c r="AN6267" s="5" t="s">
        <v>46</v>
      </c>
      <c r="AO6267" s="1"/>
      <c r="AP6267" s="1"/>
      <c r="AQ6267" s="1"/>
    </row>
    <row r="6268" spans="1:43">
      <c r="A6268" s="1" t="s">
        <v>15590</v>
      </c>
      <c r="B6268" s="1" t="s">
        <v>15591</v>
      </c>
      <c r="C6268" s="3">
        <v>14.558904109589</v>
      </c>
      <c r="D6268" s="4">
        <v>38923</v>
      </c>
      <c r="E6268" s="3">
        <v>21.4557784567</v>
      </c>
      <c r="F6268" s="5" t="s">
        <v>3313</v>
      </c>
      <c r="G6268" s="5">
        <v>3002</v>
      </c>
      <c r="H6268" s="5" t="s">
        <v>55</v>
      </c>
      <c r="I6268" s="3">
        <v>10.5470734618033</v>
      </c>
      <c r="J6268" s="3">
        <v>48.5783424077435</v>
      </c>
      <c r="K6268" s="3">
        <v>2.90984258228652</v>
      </c>
      <c r="L6268" s="3">
        <v>43.3333333333333</v>
      </c>
      <c r="M6268" s="3">
        <v>6.72987832980139</v>
      </c>
      <c r="N6268" s="3">
        <v>34.949132256134</v>
      </c>
      <c r="O6268" s="3">
        <v>20.015010367489</v>
      </c>
      <c r="P6268" s="3">
        <v>44.7682119205298</v>
      </c>
      <c r="Q6268" s="3">
        <v>22.0509029168449</v>
      </c>
      <c r="R6268" s="3">
        <v>54.2682926829268</v>
      </c>
      <c r="S6268" s="3">
        <v>65.4148152939851</v>
      </c>
      <c r="T6268" s="3">
        <v>50.1953125</v>
      </c>
      <c r="U6268" s="3">
        <v>141.780483878899</v>
      </c>
      <c r="V6268" s="3">
        <v>49.4579945799458</v>
      </c>
      <c r="W6268" s="3">
        <v>101.127128182447</v>
      </c>
      <c r="X6268" s="3">
        <v>55.5926544240401</v>
      </c>
      <c r="Y6268" s="3">
        <v>155.49723055572</v>
      </c>
      <c r="Z6268" s="3">
        <v>43.8669438669439</v>
      </c>
      <c r="AA6268" s="3">
        <v>0.305241284258546</v>
      </c>
      <c r="AB6268" s="3">
        <v>0.282135465624961</v>
      </c>
      <c r="AC6268" s="3">
        <v>-25.8090614886731</v>
      </c>
      <c r="AD6268" s="3">
        <v>1.01416907212788</v>
      </c>
      <c r="AE6268" s="5">
        <v>3</v>
      </c>
      <c r="AF6268" s="3">
        <v>1.82704180741325</v>
      </c>
      <c r="AG6268" s="3">
        <v>66.7801969304329</v>
      </c>
      <c r="AH6268" s="3">
        <v>56.2134463774759</v>
      </c>
      <c r="AI6268" s="3">
        <v>24.5350264961659</v>
      </c>
      <c r="AJ6268" s="3">
        <v>23.5137626942941</v>
      </c>
      <c r="AK6268" s="3">
        <v>21.7334750592178</v>
      </c>
      <c r="AL6268" s="3">
        <v>19.9333572116632</v>
      </c>
      <c r="AM6268" s="3"/>
      <c r="AN6268" s="5" t="s">
        <v>46</v>
      </c>
      <c r="AO6268" s="1"/>
      <c r="AP6268" s="1"/>
      <c r="AQ6268" s="1"/>
    </row>
    <row r="6269" spans="1:43">
      <c r="A6269" s="1" t="s">
        <v>15592</v>
      </c>
      <c r="B6269" s="1" t="s">
        <v>15593</v>
      </c>
      <c r="C6269" s="3">
        <v>14.2465753424658</v>
      </c>
      <c r="D6269" s="4">
        <v>39037</v>
      </c>
      <c r="E6269" s="3">
        <v>78.9833991204</v>
      </c>
      <c r="F6269" s="5" t="s">
        <v>15594</v>
      </c>
      <c r="G6269" s="5">
        <v>3647</v>
      </c>
      <c r="H6269" s="5" t="s">
        <v>55</v>
      </c>
      <c r="I6269" s="3">
        <v>14.9135197292851</v>
      </c>
      <c r="J6269" s="3">
        <v>18.6327888687235</v>
      </c>
      <c r="K6269" s="3">
        <v>5.28693033759916</v>
      </c>
      <c r="L6269" s="3">
        <v>5.08474576271187</v>
      </c>
      <c r="M6269" s="3">
        <v>9.05500333751463</v>
      </c>
      <c r="N6269" s="3">
        <v>17.0556552962298</v>
      </c>
      <c r="O6269" s="3">
        <v>26.9325163439369</v>
      </c>
      <c r="P6269" s="3">
        <v>16.2251655629139</v>
      </c>
      <c r="Q6269" s="3">
        <v>24.2837653113008</v>
      </c>
      <c r="R6269" s="3">
        <v>48.094512195122</v>
      </c>
      <c r="S6269" s="3">
        <v>57.8126117586693</v>
      </c>
      <c r="T6269" s="3">
        <v>62.5</v>
      </c>
      <c r="U6269" s="3">
        <v>144.606321650959</v>
      </c>
      <c r="V6269" s="3">
        <v>48.3739837398374</v>
      </c>
      <c r="W6269" s="3">
        <v>106.271620796378</v>
      </c>
      <c r="X6269" s="3">
        <v>52.4207011686144</v>
      </c>
      <c r="Y6269" s="3">
        <v>183.610572903964</v>
      </c>
      <c r="Z6269" s="3">
        <v>28.6902286902287</v>
      </c>
      <c r="AA6269" s="3">
        <v>0.252149371188063</v>
      </c>
      <c r="AB6269" s="3">
        <v>0.242164400072219</v>
      </c>
      <c r="AC6269" s="3">
        <v>-29.9149748394933</v>
      </c>
      <c r="AD6269" s="3">
        <v>0.910565164427704</v>
      </c>
      <c r="AE6269" s="5">
        <v>3</v>
      </c>
      <c r="AF6269" s="3">
        <v>1.82632645451847</v>
      </c>
      <c r="AG6269" s="3">
        <v>53.9923468359381</v>
      </c>
      <c r="AH6269" s="3">
        <v>58.5397838595767</v>
      </c>
      <c r="AI6269" s="3">
        <v>24.2238723171385</v>
      </c>
      <c r="AJ6269" s="3">
        <v>27.3927929555632</v>
      </c>
      <c r="AK6269" s="3">
        <v>26.743605721548</v>
      </c>
      <c r="AL6269" s="3">
        <v>24.1150321495909</v>
      </c>
      <c r="AM6269" s="3"/>
      <c r="AN6269" s="5" t="s">
        <v>46</v>
      </c>
      <c r="AO6269" s="1"/>
      <c r="AP6269" s="1"/>
      <c r="AQ6269" s="1"/>
    </row>
    <row r="6270" spans="1:43">
      <c r="A6270" s="1" t="s">
        <v>15595</v>
      </c>
      <c r="B6270" s="1" t="s">
        <v>15596</v>
      </c>
      <c r="C6270" s="3">
        <v>13.7561643835616</v>
      </c>
      <c r="D6270" s="4">
        <v>39216</v>
      </c>
      <c r="E6270" s="3">
        <v>47.3027142663</v>
      </c>
      <c r="F6270" s="5" t="s">
        <v>15597</v>
      </c>
      <c r="G6270" s="5">
        <v>1870</v>
      </c>
      <c r="H6270" s="5" t="s">
        <v>55</v>
      </c>
      <c r="I6270" s="3">
        <v>14.8930732907178</v>
      </c>
      <c r="J6270" s="3">
        <v>18.8747731397459</v>
      </c>
      <c r="K6270" s="3">
        <v>3.94054006508927</v>
      </c>
      <c r="L6270" s="3">
        <v>21.5254237288136</v>
      </c>
      <c r="M6270" s="3">
        <v>7.07534572186213</v>
      </c>
      <c r="N6270" s="3">
        <v>32.4356672651107</v>
      </c>
      <c r="O6270" s="3">
        <v>21.1105587302199</v>
      </c>
      <c r="P6270" s="3">
        <v>39.3377483443709</v>
      </c>
      <c r="Q6270" s="3">
        <v>28.5170401756067</v>
      </c>
      <c r="R6270" s="3">
        <v>35.6707317073171</v>
      </c>
      <c r="S6270" s="3">
        <v>57.138792400939</v>
      </c>
      <c r="T6270" s="3">
        <v>63.18359375</v>
      </c>
      <c r="U6270" s="3">
        <v>128.245782166396</v>
      </c>
      <c r="V6270" s="3">
        <v>58.5365853658537</v>
      </c>
      <c r="W6270" s="3">
        <v>84.7284843668904</v>
      </c>
      <c r="X6270" s="3">
        <v>67.9465776293823</v>
      </c>
      <c r="Y6270" s="3">
        <v>165.218666146363</v>
      </c>
      <c r="Z6270" s="3">
        <v>39.5010395010395</v>
      </c>
      <c r="AA6270" s="3">
        <v>0.260979966605529</v>
      </c>
      <c r="AB6270" s="3">
        <v>0.202892377227547</v>
      </c>
      <c r="AC6270" s="3">
        <v>-33.7673868008287</v>
      </c>
      <c r="AD6270" s="3">
        <v>0.670891783029874</v>
      </c>
      <c r="AE6270" s="5">
        <v>3</v>
      </c>
      <c r="AF6270" s="3">
        <v>1.55220368326565</v>
      </c>
      <c r="AG6270" s="3">
        <v>50.4302859449903</v>
      </c>
      <c r="AH6270" s="3">
        <v>55.2943172030923</v>
      </c>
      <c r="AI6270" s="3">
        <v>19.7890838484969</v>
      </c>
      <c r="AJ6270" s="3">
        <v>22.2996258683759</v>
      </c>
      <c r="AK6270" s="3">
        <v>20.299931953979</v>
      </c>
      <c r="AL6270" s="3">
        <v>21.1311286559064</v>
      </c>
      <c r="AM6270" s="3"/>
      <c r="AN6270" s="5" t="s">
        <v>46</v>
      </c>
      <c r="AO6270" s="1"/>
      <c r="AP6270" s="1"/>
      <c r="AQ6270" s="1"/>
    </row>
    <row r="6271" spans="1:43">
      <c r="A6271" s="1" t="s">
        <v>15598</v>
      </c>
      <c r="B6271" s="1" t="s">
        <v>15599</v>
      </c>
      <c r="C6271" s="3">
        <v>13.2657534246575</v>
      </c>
      <c r="D6271" s="4">
        <v>39395</v>
      </c>
      <c r="E6271" s="3">
        <v>21.7505228025</v>
      </c>
      <c r="F6271" s="5" t="s">
        <v>1477</v>
      </c>
      <c r="G6271" s="5">
        <v>2029</v>
      </c>
      <c r="H6271" s="5" t="s">
        <v>55</v>
      </c>
      <c r="I6271" s="3">
        <v>11.6474662273701</v>
      </c>
      <c r="J6271" s="3">
        <v>40.2903811252269</v>
      </c>
      <c r="K6271" s="3">
        <v>4.28816466552316</v>
      </c>
      <c r="L6271" s="3">
        <v>15.5932203389831</v>
      </c>
      <c r="M6271" s="3">
        <v>7.26231013489854</v>
      </c>
      <c r="N6271" s="3">
        <v>31.0592459605027</v>
      </c>
      <c r="O6271" s="3">
        <v>17.6804004489585</v>
      </c>
      <c r="P6271" s="3">
        <v>55.2980132450331</v>
      </c>
      <c r="Q6271" s="3">
        <v>18.3278854583062</v>
      </c>
      <c r="R6271" s="3">
        <v>65.3201219512195</v>
      </c>
      <c r="S6271" s="3">
        <v>59.0099311057091</v>
      </c>
      <c r="T6271" s="3">
        <v>60.546875</v>
      </c>
      <c r="U6271" s="3">
        <v>140.749172816138</v>
      </c>
      <c r="V6271" s="3">
        <v>50.5420054200542</v>
      </c>
      <c r="W6271" s="3">
        <v>121.204959524791</v>
      </c>
      <c r="X6271" s="3">
        <v>44.2404006677796</v>
      </c>
      <c r="Y6271" s="3">
        <v>186.82556952736</v>
      </c>
      <c r="Z6271" s="3">
        <v>27.027027027027</v>
      </c>
      <c r="AA6271" s="3">
        <v>0.273065323815391</v>
      </c>
      <c r="AB6271" s="3">
        <v>0.309750499938798</v>
      </c>
      <c r="AC6271" s="3">
        <v>-21.3800904977376</v>
      </c>
      <c r="AD6271" s="3">
        <v>1.41408713698559</v>
      </c>
      <c r="AE6271" s="5">
        <v>2</v>
      </c>
      <c r="AF6271" s="3">
        <v>1.99909200434036</v>
      </c>
      <c r="AG6271" s="3">
        <v>60.0683124676231</v>
      </c>
      <c r="AH6271" s="3">
        <v>56.019246077204</v>
      </c>
      <c r="AI6271" s="3">
        <v>28.0220819292819</v>
      </c>
      <c r="AJ6271" s="3">
        <v>27.4837209332749</v>
      </c>
      <c r="AK6271" s="3">
        <v>25.3534483828407</v>
      </c>
      <c r="AL6271" s="3">
        <v>18.5817876727322</v>
      </c>
      <c r="AM6271" s="3"/>
      <c r="AN6271" s="5" t="s">
        <v>46</v>
      </c>
      <c r="AO6271" s="1"/>
      <c r="AP6271" s="1"/>
      <c r="AQ6271" s="1"/>
    </row>
    <row r="6272" spans="1:43">
      <c r="A6272" s="1" t="s">
        <v>15600</v>
      </c>
      <c r="B6272" s="1" t="s">
        <v>15601</v>
      </c>
      <c r="C6272" s="3">
        <v>12.9013698630137</v>
      </c>
      <c r="D6272" s="4">
        <v>39528</v>
      </c>
      <c r="E6272" s="3">
        <v>9.8506057483</v>
      </c>
      <c r="F6272" s="5" t="s">
        <v>2647</v>
      </c>
      <c r="G6272" s="5">
        <v>699</v>
      </c>
      <c r="H6272" s="5" t="s">
        <v>55</v>
      </c>
      <c r="I6272" s="3">
        <v>13.8101251311544</v>
      </c>
      <c r="J6272" s="3">
        <v>25.3478523895947</v>
      </c>
      <c r="K6272" s="3">
        <v>3.9572864321608</v>
      </c>
      <c r="L6272" s="3">
        <v>21.2429378531073</v>
      </c>
      <c r="M6272" s="3">
        <v>7.33255986971171</v>
      </c>
      <c r="N6272" s="3">
        <v>30.6403351286655</v>
      </c>
      <c r="O6272" s="3">
        <v>20.8693334439069</v>
      </c>
      <c r="P6272" s="3">
        <v>40.794701986755</v>
      </c>
      <c r="Q6272" s="3">
        <v>33.3900454475308</v>
      </c>
      <c r="R6272" s="3">
        <v>23.1707317073171</v>
      </c>
      <c r="S6272" s="3">
        <v>93.1104252720789</v>
      </c>
      <c r="T6272" s="3">
        <v>14.55078125</v>
      </c>
      <c r="U6272" s="3">
        <v>169.006631866113</v>
      </c>
      <c r="V6272" s="3">
        <v>30.7588075880759</v>
      </c>
      <c r="W6272" s="3">
        <v>120.491754228568</v>
      </c>
      <c r="X6272" s="3">
        <v>44.7412353923205</v>
      </c>
      <c r="Y6272" s="3">
        <v>114.359577266951</v>
      </c>
      <c r="Z6272" s="3">
        <v>64.8648648648649</v>
      </c>
      <c r="AA6272" s="3">
        <v>0.424799957985248</v>
      </c>
      <c r="AB6272" s="3">
        <v>0.287100954496147</v>
      </c>
      <c r="AC6272" s="3">
        <v>-28.5062713797035</v>
      </c>
      <c r="AD6272" s="3">
        <v>1.05567823421354</v>
      </c>
      <c r="AE6272" s="5">
        <v>5</v>
      </c>
      <c r="AF6272" s="3">
        <v>2.02954737856381</v>
      </c>
      <c r="AG6272" s="3">
        <v>82.6251264638696</v>
      </c>
      <c r="AH6272" s="3">
        <v>63.8060827649789</v>
      </c>
      <c r="AI6272" s="3">
        <v>28.3998168949209</v>
      </c>
      <c r="AJ6272" s="3">
        <v>19.9148152860738</v>
      </c>
      <c r="AK6272" s="3">
        <v>23.1811556983235</v>
      </c>
      <c r="AL6272" s="3">
        <v>21.2247132022356</v>
      </c>
      <c r="AM6272" s="3"/>
      <c r="AN6272" s="5" t="s">
        <v>46</v>
      </c>
      <c r="AO6272" s="1"/>
      <c r="AP6272" s="1"/>
      <c r="AQ6272" s="1"/>
    </row>
    <row r="6273" spans="1:43">
      <c r="A6273" s="1" t="s">
        <v>15602</v>
      </c>
      <c r="B6273" s="1" t="s">
        <v>15603</v>
      </c>
      <c r="C6273" s="3">
        <v>12.6575342465753</v>
      </c>
      <c r="D6273" s="4">
        <v>39617</v>
      </c>
      <c r="E6273" s="3">
        <v>21.6147890395</v>
      </c>
      <c r="F6273" s="5" t="s">
        <v>2682</v>
      </c>
      <c r="G6273" s="5">
        <v>2043</v>
      </c>
      <c r="H6273" s="5" t="s">
        <v>55</v>
      </c>
      <c r="I6273" s="3">
        <v>8.67615536120802</v>
      </c>
      <c r="J6273" s="3">
        <v>62.0689655172414</v>
      </c>
      <c r="K6273" s="3">
        <v>3.42426001160766</v>
      </c>
      <c r="L6273" s="3">
        <v>31.8079096045198</v>
      </c>
      <c r="M6273" s="3">
        <v>2.60076547113566</v>
      </c>
      <c r="N6273" s="3">
        <v>72.1723518850987</v>
      </c>
      <c r="O6273" s="3">
        <v>16.2733961510686</v>
      </c>
      <c r="P6273" s="3">
        <v>60.794701986755</v>
      </c>
      <c r="Q6273" s="3">
        <v>15.8305703768262</v>
      </c>
      <c r="R6273" s="3">
        <v>72.7134146341463</v>
      </c>
      <c r="S6273" s="3">
        <v>48.8787331137109</v>
      </c>
      <c r="T6273" s="3">
        <v>75.9765625</v>
      </c>
      <c r="U6273" s="3">
        <v>152.774197011815</v>
      </c>
      <c r="V6273" s="3">
        <v>43.360433604336</v>
      </c>
      <c r="W6273" s="3">
        <v>123.747494962612</v>
      </c>
      <c r="X6273" s="3">
        <v>41.5692821368948</v>
      </c>
      <c r="Y6273" s="3">
        <v>173.552541630769</v>
      </c>
      <c r="Z6273" s="3">
        <v>33.4719334719335</v>
      </c>
      <c r="AA6273" s="3">
        <v>0.21284110714251</v>
      </c>
      <c r="AB6273" s="3">
        <v>0.281882019800749</v>
      </c>
      <c r="AC6273" s="3">
        <v>-25.2551020408163</v>
      </c>
      <c r="AD6273" s="3">
        <v>1.21676292105679</v>
      </c>
      <c r="AE6273" s="5">
        <v>5</v>
      </c>
      <c r="AF6273" s="3">
        <v>2.11300581913394</v>
      </c>
      <c r="AG6273" s="3">
        <v>60.9058188138691</v>
      </c>
      <c r="AH6273" s="3">
        <v>60.1204280247011</v>
      </c>
      <c r="AI6273" s="3">
        <v>27.4728123947472</v>
      </c>
      <c r="AJ6273" s="3">
        <v>26.3418194452775</v>
      </c>
      <c r="AK6273" s="3">
        <v>26.2175724095236</v>
      </c>
      <c r="AL6273" s="3">
        <v>26.1208849705175</v>
      </c>
      <c r="AM6273" s="3"/>
      <c r="AN6273" s="5" t="s">
        <v>46</v>
      </c>
      <c r="AO6273" s="1"/>
      <c r="AP6273" s="1"/>
      <c r="AQ6273" s="1"/>
    </row>
    <row r="6274" spans="1:43">
      <c r="A6274" s="1" t="s">
        <v>15604</v>
      </c>
      <c r="B6274" s="1" t="s">
        <v>15605</v>
      </c>
      <c r="C6274" s="3">
        <v>11.8904109589041</v>
      </c>
      <c r="D6274" s="4">
        <v>39897</v>
      </c>
      <c r="E6274" s="3">
        <v>12.436271575</v>
      </c>
      <c r="F6274" s="5" t="s">
        <v>6040</v>
      </c>
      <c r="G6274" s="5">
        <v>2827</v>
      </c>
      <c r="H6274" s="5" t="s">
        <v>60</v>
      </c>
      <c r="I6274" s="3">
        <v>8.75880914713073</v>
      </c>
      <c r="J6274" s="3">
        <v>33.3333333333333</v>
      </c>
      <c r="K6274" s="3">
        <v>3.49924722843197</v>
      </c>
      <c r="L6274" s="3">
        <v>25.6951102588686</v>
      </c>
      <c r="M6274" s="3">
        <v>3.28249487821536</v>
      </c>
      <c r="N6274" s="3">
        <v>40.9495548961424</v>
      </c>
      <c r="O6274" s="3">
        <v>14.2813964032039</v>
      </c>
      <c r="P6274" s="3">
        <v>37.3225152129817</v>
      </c>
      <c r="Q6274" s="3">
        <v>21.0049071901003</v>
      </c>
      <c r="R6274" s="3">
        <v>27.8534031413613</v>
      </c>
      <c r="S6274" s="3">
        <v>50.4775802600159</v>
      </c>
      <c r="T6274" s="3">
        <v>30.9178743961353</v>
      </c>
      <c r="U6274" s="3">
        <v>85.8441877611207</v>
      </c>
      <c r="V6274" s="3">
        <v>37.3514431239389</v>
      </c>
      <c r="W6274" s="3">
        <v>61.4891799544419</v>
      </c>
      <c r="X6274" s="3">
        <v>34.5454545454545</v>
      </c>
      <c r="Y6274" s="3">
        <v>120.445049072005</v>
      </c>
      <c r="Z6274" s="3">
        <v>22.0064724919094</v>
      </c>
      <c r="AA6274" s="3">
        <v>0.255925759495663</v>
      </c>
      <c r="AB6274" s="3">
        <v>0.166106226428989</v>
      </c>
      <c r="AC6274" s="3">
        <v>-25.5798498039476</v>
      </c>
      <c r="AD6274" s="3">
        <v>0.675855763482569</v>
      </c>
      <c r="AE6274" s="5">
        <v>3</v>
      </c>
      <c r="AF6274" s="3">
        <v>1.21871792178477</v>
      </c>
      <c r="AG6274" s="3">
        <v>37.8769570816877</v>
      </c>
      <c r="AH6274" s="3">
        <v>39.6888042238847</v>
      </c>
      <c r="AI6274" s="3">
        <v>16.3072229116152</v>
      </c>
      <c r="AJ6274" s="3">
        <v>18.2958751502443</v>
      </c>
      <c r="AK6274" s="3">
        <v>12.5712593403423</v>
      </c>
      <c r="AL6274" s="3">
        <v>14.7839253992586</v>
      </c>
      <c r="AM6274" s="3"/>
      <c r="AN6274" s="5" t="s">
        <v>46</v>
      </c>
      <c r="AO6274" s="1"/>
      <c r="AP6274" s="1"/>
      <c r="AQ6274" s="1"/>
    </row>
    <row r="6275" spans="1:43">
      <c r="A6275" s="1" t="s">
        <v>15606</v>
      </c>
      <c r="B6275" s="1" t="s">
        <v>15607</v>
      </c>
      <c r="C6275" s="3">
        <v>11.1808219178082</v>
      </c>
      <c r="D6275" s="4">
        <v>40156</v>
      </c>
      <c r="E6275" s="3">
        <v>2.5602437015</v>
      </c>
      <c r="F6275" s="5" t="s">
        <v>270</v>
      </c>
      <c r="G6275" s="5">
        <v>1637</v>
      </c>
      <c r="H6275" s="5" t="s">
        <v>60</v>
      </c>
      <c r="I6275" s="3">
        <v>7.73270846800258</v>
      </c>
      <c r="J6275" s="3">
        <v>44.8412698412698</v>
      </c>
      <c r="K6275" s="3">
        <v>2.55364971925236</v>
      </c>
      <c r="L6275" s="3">
        <v>44.6788111217641</v>
      </c>
      <c r="M6275" s="3">
        <v>2.05909369259032</v>
      </c>
      <c r="N6275" s="3">
        <v>51.0385756676558</v>
      </c>
      <c r="O6275" s="3">
        <v>11.424034765168</v>
      </c>
      <c r="P6275" s="3">
        <v>47.9716024340771</v>
      </c>
      <c r="Q6275" s="3">
        <v>15.8686017206917</v>
      </c>
      <c r="R6275" s="3">
        <v>45.2356020942408</v>
      </c>
      <c r="S6275" s="3">
        <v>47.5378997454908</v>
      </c>
      <c r="T6275" s="3">
        <v>36.8357487922705</v>
      </c>
      <c r="U6275" s="3">
        <v>104.90241278623</v>
      </c>
      <c r="V6275" s="3">
        <v>20.5432937181664</v>
      </c>
      <c r="W6275" s="3">
        <v>61.3773904623578</v>
      </c>
      <c r="X6275" s="3">
        <v>34.7727272727273</v>
      </c>
      <c r="Y6275" s="3">
        <v>71.7727389847977</v>
      </c>
      <c r="Z6275" s="3">
        <v>52.4271844660194</v>
      </c>
      <c r="AA6275" s="3">
        <v>0.21610647145061</v>
      </c>
      <c r="AB6275" s="3">
        <v>0.14619348475192</v>
      </c>
      <c r="AC6275" s="3">
        <v>-35.1022604951561</v>
      </c>
      <c r="AD6275" s="3">
        <v>0.491742350496457</v>
      </c>
      <c r="AE6275" s="5">
        <v>5</v>
      </c>
      <c r="AF6275" s="3">
        <v>1.2068122737953</v>
      </c>
      <c r="AG6275" s="3">
        <v>43.0554994762811</v>
      </c>
      <c r="AH6275" s="3">
        <v>45.9403018033128</v>
      </c>
      <c r="AI6275" s="3">
        <v>14.9522439811196</v>
      </c>
      <c r="AJ6275" s="3">
        <v>13.7784773507803</v>
      </c>
      <c r="AK6275" s="3">
        <v>9.92074131120899</v>
      </c>
      <c r="AL6275" s="3">
        <v>10.8446886731398</v>
      </c>
      <c r="AM6275" s="3"/>
      <c r="AN6275" s="5" t="s">
        <v>46</v>
      </c>
      <c r="AO6275" s="1"/>
      <c r="AP6275" s="1"/>
      <c r="AQ6275" s="1"/>
    </row>
    <row r="6276" spans="1:43">
      <c r="A6276" s="1" t="s">
        <v>15608</v>
      </c>
      <c r="B6276" s="1" t="s">
        <v>15609</v>
      </c>
      <c r="C6276" s="3">
        <v>10.8767123287671</v>
      </c>
      <c r="D6276" s="4">
        <v>40267</v>
      </c>
      <c r="E6276" s="3">
        <v>4.5313632395</v>
      </c>
      <c r="F6276" s="5" t="s">
        <v>15610</v>
      </c>
      <c r="G6276" s="5">
        <v>48</v>
      </c>
      <c r="H6276" s="5" t="s">
        <v>55</v>
      </c>
      <c r="I6276" s="3">
        <v>12.5202374527793</v>
      </c>
      <c r="J6276" s="3">
        <v>34.1802782819117</v>
      </c>
      <c r="K6276" s="3">
        <v>4.19790104947527</v>
      </c>
      <c r="L6276" s="3">
        <v>16.7231638418079</v>
      </c>
      <c r="M6276" s="3">
        <v>8.65033871808234</v>
      </c>
      <c r="N6276" s="3">
        <v>20.0478755236385</v>
      </c>
      <c r="O6276" s="3">
        <v>16.545556176635</v>
      </c>
      <c r="P6276" s="3">
        <v>59.8675496688742</v>
      </c>
      <c r="Q6276" s="3">
        <v>8.65033871808234</v>
      </c>
      <c r="R6276" s="3">
        <v>87.5</v>
      </c>
      <c r="S6276" s="3">
        <v>27.7573529411765</v>
      </c>
      <c r="T6276" s="3">
        <v>93.359375</v>
      </c>
      <c r="U6276" s="3">
        <v>96.5127238454289</v>
      </c>
      <c r="V6276" s="3">
        <v>77.10027100271</v>
      </c>
      <c r="W6276" s="3">
        <v>46.3157894736842</v>
      </c>
      <c r="X6276" s="3">
        <v>91.8196994991653</v>
      </c>
      <c r="Y6276" s="3">
        <v>74.6231155778895</v>
      </c>
      <c r="Z6276" s="3">
        <v>83.991683991684</v>
      </c>
      <c r="AA6276" s="3">
        <v>0.117593554048056</v>
      </c>
      <c r="AB6276" s="3">
        <v>0.109000195816829</v>
      </c>
      <c r="AC6276" s="3">
        <v>-35.3634577603143</v>
      </c>
      <c r="AD6276" s="3">
        <v>0.381755564994221</v>
      </c>
      <c r="AE6276" s="5">
        <v>3</v>
      </c>
      <c r="AF6276" s="3">
        <v>0.974428026345753</v>
      </c>
      <c r="AG6276" s="3">
        <v>41.8102888521402</v>
      </c>
      <c r="AH6276" s="3">
        <v>43.4127855271551</v>
      </c>
      <c r="AI6276" s="3">
        <v>11.7112312511859</v>
      </c>
      <c r="AJ6276" s="3">
        <v>8.37750915926985</v>
      </c>
      <c r="AK6276" s="3">
        <v>17.9094328391632</v>
      </c>
      <c r="AL6276" s="3">
        <v>18.8318294899485</v>
      </c>
      <c r="AM6276" s="3"/>
      <c r="AN6276" s="5" t="s">
        <v>46</v>
      </c>
      <c r="AO6276" s="1"/>
      <c r="AP6276" s="1"/>
      <c r="AQ6276" s="1"/>
    </row>
    <row r="6277" spans="1:43">
      <c r="A6277" s="1" t="s">
        <v>15611</v>
      </c>
      <c r="B6277" s="1" t="s">
        <v>15612</v>
      </c>
      <c r="C6277" s="3">
        <v>10.4657534246575</v>
      </c>
      <c r="D6277" s="4">
        <v>40417</v>
      </c>
      <c r="E6277" s="3">
        <v>4.046853021</v>
      </c>
      <c r="F6277" s="5" t="s">
        <v>15613</v>
      </c>
      <c r="G6277" s="5">
        <v>580</v>
      </c>
      <c r="H6277" s="5" t="s">
        <v>60</v>
      </c>
      <c r="I6277" s="3">
        <v>3.12957783992542</v>
      </c>
      <c r="J6277" s="3">
        <v>65.1785714285714</v>
      </c>
      <c r="K6277" s="3">
        <v>1.82105055551904</v>
      </c>
      <c r="L6277" s="3">
        <v>57.1428571428571</v>
      </c>
      <c r="M6277" s="3">
        <v>-1.36288370908164</v>
      </c>
      <c r="N6277" s="3">
        <v>70.4253214638971</v>
      </c>
      <c r="O6277" s="3">
        <v>3.21204851392776</v>
      </c>
      <c r="P6277" s="3">
        <v>68.8640973630832</v>
      </c>
      <c r="Q6277" s="3">
        <v>9.40170940170941</v>
      </c>
      <c r="R6277" s="3">
        <v>55.6020942408377</v>
      </c>
      <c r="S6277" s="3">
        <v>28.2968853545394</v>
      </c>
      <c r="T6277" s="3">
        <v>60.3864734299517</v>
      </c>
      <c r="U6277" s="3">
        <v>40.6082614616432</v>
      </c>
      <c r="V6277" s="3">
        <v>76.4006791171477</v>
      </c>
      <c r="W6277" s="3">
        <v>19.0102966036576</v>
      </c>
      <c r="X6277" s="3">
        <v>82.9545454545455</v>
      </c>
      <c r="Y6277" s="3">
        <v>66.8965517241379</v>
      </c>
      <c r="Z6277" s="3">
        <v>55.9870550161812</v>
      </c>
      <c r="AA6277" s="3">
        <v>0.172983652435696</v>
      </c>
      <c r="AB6277" s="3">
        <v>0.0552169265598903</v>
      </c>
      <c r="AC6277" s="3">
        <v>-23.7675029171529</v>
      </c>
      <c r="AD6277" s="3">
        <v>0.250834034683649</v>
      </c>
      <c r="AE6277" s="5">
        <v>3</v>
      </c>
      <c r="AF6277" s="3">
        <v>0.47778924824361</v>
      </c>
      <c r="AG6277" s="3">
        <v>16.152850833585</v>
      </c>
      <c r="AH6277" s="3">
        <v>20.3824546042707</v>
      </c>
      <c r="AI6277" s="3">
        <v>5.38159741145847</v>
      </c>
      <c r="AJ6277" s="3">
        <v>8.01690623762621</v>
      </c>
      <c r="AK6277" s="3">
        <v>7.48106068440706</v>
      </c>
      <c r="AL6277" s="3">
        <v>11.4154121040026</v>
      </c>
      <c r="AM6277" s="3"/>
      <c r="AN6277" s="5" t="s">
        <v>46</v>
      </c>
      <c r="AO6277" s="1"/>
      <c r="AP6277" s="1"/>
      <c r="AQ6277" s="1"/>
    </row>
    <row r="6278" spans="1:43">
      <c r="A6278" s="1" t="s">
        <v>15614</v>
      </c>
      <c r="B6278" s="1" t="s">
        <v>15615</v>
      </c>
      <c r="C6278" s="3">
        <v>10.0383561643836</v>
      </c>
      <c r="D6278" s="4">
        <v>40573</v>
      </c>
      <c r="E6278" s="3">
        <v>39.1974459553</v>
      </c>
      <c r="F6278" s="5" t="s">
        <v>10152</v>
      </c>
      <c r="G6278" s="5">
        <v>2064</v>
      </c>
      <c r="H6278" s="5" t="s">
        <v>93</v>
      </c>
      <c r="I6278" s="3">
        <v>12.6403920767817</v>
      </c>
      <c r="J6278" s="3">
        <v>18.25</v>
      </c>
      <c r="K6278" s="3">
        <v>4.4103728941889</v>
      </c>
      <c r="L6278" s="3">
        <v>8.27552031714569</v>
      </c>
      <c r="M6278" s="3">
        <v>7.71333723882053</v>
      </c>
      <c r="N6278" s="3">
        <v>13.0239520958084</v>
      </c>
      <c r="O6278" s="3">
        <v>19.834890288942</v>
      </c>
      <c r="P6278" s="3">
        <v>23.6418511066398</v>
      </c>
      <c r="Q6278" s="3">
        <v>25.9936043855642</v>
      </c>
      <c r="R6278" s="3">
        <v>25.4901960784314</v>
      </c>
      <c r="S6278" s="3">
        <v>73.0238393977415</v>
      </c>
      <c r="T6278" s="3">
        <v>19.1106405505558</v>
      </c>
      <c r="U6278" s="3">
        <v>148.244824482448</v>
      </c>
      <c r="V6278" s="3">
        <v>20.9302325581395</v>
      </c>
      <c r="W6278" s="3">
        <v>132.644453816955</v>
      </c>
      <c r="X6278" s="3">
        <v>17.2284644194757</v>
      </c>
      <c r="Y6278" s="3">
        <v>211.111111111111</v>
      </c>
      <c r="Z6278" s="3">
        <v>8.96103896103896</v>
      </c>
      <c r="AA6278" s="3">
        <v>0.397515263086602</v>
      </c>
      <c r="AB6278" s="3">
        <v>0.350357192973305</v>
      </c>
      <c r="AC6278" s="3">
        <v>-22.1020092735703</v>
      </c>
      <c r="AD6278" s="3">
        <v>1.46758647892035</v>
      </c>
      <c r="AE6278" s="5">
        <v>3</v>
      </c>
      <c r="AF6278" s="3">
        <v>2.13997264931889</v>
      </c>
      <c r="AG6278" s="3">
        <v>67.3559403402373</v>
      </c>
      <c r="AH6278" s="3">
        <v>58.8574665446844</v>
      </c>
      <c r="AI6278" s="3">
        <v>29.0005104441978</v>
      </c>
      <c r="AJ6278" s="3">
        <v>29.7683673623769</v>
      </c>
      <c r="AK6278" s="3">
        <v>28.1434088471651</v>
      </c>
      <c r="AL6278" s="3">
        <v>26.9475777641371</v>
      </c>
      <c r="AM6278" s="3"/>
      <c r="AN6278" s="5" t="s">
        <v>46</v>
      </c>
      <c r="AO6278" s="1"/>
      <c r="AP6278" s="1"/>
      <c r="AQ6278" s="1"/>
    </row>
    <row r="6279" spans="1:43">
      <c r="A6279" s="1" t="s">
        <v>15616</v>
      </c>
      <c r="B6279" s="1" t="s">
        <v>15617</v>
      </c>
      <c r="C6279" s="3">
        <v>9.4</v>
      </c>
      <c r="D6279" s="4">
        <v>40806</v>
      </c>
      <c r="E6279" s="3">
        <v>1.420229027</v>
      </c>
      <c r="F6279" s="5" t="s">
        <v>270</v>
      </c>
      <c r="G6279" s="5">
        <v>580</v>
      </c>
      <c r="H6279" s="5" t="s">
        <v>60</v>
      </c>
      <c r="I6279" s="3">
        <v>2.16776092370387</v>
      </c>
      <c r="J6279" s="3">
        <v>70.0396825396825</v>
      </c>
      <c r="K6279" s="3">
        <v>1.42150803461062</v>
      </c>
      <c r="L6279" s="3">
        <v>64.7171620325983</v>
      </c>
      <c r="M6279" s="3">
        <v>0.20539580326413</v>
      </c>
      <c r="N6279" s="3">
        <v>61.7210682492582</v>
      </c>
      <c r="O6279" s="3">
        <v>2.90747391824867</v>
      </c>
      <c r="P6279" s="3">
        <v>70.0811359026369</v>
      </c>
      <c r="Q6279" s="3">
        <v>-1.52746713218046</v>
      </c>
      <c r="R6279" s="3">
        <v>76.7539267015707</v>
      </c>
      <c r="S6279" s="3">
        <v>28.1849169152109</v>
      </c>
      <c r="T6279" s="3">
        <v>60.6280193236715</v>
      </c>
      <c r="U6279" s="3">
        <v>59.8423802355441</v>
      </c>
      <c r="V6279" s="3">
        <v>60.7809847198642</v>
      </c>
      <c r="W6279" s="3">
        <v>32.3678228349344</v>
      </c>
      <c r="X6279" s="3">
        <v>66.8181818181818</v>
      </c>
      <c r="Y6279" s="3">
        <v>38.311240517968</v>
      </c>
      <c r="Z6279" s="3">
        <v>77.6699029126214</v>
      </c>
      <c r="AA6279" s="3">
        <v>0.155889298567438</v>
      </c>
      <c r="AB6279" s="3">
        <v>0.0859069870710697</v>
      </c>
      <c r="AC6279" s="3">
        <v>-30.8523800221397</v>
      </c>
      <c r="AD6279" s="3">
        <v>0.316968023938639</v>
      </c>
      <c r="AE6279" s="5">
        <v>2</v>
      </c>
      <c r="AF6279" s="3">
        <v>0.638818929001073</v>
      </c>
      <c r="AG6279" s="3">
        <v>21.8519219687106</v>
      </c>
      <c r="AH6279" s="3">
        <v>27.305298160885</v>
      </c>
      <c r="AI6279" s="3">
        <v>6.78952000816231</v>
      </c>
      <c r="AJ6279" s="3">
        <v>6.37637772270554</v>
      </c>
      <c r="AK6279" s="3">
        <v>8.96848702986441</v>
      </c>
      <c r="AL6279" s="3">
        <v>13.6625127186364</v>
      </c>
      <c r="AM6279" s="3"/>
      <c r="AN6279" s="5" t="s">
        <v>46</v>
      </c>
      <c r="AO6279" s="1"/>
      <c r="AP6279" s="1"/>
      <c r="AQ6279" s="1"/>
    </row>
    <row r="6280" spans="1:43">
      <c r="A6280" s="1" t="s">
        <v>15618</v>
      </c>
      <c r="B6280" s="1" t="s">
        <v>15619</v>
      </c>
      <c r="C6280" s="3">
        <v>8.38356164383562</v>
      </c>
      <c r="D6280" s="4">
        <v>41177</v>
      </c>
      <c r="E6280" s="3">
        <v>4.9346081706</v>
      </c>
      <c r="F6280" s="5" t="s">
        <v>15620</v>
      </c>
      <c r="G6280" s="5">
        <v>370</v>
      </c>
      <c r="H6280" s="5" t="s">
        <v>93</v>
      </c>
      <c r="I6280" s="3">
        <v>14.5381277123372</v>
      </c>
      <c r="J6280" s="3">
        <v>10.7</v>
      </c>
      <c r="K6280" s="3">
        <v>2.98216276477146</v>
      </c>
      <c r="L6280" s="3">
        <v>28.5926660059465</v>
      </c>
      <c r="M6280" s="3">
        <v>1.20514927417147</v>
      </c>
      <c r="N6280" s="3">
        <v>69.2614770459082</v>
      </c>
      <c r="O6280" s="3">
        <v>30.3810868031051</v>
      </c>
      <c r="P6280" s="3">
        <v>3.420523138833</v>
      </c>
      <c r="Q6280" s="3">
        <v>38.7012012012012</v>
      </c>
      <c r="R6280" s="3">
        <v>6.96594427244582</v>
      </c>
      <c r="S6280" s="3">
        <v>84.19740777667</v>
      </c>
      <c r="T6280" s="3">
        <v>12.0698782424563</v>
      </c>
      <c r="U6280" s="3">
        <v>185.548686244204</v>
      </c>
      <c r="V6280" s="3">
        <v>9.80066445182724</v>
      </c>
      <c r="W6280" s="3">
        <v>164.306151645207</v>
      </c>
      <c r="X6280" s="3">
        <v>7.92759051186018</v>
      </c>
      <c r="Y6280" s="3">
        <v>200.162469536962</v>
      </c>
      <c r="Z6280" s="3">
        <v>10.5194805194805</v>
      </c>
      <c r="AA6280" s="3">
        <v>0.278234536487043</v>
      </c>
      <c r="AB6280" s="3">
        <v>0.315561641585215</v>
      </c>
      <c r="AC6280" s="3">
        <v>-27.4173806609547</v>
      </c>
      <c r="AD6280" s="3">
        <v>1.39255559828834</v>
      </c>
      <c r="AE6280" s="5">
        <v>7</v>
      </c>
      <c r="AF6280" s="3">
        <v>2.50699962350305</v>
      </c>
      <c r="AG6280" s="3">
        <v>79.4554396548527</v>
      </c>
      <c r="AH6280" s="3">
        <v>70.8731455091958</v>
      </c>
      <c r="AI6280" s="3">
        <v>32.0219729076239</v>
      </c>
      <c r="AJ6280" s="3">
        <v>30.0780096187697</v>
      </c>
      <c r="AK6280" s="3">
        <v>26.3443719818985</v>
      </c>
      <c r="AL6280" s="3">
        <v>23.4922572289999</v>
      </c>
      <c r="AM6280" s="3"/>
      <c r="AN6280" s="5" t="s">
        <v>46</v>
      </c>
      <c r="AO6280" s="1"/>
      <c r="AP6280" s="1"/>
      <c r="AQ6280" s="1"/>
    </row>
    <row r="6281" spans="1:43">
      <c r="A6281" s="1" t="s">
        <v>15621</v>
      </c>
      <c r="B6281" s="1" t="s">
        <v>15622</v>
      </c>
      <c r="C6281" s="3">
        <v>18.4054794520548</v>
      </c>
      <c r="D6281" s="4">
        <v>37519</v>
      </c>
      <c r="E6281" s="3">
        <v>147.9045502964</v>
      </c>
      <c r="F6281" s="5" t="s">
        <v>2647</v>
      </c>
      <c r="G6281" s="5">
        <v>1779</v>
      </c>
      <c r="H6281" s="5" t="s">
        <v>45</v>
      </c>
      <c r="I6281" s="3">
        <v>2.78811345125415</v>
      </c>
      <c r="J6281" s="3">
        <v>17.9936305732484</v>
      </c>
      <c r="K6281" s="3">
        <v>0.750904230224875</v>
      </c>
      <c r="L6281" s="3">
        <v>28.5714285714286</v>
      </c>
      <c r="M6281" s="3">
        <v>1.4677287443654</v>
      </c>
      <c r="N6281" s="3">
        <v>12.0634920634921</v>
      </c>
      <c r="O6281" s="3">
        <v>4.65388367232143</v>
      </c>
      <c r="P6281" s="3">
        <v>19.5364238410596</v>
      </c>
      <c r="Q6281" s="3">
        <v>7.13241405709521</v>
      </c>
      <c r="R6281" s="3">
        <v>13.013698630137</v>
      </c>
      <c r="S6281" s="3">
        <v>15.6256995799528</v>
      </c>
      <c r="T6281" s="3">
        <v>16.195856873823</v>
      </c>
      <c r="U6281" s="3">
        <v>32.3494396724543</v>
      </c>
      <c r="V6281" s="3">
        <v>16.9851380042463</v>
      </c>
      <c r="W6281" s="3">
        <v>32.7565970182685</v>
      </c>
      <c r="X6281" s="3">
        <v>18.2464454976303</v>
      </c>
      <c r="Y6281" s="3">
        <v>55.3180912560726</v>
      </c>
      <c r="Z6281" s="3">
        <v>5.06329113924051</v>
      </c>
      <c r="AA6281" s="3">
        <v>0.300685764378306</v>
      </c>
      <c r="AB6281" s="3">
        <v>0.300410460351523</v>
      </c>
      <c r="AC6281" s="3">
        <v>-7.25242718446601</v>
      </c>
      <c r="AD6281" s="3">
        <v>1.36318412642846</v>
      </c>
      <c r="AE6281" s="5">
        <v>1</v>
      </c>
      <c r="AF6281" s="3">
        <v>0.708423119513099</v>
      </c>
      <c r="AG6281" s="3">
        <v>14.3878880670523</v>
      </c>
      <c r="AH6281" s="3">
        <v>15.3348062362628</v>
      </c>
      <c r="AI6281" s="3">
        <v>9.20017654274425</v>
      </c>
      <c r="AJ6281" s="3">
        <v>9.2227811970562</v>
      </c>
      <c r="AK6281" s="3">
        <v>10.7322803828086</v>
      </c>
      <c r="AL6281" s="3">
        <v>11.5968007229485</v>
      </c>
      <c r="AM6281" s="3"/>
      <c r="AN6281" s="5" t="s">
        <v>46</v>
      </c>
      <c r="AO6281" s="1"/>
      <c r="AP6281" s="1"/>
      <c r="AQ6281" s="1"/>
    </row>
    <row r="6282" spans="1:43">
      <c r="A6282" s="1" t="s">
        <v>15623</v>
      </c>
      <c r="B6282" s="1" t="s">
        <v>15624</v>
      </c>
      <c r="C6282" s="3">
        <v>14.8876712328767</v>
      </c>
      <c r="D6282" s="4">
        <v>38803</v>
      </c>
      <c r="E6282" s="3">
        <v>6.5724128256</v>
      </c>
      <c r="F6282" s="5" t="s">
        <v>6501</v>
      </c>
      <c r="G6282" s="5">
        <v>160</v>
      </c>
      <c r="H6282" s="5" t="s">
        <v>71</v>
      </c>
      <c r="I6282" s="3">
        <v>1.24594538426413</v>
      </c>
      <c r="J6282" s="3">
        <v>13.8364779874214</v>
      </c>
      <c r="K6282" s="3">
        <v>0.237204634613625</v>
      </c>
      <c r="L6282" s="3">
        <v>31.4465408805031</v>
      </c>
      <c r="M6282" s="3">
        <v>0.448664229022885</v>
      </c>
      <c r="N6282" s="3">
        <v>8.80503144654088</v>
      </c>
      <c r="O6282" s="3">
        <v>2.57907068138817</v>
      </c>
      <c r="P6282" s="3">
        <v>7.59493670886076</v>
      </c>
      <c r="Q6282" s="3">
        <v>2.87908923429834</v>
      </c>
      <c r="R6282" s="3">
        <v>9.61538461538462</v>
      </c>
      <c r="S6282" s="3">
        <v>6.47447842878263</v>
      </c>
      <c r="T6282" s="3">
        <v>17.4496644295302</v>
      </c>
      <c r="U6282" s="3">
        <v>10.3282714430583</v>
      </c>
      <c r="V6282" s="3">
        <v>37.410071942446</v>
      </c>
      <c r="W6282" s="3">
        <v>16.9878984044759</v>
      </c>
      <c r="X6282" s="3">
        <v>42.4460431654676</v>
      </c>
      <c r="Y6282" s="3">
        <v>18.5388288265741</v>
      </c>
      <c r="Z6282" s="3">
        <v>51.5873015873016</v>
      </c>
      <c r="AA6282" s="3">
        <v>0.147045391634688</v>
      </c>
      <c r="AB6282" s="3">
        <v>0.317876261813405</v>
      </c>
      <c r="AC6282" s="3">
        <v>-2.00141068594605</v>
      </c>
      <c r="AD6282" s="3">
        <v>2.67768361171951</v>
      </c>
      <c r="AE6282" s="5">
        <v>2</v>
      </c>
      <c r="AF6282" s="3">
        <v>0.429246738254471</v>
      </c>
      <c r="AG6282" s="3">
        <v>5.37222442101686</v>
      </c>
      <c r="AH6282" s="3">
        <v>4.96280934932838</v>
      </c>
      <c r="AI6282" s="3">
        <v>5.36795545868642</v>
      </c>
      <c r="AJ6282" s="3">
        <v>4.07130883339664</v>
      </c>
      <c r="AK6282" s="3">
        <v>4.6568793943123</v>
      </c>
      <c r="AL6282" s="3">
        <v>5.25506820835535</v>
      </c>
      <c r="AM6282" s="3"/>
      <c r="AN6282" s="5" t="s">
        <v>46</v>
      </c>
      <c r="AO6282" s="1"/>
      <c r="AP6282" s="1"/>
      <c r="AQ6282" s="1"/>
    </row>
    <row r="6283" spans="1:43">
      <c r="A6283" s="1" t="s">
        <v>15625</v>
      </c>
      <c r="B6283" s="1" t="s">
        <v>15626</v>
      </c>
      <c r="C6283" s="3">
        <v>10.2794520547945</v>
      </c>
      <c r="D6283" s="4">
        <v>40485</v>
      </c>
      <c r="E6283" s="3">
        <v>14.6392429335</v>
      </c>
      <c r="F6283" s="5" t="s">
        <v>4184</v>
      </c>
      <c r="G6283" s="5">
        <v>1693</v>
      </c>
      <c r="H6283" s="5" t="s">
        <v>45</v>
      </c>
      <c r="I6283" s="3">
        <v>3.41988600379988</v>
      </c>
      <c r="J6283" s="3">
        <v>10.1910828025478</v>
      </c>
      <c r="K6283" s="3">
        <v>0.740283775447257</v>
      </c>
      <c r="L6283" s="3">
        <v>29.5031055900621</v>
      </c>
      <c r="M6283" s="3">
        <v>0.927070457354759</v>
      </c>
      <c r="N6283" s="3">
        <v>23.3333333333333</v>
      </c>
      <c r="O6283" s="3">
        <v>6.45371577574968</v>
      </c>
      <c r="P6283" s="3">
        <v>9.10596026490066</v>
      </c>
      <c r="Q6283" s="3">
        <v>7.52114785746774</v>
      </c>
      <c r="R6283" s="3">
        <v>10.2739726027397</v>
      </c>
      <c r="S6283" s="3">
        <v>16.0401534306791</v>
      </c>
      <c r="T6283" s="3">
        <v>15.4425612052731</v>
      </c>
      <c r="U6283" s="3">
        <v>38.2586220682508</v>
      </c>
      <c r="V6283" s="3">
        <v>11.2526539278132</v>
      </c>
      <c r="W6283" s="3">
        <v>33.7396632146582</v>
      </c>
      <c r="X6283" s="3">
        <v>16.5876777251185</v>
      </c>
      <c r="Y6283" s="3">
        <v>30.7880268118993</v>
      </c>
      <c r="Z6283" s="3">
        <v>34.1772151898734</v>
      </c>
      <c r="AA6283" s="3">
        <v>0.178427038457042</v>
      </c>
      <c r="AB6283" s="3">
        <v>0.217702055717415</v>
      </c>
      <c r="AC6283" s="3">
        <v>-7.87878787878788</v>
      </c>
      <c r="AD6283" s="3">
        <v>1.28909044760307</v>
      </c>
      <c r="AE6283" s="5">
        <v>3</v>
      </c>
      <c r="AF6283" s="3">
        <v>0.750210255496998</v>
      </c>
      <c r="AG6283" s="3">
        <v>15.681186562894</v>
      </c>
      <c r="AH6283" s="3">
        <v>17.3122082777508</v>
      </c>
      <c r="AI6283" s="3">
        <v>8.96061335472642</v>
      </c>
      <c r="AJ6283" s="3">
        <v>7.51160952402019</v>
      </c>
      <c r="AK6283" s="3">
        <v>4.38051301591813</v>
      </c>
      <c r="AL6283" s="3">
        <v>8.63388080857628</v>
      </c>
      <c r="AM6283" s="3"/>
      <c r="AN6283" s="5" t="s">
        <v>46</v>
      </c>
      <c r="AO6283" s="1"/>
      <c r="AP6283" s="1"/>
      <c r="AQ6283" s="1"/>
    </row>
    <row r="6284" spans="1:43">
      <c r="A6284" s="1" t="s">
        <v>15627</v>
      </c>
      <c r="B6284" s="1" t="s">
        <v>15628</v>
      </c>
      <c r="C6284" s="3">
        <v>8.56712328767123</v>
      </c>
      <c r="D6284" s="4">
        <v>41110</v>
      </c>
      <c r="E6284" s="3">
        <v>2.3421304847</v>
      </c>
      <c r="F6284" s="5" t="s">
        <v>3151</v>
      </c>
      <c r="G6284" s="5">
        <v>1294</v>
      </c>
      <c r="H6284" s="5" t="s">
        <v>50</v>
      </c>
      <c r="I6284" s="3">
        <v>0.807873090481799</v>
      </c>
      <c r="J6284" s="3">
        <v>2.05448861098705</v>
      </c>
      <c r="K6284" s="3">
        <v>0.0364404926754623</v>
      </c>
      <c r="L6284" s="3">
        <v>23.3289065958389</v>
      </c>
      <c r="M6284" s="3">
        <v>0.512595196250751</v>
      </c>
      <c r="N6284" s="3">
        <v>1.46927871772039</v>
      </c>
      <c r="O6284" s="3">
        <v>1.40366430260049</v>
      </c>
      <c r="P6284" s="3">
        <v>3.06075833714025</v>
      </c>
      <c r="Q6284" s="3">
        <v>2.07481222577527</v>
      </c>
      <c r="R6284" s="3">
        <v>3.18686624818928</v>
      </c>
      <c r="S6284" s="3">
        <v>2.28017883755589</v>
      </c>
      <c r="T6284" s="3">
        <v>32.090395480226</v>
      </c>
      <c r="U6284" s="3">
        <v>6.73405909797824</v>
      </c>
      <c r="V6284" s="3">
        <v>35.9907120743034</v>
      </c>
      <c r="W6284" s="3">
        <v>14.9581239530989</v>
      </c>
      <c r="X6284" s="3">
        <v>31.7152103559871</v>
      </c>
      <c r="Y6284" s="3">
        <v>16.2235393734124</v>
      </c>
      <c r="Z6284" s="3">
        <v>67.6470588235294</v>
      </c>
      <c r="AA6284" s="3">
        <v>0.0634320136102713</v>
      </c>
      <c r="AB6284" s="3">
        <v>0.517607460571606</v>
      </c>
      <c r="AC6284" s="3">
        <v>-2.12143379663496</v>
      </c>
      <c r="AD6284" s="3">
        <v>2.23780866652011</v>
      </c>
      <c r="AE6284" s="5">
        <v>3</v>
      </c>
      <c r="AF6284" s="3">
        <v>0.387906334514714</v>
      </c>
      <c r="AG6284" s="3">
        <v>3.27194796669654</v>
      </c>
      <c r="AH6284" s="3">
        <v>3.62629295748853</v>
      </c>
      <c r="AI6284" s="3">
        <v>4.863116087175</v>
      </c>
      <c r="AJ6284" s="3">
        <v>3.32083189474897</v>
      </c>
      <c r="AK6284" s="3">
        <v>4.13565922666348</v>
      </c>
      <c r="AL6284" s="3">
        <v>4.23140170377985</v>
      </c>
      <c r="AM6284" s="3"/>
      <c r="AN6284" s="5" t="s">
        <v>46</v>
      </c>
      <c r="AO6284" s="1"/>
      <c r="AP6284" s="1"/>
      <c r="AQ6284" s="1"/>
    </row>
    <row r="6285" spans="1:43">
      <c r="A6285" s="1" t="s">
        <v>15629</v>
      </c>
      <c r="B6285" s="1" t="s">
        <v>15630</v>
      </c>
      <c r="C6285" s="3">
        <v>6.12054794520548</v>
      </c>
      <c r="D6285" s="4">
        <v>42003</v>
      </c>
      <c r="E6285" s="3">
        <v>3.6725015242</v>
      </c>
      <c r="F6285" s="5" t="s">
        <v>14551</v>
      </c>
      <c r="G6285" s="5">
        <v>580</v>
      </c>
      <c r="H6285" s="5" t="s">
        <v>60</v>
      </c>
      <c r="I6285" s="3">
        <v>9.33884297520662</v>
      </c>
      <c r="J6285" s="3">
        <v>26.5873015873016</v>
      </c>
      <c r="K6285" s="3">
        <v>3.99775407074678</v>
      </c>
      <c r="L6285" s="3">
        <v>13.1351869606903</v>
      </c>
      <c r="M6285" s="3">
        <v>4.1966696669667</v>
      </c>
      <c r="N6285" s="3">
        <v>27.6953511374876</v>
      </c>
      <c r="O6285" s="3">
        <v>15.7335666083479</v>
      </c>
      <c r="P6285" s="3">
        <v>26.5720081135903</v>
      </c>
      <c r="Q6285" s="3">
        <v>29.7422247128047</v>
      </c>
      <c r="R6285" s="3">
        <v>8.06282722513089</v>
      </c>
      <c r="S6285" s="3">
        <v>58.6466809421842</v>
      </c>
      <c r="T6285" s="3">
        <v>19.4444444444444</v>
      </c>
      <c r="U6285" s="3">
        <v>93.2394366197183</v>
      </c>
      <c r="V6285" s="3">
        <v>29.7113752122241</v>
      </c>
      <c r="W6285" s="3">
        <v>72.0735785953177</v>
      </c>
      <c r="X6285" s="3">
        <v>25.4545454545455</v>
      </c>
      <c r="Y6285" s="3">
        <v>85.5420469135239</v>
      </c>
      <c r="Z6285" s="3">
        <v>45.3074433656958</v>
      </c>
      <c r="AA6285" s="3">
        <v>0.307592138154063</v>
      </c>
      <c r="AB6285" s="3">
        <v>0.203493158987675</v>
      </c>
      <c r="AC6285" s="3">
        <v>-22.6627896730989</v>
      </c>
      <c r="AD6285" s="3">
        <v>0.873329905191269</v>
      </c>
      <c r="AE6285" s="5">
        <v>3</v>
      </c>
      <c r="AF6285" s="3">
        <v>1.4278891765568</v>
      </c>
      <c r="AG6285" s="3">
        <v>44.4101414643263</v>
      </c>
      <c r="AH6285" s="3">
        <v>42.802461224739</v>
      </c>
      <c r="AI6285" s="3">
        <v>18.109539897505</v>
      </c>
      <c r="AJ6285" s="3">
        <v>13.7005671946968</v>
      </c>
      <c r="AK6285" s="3">
        <v>13.5740776063096</v>
      </c>
      <c r="AL6285" s="3"/>
      <c r="AM6285" s="3"/>
      <c r="AN6285" s="5" t="s">
        <v>46</v>
      </c>
      <c r="AO6285" s="1"/>
      <c r="AP6285" s="1"/>
      <c r="AQ6285" s="1"/>
    </row>
    <row r="6286" spans="1:43">
      <c r="A6286" s="1" t="s">
        <v>15631</v>
      </c>
      <c r="B6286" s="1" t="s">
        <v>15632</v>
      </c>
      <c r="C6286" s="3">
        <v>3.57808219178082</v>
      </c>
      <c r="D6286" s="4">
        <v>42931</v>
      </c>
      <c r="E6286" s="3">
        <v>4.0359774488</v>
      </c>
      <c r="F6286" s="5" t="s">
        <v>3318</v>
      </c>
      <c r="G6286" s="5">
        <v>1307</v>
      </c>
      <c r="H6286" s="5" t="s">
        <v>2390</v>
      </c>
      <c r="I6286" s="3">
        <v>8.07580793437523</v>
      </c>
      <c r="J6286" s="3">
        <v>20</v>
      </c>
      <c r="K6286" s="3">
        <v>3.77185537260227</v>
      </c>
      <c r="L6286" s="3">
        <v>5.26315789473684</v>
      </c>
      <c r="M6286" s="3">
        <v>4.59211606898439</v>
      </c>
      <c r="N6286" s="3">
        <v>16.6666666666667</v>
      </c>
      <c r="O6286" s="3">
        <v>16.7131238306159</v>
      </c>
      <c r="P6286" s="3">
        <v>14.0625</v>
      </c>
      <c r="Q6286" s="3">
        <v>25.977826319911</v>
      </c>
      <c r="R6286" s="3">
        <v>12.1495327102804</v>
      </c>
      <c r="S6286" s="3">
        <v>66.2731871838111</v>
      </c>
      <c r="T6286" s="3">
        <v>17.3333333333333</v>
      </c>
      <c r="U6286" s="3">
        <v>143.806333253569</v>
      </c>
      <c r="V6286" s="3">
        <v>7.14285714285714</v>
      </c>
      <c r="W6286" s="3">
        <v>118.017118402282</v>
      </c>
      <c r="X6286" s="3">
        <v>18.1818181818182</v>
      </c>
      <c r="Y6286" s="3"/>
      <c r="Z6286" s="3"/>
      <c r="AA6286" s="3">
        <v>0.33717513907811</v>
      </c>
      <c r="AB6286" s="3">
        <v>0.306541254330126</v>
      </c>
      <c r="AC6286" s="3">
        <v>-23.7100241870465</v>
      </c>
      <c r="AD6286" s="3">
        <v>1.24866242268565</v>
      </c>
      <c r="AE6286" s="5">
        <v>5</v>
      </c>
      <c r="AF6286" s="3">
        <v>2.09184417237844</v>
      </c>
      <c r="AG6286" s="3">
        <v>60.7422728348178</v>
      </c>
      <c r="AH6286" s="3">
        <v>59.4608238299138</v>
      </c>
      <c r="AI6286" s="3">
        <v>26.9446821889664</v>
      </c>
      <c r="AJ6286" s="3"/>
      <c r="AK6286" s="3"/>
      <c r="AL6286" s="3"/>
      <c r="AM6286" s="3"/>
      <c r="AN6286" s="5" t="s">
        <v>46</v>
      </c>
      <c r="AO6286" s="1"/>
      <c r="AP6286" s="1"/>
      <c r="AQ6286" s="1"/>
    </row>
    <row r="6287" spans="1:43">
      <c r="A6287" s="1" t="s">
        <v>15633</v>
      </c>
      <c r="B6287" s="1" t="s">
        <v>15634</v>
      </c>
      <c r="C6287" s="3">
        <v>5.12328767123288</v>
      </c>
      <c r="D6287" s="4">
        <v>42367</v>
      </c>
      <c r="E6287" s="3">
        <v>2.5949525098</v>
      </c>
      <c r="F6287" s="5" t="s">
        <v>1845</v>
      </c>
      <c r="G6287" s="5">
        <v>1870</v>
      </c>
      <c r="H6287" s="5" t="s">
        <v>2390</v>
      </c>
      <c r="I6287" s="3">
        <v>9.2780429594272</v>
      </c>
      <c r="J6287" s="3">
        <v>13.0769230769231</v>
      </c>
      <c r="K6287" s="3">
        <v>2.89325842696629</v>
      </c>
      <c r="L6287" s="3">
        <v>17.2932330827068</v>
      </c>
      <c r="M6287" s="3">
        <v>4.21052631578947</v>
      </c>
      <c r="N6287" s="3">
        <v>17.4242424242424</v>
      </c>
      <c r="O6287" s="3">
        <v>16.1566513397812</v>
      </c>
      <c r="P6287" s="3">
        <v>17.96875</v>
      </c>
      <c r="Q6287" s="3">
        <v>23.7221346543571</v>
      </c>
      <c r="R6287" s="3">
        <v>16.8224299065421</v>
      </c>
      <c r="S6287" s="3">
        <v>67.3239436619718</v>
      </c>
      <c r="T6287" s="3">
        <v>14.6666666666667</v>
      </c>
      <c r="U6287" s="3">
        <v>109.713740458015</v>
      </c>
      <c r="V6287" s="3">
        <v>30.952380952381</v>
      </c>
      <c r="W6287" s="3">
        <v>113.586005830904</v>
      </c>
      <c r="X6287" s="3">
        <v>21.2121212121212</v>
      </c>
      <c r="Y6287" s="3">
        <v>120.441323971916</v>
      </c>
      <c r="Z6287" s="3">
        <v>42.8571428571429</v>
      </c>
      <c r="AA6287" s="3">
        <v>0.357999484186701</v>
      </c>
      <c r="AB6287" s="3">
        <v>0.490675562074839</v>
      </c>
      <c r="AC6287" s="3">
        <v>-13.4757200500904</v>
      </c>
      <c r="AD6287" s="3">
        <v>2.13148856658836</v>
      </c>
      <c r="AE6287" s="5">
        <v>2</v>
      </c>
      <c r="AF6287" s="3">
        <v>2.06338337569853</v>
      </c>
      <c r="AG6287" s="3">
        <v>62.6556032241679</v>
      </c>
      <c r="AH6287" s="3">
        <v>42.7974738512616</v>
      </c>
      <c r="AI6287" s="3">
        <v>27.8550442255823</v>
      </c>
      <c r="AJ6287" s="3">
        <v>21.4085028629401</v>
      </c>
      <c r="AK6287" s="3"/>
      <c r="AL6287" s="3"/>
      <c r="AM6287" s="3"/>
      <c r="AN6287" s="5" t="s">
        <v>46</v>
      </c>
      <c r="AO6287" s="1"/>
      <c r="AP6287" s="1"/>
      <c r="AQ6287" s="1"/>
    </row>
    <row r="6288" spans="1:43">
      <c r="A6288" s="1" t="s">
        <v>15635</v>
      </c>
      <c r="B6288" s="1" t="s">
        <v>15636</v>
      </c>
      <c r="C6288" s="3">
        <v>16.9479452054795</v>
      </c>
      <c r="D6288" s="4">
        <v>38051</v>
      </c>
      <c r="E6288" s="3">
        <v>217.8616894613</v>
      </c>
      <c r="F6288" s="5" t="s">
        <v>15637</v>
      </c>
      <c r="G6288" s="5">
        <v>405</v>
      </c>
      <c r="H6288" s="5" t="s">
        <v>64</v>
      </c>
      <c r="I6288" s="3">
        <v>0.260794151811476</v>
      </c>
      <c r="J6288" s="3">
        <v>61.5160349854227</v>
      </c>
      <c r="K6288" s="3">
        <v>0.0391162791941467</v>
      </c>
      <c r="L6288" s="3">
        <v>64.7230320699708</v>
      </c>
      <c r="M6288" s="3">
        <v>0.192714697515617</v>
      </c>
      <c r="N6288" s="3">
        <v>63.7026239067055</v>
      </c>
      <c r="O6288" s="3">
        <v>0.607497570446052</v>
      </c>
      <c r="P6288" s="3">
        <v>52.9239766081871</v>
      </c>
      <c r="Q6288" s="3">
        <v>1.11447569117027</v>
      </c>
      <c r="R6288" s="3">
        <v>56.0650887573965</v>
      </c>
      <c r="S6288" s="3">
        <v>1.95843011066735</v>
      </c>
      <c r="T6288" s="3">
        <v>68.3658170914543</v>
      </c>
      <c r="U6288" s="3">
        <v>4.41299561826068</v>
      </c>
      <c r="V6288" s="3">
        <v>69.7530864197531</v>
      </c>
      <c r="W6288" s="3">
        <v>8.02709807117123</v>
      </c>
      <c r="X6288" s="3">
        <v>60.6481481481482</v>
      </c>
      <c r="Y6288" s="3">
        <v>15.0300770271041</v>
      </c>
      <c r="Z6288" s="3">
        <v>62.1553884711779</v>
      </c>
      <c r="AA6288" s="3">
        <v>-0.212167108253373</v>
      </c>
      <c r="AB6288" s="3">
        <v>1.98205773668184</v>
      </c>
      <c r="AC6288" s="3">
        <v>0</v>
      </c>
      <c r="AD6288" s="3"/>
      <c r="AE6288" s="5"/>
      <c r="AF6288" s="3">
        <v>0.21289789960237</v>
      </c>
      <c r="AG6288" s="3">
        <v>1.447211309006</v>
      </c>
      <c r="AH6288" s="3">
        <v>1.58503698899037</v>
      </c>
      <c r="AI6288" s="3">
        <v>1.94749767651514</v>
      </c>
      <c r="AJ6288" s="3">
        <v>2.12582547409752</v>
      </c>
      <c r="AK6288" s="3">
        <v>2.19729245282199</v>
      </c>
      <c r="AL6288" s="3">
        <v>2.50523138752201</v>
      </c>
      <c r="AM6288" s="3">
        <v>3000</v>
      </c>
      <c r="AN6288" s="5" t="s">
        <v>206</v>
      </c>
      <c r="AO6288" s="1"/>
      <c r="AP6288" s="1"/>
      <c r="AQ6288" s="1"/>
    </row>
    <row r="6289" spans="1:43">
      <c r="A6289" s="1" t="s">
        <v>15638</v>
      </c>
      <c r="B6289" s="1" t="s">
        <v>15639</v>
      </c>
      <c r="C6289" s="3">
        <v>0.153424657534247</v>
      </c>
      <c r="D6289" s="4">
        <v>44181</v>
      </c>
      <c r="E6289" s="3">
        <v>3.9243028497</v>
      </c>
      <c r="F6289" s="5" t="s">
        <v>4431</v>
      </c>
      <c r="G6289" s="5">
        <v>57</v>
      </c>
      <c r="H6289" s="5" t="s">
        <v>198</v>
      </c>
      <c r="I6289" s="3">
        <v>0.209685471792311</v>
      </c>
      <c r="J6289" s="3">
        <v>48.6772486772487</v>
      </c>
      <c r="K6289" s="3">
        <v>0.0498454790150478</v>
      </c>
      <c r="L6289" s="3">
        <v>16.4893617021277</v>
      </c>
      <c r="M6289" s="3">
        <v>0.119712689545101</v>
      </c>
      <c r="N6289" s="3">
        <v>33.6870026525199</v>
      </c>
      <c r="O6289" s="3"/>
      <c r="P6289" s="3"/>
      <c r="Q6289" s="3"/>
      <c r="R6289" s="3"/>
      <c r="S6289" s="3"/>
      <c r="T6289" s="3"/>
      <c r="U6289" s="3"/>
      <c r="V6289" s="3"/>
      <c r="W6289" s="3"/>
      <c r="X6289" s="3"/>
      <c r="Y6289" s="3"/>
      <c r="Z6289" s="3"/>
      <c r="AA6289" s="3">
        <v>0.202626408869024</v>
      </c>
      <c r="AB6289" s="3">
        <v>0.276219881264636</v>
      </c>
      <c r="AC6289" s="3">
        <v>-0.0896860986547208</v>
      </c>
      <c r="AD6289" s="3"/>
      <c r="AE6289" s="5"/>
      <c r="AF6289" s="3">
        <v>0.109835247129294</v>
      </c>
      <c r="AG6289" s="3"/>
      <c r="AH6289" s="3"/>
      <c r="AI6289" s="3"/>
      <c r="AJ6289" s="3"/>
      <c r="AK6289" s="3"/>
      <c r="AL6289" s="3"/>
      <c r="AM6289" s="3"/>
      <c r="AN6289" s="5" t="s">
        <v>46</v>
      </c>
      <c r="AO6289" s="1"/>
      <c r="AP6289" s="1"/>
      <c r="AQ6289" s="1"/>
    </row>
    <row r="6290" spans="1:43">
      <c r="A6290" s="1" t="s">
        <v>15640</v>
      </c>
      <c r="B6290" s="1" t="s">
        <v>15641</v>
      </c>
      <c r="C6290" s="3">
        <v>6.16164383561644</v>
      </c>
      <c r="D6290" s="4">
        <v>41988</v>
      </c>
      <c r="E6290" s="3">
        <v>459.3070732313</v>
      </c>
      <c r="F6290" s="5" t="s">
        <v>14533</v>
      </c>
      <c r="G6290" s="5">
        <v>629</v>
      </c>
      <c r="H6290" s="5" t="s">
        <v>64</v>
      </c>
      <c r="I6290" s="3">
        <v>0.292276224263136</v>
      </c>
      <c r="J6290" s="3">
        <v>20.2623906705539</v>
      </c>
      <c r="K6290" s="3">
        <v>0.0411035240990159</v>
      </c>
      <c r="L6290" s="3">
        <v>49.8542274052478</v>
      </c>
      <c r="M6290" s="3">
        <v>0.218010318988736</v>
      </c>
      <c r="N6290" s="3">
        <v>19.6793002915452</v>
      </c>
      <c r="O6290" s="3">
        <v>0.658613326120434</v>
      </c>
      <c r="P6290" s="3">
        <v>21.4912280701754</v>
      </c>
      <c r="Q6290" s="3">
        <v>1.22363063282982</v>
      </c>
      <c r="R6290" s="3">
        <v>21.8934911242604</v>
      </c>
      <c r="S6290" s="3">
        <v>2.18005251386322</v>
      </c>
      <c r="T6290" s="3">
        <v>30.5847076461769</v>
      </c>
      <c r="U6290" s="3">
        <v>4.87545768375742</v>
      </c>
      <c r="V6290" s="3">
        <v>29.7839506172839</v>
      </c>
      <c r="W6290" s="3">
        <v>8.75243453721769</v>
      </c>
      <c r="X6290" s="3">
        <v>26.0802469135802</v>
      </c>
      <c r="Y6290" s="3">
        <v>15.4656299494662</v>
      </c>
      <c r="Z6290" s="3">
        <v>47.8696741854637</v>
      </c>
      <c r="AA6290" s="3">
        <v>0.160009264835082</v>
      </c>
      <c r="AB6290" s="3">
        <v>3.19382915809836</v>
      </c>
      <c r="AC6290" s="3">
        <v>0</v>
      </c>
      <c r="AD6290" s="3"/>
      <c r="AE6290" s="5"/>
      <c r="AF6290" s="3">
        <v>0.23250712303053</v>
      </c>
      <c r="AG6290" s="3">
        <v>1.58586459378629</v>
      </c>
      <c r="AH6290" s="3">
        <v>1.73418373864958</v>
      </c>
      <c r="AI6290" s="3">
        <v>2.10914771423598</v>
      </c>
      <c r="AJ6290" s="3">
        <v>2.19905016733233</v>
      </c>
      <c r="AK6290" s="3">
        <v>2.23053433792495</v>
      </c>
      <c r="AL6290" s="3"/>
      <c r="AM6290" s="3">
        <v>100</v>
      </c>
      <c r="AN6290" s="5" t="s">
        <v>56</v>
      </c>
      <c r="AO6290" s="1"/>
      <c r="AP6290" s="1"/>
      <c r="AQ6290" s="1"/>
    </row>
    <row r="6291" spans="1:43">
      <c r="A6291" s="1" t="s">
        <v>15642</v>
      </c>
      <c r="B6291" s="1" t="s">
        <v>15643</v>
      </c>
      <c r="C6291" s="3">
        <v>13.4054794520548</v>
      </c>
      <c r="D6291" s="4">
        <v>39344</v>
      </c>
      <c r="E6291" s="3">
        <v>29.2589649888</v>
      </c>
      <c r="F6291" s="5" t="s">
        <v>14554</v>
      </c>
      <c r="G6291" s="5">
        <v>4249</v>
      </c>
      <c r="H6291" s="5" t="s">
        <v>112</v>
      </c>
      <c r="I6291" s="3">
        <v>6.36551137484708</v>
      </c>
      <c r="J6291" s="3">
        <v>66.6666666666667</v>
      </c>
      <c r="K6291" s="3">
        <v>2.20408163265306</v>
      </c>
      <c r="L6291" s="3">
        <v>16.2162162162162</v>
      </c>
      <c r="M6291" s="3">
        <v>4.02597145458338</v>
      </c>
      <c r="N6291" s="3">
        <v>66.6666666666667</v>
      </c>
      <c r="O6291" s="3">
        <v>10.0790205001535</v>
      </c>
      <c r="P6291" s="3">
        <v>88.8888888888889</v>
      </c>
      <c r="Q6291" s="3">
        <v>10.4462565985693</v>
      </c>
      <c r="R6291" s="3">
        <v>91.6666666666667</v>
      </c>
      <c r="S6291" s="3">
        <v>21.2683714850592</v>
      </c>
      <c r="T6291" s="3">
        <v>72.2222222222222</v>
      </c>
      <c r="U6291" s="3">
        <v>49.1497367847534</v>
      </c>
      <c r="V6291" s="3">
        <v>74.1935483870968</v>
      </c>
      <c r="W6291" s="3">
        <v>52.3958364398625</v>
      </c>
      <c r="X6291" s="3">
        <v>76.9230769230769</v>
      </c>
      <c r="Y6291" s="3">
        <v>91.1516741551724</v>
      </c>
      <c r="Z6291" s="3">
        <v>82.6086956521739</v>
      </c>
      <c r="AA6291" s="3">
        <v>0.128488650568358</v>
      </c>
      <c r="AB6291" s="3">
        <v>0.16650885744364</v>
      </c>
      <c r="AC6291" s="3">
        <v>-23.8779174147217</v>
      </c>
      <c r="AD6291" s="3">
        <v>0.630214197569129</v>
      </c>
      <c r="AE6291" s="5">
        <v>2</v>
      </c>
      <c r="AF6291" s="3">
        <v>0.957959740649705</v>
      </c>
      <c r="AG6291" s="3">
        <v>23.6629088649194</v>
      </c>
      <c r="AH6291" s="3">
        <v>26.8293507893675</v>
      </c>
      <c r="AI6291" s="3">
        <v>14.1682389125935</v>
      </c>
      <c r="AJ6291" s="3">
        <v>14.8894194285501</v>
      </c>
      <c r="AK6291" s="3">
        <v>9.40736520375711</v>
      </c>
      <c r="AL6291" s="3">
        <v>9.04285060913894</v>
      </c>
      <c r="AM6291" s="3"/>
      <c r="AN6291" s="5" t="s">
        <v>46</v>
      </c>
      <c r="AO6291" s="1"/>
      <c r="AP6291" s="1"/>
      <c r="AQ6291" s="1"/>
    </row>
    <row r="6292" spans="1:43">
      <c r="A6292" s="1" t="s">
        <v>15644</v>
      </c>
      <c r="B6292" s="1" t="s">
        <v>15645</v>
      </c>
      <c r="C6292" s="3">
        <v>5.4986301369863</v>
      </c>
      <c r="D6292" s="4">
        <v>42230</v>
      </c>
      <c r="E6292" s="3">
        <v>2.8700505259</v>
      </c>
      <c r="F6292" s="5" t="s">
        <v>2644</v>
      </c>
      <c r="G6292" s="5">
        <v>897</v>
      </c>
      <c r="H6292" s="5" t="s">
        <v>93</v>
      </c>
      <c r="I6292" s="3">
        <v>0.282885431400291</v>
      </c>
      <c r="J6292" s="3">
        <v>92.15</v>
      </c>
      <c r="K6292" s="3">
        <v>0.0264526937659789</v>
      </c>
      <c r="L6292" s="3">
        <v>93.5084241823588</v>
      </c>
      <c r="M6292" s="3">
        <v>0.114729503133005</v>
      </c>
      <c r="N6292" s="3">
        <v>84.2814371257485</v>
      </c>
      <c r="O6292" s="3">
        <v>0.44271294492652</v>
      </c>
      <c r="P6292" s="3">
        <v>94.466800804829</v>
      </c>
      <c r="Q6292" s="3">
        <v>0.95221144433569</v>
      </c>
      <c r="R6292" s="3">
        <v>92.6728586171311</v>
      </c>
      <c r="S6292" s="3">
        <v>1.27667172573877</v>
      </c>
      <c r="T6292" s="3">
        <v>99.4176813128639</v>
      </c>
      <c r="U6292" s="3">
        <v>4.44710431820274</v>
      </c>
      <c r="V6292" s="3">
        <v>99.8338870431894</v>
      </c>
      <c r="W6292" s="3">
        <v>7.0188679245283</v>
      </c>
      <c r="X6292" s="3">
        <v>98.501872659176</v>
      </c>
      <c r="Y6292" s="3">
        <v>12.7634194831014</v>
      </c>
      <c r="Z6292" s="3">
        <v>97.7922077922078</v>
      </c>
      <c r="AA6292" s="3">
        <v>-0.0296476559304413</v>
      </c>
      <c r="AB6292" s="3">
        <v>0.0999799365628667</v>
      </c>
      <c r="AC6292" s="3">
        <v>-1.82454847032805</v>
      </c>
      <c r="AD6292" s="3">
        <v>1.2511079557036</v>
      </c>
      <c r="AE6292" s="5">
        <v>3</v>
      </c>
      <c r="AF6292" s="3">
        <v>0.169930677063292</v>
      </c>
      <c r="AG6292" s="3">
        <v>1.67588608130218</v>
      </c>
      <c r="AH6292" s="3">
        <v>2.26650879829364</v>
      </c>
      <c r="AI6292" s="3">
        <v>1.70319115751141</v>
      </c>
      <c r="AJ6292" s="3">
        <v>2.33677638615692</v>
      </c>
      <c r="AK6292" s="3"/>
      <c r="AL6292" s="3"/>
      <c r="AM6292" s="3">
        <v>300</v>
      </c>
      <c r="AN6292" s="5" t="s">
        <v>56</v>
      </c>
      <c r="AO6292" s="1"/>
      <c r="AP6292" s="1"/>
      <c r="AQ6292" s="1"/>
    </row>
    <row r="6293" spans="1:43">
      <c r="A6293" s="1" t="s">
        <v>15646</v>
      </c>
      <c r="B6293" s="1" t="s">
        <v>15647</v>
      </c>
      <c r="C6293" s="3">
        <v>11.4301369863014</v>
      </c>
      <c r="D6293" s="4">
        <v>40065</v>
      </c>
      <c r="E6293" s="3">
        <v>7.8001289767</v>
      </c>
      <c r="F6293" s="5" t="s">
        <v>9191</v>
      </c>
      <c r="G6293" s="5">
        <v>1293</v>
      </c>
      <c r="H6293" s="5" t="s">
        <v>55</v>
      </c>
      <c r="I6293" s="3">
        <v>10.3249097472924</v>
      </c>
      <c r="J6293" s="3">
        <v>50.0302480338778</v>
      </c>
      <c r="K6293" s="3">
        <v>3.66350067842605</v>
      </c>
      <c r="L6293" s="3">
        <v>27.8531073446328</v>
      </c>
      <c r="M6293" s="3">
        <v>4.76516969489202</v>
      </c>
      <c r="N6293" s="3">
        <v>53.8599640933573</v>
      </c>
      <c r="O6293" s="3">
        <v>14.6286571642911</v>
      </c>
      <c r="P6293" s="3">
        <v>67.8807947019868</v>
      </c>
      <c r="Q6293" s="3">
        <v>13.9873181648639</v>
      </c>
      <c r="R6293" s="3">
        <v>77.1341463414634</v>
      </c>
      <c r="S6293" s="3">
        <v>67.5438596491228</v>
      </c>
      <c r="T6293" s="3">
        <v>46.6796875</v>
      </c>
      <c r="U6293" s="3">
        <v>176.31103074141</v>
      </c>
      <c r="V6293" s="3">
        <v>26.6937669376694</v>
      </c>
      <c r="W6293" s="3">
        <v>124.705882352941</v>
      </c>
      <c r="X6293" s="3">
        <v>40.7345575959933</v>
      </c>
      <c r="Y6293" s="3">
        <v>134.715821812596</v>
      </c>
      <c r="Z6293" s="3">
        <v>53.4303534303534</v>
      </c>
      <c r="AA6293" s="3">
        <v>0.302482884570541</v>
      </c>
      <c r="AB6293" s="3">
        <v>0.260538782476008</v>
      </c>
      <c r="AC6293" s="3">
        <v>-34.0118187787262</v>
      </c>
      <c r="AD6293" s="3">
        <v>0.90896400131532</v>
      </c>
      <c r="AE6293" s="5">
        <v>5</v>
      </c>
      <c r="AF6293" s="3">
        <v>2.16489838672255</v>
      </c>
      <c r="AG6293" s="3">
        <v>61.5059575828341</v>
      </c>
      <c r="AH6293" s="3">
        <v>68.5458542715407</v>
      </c>
      <c r="AI6293" s="3">
        <v>29.3726243154668</v>
      </c>
      <c r="AJ6293" s="3">
        <v>27.8162037586427</v>
      </c>
      <c r="AK6293" s="3">
        <v>21.6167784993777</v>
      </c>
      <c r="AL6293" s="3">
        <v>21.0428548956043</v>
      </c>
      <c r="AM6293" s="3"/>
      <c r="AN6293" s="5" t="s">
        <v>46</v>
      </c>
      <c r="AO6293" s="1"/>
      <c r="AP6293" s="1"/>
      <c r="AQ6293" s="1"/>
    </row>
    <row r="6294" spans="1:43">
      <c r="A6294" s="1" t="s">
        <v>15648</v>
      </c>
      <c r="B6294" s="1" t="s">
        <v>15649</v>
      </c>
      <c r="C6294" s="3">
        <v>10.7068493150685</v>
      </c>
      <c r="D6294" s="4">
        <v>40329</v>
      </c>
      <c r="E6294" s="3">
        <v>20.7743950578</v>
      </c>
      <c r="F6294" s="5" t="s">
        <v>4016</v>
      </c>
      <c r="G6294" s="5">
        <v>855</v>
      </c>
      <c r="H6294" s="5" t="s">
        <v>45</v>
      </c>
      <c r="I6294" s="3">
        <v>2.16555801921657</v>
      </c>
      <c r="J6294" s="3">
        <v>27.2292993630573</v>
      </c>
      <c r="K6294" s="3">
        <v>0.648026794815803</v>
      </c>
      <c r="L6294" s="3">
        <v>36.1801242236025</v>
      </c>
      <c r="M6294" s="3">
        <v>1.15623856567875</v>
      </c>
      <c r="N6294" s="3">
        <v>17.6190476190476</v>
      </c>
      <c r="O6294" s="3">
        <v>4.5217391304348</v>
      </c>
      <c r="P6294" s="3">
        <v>20.1986754966887</v>
      </c>
      <c r="Q6294" s="3">
        <v>4.36391090977728</v>
      </c>
      <c r="R6294" s="3">
        <v>28.7671232876712</v>
      </c>
      <c r="S6294" s="3">
        <v>9.68106825505673</v>
      </c>
      <c r="T6294" s="3">
        <v>41.2429378531073</v>
      </c>
      <c r="U6294" s="3">
        <v>23.9697864520333</v>
      </c>
      <c r="V6294" s="3">
        <v>29.0870488322718</v>
      </c>
      <c r="W6294" s="3">
        <v>29.83614365811</v>
      </c>
      <c r="X6294" s="3">
        <v>22.7488151658768</v>
      </c>
      <c r="Y6294" s="3">
        <v>41.0874854355453</v>
      </c>
      <c r="Z6294" s="3">
        <v>15.1898734177215</v>
      </c>
      <c r="AA6294" s="3">
        <v>0.157702637834417</v>
      </c>
      <c r="AB6294" s="3">
        <v>0.324537914798128</v>
      </c>
      <c r="AC6294" s="3">
        <v>-4.76495726495726</v>
      </c>
      <c r="AD6294" s="3">
        <v>1.9047611573113</v>
      </c>
      <c r="AE6294" s="5">
        <v>2</v>
      </c>
      <c r="AF6294" s="3">
        <v>0.684194244111951</v>
      </c>
      <c r="AG6294" s="3">
        <v>12.0395134949172</v>
      </c>
      <c r="AH6294" s="3">
        <v>11.1142543665934</v>
      </c>
      <c r="AI6294" s="3">
        <v>8.55436799989116</v>
      </c>
      <c r="AJ6294" s="3">
        <v>6.99421590886826</v>
      </c>
      <c r="AK6294" s="3">
        <v>7.38138532074217</v>
      </c>
      <c r="AL6294" s="3">
        <v>6.8143546226382</v>
      </c>
      <c r="AM6294" s="3"/>
      <c r="AN6294" s="5" t="s">
        <v>46</v>
      </c>
      <c r="AO6294" s="1"/>
      <c r="AP6294" s="1"/>
      <c r="AQ6294" s="1"/>
    </row>
    <row r="6295" spans="1:43">
      <c r="A6295" s="1" t="s">
        <v>15650</v>
      </c>
      <c r="B6295" s="1" t="s">
        <v>15651</v>
      </c>
      <c r="C6295" s="3">
        <v>1.09315068493151</v>
      </c>
      <c r="D6295" s="4">
        <v>43838</v>
      </c>
      <c r="E6295" s="3">
        <v>3.8013101983</v>
      </c>
      <c r="F6295" s="5" t="s">
        <v>479</v>
      </c>
      <c r="G6295" s="5">
        <v>400</v>
      </c>
      <c r="H6295" s="5" t="s">
        <v>213</v>
      </c>
      <c r="I6295" s="3">
        <v>0.398974066685664</v>
      </c>
      <c r="J6295" s="3">
        <v>25.974025974026</v>
      </c>
      <c r="K6295" s="3">
        <v>-1.24275836292283</v>
      </c>
      <c r="L6295" s="3">
        <v>98.7012987012987</v>
      </c>
      <c r="M6295" s="3">
        <v>0.104186398939182</v>
      </c>
      <c r="N6295" s="3">
        <v>48.0519480519481</v>
      </c>
      <c r="O6295" s="3">
        <v>2.98158433206664</v>
      </c>
      <c r="P6295" s="3">
        <v>16.2162162162162</v>
      </c>
      <c r="Q6295" s="3">
        <v>-0.160589457774422</v>
      </c>
      <c r="R6295" s="3">
        <v>48.6486486486487</v>
      </c>
      <c r="S6295" s="3">
        <v>5.60551558752998</v>
      </c>
      <c r="T6295" s="3">
        <v>15.625</v>
      </c>
      <c r="U6295" s="3"/>
      <c r="V6295" s="3"/>
      <c r="W6295" s="3"/>
      <c r="X6295" s="3"/>
      <c r="Y6295" s="3"/>
      <c r="Z6295" s="3"/>
      <c r="AA6295" s="3">
        <v>0.0908641045736079</v>
      </c>
      <c r="AB6295" s="3">
        <v>0.11756733583026</v>
      </c>
      <c r="AC6295" s="3">
        <v>-8.42980112793113</v>
      </c>
      <c r="AD6295" s="3"/>
      <c r="AE6295" s="5">
        <v>3</v>
      </c>
      <c r="AF6295" s="3">
        <v>0.594027752218834</v>
      </c>
      <c r="AG6295" s="3"/>
      <c r="AH6295" s="3"/>
      <c r="AI6295" s="3"/>
      <c r="AJ6295" s="3"/>
      <c r="AK6295" s="3"/>
      <c r="AL6295" s="3"/>
      <c r="AM6295" s="3"/>
      <c r="AN6295" s="5" t="s">
        <v>46</v>
      </c>
      <c r="AO6295" s="1"/>
      <c r="AP6295" s="1"/>
      <c r="AQ6295" s="1"/>
    </row>
    <row r="6296" spans="1:43">
      <c r="A6296" s="1" t="s">
        <v>15652</v>
      </c>
      <c r="B6296" s="1" t="s">
        <v>15653</v>
      </c>
      <c r="C6296" s="3">
        <v>10.1287671232877</v>
      </c>
      <c r="D6296" s="4">
        <v>40540</v>
      </c>
      <c r="E6296" s="3">
        <v>12.9861644055</v>
      </c>
      <c r="F6296" s="5" t="s">
        <v>1330</v>
      </c>
      <c r="G6296" s="5">
        <v>3698</v>
      </c>
      <c r="H6296" s="5" t="s">
        <v>55</v>
      </c>
      <c r="I6296" s="3">
        <v>9.90594356613969</v>
      </c>
      <c r="J6296" s="3">
        <v>53.4180278281912</v>
      </c>
      <c r="K6296" s="3">
        <v>3.83815466061638</v>
      </c>
      <c r="L6296" s="3">
        <v>23.2203389830508</v>
      </c>
      <c r="M6296" s="3">
        <v>5.33179900268507</v>
      </c>
      <c r="N6296" s="3">
        <v>48.4141232794734</v>
      </c>
      <c r="O6296" s="3">
        <v>22.398038778694</v>
      </c>
      <c r="P6296" s="3">
        <v>32.1854304635762</v>
      </c>
      <c r="Q6296" s="3">
        <v>34.8722986247544</v>
      </c>
      <c r="R6296" s="3">
        <v>19.4359756097561</v>
      </c>
      <c r="S6296" s="3">
        <v>102.06033848418</v>
      </c>
      <c r="T6296" s="3">
        <v>8.30078125</v>
      </c>
      <c r="U6296" s="3">
        <v>222.868900646678</v>
      </c>
      <c r="V6296" s="3">
        <v>9.07859078590786</v>
      </c>
      <c r="W6296" s="3">
        <v>151.350114416476</v>
      </c>
      <c r="X6296" s="3">
        <v>21.2020033388982</v>
      </c>
      <c r="Y6296" s="3">
        <v>291.168091168091</v>
      </c>
      <c r="Z6296" s="3">
        <v>3.11850311850312</v>
      </c>
      <c r="AA6296" s="3">
        <v>0.378207449668843</v>
      </c>
      <c r="AB6296" s="3">
        <v>0.283262808437676</v>
      </c>
      <c r="AC6296" s="3">
        <v>-37.5449820071971</v>
      </c>
      <c r="AD6296" s="3">
        <v>0.95588341011171</v>
      </c>
      <c r="AE6296" s="5">
        <v>3</v>
      </c>
      <c r="AF6296" s="3">
        <v>2.63454041106184</v>
      </c>
      <c r="AG6296" s="3">
        <v>86.5812398500832</v>
      </c>
      <c r="AH6296" s="3">
        <v>85.6533888990709</v>
      </c>
      <c r="AI6296" s="3">
        <v>36.0691220782706</v>
      </c>
      <c r="AJ6296" s="3">
        <v>40.1498186486612</v>
      </c>
      <c r="AK6296" s="3">
        <v>30.4693932458781</v>
      </c>
      <c r="AL6296" s="3">
        <v>29.7923521264109</v>
      </c>
      <c r="AM6296" s="3"/>
      <c r="AN6296" s="5" t="s">
        <v>46</v>
      </c>
      <c r="AO6296" s="1"/>
      <c r="AP6296" s="1"/>
      <c r="AQ6296" s="1"/>
    </row>
    <row r="6297" spans="1:43">
      <c r="A6297" s="1" t="s">
        <v>15654</v>
      </c>
      <c r="B6297" s="1" t="s">
        <v>15655</v>
      </c>
      <c r="C6297" s="3">
        <v>9.80547945205479</v>
      </c>
      <c r="D6297" s="4">
        <v>40658</v>
      </c>
      <c r="E6297" s="3">
        <v>26.6345755242</v>
      </c>
      <c r="F6297" s="5" t="s">
        <v>137</v>
      </c>
      <c r="G6297" s="5">
        <v>2165</v>
      </c>
      <c r="H6297" s="5" t="s">
        <v>45</v>
      </c>
      <c r="I6297" s="3">
        <v>1.69946332737029</v>
      </c>
      <c r="J6297" s="3">
        <v>36.3057324840764</v>
      </c>
      <c r="K6297" s="3">
        <v>0.708591674047838</v>
      </c>
      <c r="L6297" s="3">
        <v>32.6086956521739</v>
      </c>
      <c r="M6297" s="3">
        <v>-0.524934383202102</v>
      </c>
      <c r="N6297" s="3">
        <v>68.7301587301587</v>
      </c>
      <c r="O6297" s="3">
        <v>2.34023402340234</v>
      </c>
      <c r="P6297" s="3">
        <v>45.364238410596</v>
      </c>
      <c r="Q6297" s="3">
        <v>1.33689839572192</v>
      </c>
      <c r="R6297" s="3">
        <v>65.5821917808219</v>
      </c>
      <c r="S6297" s="3">
        <v>5.76587555352735</v>
      </c>
      <c r="T6297" s="3">
        <v>66.8549905838041</v>
      </c>
      <c r="U6297" s="3">
        <v>15.1996758253019</v>
      </c>
      <c r="V6297" s="3">
        <v>60.0849256900212</v>
      </c>
      <c r="W6297" s="3">
        <v>20.3929324139386</v>
      </c>
      <c r="X6297" s="3">
        <v>55.4502369668246</v>
      </c>
      <c r="Y6297" s="3">
        <v>29.9163630803233</v>
      </c>
      <c r="Z6297" s="3">
        <v>38.3966244725738</v>
      </c>
      <c r="AA6297" s="3">
        <v>0.0597805869288598</v>
      </c>
      <c r="AB6297" s="3">
        <v>0.184119222181193</v>
      </c>
      <c r="AC6297" s="3">
        <v>-5.89454476066874</v>
      </c>
      <c r="AD6297" s="3">
        <v>1.08061266447373</v>
      </c>
      <c r="AE6297" s="5">
        <v>3</v>
      </c>
      <c r="AF6297" s="3">
        <v>0.474952931938997</v>
      </c>
      <c r="AG6297" s="3">
        <v>5.66151737679399</v>
      </c>
      <c r="AH6297" s="3">
        <v>7.11728823436135</v>
      </c>
      <c r="AI6297" s="3">
        <v>5.85511746848202</v>
      </c>
      <c r="AJ6297" s="3">
        <v>5.36242071085158</v>
      </c>
      <c r="AK6297" s="3">
        <v>5.67797650481163</v>
      </c>
      <c r="AL6297" s="3">
        <v>5.56781768962777</v>
      </c>
      <c r="AM6297" s="3">
        <v>100</v>
      </c>
      <c r="AN6297" s="5" t="s">
        <v>56</v>
      </c>
      <c r="AO6297" s="1"/>
      <c r="AP6297" s="1"/>
      <c r="AQ6297" s="1"/>
    </row>
    <row r="6298" spans="1:43">
      <c r="A6298" s="1" t="s">
        <v>15656</v>
      </c>
      <c r="B6298" s="1" t="s">
        <v>15657</v>
      </c>
      <c r="C6298" s="3">
        <v>9.66575342465753</v>
      </c>
      <c r="D6298" s="4">
        <v>40709</v>
      </c>
      <c r="E6298" s="3">
        <v>139.6351359154</v>
      </c>
      <c r="F6298" s="5" t="s">
        <v>15658</v>
      </c>
      <c r="G6298" s="5">
        <v>3500</v>
      </c>
      <c r="H6298" s="5" t="s">
        <v>55</v>
      </c>
      <c r="I6298" s="3">
        <v>5.06724303554274</v>
      </c>
      <c r="J6298" s="3">
        <v>78.3424077434967</v>
      </c>
      <c r="K6298" s="3">
        <v>1.67325122007902</v>
      </c>
      <c r="L6298" s="3">
        <v>68.0225988700565</v>
      </c>
      <c r="M6298" s="3">
        <v>4.41527446300715</v>
      </c>
      <c r="N6298" s="3">
        <v>57.3907839616996</v>
      </c>
      <c r="O6298" s="3">
        <v>2.69953051643192</v>
      </c>
      <c r="P6298" s="3">
        <v>94.1721854304636</v>
      </c>
      <c r="Q6298" s="3">
        <v>1.32005558128764</v>
      </c>
      <c r="R6298" s="3">
        <v>94.0548780487805</v>
      </c>
      <c r="S6298" s="3">
        <v>54.5936395759717</v>
      </c>
      <c r="T6298" s="3">
        <v>67.3828125</v>
      </c>
      <c r="U6298" s="3">
        <v>140.516767454645</v>
      </c>
      <c r="V6298" s="3">
        <v>50.9485094850949</v>
      </c>
      <c r="W6298" s="3">
        <v>131.820881861804</v>
      </c>
      <c r="X6298" s="3">
        <v>34.2237061769616</v>
      </c>
      <c r="Y6298" s="3">
        <v>158.107266954125</v>
      </c>
      <c r="Z6298" s="3">
        <v>42.8274428274428</v>
      </c>
      <c r="AA6298" s="3">
        <v>0.263302525669461</v>
      </c>
      <c r="AB6298" s="3">
        <v>0.294990952132884</v>
      </c>
      <c r="AC6298" s="3">
        <v>-25.4469854469854</v>
      </c>
      <c r="AD6298" s="3">
        <v>1.26853662639637</v>
      </c>
      <c r="AE6298" s="5">
        <v>5</v>
      </c>
      <c r="AF6298" s="3">
        <v>2.222533322857</v>
      </c>
      <c r="AG6298" s="3">
        <v>61.6402297189663</v>
      </c>
      <c r="AH6298" s="3">
        <v>57.9704306193664</v>
      </c>
      <c r="AI6298" s="3">
        <v>28.8900074725452</v>
      </c>
      <c r="AJ6298" s="3">
        <v>24.8620802629821</v>
      </c>
      <c r="AK6298" s="3">
        <v>27.2140455467131</v>
      </c>
      <c r="AL6298" s="3">
        <v>26.0283325671378</v>
      </c>
      <c r="AM6298" s="3"/>
      <c r="AN6298" s="5" t="s">
        <v>46</v>
      </c>
      <c r="AO6298" s="1"/>
      <c r="AP6298" s="1"/>
      <c r="AQ6298" s="1"/>
    </row>
    <row r="6299" spans="1:43">
      <c r="A6299" s="1" t="s">
        <v>15659</v>
      </c>
      <c r="B6299" s="1" t="s">
        <v>15660</v>
      </c>
      <c r="C6299" s="3">
        <v>9.21917808219178</v>
      </c>
      <c r="D6299" s="4">
        <v>40872</v>
      </c>
      <c r="E6299" s="3">
        <v>1.0826244008</v>
      </c>
      <c r="F6299" s="5" t="s">
        <v>15661</v>
      </c>
      <c r="G6299" s="5">
        <v>2329</v>
      </c>
      <c r="H6299" s="5" t="s">
        <v>320</v>
      </c>
      <c r="I6299" s="3">
        <v>2.40202275600506</v>
      </c>
      <c r="J6299" s="3">
        <v>66.6666666666667</v>
      </c>
      <c r="K6299" s="3">
        <v>0</v>
      </c>
      <c r="L6299" s="3">
        <v>88.8888888888889</v>
      </c>
      <c r="M6299" s="3">
        <v>6.86015831134564</v>
      </c>
      <c r="N6299" s="3">
        <v>22.2222222222222</v>
      </c>
      <c r="O6299" s="3">
        <v>4.9222797927461</v>
      </c>
      <c r="P6299" s="3">
        <v>55.5555555555556</v>
      </c>
      <c r="Q6299" s="3">
        <v>-5.81395348837208</v>
      </c>
      <c r="R6299" s="3">
        <v>100</v>
      </c>
      <c r="S6299" s="3">
        <v>-24.860853432282</v>
      </c>
      <c r="T6299" s="3">
        <v>100</v>
      </c>
      <c r="U6299" s="3">
        <v>-15.7943313040758</v>
      </c>
      <c r="V6299" s="3">
        <v>100</v>
      </c>
      <c r="W6299" s="3">
        <v>-13.4559008531985</v>
      </c>
      <c r="X6299" s="3">
        <v>100</v>
      </c>
      <c r="Y6299" s="3">
        <v>0.560243283233986</v>
      </c>
      <c r="Z6299" s="3">
        <v>100</v>
      </c>
      <c r="AA6299" s="3">
        <v>-0.104802443131549</v>
      </c>
      <c r="AB6299" s="3">
        <v>-0.0279545851888466</v>
      </c>
      <c r="AC6299" s="3">
        <v>-43.7004405286344</v>
      </c>
      <c r="AD6299" s="3">
        <v>-0.10742790247705</v>
      </c>
      <c r="AE6299" s="5">
        <v>4</v>
      </c>
      <c r="AF6299" s="3">
        <v>-0.172898865604186</v>
      </c>
      <c r="AG6299" s="3">
        <v>-21.4040526333359</v>
      </c>
      <c r="AH6299" s="3">
        <v>-1.40021578254044</v>
      </c>
      <c r="AI6299" s="3">
        <v>-5.76069452662108</v>
      </c>
      <c r="AJ6299" s="3">
        <v>-2.70404585645508</v>
      </c>
      <c r="AK6299" s="3">
        <v>0.0298131610470653</v>
      </c>
      <c r="AL6299" s="3">
        <v>2.3369057341516</v>
      </c>
      <c r="AM6299" s="3"/>
      <c r="AN6299" s="5" t="s">
        <v>46</v>
      </c>
      <c r="AO6299" s="1"/>
      <c r="AP6299" s="1"/>
      <c r="AQ6299" s="1"/>
    </row>
    <row r="6300" spans="1:43">
      <c r="A6300" s="1" t="s">
        <v>15662</v>
      </c>
      <c r="B6300" s="1" t="s">
        <v>15663</v>
      </c>
      <c r="C6300" s="3">
        <v>8.82739726027397</v>
      </c>
      <c r="D6300" s="4">
        <v>41015</v>
      </c>
      <c r="E6300" s="3">
        <v>4.0396829759</v>
      </c>
      <c r="F6300" s="5" t="s">
        <v>677</v>
      </c>
      <c r="G6300" s="5">
        <v>925</v>
      </c>
      <c r="H6300" s="5" t="s">
        <v>191</v>
      </c>
      <c r="I6300" s="3">
        <v>11.4911080711354</v>
      </c>
      <c r="J6300" s="3">
        <v>38.3363471971067</v>
      </c>
      <c r="K6300" s="3">
        <v>2.70951480781348</v>
      </c>
      <c r="L6300" s="3">
        <v>45.7191780821918</v>
      </c>
      <c r="M6300" s="3">
        <v>4.62130937098844</v>
      </c>
      <c r="N6300" s="3">
        <v>58.1981981981982</v>
      </c>
      <c r="O6300" s="3">
        <v>20.8302446256486</v>
      </c>
      <c r="P6300" s="3">
        <v>40</v>
      </c>
      <c r="Q6300" s="3">
        <v>23.4380916319576</v>
      </c>
      <c r="R6300" s="3">
        <v>46.3312368972746</v>
      </c>
      <c r="S6300" s="3">
        <v>91.5393654524089</v>
      </c>
      <c r="T6300" s="3">
        <v>22.0588235294118</v>
      </c>
      <c r="U6300" s="3">
        <v>207.837582625118</v>
      </c>
      <c r="V6300" s="3">
        <v>18.7683284457478</v>
      </c>
      <c r="W6300" s="3">
        <v>156.692913385827</v>
      </c>
      <c r="X6300" s="3">
        <v>26.5017667844523</v>
      </c>
      <c r="Y6300" s="3">
        <v>170.98919368246</v>
      </c>
      <c r="Z6300" s="3">
        <v>48.1012658227848</v>
      </c>
      <c r="AA6300" s="3">
        <v>0.307493192895433</v>
      </c>
      <c r="AB6300" s="3">
        <v>0.304091079046272</v>
      </c>
      <c r="AC6300" s="3">
        <v>-30.9368191721133</v>
      </c>
      <c r="AD6300" s="3">
        <v>1.19091001969851</v>
      </c>
      <c r="AE6300" s="5">
        <v>10</v>
      </c>
      <c r="AF6300" s="3">
        <v>2.66924789792318</v>
      </c>
      <c r="AG6300" s="3">
        <v>96.1471107240854</v>
      </c>
      <c r="AH6300" s="3">
        <v>80.9412564338115</v>
      </c>
      <c r="AI6300" s="3">
        <v>32.6445636010343</v>
      </c>
      <c r="AJ6300" s="3">
        <v>26.2693558315464</v>
      </c>
      <c r="AK6300" s="3">
        <v>25.3070588295493</v>
      </c>
      <c r="AL6300" s="3">
        <v>19.5981243326766</v>
      </c>
      <c r="AM6300" s="3"/>
      <c r="AN6300" s="5" t="s">
        <v>46</v>
      </c>
      <c r="AO6300" s="1"/>
      <c r="AP6300" s="1"/>
      <c r="AQ6300" s="1"/>
    </row>
    <row r="6301" spans="1:43">
      <c r="A6301" s="1" t="s">
        <v>15664</v>
      </c>
      <c r="B6301" s="1" t="s">
        <v>15665</v>
      </c>
      <c r="C6301" s="3">
        <v>8.66849315068493</v>
      </c>
      <c r="D6301" s="4">
        <v>41073</v>
      </c>
      <c r="E6301" s="3">
        <v>8.240090619</v>
      </c>
      <c r="F6301" s="5" t="s">
        <v>476</v>
      </c>
      <c r="G6301" s="5">
        <v>3165</v>
      </c>
      <c r="H6301" s="5" t="s">
        <v>93</v>
      </c>
      <c r="I6301" s="3">
        <v>1.76245210727969</v>
      </c>
      <c r="J6301" s="3">
        <v>83.1</v>
      </c>
      <c r="K6301" s="3">
        <v>0.911854103343463</v>
      </c>
      <c r="L6301" s="3">
        <v>71.5559960356789</v>
      </c>
      <c r="M6301" s="3">
        <v>0.68233510235027</v>
      </c>
      <c r="N6301" s="3">
        <v>77.8443113772455</v>
      </c>
      <c r="O6301" s="3">
        <v>2.39013107170394</v>
      </c>
      <c r="P6301" s="3">
        <v>88.682092555332</v>
      </c>
      <c r="Q6301" s="3">
        <v>6.92431561996779</v>
      </c>
      <c r="R6301" s="3">
        <v>76.625386996904</v>
      </c>
      <c r="S6301" s="3">
        <v>16.0839160839161</v>
      </c>
      <c r="T6301" s="3">
        <v>84.4891476971943</v>
      </c>
      <c r="U6301" s="3">
        <v>26.4761904761905</v>
      </c>
      <c r="V6301" s="3">
        <v>88.3167220376523</v>
      </c>
      <c r="W6301" s="3">
        <v>28.4332688588008</v>
      </c>
      <c r="X6301" s="3">
        <v>85.3932584269663</v>
      </c>
      <c r="Y6301" s="3">
        <v>31.2252964426877</v>
      </c>
      <c r="Z6301" s="3">
        <v>91.038961038961</v>
      </c>
      <c r="AA6301" s="3">
        <v>0.258152921035656</v>
      </c>
      <c r="AB6301" s="3">
        <v>0.243188263843777</v>
      </c>
      <c r="AC6301" s="3">
        <v>-6.25566636446056</v>
      </c>
      <c r="AD6301" s="3">
        <v>1.38794887876245</v>
      </c>
      <c r="AE6301" s="5">
        <v>2</v>
      </c>
      <c r="AF6301" s="3">
        <v>0.686577349612904</v>
      </c>
      <c r="AG6301" s="3">
        <v>13.6813730950277</v>
      </c>
      <c r="AH6301" s="3">
        <v>12.7146409385384</v>
      </c>
      <c r="AI6301" s="3">
        <v>8.85416531754482</v>
      </c>
      <c r="AJ6301" s="3">
        <v>7.00140075726328</v>
      </c>
      <c r="AK6301" s="3">
        <v>7.27572921801525</v>
      </c>
      <c r="AL6301" s="3">
        <v>7.93380479174872</v>
      </c>
      <c r="AM6301" s="3">
        <v>10</v>
      </c>
      <c r="AN6301" s="5" t="s">
        <v>56</v>
      </c>
      <c r="AO6301" s="1"/>
      <c r="AP6301" s="1"/>
      <c r="AQ6301" s="1"/>
    </row>
    <row r="6302" spans="1:43">
      <c r="A6302" s="1" t="s">
        <v>15666</v>
      </c>
      <c r="B6302" s="1" t="s">
        <v>15667</v>
      </c>
      <c r="C6302" s="3">
        <v>8.44383561643836</v>
      </c>
      <c r="D6302" s="4">
        <v>41155</v>
      </c>
      <c r="E6302" s="3">
        <v>5.5575976475</v>
      </c>
      <c r="F6302" s="5" t="s">
        <v>4975</v>
      </c>
      <c r="G6302" s="5">
        <v>372</v>
      </c>
      <c r="H6302" s="5" t="s">
        <v>50</v>
      </c>
      <c r="I6302" s="3">
        <v>0.42536632030091</v>
      </c>
      <c r="J6302" s="3">
        <v>6.78874497543546</v>
      </c>
      <c r="K6302" s="3">
        <v>0.0990099009900971</v>
      </c>
      <c r="L6302" s="3">
        <v>2.87737937140328</v>
      </c>
      <c r="M6302" s="3">
        <v>0.0372489625412988</v>
      </c>
      <c r="N6302" s="3">
        <v>29.3410507569012</v>
      </c>
      <c r="O6302" s="3">
        <v>1.11186784788108</v>
      </c>
      <c r="P6302" s="3">
        <v>5.98446779351302</v>
      </c>
      <c r="Q6302" s="3">
        <v>1.49825875951923</v>
      </c>
      <c r="R6302" s="3">
        <v>14.3408981168518</v>
      </c>
      <c r="S6302" s="3">
        <v>2.21903211989612</v>
      </c>
      <c r="T6302" s="3">
        <v>34.0112994350282</v>
      </c>
      <c r="U6302" s="3">
        <v>7.20137979644951</v>
      </c>
      <c r="V6302" s="3">
        <v>26.5479876160991</v>
      </c>
      <c r="W6302" s="3">
        <v>15.3678466184591</v>
      </c>
      <c r="X6302" s="3">
        <v>26.7529665587918</v>
      </c>
      <c r="Y6302" s="3">
        <v>14.8128563418982</v>
      </c>
      <c r="Z6302" s="3">
        <v>77.4509803921569</v>
      </c>
      <c r="AA6302" s="3">
        <v>0.0482723888227876</v>
      </c>
      <c r="AB6302" s="3">
        <v>0.467449080981244</v>
      </c>
      <c r="AC6302" s="3">
        <v>-2.57566556839843</v>
      </c>
      <c r="AD6302" s="3">
        <v>1.89132944294224</v>
      </c>
      <c r="AE6302" s="5">
        <v>4</v>
      </c>
      <c r="AF6302" s="3">
        <v>0.384789894859014</v>
      </c>
      <c r="AG6302" s="3">
        <v>2.73551390862057</v>
      </c>
      <c r="AH6302" s="3">
        <v>3.74998098442194</v>
      </c>
      <c r="AI6302" s="3">
        <v>4.77902464601516</v>
      </c>
      <c r="AJ6302" s="3">
        <v>3.67161964365539</v>
      </c>
      <c r="AK6302" s="3">
        <v>4.15421307485644</v>
      </c>
      <c r="AL6302" s="3">
        <v>5.43844065285672</v>
      </c>
      <c r="AM6302" s="3">
        <v>1</v>
      </c>
      <c r="AN6302" s="5" t="s">
        <v>56</v>
      </c>
      <c r="AO6302" s="1"/>
      <c r="AP6302" s="1"/>
      <c r="AQ6302" s="1"/>
    </row>
    <row r="6303" spans="1:43">
      <c r="A6303" s="1" t="s">
        <v>15668</v>
      </c>
      <c r="B6303" s="1" t="s">
        <v>15669</v>
      </c>
      <c r="C6303" s="3">
        <v>8.01643835616438</v>
      </c>
      <c r="D6303" s="4">
        <v>41311</v>
      </c>
      <c r="E6303" s="3">
        <v>16.2703978378</v>
      </c>
      <c r="F6303" s="5" t="s">
        <v>5115</v>
      </c>
      <c r="G6303" s="5">
        <v>2526</v>
      </c>
      <c r="H6303" s="5" t="s">
        <v>50</v>
      </c>
      <c r="I6303" s="3">
        <v>-0.474340932329963</v>
      </c>
      <c r="J6303" s="3">
        <v>95.1317552478785</v>
      </c>
      <c r="K6303" s="3">
        <v>-0.0907441016333957</v>
      </c>
      <c r="L6303" s="3">
        <v>90.3939796370075</v>
      </c>
      <c r="M6303" s="3">
        <v>-0.562808184834544</v>
      </c>
      <c r="N6303" s="3">
        <v>94.2119323241318</v>
      </c>
      <c r="O6303" s="3">
        <v>-0.739271701809116</v>
      </c>
      <c r="P6303" s="3">
        <v>94.8378254910918</v>
      </c>
      <c r="Q6303" s="3">
        <v>-0.236149050290934</v>
      </c>
      <c r="R6303" s="3">
        <v>94.0125543215838</v>
      </c>
      <c r="S6303" s="3">
        <v>2.07616490097088</v>
      </c>
      <c r="T6303" s="3">
        <v>40.7344632768362</v>
      </c>
      <c r="U6303" s="3">
        <v>11.4128820346795</v>
      </c>
      <c r="V6303" s="3">
        <v>2.86377708978328</v>
      </c>
      <c r="W6303" s="3">
        <v>23.2133357909564</v>
      </c>
      <c r="X6303" s="3">
        <v>0.970873786407767</v>
      </c>
      <c r="Y6303" s="3">
        <v>27.4101908180222</v>
      </c>
      <c r="Z6303" s="3">
        <v>3.26797385620915</v>
      </c>
      <c r="AA6303" s="3">
        <v>0.0270172600240598</v>
      </c>
      <c r="AB6303" s="3">
        <v>0.546648490861002</v>
      </c>
      <c r="AC6303" s="3">
        <v>-1.45101826484336</v>
      </c>
      <c r="AD6303" s="3">
        <v>4.95682036582808</v>
      </c>
      <c r="AE6303" s="5">
        <v>2</v>
      </c>
      <c r="AF6303" s="3">
        <v>0.584953948214051</v>
      </c>
      <c r="AG6303" s="3">
        <v>3.09664905499663</v>
      </c>
      <c r="AH6303" s="3">
        <v>6.3018021715765</v>
      </c>
      <c r="AI6303" s="3">
        <v>6.91998212055973</v>
      </c>
      <c r="AJ6303" s="3">
        <v>5.97325104455586</v>
      </c>
      <c r="AK6303" s="3">
        <v>5.86395158914115</v>
      </c>
      <c r="AL6303" s="3"/>
      <c r="AM6303" s="3">
        <v>0.5</v>
      </c>
      <c r="AN6303" s="5" t="s">
        <v>56</v>
      </c>
      <c r="AO6303" s="1"/>
      <c r="AP6303" s="1"/>
      <c r="AQ6303" s="1"/>
    </row>
    <row r="6304" spans="1:43">
      <c r="A6304" s="1" t="s">
        <v>15670</v>
      </c>
      <c r="B6304" s="1" t="s">
        <v>15671</v>
      </c>
      <c r="C6304" s="3">
        <v>17.6684931506849</v>
      </c>
      <c r="D6304" s="4">
        <v>37788</v>
      </c>
      <c r="E6304" s="3">
        <v>2.4694330364</v>
      </c>
      <c r="F6304" s="5" t="s">
        <v>3974</v>
      </c>
      <c r="G6304" s="5">
        <v>670</v>
      </c>
      <c r="H6304" s="5" t="s">
        <v>93</v>
      </c>
      <c r="I6304" s="3">
        <v>8.35589651022867</v>
      </c>
      <c r="J6304" s="3">
        <v>37.4</v>
      </c>
      <c r="K6304" s="3">
        <v>1.83064744133447</v>
      </c>
      <c r="L6304" s="3">
        <v>46.7294350842418</v>
      </c>
      <c r="M6304" s="3">
        <v>6.5055075035115</v>
      </c>
      <c r="N6304" s="3">
        <v>20.6087824351297</v>
      </c>
      <c r="O6304" s="3">
        <v>11.8990291262136</v>
      </c>
      <c r="P6304" s="3">
        <v>45.8249496981891</v>
      </c>
      <c r="Q6304" s="3">
        <v>19.3719446515867</v>
      </c>
      <c r="R6304" s="3">
        <v>38.5448916408669</v>
      </c>
      <c r="S6304" s="3">
        <v>46.8603465851172</v>
      </c>
      <c r="T6304" s="3">
        <v>45.4737956590789</v>
      </c>
      <c r="U6304" s="3">
        <v>84.3742001535705</v>
      </c>
      <c r="V6304" s="3">
        <v>47.3975636766334</v>
      </c>
      <c r="W6304" s="3">
        <v>51.1913336215344</v>
      </c>
      <c r="X6304" s="3">
        <v>58.5518102372035</v>
      </c>
      <c r="Y6304" s="3">
        <v>70.3713218933895</v>
      </c>
      <c r="Z6304" s="3">
        <v>56.1038961038961</v>
      </c>
      <c r="AA6304" s="3">
        <v>0.263406866914679</v>
      </c>
      <c r="AB6304" s="3">
        <v>0.159278736765067</v>
      </c>
      <c r="AC6304" s="3">
        <v>-28.5216422928349</v>
      </c>
      <c r="AD6304" s="3">
        <v>0.516970535085728</v>
      </c>
      <c r="AE6304" s="5">
        <v>8</v>
      </c>
      <c r="AF6304" s="3">
        <v>1.0402290009052</v>
      </c>
      <c r="AG6304" s="3">
        <v>43.0914064224647</v>
      </c>
      <c r="AH6304" s="3">
        <v>37.2204454320618</v>
      </c>
      <c r="AI6304" s="3">
        <v>13.6663974932067</v>
      </c>
      <c r="AJ6304" s="3">
        <v>12.9753386673972</v>
      </c>
      <c r="AK6304" s="3">
        <v>15.4874825738239</v>
      </c>
      <c r="AL6304" s="3">
        <v>14.2655953692783</v>
      </c>
      <c r="AM6304" s="3"/>
      <c r="AN6304" s="5" t="s">
        <v>46</v>
      </c>
      <c r="AO6304" s="1"/>
      <c r="AP6304" s="1"/>
      <c r="AQ6304" s="1"/>
    </row>
    <row r="6305" spans="1:43">
      <c r="A6305" s="1" t="s">
        <v>15672</v>
      </c>
      <c r="B6305" s="1" t="s">
        <v>15673</v>
      </c>
      <c r="C6305" s="3">
        <v>12.1945205479452</v>
      </c>
      <c r="D6305" s="4">
        <v>39786</v>
      </c>
      <c r="E6305" s="3">
        <v>0.6301457655</v>
      </c>
      <c r="F6305" s="5" t="s">
        <v>15039</v>
      </c>
      <c r="G6305" s="5">
        <v>289</v>
      </c>
      <c r="H6305" s="5" t="s">
        <v>93</v>
      </c>
      <c r="I6305" s="3">
        <v>-10.8678139875503</v>
      </c>
      <c r="J6305" s="3">
        <v>99.9</v>
      </c>
      <c r="K6305" s="3">
        <v>-0.97632413961435</v>
      </c>
      <c r="L6305" s="3">
        <v>98.6620416253717</v>
      </c>
      <c r="M6305" s="3">
        <v>-9.1987466427932</v>
      </c>
      <c r="N6305" s="3">
        <v>99.3512974051896</v>
      </c>
      <c r="O6305" s="3">
        <v>-19.4986440902176</v>
      </c>
      <c r="P6305" s="3">
        <v>100</v>
      </c>
      <c r="Q6305" s="3">
        <v>-22.3590201582036</v>
      </c>
      <c r="R6305" s="3">
        <v>99.9484004127967</v>
      </c>
      <c r="S6305" s="3">
        <v>-1.36153659129588</v>
      </c>
      <c r="T6305" s="3">
        <v>99.7353096876654</v>
      </c>
      <c r="U6305" s="3">
        <v>18.7994143484627</v>
      </c>
      <c r="V6305" s="3">
        <v>94.3521594684385</v>
      </c>
      <c r="W6305" s="3">
        <v>-4.35363457760314</v>
      </c>
      <c r="X6305" s="3">
        <v>99.625468164794</v>
      </c>
      <c r="Y6305" s="3">
        <v>7.49867514573397</v>
      </c>
      <c r="Z6305" s="3">
        <v>99.0909090909091</v>
      </c>
      <c r="AA6305" s="3">
        <v>-0.00178670746740718</v>
      </c>
      <c r="AB6305" s="3">
        <v>-0.0136254583001181</v>
      </c>
      <c r="AC6305" s="3">
        <v>-27.3071520185672</v>
      </c>
      <c r="AD6305" s="3">
        <v>-0.0538368492614952</v>
      </c>
      <c r="AE6305" s="5">
        <v>6</v>
      </c>
      <c r="AF6305" s="3">
        <v>-0.0534967885890175</v>
      </c>
      <c r="AG6305" s="3">
        <v>3.15731333716389</v>
      </c>
      <c r="AH6305" s="3">
        <v>10.0479182442262</v>
      </c>
      <c r="AI6305" s="3">
        <v>-0.476878439834949</v>
      </c>
      <c r="AJ6305" s="3">
        <v>0.587903202134643</v>
      </c>
      <c r="AK6305" s="3">
        <v>8.55297568308293</v>
      </c>
      <c r="AL6305" s="3">
        <v>14.32434117508</v>
      </c>
      <c r="AM6305" s="3"/>
      <c r="AN6305" s="5" t="s">
        <v>46</v>
      </c>
      <c r="AO6305" s="1"/>
      <c r="AP6305" s="1"/>
      <c r="AQ6305" s="1"/>
    </row>
    <row r="6306" spans="1:43">
      <c r="A6306" s="1" t="s">
        <v>15674</v>
      </c>
      <c r="B6306" s="1" t="s">
        <v>15675</v>
      </c>
      <c r="C6306" s="3">
        <v>11.6219178082192</v>
      </c>
      <c r="D6306" s="4">
        <v>39995</v>
      </c>
      <c r="E6306" s="3">
        <v>3.7762592656</v>
      </c>
      <c r="F6306" s="5" t="s">
        <v>3974</v>
      </c>
      <c r="G6306" s="5">
        <v>2072</v>
      </c>
      <c r="H6306" s="5" t="s">
        <v>55</v>
      </c>
      <c r="I6306" s="3">
        <v>10.3469423514982</v>
      </c>
      <c r="J6306" s="3">
        <v>49.6672716273442</v>
      </c>
      <c r="K6306" s="3">
        <v>0.655318468792459</v>
      </c>
      <c r="L6306" s="3">
        <v>82.7118644067797</v>
      </c>
      <c r="M6306" s="3">
        <v>6.1078348778433</v>
      </c>
      <c r="N6306" s="3">
        <v>41.0532615200479</v>
      </c>
      <c r="O6306" s="3">
        <v>22.1096514615347</v>
      </c>
      <c r="P6306" s="3">
        <v>33.7748344370861</v>
      </c>
      <c r="Q6306" s="3">
        <v>30.8435487222107</v>
      </c>
      <c r="R6306" s="3">
        <v>30.030487804878</v>
      </c>
      <c r="S6306" s="3">
        <v>68.0790018015614</v>
      </c>
      <c r="T6306" s="3">
        <v>45.60546875</v>
      </c>
      <c r="U6306" s="3">
        <v>176.115312945303</v>
      </c>
      <c r="V6306" s="3">
        <v>26.9647696476965</v>
      </c>
      <c r="W6306" s="3">
        <v>136.370460730037</v>
      </c>
      <c r="X6306" s="3">
        <v>31.2186978297162</v>
      </c>
      <c r="Y6306" s="3">
        <v>172.034459099239</v>
      </c>
      <c r="Z6306" s="3">
        <v>34.3035343035343</v>
      </c>
      <c r="AA6306" s="3">
        <v>0.232640218676073</v>
      </c>
      <c r="AB6306" s="3">
        <v>0.258090738929327</v>
      </c>
      <c r="AC6306" s="3">
        <v>-28.3520378027171</v>
      </c>
      <c r="AD6306" s="3">
        <v>1.16882649208822</v>
      </c>
      <c r="AE6306" s="5">
        <v>9</v>
      </c>
      <c r="AF6306" s="3">
        <v>2.3700234890538</v>
      </c>
      <c r="AG6306" s="3">
        <v>82.6494222488987</v>
      </c>
      <c r="AH6306" s="3">
        <v>67.1340834843059</v>
      </c>
      <c r="AI6306" s="3">
        <v>30.5558941224089</v>
      </c>
      <c r="AJ6306" s="3">
        <v>28.0661410741743</v>
      </c>
      <c r="AK6306" s="3">
        <v>27.8758362358162</v>
      </c>
      <c r="AL6306" s="3">
        <v>25.6623526185384</v>
      </c>
      <c r="AM6306" s="3"/>
      <c r="AN6306" s="5" t="s">
        <v>46</v>
      </c>
      <c r="AO6306" s="1"/>
      <c r="AP6306" s="1"/>
      <c r="AQ6306" s="1"/>
    </row>
    <row r="6307" spans="1:43">
      <c r="A6307" s="1" t="s">
        <v>15676</v>
      </c>
      <c r="B6307" s="1" t="s">
        <v>15677</v>
      </c>
      <c r="C6307" s="3">
        <v>10.8356164383562</v>
      </c>
      <c r="D6307" s="4">
        <v>40282</v>
      </c>
      <c r="E6307" s="3">
        <v>6.449899624</v>
      </c>
      <c r="F6307" s="5" t="s">
        <v>2086</v>
      </c>
      <c r="G6307" s="5">
        <v>747</v>
      </c>
      <c r="H6307" s="5" t="s">
        <v>55</v>
      </c>
      <c r="I6307" s="3">
        <v>5.85774058577408</v>
      </c>
      <c r="J6307" s="3">
        <v>75.3176043557169</v>
      </c>
      <c r="K6307" s="3">
        <v>2.84552845528456</v>
      </c>
      <c r="L6307" s="3">
        <v>44.7457627118644</v>
      </c>
      <c r="M6307" s="3">
        <v>0.975609756097569</v>
      </c>
      <c r="N6307" s="3">
        <v>82.4057450628366</v>
      </c>
      <c r="O6307" s="3">
        <v>16.8891170431212</v>
      </c>
      <c r="P6307" s="3">
        <v>58.3443708609271</v>
      </c>
      <c r="Q6307" s="3">
        <v>20.0316288877174</v>
      </c>
      <c r="R6307" s="3">
        <v>61.3567073170732</v>
      </c>
      <c r="S6307" s="3">
        <v>64.6420824295011</v>
      </c>
      <c r="T6307" s="3">
        <v>51.26953125</v>
      </c>
      <c r="U6307" s="3">
        <v>135.470527404343</v>
      </c>
      <c r="V6307" s="3">
        <v>53.7940379403794</v>
      </c>
      <c r="W6307" s="3">
        <v>98.6910994764398</v>
      </c>
      <c r="X6307" s="3">
        <v>57.0951585976628</v>
      </c>
      <c r="Y6307" s="3">
        <v>117.270992366412</v>
      </c>
      <c r="Z6307" s="3">
        <v>61.954261954262</v>
      </c>
      <c r="AA6307" s="3">
        <v>0.252178922447914</v>
      </c>
      <c r="AB6307" s="3">
        <v>0.208684484561074</v>
      </c>
      <c r="AC6307" s="3">
        <v>-31.5548780487805</v>
      </c>
      <c r="AD6307" s="3">
        <v>0.813319805447279</v>
      </c>
      <c r="AE6307" s="5">
        <v>3</v>
      </c>
      <c r="AF6307" s="3">
        <v>1.82904735330653</v>
      </c>
      <c r="AG6307" s="3">
        <v>66.1285548481761</v>
      </c>
      <c r="AH6307" s="3">
        <v>55.6290369984765</v>
      </c>
      <c r="AI6307" s="3">
        <v>20.2623866089684</v>
      </c>
      <c r="AJ6307" s="3">
        <v>11.1071334174056</v>
      </c>
      <c r="AK6307" s="3">
        <v>23.5883165632598</v>
      </c>
      <c r="AL6307" s="3">
        <v>26.5290107102573</v>
      </c>
      <c r="AM6307" s="3"/>
      <c r="AN6307" s="5" t="s">
        <v>46</v>
      </c>
      <c r="AO6307" s="1"/>
      <c r="AP6307" s="1"/>
      <c r="AQ6307" s="1"/>
    </row>
    <row r="6308" spans="1:43">
      <c r="A6308" s="1" t="s">
        <v>15678</v>
      </c>
      <c r="B6308" s="1" t="s">
        <v>15679</v>
      </c>
      <c r="C6308" s="3">
        <v>10.1506849315068</v>
      </c>
      <c r="D6308" s="4">
        <v>40532</v>
      </c>
      <c r="E6308" s="3">
        <v>4.4911535887</v>
      </c>
      <c r="F6308" s="5" t="s">
        <v>2086</v>
      </c>
      <c r="G6308" s="5">
        <v>2737</v>
      </c>
      <c r="H6308" s="5" t="s">
        <v>55</v>
      </c>
      <c r="I6308" s="3">
        <v>5.85605721949038</v>
      </c>
      <c r="J6308" s="3">
        <v>75.3781004234725</v>
      </c>
      <c r="K6308" s="3">
        <v>1.36986301369863</v>
      </c>
      <c r="L6308" s="3">
        <v>72.8248587570621</v>
      </c>
      <c r="M6308" s="3">
        <v>0.980810234541564</v>
      </c>
      <c r="N6308" s="3">
        <v>82.2860562537403</v>
      </c>
      <c r="O6308" s="3">
        <v>17.7523620089508</v>
      </c>
      <c r="P6308" s="3">
        <v>55.0331125827814</v>
      </c>
      <c r="Q6308" s="3">
        <v>14.2305836951278</v>
      </c>
      <c r="R6308" s="3">
        <v>76.5243902439024</v>
      </c>
      <c r="S6308" s="3">
        <v>44.1265976871576</v>
      </c>
      <c r="T6308" s="3">
        <v>81.4453125</v>
      </c>
      <c r="U6308" s="3">
        <v>145.898234683281</v>
      </c>
      <c r="V6308" s="3">
        <v>47.6964769647696</v>
      </c>
      <c r="W6308" s="3">
        <v>130.126336248785</v>
      </c>
      <c r="X6308" s="3">
        <v>35.559265442404</v>
      </c>
      <c r="Y6308" s="3">
        <v>115.664845173042</v>
      </c>
      <c r="Z6308" s="3">
        <v>64.2411642411642</v>
      </c>
      <c r="AA6308" s="3">
        <v>0.183390214511572</v>
      </c>
      <c r="AB6308" s="3">
        <v>0.268329353411611</v>
      </c>
      <c r="AC6308" s="3">
        <v>-26.5638389031705</v>
      </c>
      <c r="AD6308" s="3">
        <v>1.20306112522184</v>
      </c>
      <c r="AE6308" s="5">
        <v>5</v>
      </c>
      <c r="AF6308" s="3">
        <v>2.38720092049562</v>
      </c>
      <c r="AG6308" s="3">
        <v>55.0657292699265</v>
      </c>
      <c r="AH6308" s="3">
        <v>62.2748536017316</v>
      </c>
      <c r="AI6308" s="3">
        <v>30.3919481421968</v>
      </c>
      <c r="AJ6308" s="3">
        <v>26.5988003609738</v>
      </c>
      <c r="AK6308" s="3">
        <v>25.0181671414582</v>
      </c>
      <c r="AL6308" s="3">
        <v>22.9579605579331</v>
      </c>
      <c r="AM6308" s="3"/>
      <c r="AN6308" s="5" t="s">
        <v>46</v>
      </c>
      <c r="AO6308" s="1"/>
      <c r="AP6308" s="1"/>
      <c r="AQ6308" s="1"/>
    </row>
    <row r="6309" spans="1:43">
      <c r="A6309" s="1" t="s">
        <v>15680</v>
      </c>
      <c r="B6309" s="1" t="s">
        <v>15681</v>
      </c>
      <c r="C6309" s="3">
        <v>3.62739726027397</v>
      </c>
      <c r="D6309" s="4">
        <v>42913</v>
      </c>
      <c r="E6309" s="3">
        <v>6.5476481197</v>
      </c>
      <c r="F6309" s="5" t="s">
        <v>15682</v>
      </c>
      <c r="G6309" s="5">
        <v>1325</v>
      </c>
      <c r="H6309" s="5" t="s">
        <v>226</v>
      </c>
      <c r="I6309" s="3">
        <v>3.39414201613491</v>
      </c>
      <c r="J6309" s="3">
        <v>24.4665718349929</v>
      </c>
      <c r="K6309" s="3">
        <v>0.7435734013172</v>
      </c>
      <c r="L6309" s="3">
        <v>36.3756613756614</v>
      </c>
      <c r="M6309" s="3">
        <v>1.963876146789</v>
      </c>
      <c r="N6309" s="3">
        <v>18.3356840620592</v>
      </c>
      <c r="O6309" s="3">
        <v>5.4402608953454</v>
      </c>
      <c r="P6309" s="3">
        <v>28.9308176100629</v>
      </c>
      <c r="Q6309" s="3">
        <v>9.70080197409008</v>
      </c>
      <c r="R6309" s="3">
        <v>21.5328467153285</v>
      </c>
      <c r="S6309" s="3">
        <v>20.6308827270415</v>
      </c>
      <c r="T6309" s="3">
        <v>25.7978723404255</v>
      </c>
      <c r="U6309" s="3">
        <v>29.5156591405681</v>
      </c>
      <c r="V6309" s="3">
        <v>43.0555555555556</v>
      </c>
      <c r="W6309" s="3">
        <v>28.1852586051541</v>
      </c>
      <c r="X6309" s="3">
        <v>56.9037656903766</v>
      </c>
      <c r="Y6309" s="3"/>
      <c r="Z6309" s="3"/>
      <c r="AA6309" s="3">
        <v>0.416702693791548</v>
      </c>
      <c r="AB6309" s="3">
        <v>0.369878358554297</v>
      </c>
      <c r="AC6309" s="3">
        <v>-3.99900645802285</v>
      </c>
      <c r="AD6309" s="3">
        <v>2.15370262527574</v>
      </c>
      <c r="AE6309" s="5">
        <v>4</v>
      </c>
      <c r="AF6309" s="3">
        <v>0.644948293081371</v>
      </c>
      <c r="AG6309" s="3">
        <v>17.9744096807224</v>
      </c>
      <c r="AH6309" s="3">
        <v>13.2061301462348</v>
      </c>
      <c r="AI6309" s="3">
        <v>8.77593379744024</v>
      </c>
      <c r="AJ6309" s="3"/>
      <c r="AK6309" s="3"/>
      <c r="AL6309" s="3"/>
      <c r="AM6309" s="3">
        <v>10</v>
      </c>
      <c r="AN6309" s="5" t="s">
        <v>56</v>
      </c>
      <c r="AO6309" s="1"/>
      <c r="AP6309" s="1"/>
      <c r="AQ6309" s="1"/>
    </row>
    <row r="6310" spans="1:43">
      <c r="A6310" s="1" t="s">
        <v>15683</v>
      </c>
      <c r="B6310" s="1" t="s">
        <v>15684</v>
      </c>
      <c r="C6310" s="3">
        <v>5.5972602739726</v>
      </c>
      <c r="D6310" s="4">
        <v>42194</v>
      </c>
      <c r="E6310" s="3">
        <v>7.7282988917</v>
      </c>
      <c r="F6310" s="5" t="s">
        <v>15685</v>
      </c>
      <c r="G6310" s="5">
        <v>42</v>
      </c>
      <c r="H6310" s="5" t="s">
        <v>93</v>
      </c>
      <c r="I6310" s="3">
        <v>3.16301703163017</v>
      </c>
      <c r="J6310" s="3">
        <v>67.55</v>
      </c>
      <c r="K6310" s="3">
        <v>0.712589073634205</v>
      </c>
      <c r="L6310" s="3">
        <v>78.5926660059465</v>
      </c>
      <c r="M6310" s="3">
        <v>1.67865707434053</v>
      </c>
      <c r="N6310" s="3">
        <v>59.1317365269461</v>
      </c>
      <c r="O6310" s="3">
        <v>5.0805452292441</v>
      </c>
      <c r="P6310" s="3">
        <v>73.1388329979879</v>
      </c>
      <c r="Q6310" s="3">
        <v>8.5787451984635</v>
      </c>
      <c r="R6310" s="3">
        <v>66.3570691434468</v>
      </c>
      <c r="S6310" s="3">
        <v>10.5606258148631</v>
      </c>
      <c r="T6310" s="3">
        <v>93.859184753838</v>
      </c>
      <c r="U6310" s="3">
        <v>16.4835164835165</v>
      </c>
      <c r="V6310" s="3">
        <v>95.0719822812846</v>
      </c>
      <c r="W6310" s="3">
        <v>-10.9243697478992</v>
      </c>
      <c r="X6310" s="3">
        <v>99.8751560549313</v>
      </c>
      <c r="Y6310" s="3">
        <v>-24.2180518319929</v>
      </c>
      <c r="Z6310" s="3">
        <v>100</v>
      </c>
      <c r="AA6310" s="3">
        <v>0.252596677821097</v>
      </c>
      <c r="AB6310" s="3">
        <v>-0.0371738603513763</v>
      </c>
      <c r="AC6310" s="3">
        <v>-35.0142721217888</v>
      </c>
      <c r="AD6310" s="3">
        <v>-0.1078411445914</v>
      </c>
      <c r="AE6310" s="5">
        <v>6</v>
      </c>
      <c r="AF6310" s="3">
        <v>-0.463967613906553</v>
      </c>
      <c r="AG6310" s="3">
        <v>9.32437649754452</v>
      </c>
      <c r="AH6310" s="3">
        <v>8.74985817005798</v>
      </c>
      <c r="AI6310" s="3">
        <v>-3.10678786114632</v>
      </c>
      <c r="AJ6310" s="3">
        <v>-5.5983811075214</v>
      </c>
      <c r="AK6310" s="3"/>
      <c r="AL6310" s="3"/>
      <c r="AM6310" s="3">
        <v>10</v>
      </c>
      <c r="AN6310" s="5" t="s">
        <v>56</v>
      </c>
      <c r="AO6310" s="1"/>
      <c r="AP6310" s="1"/>
      <c r="AQ6310" s="1"/>
    </row>
    <row r="6311" spans="1:43">
      <c r="A6311" s="1" t="s">
        <v>15686</v>
      </c>
      <c r="B6311" s="1" t="s">
        <v>15687</v>
      </c>
      <c r="C6311" s="3">
        <v>9.45205479452055</v>
      </c>
      <c r="D6311" s="4">
        <v>40787</v>
      </c>
      <c r="E6311" s="3">
        <v>6.6772312426</v>
      </c>
      <c r="F6311" s="5" t="s">
        <v>5442</v>
      </c>
      <c r="G6311" s="5">
        <v>470</v>
      </c>
      <c r="H6311" s="5" t="s">
        <v>55</v>
      </c>
      <c r="I6311" s="3">
        <v>16.8959872583285</v>
      </c>
      <c r="J6311" s="3">
        <v>9.73986690865094</v>
      </c>
      <c r="K6311" s="3">
        <v>4.14662987780843</v>
      </c>
      <c r="L6311" s="3">
        <v>17.683615819209</v>
      </c>
      <c r="M6311" s="3">
        <v>7.35849823249766</v>
      </c>
      <c r="N6311" s="3">
        <v>30.2812687013764</v>
      </c>
      <c r="O6311" s="3">
        <v>38.1253594019551</v>
      </c>
      <c r="P6311" s="3">
        <v>0.596026490066225</v>
      </c>
      <c r="Q6311" s="3">
        <v>36.9370303187354</v>
      </c>
      <c r="R6311" s="3">
        <v>14.7103658536585</v>
      </c>
      <c r="S6311" s="3">
        <v>90.0179791441927</v>
      </c>
      <c r="T6311" s="3">
        <v>17.08984375</v>
      </c>
      <c r="U6311" s="3">
        <v>204.330799354987</v>
      </c>
      <c r="V6311" s="3">
        <v>13.6856368563686</v>
      </c>
      <c r="W6311" s="3">
        <v>148.79472693032</v>
      </c>
      <c r="X6311" s="3">
        <v>23.7061769616027</v>
      </c>
      <c r="Y6311" s="3">
        <v>148.397104446742</v>
      </c>
      <c r="Z6311" s="3">
        <v>47.1933471933472</v>
      </c>
      <c r="AA6311" s="3">
        <v>0.227590438990988</v>
      </c>
      <c r="AB6311" s="3">
        <v>0.243261380030107</v>
      </c>
      <c r="AC6311" s="3">
        <v>-33.6934397995929</v>
      </c>
      <c r="AD6311" s="3">
        <v>1.05146244122741</v>
      </c>
      <c r="AE6311" s="5">
        <v>5</v>
      </c>
      <c r="AF6311" s="3">
        <v>2.60356173205559</v>
      </c>
      <c r="AG6311" s="3">
        <v>118.058371334336</v>
      </c>
      <c r="AH6311" s="3">
        <v>73.7025932160768</v>
      </c>
      <c r="AI6311" s="3">
        <v>33.6159210383569</v>
      </c>
      <c r="AJ6311" s="3">
        <v>28.0921611478635</v>
      </c>
      <c r="AK6311" s="3">
        <v>23.9811083790534</v>
      </c>
      <c r="AL6311" s="3">
        <v>25.1297437556702</v>
      </c>
      <c r="AM6311" s="3"/>
      <c r="AN6311" s="5" t="s">
        <v>46</v>
      </c>
      <c r="AO6311" s="1"/>
      <c r="AP6311" s="1"/>
      <c r="AQ6311" s="1"/>
    </row>
    <row r="6312" spans="1:43">
      <c r="A6312" s="1" t="s">
        <v>15688</v>
      </c>
      <c r="B6312" s="1" t="s">
        <v>15689</v>
      </c>
      <c r="C6312" s="3">
        <v>8.72602739726027</v>
      </c>
      <c r="D6312" s="4">
        <v>41052</v>
      </c>
      <c r="E6312" s="3">
        <v>4.1242728404</v>
      </c>
      <c r="F6312" s="5" t="s">
        <v>15039</v>
      </c>
      <c r="G6312" s="5">
        <v>747</v>
      </c>
      <c r="H6312" s="5" t="s">
        <v>55</v>
      </c>
      <c r="I6312" s="3">
        <v>-8.57378400659523</v>
      </c>
      <c r="J6312" s="3">
        <v>99.7580157289776</v>
      </c>
      <c r="K6312" s="3">
        <v>-0.805008944543836</v>
      </c>
      <c r="L6312" s="3">
        <v>96.1016949152542</v>
      </c>
      <c r="M6312" s="3">
        <v>-7.35171261487051</v>
      </c>
      <c r="N6312" s="3">
        <v>98.5038898862956</v>
      </c>
      <c r="O6312" s="3">
        <v>-19.8120028922632</v>
      </c>
      <c r="P6312" s="3">
        <v>100</v>
      </c>
      <c r="Q6312" s="3">
        <v>-21.84637068358</v>
      </c>
      <c r="R6312" s="3">
        <v>100</v>
      </c>
      <c r="S6312" s="3">
        <v>-2.97462817147857</v>
      </c>
      <c r="T6312" s="3">
        <v>99.90234375</v>
      </c>
      <c r="U6312" s="3">
        <v>43.6528497409326</v>
      </c>
      <c r="V6312" s="3">
        <v>97.8319783197832</v>
      </c>
      <c r="W6312" s="3">
        <v>16.3693599160546</v>
      </c>
      <c r="X6312" s="3">
        <v>98.1636060100167</v>
      </c>
      <c r="Y6312" s="3">
        <v>-17.9126572908956</v>
      </c>
      <c r="Z6312" s="3">
        <v>100</v>
      </c>
      <c r="AA6312" s="3">
        <v>-0.0227546977338675</v>
      </c>
      <c r="AB6312" s="3">
        <v>0.0476325572258906</v>
      </c>
      <c r="AC6312" s="3">
        <v>-32.8022492970946</v>
      </c>
      <c r="AD6312" s="3">
        <v>0.15771693535399</v>
      </c>
      <c r="AE6312" s="5">
        <v>5</v>
      </c>
      <c r="AF6312" s="3">
        <v>0.499973842762682</v>
      </c>
      <c r="AG6312" s="3">
        <v>8.89816397640946</v>
      </c>
      <c r="AH6312" s="3">
        <v>24.1808737457961</v>
      </c>
      <c r="AI6312" s="3">
        <v>3.06246575955094</v>
      </c>
      <c r="AJ6312" s="3">
        <v>-2.59181079838313</v>
      </c>
      <c r="AK6312" s="3">
        <v>5.47931862340516</v>
      </c>
      <c r="AL6312" s="3">
        <v>8.62984533946016</v>
      </c>
      <c r="AM6312" s="3"/>
      <c r="AN6312" s="5" t="s">
        <v>46</v>
      </c>
      <c r="AO6312" s="1"/>
      <c r="AP6312" s="1"/>
      <c r="AQ6312" s="1"/>
    </row>
    <row r="6313" spans="1:43">
      <c r="A6313" s="1" t="s">
        <v>15690</v>
      </c>
      <c r="B6313" s="1" t="s">
        <v>15691</v>
      </c>
      <c r="C6313" s="3">
        <v>5.77260273972603</v>
      </c>
      <c r="D6313" s="4">
        <v>42130</v>
      </c>
      <c r="E6313" s="3">
        <v>8.4374009816</v>
      </c>
      <c r="F6313" s="5" t="s">
        <v>2205</v>
      </c>
      <c r="G6313" s="5">
        <v>1045</v>
      </c>
      <c r="H6313" s="5" t="s">
        <v>93</v>
      </c>
      <c r="I6313" s="3">
        <v>3.80603148511094</v>
      </c>
      <c r="J6313" s="3">
        <v>60.8</v>
      </c>
      <c r="K6313" s="3">
        <v>0.853808353808349</v>
      </c>
      <c r="L6313" s="3">
        <v>73.1417244796829</v>
      </c>
      <c r="M6313" s="3">
        <v>2.07646875971401</v>
      </c>
      <c r="N6313" s="3">
        <v>53.3932135728543</v>
      </c>
      <c r="O6313" s="3">
        <v>5.92219856783432</v>
      </c>
      <c r="P6313" s="3">
        <v>66.2474849094567</v>
      </c>
      <c r="Q6313" s="3">
        <v>11.5572768039136</v>
      </c>
      <c r="R6313" s="3">
        <v>54.5407636738906</v>
      </c>
      <c r="S6313" s="3">
        <v>28.8370998116761</v>
      </c>
      <c r="T6313" s="3">
        <v>63.6315510852303</v>
      </c>
      <c r="U6313" s="3">
        <v>41.4821197759586</v>
      </c>
      <c r="V6313" s="3">
        <v>72.203765227021</v>
      </c>
      <c r="W6313" s="3">
        <v>51.2089625689595</v>
      </c>
      <c r="X6313" s="3">
        <v>58.4269662921348</v>
      </c>
      <c r="Y6313" s="3">
        <v>66.1345436052631</v>
      </c>
      <c r="Z6313" s="3">
        <v>58.3116883116883</v>
      </c>
      <c r="AA6313" s="3">
        <v>0.499855120627118</v>
      </c>
      <c r="AB6313" s="3">
        <v>0.601454690214055</v>
      </c>
      <c r="AC6313" s="3">
        <v>-4.18314572558563</v>
      </c>
      <c r="AD6313" s="3">
        <v>3.52588723907531</v>
      </c>
      <c r="AE6313" s="5">
        <v>1</v>
      </c>
      <c r="AF6313" s="3">
        <v>1.10077404273293</v>
      </c>
      <c r="AG6313" s="3">
        <v>25.6071015976745</v>
      </c>
      <c r="AH6313" s="3">
        <v>19.3460999681048</v>
      </c>
      <c r="AI6313" s="3">
        <v>13.8746203203505</v>
      </c>
      <c r="AJ6313" s="3">
        <v>12.1466539500025</v>
      </c>
      <c r="AK6313" s="3"/>
      <c r="AL6313" s="3"/>
      <c r="AM6313" s="3">
        <v>1</v>
      </c>
      <c r="AN6313" s="5" t="s">
        <v>56</v>
      </c>
      <c r="AO6313" s="1"/>
      <c r="AP6313" s="1"/>
      <c r="AQ6313" s="1"/>
    </row>
    <row r="6314" spans="1:43">
      <c r="A6314" s="1" t="s">
        <v>15692</v>
      </c>
      <c r="B6314" s="1" t="s">
        <v>15693</v>
      </c>
      <c r="C6314" s="3">
        <v>8.18356164383562</v>
      </c>
      <c r="D6314" s="4">
        <v>41250</v>
      </c>
      <c r="E6314" s="3">
        <v>110.6021270049</v>
      </c>
      <c r="F6314" s="5" t="s">
        <v>5800</v>
      </c>
      <c r="G6314" s="5">
        <v>2031</v>
      </c>
      <c r="H6314" s="5" t="s">
        <v>64</v>
      </c>
      <c r="I6314" s="3">
        <v>0.267507551987438</v>
      </c>
      <c r="J6314" s="3">
        <v>53.6443148688047</v>
      </c>
      <c r="K6314" s="3">
        <v>0.0419288413303251</v>
      </c>
      <c r="L6314" s="3">
        <v>43.2944606413994</v>
      </c>
      <c r="M6314" s="3">
        <v>0.201031195285546</v>
      </c>
      <c r="N6314" s="3">
        <v>50.7288629737609</v>
      </c>
      <c r="O6314" s="3">
        <v>0.64811061880865</v>
      </c>
      <c r="P6314" s="3">
        <v>29.8245614035088</v>
      </c>
      <c r="Q6314" s="3">
        <v>1.21964516912555</v>
      </c>
      <c r="R6314" s="3">
        <v>23.3727810650888</v>
      </c>
      <c r="S6314" s="3">
        <v>2.17510802737443</v>
      </c>
      <c r="T6314" s="3">
        <v>31.6341829085457</v>
      </c>
      <c r="U6314" s="3">
        <v>4.77371517444254</v>
      </c>
      <c r="V6314" s="3">
        <v>37.5</v>
      </c>
      <c r="W6314" s="3">
        <v>8.50921164518048</v>
      </c>
      <c r="X6314" s="3">
        <v>38.7345679012346</v>
      </c>
      <c r="Y6314" s="3">
        <v>15.9607193033931</v>
      </c>
      <c r="Z6314" s="3">
        <v>33.0827067669173</v>
      </c>
      <c r="AA6314" s="3">
        <v>0.288955426061518</v>
      </c>
      <c r="AB6314" s="3">
        <v>3.26836505121263</v>
      </c>
      <c r="AC6314" s="3">
        <v>0</v>
      </c>
      <c r="AD6314" s="3"/>
      <c r="AE6314" s="5"/>
      <c r="AF6314" s="3">
        <v>0.225504778519628</v>
      </c>
      <c r="AG6314" s="3">
        <v>1.63639195267773</v>
      </c>
      <c r="AH6314" s="3">
        <v>1.72695156907345</v>
      </c>
      <c r="AI6314" s="3">
        <v>2.06111261639976</v>
      </c>
      <c r="AJ6314" s="3">
        <v>2.2828883805571</v>
      </c>
      <c r="AK6314" s="3">
        <v>2.33985072206782</v>
      </c>
      <c r="AL6314" s="3">
        <v>2.62492894645876</v>
      </c>
      <c r="AM6314" s="3">
        <v>2000</v>
      </c>
      <c r="AN6314" s="5" t="s">
        <v>56</v>
      </c>
      <c r="AO6314" s="1"/>
      <c r="AP6314" s="1"/>
      <c r="AQ6314" s="1"/>
    </row>
    <row r="6315" spans="1:43">
      <c r="A6315" s="1" t="s">
        <v>15694</v>
      </c>
      <c r="B6315" s="1" t="s">
        <v>15695</v>
      </c>
      <c r="C6315" s="3">
        <v>3.39452054794521</v>
      </c>
      <c r="D6315" s="4">
        <v>42998</v>
      </c>
      <c r="E6315" s="3">
        <v>1.7405536201</v>
      </c>
      <c r="F6315" s="5" t="s">
        <v>5709</v>
      </c>
      <c r="G6315" s="5">
        <v>1001</v>
      </c>
      <c r="H6315" s="5" t="s">
        <v>45</v>
      </c>
      <c r="I6315" s="3">
        <v>-1.15344738206323</v>
      </c>
      <c r="J6315" s="3">
        <v>90.7643312101911</v>
      </c>
      <c r="K6315" s="3">
        <v>1.00648920672759</v>
      </c>
      <c r="L6315" s="3">
        <v>17.3913043478261</v>
      </c>
      <c r="M6315" s="3">
        <v>-3.29656396602002</v>
      </c>
      <c r="N6315" s="3">
        <v>94.2857142857143</v>
      </c>
      <c r="O6315" s="3">
        <v>3.29089924160348</v>
      </c>
      <c r="P6315" s="3">
        <v>32.9470198675497</v>
      </c>
      <c r="Q6315" s="3">
        <v>6.73103834312903</v>
      </c>
      <c r="R6315" s="3">
        <v>14.2123287671233</v>
      </c>
      <c r="S6315" s="3">
        <v>25.4337636707508</v>
      </c>
      <c r="T6315" s="3">
        <v>4.89642184557439</v>
      </c>
      <c r="U6315" s="3">
        <v>47.9965072280974</v>
      </c>
      <c r="V6315" s="3">
        <v>5.30785562632696</v>
      </c>
      <c r="W6315" s="3">
        <v>46.8990755007704</v>
      </c>
      <c r="X6315" s="3">
        <v>6.16113744075829</v>
      </c>
      <c r="Y6315" s="3"/>
      <c r="Z6315" s="3"/>
      <c r="AA6315" s="3">
        <v>0.132149058169206</v>
      </c>
      <c r="AB6315" s="3">
        <v>0.17669617684567</v>
      </c>
      <c r="AC6315" s="3">
        <v>-11.1667230300981</v>
      </c>
      <c r="AD6315" s="3">
        <v>1.22243064133492</v>
      </c>
      <c r="AE6315" s="5">
        <v>5</v>
      </c>
      <c r="AF6315" s="3">
        <v>1.07368695412974</v>
      </c>
      <c r="AG6315" s="3">
        <v>20.4892119326433</v>
      </c>
      <c r="AH6315" s="3">
        <v>19.9332508308297</v>
      </c>
      <c r="AI6315" s="3">
        <v>12.3099801862725</v>
      </c>
      <c r="AJ6315" s="3"/>
      <c r="AK6315" s="3"/>
      <c r="AL6315" s="3"/>
      <c r="AM6315" s="3"/>
      <c r="AN6315" s="5" t="s">
        <v>46</v>
      </c>
      <c r="AO6315" s="1"/>
      <c r="AP6315" s="1"/>
      <c r="AQ6315" s="1"/>
    </row>
    <row r="6316" spans="1:43">
      <c r="A6316" s="1" t="s">
        <v>15696</v>
      </c>
      <c r="B6316" s="1" t="s">
        <v>15697</v>
      </c>
      <c r="C6316" s="3">
        <v>18.3561643835616</v>
      </c>
      <c r="D6316" s="4">
        <v>37537</v>
      </c>
      <c r="E6316" s="3">
        <v>44.1640866994</v>
      </c>
      <c r="F6316" s="5" t="s">
        <v>1423</v>
      </c>
      <c r="G6316" s="5">
        <v>1499</v>
      </c>
      <c r="H6316" s="5" t="s">
        <v>93</v>
      </c>
      <c r="I6316" s="3">
        <v>9.64843749999999</v>
      </c>
      <c r="J6316" s="3">
        <v>32.1</v>
      </c>
      <c r="K6316" s="3">
        <v>3.16060271958838</v>
      </c>
      <c r="L6316" s="3">
        <v>25.3716551040634</v>
      </c>
      <c r="M6316" s="3">
        <v>4.73880597014924</v>
      </c>
      <c r="N6316" s="3">
        <v>31.187624750499</v>
      </c>
      <c r="O6316" s="3">
        <v>24.4789356984479</v>
      </c>
      <c r="P6316" s="3">
        <v>12.5754527162978</v>
      </c>
      <c r="Q6316" s="3">
        <v>23.6019374724791</v>
      </c>
      <c r="R6316" s="3">
        <v>29.9793601651187</v>
      </c>
      <c r="S6316" s="3">
        <v>68.4873949579832</v>
      </c>
      <c r="T6316" s="3">
        <v>24.1926945473796</v>
      </c>
      <c r="U6316" s="3">
        <v>243.63375575697</v>
      </c>
      <c r="V6316" s="3">
        <v>1.99335548172757</v>
      </c>
      <c r="W6316" s="3">
        <v>253.820608507292</v>
      </c>
      <c r="X6316" s="3">
        <v>0.811485642946317</v>
      </c>
      <c r="Y6316" s="3">
        <v>272.401132082536</v>
      </c>
      <c r="Z6316" s="3">
        <v>2.33766233766234</v>
      </c>
      <c r="AA6316" s="3">
        <v>0.279894076887873</v>
      </c>
      <c r="AB6316" s="3">
        <v>0.408107940250743</v>
      </c>
      <c r="AC6316" s="3">
        <v>-26.1798133610298</v>
      </c>
      <c r="AD6316" s="3">
        <v>1.99630671123632</v>
      </c>
      <c r="AE6316" s="5">
        <v>6</v>
      </c>
      <c r="AF6316" s="3">
        <v>3.51481977703778</v>
      </c>
      <c r="AG6316" s="3">
        <v>93.3049289224406</v>
      </c>
      <c r="AH6316" s="3">
        <v>91.7575530766052</v>
      </c>
      <c r="AI6316" s="3">
        <v>49.406196850292</v>
      </c>
      <c r="AJ6316" s="3">
        <v>41.913110469662</v>
      </c>
      <c r="AK6316" s="3">
        <v>30.3113370974723</v>
      </c>
      <c r="AL6316" s="3">
        <v>30.9839835231066</v>
      </c>
      <c r="AM6316" s="3">
        <v>500</v>
      </c>
      <c r="AN6316" s="5" t="s">
        <v>56</v>
      </c>
      <c r="AO6316" s="1"/>
      <c r="AP6316" s="1"/>
      <c r="AQ6316" s="1"/>
    </row>
    <row r="6317" spans="1:43">
      <c r="A6317" s="1" t="s">
        <v>15698</v>
      </c>
      <c r="B6317" s="1" t="s">
        <v>15699</v>
      </c>
      <c r="C6317" s="3">
        <v>15.9397260273973</v>
      </c>
      <c r="D6317" s="4">
        <v>38419</v>
      </c>
      <c r="E6317" s="3">
        <v>9.9613417934</v>
      </c>
      <c r="F6317" s="5" t="s">
        <v>1241</v>
      </c>
      <c r="G6317" s="5">
        <v>373</v>
      </c>
      <c r="H6317" s="5" t="s">
        <v>55</v>
      </c>
      <c r="I6317" s="3">
        <v>1.72225189867162</v>
      </c>
      <c r="J6317" s="3">
        <v>90.0786448880823</v>
      </c>
      <c r="K6317" s="3">
        <v>0.968771369956696</v>
      </c>
      <c r="L6317" s="3">
        <v>78.1920903954802</v>
      </c>
      <c r="M6317" s="3">
        <v>0.521956248786538</v>
      </c>
      <c r="N6317" s="3">
        <v>85.0388988629563</v>
      </c>
      <c r="O6317" s="3">
        <v>4.79801095240243</v>
      </c>
      <c r="P6317" s="3">
        <v>91.4569536423841</v>
      </c>
      <c r="Q6317" s="3">
        <v>9.32275117102379</v>
      </c>
      <c r="R6317" s="3">
        <v>86.5091463414634</v>
      </c>
      <c r="S6317" s="3">
        <v>29.4056075048263</v>
      </c>
      <c r="T6317" s="3">
        <v>92.578125</v>
      </c>
      <c r="U6317" s="3">
        <v>76.82504350417</v>
      </c>
      <c r="V6317" s="3">
        <v>87.6693766937669</v>
      </c>
      <c r="W6317" s="3">
        <v>48.9676579937892</v>
      </c>
      <c r="X6317" s="3">
        <v>90.9849749582638</v>
      </c>
      <c r="Y6317" s="3">
        <v>54.9172500448668</v>
      </c>
      <c r="Z6317" s="3">
        <v>92.0997920997921</v>
      </c>
      <c r="AA6317" s="3">
        <v>0.109753415887102</v>
      </c>
      <c r="AB6317" s="3">
        <v>0.11181136156311</v>
      </c>
      <c r="AC6317" s="3">
        <v>-30.6515151515152</v>
      </c>
      <c r="AD6317" s="3">
        <v>0.462637885844339</v>
      </c>
      <c r="AE6317" s="5">
        <v>3</v>
      </c>
      <c r="AF6317" s="3">
        <v>1.18478773788645</v>
      </c>
      <c r="AG6317" s="3">
        <v>26.4335312474033</v>
      </c>
      <c r="AH6317" s="3">
        <v>38.4647235392577</v>
      </c>
      <c r="AI6317" s="3">
        <v>13.3370767648747</v>
      </c>
      <c r="AJ6317" s="3">
        <v>10.1704307925185</v>
      </c>
      <c r="AK6317" s="3">
        <v>13.4742036652613</v>
      </c>
      <c r="AL6317" s="3">
        <v>15.0959853585369</v>
      </c>
      <c r="AM6317" s="3"/>
      <c r="AN6317" s="5" t="s">
        <v>46</v>
      </c>
      <c r="AO6317" s="1"/>
      <c r="AP6317" s="1"/>
      <c r="AQ6317" s="1"/>
    </row>
    <row r="6318" spans="1:43">
      <c r="A6318" s="1" t="s">
        <v>15700</v>
      </c>
      <c r="B6318" s="1" t="s">
        <v>15701</v>
      </c>
      <c r="C6318" s="3">
        <v>14.0712328767123</v>
      </c>
      <c r="D6318" s="4">
        <v>39101</v>
      </c>
      <c r="E6318" s="3">
        <v>18.7024928003</v>
      </c>
      <c r="F6318" s="5" t="s">
        <v>15702</v>
      </c>
      <c r="G6318" s="5">
        <v>1083</v>
      </c>
      <c r="H6318" s="5" t="s">
        <v>55</v>
      </c>
      <c r="I6318" s="3">
        <v>-2.18752183817669</v>
      </c>
      <c r="J6318" s="3">
        <v>97.156684815487</v>
      </c>
      <c r="K6318" s="3">
        <v>0.282929896259038</v>
      </c>
      <c r="L6318" s="3">
        <v>86.8361581920904</v>
      </c>
      <c r="M6318" s="3">
        <v>-3.1793005597286</v>
      </c>
      <c r="N6318" s="3">
        <v>95.3321364452424</v>
      </c>
      <c r="O6318" s="3">
        <v>2.11846258720098</v>
      </c>
      <c r="P6318" s="3">
        <v>94.7682119205298</v>
      </c>
      <c r="Q6318" s="3">
        <v>1.68645158573798</v>
      </c>
      <c r="R6318" s="3">
        <v>93.75</v>
      </c>
      <c r="S6318" s="3">
        <v>34.9062561680344</v>
      </c>
      <c r="T6318" s="3">
        <v>89.0625</v>
      </c>
      <c r="U6318" s="3">
        <v>90.6620967232587</v>
      </c>
      <c r="V6318" s="3">
        <v>81.029810298103</v>
      </c>
      <c r="W6318" s="3">
        <v>50.8625961736249</v>
      </c>
      <c r="X6318" s="3">
        <v>90.3171953255426</v>
      </c>
      <c r="Y6318" s="3">
        <v>38.9258845281981</v>
      </c>
      <c r="Z6318" s="3">
        <v>95.8419958419958</v>
      </c>
      <c r="AA6318" s="3">
        <v>0.135087116055065</v>
      </c>
      <c r="AB6318" s="3">
        <v>0.122859648844025</v>
      </c>
      <c r="AC6318" s="3">
        <v>-32.1079896393704</v>
      </c>
      <c r="AD6318" s="3">
        <v>0.456639496571074</v>
      </c>
      <c r="AE6318" s="5">
        <v>8</v>
      </c>
      <c r="AF6318" s="3">
        <v>1.24640273868096</v>
      </c>
      <c r="AG6318" s="3">
        <v>42.7231835800664</v>
      </c>
      <c r="AH6318" s="3">
        <v>41.0566254143938</v>
      </c>
      <c r="AI6318" s="3">
        <v>13.3883484843513</v>
      </c>
      <c r="AJ6318" s="3">
        <v>8.43912228097961</v>
      </c>
      <c r="AK6318" s="3">
        <v>12.6856779120733</v>
      </c>
      <c r="AL6318" s="3">
        <v>17.0504312814044</v>
      </c>
      <c r="AM6318" s="3"/>
      <c r="AN6318" s="5" t="s">
        <v>46</v>
      </c>
      <c r="AO6318" s="1"/>
      <c r="AP6318" s="1"/>
      <c r="AQ6318" s="1"/>
    </row>
    <row r="6319" spans="1:43">
      <c r="A6319" s="1" t="s">
        <v>15703</v>
      </c>
      <c r="B6319" s="1" t="s">
        <v>15704</v>
      </c>
      <c r="C6319" s="3">
        <v>11.9123287671233</v>
      </c>
      <c r="D6319" s="4">
        <v>39889</v>
      </c>
      <c r="E6319" s="3">
        <v>15.4779388429</v>
      </c>
      <c r="F6319" s="5" t="s">
        <v>1693</v>
      </c>
      <c r="G6319" s="5">
        <v>1478</v>
      </c>
      <c r="H6319" s="5" t="s">
        <v>93</v>
      </c>
      <c r="I6319" s="3">
        <v>1.16687160702896</v>
      </c>
      <c r="J6319" s="3">
        <v>87.55</v>
      </c>
      <c r="K6319" s="3">
        <v>1.80355796486484</v>
      </c>
      <c r="L6319" s="3">
        <v>47.3240832507433</v>
      </c>
      <c r="M6319" s="3">
        <v>-2.0532765284366</v>
      </c>
      <c r="N6319" s="3">
        <v>92.564870259481</v>
      </c>
      <c r="O6319" s="3">
        <v>9.87498123872132</v>
      </c>
      <c r="P6319" s="3">
        <v>50.7545271629779</v>
      </c>
      <c r="Q6319" s="3">
        <v>6.34295125709055</v>
      </c>
      <c r="R6319" s="3">
        <v>79.7213622291022</v>
      </c>
      <c r="S6319" s="3">
        <v>31.0490872378359</v>
      </c>
      <c r="T6319" s="3">
        <v>61.1964002117523</v>
      </c>
      <c r="U6319" s="3">
        <v>148.918948062701</v>
      </c>
      <c r="V6319" s="3">
        <v>20.4318936877076</v>
      </c>
      <c r="W6319" s="3">
        <v>134.226662733897</v>
      </c>
      <c r="X6319" s="3">
        <v>16.4169787765293</v>
      </c>
      <c r="Y6319" s="3">
        <v>101.266377227229</v>
      </c>
      <c r="Z6319" s="3">
        <v>41.6883116883117</v>
      </c>
      <c r="AA6319" s="3">
        <v>0.112592999296104</v>
      </c>
      <c r="AB6319" s="3">
        <v>0.228460596303904</v>
      </c>
      <c r="AC6319" s="3">
        <v>-32.9849122707797</v>
      </c>
      <c r="AD6319" s="3">
        <v>0.992442166794305</v>
      </c>
      <c r="AE6319" s="5">
        <v>3</v>
      </c>
      <c r="AF6319" s="3">
        <v>2.46530838282083</v>
      </c>
      <c r="AG6319" s="3">
        <v>50.5080514981129</v>
      </c>
      <c r="AH6319" s="3">
        <v>64.4746884937526</v>
      </c>
      <c r="AI6319" s="3">
        <v>29.8515972695739</v>
      </c>
      <c r="AJ6319" s="3">
        <v>22.1396968856042</v>
      </c>
      <c r="AK6319" s="3">
        <v>16.6135772316755</v>
      </c>
      <c r="AL6319" s="3">
        <v>28.5284142989981</v>
      </c>
      <c r="AM6319" s="3"/>
      <c r="AN6319" s="5" t="s">
        <v>46</v>
      </c>
      <c r="AO6319" s="1"/>
      <c r="AP6319" s="1"/>
      <c r="AQ6319" s="1"/>
    </row>
    <row r="6320" spans="1:43">
      <c r="A6320" s="1" t="s">
        <v>15705</v>
      </c>
      <c r="B6320" s="1" t="s">
        <v>15706</v>
      </c>
      <c r="C6320" s="3">
        <v>12.7506849315068</v>
      </c>
      <c r="D6320" s="4">
        <v>39583</v>
      </c>
      <c r="E6320" s="3">
        <v>1.1317012101</v>
      </c>
      <c r="F6320" s="5" t="s">
        <v>15707</v>
      </c>
      <c r="G6320" s="5">
        <v>1188</v>
      </c>
      <c r="H6320" s="5" t="s">
        <v>45</v>
      </c>
      <c r="I6320" s="3">
        <v>2.23166843783209</v>
      </c>
      <c r="J6320" s="3">
        <v>25.4777070063694</v>
      </c>
      <c r="K6320" s="3">
        <v>0.725450602049204</v>
      </c>
      <c r="L6320" s="3">
        <v>30.2795031055901</v>
      </c>
      <c r="M6320" s="3">
        <v>1.05042016806722</v>
      </c>
      <c r="N6320" s="3">
        <v>20.4761904761905</v>
      </c>
      <c r="O6320" s="3">
        <v>3.52036894696386</v>
      </c>
      <c r="P6320" s="3">
        <v>30.9602649006623</v>
      </c>
      <c r="Q6320" s="3">
        <v>3.20306513409961</v>
      </c>
      <c r="R6320" s="3">
        <v>43.3219178082192</v>
      </c>
      <c r="S6320" s="3">
        <v>10.3391774537113</v>
      </c>
      <c r="T6320" s="3">
        <v>35.7815442561205</v>
      </c>
      <c r="U6320" s="3">
        <v>13.7307887181219</v>
      </c>
      <c r="V6320" s="3">
        <v>68.3651804670913</v>
      </c>
      <c r="W6320" s="3">
        <v>19.5879950275262</v>
      </c>
      <c r="X6320" s="3">
        <v>58.0568720379147</v>
      </c>
      <c r="Y6320" s="3">
        <v>19.6729621084874</v>
      </c>
      <c r="Z6320" s="3">
        <v>67.9324894514768</v>
      </c>
      <c r="AA6320" s="3">
        <v>0.136288222817525</v>
      </c>
      <c r="AB6320" s="3">
        <v>0.155934513119924</v>
      </c>
      <c r="AC6320" s="3">
        <v>-7.51933657603062</v>
      </c>
      <c r="AD6320" s="3">
        <v>0.815572261110421</v>
      </c>
      <c r="AE6320" s="5">
        <v>4</v>
      </c>
      <c r="AF6320" s="3">
        <v>0.485531124960642</v>
      </c>
      <c r="AG6320" s="3">
        <v>8.42681628782826</v>
      </c>
      <c r="AH6320" s="3">
        <v>7.02508025240005</v>
      </c>
      <c r="AI6320" s="3">
        <v>5.6285463008853</v>
      </c>
      <c r="AJ6320" s="3">
        <v>4.35311053792247</v>
      </c>
      <c r="AK6320" s="3">
        <v>4.67744524943379</v>
      </c>
      <c r="AL6320" s="3">
        <v>6.30017004957366</v>
      </c>
      <c r="AM6320" s="3"/>
      <c r="AN6320" s="5" t="s">
        <v>46</v>
      </c>
      <c r="AO6320" s="1"/>
      <c r="AP6320" s="1"/>
      <c r="AQ6320" s="1"/>
    </row>
    <row r="6321" spans="1:43">
      <c r="A6321" s="1" t="s">
        <v>15708</v>
      </c>
      <c r="B6321" s="1" t="s">
        <v>15709</v>
      </c>
      <c r="C6321" s="3">
        <v>12.8328767123288</v>
      </c>
      <c r="D6321" s="4">
        <v>39553</v>
      </c>
      <c r="E6321" s="3">
        <v>21.3933009484</v>
      </c>
      <c r="F6321" s="5" t="s">
        <v>2473</v>
      </c>
      <c r="G6321" s="5">
        <v>1293</v>
      </c>
      <c r="H6321" s="5" t="s">
        <v>55</v>
      </c>
      <c r="I6321" s="3">
        <v>10.9072200308695</v>
      </c>
      <c r="J6321" s="3">
        <v>45.6745311554749</v>
      </c>
      <c r="K6321" s="3">
        <v>4.41591991604103</v>
      </c>
      <c r="L6321" s="3">
        <v>13.5593220338983</v>
      </c>
      <c r="M6321" s="3">
        <v>2.79356248758196</v>
      </c>
      <c r="N6321" s="3">
        <v>71.1549970077798</v>
      </c>
      <c r="O6321" s="3">
        <v>23.8414400612792</v>
      </c>
      <c r="P6321" s="3">
        <v>26.158940397351</v>
      </c>
      <c r="Q6321" s="3">
        <v>29.7161769130479</v>
      </c>
      <c r="R6321" s="3">
        <v>32.6981707317073</v>
      </c>
      <c r="S6321" s="3">
        <v>87.0967741935484</v>
      </c>
      <c r="T6321" s="3">
        <v>19.62890625</v>
      </c>
      <c r="U6321" s="3">
        <v>149.811685176243</v>
      </c>
      <c r="V6321" s="3">
        <v>45.1219512195122</v>
      </c>
      <c r="W6321" s="3">
        <v>94.9212568758948</v>
      </c>
      <c r="X6321" s="3">
        <v>59.9332220367279</v>
      </c>
      <c r="Y6321" s="3">
        <v>62.1106724321615</v>
      </c>
      <c r="Z6321" s="3">
        <v>88.981288981289</v>
      </c>
      <c r="AA6321" s="3">
        <v>0.328991543041134</v>
      </c>
      <c r="AB6321" s="3">
        <v>0.214105908530681</v>
      </c>
      <c r="AC6321" s="3">
        <v>-35.2813852813853</v>
      </c>
      <c r="AD6321" s="3">
        <v>0.704785884897273</v>
      </c>
      <c r="AE6321" s="5">
        <v>9</v>
      </c>
      <c r="AF6321" s="3">
        <v>1.69217931571182</v>
      </c>
      <c r="AG6321" s="3">
        <v>71.4083490574796</v>
      </c>
      <c r="AH6321" s="3">
        <v>62.3430035554397</v>
      </c>
      <c r="AI6321" s="3">
        <v>23.0925493051033</v>
      </c>
      <c r="AJ6321" s="3">
        <v>12.4608780904563</v>
      </c>
      <c r="AK6321" s="3">
        <v>15.8422374217996</v>
      </c>
      <c r="AL6321" s="3">
        <v>22.7510435833211</v>
      </c>
      <c r="AM6321" s="3"/>
      <c r="AN6321" s="5" t="s">
        <v>46</v>
      </c>
      <c r="AO6321" s="1"/>
      <c r="AP6321" s="1"/>
      <c r="AQ6321" s="1"/>
    </row>
    <row r="6322" spans="1:43">
      <c r="A6322" s="1" t="s">
        <v>15710</v>
      </c>
      <c r="B6322" s="1" t="s">
        <v>15711</v>
      </c>
      <c r="C6322" s="3">
        <v>11.5260273972603</v>
      </c>
      <c r="D6322" s="4">
        <v>40030</v>
      </c>
      <c r="E6322" s="3">
        <v>104.1978997948</v>
      </c>
      <c r="F6322" s="5" t="s">
        <v>15712</v>
      </c>
      <c r="G6322" s="5">
        <v>1027</v>
      </c>
      <c r="H6322" s="5" t="s">
        <v>64</v>
      </c>
      <c r="I6322" s="3">
        <v>0.273968609723451</v>
      </c>
      <c r="J6322" s="3">
        <v>42.5655976676385</v>
      </c>
      <c r="K6322" s="3">
        <v>0.0389419053284108</v>
      </c>
      <c r="L6322" s="3">
        <v>66.1807580174927</v>
      </c>
      <c r="M6322" s="3">
        <v>0.20442396213923</v>
      </c>
      <c r="N6322" s="3">
        <v>43.8775510204082</v>
      </c>
      <c r="O6322" s="3">
        <v>0.612181049678215</v>
      </c>
      <c r="P6322" s="3">
        <v>48.9766081871345</v>
      </c>
      <c r="Q6322" s="3">
        <v>1.1564474728262</v>
      </c>
      <c r="R6322" s="3">
        <v>42.1597633136095</v>
      </c>
      <c r="S6322" s="3">
        <v>1.98851223062032</v>
      </c>
      <c r="T6322" s="3">
        <v>63.7181409295352</v>
      </c>
      <c r="U6322" s="3">
        <v>4.44212295709714</v>
      </c>
      <c r="V6322" s="3">
        <v>66.6666666666667</v>
      </c>
      <c r="W6322" s="3">
        <v>7.84113349680556</v>
      </c>
      <c r="X6322" s="3">
        <v>70.2160493827161</v>
      </c>
      <c r="Y6322" s="3">
        <v>15.1556161334212</v>
      </c>
      <c r="Z6322" s="3">
        <v>58.8972431077694</v>
      </c>
      <c r="AA6322" s="3">
        <v>-0.0505768466263988</v>
      </c>
      <c r="AB6322" s="3">
        <v>1.77120261820324</v>
      </c>
      <c r="AC6322" s="3">
        <v>0</v>
      </c>
      <c r="AD6322" s="3"/>
      <c r="AE6322" s="5"/>
      <c r="AF6322" s="3">
        <v>0.208062905904445</v>
      </c>
      <c r="AG6322" s="3">
        <v>1.5016527401551</v>
      </c>
      <c r="AH6322" s="3">
        <v>1.62611269302375</v>
      </c>
      <c r="AI6322" s="3">
        <v>1.93591740758965</v>
      </c>
      <c r="AJ6322" s="3">
        <v>2.19752301292582</v>
      </c>
      <c r="AK6322" s="3">
        <v>2.3493770274053</v>
      </c>
      <c r="AL6322" s="3">
        <v>2.67196227595392</v>
      </c>
      <c r="AM6322" s="3">
        <v>1000</v>
      </c>
      <c r="AN6322" s="5" t="s">
        <v>56</v>
      </c>
      <c r="AO6322" s="1"/>
      <c r="AP6322" s="1"/>
      <c r="AQ6322" s="1"/>
    </row>
    <row r="6323" spans="1:43">
      <c r="A6323" s="1" t="s">
        <v>15713</v>
      </c>
      <c r="B6323" s="1" t="s">
        <v>15714</v>
      </c>
      <c r="C6323" s="3">
        <v>11.013698630137</v>
      </c>
      <c r="D6323" s="4">
        <v>40217</v>
      </c>
      <c r="E6323" s="3">
        <v>4.0878475486</v>
      </c>
      <c r="F6323" s="5" t="s">
        <v>15715</v>
      </c>
      <c r="G6323" s="5">
        <v>1286</v>
      </c>
      <c r="H6323" s="5" t="s">
        <v>116</v>
      </c>
      <c r="I6323" s="3">
        <v>9.88011575031004</v>
      </c>
      <c r="J6323" s="3">
        <v>35.0467289719626</v>
      </c>
      <c r="K6323" s="3">
        <v>4.19443355546843</v>
      </c>
      <c r="L6323" s="3">
        <v>10.5504587155963</v>
      </c>
      <c r="M6323" s="3">
        <v>4.44007858546169</v>
      </c>
      <c r="N6323" s="3">
        <v>40.1869158878505</v>
      </c>
      <c r="O6323" s="3">
        <v>16.9894366197183</v>
      </c>
      <c r="P6323" s="3">
        <v>34</v>
      </c>
      <c r="Q6323" s="3">
        <v>29.4060370009737</v>
      </c>
      <c r="R6323" s="3">
        <v>11.1111111111111</v>
      </c>
      <c r="S6323" s="3">
        <v>60.7013301088271</v>
      </c>
      <c r="T6323" s="3">
        <v>29.4478527607362</v>
      </c>
      <c r="U6323" s="3">
        <v>107.65625</v>
      </c>
      <c r="V6323" s="3">
        <v>32.7731092436975</v>
      </c>
      <c r="W6323" s="3">
        <v>87.4471086036671</v>
      </c>
      <c r="X6323" s="3">
        <v>25.2747252747253</v>
      </c>
      <c r="Y6323" s="3">
        <v>188.599348534202</v>
      </c>
      <c r="Z6323" s="3">
        <v>4.65116279069767</v>
      </c>
      <c r="AA6323" s="3">
        <v>0.316612581854218</v>
      </c>
      <c r="AB6323" s="3">
        <v>0.233079458800576</v>
      </c>
      <c r="AC6323" s="3">
        <v>-22.7814569536424</v>
      </c>
      <c r="AD6323" s="3">
        <v>1.02065182734111</v>
      </c>
      <c r="AE6323" s="5">
        <v>3</v>
      </c>
      <c r="AF6323" s="3">
        <v>1.65456191160861</v>
      </c>
      <c r="AG6323" s="3">
        <v>46.6239813294343</v>
      </c>
      <c r="AH6323" s="3">
        <v>48.1807754938228</v>
      </c>
      <c r="AI6323" s="3">
        <v>23.2798663525947</v>
      </c>
      <c r="AJ6323" s="3">
        <v>26.1747938449637</v>
      </c>
      <c r="AK6323" s="3">
        <v>17.6594616068921</v>
      </c>
      <c r="AL6323" s="3">
        <v>18.9958441126174</v>
      </c>
      <c r="AM6323" s="3">
        <v>1000</v>
      </c>
      <c r="AN6323" s="5" t="s">
        <v>56</v>
      </c>
      <c r="AO6323" s="1"/>
      <c r="AP6323" s="1"/>
      <c r="AQ6323" s="1"/>
    </row>
    <row r="6324" spans="1:43">
      <c r="A6324" s="1" t="s">
        <v>15716</v>
      </c>
      <c r="B6324" s="1" t="s">
        <v>15717</v>
      </c>
      <c r="C6324" s="3">
        <v>17.8027397260274</v>
      </c>
      <c r="D6324" s="4">
        <v>37739</v>
      </c>
      <c r="E6324" s="3">
        <v>5.5347433533</v>
      </c>
      <c r="F6324" s="5" t="s">
        <v>15718</v>
      </c>
      <c r="G6324" s="5">
        <v>1952</v>
      </c>
      <c r="H6324" s="5" t="s">
        <v>55</v>
      </c>
      <c r="I6324" s="3">
        <v>7.48389747933636</v>
      </c>
      <c r="J6324" s="3">
        <v>68.6630369026013</v>
      </c>
      <c r="K6324" s="3">
        <v>1.53734852595407</v>
      </c>
      <c r="L6324" s="3">
        <v>70.0564971751412</v>
      </c>
      <c r="M6324" s="3">
        <v>2.65130736880599</v>
      </c>
      <c r="N6324" s="3">
        <v>71.8731298623579</v>
      </c>
      <c r="O6324" s="3">
        <v>16.1041100388016</v>
      </c>
      <c r="P6324" s="3">
        <v>61.3907284768212</v>
      </c>
      <c r="Q6324" s="3">
        <v>16.0611164783354</v>
      </c>
      <c r="R6324" s="3">
        <v>71.9512195121951</v>
      </c>
      <c r="S6324" s="3">
        <v>55.3704829956561</v>
      </c>
      <c r="T6324" s="3">
        <v>66.015625</v>
      </c>
      <c r="U6324" s="3">
        <v>120.137448945734</v>
      </c>
      <c r="V6324" s="3">
        <v>63.9566395663957</v>
      </c>
      <c r="W6324" s="3">
        <v>88.7501880910684</v>
      </c>
      <c r="X6324" s="3">
        <v>65.1085141903172</v>
      </c>
      <c r="Y6324" s="3">
        <v>121.385334632281</v>
      </c>
      <c r="Z6324" s="3">
        <v>60.0831600831601</v>
      </c>
      <c r="AA6324" s="3">
        <v>0.271505752699085</v>
      </c>
      <c r="AB6324" s="3">
        <v>0.24369919354736</v>
      </c>
      <c r="AC6324" s="3">
        <v>-25.751734772552</v>
      </c>
      <c r="AD6324" s="3">
        <v>0.913971845167065</v>
      </c>
      <c r="AE6324" s="5">
        <v>5</v>
      </c>
      <c r="AF6324" s="3">
        <v>1.69137369429532</v>
      </c>
      <c r="AG6324" s="3">
        <v>55.6703240898907</v>
      </c>
      <c r="AH6324" s="3">
        <v>50.5871694289236</v>
      </c>
      <c r="AI6324" s="3">
        <v>20.6968851608759</v>
      </c>
      <c r="AJ6324" s="3">
        <v>19.3966310034234</v>
      </c>
      <c r="AK6324" s="3">
        <v>20.2061290478335</v>
      </c>
      <c r="AL6324" s="3">
        <v>22.8472344861888</v>
      </c>
      <c r="AM6324" s="3"/>
      <c r="AN6324" s="5" t="s">
        <v>46</v>
      </c>
      <c r="AO6324" s="1"/>
      <c r="AP6324" s="1"/>
      <c r="AQ6324" s="1"/>
    </row>
    <row r="6325" spans="1:43">
      <c r="A6325" s="1" t="s">
        <v>15719</v>
      </c>
      <c r="B6325" s="1" t="s">
        <v>15720</v>
      </c>
      <c r="C6325" s="3">
        <v>17.8027397260274</v>
      </c>
      <c r="D6325" s="4">
        <v>37739</v>
      </c>
      <c r="E6325" s="3">
        <v>4.1163114044</v>
      </c>
      <c r="F6325" s="5" t="s">
        <v>3522</v>
      </c>
      <c r="G6325" s="5">
        <v>1835</v>
      </c>
      <c r="H6325" s="5" t="s">
        <v>2390</v>
      </c>
      <c r="I6325" s="3">
        <v>8.65759420091636</v>
      </c>
      <c r="J6325" s="3">
        <v>16.9230769230769</v>
      </c>
      <c r="K6325" s="3">
        <v>3.1552295007466</v>
      </c>
      <c r="L6325" s="3">
        <v>12.0300751879699</v>
      </c>
      <c r="M6325" s="3">
        <v>5.52566912399547</v>
      </c>
      <c r="N6325" s="3">
        <v>11.3636363636364</v>
      </c>
      <c r="O6325" s="3">
        <v>10.6553381154676</v>
      </c>
      <c r="P6325" s="3">
        <v>34.375</v>
      </c>
      <c r="Q6325" s="3">
        <v>13.113120239197</v>
      </c>
      <c r="R6325" s="3">
        <v>43.9252336448598</v>
      </c>
      <c r="S6325" s="3">
        <v>42.6709102511055</v>
      </c>
      <c r="T6325" s="3">
        <v>34.6666666666667</v>
      </c>
      <c r="U6325" s="3">
        <v>78.5151727254256</v>
      </c>
      <c r="V6325" s="3">
        <v>59.5238095238095</v>
      </c>
      <c r="W6325" s="3">
        <v>66.0614568421685</v>
      </c>
      <c r="X6325" s="3">
        <v>66.6666666666667</v>
      </c>
      <c r="Y6325" s="3">
        <v>73.5534944056581</v>
      </c>
      <c r="Z6325" s="3">
        <v>71.4285714285714</v>
      </c>
      <c r="AA6325" s="3">
        <v>0.393893412301639</v>
      </c>
      <c r="AB6325" s="3">
        <v>0.294863823485548</v>
      </c>
      <c r="AC6325" s="3">
        <v>-16.3299009131533</v>
      </c>
      <c r="AD6325" s="3">
        <v>1.12572211022116</v>
      </c>
      <c r="AE6325" s="5">
        <v>2</v>
      </c>
      <c r="AF6325" s="3">
        <v>1.34965316458388</v>
      </c>
      <c r="AG6325" s="3">
        <v>39.3286767199246</v>
      </c>
      <c r="AH6325" s="3">
        <v>36.3852203914919</v>
      </c>
      <c r="AI6325" s="3">
        <v>16.9056232444455</v>
      </c>
      <c r="AJ6325" s="3">
        <v>14.7868277622158</v>
      </c>
      <c r="AK6325" s="3">
        <v>11.1091044478969</v>
      </c>
      <c r="AL6325" s="3">
        <v>13.2121693388175</v>
      </c>
      <c r="AM6325" s="3"/>
      <c r="AN6325" s="5" t="s">
        <v>46</v>
      </c>
      <c r="AO6325" s="1"/>
      <c r="AP6325" s="1"/>
      <c r="AQ6325" s="1"/>
    </row>
    <row r="6326" spans="1:43">
      <c r="A6326" s="1" t="s">
        <v>15721</v>
      </c>
      <c r="B6326" s="1" t="s">
        <v>15722</v>
      </c>
      <c r="C6326" s="3">
        <v>17.8027397260274</v>
      </c>
      <c r="D6326" s="4">
        <v>37739</v>
      </c>
      <c r="E6326" s="3">
        <v>5.3499139712</v>
      </c>
      <c r="F6326" s="5" t="s">
        <v>5304</v>
      </c>
      <c r="G6326" s="5">
        <v>2017</v>
      </c>
      <c r="H6326" s="5" t="s">
        <v>50</v>
      </c>
      <c r="I6326" s="3">
        <v>0.0591465990705481</v>
      </c>
      <c r="J6326" s="3">
        <v>60.9647163912461</v>
      </c>
      <c r="K6326" s="3">
        <v>-0.0675105485232102</v>
      </c>
      <c r="L6326" s="3">
        <v>84.8162903939796</v>
      </c>
      <c r="M6326" s="3">
        <v>-0.0759429584001472</v>
      </c>
      <c r="N6326" s="3">
        <v>49.6438112199466</v>
      </c>
      <c r="O6326" s="3">
        <v>-0.101231651763123</v>
      </c>
      <c r="P6326" s="3">
        <v>90.6806761078118</v>
      </c>
      <c r="Q6326" s="3">
        <v>0.543385973849544</v>
      </c>
      <c r="R6326" s="3">
        <v>84.8865282472236</v>
      </c>
      <c r="S6326" s="3">
        <v>1.17172405903485</v>
      </c>
      <c r="T6326" s="3">
        <v>77.7966101694915</v>
      </c>
      <c r="U6326" s="3">
        <v>7.17136122228674</v>
      </c>
      <c r="V6326" s="3">
        <v>26.8575851393189</v>
      </c>
      <c r="W6326" s="3">
        <v>15.3501392898378</v>
      </c>
      <c r="X6326" s="3">
        <v>26.8608414239482</v>
      </c>
      <c r="Y6326" s="3">
        <v>18.2941098898943</v>
      </c>
      <c r="Z6326" s="3">
        <v>48.6928104575163</v>
      </c>
      <c r="AA6326" s="3">
        <v>-0.0178631821858266</v>
      </c>
      <c r="AB6326" s="3">
        <v>0.475421821808453</v>
      </c>
      <c r="AC6326" s="3">
        <v>-2.08036238570589</v>
      </c>
      <c r="AD6326" s="3">
        <v>2.33905219585597</v>
      </c>
      <c r="AE6326" s="5">
        <v>2</v>
      </c>
      <c r="AF6326" s="3">
        <v>0.391978130717726</v>
      </c>
      <c r="AG6326" s="3">
        <v>1.89308364617105</v>
      </c>
      <c r="AH6326" s="3">
        <v>3.68671440907153</v>
      </c>
      <c r="AI6326" s="3">
        <v>5.02494279155159</v>
      </c>
      <c r="AJ6326" s="3">
        <v>4.21647688668536</v>
      </c>
      <c r="AK6326" s="3">
        <v>4.14512760339554</v>
      </c>
      <c r="AL6326" s="3">
        <v>5.12207839765959</v>
      </c>
      <c r="AM6326" s="3"/>
      <c r="AN6326" s="5" t="s">
        <v>46</v>
      </c>
      <c r="AO6326" s="1"/>
      <c r="AP6326" s="1"/>
      <c r="AQ6326" s="1"/>
    </row>
    <row r="6327" spans="1:43">
      <c r="A6327" s="1" t="s">
        <v>15723</v>
      </c>
      <c r="B6327" s="1" t="s">
        <v>15724</v>
      </c>
      <c r="C6327" s="3">
        <v>17.0876712328767</v>
      </c>
      <c r="D6327" s="4">
        <v>38000</v>
      </c>
      <c r="E6327" s="3">
        <v>150.3535886308</v>
      </c>
      <c r="F6327" s="5" t="s">
        <v>3556</v>
      </c>
      <c r="G6327" s="5">
        <v>2220</v>
      </c>
      <c r="H6327" s="5" t="s">
        <v>64</v>
      </c>
      <c r="I6327" s="3">
        <v>0.247045050385857</v>
      </c>
      <c r="J6327" s="3">
        <v>75.6559766763848</v>
      </c>
      <c r="K6327" s="3">
        <v>0.0385527773472261</v>
      </c>
      <c r="L6327" s="3">
        <v>69.6793002915452</v>
      </c>
      <c r="M6327" s="3">
        <v>0.184535816198462</v>
      </c>
      <c r="N6327" s="3">
        <v>75.0728862973761</v>
      </c>
      <c r="O6327" s="3">
        <v>0.53348717988459</v>
      </c>
      <c r="P6327" s="3">
        <v>86.9883040935673</v>
      </c>
      <c r="Q6327" s="3">
        <v>1.01946047524038</v>
      </c>
      <c r="R6327" s="3">
        <v>84.7633136094675</v>
      </c>
      <c r="S6327" s="3">
        <v>1.75576907096487</v>
      </c>
      <c r="T6327" s="3">
        <v>89.0554722638681</v>
      </c>
      <c r="U6327" s="3">
        <v>4.15522884338782</v>
      </c>
      <c r="V6327" s="3">
        <v>83.7962962962963</v>
      </c>
      <c r="W6327" s="3">
        <v>7.65866507871337</v>
      </c>
      <c r="X6327" s="3">
        <v>76.5432098765432</v>
      </c>
      <c r="Y6327" s="3">
        <v>14.8021288731106</v>
      </c>
      <c r="Z6327" s="3">
        <v>68.4210526315789</v>
      </c>
      <c r="AA6327" s="3">
        <v>-0.643064357756721</v>
      </c>
      <c r="AB6327" s="3">
        <v>1.13944126196313</v>
      </c>
      <c r="AC6327" s="3">
        <v>0</v>
      </c>
      <c r="AD6327" s="3"/>
      <c r="AE6327" s="5"/>
      <c r="AF6327" s="3">
        <v>0.203502763681755</v>
      </c>
      <c r="AG6327" s="3">
        <v>1.29709485302409</v>
      </c>
      <c r="AH6327" s="3">
        <v>1.47324554694204</v>
      </c>
      <c r="AI6327" s="3">
        <v>1.83528244911826</v>
      </c>
      <c r="AJ6327" s="3">
        <v>2.07573198046631</v>
      </c>
      <c r="AK6327" s="3">
        <v>2.12384878203875</v>
      </c>
      <c r="AL6327" s="3">
        <v>2.3816015590868</v>
      </c>
      <c r="AM6327" s="3">
        <v>1000</v>
      </c>
      <c r="AN6327" s="5" t="s">
        <v>56</v>
      </c>
      <c r="AO6327" s="1"/>
      <c r="AP6327" s="1"/>
      <c r="AQ6327" s="1"/>
    </row>
    <row r="6328" spans="1:43">
      <c r="A6328" s="1" t="s">
        <v>15725</v>
      </c>
      <c r="B6328" s="1" t="s">
        <v>15726</v>
      </c>
      <c r="C6328" s="3">
        <v>16.7068493150685</v>
      </c>
      <c r="D6328" s="4">
        <v>38139</v>
      </c>
      <c r="E6328" s="3">
        <v>21.4523372432</v>
      </c>
      <c r="F6328" s="5" t="s">
        <v>8398</v>
      </c>
      <c r="G6328" s="5">
        <v>2220</v>
      </c>
      <c r="H6328" s="5" t="s">
        <v>55</v>
      </c>
      <c r="I6328" s="3">
        <v>12.5130798744332</v>
      </c>
      <c r="J6328" s="3">
        <v>34.2407743496673</v>
      </c>
      <c r="K6328" s="3">
        <v>4.47773279352225</v>
      </c>
      <c r="L6328" s="3">
        <v>12.6553672316384</v>
      </c>
      <c r="M6328" s="3">
        <v>4.89391106414113</v>
      </c>
      <c r="N6328" s="3">
        <v>52.8426092160383</v>
      </c>
      <c r="O6328" s="3">
        <v>22.6593387975251</v>
      </c>
      <c r="P6328" s="3">
        <v>30.9933774834437</v>
      </c>
      <c r="Q6328" s="3">
        <v>20.8018220674427</v>
      </c>
      <c r="R6328" s="3">
        <v>59.0701219512195</v>
      </c>
      <c r="S6328" s="3">
        <v>64.7828520185578</v>
      </c>
      <c r="T6328" s="3">
        <v>51.07421875</v>
      </c>
      <c r="U6328" s="3">
        <v>152.788784539669</v>
      </c>
      <c r="V6328" s="3">
        <v>43.2249322493225</v>
      </c>
      <c r="W6328" s="3">
        <v>125.914494833576</v>
      </c>
      <c r="X6328" s="3">
        <v>39.2320534223706</v>
      </c>
      <c r="Y6328" s="3">
        <v>176.848718842713</v>
      </c>
      <c r="Z6328" s="3">
        <v>32.2245322245322</v>
      </c>
      <c r="AA6328" s="3">
        <v>0.331249336103757</v>
      </c>
      <c r="AB6328" s="3">
        <v>0.338374119891477</v>
      </c>
      <c r="AC6328" s="3">
        <v>-25.5002464268112</v>
      </c>
      <c r="AD6328" s="3">
        <v>1.221532810437</v>
      </c>
      <c r="AE6328" s="5">
        <v>3</v>
      </c>
      <c r="AF6328" s="3">
        <v>2.18099319153567</v>
      </c>
      <c r="AG6328" s="3">
        <v>61.5215368773207</v>
      </c>
      <c r="AH6328" s="3">
        <v>61.7379795111816</v>
      </c>
      <c r="AI6328" s="3">
        <v>27.9835191878032</v>
      </c>
      <c r="AJ6328" s="3">
        <v>28.2021489672583</v>
      </c>
      <c r="AK6328" s="3">
        <v>22.7013816829067</v>
      </c>
      <c r="AL6328" s="3">
        <v>18.8544396686087</v>
      </c>
      <c r="AM6328" s="3"/>
      <c r="AN6328" s="5" t="s">
        <v>46</v>
      </c>
      <c r="AO6328" s="1"/>
      <c r="AP6328" s="1"/>
      <c r="AQ6328" s="1"/>
    </row>
    <row r="6329" spans="1:43">
      <c r="A6329" s="1" t="s">
        <v>15727</v>
      </c>
      <c r="B6329" s="1" t="s">
        <v>15728</v>
      </c>
      <c r="C6329" s="3">
        <v>14.5972602739726</v>
      </c>
      <c r="D6329" s="4">
        <v>38909</v>
      </c>
      <c r="E6329" s="3">
        <v>3.9426082668</v>
      </c>
      <c r="F6329" s="5" t="s">
        <v>8432</v>
      </c>
      <c r="G6329" s="5">
        <v>1293</v>
      </c>
      <c r="H6329" s="5" t="s">
        <v>45</v>
      </c>
      <c r="I6329" s="3">
        <v>1.26523887973641</v>
      </c>
      <c r="J6329" s="3">
        <v>46.0191082802548</v>
      </c>
      <c r="K6329" s="3">
        <v>0.332985113606692</v>
      </c>
      <c r="L6329" s="3">
        <v>58.5403726708075</v>
      </c>
      <c r="M6329" s="3">
        <v>1.0056526883134</v>
      </c>
      <c r="N6329" s="3">
        <v>22.2222222222222</v>
      </c>
      <c r="O6329" s="3">
        <v>0.839950127961156</v>
      </c>
      <c r="P6329" s="3">
        <v>68.046357615894</v>
      </c>
      <c r="Q6329" s="3">
        <v>0.866425992779774</v>
      </c>
      <c r="R6329" s="3">
        <v>71.9178082191781</v>
      </c>
      <c r="S6329" s="3">
        <v>6.46390466953028</v>
      </c>
      <c r="T6329" s="3">
        <v>61.5819209039548</v>
      </c>
      <c r="U6329" s="3">
        <v>21.9216121866074</v>
      </c>
      <c r="V6329" s="3">
        <v>34.6072186836518</v>
      </c>
      <c r="W6329" s="3">
        <v>16.9482496194825</v>
      </c>
      <c r="X6329" s="3">
        <v>66.3507109004739</v>
      </c>
      <c r="Y6329" s="3">
        <v>17.7367453263868</v>
      </c>
      <c r="Z6329" s="3">
        <v>74.6835443037975</v>
      </c>
      <c r="AA6329" s="3">
        <v>0.150870800664625</v>
      </c>
      <c r="AB6329" s="3">
        <v>0.119623862171011</v>
      </c>
      <c r="AC6329" s="3">
        <v>-13.559690146963</v>
      </c>
      <c r="AD6329" s="3">
        <v>0.394349896279309</v>
      </c>
      <c r="AE6329" s="5">
        <v>3</v>
      </c>
      <c r="AF6329" s="3">
        <v>0.361082984152069</v>
      </c>
      <c r="AG6329" s="3">
        <v>6.66237711749154</v>
      </c>
      <c r="AH6329" s="3">
        <v>11.1400472014619</v>
      </c>
      <c r="AI6329" s="3">
        <v>3.89530441350818</v>
      </c>
      <c r="AJ6329" s="3">
        <v>3.05624997180149</v>
      </c>
      <c r="AK6329" s="3">
        <v>3.11454061309462</v>
      </c>
      <c r="AL6329" s="3">
        <v>7.24004869331969</v>
      </c>
      <c r="AM6329" s="3"/>
      <c r="AN6329" s="5" t="s">
        <v>46</v>
      </c>
      <c r="AO6329" s="1"/>
      <c r="AP6329" s="1"/>
      <c r="AQ6329" s="1"/>
    </row>
    <row r="6330" spans="1:43">
      <c r="A6330" s="1" t="s">
        <v>15729</v>
      </c>
      <c r="B6330" s="1" t="s">
        <v>15730</v>
      </c>
      <c r="C6330" s="3">
        <v>13.8794520547945</v>
      </c>
      <c r="D6330" s="4">
        <v>39171</v>
      </c>
      <c r="E6330" s="3">
        <v>12.5489422887</v>
      </c>
      <c r="F6330" s="5" t="s">
        <v>12247</v>
      </c>
      <c r="G6330" s="5">
        <v>2193</v>
      </c>
      <c r="H6330" s="5" t="s">
        <v>55</v>
      </c>
      <c r="I6330" s="3">
        <v>15.7498362802882</v>
      </c>
      <c r="J6330" s="3">
        <v>14.216575922565</v>
      </c>
      <c r="K6330" s="3">
        <v>5.15468298487165</v>
      </c>
      <c r="L6330" s="3">
        <v>5.76271186440678</v>
      </c>
      <c r="M6330" s="3">
        <v>8.18432212652471</v>
      </c>
      <c r="N6330" s="3">
        <v>23.6983842010772</v>
      </c>
      <c r="O6330" s="3">
        <v>23.1646010651535</v>
      </c>
      <c r="P6330" s="3">
        <v>28.6092715231788</v>
      </c>
      <c r="Q6330" s="3">
        <v>28.6456979464518</v>
      </c>
      <c r="R6330" s="3">
        <v>35.0609756097561</v>
      </c>
      <c r="S6330" s="3">
        <v>83.9640175451639</v>
      </c>
      <c r="T6330" s="3">
        <v>23.14453125</v>
      </c>
      <c r="U6330" s="3">
        <v>192.258643222586</v>
      </c>
      <c r="V6330" s="3">
        <v>18.4281842818428</v>
      </c>
      <c r="W6330" s="3">
        <v>154.252278525613</v>
      </c>
      <c r="X6330" s="3">
        <v>19.8664440734558</v>
      </c>
      <c r="Y6330" s="3">
        <v>172.664260895717</v>
      </c>
      <c r="Z6330" s="3">
        <v>33.6798336798337</v>
      </c>
      <c r="AA6330" s="3">
        <v>0.328500360479797</v>
      </c>
      <c r="AB6330" s="3">
        <v>0.298893420740764</v>
      </c>
      <c r="AC6330" s="3">
        <v>-29.7335088007896</v>
      </c>
      <c r="AD6330" s="3">
        <v>1.22449985804771</v>
      </c>
      <c r="AE6330" s="5">
        <v>3</v>
      </c>
      <c r="AF6330" s="3">
        <v>2.44318946670499</v>
      </c>
      <c r="AG6330" s="3">
        <v>86.6672615865439</v>
      </c>
      <c r="AH6330" s="3">
        <v>72.3767678316479</v>
      </c>
      <c r="AI6330" s="3">
        <v>33.5910228054934</v>
      </c>
      <c r="AJ6330" s="3">
        <v>27.5502576893952</v>
      </c>
      <c r="AK6330" s="3">
        <v>22.7442343590412</v>
      </c>
      <c r="AL6330" s="3">
        <v>19.1169637093409</v>
      </c>
      <c r="AM6330" s="3">
        <v>10</v>
      </c>
      <c r="AN6330" s="5" t="s">
        <v>56</v>
      </c>
      <c r="AO6330" s="1"/>
      <c r="AP6330" s="1"/>
      <c r="AQ6330" s="1"/>
    </row>
    <row r="6331" spans="1:43">
      <c r="A6331" s="1" t="s">
        <v>15731</v>
      </c>
      <c r="B6331" s="1" t="s">
        <v>15732</v>
      </c>
      <c r="C6331" s="3">
        <v>12.6547945205479</v>
      </c>
      <c r="D6331" s="4">
        <v>39618</v>
      </c>
      <c r="E6331" s="3">
        <v>9.9420691862</v>
      </c>
      <c r="F6331" s="5" t="s">
        <v>12247</v>
      </c>
      <c r="G6331" s="5">
        <v>2143</v>
      </c>
      <c r="H6331" s="5" t="s">
        <v>55</v>
      </c>
      <c r="I6331" s="3">
        <v>13.5623869801085</v>
      </c>
      <c r="J6331" s="3">
        <v>26.8602540834846</v>
      </c>
      <c r="K6331" s="3">
        <v>3.9161610590182</v>
      </c>
      <c r="L6331" s="3">
        <v>21.864406779661</v>
      </c>
      <c r="M6331" s="3">
        <v>6.68176670441676</v>
      </c>
      <c r="N6331" s="3">
        <v>35.6672651107122</v>
      </c>
      <c r="O6331" s="3">
        <v>21.823472356935</v>
      </c>
      <c r="P6331" s="3">
        <v>35.6291390728477</v>
      </c>
      <c r="Q6331" s="3">
        <v>31.1064718162839</v>
      </c>
      <c r="R6331" s="3">
        <v>29.1158536585366</v>
      </c>
      <c r="S6331" s="3">
        <v>88.1178232651023</v>
      </c>
      <c r="T6331" s="3">
        <v>18.84765625</v>
      </c>
      <c r="U6331" s="3">
        <v>207.340946166395</v>
      </c>
      <c r="V6331" s="3">
        <v>12.7371273712737</v>
      </c>
      <c r="W6331" s="3">
        <v>172.057761732852</v>
      </c>
      <c r="X6331" s="3">
        <v>11.5191986644407</v>
      </c>
      <c r="Y6331" s="3">
        <v>177.964914850071</v>
      </c>
      <c r="Z6331" s="3">
        <v>31.6008316008316</v>
      </c>
      <c r="AA6331" s="3">
        <v>0.362594310323175</v>
      </c>
      <c r="AB6331" s="3">
        <v>0.335494940315861</v>
      </c>
      <c r="AC6331" s="3">
        <v>-29.582806573957</v>
      </c>
      <c r="AD6331" s="3">
        <v>1.33576365404854</v>
      </c>
      <c r="AE6331" s="5">
        <v>3</v>
      </c>
      <c r="AF6331" s="3">
        <v>2.69028853070827</v>
      </c>
      <c r="AG6331" s="3">
        <v>90.7038358089833</v>
      </c>
      <c r="AH6331" s="3">
        <v>77.5013218804264</v>
      </c>
      <c r="AI6331" s="3">
        <v>35.9763834045237</v>
      </c>
      <c r="AJ6331" s="3">
        <v>28.9095723787922</v>
      </c>
      <c r="AK6331" s="3">
        <v>20.8911144772076</v>
      </c>
      <c r="AL6331" s="3">
        <v>24.8961634125897</v>
      </c>
      <c r="AM6331" s="3"/>
      <c r="AN6331" s="5" t="s">
        <v>46</v>
      </c>
      <c r="AO6331" s="1"/>
      <c r="AP6331" s="1"/>
      <c r="AQ6331" s="1"/>
    </row>
    <row r="6332" spans="1:43">
      <c r="A6332" s="1" t="s">
        <v>15733</v>
      </c>
      <c r="B6332" s="1" t="s">
        <v>15734</v>
      </c>
      <c r="C6332" s="3">
        <v>12.3123287671233</v>
      </c>
      <c r="D6332" s="4">
        <v>39743</v>
      </c>
      <c r="E6332" s="3">
        <v>53.9149731829</v>
      </c>
      <c r="F6332" s="5" t="s">
        <v>5007</v>
      </c>
      <c r="G6332" s="5">
        <v>2513</v>
      </c>
      <c r="H6332" s="5" t="s">
        <v>71</v>
      </c>
      <c r="I6332" s="3">
        <v>0.593361765251237</v>
      </c>
      <c r="J6332" s="3">
        <v>22.0125786163522</v>
      </c>
      <c r="K6332" s="3">
        <v>-0.0122872765251721</v>
      </c>
      <c r="L6332" s="3">
        <v>71.0691823899371</v>
      </c>
      <c r="M6332" s="3">
        <v>0.258732212160396</v>
      </c>
      <c r="N6332" s="3">
        <v>15.7232704402516</v>
      </c>
      <c r="O6332" s="3">
        <v>0.93649218556188</v>
      </c>
      <c r="P6332" s="3">
        <v>23.4177215189873</v>
      </c>
      <c r="Q6332" s="3">
        <v>1.78872975170428</v>
      </c>
      <c r="R6332" s="3">
        <v>16.025641025641</v>
      </c>
      <c r="S6332" s="3">
        <v>3.2022828154724</v>
      </c>
      <c r="T6332" s="3">
        <v>41.6107382550336</v>
      </c>
      <c r="U6332" s="3">
        <v>8.97952762764292</v>
      </c>
      <c r="V6332" s="3">
        <v>51.0791366906475</v>
      </c>
      <c r="W6332" s="3">
        <v>17.4981429947633</v>
      </c>
      <c r="X6332" s="3">
        <v>39.568345323741</v>
      </c>
      <c r="Y6332" s="3">
        <v>24.9944402897697</v>
      </c>
      <c r="Z6332" s="3">
        <v>21.4285714285714</v>
      </c>
      <c r="AA6332" s="3">
        <v>0.143078070120078</v>
      </c>
      <c r="AB6332" s="3">
        <v>0.743732727525513</v>
      </c>
      <c r="AC6332" s="3">
        <v>-1.57587790048394</v>
      </c>
      <c r="AD6332" s="3">
        <v>3.49761778984207</v>
      </c>
      <c r="AE6332" s="5">
        <v>2</v>
      </c>
      <c r="AF6332" s="3">
        <v>0.446723147705589</v>
      </c>
      <c r="AG6332" s="3">
        <v>3.65468434420606</v>
      </c>
      <c r="AH6332" s="3">
        <v>4.58522508900208</v>
      </c>
      <c r="AI6332" s="3">
        <v>5.68156245807934</v>
      </c>
      <c r="AJ6332" s="3">
        <v>5.00952103748995</v>
      </c>
      <c r="AK6332" s="3">
        <v>5.74097233089221</v>
      </c>
      <c r="AL6332" s="3">
        <v>6.68778917597979</v>
      </c>
      <c r="AM6332" s="3">
        <v>10</v>
      </c>
      <c r="AN6332" s="5" t="s">
        <v>56</v>
      </c>
      <c r="AO6332" s="1"/>
      <c r="AP6332" s="1"/>
      <c r="AQ6332" s="1"/>
    </row>
    <row r="6333" spans="1:43">
      <c r="A6333" s="1" t="s">
        <v>15735</v>
      </c>
      <c r="B6333" s="1" t="s">
        <v>15736</v>
      </c>
      <c r="C6333" s="3">
        <v>11.6547945205479</v>
      </c>
      <c r="D6333" s="4">
        <v>39983</v>
      </c>
      <c r="E6333" s="3">
        <v>4.6843541166</v>
      </c>
      <c r="F6333" s="5" t="s">
        <v>1955</v>
      </c>
      <c r="G6333" s="5">
        <v>2295</v>
      </c>
      <c r="H6333" s="5" t="s">
        <v>55</v>
      </c>
      <c r="I6333" s="3">
        <v>13.8091822094692</v>
      </c>
      <c r="J6333" s="3">
        <v>25.4083484573503</v>
      </c>
      <c r="K6333" s="3">
        <v>4.23784494086728</v>
      </c>
      <c r="L6333" s="3">
        <v>16.4406779661017</v>
      </c>
      <c r="M6333" s="3">
        <v>6.08492143095955</v>
      </c>
      <c r="N6333" s="3">
        <v>41.2327947336924</v>
      </c>
      <c r="O6333" s="3">
        <v>24.5779348252846</v>
      </c>
      <c r="P6333" s="3">
        <v>23.841059602649</v>
      </c>
      <c r="Q6333" s="3">
        <v>43.0568079350766</v>
      </c>
      <c r="R6333" s="3">
        <v>8.07926829268293</v>
      </c>
      <c r="S6333" s="3">
        <v>88.0853586247777</v>
      </c>
      <c r="T6333" s="3">
        <v>19.04296875</v>
      </c>
      <c r="U6333" s="3">
        <v>195.162790697674</v>
      </c>
      <c r="V6333" s="3">
        <v>17.0731707317073</v>
      </c>
      <c r="W6333" s="3">
        <v>131.605839416058</v>
      </c>
      <c r="X6333" s="3">
        <v>34.3906510851419</v>
      </c>
      <c r="Y6333" s="3">
        <v>179.559471365639</v>
      </c>
      <c r="Z6333" s="3">
        <v>30.3534303534304</v>
      </c>
      <c r="AA6333" s="3">
        <v>0.300119680429155</v>
      </c>
      <c r="AB6333" s="3">
        <v>0.292592653366448</v>
      </c>
      <c r="AC6333" s="3">
        <v>-28.9815447710185</v>
      </c>
      <c r="AD6333" s="3">
        <v>1.11241802733667</v>
      </c>
      <c r="AE6333" s="5">
        <v>3</v>
      </c>
      <c r="AF6333" s="3">
        <v>2.26298901640477</v>
      </c>
      <c r="AG6333" s="3">
        <v>95.1095186984623</v>
      </c>
      <c r="AH6333" s="3">
        <v>70.4020577767146</v>
      </c>
      <c r="AI6333" s="3">
        <v>29.0201370016427</v>
      </c>
      <c r="AJ6333" s="3">
        <v>30.5294013475072</v>
      </c>
      <c r="AK6333" s="3">
        <v>24.4980499746969</v>
      </c>
      <c r="AL6333" s="3">
        <v>23.6104017855408</v>
      </c>
      <c r="AM6333" s="3"/>
      <c r="AN6333" s="5" t="s">
        <v>46</v>
      </c>
      <c r="AO6333" s="1"/>
      <c r="AP6333" s="1"/>
      <c r="AQ6333" s="1"/>
    </row>
    <row r="6334" spans="1:43">
      <c r="A6334" s="1" t="s">
        <v>15737</v>
      </c>
      <c r="B6334" s="1" t="s">
        <v>15738</v>
      </c>
      <c r="C6334" s="3">
        <v>11.1369863013699</v>
      </c>
      <c r="D6334" s="4">
        <v>40172</v>
      </c>
      <c r="E6334" s="3">
        <v>2.4645437498</v>
      </c>
      <c r="F6334" s="5" t="s">
        <v>15739</v>
      </c>
      <c r="G6334" s="5">
        <v>2109</v>
      </c>
      <c r="H6334" s="5" t="s">
        <v>55</v>
      </c>
      <c r="I6334" s="3">
        <v>12.1676300578035</v>
      </c>
      <c r="J6334" s="3">
        <v>37.0840895341803</v>
      </c>
      <c r="K6334" s="3">
        <v>4.04825737265415</v>
      </c>
      <c r="L6334" s="3">
        <v>19.4350282485876</v>
      </c>
      <c r="M6334" s="3">
        <v>5.17615176151761</v>
      </c>
      <c r="N6334" s="3">
        <v>50.2094554159186</v>
      </c>
      <c r="O6334" s="3">
        <v>22.5837018319646</v>
      </c>
      <c r="P6334" s="3">
        <v>31.5894039735099</v>
      </c>
      <c r="Q6334" s="3">
        <v>36.2232362232362</v>
      </c>
      <c r="R6334" s="3">
        <v>16.234756097561</v>
      </c>
      <c r="S6334" s="3">
        <v>87.0361445783132</v>
      </c>
      <c r="T6334" s="3">
        <v>19.7265625</v>
      </c>
      <c r="U6334" s="3">
        <v>212.983870967742</v>
      </c>
      <c r="V6334" s="3">
        <v>10.840108401084</v>
      </c>
      <c r="W6334" s="3">
        <v>149.7425997426</v>
      </c>
      <c r="X6334" s="3">
        <v>22.5375626043406</v>
      </c>
      <c r="Y6334" s="3">
        <v>185.998526160648</v>
      </c>
      <c r="Z6334" s="3">
        <v>27.2349272349272</v>
      </c>
      <c r="AA6334" s="3">
        <v>0.334502267919196</v>
      </c>
      <c r="AB6334" s="3">
        <v>0.328545735755524</v>
      </c>
      <c r="AC6334" s="3">
        <v>-28.6755771567436</v>
      </c>
      <c r="AD6334" s="3">
        <v>1.24143417832478</v>
      </c>
      <c r="AE6334" s="5">
        <v>3</v>
      </c>
      <c r="AF6334" s="3">
        <v>2.5647762042149</v>
      </c>
      <c r="AG6334" s="3">
        <v>88.2236649557802</v>
      </c>
      <c r="AH6334" s="3">
        <v>77.7205367518553</v>
      </c>
      <c r="AI6334" s="3">
        <v>32.2637876343349</v>
      </c>
      <c r="AJ6334" s="3">
        <v>32.1114610972134</v>
      </c>
      <c r="AK6334" s="3">
        <v>24.1549505626332</v>
      </c>
      <c r="AL6334" s="3">
        <v>24.6084951781336</v>
      </c>
      <c r="AM6334" s="3"/>
      <c r="AN6334" s="5" t="s">
        <v>46</v>
      </c>
      <c r="AO6334" s="1"/>
      <c r="AP6334" s="1"/>
      <c r="AQ6334" s="1"/>
    </row>
    <row r="6335" spans="1:43">
      <c r="A6335" s="1" t="s">
        <v>15740</v>
      </c>
      <c r="B6335" s="1" t="s">
        <v>15741</v>
      </c>
      <c r="C6335" s="3">
        <v>10.6465753424658</v>
      </c>
      <c r="D6335" s="4">
        <v>40351</v>
      </c>
      <c r="E6335" s="3">
        <v>3.2426700565</v>
      </c>
      <c r="F6335" s="5" t="s">
        <v>14962</v>
      </c>
      <c r="G6335" s="5">
        <v>1255</v>
      </c>
      <c r="H6335" s="5" t="s">
        <v>60</v>
      </c>
      <c r="I6335" s="3">
        <v>12.212649898264</v>
      </c>
      <c r="J6335" s="3">
        <v>9.72222222222222</v>
      </c>
      <c r="K6335" s="3">
        <v>3.54745925215724</v>
      </c>
      <c r="L6335" s="3">
        <v>23.8734419942474</v>
      </c>
      <c r="M6335" s="3">
        <v>4.4697916246826</v>
      </c>
      <c r="N6335" s="3">
        <v>22.5519287833828</v>
      </c>
      <c r="O6335" s="3">
        <v>18.8500160484204</v>
      </c>
      <c r="P6335" s="3">
        <v>13.3874239350913</v>
      </c>
      <c r="Q6335" s="3">
        <v>30.5925030229746</v>
      </c>
      <c r="R6335" s="3">
        <v>7.01570680628272</v>
      </c>
      <c r="S6335" s="3">
        <v>68.1260945709282</v>
      </c>
      <c r="T6335" s="3">
        <v>7.97101449275362</v>
      </c>
      <c r="U6335" s="3">
        <v>142.583060364998</v>
      </c>
      <c r="V6335" s="3">
        <v>11.3752122241087</v>
      </c>
      <c r="W6335" s="3">
        <v>95.4751131221719</v>
      </c>
      <c r="X6335" s="3">
        <v>11.3636363636364</v>
      </c>
      <c r="Y6335" s="3">
        <v>169.719042663892</v>
      </c>
      <c r="Z6335" s="3">
        <v>8.7378640776699</v>
      </c>
      <c r="AA6335" s="3">
        <v>0.287659407785296</v>
      </c>
      <c r="AB6335" s="3">
        <v>0.204637028525755</v>
      </c>
      <c r="AC6335" s="3">
        <v>-34.8985115020298</v>
      </c>
      <c r="AD6335" s="3">
        <v>0.715897612573989</v>
      </c>
      <c r="AE6335" s="5">
        <v>3</v>
      </c>
      <c r="AF6335" s="3">
        <v>1.7238125323568</v>
      </c>
      <c r="AG6335" s="3">
        <v>58.4911323567558</v>
      </c>
      <c r="AH6335" s="3">
        <v>60.3239774843902</v>
      </c>
      <c r="AI6335" s="3">
        <v>23.0389326589035</v>
      </c>
      <c r="AJ6335" s="3">
        <v>25.3763440841348</v>
      </c>
      <c r="AK6335" s="3">
        <v>19.294903847786</v>
      </c>
      <c r="AL6335" s="3">
        <v>18.4002983725393</v>
      </c>
      <c r="AM6335" s="3"/>
      <c r="AN6335" s="5" t="s">
        <v>46</v>
      </c>
      <c r="AO6335" s="1"/>
      <c r="AP6335" s="1"/>
      <c r="AQ6335" s="1"/>
    </row>
    <row r="6336" spans="1:43">
      <c r="A6336" s="1" t="s">
        <v>15742</v>
      </c>
      <c r="B6336" s="1" t="s">
        <v>15743</v>
      </c>
      <c r="C6336" s="3">
        <v>10.1835616438356</v>
      </c>
      <c r="D6336" s="4">
        <v>40520</v>
      </c>
      <c r="E6336" s="3">
        <v>2.7893762756</v>
      </c>
      <c r="F6336" s="5" t="s">
        <v>14359</v>
      </c>
      <c r="G6336" s="5">
        <v>1490</v>
      </c>
      <c r="H6336" s="5" t="s">
        <v>60</v>
      </c>
      <c r="I6336" s="3">
        <v>10.6048080420621</v>
      </c>
      <c r="J6336" s="3">
        <v>18.3531746031746</v>
      </c>
      <c r="K6336" s="3">
        <v>4.47276361819091</v>
      </c>
      <c r="L6336" s="3">
        <v>6.51965484180249</v>
      </c>
      <c r="M6336" s="3">
        <v>5.17908241879187</v>
      </c>
      <c r="N6336" s="3">
        <v>18.1998021760633</v>
      </c>
      <c r="O6336" s="3">
        <v>23.7027996597507</v>
      </c>
      <c r="P6336" s="3">
        <v>5.47667342799189</v>
      </c>
      <c r="Q6336" s="3">
        <v>30.0567695777277</v>
      </c>
      <c r="R6336" s="3">
        <v>7.43455497382199</v>
      </c>
      <c r="S6336" s="3">
        <v>91.350114416476</v>
      </c>
      <c r="T6336" s="3">
        <v>3.01932367149758</v>
      </c>
      <c r="U6336" s="3">
        <v>158.325610132839</v>
      </c>
      <c r="V6336" s="3">
        <v>7.13073005093379</v>
      </c>
      <c r="W6336" s="3">
        <v>123.582887700535</v>
      </c>
      <c r="X6336" s="3">
        <v>5</v>
      </c>
      <c r="Y6336" s="3">
        <v>214.360902255639</v>
      </c>
      <c r="Z6336" s="3">
        <v>3.88349514563107</v>
      </c>
      <c r="AA6336" s="3">
        <v>0.406161079025131</v>
      </c>
      <c r="AB6336" s="3">
        <v>0.281849898471717</v>
      </c>
      <c r="AC6336" s="3">
        <v>-31.0208816705336</v>
      </c>
      <c r="AD6336" s="3">
        <v>0.989574189309521</v>
      </c>
      <c r="AE6336" s="5">
        <v>3</v>
      </c>
      <c r="AF6336" s="3">
        <v>2.18045223202088</v>
      </c>
      <c r="AG6336" s="3">
        <v>83.0177702595016</v>
      </c>
      <c r="AH6336" s="3">
        <v>64.1204046245079</v>
      </c>
      <c r="AI6336" s="3">
        <v>28.6547434988665</v>
      </c>
      <c r="AJ6336" s="3">
        <v>29.0408266599845</v>
      </c>
      <c r="AK6336" s="3">
        <v>23.6452763983773</v>
      </c>
      <c r="AL6336" s="3">
        <v>22.1024061717032</v>
      </c>
      <c r="AM6336" s="3"/>
      <c r="AN6336" s="5" t="s">
        <v>46</v>
      </c>
      <c r="AO6336" s="1"/>
      <c r="AP6336" s="1"/>
      <c r="AQ6336" s="1"/>
    </row>
    <row r="6337" spans="1:43">
      <c r="A6337" s="1" t="s">
        <v>15744</v>
      </c>
      <c r="B6337" s="1" t="s">
        <v>15745</v>
      </c>
      <c r="C6337" s="3">
        <v>9.91232876712329</v>
      </c>
      <c r="D6337" s="4">
        <v>40619</v>
      </c>
      <c r="E6337" s="3">
        <v>0.5452387108</v>
      </c>
      <c r="F6337" s="5" t="s">
        <v>5301</v>
      </c>
      <c r="G6337" s="5">
        <v>1952</v>
      </c>
      <c r="H6337" s="5" t="s">
        <v>45</v>
      </c>
      <c r="I6337" s="3">
        <v>2.26244343891401</v>
      </c>
      <c r="J6337" s="3">
        <v>24.8407643312102</v>
      </c>
      <c r="K6337" s="3">
        <v>1.34529147982061</v>
      </c>
      <c r="L6337" s="3">
        <v>9.3167701863354</v>
      </c>
      <c r="M6337" s="3">
        <v>1.1437095972153</v>
      </c>
      <c r="N6337" s="3">
        <v>18.0952380952381</v>
      </c>
      <c r="O6337" s="3">
        <v>2.93522267206477</v>
      </c>
      <c r="P6337" s="3">
        <v>36.7549668874172</v>
      </c>
      <c r="Q6337" s="3">
        <v>3.40620233858667</v>
      </c>
      <c r="R6337" s="3">
        <v>41.2671232876712</v>
      </c>
      <c r="S6337" s="3">
        <v>9.82721382289415</v>
      </c>
      <c r="T6337" s="3">
        <v>40.1129943502825</v>
      </c>
      <c r="U6337" s="3">
        <v>22.9003021148036</v>
      </c>
      <c r="V6337" s="3">
        <v>31.8471337579618</v>
      </c>
      <c r="W6337" s="3">
        <v>18.739054290718</v>
      </c>
      <c r="X6337" s="3">
        <v>60.6635071090047</v>
      </c>
      <c r="Y6337" s="3">
        <v>22.2355769230769</v>
      </c>
      <c r="Z6337" s="3">
        <v>61.6033755274262</v>
      </c>
      <c r="AA6337" s="3">
        <v>0.122394138275775</v>
      </c>
      <c r="AB6337" s="3">
        <v>0.13357199484618</v>
      </c>
      <c r="AC6337" s="3">
        <v>-8.55039637599094</v>
      </c>
      <c r="AD6337" s="3">
        <v>0.687837512002616</v>
      </c>
      <c r="AE6337" s="5">
        <v>3</v>
      </c>
      <c r="AF6337" s="3">
        <v>0.397979866466963</v>
      </c>
      <c r="AG6337" s="3">
        <v>9.75803388305643</v>
      </c>
      <c r="AH6337" s="3">
        <v>10.8327939209113</v>
      </c>
      <c r="AI6337" s="3">
        <v>4.98463136959313</v>
      </c>
      <c r="AJ6337" s="3">
        <v>4.65336322657401</v>
      </c>
      <c r="AK6337" s="3">
        <v>6.2345650266223</v>
      </c>
      <c r="AL6337" s="3">
        <v>9.96644668009492</v>
      </c>
      <c r="AM6337" s="3"/>
      <c r="AN6337" s="5" t="s">
        <v>46</v>
      </c>
      <c r="AO6337" s="1"/>
      <c r="AP6337" s="1"/>
      <c r="AQ6337" s="1"/>
    </row>
    <row r="6338" spans="1:43">
      <c r="A6338" s="1" t="s">
        <v>15746</v>
      </c>
      <c r="B6338" s="1" t="s">
        <v>15747</v>
      </c>
      <c r="C6338" s="3">
        <v>9.63287671232877</v>
      </c>
      <c r="D6338" s="4">
        <v>40721</v>
      </c>
      <c r="E6338" s="3">
        <v>2.4274977276</v>
      </c>
      <c r="F6338" s="5" t="s">
        <v>14359</v>
      </c>
      <c r="G6338" s="5">
        <v>1490</v>
      </c>
      <c r="H6338" s="5" t="s">
        <v>60</v>
      </c>
      <c r="I6338" s="3">
        <v>5.48762736535663</v>
      </c>
      <c r="J6338" s="3">
        <v>55.2579365079365</v>
      </c>
      <c r="K6338" s="3">
        <v>0.253619846905841</v>
      </c>
      <c r="L6338" s="3">
        <v>83.3173537871524</v>
      </c>
      <c r="M6338" s="3">
        <v>-0.735092685599479</v>
      </c>
      <c r="N6338" s="3">
        <v>65.7764589515331</v>
      </c>
      <c r="O6338" s="3">
        <v>4.99348046554306</v>
      </c>
      <c r="P6338" s="3">
        <v>63.6916835699797</v>
      </c>
      <c r="Q6338" s="3">
        <v>8.97744360902256</v>
      </c>
      <c r="R6338" s="3">
        <v>56.5445026178011</v>
      </c>
      <c r="S6338" s="3">
        <v>30.2402204516863</v>
      </c>
      <c r="T6338" s="3">
        <v>57.3671497584541</v>
      </c>
      <c r="U6338" s="3">
        <v>114.197044334975</v>
      </c>
      <c r="V6338" s="3">
        <v>16.6383701188455</v>
      </c>
      <c r="W6338" s="3">
        <v>56.5226781857451</v>
      </c>
      <c r="X6338" s="3">
        <v>40.4545454545455</v>
      </c>
      <c r="Y6338" s="3">
        <v>59.5084372707264</v>
      </c>
      <c r="Z6338" s="3">
        <v>63.1067961165049</v>
      </c>
      <c r="AA6338" s="3">
        <v>0.119305805240982</v>
      </c>
      <c r="AB6338" s="3">
        <v>0.119707646219117</v>
      </c>
      <c r="AC6338" s="3">
        <v>-42.9822412737293</v>
      </c>
      <c r="AD6338" s="3">
        <v>0.374005032477512</v>
      </c>
      <c r="AE6338" s="5">
        <v>5</v>
      </c>
      <c r="AF6338" s="3">
        <v>1.29891452432104</v>
      </c>
      <c r="AG6338" s="3">
        <v>37.413721029114</v>
      </c>
      <c r="AH6338" s="3">
        <v>52.5649828027653</v>
      </c>
      <c r="AI6338" s="3">
        <v>14.590600288624</v>
      </c>
      <c r="AJ6338" s="3">
        <v>15.2854055712176</v>
      </c>
      <c r="AK6338" s="3">
        <v>15.6002569711509</v>
      </c>
      <c r="AL6338" s="3">
        <v>19.2529227720652</v>
      </c>
      <c r="AM6338" s="3"/>
      <c r="AN6338" s="5" t="s">
        <v>46</v>
      </c>
      <c r="AO6338" s="1"/>
      <c r="AP6338" s="1"/>
      <c r="AQ6338" s="1"/>
    </row>
    <row r="6339" spans="1:43">
      <c r="A6339" s="1" t="s">
        <v>15748</v>
      </c>
      <c r="B6339" s="1" t="s">
        <v>15749</v>
      </c>
      <c r="C6339" s="3">
        <v>9.45205479452055</v>
      </c>
      <c r="D6339" s="4">
        <v>40787</v>
      </c>
      <c r="E6339" s="3">
        <v>1.9854193821</v>
      </c>
      <c r="F6339" s="5" t="s">
        <v>807</v>
      </c>
      <c r="G6339" s="5">
        <v>1169</v>
      </c>
      <c r="H6339" s="5" t="s">
        <v>93</v>
      </c>
      <c r="I6339" s="3">
        <v>10.275235742371</v>
      </c>
      <c r="J6339" s="3">
        <v>29.2</v>
      </c>
      <c r="K6339" s="3">
        <v>4.12327101882577</v>
      </c>
      <c r="L6339" s="3">
        <v>11.6947472745292</v>
      </c>
      <c r="M6339" s="3">
        <v>0.59674961909598</v>
      </c>
      <c r="N6339" s="3">
        <v>78.8922155688623</v>
      </c>
      <c r="O6339" s="3">
        <v>25.3887240356083</v>
      </c>
      <c r="P6339" s="3">
        <v>10.6639839034205</v>
      </c>
      <c r="Q6339" s="3">
        <v>28.0174503150751</v>
      </c>
      <c r="R6339" s="3">
        <v>22.2394220846233</v>
      </c>
      <c r="S6339" s="3">
        <v>70.2132230517214</v>
      </c>
      <c r="T6339" s="3">
        <v>22.1810481736368</v>
      </c>
      <c r="U6339" s="3">
        <v>208.048211508554</v>
      </c>
      <c r="V6339" s="3">
        <v>5.37098560354374</v>
      </c>
      <c r="W6339" s="3">
        <v>170.01789213598</v>
      </c>
      <c r="X6339" s="3">
        <v>6.55430711610487</v>
      </c>
      <c r="Y6339" s="3">
        <v>167.443037974684</v>
      </c>
      <c r="Z6339" s="3">
        <v>19.8701298701299</v>
      </c>
      <c r="AA6339" s="3">
        <v>0.224290268067731</v>
      </c>
      <c r="AB6339" s="3">
        <v>0.305669063626567</v>
      </c>
      <c r="AC6339" s="3">
        <v>-25.2529244388239</v>
      </c>
      <c r="AD6339" s="3">
        <v>1.55097705730605</v>
      </c>
      <c r="AE6339" s="5">
        <v>2</v>
      </c>
      <c r="AF6339" s="3">
        <v>2.78322338183837</v>
      </c>
      <c r="AG6339" s="3">
        <v>82.7388621131319</v>
      </c>
      <c r="AH6339" s="3">
        <v>78.5022325590824</v>
      </c>
      <c r="AI6339" s="3">
        <v>36.2570172659334</v>
      </c>
      <c r="AJ6339" s="3">
        <v>28.4325133733726</v>
      </c>
      <c r="AK6339" s="3">
        <v>20.376049014958</v>
      </c>
      <c r="AL6339" s="3">
        <v>18.6365847160607</v>
      </c>
      <c r="AM6339" s="3"/>
      <c r="AN6339" s="5" t="s">
        <v>46</v>
      </c>
      <c r="AO6339" s="1"/>
      <c r="AP6339" s="1"/>
      <c r="AQ6339" s="1"/>
    </row>
    <row r="6340" spans="1:43">
      <c r="A6340" s="1" t="s">
        <v>15750</v>
      </c>
      <c r="B6340" s="1" t="s">
        <v>15751</v>
      </c>
      <c r="C6340" s="3">
        <v>9.03287671232877</v>
      </c>
      <c r="D6340" s="4">
        <v>40940</v>
      </c>
      <c r="E6340" s="3">
        <v>0.5997701707</v>
      </c>
      <c r="F6340" s="5" t="s">
        <v>15718</v>
      </c>
      <c r="G6340" s="5">
        <v>608</v>
      </c>
      <c r="H6340" s="5" t="s">
        <v>93</v>
      </c>
      <c r="I6340" s="3">
        <v>6.07183580387685</v>
      </c>
      <c r="J6340" s="3">
        <v>48.55</v>
      </c>
      <c r="K6340" s="3">
        <v>3.18912922906268</v>
      </c>
      <c r="L6340" s="3">
        <v>25.0247770069376</v>
      </c>
      <c r="M6340" s="3">
        <v>1.0043431053203</v>
      </c>
      <c r="N6340" s="3">
        <v>72.9041916167665</v>
      </c>
      <c r="O6340" s="3">
        <v>7.07913669064748</v>
      </c>
      <c r="P6340" s="3">
        <v>60.1106639839034</v>
      </c>
      <c r="Q6340" s="3">
        <v>10.8430145963658</v>
      </c>
      <c r="R6340" s="3">
        <v>57.0691434468524</v>
      </c>
      <c r="S6340" s="3">
        <v>42.4033677765021</v>
      </c>
      <c r="T6340" s="3">
        <v>49.2323980942298</v>
      </c>
      <c r="U6340" s="3">
        <v>103.667214012042</v>
      </c>
      <c r="V6340" s="3">
        <v>39.7563676633444</v>
      </c>
      <c r="W6340" s="3">
        <v>71.5537113877363</v>
      </c>
      <c r="X6340" s="3">
        <v>44.2571785268415</v>
      </c>
      <c r="Y6340" s="3">
        <v>112.507138777841</v>
      </c>
      <c r="Z6340" s="3">
        <v>36.6233766233766</v>
      </c>
      <c r="AA6340" s="3">
        <v>0.179873451830583</v>
      </c>
      <c r="AB6340" s="3">
        <v>0.175417737623846</v>
      </c>
      <c r="AC6340" s="3">
        <v>-29.3198141106886</v>
      </c>
      <c r="AD6340" s="3">
        <v>0.670930312291522</v>
      </c>
      <c r="AE6340" s="5">
        <v>3</v>
      </c>
      <c r="AF6340" s="3">
        <v>1.33477298975792</v>
      </c>
      <c r="AG6340" s="3">
        <v>48.1109726000425</v>
      </c>
      <c r="AH6340" s="3">
        <v>44.0803639014516</v>
      </c>
      <c r="AI6340" s="3">
        <v>17.3054449388598</v>
      </c>
      <c r="AJ6340" s="3">
        <v>17.5119600938797</v>
      </c>
      <c r="AK6340" s="3">
        <v>19.3922976542743</v>
      </c>
      <c r="AL6340" s="3">
        <v>20.9994186002014</v>
      </c>
      <c r="AM6340" s="3"/>
      <c r="AN6340" s="5" t="s">
        <v>46</v>
      </c>
      <c r="AO6340" s="1"/>
      <c r="AP6340" s="1"/>
      <c r="AQ6340" s="1"/>
    </row>
    <row r="6341" spans="1:43">
      <c r="A6341" s="1" t="s">
        <v>15752</v>
      </c>
      <c r="B6341" s="1" t="s">
        <v>15753</v>
      </c>
      <c r="C6341" s="3">
        <v>8.8986301369863</v>
      </c>
      <c r="D6341" s="4">
        <v>40989</v>
      </c>
      <c r="E6341" s="3">
        <v>84.8400696288</v>
      </c>
      <c r="F6341" s="5" t="s">
        <v>5007</v>
      </c>
      <c r="G6341" s="5">
        <v>2143</v>
      </c>
      <c r="H6341" s="5" t="s">
        <v>71</v>
      </c>
      <c r="I6341" s="3">
        <v>0.590551181102359</v>
      </c>
      <c r="J6341" s="3">
        <v>22.6415094339623</v>
      </c>
      <c r="K6341" s="3">
        <v>0</v>
      </c>
      <c r="L6341" s="3">
        <v>51.5723270440252</v>
      </c>
      <c r="M6341" s="3">
        <v>0.261608894702425</v>
      </c>
      <c r="N6341" s="3">
        <v>15.0943396226415</v>
      </c>
      <c r="O6341" s="3">
        <v>0.988142292490118</v>
      </c>
      <c r="P6341" s="3">
        <v>21.5189873417722</v>
      </c>
      <c r="Q6341" s="3">
        <v>1.99600798403195</v>
      </c>
      <c r="R6341" s="3">
        <v>14.1025641025641</v>
      </c>
      <c r="S6341" s="3">
        <v>3.79146919431279</v>
      </c>
      <c r="T6341" s="3">
        <v>34.2281879194631</v>
      </c>
      <c r="U6341" s="3">
        <v>10.6060606060606</v>
      </c>
      <c r="V6341" s="3">
        <v>35.9712230215827</v>
      </c>
      <c r="W6341" s="3">
        <v>20.5188679245283</v>
      </c>
      <c r="X6341" s="3">
        <v>23.021582733813</v>
      </c>
      <c r="Y6341" s="3">
        <v>29.6954314720812</v>
      </c>
      <c r="Z6341" s="3">
        <v>10.3174603174603</v>
      </c>
      <c r="AA6341" s="3">
        <v>0.20549095717802</v>
      </c>
      <c r="AB6341" s="3">
        <v>0.989454585967216</v>
      </c>
      <c r="AC6341" s="3">
        <v>-1.38980807412309</v>
      </c>
      <c r="AD6341" s="3">
        <v>4.60979340186558</v>
      </c>
      <c r="AE6341" s="5">
        <v>2</v>
      </c>
      <c r="AF6341" s="3">
        <v>0.520306622003137</v>
      </c>
      <c r="AG6341" s="3">
        <v>4.32731290936508</v>
      </c>
      <c r="AH6341" s="3">
        <v>5.45204775576229</v>
      </c>
      <c r="AI6341" s="3">
        <v>6.5952940526576</v>
      </c>
      <c r="AJ6341" s="3">
        <v>5.69489775343053</v>
      </c>
      <c r="AK6341" s="3">
        <v>6.49665697262287</v>
      </c>
      <c r="AL6341" s="3">
        <v>7.72439598650816</v>
      </c>
      <c r="AM6341" s="3">
        <v>10</v>
      </c>
      <c r="AN6341" s="5" t="s">
        <v>56</v>
      </c>
      <c r="AO6341" s="1"/>
      <c r="AP6341" s="1"/>
      <c r="AQ6341" s="1"/>
    </row>
    <row r="6342" spans="1:43">
      <c r="A6342" s="1" t="s">
        <v>15754</v>
      </c>
      <c r="B6342" s="1" t="s">
        <v>15755</v>
      </c>
      <c r="C6342" s="3">
        <v>8.56712328767123</v>
      </c>
      <c r="D6342" s="4">
        <v>41110</v>
      </c>
      <c r="E6342" s="3">
        <v>1.4501739068</v>
      </c>
      <c r="F6342" s="5" t="s">
        <v>8432</v>
      </c>
      <c r="G6342" s="5">
        <v>1293</v>
      </c>
      <c r="H6342" s="5" t="s">
        <v>45</v>
      </c>
      <c r="I6342" s="3">
        <v>0.857959961868462</v>
      </c>
      <c r="J6342" s="3">
        <v>54.2993630573248</v>
      </c>
      <c r="K6342" s="3">
        <v>0.0946073793756115</v>
      </c>
      <c r="L6342" s="3">
        <v>73.6024844720497</v>
      </c>
      <c r="M6342" s="3">
        <v>0.666032350142738</v>
      </c>
      <c r="N6342" s="3">
        <v>28.4126984126984</v>
      </c>
      <c r="O6342" s="3">
        <v>0.957128620893109</v>
      </c>
      <c r="P6342" s="3">
        <v>65.728476821192</v>
      </c>
      <c r="Q6342" s="3">
        <v>1.05282266008249</v>
      </c>
      <c r="R6342" s="3">
        <v>69.6917808219178</v>
      </c>
      <c r="S6342" s="3">
        <v>3.62715712954582</v>
      </c>
      <c r="T6342" s="3">
        <v>77.2128060263653</v>
      </c>
      <c r="U6342" s="3">
        <v>12.6656312808044</v>
      </c>
      <c r="V6342" s="3">
        <v>72.3991507430998</v>
      </c>
      <c r="W6342" s="3">
        <v>14.0537088735864</v>
      </c>
      <c r="X6342" s="3">
        <v>77.4881516587678</v>
      </c>
      <c r="Y6342" s="3">
        <v>21.4796563277549</v>
      </c>
      <c r="Z6342" s="3">
        <v>64.1350210970464</v>
      </c>
      <c r="AA6342" s="3">
        <v>0.115321651320827</v>
      </c>
      <c r="AB6342" s="3">
        <v>0.140030641118949</v>
      </c>
      <c r="AC6342" s="3">
        <v>-7.76794493608653</v>
      </c>
      <c r="AD6342" s="3">
        <v>0.575756702833184</v>
      </c>
      <c r="AE6342" s="5">
        <v>3</v>
      </c>
      <c r="AF6342" s="3">
        <v>0.297632821423193</v>
      </c>
      <c r="AG6342" s="3">
        <v>4.3972003706318</v>
      </c>
      <c r="AH6342" s="3">
        <v>6.75718482508125</v>
      </c>
      <c r="AI6342" s="3">
        <v>3.22610114270112</v>
      </c>
      <c r="AJ6342" s="3">
        <v>2.72165144736825</v>
      </c>
      <c r="AK6342" s="3">
        <v>4.24901450442756</v>
      </c>
      <c r="AL6342" s="3">
        <v>5.86996436371761</v>
      </c>
      <c r="AM6342" s="3"/>
      <c r="AN6342" s="5" t="s">
        <v>46</v>
      </c>
      <c r="AO6342" s="1"/>
      <c r="AP6342" s="1"/>
      <c r="AQ6342" s="1"/>
    </row>
    <row r="6343" spans="1:43">
      <c r="A6343" s="1" t="s">
        <v>15756</v>
      </c>
      <c r="B6343" s="1" t="s">
        <v>15757</v>
      </c>
      <c r="C6343" s="3">
        <v>8.48219178082192</v>
      </c>
      <c r="D6343" s="4">
        <v>41141</v>
      </c>
      <c r="E6343" s="3">
        <v>9.4607378559</v>
      </c>
      <c r="F6343" s="5" t="s">
        <v>13423</v>
      </c>
      <c r="G6343" s="5">
        <v>1283</v>
      </c>
      <c r="H6343" s="5" t="s">
        <v>45</v>
      </c>
      <c r="I6343" s="3">
        <v>-0.402894260812355</v>
      </c>
      <c r="J6343" s="3">
        <v>82.3248407643312</v>
      </c>
      <c r="K6343" s="3">
        <v>0.464460479389566</v>
      </c>
      <c r="L6343" s="3">
        <v>49.8447204968944</v>
      </c>
      <c r="M6343" s="3">
        <v>-0.115444875072137</v>
      </c>
      <c r="N6343" s="3">
        <v>53.1746031746032</v>
      </c>
      <c r="O6343" s="3">
        <v>-1.77002305664375</v>
      </c>
      <c r="P6343" s="3">
        <v>90.8940397350993</v>
      </c>
      <c r="Q6343" s="3">
        <v>-0.252120543170244</v>
      </c>
      <c r="R6343" s="3">
        <v>80.6506849315068</v>
      </c>
      <c r="S6343" s="3">
        <v>5.55665802022597</v>
      </c>
      <c r="T6343" s="3">
        <v>67.608286252354</v>
      </c>
      <c r="U6343" s="3">
        <v>17.0291465202505</v>
      </c>
      <c r="V6343" s="3">
        <v>51.8046709129512</v>
      </c>
      <c r="W6343" s="3">
        <v>20.956223999085</v>
      </c>
      <c r="X6343" s="3">
        <v>52.3696682464455</v>
      </c>
      <c r="Y6343" s="3">
        <v>23.5548928740653</v>
      </c>
      <c r="Z6343" s="3">
        <v>56.5400843881857</v>
      </c>
      <c r="AA6343" s="3">
        <v>0.0956253990760631</v>
      </c>
      <c r="AB6343" s="3">
        <v>0.247623952584731</v>
      </c>
      <c r="AC6343" s="3">
        <v>-3.70998116760829</v>
      </c>
      <c r="AD6343" s="3">
        <v>1.76147870464488</v>
      </c>
      <c r="AE6343" s="5">
        <v>2</v>
      </c>
      <c r="AF6343" s="3">
        <v>0.509139611272035</v>
      </c>
      <c r="AG6343" s="3">
        <v>4.81358005486101</v>
      </c>
      <c r="AH6343" s="3">
        <v>8.79322289145767</v>
      </c>
      <c r="AI6343" s="3">
        <v>6.26497962266737</v>
      </c>
      <c r="AJ6343" s="3">
        <v>5.23975629081523</v>
      </c>
      <c r="AK6343" s="3">
        <v>4.76885487643834</v>
      </c>
      <c r="AL6343" s="3">
        <v>6.9733037915003</v>
      </c>
      <c r="AM6343" s="3"/>
      <c r="AN6343" s="5" t="s">
        <v>46</v>
      </c>
      <c r="AO6343" s="1"/>
      <c r="AP6343" s="1"/>
      <c r="AQ6343" s="1"/>
    </row>
    <row r="6344" spans="1:43">
      <c r="A6344" s="1" t="s">
        <v>15758</v>
      </c>
      <c r="B6344" s="1" t="s">
        <v>15759</v>
      </c>
      <c r="C6344" s="3">
        <v>0.786301369863014</v>
      </c>
      <c r="D6344" s="4">
        <v>43950</v>
      </c>
      <c r="E6344" s="3">
        <v>5.9240025134</v>
      </c>
      <c r="F6344" s="5" t="s">
        <v>15760</v>
      </c>
      <c r="G6344" s="5">
        <v>288</v>
      </c>
      <c r="H6344" s="5" t="s">
        <v>198</v>
      </c>
      <c r="I6344" s="3">
        <v>0.148118890095789</v>
      </c>
      <c r="J6344" s="3">
        <v>68.5185185185185</v>
      </c>
      <c r="K6344" s="3">
        <v>0.0591949486977046</v>
      </c>
      <c r="L6344" s="3">
        <v>7.97872340425532</v>
      </c>
      <c r="M6344" s="3">
        <v>0.0493242576699166</v>
      </c>
      <c r="N6344" s="3">
        <v>56.4986737400531</v>
      </c>
      <c r="O6344" s="3">
        <v>0.595120015869868</v>
      </c>
      <c r="P6344" s="3">
        <v>58.3333333333333</v>
      </c>
      <c r="Q6344" s="3">
        <v>1.16708229426434</v>
      </c>
      <c r="R6344" s="3">
        <v>54.7619047619048</v>
      </c>
      <c r="S6344" s="3"/>
      <c r="T6344" s="3"/>
      <c r="U6344" s="3"/>
      <c r="V6344" s="3"/>
      <c r="W6344" s="3"/>
      <c r="X6344" s="3"/>
      <c r="Y6344" s="3"/>
      <c r="Z6344" s="3"/>
      <c r="AA6344" s="3">
        <v>0.0332377049995722</v>
      </c>
      <c r="AB6344" s="3">
        <v>0.0466893810445415</v>
      </c>
      <c r="AC6344" s="3">
        <v>-0.138026224982753</v>
      </c>
      <c r="AD6344" s="3"/>
      <c r="AE6344" s="5">
        <v>1</v>
      </c>
      <c r="AF6344" s="3">
        <v>0.125912609700371</v>
      </c>
      <c r="AG6344" s="3"/>
      <c r="AH6344" s="3"/>
      <c r="AI6344" s="3"/>
      <c r="AJ6344" s="3"/>
      <c r="AK6344" s="3"/>
      <c r="AL6344" s="3"/>
      <c r="AM6344" s="3"/>
      <c r="AN6344" s="5" t="s">
        <v>46</v>
      </c>
      <c r="AO6344" s="1"/>
      <c r="AP6344" s="1"/>
      <c r="AQ6344" s="1"/>
    </row>
    <row r="6345" spans="1:43">
      <c r="A6345" s="1" t="s">
        <v>15761</v>
      </c>
      <c r="B6345" s="1" t="s">
        <v>15762</v>
      </c>
      <c r="C6345" s="3">
        <v>8.01917808219178</v>
      </c>
      <c r="D6345" s="4">
        <v>41310</v>
      </c>
      <c r="E6345" s="3">
        <v>6.8906671702</v>
      </c>
      <c r="F6345" s="5" t="s">
        <v>14962</v>
      </c>
      <c r="G6345" s="5">
        <v>1255</v>
      </c>
      <c r="H6345" s="5" t="s">
        <v>60</v>
      </c>
      <c r="I6345" s="3">
        <v>6.80922001731158</v>
      </c>
      <c r="J6345" s="3">
        <v>50.5952380952381</v>
      </c>
      <c r="K6345" s="3">
        <v>3.75572233813958</v>
      </c>
      <c r="L6345" s="3">
        <v>16.2991371045062</v>
      </c>
      <c r="M6345" s="3">
        <v>2.83659485153406</v>
      </c>
      <c r="N6345" s="3">
        <v>45.7962413452028</v>
      </c>
      <c r="O6345" s="3">
        <v>11.1529992660306</v>
      </c>
      <c r="P6345" s="3">
        <v>49.1886409736308</v>
      </c>
      <c r="Q6345" s="3">
        <v>20.4432072879763</v>
      </c>
      <c r="R6345" s="3">
        <v>30.7853403141361</v>
      </c>
      <c r="S6345" s="3">
        <v>47.4399256538479</v>
      </c>
      <c r="T6345" s="3">
        <v>37.1980676328502</v>
      </c>
      <c r="U6345" s="3">
        <v>90.3067344490775</v>
      </c>
      <c r="V6345" s="3">
        <v>33.106960950764</v>
      </c>
      <c r="W6345" s="3">
        <v>67.5905432595574</v>
      </c>
      <c r="X6345" s="3">
        <v>29.0909090909091</v>
      </c>
      <c r="Y6345" s="3">
        <v>182.586938083121</v>
      </c>
      <c r="Z6345" s="3">
        <v>6.79611650485437</v>
      </c>
      <c r="AA6345" s="3">
        <v>0.259231632660733</v>
      </c>
      <c r="AB6345" s="3">
        <v>0.177823362042334</v>
      </c>
      <c r="AC6345" s="3">
        <v>-27.9532967032967</v>
      </c>
      <c r="AD6345" s="3">
        <v>0.670565428987897</v>
      </c>
      <c r="AE6345" s="5">
        <v>3</v>
      </c>
      <c r="AF6345" s="3">
        <v>1.2987959829081</v>
      </c>
      <c r="AG6345" s="3">
        <v>38.3085396130696</v>
      </c>
      <c r="AH6345" s="3">
        <v>43.1617236599083</v>
      </c>
      <c r="AI6345" s="3">
        <v>18.0841703052962</v>
      </c>
      <c r="AJ6345" s="3">
        <v>24.1375825966179</v>
      </c>
      <c r="AK6345" s="3">
        <v>19.7943076799049</v>
      </c>
      <c r="AL6345" s="3"/>
      <c r="AM6345" s="3"/>
      <c r="AN6345" s="5" t="s">
        <v>46</v>
      </c>
      <c r="AO6345" s="1"/>
      <c r="AP6345" s="1"/>
      <c r="AQ6345" s="1"/>
    </row>
    <row r="6346" spans="1:43">
      <c r="A6346" s="1" t="s">
        <v>15763</v>
      </c>
      <c r="B6346" s="1" t="s">
        <v>15764</v>
      </c>
      <c r="C6346" s="3">
        <v>8.72602739726027</v>
      </c>
      <c r="D6346" s="4">
        <v>41052</v>
      </c>
      <c r="E6346" s="3">
        <v>2.3652653845</v>
      </c>
      <c r="F6346" s="5" t="s">
        <v>1592</v>
      </c>
      <c r="G6346" s="5">
        <v>2596</v>
      </c>
      <c r="H6346" s="5" t="s">
        <v>55</v>
      </c>
      <c r="I6346" s="3">
        <v>10.6268011527378</v>
      </c>
      <c r="J6346" s="3">
        <v>47.8523895946763</v>
      </c>
      <c r="K6346" s="3">
        <v>3.12290127602419</v>
      </c>
      <c r="L6346" s="3">
        <v>38.4180790960452</v>
      </c>
      <c r="M6346" s="3">
        <v>5.60522696011006</v>
      </c>
      <c r="N6346" s="3">
        <v>45.6014362657092</v>
      </c>
      <c r="O6346" s="3">
        <v>18.4799382716049</v>
      </c>
      <c r="P6346" s="3">
        <v>52.9801324503311</v>
      </c>
      <c r="Q6346" s="3">
        <v>23.3828846926477</v>
      </c>
      <c r="R6346" s="3">
        <v>50.7621951219512</v>
      </c>
      <c r="S6346" s="3">
        <v>75.7870635374929</v>
      </c>
      <c r="T6346" s="3">
        <v>34.08203125</v>
      </c>
      <c r="U6346" s="3">
        <v>134.248665141114</v>
      </c>
      <c r="V6346" s="3">
        <v>54.4715447154472</v>
      </c>
      <c r="W6346" s="3">
        <v>94.7368421052632</v>
      </c>
      <c r="X6346" s="3">
        <v>60.4340567612688</v>
      </c>
      <c r="Y6346" s="3">
        <v>137.630638497409</v>
      </c>
      <c r="Z6346" s="3">
        <v>51.975051975052</v>
      </c>
      <c r="AA6346" s="3">
        <v>0.319993976909443</v>
      </c>
      <c r="AB6346" s="3">
        <v>0.220429284549602</v>
      </c>
      <c r="AC6346" s="3">
        <v>-30.7252998286693</v>
      </c>
      <c r="AD6346" s="3">
        <v>0.808015003746529</v>
      </c>
      <c r="AE6346" s="5">
        <v>5</v>
      </c>
      <c r="AF6346" s="3">
        <v>1.69252671749936</v>
      </c>
      <c r="AG6346" s="3">
        <v>71.0668539428241</v>
      </c>
      <c r="AH6346" s="3">
        <v>56.5789776749834</v>
      </c>
      <c r="AI6346" s="3">
        <v>23.6647915377084</v>
      </c>
      <c r="AJ6346" s="3">
        <v>16.4117725360382</v>
      </c>
      <c r="AK6346" s="3">
        <v>24.0787180631317</v>
      </c>
      <c r="AL6346" s="3">
        <v>25.0079104074919</v>
      </c>
      <c r="AM6346" s="3"/>
      <c r="AN6346" s="5" t="s">
        <v>46</v>
      </c>
      <c r="AO6346" s="1"/>
      <c r="AP6346" s="1"/>
      <c r="AQ6346" s="1"/>
    </row>
    <row r="6347" spans="1:43">
      <c r="A6347" s="1" t="s">
        <v>15765</v>
      </c>
      <c r="B6347" s="1" t="s">
        <v>15766</v>
      </c>
      <c r="C6347" s="3">
        <v>16.8904109589041</v>
      </c>
      <c r="D6347" s="4">
        <v>38072</v>
      </c>
      <c r="E6347" s="3">
        <v>2.470742328</v>
      </c>
      <c r="F6347" s="5" t="s">
        <v>4008</v>
      </c>
      <c r="G6347" s="5">
        <v>1358</v>
      </c>
      <c r="H6347" s="5" t="s">
        <v>55</v>
      </c>
      <c r="I6347" s="3">
        <v>12.6420664206642</v>
      </c>
      <c r="J6347" s="3">
        <v>33.2123411978221</v>
      </c>
      <c r="K6347" s="3">
        <v>2.9336390612355</v>
      </c>
      <c r="L6347" s="3">
        <v>42.8813559322034</v>
      </c>
      <c r="M6347" s="3">
        <v>8.1868443436348</v>
      </c>
      <c r="N6347" s="3">
        <v>23.5786953919809</v>
      </c>
      <c r="O6347" s="3">
        <v>19.4661865998747</v>
      </c>
      <c r="P6347" s="3">
        <v>48.5430463576159</v>
      </c>
      <c r="Q6347" s="3">
        <v>26.5798639907115</v>
      </c>
      <c r="R6347" s="3">
        <v>41.3871951219512</v>
      </c>
      <c r="S6347" s="3">
        <v>60.6831684179763</v>
      </c>
      <c r="T6347" s="3">
        <v>58.10546875</v>
      </c>
      <c r="U6347" s="3">
        <v>137.361338552072</v>
      </c>
      <c r="V6347" s="3">
        <v>52.8455284552846</v>
      </c>
      <c r="W6347" s="3">
        <v>119.030311655419</v>
      </c>
      <c r="X6347" s="3">
        <v>45.575959933222</v>
      </c>
      <c r="Y6347" s="3">
        <v>181.502563490967</v>
      </c>
      <c r="Z6347" s="3">
        <v>29.7297297297297</v>
      </c>
      <c r="AA6347" s="3">
        <v>0.329542891825946</v>
      </c>
      <c r="AB6347" s="3">
        <v>0.300622700812062</v>
      </c>
      <c r="AC6347" s="3">
        <v>-23.4717640209587</v>
      </c>
      <c r="AD6347" s="3">
        <v>1.26986250665337</v>
      </c>
      <c r="AE6347" s="5">
        <v>3</v>
      </c>
      <c r="AF6347" s="3">
        <v>2.06828328418148</v>
      </c>
      <c r="AG6347" s="3">
        <v>57.1954727202255</v>
      </c>
      <c r="AH6347" s="3">
        <v>56.7627846026678</v>
      </c>
      <c r="AI6347" s="3">
        <v>27.7639513773344</v>
      </c>
      <c r="AJ6347" s="3">
        <v>24.3929448030299</v>
      </c>
      <c r="AK6347" s="3">
        <v>26.6379490091849</v>
      </c>
      <c r="AL6347" s="3">
        <v>25.448378632885</v>
      </c>
      <c r="AM6347" s="3"/>
      <c r="AN6347" s="5" t="s">
        <v>46</v>
      </c>
      <c r="AO6347" s="1"/>
      <c r="AP6347" s="1"/>
      <c r="AQ6347" s="1"/>
    </row>
    <row r="6348" spans="1:43">
      <c r="A6348" s="1" t="s">
        <v>15767</v>
      </c>
      <c r="B6348" s="1" t="s">
        <v>15768</v>
      </c>
      <c r="C6348" s="3">
        <v>11.1260273972603</v>
      </c>
      <c r="D6348" s="4">
        <v>40176</v>
      </c>
      <c r="E6348" s="3">
        <v>27.7443861873</v>
      </c>
      <c r="F6348" s="5" t="s">
        <v>86</v>
      </c>
      <c r="G6348" s="5">
        <v>2256</v>
      </c>
      <c r="H6348" s="5" t="s">
        <v>71</v>
      </c>
      <c r="I6348" s="3">
        <v>0.886560548055617</v>
      </c>
      <c r="J6348" s="3">
        <v>20.7547169811321</v>
      </c>
      <c r="K6348" s="3">
        <v>0.0799520287827308</v>
      </c>
      <c r="L6348" s="3">
        <v>41.5094339622642</v>
      </c>
      <c r="M6348" s="3">
        <v>0.508531281365001</v>
      </c>
      <c r="N6348" s="3">
        <v>7.54716981132075</v>
      </c>
      <c r="O6348" s="3">
        <v>1.53440584020548</v>
      </c>
      <c r="P6348" s="3">
        <v>12.0253164556962</v>
      </c>
      <c r="Q6348" s="3">
        <v>4.49463395453095</v>
      </c>
      <c r="R6348" s="3">
        <v>5.12820512820513</v>
      </c>
      <c r="S6348" s="3">
        <v>9.35536330647023</v>
      </c>
      <c r="T6348" s="3">
        <v>12.751677852349</v>
      </c>
      <c r="U6348" s="3">
        <v>14.881428422468</v>
      </c>
      <c r="V6348" s="3">
        <v>14.3884892086331</v>
      </c>
      <c r="W6348" s="3">
        <v>22.776543800107</v>
      </c>
      <c r="X6348" s="3">
        <v>13.6690647482014</v>
      </c>
      <c r="Y6348" s="3">
        <v>31.3430742830172</v>
      </c>
      <c r="Z6348" s="3">
        <v>7.93650793650794</v>
      </c>
      <c r="AA6348" s="3">
        <v>0.308145452308532</v>
      </c>
      <c r="AB6348" s="3">
        <v>0.651604858801198</v>
      </c>
      <c r="AC6348" s="3">
        <v>-1.80034441371393</v>
      </c>
      <c r="AD6348" s="3">
        <v>3.92472239822696</v>
      </c>
      <c r="AE6348" s="5">
        <v>2</v>
      </c>
      <c r="AF6348" s="3">
        <v>0.560347741268214</v>
      </c>
      <c r="AG6348" s="3">
        <v>8.30858332513169</v>
      </c>
      <c r="AH6348" s="3">
        <v>7.34669421506335</v>
      </c>
      <c r="AI6348" s="3">
        <v>7.14578651806685</v>
      </c>
      <c r="AJ6348" s="3">
        <v>5.94613050038986</v>
      </c>
      <c r="AK6348" s="3">
        <v>7.05501146957459</v>
      </c>
      <c r="AL6348" s="3">
        <v>7.63378010638669</v>
      </c>
      <c r="AM6348" s="3">
        <v>500</v>
      </c>
      <c r="AN6348" s="5" t="s">
        <v>56</v>
      </c>
      <c r="AO6348" s="1"/>
      <c r="AP6348" s="1"/>
      <c r="AQ6348" s="1"/>
    </row>
    <row r="6349" spans="1:43">
      <c r="A6349" s="1" t="s">
        <v>15769</v>
      </c>
      <c r="B6349" s="1" t="s">
        <v>15770</v>
      </c>
      <c r="C6349" s="3">
        <v>11.3945205479452</v>
      </c>
      <c r="D6349" s="4">
        <v>40078</v>
      </c>
      <c r="E6349" s="3">
        <v>4.3030903918</v>
      </c>
      <c r="F6349" s="5" t="s">
        <v>507</v>
      </c>
      <c r="G6349" s="5">
        <v>514</v>
      </c>
      <c r="H6349" s="5" t="s">
        <v>55</v>
      </c>
      <c r="I6349" s="3">
        <v>4.38728251345599</v>
      </c>
      <c r="J6349" s="3">
        <v>82.032667876588</v>
      </c>
      <c r="K6349" s="3">
        <v>0.515262000180784</v>
      </c>
      <c r="L6349" s="3">
        <v>84.0112994350282</v>
      </c>
      <c r="M6349" s="3">
        <v>3.75738724727838</v>
      </c>
      <c r="N6349" s="3">
        <v>63.016157989228</v>
      </c>
      <c r="O6349" s="3">
        <v>5.46983685342102</v>
      </c>
      <c r="P6349" s="3">
        <v>90.5960264900662</v>
      </c>
      <c r="Q6349" s="3">
        <v>15.6096208497955</v>
      </c>
      <c r="R6349" s="3">
        <v>73.094512195122</v>
      </c>
      <c r="S6349" s="3">
        <v>49.286193779369</v>
      </c>
      <c r="T6349" s="3">
        <v>75.1953125</v>
      </c>
      <c r="U6349" s="3">
        <v>89.4910247670984</v>
      </c>
      <c r="V6349" s="3">
        <v>81.9783197831978</v>
      </c>
      <c r="W6349" s="3">
        <v>58.2222643836266</v>
      </c>
      <c r="X6349" s="3">
        <v>85.4757929883139</v>
      </c>
      <c r="Y6349" s="3">
        <v>109.653698699013</v>
      </c>
      <c r="Z6349" s="3">
        <v>67.5675675675676</v>
      </c>
      <c r="AA6349" s="3">
        <v>0.242530089787488</v>
      </c>
      <c r="AB6349" s="3">
        <v>0.155590788191662</v>
      </c>
      <c r="AC6349" s="3">
        <v>-26.3323022536456</v>
      </c>
      <c r="AD6349" s="3">
        <v>0.62635731645413</v>
      </c>
      <c r="AE6349" s="5">
        <v>3</v>
      </c>
      <c r="AF6349" s="3">
        <v>1.30864170737182</v>
      </c>
      <c r="AG6349" s="3">
        <v>51.6420217502704</v>
      </c>
      <c r="AH6349" s="3">
        <v>40.8041447936652</v>
      </c>
      <c r="AI6349" s="3">
        <v>16.1461640105508</v>
      </c>
      <c r="AJ6349" s="3">
        <v>17.1018948855558</v>
      </c>
      <c r="AK6349" s="3">
        <v>21.3180557292661</v>
      </c>
      <c r="AL6349" s="3">
        <v>21.4670039160781</v>
      </c>
      <c r="AM6349" s="3"/>
      <c r="AN6349" s="5" t="s">
        <v>46</v>
      </c>
      <c r="AO6349" s="1"/>
      <c r="AP6349" s="1"/>
      <c r="AQ6349" s="1"/>
    </row>
    <row r="6350" spans="1:43">
      <c r="A6350" s="1" t="s">
        <v>15771</v>
      </c>
      <c r="B6350" s="1" t="s">
        <v>15772</v>
      </c>
      <c r="C6350" s="3">
        <v>10.7424657534247</v>
      </c>
      <c r="D6350" s="4">
        <v>40316</v>
      </c>
      <c r="E6350" s="3">
        <v>7.4205575012</v>
      </c>
      <c r="F6350" s="5" t="s">
        <v>4008</v>
      </c>
      <c r="G6350" s="5">
        <v>1323</v>
      </c>
      <c r="H6350" s="5" t="s">
        <v>55</v>
      </c>
      <c r="I6350" s="3">
        <v>13.2807301074247</v>
      </c>
      <c r="J6350" s="3">
        <v>29.2800967937084</v>
      </c>
      <c r="K6350" s="3">
        <v>2.84826514759192</v>
      </c>
      <c r="L6350" s="3">
        <v>44.6892655367232</v>
      </c>
      <c r="M6350" s="3">
        <v>9.01854943848494</v>
      </c>
      <c r="N6350" s="3">
        <v>17.2950329144225</v>
      </c>
      <c r="O6350" s="3">
        <v>21.1468076453843</v>
      </c>
      <c r="P6350" s="3">
        <v>39.1390728476821</v>
      </c>
      <c r="Q6350" s="3">
        <v>26.5303955402177</v>
      </c>
      <c r="R6350" s="3">
        <v>41.6158536585366</v>
      </c>
      <c r="S6350" s="3">
        <v>68.0203045685279</v>
      </c>
      <c r="T6350" s="3">
        <v>45.703125</v>
      </c>
      <c r="U6350" s="3">
        <v>143.568910010731</v>
      </c>
      <c r="V6350" s="3">
        <v>49.0514905149051</v>
      </c>
      <c r="W6350" s="3">
        <v>131.266375545852</v>
      </c>
      <c r="X6350" s="3">
        <v>34.7245409015025</v>
      </c>
      <c r="Y6350" s="3">
        <v>159.375600204205</v>
      </c>
      <c r="Z6350" s="3">
        <v>41.7879417879418</v>
      </c>
      <c r="AA6350" s="3">
        <v>0.315105126675241</v>
      </c>
      <c r="AB6350" s="3">
        <v>0.294760373799559</v>
      </c>
      <c r="AC6350" s="3">
        <v>-22.8840935521385</v>
      </c>
      <c r="AD6350" s="3">
        <v>1.40600156675055</v>
      </c>
      <c r="AE6350" s="5">
        <v>3</v>
      </c>
      <c r="AF6350" s="3">
        <v>2.22344493492236</v>
      </c>
      <c r="AG6350" s="3">
        <v>63.3550913055876</v>
      </c>
      <c r="AH6350" s="3">
        <v>59.4369333670031</v>
      </c>
      <c r="AI6350" s="3">
        <v>30.8324143712255</v>
      </c>
      <c r="AJ6350" s="3">
        <v>24.1139562830102</v>
      </c>
      <c r="AK6350" s="3">
        <v>29.1541915171213</v>
      </c>
      <c r="AL6350" s="3">
        <v>29.3797573680835</v>
      </c>
      <c r="AM6350" s="3"/>
      <c r="AN6350" s="5" t="s">
        <v>46</v>
      </c>
      <c r="AO6350" s="1"/>
      <c r="AP6350" s="1"/>
      <c r="AQ6350" s="1"/>
    </row>
    <row r="6351" spans="1:43">
      <c r="A6351" s="1" t="s">
        <v>15773</v>
      </c>
      <c r="B6351" s="1" t="s">
        <v>15774</v>
      </c>
      <c r="C6351" s="3">
        <v>10.1972602739726</v>
      </c>
      <c r="D6351" s="4">
        <v>40515</v>
      </c>
      <c r="E6351" s="3">
        <v>1.3004427338</v>
      </c>
      <c r="F6351" s="5" t="s">
        <v>4008</v>
      </c>
      <c r="G6351" s="5">
        <v>786</v>
      </c>
      <c r="H6351" s="5" t="s">
        <v>93</v>
      </c>
      <c r="I6351" s="3">
        <v>14.1676920372649</v>
      </c>
      <c r="J6351" s="3">
        <v>12.4</v>
      </c>
      <c r="K6351" s="3">
        <v>1.98633901232628</v>
      </c>
      <c r="L6351" s="3">
        <v>44.6977205153617</v>
      </c>
      <c r="M6351" s="3">
        <v>11.2252761366555</v>
      </c>
      <c r="N6351" s="3">
        <v>3.34331337325349</v>
      </c>
      <c r="O6351" s="3">
        <v>21.4699831681317</v>
      </c>
      <c r="P6351" s="3">
        <v>19.4164989939638</v>
      </c>
      <c r="Q6351" s="3">
        <v>25.8720930232558</v>
      </c>
      <c r="R6351" s="3">
        <v>25.7481940144479</v>
      </c>
      <c r="S6351" s="3">
        <v>59.857248338666</v>
      </c>
      <c r="T6351" s="3">
        <v>31.921651667549</v>
      </c>
      <c r="U6351" s="3">
        <v>123.080886141164</v>
      </c>
      <c r="V6351" s="3">
        <v>31.8936877076412</v>
      </c>
      <c r="W6351" s="3">
        <v>53.5460992907801</v>
      </c>
      <c r="X6351" s="3">
        <v>56.0549313358302</v>
      </c>
      <c r="Y6351" s="3">
        <v>8.12385550191443</v>
      </c>
      <c r="Z6351" s="3">
        <v>98.8311688311688</v>
      </c>
      <c r="AA6351" s="3">
        <v>0.33144518298641</v>
      </c>
      <c r="AB6351" s="3">
        <v>0.152638730423896</v>
      </c>
      <c r="AC6351" s="3">
        <v>-40.5171457107979</v>
      </c>
      <c r="AD6351" s="3">
        <v>0.378516453408403</v>
      </c>
      <c r="AE6351" s="5">
        <v>7</v>
      </c>
      <c r="AF6351" s="3">
        <v>1.14249815851763</v>
      </c>
      <c r="AG6351" s="3">
        <v>54.5573638451473</v>
      </c>
      <c r="AH6351" s="3">
        <v>52.8638197143352</v>
      </c>
      <c r="AI6351" s="3">
        <v>13.6879346316331</v>
      </c>
      <c r="AJ6351" s="3">
        <v>9.60173916155533</v>
      </c>
      <c r="AK6351" s="3">
        <v>6.78347755580833</v>
      </c>
      <c r="AL6351" s="3">
        <v>10.9967567425442</v>
      </c>
      <c r="AM6351" s="3"/>
      <c r="AN6351" s="5" t="s">
        <v>46</v>
      </c>
      <c r="AO6351" s="1"/>
      <c r="AP6351" s="1"/>
      <c r="AQ6351" s="1"/>
    </row>
    <row r="6352" spans="1:43">
      <c r="A6352" s="1" t="s">
        <v>15775</v>
      </c>
      <c r="B6352" s="1" t="s">
        <v>15776</v>
      </c>
      <c r="C6352" s="3">
        <v>9.74520547945206</v>
      </c>
      <c r="D6352" s="4">
        <v>40680</v>
      </c>
      <c r="E6352" s="3">
        <v>10.694679056</v>
      </c>
      <c r="F6352" s="5" t="s">
        <v>2075</v>
      </c>
      <c r="G6352" s="5">
        <v>541</v>
      </c>
      <c r="H6352" s="5" t="s">
        <v>55</v>
      </c>
      <c r="I6352" s="3">
        <v>14.4341801385681</v>
      </c>
      <c r="J6352" s="3">
        <v>21.8390804597701</v>
      </c>
      <c r="K6352" s="3">
        <v>3.7696335078534</v>
      </c>
      <c r="L6352" s="3">
        <v>24.8022598870057</v>
      </c>
      <c r="M6352" s="3">
        <v>7.89330430048993</v>
      </c>
      <c r="N6352" s="3">
        <v>26.0921603830042</v>
      </c>
      <c r="O6352" s="3">
        <v>21.819299323909</v>
      </c>
      <c r="P6352" s="3">
        <v>35.6953642384106</v>
      </c>
      <c r="Q6352" s="3">
        <v>22.6485148514851</v>
      </c>
      <c r="R6352" s="3">
        <v>52.6676829268293</v>
      </c>
      <c r="S6352" s="3">
        <v>66.1357921207041</v>
      </c>
      <c r="T6352" s="3">
        <v>49.12109375</v>
      </c>
      <c r="U6352" s="3">
        <v>114.967462039046</v>
      </c>
      <c r="V6352" s="3">
        <v>67.479674796748</v>
      </c>
      <c r="W6352" s="3">
        <v>67.1163575042159</v>
      </c>
      <c r="X6352" s="3">
        <v>80.1335559265442</v>
      </c>
      <c r="Y6352" s="3">
        <v>61.4994636202453</v>
      </c>
      <c r="Z6352" s="3">
        <v>89.6049896049896</v>
      </c>
      <c r="AA6352" s="3">
        <v>0.261104312263924</v>
      </c>
      <c r="AB6352" s="3">
        <v>0.156452037952001</v>
      </c>
      <c r="AC6352" s="3">
        <v>-34.5119139123751</v>
      </c>
      <c r="AD6352" s="3">
        <v>0.539889494986361</v>
      </c>
      <c r="AE6352" s="5">
        <v>7</v>
      </c>
      <c r="AF6352" s="3">
        <v>1.26567147789828</v>
      </c>
      <c r="AG6352" s="3">
        <v>62.7244115300768</v>
      </c>
      <c r="AH6352" s="3">
        <v>45.5640207631098</v>
      </c>
      <c r="AI6352" s="3">
        <v>15.9522265609268</v>
      </c>
      <c r="AJ6352" s="3">
        <v>6.69065067731198</v>
      </c>
      <c r="AK6352" s="3">
        <v>19.6610738434189</v>
      </c>
      <c r="AL6352" s="3">
        <v>23.3472480155277</v>
      </c>
      <c r="AM6352" s="3"/>
      <c r="AN6352" s="5" t="s">
        <v>46</v>
      </c>
      <c r="AO6352" s="1"/>
      <c r="AP6352" s="1"/>
      <c r="AQ6352" s="1"/>
    </row>
    <row r="6353" spans="1:43">
      <c r="A6353" s="1" t="s">
        <v>15777</v>
      </c>
      <c r="B6353" s="1" t="s">
        <v>15778</v>
      </c>
      <c r="C6353" s="3">
        <v>9.24657534246575</v>
      </c>
      <c r="D6353" s="4">
        <v>40862</v>
      </c>
      <c r="E6353" s="3">
        <v>0.5499147201</v>
      </c>
      <c r="F6353" s="5" t="s">
        <v>2075</v>
      </c>
      <c r="G6353" s="5">
        <v>541</v>
      </c>
      <c r="H6353" s="5" t="s">
        <v>116</v>
      </c>
      <c r="I6353" s="3">
        <v>11.9191049913942</v>
      </c>
      <c r="J6353" s="3">
        <v>13.0841121495327</v>
      </c>
      <c r="K6353" s="3">
        <v>3.41948310139164</v>
      </c>
      <c r="L6353" s="3">
        <v>34.8623853211009</v>
      </c>
      <c r="M6353" s="3">
        <v>4.4158972300281</v>
      </c>
      <c r="N6353" s="3">
        <v>40.6542056074766</v>
      </c>
      <c r="O6353" s="3">
        <v>19.0389016018307</v>
      </c>
      <c r="P6353" s="3">
        <v>16.5</v>
      </c>
      <c r="Q6353" s="3">
        <v>25.2286952335099</v>
      </c>
      <c r="R6353" s="3">
        <v>20.6349206349206</v>
      </c>
      <c r="S6353" s="3">
        <v>63.3793969849246</v>
      </c>
      <c r="T6353" s="3">
        <v>19.6319018404908</v>
      </c>
      <c r="U6353" s="3">
        <v>124.224137931035</v>
      </c>
      <c r="V6353" s="3">
        <v>15.9663865546218</v>
      </c>
      <c r="W6353" s="3">
        <v>76.3389830508474</v>
      </c>
      <c r="X6353" s="3">
        <v>41.7582417582418</v>
      </c>
      <c r="Y6353" s="3">
        <v>97.1948445792267</v>
      </c>
      <c r="Z6353" s="3">
        <v>67.4418604651163</v>
      </c>
      <c r="AA6353" s="3">
        <v>0.262728298360248</v>
      </c>
      <c r="AB6353" s="3">
        <v>0.181337689455671</v>
      </c>
      <c r="AC6353" s="3">
        <v>-33.7016574585635</v>
      </c>
      <c r="AD6353" s="3">
        <v>0.616350679689395</v>
      </c>
      <c r="AE6353" s="5">
        <v>3</v>
      </c>
      <c r="AF6353" s="3">
        <v>1.44889191429971</v>
      </c>
      <c r="AG6353" s="3">
        <v>59.3308270948052</v>
      </c>
      <c r="AH6353" s="3">
        <v>52.1599067815214</v>
      </c>
      <c r="AI6353" s="3">
        <v>18.9303767965779</v>
      </c>
      <c r="AJ6353" s="3">
        <v>17.610040154393</v>
      </c>
      <c r="AK6353" s="3">
        <v>15.9590301565639</v>
      </c>
      <c r="AL6353" s="3">
        <v>17.2145202800451</v>
      </c>
      <c r="AM6353" s="3"/>
      <c r="AN6353" s="5" t="s">
        <v>46</v>
      </c>
      <c r="AO6353" s="1"/>
      <c r="AP6353" s="1"/>
      <c r="AQ6353" s="1"/>
    </row>
    <row r="6354" spans="1:43">
      <c r="A6354" s="1" t="s">
        <v>15779</v>
      </c>
      <c r="B6354" s="1" t="s">
        <v>15780</v>
      </c>
      <c r="C6354" s="3">
        <v>8.92054794520548</v>
      </c>
      <c r="D6354" s="4">
        <v>40981</v>
      </c>
      <c r="E6354" s="3">
        <v>2.4008212025</v>
      </c>
      <c r="F6354" s="5" t="s">
        <v>15781</v>
      </c>
      <c r="G6354" s="5">
        <v>1478</v>
      </c>
      <c r="H6354" s="5" t="s">
        <v>55</v>
      </c>
      <c r="I6354" s="3">
        <v>13.5790005047956</v>
      </c>
      <c r="J6354" s="3">
        <v>26.6787658802178</v>
      </c>
      <c r="K6354" s="3">
        <v>1.07816711590297</v>
      </c>
      <c r="L6354" s="3">
        <v>76.6666666666667</v>
      </c>
      <c r="M6354" s="3">
        <v>9.67584694126251</v>
      </c>
      <c r="N6354" s="3">
        <v>13.5846798324357</v>
      </c>
      <c r="O6354" s="3">
        <v>19.3633952254642</v>
      </c>
      <c r="P6354" s="3">
        <v>49.2715231788079</v>
      </c>
      <c r="Q6354" s="3">
        <v>36.3636363636364</v>
      </c>
      <c r="R6354" s="3">
        <v>15.7012195121951</v>
      </c>
      <c r="S6354" s="3">
        <v>88.3254797740236</v>
      </c>
      <c r="T6354" s="3">
        <v>18.65234375</v>
      </c>
      <c r="U6354" s="3">
        <v>175.405424649126</v>
      </c>
      <c r="V6354" s="3">
        <v>27.3712737127371</v>
      </c>
      <c r="W6354" s="3">
        <v>143.088164319738</v>
      </c>
      <c r="X6354" s="3">
        <v>26.3772954924875</v>
      </c>
      <c r="Y6354" s="3">
        <v>201.795546796131</v>
      </c>
      <c r="Z6354" s="3">
        <v>20.5821205821206</v>
      </c>
      <c r="AA6354" s="3">
        <v>0.38728254667391</v>
      </c>
      <c r="AB6354" s="3">
        <v>0.309700201422647</v>
      </c>
      <c r="AC6354" s="3">
        <v>-29.595015576324</v>
      </c>
      <c r="AD6354" s="3">
        <v>1.16187935339004</v>
      </c>
      <c r="AE6354" s="5">
        <v>3</v>
      </c>
      <c r="AF6354" s="3">
        <v>2.3994108092774</v>
      </c>
      <c r="AG6354" s="3">
        <v>84.9432489658114</v>
      </c>
      <c r="AH6354" s="3">
        <v>69.1015959396124</v>
      </c>
      <c r="AI6354" s="3">
        <v>31.1759338500816</v>
      </c>
      <c r="AJ6354" s="3">
        <v>27.7338367012266</v>
      </c>
      <c r="AK6354" s="3">
        <v>32.119105826211</v>
      </c>
      <c r="AL6354" s="3">
        <v>29.7831487704588</v>
      </c>
      <c r="AM6354" s="3"/>
      <c r="AN6354" s="5" t="s">
        <v>46</v>
      </c>
      <c r="AO6354" s="1"/>
      <c r="AP6354" s="1"/>
      <c r="AQ6354" s="1"/>
    </row>
    <row r="6355" spans="1:43">
      <c r="A6355" s="1" t="s">
        <v>15782</v>
      </c>
      <c r="B6355" s="1" t="s">
        <v>15783</v>
      </c>
      <c r="C6355" s="3">
        <v>8.46027397260274</v>
      </c>
      <c r="D6355" s="4">
        <v>41149</v>
      </c>
      <c r="E6355" s="3">
        <v>23.8374531479</v>
      </c>
      <c r="F6355" s="5" t="s">
        <v>158</v>
      </c>
      <c r="G6355" s="5">
        <v>3089</v>
      </c>
      <c r="H6355" s="5" t="s">
        <v>45</v>
      </c>
      <c r="I6355" s="3">
        <v>-1.22739018087857</v>
      </c>
      <c r="J6355" s="3">
        <v>91.4012738853503</v>
      </c>
      <c r="K6355" s="3">
        <v>0.393959290873268</v>
      </c>
      <c r="L6355" s="3">
        <v>54.6583850931677</v>
      </c>
      <c r="M6355" s="3">
        <v>-2.85895806861502</v>
      </c>
      <c r="N6355" s="3">
        <v>93.1746031746032</v>
      </c>
      <c r="O6355" s="3">
        <v>-1.54539600772699</v>
      </c>
      <c r="P6355" s="3">
        <v>89.5695364238411</v>
      </c>
      <c r="Q6355" s="3">
        <v>-1.98717948717951</v>
      </c>
      <c r="R6355" s="3">
        <v>90.7534246575342</v>
      </c>
      <c r="S6355" s="3">
        <v>2.8414174860335</v>
      </c>
      <c r="T6355" s="3">
        <v>82.1092278719397</v>
      </c>
      <c r="U6355" s="3">
        <v>14.5980481211092</v>
      </c>
      <c r="V6355" s="3">
        <v>64.755838641189</v>
      </c>
      <c r="W6355" s="3">
        <v>25.306157815594</v>
      </c>
      <c r="X6355" s="3">
        <v>37.4407582938389</v>
      </c>
      <c r="Y6355" s="3">
        <v>28.3236698542459</v>
      </c>
      <c r="Z6355" s="3">
        <v>42.1940928270042</v>
      </c>
      <c r="AA6355" s="3">
        <v>0.00285063243834727</v>
      </c>
      <c r="AB6355" s="3">
        <v>0.242251939768141</v>
      </c>
      <c r="AC6355" s="3">
        <v>-5.75719649561953</v>
      </c>
      <c r="AD6355" s="3">
        <v>1.35392806689672</v>
      </c>
      <c r="AE6355" s="5">
        <v>2</v>
      </c>
      <c r="AF6355" s="3">
        <v>0.593688007347302</v>
      </c>
      <c r="AG6355" s="3">
        <v>2.75286406725035</v>
      </c>
      <c r="AH6355" s="3">
        <v>6.79169495299357</v>
      </c>
      <c r="AI6355" s="3">
        <v>6.54088742671148</v>
      </c>
      <c r="AJ6355" s="3">
        <v>4.79389271967361</v>
      </c>
      <c r="AK6355" s="3">
        <v>7.4185812279719</v>
      </c>
      <c r="AL6355" s="3">
        <v>9.04003444937291</v>
      </c>
      <c r="AM6355" s="3">
        <v>3000</v>
      </c>
      <c r="AN6355" s="5" t="s">
        <v>56</v>
      </c>
      <c r="AO6355" s="1"/>
      <c r="AP6355" s="1"/>
      <c r="AQ6355" s="1"/>
    </row>
    <row r="6356" spans="1:43">
      <c r="A6356" s="1" t="s">
        <v>15784</v>
      </c>
      <c r="B6356" s="1" t="s">
        <v>15785</v>
      </c>
      <c r="C6356" s="3">
        <v>8.17260273972603</v>
      </c>
      <c r="D6356" s="4">
        <v>41254</v>
      </c>
      <c r="E6356" s="3">
        <v>3.4455972398</v>
      </c>
      <c r="F6356" s="5" t="s">
        <v>15786</v>
      </c>
      <c r="G6356" s="5">
        <v>925</v>
      </c>
      <c r="H6356" s="5" t="s">
        <v>55</v>
      </c>
      <c r="I6356" s="3">
        <v>11.9467125053717</v>
      </c>
      <c r="J6356" s="3">
        <v>38.5359951603146</v>
      </c>
      <c r="K6356" s="3">
        <v>4.15833666533386</v>
      </c>
      <c r="L6356" s="3">
        <v>17.4011299435028</v>
      </c>
      <c r="M6356" s="3">
        <v>6.67485667485666</v>
      </c>
      <c r="N6356" s="3">
        <v>35.7869539198085</v>
      </c>
      <c r="O6356" s="3">
        <v>20.8256029684601</v>
      </c>
      <c r="P6356" s="3">
        <v>41.1258278145695</v>
      </c>
      <c r="Q6356" s="3">
        <v>26.3336566440349</v>
      </c>
      <c r="R6356" s="3">
        <v>42.1493902439024</v>
      </c>
      <c r="S6356" s="3">
        <v>54.324644549763</v>
      </c>
      <c r="T6356" s="3">
        <v>67.48046875</v>
      </c>
      <c r="U6356" s="3">
        <v>91.6850625459897</v>
      </c>
      <c r="V6356" s="3">
        <v>80.0813008130081</v>
      </c>
      <c r="W6356" s="3">
        <v>57.496977025393</v>
      </c>
      <c r="X6356" s="3">
        <v>85.9766277128548</v>
      </c>
      <c r="Y6356" s="3">
        <v>87.7967093624354</v>
      </c>
      <c r="Z6356" s="3">
        <v>79.8336798336798</v>
      </c>
      <c r="AA6356" s="3">
        <v>0.253341784478229</v>
      </c>
      <c r="AB6356" s="3">
        <v>0.154558291091491</v>
      </c>
      <c r="AC6356" s="3">
        <v>-27.3925501432665</v>
      </c>
      <c r="AD6356" s="3">
        <v>0.595617461005227</v>
      </c>
      <c r="AE6356" s="5">
        <v>2</v>
      </c>
      <c r="AF6356" s="3">
        <v>1.15079951591601</v>
      </c>
      <c r="AG6356" s="3">
        <v>44.4575355315515</v>
      </c>
      <c r="AH6356" s="3">
        <v>40.7153395859743</v>
      </c>
      <c r="AI6356" s="3">
        <v>15.5871325937043</v>
      </c>
      <c r="AJ6356" s="3">
        <v>13.3684094660488</v>
      </c>
      <c r="AK6356" s="3">
        <v>14.2325666499336</v>
      </c>
      <c r="AL6356" s="3">
        <v>17.7309084065875</v>
      </c>
      <c r="AM6356" s="3"/>
      <c r="AN6356" s="5" t="s">
        <v>46</v>
      </c>
      <c r="AO6356" s="1"/>
      <c r="AP6356" s="1"/>
      <c r="AQ6356" s="1"/>
    </row>
    <row r="6357" spans="1:43">
      <c r="A6357" s="1" t="s">
        <v>15787</v>
      </c>
      <c r="B6357" s="1" t="s">
        <v>15788</v>
      </c>
      <c r="C6357" s="3">
        <v>17.5890410958904</v>
      </c>
      <c r="D6357" s="4">
        <v>37817</v>
      </c>
      <c r="E6357" s="3">
        <v>16.7844182711</v>
      </c>
      <c r="F6357" s="5" t="s">
        <v>1747</v>
      </c>
      <c r="G6357" s="5">
        <v>3653</v>
      </c>
      <c r="H6357" s="5" t="s">
        <v>55</v>
      </c>
      <c r="I6357" s="3">
        <v>2.38285765092912</v>
      </c>
      <c r="J6357" s="3">
        <v>88.6872353297036</v>
      </c>
      <c r="K6357" s="3">
        <v>0.230665448056747</v>
      </c>
      <c r="L6357" s="3">
        <v>87.1751412429379</v>
      </c>
      <c r="M6357" s="3">
        <v>1.6059295861643</v>
      </c>
      <c r="N6357" s="3">
        <v>79.4135248354279</v>
      </c>
      <c r="O6357" s="3">
        <v>6.92423150691386</v>
      </c>
      <c r="P6357" s="3">
        <v>88.8741721854305</v>
      </c>
      <c r="Q6357" s="3">
        <v>6.60535035739367</v>
      </c>
      <c r="R6357" s="3">
        <v>89.4817073170732</v>
      </c>
      <c r="S6357" s="3">
        <v>50.9037806117629</v>
      </c>
      <c r="T6357" s="3">
        <v>72.65625</v>
      </c>
      <c r="U6357" s="3">
        <v>127.746694705174</v>
      </c>
      <c r="V6357" s="3">
        <v>58.9430894308943</v>
      </c>
      <c r="W6357" s="3">
        <v>110.941730817765</v>
      </c>
      <c r="X6357" s="3">
        <v>50.4173622704508</v>
      </c>
      <c r="Y6357" s="3">
        <v>117.015700168347</v>
      </c>
      <c r="Z6357" s="3">
        <v>62.5779625779626</v>
      </c>
      <c r="AA6357" s="3">
        <v>0.276184462085994</v>
      </c>
      <c r="AB6357" s="3">
        <v>0.296103058711932</v>
      </c>
      <c r="AC6357" s="3">
        <v>-23.0805612486205</v>
      </c>
      <c r="AD6357" s="3">
        <v>1.22141275236711</v>
      </c>
      <c r="AE6357" s="5">
        <v>4</v>
      </c>
      <c r="AF6357" s="3">
        <v>2.03177614372491</v>
      </c>
      <c r="AG6357" s="3">
        <v>53.7135650833257</v>
      </c>
      <c r="AH6357" s="3">
        <v>51.6203724552776</v>
      </c>
      <c r="AI6357" s="3">
        <v>27.8872846591351</v>
      </c>
      <c r="AJ6357" s="3">
        <v>22.6623509546473</v>
      </c>
      <c r="AK6357" s="3">
        <v>22.3537124797822</v>
      </c>
      <c r="AL6357" s="3">
        <v>21.4938461219791</v>
      </c>
      <c r="AM6357" s="3"/>
      <c r="AN6357" s="5" t="s">
        <v>46</v>
      </c>
      <c r="AO6357" s="1"/>
      <c r="AP6357" s="1"/>
      <c r="AQ6357" s="1"/>
    </row>
    <row r="6358" spans="1:43">
      <c r="A6358" s="1" t="s">
        <v>15789</v>
      </c>
      <c r="B6358" s="1" t="s">
        <v>15790</v>
      </c>
      <c r="C6358" s="3">
        <v>17.5890410958904</v>
      </c>
      <c r="D6358" s="4">
        <v>37817</v>
      </c>
      <c r="E6358" s="3">
        <v>4.6340612895</v>
      </c>
      <c r="F6358" s="5" t="s">
        <v>2450</v>
      </c>
      <c r="G6358" s="5">
        <v>38</v>
      </c>
      <c r="H6358" s="5" t="s">
        <v>93</v>
      </c>
      <c r="I6358" s="3">
        <v>6.88362975988008</v>
      </c>
      <c r="J6358" s="3">
        <v>43.95</v>
      </c>
      <c r="K6358" s="3">
        <v>2.30100703545316</v>
      </c>
      <c r="L6358" s="3">
        <v>39.0485629335976</v>
      </c>
      <c r="M6358" s="3">
        <v>1.83461041992804</v>
      </c>
      <c r="N6358" s="3">
        <v>56.3373253493014</v>
      </c>
      <c r="O6358" s="3">
        <v>14.6316923269687</v>
      </c>
      <c r="P6358" s="3">
        <v>39.4366197183099</v>
      </c>
      <c r="Q6358" s="3">
        <v>22.5323866842154</v>
      </c>
      <c r="R6358" s="3">
        <v>31.6821465428277</v>
      </c>
      <c r="S6358" s="3">
        <v>61.1170531294577</v>
      </c>
      <c r="T6358" s="3">
        <v>30.70407623081</v>
      </c>
      <c r="U6358" s="3">
        <v>134.762553409438</v>
      </c>
      <c r="V6358" s="3">
        <v>26.4119601328904</v>
      </c>
      <c r="W6358" s="3">
        <v>103.965107468381</v>
      </c>
      <c r="X6358" s="3">
        <v>28.4644194756554</v>
      </c>
      <c r="Y6358" s="3">
        <v>123.134681409452</v>
      </c>
      <c r="Z6358" s="3">
        <v>32.8571428571429</v>
      </c>
      <c r="AA6358" s="3">
        <v>0.324617294092887</v>
      </c>
      <c r="AB6358" s="3">
        <v>0.310297943753227</v>
      </c>
      <c r="AC6358" s="3">
        <v>-22.9373099185716</v>
      </c>
      <c r="AD6358" s="3">
        <v>1.16684827862985</v>
      </c>
      <c r="AE6358" s="5">
        <v>5</v>
      </c>
      <c r="AF6358" s="3">
        <v>1.89186995438683</v>
      </c>
      <c r="AG6358" s="3">
        <v>56.9380411880007</v>
      </c>
      <c r="AH6358" s="3">
        <v>53.9650195394022</v>
      </c>
      <c r="AI6358" s="3">
        <v>25.3744888339013</v>
      </c>
      <c r="AJ6358" s="3">
        <v>21.0511932905535</v>
      </c>
      <c r="AK6358" s="3">
        <v>18.308562480587</v>
      </c>
      <c r="AL6358" s="3">
        <v>17.0347224783327</v>
      </c>
      <c r="AM6358" s="3"/>
      <c r="AN6358" s="5" t="s">
        <v>46</v>
      </c>
      <c r="AO6358" s="1"/>
      <c r="AP6358" s="1"/>
      <c r="AQ6358" s="1"/>
    </row>
    <row r="6359" spans="1:43">
      <c r="A6359" s="1" t="s">
        <v>15791</v>
      </c>
      <c r="B6359" s="1" t="s">
        <v>15792</v>
      </c>
      <c r="C6359" s="3">
        <v>17.5890410958904</v>
      </c>
      <c r="D6359" s="4">
        <v>37817</v>
      </c>
      <c r="E6359" s="3">
        <v>4.238392411</v>
      </c>
      <c r="F6359" s="5" t="s">
        <v>5767</v>
      </c>
      <c r="G6359" s="5">
        <v>3516</v>
      </c>
      <c r="H6359" s="5" t="s">
        <v>71</v>
      </c>
      <c r="I6359" s="3">
        <v>-0.208667736757624</v>
      </c>
      <c r="J6359" s="3">
        <v>62.2641509433962</v>
      </c>
      <c r="K6359" s="3">
        <v>-0.0562655735069483</v>
      </c>
      <c r="L6359" s="3">
        <v>73.5849056603774</v>
      </c>
      <c r="M6359" s="3">
        <v>-0.344634126793288</v>
      </c>
      <c r="N6359" s="3">
        <v>46.5408805031447</v>
      </c>
      <c r="O6359" s="3">
        <v>0.210065297736048</v>
      </c>
      <c r="P6359" s="3">
        <v>55.6962025316456</v>
      </c>
      <c r="Q6359" s="3">
        <v>0.371719266951941</v>
      </c>
      <c r="R6359" s="3">
        <v>55.1282051282051</v>
      </c>
      <c r="S6359" s="3">
        <v>2.78784152117529</v>
      </c>
      <c r="T6359" s="3">
        <v>46.3087248322148</v>
      </c>
      <c r="U6359" s="3">
        <v>7.45410669406316</v>
      </c>
      <c r="V6359" s="3">
        <v>58.9928057553957</v>
      </c>
      <c r="W6359" s="3">
        <v>15.2971702908821</v>
      </c>
      <c r="X6359" s="3">
        <v>54.6762589928058</v>
      </c>
      <c r="Y6359" s="3">
        <v>21.9884406672267</v>
      </c>
      <c r="Z6359" s="3">
        <v>32.5396825396825</v>
      </c>
      <c r="AA6359" s="3">
        <v>0.134104908491702</v>
      </c>
      <c r="AB6359" s="3">
        <v>0.742218584672395</v>
      </c>
      <c r="AC6359" s="3">
        <v>-0.900277008310259</v>
      </c>
      <c r="AD6359" s="3">
        <v>5.38728791797888</v>
      </c>
      <c r="AE6359" s="5">
        <v>2</v>
      </c>
      <c r="AF6359" s="3">
        <v>0.397013829024873</v>
      </c>
      <c r="AG6359" s="3">
        <v>3.56650832326604</v>
      </c>
      <c r="AH6359" s="3">
        <v>3.73920212899619</v>
      </c>
      <c r="AI6359" s="3">
        <v>4.92866655036366</v>
      </c>
      <c r="AJ6359" s="3">
        <v>4.23269129099773</v>
      </c>
      <c r="AK6359" s="3">
        <v>5.06243712046899</v>
      </c>
      <c r="AL6359" s="3">
        <v>5.2482721874844</v>
      </c>
      <c r="AM6359" s="3"/>
      <c r="AN6359" s="5" t="s">
        <v>46</v>
      </c>
      <c r="AO6359" s="1"/>
      <c r="AP6359" s="1"/>
      <c r="AQ6359" s="1"/>
    </row>
    <row r="6360" spans="1:43">
      <c r="A6360" s="1" t="s">
        <v>15793</v>
      </c>
      <c r="B6360" s="1" t="s">
        <v>15794</v>
      </c>
      <c r="C6360" s="3">
        <v>15.2438356164384</v>
      </c>
      <c r="D6360" s="4">
        <v>38673</v>
      </c>
      <c r="E6360" s="3">
        <v>9.08528107</v>
      </c>
      <c r="F6360" s="5" t="s">
        <v>15795</v>
      </c>
      <c r="G6360" s="5">
        <v>4712</v>
      </c>
      <c r="H6360" s="5" t="s">
        <v>55</v>
      </c>
      <c r="I6360" s="3">
        <v>10.4648581450073</v>
      </c>
      <c r="J6360" s="3">
        <v>49.2437991530551</v>
      </c>
      <c r="K6360" s="3">
        <v>-1.44192679448581</v>
      </c>
      <c r="L6360" s="3">
        <v>98.1920903954802</v>
      </c>
      <c r="M6360" s="3">
        <v>4.46319855565353</v>
      </c>
      <c r="N6360" s="3">
        <v>56.9120287253142</v>
      </c>
      <c r="O6360" s="3">
        <v>15.5543170312573</v>
      </c>
      <c r="P6360" s="3">
        <v>64.1721854304636</v>
      </c>
      <c r="Q6360" s="3">
        <v>13.3485193621868</v>
      </c>
      <c r="R6360" s="3">
        <v>78.9634146341463</v>
      </c>
      <c r="S6360" s="3">
        <v>45.3950444132772</v>
      </c>
      <c r="T6360" s="3">
        <v>79.78515625</v>
      </c>
      <c r="U6360" s="3">
        <v>114.908871037402</v>
      </c>
      <c r="V6360" s="3">
        <v>67.6151761517615</v>
      </c>
      <c r="W6360" s="3">
        <v>81.2882541533081</v>
      </c>
      <c r="X6360" s="3">
        <v>70.7846410684474</v>
      </c>
      <c r="Y6360" s="3">
        <v>95.0148926163975</v>
      </c>
      <c r="Z6360" s="3">
        <v>76.0914760914761</v>
      </c>
      <c r="AA6360" s="3">
        <v>0.168127681330534</v>
      </c>
      <c r="AB6360" s="3">
        <v>0.179328584603207</v>
      </c>
      <c r="AC6360" s="3">
        <v>-25.4761247584874</v>
      </c>
      <c r="AD6360" s="3">
        <v>0.859215252077152</v>
      </c>
      <c r="AE6360" s="5">
        <v>4</v>
      </c>
      <c r="AF6360" s="3">
        <v>1.81112149610848</v>
      </c>
      <c r="AG6360" s="3">
        <v>47.1876838154597</v>
      </c>
      <c r="AH6360" s="3">
        <v>47.1184281291279</v>
      </c>
      <c r="AI6360" s="3">
        <v>20.2534375639561</v>
      </c>
      <c r="AJ6360" s="3">
        <v>12.1070855922692</v>
      </c>
      <c r="AK6360" s="3">
        <v>17.9615800202363</v>
      </c>
      <c r="AL6360" s="3">
        <v>19.4302018922027</v>
      </c>
      <c r="AM6360" s="3"/>
      <c r="AN6360" s="5" t="s">
        <v>46</v>
      </c>
      <c r="AO6360" s="1"/>
      <c r="AP6360" s="1"/>
      <c r="AQ6360" s="1"/>
    </row>
    <row r="6361" spans="1:43">
      <c r="A6361" s="1" t="s">
        <v>15796</v>
      </c>
      <c r="B6361" s="1" t="s">
        <v>15797</v>
      </c>
      <c r="C6361" s="3">
        <v>16.7643835616438</v>
      </c>
      <c r="D6361" s="4">
        <v>38118</v>
      </c>
      <c r="E6361" s="3">
        <v>12.726969265</v>
      </c>
      <c r="F6361" s="5" t="s">
        <v>7073</v>
      </c>
      <c r="G6361" s="5">
        <v>1925</v>
      </c>
      <c r="H6361" s="5" t="s">
        <v>55</v>
      </c>
      <c r="I6361" s="3">
        <v>1.3153340256144</v>
      </c>
      <c r="J6361" s="3">
        <v>90.865093768905</v>
      </c>
      <c r="K6361" s="3">
        <v>1.77329624478442</v>
      </c>
      <c r="L6361" s="3">
        <v>66.4406779661017</v>
      </c>
      <c r="M6361" s="3">
        <v>0.188259455759028</v>
      </c>
      <c r="N6361" s="3">
        <v>87.0736086175943</v>
      </c>
      <c r="O6361" s="3">
        <v>1.16570470421621</v>
      </c>
      <c r="P6361" s="3">
        <v>96.0927152317881</v>
      </c>
      <c r="Q6361" s="3">
        <v>5.99846129836666</v>
      </c>
      <c r="R6361" s="3">
        <v>90.3963414634146</v>
      </c>
      <c r="S6361" s="3">
        <v>28.6733898750791</v>
      </c>
      <c r="T6361" s="3">
        <v>92.87109375</v>
      </c>
      <c r="U6361" s="3">
        <v>71.8175648479424</v>
      </c>
      <c r="V6361" s="3">
        <v>89.5663956639566</v>
      </c>
      <c r="W6361" s="3">
        <v>45.0713685764694</v>
      </c>
      <c r="X6361" s="3">
        <v>92.1535893155259</v>
      </c>
      <c r="Y6361" s="3">
        <v>73.8077852226592</v>
      </c>
      <c r="Z6361" s="3">
        <v>84.1995841995842</v>
      </c>
      <c r="AA6361" s="3">
        <v>0.172697400206312</v>
      </c>
      <c r="AB6361" s="3">
        <v>0.134783919942648</v>
      </c>
      <c r="AC6361" s="3">
        <v>-28.3346183500386</v>
      </c>
      <c r="AD6361" s="3">
        <v>0.465088082948299</v>
      </c>
      <c r="AE6361" s="5">
        <v>8</v>
      </c>
      <c r="AF6361" s="3">
        <v>0.928373401142621</v>
      </c>
      <c r="AG6361" s="3">
        <v>22.4249890184967</v>
      </c>
      <c r="AH6361" s="3">
        <v>33.8706874711149</v>
      </c>
      <c r="AI6361" s="3">
        <v>12.2609288681922</v>
      </c>
      <c r="AJ6361" s="3">
        <v>11.1349888654984</v>
      </c>
      <c r="AK6361" s="3">
        <v>13.595646148807</v>
      </c>
      <c r="AL6361" s="3">
        <v>14.6101414570216</v>
      </c>
      <c r="AM6361" s="3"/>
      <c r="AN6361" s="5" t="s">
        <v>46</v>
      </c>
      <c r="AO6361" s="1"/>
      <c r="AP6361" s="1"/>
      <c r="AQ6361" s="1"/>
    </row>
    <row r="6362" spans="1:43">
      <c r="A6362" s="1" t="s">
        <v>15798</v>
      </c>
      <c r="B6362" s="1" t="s">
        <v>15799</v>
      </c>
      <c r="C6362" s="3">
        <v>15.8767123287671</v>
      </c>
      <c r="D6362" s="4">
        <v>38442</v>
      </c>
      <c r="E6362" s="3">
        <v>317.4105095687</v>
      </c>
      <c r="F6362" s="5" t="s">
        <v>9780</v>
      </c>
      <c r="G6362" s="5">
        <v>3376</v>
      </c>
      <c r="H6362" s="5" t="s">
        <v>64</v>
      </c>
      <c r="I6362" s="3">
        <v>0.279891364437359</v>
      </c>
      <c r="J6362" s="3">
        <v>34.9854227405248</v>
      </c>
      <c r="K6362" s="3">
        <v>0.0470824763085675</v>
      </c>
      <c r="L6362" s="3">
        <v>8.7463556851312</v>
      </c>
      <c r="M6362" s="3">
        <v>0.213946745928694</v>
      </c>
      <c r="N6362" s="3">
        <v>27.5510204081633</v>
      </c>
      <c r="O6362" s="3">
        <v>0.626530047958472</v>
      </c>
      <c r="P6362" s="3">
        <v>42.1052631578947</v>
      </c>
      <c r="Q6362" s="3">
        <v>1.10297385854942</v>
      </c>
      <c r="R6362" s="3">
        <v>60.7988165680473</v>
      </c>
      <c r="S6362" s="3">
        <v>1.99321083050381</v>
      </c>
      <c r="T6362" s="3">
        <v>63.4182908545727</v>
      </c>
      <c r="U6362" s="3">
        <v>4.50435355802687</v>
      </c>
      <c r="V6362" s="3">
        <v>62.8086419753086</v>
      </c>
      <c r="W6362" s="3">
        <v>8.11475808032932</v>
      </c>
      <c r="X6362" s="3">
        <v>57.0987654320988</v>
      </c>
      <c r="Y6362" s="3">
        <v>15.207530950073</v>
      </c>
      <c r="Z6362" s="3">
        <v>57.8947368421053</v>
      </c>
      <c r="AA6362" s="3">
        <v>-0.143454748253119</v>
      </c>
      <c r="AB6362" s="3">
        <v>2.01728346706586</v>
      </c>
      <c r="AC6362" s="3">
        <v>0</v>
      </c>
      <c r="AD6362" s="3"/>
      <c r="AE6362" s="5"/>
      <c r="AF6362" s="3">
        <v>0.215156046040098</v>
      </c>
      <c r="AG6362" s="3">
        <v>1.47010944327672</v>
      </c>
      <c r="AH6362" s="3">
        <v>1.60115649571775</v>
      </c>
      <c r="AI6362" s="3">
        <v>1.95015494660109</v>
      </c>
      <c r="AJ6362" s="3">
        <v>2.15426125517051</v>
      </c>
      <c r="AK6362" s="3">
        <v>2.14728007103471</v>
      </c>
      <c r="AL6362" s="3">
        <v>2.39826287147471</v>
      </c>
      <c r="AM6362" s="3">
        <v>100</v>
      </c>
      <c r="AN6362" s="5" t="s">
        <v>56</v>
      </c>
      <c r="AO6362" s="1"/>
      <c r="AP6362" s="1"/>
      <c r="AQ6362" s="1"/>
    </row>
    <row r="6363" spans="1:43">
      <c r="A6363" s="1" t="s">
        <v>15800</v>
      </c>
      <c r="B6363" s="1" t="s">
        <v>15801</v>
      </c>
      <c r="C6363" s="3">
        <v>14.6684931506849</v>
      </c>
      <c r="D6363" s="4">
        <v>38883</v>
      </c>
      <c r="E6363" s="3">
        <v>9.811587337</v>
      </c>
      <c r="F6363" s="5" t="s">
        <v>15802</v>
      </c>
      <c r="G6363" s="5">
        <v>2135</v>
      </c>
      <c r="H6363" s="5" t="s">
        <v>55</v>
      </c>
      <c r="I6363" s="3">
        <v>10.7255595659269</v>
      </c>
      <c r="J6363" s="3">
        <v>47.307924984876</v>
      </c>
      <c r="K6363" s="3">
        <v>3.25701780695614</v>
      </c>
      <c r="L6363" s="3">
        <v>35.6497175141243</v>
      </c>
      <c r="M6363" s="3">
        <v>3.75492526984339</v>
      </c>
      <c r="N6363" s="3">
        <v>63.0760023937762</v>
      </c>
      <c r="O6363" s="3">
        <v>19.3587323600036</v>
      </c>
      <c r="P6363" s="3">
        <v>49.3377483443709</v>
      </c>
      <c r="Q6363" s="3">
        <v>38.2509109838626</v>
      </c>
      <c r="R6363" s="3">
        <v>12.5762195121951</v>
      </c>
      <c r="S6363" s="3">
        <v>77.3438394322128</v>
      </c>
      <c r="T6363" s="3">
        <v>31.73828125</v>
      </c>
      <c r="U6363" s="3">
        <v>113.729277321745</v>
      </c>
      <c r="V6363" s="3">
        <v>68.1571815718157</v>
      </c>
      <c r="W6363" s="3">
        <v>82.0109653416879</v>
      </c>
      <c r="X6363" s="3">
        <v>70.1168614357262</v>
      </c>
      <c r="Y6363" s="3">
        <v>85.1432099749034</v>
      </c>
      <c r="Z6363" s="3">
        <v>80.6652806652807</v>
      </c>
      <c r="AA6363" s="3">
        <v>0.352630012677839</v>
      </c>
      <c r="AB6363" s="3">
        <v>0.198938129216773</v>
      </c>
      <c r="AC6363" s="3">
        <v>-29.1233071988596</v>
      </c>
      <c r="AD6363" s="3">
        <v>0.757157728896923</v>
      </c>
      <c r="AE6363" s="5">
        <v>3</v>
      </c>
      <c r="AF6363" s="3">
        <v>1.50584682722511</v>
      </c>
      <c r="AG6363" s="3">
        <v>63.692612207624</v>
      </c>
      <c r="AH6363" s="3">
        <v>49.1017222827333</v>
      </c>
      <c r="AI6363" s="3">
        <v>19.2444277329566</v>
      </c>
      <c r="AJ6363" s="3">
        <v>13.7056824587804</v>
      </c>
      <c r="AK6363" s="3">
        <v>16.6882028393719</v>
      </c>
      <c r="AL6363" s="3">
        <v>18.8865419450845</v>
      </c>
      <c r="AM6363" s="3"/>
      <c r="AN6363" s="5" t="s">
        <v>46</v>
      </c>
      <c r="AO6363" s="1"/>
      <c r="AP6363" s="1"/>
      <c r="AQ6363" s="1"/>
    </row>
    <row r="6364" spans="1:43">
      <c r="A6364" s="1" t="s">
        <v>15803</v>
      </c>
      <c r="B6364" s="1" t="s">
        <v>15804</v>
      </c>
      <c r="C6364" s="3">
        <v>14.2712328767123</v>
      </c>
      <c r="D6364" s="4">
        <v>39028</v>
      </c>
      <c r="E6364" s="3">
        <v>17.1454810712</v>
      </c>
      <c r="F6364" s="5" t="s">
        <v>13010</v>
      </c>
      <c r="G6364" s="5">
        <v>1142</v>
      </c>
      <c r="H6364" s="5" t="s">
        <v>55</v>
      </c>
      <c r="I6364" s="3">
        <v>14.2998271178069</v>
      </c>
      <c r="J6364" s="3">
        <v>22.5045372050817</v>
      </c>
      <c r="K6364" s="3">
        <v>3.32333992473048</v>
      </c>
      <c r="L6364" s="3">
        <v>34.4067796610169</v>
      </c>
      <c r="M6364" s="3">
        <v>5.47117904640979</v>
      </c>
      <c r="N6364" s="3">
        <v>46.9778575703172</v>
      </c>
      <c r="O6364" s="3">
        <v>20.0318642435021</v>
      </c>
      <c r="P6364" s="3">
        <v>44.7019867549669</v>
      </c>
      <c r="Q6364" s="3">
        <v>18.1775070222157</v>
      </c>
      <c r="R6364" s="3">
        <v>65.625</v>
      </c>
      <c r="S6364" s="3">
        <v>80.162945249284</v>
      </c>
      <c r="T6364" s="3">
        <v>28.3203125</v>
      </c>
      <c r="U6364" s="3">
        <v>171.311921611323</v>
      </c>
      <c r="V6364" s="3">
        <v>29.1327913279133</v>
      </c>
      <c r="W6364" s="3">
        <v>149.276700523238</v>
      </c>
      <c r="X6364" s="3">
        <v>23.3722871452421</v>
      </c>
      <c r="Y6364" s="3">
        <v>122.875030098724</v>
      </c>
      <c r="Z6364" s="3">
        <v>58.6278586278586</v>
      </c>
      <c r="AA6364" s="3">
        <v>0.33053749505462</v>
      </c>
      <c r="AB6364" s="3">
        <v>0.337656465788377</v>
      </c>
      <c r="AC6364" s="3">
        <v>-19.9223575083819</v>
      </c>
      <c r="AD6364" s="3">
        <v>1.78265158447822</v>
      </c>
      <c r="AE6364" s="5">
        <v>3</v>
      </c>
      <c r="AF6364" s="3">
        <v>2.42189612945067</v>
      </c>
      <c r="AG6364" s="3">
        <v>77.4024586581916</v>
      </c>
      <c r="AH6364" s="3">
        <v>64.3087406406838</v>
      </c>
      <c r="AI6364" s="3">
        <v>32.1168827530168</v>
      </c>
      <c r="AJ6364" s="3">
        <v>23.3998793418597</v>
      </c>
      <c r="AK6364" s="3">
        <v>25.3295281299094</v>
      </c>
      <c r="AL6364" s="3">
        <v>26.300875562083</v>
      </c>
      <c r="AM6364" s="3"/>
      <c r="AN6364" s="5" t="s">
        <v>46</v>
      </c>
      <c r="AO6364" s="1"/>
      <c r="AP6364" s="1"/>
      <c r="AQ6364" s="1"/>
    </row>
    <row r="6365" spans="1:43">
      <c r="A6365" s="1" t="s">
        <v>15805</v>
      </c>
      <c r="B6365" s="1" t="s">
        <v>15806</v>
      </c>
      <c r="C6365" s="3">
        <v>13.6712328767123</v>
      </c>
      <c r="D6365" s="4">
        <v>39247</v>
      </c>
      <c r="E6365" s="3">
        <v>18.0636594296</v>
      </c>
      <c r="F6365" s="5" t="s">
        <v>15807</v>
      </c>
      <c r="G6365" s="5">
        <v>2409</v>
      </c>
      <c r="H6365" s="5" t="s">
        <v>55</v>
      </c>
      <c r="I6365" s="3">
        <v>8.93710076537952</v>
      </c>
      <c r="J6365" s="3">
        <v>60.9195402298851</v>
      </c>
      <c r="K6365" s="3">
        <v>2.80779883777766</v>
      </c>
      <c r="L6365" s="3">
        <v>45.3672316384181</v>
      </c>
      <c r="M6365" s="3">
        <v>1.63758389261745</v>
      </c>
      <c r="N6365" s="3">
        <v>79.114302812687</v>
      </c>
      <c r="O6365" s="3">
        <v>10.896309314587</v>
      </c>
      <c r="P6365" s="3">
        <v>78.2119205298013</v>
      </c>
      <c r="Q6365" s="3">
        <v>13.8920642560616</v>
      </c>
      <c r="R6365" s="3">
        <v>77.5914634146341</v>
      </c>
      <c r="S6365" s="3">
        <v>45.0130228282519</v>
      </c>
      <c r="T6365" s="3">
        <v>80.2734375</v>
      </c>
      <c r="U6365" s="3">
        <v>85.515484123873</v>
      </c>
      <c r="V6365" s="3">
        <v>83.6043360433604</v>
      </c>
      <c r="W6365" s="3">
        <v>42.5022583559169</v>
      </c>
      <c r="X6365" s="3">
        <v>93.1552587646077</v>
      </c>
      <c r="Y6365" s="3">
        <v>41.395279354646</v>
      </c>
      <c r="Z6365" s="3">
        <v>94.8024948024948</v>
      </c>
      <c r="AA6365" s="3">
        <v>0.213141158672324</v>
      </c>
      <c r="AB6365" s="3">
        <v>0.109044818714442</v>
      </c>
      <c r="AC6365" s="3">
        <v>-34.0273525209226</v>
      </c>
      <c r="AD6365" s="3">
        <v>0.367564030352603</v>
      </c>
      <c r="AE6365" s="5">
        <v>3</v>
      </c>
      <c r="AF6365" s="3">
        <v>0.869019657347211</v>
      </c>
      <c r="AG6365" s="3">
        <v>45.4504014963516</v>
      </c>
      <c r="AH6365" s="3">
        <v>38.0740427359641</v>
      </c>
      <c r="AI6365" s="3">
        <v>10.386572618997</v>
      </c>
      <c r="AJ6365" s="3">
        <v>9.74406651058388</v>
      </c>
      <c r="AK6365" s="3">
        <v>10.2465111879404</v>
      </c>
      <c r="AL6365" s="3">
        <v>12.9741192624598</v>
      </c>
      <c r="AM6365" s="3"/>
      <c r="AN6365" s="5" t="s">
        <v>46</v>
      </c>
      <c r="AO6365" s="1"/>
      <c r="AP6365" s="1"/>
      <c r="AQ6365" s="1"/>
    </row>
    <row r="6366" spans="1:43">
      <c r="A6366" s="1" t="s">
        <v>15808</v>
      </c>
      <c r="B6366" s="1" t="s">
        <v>15809</v>
      </c>
      <c r="C6366" s="3">
        <v>12.3534246575342</v>
      </c>
      <c r="D6366" s="4">
        <v>39728</v>
      </c>
      <c r="E6366" s="3">
        <v>5.2980909042</v>
      </c>
      <c r="F6366" s="5" t="s">
        <v>15810</v>
      </c>
      <c r="G6366" s="5">
        <v>897</v>
      </c>
      <c r="H6366" s="5" t="s">
        <v>55</v>
      </c>
      <c r="I6366" s="3">
        <v>15.7296635780115</v>
      </c>
      <c r="J6366" s="3">
        <v>14.3375680580762</v>
      </c>
      <c r="K6366" s="3">
        <v>5.00351242946816</v>
      </c>
      <c r="L6366" s="3">
        <v>7.00564971751412</v>
      </c>
      <c r="M6366" s="3">
        <v>6.40687073736423</v>
      </c>
      <c r="N6366" s="3">
        <v>38.6594853381209</v>
      </c>
      <c r="O6366" s="3">
        <v>32.3796211792221</v>
      </c>
      <c r="P6366" s="3">
        <v>4.7682119205298</v>
      </c>
      <c r="Q6366" s="3">
        <v>51.4197904650937</v>
      </c>
      <c r="R6366" s="3">
        <v>2.59146341463415</v>
      </c>
      <c r="S6366" s="3">
        <v>114.687752390618</v>
      </c>
      <c r="T6366" s="3">
        <v>3.61328125</v>
      </c>
      <c r="U6366" s="3">
        <v>239.814258432656</v>
      </c>
      <c r="V6366" s="3">
        <v>4.3360433604336</v>
      </c>
      <c r="W6366" s="3">
        <v>188.095320483975</v>
      </c>
      <c r="X6366" s="3">
        <v>7.51252086811352</v>
      </c>
      <c r="Y6366" s="3">
        <v>193.15786516853</v>
      </c>
      <c r="Z6366" s="3">
        <v>24.7401247401247</v>
      </c>
      <c r="AA6366" s="3">
        <v>0.395283987132322</v>
      </c>
      <c r="AB6366" s="3">
        <v>0.368106423655709</v>
      </c>
      <c r="AC6366" s="3">
        <v>-29.9780821917808</v>
      </c>
      <c r="AD6366" s="3">
        <v>1.40769369852527</v>
      </c>
      <c r="AE6366" s="5">
        <v>3</v>
      </c>
      <c r="AF6366" s="3">
        <v>2.77825141996023</v>
      </c>
      <c r="AG6366" s="3">
        <v>110.225402941525</v>
      </c>
      <c r="AH6366" s="3">
        <v>88.3494657949582</v>
      </c>
      <c r="AI6366" s="3">
        <v>38.277438717014</v>
      </c>
      <c r="AJ6366" s="3">
        <v>32.1839185450445</v>
      </c>
      <c r="AK6366" s="3">
        <v>24.2200917424697</v>
      </c>
      <c r="AL6366" s="3">
        <v>22.152194050904</v>
      </c>
      <c r="AM6366" s="3"/>
      <c r="AN6366" s="5" t="s">
        <v>46</v>
      </c>
      <c r="AO6366" s="1"/>
      <c r="AP6366" s="1"/>
      <c r="AQ6366" s="1"/>
    </row>
    <row r="6367" spans="1:43">
      <c r="A6367" s="1" t="s">
        <v>15811</v>
      </c>
      <c r="B6367" s="1" t="s">
        <v>15812</v>
      </c>
      <c r="C6367" s="3">
        <v>11.9890410958904</v>
      </c>
      <c r="D6367" s="4">
        <v>39861</v>
      </c>
      <c r="E6367" s="3">
        <v>0.3511524733</v>
      </c>
      <c r="F6367" s="5" t="s">
        <v>5767</v>
      </c>
      <c r="G6367" s="5">
        <v>2315</v>
      </c>
      <c r="H6367" s="5" t="s">
        <v>45</v>
      </c>
      <c r="I6367" s="3">
        <v>-0.849858356940495</v>
      </c>
      <c r="J6367" s="3">
        <v>87.4203821656051</v>
      </c>
      <c r="K6367" s="3">
        <v>0.687230302061694</v>
      </c>
      <c r="L6367" s="3">
        <v>33.5403726708075</v>
      </c>
      <c r="M6367" s="3">
        <v>-0.997878525968406</v>
      </c>
      <c r="N6367" s="3">
        <v>77.9365079365079</v>
      </c>
      <c r="O6367" s="3">
        <v>-1.4547160957297</v>
      </c>
      <c r="P6367" s="3">
        <v>89.4039735099338</v>
      </c>
      <c r="Q6367" s="3">
        <v>-2.71021542738011</v>
      </c>
      <c r="R6367" s="3">
        <v>92.1232876712329</v>
      </c>
      <c r="S6367" s="3">
        <v>2.59750834622589</v>
      </c>
      <c r="T6367" s="3">
        <v>83.804143126177</v>
      </c>
      <c r="U6367" s="3">
        <v>10.5166213490045</v>
      </c>
      <c r="V6367" s="3">
        <v>78.9808917197452</v>
      </c>
      <c r="W6367" s="3">
        <v>14.9425287356322</v>
      </c>
      <c r="X6367" s="3">
        <v>73.4597156398104</v>
      </c>
      <c r="Y6367" s="3">
        <v>15.5584255990955</v>
      </c>
      <c r="Z6367" s="3">
        <v>80.5907172995781</v>
      </c>
      <c r="AA6367" s="3">
        <v>0.0236551717899237</v>
      </c>
      <c r="AB6367" s="3">
        <v>0.225370357288842</v>
      </c>
      <c r="AC6367" s="3">
        <v>-5.20643594414085</v>
      </c>
      <c r="AD6367" s="3">
        <v>0.91091770509807</v>
      </c>
      <c r="AE6367" s="5">
        <v>3</v>
      </c>
      <c r="AF6367" s="3">
        <v>0.363312283724073</v>
      </c>
      <c r="AG6367" s="3">
        <v>2.17096667107655</v>
      </c>
      <c r="AH6367" s="3">
        <v>5.11134925930197</v>
      </c>
      <c r="AI6367" s="3">
        <v>4.40055540643496</v>
      </c>
      <c r="AJ6367" s="3">
        <v>3.34962368982308</v>
      </c>
      <c r="AK6367" s="3">
        <v>4.50246676331256</v>
      </c>
      <c r="AL6367" s="3">
        <v>5.636062202685</v>
      </c>
      <c r="AM6367" s="3"/>
      <c r="AN6367" s="5" t="s">
        <v>46</v>
      </c>
      <c r="AO6367" s="1"/>
      <c r="AP6367" s="1"/>
      <c r="AQ6367" s="1"/>
    </row>
    <row r="6368" spans="1:43">
      <c r="A6368" s="1" t="s">
        <v>15813</v>
      </c>
      <c r="B6368" s="1" t="s">
        <v>15814</v>
      </c>
      <c r="C6368" s="3">
        <v>11.3753424657534</v>
      </c>
      <c r="D6368" s="4">
        <v>40085</v>
      </c>
      <c r="E6368" s="3">
        <v>10.7540009988</v>
      </c>
      <c r="F6368" s="5" t="s">
        <v>11609</v>
      </c>
      <c r="G6368" s="5">
        <v>2973</v>
      </c>
      <c r="H6368" s="5" t="s">
        <v>60</v>
      </c>
      <c r="I6368" s="3">
        <v>10.192119830674</v>
      </c>
      <c r="J6368" s="3">
        <v>20.0396825396825</v>
      </c>
      <c r="K6368" s="3">
        <v>4.26056338028169</v>
      </c>
      <c r="L6368" s="3">
        <v>9.87535953978907</v>
      </c>
      <c r="M6368" s="3">
        <v>4.55969984550872</v>
      </c>
      <c r="N6368" s="3">
        <v>21.3649851632047</v>
      </c>
      <c r="O6368" s="3">
        <v>17.2035030428974</v>
      </c>
      <c r="P6368" s="3">
        <v>19.1683569979716</v>
      </c>
      <c r="Q6368" s="3">
        <v>29.6338860614021</v>
      </c>
      <c r="R6368" s="3">
        <v>8.37696335078534</v>
      </c>
      <c r="S6368" s="3">
        <v>60.8911227331386</v>
      </c>
      <c r="T6368" s="3">
        <v>14.975845410628</v>
      </c>
      <c r="U6368" s="3">
        <v>97.9112707828557</v>
      </c>
      <c r="V6368" s="3">
        <v>25.6366723259762</v>
      </c>
      <c r="W6368" s="3">
        <v>77.252319664771</v>
      </c>
      <c r="X6368" s="3">
        <v>20.2272727272727</v>
      </c>
      <c r="Y6368" s="3">
        <v>172.58918296893</v>
      </c>
      <c r="Z6368" s="3">
        <v>7.44336569579288</v>
      </c>
      <c r="AA6368" s="3">
        <v>0.307004211984906</v>
      </c>
      <c r="AB6368" s="3">
        <v>0.206099819160144</v>
      </c>
      <c r="AC6368" s="3">
        <v>-23.5294117647059</v>
      </c>
      <c r="AD6368" s="3">
        <v>0.891641971212331</v>
      </c>
      <c r="AE6368" s="5">
        <v>3</v>
      </c>
      <c r="AF6368" s="3">
        <v>1.4982882469124</v>
      </c>
      <c r="AG6368" s="3">
        <v>45.8372292870111</v>
      </c>
      <c r="AH6368" s="3">
        <v>44.9218333439368</v>
      </c>
      <c r="AI6368" s="3">
        <v>21.1351574128223</v>
      </c>
      <c r="AJ6368" s="3">
        <v>24.3484174434464</v>
      </c>
      <c r="AK6368" s="3">
        <v>15.9705201771024</v>
      </c>
      <c r="AL6368" s="3">
        <v>17.4728890793399</v>
      </c>
      <c r="AM6368" s="3"/>
      <c r="AN6368" s="5" t="s">
        <v>46</v>
      </c>
      <c r="AO6368" s="1"/>
      <c r="AP6368" s="1"/>
      <c r="AQ6368" s="1"/>
    </row>
    <row r="6369" spans="1:43">
      <c r="A6369" s="1" t="s">
        <v>15815</v>
      </c>
      <c r="B6369" s="1" t="s">
        <v>15816</v>
      </c>
      <c r="C6369" s="3">
        <v>10.8109589041096</v>
      </c>
      <c r="D6369" s="4">
        <v>40291</v>
      </c>
      <c r="E6369" s="3">
        <v>0.9052016217</v>
      </c>
      <c r="F6369" s="5" t="s">
        <v>8014</v>
      </c>
      <c r="G6369" s="5">
        <v>1917</v>
      </c>
      <c r="H6369" s="5" t="s">
        <v>60</v>
      </c>
      <c r="I6369" s="3">
        <v>4.42477876106195</v>
      </c>
      <c r="J6369" s="3">
        <v>59.1269841269841</v>
      </c>
      <c r="K6369" s="3">
        <v>2.32770424463715</v>
      </c>
      <c r="L6369" s="3">
        <v>49.1850431447747</v>
      </c>
      <c r="M6369" s="3">
        <v>2.9857602204869</v>
      </c>
      <c r="N6369" s="3">
        <v>44.8071216617211</v>
      </c>
      <c r="O6369" s="3">
        <v>4.18215613382899</v>
      </c>
      <c r="P6369" s="3">
        <v>66.0243407707911</v>
      </c>
      <c r="Q6369" s="3">
        <v>10.7707509881423</v>
      </c>
      <c r="R6369" s="3">
        <v>53.4031413612565</v>
      </c>
      <c r="S6369" s="3">
        <v>24.4863964464187</v>
      </c>
      <c r="T6369" s="3">
        <v>68.1159420289855</v>
      </c>
      <c r="U6369" s="3">
        <v>36.1262902246509</v>
      </c>
      <c r="V6369" s="3">
        <v>79.1171477079796</v>
      </c>
      <c r="W6369" s="3">
        <v>25.321408608161</v>
      </c>
      <c r="X6369" s="3">
        <v>74.3181818181818</v>
      </c>
      <c r="Y6369" s="3">
        <v>86.522462562396</v>
      </c>
      <c r="Z6369" s="3">
        <v>44.336569579288</v>
      </c>
      <c r="AA6369" s="3">
        <v>0.162124950483814</v>
      </c>
      <c r="AB6369" s="3">
        <v>0.0858316726920143</v>
      </c>
      <c r="AC6369" s="3">
        <v>-19.136460554371</v>
      </c>
      <c r="AD6369" s="3">
        <v>0.407556816626628</v>
      </c>
      <c r="AE6369" s="5">
        <v>4</v>
      </c>
      <c r="AF6369" s="3">
        <v>0.590333262139581</v>
      </c>
      <c r="AG6369" s="3">
        <v>13.9786290346277</v>
      </c>
      <c r="AH6369" s="3">
        <v>20.9202742296673</v>
      </c>
      <c r="AI6369" s="3">
        <v>9.2339387328993</v>
      </c>
      <c r="AJ6369" s="3">
        <v>13.5483396141645</v>
      </c>
      <c r="AK6369" s="3">
        <v>10.0296363512762</v>
      </c>
      <c r="AL6369" s="3">
        <v>13.8053844046416</v>
      </c>
      <c r="AM6369" s="3"/>
      <c r="AN6369" s="5" t="s">
        <v>46</v>
      </c>
      <c r="AO6369" s="1"/>
      <c r="AP6369" s="1"/>
      <c r="AQ6369" s="1"/>
    </row>
    <row r="6370" spans="1:43">
      <c r="A6370" s="1" t="s">
        <v>15817</v>
      </c>
      <c r="B6370" s="1" t="s">
        <v>15818</v>
      </c>
      <c r="C6370" s="3">
        <v>10.186301369863</v>
      </c>
      <c r="D6370" s="4">
        <v>40519</v>
      </c>
      <c r="E6370" s="3">
        <v>4.9565398269</v>
      </c>
      <c r="F6370" s="5" t="s">
        <v>15819</v>
      </c>
      <c r="G6370" s="5">
        <v>2135</v>
      </c>
      <c r="H6370" s="5" t="s">
        <v>55</v>
      </c>
      <c r="I6370" s="3">
        <v>12.8214743289272</v>
      </c>
      <c r="J6370" s="3">
        <v>32.3653962492438</v>
      </c>
      <c r="K6370" s="3">
        <v>3.30185979971386</v>
      </c>
      <c r="L6370" s="3">
        <v>34.8587570621469</v>
      </c>
      <c r="M6370" s="3">
        <v>4.90774371640271</v>
      </c>
      <c r="N6370" s="3">
        <v>52.722920406942</v>
      </c>
      <c r="O6370" s="3">
        <v>25.2654222468947</v>
      </c>
      <c r="P6370" s="3">
        <v>20.8609271523179</v>
      </c>
      <c r="Q6370" s="3">
        <v>31.3780430115352</v>
      </c>
      <c r="R6370" s="3">
        <v>28.3536585365854</v>
      </c>
      <c r="S6370" s="3">
        <v>85.2057043192777</v>
      </c>
      <c r="T6370" s="3">
        <v>21.09375</v>
      </c>
      <c r="U6370" s="3">
        <v>177.317766341501</v>
      </c>
      <c r="V6370" s="3">
        <v>26.0162601626016</v>
      </c>
      <c r="W6370" s="3">
        <v>112.077067669173</v>
      </c>
      <c r="X6370" s="3">
        <v>49.9165275459099</v>
      </c>
      <c r="Y6370" s="3">
        <v>115.875962763164</v>
      </c>
      <c r="Z6370" s="3">
        <v>63.8253638253638</v>
      </c>
      <c r="AA6370" s="3">
        <v>0.324122244462451</v>
      </c>
      <c r="AB6370" s="3">
        <v>0.257687181715523</v>
      </c>
      <c r="AC6370" s="3">
        <v>-34.0673082150818</v>
      </c>
      <c r="AD6370" s="3">
        <v>0.834232209848425</v>
      </c>
      <c r="AE6370" s="5">
        <v>10</v>
      </c>
      <c r="AF6370" s="3">
        <v>2.02990584854172</v>
      </c>
      <c r="AG6370" s="3">
        <v>85.8305198892898</v>
      </c>
      <c r="AH6370" s="3">
        <v>69.4803776471394</v>
      </c>
      <c r="AI6370" s="3">
        <v>26.9621498877754</v>
      </c>
      <c r="AJ6370" s="3">
        <v>23.505856990262</v>
      </c>
      <c r="AK6370" s="3">
        <v>22.5931165486842</v>
      </c>
      <c r="AL6370" s="3">
        <v>26.5724926309559</v>
      </c>
      <c r="AM6370" s="3"/>
      <c r="AN6370" s="5" t="s">
        <v>46</v>
      </c>
      <c r="AO6370" s="1"/>
      <c r="AP6370" s="1"/>
      <c r="AQ6370" s="1"/>
    </row>
    <row r="6371" spans="1:43">
      <c r="A6371" s="1" t="s">
        <v>15820</v>
      </c>
      <c r="B6371" s="1" t="s">
        <v>15821</v>
      </c>
      <c r="C6371" s="3">
        <v>9.8</v>
      </c>
      <c r="D6371" s="4">
        <v>40660</v>
      </c>
      <c r="E6371" s="3">
        <v>3.9476970975</v>
      </c>
      <c r="F6371" s="5" t="s">
        <v>5767</v>
      </c>
      <c r="G6371" s="5">
        <v>1716</v>
      </c>
      <c r="H6371" s="5" t="s">
        <v>71</v>
      </c>
      <c r="I6371" s="3">
        <v>-1.40001497342219</v>
      </c>
      <c r="J6371" s="3">
        <v>84.2767295597484</v>
      </c>
      <c r="K6371" s="3">
        <v>0.757401882028921</v>
      </c>
      <c r="L6371" s="3">
        <v>6.91823899371069</v>
      </c>
      <c r="M6371" s="3">
        <v>-4.69643244807873</v>
      </c>
      <c r="N6371" s="3">
        <v>93.7106918238994</v>
      </c>
      <c r="O6371" s="3">
        <v>-1.71641791044777</v>
      </c>
      <c r="P6371" s="3">
        <v>81.6455696202532</v>
      </c>
      <c r="Q6371" s="3">
        <v>-1.48851821377815</v>
      </c>
      <c r="R6371" s="3">
        <v>80.7692307692308</v>
      </c>
      <c r="S6371" s="3">
        <v>11.3459587419682</v>
      </c>
      <c r="T6371" s="3">
        <v>6.71140939597315</v>
      </c>
      <c r="U6371" s="3">
        <v>49.3366594852024</v>
      </c>
      <c r="V6371" s="3">
        <v>0.719424460431655</v>
      </c>
      <c r="W6371" s="3">
        <v>48.8640217022719</v>
      </c>
      <c r="X6371" s="3">
        <v>0.719424460431655</v>
      </c>
      <c r="Y6371" s="3">
        <v>23.9179525780956</v>
      </c>
      <c r="Z6371" s="3">
        <v>24.6031746031746</v>
      </c>
      <c r="AA6371" s="3">
        <v>0.0832882847147835</v>
      </c>
      <c r="AB6371" s="3">
        <v>0.210593430373102</v>
      </c>
      <c r="AC6371" s="3">
        <v>-10.1475816007756</v>
      </c>
      <c r="AD6371" s="3">
        <v>1.39482652333169</v>
      </c>
      <c r="AE6371" s="5">
        <v>4</v>
      </c>
      <c r="AF6371" s="3">
        <v>1.08990447757311</v>
      </c>
      <c r="AG6371" s="3">
        <v>12.4282993919063</v>
      </c>
      <c r="AH6371" s="3">
        <v>23.794761646943</v>
      </c>
      <c r="AI6371" s="3">
        <v>13.0588458566136</v>
      </c>
      <c r="AJ6371" s="3">
        <v>7.9654977393147</v>
      </c>
      <c r="AK6371" s="3">
        <v>-1.40399150498871</v>
      </c>
      <c r="AL6371" s="3">
        <v>6.0038582980902</v>
      </c>
      <c r="AM6371" s="3"/>
      <c r="AN6371" s="5" t="s">
        <v>46</v>
      </c>
      <c r="AO6371" s="1"/>
      <c r="AP6371" s="1"/>
      <c r="AQ6371" s="1"/>
    </row>
    <row r="6372" spans="1:43">
      <c r="A6372" s="1" t="s">
        <v>15822</v>
      </c>
      <c r="B6372" s="1" t="s">
        <v>15823</v>
      </c>
      <c r="C6372" s="3">
        <v>9.51506849315068</v>
      </c>
      <c r="D6372" s="4">
        <v>40764</v>
      </c>
      <c r="E6372" s="3">
        <v>5.5778640314</v>
      </c>
      <c r="F6372" s="5" t="s">
        <v>10321</v>
      </c>
      <c r="G6372" s="5">
        <v>3040</v>
      </c>
      <c r="H6372" s="5" t="s">
        <v>60</v>
      </c>
      <c r="I6372" s="3">
        <v>12.0781980450489</v>
      </c>
      <c r="J6372" s="3">
        <v>10.6150793650794</v>
      </c>
      <c r="K6372" s="3">
        <v>3.42771982116245</v>
      </c>
      <c r="L6372" s="3">
        <v>30.1054650047939</v>
      </c>
      <c r="M6372" s="3">
        <v>11.5850046543116</v>
      </c>
      <c r="N6372" s="3">
        <v>2.47279920870425</v>
      </c>
      <c r="O6372" s="3">
        <v>14.2733339110841</v>
      </c>
      <c r="P6372" s="3">
        <v>37.4239350912779</v>
      </c>
      <c r="Q6372" s="3">
        <v>19.4384057971014</v>
      </c>
      <c r="R6372" s="3">
        <v>35.8115183246073</v>
      </c>
      <c r="S6372" s="3">
        <v>23.1991030552182</v>
      </c>
      <c r="T6372" s="3">
        <v>70.5314009661836</v>
      </c>
      <c r="U6372" s="3">
        <v>30.8394522722762</v>
      </c>
      <c r="V6372" s="3">
        <v>81.8336162988115</v>
      </c>
      <c r="W6372" s="3">
        <v>19.8199047498258</v>
      </c>
      <c r="X6372" s="3">
        <v>82.0454545454545</v>
      </c>
      <c r="Y6372" s="3">
        <v>73.5322758445753</v>
      </c>
      <c r="Z6372" s="3">
        <v>50.4854368932039</v>
      </c>
      <c r="AA6372" s="3">
        <v>0.147295414670001</v>
      </c>
      <c r="AB6372" s="3">
        <v>0.0710035614722886</v>
      </c>
      <c r="AC6372" s="3">
        <v>-20.8929281741616</v>
      </c>
      <c r="AD6372" s="3">
        <v>0.296798917677013</v>
      </c>
      <c r="AE6372" s="5">
        <v>3</v>
      </c>
      <c r="AF6372" s="3">
        <v>0.353820928746129</v>
      </c>
      <c r="AG6372" s="3">
        <v>12.076053577251</v>
      </c>
      <c r="AH6372" s="3">
        <v>19.3527839560394</v>
      </c>
      <c r="AI6372" s="3">
        <v>7.11930690904821</v>
      </c>
      <c r="AJ6372" s="3">
        <v>12.1187685414211</v>
      </c>
      <c r="AK6372" s="3">
        <v>8.52949320950185</v>
      </c>
      <c r="AL6372" s="3">
        <v>11.3664727352655</v>
      </c>
      <c r="AM6372" s="3"/>
      <c r="AN6372" s="5" t="s">
        <v>46</v>
      </c>
      <c r="AO6372" s="1"/>
      <c r="AP6372" s="1"/>
      <c r="AQ6372" s="1"/>
    </row>
    <row r="6373" spans="1:43">
      <c r="A6373" s="1" t="s">
        <v>15824</v>
      </c>
      <c r="B6373" s="1" t="s">
        <v>15825</v>
      </c>
      <c r="C6373" s="3">
        <v>8.95890410958904</v>
      </c>
      <c r="D6373" s="4">
        <v>40967</v>
      </c>
      <c r="E6373" s="3">
        <v>8.2789475818</v>
      </c>
      <c r="F6373" s="5" t="s">
        <v>1342</v>
      </c>
      <c r="G6373" s="5">
        <v>1618</v>
      </c>
      <c r="H6373" s="5" t="s">
        <v>55</v>
      </c>
      <c r="I6373" s="3">
        <v>14.987012987013</v>
      </c>
      <c r="J6373" s="3">
        <v>18.2093163944344</v>
      </c>
      <c r="K6373" s="3">
        <v>4.38575807592549</v>
      </c>
      <c r="L6373" s="3">
        <v>13.954802259887</v>
      </c>
      <c r="M6373" s="3">
        <v>11.8776851149861</v>
      </c>
      <c r="N6373" s="3">
        <v>6.04428485936565</v>
      </c>
      <c r="O6373" s="3">
        <v>20.2989130434782</v>
      </c>
      <c r="P6373" s="3">
        <v>43.1788079470199</v>
      </c>
      <c r="Q6373" s="3">
        <v>12.64631043257</v>
      </c>
      <c r="R6373" s="3">
        <v>80.5640243902439</v>
      </c>
      <c r="S6373" s="3">
        <v>82.2330663027132</v>
      </c>
      <c r="T6373" s="3">
        <v>25.48828125</v>
      </c>
      <c r="U6373" s="3">
        <v>213.440874040667</v>
      </c>
      <c r="V6373" s="3">
        <v>10.5691056910569</v>
      </c>
      <c r="W6373" s="3">
        <v>182.940813470002</v>
      </c>
      <c r="X6373" s="3">
        <v>8.68113522537563</v>
      </c>
      <c r="Y6373" s="3">
        <v>224.211282755949</v>
      </c>
      <c r="Z6373" s="3">
        <v>13.7214137214137</v>
      </c>
      <c r="AA6373" s="3">
        <v>0.26592212708197</v>
      </c>
      <c r="AB6373" s="3">
        <v>0.301898940844591</v>
      </c>
      <c r="AC6373" s="3">
        <v>-33.8000965717045</v>
      </c>
      <c r="AD6373" s="3">
        <v>1.2233200119715</v>
      </c>
      <c r="AE6373" s="5">
        <v>3</v>
      </c>
      <c r="AF6373" s="3">
        <v>2.83344848074905</v>
      </c>
      <c r="AG6373" s="3">
        <v>94.7504712283669</v>
      </c>
      <c r="AH6373" s="3">
        <v>81.2197839165407</v>
      </c>
      <c r="AI6373" s="3">
        <v>40.1934345078819</v>
      </c>
      <c r="AJ6373" s="3">
        <v>36.0418294670918</v>
      </c>
      <c r="AK6373" s="3">
        <v>29.1251676775634</v>
      </c>
      <c r="AL6373" s="3">
        <v>27.0584849071787</v>
      </c>
      <c r="AM6373" s="3"/>
      <c r="AN6373" s="5" t="s">
        <v>46</v>
      </c>
      <c r="AO6373" s="1"/>
      <c r="AP6373" s="1"/>
      <c r="AQ6373" s="1"/>
    </row>
    <row r="6374" spans="1:43">
      <c r="A6374" s="1" t="s">
        <v>15826</v>
      </c>
      <c r="B6374" s="1" t="s">
        <v>15827</v>
      </c>
      <c r="C6374" s="3">
        <v>8.47945205479452</v>
      </c>
      <c r="D6374" s="4">
        <v>41142</v>
      </c>
      <c r="E6374" s="3">
        <v>14.2788328197</v>
      </c>
      <c r="F6374" s="5" t="s">
        <v>15828</v>
      </c>
      <c r="G6374" s="5">
        <v>3096</v>
      </c>
      <c r="H6374" s="5" t="s">
        <v>55</v>
      </c>
      <c r="I6374" s="3">
        <v>9.01374292643491</v>
      </c>
      <c r="J6374" s="3">
        <v>60.4355716878403</v>
      </c>
      <c r="K6374" s="3">
        <v>1.54367469879517</v>
      </c>
      <c r="L6374" s="3">
        <v>69.9435028248588</v>
      </c>
      <c r="M6374" s="3">
        <v>-1.49744338933529</v>
      </c>
      <c r="N6374" s="3">
        <v>92.3399162178336</v>
      </c>
      <c r="O6374" s="3">
        <v>22.4795640326975</v>
      </c>
      <c r="P6374" s="3">
        <v>32.0529801324503</v>
      </c>
      <c r="Q6374" s="3">
        <v>32.5958702064897</v>
      </c>
      <c r="R6374" s="3">
        <v>25.6859756097561</v>
      </c>
      <c r="S6374" s="3">
        <v>80.6430006697924</v>
      </c>
      <c r="T6374" s="3">
        <v>27.5390625</v>
      </c>
      <c r="U6374" s="3">
        <v>121.065573770492</v>
      </c>
      <c r="V6374" s="3">
        <v>63.4146341463415</v>
      </c>
      <c r="W6374" s="3">
        <v>92.2309337134711</v>
      </c>
      <c r="X6374" s="3">
        <v>62.2704507512521</v>
      </c>
      <c r="Y6374" s="3">
        <v>210.845420449679</v>
      </c>
      <c r="Z6374" s="3">
        <v>17.2557172557173</v>
      </c>
      <c r="AA6374" s="3">
        <v>0.275110737289147</v>
      </c>
      <c r="AB6374" s="3">
        <v>0.208112625001011</v>
      </c>
      <c r="AC6374" s="3">
        <v>-22.9801324503311</v>
      </c>
      <c r="AD6374" s="3">
        <v>1.05698861653623</v>
      </c>
      <c r="AE6374" s="5">
        <v>6</v>
      </c>
      <c r="AF6374" s="3">
        <v>1.75122141162251</v>
      </c>
      <c r="AG6374" s="3">
        <v>59.21887208057</v>
      </c>
      <c r="AH6374" s="3">
        <v>47.4280212889575</v>
      </c>
      <c r="AI6374" s="3">
        <v>22.5931956358308</v>
      </c>
      <c r="AJ6374" s="3">
        <v>23.6790481794011</v>
      </c>
      <c r="AK6374" s="3">
        <v>21.4948605830309</v>
      </c>
      <c r="AL6374" s="3">
        <v>16.1154102811821</v>
      </c>
      <c r="AM6374" s="3"/>
      <c r="AN6374" s="5" t="s">
        <v>46</v>
      </c>
      <c r="AO6374" s="1"/>
      <c r="AP6374" s="1"/>
      <c r="AQ6374" s="1"/>
    </row>
    <row r="6375" spans="1:43">
      <c r="A6375" s="1" t="s">
        <v>15829</v>
      </c>
      <c r="B6375" s="1" t="s">
        <v>15830</v>
      </c>
      <c r="C6375" s="3">
        <v>12.772602739726</v>
      </c>
      <c r="D6375" s="4">
        <v>39575</v>
      </c>
      <c r="E6375" s="3">
        <v>1.0272991067</v>
      </c>
      <c r="F6375" s="5" t="s">
        <v>7750</v>
      </c>
      <c r="G6375" s="5">
        <v>4060</v>
      </c>
      <c r="H6375" s="5" t="s">
        <v>1442</v>
      </c>
      <c r="I6375" s="3">
        <v>13.8287401574803</v>
      </c>
      <c r="J6375" s="3">
        <v>64.8648648648649</v>
      </c>
      <c r="K6375" s="3">
        <v>-0.899742930591256</v>
      </c>
      <c r="L6375" s="3">
        <v>87.5</v>
      </c>
      <c r="M6375" s="3">
        <v>4.51875282422052</v>
      </c>
      <c r="N6375" s="3">
        <v>87.5</v>
      </c>
      <c r="O6375" s="3">
        <v>19.2882929345023</v>
      </c>
      <c r="P6375" s="3">
        <v>85.2941176470588</v>
      </c>
      <c r="Q6375" s="3">
        <v>1.84940554821666</v>
      </c>
      <c r="R6375" s="3">
        <v>100</v>
      </c>
      <c r="S6375" s="3">
        <v>25.0946457544619</v>
      </c>
      <c r="T6375" s="3">
        <v>90.3225806451613</v>
      </c>
      <c r="U6375" s="3">
        <v>53.8922155688623</v>
      </c>
      <c r="V6375" s="3">
        <v>88.4615384615385</v>
      </c>
      <c r="W6375" s="3">
        <v>33.160621761658</v>
      </c>
      <c r="X6375" s="3">
        <v>85</v>
      </c>
      <c r="Y6375" s="3">
        <v>119.65811965812</v>
      </c>
      <c r="Z6375" s="3">
        <v>62.5</v>
      </c>
      <c r="AA6375" s="3">
        <v>0.131924775591684</v>
      </c>
      <c r="AB6375" s="3">
        <v>0.0901919304374452</v>
      </c>
      <c r="AC6375" s="3">
        <v>-29.0420679168779</v>
      </c>
      <c r="AD6375" s="3">
        <v>0.344243800340518</v>
      </c>
      <c r="AE6375" s="5">
        <v>5</v>
      </c>
      <c r="AF6375" s="3">
        <v>0.562227318780583</v>
      </c>
      <c r="AG6375" s="3">
        <v>27.7504676692889</v>
      </c>
      <c r="AH6375" s="3">
        <v>28.9249056093243</v>
      </c>
      <c r="AI6375" s="3">
        <v>10.2467007989783</v>
      </c>
      <c r="AJ6375" s="3">
        <v>20.1274156016367</v>
      </c>
      <c r="AK6375" s="3">
        <v>13.0033007637435</v>
      </c>
      <c r="AL6375" s="3">
        <v>12.0461941661533</v>
      </c>
      <c r="AM6375" s="3"/>
      <c r="AN6375" s="5" t="s">
        <v>46</v>
      </c>
      <c r="AO6375" s="1"/>
      <c r="AP6375" s="1"/>
      <c r="AQ6375" s="1"/>
    </row>
    <row r="6376" spans="1:43">
      <c r="A6376" s="1" t="s">
        <v>15831</v>
      </c>
      <c r="B6376" s="1" t="s">
        <v>15832</v>
      </c>
      <c r="C6376" s="3">
        <v>15.5917808219178</v>
      </c>
      <c r="D6376" s="4">
        <v>38546</v>
      </c>
      <c r="E6376" s="3">
        <v>6.9401327477</v>
      </c>
      <c r="F6376" s="5" t="s">
        <v>15833</v>
      </c>
      <c r="G6376" s="5">
        <v>1140</v>
      </c>
      <c r="H6376" s="5" t="s">
        <v>226</v>
      </c>
      <c r="I6376" s="3">
        <v>3.36658354114712</v>
      </c>
      <c r="J6376" s="3">
        <v>25.6045519203414</v>
      </c>
      <c r="K6376" s="3">
        <v>1.22100122100122</v>
      </c>
      <c r="L6376" s="3">
        <v>16.6666666666667</v>
      </c>
      <c r="M6376" s="3">
        <v>1.9680196801968</v>
      </c>
      <c r="N6376" s="3">
        <v>18.0535966149506</v>
      </c>
      <c r="O6376" s="3">
        <v>5.73979591836734</v>
      </c>
      <c r="P6376" s="3">
        <v>26.1006289308176</v>
      </c>
      <c r="Q6376" s="3">
        <v>9.07894736842104</v>
      </c>
      <c r="R6376" s="3">
        <v>24.8175182481752</v>
      </c>
      <c r="S6376" s="3">
        <v>22.4519940915805</v>
      </c>
      <c r="T6376" s="3">
        <v>19.6808510638298</v>
      </c>
      <c r="U6376" s="3">
        <v>37.7076411960133</v>
      </c>
      <c r="V6376" s="3">
        <v>21.875</v>
      </c>
      <c r="W6376" s="3">
        <v>24.1017964071856</v>
      </c>
      <c r="X6376" s="3">
        <v>69.4560669456067</v>
      </c>
      <c r="Y6376" s="3">
        <v>27.7349768875192</v>
      </c>
      <c r="Z6376" s="3">
        <v>71.1111111111111</v>
      </c>
      <c r="AA6376" s="3">
        <v>0.495279665456508</v>
      </c>
      <c r="AB6376" s="3">
        <v>0.149627762503715</v>
      </c>
      <c r="AC6376" s="3">
        <v>-18.0911680911681</v>
      </c>
      <c r="AD6376" s="3">
        <v>0.411747702017137</v>
      </c>
      <c r="AE6376" s="5">
        <v>6</v>
      </c>
      <c r="AF6376" s="3">
        <v>0.481781385239212</v>
      </c>
      <c r="AG6376" s="3">
        <v>19.5139695928243</v>
      </c>
      <c r="AH6376" s="3">
        <v>18.5689298938742</v>
      </c>
      <c r="AI6376" s="3">
        <v>6.04972680271771</v>
      </c>
      <c r="AJ6376" s="3">
        <v>5.53088199490122</v>
      </c>
      <c r="AK6376" s="3">
        <v>7.12313711311603</v>
      </c>
      <c r="AL6376" s="3">
        <v>7.37869650921605</v>
      </c>
      <c r="AM6376" s="3">
        <v>10</v>
      </c>
      <c r="AN6376" s="5" t="s">
        <v>56</v>
      </c>
      <c r="AO6376" s="1"/>
      <c r="AP6376" s="1"/>
      <c r="AQ6376" s="1"/>
    </row>
    <row r="6377" spans="1:43">
      <c r="A6377" s="1" t="s">
        <v>15834</v>
      </c>
      <c r="B6377" s="1" t="s">
        <v>15835</v>
      </c>
      <c r="C6377" s="3">
        <v>11.9287671232877</v>
      </c>
      <c r="D6377" s="4">
        <v>39883</v>
      </c>
      <c r="E6377" s="3">
        <v>0.3268411501</v>
      </c>
      <c r="F6377" s="5" t="s">
        <v>11609</v>
      </c>
      <c r="G6377" s="5">
        <v>86</v>
      </c>
      <c r="H6377" s="5" t="s">
        <v>71</v>
      </c>
      <c r="I6377" s="3">
        <v>0</v>
      </c>
      <c r="J6377" s="3">
        <v>51.5723270440252</v>
      </c>
      <c r="K6377" s="3">
        <v>0.0755857898715087</v>
      </c>
      <c r="L6377" s="3">
        <v>42.7672955974843</v>
      </c>
      <c r="M6377" s="3">
        <v>-0.0754716981131998</v>
      </c>
      <c r="N6377" s="3">
        <v>35.8490566037736</v>
      </c>
      <c r="O6377" s="3">
        <v>0.531511009870926</v>
      </c>
      <c r="P6377" s="3">
        <v>36.7088607594937</v>
      </c>
      <c r="Q6377" s="3">
        <v>0.151285930408469</v>
      </c>
      <c r="R6377" s="3">
        <v>59.6153846153846</v>
      </c>
      <c r="S6377" s="3">
        <v>0.531511009870926</v>
      </c>
      <c r="T6377" s="3">
        <v>80.5369127516778</v>
      </c>
      <c r="U6377" s="3">
        <v>3.84313725490196</v>
      </c>
      <c r="V6377" s="3">
        <v>85.6115107913669</v>
      </c>
      <c r="W6377" s="3">
        <v>8.52459016393443</v>
      </c>
      <c r="X6377" s="3">
        <v>88.4892086330935</v>
      </c>
      <c r="Y6377" s="3">
        <v>11.071852442546</v>
      </c>
      <c r="Z6377" s="3">
        <v>84.1269841269841</v>
      </c>
      <c r="AA6377" s="3">
        <v>-0.0574784950000542</v>
      </c>
      <c r="AB6377" s="3">
        <v>0.0928147953621303</v>
      </c>
      <c r="AC6377" s="3">
        <v>-3.70919881305638</v>
      </c>
      <c r="AD6377" s="3">
        <v>0.743906633699136</v>
      </c>
      <c r="AE6377" s="5">
        <v>3</v>
      </c>
      <c r="AF6377" s="3">
        <v>0.219678861810963</v>
      </c>
      <c r="AG6377" s="3">
        <v>1.09585884173224</v>
      </c>
      <c r="AH6377" s="3">
        <v>1.85746338568589</v>
      </c>
      <c r="AI6377" s="3">
        <v>2.79115328268826</v>
      </c>
      <c r="AJ6377" s="3">
        <v>2.39944483516861</v>
      </c>
      <c r="AK6377" s="3">
        <v>3.91205864300788</v>
      </c>
      <c r="AL6377" s="3">
        <v>4.35171593391026</v>
      </c>
      <c r="AM6377" s="3"/>
      <c r="AN6377" s="5" t="s">
        <v>46</v>
      </c>
      <c r="AO6377" s="1"/>
      <c r="AP6377" s="1"/>
      <c r="AQ6377" s="1"/>
    </row>
    <row r="6378" spans="1:43">
      <c r="A6378" s="1" t="s">
        <v>15836</v>
      </c>
      <c r="B6378" s="1" t="s">
        <v>15837</v>
      </c>
      <c r="C6378" s="3">
        <v>10.6465753424658</v>
      </c>
      <c r="D6378" s="4">
        <v>40351</v>
      </c>
      <c r="E6378" s="3">
        <v>0.4124937346</v>
      </c>
      <c r="F6378" s="5" t="s">
        <v>11621</v>
      </c>
      <c r="G6378" s="5">
        <v>1234</v>
      </c>
      <c r="H6378" s="5" t="s">
        <v>71</v>
      </c>
      <c r="I6378" s="3">
        <v>0.517911091929212</v>
      </c>
      <c r="J6378" s="3">
        <v>24.5283018867925</v>
      </c>
      <c r="K6378" s="3">
        <v>0.111760660247594</v>
      </c>
      <c r="L6378" s="3">
        <v>38.3647798742138</v>
      </c>
      <c r="M6378" s="3">
        <v>0.422559503277003</v>
      </c>
      <c r="N6378" s="3">
        <v>11.3207547169811</v>
      </c>
      <c r="O6378" s="3">
        <v>0.918623797556124</v>
      </c>
      <c r="P6378" s="3">
        <v>24.0506329113924</v>
      </c>
      <c r="Q6378" s="3">
        <v>0.831240800069272</v>
      </c>
      <c r="R6378" s="3">
        <v>42.3076923076923</v>
      </c>
      <c r="S6378" s="3">
        <v>2.41864555848725</v>
      </c>
      <c r="T6378" s="3">
        <v>48.993288590604</v>
      </c>
      <c r="U6378" s="3">
        <v>5.26077917382265</v>
      </c>
      <c r="V6378" s="3">
        <v>76.9784172661871</v>
      </c>
      <c r="W6378" s="3">
        <v>11.3821138211382</v>
      </c>
      <c r="X6378" s="3">
        <v>76.9784172661871</v>
      </c>
      <c r="Y6378" s="3">
        <v>-5.86095392077607</v>
      </c>
      <c r="Z6378" s="3">
        <v>98.4126984126984</v>
      </c>
      <c r="AA6378" s="3">
        <v>0.053773723872057</v>
      </c>
      <c r="AB6378" s="3">
        <v>0.259915254211972</v>
      </c>
      <c r="AC6378" s="3">
        <v>-1.46779485408391</v>
      </c>
      <c r="AD6378" s="3">
        <v>2.48792594459176</v>
      </c>
      <c r="AE6378" s="5">
        <v>2</v>
      </c>
      <c r="AF6378" s="3">
        <v>0.281756186080136</v>
      </c>
      <c r="AG6378" s="3">
        <v>2.84970401333309</v>
      </c>
      <c r="AH6378" s="3">
        <v>2.63655540144569</v>
      </c>
      <c r="AI6378" s="3">
        <v>3.64376151622918</v>
      </c>
      <c r="AJ6378" s="3">
        <v>3.22354757171264</v>
      </c>
      <c r="AK6378" s="3">
        <v>0.463834878736535</v>
      </c>
      <c r="AL6378" s="3">
        <v>2.20673372787554</v>
      </c>
      <c r="AM6378" s="3"/>
      <c r="AN6378" s="5" t="s">
        <v>46</v>
      </c>
      <c r="AO6378" s="1"/>
      <c r="AP6378" s="1"/>
      <c r="AQ6378" s="1"/>
    </row>
    <row r="6379" spans="1:43">
      <c r="A6379" s="1" t="s">
        <v>15838</v>
      </c>
      <c r="B6379" s="1" t="s">
        <v>15839</v>
      </c>
      <c r="C6379" s="3">
        <v>10.0493150684932</v>
      </c>
      <c r="D6379" s="4">
        <v>40569</v>
      </c>
      <c r="E6379" s="3">
        <v>58.1103577415</v>
      </c>
      <c r="F6379" s="5" t="s">
        <v>10110</v>
      </c>
      <c r="G6379" s="5">
        <v>729</v>
      </c>
      <c r="H6379" s="5" t="s">
        <v>64</v>
      </c>
      <c r="I6379" s="3">
        <v>0.25196361935399</v>
      </c>
      <c r="J6379" s="3">
        <v>71.2827988338192</v>
      </c>
      <c r="K6379" s="3">
        <v>0.0357049353707854</v>
      </c>
      <c r="L6379" s="3">
        <v>83.9650145772595</v>
      </c>
      <c r="M6379" s="3">
        <v>0.190845071404914</v>
      </c>
      <c r="N6379" s="3">
        <v>67.9300291545189</v>
      </c>
      <c r="O6379" s="3">
        <v>0.563547449235951</v>
      </c>
      <c r="P6379" s="3">
        <v>79.093567251462</v>
      </c>
      <c r="Q6379" s="3">
        <v>1.04816508804939</v>
      </c>
      <c r="R6379" s="3">
        <v>78.9940828402367</v>
      </c>
      <c r="S6379" s="3">
        <v>1.81782971342712</v>
      </c>
      <c r="T6379" s="3">
        <v>85.1574212893553</v>
      </c>
      <c r="U6379" s="3">
        <v>4.13032161462436</v>
      </c>
      <c r="V6379" s="3">
        <v>85.6481481481482</v>
      </c>
      <c r="W6379" s="3">
        <v>7.41044128815478</v>
      </c>
      <c r="X6379" s="3">
        <v>83.9506172839506</v>
      </c>
      <c r="Y6379" s="3">
        <v>14.2094745379137</v>
      </c>
      <c r="Z6379" s="3">
        <v>82.4561403508772</v>
      </c>
      <c r="AA6379" s="3">
        <v>-0.437888760073493</v>
      </c>
      <c r="AB6379" s="3">
        <v>1.08237618143471</v>
      </c>
      <c r="AC6379" s="3">
        <v>0</v>
      </c>
      <c r="AD6379" s="3"/>
      <c r="AE6379" s="5"/>
      <c r="AF6379" s="3">
        <v>0.196838600754477</v>
      </c>
      <c r="AG6379" s="3">
        <v>1.36125342476696</v>
      </c>
      <c r="AH6379" s="3">
        <v>1.48877101001652</v>
      </c>
      <c r="AI6379" s="3">
        <v>1.82008230831037</v>
      </c>
      <c r="AJ6379" s="3">
        <v>1.99728921385038</v>
      </c>
      <c r="AK6379" s="3">
        <v>2.06235664970431</v>
      </c>
      <c r="AL6379" s="3">
        <v>2.25319445687799</v>
      </c>
      <c r="AM6379" s="3">
        <v>5000</v>
      </c>
      <c r="AN6379" s="5" t="s">
        <v>56</v>
      </c>
      <c r="AO6379" s="1"/>
      <c r="AP6379" s="1"/>
      <c r="AQ6379" s="1"/>
    </row>
    <row r="6380" spans="1:43">
      <c r="A6380" s="1" t="s">
        <v>15840</v>
      </c>
      <c r="B6380" s="1" t="s">
        <v>15841</v>
      </c>
      <c r="C6380" s="3">
        <v>8.97534246575342</v>
      </c>
      <c r="D6380" s="4">
        <v>40961</v>
      </c>
      <c r="E6380" s="3">
        <v>0.5121964239</v>
      </c>
      <c r="F6380" s="5" t="s">
        <v>15842</v>
      </c>
      <c r="G6380" s="5">
        <v>1140</v>
      </c>
      <c r="H6380" s="5" t="s">
        <v>45</v>
      </c>
      <c r="I6380" s="3">
        <v>2.93869822834783</v>
      </c>
      <c r="J6380" s="3">
        <v>15.1273885350318</v>
      </c>
      <c r="K6380" s="3">
        <v>0.967472894078381</v>
      </c>
      <c r="L6380" s="3">
        <v>19.0993788819876</v>
      </c>
      <c r="M6380" s="3">
        <v>2.06676268381712</v>
      </c>
      <c r="N6380" s="3">
        <v>4.76190476190476</v>
      </c>
      <c r="O6380" s="3">
        <v>3.98072620576722</v>
      </c>
      <c r="P6380" s="3">
        <v>25.9933774834437</v>
      </c>
      <c r="Q6380" s="3">
        <v>2.85421144385313</v>
      </c>
      <c r="R6380" s="3">
        <v>47.7739726027397</v>
      </c>
      <c r="S6380" s="3">
        <v>10.3827809593858</v>
      </c>
      <c r="T6380" s="3">
        <v>35.5932203389831</v>
      </c>
      <c r="U6380" s="3">
        <v>17.283641762462</v>
      </c>
      <c r="V6380" s="3">
        <v>51.380042462845</v>
      </c>
      <c r="W6380" s="3">
        <v>20.5324336089167</v>
      </c>
      <c r="X6380" s="3">
        <v>54.5023696682464</v>
      </c>
      <c r="Y6380" s="3">
        <v>21.3309347280402</v>
      </c>
      <c r="Z6380" s="3">
        <v>64.5569620253165</v>
      </c>
      <c r="AA6380" s="3">
        <v>0.20745613925203</v>
      </c>
      <c r="AB6380" s="3">
        <v>0.264778411287508</v>
      </c>
      <c r="AC6380" s="3">
        <v>-3.29285190317059</v>
      </c>
      <c r="AD6380" s="3">
        <v>1.94685739116443</v>
      </c>
      <c r="AE6380" s="5">
        <v>2</v>
      </c>
      <c r="AF6380" s="3">
        <v>0.450874567138639</v>
      </c>
      <c r="AG6380" s="3">
        <v>9.41661534747622</v>
      </c>
      <c r="AH6380" s="3">
        <v>8.10128045213447</v>
      </c>
      <c r="AI6380" s="3">
        <v>6.2456957949504</v>
      </c>
      <c r="AJ6380" s="3">
        <v>4.79806275351169</v>
      </c>
      <c r="AK6380" s="3">
        <v>4.7851230008443</v>
      </c>
      <c r="AL6380" s="3">
        <v>3.92746561078832</v>
      </c>
      <c r="AM6380" s="3"/>
      <c r="AN6380" s="5" t="s">
        <v>46</v>
      </c>
      <c r="AO6380" s="1"/>
      <c r="AP6380" s="1"/>
      <c r="AQ6380" s="1"/>
    </row>
    <row r="6381" spans="1:43">
      <c r="A6381" s="1" t="s">
        <v>15843</v>
      </c>
      <c r="B6381" s="1" t="s">
        <v>15844</v>
      </c>
      <c r="C6381" s="3">
        <v>17.5232876712329</v>
      </c>
      <c r="D6381" s="4">
        <v>37841</v>
      </c>
      <c r="E6381" s="3">
        <v>2.1706627714</v>
      </c>
      <c r="F6381" s="5" t="s">
        <v>9038</v>
      </c>
      <c r="G6381" s="5">
        <v>2602</v>
      </c>
      <c r="H6381" s="5" t="s">
        <v>2390</v>
      </c>
      <c r="I6381" s="3">
        <v>12.5042590971919</v>
      </c>
      <c r="J6381" s="3">
        <v>6.15384615384615</v>
      </c>
      <c r="K6381" s="3">
        <v>2.90102389078499</v>
      </c>
      <c r="L6381" s="3">
        <v>16.5413533834586</v>
      </c>
      <c r="M6381" s="3">
        <v>7.61276957122702</v>
      </c>
      <c r="N6381" s="3">
        <v>6.06060606060606</v>
      </c>
      <c r="O6381" s="3">
        <v>15.8337037917406</v>
      </c>
      <c r="P6381" s="3">
        <v>19.53125</v>
      </c>
      <c r="Q6381" s="3">
        <v>30.4700555111621</v>
      </c>
      <c r="R6381" s="3">
        <v>2.80373831775701</v>
      </c>
      <c r="S6381" s="3">
        <v>66.7880977526196</v>
      </c>
      <c r="T6381" s="3">
        <v>16</v>
      </c>
      <c r="U6381" s="3">
        <v>105.221438506231</v>
      </c>
      <c r="V6381" s="3">
        <v>40.4761904761905</v>
      </c>
      <c r="W6381" s="3">
        <v>85.7439939543023</v>
      </c>
      <c r="X6381" s="3">
        <v>42.4242424242424</v>
      </c>
      <c r="Y6381" s="3">
        <v>141.112435883163</v>
      </c>
      <c r="Z6381" s="3">
        <v>28.5714285714286</v>
      </c>
      <c r="AA6381" s="3">
        <v>0.407764994969663</v>
      </c>
      <c r="AB6381" s="3">
        <v>0.261844899156313</v>
      </c>
      <c r="AC6381" s="3">
        <v>-22.7088402270884</v>
      </c>
      <c r="AD6381" s="3">
        <v>1.00745781182399</v>
      </c>
      <c r="AE6381" s="5">
        <v>5</v>
      </c>
      <c r="AF6381" s="3">
        <v>1.56737789600433</v>
      </c>
      <c r="AG6381" s="3">
        <v>55.0625561947855</v>
      </c>
      <c r="AH6381" s="3">
        <v>44.8918439868161</v>
      </c>
      <c r="AI6381" s="3">
        <v>22.0940687026197</v>
      </c>
      <c r="AJ6381" s="3">
        <v>20.9666818907213</v>
      </c>
      <c r="AK6381" s="3">
        <v>21.2462255649113</v>
      </c>
      <c r="AL6381" s="3">
        <v>22.6980266006497</v>
      </c>
      <c r="AM6381" s="3">
        <v>100</v>
      </c>
      <c r="AN6381" s="5" t="s">
        <v>56</v>
      </c>
      <c r="AO6381" s="1"/>
      <c r="AP6381" s="1"/>
      <c r="AQ6381" s="1"/>
    </row>
    <row r="6382" spans="1:43">
      <c r="A6382" s="1" t="s">
        <v>15845</v>
      </c>
      <c r="B6382" s="1" t="s">
        <v>15846</v>
      </c>
      <c r="C6382" s="3">
        <v>16.8438356164384</v>
      </c>
      <c r="D6382" s="4">
        <v>38089</v>
      </c>
      <c r="E6382" s="3">
        <v>9.7881560918</v>
      </c>
      <c r="F6382" s="5" t="s">
        <v>3583</v>
      </c>
      <c r="G6382" s="5">
        <v>3995</v>
      </c>
      <c r="H6382" s="5" t="s">
        <v>55</v>
      </c>
      <c r="I6382" s="3">
        <v>0.931363757583395</v>
      </c>
      <c r="J6382" s="3">
        <v>92.3774954627949</v>
      </c>
      <c r="K6382" s="3">
        <v>0.954198473282441</v>
      </c>
      <c r="L6382" s="3">
        <v>78.4745762711864</v>
      </c>
      <c r="M6382" s="3">
        <v>0.285288171652921</v>
      </c>
      <c r="N6382" s="3">
        <v>86.7145421903052</v>
      </c>
      <c r="O6382" s="3">
        <v>3.07099062086549</v>
      </c>
      <c r="P6382" s="3">
        <v>93.9735099337748</v>
      </c>
      <c r="Q6382" s="3">
        <v>1.65905924249748</v>
      </c>
      <c r="R6382" s="3">
        <v>93.8262195121951</v>
      </c>
      <c r="S6382" s="3">
        <v>43.1360398187593</v>
      </c>
      <c r="T6382" s="3">
        <v>82.8125</v>
      </c>
      <c r="U6382" s="3">
        <v>77.5885517286234</v>
      </c>
      <c r="V6382" s="3">
        <v>87.3983739837398</v>
      </c>
      <c r="W6382" s="3">
        <v>46.7110033492951</v>
      </c>
      <c r="X6382" s="3">
        <v>91.4858096828047</v>
      </c>
      <c r="Y6382" s="3">
        <v>67.2683057948428</v>
      </c>
      <c r="Z6382" s="3">
        <v>86.2785862785863</v>
      </c>
      <c r="AA6382" s="3">
        <v>0.259240452502011</v>
      </c>
      <c r="AB6382" s="3">
        <v>0.138152853698798</v>
      </c>
      <c r="AC6382" s="3">
        <v>-27.1739130434783</v>
      </c>
      <c r="AD6382" s="3">
        <v>0.500557668903605</v>
      </c>
      <c r="AE6382" s="5">
        <v>5</v>
      </c>
      <c r="AF6382" s="3">
        <v>1.04897952525576</v>
      </c>
      <c r="AG6382" s="3">
        <v>33.9374235197702</v>
      </c>
      <c r="AH6382" s="3">
        <v>35.6446358391431</v>
      </c>
      <c r="AI6382" s="3">
        <v>11.765632753961</v>
      </c>
      <c r="AJ6382" s="3">
        <v>11.7499176919057</v>
      </c>
      <c r="AK6382" s="3">
        <v>15.739454830844</v>
      </c>
      <c r="AL6382" s="3">
        <v>17.8024948721437</v>
      </c>
      <c r="AM6382" s="3"/>
      <c r="AN6382" s="5" t="s">
        <v>46</v>
      </c>
      <c r="AO6382" s="1"/>
      <c r="AP6382" s="1"/>
      <c r="AQ6382" s="1"/>
    </row>
    <row r="6383" spans="1:43">
      <c r="A6383" s="1" t="s">
        <v>15847</v>
      </c>
      <c r="B6383" s="1" t="s">
        <v>15848</v>
      </c>
      <c r="C6383" s="3">
        <v>15.1315068493151</v>
      </c>
      <c r="D6383" s="4">
        <v>38714</v>
      </c>
      <c r="E6383" s="3">
        <v>14.29896512</v>
      </c>
      <c r="F6383" s="5" t="s">
        <v>9041</v>
      </c>
      <c r="G6383" s="5">
        <v>4152</v>
      </c>
      <c r="H6383" s="5" t="s">
        <v>55</v>
      </c>
      <c r="I6383" s="3">
        <v>5.249343832021</v>
      </c>
      <c r="J6383" s="3">
        <v>77.6164549304295</v>
      </c>
      <c r="K6383" s="3">
        <v>3.17324185248714</v>
      </c>
      <c r="L6383" s="3">
        <v>37.2881355932203</v>
      </c>
      <c r="M6383" s="3">
        <v>1.26262626262626</v>
      </c>
      <c r="N6383" s="3">
        <v>81.508078994614</v>
      </c>
      <c r="O6383" s="3">
        <v>9.46314831665151</v>
      </c>
      <c r="P6383" s="3">
        <v>82.7152317880795</v>
      </c>
      <c r="Q6383" s="3">
        <v>11.542079705489</v>
      </c>
      <c r="R6383" s="3">
        <v>82.6219512195122</v>
      </c>
      <c r="S6383" s="3">
        <v>46.5589312561704</v>
      </c>
      <c r="T6383" s="3">
        <v>78.7109375</v>
      </c>
      <c r="U6383" s="3">
        <v>136.36857829592</v>
      </c>
      <c r="V6383" s="3">
        <v>52.9810298102981</v>
      </c>
      <c r="W6383" s="3">
        <v>72.1684958610501</v>
      </c>
      <c r="X6383" s="3">
        <v>76.9616026711185</v>
      </c>
      <c r="Y6383" s="3">
        <v>112.984719956517</v>
      </c>
      <c r="Z6383" s="3">
        <v>66.1122661122661</v>
      </c>
      <c r="AA6383" s="3">
        <v>0.190827173005136</v>
      </c>
      <c r="AB6383" s="3">
        <v>0.150527534137807</v>
      </c>
      <c r="AC6383" s="3">
        <v>-40.8739084127147</v>
      </c>
      <c r="AD6383" s="3">
        <v>0.484760930384878</v>
      </c>
      <c r="AE6383" s="5">
        <v>3</v>
      </c>
      <c r="AF6383" s="3">
        <v>1.4249681369769</v>
      </c>
      <c r="AG6383" s="3">
        <v>52.7069664675816</v>
      </c>
      <c r="AH6383" s="3">
        <v>55.2016179487425</v>
      </c>
      <c r="AI6383" s="3">
        <v>17.3865452076875</v>
      </c>
      <c r="AJ6383" s="3">
        <v>20.615824489834</v>
      </c>
      <c r="AK6383" s="3">
        <v>22.5432153028608</v>
      </c>
      <c r="AL6383" s="3">
        <v>21.6796268975917</v>
      </c>
      <c r="AM6383" s="3"/>
      <c r="AN6383" s="5" t="s">
        <v>46</v>
      </c>
      <c r="AO6383" s="1"/>
      <c r="AP6383" s="1"/>
      <c r="AQ6383" s="1"/>
    </row>
    <row r="6384" spans="1:43">
      <c r="A6384" s="1" t="s">
        <v>15849</v>
      </c>
      <c r="B6384" s="1" t="s">
        <v>15850</v>
      </c>
      <c r="C6384" s="3">
        <v>14.0575342465753</v>
      </c>
      <c r="D6384" s="4">
        <v>39106</v>
      </c>
      <c r="E6384" s="3">
        <v>14.0001630911</v>
      </c>
      <c r="F6384" s="5" t="s">
        <v>9038</v>
      </c>
      <c r="G6384" s="5">
        <v>2116</v>
      </c>
      <c r="H6384" s="5" t="s">
        <v>55</v>
      </c>
      <c r="I6384" s="3">
        <v>13.5608856088561</v>
      </c>
      <c r="J6384" s="3">
        <v>26.9207501512402</v>
      </c>
      <c r="K6384" s="3">
        <v>3.27181208053693</v>
      </c>
      <c r="L6384" s="3">
        <v>35.3672316384181</v>
      </c>
      <c r="M6384" s="3">
        <v>7.5109170305677</v>
      </c>
      <c r="N6384" s="3">
        <v>28.9048473967684</v>
      </c>
      <c r="O6384" s="3">
        <v>15.1318514695721</v>
      </c>
      <c r="P6384" s="3">
        <v>66.0927152317881</v>
      </c>
      <c r="Q6384" s="3">
        <v>35.3015668022114</v>
      </c>
      <c r="R6384" s="3">
        <v>17.9878048780488</v>
      </c>
      <c r="S6384" s="3">
        <v>82.4725644179308</v>
      </c>
      <c r="T6384" s="3">
        <v>25</v>
      </c>
      <c r="U6384" s="3">
        <v>130.825659178176</v>
      </c>
      <c r="V6384" s="3">
        <v>56.7750677506775</v>
      </c>
      <c r="W6384" s="3">
        <v>105.142264051335</v>
      </c>
      <c r="X6384" s="3">
        <v>53.0884808013356</v>
      </c>
      <c r="Y6384" s="3">
        <v>169.402414579088</v>
      </c>
      <c r="Z6384" s="3">
        <v>35.7588357588358</v>
      </c>
      <c r="AA6384" s="3">
        <v>0.376892593212594</v>
      </c>
      <c r="AB6384" s="3">
        <v>0.238611337335447</v>
      </c>
      <c r="AC6384" s="3">
        <v>-28.4352579047542</v>
      </c>
      <c r="AD6384" s="3">
        <v>0.949782715105176</v>
      </c>
      <c r="AE6384" s="5">
        <v>5</v>
      </c>
      <c r="AF6384" s="3">
        <v>1.84187265363819</v>
      </c>
      <c r="AG6384" s="3">
        <v>66.0242126104799</v>
      </c>
      <c r="AH6384" s="3">
        <v>55.6376049597473</v>
      </c>
      <c r="AI6384" s="3">
        <v>25.7312141312021</v>
      </c>
      <c r="AJ6384" s="3">
        <v>24.1901925937603</v>
      </c>
      <c r="AK6384" s="3">
        <v>22.6327541422179</v>
      </c>
      <c r="AL6384" s="3">
        <v>23.218409542065</v>
      </c>
      <c r="AM6384" s="3"/>
      <c r="AN6384" s="5" t="s">
        <v>46</v>
      </c>
      <c r="AO6384" s="1"/>
      <c r="AP6384" s="1"/>
      <c r="AQ6384" s="1"/>
    </row>
    <row r="6385" spans="1:43">
      <c r="A6385" s="1" t="s">
        <v>15851</v>
      </c>
      <c r="B6385" s="1" t="s">
        <v>15852</v>
      </c>
      <c r="C6385" s="3">
        <v>12.3123287671233</v>
      </c>
      <c r="D6385" s="4">
        <v>39743</v>
      </c>
      <c r="E6385" s="3">
        <v>1.4710011953</v>
      </c>
      <c r="F6385" s="5" t="s">
        <v>15853</v>
      </c>
      <c r="G6385" s="5">
        <v>598</v>
      </c>
      <c r="H6385" s="5" t="s">
        <v>55</v>
      </c>
      <c r="I6385" s="3">
        <v>6.65451230628987</v>
      </c>
      <c r="J6385" s="3">
        <v>72.5952813067151</v>
      </c>
      <c r="K6385" s="3">
        <v>2.99295774647887</v>
      </c>
      <c r="L6385" s="3">
        <v>41.4124293785311</v>
      </c>
      <c r="M6385" s="3">
        <v>5.69105691056909</v>
      </c>
      <c r="N6385" s="3">
        <v>44.8833034111311</v>
      </c>
      <c r="O6385" s="3">
        <v>5.59566787003607</v>
      </c>
      <c r="P6385" s="3">
        <v>90.3973509933775</v>
      </c>
      <c r="Q6385" s="3">
        <v>6.5573770491803</v>
      </c>
      <c r="R6385" s="3">
        <v>89.5579268292683</v>
      </c>
      <c r="S6385" s="3">
        <v>29.8557158712542</v>
      </c>
      <c r="T6385" s="3">
        <v>92.48046875</v>
      </c>
      <c r="U6385" s="3">
        <v>39.4517282479142</v>
      </c>
      <c r="V6385" s="3">
        <v>98.3739837398374</v>
      </c>
      <c r="W6385" s="3">
        <v>2.81195079086116</v>
      </c>
      <c r="X6385" s="3">
        <v>99.6661101836394</v>
      </c>
      <c r="Y6385" s="3">
        <v>11.2608340253328</v>
      </c>
      <c r="Z6385" s="3">
        <v>98.7525987525988</v>
      </c>
      <c r="AA6385" s="3">
        <v>0.144234375117182</v>
      </c>
      <c r="AB6385" s="3">
        <v>0.0226821009042055</v>
      </c>
      <c r="AC6385" s="3">
        <v>-43.1834929992631</v>
      </c>
      <c r="AD6385" s="3">
        <v>0.0214657277352692</v>
      </c>
      <c r="AE6385" s="5">
        <v>3</v>
      </c>
      <c r="AF6385" s="3">
        <v>-0.143456966290209</v>
      </c>
      <c r="AG6385" s="3">
        <v>19.693082779674</v>
      </c>
      <c r="AH6385" s="3">
        <v>25.1637441428244</v>
      </c>
      <c r="AI6385" s="3">
        <v>1.69624012693543</v>
      </c>
      <c r="AJ6385" s="3">
        <v>4.63780452591014</v>
      </c>
      <c r="AK6385" s="3">
        <v>10.4157573922301</v>
      </c>
      <c r="AL6385" s="3">
        <v>15.669802836226</v>
      </c>
      <c r="AM6385" s="3"/>
      <c r="AN6385" s="5" t="s">
        <v>46</v>
      </c>
      <c r="AO6385" s="1"/>
      <c r="AP6385" s="1"/>
      <c r="AQ6385" s="1"/>
    </row>
    <row r="6386" spans="1:43">
      <c r="A6386" s="1" t="s">
        <v>15854</v>
      </c>
      <c r="B6386" s="1" t="s">
        <v>15855</v>
      </c>
      <c r="C6386" s="3">
        <v>11.4684931506849</v>
      </c>
      <c r="D6386" s="4">
        <v>40051</v>
      </c>
      <c r="E6386" s="3">
        <v>2.0192174067</v>
      </c>
      <c r="F6386" s="5" t="s">
        <v>15856</v>
      </c>
      <c r="G6386" s="5">
        <v>1511</v>
      </c>
      <c r="H6386" s="5" t="s">
        <v>55</v>
      </c>
      <c r="I6386" s="3">
        <v>13.1505001685962</v>
      </c>
      <c r="J6386" s="3">
        <v>30.3085299455535</v>
      </c>
      <c r="K6386" s="3">
        <v>4.46558284330681</v>
      </c>
      <c r="L6386" s="3">
        <v>12.9378531073446</v>
      </c>
      <c r="M6386" s="3">
        <v>5.92382154882154</v>
      </c>
      <c r="N6386" s="3">
        <v>43.0879712746858</v>
      </c>
      <c r="O6386" s="3">
        <v>24.2839506172839</v>
      </c>
      <c r="P6386" s="3">
        <v>24.8344370860927</v>
      </c>
      <c r="Q6386" s="3">
        <v>35.389383241486</v>
      </c>
      <c r="R6386" s="3">
        <v>17.530487804878</v>
      </c>
      <c r="S6386" s="3">
        <v>92.1915937458818</v>
      </c>
      <c r="T6386" s="3">
        <v>15.4296875</v>
      </c>
      <c r="U6386" s="3">
        <v>179.794604277713</v>
      </c>
      <c r="V6386" s="3">
        <v>24.5257452574526</v>
      </c>
      <c r="W6386" s="3">
        <v>142.273321035069</v>
      </c>
      <c r="X6386" s="3">
        <v>26.8781302170284</v>
      </c>
      <c r="Y6386" s="3">
        <v>124.702387246869</v>
      </c>
      <c r="Z6386" s="3">
        <v>58.2120582120582</v>
      </c>
      <c r="AA6386" s="3">
        <v>0.380861476317531</v>
      </c>
      <c r="AB6386" s="3">
        <v>0.344746637067488</v>
      </c>
      <c r="AC6386" s="3">
        <v>-26.7441860465116</v>
      </c>
      <c r="AD6386" s="3">
        <v>1.2801207477515</v>
      </c>
      <c r="AE6386" s="5">
        <v>3</v>
      </c>
      <c r="AF6386" s="3">
        <v>2.33836340115195</v>
      </c>
      <c r="AG6386" s="3">
        <v>88.7602756904345</v>
      </c>
      <c r="AH6386" s="3">
        <v>70.1483426069373</v>
      </c>
      <c r="AI6386" s="3">
        <v>31.2400504556832</v>
      </c>
      <c r="AJ6386" s="3">
        <v>30.3382698411516</v>
      </c>
      <c r="AK6386" s="3">
        <v>21.0034113077993</v>
      </c>
      <c r="AL6386" s="3">
        <v>22.3800373090618</v>
      </c>
      <c r="AM6386" s="3"/>
      <c r="AN6386" s="5" t="s">
        <v>46</v>
      </c>
      <c r="AO6386" s="1"/>
      <c r="AP6386" s="1"/>
      <c r="AQ6386" s="1"/>
    </row>
    <row r="6387" spans="1:43">
      <c r="A6387" s="1" t="s">
        <v>15857</v>
      </c>
      <c r="B6387" s="1" t="s">
        <v>15858</v>
      </c>
      <c r="C6387" s="3">
        <v>10.2027397260274</v>
      </c>
      <c r="D6387" s="4">
        <v>40513</v>
      </c>
      <c r="E6387" s="3">
        <v>1.153663956</v>
      </c>
      <c r="F6387" s="5" t="s">
        <v>149</v>
      </c>
      <c r="G6387" s="5">
        <v>3725</v>
      </c>
      <c r="H6387" s="5" t="s">
        <v>60</v>
      </c>
      <c r="I6387" s="3">
        <v>3.68380660015348</v>
      </c>
      <c r="J6387" s="3">
        <v>61.6071428571429</v>
      </c>
      <c r="K6387" s="3">
        <v>0.234944973414123</v>
      </c>
      <c r="L6387" s="3">
        <v>83.7967401725791</v>
      </c>
      <c r="M6387" s="3">
        <v>-1.00146555935515</v>
      </c>
      <c r="N6387" s="3">
        <v>67.1612265084075</v>
      </c>
      <c r="O6387" s="3">
        <v>11.4993122420908</v>
      </c>
      <c r="P6387" s="3">
        <v>47.7687626774848</v>
      </c>
      <c r="Q6387" s="3">
        <v>16.1983944954128</v>
      </c>
      <c r="R6387" s="3">
        <v>44.2931937172775</v>
      </c>
      <c r="S6387" s="3">
        <v>50.9216160863899</v>
      </c>
      <c r="T6387" s="3">
        <v>30.0724637681159</v>
      </c>
      <c r="U6387" s="3">
        <v>69.8658843252305</v>
      </c>
      <c r="V6387" s="3">
        <v>52.6315789473684</v>
      </c>
      <c r="W6387" s="3">
        <v>32.1917808219178</v>
      </c>
      <c r="X6387" s="3">
        <v>67.2727272727273</v>
      </c>
      <c r="Y6387" s="3">
        <v>71.0126582278481</v>
      </c>
      <c r="Z6387" s="3">
        <v>53.0744336569579</v>
      </c>
      <c r="AA6387" s="3">
        <v>0.223102168048497</v>
      </c>
      <c r="AB6387" s="3">
        <v>0.0785663023817898</v>
      </c>
      <c r="AC6387" s="3">
        <v>-31.6124148372445</v>
      </c>
      <c r="AD6387" s="3">
        <v>0.30781002770742</v>
      </c>
      <c r="AE6387" s="5">
        <v>4</v>
      </c>
      <c r="AF6387" s="3">
        <v>0.786540920661731</v>
      </c>
      <c r="AG6387" s="3">
        <v>33.2616865906048</v>
      </c>
      <c r="AH6387" s="3">
        <v>31.3342074357247</v>
      </c>
      <c r="AI6387" s="3">
        <v>8.03113834534626</v>
      </c>
      <c r="AJ6387" s="3">
        <v>10.7640475000159</v>
      </c>
      <c r="AK6387" s="3">
        <v>8.17770428291746</v>
      </c>
      <c r="AL6387" s="3">
        <v>4.3612458966322</v>
      </c>
      <c r="AM6387" s="3"/>
      <c r="AN6387" s="5" t="s">
        <v>46</v>
      </c>
      <c r="AO6387" s="1"/>
      <c r="AP6387" s="1"/>
      <c r="AQ6387" s="1"/>
    </row>
    <row r="6388" spans="1:43">
      <c r="A6388" s="1" t="s">
        <v>15859</v>
      </c>
      <c r="B6388" s="1" t="s">
        <v>15860</v>
      </c>
      <c r="C6388" s="3">
        <v>9.72876712328767</v>
      </c>
      <c r="D6388" s="4">
        <v>40686</v>
      </c>
      <c r="E6388" s="3">
        <v>21.7183002569</v>
      </c>
      <c r="F6388" s="5" t="s">
        <v>3090</v>
      </c>
      <c r="G6388" s="5">
        <v>2553</v>
      </c>
      <c r="H6388" s="5" t="s">
        <v>55</v>
      </c>
      <c r="I6388" s="3">
        <v>10.4318188734366</v>
      </c>
      <c r="J6388" s="3">
        <v>49.3042952208106</v>
      </c>
      <c r="K6388" s="3">
        <v>1.80670500771498</v>
      </c>
      <c r="L6388" s="3">
        <v>66.1581920903955</v>
      </c>
      <c r="M6388" s="3">
        <v>7.44973795635567</v>
      </c>
      <c r="N6388" s="3">
        <v>29.3836026331538</v>
      </c>
      <c r="O6388" s="3">
        <v>15.1519959383131</v>
      </c>
      <c r="P6388" s="3">
        <v>65.8940397350993</v>
      </c>
      <c r="Q6388" s="3">
        <v>12.3081208219856</v>
      </c>
      <c r="R6388" s="3">
        <v>81.5548780487805</v>
      </c>
      <c r="S6388" s="3">
        <v>43.4688068316597</v>
      </c>
      <c r="T6388" s="3">
        <v>82.421875</v>
      </c>
      <c r="U6388" s="3">
        <v>217.822736030829</v>
      </c>
      <c r="V6388" s="3">
        <v>9.89159891598916</v>
      </c>
      <c r="W6388" s="3">
        <v>171.848078507753</v>
      </c>
      <c r="X6388" s="3">
        <v>11.8530884808013</v>
      </c>
      <c r="Y6388" s="3">
        <v>121.544566544567</v>
      </c>
      <c r="Z6388" s="3">
        <v>59.8752598752599</v>
      </c>
      <c r="AA6388" s="3">
        <v>0.134976408769927</v>
      </c>
      <c r="AB6388" s="3">
        <v>0.257522618795436</v>
      </c>
      <c r="AC6388" s="3">
        <v>-36.7699277580507</v>
      </c>
      <c r="AD6388" s="3">
        <v>1.07369944324648</v>
      </c>
      <c r="AE6388" s="5">
        <v>7</v>
      </c>
      <c r="AF6388" s="3">
        <v>2.80968700792075</v>
      </c>
      <c r="AG6388" s="3">
        <v>77.3012331552013</v>
      </c>
      <c r="AH6388" s="3">
        <v>87.4874791260894</v>
      </c>
      <c r="AI6388" s="3">
        <v>36.1845276880183</v>
      </c>
      <c r="AJ6388" s="3">
        <v>27.6639001263658</v>
      </c>
      <c r="AK6388" s="3">
        <v>30.5471933562124</v>
      </c>
      <c r="AL6388" s="3">
        <v>29.0206691335378</v>
      </c>
      <c r="AM6388" s="3"/>
      <c r="AN6388" s="5" t="s">
        <v>46</v>
      </c>
      <c r="AO6388" s="1"/>
      <c r="AP6388" s="1"/>
      <c r="AQ6388" s="1"/>
    </row>
    <row r="6389" spans="1:43">
      <c r="A6389" s="1" t="s">
        <v>15861</v>
      </c>
      <c r="B6389" s="1" t="s">
        <v>15862</v>
      </c>
      <c r="C6389" s="3">
        <v>17.3123287671233</v>
      </c>
      <c r="D6389" s="4">
        <v>37918</v>
      </c>
      <c r="E6389" s="3">
        <v>63.8595351745</v>
      </c>
      <c r="F6389" s="5" t="s">
        <v>3124</v>
      </c>
      <c r="G6389" s="5">
        <v>2301</v>
      </c>
      <c r="H6389" s="5" t="s">
        <v>55</v>
      </c>
      <c r="I6389" s="3">
        <v>-1.18503707992023</v>
      </c>
      <c r="J6389" s="3">
        <v>96.3097398669086</v>
      </c>
      <c r="K6389" s="3">
        <v>-0.844324540367715</v>
      </c>
      <c r="L6389" s="3">
        <v>96.271186440678</v>
      </c>
      <c r="M6389" s="3">
        <v>-2.40886433374341</v>
      </c>
      <c r="N6389" s="3">
        <v>93.5368043087971</v>
      </c>
      <c r="O6389" s="3">
        <v>7.85121847331993</v>
      </c>
      <c r="P6389" s="3">
        <v>86.7549668874172</v>
      </c>
      <c r="Q6389" s="3">
        <v>17.7998388629844</v>
      </c>
      <c r="R6389" s="3">
        <v>66.7682926829268</v>
      </c>
      <c r="S6389" s="3">
        <v>38.8055866049816</v>
      </c>
      <c r="T6389" s="3">
        <v>86.328125</v>
      </c>
      <c r="U6389" s="3">
        <v>128.337318949751</v>
      </c>
      <c r="V6389" s="3">
        <v>58.2655826558266</v>
      </c>
      <c r="W6389" s="3">
        <v>100.098276201068</v>
      </c>
      <c r="X6389" s="3">
        <v>56.093489148581</v>
      </c>
      <c r="Y6389" s="3">
        <v>177.716109796086</v>
      </c>
      <c r="Z6389" s="3">
        <v>31.8087318087318</v>
      </c>
      <c r="AA6389" s="3">
        <v>0.220030092906109</v>
      </c>
      <c r="AB6389" s="3">
        <v>0.259690718487959</v>
      </c>
      <c r="AC6389" s="3">
        <v>-28.6103471057076</v>
      </c>
      <c r="AD6389" s="3">
        <v>0.907351121571393</v>
      </c>
      <c r="AE6389" s="5">
        <v>3</v>
      </c>
      <c r="AF6389" s="3">
        <v>1.85485407608327</v>
      </c>
      <c r="AG6389" s="3">
        <v>48.6911808642458</v>
      </c>
      <c r="AH6389" s="3">
        <v>51.7097408308502</v>
      </c>
      <c r="AI6389" s="3">
        <v>23.4807916205567</v>
      </c>
      <c r="AJ6389" s="3">
        <v>24.8889947105548</v>
      </c>
      <c r="AK6389" s="3">
        <v>26.5692813348286</v>
      </c>
      <c r="AL6389" s="3">
        <v>26.8102476103653</v>
      </c>
      <c r="AM6389" s="3"/>
      <c r="AN6389" s="5" t="s">
        <v>46</v>
      </c>
      <c r="AO6389" s="1"/>
      <c r="AP6389" s="1"/>
      <c r="AQ6389" s="1"/>
    </row>
    <row r="6390" spans="1:43">
      <c r="A6390" s="1" t="s">
        <v>15863</v>
      </c>
      <c r="B6390" s="1" t="s">
        <v>15864</v>
      </c>
      <c r="C6390" s="3">
        <v>15.5835616438356</v>
      </c>
      <c r="D6390" s="4">
        <v>38549</v>
      </c>
      <c r="E6390" s="3">
        <v>137.1767530532</v>
      </c>
      <c r="F6390" s="5" t="s">
        <v>610</v>
      </c>
      <c r="G6390" s="5">
        <v>1758</v>
      </c>
      <c r="H6390" s="5" t="s">
        <v>64</v>
      </c>
      <c r="I6390" s="3">
        <v>0.273222452726459</v>
      </c>
      <c r="J6390" s="3">
        <v>44.4606413994169</v>
      </c>
      <c r="K6390" s="3">
        <v>0.0428441578036614</v>
      </c>
      <c r="L6390" s="3">
        <v>34.8396501457726</v>
      </c>
      <c r="M6390" s="3">
        <v>0.208025844546876</v>
      </c>
      <c r="N6390" s="3">
        <v>38.1924198250729</v>
      </c>
      <c r="O6390" s="3">
        <v>0.633601193044315</v>
      </c>
      <c r="P6390" s="3">
        <v>38.7426900584795</v>
      </c>
      <c r="Q6390" s="3">
        <v>1.16301159783209</v>
      </c>
      <c r="R6390" s="3">
        <v>40.3846153846154</v>
      </c>
      <c r="S6390" s="3">
        <v>2.09557561910847</v>
      </c>
      <c r="T6390" s="3">
        <v>44.6776611694153</v>
      </c>
      <c r="U6390" s="3">
        <v>4.44900933259448</v>
      </c>
      <c r="V6390" s="3">
        <v>65.8950617283951</v>
      </c>
      <c r="W6390" s="3">
        <v>7.58749763073924</v>
      </c>
      <c r="X6390" s="3">
        <v>78.858024691358</v>
      </c>
      <c r="Y6390" s="3">
        <v>14.206985619157</v>
      </c>
      <c r="Z6390" s="3">
        <v>82.7067669172932</v>
      </c>
      <c r="AA6390" s="3">
        <v>0.0661180986008813</v>
      </c>
      <c r="AB6390" s="3">
        <v>1.49917601848212</v>
      </c>
      <c r="AC6390" s="3">
        <v>0</v>
      </c>
      <c r="AD6390" s="3"/>
      <c r="AE6390" s="5"/>
      <c r="AF6390" s="3">
        <v>0.201780480517618</v>
      </c>
      <c r="AG6390" s="3">
        <v>1.56153193503732</v>
      </c>
      <c r="AH6390" s="3">
        <v>1.62946798335106</v>
      </c>
      <c r="AI6390" s="3">
        <v>1.86664098257405</v>
      </c>
      <c r="AJ6390" s="3">
        <v>2.08453645204656</v>
      </c>
      <c r="AK6390" s="3">
        <v>2.07085169993761</v>
      </c>
      <c r="AL6390" s="3">
        <v>2.28793679700352</v>
      </c>
      <c r="AM6390" s="3">
        <v>1000</v>
      </c>
      <c r="AN6390" s="5" t="s">
        <v>56</v>
      </c>
      <c r="AO6390" s="1"/>
      <c r="AP6390" s="1"/>
      <c r="AQ6390" s="1"/>
    </row>
    <row r="6391" spans="1:43">
      <c r="A6391" s="1" t="s">
        <v>15865</v>
      </c>
      <c r="B6391" s="1" t="s">
        <v>15866</v>
      </c>
      <c r="C6391" s="3">
        <v>17.3123287671233</v>
      </c>
      <c r="D6391" s="4">
        <v>37918</v>
      </c>
      <c r="E6391" s="3">
        <v>16.2624287375</v>
      </c>
      <c r="F6391" s="5" t="s">
        <v>10620</v>
      </c>
      <c r="G6391" s="5">
        <v>1962</v>
      </c>
      <c r="H6391" s="5" t="s">
        <v>93</v>
      </c>
      <c r="I6391" s="3">
        <v>9.15352573043012</v>
      </c>
      <c r="J6391" s="3">
        <v>34</v>
      </c>
      <c r="K6391" s="3">
        <v>3.73956429382997</v>
      </c>
      <c r="L6391" s="3">
        <v>15.7086223984143</v>
      </c>
      <c r="M6391" s="3">
        <v>6.42372445163754</v>
      </c>
      <c r="N6391" s="3">
        <v>21.2075848303393</v>
      </c>
      <c r="O6391" s="3">
        <v>12.7090151679034</v>
      </c>
      <c r="P6391" s="3">
        <v>43.5613682092555</v>
      </c>
      <c r="Q6391" s="3">
        <v>18.0019973751511</v>
      </c>
      <c r="R6391" s="3">
        <v>41.3828689370485</v>
      </c>
      <c r="S6391" s="3">
        <v>58.1049982808485</v>
      </c>
      <c r="T6391" s="3">
        <v>33.6686077289571</v>
      </c>
      <c r="U6391" s="3">
        <v>118.81375566204</v>
      </c>
      <c r="V6391" s="3">
        <v>33.4440753045404</v>
      </c>
      <c r="W6391" s="3">
        <v>86.8677551210669</v>
      </c>
      <c r="X6391" s="3">
        <v>37.4531835205993</v>
      </c>
      <c r="Y6391" s="3">
        <v>190.355106047284</v>
      </c>
      <c r="Z6391" s="3">
        <v>12.5974025974026</v>
      </c>
      <c r="AA6391" s="3">
        <v>0.357679038664356</v>
      </c>
      <c r="AB6391" s="3">
        <v>0.241213789540975</v>
      </c>
      <c r="AC6391" s="3">
        <v>-27.7253288146534</v>
      </c>
      <c r="AD6391" s="3">
        <v>0.834076876160929</v>
      </c>
      <c r="AE6391" s="5">
        <v>3</v>
      </c>
      <c r="AF6391" s="3">
        <v>1.59069342691498</v>
      </c>
      <c r="AG6391" s="3">
        <v>48.8632860296622</v>
      </c>
      <c r="AH6391" s="3">
        <v>51.0414493368658</v>
      </c>
      <c r="AI6391" s="3">
        <v>22.3803754090245</v>
      </c>
      <c r="AJ6391" s="3">
        <v>26.058644519358</v>
      </c>
      <c r="AK6391" s="3">
        <v>22.4905707985094</v>
      </c>
      <c r="AL6391" s="3">
        <v>19.592254207871</v>
      </c>
      <c r="AM6391" s="3"/>
      <c r="AN6391" s="5" t="s">
        <v>46</v>
      </c>
      <c r="AO6391" s="1"/>
      <c r="AP6391" s="1"/>
      <c r="AQ6391" s="1"/>
    </row>
    <row r="6392" spans="1:43">
      <c r="A6392" s="1" t="s">
        <v>15867</v>
      </c>
      <c r="B6392" s="1" t="s">
        <v>15868</v>
      </c>
      <c r="C6392" s="3">
        <v>16.641095890411</v>
      </c>
      <c r="D6392" s="4">
        <v>38163</v>
      </c>
      <c r="E6392" s="3">
        <v>34.463690855</v>
      </c>
      <c r="F6392" s="5" t="s">
        <v>8373</v>
      </c>
      <c r="G6392" s="5">
        <v>1097</v>
      </c>
      <c r="H6392" s="5" t="s">
        <v>55</v>
      </c>
      <c r="I6392" s="3">
        <v>15.1642054675898</v>
      </c>
      <c r="J6392" s="3">
        <v>17.059891107078</v>
      </c>
      <c r="K6392" s="3">
        <v>6.39492148346142</v>
      </c>
      <c r="L6392" s="3">
        <v>0.96045197740113</v>
      </c>
      <c r="M6392" s="3">
        <v>8.04942239550424</v>
      </c>
      <c r="N6392" s="3">
        <v>24.8354278874925</v>
      </c>
      <c r="O6392" s="3">
        <v>32.0047044444163</v>
      </c>
      <c r="P6392" s="3">
        <v>5.43046357615894</v>
      </c>
      <c r="Q6392" s="3">
        <v>51.6847660552271</v>
      </c>
      <c r="R6392" s="3">
        <v>2.4390243902439</v>
      </c>
      <c r="S6392" s="3">
        <v>128.462400723273</v>
      </c>
      <c r="T6392" s="3">
        <v>1.3671875</v>
      </c>
      <c r="U6392" s="3">
        <v>248.190298058116</v>
      </c>
      <c r="V6392" s="3">
        <v>3.38753387533875</v>
      </c>
      <c r="W6392" s="3">
        <v>236.087622857023</v>
      </c>
      <c r="X6392" s="3">
        <v>2.00333889816361</v>
      </c>
      <c r="Y6392" s="3">
        <v>285.796204424479</v>
      </c>
      <c r="Z6392" s="3">
        <v>3.74220374220374</v>
      </c>
      <c r="AA6392" s="3">
        <v>0.453869601159085</v>
      </c>
      <c r="AB6392" s="3">
        <v>0.410155075480116</v>
      </c>
      <c r="AC6392" s="3">
        <v>-30.4070796460177</v>
      </c>
      <c r="AD6392" s="3">
        <v>1.63383529198316</v>
      </c>
      <c r="AE6392" s="5">
        <v>3</v>
      </c>
      <c r="AF6392" s="3">
        <v>3.41792832422604</v>
      </c>
      <c r="AG6392" s="3">
        <v>107.177968820756</v>
      </c>
      <c r="AH6392" s="3">
        <v>94.9503583912405</v>
      </c>
      <c r="AI6392" s="3">
        <v>45.069054363846</v>
      </c>
      <c r="AJ6392" s="3">
        <v>38.3648740816044</v>
      </c>
      <c r="AK6392" s="3">
        <v>25.7732816816786</v>
      </c>
      <c r="AL6392" s="3">
        <v>29.2711657594206</v>
      </c>
      <c r="AM6392" s="3">
        <v>500</v>
      </c>
      <c r="AN6392" s="5" t="s">
        <v>56</v>
      </c>
      <c r="AO6392" s="1"/>
      <c r="AP6392" s="1"/>
      <c r="AQ6392" s="1"/>
    </row>
    <row r="6393" spans="1:43">
      <c r="A6393" s="1" t="s">
        <v>15869</v>
      </c>
      <c r="B6393" s="1" t="s">
        <v>15870</v>
      </c>
      <c r="C6393" s="3">
        <v>14.6328767123288</v>
      </c>
      <c r="D6393" s="4">
        <v>38896</v>
      </c>
      <c r="E6393" s="3">
        <v>393.1924518634</v>
      </c>
      <c r="F6393" s="5" t="s">
        <v>8373</v>
      </c>
      <c r="G6393" s="5">
        <v>2135</v>
      </c>
      <c r="H6393" s="5" t="s">
        <v>55</v>
      </c>
      <c r="I6393" s="3">
        <v>13.8907635581415</v>
      </c>
      <c r="J6393" s="3">
        <v>24.8033877797943</v>
      </c>
      <c r="K6393" s="3">
        <v>6.14192009540846</v>
      </c>
      <c r="L6393" s="3">
        <v>1.29943502824859</v>
      </c>
      <c r="M6393" s="3">
        <v>7.38365418459276</v>
      </c>
      <c r="N6393" s="3">
        <v>29.9820466786355</v>
      </c>
      <c r="O6393" s="3">
        <v>30.8667835986482</v>
      </c>
      <c r="P6393" s="3">
        <v>6.75496688741722</v>
      </c>
      <c r="Q6393" s="3">
        <v>48.4784706331626</v>
      </c>
      <c r="R6393" s="3">
        <v>4.26829268292683</v>
      </c>
      <c r="S6393" s="3">
        <v>119.880815711309</v>
      </c>
      <c r="T6393" s="3">
        <v>2.34375</v>
      </c>
      <c r="U6393" s="3">
        <v>231.300558484701</v>
      </c>
      <c r="V6393" s="3">
        <v>6.36856368563686</v>
      </c>
      <c r="W6393" s="3">
        <v>223.425381274819</v>
      </c>
      <c r="X6393" s="3">
        <v>3.00500834724541</v>
      </c>
      <c r="Y6393" s="3">
        <v>456.245695913564</v>
      </c>
      <c r="Z6393" s="3">
        <v>0.831600831600832</v>
      </c>
      <c r="AA6393" s="3">
        <v>0.438714398408106</v>
      </c>
      <c r="AB6393" s="3">
        <v>0.397970200338087</v>
      </c>
      <c r="AC6393" s="3">
        <v>-30.6584362139918</v>
      </c>
      <c r="AD6393" s="3">
        <v>1.55845329280593</v>
      </c>
      <c r="AE6393" s="5">
        <v>3</v>
      </c>
      <c r="AF6393" s="3">
        <v>3.26613311752108</v>
      </c>
      <c r="AG6393" s="3">
        <v>101.134701654419</v>
      </c>
      <c r="AH6393" s="3">
        <v>90.9072412567342</v>
      </c>
      <c r="AI6393" s="3">
        <v>47.2160067565878</v>
      </c>
      <c r="AJ6393" s="3">
        <v>50.1837212219253</v>
      </c>
      <c r="AK6393" s="3">
        <v>38.6084975623221</v>
      </c>
      <c r="AL6393" s="3">
        <v>31.7281348176144</v>
      </c>
      <c r="AM6393" s="3"/>
      <c r="AN6393" s="5" t="s">
        <v>46</v>
      </c>
      <c r="AO6393" s="1"/>
      <c r="AP6393" s="1"/>
      <c r="AQ6393" s="1"/>
    </row>
    <row r="6394" spans="1:43">
      <c r="A6394" s="1" t="s">
        <v>15871</v>
      </c>
      <c r="B6394" s="1" t="s">
        <v>15872</v>
      </c>
      <c r="C6394" s="3">
        <v>14.3452054794521</v>
      </c>
      <c r="D6394" s="4">
        <v>39001</v>
      </c>
      <c r="E6394" s="3">
        <v>55.8661759448</v>
      </c>
      <c r="F6394" s="5" t="s">
        <v>8373</v>
      </c>
      <c r="G6394" s="5">
        <v>1097</v>
      </c>
      <c r="H6394" s="5" t="s">
        <v>55</v>
      </c>
      <c r="I6394" s="3">
        <v>14.9998874198557</v>
      </c>
      <c r="J6394" s="3">
        <v>18.0278281911676</v>
      </c>
      <c r="K6394" s="3">
        <v>6.51859005311443</v>
      </c>
      <c r="L6394" s="3">
        <v>0.790960451977401</v>
      </c>
      <c r="M6394" s="3">
        <v>8.30133955568896</v>
      </c>
      <c r="N6394" s="3">
        <v>22.262118491921</v>
      </c>
      <c r="O6394" s="3">
        <v>32.4621688169425</v>
      </c>
      <c r="P6394" s="3">
        <v>4.70198675496689</v>
      </c>
      <c r="Q6394" s="3">
        <v>50.5465429284754</v>
      </c>
      <c r="R6394" s="3">
        <v>3.04878048780488</v>
      </c>
      <c r="S6394" s="3">
        <v>124.229534009666</v>
      </c>
      <c r="T6394" s="3">
        <v>1.85546875</v>
      </c>
      <c r="U6394" s="3">
        <v>240.636267953291</v>
      </c>
      <c r="V6394" s="3">
        <v>4.0650406504065</v>
      </c>
      <c r="W6394" s="3">
        <v>226.237849508102</v>
      </c>
      <c r="X6394" s="3">
        <v>2.67111853088481</v>
      </c>
      <c r="Y6394" s="3">
        <v>267.787109118598</v>
      </c>
      <c r="Z6394" s="3">
        <v>6.23700623700624</v>
      </c>
      <c r="AA6394" s="3">
        <v>0.447444805631139</v>
      </c>
      <c r="AB6394" s="3">
        <v>0.395814436483095</v>
      </c>
      <c r="AC6394" s="3">
        <v>-31.6135084427767</v>
      </c>
      <c r="AD6394" s="3">
        <v>1.5248571263373</v>
      </c>
      <c r="AE6394" s="5">
        <v>3</v>
      </c>
      <c r="AF6394" s="3">
        <v>3.34468301133832</v>
      </c>
      <c r="AG6394" s="3">
        <v>104.139844517976</v>
      </c>
      <c r="AH6394" s="3">
        <v>93.7364150766098</v>
      </c>
      <c r="AI6394" s="3">
        <v>43.3823811629389</v>
      </c>
      <c r="AJ6394" s="3">
        <v>36.9164826728623</v>
      </c>
      <c r="AK6394" s="3">
        <v>24.5524612414916</v>
      </c>
      <c r="AL6394" s="3">
        <v>28.2610374068322</v>
      </c>
      <c r="AM6394" s="3"/>
      <c r="AN6394" s="5" t="s">
        <v>46</v>
      </c>
      <c r="AO6394" s="1"/>
      <c r="AP6394" s="1"/>
      <c r="AQ6394" s="1"/>
    </row>
    <row r="6395" spans="1:43">
      <c r="A6395" s="1" t="s">
        <v>15873</v>
      </c>
      <c r="B6395" s="1" t="s">
        <v>15874</v>
      </c>
      <c r="C6395" s="3">
        <v>13.6602739726027</v>
      </c>
      <c r="D6395" s="4">
        <v>39251</v>
      </c>
      <c r="E6395" s="3">
        <v>43.7214652025</v>
      </c>
      <c r="F6395" s="5" t="s">
        <v>813</v>
      </c>
      <c r="G6395" s="5">
        <v>112</v>
      </c>
      <c r="H6395" s="5" t="s">
        <v>55</v>
      </c>
      <c r="I6395" s="3">
        <v>11.5064672097446</v>
      </c>
      <c r="J6395" s="3">
        <v>41.1373260738052</v>
      </c>
      <c r="K6395" s="3">
        <v>6.64780763790665</v>
      </c>
      <c r="L6395" s="3">
        <v>0.621468926553672</v>
      </c>
      <c r="M6395" s="3">
        <v>7.71214992274633</v>
      </c>
      <c r="N6395" s="3">
        <v>27.408737283064</v>
      </c>
      <c r="O6395" s="3">
        <v>15.7036015080589</v>
      </c>
      <c r="P6395" s="3">
        <v>63.4437086092715</v>
      </c>
      <c r="Q6395" s="3">
        <v>29.4558888054975</v>
      </c>
      <c r="R6395" s="3">
        <v>33.6890243902439</v>
      </c>
      <c r="S6395" s="3">
        <v>61.1244368108093</v>
      </c>
      <c r="T6395" s="3">
        <v>57.12890625</v>
      </c>
      <c r="U6395" s="3">
        <v>129.190365087589</v>
      </c>
      <c r="V6395" s="3">
        <v>57.3170731707317</v>
      </c>
      <c r="W6395" s="3">
        <v>95.9430074053552</v>
      </c>
      <c r="X6395" s="3">
        <v>58.9315525876461</v>
      </c>
      <c r="Y6395" s="3">
        <v>204.845360266484</v>
      </c>
      <c r="Z6395" s="3">
        <v>19.3347193347193</v>
      </c>
      <c r="AA6395" s="3">
        <v>0.315042824375002</v>
      </c>
      <c r="AB6395" s="3">
        <v>0.236200430378467</v>
      </c>
      <c r="AC6395" s="3">
        <v>-28.8386593920499</v>
      </c>
      <c r="AD6395" s="3">
        <v>0.869777647591708</v>
      </c>
      <c r="AE6395" s="5">
        <v>3</v>
      </c>
      <c r="AF6395" s="3">
        <v>1.65029807441955</v>
      </c>
      <c r="AG6395" s="3">
        <v>53.7559154746559</v>
      </c>
      <c r="AH6395" s="3">
        <v>55.0763746890087</v>
      </c>
      <c r="AI6395" s="3">
        <v>23.7446724472156</v>
      </c>
      <c r="AJ6395" s="3">
        <v>29.1585989519269</v>
      </c>
      <c r="AK6395" s="3">
        <v>21.6518036605702</v>
      </c>
      <c r="AL6395" s="3">
        <v>24.7486466142681</v>
      </c>
      <c r="AM6395" s="3"/>
      <c r="AN6395" s="5" t="s">
        <v>46</v>
      </c>
      <c r="AO6395" s="1"/>
      <c r="AP6395" s="1"/>
      <c r="AQ6395" s="1"/>
    </row>
    <row r="6396" spans="1:43">
      <c r="A6396" s="1" t="s">
        <v>15875</v>
      </c>
      <c r="B6396" s="1" t="s">
        <v>15876</v>
      </c>
      <c r="C6396" s="3">
        <v>12.3123287671233</v>
      </c>
      <c r="D6396" s="4">
        <v>39743</v>
      </c>
      <c r="E6396" s="3">
        <v>2.589567243</v>
      </c>
      <c r="F6396" s="5" t="s">
        <v>3124</v>
      </c>
      <c r="G6396" s="5">
        <v>201</v>
      </c>
      <c r="H6396" s="5" t="s">
        <v>55</v>
      </c>
      <c r="I6396" s="3">
        <v>-1.77121773805705</v>
      </c>
      <c r="J6396" s="3">
        <v>96.7937084089534</v>
      </c>
      <c r="K6396" s="3">
        <v>-0.506008855154956</v>
      </c>
      <c r="L6396" s="3">
        <v>94.5197740112994</v>
      </c>
      <c r="M6396" s="3">
        <v>-3.45077722750995</v>
      </c>
      <c r="N6396" s="3">
        <v>95.7510472770796</v>
      </c>
      <c r="O6396" s="3">
        <v>10.260355000536</v>
      </c>
      <c r="P6396" s="3">
        <v>80.1986754966887</v>
      </c>
      <c r="Q6396" s="3">
        <v>20.2969657526829</v>
      </c>
      <c r="R6396" s="3">
        <v>60.7469512195122</v>
      </c>
      <c r="S6396" s="3">
        <v>55.1540382605377</v>
      </c>
      <c r="T6396" s="3">
        <v>66.40625</v>
      </c>
      <c r="U6396" s="3">
        <v>91.8268346039958</v>
      </c>
      <c r="V6396" s="3">
        <v>79.6747967479675</v>
      </c>
      <c r="W6396" s="3">
        <v>78.31790258963</v>
      </c>
      <c r="X6396" s="3">
        <v>73.2888146911519</v>
      </c>
      <c r="Y6396" s="3">
        <v>129.424944181346</v>
      </c>
      <c r="Z6396" s="3">
        <v>56.7567567567568</v>
      </c>
      <c r="AA6396" s="3">
        <v>0.275604592079053</v>
      </c>
      <c r="AB6396" s="3">
        <v>0.227841617583687</v>
      </c>
      <c r="AC6396" s="3">
        <v>-19.0319934372436</v>
      </c>
      <c r="AD6396" s="3">
        <v>1.11503378589295</v>
      </c>
      <c r="AE6396" s="5">
        <v>3</v>
      </c>
      <c r="AF6396" s="3">
        <v>1.57687334120979</v>
      </c>
      <c r="AG6396" s="3">
        <v>44.9341743623628</v>
      </c>
      <c r="AH6396" s="3">
        <v>40.9187641254383</v>
      </c>
      <c r="AI6396" s="3">
        <v>20.196716232312</v>
      </c>
      <c r="AJ6396" s="3">
        <v>23.0662474342317</v>
      </c>
      <c r="AK6396" s="3">
        <v>18.5711495559661</v>
      </c>
      <c r="AL6396" s="3">
        <v>19.7446683260281</v>
      </c>
      <c r="AM6396" s="3">
        <v>100</v>
      </c>
      <c r="AN6396" s="5" t="s">
        <v>56</v>
      </c>
      <c r="AO6396" s="1"/>
      <c r="AP6396" s="1"/>
      <c r="AQ6396" s="1"/>
    </row>
    <row r="6397" spans="1:43">
      <c r="A6397" s="1" t="s">
        <v>15877</v>
      </c>
      <c r="B6397" s="1" t="s">
        <v>15878</v>
      </c>
      <c r="C6397" s="3">
        <v>11.3178082191781</v>
      </c>
      <c r="D6397" s="4">
        <v>40106</v>
      </c>
      <c r="E6397" s="3">
        <v>8.7465518076</v>
      </c>
      <c r="F6397" s="5" t="s">
        <v>1531</v>
      </c>
      <c r="G6397" s="5">
        <v>2421</v>
      </c>
      <c r="H6397" s="5" t="s">
        <v>55</v>
      </c>
      <c r="I6397" s="3">
        <v>5.719794344473</v>
      </c>
      <c r="J6397" s="3">
        <v>75.9225650332728</v>
      </c>
      <c r="K6397" s="3">
        <v>1.85758513931888</v>
      </c>
      <c r="L6397" s="3">
        <v>65.0282485875706</v>
      </c>
      <c r="M6397" s="3">
        <v>5.11182108626198</v>
      </c>
      <c r="N6397" s="3">
        <v>50.6283662477558</v>
      </c>
      <c r="O6397" s="3">
        <v>5.78778135048232</v>
      </c>
      <c r="P6397" s="3">
        <v>90.1324503311258</v>
      </c>
      <c r="Q6397" s="3">
        <v>7.37597911227152</v>
      </c>
      <c r="R6397" s="3">
        <v>88.719512195122</v>
      </c>
      <c r="S6397" s="3">
        <v>19.8106336489439</v>
      </c>
      <c r="T6397" s="3">
        <v>96.875</v>
      </c>
      <c r="U6397" s="3">
        <v>35.5064337237168</v>
      </c>
      <c r="V6397" s="3">
        <v>98.9159891598916</v>
      </c>
      <c r="W6397" s="3">
        <v>30.2161267403497</v>
      </c>
      <c r="X6397" s="3">
        <v>96.661101836394</v>
      </c>
      <c r="Y6397" s="3">
        <v>71.9752414907306</v>
      </c>
      <c r="Z6397" s="3">
        <v>84.8232848232848</v>
      </c>
      <c r="AA6397" s="3">
        <v>0.215231528047354</v>
      </c>
      <c r="AB6397" s="3">
        <v>0.135227775571759</v>
      </c>
      <c r="AC6397" s="3">
        <v>-16.3525835866262</v>
      </c>
      <c r="AD6397" s="3">
        <v>0.561514735266529</v>
      </c>
      <c r="AE6397" s="5">
        <v>3</v>
      </c>
      <c r="AF6397" s="3">
        <v>0.584545612994608</v>
      </c>
      <c r="AG6397" s="3">
        <v>15.8822215270734</v>
      </c>
      <c r="AH6397" s="3">
        <v>17.0197548245343</v>
      </c>
      <c r="AI6397" s="3">
        <v>6.17504214095865</v>
      </c>
      <c r="AJ6397" s="3">
        <v>10.5572569823853</v>
      </c>
      <c r="AK6397" s="3">
        <v>17.6016947293098</v>
      </c>
      <c r="AL6397" s="3">
        <v>14.2934877041587</v>
      </c>
      <c r="AM6397" s="3"/>
      <c r="AN6397" s="5" t="s">
        <v>46</v>
      </c>
      <c r="AO6397" s="1"/>
      <c r="AP6397" s="1"/>
      <c r="AQ6397" s="1"/>
    </row>
    <row r="6398" spans="1:43">
      <c r="A6398" s="1" t="s">
        <v>15879</v>
      </c>
      <c r="B6398" s="1" t="s">
        <v>15880</v>
      </c>
      <c r="C6398" s="3">
        <v>9.8986301369863</v>
      </c>
      <c r="D6398" s="4">
        <v>40624</v>
      </c>
      <c r="E6398" s="3">
        <v>1.52581559</v>
      </c>
      <c r="F6398" s="5" t="s">
        <v>919</v>
      </c>
      <c r="G6398" s="5">
        <v>1108</v>
      </c>
      <c r="H6398" s="5" t="s">
        <v>55</v>
      </c>
      <c r="I6398" s="3">
        <v>-2.37543453070682</v>
      </c>
      <c r="J6398" s="3">
        <v>97.3381730187538</v>
      </c>
      <c r="K6398" s="3">
        <v>0.357355568790952</v>
      </c>
      <c r="L6398" s="3">
        <v>86.1016949152542</v>
      </c>
      <c r="M6398" s="3">
        <v>-3.16091954022987</v>
      </c>
      <c r="N6398" s="3">
        <v>95.2722920406942</v>
      </c>
      <c r="O6398" s="3">
        <v>-3.76927470017132</v>
      </c>
      <c r="P6398" s="3">
        <v>98.476821192053</v>
      </c>
      <c r="Q6398" s="3">
        <v>-9.31108719052745</v>
      </c>
      <c r="R6398" s="3">
        <v>98.6280487804878</v>
      </c>
      <c r="S6398" s="3">
        <v>22.4563953488372</v>
      </c>
      <c r="T6398" s="3">
        <v>95.80078125</v>
      </c>
      <c r="U6398" s="3">
        <v>75.5208333333333</v>
      </c>
      <c r="V6398" s="3">
        <v>88.2113821138211</v>
      </c>
      <c r="W6398" s="3">
        <v>61.244019138756</v>
      </c>
      <c r="X6398" s="3">
        <v>82.9716193656094</v>
      </c>
      <c r="Y6398" s="3">
        <v>92.0114159356725</v>
      </c>
      <c r="Z6398" s="3">
        <v>77.7546777546778</v>
      </c>
      <c r="AA6398" s="3">
        <v>0.0946685833187616</v>
      </c>
      <c r="AB6398" s="3">
        <v>0.137586350116203</v>
      </c>
      <c r="AC6398" s="3">
        <v>-28.1274900398406</v>
      </c>
      <c r="AD6398" s="3">
        <v>0.612532945406757</v>
      </c>
      <c r="AE6398" s="5">
        <v>3</v>
      </c>
      <c r="AF6398" s="3">
        <v>1.20572209206487</v>
      </c>
      <c r="AG6398" s="3">
        <v>22.5487153923303</v>
      </c>
      <c r="AH6398" s="3">
        <v>34.0766028899671</v>
      </c>
      <c r="AI6398" s="3">
        <v>14.1631148760696</v>
      </c>
      <c r="AJ6398" s="3">
        <v>15.6343922411244</v>
      </c>
      <c r="AK6398" s="3">
        <v>19.2902923465132</v>
      </c>
      <c r="AL6398" s="3">
        <v>19.8261964275203</v>
      </c>
      <c r="AM6398" s="3"/>
      <c r="AN6398" s="5" t="s">
        <v>46</v>
      </c>
      <c r="AO6398" s="1"/>
      <c r="AP6398" s="1"/>
      <c r="AQ6398" s="1"/>
    </row>
    <row r="6399" spans="1:43">
      <c r="A6399" s="1" t="s">
        <v>15881</v>
      </c>
      <c r="B6399" s="1" t="s">
        <v>15882</v>
      </c>
      <c r="C6399" s="3">
        <v>9.15068493150685</v>
      </c>
      <c r="D6399" s="4">
        <v>40897</v>
      </c>
      <c r="E6399" s="3">
        <v>32.429707802</v>
      </c>
      <c r="F6399" s="5" t="s">
        <v>12035</v>
      </c>
      <c r="G6399" s="5">
        <v>3341</v>
      </c>
      <c r="H6399" s="5" t="s">
        <v>55</v>
      </c>
      <c r="I6399" s="3">
        <v>6.24195624195626</v>
      </c>
      <c r="J6399" s="3">
        <v>74.2891712038717</v>
      </c>
      <c r="K6399" s="3">
        <v>1.76700226011918</v>
      </c>
      <c r="L6399" s="3">
        <v>66.5536723163842</v>
      </c>
      <c r="M6399" s="3">
        <v>3.08012486992717</v>
      </c>
      <c r="N6399" s="3">
        <v>68.8809096349491</v>
      </c>
      <c r="O6399" s="3">
        <v>11.7302052785924</v>
      </c>
      <c r="P6399" s="3">
        <v>76.887417218543</v>
      </c>
      <c r="Q6399" s="3">
        <v>26.8373879641485</v>
      </c>
      <c r="R6399" s="3">
        <v>40.1676829268293</v>
      </c>
      <c r="S6399" s="3">
        <v>58.2428115015975</v>
      </c>
      <c r="T6399" s="3">
        <v>61.81640625</v>
      </c>
      <c r="U6399" s="3">
        <v>123.915433516962</v>
      </c>
      <c r="V6399" s="3">
        <v>61.1111111111111</v>
      </c>
      <c r="W6399" s="3">
        <v>87.1642571356212</v>
      </c>
      <c r="X6399" s="3">
        <v>66.4440734557596</v>
      </c>
      <c r="Y6399" s="3">
        <v>201.819842616781</v>
      </c>
      <c r="Z6399" s="3">
        <v>20.3742203742204</v>
      </c>
      <c r="AA6399" s="3">
        <v>0.294424021584907</v>
      </c>
      <c r="AB6399" s="3">
        <v>0.210401189291204</v>
      </c>
      <c r="AC6399" s="3">
        <v>-31.1298076923077</v>
      </c>
      <c r="AD6399" s="3">
        <v>0.744945917525071</v>
      </c>
      <c r="AE6399" s="5">
        <v>3</v>
      </c>
      <c r="AF6399" s="3">
        <v>1.64190975040268</v>
      </c>
      <c r="AG6399" s="3">
        <v>51.8199048712102</v>
      </c>
      <c r="AH6399" s="3">
        <v>53.7973044816614</v>
      </c>
      <c r="AI6399" s="3">
        <v>22.0633268320191</v>
      </c>
      <c r="AJ6399" s="3">
        <v>28.4319762193968</v>
      </c>
      <c r="AK6399" s="3">
        <v>24.0592630966592</v>
      </c>
      <c r="AL6399" s="3">
        <v>25.1674493998442</v>
      </c>
      <c r="AM6399" s="3"/>
      <c r="AN6399" s="5" t="s">
        <v>46</v>
      </c>
      <c r="AO6399" s="1"/>
      <c r="AP6399" s="1"/>
      <c r="AQ6399" s="1"/>
    </row>
    <row r="6400" spans="1:43">
      <c r="A6400" s="1" t="s">
        <v>15883</v>
      </c>
      <c r="B6400" s="1" t="s">
        <v>15884</v>
      </c>
      <c r="C6400" s="3">
        <v>8.23013698630137</v>
      </c>
      <c r="D6400" s="4">
        <v>41233</v>
      </c>
      <c r="E6400" s="3">
        <v>3.2154420194</v>
      </c>
      <c r="F6400" s="5" t="s">
        <v>2190</v>
      </c>
      <c r="G6400" s="5">
        <v>112</v>
      </c>
      <c r="H6400" s="5" t="s">
        <v>55</v>
      </c>
      <c r="I6400" s="3">
        <v>11.2266112266112</v>
      </c>
      <c r="J6400" s="3">
        <v>43.2546884452511</v>
      </c>
      <c r="K6400" s="3">
        <v>2.49042145593871</v>
      </c>
      <c r="L6400" s="3">
        <v>51.7514124293785</v>
      </c>
      <c r="M6400" s="3">
        <v>6.46766169154231</v>
      </c>
      <c r="N6400" s="3">
        <v>38.0610412926391</v>
      </c>
      <c r="O6400" s="3">
        <v>18.1667586968526</v>
      </c>
      <c r="P6400" s="3">
        <v>54.1059602649007</v>
      </c>
      <c r="Q6400" s="3">
        <v>18.1015452538631</v>
      </c>
      <c r="R6400" s="3">
        <v>65.8536585365854</v>
      </c>
      <c r="S6400" s="3">
        <v>55.8630735615441</v>
      </c>
      <c r="T6400" s="3">
        <v>65.33203125</v>
      </c>
      <c r="U6400" s="3">
        <v>94.5454545454545</v>
      </c>
      <c r="V6400" s="3">
        <v>78.8617886178862</v>
      </c>
      <c r="W6400" s="3">
        <v>75.4098360655738</v>
      </c>
      <c r="X6400" s="3">
        <v>74.9582637729549</v>
      </c>
      <c r="Y6400" s="3">
        <v>107.968901846453</v>
      </c>
      <c r="Z6400" s="3">
        <v>68.1912681912682</v>
      </c>
      <c r="AA6400" s="3">
        <v>0.275785932645873</v>
      </c>
      <c r="AB6400" s="3">
        <v>0.20367727266477</v>
      </c>
      <c r="AC6400" s="3">
        <v>-23.3054074638233</v>
      </c>
      <c r="AD6400" s="3">
        <v>0.882195821449522</v>
      </c>
      <c r="AE6400" s="5">
        <v>3</v>
      </c>
      <c r="AF6400" s="3">
        <v>1.45772351213401</v>
      </c>
      <c r="AG6400" s="3">
        <v>44.9377190396653</v>
      </c>
      <c r="AH6400" s="3">
        <v>43.2489620625084</v>
      </c>
      <c r="AI6400" s="3">
        <v>20.22682587478</v>
      </c>
      <c r="AJ6400" s="3">
        <v>21.3340388454484</v>
      </c>
      <c r="AK6400" s="3">
        <v>15.9350203988152</v>
      </c>
      <c r="AL6400" s="3">
        <v>16.4599293329965</v>
      </c>
      <c r="AM6400" s="3"/>
      <c r="AN6400" s="5" t="s">
        <v>46</v>
      </c>
      <c r="AO6400" s="1"/>
      <c r="AP6400" s="1"/>
      <c r="AQ6400" s="1"/>
    </row>
    <row r="6401" spans="1:43">
      <c r="A6401" s="1" t="s">
        <v>15885</v>
      </c>
      <c r="B6401" s="1" t="s">
        <v>15886</v>
      </c>
      <c r="C6401" s="3">
        <v>9.89041095890411</v>
      </c>
      <c r="D6401" s="4">
        <v>40627</v>
      </c>
      <c r="E6401" s="3">
        <v>4.1333177273</v>
      </c>
      <c r="F6401" s="5" t="s">
        <v>432</v>
      </c>
      <c r="G6401" s="5">
        <v>728</v>
      </c>
      <c r="H6401" s="5" t="s">
        <v>71</v>
      </c>
      <c r="I6401" s="3">
        <v>0.376293508936971</v>
      </c>
      <c r="J6401" s="3">
        <v>30.8176100628931</v>
      </c>
      <c r="K6401" s="3">
        <v>-0.0936329588015022</v>
      </c>
      <c r="L6401" s="3">
        <v>78.6163522012579</v>
      </c>
      <c r="M6401" s="3">
        <v>0</v>
      </c>
      <c r="N6401" s="3">
        <v>27.6729559748428</v>
      </c>
      <c r="O6401" s="3">
        <v>0.575968683360727</v>
      </c>
      <c r="P6401" s="3">
        <v>32.9113924050633</v>
      </c>
      <c r="Q6401" s="3">
        <v>1.13214915534245</v>
      </c>
      <c r="R6401" s="3">
        <v>30.1282051282051</v>
      </c>
      <c r="S6401" s="3">
        <v>2.35856514323372</v>
      </c>
      <c r="T6401" s="3">
        <v>53.6912751677852</v>
      </c>
      <c r="U6401" s="3">
        <v>6.83514900738725</v>
      </c>
      <c r="V6401" s="3">
        <v>64.0287769784173</v>
      </c>
      <c r="W6401" s="3">
        <v>11.3389837204438</v>
      </c>
      <c r="X6401" s="3">
        <v>78.4172661870504</v>
      </c>
      <c r="Y6401" s="3">
        <v>15.6985209123008</v>
      </c>
      <c r="Z6401" s="3">
        <v>68.2539682539683</v>
      </c>
      <c r="AA6401" s="3">
        <v>0.0720357502955644</v>
      </c>
      <c r="AB6401" s="3">
        <v>0.35956320454714</v>
      </c>
      <c r="AC6401" s="3">
        <v>-1.73199635369188</v>
      </c>
      <c r="AD6401" s="3">
        <v>2.10070226503095</v>
      </c>
      <c r="AE6401" s="5">
        <v>3</v>
      </c>
      <c r="AF6401" s="3">
        <v>0.308317548904714</v>
      </c>
      <c r="AG6401" s="3">
        <v>3.10420026345521</v>
      </c>
      <c r="AH6401" s="3">
        <v>3.42480695135827</v>
      </c>
      <c r="AI6401" s="3">
        <v>3.82717313141363</v>
      </c>
      <c r="AJ6401" s="3">
        <v>3.22865099113512</v>
      </c>
      <c r="AK6401" s="3">
        <v>4.48328924298664</v>
      </c>
      <c r="AL6401" s="3">
        <v>3.55705217552729</v>
      </c>
      <c r="AM6401" s="3">
        <v>50</v>
      </c>
      <c r="AN6401" s="5" t="s">
        <v>56</v>
      </c>
      <c r="AO6401" s="1"/>
      <c r="AP6401" s="1"/>
      <c r="AQ6401" s="1"/>
    </row>
    <row r="6402" spans="1:43">
      <c r="A6402" s="1" t="s">
        <v>15887</v>
      </c>
      <c r="B6402" s="1" t="s">
        <v>15888</v>
      </c>
      <c r="C6402" s="3">
        <v>8.91506849315068</v>
      </c>
      <c r="D6402" s="4">
        <v>40983</v>
      </c>
      <c r="E6402" s="3">
        <v>31.609911945</v>
      </c>
      <c r="F6402" s="5" t="s">
        <v>432</v>
      </c>
      <c r="G6402" s="5">
        <v>728</v>
      </c>
      <c r="H6402" s="5" t="s">
        <v>50</v>
      </c>
      <c r="I6402" s="3">
        <v>-0.0824606250515205</v>
      </c>
      <c r="J6402" s="3">
        <v>78.0259044216168</v>
      </c>
      <c r="K6402" s="3">
        <v>0.0330223726574743</v>
      </c>
      <c r="L6402" s="3">
        <v>23.5945108455069</v>
      </c>
      <c r="M6402" s="3">
        <v>-0.205896886839064</v>
      </c>
      <c r="N6402" s="3">
        <v>73.953695458593</v>
      </c>
      <c r="O6402" s="3">
        <v>0.853597520299961</v>
      </c>
      <c r="P6402" s="3">
        <v>21.7450890817725</v>
      </c>
      <c r="Q6402" s="3">
        <v>1.1022688083853</v>
      </c>
      <c r="R6402" s="3">
        <v>52.5832930951231</v>
      </c>
      <c r="S6402" s="3">
        <v>2.17156489545266</v>
      </c>
      <c r="T6402" s="3">
        <v>36.2146892655367</v>
      </c>
      <c r="U6402" s="3">
        <v>5.23742984347501</v>
      </c>
      <c r="V6402" s="3">
        <v>75.5417956656347</v>
      </c>
      <c r="W6402" s="3">
        <v>8.83202228725652</v>
      </c>
      <c r="X6402" s="3">
        <v>90.1833872707659</v>
      </c>
      <c r="Y6402" s="3">
        <v>17.730237945963</v>
      </c>
      <c r="Z6402" s="3">
        <v>54.2483660130719</v>
      </c>
      <c r="AA6402" s="3">
        <v>0.0494898132818432</v>
      </c>
      <c r="AB6402" s="3">
        <v>0.171322034193283</v>
      </c>
      <c r="AC6402" s="3">
        <v>-2.24850034831197</v>
      </c>
      <c r="AD6402" s="3">
        <v>1.27020777880685</v>
      </c>
      <c r="AE6402" s="5">
        <v>4</v>
      </c>
      <c r="AF6402" s="3">
        <v>0.226998633345468</v>
      </c>
      <c r="AG6402" s="3">
        <v>2.16563149020661</v>
      </c>
      <c r="AH6402" s="3">
        <v>2.63261647065269</v>
      </c>
      <c r="AI6402" s="3">
        <v>2.51686999276939</v>
      </c>
      <c r="AJ6402" s="3">
        <v>3.14966800925183</v>
      </c>
      <c r="AK6402" s="3">
        <v>4.63703370035364</v>
      </c>
      <c r="AL6402" s="3">
        <v>4.84901975096528</v>
      </c>
      <c r="AM6402" s="3"/>
      <c r="AN6402" s="5" t="s">
        <v>46</v>
      </c>
      <c r="AO6402" s="1"/>
      <c r="AP6402" s="1"/>
      <c r="AQ6402" s="1"/>
    </row>
    <row r="6403" spans="1:43">
      <c r="A6403" s="1" t="s">
        <v>15889</v>
      </c>
      <c r="B6403" s="1" t="s">
        <v>15890</v>
      </c>
      <c r="C6403" s="3">
        <v>9.39452054794521</v>
      </c>
      <c r="D6403" s="4">
        <v>40808</v>
      </c>
      <c r="E6403" s="3">
        <v>5.6871680062</v>
      </c>
      <c r="F6403" s="5" t="s">
        <v>15891</v>
      </c>
      <c r="G6403" s="5">
        <v>1714</v>
      </c>
      <c r="H6403" s="5" t="s">
        <v>1442</v>
      </c>
      <c r="I6403" s="3">
        <v>16.5191740412979</v>
      </c>
      <c r="J6403" s="3">
        <v>32.4324324324324</v>
      </c>
      <c r="K6403" s="3">
        <v>0.144875045273449</v>
      </c>
      <c r="L6403" s="3">
        <v>60</v>
      </c>
      <c r="M6403" s="3">
        <v>9.28853754940712</v>
      </c>
      <c r="N6403" s="3">
        <v>37.5</v>
      </c>
      <c r="O6403" s="3">
        <v>31.042654028436</v>
      </c>
      <c r="P6403" s="3">
        <v>14.7058823529412</v>
      </c>
      <c r="Q6403" s="3">
        <v>30.2402260951484</v>
      </c>
      <c r="R6403" s="3">
        <v>36.3636363636364</v>
      </c>
      <c r="S6403" s="3">
        <v>82.2798582551465</v>
      </c>
      <c r="T6403" s="3">
        <v>16.1290322580645</v>
      </c>
      <c r="U6403" s="3">
        <v>125.769729443984</v>
      </c>
      <c r="V6403" s="3">
        <v>38.4615384615385</v>
      </c>
      <c r="W6403" s="3">
        <v>129.993686404966</v>
      </c>
      <c r="X6403" s="3">
        <v>10</v>
      </c>
      <c r="Y6403" s="3">
        <v>230.374108415358</v>
      </c>
      <c r="Z6403" s="3">
        <v>12.5</v>
      </c>
      <c r="AA6403" s="3">
        <v>0.358573720457668</v>
      </c>
      <c r="AB6403" s="3">
        <v>0.311625860594601</v>
      </c>
      <c r="AC6403" s="3">
        <v>-20.3814042329655</v>
      </c>
      <c r="AD6403" s="3">
        <v>1.56675214508473</v>
      </c>
      <c r="AE6403" s="5">
        <v>3</v>
      </c>
      <c r="AF6403" s="3">
        <v>2.16542725149891</v>
      </c>
      <c r="AG6403" s="3">
        <v>80.5375654912413</v>
      </c>
      <c r="AH6403" s="3">
        <v>54.8807313864149</v>
      </c>
      <c r="AI6403" s="3">
        <v>31.1328872665889</v>
      </c>
      <c r="AJ6403" s="3">
        <v>31.2954724905456</v>
      </c>
      <c r="AK6403" s="3">
        <v>19.6201277468035</v>
      </c>
      <c r="AL6403" s="3">
        <v>16.3768205078032</v>
      </c>
      <c r="AM6403" s="3"/>
      <c r="AN6403" s="5" t="s">
        <v>51</v>
      </c>
      <c r="AO6403" s="1"/>
      <c r="AP6403" s="1"/>
      <c r="AQ6403" s="1"/>
    </row>
    <row r="6404" spans="1:43">
      <c r="A6404" s="1" t="s">
        <v>15892</v>
      </c>
      <c r="B6404" s="1" t="s">
        <v>15893</v>
      </c>
      <c r="C6404" s="3">
        <v>17.2027397260274</v>
      </c>
      <c r="D6404" s="4">
        <v>37958</v>
      </c>
      <c r="E6404" s="3">
        <v>15.2799071945</v>
      </c>
      <c r="F6404" s="5" t="s">
        <v>2820</v>
      </c>
      <c r="G6404" s="5">
        <v>829</v>
      </c>
      <c r="H6404" s="5" t="s">
        <v>2390</v>
      </c>
      <c r="I6404" s="3">
        <v>8.70516772627209</v>
      </c>
      <c r="J6404" s="3">
        <v>16.1538461538462</v>
      </c>
      <c r="K6404" s="3">
        <v>2.95330803497773</v>
      </c>
      <c r="L6404" s="3">
        <v>14.2857142857143</v>
      </c>
      <c r="M6404" s="3">
        <v>6.75945933935821</v>
      </c>
      <c r="N6404" s="3">
        <v>8.33333333333333</v>
      </c>
      <c r="O6404" s="3">
        <v>12.1372363249597</v>
      </c>
      <c r="P6404" s="3">
        <v>27.34375</v>
      </c>
      <c r="Q6404" s="3">
        <v>13.7707847977821</v>
      </c>
      <c r="R6404" s="3">
        <v>39.2523364485981</v>
      </c>
      <c r="S6404" s="3">
        <v>46.0332645777316</v>
      </c>
      <c r="T6404" s="3">
        <v>33.3333333333333</v>
      </c>
      <c r="U6404" s="3">
        <v>63.195797865671</v>
      </c>
      <c r="V6404" s="3">
        <v>66.6666666666667</v>
      </c>
      <c r="W6404" s="3">
        <v>42.2564155290774</v>
      </c>
      <c r="X6404" s="3">
        <v>78.7878787878788</v>
      </c>
      <c r="Y6404" s="3">
        <v>78.6164839195499</v>
      </c>
      <c r="Z6404" s="3">
        <v>67.8571428571429</v>
      </c>
      <c r="AA6404" s="3">
        <v>0.296369179088923</v>
      </c>
      <c r="AB6404" s="3">
        <v>0.128603828507138</v>
      </c>
      <c r="AC6404" s="3">
        <v>-22.5223529411765</v>
      </c>
      <c r="AD6404" s="3">
        <v>0.552456175507555</v>
      </c>
      <c r="AE6404" s="5">
        <v>3</v>
      </c>
      <c r="AF6404" s="3">
        <v>0.802578811133993</v>
      </c>
      <c r="AG6404" s="3">
        <v>31.780642438081</v>
      </c>
      <c r="AH6404" s="3">
        <v>27.3466397027744</v>
      </c>
      <c r="AI6404" s="3">
        <v>9.07778696811357</v>
      </c>
      <c r="AJ6404" s="3">
        <v>14.4962112824188</v>
      </c>
      <c r="AK6404" s="3">
        <v>14.9055411540329</v>
      </c>
      <c r="AL6404" s="3">
        <v>11.3622391342902</v>
      </c>
      <c r="AM6404" s="3"/>
      <c r="AN6404" s="5" t="s">
        <v>46</v>
      </c>
      <c r="AO6404" s="1"/>
      <c r="AP6404" s="1"/>
      <c r="AQ6404" s="1"/>
    </row>
    <row r="6405" spans="1:43">
      <c r="A6405" s="1" t="s">
        <v>15894</v>
      </c>
      <c r="B6405" s="1" t="s">
        <v>15895</v>
      </c>
      <c r="C6405" s="3">
        <v>16.5561643835616</v>
      </c>
      <c r="D6405" s="4">
        <v>38194</v>
      </c>
      <c r="E6405" s="3">
        <v>282.0406885397</v>
      </c>
      <c r="F6405" s="5" t="s">
        <v>12970</v>
      </c>
      <c r="G6405" s="5">
        <v>2257</v>
      </c>
      <c r="H6405" s="5" t="s">
        <v>2390</v>
      </c>
      <c r="I6405" s="3">
        <v>7.21459705744472</v>
      </c>
      <c r="J6405" s="3">
        <v>22.3076923076923</v>
      </c>
      <c r="K6405" s="3">
        <v>2.35945721406812</v>
      </c>
      <c r="L6405" s="3">
        <v>24.812030075188</v>
      </c>
      <c r="M6405" s="3">
        <v>3.87162835064135</v>
      </c>
      <c r="N6405" s="3">
        <v>18.9393939393939</v>
      </c>
      <c r="O6405" s="3">
        <v>10.4852217568597</v>
      </c>
      <c r="P6405" s="3">
        <v>35.15625</v>
      </c>
      <c r="Q6405" s="3">
        <v>12.0773557941184</v>
      </c>
      <c r="R6405" s="3">
        <v>45.7943925233645</v>
      </c>
      <c r="S6405" s="3">
        <v>31.9653473414421</v>
      </c>
      <c r="T6405" s="3">
        <v>54.6666666666667</v>
      </c>
      <c r="U6405" s="3">
        <v>73.8665579595836</v>
      </c>
      <c r="V6405" s="3">
        <v>61.9047619047619</v>
      </c>
      <c r="W6405" s="3">
        <v>73.4810445273007</v>
      </c>
      <c r="X6405" s="3">
        <v>60.6060606060606</v>
      </c>
      <c r="Y6405" s="3">
        <v>116.894409077284</v>
      </c>
      <c r="Z6405" s="3">
        <v>46.4285714285714</v>
      </c>
      <c r="AA6405" s="3">
        <v>0.29649184323709</v>
      </c>
      <c r="AB6405" s="3">
        <v>0.323590689837157</v>
      </c>
      <c r="AC6405" s="3">
        <v>-13.9186966397744</v>
      </c>
      <c r="AD6405" s="3">
        <v>1.44533803654141</v>
      </c>
      <c r="AE6405" s="5">
        <v>3</v>
      </c>
      <c r="AF6405" s="3">
        <v>1.39427297076273</v>
      </c>
      <c r="AG6405" s="3">
        <v>30.5541637211435</v>
      </c>
      <c r="AH6405" s="3">
        <v>32.2703714329042</v>
      </c>
      <c r="AI6405" s="3">
        <v>17.6158178185656</v>
      </c>
      <c r="AJ6405" s="3">
        <v>18.5202723064712</v>
      </c>
      <c r="AK6405" s="3">
        <v>20.8428389027446</v>
      </c>
      <c r="AL6405" s="3">
        <v>17.4084805714431</v>
      </c>
      <c r="AM6405" s="3">
        <v>100</v>
      </c>
      <c r="AN6405" s="5" t="s">
        <v>56</v>
      </c>
      <c r="AO6405" s="1"/>
      <c r="AP6405" s="1"/>
      <c r="AQ6405" s="1"/>
    </row>
    <row r="6406" spans="1:43">
      <c r="A6406" s="1" t="s">
        <v>15896</v>
      </c>
      <c r="B6406" s="1" t="s">
        <v>15897</v>
      </c>
      <c r="C6406" s="3">
        <v>15.7397260273973</v>
      </c>
      <c r="D6406" s="4">
        <v>38492</v>
      </c>
      <c r="E6406" s="3">
        <v>104.2728794449</v>
      </c>
      <c r="F6406" s="5" t="s">
        <v>15898</v>
      </c>
      <c r="G6406" s="5">
        <v>3941</v>
      </c>
      <c r="H6406" s="5" t="s">
        <v>64</v>
      </c>
      <c r="I6406" s="3">
        <v>0.300843427714777</v>
      </c>
      <c r="J6406" s="3">
        <v>12.0991253644315</v>
      </c>
      <c r="K6406" s="3">
        <v>0.043213246384863</v>
      </c>
      <c r="L6406" s="3">
        <v>30.9037900874636</v>
      </c>
      <c r="M6406" s="3">
        <v>0.226216505194519</v>
      </c>
      <c r="N6406" s="3">
        <v>11.9533527696793</v>
      </c>
      <c r="O6406" s="3">
        <v>0.650449983165644</v>
      </c>
      <c r="P6406" s="3">
        <v>27.9239766081871</v>
      </c>
      <c r="Q6406" s="3">
        <v>1.14754847980821</v>
      </c>
      <c r="R6406" s="3">
        <v>46.1538461538462</v>
      </c>
      <c r="S6406" s="3">
        <v>2.01577490986313</v>
      </c>
      <c r="T6406" s="3">
        <v>58.9205397301349</v>
      </c>
      <c r="U6406" s="3">
        <v>4.44844895139457</v>
      </c>
      <c r="V6406" s="3">
        <v>66.0493827160494</v>
      </c>
      <c r="W6406" s="3">
        <v>8.02347837368735</v>
      </c>
      <c r="X6406" s="3">
        <v>61.5740740740741</v>
      </c>
      <c r="Y6406" s="3">
        <v>14.9877320616864</v>
      </c>
      <c r="Z6406" s="3">
        <v>63.1578947368421</v>
      </c>
      <c r="AA6406" s="3">
        <v>-0.116049169090118</v>
      </c>
      <c r="AB6406" s="3">
        <v>1.7848213262692</v>
      </c>
      <c r="AC6406" s="3">
        <v>0</v>
      </c>
      <c r="AD6406" s="3"/>
      <c r="AE6406" s="5"/>
      <c r="AF6406" s="3">
        <v>0.212694075908299</v>
      </c>
      <c r="AG6406" s="3">
        <v>1.4737725401853</v>
      </c>
      <c r="AH6406" s="3">
        <v>1.57459953059658</v>
      </c>
      <c r="AI6406" s="3">
        <v>1.92550512985157</v>
      </c>
      <c r="AJ6406" s="3">
        <v>2.08938274350847</v>
      </c>
      <c r="AK6406" s="3">
        <v>2.15812215568771</v>
      </c>
      <c r="AL6406" s="3">
        <v>2.44816105050425</v>
      </c>
      <c r="AM6406" s="3">
        <v>1000</v>
      </c>
      <c r="AN6406" s="5" t="s">
        <v>56</v>
      </c>
      <c r="AO6406" s="1"/>
      <c r="AP6406" s="1"/>
      <c r="AQ6406" s="1"/>
    </row>
    <row r="6407" spans="1:43">
      <c r="A6407" s="1" t="s">
        <v>15899</v>
      </c>
      <c r="B6407" s="1" t="s">
        <v>15900</v>
      </c>
      <c r="C6407" s="3">
        <v>15.1452054794521</v>
      </c>
      <c r="D6407" s="4">
        <v>38709</v>
      </c>
      <c r="E6407" s="3">
        <v>71.0255698697</v>
      </c>
      <c r="F6407" s="5" t="s">
        <v>10174</v>
      </c>
      <c r="G6407" s="5">
        <v>1105</v>
      </c>
      <c r="H6407" s="5" t="s">
        <v>55</v>
      </c>
      <c r="I6407" s="3">
        <v>10.8628511921128</v>
      </c>
      <c r="J6407" s="3">
        <v>45.9165154264973</v>
      </c>
      <c r="K6407" s="3">
        <v>1.92800120500075</v>
      </c>
      <c r="L6407" s="3">
        <v>63.728813559322</v>
      </c>
      <c r="M6407" s="3">
        <v>9.0038600371745</v>
      </c>
      <c r="N6407" s="3">
        <v>17.4147217235188</v>
      </c>
      <c r="O6407" s="3">
        <v>20.8909895845076</v>
      </c>
      <c r="P6407" s="3">
        <v>40.5298013245033</v>
      </c>
      <c r="Q6407" s="3">
        <v>21.023382180904</v>
      </c>
      <c r="R6407" s="3">
        <v>58.155487804878</v>
      </c>
      <c r="S6407" s="3">
        <v>63.2642302551254</v>
      </c>
      <c r="T6407" s="3">
        <v>53.90625</v>
      </c>
      <c r="U6407" s="3">
        <v>154.11779443274</v>
      </c>
      <c r="V6407" s="3">
        <v>41.869918699187</v>
      </c>
      <c r="W6407" s="3">
        <v>95.5919926618371</v>
      </c>
      <c r="X6407" s="3">
        <v>59.5993322203673</v>
      </c>
      <c r="Y6407" s="3">
        <v>90.7185431628743</v>
      </c>
      <c r="Z6407" s="3">
        <v>78.3783783783784</v>
      </c>
      <c r="AA6407" s="3">
        <v>0.251945600479348</v>
      </c>
      <c r="AB6407" s="3">
        <v>0.204726700625136</v>
      </c>
      <c r="AC6407" s="3">
        <v>-35.4123147319208</v>
      </c>
      <c r="AD6407" s="3">
        <v>0.706212547943409</v>
      </c>
      <c r="AE6407" s="5">
        <v>5</v>
      </c>
      <c r="AF6407" s="3">
        <v>1.83569282240853</v>
      </c>
      <c r="AG6407" s="3">
        <v>83.0489922353768</v>
      </c>
      <c r="AH6407" s="3">
        <v>61.840774596881</v>
      </c>
      <c r="AI6407" s="3">
        <v>23.1309574224869</v>
      </c>
      <c r="AJ6407" s="3">
        <v>19.6982357263621</v>
      </c>
      <c r="AK6407" s="3">
        <v>20.2548334220048</v>
      </c>
      <c r="AL6407" s="3">
        <v>16.9530298495864</v>
      </c>
      <c r="AM6407" s="3"/>
      <c r="AN6407" s="5" t="s">
        <v>46</v>
      </c>
      <c r="AO6407" s="1"/>
      <c r="AP6407" s="1"/>
      <c r="AQ6407" s="1"/>
    </row>
    <row r="6408" spans="1:43">
      <c r="A6408" s="1" t="s">
        <v>15901</v>
      </c>
      <c r="B6408" s="1" t="s">
        <v>15902</v>
      </c>
      <c r="C6408" s="3">
        <v>14.7479452054795</v>
      </c>
      <c r="D6408" s="4">
        <v>38854</v>
      </c>
      <c r="E6408" s="3">
        <v>41.1499246973</v>
      </c>
      <c r="F6408" s="5" t="s">
        <v>15903</v>
      </c>
      <c r="G6408" s="5">
        <v>631</v>
      </c>
      <c r="H6408" s="5" t="s">
        <v>55</v>
      </c>
      <c r="I6408" s="3">
        <v>16.2058321292526</v>
      </c>
      <c r="J6408" s="3">
        <v>12.7041742286751</v>
      </c>
      <c r="K6408" s="3">
        <v>4.05798806128149</v>
      </c>
      <c r="L6408" s="3">
        <v>19.3220338983051</v>
      </c>
      <c r="M6408" s="3">
        <v>9.27309782608696</v>
      </c>
      <c r="N6408" s="3">
        <v>15.8587672052663</v>
      </c>
      <c r="O6408" s="3">
        <v>23.8390201224847</v>
      </c>
      <c r="P6408" s="3">
        <v>26.2251655629139</v>
      </c>
      <c r="Q6408" s="3">
        <v>32.9189047064568</v>
      </c>
      <c r="R6408" s="3">
        <v>24.3140243902439</v>
      </c>
      <c r="S6408" s="3">
        <v>73.7979470556456</v>
      </c>
      <c r="T6408" s="3">
        <v>37.5</v>
      </c>
      <c r="U6408" s="3">
        <v>149.028852920479</v>
      </c>
      <c r="V6408" s="3">
        <v>45.6639566395664</v>
      </c>
      <c r="W6408" s="3">
        <v>96.202040363717</v>
      </c>
      <c r="X6408" s="3">
        <v>58.5976627712855</v>
      </c>
      <c r="Y6408" s="3">
        <v>122.559748427673</v>
      </c>
      <c r="Z6408" s="3">
        <v>59.043659043659</v>
      </c>
      <c r="AA6408" s="3">
        <v>0.325680121393324</v>
      </c>
      <c r="AB6408" s="3">
        <v>0.21623785226361</v>
      </c>
      <c r="AC6408" s="3">
        <v>-35.3512132822478</v>
      </c>
      <c r="AD6408" s="3">
        <v>0.711099095941834</v>
      </c>
      <c r="AE6408" s="5">
        <v>5</v>
      </c>
      <c r="AF6408" s="3">
        <v>1.65622791443355</v>
      </c>
      <c r="AG6408" s="3">
        <v>68.0222451477531</v>
      </c>
      <c r="AH6408" s="3">
        <v>62.7226433456577</v>
      </c>
      <c r="AI6408" s="3">
        <v>21.4558616099374</v>
      </c>
      <c r="AJ6408" s="3">
        <v>19.9378218831713</v>
      </c>
      <c r="AK6408" s="3">
        <v>19.8432237151339</v>
      </c>
      <c r="AL6408" s="3">
        <v>17.4137217313104</v>
      </c>
      <c r="AM6408" s="3"/>
      <c r="AN6408" s="5" t="s">
        <v>46</v>
      </c>
      <c r="AO6408" s="1"/>
      <c r="AP6408" s="1"/>
      <c r="AQ6408" s="1"/>
    </row>
    <row r="6409" spans="1:43">
      <c r="A6409" s="1" t="s">
        <v>15904</v>
      </c>
      <c r="B6409" s="1" t="s">
        <v>15905</v>
      </c>
      <c r="C6409" s="3">
        <v>13.6739726027397</v>
      </c>
      <c r="D6409" s="4">
        <v>39246</v>
      </c>
      <c r="E6409" s="3">
        <v>50.914942254</v>
      </c>
      <c r="F6409" s="5" t="s">
        <v>804</v>
      </c>
      <c r="G6409" s="5">
        <v>829</v>
      </c>
      <c r="H6409" s="5" t="s">
        <v>55</v>
      </c>
      <c r="I6409" s="3">
        <v>15.2628409188677</v>
      </c>
      <c r="J6409" s="3">
        <v>16.2734422262553</v>
      </c>
      <c r="K6409" s="3">
        <v>5.40519276160505</v>
      </c>
      <c r="L6409" s="3">
        <v>4.01129943502825</v>
      </c>
      <c r="M6409" s="3">
        <v>10.0053372747054</v>
      </c>
      <c r="N6409" s="3">
        <v>12.1484141232795</v>
      </c>
      <c r="O6409" s="3">
        <v>31.3624552630289</v>
      </c>
      <c r="P6409" s="3">
        <v>6.22516556291391</v>
      </c>
      <c r="Q6409" s="3">
        <v>48.1969026548672</v>
      </c>
      <c r="R6409" s="3">
        <v>4.34451219512195</v>
      </c>
      <c r="S6409" s="3">
        <v>124.25510545698</v>
      </c>
      <c r="T6409" s="3">
        <v>1.7578125</v>
      </c>
      <c r="U6409" s="3">
        <v>222.079443083368</v>
      </c>
      <c r="V6409" s="3">
        <v>9.21409214092141</v>
      </c>
      <c r="W6409" s="3">
        <v>177.176801276565</v>
      </c>
      <c r="X6409" s="3">
        <v>9.68280467445743</v>
      </c>
      <c r="Y6409" s="3">
        <v>216.712008000414</v>
      </c>
      <c r="Z6409" s="3">
        <v>15.8004158004158</v>
      </c>
      <c r="AA6409" s="3">
        <v>0.441515932282245</v>
      </c>
      <c r="AB6409" s="3">
        <v>0.375966020549124</v>
      </c>
      <c r="AC6409" s="3">
        <v>-26.0935781368982</v>
      </c>
      <c r="AD6409" s="3">
        <v>1.54764738793753</v>
      </c>
      <c r="AE6409" s="5">
        <v>3</v>
      </c>
      <c r="AF6409" s="3">
        <v>2.79859870528434</v>
      </c>
      <c r="AG6409" s="3">
        <v>106.4838087566</v>
      </c>
      <c r="AH6409" s="3">
        <v>83.8072251447747</v>
      </c>
      <c r="AI6409" s="3">
        <v>37.5902942638651</v>
      </c>
      <c r="AJ6409" s="3">
        <v>31.4396607199116</v>
      </c>
      <c r="AK6409" s="3">
        <v>27.420675403095</v>
      </c>
      <c r="AL6409" s="3">
        <v>25.4320974197479</v>
      </c>
      <c r="AM6409" s="3"/>
      <c r="AN6409" s="5" t="s">
        <v>46</v>
      </c>
      <c r="AO6409" s="1"/>
      <c r="AP6409" s="1"/>
      <c r="AQ6409" s="1"/>
    </row>
    <row r="6410" spans="1:43">
      <c r="A6410" s="1" t="s">
        <v>15906</v>
      </c>
      <c r="B6410" s="1" t="s">
        <v>15907</v>
      </c>
      <c r="C6410" s="3">
        <v>12.5808219178082</v>
      </c>
      <c r="D6410" s="4">
        <v>39645</v>
      </c>
      <c r="E6410" s="3">
        <v>9.9032568197</v>
      </c>
      <c r="F6410" s="5" t="s">
        <v>1170</v>
      </c>
      <c r="G6410" s="5">
        <v>829</v>
      </c>
      <c r="H6410" s="5" t="s">
        <v>55</v>
      </c>
      <c r="I6410" s="3">
        <v>13.126540673788</v>
      </c>
      <c r="J6410" s="3">
        <v>30.7320024198427</v>
      </c>
      <c r="K6410" s="3">
        <v>3.16597976770326</v>
      </c>
      <c r="L6410" s="3">
        <v>37.4011299435028</v>
      </c>
      <c r="M6410" s="3">
        <v>6.00577478344561</v>
      </c>
      <c r="N6410" s="3">
        <v>41.9509275882705</v>
      </c>
      <c r="O6410" s="3">
        <v>19.2765865280485</v>
      </c>
      <c r="P6410" s="3">
        <v>49.9337748344371</v>
      </c>
      <c r="Q6410" s="3">
        <v>29.0602296695571</v>
      </c>
      <c r="R6410" s="3">
        <v>34.4512195121951</v>
      </c>
      <c r="S6410" s="3">
        <v>78.9148797920728</v>
      </c>
      <c r="T6410" s="3">
        <v>30.17578125</v>
      </c>
      <c r="U6410" s="3">
        <v>122.056451612903</v>
      </c>
      <c r="V6410" s="3">
        <v>62.6016260162602</v>
      </c>
      <c r="W6410" s="3">
        <v>96.6083541592288</v>
      </c>
      <c r="X6410" s="3">
        <v>58.4307178631052</v>
      </c>
      <c r="Y6410" s="3">
        <v>115.876127009016</v>
      </c>
      <c r="Z6410" s="3">
        <v>63.6174636174636</v>
      </c>
      <c r="AA6410" s="3">
        <v>0.347914301454653</v>
      </c>
      <c r="AB6410" s="3">
        <v>0.220645567860768</v>
      </c>
      <c r="AC6410" s="3">
        <v>-26.3071358105886</v>
      </c>
      <c r="AD6410" s="3">
        <v>0.958841801968785</v>
      </c>
      <c r="AE6410" s="5">
        <v>3</v>
      </c>
      <c r="AF6410" s="3">
        <v>1.69882100894348</v>
      </c>
      <c r="AG6410" s="3">
        <v>60.9997546090788</v>
      </c>
      <c r="AH6410" s="3">
        <v>50.698155301311</v>
      </c>
      <c r="AI6410" s="3">
        <v>19.0088893438894</v>
      </c>
      <c r="AJ6410" s="3">
        <v>17.9673890548937</v>
      </c>
      <c r="AK6410" s="3">
        <v>23.5293196332117</v>
      </c>
      <c r="AL6410" s="3">
        <v>20.7051798636938</v>
      </c>
      <c r="AM6410" s="3"/>
      <c r="AN6410" s="5" t="s">
        <v>46</v>
      </c>
      <c r="AO6410" s="1"/>
      <c r="AP6410" s="1"/>
      <c r="AQ6410" s="1"/>
    </row>
    <row r="6411" spans="1:43">
      <c r="A6411" s="1" t="s">
        <v>15908</v>
      </c>
      <c r="B6411" s="1" t="s">
        <v>15909</v>
      </c>
      <c r="C6411" s="3">
        <v>12.8849315068493</v>
      </c>
      <c r="D6411" s="4">
        <v>39534</v>
      </c>
      <c r="E6411" s="3">
        <v>3.1988570132</v>
      </c>
      <c r="F6411" s="5" t="s">
        <v>3248</v>
      </c>
      <c r="G6411" s="5">
        <v>4704</v>
      </c>
      <c r="H6411" s="5" t="s">
        <v>71</v>
      </c>
      <c r="I6411" s="3">
        <v>0.0827814569536474</v>
      </c>
      <c r="J6411" s="3">
        <v>45.2830188679245</v>
      </c>
      <c r="K6411" s="3">
        <v>0</v>
      </c>
      <c r="L6411" s="3">
        <v>51.5723270440252</v>
      </c>
      <c r="M6411" s="3">
        <v>-0.165152766308846</v>
      </c>
      <c r="N6411" s="3">
        <v>40.251572327044</v>
      </c>
      <c r="O6411" s="3">
        <v>0.331950207468876</v>
      </c>
      <c r="P6411" s="3">
        <v>47.4683544303797</v>
      </c>
      <c r="Q6411" s="3">
        <v>0.918196994991662</v>
      </c>
      <c r="R6411" s="3">
        <v>39.1025641025641</v>
      </c>
      <c r="S6411" s="3">
        <v>1.34115674769489</v>
      </c>
      <c r="T6411" s="3">
        <v>68.4563758389262</v>
      </c>
      <c r="U6411" s="3">
        <v>5.22193211488251</v>
      </c>
      <c r="V6411" s="3">
        <v>78.4172661870504</v>
      </c>
      <c r="W6411" s="3">
        <v>12.5342230411832</v>
      </c>
      <c r="X6411" s="3">
        <v>68.3453237410072</v>
      </c>
      <c r="Y6411" s="3">
        <v>14.9366894389417</v>
      </c>
      <c r="Z6411" s="3">
        <v>71.4285714285714</v>
      </c>
      <c r="AA6411" s="3">
        <v>-0.0189932348561976</v>
      </c>
      <c r="AB6411" s="3">
        <v>0.342579579486123</v>
      </c>
      <c r="AC6411" s="3">
        <v>-2.13815789473684</v>
      </c>
      <c r="AD6411" s="3">
        <v>1.8741703168239</v>
      </c>
      <c r="AE6411" s="5">
        <v>3</v>
      </c>
      <c r="AF6411" s="3">
        <v>0.326576056540244</v>
      </c>
      <c r="AG6411" s="3">
        <v>1.81954873101666</v>
      </c>
      <c r="AH6411" s="3">
        <v>2.74529827289496</v>
      </c>
      <c r="AI6411" s="3">
        <v>4.11412721196358</v>
      </c>
      <c r="AJ6411" s="3">
        <v>3.517682690409</v>
      </c>
      <c r="AK6411" s="3">
        <v>4.71771839755795</v>
      </c>
      <c r="AL6411" s="3">
        <v>4.8057811757287</v>
      </c>
      <c r="AM6411" s="3"/>
      <c r="AN6411" s="5" t="s">
        <v>46</v>
      </c>
      <c r="AO6411" s="1"/>
      <c r="AP6411" s="1"/>
      <c r="AQ6411" s="1"/>
    </row>
    <row r="6412" spans="1:43">
      <c r="A6412" s="1" t="s">
        <v>15910</v>
      </c>
      <c r="B6412" s="1" t="s">
        <v>15911</v>
      </c>
      <c r="C6412" s="3">
        <v>12.1232876712329</v>
      </c>
      <c r="D6412" s="4">
        <v>39812</v>
      </c>
      <c r="E6412" s="3">
        <v>25.7953700685</v>
      </c>
      <c r="F6412" s="5" t="s">
        <v>319</v>
      </c>
      <c r="G6412" s="5">
        <v>2508</v>
      </c>
      <c r="H6412" s="5" t="s">
        <v>60</v>
      </c>
      <c r="I6412" s="3">
        <v>8.45252004351154</v>
      </c>
      <c r="J6412" s="3">
        <v>37.1031746031746</v>
      </c>
      <c r="K6412" s="3">
        <v>3.45105876023212</v>
      </c>
      <c r="L6412" s="3">
        <v>28.1879194630872</v>
      </c>
      <c r="M6412" s="3">
        <v>3.16955388624866</v>
      </c>
      <c r="N6412" s="3">
        <v>42.5321463897132</v>
      </c>
      <c r="O6412" s="3">
        <v>13.9911073470252</v>
      </c>
      <c r="P6412" s="3">
        <v>39.2494929006085</v>
      </c>
      <c r="Q6412" s="3">
        <v>20.0187257568327</v>
      </c>
      <c r="R6412" s="3">
        <v>33.1937172774869</v>
      </c>
      <c r="S6412" s="3">
        <v>45.2411783748786</v>
      </c>
      <c r="T6412" s="3">
        <v>41.9082125603865</v>
      </c>
      <c r="U6412" s="3">
        <v>75.6197807933194</v>
      </c>
      <c r="V6412" s="3">
        <v>46.5195246179966</v>
      </c>
      <c r="W6412" s="3">
        <v>52.9227972504687</v>
      </c>
      <c r="X6412" s="3">
        <v>44.7727272727273</v>
      </c>
      <c r="Y6412" s="3">
        <v>105.881453154876</v>
      </c>
      <c r="Z6412" s="3">
        <v>31.3915857605178</v>
      </c>
      <c r="AA6412" s="3">
        <v>0.237821594888749</v>
      </c>
      <c r="AB6412" s="3">
        <v>0.147175354404381</v>
      </c>
      <c r="AC6412" s="3">
        <v>-25.1367571299591</v>
      </c>
      <c r="AD6412" s="3">
        <v>0.603913006857042</v>
      </c>
      <c r="AE6412" s="5">
        <v>3</v>
      </c>
      <c r="AF6412" s="3">
        <v>1.05486747867602</v>
      </c>
      <c r="AG6412" s="3">
        <v>32.8369790524992</v>
      </c>
      <c r="AH6412" s="3">
        <v>35.6539268448584</v>
      </c>
      <c r="AI6412" s="3">
        <v>14.120189070798</v>
      </c>
      <c r="AJ6412" s="3">
        <v>16.3323649123714</v>
      </c>
      <c r="AK6412" s="3">
        <v>11.515731242929</v>
      </c>
      <c r="AL6412" s="3">
        <v>13.8817777405005</v>
      </c>
      <c r="AM6412" s="3"/>
      <c r="AN6412" s="5" t="s">
        <v>46</v>
      </c>
      <c r="AO6412" s="1"/>
      <c r="AP6412" s="1"/>
      <c r="AQ6412" s="1"/>
    </row>
    <row r="6413" spans="1:43">
      <c r="A6413" s="1" t="s">
        <v>15912</v>
      </c>
      <c r="B6413" s="1" t="s">
        <v>15913</v>
      </c>
      <c r="C6413" s="3">
        <v>11.6630136986301</v>
      </c>
      <c r="D6413" s="4">
        <v>39980</v>
      </c>
      <c r="E6413" s="3">
        <v>20.6478935843</v>
      </c>
      <c r="F6413" s="5" t="s">
        <v>3271</v>
      </c>
      <c r="G6413" s="5">
        <v>1303</v>
      </c>
      <c r="H6413" s="5" t="s">
        <v>55</v>
      </c>
      <c r="I6413" s="3">
        <v>11.3732797521496</v>
      </c>
      <c r="J6413" s="3">
        <v>41.923774954628</v>
      </c>
      <c r="K6413" s="3">
        <v>2.37947828958229</v>
      </c>
      <c r="L6413" s="3">
        <v>54.2937853107345</v>
      </c>
      <c r="M6413" s="3">
        <v>5.80996054175108</v>
      </c>
      <c r="N6413" s="3">
        <v>43.8659485338121</v>
      </c>
      <c r="O6413" s="3">
        <v>17.6572431458116</v>
      </c>
      <c r="P6413" s="3">
        <v>55.6291390728477</v>
      </c>
      <c r="Q6413" s="3">
        <v>29.3585397653194</v>
      </c>
      <c r="R6413" s="3">
        <v>33.9176829268293</v>
      </c>
      <c r="S6413" s="3">
        <v>62.2269457161543</v>
      </c>
      <c r="T6413" s="3">
        <v>55.46875</v>
      </c>
      <c r="U6413" s="3">
        <v>215.77975811585</v>
      </c>
      <c r="V6413" s="3">
        <v>10.0271002710027</v>
      </c>
      <c r="W6413" s="3">
        <v>173.026967528894</v>
      </c>
      <c r="X6413" s="3">
        <v>11.1853088480801</v>
      </c>
      <c r="Y6413" s="3">
        <v>192.16136631331</v>
      </c>
      <c r="Z6413" s="3">
        <v>25.7796257796258</v>
      </c>
      <c r="AA6413" s="3">
        <v>0.252091696137263</v>
      </c>
      <c r="AB6413" s="3">
        <v>0.315796090040235</v>
      </c>
      <c r="AC6413" s="3">
        <v>-30.3897385298471</v>
      </c>
      <c r="AD6413" s="3">
        <v>1.30573069488205</v>
      </c>
      <c r="AE6413" s="5">
        <v>3</v>
      </c>
      <c r="AF6413" s="3">
        <v>2.80463016559908</v>
      </c>
      <c r="AG6413" s="3">
        <v>72.7651074385597</v>
      </c>
      <c r="AH6413" s="3">
        <v>83.0772114667802</v>
      </c>
      <c r="AI6413" s="3">
        <v>36.316110682386</v>
      </c>
      <c r="AJ6413" s="3">
        <v>31.5185771367642</v>
      </c>
      <c r="AK6413" s="3">
        <v>23.0578765409295</v>
      </c>
      <c r="AL6413" s="3">
        <v>25.0340048513832</v>
      </c>
      <c r="AM6413" s="3"/>
      <c r="AN6413" s="5" t="s">
        <v>46</v>
      </c>
      <c r="AO6413" s="1"/>
      <c r="AP6413" s="1"/>
      <c r="AQ6413" s="1"/>
    </row>
    <row r="6414" spans="1:43">
      <c r="A6414" s="1" t="s">
        <v>15914</v>
      </c>
      <c r="B6414" s="1" t="s">
        <v>15915</v>
      </c>
      <c r="C6414" s="3">
        <v>10.8219178082192</v>
      </c>
      <c r="D6414" s="4">
        <v>40287</v>
      </c>
      <c r="E6414" s="3">
        <v>16.7787888757</v>
      </c>
      <c r="F6414" s="5" t="s">
        <v>10837</v>
      </c>
      <c r="G6414" s="5">
        <v>848</v>
      </c>
      <c r="H6414" s="5" t="s">
        <v>93</v>
      </c>
      <c r="I6414" s="3">
        <v>10.3218645948945</v>
      </c>
      <c r="J6414" s="3">
        <v>28.75</v>
      </c>
      <c r="K6414" s="3">
        <v>2.36869207003088</v>
      </c>
      <c r="L6414" s="3">
        <v>37.8592666005947</v>
      </c>
      <c r="M6414" s="3">
        <v>4.74183350895679</v>
      </c>
      <c r="N6414" s="3">
        <v>31.0878243512974</v>
      </c>
      <c r="O6414" s="3">
        <v>23.1722428748451</v>
      </c>
      <c r="P6414" s="3">
        <v>15.4929577464789</v>
      </c>
      <c r="Q6414" s="3">
        <v>29.7650130548303</v>
      </c>
      <c r="R6414" s="3">
        <v>18.1630546955624</v>
      </c>
      <c r="S6414" s="3">
        <v>89.5138226882746</v>
      </c>
      <c r="T6414" s="3">
        <v>8.78771836950768</v>
      </c>
      <c r="U6414" s="3">
        <v>198.947368421053</v>
      </c>
      <c r="V6414" s="3">
        <v>7.03211517165006</v>
      </c>
      <c r="W6414" s="3">
        <v>132.786885245902</v>
      </c>
      <c r="X6414" s="3">
        <v>17.0411985018727</v>
      </c>
      <c r="Y6414" s="3">
        <v>176.880222841226</v>
      </c>
      <c r="Z6414" s="3">
        <v>17.012987012987</v>
      </c>
      <c r="AA6414" s="3">
        <v>0.368268651498025</v>
      </c>
      <c r="AB6414" s="3">
        <v>0.301435138144379</v>
      </c>
      <c r="AC6414" s="3">
        <v>-33.3701657458564</v>
      </c>
      <c r="AD6414" s="3">
        <v>0.972832516346427</v>
      </c>
      <c r="AE6414" s="5">
        <v>7</v>
      </c>
      <c r="AF6414" s="3">
        <v>2.42158883602461</v>
      </c>
      <c r="AG6414" s="3">
        <v>80.1095743892827</v>
      </c>
      <c r="AH6414" s="3">
        <v>77.3057500975607</v>
      </c>
      <c r="AI6414" s="3">
        <v>28.3339595478356</v>
      </c>
      <c r="AJ6414" s="3">
        <v>24.4497316281388</v>
      </c>
      <c r="AK6414" s="3">
        <v>21.3902002126628</v>
      </c>
      <c r="AL6414" s="3">
        <v>14.5687634056395</v>
      </c>
      <c r="AM6414" s="3"/>
      <c r="AN6414" s="5" t="s">
        <v>46</v>
      </c>
      <c r="AO6414" s="1"/>
      <c r="AP6414" s="1"/>
      <c r="AQ6414" s="1"/>
    </row>
    <row r="6415" spans="1:43">
      <c r="A6415" s="1" t="s">
        <v>15916</v>
      </c>
      <c r="B6415" s="1" t="s">
        <v>15917</v>
      </c>
      <c r="C6415" s="3">
        <v>10.4904109589041</v>
      </c>
      <c r="D6415" s="4">
        <v>40408</v>
      </c>
      <c r="E6415" s="3">
        <v>23.8383396371</v>
      </c>
      <c r="F6415" s="5" t="s">
        <v>2823</v>
      </c>
      <c r="G6415" s="5">
        <v>1568</v>
      </c>
      <c r="H6415" s="5" t="s">
        <v>112</v>
      </c>
      <c r="I6415" s="3">
        <v>17.2776442307692</v>
      </c>
      <c r="J6415" s="3">
        <v>16.6666666666667</v>
      </c>
      <c r="K6415" s="3">
        <v>-0.153491941673067</v>
      </c>
      <c r="L6415" s="3">
        <v>72.972972972973</v>
      </c>
      <c r="M6415" s="3">
        <v>10.8491905708605</v>
      </c>
      <c r="N6415" s="3">
        <v>16.6666666666667</v>
      </c>
      <c r="O6415" s="3">
        <v>34.9585062240664</v>
      </c>
      <c r="P6415" s="3">
        <v>5.55555555555556</v>
      </c>
      <c r="Q6415" s="3">
        <v>38.9462442150231</v>
      </c>
      <c r="R6415" s="3">
        <v>13.8888888888889</v>
      </c>
      <c r="S6415" s="3">
        <v>121.38400453772</v>
      </c>
      <c r="T6415" s="3">
        <v>5.55555555555556</v>
      </c>
      <c r="U6415" s="3">
        <v>185.515727871251</v>
      </c>
      <c r="V6415" s="3">
        <v>6.45161290322581</v>
      </c>
      <c r="W6415" s="3">
        <v>152.42339164637</v>
      </c>
      <c r="X6415" s="3">
        <v>3.84615384615385</v>
      </c>
      <c r="Y6415" s="3">
        <v>258.575256415117</v>
      </c>
      <c r="Z6415" s="3">
        <v>8.69565217391304</v>
      </c>
      <c r="AA6415" s="3">
        <v>0.337844248612078</v>
      </c>
      <c r="AB6415" s="3">
        <v>0.307560383638037</v>
      </c>
      <c r="AC6415" s="3">
        <v>-28.4675324675325</v>
      </c>
      <c r="AD6415" s="3">
        <v>1.26745847973457</v>
      </c>
      <c r="AE6415" s="5">
        <v>3</v>
      </c>
      <c r="AF6415" s="3">
        <v>2.53013378673553</v>
      </c>
      <c r="AG6415" s="3">
        <v>129.207190146731</v>
      </c>
      <c r="AH6415" s="3">
        <v>74.7847492771519</v>
      </c>
      <c r="AI6415" s="3">
        <v>37.25084185876</v>
      </c>
      <c r="AJ6415" s="3">
        <v>35.7496359697077</v>
      </c>
      <c r="AK6415" s="3">
        <v>25.3750911330074</v>
      </c>
      <c r="AL6415" s="3">
        <v>25.4127687024018</v>
      </c>
      <c r="AM6415" s="3"/>
      <c r="AN6415" s="5" t="s">
        <v>46</v>
      </c>
      <c r="AO6415" s="1"/>
      <c r="AP6415" s="1"/>
      <c r="AQ6415" s="1"/>
    </row>
    <row r="6416" spans="1:43">
      <c r="A6416" s="1" t="s">
        <v>15918</v>
      </c>
      <c r="B6416" s="1" t="s">
        <v>15919</v>
      </c>
      <c r="C6416" s="3">
        <v>10.2246575342466</v>
      </c>
      <c r="D6416" s="4">
        <v>40505</v>
      </c>
      <c r="E6416" s="3">
        <v>12.7069076067</v>
      </c>
      <c r="F6416" s="5" t="s">
        <v>1170</v>
      </c>
      <c r="G6416" s="5">
        <v>622</v>
      </c>
      <c r="H6416" s="5" t="s">
        <v>55</v>
      </c>
      <c r="I6416" s="3">
        <v>11.7004680187208</v>
      </c>
      <c r="J6416" s="3">
        <v>40.0483968542045</v>
      </c>
      <c r="K6416" s="3">
        <v>2.87356321839081</v>
      </c>
      <c r="L6416" s="3">
        <v>44.180790960452</v>
      </c>
      <c r="M6416" s="3">
        <v>5.91715976331363</v>
      </c>
      <c r="N6416" s="3">
        <v>43.147815679234</v>
      </c>
      <c r="O6416" s="3">
        <v>16.8026101141925</v>
      </c>
      <c r="P6416" s="3">
        <v>58.8741721854305</v>
      </c>
      <c r="Q6416" s="3">
        <v>23.3773693279724</v>
      </c>
      <c r="R6416" s="3">
        <v>50.8384146341463</v>
      </c>
      <c r="S6416" s="3">
        <v>74.4922826969943</v>
      </c>
      <c r="T6416" s="3">
        <v>35.9375</v>
      </c>
      <c r="U6416" s="3">
        <v>118.960244648318</v>
      </c>
      <c r="V6416" s="3">
        <v>64.6341463414634</v>
      </c>
      <c r="W6416" s="3">
        <v>59.4654788418708</v>
      </c>
      <c r="X6416" s="3">
        <v>84.3071786310518</v>
      </c>
      <c r="Y6416" s="3">
        <v>75.2874443207127</v>
      </c>
      <c r="Z6416" s="3">
        <v>83.7837837837838</v>
      </c>
      <c r="AA6416" s="3">
        <v>0.333237202491202</v>
      </c>
      <c r="AB6416" s="3">
        <v>0.142119643397422</v>
      </c>
      <c r="AC6416" s="3">
        <v>-38.5240352064997</v>
      </c>
      <c r="AD6416" s="3">
        <v>0.436018460481044</v>
      </c>
      <c r="AE6416" s="5">
        <v>5</v>
      </c>
      <c r="AF6416" s="3">
        <v>1.08530957299889</v>
      </c>
      <c r="AG6416" s="3">
        <v>56.0700460439741</v>
      </c>
      <c r="AH6416" s="3">
        <v>47.4277007918454</v>
      </c>
      <c r="AI6416" s="3">
        <v>12.835724678317</v>
      </c>
      <c r="AJ6416" s="3">
        <v>15.2180802419872</v>
      </c>
      <c r="AK6416" s="3">
        <v>16.6926621139263</v>
      </c>
      <c r="AL6416" s="3">
        <v>21.3172175818778</v>
      </c>
      <c r="AM6416" s="3"/>
      <c r="AN6416" s="5" t="s">
        <v>46</v>
      </c>
      <c r="AO6416" s="1"/>
      <c r="AP6416" s="1"/>
      <c r="AQ6416" s="1"/>
    </row>
    <row r="6417" spans="1:43">
      <c r="A6417" s="1" t="s">
        <v>15920</v>
      </c>
      <c r="B6417" s="1" t="s">
        <v>15921</v>
      </c>
      <c r="C6417" s="3">
        <v>9.68219178082192</v>
      </c>
      <c r="D6417" s="4">
        <v>40703</v>
      </c>
      <c r="E6417" s="3">
        <v>1.3446335349</v>
      </c>
      <c r="F6417" s="5" t="s">
        <v>1500</v>
      </c>
      <c r="G6417" s="5">
        <v>455</v>
      </c>
      <c r="H6417" s="5" t="s">
        <v>60</v>
      </c>
      <c r="I6417" s="3">
        <v>6.74225964149918</v>
      </c>
      <c r="J6417" s="3">
        <v>51.0912698412698</v>
      </c>
      <c r="K6417" s="3">
        <v>1.59622592736202</v>
      </c>
      <c r="L6417" s="3">
        <v>61.8408437200384</v>
      </c>
      <c r="M6417" s="3">
        <v>0.8532204259687</v>
      </c>
      <c r="N6417" s="3">
        <v>58.9515331355094</v>
      </c>
      <c r="O6417" s="3">
        <v>7.574928151088</v>
      </c>
      <c r="P6417" s="3">
        <v>57.3022312373225</v>
      </c>
      <c r="Q6417" s="3">
        <v>7.97390109890111</v>
      </c>
      <c r="R6417" s="3">
        <v>59.1623036649215</v>
      </c>
      <c r="S6417" s="3">
        <v>37.9882383919951</v>
      </c>
      <c r="T6417" s="3">
        <v>49.6376811594203</v>
      </c>
      <c r="U6417" s="3">
        <v>85.4547599386575</v>
      </c>
      <c r="V6417" s="3">
        <v>37.8607809847199</v>
      </c>
      <c r="W6417" s="3">
        <v>41.1600969740505</v>
      </c>
      <c r="X6417" s="3">
        <v>54.0909090909091</v>
      </c>
      <c r="Y6417" s="3">
        <v>45.2420546932742</v>
      </c>
      <c r="Z6417" s="3">
        <v>74.1100323624595</v>
      </c>
      <c r="AA6417" s="3">
        <v>0.175946736785918</v>
      </c>
      <c r="AB6417" s="3">
        <v>0.100924231613831</v>
      </c>
      <c r="AC6417" s="3">
        <v>-37.0842572062084</v>
      </c>
      <c r="AD6417" s="3">
        <v>0.327727841950694</v>
      </c>
      <c r="AE6417" s="5">
        <v>7</v>
      </c>
      <c r="AF6417" s="3">
        <v>0.836638045081829</v>
      </c>
      <c r="AG6417" s="3">
        <v>37.0430838476212</v>
      </c>
      <c r="AH6417" s="3">
        <v>38.4785638126935</v>
      </c>
      <c r="AI6417" s="3">
        <v>9.54340643973901</v>
      </c>
      <c r="AJ6417" s="3">
        <v>8.85460695539211</v>
      </c>
      <c r="AK6417" s="3">
        <v>11.2243575557512</v>
      </c>
      <c r="AL6417" s="3">
        <v>13.5341575955234</v>
      </c>
      <c r="AM6417" s="3"/>
      <c r="AN6417" s="5" t="s">
        <v>46</v>
      </c>
      <c r="AO6417" s="1"/>
      <c r="AP6417" s="1"/>
      <c r="AQ6417" s="1"/>
    </row>
    <row r="6418" spans="1:43">
      <c r="A6418" s="1" t="s">
        <v>15922</v>
      </c>
      <c r="B6418" s="1" t="s">
        <v>15923</v>
      </c>
      <c r="C6418" s="3">
        <v>9.4</v>
      </c>
      <c r="D6418" s="4">
        <v>40806</v>
      </c>
      <c r="E6418" s="3">
        <v>13.40894708</v>
      </c>
      <c r="F6418" s="5" t="s">
        <v>3261</v>
      </c>
      <c r="G6418" s="5">
        <v>3432</v>
      </c>
      <c r="H6418" s="5" t="s">
        <v>55</v>
      </c>
      <c r="I6418" s="3">
        <v>5.00904159132007</v>
      </c>
      <c r="J6418" s="3">
        <v>78.7053841500302</v>
      </c>
      <c r="K6418" s="3">
        <v>1.96663740122915</v>
      </c>
      <c r="L6418" s="3">
        <v>62.2598870056497</v>
      </c>
      <c r="M6418" s="3">
        <v>2.45236414961186</v>
      </c>
      <c r="N6418" s="3">
        <v>73.3093955715141</v>
      </c>
      <c r="O6418" s="3">
        <v>11.888246628131</v>
      </c>
      <c r="P6418" s="3">
        <v>76.2913907284768</v>
      </c>
      <c r="Q6418" s="3">
        <v>17.7651591969175</v>
      </c>
      <c r="R6418" s="3">
        <v>66.9969512195122</v>
      </c>
      <c r="S6418" s="3">
        <v>79.3945010812481</v>
      </c>
      <c r="T6418" s="3">
        <v>29.296875</v>
      </c>
      <c r="U6418" s="3">
        <v>204.509701101206</v>
      </c>
      <c r="V6418" s="3">
        <v>13.550135501355</v>
      </c>
      <c r="W6418" s="3">
        <v>148.480958493795</v>
      </c>
      <c r="X6418" s="3">
        <v>23.873121869783</v>
      </c>
      <c r="Y6418" s="3">
        <v>184.936211972522</v>
      </c>
      <c r="Z6418" s="3">
        <v>27.8586278586279</v>
      </c>
      <c r="AA6418" s="3">
        <v>0.278047835551233</v>
      </c>
      <c r="AB6418" s="3">
        <v>0.269122166980435</v>
      </c>
      <c r="AC6418" s="3">
        <v>-38.3034379671151</v>
      </c>
      <c r="AD6418" s="3">
        <v>0.923429765516968</v>
      </c>
      <c r="AE6418" s="5">
        <v>3</v>
      </c>
      <c r="AF6418" s="3">
        <v>2.56032736417921</v>
      </c>
      <c r="AG6418" s="3">
        <v>83.3473577400924</v>
      </c>
      <c r="AH6418" s="3">
        <v>84.2456271271435</v>
      </c>
      <c r="AI6418" s="3">
        <v>30.8767972268809</v>
      </c>
      <c r="AJ6418" s="3">
        <v>27.7292257141481</v>
      </c>
      <c r="AK6418" s="3">
        <v>29.9620922104998</v>
      </c>
      <c r="AL6418" s="3">
        <v>29.4451128247963</v>
      </c>
      <c r="AM6418" s="3"/>
      <c r="AN6418" s="5" t="s">
        <v>46</v>
      </c>
      <c r="AO6418" s="1"/>
      <c r="AP6418" s="1"/>
      <c r="AQ6418" s="1"/>
    </row>
    <row r="6419" spans="1:43">
      <c r="A6419" s="1" t="s">
        <v>15924</v>
      </c>
      <c r="B6419" s="1" t="s">
        <v>15925</v>
      </c>
      <c r="C6419" s="3">
        <v>8.92054794520548</v>
      </c>
      <c r="D6419" s="4">
        <v>40981</v>
      </c>
      <c r="E6419" s="3">
        <v>5.6803050055</v>
      </c>
      <c r="F6419" s="5" t="s">
        <v>453</v>
      </c>
      <c r="G6419" s="5">
        <v>3257</v>
      </c>
      <c r="H6419" s="5" t="s">
        <v>71</v>
      </c>
      <c r="I6419" s="3">
        <v>1.7636684303351</v>
      </c>
      <c r="J6419" s="3">
        <v>6.91823899371069</v>
      </c>
      <c r="K6419" s="3">
        <v>0.698080279232108</v>
      </c>
      <c r="L6419" s="3">
        <v>10.062893081761</v>
      </c>
      <c r="M6419" s="3">
        <v>1.31694468832307</v>
      </c>
      <c r="N6419" s="3">
        <v>2.51572327044025</v>
      </c>
      <c r="O6419" s="3">
        <v>1.51549599917445</v>
      </c>
      <c r="P6419" s="3">
        <v>13.9240506329114</v>
      </c>
      <c r="Q6419" s="3">
        <v>1.68858294887466</v>
      </c>
      <c r="R6419" s="3">
        <v>17.9487179487179</v>
      </c>
      <c r="S6419" s="3">
        <v>2.29906329247855</v>
      </c>
      <c r="T6419" s="3">
        <v>54.3624161073826</v>
      </c>
      <c r="U6419" s="3">
        <v>7.09576233377082</v>
      </c>
      <c r="V6419" s="3">
        <v>60.431654676259</v>
      </c>
      <c r="W6419" s="3">
        <v>15.0536295791277</v>
      </c>
      <c r="X6419" s="3">
        <v>56.8345323741007</v>
      </c>
      <c r="Y6419" s="3">
        <v>17.9639016390923</v>
      </c>
      <c r="Z6419" s="3">
        <v>54.7619047619048</v>
      </c>
      <c r="AA6419" s="3">
        <v>0.00281068948580242</v>
      </c>
      <c r="AB6419" s="3">
        <v>0.221692564030028</v>
      </c>
      <c r="AC6419" s="3">
        <v>-3.19059613769941</v>
      </c>
      <c r="AD6419" s="3">
        <v>1.49699597744893</v>
      </c>
      <c r="AE6419" s="5">
        <v>2</v>
      </c>
      <c r="AF6419" s="3">
        <v>0.359333867346727</v>
      </c>
      <c r="AG6419" s="3">
        <v>2.46251897642713</v>
      </c>
      <c r="AH6419" s="3">
        <v>3.3148639172375</v>
      </c>
      <c r="AI6419" s="3">
        <v>4.56716812223705</v>
      </c>
      <c r="AJ6419" s="3">
        <v>3.97794500794475</v>
      </c>
      <c r="AK6419" s="3">
        <v>5.94597676481996</v>
      </c>
      <c r="AL6419" s="3">
        <v>6.62300870611787</v>
      </c>
      <c r="AM6419" s="3">
        <v>1000</v>
      </c>
      <c r="AN6419" s="5" t="s">
        <v>56</v>
      </c>
      <c r="AO6419" s="1"/>
      <c r="AP6419" s="1"/>
      <c r="AQ6419" s="1"/>
    </row>
    <row r="6420" spans="1:43">
      <c r="A6420" s="1" t="s">
        <v>15926</v>
      </c>
      <c r="B6420" s="1" t="s">
        <v>15927</v>
      </c>
      <c r="C6420" s="3">
        <v>8.67123287671233</v>
      </c>
      <c r="D6420" s="4">
        <v>41072</v>
      </c>
      <c r="E6420" s="3">
        <v>8.7682792073</v>
      </c>
      <c r="F6420" s="5" t="s">
        <v>8925</v>
      </c>
      <c r="G6420" s="5">
        <v>1815</v>
      </c>
      <c r="H6420" s="5" t="s">
        <v>55</v>
      </c>
      <c r="I6420" s="3">
        <v>13.2105684547638</v>
      </c>
      <c r="J6420" s="3">
        <v>29.94555353902</v>
      </c>
      <c r="K6420" s="3">
        <v>4.76014076680866</v>
      </c>
      <c r="L6420" s="3">
        <v>8.8135593220339</v>
      </c>
      <c r="M6420" s="3">
        <v>6.55614167294649</v>
      </c>
      <c r="N6420" s="3">
        <v>36.6247755834829</v>
      </c>
      <c r="O6420" s="3">
        <v>19.9830292745015</v>
      </c>
      <c r="P6420" s="3">
        <v>44.9668874172185</v>
      </c>
      <c r="Q6420" s="3">
        <v>25.9968812653152</v>
      </c>
      <c r="R6420" s="3">
        <v>42.7591463414634</v>
      </c>
      <c r="S6420" s="3">
        <v>84.5350734094617</v>
      </c>
      <c r="T6420" s="3">
        <v>22.265625</v>
      </c>
      <c r="U6420" s="3">
        <v>155.696202531646</v>
      </c>
      <c r="V6420" s="3">
        <v>40.650406504065</v>
      </c>
      <c r="W6420" s="3">
        <v>118.885448916409</v>
      </c>
      <c r="X6420" s="3">
        <v>45.9098497495826</v>
      </c>
      <c r="Y6420" s="3">
        <v>242.995755003032</v>
      </c>
      <c r="Z6420" s="3">
        <v>10.8108108108108</v>
      </c>
      <c r="AA6420" s="3">
        <v>0.396924405768191</v>
      </c>
      <c r="AB6420" s="3">
        <v>0.285347596794302</v>
      </c>
      <c r="AC6420" s="3">
        <v>-28.8896504455106</v>
      </c>
      <c r="AD6420" s="3">
        <v>1.03072696966478</v>
      </c>
      <c r="AE6420" s="5">
        <v>3</v>
      </c>
      <c r="AF6420" s="3">
        <v>1.9960507842246</v>
      </c>
      <c r="AG6420" s="3">
        <v>71.5922050959366</v>
      </c>
      <c r="AH6420" s="3">
        <v>60.9930963490805</v>
      </c>
      <c r="AI6420" s="3">
        <v>28.3069199637859</v>
      </c>
      <c r="AJ6420" s="3">
        <v>30.4971877971691</v>
      </c>
      <c r="AK6420" s="3">
        <v>28.2797927892602</v>
      </c>
      <c r="AL6420" s="3">
        <v>26.4164334931199</v>
      </c>
      <c r="AM6420" s="3"/>
      <c r="AN6420" s="5" t="s">
        <v>46</v>
      </c>
      <c r="AO6420" s="1"/>
      <c r="AP6420" s="1"/>
      <c r="AQ6420" s="1"/>
    </row>
    <row r="6421" spans="1:43">
      <c r="A6421" s="1" t="s">
        <v>15928</v>
      </c>
      <c r="B6421" s="1" t="s">
        <v>15929</v>
      </c>
      <c r="C6421" s="3">
        <v>8.4958904109589</v>
      </c>
      <c r="D6421" s="4">
        <v>41136</v>
      </c>
      <c r="E6421" s="3">
        <v>27.9740694539</v>
      </c>
      <c r="F6421" s="5" t="s">
        <v>319</v>
      </c>
      <c r="G6421" s="5">
        <v>920</v>
      </c>
      <c r="H6421" s="5" t="s">
        <v>112</v>
      </c>
      <c r="I6421" s="3">
        <v>5.58444372224028</v>
      </c>
      <c r="J6421" s="3">
        <v>60</v>
      </c>
      <c r="K6421" s="3">
        <v>2.14850914426454</v>
      </c>
      <c r="L6421" s="3">
        <v>38.1443298969072</v>
      </c>
      <c r="M6421" s="3">
        <v>4.77572630277622</v>
      </c>
      <c r="N6421" s="3">
        <v>47.3684210526316</v>
      </c>
      <c r="O6421" s="3">
        <v>15.4012373087056</v>
      </c>
      <c r="P6421" s="3">
        <v>41.4893617021277</v>
      </c>
      <c r="Q6421" s="3">
        <v>14.4593523384516</v>
      </c>
      <c r="R6421" s="3">
        <v>52.8089887640449</v>
      </c>
      <c r="S6421" s="3">
        <v>30.4228556135421</v>
      </c>
      <c r="T6421" s="3">
        <v>25.9259259259259</v>
      </c>
      <c r="U6421" s="3">
        <v>86.9025360755549</v>
      </c>
      <c r="V6421" s="3">
        <v>23.5294117647059</v>
      </c>
      <c r="W6421" s="3">
        <v>110.963203463203</v>
      </c>
      <c r="X6421" s="3">
        <v>10.9090909090909</v>
      </c>
      <c r="Y6421" s="3">
        <v>220.286606940305</v>
      </c>
      <c r="Z6421" s="3">
        <v>11.7647058823529</v>
      </c>
      <c r="AA6421" s="3">
        <v>0.144329204433057</v>
      </c>
      <c r="AB6421" s="3">
        <v>0.236828007908186</v>
      </c>
      <c r="AC6421" s="3">
        <v>-28.832427476917</v>
      </c>
      <c r="AD6421" s="3">
        <v>0.977900091221348</v>
      </c>
      <c r="AE6421" s="5">
        <v>4</v>
      </c>
      <c r="AF6421" s="3">
        <v>1.93225315536933</v>
      </c>
      <c r="AG6421" s="3">
        <v>42.4361697386812</v>
      </c>
      <c r="AH6421" s="3">
        <v>41.6324594690487</v>
      </c>
      <c r="AI6421" s="3">
        <v>29.7430203403199</v>
      </c>
      <c r="AJ6421" s="3">
        <v>28.4037778781719</v>
      </c>
      <c r="AK6421" s="3">
        <v>24.3118192569954</v>
      </c>
      <c r="AL6421" s="3">
        <v>23.8206699177453</v>
      </c>
      <c r="AM6421" s="3"/>
      <c r="AN6421" s="5" t="s">
        <v>46</v>
      </c>
      <c r="AO6421" s="1"/>
      <c r="AP6421" s="1"/>
      <c r="AQ6421" s="1"/>
    </row>
    <row r="6422" spans="1:43">
      <c r="A6422" s="1" t="s">
        <v>15930</v>
      </c>
      <c r="B6422" s="1" t="s">
        <v>15931</v>
      </c>
      <c r="C6422" s="3">
        <v>8.56986301369863</v>
      </c>
      <c r="D6422" s="4">
        <v>41109</v>
      </c>
      <c r="E6422" s="3">
        <v>19.4257088673</v>
      </c>
      <c r="F6422" s="5" t="s">
        <v>4606</v>
      </c>
      <c r="G6422" s="5">
        <v>244</v>
      </c>
      <c r="H6422" s="5" t="s">
        <v>198</v>
      </c>
      <c r="I6422" s="3">
        <v>0.148972092561331</v>
      </c>
      <c r="J6422" s="3">
        <v>67.989417989418</v>
      </c>
      <c r="K6422" s="3">
        <v>0.0198373338623172</v>
      </c>
      <c r="L6422" s="3">
        <v>56.9148936170213</v>
      </c>
      <c r="M6422" s="3">
        <v>0.119142176330401</v>
      </c>
      <c r="N6422" s="3">
        <v>34.4827586206897</v>
      </c>
      <c r="O6422" s="3">
        <v>0.398247710075666</v>
      </c>
      <c r="P6422" s="3">
        <v>79.8850574712644</v>
      </c>
      <c r="Q6422" s="3">
        <v>0.839999999999991</v>
      </c>
      <c r="R6422" s="3">
        <v>80.3571428571429</v>
      </c>
      <c r="S6422" s="3">
        <v>2.13306162180542</v>
      </c>
      <c r="T6422" s="3">
        <v>54.2635658914729</v>
      </c>
      <c r="U6422" s="3">
        <v>5.15632935110157</v>
      </c>
      <c r="V6422" s="3">
        <v>84.251968503937</v>
      </c>
      <c r="W6422" s="3">
        <v>10.0345594460112</v>
      </c>
      <c r="X6422" s="3">
        <v>65.7142857142857</v>
      </c>
      <c r="Y6422" s="3">
        <v>13.2409849034946</v>
      </c>
      <c r="Z6422" s="3">
        <v>84.6153846153846</v>
      </c>
      <c r="AA6422" s="3">
        <v>0.254616081935523</v>
      </c>
      <c r="AB6422" s="3">
        <v>1.39444380915338</v>
      </c>
      <c r="AC6422" s="3">
        <v>-0.219517062462587</v>
      </c>
      <c r="AD6422" s="3">
        <v>14.7269724218691</v>
      </c>
      <c r="AE6422" s="5">
        <v>1</v>
      </c>
      <c r="AF6422" s="3">
        <v>0.275312347602748</v>
      </c>
      <c r="AG6422" s="3">
        <v>2.34252309728145</v>
      </c>
      <c r="AH6422" s="3">
        <v>2.78159108647293</v>
      </c>
      <c r="AI6422" s="3">
        <v>3.37341763603873</v>
      </c>
      <c r="AJ6422" s="3">
        <v>3.34414753753745</v>
      </c>
      <c r="AK6422" s="3">
        <v>2.95650372620229</v>
      </c>
      <c r="AL6422" s="3">
        <v>3.63470979039073</v>
      </c>
      <c r="AM6422" s="3"/>
      <c r="AN6422" s="5" t="s">
        <v>51</v>
      </c>
      <c r="AO6422" s="1"/>
      <c r="AP6422" s="1"/>
      <c r="AQ6422" s="1"/>
    </row>
    <row r="6423" spans="1:43">
      <c r="A6423" s="1" t="s">
        <v>15932</v>
      </c>
      <c r="B6423" s="1" t="s">
        <v>15933</v>
      </c>
      <c r="C6423" s="3">
        <v>8.3972602739726</v>
      </c>
      <c r="D6423" s="4">
        <v>41172</v>
      </c>
      <c r="E6423" s="3">
        <v>29.2647404386</v>
      </c>
      <c r="F6423" s="5" t="s">
        <v>453</v>
      </c>
      <c r="G6423" s="5">
        <v>2087</v>
      </c>
      <c r="H6423" s="5" t="s">
        <v>50</v>
      </c>
      <c r="I6423" s="3">
        <v>0.102757321459166</v>
      </c>
      <c r="J6423" s="3">
        <v>53.1933899062081</v>
      </c>
      <c r="K6423" s="3">
        <v>-0.034205575508807</v>
      </c>
      <c r="L6423" s="3">
        <v>73.4395750332005</v>
      </c>
      <c r="M6423" s="3">
        <v>-0.145212266165549</v>
      </c>
      <c r="N6423" s="3">
        <v>63.3570792520036</v>
      </c>
      <c r="O6423" s="3">
        <v>-0.0385890967812198</v>
      </c>
      <c r="P6423" s="3">
        <v>89.2188213796254</v>
      </c>
      <c r="Q6423" s="3">
        <v>-0.146902986547273</v>
      </c>
      <c r="R6423" s="3">
        <v>93.2399806856591</v>
      </c>
      <c r="S6423" s="3">
        <v>0.548995645582255</v>
      </c>
      <c r="T6423" s="3">
        <v>90</v>
      </c>
      <c r="U6423" s="3">
        <v>5.49474847544265</v>
      </c>
      <c r="V6423" s="3">
        <v>70.4334365325077</v>
      </c>
      <c r="W6423" s="3">
        <v>13.6141691420765</v>
      </c>
      <c r="X6423" s="3">
        <v>49.2988133764833</v>
      </c>
      <c r="Y6423" s="3">
        <v>20.7798760755187</v>
      </c>
      <c r="Z6423" s="3">
        <v>29.4117647058824</v>
      </c>
      <c r="AA6423" s="3">
        <v>-0.0547046478304004</v>
      </c>
      <c r="AB6423" s="3">
        <v>0.340290181108795</v>
      </c>
      <c r="AC6423" s="3">
        <v>-2.80751240144864</v>
      </c>
      <c r="AD6423" s="3">
        <v>1.54525168251656</v>
      </c>
      <c r="AE6423" s="5">
        <v>4</v>
      </c>
      <c r="AF6423" s="3">
        <v>0.357005536706302</v>
      </c>
      <c r="AG6423" s="3">
        <v>1.50499240886974</v>
      </c>
      <c r="AH6423" s="3">
        <v>3.01315530664963</v>
      </c>
      <c r="AI6423" s="3">
        <v>4.52120272611582</v>
      </c>
      <c r="AJ6423" s="3">
        <v>4.3134027893905</v>
      </c>
      <c r="AK6423" s="3">
        <v>5.38961650247105</v>
      </c>
      <c r="AL6423" s="3">
        <v>4.67552993086302</v>
      </c>
      <c r="AM6423" s="3">
        <v>1000</v>
      </c>
      <c r="AN6423" s="5" t="s">
        <v>56</v>
      </c>
      <c r="AO6423" s="1"/>
      <c r="AP6423" s="1"/>
      <c r="AQ6423" s="1"/>
    </row>
    <row r="6424" spans="1:43">
      <c r="A6424" s="1" t="s">
        <v>15934</v>
      </c>
      <c r="B6424" s="1" t="s">
        <v>15935</v>
      </c>
      <c r="C6424" s="3">
        <v>0.378082191780822</v>
      </c>
      <c r="D6424" s="4">
        <v>44099</v>
      </c>
      <c r="E6424" s="3">
        <v>63.6986033464</v>
      </c>
      <c r="F6424" s="5" t="s">
        <v>15936</v>
      </c>
      <c r="G6424" s="5">
        <v>139</v>
      </c>
      <c r="H6424" s="5" t="s">
        <v>50</v>
      </c>
      <c r="I6424" s="3">
        <v>0.15869867089865</v>
      </c>
      <c r="J6424" s="3">
        <v>43.6355515855293</v>
      </c>
      <c r="K6424" s="3">
        <v>-0.0297000297000264</v>
      </c>
      <c r="L6424" s="3">
        <v>71.4475431606906</v>
      </c>
      <c r="M6424" s="3">
        <v>-0.108813928182781</v>
      </c>
      <c r="N6424" s="3">
        <v>57.5244879786287</v>
      </c>
      <c r="O6424" s="3">
        <v>0.908702304871974</v>
      </c>
      <c r="P6424" s="3">
        <v>14.5271813613522</v>
      </c>
      <c r="Q6424" s="3"/>
      <c r="R6424" s="3"/>
      <c r="S6424" s="3"/>
      <c r="T6424" s="3"/>
      <c r="U6424" s="3"/>
      <c r="V6424" s="3"/>
      <c r="W6424" s="3"/>
      <c r="X6424" s="3"/>
      <c r="Y6424" s="3"/>
      <c r="Z6424" s="3"/>
      <c r="AA6424" s="3">
        <v>0.253993202419651</v>
      </c>
      <c r="AB6424" s="3">
        <v>0.376283843801162</v>
      </c>
      <c r="AC6424" s="3">
        <v>-0.41832669322709</v>
      </c>
      <c r="AD6424" s="3"/>
      <c r="AE6424" s="5">
        <v>1</v>
      </c>
      <c r="AF6424" s="3">
        <v>0.302152380383031</v>
      </c>
      <c r="AG6424" s="3"/>
      <c r="AH6424" s="3"/>
      <c r="AI6424" s="3"/>
      <c r="AJ6424" s="3"/>
      <c r="AK6424" s="3"/>
      <c r="AL6424" s="3"/>
      <c r="AM6424" s="3"/>
      <c r="AN6424" s="5" t="s">
        <v>46</v>
      </c>
      <c r="AO6424" s="1"/>
      <c r="AP6424" s="1"/>
      <c r="AQ6424" s="1"/>
    </row>
    <row r="6425" spans="1:43">
      <c r="A6425" s="1" t="s">
        <v>15937</v>
      </c>
      <c r="B6425" s="1" t="s">
        <v>15938</v>
      </c>
      <c r="C6425" s="3">
        <v>8.16986301369863</v>
      </c>
      <c r="D6425" s="4">
        <v>41255</v>
      </c>
      <c r="E6425" s="3">
        <v>18.2033015298</v>
      </c>
      <c r="F6425" s="5" t="s">
        <v>15939</v>
      </c>
      <c r="G6425" s="5">
        <v>2981</v>
      </c>
      <c r="H6425" s="5" t="s">
        <v>50</v>
      </c>
      <c r="I6425" s="3">
        <v>0.0822699719551636</v>
      </c>
      <c r="J6425" s="3">
        <v>57.4810183117463</v>
      </c>
      <c r="K6425" s="3">
        <v>-0.0842459983150876</v>
      </c>
      <c r="L6425" s="3">
        <v>88.6232846392209</v>
      </c>
      <c r="M6425" s="3">
        <v>-0.169193017924105</v>
      </c>
      <c r="N6425" s="3">
        <v>67.6758682101514</v>
      </c>
      <c r="O6425" s="3">
        <v>0.673972581586663</v>
      </c>
      <c r="P6425" s="3">
        <v>51.4390132480585</v>
      </c>
      <c r="Q6425" s="3">
        <v>1.43684006212849</v>
      </c>
      <c r="R6425" s="3">
        <v>16.7551907291164</v>
      </c>
      <c r="S6425" s="3">
        <v>2.88272576840881</v>
      </c>
      <c r="T6425" s="3">
        <v>14.6327683615819</v>
      </c>
      <c r="U6425" s="3">
        <v>7.10865672922243</v>
      </c>
      <c r="V6425" s="3">
        <v>27.9411764705882</v>
      </c>
      <c r="W6425" s="3">
        <v>13.5632064075841</v>
      </c>
      <c r="X6425" s="3">
        <v>50.8090614886731</v>
      </c>
      <c r="Y6425" s="3">
        <v>17.3222901711486</v>
      </c>
      <c r="Z6425" s="3">
        <v>57.1895424836601</v>
      </c>
      <c r="AA6425" s="3">
        <v>0.103303931971313</v>
      </c>
      <c r="AB6425" s="3">
        <v>0.392253192878612</v>
      </c>
      <c r="AC6425" s="3">
        <v>-1.87360171446256</v>
      </c>
      <c r="AD6425" s="3">
        <v>2.3071812364316</v>
      </c>
      <c r="AE6425" s="5">
        <v>3</v>
      </c>
      <c r="AF6425" s="3">
        <v>0.355486812359225</v>
      </c>
      <c r="AG6425" s="3">
        <v>4.15937081546029</v>
      </c>
      <c r="AH6425" s="3">
        <v>3.41911079847967</v>
      </c>
      <c r="AI6425" s="3">
        <v>4.50431049983757</v>
      </c>
      <c r="AJ6425" s="3">
        <v>3.82917103455227</v>
      </c>
      <c r="AK6425" s="3">
        <v>5.20788354356203</v>
      </c>
      <c r="AL6425" s="3">
        <v>5.39098244911271</v>
      </c>
      <c r="AM6425" s="3">
        <v>500</v>
      </c>
      <c r="AN6425" s="5" t="s">
        <v>56</v>
      </c>
      <c r="AO6425" s="1"/>
      <c r="AP6425" s="1"/>
      <c r="AQ6425" s="1"/>
    </row>
    <row r="6426" spans="1:43">
      <c r="A6426" s="1" t="s">
        <v>15940</v>
      </c>
      <c r="B6426" s="1" t="s">
        <v>15941</v>
      </c>
      <c r="C6426" s="3">
        <v>8.01643835616438</v>
      </c>
      <c r="D6426" s="4">
        <v>41311</v>
      </c>
      <c r="E6426" s="3">
        <v>31.1537989159</v>
      </c>
      <c r="F6426" s="5" t="s">
        <v>10174</v>
      </c>
      <c r="G6426" s="5">
        <v>1443</v>
      </c>
      <c r="H6426" s="5" t="s">
        <v>55</v>
      </c>
      <c r="I6426" s="3">
        <v>8.77684783704749</v>
      </c>
      <c r="J6426" s="3">
        <v>61.524500907441</v>
      </c>
      <c r="K6426" s="3">
        <v>1.85248130523453</v>
      </c>
      <c r="L6426" s="3">
        <v>65.1977401129944</v>
      </c>
      <c r="M6426" s="3">
        <v>7.44208282703531</v>
      </c>
      <c r="N6426" s="3">
        <v>29.443447037702</v>
      </c>
      <c r="O6426" s="3">
        <v>20.2421026818557</v>
      </c>
      <c r="P6426" s="3">
        <v>43.3112582781457</v>
      </c>
      <c r="Q6426" s="3">
        <v>23.7654887563102</v>
      </c>
      <c r="R6426" s="3">
        <v>49.0853658536585</v>
      </c>
      <c r="S6426" s="3">
        <v>82.1580547112462</v>
      </c>
      <c r="T6426" s="3">
        <v>25.68359375</v>
      </c>
      <c r="U6426" s="3">
        <v>200.652173913043</v>
      </c>
      <c r="V6426" s="3">
        <v>14.769647696477</v>
      </c>
      <c r="W6426" s="3">
        <v>162.850877192982</v>
      </c>
      <c r="X6426" s="3">
        <v>15.6928213689482</v>
      </c>
      <c r="Y6426" s="3">
        <v>255.316205533597</v>
      </c>
      <c r="Z6426" s="3">
        <v>8.93970893970894</v>
      </c>
      <c r="AA6426" s="3">
        <v>0.314304915338391</v>
      </c>
      <c r="AB6426" s="3">
        <v>0.285891359937146</v>
      </c>
      <c r="AC6426" s="3">
        <v>-27.4629468177855</v>
      </c>
      <c r="AD6426" s="3">
        <v>1.38101040206213</v>
      </c>
      <c r="AE6426" s="5">
        <v>5</v>
      </c>
      <c r="AF6426" s="3">
        <v>2.79852643603105</v>
      </c>
      <c r="AG6426" s="3">
        <v>108.87464254119</v>
      </c>
      <c r="AH6426" s="3">
        <v>75.2138808637574</v>
      </c>
      <c r="AI6426" s="3">
        <v>34.9166202160263</v>
      </c>
      <c r="AJ6426" s="3">
        <v>35.6822353135801</v>
      </c>
      <c r="AK6426" s="3">
        <v>28.4940485015561</v>
      </c>
      <c r="AL6426" s="3"/>
      <c r="AM6426" s="3"/>
      <c r="AN6426" s="5" t="s">
        <v>46</v>
      </c>
      <c r="AO6426" s="1"/>
      <c r="AP6426" s="1"/>
      <c r="AQ6426" s="1"/>
    </row>
    <row r="6427" spans="1:43">
      <c r="A6427" s="1" t="s">
        <v>15942</v>
      </c>
      <c r="B6427" s="1" t="s">
        <v>15943</v>
      </c>
      <c r="C6427" s="3">
        <v>16.9205479452055</v>
      </c>
      <c r="D6427" s="4">
        <v>38061</v>
      </c>
      <c r="E6427" s="3">
        <v>9.682031883</v>
      </c>
      <c r="F6427" s="5" t="s">
        <v>15944</v>
      </c>
      <c r="G6427" s="5">
        <v>1121</v>
      </c>
      <c r="H6427" s="5" t="s">
        <v>55</v>
      </c>
      <c r="I6427" s="3">
        <v>8.06003335186213</v>
      </c>
      <c r="J6427" s="3">
        <v>65.5777374470659</v>
      </c>
      <c r="K6427" s="3">
        <v>2.74841437632134</v>
      </c>
      <c r="L6427" s="3">
        <v>46.4406779661017</v>
      </c>
      <c r="M6427" s="3">
        <v>1.25</v>
      </c>
      <c r="N6427" s="3">
        <v>81.5679233991622</v>
      </c>
      <c r="O6427" s="3">
        <v>19.1176470588235</v>
      </c>
      <c r="P6427" s="3">
        <v>50.6622516556291</v>
      </c>
      <c r="Q6427" s="3">
        <v>15.1658767772512</v>
      </c>
      <c r="R6427" s="3">
        <v>74.0091463414634</v>
      </c>
      <c r="S6427" s="3">
        <v>76.0869565217391</v>
      </c>
      <c r="T6427" s="3">
        <v>33.3984375</v>
      </c>
      <c r="U6427" s="3">
        <v>123.705408515535</v>
      </c>
      <c r="V6427" s="3">
        <v>61.2466124661247</v>
      </c>
      <c r="W6427" s="3">
        <v>103.134796238245</v>
      </c>
      <c r="X6427" s="3">
        <v>54.0901502504174</v>
      </c>
      <c r="Y6427" s="3">
        <v>94.7895791583166</v>
      </c>
      <c r="Z6427" s="3">
        <v>76.2993762993763</v>
      </c>
      <c r="AA6427" s="3">
        <v>0.291614236418946</v>
      </c>
      <c r="AB6427" s="3">
        <v>0.243186549866147</v>
      </c>
      <c r="AC6427" s="3">
        <v>-24.1860465116279</v>
      </c>
      <c r="AD6427" s="3">
        <v>1.0994946026707</v>
      </c>
      <c r="AE6427" s="5">
        <v>3</v>
      </c>
      <c r="AF6427" s="3">
        <v>1.92424239156025</v>
      </c>
      <c r="AG6427" s="3">
        <v>67.7772677265443</v>
      </c>
      <c r="AH6427" s="3">
        <v>48.2426334635356</v>
      </c>
      <c r="AI6427" s="3">
        <v>24.8686901688927</v>
      </c>
      <c r="AJ6427" s="3">
        <v>19.0771124994543</v>
      </c>
      <c r="AK6427" s="3">
        <v>12.756289632692</v>
      </c>
      <c r="AL6427" s="3">
        <v>14.8254274779763</v>
      </c>
      <c r="AM6427" s="3"/>
      <c r="AN6427" s="5" t="s">
        <v>46</v>
      </c>
      <c r="AO6427" s="1"/>
      <c r="AP6427" s="1"/>
      <c r="AQ6427" s="1"/>
    </row>
    <row r="6428" spans="1:43">
      <c r="A6428" s="1" t="s">
        <v>15945</v>
      </c>
      <c r="B6428" s="1" t="s">
        <v>15946</v>
      </c>
      <c r="C6428" s="3">
        <v>15.2438356164384</v>
      </c>
      <c r="D6428" s="4">
        <v>38673</v>
      </c>
      <c r="E6428" s="3">
        <v>27.6607414074</v>
      </c>
      <c r="F6428" s="5" t="s">
        <v>9978</v>
      </c>
      <c r="G6428" s="5">
        <v>4390</v>
      </c>
      <c r="H6428" s="5" t="s">
        <v>55</v>
      </c>
      <c r="I6428" s="3">
        <v>2.16951113682385</v>
      </c>
      <c r="J6428" s="3">
        <v>89.2921960072595</v>
      </c>
      <c r="K6428" s="3">
        <v>1.86012977649604</v>
      </c>
      <c r="L6428" s="3">
        <v>64.8587570621469</v>
      </c>
      <c r="M6428" s="3">
        <v>-0.493027186927741</v>
      </c>
      <c r="N6428" s="3">
        <v>89.4075403949731</v>
      </c>
      <c r="O6428" s="3">
        <v>7.11144806671721</v>
      </c>
      <c r="P6428" s="3">
        <v>88.0132450331126</v>
      </c>
      <c r="Q6428" s="3">
        <v>5.70103247044741</v>
      </c>
      <c r="R6428" s="3">
        <v>90.8536585365854</v>
      </c>
      <c r="S6428" s="3">
        <v>41.6482855424103</v>
      </c>
      <c r="T6428" s="3">
        <v>84.27734375</v>
      </c>
      <c r="U6428" s="3">
        <v>81.0817739041272</v>
      </c>
      <c r="V6428" s="3">
        <v>85.9078590785908</v>
      </c>
      <c r="W6428" s="3">
        <v>52.4714008202029</v>
      </c>
      <c r="X6428" s="3">
        <v>89.1485809682805</v>
      </c>
      <c r="Y6428" s="3">
        <v>82.249742002064</v>
      </c>
      <c r="Z6428" s="3">
        <v>81.2889812889813</v>
      </c>
      <c r="AA6428" s="3">
        <v>0.186279451194777</v>
      </c>
      <c r="AB6428" s="3">
        <v>0.126992855416277</v>
      </c>
      <c r="AC6428" s="3">
        <v>-30.5923616523772</v>
      </c>
      <c r="AD6428" s="3">
        <v>0.492514445346575</v>
      </c>
      <c r="AE6428" s="5">
        <v>4</v>
      </c>
      <c r="AF6428" s="3">
        <v>1.12343253191518</v>
      </c>
      <c r="AG6428" s="3">
        <v>37.2934540980294</v>
      </c>
      <c r="AH6428" s="3">
        <v>37.436713828729</v>
      </c>
      <c r="AI6428" s="3">
        <v>13.3736275309523</v>
      </c>
      <c r="AJ6428" s="3">
        <v>13.2457561830001</v>
      </c>
      <c r="AK6428" s="3">
        <v>15.3964154058887</v>
      </c>
      <c r="AL6428" s="3">
        <v>17.9025666122411</v>
      </c>
      <c r="AM6428" s="3"/>
      <c r="AN6428" s="5" t="s">
        <v>46</v>
      </c>
      <c r="AO6428" s="1"/>
      <c r="AP6428" s="1"/>
      <c r="AQ6428" s="1"/>
    </row>
    <row r="6429" spans="1:43">
      <c r="A6429" s="1" t="s">
        <v>15947</v>
      </c>
      <c r="B6429" s="1" t="s">
        <v>15948</v>
      </c>
      <c r="C6429" s="3">
        <v>15.8219178082192</v>
      </c>
      <c r="D6429" s="4">
        <v>38462</v>
      </c>
      <c r="E6429" s="3">
        <v>99.5284357866</v>
      </c>
      <c r="F6429" s="5" t="s">
        <v>1659</v>
      </c>
      <c r="G6429" s="5">
        <v>1575</v>
      </c>
      <c r="H6429" s="5" t="s">
        <v>64</v>
      </c>
      <c r="I6429" s="3">
        <v>0.243195953076889</v>
      </c>
      <c r="J6429" s="3">
        <v>80.1749271137026</v>
      </c>
      <c r="K6429" s="3">
        <v>0.0338144781839612</v>
      </c>
      <c r="L6429" s="3">
        <v>88.7755102040816</v>
      </c>
      <c r="M6429" s="3">
        <v>0.165227213815711</v>
      </c>
      <c r="N6429" s="3">
        <v>91.399416909621</v>
      </c>
      <c r="O6429" s="3">
        <v>0.531517059839085</v>
      </c>
      <c r="P6429" s="3">
        <v>87.5730994152047</v>
      </c>
      <c r="Q6429" s="3">
        <v>0.989837238527929</v>
      </c>
      <c r="R6429" s="3">
        <v>89.0532544378698</v>
      </c>
      <c r="S6429" s="3">
        <v>1.8391294838183</v>
      </c>
      <c r="T6429" s="3">
        <v>82.6086956521739</v>
      </c>
      <c r="U6429" s="3">
        <v>4.35020208536274</v>
      </c>
      <c r="V6429" s="3">
        <v>73.9197530864197</v>
      </c>
      <c r="W6429" s="3">
        <v>8.15029893277811</v>
      </c>
      <c r="X6429" s="3">
        <v>54.9382716049383</v>
      </c>
      <c r="Y6429" s="3">
        <v>15.2698537463379</v>
      </c>
      <c r="Z6429" s="3">
        <v>56.390977443609</v>
      </c>
      <c r="AA6429" s="3">
        <v>-0.387864215134029</v>
      </c>
      <c r="AB6429" s="3">
        <v>1.95761626600188</v>
      </c>
      <c r="AC6429" s="3">
        <v>0</v>
      </c>
      <c r="AD6429" s="3"/>
      <c r="AE6429" s="5"/>
      <c r="AF6429" s="3">
        <v>0.216909308880682</v>
      </c>
      <c r="AG6429" s="3">
        <v>1.38764391062671</v>
      </c>
      <c r="AH6429" s="3">
        <v>1.59658507938554</v>
      </c>
      <c r="AI6429" s="3">
        <v>1.99304042454109</v>
      </c>
      <c r="AJ6429" s="3">
        <v>2.19589424917355</v>
      </c>
      <c r="AK6429" s="3">
        <v>2.2139029842374</v>
      </c>
      <c r="AL6429" s="3">
        <v>2.48627274711584</v>
      </c>
      <c r="AM6429" s="3">
        <v>10000</v>
      </c>
      <c r="AN6429" s="5" t="s">
        <v>56</v>
      </c>
      <c r="AO6429" s="1"/>
      <c r="AP6429" s="1"/>
      <c r="AQ6429" s="1"/>
    </row>
    <row r="6430" spans="1:43">
      <c r="A6430" s="1" t="s">
        <v>15949</v>
      </c>
      <c r="B6430" s="1" t="s">
        <v>15950</v>
      </c>
      <c r="C6430" s="3">
        <v>14.572602739726</v>
      </c>
      <c r="D6430" s="4">
        <v>38918</v>
      </c>
      <c r="E6430" s="3">
        <v>3.6867055716</v>
      </c>
      <c r="F6430" s="5" t="s">
        <v>6032</v>
      </c>
      <c r="G6430" s="5">
        <v>707</v>
      </c>
      <c r="H6430" s="5" t="s">
        <v>71</v>
      </c>
      <c r="I6430" s="3">
        <v>-1.26404494382023</v>
      </c>
      <c r="J6430" s="3">
        <v>81.1320754716981</v>
      </c>
      <c r="K6430" s="3">
        <v>0.0189699326567241</v>
      </c>
      <c r="L6430" s="3">
        <v>49.0566037735849</v>
      </c>
      <c r="M6430" s="3">
        <v>-1.3933046568169</v>
      </c>
      <c r="N6430" s="3">
        <v>80.5031446540881</v>
      </c>
      <c r="O6430" s="3">
        <v>-1.21737008966319</v>
      </c>
      <c r="P6430" s="3">
        <v>77.8481012658228</v>
      </c>
      <c r="Q6430" s="3">
        <v>-0.600870448322646</v>
      </c>
      <c r="R6430" s="3">
        <v>70.5128205128205</v>
      </c>
      <c r="S6430" s="3">
        <v>0.77927413385955</v>
      </c>
      <c r="T6430" s="3">
        <v>75.1677852348993</v>
      </c>
      <c r="U6430" s="3">
        <v>5.57477422477914</v>
      </c>
      <c r="V6430" s="3">
        <v>74.8201438848921</v>
      </c>
      <c r="W6430" s="3">
        <v>8.70717824124733</v>
      </c>
      <c r="X6430" s="3">
        <v>87.7697841726619</v>
      </c>
      <c r="Y6430" s="3">
        <v>9.55627347804622</v>
      </c>
      <c r="Z6430" s="3">
        <v>85.7142857142857</v>
      </c>
      <c r="AA6430" s="3">
        <v>-0.059006429963279</v>
      </c>
      <c r="AB6430" s="3">
        <v>0.13921056540186</v>
      </c>
      <c r="AC6430" s="3">
        <v>-1.57480314960629</v>
      </c>
      <c r="AD6430" s="3">
        <v>1.78866144688511</v>
      </c>
      <c r="AE6430" s="5">
        <v>2</v>
      </c>
      <c r="AF6430" s="3">
        <v>0.206728493144382</v>
      </c>
      <c r="AG6430" s="3">
        <v>1.54638180727822</v>
      </c>
      <c r="AH6430" s="3">
        <v>2.40871574114372</v>
      </c>
      <c r="AI6430" s="3">
        <v>2.69226631811952</v>
      </c>
      <c r="AJ6430" s="3">
        <v>2.15647910601104</v>
      </c>
      <c r="AK6430" s="3">
        <v>3.67863440105121</v>
      </c>
      <c r="AL6430" s="3">
        <v>4.35957745983859</v>
      </c>
      <c r="AM6430" s="3"/>
      <c r="AN6430" s="5" t="s">
        <v>46</v>
      </c>
      <c r="AO6430" s="1"/>
      <c r="AP6430" s="1"/>
      <c r="AQ6430" s="1"/>
    </row>
    <row r="6431" spans="1:43">
      <c r="A6431" s="1" t="s">
        <v>15951</v>
      </c>
      <c r="B6431" s="1" t="s">
        <v>15952</v>
      </c>
      <c r="C6431" s="3">
        <v>17.013698630137</v>
      </c>
      <c r="D6431" s="4">
        <v>38027</v>
      </c>
      <c r="E6431" s="3">
        <v>84.6848215293</v>
      </c>
      <c r="F6431" s="5" t="s">
        <v>15953</v>
      </c>
      <c r="G6431" s="5">
        <v>1584</v>
      </c>
      <c r="H6431" s="5" t="s">
        <v>64</v>
      </c>
      <c r="I6431" s="3">
        <v>0.25107592780184</v>
      </c>
      <c r="J6431" s="3">
        <v>71.7201166180758</v>
      </c>
      <c r="K6431" s="3">
        <v>0.0362401545944834</v>
      </c>
      <c r="L6431" s="3">
        <v>81.0495626822158</v>
      </c>
      <c r="M6431" s="3">
        <v>0.18762000167856</v>
      </c>
      <c r="N6431" s="3">
        <v>71.7201166180758</v>
      </c>
      <c r="O6431" s="3">
        <v>0.591125541497706</v>
      </c>
      <c r="P6431" s="3">
        <v>64.6198830409357</v>
      </c>
      <c r="Q6431" s="3">
        <v>1.0897829721435</v>
      </c>
      <c r="R6431" s="3">
        <v>65.0887573964497</v>
      </c>
      <c r="S6431" s="3">
        <v>1.79284590106402</v>
      </c>
      <c r="T6431" s="3">
        <v>86.2068965517241</v>
      </c>
      <c r="U6431" s="3">
        <v>3.93075535444465</v>
      </c>
      <c r="V6431" s="3">
        <v>90.5864197530864</v>
      </c>
      <c r="W6431" s="3">
        <v>7.06616975434547</v>
      </c>
      <c r="X6431" s="3">
        <v>90.5864197530864</v>
      </c>
      <c r="Y6431" s="3">
        <v>13.6432856836665</v>
      </c>
      <c r="Z6431" s="3">
        <v>89.7243107769423</v>
      </c>
      <c r="AA6431" s="3">
        <v>-0.339804663544644</v>
      </c>
      <c r="AB6431" s="3">
        <v>0.707643896141542</v>
      </c>
      <c r="AC6431" s="3">
        <v>0</v>
      </c>
      <c r="AD6431" s="3"/>
      <c r="AE6431" s="5"/>
      <c r="AF6431" s="3">
        <v>0.188286399174901</v>
      </c>
      <c r="AG6431" s="3">
        <v>1.34466488101432</v>
      </c>
      <c r="AH6431" s="3">
        <v>1.4560336289831</v>
      </c>
      <c r="AI6431" s="3">
        <v>1.75884681587704</v>
      </c>
      <c r="AJ6431" s="3">
        <v>1.9892652704993</v>
      </c>
      <c r="AK6431" s="3">
        <v>2.10234664615243</v>
      </c>
      <c r="AL6431" s="3">
        <v>2.35728716759784</v>
      </c>
      <c r="AM6431" s="3"/>
      <c r="AN6431" s="5" t="s">
        <v>206</v>
      </c>
      <c r="AO6431" s="1"/>
      <c r="AP6431" s="1"/>
      <c r="AQ6431" s="1"/>
    </row>
    <row r="6432" spans="1:43">
      <c r="A6432" s="1" t="s">
        <v>15954</v>
      </c>
      <c r="B6432" s="1" t="s">
        <v>15955</v>
      </c>
      <c r="C6432" s="3">
        <v>16.6328767123288</v>
      </c>
      <c r="D6432" s="4">
        <v>38166</v>
      </c>
      <c r="E6432" s="3">
        <v>11.122725685</v>
      </c>
      <c r="F6432" s="5" t="s">
        <v>15956</v>
      </c>
      <c r="G6432" s="5">
        <v>1687</v>
      </c>
      <c r="H6432" s="5" t="s">
        <v>55</v>
      </c>
      <c r="I6432" s="3">
        <v>3.18040780141844</v>
      </c>
      <c r="J6432" s="3">
        <v>85.6019358741682</v>
      </c>
      <c r="K6432" s="3">
        <v>0.976032968224721</v>
      </c>
      <c r="L6432" s="3">
        <v>78.0225988700565</v>
      </c>
      <c r="M6432" s="3">
        <v>-2.22618922608422</v>
      </c>
      <c r="N6432" s="3">
        <v>93.2974266906044</v>
      </c>
      <c r="O6432" s="3">
        <v>1.93781475804688</v>
      </c>
      <c r="P6432" s="3">
        <v>95.0331125827815</v>
      </c>
      <c r="Q6432" s="3">
        <v>0.888503629862398</v>
      </c>
      <c r="R6432" s="3">
        <v>94.5884146341463</v>
      </c>
      <c r="S6432" s="3">
        <v>36.8459729570841</v>
      </c>
      <c r="T6432" s="3">
        <v>87.20703125</v>
      </c>
      <c r="U6432" s="3">
        <v>82.4255485893417</v>
      </c>
      <c r="V6432" s="3">
        <v>85.3658536585366</v>
      </c>
      <c r="W6432" s="3">
        <v>57.9474130619169</v>
      </c>
      <c r="X6432" s="3">
        <v>85.6427378964942</v>
      </c>
      <c r="Y6432" s="3">
        <v>38.3095662507427</v>
      </c>
      <c r="Z6432" s="3">
        <v>96.049896049896</v>
      </c>
      <c r="AA6432" s="3">
        <v>0.184239724546265</v>
      </c>
      <c r="AB6432" s="3">
        <v>0.145898026818965</v>
      </c>
      <c r="AC6432" s="3">
        <v>-21.2824230707266</v>
      </c>
      <c r="AD6432" s="3">
        <v>0.771813417105337</v>
      </c>
      <c r="AE6432" s="5">
        <v>3</v>
      </c>
      <c r="AF6432" s="3">
        <v>1.31383870868946</v>
      </c>
      <c r="AG6432" s="3">
        <v>38.0978414001091</v>
      </c>
      <c r="AH6432" s="3">
        <v>38.3881836225053</v>
      </c>
      <c r="AI6432" s="3">
        <v>14.9952985910544</v>
      </c>
      <c r="AJ6432" s="3">
        <v>12.1323189200714</v>
      </c>
      <c r="AK6432" s="3">
        <v>9.99853448548131</v>
      </c>
      <c r="AL6432" s="3">
        <v>12.3503711747414</v>
      </c>
      <c r="AM6432" s="3"/>
      <c r="AN6432" s="5" t="s">
        <v>46</v>
      </c>
      <c r="AO6432" s="1"/>
      <c r="AP6432" s="1"/>
      <c r="AQ6432" s="1"/>
    </row>
    <row r="6433" spans="1:43">
      <c r="A6433" s="1" t="s">
        <v>15957</v>
      </c>
      <c r="B6433" s="1" t="s">
        <v>15958</v>
      </c>
      <c r="C6433" s="3">
        <v>14.6684931506849</v>
      </c>
      <c r="D6433" s="4">
        <v>38883</v>
      </c>
      <c r="E6433" s="3">
        <v>1.1336512132</v>
      </c>
      <c r="F6433" s="5" t="s">
        <v>15959</v>
      </c>
      <c r="G6433" s="5">
        <v>330</v>
      </c>
      <c r="H6433" s="5" t="s">
        <v>45</v>
      </c>
      <c r="I6433" s="3">
        <v>-7.28563913729615</v>
      </c>
      <c r="J6433" s="3">
        <v>99.8407643312102</v>
      </c>
      <c r="K6433" s="3">
        <v>-1.02948058025268</v>
      </c>
      <c r="L6433" s="3">
        <v>98.7577639751553</v>
      </c>
      <c r="M6433" s="3">
        <v>-9.29753838236554</v>
      </c>
      <c r="N6433" s="3">
        <v>99.8412698412698</v>
      </c>
      <c r="O6433" s="3">
        <v>-4.57727775950671</v>
      </c>
      <c r="P6433" s="3">
        <v>96.6887417218543</v>
      </c>
      <c r="Q6433" s="3">
        <v>-1.9971420960891</v>
      </c>
      <c r="R6433" s="3">
        <v>91.0958904109589</v>
      </c>
      <c r="S6433" s="3">
        <v>4.62542467879187</v>
      </c>
      <c r="T6433" s="3">
        <v>72.1280602636535</v>
      </c>
      <c r="U6433" s="3">
        <v>8.9974669937145</v>
      </c>
      <c r="V6433" s="3">
        <v>84.2887473460722</v>
      </c>
      <c r="W6433" s="3">
        <v>12.2157076145378</v>
      </c>
      <c r="X6433" s="3">
        <v>84.5971563981043</v>
      </c>
      <c r="Y6433" s="3">
        <v>14.270247587363</v>
      </c>
      <c r="Z6433" s="3">
        <v>85.6540084388186</v>
      </c>
      <c r="AA6433" s="3">
        <v>0.00363382277861924</v>
      </c>
      <c r="AB6433" s="3">
        <v>0.029836077191509</v>
      </c>
      <c r="AC6433" s="3">
        <v>-14.1906126232409</v>
      </c>
      <c r="AD6433" s="3">
        <v>0.275480098839722</v>
      </c>
      <c r="AE6433" s="5">
        <v>2</v>
      </c>
      <c r="AF6433" s="3">
        <v>0.406592294567272</v>
      </c>
      <c r="AG6433" s="3">
        <v>2.15391733381221</v>
      </c>
      <c r="AH6433" s="3">
        <v>3.05060611042089</v>
      </c>
      <c r="AI6433" s="3">
        <v>2.92140144183941</v>
      </c>
      <c r="AJ6433" s="3">
        <v>2.48246289726146</v>
      </c>
      <c r="AK6433" s="3">
        <v>2.94548534981134</v>
      </c>
      <c r="AL6433" s="3">
        <v>3.51134733751486</v>
      </c>
      <c r="AM6433" s="3"/>
      <c r="AN6433" s="5" t="s">
        <v>46</v>
      </c>
      <c r="AO6433" s="1"/>
      <c r="AP6433" s="1"/>
      <c r="AQ6433" s="1"/>
    </row>
    <row r="6434" spans="1:43">
      <c r="A6434" s="1" t="s">
        <v>15960</v>
      </c>
      <c r="B6434" s="1" t="s">
        <v>15961</v>
      </c>
      <c r="C6434" s="3">
        <v>14.1671232876712</v>
      </c>
      <c r="D6434" s="4">
        <v>39066</v>
      </c>
      <c r="E6434" s="3">
        <v>4.9285133421</v>
      </c>
      <c r="F6434" s="5" t="s">
        <v>319</v>
      </c>
      <c r="G6434" s="5">
        <v>1533</v>
      </c>
      <c r="H6434" s="5" t="s">
        <v>55</v>
      </c>
      <c r="I6434" s="3">
        <v>10.0402576489533</v>
      </c>
      <c r="J6434" s="3">
        <v>52.2081064730793</v>
      </c>
      <c r="K6434" s="3">
        <v>0.492647058823532</v>
      </c>
      <c r="L6434" s="3">
        <v>84.2937853107345</v>
      </c>
      <c r="M6434" s="3">
        <v>1.98492649802254</v>
      </c>
      <c r="N6434" s="3">
        <v>77.1394374625972</v>
      </c>
      <c r="O6434" s="3">
        <v>21.2796166474399</v>
      </c>
      <c r="P6434" s="3">
        <v>38.4105960264901</v>
      </c>
      <c r="Q6434" s="3">
        <v>37.7999596692882</v>
      </c>
      <c r="R6434" s="3">
        <v>13.3384146341463</v>
      </c>
      <c r="S6434" s="3">
        <v>68.5203452527744</v>
      </c>
      <c r="T6434" s="3">
        <v>45.01953125</v>
      </c>
      <c r="U6434" s="3">
        <v>139.352014010508</v>
      </c>
      <c r="V6434" s="3">
        <v>52.0325203252033</v>
      </c>
      <c r="W6434" s="3">
        <v>91.8175438596491</v>
      </c>
      <c r="X6434" s="3">
        <v>62.771285475793</v>
      </c>
      <c r="Y6434" s="3">
        <v>40.5491567256273</v>
      </c>
      <c r="Z6434" s="3">
        <v>95.4261954261954</v>
      </c>
      <c r="AA6434" s="3">
        <v>0.307628258187106</v>
      </c>
      <c r="AB6434" s="3">
        <v>0.242043176008818</v>
      </c>
      <c r="AC6434" s="3">
        <v>-29.6248214981176</v>
      </c>
      <c r="AD6434" s="3">
        <v>0.816907623452078</v>
      </c>
      <c r="AE6434" s="5">
        <v>4</v>
      </c>
      <c r="AF6434" s="3">
        <v>1.71821899391828</v>
      </c>
      <c r="AG6434" s="3">
        <v>67.8216424335631</v>
      </c>
      <c r="AH6434" s="3">
        <v>55.7112816485531</v>
      </c>
      <c r="AI6434" s="3">
        <v>20.9102045795531</v>
      </c>
      <c r="AJ6434" s="3">
        <v>10.742003172683</v>
      </c>
      <c r="AK6434" s="3">
        <v>10.8567749103773</v>
      </c>
      <c r="AL6434" s="3">
        <v>13.9698177031147</v>
      </c>
      <c r="AM6434" s="3"/>
      <c r="AN6434" s="5" t="s">
        <v>46</v>
      </c>
      <c r="AO6434" s="1"/>
      <c r="AP6434" s="1"/>
      <c r="AQ6434" s="1"/>
    </row>
    <row r="6435" spans="1:43">
      <c r="A6435" s="1" t="s">
        <v>15962</v>
      </c>
      <c r="B6435" s="1" t="s">
        <v>15963</v>
      </c>
      <c r="C6435" s="3">
        <v>12.6383561643836</v>
      </c>
      <c r="D6435" s="4">
        <v>39624</v>
      </c>
      <c r="E6435" s="3">
        <v>0.4823599112</v>
      </c>
      <c r="F6435" s="5" t="s">
        <v>15964</v>
      </c>
      <c r="G6435" s="5">
        <v>4044</v>
      </c>
      <c r="H6435" s="5" t="s">
        <v>93</v>
      </c>
      <c r="I6435" s="3">
        <v>11.6325511732401</v>
      </c>
      <c r="J6435" s="3">
        <v>23.3</v>
      </c>
      <c r="K6435" s="3">
        <v>2.14709913202376</v>
      </c>
      <c r="L6435" s="3">
        <v>41.5758176412289</v>
      </c>
      <c r="M6435" s="3">
        <v>8.33333333333334</v>
      </c>
      <c r="N6435" s="3">
        <v>10.2295409181637</v>
      </c>
      <c r="O6435" s="3">
        <v>14.3149284253579</v>
      </c>
      <c r="P6435" s="3">
        <v>40.2414486921529</v>
      </c>
      <c r="Q6435" s="3">
        <v>13.6756481952212</v>
      </c>
      <c r="R6435" s="3">
        <v>49.7420020639835</v>
      </c>
      <c r="S6435" s="3">
        <v>54.954954954955</v>
      </c>
      <c r="T6435" s="3">
        <v>37.6389624139756</v>
      </c>
      <c r="U6435" s="3">
        <v>128.396322778345</v>
      </c>
      <c r="V6435" s="3">
        <v>28.9590254706534</v>
      </c>
      <c r="W6435" s="3">
        <v>105.137614678899</v>
      </c>
      <c r="X6435" s="3">
        <v>27.8401997503121</v>
      </c>
      <c r="Y6435" s="3">
        <v>60.7476635514019</v>
      </c>
      <c r="Z6435" s="3">
        <v>62.2077922077922</v>
      </c>
      <c r="AA6435" s="3">
        <v>0.23746790420616</v>
      </c>
      <c r="AB6435" s="3">
        <v>0.239691297905249</v>
      </c>
      <c r="AC6435" s="3">
        <v>-27.8853601859024</v>
      </c>
      <c r="AD6435" s="3">
        <v>0.968478029897399</v>
      </c>
      <c r="AE6435" s="5">
        <v>7</v>
      </c>
      <c r="AF6435" s="3">
        <v>1.85439069250372</v>
      </c>
      <c r="AG6435" s="3">
        <v>65.0836040174085</v>
      </c>
      <c r="AH6435" s="3">
        <v>51.4321173961875</v>
      </c>
      <c r="AI6435" s="3">
        <v>23.1384900570941</v>
      </c>
      <c r="AJ6435" s="3">
        <v>14.1355461415515</v>
      </c>
      <c r="AK6435" s="3">
        <v>13.2120493662865</v>
      </c>
      <c r="AL6435" s="3">
        <v>18.1377592839577</v>
      </c>
      <c r="AM6435" s="3"/>
      <c r="AN6435" s="5" t="s">
        <v>46</v>
      </c>
      <c r="AO6435" s="1"/>
      <c r="AP6435" s="1"/>
      <c r="AQ6435" s="1"/>
    </row>
    <row r="6436" spans="1:43">
      <c r="A6436" s="1" t="s">
        <v>15965</v>
      </c>
      <c r="B6436" s="1" t="s">
        <v>15966</v>
      </c>
      <c r="C6436" s="3">
        <v>11.813698630137</v>
      </c>
      <c r="D6436" s="4">
        <v>39925</v>
      </c>
      <c r="E6436" s="3">
        <v>1.4869178366</v>
      </c>
      <c r="F6436" s="5" t="s">
        <v>15967</v>
      </c>
      <c r="G6436" s="5">
        <v>553</v>
      </c>
      <c r="H6436" s="5" t="s">
        <v>55</v>
      </c>
      <c r="I6436" s="3">
        <v>9.13566739606126</v>
      </c>
      <c r="J6436" s="3">
        <v>59.4071385359952</v>
      </c>
      <c r="K6436" s="3">
        <v>0.121881273300829</v>
      </c>
      <c r="L6436" s="3">
        <v>87.8531073446328</v>
      </c>
      <c r="M6436" s="3">
        <v>3.13884785819792</v>
      </c>
      <c r="N6436" s="3">
        <v>68.2824655894674</v>
      </c>
      <c r="O6436" s="3">
        <v>16.2877841618786</v>
      </c>
      <c r="P6436" s="3">
        <v>60.7284768211921</v>
      </c>
      <c r="Q6436" s="3">
        <v>19.1857984125629</v>
      </c>
      <c r="R6436" s="3">
        <v>63.4908536585366</v>
      </c>
      <c r="S6436" s="3">
        <v>43.8948995363215</v>
      </c>
      <c r="T6436" s="3">
        <v>81.8359375</v>
      </c>
      <c r="U6436" s="3">
        <v>80.1005932421976</v>
      </c>
      <c r="V6436" s="3">
        <v>86.7208672086721</v>
      </c>
      <c r="W6436" s="3">
        <v>46.4757709251101</v>
      </c>
      <c r="X6436" s="3">
        <v>91.652754590985</v>
      </c>
      <c r="Y6436" s="3">
        <v>16.3653028914257</v>
      </c>
      <c r="Z6436" s="3">
        <v>98.3367983367983</v>
      </c>
      <c r="AA6436" s="3">
        <v>0.19722434870888</v>
      </c>
      <c r="AB6436" s="3">
        <v>0.115892168234074</v>
      </c>
      <c r="AC6436" s="3">
        <v>-35.5838454784899</v>
      </c>
      <c r="AD6436" s="3">
        <v>0.38055114958003</v>
      </c>
      <c r="AE6436" s="5">
        <v>7</v>
      </c>
      <c r="AF6436" s="3">
        <v>1.03147448008259</v>
      </c>
      <c r="AG6436" s="3">
        <v>36.6245996011923</v>
      </c>
      <c r="AH6436" s="3">
        <v>37.8754880639947</v>
      </c>
      <c r="AI6436" s="3">
        <v>10.9383811147826</v>
      </c>
      <c r="AJ6436" s="3">
        <v>5.88889951725118</v>
      </c>
      <c r="AK6436" s="3">
        <v>7.75637435099701</v>
      </c>
      <c r="AL6436" s="3">
        <v>12.3786579695996</v>
      </c>
      <c r="AM6436" s="3"/>
      <c r="AN6436" s="5" t="s">
        <v>46</v>
      </c>
      <c r="AO6436" s="1"/>
      <c r="AP6436" s="1"/>
      <c r="AQ6436" s="1"/>
    </row>
    <row r="6437" spans="1:43">
      <c r="A6437" s="1" t="s">
        <v>15968</v>
      </c>
      <c r="B6437" s="1" t="s">
        <v>15969</v>
      </c>
      <c r="C6437" s="3">
        <v>11.5452054794521</v>
      </c>
      <c r="D6437" s="4">
        <v>40023</v>
      </c>
      <c r="E6437" s="3">
        <v>0.0284671568</v>
      </c>
      <c r="F6437" s="5" t="s">
        <v>15970</v>
      </c>
      <c r="G6437" s="5">
        <v>121</v>
      </c>
      <c r="H6437" s="5" t="s">
        <v>71</v>
      </c>
      <c r="I6437" s="3">
        <v>-4.81136262760765</v>
      </c>
      <c r="J6437" s="3">
        <v>95.5974842767296</v>
      </c>
      <c r="K6437" s="3">
        <v>0.280557373982989</v>
      </c>
      <c r="L6437" s="3">
        <v>23.2704402515723</v>
      </c>
      <c r="M6437" s="3">
        <v>-5.42423707884988</v>
      </c>
      <c r="N6437" s="3">
        <v>98.1132075471698</v>
      </c>
      <c r="O6437" s="3">
        <v>-4.99689908744574</v>
      </c>
      <c r="P6437" s="3">
        <v>94.9367088607595</v>
      </c>
      <c r="Q6437" s="3">
        <v>-5.68211804028499</v>
      </c>
      <c r="R6437" s="3">
        <v>95.5128205128205</v>
      </c>
      <c r="S6437" s="3">
        <v>-1.71402383134739</v>
      </c>
      <c r="T6437" s="3">
        <v>91.9463087248322</v>
      </c>
      <c r="U6437" s="3">
        <v>3.64392035569302</v>
      </c>
      <c r="V6437" s="3">
        <v>88.4892086330935</v>
      </c>
      <c r="W6437" s="3">
        <v>5.24094611836295</v>
      </c>
      <c r="X6437" s="3">
        <v>95.6834532374101</v>
      </c>
      <c r="Y6437" s="3">
        <v>6.11578426521524</v>
      </c>
      <c r="Z6437" s="3">
        <v>89.6825396825397</v>
      </c>
      <c r="AA6437" s="3">
        <v>-0.123536970090772</v>
      </c>
      <c r="AB6437" s="3">
        <v>-0.0267502471487361</v>
      </c>
      <c r="AC6437" s="3">
        <v>-8.63839873584408</v>
      </c>
      <c r="AD6437" s="3">
        <v>0.198435348974965</v>
      </c>
      <c r="AE6437" s="5">
        <v>3</v>
      </c>
      <c r="AF6437" s="3">
        <v>0.171844694933391</v>
      </c>
      <c r="AG6437" s="3">
        <v>-4.00903044097296</v>
      </c>
      <c r="AH6437" s="3">
        <v>0.526957798818328</v>
      </c>
      <c r="AI6437" s="3">
        <v>0.926904213254454</v>
      </c>
      <c r="AJ6437" s="3">
        <v>0.712242482275993</v>
      </c>
      <c r="AK6437" s="3">
        <v>1.8013721302524</v>
      </c>
      <c r="AL6437" s="3">
        <v>2.84176435024865</v>
      </c>
      <c r="AM6437" s="3"/>
      <c r="AN6437" s="5" t="s">
        <v>46</v>
      </c>
      <c r="AO6437" s="1"/>
      <c r="AP6437" s="1"/>
      <c r="AQ6437" s="1"/>
    </row>
    <row r="6438" spans="1:43">
      <c r="A6438" s="1" t="s">
        <v>15971</v>
      </c>
      <c r="B6438" s="1" t="s">
        <v>15972</v>
      </c>
      <c r="C6438" s="3">
        <v>10.1643835616438</v>
      </c>
      <c r="D6438" s="4">
        <v>40527</v>
      </c>
      <c r="E6438" s="3">
        <v>0.6505371586</v>
      </c>
      <c r="F6438" s="5" t="s">
        <v>3127</v>
      </c>
      <c r="G6438" s="5">
        <v>1842</v>
      </c>
      <c r="H6438" s="5" t="s">
        <v>55</v>
      </c>
      <c r="I6438" s="3">
        <v>5.27752502274795</v>
      </c>
      <c r="J6438" s="3">
        <v>77.3744706594071</v>
      </c>
      <c r="K6438" s="3">
        <v>1.26914660831509</v>
      </c>
      <c r="L6438" s="3">
        <v>74.2372881355932</v>
      </c>
      <c r="M6438" s="3">
        <v>-1.82435299109037</v>
      </c>
      <c r="N6438" s="3">
        <v>92.9982046678636</v>
      </c>
      <c r="O6438" s="3">
        <v>15.2390438247012</v>
      </c>
      <c r="P6438" s="3">
        <v>65.364238410596</v>
      </c>
      <c r="Q6438" s="3">
        <v>16.8096920747097</v>
      </c>
      <c r="R6438" s="3">
        <v>69.4359756097561</v>
      </c>
      <c r="S6438" s="3">
        <v>46.5484483850538</v>
      </c>
      <c r="T6438" s="3">
        <v>78.80859375</v>
      </c>
      <c r="U6438" s="3">
        <v>126.640548481881</v>
      </c>
      <c r="V6438" s="3">
        <v>59.6205962059621</v>
      </c>
      <c r="W6438" s="3">
        <v>112.098991750687</v>
      </c>
      <c r="X6438" s="3">
        <v>49.7495826377296</v>
      </c>
      <c r="Y6438" s="3">
        <v>113.075506445672</v>
      </c>
      <c r="Z6438" s="3">
        <v>65.9043659043659</v>
      </c>
      <c r="AA6438" s="3">
        <v>0.184811901097653</v>
      </c>
      <c r="AB6438" s="3">
        <v>0.238458444331991</v>
      </c>
      <c r="AC6438" s="3">
        <v>-25.1623376623377</v>
      </c>
      <c r="AD6438" s="3">
        <v>1.12964316916092</v>
      </c>
      <c r="AE6438" s="5">
        <v>5</v>
      </c>
      <c r="AF6438" s="3">
        <v>2.03289204465242</v>
      </c>
      <c r="AG6438" s="3">
        <v>52.7911273701272</v>
      </c>
      <c r="AH6438" s="3">
        <v>53.4804037069225</v>
      </c>
      <c r="AI6438" s="3">
        <v>25.4639690793376</v>
      </c>
      <c r="AJ6438" s="3">
        <v>21.0355456326359</v>
      </c>
      <c r="AK6438" s="3">
        <v>17.4528522929598</v>
      </c>
      <c r="AL6438" s="3">
        <v>21.9131370647229</v>
      </c>
      <c r="AM6438" s="3"/>
      <c r="AN6438" s="5" t="s">
        <v>46</v>
      </c>
      <c r="AO6438" s="1"/>
      <c r="AP6438" s="1"/>
      <c r="AQ6438" s="1"/>
    </row>
    <row r="6439" spans="1:43">
      <c r="A6439" s="1" t="s">
        <v>15973</v>
      </c>
      <c r="B6439" s="1" t="s">
        <v>15974</v>
      </c>
      <c r="C6439" s="3">
        <v>10.0109589041096</v>
      </c>
      <c r="D6439" s="4">
        <v>40583</v>
      </c>
      <c r="E6439" s="3">
        <v>2.3579462808</v>
      </c>
      <c r="F6439" s="5" t="s">
        <v>15975</v>
      </c>
      <c r="G6439" s="5">
        <v>121</v>
      </c>
      <c r="H6439" s="5" t="s">
        <v>71</v>
      </c>
      <c r="I6439" s="3">
        <v>-0.16934801016089</v>
      </c>
      <c r="J6439" s="3">
        <v>58.4905660377358</v>
      </c>
      <c r="K6439" s="3">
        <v>-0.0847457627118555</v>
      </c>
      <c r="L6439" s="3">
        <v>77.3584905660377</v>
      </c>
      <c r="M6439" s="3">
        <v>-0.253807106598985</v>
      </c>
      <c r="N6439" s="3">
        <v>43.3962264150943</v>
      </c>
      <c r="O6439" s="3">
        <v>0.408612613596588</v>
      </c>
      <c r="P6439" s="3">
        <v>44.3037974683544</v>
      </c>
      <c r="Q6439" s="3">
        <v>0.488428680856997</v>
      </c>
      <c r="R6439" s="3">
        <v>50.6410256410256</v>
      </c>
      <c r="S6439" s="3">
        <v>1.78296560428189</v>
      </c>
      <c r="T6439" s="3">
        <v>63.0872483221477</v>
      </c>
      <c r="U6439" s="3">
        <v>5.25765468819159</v>
      </c>
      <c r="V6439" s="3">
        <v>77.6978417266187</v>
      </c>
      <c r="W6439" s="3">
        <v>10.598813018826</v>
      </c>
      <c r="X6439" s="3">
        <v>82.7338129496403</v>
      </c>
      <c r="Y6439" s="3">
        <v>14.6096493930354</v>
      </c>
      <c r="Z6439" s="3">
        <v>73.015873015873</v>
      </c>
      <c r="AA6439" s="3">
        <v>0.0407093887577266</v>
      </c>
      <c r="AB6439" s="3">
        <v>0.417016957359928</v>
      </c>
      <c r="AC6439" s="3">
        <v>-1.72549019607844</v>
      </c>
      <c r="AD6439" s="3">
        <v>1.97547206715621</v>
      </c>
      <c r="AE6439" s="5">
        <v>3</v>
      </c>
      <c r="AF6439" s="3">
        <v>0.284097728656138</v>
      </c>
      <c r="AG6439" s="3">
        <v>2.75031408735924</v>
      </c>
      <c r="AH6439" s="3">
        <v>2.74549546808023</v>
      </c>
      <c r="AI6439" s="3">
        <v>3.51626659811843</v>
      </c>
      <c r="AJ6439" s="3">
        <v>3.01408045557752</v>
      </c>
      <c r="AK6439" s="3">
        <v>4.13305605034959</v>
      </c>
      <c r="AL6439" s="3">
        <v>4.68832083984183</v>
      </c>
      <c r="AM6439" s="3"/>
      <c r="AN6439" s="5" t="s">
        <v>46</v>
      </c>
      <c r="AO6439" s="1"/>
      <c r="AP6439" s="1"/>
      <c r="AQ6439" s="1"/>
    </row>
    <row r="6440" spans="1:43">
      <c r="A6440" s="1" t="s">
        <v>15976</v>
      </c>
      <c r="B6440" s="1" t="s">
        <v>15977</v>
      </c>
      <c r="C6440" s="3">
        <v>9.68219178082192</v>
      </c>
      <c r="D6440" s="4">
        <v>40703</v>
      </c>
      <c r="E6440" s="3">
        <v>0.5135199875</v>
      </c>
      <c r="F6440" s="5" t="s">
        <v>15126</v>
      </c>
      <c r="G6440" s="5">
        <v>2228</v>
      </c>
      <c r="H6440" s="5" t="s">
        <v>60</v>
      </c>
      <c r="I6440" s="3">
        <v>6.64697193500737</v>
      </c>
      <c r="J6440" s="3">
        <v>51.984126984127</v>
      </c>
      <c r="K6440" s="3">
        <v>2.1939136588818</v>
      </c>
      <c r="L6440" s="3">
        <v>51.4860977948226</v>
      </c>
      <c r="M6440" s="3">
        <v>1.47575544624033</v>
      </c>
      <c r="N6440" s="3">
        <v>54.6983184965381</v>
      </c>
      <c r="O6440" s="3">
        <v>10.2290076335878</v>
      </c>
      <c r="P6440" s="3">
        <v>51.4198782961461</v>
      </c>
      <c r="Q6440" s="3">
        <v>8.24587706146925</v>
      </c>
      <c r="R6440" s="3">
        <v>58.3246073298429</v>
      </c>
      <c r="S6440" s="3">
        <v>38.7127761767531</v>
      </c>
      <c r="T6440" s="3">
        <v>48.792270531401</v>
      </c>
      <c r="U6440" s="3">
        <v>78.7128712871287</v>
      </c>
      <c r="V6440" s="3">
        <v>43.8030560271647</v>
      </c>
      <c r="W6440" s="3">
        <v>45.7114026236125</v>
      </c>
      <c r="X6440" s="3">
        <v>50.6818181818182</v>
      </c>
      <c r="Y6440" s="3">
        <v>55.6034482758621</v>
      </c>
      <c r="Z6440" s="3">
        <v>66.9902912621359</v>
      </c>
      <c r="AA6440" s="3">
        <v>0.179342433920864</v>
      </c>
      <c r="AB6440" s="3">
        <v>0.113648986441473</v>
      </c>
      <c r="AC6440" s="3">
        <v>-32.3609845031905</v>
      </c>
      <c r="AD6440" s="3">
        <v>0.412348016176651</v>
      </c>
      <c r="AE6440" s="5">
        <v>3</v>
      </c>
      <c r="AF6440" s="3">
        <v>0.925643416342989</v>
      </c>
      <c r="AG6440" s="3">
        <v>31.542783386532</v>
      </c>
      <c r="AH6440" s="3">
        <v>35.4031017223521</v>
      </c>
      <c r="AI6440" s="3">
        <v>10.638818334584</v>
      </c>
      <c r="AJ6440" s="3">
        <v>9.85850597782492</v>
      </c>
      <c r="AK6440" s="3">
        <v>9.19746388553049</v>
      </c>
      <c r="AL6440" s="3">
        <v>11.9272051854747</v>
      </c>
      <c r="AM6440" s="3"/>
      <c r="AN6440" s="5" t="s">
        <v>46</v>
      </c>
      <c r="AO6440" s="1"/>
      <c r="AP6440" s="1"/>
      <c r="AQ6440" s="1"/>
    </row>
    <row r="6441" spans="1:43">
      <c r="A6441" s="1" t="s">
        <v>15978</v>
      </c>
      <c r="B6441" s="1" t="s">
        <v>15979</v>
      </c>
      <c r="C6441" s="3">
        <v>9.3013698630137</v>
      </c>
      <c r="D6441" s="4">
        <v>40842</v>
      </c>
      <c r="E6441" s="3">
        <v>14.5781086132</v>
      </c>
      <c r="F6441" s="5" t="s">
        <v>15980</v>
      </c>
      <c r="G6441" s="5">
        <v>576</v>
      </c>
      <c r="H6441" s="5" t="s">
        <v>55</v>
      </c>
      <c r="I6441" s="3">
        <v>1.07123727905732</v>
      </c>
      <c r="J6441" s="3">
        <v>91.6515426497278</v>
      </c>
      <c r="K6441" s="3">
        <v>2.638020125102</v>
      </c>
      <c r="L6441" s="3">
        <v>48.5875706214689</v>
      </c>
      <c r="M6441" s="3">
        <v>0.801282051282054</v>
      </c>
      <c r="N6441" s="3">
        <v>83.7223219628965</v>
      </c>
      <c r="O6441" s="3">
        <v>4.86246179494304</v>
      </c>
      <c r="P6441" s="3">
        <v>91.3907284768212</v>
      </c>
      <c r="Q6441" s="3">
        <v>9.04362900895696</v>
      </c>
      <c r="R6441" s="3">
        <v>86.9664634146341</v>
      </c>
      <c r="S6441" s="3">
        <v>56.2732919254658</v>
      </c>
      <c r="T6441" s="3">
        <v>64.6484375</v>
      </c>
      <c r="U6441" s="3">
        <v>188.752869166029</v>
      </c>
      <c r="V6441" s="3">
        <v>19.6476964769648</v>
      </c>
      <c r="W6441" s="3">
        <v>159.203296703297</v>
      </c>
      <c r="X6441" s="3">
        <v>17.0283806343907</v>
      </c>
      <c r="Y6441" s="3">
        <v>129.701765063907</v>
      </c>
      <c r="Z6441" s="3">
        <v>56.5488565488565</v>
      </c>
      <c r="AA6441" s="3">
        <v>0.15846445852882</v>
      </c>
      <c r="AB6441" s="3">
        <v>0.271464040160732</v>
      </c>
      <c r="AC6441" s="3">
        <v>-24.9410972736452</v>
      </c>
      <c r="AD6441" s="3">
        <v>1.49499455471345</v>
      </c>
      <c r="AE6441" s="5">
        <v>5</v>
      </c>
      <c r="AF6441" s="3">
        <v>2.82202330819273</v>
      </c>
      <c r="AG6441" s="3">
        <v>74.8526344257137</v>
      </c>
      <c r="AH6441" s="3">
        <v>73.6642297704276</v>
      </c>
      <c r="AI6441" s="3">
        <v>35.1849109544009</v>
      </c>
      <c r="AJ6441" s="3">
        <v>23.3104573303099</v>
      </c>
      <c r="AK6441" s="3">
        <v>21.6113990202362</v>
      </c>
      <c r="AL6441" s="3">
        <v>23.9310178162483</v>
      </c>
      <c r="AM6441" s="3"/>
      <c r="AN6441" s="5" t="s">
        <v>46</v>
      </c>
      <c r="AO6441" s="1"/>
      <c r="AP6441" s="1"/>
      <c r="AQ6441" s="1"/>
    </row>
    <row r="6442" spans="1:43">
      <c r="A6442" s="1" t="s">
        <v>15981</v>
      </c>
      <c r="B6442" s="1" t="s">
        <v>15982</v>
      </c>
      <c r="C6442" s="3">
        <v>5.94520547945205</v>
      </c>
      <c r="D6442" s="4">
        <v>42067</v>
      </c>
      <c r="E6442" s="3">
        <v>0.8465765078</v>
      </c>
      <c r="F6442" s="5" t="s">
        <v>15983</v>
      </c>
      <c r="G6442" s="5">
        <v>2171</v>
      </c>
      <c r="H6442" s="5" t="s">
        <v>93</v>
      </c>
      <c r="I6442" s="3">
        <v>-0.17867778439548</v>
      </c>
      <c r="J6442" s="3">
        <v>93.8</v>
      </c>
      <c r="K6442" s="3">
        <v>0.53989202159566</v>
      </c>
      <c r="L6442" s="3">
        <v>84.4895936570862</v>
      </c>
      <c r="M6442" s="3">
        <v>-2.27405247813412</v>
      </c>
      <c r="N6442" s="3">
        <v>93.313373253493</v>
      </c>
      <c r="O6442" s="3">
        <v>0.119474313022698</v>
      </c>
      <c r="P6442" s="3">
        <v>95.2213279678068</v>
      </c>
      <c r="Q6442" s="3">
        <v>-9.40540540540542</v>
      </c>
      <c r="R6442" s="3">
        <v>98.2456140350877</v>
      </c>
      <c r="S6442" s="3">
        <v>12.8619528619528</v>
      </c>
      <c r="T6442" s="3">
        <v>91.5828480677607</v>
      </c>
      <c r="U6442" s="3">
        <v>81.5817984832069</v>
      </c>
      <c r="V6442" s="3">
        <v>49.0033222591362</v>
      </c>
      <c r="W6442" s="3">
        <v>58.160512770741</v>
      </c>
      <c r="X6442" s="3">
        <v>52.3720349563046</v>
      </c>
      <c r="Y6442" s="3">
        <v>71.7143676595989</v>
      </c>
      <c r="Z6442" s="3">
        <v>55.3246753246753</v>
      </c>
      <c r="AA6442" s="3">
        <v>0.0571153873459656</v>
      </c>
      <c r="AB6442" s="3">
        <v>0.122672942060812</v>
      </c>
      <c r="AC6442" s="3">
        <v>-32.0754716981132</v>
      </c>
      <c r="AD6442" s="3">
        <v>0.51373525596343</v>
      </c>
      <c r="AE6442" s="5">
        <v>5</v>
      </c>
      <c r="AF6442" s="3">
        <v>1.37725690803996</v>
      </c>
      <c r="AG6442" s="3">
        <v>16.2564681338208</v>
      </c>
      <c r="AH6442" s="3">
        <v>35.4395480535452</v>
      </c>
      <c r="AI6442" s="3">
        <v>18.1291967841339</v>
      </c>
      <c r="AJ6442" s="3">
        <v>16.0007953420098</v>
      </c>
      <c r="AK6442" s="3"/>
      <c r="AL6442" s="3"/>
      <c r="AM6442" s="3"/>
      <c r="AN6442" s="5" t="s">
        <v>46</v>
      </c>
      <c r="AO6442" s="1"/>
      <c r="AP6442" s="1"/>
      <c r="AQ6442" s="1"/>
    </row>
    <row r="6443" spans="1:43">
      <c r="A6443" s="1" t="s">
        <v>15984</v>
      </c>
      <c r="B6443" s="1" t="s">
        <v>15985</v>
      </c>
      <c r="C6443" s="3">
        <v>8.01369863013699</v>
      </c>
      <c r="D6443" s="4">
        <v>41312</v>
      </c>
      <c r="E6443" s="3">
        <v>0.5592051518</v>
      </c>
      <c r="F6443" s="5" t="s">
        <v>15986</v>
      </c>
      <c r="G6443" s="5">
        <v>2158</v>
      </c>
      <c r="H6443" s="5" t="s">
        <v>55</v>
      </c>
      <c r="I6443" s="3">
        <v>2.39768499379908</v>
      </c>
      <c r="J6443" s="3">
        <v>88.626739261948</v>
      </c>
      <c r="K6443" s="3">
        <v>1.26737530662305</v>
      </c>
      <c r="L6443" s="3">
        <v>74.3502824858757</v>
      </c>
      <c r="M6443" s="3">
        <v>-1.9009900990099</v>
      </c>
      <c r="N6443" s="3">
        <v>93.0580490724117</v>
      </c>
      <c r="O6443" s="3">
        <v>0.609260763606807</v>
      </c>
      <c r="P6443" s="3">
        <v>96.4238410596026</v>
      </c>
      <c r="Q6443" s="3">
        <v>-0.800961153384056</v>
      </c>
      <c r="R6443" s="3">
        <v>95.3506097560976</v>
      </c>
      <c r="S6443" s="3">
        <v>34.9128540305011</v>
      </c>
      <c r="T6443" s="3">
        <v>88.96484375</v>
      </c>
      <c r="U6443" s="3">
        <v>82.9394387001477</v>
      </c>
      <c r="V6443" s="3">
        <v>84.9593495934959</v>
      </c>
      <c r="W6443" s="3">
        <v>58.7820512820513</v>
      </c>
      <c r="X6443" s="3">
        <v>84.8080133555927</v>
      </c>
      <c r="Y6443" s="3">
        <v>73.0957372466806</v>
      </c>
      <c r="Z6443" s="3">
        <v>84.6153846153846</v>
      </c>
      <c r="AA6443" s="3">
        <v>0.180843991377066</v>
      </c>
      <c r="AB6443" s="3">
        <v>0.148567899408656</v>
      </c>
      <c r="AC6443" s="3">
        <v>-21.7550274223035</v>
      </c>
      <c r="AD6443" s="3">
        <v>0.764439481476345</v>
      </c>
      <c r="AE6443" s="5">
        <v>3</v>
      </c>
      <c r="AF6443" s="3">
        <v>1.32412479971616</v>
      </c>
      <c r="AG6443" s="3">
        <v>36.8653829189681</v>
      </c>
      <c r="AH6443" s="3">
        <v>39.2252137473676</v>
      </c>
      <c r="AI6443" s="3">
        <v>15.5112776954766</v>
      </c>
      <c r="AJ6443" s="3">
        <v>13.0911549822193</v>
      </c>
      <c r="AK6443" s="3">
        <v>14.4716545340339</v>
      </c>
      <c r="AL6443" s="3"/>
      <c r="AM6443" s="3"/>
      <c r="AN6443" s="5" t="s">
        <v>46</v>
      </c>
      <c r="AO6443" s="1"/>
      <c r="AP6443" s="1"/>
      <c r="AQ6443" s="1"/>
    </row>
    <row r="6444" spans="1:43">
      <c r="A6444" s="1" t="s">
        <v>15987</v>
      </c>
      <c r="B6444" s="1" t="s">
        <v>15988</v>
      </c>
      <c r="C6444" s="3">
        <v>16.8520547945205</v>
      </c>
      <c r="D6444" s="4">
        <v>38086</v>
      </c>
      <c r="E6444" s="3">
        <v>22.7072399118</v>
      </c>
      <c r="F6444" s="5" t="s">
        <v>15989</v>
      </c>
      <c r="G6444" s="5">
        <v>1506</v>
      </c>
      <c r="H6444" s="5" t="s">
        <v>55</v>
      </c>
      <c r="I6444" s="3">
        <v>14.9572256462147</v>
      </c>
      <c r="J6444" s="3">
        <v>18.3908045977011</v>
      </c>
      <c r="K6444" s="3">
        <v>4.49870390500878</v>
      </c>
      <c r="L6444" s="3">
        <v>12.1468926553672</v>
      </c>
      <c r="M6444" s="3">
        <v>11.0646996089584</v>
      </c>
      <c r="N6444" s="3">
        <v>8.49790544584081</v>
      </c>
      <c r="O6444" s="3">
        <v>20.8423520871635</v>
      </c>
      <c r="P6444" s="3">
        <v>40.9933774834437</v>
      </c>
      <c r="Q6444" s="3">
        <v>21.4004724108668</v>
      </c>
      <c r="R6444" s="3">
        <v>56.25</v>
      </c>
      <c r="S6444" s="3">
        <v>86.8762097625423</v>
      </c>
      <c r="T6444" s="3">
        <v>19.921875</v>
      </c>
      <c r="U6444" s="3">
        <v>178.96701228158</v>
      </c>
      <c r="V6444" s="3">
        <v>25.3387533875339</v>
      </c>
      <c r="W6444" s="3">
        <v>143.627328465387</v>
      </c>
      <c r="X6444" s="3">
        <v>26.2103505843072</v>
      </c>
      <c r="Y6444" s="3">
        <v>196.36304057038</v>
      </c>
      <c r="Z6444" s="3">
        <v>23.9085239085239</v>
      </c>
      <c r="AA6444" s="3">
        <v>0.367415128266839</v>
      </c>
      <c r="AB6444" s="3">
        <v>0.326866679475892</v>
      </c>
      <c r="AC6444" s="3">
        <v>-25.0803212851406</v>
      </c>
      <c r="AD6444" s="3">
        <v>1.37497991613974</v>
      </c>
      <c r="AE6444" s="5">
        <v>3</v>
      </c>
      <c r="AF6444" s="3">
        <v>2.32104002187041</v>
      </c>
      <c r="AG6444" s="3">
        <v>90.4728744774021</v>
      </c>
      <c r="AH6444" s="3">
        <v>68.2665316848536</v>
      </c>
      <c r="AI6444" s="3">
        <v>31.5000179742269</v>
      </c>
      <c r="AJ6444" s="3">
        <v>31.3187004199386</v>
      </c>
      <c r="AK6444" s="3">
        <v>22.2744708291403</v>
      </c>
      <c r="AL6444" s="3">
        <v>22.9050553886626</v>
      </c>
      <c r="AM6444" s="3"/>
      <c r="AN6444" s="5" t="s">
        <v>46</v>
      </c>
      <c r="AO6444" s="1"/>
      <c r="AP6444" s="1"/>
      <c r="AQ6444" s="1"/>
    </row>
    <row r="6445" spans="1:43">
      <c r="A6445" s="1" t="s">
        <v>15990</v>
      </c>
      <c r="B6445" s="1" t="s">
        <v>15991</v>
      </c>
      <c r="C6445" s="3">
        <v>16.2109589041096</v>
      </c>
      <c r="D6445" s="4">
        <v>38320</v>
      </c>
      <c r="E6445" s="3">
        <v>9.0345068169</v>
      </c>
      <c r="F6445" s="5" t="s">
        <v>5396</v>
      </c>
      <c r="G6445" s="5">
        <v>665</v>
      </c>
      <c r="H6445" s="5" t="s">
        <v>116</v>
      </c>
      <c r="I6445" s="3">
        <v>9.1899836388342</v>
      </c>
      <c r="J6445" s="3">
        <v>40.6542056074766</v>
      </c>
      <c r="K6445" s="3">
        <v>3.20559865799959</v>
      </c>
      <c r="L6445" s="3">
        <v>44.4954128440367</v>
      </c>
      <c r="M6445" s="3">
        <v>3.45235280208088</v>
      </c>
      <c r="N6445" s="3">
        <v>55.1401869158878</v>
      </c>
      <c r="O6445" s="3">
        <v>15.9418156120256</v>
      </c>
      <c r="P6445" s="3">
        <v>43.5</v>
      </c>
      <c r="Q6445" s="3">
        <v>19.4050218340611</v>
      </c>
      <c r="R6445" s="3">
        <v>47.6190476190476</v>
      </c>
      <c r="S6445" s="3">
        <v>56.4921902945034</v>
      </c>
      <c r="T6445" s="3">
        <v>43.558282208589</v>
      </c>
      <c r="U6445" s="3">
        <v>98.6228813559322</v>
      </c>
      <c r="V6445" s="3">
        <v>47.0588235294118</v>
      </c>
      <c r="W6445" s="3">
        <v>75.9540620252033</v>
      </c>
      <c r="X6445" s="3">
        <v>43.956043956044</v>
      </c>
      <c r="Y6445" s="3">
        <v>148.140912528359</v>
      </c>
      <c r="Z6445" s="3">
        <v>30.2325581395349</v>
      </c>
      <c r="AA6445" s="3">
        <v>0.281991857636043</v>
      </c>
      <c r="AB6445" s="3">
        <v>0.203868328485927</v>
      </c>
      <c r="AC6445" s="3">
        <v>-20.669332772048</v>
      </c>
      <c r="AD6445" s="3">
        <v>1.00072219708247</v>
      </c>
      <c r="AE6445" s="5">
        <v>4</v>
      </c>
      <c r="AF6445" s="3">
        <v>1.47417056550179</v>
      </c>
      <c r="AG6445" s="3">
        <v>44.7034610991687</v>
      </c>
      <c r="AH6445" s="3">
        <v>41.9985134562587</v>
      </c>
      <c r="AI6445" s="3">
        <v>19.3736056282877</v>
      </c>
      <c r="AJ6445" s="3">
        <v>20.2137459702932</v>
      </c>
      <c r="AK6445" s="3">
        <v>17.7471725561876</v>
      </c>
      <c r="AL6445" s="3">
        <v>20.8356979635401</v>
      </c>
      <c r="AM6445" s="3"/>
      <c r="AN6445" s="5" t="s">
        <v>46</v>
      </c>
      <c r="AO6445" s="1"/>
      <c r="AP6445" s="1"/>
      <c r="AQ6445" s="1"/>
    </row>
    <row r="6446" spans="1:43">
      <c r="A6446" s="1" t="s">
        <v>15992</v>
      </c>
      <c r="B6446" s="1" t="s">
        <v>15993</v>
      </c>
      <c r="C6446" s="3">
        <v>15.2630136986301</v>
      </c>
      <c r="D6446" s="4">
        <v>38666</v>
      </c>
      <c r="E6446" s="3">
        <v>18.7678973487</v>
      </c>
      <c r="F6446" s="5" t="s">
        <v>15994</v>
      </c>
      <c r="G6446" s="5">
        <v>226</v>
      </c>
      <c r="H6446" s="5" t="s">
        <v>55</v>
      </c>
      <c r="I6446" s="3">
        <v>13.907084551043</v>
      </c>
      <c r="J6446" s="3">
        <v>24.6823956442831</v>
      </c>
      <c r="K6446" s="3">
        <v>3.00738175521737</v>
      </c>
      <c r="L6446" s="3">
        <v>40.9039548022599</v>
      </c>
      <c r="M6446" s="3">
        <v>8.12129328486702</v>
      </c>
      <c r="N6446" s="3">
        <v>24.2968282465589</v>
      </c>
      <c r="O6446" s="3">
        <v>22.0362772619305</v>
      </c>
      <c r="P6446" s="3">
        <v>34.3046357615894</v>
      </c>
      <c r="Q6446" s="3">
        <v>20.8747727515774</v>
      </c>
      <c r="R6446" s="3">
        <v>58.765243902439</v>
      </c>
      <c r="S6446" s="3">
        <v>77.3297772199561</v>
      </c>
      <c r="T6446" s="3">
        <v>31.93359375</v>
      </c>
      <c r="U6446" s="3">
        <v>151.687041681462</v>
      </c>
      <c r="V6446" s="3">
        <v>44.1734417344173</v>
      </c>
      <c r="W6446" s="3">
        <v>114.302103628234</v>
      </c>
      <c r="X6446" s="3">
        <v>47.9131886477462</v>
      </c>
      <c r="Y6446" s="3">
        <v>135.715021137734</v>
      </c>
      <c r="Z6446" s="3">
        <v>52.5987525987526</v>
      </c>
      <c r="AA6446" s="3">
        <v>0.312069042234551</v>
      </c>
      <c r="AB6446" s="3">
        <v>0.256826062697511</v>
      </c>
      <c r="AC6446" s="3">
        <v>-28.1825460368295</v>
      </c>
      <c r="AD6446" s="3">
        <v>1.02427861185266</v>
      </c>
      <c r="AE6446" s="5">
        <v>3</v>
      </c>
      <c r="AF6446" s="3">
        <v>1.97604704547813</v>
      </c>
      <c r="AG6446" s="3">
        <v>68.6958226326416</v>
      </c>
      <c r="AH6446" s="3">
        <v>61.0168050418469</v>
      </c>
      <c r="AI6446" s="3">
        <v>27.3010002222131</v>
      </c>
      <c r="AJ6446" s="3">
        <v>22.0164034108133</v>
      </c>
      <c r="AK6446" s="3">
        <v>18.0031884824495</v>
      </c>
      <c r="AL6446" s="3">
        <v>19.6847099792395</v>
      </c>
      <c r="AM6446" s="3"/>
      <c r="AN6446" s="5" t="s">
        <v>46</v>
      </c>
      <c r="AO6446" s="1"/>
      <c r="AP6446" s="1"/>
      <c r="AQ6446" s="1"/>
    </row>
    <row r="6447" spans="1:43">
      <c r="A6447" s="1" t="s">
        <v>15995</v>
      </c>
      <c r="B6447" s="1" t="s">
        <v>15996</v>
      </c>
      <c r="C6447" s="3">
        <v>14.6082191780822</v>
      </c>
      <c r="D6447" s="4">
        <v>38905</v>
      </c>
      <c r="E6447" s="3">
        <v>142.4022397459</v>
      </c>
      <c r="F6447" s="5" t="s">
        <v>10488</v>
      </c>
      <c r="G6447" s="5">
        <v>2753</v>
      </c>
      <c r="H6447" s="5" t="s">
        <v>64</v>
      </c>
      <c r="I6447" s="3">
        <v>0.210852042778968</v>
      </c>
      <c r="J6447" s="3">
        <v>94.1690962099125</v>
      </c>
      <c r="K6447" s="3">
        <v>0.0311557923055367</v>
      </c>
      <c r="L6447" s="3">
        <v>92.8571428571429</v>
      </c>
      <c r="M6447" s="3">
        <v>0.159341426742164</v>
      </c>
      <c r="N6447" s="3">
        <v>92.5655976676385</v>
      </c>
      <c r="O6447" s="3">
        <v>0.489861388411434</v>
      </c>
      <c r="P6447" s="3">
        <v>94.0058479532164</v>
      </c>
      <c r="Q6447" s="3">
        <v>0.946935223184046</v>
      </c>
      <c r="R6447" s="3">
        <v>92.1597633136095</v>
      </c>
      <c r="S6447" s="3">
        <v>1.71492513907397</v>
      </c>
      <c r="T6447" s="3">
        <v>90.8545727136432</v>
      </c>
      <c r="U6447" s="3">
        <v>3.8840627817355</v>
      </c>
      <c r="V6447" s="3">
        <v>91.6666666666667</v>
      </c>
      <c r="W6447" s="3">
        <v>6.91854642377861</v>
      </c>
      <c r="X6447" s="3">
        <v>92.4382716049383</v>
      </c>
      <c r="Y6447" s="3">
        <v>13.5719727564063</v>
      </c>
      <c r="Z6447" s="3">
        <v>90.7268170426065</v>
      </c>
      <c r="AA6447" s="3">
        <v>-0.662049634853408</v>
      </c>
      <c r="AB6447" s="3">
        <v>0.577989447687564</v>
      </c>
      <c r="AC6447" s="3">
        <v>0</v>
      </c>
      <c r="AD6447" s="3"/>
      <c r="AE6447" s="5"/>
      <c r="AF6447" s="3">
        <v>0.18424404848247</v>
      </c>
      <c r="AG6447" s="3">
        <v>1.29748519998794</v>
      </c>
      <c r="AH6447" s="3">
        <v>1.40408254421336</v>
      </c>
      <c r="AI6447" s="3">
        <v>1.69068921801299</v>
      </c>
      <c r="AJ6447" s="3">
        <v>1.91678171586811</v>
      </c>
      <c r="AK6447" s="3">
        <v>1.98085837241087</v>
      </c>
      <c r="AL6447" s="3">
        <v>2.23238390821641</v>
      </c>
      <c r="AM6447" s="3"/>
      <c r="AN6447" s="5" t="s">
        <v>46</v>
      </c>
      <c r="AO6447" s="1"/>
      <c r="AP6447" s="1"/>
      <c r="AQ6447" s="1"/>
    </row>
    <row r="6448" spans="1:43">
      <c r="A6448" s="1" t="s">
        <v>15997</v>
      </c>
      <c r="B6448" s="1" t="s">
        <v>15998</v>
      </c>
      <c r="C6448" s="3">
        <v>14.1917808219178</v>
      </c>
      <c r="D6448" s="4">
        <v>39057</v>
      </c>
      <c r="E6448" s="3">
        <v>11.2371412388</v>
      </c>
      <c r="F6448" s="5" t="s">
        <v>15999</v>
      </c>
      <c r="G6448" s="5">
        <v>714</v>
      </c>
      <c r="H6448" s="5" t="s">
        <v>55</v>
      </c>
      <c r="I6448" s="3">
        <v>9.7416766382769</v>
      </c>
      <c r="J6448" s="3">
        <v>54.0834845735027</v>
      </c>
      <c r="K6448" s="3">
        <v>1.56341606410006</v>
      </c>
      <c r="L6448" s="3">
        <v>69.54802259887</v>
      </c>
      <c r="M6448" s="3">
        <v>5.52998510897522</v>
      </c>
      <c r="N6448" s="3">
        <v>46.3794135248354</v>
      </c>
      <c r="O6448" s="3">
        <v>19.2793206334634</v>
      </c>
      <c r="P6448" s="3">
        <v>49.8675496688742</v>
      </c>
      <c r="Q6448" s="3">
        <v>11.1103192702395</v>
      </c>
      <c r="R6448" s="3">
        <v>83.4603658536585</v>
      </c>
      <c r="S6448" s="3">
        <v>48.3585498144448</v>
      </c>
      <c r="T6448" s="3">
        <v>76.85546875</v>
      </c>
      <c r="U6448" s="3">
        <v>107.106801275239</v>
      </c>
      <c r="V6448" s="3">
        <v>72.2222222222222</v>
      </c>
      <c r="W6448" s="3">
        <v>59.7929691503536</v>
      </c>
      <c r="X6448" s="3">
        <v>83.9732888146911</v>
      </c>
      <c r="Y6448" s="3">
        <v>120.628059892375</v>
      </c>
      <c r="Z6448" s="3">
        <v>60.4989604989605</v>
      </c>
      <c r="AA6448" s="3">
        <v>0.192563635061015</v>
      </c>
      <c r="AB6448" s="3">
        <v>0.131519036647977</v>
      </c>
      <c r="AC6448" s="3">
        <v>-36.6337555886736</v>
      </c>
      <c r="AD6448" s="3">
        <v>0.460693815324638</v>
      </c>
      <c r="AE6448" s="5">
        <v>3</v>
      </c>
      <c r="AF6448" s="3">
        <v>1.30497339987427</v>
      </c>
      <c r="AG6448" s="3">
        <v>52.9236879198486</v>
      </c>
      <c r="AH6448" s="3">
        <v>47.006672405175</v>
      </c>
      <c r="AI6448" s="3">
        <v>14.5126817397345</v>
      </c>
      <c r="AJ6448" s="3">
        <v>21.0544447982576</v>
      </c>
      <c r="AK6448" s="3">
        <v>19.1406382755649</v>
      </c>
      <c r="AL6448" s="3">
        <v>18.8524939651985</v>
      </c>
      <c r="AM6448" s="3"/>
      <c r="AN6448" s="5" t="s">
        <v>46</v>
      </c>
      <c r="AO6448" s="1"/>
      <c r="AP6448" s="1"/>
      <c r="AQ6448" s="1"/>
    </row>
    <row r="6449" spans="1:43">
      <c r="A6449" s="1" t="s">
        <v>16000</v>
      </c>
      <c r="B6449" s="1" t="s">
        <v>16001</v>
      </c>
      <c r="C6449" s="3">
        <v>12.613698630137</v>
      </c>
      <c r="D6449" s="4">
        <v>39633</v>
      </c>
      <c r="E6449" s="3">
        <v>0.3488803394</v>
      </c>
      <c r="F6449" s="5" t="s">
        <v>16002</v>
      </c>
      <c r="G6449" s="5">
        <v>213</v>
      </c>
      <c r="H6449" s="5" t="s">
        <v>55</v>
      </c>
      <c r="I6449" s="3">
        <v>0.439658153435749</v>
      </c>
      <c r="J6449" s="3">
        <v>93.8898971566848</v>
      </c>
      <c r="K6449" s="3">
        <v>0.142836034083641</v>
      </c>
      <c r="L6449" s="3">
        <v>87.7401129943503</v>
      </c>
      <c r="M6449" s="3">
        <v>-3.77662091812588</v>
      </c>
      <c r="N6449" s="3">
        <v>96.0502692998205</v>
      </c>
      <c r="O6449" s="3">
        <v>9.9264705882353</v>
      </c>
      <c r="P6449" s="3">
        <v>80.9933774834437</v>
      </c>
      <c r="Q6449" s="3">
        <v>14.6886281588448</v>
      </c>
      <c r="R6449" s="3">
        <v>75.1524390243902</v>
      </c>
      <c r="S6449" s="3">
        <v>63.1912673569307</v>
      </c>
      <c r="T6449" s="3">
        <v>54.19921875</v>
      </c>
      <c r="U6449" s="3">
        <v>114.382117250105</v>
      </c>
      <c r="V6449" s="3">
        <v>67.8861788617886</v>
      </c>
      <c r="W6449" s="3">
        <v>75.1852490091332</v>
      </c>
      <c r="X6449" s="3">
        <v>75.1252086811352</v>
      </c>
      <c r="Y6449" s="3">
        <v>111.83928485662</v>
      </c>
      <c r="Z6449" s="3">
        <v>66.7359667359667</v>
      </c>
      <c r="AA6449" s="3">
        <v>0.249388464503922</v>
      </c>
      <c r="AB6449" s="3">
        <v>0.176002130013241</v>
      </c>
      <c r="AC6449" s="3">
        <v>-31.1503594873398</v>
      </c>
      <c r="AD6449" s="3">
        <v>0.658372874518273</v>
      </c>
      <c r="AE6449" s="5">
        <v>3</v>
      </c>
      <c r="AF6449" s="3">
        <v>1.56743251675658</v>
      </c>
      <c r="AG6449" s="3">
        <v>50.9700522435613</v>
      </c>
      <c r="AH6449" s="3">
        <v>48.9126767073131</v>
      </c>
      <c r="AI6449" s="3">
        <v>17.5834453174873</v>
      </c>
      <c r="AJ6449" s="3">
        <v>20.8991003191348</v>
      </c>
      <c r="AK6449" s="3">
        <v>16.606634018194</v>
      </c>
      <c r="AL6449" s="3">
        <v>18.3546359986556</v>
      </c>
      <c r="AM6449" s="3"/>
      <c r="AN6449" s="5" t="s">
        <v>46</v>
      </c>
      <c r="AO6449" s="1"/>
      <c r="AP6449" s="1"/>
      <c r="AQ6449" s="1"/>
    </row>
    <row r="6450" spans="1:43">
      <c r="A6450" s="1" t="s">
        <v>16003</v>
      </c>
      <c r="B6450" s="1" t="s">
        <v>16004</v>
      </c>
      <c r="C6450" s="3">
        <v>11.6739726027397</v>
      </c>
      <c r="D6450" s="4">
        <v>39976</v>
      </c>
      <c r="E6450" s="3">
        <v>3.8920692503</v>
      </c>
      <c r="F6450" s="5" t="s">
        <v>16005</v>
      </c>
      <c r="G6450" s="5">
        <v>237</v>
      </c>
      <c r="H6450" s="5" t="s">
        <v>55</v>
      </c>
      <c r="I6450" s="3">
        <v>15.5744897620525</v>
      </c>
      <c r="J6450" s="3">
        <v>14.821536600121</v>
      </c>
      <c r="K6450" s="3">
        <v>5.02645502645503</v>
      </c>
      <c r="L6450" s="3">
        <v>6.72316384180791</v>
      </c>
      <c r="M6450" s="3">
        <v>6.95976855947213</v>
      </c>
      <c r="N6450" s="3">
        <v>33.5128665469779</v>
      </c>
      <c r="O6450" s="3">
        <v>24.253646847632</v>
      </c>
      <c r="P6450" s="3">
        <v>25.0331125827815</v>
      </c>
      <c r="Q6450" s="3">
        <v>28.1319708701381</v>
      </c>
      <c r="R6450" s="3">
        <v>36.8140243902439</v>
      </c>
      <c r="S6450" s="3">
        <v>101.555014463841</v>
      </c>
      <c r="T6450" s="3">
        <v>8.49609375</v>
      </c>
      <c r="U6450" s="3">
        <v>231.400612415612</v>
      </c>
      <c r="V6450" s="3">
        <v>6.23306233062331</v>
      </c>
      <c r="W6450" s="3">
        <v>171.894736304727</v>
      </c>
      <c r="X6450" s="3">
        <v>11.686143572621</v>
      </c>
      <c r="Y6450" s="3">
        <v>287.690012694435</v>
      </c>
      <c r="Z6450" s="3">
        <v>3.32640332640333</v>
      </c>
      <c r="AA6450" s="3">
        <v>0.350721642559439</v>
      </c>
      <c r="AB6450" s="3">
        <v>0.330719122335749</v>
      </c>
      <c r="AC6450" s="3">
        <v>-29.1725105189341</v>
      </c>
      <c r="AD6450" s="3">
        <v>1.35359675889994</v>
      </c>
      <c r="AE6450" s="5">
        <v>3</v>
      </c>
      <c r="AF6450" s="3">
        <v>2.75452720674372</v>
      </c>
      <c r="AG6450" s="3">
        <v>105.164101391664</v>
      </c>
      <c r="AH6450" s="3">
        <v>86.1063091121746</v>
      </c>
      <c r="AI6450" s="3">
        <v>38.833798979936</v>
      </c>
      <c r="AJ6450" s="3">
        <v>42.0230621743898</v>
      </c>
      <c r="AK6450" s="3">
        <v>32.098796904987</v>
      </c>
      <c r="AL6450" s="3">
        <v>27.8775477939641</v>
      </c>
      <c r="AM6450" s="3"/>
      <c r="AN6450" s="5" t="s">
        <v>46</v>
      </c>
      <c r="AO6450" s="1"/>
      <c r="AP6450" s="1"/>
      <c r="AQ6450" s="1"/>
    </row>
    <row r="6451" spans="1:43">
      <c r="A6451" s="1" t="s">
        <v>16006</v>
      </c>
      <c r="B6451" s="1" t="s">
        <v>16007</v>
      </c>
      <c r="C6451" s="3">
        <v>11.0054794520548</v>
      </c>
      <c r="D6451" s="4">
        <v>40220</v>
      </c>
      <c r="E6451" s="3">
        <v>9.5868813867</v>
      </c>
      <c r="F6451" s="5" t="s">
        <v>15147</v>
      </c>
      <c r="G6451" s="5">
        <v>442</v>
      </c>
      <c r="H6451" s="5" t="s">
        <v>60</v>
      </c>
      <c r="I6451" s="3">
        <v>7.02272259216034</v>
      </c>
      <c r="J6451" s="3">
        <v>48.9087301587302</v>
      </c>
      <c r="K6451" s="3">
        <v>2.53880557747961</v>
      </c>
      <c r="L6451" s="3">
        <v>45.4458293384468</v>
      </c>
      <c r="M6451" s="3">
        <v>3.98879402347917</v>
      </c>
      <c r="N6451" s="3">
        <v>30.4648862512364</v>
      </c>
      <c r="O6451" s="3">
        <v>7.56917132408748</v>
      </c>
      <c r="P6451" s="3">
        <v>57.4036511156187</v>
      </c>
      <c r="Q6451" s="3">
        <v>13.4643377001455</v>
      </c>
      <c r="R6451" s="3">
        <v>49.0052356020942</v>
      </c>
      <c r="S6451" s="3">
        <v>24.0892943180835</v>
      </c>
      <c r="T6451" s="3">
        <v>68.719806763285</v>
      </c>
      <c r="U6451" s="3">
        <v>34.1840182154994</v>
      </c>
      <c r="V6451" s="3">
        <v>79.4567062818336</v>
      </c>
      <c r="W6451" s="3">
        <v>23.4414001937105</v>
      </c>
      <c r="X6451" s="3">
        <v>75.9090909090909</v>
      </c>
      <c r="Y6451" s="3">
        <v>98.8053669029519</v>
      </c>
      <c r="Z6451" s="3">
        <v>36.2459546925566</v>
      </c>
      <c r="AA6451" s="3">
        <v>0.149729947232105</v>
      </c>
      <c r="AB6451" s="3">
        <v>0.0741856197278242</v>
      </c>
      <c r="AC6451" s="3">
        <v>-20.2454698083715</v>
      </c>
      <c r="AD6451" s="3">
        <v>0.358520319603095</v>
      </c>
      <c r="AE6451" s="5">
        <v>3</v>
      </c>
      <c r="AF6451" s="3">
        <v>0.499618820365637</v>
      </c>
      <c r="AG6451" s="3">
        <v>12.4855364354984</v>
      </c>
      <c r="AH6451" s="3">
        <v>20.0200581220645</v>
      </c>
      <c r="AI6451" s="3">
        <v>8.30360324700106</v>
      </c>
      <c r="AJ6451" s="3">
        <v>14.8890209129204</v>
      </c>
      <c r="AK6451" s="3">
        <v>11.6188866482113</v>
      </c>
      <c r="AL6451" s="3">
        <v>14.478587346689</v>
      </c>
      <c r="AM6451" s="3"/>
      <c r="AN6451" s="5" t="s">
        <v>46</v>
      </c>
      <c r="AO6451" s="1"/>
      <c r="AP6451" s="1"/>
      <c r="AQ6451" s="1"/>
    </row>
    <row r="6452" spans="1:43">
      <c r="A6452" s="1" t="s">
        <v>16008</v>
      </c>
      <c r="B6452" s="1" t="s">
        <v>16009</v>
      </c>
      <c r="C6452" s="3">
        <v>10.0054794520548</v>
      </c>
      <c r="D6452" s="4">
        <v>40585</v>
      </c>
      <c r="E6452" s="3">
        <v>7.6536454825</v>
      </c>
      <c r="F6452" s="5" t="s">
        <v>5053</v>
      </c>
      <c r="G6452" s="5">
        <v>687</v>
      </c>
      <c r="H6452" s="5" t="s">
        <v>45</v>
      </c>
      <c r="I6452" s="3">
        <v>3.94511149228131</v>
      </c>
      <c r="J6452" s="3">
        <v>7.32484076433121</v>
      </c>
      <c r="K6452" s="3">
        <v>1.16861435726211</v>
      </c>
      <c r="L6452" s="3">
        <v>12.5776397515528</v>
      </c>
      <c r="M6452" s="3">
        <v>2.36486486486487</v>
      </c>
      <c r="N6452" s="3">
        <v>3.33333333333333</v>
      </c>
      <c r="O6452" s="3">
        <v>6.03674540682414</v>
      </c>
      <c r="P6452" s="3">
        <v>10.4304635761589</v>
      </c>
      <c r="Q6452" s="3">
        <v>3.41296928327646</v>
      </c>
      <c r="R6452" s="3">
        <v>40.7534246575342</v>
      </c>
      <c r="S6452" s="3">
        <v>14.9244214963764</v>
      </c>
      <c r="T6452" s="3">
        <v>18.4557438794727</v>
      </c>
      <c r="U6452" s="3">
        <v>21.4475740149496</v>
      </c>
      <c r="V6452" s="3">
        <v>36.5180467091295</v>
      </c>
      <c r="W6452" s="3">
        <v>25.2244778637511</v>
      </c>
      <c r="X6452" s="3">
        <v>38.1516587677725</v>
      </c>
      <c r="Y6452" s="3">
        <v>32.3108242854983</v>
      </c>
      <c r="Z6452" s="3">
        <v>32.0675105485232</v>
      </c>
      <c r="AA6452" s="3">
        <v>0.265655785067771</v>
      </c>
      <c r="AB6452" s="3">
        <v>0.290740023272452</v>
      </c>
      <c r="AC6452" s="3">
        <v>-3.44537815126049</v>
      </c>
      <c r="AD6452" s="3">
        <v>2.25561474670043</v>
      </c>
      <c r="AE6452" s="5">
        <v>2</v>
      </c>
      <c r="AF6452" s="3">
        <v>0.551477263913108</v>
      </c>
      <c r="AG6452" s="3">
        <v>12.814239503382</v>
      </c>
      <c r="AH6452" s="3">
        <v>9.39693914776729</v>
      </c>
      <c r="AI6452" s="3">
        <v>6.72974150813161</v>
      </c>
      <c r="AJ6452" s="3">
        <v>6.26451339396985</v>
      </c>
      <c r="AK6452" s="3">
        <v>5.70348271436352</v>
      </c>
      <c r="AL6452" s="3">
        <v>7.69032532116045</v>
      </c>
      <c r="AM6452" s="3"/>
      <c r="AN6452" s="5" t="s">
        <v>46</v>
      </c>
      <c r="AO6452" s="1"/>
      <c r="AP6452" s="1"/>
      <c r="AQ6452" s="1"/>
    </row>
    <row r="6453" spans="1:43">
      <c r="A6453" s="1" t="s">
        <v>16010</v>
      </c>
      <c r="B6453" s="1" t="s">
        <v>16011</v>
      </c>
      <c r="C6453" s="3">
        <v>9.18082191780822</v>
      </c>
      <c r="D6453" s="4">
        <v>40886</v>
      </c>
      <c r="E6453" s="3">
        <v>1.9333625881</v>
      </c>
      <c r="F6453" s="5" t="s">
        <v>5053</v>
      </c>
      <c r="G6453" s="5">
        <v>722</v>
      </c>
      <c r="H6453" s="5" t="s">
        <v>45</v>
      </c>
      <c r="I6453" s="3">
        <v>12.093023255814</v>
      </c>
      <c r="J6453" s="3">
        <v>0.477707006369427</v>
      </c>
      <c r="K6453" s="3">
        <v>3.04649919828968</v>
      </c>
      <c r="L6453" s="3">
        <v>0.46583850931677</v>
      </c>
      <c r="M6453" s="3">
        <v>6.87361419068737</v>
      </c>
      <c r="N6453" s="3">
        <v>0.158730158730159</v>
      </c>
      <c r="O6453" s="3">
        <v>20.0498132004981</v>
      </c>
      <c r="P6453" s="3">
        <v>0.165562913907285</v>
      </c>
      <c r="Q6453" s="3">
        <v>11.638679791546</v>
      </c>
      <c r="R6453" s="3">
        <v>3.76712328767123</v>
      </c>
      <c r="S6453" s="3">
        <v>33.8888888888889</v>
      </c>
      <c r="T6453" s="3">
        <v>1.50659133709981</v>
      </c>
      <c r="U6453" s="3">
        <v>60.2660016625104</v>
      </c>
      <c r="V6453" s="3">
        <v>1.91082802547771</v>
      </c>
      <c r="W6453" s="3">
        <v>50.5074160811866</v>
      </c>
      <c r="X6453" s="3">
        <v>4.50236966824645</v>
      </c>
      <c r="Y6453" s="3">
        <v>38.10888252149</v>
      </c>
      <c r="Z6453" s="3">
        <v>21.5189873417722</v>
      </c>
      <c r="AA6453" s="3">
        <v>0.221780450844334</v>
      </c>
      <c r="AB6453" s="3">
        <v>0.20530740621429</v>
      </c>
      <c r="AC6453" s="3">
        <v>-12.396694214876</v>
      </c>
      <c r="AD6453" s="3">
        <v>1.17546545528021</v>
      </c>
      <c r="AE6453" s="5">
        <v>4</v>
      </c>
      <c r="AF6453" s="3">
        <v>0.969992518164862</v>
      </c>
      <c r="AG6453" s="3">
        <v>29.0981320749735</v>
      </c>
      <c r="AH6453" s="3">
        <v>25.9302930788902</v>
      </c>
      <c r="AI6453" s="3">
        <v>13.2213725656256</v>
      </c>
      <c r="AJ6453" s="3">
        <v>9.64357001343221</v>
      </c>
      <c r="AK6453" s="3">
        <v>3.55810549501141</v>
      </c>
      <c r="AL6453" s="3">
        <v>11.3346478816643</v>
      </c>
      <c r="AM6453" s="3"/>
      <c r="AN6453" s="5" t="s">
        <v>46</v>
      </c>
      <c r="AO6453" s="1"/>
      <c r="AP6453" s="1"/>
      <c r="AQ6453" s="1"/>
    </row>
    <row r="6454" spans="1:43">
      <c r="A6454" s="1" t="s">
        <v>16012</v>
      </c>
      <c r="B6454" s="1" t="s">
        <v>16013</v>
      </c>
      <c r="C6454" s="3">
        <v>16.7369863013699</v>
      </c>
      <c r="D6454" s="4">
        <v>38128</v>
      </c>
      <c r="E6454" s="3">
        <v>13.101594681</v>
      </c>
      <c r="F6454" s="5" t="s">
        <v>1902</v>
      </c>
      <c r="G6454" s="5">
        <v>1150</v>
      </c>
      <c r="H6454" s="5" t="s">
        <v>55</v>
      </c>
      <c r="I6454" s="3">
        <v>0.774183033167609</v>
      </c>
      <c r="J6454" s="3">
        <v>93.2849364791289</v>
      </c>
      <c r="K6454" s="3">
        <v>1.07069881487534</v>
      </c>
      <c r="L6454" s="3">
        <v>76.8361581920904</v>
      </c>
      <c r="M6454" s="3">
        <v>0.316378680944268</v>
      </c>
      <c r="N6454" s="3">
        <v>86.5350089766607</v>
      </c>
      <c r="O6454" s="3">
        <v>0.831702544031301</v>
      </c>
      <c r="P6454" s="3">
        <v>96.3576158940397</v>
      </c>
      <c r="Q6454" s="3">
        <v>6.12770339855818</v>
      </c>
      <c r="R6454" s="3">
        <v>90.2439024390244</v>
      </c>
      <c r="S6454" s="3">
        <v>23.5858484909054</v>
      </c>
      <c r="T6454" s="3">
        <v>95.41015625</v>
      </c>
      <c r="U6454" s="3">
        <v>44.1762854144806</v>
      </c>
      <c r="V6454" s="3">
        <v>97.5609756097561</v>
      </c>
      <c r="W6454" s="3">
        <v>37.1409559720528</v>
      </c>
      <c r="X6454" s="3">
        <v>95.4924874791319</v>
      </c>
      <c r="Y6454" s="3">
        <v>43.4404361442988</v>
      </c>
      <c r="Z6454" s="3">
        <v>93.970893970894</v>
      </c>
      <c r="AA6454" s="3">
        <v>0.189991994570308</v>
      </c>
      <c r="AB6454" s="3">
        <v>0.144460317706338</v>
      </c>
      <c r="AC6454" s="3">
        <v>-16.1394046260761</v>
      </c>
      <c r="AD6454" s="3">
        <v>0.686568600158689</v>
      </c>
      <c r="AE6454" s="5">
        <v>3</v>
      </c>
      <c r="AF6454" s="3">
        <v>0.798247545806067</v>
      </c>
      <c r="AG6454" s="3">
        <v>17.0220444005681</v>
      </c>
      <c r="AH6454" s="3">
        <v>23.0104569020685</v>
      </c>
      <c r="AI6454" s="3">
        <v>10.4921898996139</v>
      </c>
      <c r="AJ6454" s="3">
        <v>11.9665823051751</v>
      </c>
      <c r="AK6454" s="3">
        <v>8.53368717009559</v>
      </c>
      <c r="AL6454" s="3">
        <v>11.5138508246603</v>
      </c>
      <c r="AM6454" s="3"/>
      <c r="AN6454" s="5" t="s">
        <v>46</v>
      </c>
      <c r="AO6454" s="1"/>
      <c r="AP6454" s="1"/>
      <c r="AQ6454" s="1"/>
    </row>
    <row r="6455" spans="1:43">
      <c r="A6455" s="1" t="s">
        <v>16014</v>
      </c>
      <c r="B6455" s="1" t="s">
        <v>16015</v>
      </c>
      <c r="C6455" s="3">
        <v>16.1917808219178</v>
      </c>
      <c r="D6455" s="4">
        <v>38327</v>
      </c>
      <c r="E6455" s="3">
        <v>1.4154930816</v>
      </c>
      <c r="F6455" s="5" t="s">
        <v>871</v>
      </c>
      <c r="G6455" s="5">
        <v>1818</v>
      </c>
      <c r="H6455" s="5" t="s">
        <v>64</v>
      </c>
      <c r="I6455" s="3">
        <v>0.246539821960878</v>
      </c>
      <c r="J6455" s="3">
        <v>76.3848396501458</v>
      </c>
      <c r="K6455" s="3">
        <v>0.0412074697591147</v>
      </c>
      <c r="L6455" s="3">
        <v>48.6880466472303</v>
      </c>
      <c r="M6455" s="3">
        <v>0.191984803201456</v>
      </c>
      <c r="N6455" s="3">
        <v>65.3061224489796</v>
      </c>
      <c r="O6455" s="3">
        <v>0.541894625876618</v>
      </c>
      <c r="P6455" s="3">
        <v>84.5029239766082</v>
      </c>
      <c r="Q6455" s="3">
        <v>0.980307689592994</v>
      </c>
      <c r="R6455" s="3">
        <v>90.0887573964497</v>
      </c>
      <c r="S6455" s="3">
        <v>1.63536304722862</v>
      </c>
      <c r="T6455" s="3">
        <v>93.5532233883059</v>
      </c>
      <c r="U6455" s="3">
        <v>3.8490920812959</v>
      </c>
      <c r="V6455" s="3">
        <v>92.4382716049383</v>
      </c>
      <c r="W6455" s="3">
        <v>6.99886992943867</v>
      </c>
      <c r="X6455" s="3">
        <v>91.5123456790123</v>
      </c>
      <c r="Y6455" s="3">
        <v>13.8945181426756</v>
      </c>
      <c r="Z6455" s="3">
        <v>87.719298245614</v>
      </c>
      <c r="AA6455" s="3">
        <v>-0.411490249082744</v>
      </c>
      <c r="AB6455" s="3">
        <v>0.479459995434032</v>
      </c>
      <c r="AC6455" s="3">
        <v>0</v>
      </c>
      <c r="AD6455" s="3"/>
      <c r="AE6455" s="5"/>
      <c r="AF6455" s="3">
        <v>0.18577635643321</v>
      </c>
      <c r="AG6455" s="3">
        <v>1.24272130666463</v>
      </c>
      <c r="AH6455" s="3">
        <v>1.42337345738155</v>
      </c>
      <c r="AI6455" s="3">
        <v>1.73255756643274</v>
      </c>
      <c r="AJ6455" s="3">
        <v>1.98568625878048</v>
      </c>
      <c r="AK6455" s="3">
        <v>2.07185873976121</v>
      </c>
      <c r="AL6455" s="3">
        <v>2.31288191258112</v>
      </c>
      <c r="AM6455" s="3"/>
      <c r="AN6455" s="5" t="s">
        <v>46</v>
      </c>
      <c r="AO6455" s="1"/>
      <c r="AP6455" s="1"/>
      <c r="AQ6455" s="1"/>
    </row>
    <row r="6456" spans="1:43">
      <c r="A6456" s="1" t="s">
        <v>16016</v>
      </c>
      <c r="B6456" s="1" t="s">
        <v>16017</v>
      </c>
      <c r="C6456" s="3">
        <v>15.1561643835616</v>
      </c>
      <c r="D6456" s="4">
        <v>38705</v>
      </c>
      <c r="E6456" s="3">
        <v>34.8167134625</v>
      </c>
      <c r="F6456" s="5" t="s">
        <v>16018</v>
      </c>
      <c r="G6456" s="5">
        <v>5348</v>
      </c>
      <c r="H6456" s="5" t="s">
        <v>55</v>
      </c>
      <c r="I6456" s="3">
        <v>9.75808774119228</v>
      </c>
      <c r="J6456" s="3">
        <v>53.9019963702359</v>
      </c>
      <c r="K6456" s="3">
        <v>-0.763789437139253</v>
      </c>
      <c r="L6456" s="3">
        <v>95.9887005649718</v>
      </c>
      <c r="M6456" s="3">
        <v>7.42741708164991</v>
      </c>
      <c r="N6456" s="3">
        <v>29.5631358467983</v>
      </c>
      <c r="O6456" s="3">
        <v>6.92509118114655</v>
      </c>
      <c r="P6456" s="3">
        <v>88.8079470198676</v>
      </c>
      <c r="Q6456" s="3">
        <v>3.05556807427103</v>
      </c>
      <c r="R6456" s="3">
        <v>93.2164634146341</v>
      </c>
      <c r="S6456" s="3">
        <v>58.9973578083716</v>
      </c>
      <c r="T6456" s="3">
        <v>60.64453125</v>
      </c>
      <c r="U6456" s="3">
        <v>95.4778594631561</v>
      </c>
      <c r="V6456" s="3">
        <v>78.0487804878049</v>
      </c>
      <c r="W6456" s="3">
        <v>76.6473541908073</v>
      </c>
      <c r="X6456" s="3">
        <v>74.1235392320534</v>
      </c>
      <c r="Y6456" s="3">
        <v>95.9468723221936</v>
      </c>
      <c r="Z6456" s="3">
        <v>75.051975051975</v>
      </c>
      <c r="AA6456" s="3">
        <v>0.281819878938677</v>
      </c>
      <c r="AB6456" s="3">
        <v>0.19506360653935</v>
      </c>
      <c r="AC6456" s="3">
        <v>-25.4146713859393</v>
      </c>
      <c r="AD6456" s="3">
        <v>0.820088110216368</v>
      </c>
      <c r="AE6456" s="5">
        <v>3</v>
      </c>
      <c r="AF6456" s="3">
        <v>1.52222065084214</v>
      </c>
      <c r="AG6456" s="3">
        <v>51.9520597479025</v>
      </c>
      <c r="AH6456" s="3">
        <v>40.3615282298425</v>
      </c>
      <c r="AI6456" s="3">
        <v>17.9916526854763</v>
      </c>
      <c r="AJ6456" s="3">
        <v>15.5272571583064</v>
      </c>
      <c r="AK6456" s="3">
        <v>16.6560426451087</v>
      </c>
      <c r="AL6456" s="3">
        <v>17.2772567947581</v>
      </c>
      <c r="AM6456" s="3"/>
      <c r="AN6456" s="5" t="s">
        <v>46</v>
      </c>
      <c r="AO6456" s="1"/>
      <c r="AP6456" s="1"/>
      <c r="AQ6456" s="1"/>
    </row>
    <row r="6457" spans="1:43">
      <c r="A6457" s="1" t="s">
        <v>16019</v>
      </c>
      <c r="B6457" s="1" t="s">
        <v>16020</v>
      </c>
      <c r="C6457" s="3">
        <v>14.5808219178082</v>
      </c>
      <c r="D6457" s="4">
        <v>38915</v>
      </c>
      <c r="E6457" s="3">
        <v>12.4818972674</v>
      </c>
      <c r="F6457" s="5" t="s">
        <v>1149</v>
      </c>
      <c r="G6457" s="5">
        <v>2602</v>
      </c>
      <c r="H6457" s="5" t="s">
        <v>71</v>
      </c>
      <c r="I6457" s="3">
        <v>-2.50841639712191</v>
      </c>
      <c r="J6457" s="3">
        <v>92.4528301886792</v>
      </c>
      <c r="K6457" s="3">
        <v>0.812286689419782</v>
      </c>
      <c r="L6457" s="3">
        <v>6.28930817610063</v>
      </c>
      <c r="M6457" s="3">
        <v>-3.16679779701022</v>
      </c>
      <c r="N6457" s="3">
        <v>90.5660377358491</v>
      </c>
      <c r="O6457" s="3">
        <v>-0.41132838840189</v>
      </c>
      <c r="P6457" s="3">
        <v>68.9873417721519</v>
      </c>
      <c r="Q6457" s="3">
        <v>-0.64581231079717</v>
      </c>
      <c r="R6457" s="3">
        <v>71.7948717948718</v>
      </c>
      <c r="S6457" s="3">
        <v>16.8525990980299</v>
      </c>
      <c r="T6457" s="3">
        <v>2.68456375838926</v>
      </c>
      <c r="U6457" s="3">
        <v>38.1830089820359</v>
      </c>
      <c r="V6457" s="3">
        <v>2.87769784172662</v>
      </c>
      <c r="W6457" s="3">
        <v>43.4998056743102</v>
      </c>
      <c r="X6457" s="3">
        <v>2.15827338129496</v>
      </c>
      <c r="Y6457" s="3">
        <v>50.5677289571949</v>
      </c>
      <c r="Z6457" s="3">
        <v>0.793650793650794</v>
      </c>
      <c r="AA6457" s="3">
        <v>0.0973055869075076</v>
      </c>
      <c r="AB6457" s="3">
        <v>0.168157517987172</v>
      </c>
      <c r="AC6457" s="3">
        <v>-10.8148641893018</v>
      </c>
      <c r="AD6457" s="3">
        <v>1.18065909134411</v>
      </c>
      <c r="AE6457" s="5">
        <v>2</v>
      </c>
      <c r="AF6457" s="3">
        <v>1.0078049172262</v>
      </c>
      <c r="AG6457" s="3">
        <v>15.9040910851536</v>
      </c>
      <c r="AH6457" s="3">
        <v>18.8463046293445</v>
      </c>
      <c r="AI6457" s="3">
        <v>11.5719478589921</v>
      </c>
      <c r="AJ6457" s="3">
        <v>9.35479776733841</v>
      </c>
      <c r="AK6457" s="3">
        <v>8.04644772229779</v>
      </c>
      <c r="AL6457" s="3">
        <v>9.18451366507129</v>
      </c>
      <c r="AM6457" s="3"/>
      <c r="AN6457" s="5" t="s">
        <v>46</v>
      </c>
      <c r="AO6457" s="1"/>
      <c r="AP6457" s="1"/>
      <c r="AQ6457" s="1"/>
    </row>
    <row r="6458" spans="1:43">
      <c r="A6458" s="1" t="s">
        <v>16021</v>
      </c>
      <c r="B6458" s="1" t="s">
        <v>16022</v>
      </c>
      <c r="C6458" s="3">
        <v>14.2328767123288</v>
      </c>
      <c r="D6458" s="4">
        <v>39042</v>
      </c>
      <c r="E6458" s="3">
        <v>15.181082357</v>
      </c>
      <c r="F6458" s="5" t="s">
        <v>3487</v>
      </c>
      <c r="G6458" s="5">
        <v>751</v>
      </c>
      <c r="H6458" s="5" t="s">
        <v>55</v>
      </c>
      <c r="I6458" s="3">
        <v>11.3229637063054</v>
      </c>
      <c r="J6458" s="3">
        <v>42.3472474289171</v>
      </c>
      <c r="K6458" s="3">
        <v>2.01808613906912</v>
      </c>
      <c r="L6458" s="3">
        <v>60.9039548022599</v>
      </c>
      <c r="M6458" s="3">
        <v>4.19536631183468</v>
      </c>
      <c r="N6458" s="3">
        <v>59.4254937163375</v>
      </c>
      <c r="O6458" s="3">
        <v>20.4487875497647</v>
      </c>
      <c r="P6458" s="3">
        <v>42.3841059602649</v>
      </c>
      <c r="Q6458" s="3">
        <v>23.1528308868879</v>
      </c>
      <c r="R6458" s="3">
        <v>51.4481707317073</v>
      </c>
      <c r="S6458" s="3">
        <v>61.5533980582524</v>
      </c>
      <c r="T6458" s="3">
        <v>56.4453125</v>
      </c>
      <c r="U6458" s="3">
        <v>116.972726284907</v>
      </c>
      <c r="V6458" s="3">
        <v>65.8536585365854</v>
      </c>
      <c r="W6458" s="3">
        <v>94.904831625183</v>
      </c>
      <c r="X6458" s="3">
        <v>60.1001669449082</v>
      </c>
      <c r="Y6458" s="3">
        <v>100.78431372549</v>
      </c>
      <c r="Z6458" s="3">
        <v>71.7255717255717</v>
      </c>
      <c r="AA6458" s="3">
        <v>0.286278425780061</v>
      </c>
      <c r="AB6458" s="3">
        <v>0.210523222195424</v>
      </c>
      <c r="AC6458" s="3">
        <v>-29.5174328406957</v>
      </c>
      <c r="AD6458" s="3">
        <v>0.842292805684639</v>
      </c>
      <c r="AE6458" s="5">
        <v>3</v>
      </c>
      <c r="AF6458" s="3">
        <v>1.72304294785308</v>
      </c>
      <c r="AG6458" s="3">
        <v>56.9483513286936</v>
      </c>
      <c r="AH6458" s="3">
        <v>49.9500839130955</v>
      </c>
      <c r="AI6458" s="3">
        <v>21.8946982085967</v>
      </c>
      <c r="AJ6458" s="3">
        <v>15.9224505751361</v>
      </c>
      <c r="AK6458" s="3">
        <v>14.5323700251694</v>
      </c>
      <c r="AL6458" s="3">
        <v>15.8773806082217</v>
      </c>
      <c r="AM6458" s="3"/>
      <c r="AN6458" s="5" t="s">
        <v>46</v>
      </c>
      <c r="AO6458" s="1"/>
      <c r="AP6458" s="1"/>
      <c r="AQ6458" s="1"/>
    </row>
    <row r="6459" spans="1:43">
      <c r="A6459" s="1" t="s">
        <v>16023</v>
      </c>
      <c r="B6459" s="1" t="s">
        <v>16024</v>
      </c>
      <c r="C6459" s="3">
        <v>12.7369863013699</v>
      </c>
      <c r="D6459" s="4">
        <v>39588</v>
      </c>
      <c r="E6459" s="3">
        <v>11.1875671109</v>
      </c>
      <c r="F6459" s="5" t="s">
        <v>16025</v>
      </c>
      <c r="G6459" s="5">
        <v>1440</v>
      </c>
      <c r="H6459" s="5" t="s">
        <v>93</v>
      </c>
      <c r="I6459" s="3">
        <v>6.26639463713203</v>
      </c>
      <c r="J6459" s="3">
        <v>47.5</v>
      </c>
      <c r="K6459" s="3">
        <v>-0.0548245614035088</v>
      </c>
      <c r="L6459" s="3">
        <v>95.2428146679881</v>
      </c>
      <c r="M6459" s="3">
        <v>-2.22579780101904</v>
      </c>
      <c r="N6459" s="3">
        <v>93.063872255489</v>
      </c>
      <c r="O6459" s="3">
        <v>29.290780141844</v>
      </c>
      <c r="P6459" s="3">
        <v>4.77867203219316</v>
      </c>
      <c r="Q6459" s="3">
        <v>33.504210911754</v>
      </c>
      <c r="R6459" s="3">
        <v>12.280701754386</v>
      </c>
      <c r="S6459" s="3">
        <v>51.0982179859097</v>
      </c>
      <c r="T6459" s="3">
        <v>41.3975648491265</v>
      </c>
      <c r="U6459" s="3">
        <v>95.9161740999463</v>
      </c>
      <c r="V6459" s="3">
        <v>42.4695459579181</v>
      </c>
      <c r="W6459" s="3">
        <v>63.5711081202333</v>
      </c>
      <c r="X6459" s="3">
        <v>49.1885143570537</v>
      </c>
      <c r="Y6459" s="3">
        <v>93.833067517278</v>
      </c>
      <c r="Z6459" s="3">
        <v>45.4545454545455</v>
      </c>
      <c r="AA6459" s="3">
        <v>0.209070918423917</v>
      </c>
      <c r="AB6459" s="3">
        <v>0.153576977395166</v>
      </c>
      <c r="AC6459" s="3">
        <v>-28.0146163215591</v>
      </c>
      <c r="AD6459" s="3">
        <v>0.634998900679294</v>
      </c>
      <c r="AE6459" s="5">
        <v>5</v>
      </c>
      <c r="AF6459" s="3">
        <v>1.32316139781633</v>
      </c>
      <c r="AG6459" s="3">
        <v>54.3569767921213</v>
      </c>
      <c r="AH6459" s="3">
        <v>40.3260967455483</v>
      </c>
      <c r="AI6459" s="3">
        <v>14.752270025932</v>
      </c>
      <c r="AJ6459" s="3">
        <v>14.3967663622749</v>
      </c>
      <c r="AK6459" s="3">
        <v>15.6869673145802</v>
      </c>
      <c r="AL6459" s="3">
        <v>19.8669317337142</v>
      </c>
      <c r="AM6459" s="3"/>
      <c r="AN6459" s="5" t="s">
        <v>46</v>
      </c>
      <c r="AO6459" s="1"/>
      <c r="AP6459" s="1"/>
      <c r="AQ6459" s="1"/>
    </row>
    <row r="6460" spans="1:43">
      <c r="A6460" s="1" t="s">
        <v>16026</v>
      </c>
      <c r="B6460" s="1" t="s">
        <v>16027</v>
      </c>
      <c r="C6460" s="3">
        <v>11.9315068493151</v>
      </c>
      <c r="D6460" s="4">
        <v>39882</v>
      </c>
      <c r="E6460" s="3">
        <v>327.7564501926</v>
      </c>
      <c r="F6460" s="5" t="s">
        <v>3806</v>
      </c>
      <c r="G6460" s="5">
        <v>722</v>
      </c>
      <c r="H6460" s="5" t="s">
        <v>55</v>
      </c>
      <c r="I6460" s="3">
        <v>2.08212839791786</v>
      </c>
      <c r="J6460" s="3">
        <v>89.4131881427707</v>
      </c>
      <c r="K6460" s="3">
        <v>0.0566893424036329</v>
      </c>
      <c r="L6460" s="3">
        <v>88.2485875706215</v>
      </c>
      <c r="M6460" s="3">
        <v>-2.43228302929795</v>
      </c>
      <c r="N6460" s="3">
        <v>93.7163375224416</v>
      </c>
      <c r="O6460" s="3">
        <v>-3.91943385955361</v>
      </c>
      <c r="P6460" s="3">
        <v>98.6092715231788</v>
      </c>
      <c r="Q6460" s="3">
        <v>-9.16109109624292</v>
      </c>
      <c r="R6460" s="3">
        <v>98.5518292682927</v>
      </c>
      <c r="S6460" s="3">
        <v>23.5129461161651</v>
      </c>
      <c r="T6460" s="3">
        <v>95.5078125</v>
      </c>
      <c r="U6460" s="3">
        <v>169.05487804878</v>
      </c>
      <c r="V6460" s="3">
        <v>30.6233062330623</v>
      </c>
      <c r="W6460" s="3">
        <v>108.13679245283</v>
      </c>
      <c r="X6460" s="3">
        <v>51.2520868113522</v>
      </c>
      <c r="Y6460" s="3">
        <v>69.2233940556088</v>
      </c>
      <c r="Z6460" s="3">
        <v>85.8627858627859</v>
      </c>
      <c r="AA6460" s="3">
        <v>0.0718797094307186</v>
      </c>
      <c r="AB6460" s="3">
        <v>0.178985775042939</v>
      </c>
      <c r="AC6460" s="3">
        <v>-32.8633405639913</v>
      </c>
      <c r="AD6460" s="3">
        <v>0.840486640382493</v>
      </c>
      <c r="AE6460" s="5">
        <v>4</v>
      </c>
      <c r="AF6460" s="3">
        <v>2.52094134953787</v>
      </c>
      <c r="AG6460" s="3">
        <v>45.9218639717031</v>
      </c>
      <c r="AH6460" s="3">
        <v>74.3837464934833</v>
      </c>
      <c r="AI6460" s="3">
        <v>30.6832075238882</v>
      </c>
      <c r="AJ6460" s="3">
        <v>18.6083017338347</v>
      </c>
      <c r="AK6460" s="3">
        <v>19.3933922331067</v>
      </c>
      <c r="AL6460" s="3">
        <v>16.4123049818062</v>
      </c>
      <c r="AM6460" s="3"/>
      <c r="AN6460" s="5" t="s">
        <v>46</v>
      </c>
      <c r="AO6460" s="1"/>
      <c r="AP6460" s="1"/>
      <c r="AQ6460" s="1"/>
    </row>
    <row r="6461" spans="1:43">
      <c r="A6461" s="1" t="s">
        <v>16028</v>
      </c>
      <c r="B6461" s="1" t="s">
        <v>16029</v>
      </c>
      <c r="C6461" s="3">
        <v>11.7178082191781</v>
      </c>
      <c r="D6461" s="4">
        <v>39960</v>
      </c>
      <c r="E6461" s="3">
        <v>0.5262223812</v>
      </c>
      <c r="F6461" s="5" t="s">
        <v>16030</v>
      </c>
      <c r="G6461" s="5">
        <v>1818</v>
      </c>
      <c r="H6461" s="5" t="s">
        <v>45</v>
      </c>
      <c r="I6461" s="3">
        <v>0.962082625919632</v>
      </c>
      <c r="J6461" s="3">
        <v>52.5477707006369</v>
      </c>
      <c r="K6461" s="3">
        <v>1.76839703365659</v>
      </c>
      <c r="L6461" s="3">
        <v>6.36645962732919</v>
      </c>
      <c r="M6461" s="3">
        <v>-2.24657534246576</v>
      </c>
      <c r="N6461" s="3">
        <v>90.4761904761905</v>
      </c>
      <c r="O6461" s="3">
        <v>1.88463735008567</v>
      </c>
      <c r="P6461" s="3">
        <v>50.3311258278146</v>
      </c>
      <c r="Q6461" s="3">
        <v>0.677200902934519</v>
      </c>
      <c r="R6461" s="3">
        <v>73.6301369863014</v>
      </c>
      <c r="S6461" s="3">
        <v>17.989417989418</v>
      </c>
      <c r="T6461" s="3">
        <v>10.9227871939736</v>
      </c>
      <c r="U6461" s="3">
        <v>34.1353383458646</v>
      </c>
      <c r="V6461" s="3">
        <v>14.6496815286624</v>
      </c>
      <c r="W6461" s="3">
        <v>33.2337565347274</v>
      </c>
      <c r="X6461" s="3">
        <v>17.5355450236967</v>
      </c>
      <c r="Y6461" s="3">
        <v>25.2808988764045</v>
      </c>
      <c r="Z6461" s="3">
        <v>52.7426160337553</v>
      </c>
      <c r="AA6461" s="3">
        <v>0.0974294773708481</v>
      </c>
      <c r="AB6461" s="3">
        <v>0.122032621014875</v>
      </c>
      <c r="AC6461" s="3">
        <v>-11.018711018711</v>
      </c>
      <c r="AD6461" s="3">
        <v>0.909148911900354</v>
      </c>
      <c r="AE6461" s="5">
        <v>2</v>
      </c>
      <c r="AF6461" s="3">
        <v>0.809130428339184</v>
      </c>
      <c r="AG6461" s="3">
        <v>16.1556224069185</v>
      </c>
      <c r="AH6461" s="3">
        <v>14.4721585029008</v>
      </c>
      <c r="AI6461" s="3">
        <v>9.0069143953736</v>
      </c>
      <c r="AJ6461" s="3">
        <v>5.87418703976241</v>
      </c>
      <c r="AK6461" s="3">
        <v>6.11479786660869</v>
      </c>
      <c r="AL6461" s="3">
        <v>7.90919467759748</v>
      </c>
      <c r="AM6461" s="3"/>
      <c r="AN6461" s="5" t="s">
        <v>46</v>
      </c>
      <c r="AO6461" s="1"/>
      <c r="AP6461" s="1"/>
      <c r="AQ6461" s="1"/>
    </row>
    <row r="6462" spans="1:43">
      <c r="A6462" s="1" t="s">
        <v>16031</v>
      </c>
      <c r="B6462" s="1" t="s">
        <v>16032</v>
      </c>
      <c r="C6462" s="3">
        <v>11.2986301369863</v>
      </c>
      <c r="D6462" s="4">
        <v>40113</v>
      </c>
      <c r="E6462" s="3">
        <v>3.8584022782</v>
      </c>
      <c r="F6462" s="5" t="s">
        <v>15156</v>
      </c>
      <c r="G6462" s="5">
        <v>3120</v>
      </c>
      <c r="H6462" s="5" t="s">
        <v>60</v>
      </c>
      <c r="I6462" s="3">
        <v>8.24544582933846</v>
      </c>
      <c r="J6462" s="3">
        <v>39.484126984127</v>
      </c>
      <c r="K6462" s="3">
        <v>4.24746075715605</v>
      </c>
      <c r="L6462" s="3">
        <v>10.2588686481304</v>
      </c>
      <c r="M6462" s="3">
        <v>4.15129151291512</v>
      </c>
      <c r="N6462" s="3">
        <v>28.7833827893175</v>
      </c>
      <c r="O6462" s="3">
        <v>15.7355202460277</v>
      </c>
      <c r="P6462" s="3">
        <v>26.4705882352941</v>
      </c>
      <c r="Q6462" s="3">
        <v>29.2501431024614</v>
      </c>
      <c r="R6462" s="3">
        <v>9.31937172774869</v>
      </c>
      <c r="S6462" s="3">
        <v>59.0039557967427</v>
      </c>
      <c r="T6462" s="3">
        <v>18.719806763285</v>
      </c>
      <c r="U6462" s="3">
        <v>104.243575019247</v>
      </c>
      <c r="V6462" s="3">
        <v>21.9015280135823</v>
      </c>
      <c r="W6462" s="3">
        <v>85.0425111053829</v>
      </c>
      <c r="X6462" s="3">
        <v>16.5909090909091</v>
      </c>
      <c r="Y6462" s="3">
        <v>185.463242278363</v>
      </c>
      <c r="Z6462" s="3">
        <v>5.17799352750809</v>
      </c>
      <c r="AA6462" s="3">
        <v>0.308651396543068</v>
      </c>
      <c r="AB6462" s="3">
        <v>0.229709371211302</v>
      </c>
      <c r="AC6462" s="3">
        <v>-22.5231646471846</v>
      </c>
      <c r="AD6462" s="3">
        <v>1.00889897886517</v>
      </c>
      <c r="AE6462" s="5">
        <v>3</v>
      </c>
      <c r="AF6462" s="3">
        <v>1.61554816658954</v>
      </c>
      <c r="AG6462" s="3">
        <v>46.2489319977087</v>
      </c>
      <c r="AH6462" s="3">
        <v>47.0949980641271</v>
      </c>
      <c r="AI6462" s="3">
        <v>22.6405688654797</v>
      </c>
      <c r="AJ6462" s="3">
        <v>26.1791023504073</v>
      </c>
      <c r="AK6462" s="3">
        <v>17.2349700418546</v>
      </c>
      <c r="AL6462" s="3">
        <v>18.4783057641946</v>
      </c>
      <c r="AM6462" s="3"/>
      <c r="AN6462" s="5" t="s">
        <v>46</v>
      </c>
      <c r="AO6462" s="1"/>
      <c r="AP6462" s="1"/>
      <c r="AQ6462" s="1"/>
    </row>
    <row r="6463" spans="1:43">
      <c r="A6463" s="1" t="s">
        <v>16033</v>
      </c>
      <c r="B6463" s="1" t="s">
        <v>16034</v>
      </c>
      <c r="C6463" s="3">
        <v>10.7972602739726</v>
      </c>
      <c r="D6463" s="4">
        <v>40296</v>
      </c>
      <c r="E6463" s="3">
        <v>4.6411762477</v>
      </c>
      <c r="F6463" s="5" t="s">
        <v>2435</v>
      </c>
      <c r="G6463" s="5">
        <v>1612</v>
      </c>
      <c r="H6463" s="5" t="s">
        <v>55</v>
      </c>
      <c r="I6463" s="3">
        <v>12.8860489882854</v>
      </c>
      <c r="J6463" s="3">
        <v>31.881427707199</v>
      </c>
      <c r="K6463" s="3">
        <v>3.24675324675324</v>
      </c>
      <c r="L6463" s="3">
        <v>35.819209039548</v>
      </c>
      <c r="M6463" s="3">
        <v>6.39009702241552</v>
      </c>
      <c r="N6463" s="3">
        <v>38.8390185517654</v>
      </c>
      <c r="O6463" s="3">
        <v>16.8258633357825</v>
      </c>
      <c r="P6463" s="3">
        <v>58.7417218543046</v>
      </c>
      <c r="Q6463" s="3">
        <v>21.1428571428571</v>
      </c>
      <c r="R6463" s="3">
        <v>57.6219512195122</v>
      </c>
      <c r="S6463" s="3">
        <v>54.0697674418605</v>
      </c>
      <c r="T6463" s="3">
        <v>68.1640625</v>
      </c>
      <c r="U6463" s="3">
        <v>78.752107925801</v>
      </c>
      <c r="V6463" s="3">
        <v>86.9918699186992</v>
      </c>
      <c r="W6463" s="3">
        <v>66.7264068613001</v>
      </c>
      <c r="X6463" s="3">
        <v>80.8013355592654</v>
      </c>
      <c r="Y6463" s="3">
        <v>123.686039280551</v>
      </c>
      <c r="Z6463" s="3">
        <v>58.4199584199584</v>
      </c>
      <c r="AA6463" s="3">
        <v>0.277953409590199</v>
      </c>
      <c r="AB6463" s="3">
        <v>0.206425204499703</v>
      </c>
      <c r="AC6463" s="3">
        <v>-18.7043351193376</v>
      </c>
      <c r="AD6463" s="3">
        <v>0.991237770140236</v>
      </c>
      <c r="AE6463" s="5">
        <v>3</v>
      </c>
      <c r="AF6463" s="3">
        <v>1.30792146788678</v>
      </c>
      <c r="AG6463" s="3">
        <v>44.4818954037844</v>
      </c>
      <c r="AH6463" s="3">
        <v>34.9837798219982</v>
      </c>
      <c r="AI6463" s="3">
        <v>15.933159690988</v>
      </c>
      <c r="AJ6463" s="3">
        <v>16.620552020516</v>
      </c>
      <c r="AK6463" s="3">
        <v>19.706975562605</v>
      </c>
      <c r="AL6463" s="3">
        <v>24.8908653727496</v>
      </c>
      <c r="AM6463" s="3"/>
      <c r="AN6463" s="5" t="s">
        <v>46</v>
      </c>
      <c r="AO6463" s="1"/>
      <c r="AP6463" s="1"/>
      <c r="AQ6463" s="1"/>
    </row>
    <row r="6464" spans="1:43">
      <c r="A6464" s="1" t="s">
        <v>16035</v>
      </c>
      <c r="B6464" s="1" t="s">
        <v>16036</v>
      </c>
      <c r="C6464" s="3">
        <v>10.413698630137</v>
      </c>
      <c r="D6464" s="4">
        <v>40436</v>
      </c>
      <c r="E6464" s="3">
        <v>5.5273617026</v>
      </c>
      <c r="F6464" s="5" t="s">
        <v>7897</v>
      </c>
      <c r="G6464" s="5">
        <v>1965</v>
      </c>
      <c r="H6464" s="5" t="s">
        <v>55</v>
      </c>
      <c r="I6464" s="3">
        <v>15.4874213836478</v>
      </c>
      <c r="J6464" s="3">
        <v>15.1845130066546</v>
      </c>
      <c r="K6464" s="3">
        <v>6.19277108433735</v>
      </c>
      <c r="L6464" s="3">
        <v>1.1864406779661</v>
      </c>
      <c r="M6464" s="3">
        <v>9.13818722139673</v>
      </c>
      <c r="N6464" s="3">
        <v>16.5170556552962</v>
      </c>
      <c r="O6464" s="3">
        <v>21.7739707101409</v>
      </c>
      <c r="P6464" s="3">
        <v>35.9602649006623</v>
      </c>
      <c r="Q6464" s="3">
        <v>17.4260591526779</v>
      </c>
      <c r="R6464" s="3">
        <v>67.8353658536585</v>
      </c>
      <c r="S6464" s="3">
        <v>83.7781484570475</v>
      </c>
      <c r="T6464" s="3">
        <v>23.2421875</v>
      </c>
      <c r="U6464" s="3">
        <v>168.392204628502</v>
      </c>
      <c r="V6464" s="3">
        <v>31.4363143631436</v>
      </c>
      <c r="W6464" s="3">
        <v>175.782227784731</v>
      </c>
      <c r="X6464" s="3">
        <v>10.5175292153589</v>
      </c>
      <c r="Y6464" s="3">
        <v>200.40899795501</v>
      </c>
      <c r="Z6464" s="3">
        <v>21.6216216216216</v>
      </c>
      <c r="AA6464" s="3">
        <v>0.338032523902603</v>
      </c>
      <c r="AB6464" s="3">
        <v>0.407034446092704</v>
      </c>
      <c r="AC6464" s="3">
        <v>-22.3084886128364</v>
      </c>
      <c r="AD6464" s="3">
        <v>1.79968498124962</v>
      </c>
      <c r="AE6464" s="5">
        <v>3</v>
      </c>
      <c r="AF6464" s="3">
        <v>2.62071898225359</v>
      </c>
      <c r="AG6464" s="3">
        <v>77.6252359658805</v>
      </c>
      <c r="AH6464" s="3">
        <v>65.4738798306405</v>
      </c>
      <c r="AI6464" s="3">
        <v>36.4658477642678</v>
      </c>
      <c r="AJ6464" s="3">
        <v>30.7907941129424</v>
      </c>
      <c r="AK6464" s="3">
        <v>23.7355988202794</v>
      </c>
      <c r="AL6464" s="3">
        <v>26.8626713783627</v>
      </c>
      <c r="AM6464" s="3"/>
      <c r="AN6464" s="5" t="s">
        <v>46</v>
      </c>
      <c r="AO6464" s="1"/>
      <c r="AP6464" s="1"/>
      <c r="AQ6464" s="1"/>
    </row>
    <row r="6465" spans="1:43">
      <c r="A6465" s="1" t="s">
        <v>16037</v>
      </c>
      <c r="B6465" s="1" t="s">
        <v>16038</v>
      </c>
      <c r="C6465" s="3">
        <v>10.0849315068493</v>
      </c>
      <c r="D6465" s="4">
        <v>40556</v>
      </c>
      <c r="E6465" s="3">
        <v>3.548602619</v>
      </c>
      <c r="F6465" s="5" t="s">
        <v>3004</v>
      </c>
      <c r="G6465" s="5">
        <v>3377</v>
      </c>
      <c r="H6465" s="5" t="s">
        <v>320</v>
      </c>
      <c r="I6465" s="3">
        <v>-3.70027752081408</v>
      </c>
      <c r="J6465" s="3">
        <v>66.6666666666667</v>
      </c>
      <c r="K6465" s="3">
        <v>0</v>
      </c>
      <c r="L6465" s="3">
        <v>83.3333333333333</v>
      </c>
      <c r="M6465" s="3">
        <v>-1.32701421800948</v>
      </c>
      <c r="N6465" s="3">
        <v>72.2222222222222</v>
      </c>
      <c r="O6465" s="3">
        <v>-4.49541284403671</v>
      </c>
      <c r="P6465" s="3">
        <v>77.7777777777778</v>
      </c>
      <c r="Q6465" s="3">
        <v>-16.3183279742765</v>
      </c>
      <c r="R6465" s="3">
        <v>83.3333333333333</v>
      </c>
      <c r="S6465" s="3">
        <v>5.79268292682925</v>
      </c>
      <c r="T6465" s="3">
        <v>11.1111111111111</v>
      </c>
      <c r="U6465" s="3">
        <v>28.5185185185185</v>
      </c>
      <c r="V6465" s="3">
        <v>6.66666666666667</v>
      </c>
      <c r="W6465" s="3">
        <v>34.8445595854922</v>
      </c>
      <c r="X6465" s="3">
        <v>7.14285714285714</v>
      </c>
      <c r="Y6465" s="3">
        <v>41.2483039348711</v>
      </c>
      <c r="Z6465" s="3">
        <v>12.5</v>
      </c>
      <c r="AA6465" s="3">
        <v>0.03722341334197</v>
      </c>
      <c r="AB6465" s="3">
        <v>0.148012739734757</v>
      </c>
      <c r="AC6465" s="3">
        <v>-18.9641434262948</v>
      </c>
      <c r="AD6465" s="3">
        <v>0.551484995928235</v>
      </c>
      <c r="AE6465" s="5">
        <v>4</v>
      </c>
      <c r="AF6465" s="3">
        <v>0.936660476011785</v>
      </c>
      <c r="AG6465" s="3">
        <v>7.4527533482142</v>
      </c>
      <c r="AH6465" s="3">
        <v>13.6591652838249</v>
      </c>
      <c r="AI6465" s="3">
        <v>9.87660118974421</v>
      </c>
      <c r="AJ6465" s="3">
        <v>8.3851760921428</v>
      </c>
      <c r="AK6465" s="3">
        <v>7.1429868752021</v>
      </c>
      <c r="AL6465" s="3">
        <v>1.04049031943019</v>
      </c>
      <c r="AM6465" s="3">
        <v>100</v>
      </c>
      <c r="AN6465" s="5" t="s">
        <v>56</v>
      </c>
      <c r="AO6465" s="1"/>
      <c r="AP6465" s="1"/>
      <c r="AQ6465" s="1"/>
    </row>
    <row r="6466" spans="1:43">
      <c r="A6466" s="1" t="s">
        <v>16039</v>
      </c>
      <c r="B6466" s="1" t="s">
        <v>16040</v>
      </c>
      <c r="C6466" s="3">
        <v>9.85479452054794</v>
      </c>
      <c r="D6466" s="4">
        <v>40640</v>
      </c>
      <c r="E6466" s="3">
        <v>3.7801078025</v>
      </c>
      <c r="F6466" s="5" t="s">
        <v>16041</v>
      </c>
      <c r="G6466" s="5">
        <v>1263</v>
      </c>
      <c r="H6466" s="5" t="s">
        <v>116</v>
      </c>
      <c r="I6466" s="3">
        <v>8.15982669394633</v>
      </c>
      <c r="J6466" s="3">
        <v>56.5420560747664</v>
      </c>
      <c r="K6466" s="3">
        <v>3.17432983181218</v>
      </c>
      <c r="L6466" s="3">
        <v>45.8715596330275</v>
      </c>
      <c r="M6466" s="3">
        <v>2.91440022902949</v>
      </c>
      <c r="N6466" s="3">
        <v>64.4859813084112</v>
      </c>
      <c r="O6466" s="3">
        <v>14.3966395112016</v>
      </c>
      <c r="P6466" s="3">
        <v>50</v>
      </c>
      <c r="Q6466" s="3">
        <v>25.0365217391304</v>
      </c>
      <c r="R6466" s="3">
        <v>22.7513227513227</v>
      </c>
      <c r="S6466" s="3">
        <v>56.1327310632384</v>
      </c>
      <c r="T6466" s="3">
        <v>44.1717791411043</v>
      </c>
      <c r="U6466" s="3">
        <v>95.9446200806715</v>
      </c>
      <c r="V6466" s="3">
        <v>50.4201680672269</v>
      </c>
      <c r="W6466" s="3">
        <v>74.8238634947769</v>
      </c>
      <c r="X6466" s="3">
        <v>47.2527472527472</v>
      </c>
      <c r="Y6466" s="3">
        <v>85.9490184444445</v>
      </c>
      <c r="Z6466" s="3">
        <v>72.0930232558139</v>
      </c>
      <c r="AA6466" s="3">
        <v>0.297358477143937</v>
      </c>
      <c r="AB6466" s="3">
        <v>0.208411237476532</v>
      </c>
      <c r="AC6466" s="3">
        <v>-27.5329257167091</v>
      </c>
      <c r="AD6466" s="3">
        <v>0.74186743760234</v>
      </c>
      <c r="AE6466" s="5">
        <v>3</v>
      </c>
      <c r="AF6466" s="3">
        <v>1.37819438057023</v>
      </c>
      <c r="AG6466" s="3">
        <v>43.6337961169125</v>
      </c>
      <c r="AH6466" s="3">
        <v>44.382439998276</v>
      </c>
      <c r="AI6466" s="3">
        <v>17.3686712364988</v>
      </c>
      <c r="AJ6466" s="3">
        <v>15.1237228740985</v>
      </c>
      <c r="AK6466" s="3">
        <v>12.9267182136315</v>
      </c>
      <c r="AL6466" s="3">
        <v>16.1264200236709</v>
      </c>
      <c r="AM6466" s="3">
        <v>10</v>
      </c>
      <c r="AN6466" s="5" t="s">
        <v>56</v>
      </c>
      <c r="AO6466" s="1"/>
      <c r="AP6466" s="1"/>
      <c r="AQ6466" s="1"/>
    </row>
    <row r="6467" spans="1:43">
      <c r="A6467" s="1" t="s">
        <v>16042</v>
      </c>
      <c r="B6467" s="1" t="s">
        <v>16043</v>
      </c>
      <c r="C6467" s="3">
        <v>3.63835616438356</v>
      </c>
      <c r="D6467" s="4">
        <v>42909</v>
      </c>
      <c r="E6467" s="3">
        <v>1.7166009102</v>
      </c>
      <c r="F6467" s="5" t="s">
        <v>2435</v>
      </c>
      <c r="G6467" s="5">
        <v>1329</v>
      </c>
      <c r="H6467" s="5" t="s">
        <v>55</v>
      </c>
      <c r="I6467" s="3">
        <v>11.7675184614567</v>
      </c>
      <c r="J6467" s="3">
        <v>39.6854204476709</v>
      </c>
      <c r="K6467" s="3">
        <v>4.18977812995246</v>
      </c>
      <c r="L6467" s="3">
        <v>16.8926553672316</v>
      </c>
      <c r="M6467" s="3">
        <v>5.20052005200521</v>
      </c>
      <c r="N6467" s="3">
        <v>49.9102333931777</v>
      </c>
      <c r="O6467" s="3">
        <v>17.7214481562308</v>
      </c>
      <c r="P6467" s="3">
        <v>55.0993377483444</v>
      </c>
      <c r="Q6467" s="3">
        <v>25.9534215410405</v>
      </c>
      <c r="R6467" s="3">
        <v>42.9115853658537</v>
      </c>
      <c r="S6467" s="3">
        <v>61.1119620156226</v>
      </c>
      <c r="T6467" s="3">
        <v>57.2265625</v>
      </c>
      <c r="U6467" s="3">
        <v>103.147933565083</v>
      </c>
      <c r="V6467" s="3">
        <v>74.7967479674797</v>
      </c>
      <c r="W6467" s="3">
        <v>91.1676510676965</v>
      </c>
      <c r="X6467" s="3">
        <v>62.9382303839733</v>
      </c>
      <c r="Y6467" s="3"/>
      <c r="Z6467" s="3"/>
      <c r="AA6467" s="3">
        <v>0.310779324943666</v>
      </c>
      <c r="AB6467" s="3">
        <v>0.286375097188348</v>
      </c>
      <c r="AC6467" s="3">
        <v>-16.0735774454186</v>
      </c>
      <c r="AD6467" s="3">
        <v>1.49690213666711</v>
      </c>
      <c r="AE6467" s="5">
        <v>3</v>
      </c>
      <c r="AF6467" s="3">
        <v>1.7215435373543</v>
      </c>
      <c r="AG6467" s="3">
        <v>51.6187771103616</v>
      </c>
      <c r="AH6467" s="3">
        <v>42.9272923478002</v>
      </c>
      <c r="AI6467" s="3">
        <v>22.2124497886318</v>
      </c>
      <c r="AJ6467" s="3"/>
      <c r="AK6467" s="3"/>
      <c r="AL6467" s="3"/>
      <c r="AM6467" s="3"/>
      <c r="AN6467" s="5" t="s">
        <v>46</v>
      </c>
      <c r="AO6467" s="1"/>
      <c r="AP6467" s="1"/>
      <c r="AQ6467" s="1"/>
    </row>
    <row r="6468" spans="1:43">
      <c r="A6468" s="1" t="s">
        <v>16044</v>
      </c>
      <c r="B6468" s="1" t="s">
        <v>16045</v>
      </c>
      <c r="C6468" s="3">
        <v>9.51506849315068</v>
      </c>
      <c r="D6468" s="4">
        <v>40764</v>
      </c>
      <c r="E6468" s="3">
        <v>0.9077283934</v>
      </c>
      <c r="F6468" s="5" t="s">
        <v>3291</v>
      </c>
      <c r="G6468" s="5">
        <v>2039</v>
      </c>
      <c r="H6468" s="5" t="s">
        <v>55</v>
      </c>
      <c r="I6468" s="3">
        <v>4.44847934634591</v>
      </c>
      <c r="J6468" s="3">
        <v>81.5486993345432</v>
      </c>
      <c r="K6468" s="3">
        <v>3.50877192982457</v>
      </c>
      <c r="L6468" s="3">
        <v>29.8305084745763</v>
      </c>
      <c r="M6468" s="3">
        <v>2.58582255907268</v>
      </c>
      <c r="N6468" s="3">
        <v>72.2321962896469</v>
      </c>
      <c r="O6468" s="3">
        <v>10.3068072866731</v>
      </c>
      <c r="P6468" s="3">
        <v>80.0662251655629</v>
      </c>
      <c r="Q6468" s="3">
        <v>16.5063291139241</v>
      </c>
      <c r="R6468" s="3">
        <v>70.0457317073171</v>
      </c>
      <c r="S6468" s="3">
        <v>39.1172914147521</v>
      </c>
      <c r="T6468" s="3">
        <v>86.03515625</v>
      </c>
      <c r="U6468" s="3">
        <v>72.4887556221889</v>
      </c>
      <c r="V6468" s="3">
        <v>89.159891598916</v>
      </c>
      <c r="W6468" s="3">
        <v>62.1564482029598</v>
      </c>
      <c r="X6468" s="3">
        <v>82.6377295492487</v>
      </c>
      <c r="Y6468" s="3">
        <v>64.9462365591398</v>
      </c>
      <c r="Z6468" s="3">
        <v>87.1101871101871</v>
      </c>
      <c r="AA6468" s="3">
        <v>0.242465012326552</v>
      </c>
      <c r="AB6468" s="3">
        <v>0.183388712965039</v>
      </c>
      <c r="AC6468" s="3">
        <v>-20.6918238993711</v>
      </c>
      <c r="AD6468" s="3">
        <v>0.84329523331526</v>
      </c>
      <c r="AE6468" s="5">
        <v>3</v>
      </c>
      <c r="AF6468" s="3">
        <v>1.1354051817359</v>
      </c>
      <c r="AG6468" s="3">
        <v>31.7847484005426</v>
      </c>
      <c r="AH6468" s="3">
        <v>34.0036853651181</v>
      </c>
      <c r="AI6468" s="3">
        <v>14.7927337613243</v>
      </c>
      <c r="AJ6468" s="3">
        <v>9.70803320850093</v>
      </c>
      <c r="AK6468" s="3">
        <v>13.8494375967923</v>
      </c>
      <c r="AL6468" s="3">
        <v>18.0941568949256</v>
      </c>
      <c r="AM6468" s="3"/>
      <c r="AN6468" s="5" t="s">
        <v>46</v>
      </c>
      <c r="AO6468" s="1"/>
      <c r="AP6468" s="1"/>
      <c r="AQ6468" s="1"/>
    </row>
    <row r="6469" spans="1:43">
      <c r="A6469" s="1" t="s">
        <v>16046</v>
      </c>
      <c r="B6469" s="1" t="s">
        <v>16047</v>
      </c>
      <c r="C6469" s="3">
        <v>9.39178082191781</v>
      </c>
      <c r="D6469" s="4">
        <v>40809</v>
      </c>
      <c r="E6469" s="3">
        <v>0.313728551</v>
      </c>
      <c r="F6469" s="5" t="s">
        <v>3004</v>
      </c>
      <c r="G6469" s="5">
        <v>293</v>
      </c>
      <c r="H6469" s="5" t="s">
        <v>320</v>
      </c>
      <c r="I6469" s="3">
        <v>4.13343002175489</v>
      </c>
      <c r="J6469" s="3">
        <v>11.1111111111111</v>
      </c>
      <c r="K6469" s="3">
        <v>2.27920227920228</v>
      </c>
      <c r="L6469" s="3">
        <v>11.1111111111111</v>
      </c>
      <c r="M6469" s="3">
        <v>7.56554307116105</v>
      </c>
      <c r="N6469" s="3">
        <v>11.1111111111111</v>
      </c>
      <c r="O6469" s="3">
        <v>5.12445095168374</v>
      </c>
      <c r="P6469" s="3">
        <v>44.4444444444444</v>
      </c>
      <c r="Q6469" s="3">
        <v>2.57142857142857</v>
      </c>
      <c r="R6469" s="3">
        <v>44.4444444444444</v>
      </c>
      <c r="S6469" s="3">
        <v>-12.9169193450576</v>
      </c>
      <c r="T6469" s="3">
        <v>44.4444444444444</v>
      </c>
      <c r="U6469" s="3">
        <v>-4.26666666666667</v>
      </c>
      <c r="V6469" s="3">
        <v>66.6666666666667</v>
      </c>
      <c r="W6469" s="3">
        <v>12.3630672926448</v>
      </c>
      <c r="X6469" s="3">
        <v>80</v>
      </c>
      <c r="Y6469" s="3">
        <v>5.04754937820044</v>
      </c>
      <c r="Z6469" s="3">
        <v>80</v>
      </c>
      <c r="AA6469" s="3">
        <v>-0.0353486015218304</v>
      </c>
      <c r="AB6469" s="3">
        <v>0.0418826077747831</v>
      </c>
      <c r="AC6469" s="3">
        <v>-33.9766081871345</v>
      </c>
      <c r="AD6469" s="3">
        <v>0.116392209176557</v>
      </c>
      <c r="AE6469" s="5">
        <v>3</v>
      </c>
      <c r="AF6469" s="3">
        <v>0.305862509407706</v>
      </c>
      <c r="AG6469" s="3">
        <v>-4.60917442161084</v>
      </c>
      <c r="AH6469" s="3">
        <v>5.02473643874113</v>
      </c>
      <c r="AI6469" s="3">
        <v>1.59177567540496</v>
      </c>
      <c r="AJ6469" s="3">
        <v>0.621254579955588</v>
      </c>
      <c r="AK6469" s="3">
        <v>3.5485311427401</v>
      </c>
      <c r="AL6469" s="3">
        <v>5.47448133809185</v>
      </c>
      <c r="AM6469" s="3">
        <v>100</v>
      </c>
      <c r="AN6469" s="5" t="s">
        <v>56</v>
      </c>
      <c r="AO6469" s="1"/>
      <c r="AP6469" s="1"/>
      <c r="AQ6469" s="1"/>
    </row>
    <row r="6470" spans="1:43">
      <c r="A6470" s="1" t="s">
        <v>16048</v>
      </c>
      <c r="B6470" s="1" t="s">
        <v>16049</v>
      </c>
      <c r="C6470" s="3">
        <v>8.94246575342466</v>
      </c>
      <c r="D6470" s="4">
        <v>40973</v>
      </c>
      <c r="E6470" s="3">
        <v>0.5259641045</v>
      </c>
      <c r="F6470" s="5" t="s">
        <v>16050</v>
      </c>
      <c r="G6470" s="5">
        <v>664</v>
      </c>
      <c r="H6470" s="5" t="s">
        <v>93</v>
      </c>
      <c r="I6470" s="3">
        <v>18.755980861244</v>
      </c>
      <c r="J6470" s="3">
        <v>1.8</v>
      </c>
      <c r="K6470" s="3">
        <v>2.64681555004136</v>
      </c>
      <c r="L6470" s="3">
        <v>33.5480673934589</v>
      </c>
      <c r="M6470" s="3">
        <v>11.9362597714973</v>
      </c>
      <c r="N6470" s="3">
        <v>2.44510978043912</v>
      </c>
      <c r="O6470" s="3">
        <v>23.5645536010621</v>
      </c>
      <c r="P6470" s="3">
        <v>14.8893360160966</v>
      </c>
      <c r="Q6470" s="3">
        <v>35.8759124087591</v>
      </c>
      <c r="R6470" s="3">
        <v>9.54592363261094</v>
      </c>
      <c r="S6470" s="3">
        <v>68.7669990933817</v>
      </c>
      <c r="T6470" s="3">
        <v>23.7691900476443</v>
      </c>
      <c r="U6470" s="3">
        <v>137.587747287811</v>
      </c>
      <c r="V6470" s="3">
        <v>25.0276854928018</v>
      </c>
      <c r="W6470" s="3">
        <v>126.597687157638</v>
      </c>
      <c r="X6470" s="3">
        <v>19.2259675405743</v>
      </c>
      <c r="Y6470" s="3">
        <v>140.193548387097</v>
      </c>
      <c r="Z6470" s="3">
        <v>27.1428571428571</v>
      </c>
      <c r="AA6470" s="3">
        <v>0.31480335818851</v>
      </c>
      <c r="AB6470" s="3">
        <v>0.320683396734278</v>
      </c>
      <c r="AC6470" s="3">
        <v>-16.1142857142857</v>
      </c>
      <c r="AD6470" s="3">
        <v>1.94121030719401</v>
      </c>
      <c r="AE6470" s="5">
        <v>3</v>
      </c>
      <c r="AF6470" s="3">
        <v>2.1161210164593</v>
      </c>
      <c r="AG6470" s="3">
        <v>63.7553272221363</v>
      </c>
      <c r="AH6470" s="3">
        <v>54.8387441924744</v>
      </c>
      <c r="AI6470" s="3">
        <v>28.6599344604655</v>
      </c>
      <c r="AJ6470" s="3">
        <v>24.4488159765925</v>
      </c>
      <c r="AK6470" s="3">
        <v>19.0955414944316</v>
      </c>
      <c r="AL6470" s="3">
        <v>21.7301686296865</v>
      </c>
      <c r="AM6470" s="3"/>
      <c r="AN6470" s="5" t="s">
        <v>46</v>
      </c>
      <c r="AO6470" s="1"/>
      <c r="AP6470" s="1"/>
      <c r="AQ6470" s="1"/>
    </row>
    <row r="6471" spans="1:43">
      <c r="A6471" s="1" t="s">
        <v>16051</v>
      </c>
      <c r="B6471" s="1" t="s">
        <v>16052</v>
      </c>
      <c r="C6471" s="3">
        <v>8.71232876712329</v>
      </c>
      <c r="D6471" s="4">
        <v>41057</v>
      </c>
      <c r="E6471" s="3">
        <v>0.7523711219</v>
      </c>
      <c r="F6471" s="5" t="s">
        <v>1902</v>
      </c>
      <c r="G6471" s="5">
        <v>957</v>
      </c>
      <c r="H6471" s="5" t="s">
        <v>191</v>
      </c>
      <c r="I6471" s="3">
        <v>2.12687710695679</v>
      </c>
      <c r="J6471" s="3">
        <v>91.6817359855335</v>
      </c>
      <c r="K6471" s="3">
        <v>1.38119866139336</v>
      </c>
      <c r="L6471" s="3">
        <v>71.4041095890411</v>
      </c>
      <c r="M6471" s="3">
        <v>1.76510108104806</v>
      </c>
      <c r="N6471" s="3">
        <v>78.3783783783784</v>
      </c>
      <c r="O6471" s="3">
        <v>1.79618768328446</v>
      </c>
      <c r="P6471" s="3">
        <v>94.6666666666667</v>
      </c>
      <c r="Q6471" s="3">
        <v>7.85862247540136</v>
      </c>
      <c r="R6471" s="3">
        <v>84.0670859538784</v>
      </c>
      <c r="S6471" s="3">
        <v>32.1332275971451</v>
      </c>
      <c r="T6471" s="3">
        <v>89.4607843137255</v>
      </c>
      <c r="U6471" s="3">
        <v>61.6257638956252</v>
      </c>
      <c r="V6471" s="3">
        <v>94.1348973607038</v>
      </c>
      <c r="W6471" s="3">
        <v>71.0677618069815</v>
      </c>
      <c r="X6471" s="3">
        <v>82.3321554770318</v>
      </c>
      <c r="Y6471" s="3">
        <v>65.7910447761194</v>
      </c>
      <c r="Z6471" s="3">
        <v>91.1392405063291</v>
      </c>
      <c r="AA6471" s="3">
        <v>0.205299679854216</v>
      </c>
      <c r="AB6471" s="3">
        <v>0.239020175579492</v>
      </c>
      <c r="AC6471" s="3">
        <v>-19.0077454469332</v>
      </c>
      <c r="AD6471" s="3">
        <v>1.02898347088057</v>
      </c>
      <c r="AE6471" s="5">
        <v>6</v>
      </c>
      <c r="AF6471" s="3">
        <v>1.56895291722178</v>
      </c>
      <c r="AG6471" s="3">
        <v>16.2016056188477</v>
      </c>
      <c r="AH6471" s="3">
        <v>32.0528330218176</v>
      </c>
      <c r="AI6471" s="3">
        <v>20.1414806644347</v>
      </c>
      <c r="AJ6471" s="3">
        <v>14.2963528202229</v>
      </c>
      <c r="AK6471" s="3">
        <v>12.6593641880752</v>
      </c>
      <c r="AL6471" s="3">
        <v>12.0240235338442</v>
      </c>
      <c r="AM6471" s="3"/>
      <c r="AN6471" s="5" t="s">
        <v>46</v>
      </c>
      <c r="AO6471" s="1"/>
      <c r="AP6471" s="1"/>
      <c r="AQ6471" s="1"/>
    </row>
    <row r="6472" spans="1:43">
      <c r="A6472" s="1" t="s">
        <v>16053</v>
      </c>
      <c r="B6472" s="1" t="s">
        <v>16054</v>
      </c>
      <c r="C6472" s="3">
        <v>8.20547945205479</v>
      </c>
      <c r="D6472" s="4">
        <v>41242</v>
      </c>
      <c r="E6472" s="3">
        <v>13.6304586715</v>
      </c>
      <c r="F6472" s="5" t="s">
        <v>16055</v>
      </c>
      <c r="G6472" s="5">
        <v>1261</v>
      </c>
      <c r="H6472" s="5" t="s">
        <v>45</v>
      </c>
      <c r="I6472" s="3">
        <v>-2.78108859753674</v>
      </c>
      <c r="J6472" s="3">
        <v>95.2229299363057</v>
      </c>
      <c r="K6472" s="3">
        <v>0.741045697818042</v>
      </c>
      <c r="L6472" s="3">
        <v>29.3478260869565</v>
      </c>
      <c r="M6472" s="3">
        <v>-2.43221690590111</v>
      </c>
      <c r="N6472" s="3">
        <v>92.0634920634921</v>
      </c>
      <c r="O6472" s="3">
        <v>-0.77047850770479</v>
      </c>
      <c r="P6472" s="3">
        <v>86.4238410596027</v>
      </c>
      <c r="Q6472" s="3">
        <v>0.163733115022513</v>
      </c>
      <c r="R6472" s="3">
        <v>77.3972602739726</v>
      </c>
      <c r="S6472" s="3">
        <v>14.1857209519366</v>
      </c>
      <c r="T6472" s="3">
        <v>19.9623352165725</v>
      </c>
      <c r="U6472" s="3">
        <v>25.4871794871795</v>
      </c>
      <c r="V6472" s="3">
        <v>26.3269639065817</v>
      </c>
      <c r="W6472" s="3">
        <v>66.4625850340136</v>
      </c>
      <c r="X6472" s="3">
        <v>0.710900473933649</v>
      </c>
      <c r="Y6472" s="3">
        <v>77.9636363636364</v>
      </c>
      <c r="Z6472" s="3">
        <v>0.421940928270042</v>
      </c>
      <c r="AA6472" s="3">
        <v>0.116947179520871</v>
      </c>
      <c r="AB6472" s="3">
        <v>0.430702835982023</v>
      </c>
      <c r="AC6472" s="3">
        <v>-7.68543342269885</v>
      </c>
      <c r="AD6472" s="3">
        <v>2.40428857194243</v>
      </c>
      <c r="AE6472" s="5">
        <v>2</v>
      </c>
      <c r="AF6472" s="3">
        <v>1.46480950757064</v>
      </c>
      <c r="AG6472" s="3">
        <v>12.1825631177206</v>
      </c>
      <c r="AH6472" s="3">
        <v>10.7958250904323</v>
      </c>
      <c r="AI6472" s="3">
        <v>18.6612133020627</v>
      </c>
      <c r="AJ6472" s="3">
        <v>14.7174043870646</v>
      </c>
      <c r="AK6472" s="3">
        <v>12.3284695351903</v>
      </c>
      <c r="AL6472" s="3">
        <v>11.8666647137577</v>
      </c>
      <c r="AM6472" s="3"/>
      <c r="AN6472" s="5" t="s">
        <v>46</v>
      </c>
      <c r="AO6472" s="1"/>
      <c r="AP6472" s="1"/>
      <c r="AQ6472" s="1"/>
    </row>
    <row r="6473" spans="1:43">
      <c r="A6473" s="1" t="s">
        <v>16056</v>
      </c>
      <c r="B6473" s="1" t="s">
        <v>16057</v>
      </c>
      <c r="C6473" s="3">
        <v>5.87397260273973</v>
      </c>
      <c r="D6473" s="4">
        <v>42093</v>
      </c>
      <c r="E6473" s="3">
        <v>12.7368998407</v>
      </c>
      <c r="F6473" s="5" t="s">
        <v>3487</v>
      </c>
      <c r="G6473" s="5">
        <v>2145</v>
      </c>
      <c r="H6473" s="5" t="s">
        <v>191</v>
      </c>
      <c r="I6473" s="3">
        <v>11.5215479331574</v>
      </c>
      <c r="J6473" s="3">
        <v>38.1555153707052</v>
      </c>
      <c r="K6473" s="3">
        <v>4.27631578947369</v>
      </c>
      <c r="L6473" s="3">
        <v>14.041095890411</v>
      </c>
      <c r="M6473" s="3">
        <v>8.37606837606838</v>
      </c>
      <c r="N6473" s="3">
        <v>22.8828828828829</v>
      </c>
      <c r="O6473" s="3">
        <v>16.2769371847776</v>
      </c>
      <c r="P6473" s="3">
        <v>58.8571428571429</v>
      </c>
      <c r="Q6473" s="3">
        <v>15.0635208711434</v>
      </c>
      <c r="R6473" s="3">
        <v>68.9727463312369</v>
      </c>
      <c r="S6473" s="3">
        <v>70.3156480859637</v>
      </c>
      <c r="T6473" s="3">
        <v>44.1176470588235</v>
      </c>
      <c r="U6473" s="3">
        <v>205.542168674699</v>
      </c>
      <c r="V6473" s="3">
        <v>20.2346041055718</v>
      </c>
      <c r="W6473" s="3">
        <v>178.070175438596</v>
      </c>
      <c r="X6473" s="3">
        <v>18.3745583038869</v>
      </c>
      <c r="Y6473" s="3">
        <v>217.794486215539</v>
      </c>
      <c r="Z6473" s="3">
        <v>29.746835443038</v>
      </c>
      <c r="AA6473" s="3">
        <v>0.304331418689543</v>
      </c>
      <c r="AB6473" s="3">
        <v>0.343727653146873</v>
      </c>
      <c r="AC6473" s="3">
        <v>-24.1045498547919</v>
      </c>
      <c r="AD6473" s="3">
        <v>1.68159315065058</v>
      </c>
      <c r="AE6473" s="5">
        <v>5</v>
      </c>
      <c r="AF6473" s="3">
        <v>2.72922950152655</v>
      </c>
      <c r="AG6473" s="3">
        <v>67.9987385269021</v>
      </c>
      <c r="AH6473" s="3">
        <v>74.3707001408562</v>
      </c>
      <c r="AI6473" s="3">
        <v>37.2148583257133</v>
      </c>
      <c r="AJ6473" s="3">
        <v>29.0675850034588</v>
      </c>
      <c r="AK6473" s="3"/>
      <c r="AL6473" s="3"/>
      <c r="AM6473" s="3"/>
      <c r="AN6473" s="5" t="s">
        <v>46</v>
      </c>
      <c r="AO6473" s="1"/>
      <c r="AP6473" s="1"/>
      <c r="AQ6473" s="1"/>
    </row>
    <row r="6474" spans="1:43">
      <c r="A6474" s="1" t="s">
        <v>16058</v>
      </c>
      <c r="B6474" s="1" t="s">
        <v>16059</v>
      </c>
      <c r="C6474" s="3">
        <v>16.7643835616438</v>
      </c>
      <c r="D6474" s="4">
        <v>38118</v>
      </c>
      <c r="E6474" s="3">
        <v>36.1018924446</v>
      </c>
      <c r="F6474" s="5" t="s">
        <v>16060</v>
      </c>
      <c r="G6474" s="5">
        <v>757</v>
      </c>
      <c r="H6474" s="5" t="s">
        <v>226</v>
      </c>
      <c r="I6474" s="3">
        <v>0.933793219483453</v>
      </c>
      <c r="J6474" s="3">
        <v>76.3869132290185</v>
      </c>
      <c r="K6474" s="3">
        <v>1.22331899097275</v>
      </c>
      <c r="L6474" s="3">
        <v>16.5343915343915</v>
      </c>
      <c r="M6474" s="3">
        <v>-1.13711272247857</v>
      </c>
      <c r="N6474" s="3">
        <v>96.1918194640338</v>
      </c>
      <c r="O6474" s="3">
        <v>1.26095223362125</v>
      </c>
      <c r="P6474" s="3">
        <v>88.3647798742138</v>
      </c>
      <c r="Q6474" s="3">
        <v>4.91424867412559</v>
      </c>
      <c r="R6474" s="3">
        <v>64.963503649635</v>
      </c>
      <c r="S6474" s="3">
        <v>19.0747683991093</v>
      </c>
      <c r="T6474" s="3">
        <v>32.9787234042553</v>
      </c>
      <c r="U6474" s="3">
        <v>43.5884548445493</v>
      </c>
      <c r="V6474" s="3">
        <v>13.8888888888889</v>
      </c>
      <c r="W6474" s="3">
        <v>43.7406932063122</v>
      </c>
      <c r="X6474" s="3">
        <v>15.4811715481172</v>
      </c>
      <c r="Y6474" s="3">
        <v>64.0539578718797</v>
      </c>
      <c r="Z6474" s="3">
        <v>15.5555555555556</v>
      </c>
      <c r="AA6474" s="3">
        <v>0.145283906986422</v>
      </c>
      <c r="AB6474" s="3">
        <v>0.196482066347258</v>
      </c>
      <c r="AC6474" s="3">
        <v>-11.1966987620358</v>
      </c>
      <c r="AD6474" s="3">
        <v>1.1460179324437</v>
      </c>
      <c r="AE6474" s="5">
        <v>4</v>
      </c>
      <c r="AF6474" s="3">
        <v>0.935199680698849</v>
      </c>
      <c r="AG6474" s="3">
        <v>15.2228140191708</v>
      </c>
      <c r="AH6474" s="3">
        <v>20.774529957497</v>
      </c>
      <c r="AI6474" s="3">
        <v>11.7186946508665</v>
      </c>
      <c r="AJ6474" s="3">
        <v>10.8087446000573</v>
      </c>
      <c r="AK6474" s="3">
        <v>9.02245215542361</v>
      </c>
      <c r="AL6474" s="3">
        <v>14.1621503692189</v>
      </c>
      <c r="AM6474" s="3"/>
      <c r="AN6474" s="5" t="s">
        <v>46</v>
      </c>
      <c r="AO6474" s="1"/>
      <c r="AP6474" s="1"/>
      <c r="AQ6474" s="1"/>
    </row>
    <row r="6475" spans="1:43">
      <c r="A6475" s="1" t="s">
        <v>16061</v>
      </c>
      <c r="B6475" s="1" t="s">
        <v>16062</v>
      </c>
      <c r="C6475" s="3">
        <v>14.8027397260274</v>
      </c>
      <c r="D6475" s="4">
        <v>38834</v>
      </c>
      <c r="E6475" s="3">
        <v>496.6986876602</v>
      </c>
      <c r="F6475" s="5" t="s">
        <v>16063</v>
      </c>
      <c r="G6475" s="5">
        <v>1756</v>
      </c>
      <c r="H6475" s="5" t="s">
        <v>64</v>
      </c>
      <c r="I6475" s="3">
        <v>0.291862212148517</v>
      </c>
      <c r="J6475" s="3">
        <v>20.8454810495627</v>
      </c>
      <c r="K6475" s="3">
        <v>0.0427200747612481</v>
      </c>
      <c r="L6475" s="3">
        <v>36.0058309037901</v>
      </c>
      <c r="M6475" s="3">
        <v>0.2088160085708</v>
      </c>
      <c r="N6475" s="3">
        <v>37.1720116618076</v>
      </c>
      <c r="O6475" s="3">
        <v>0.657821617214454</v>
      </c>
      <c r="P6475" s="3">
        <v>22.3684210526316</v>
      </c>
      <c r="Q6475" s="3">
        <v>1.23118606731882</v>
      </c>
      <c r="R6475" s="3">
        <v>19.6745562130178</v>
      </c>
      <c r="S6475" s="3">
        <v>2.30509001934499</v>
      </c>
      <c r="T6475" s="3">
        <v>13.9430284857571</v>
      </c>
      <c r="U6475" s="3">
        <v>5.03236329219718</v>
      </c>
      <c r="V6475" s="3">
        <v>18.3641975308642</v>
      </c>
      <c r="W6475" s="3">
        <v>9.0092053477849</v>
      </c>
      <c r="X6475" s="3">
        <v>13.7345679012346</v>
      </c>
      <c r="Y6475" s="3">
        <v>17.1438128101147</v>
      </c>
      <c r="Z6475" s="3">
        <v>6.51629072681704</v>
      </c>
      <c r="AA6475" s="3">
        <v>0.436768644902391</v>
      </c>
      <c r="AB6475" s="3">
        <v>4.58439019206421</v>
      </c>
      <c r="AC6475" s="3">
        <v>0</v>
      </c>
      <c r="AD6475" s="3"/>
      <c r="AE6475" s="5"/>
      <c r="AF6475" s="3">
        <v>0.238209865240389</v>
      </c>
      <c r="AG6475" s="3">
        <v>1.69283750928118</v>
      </c>
      <c r="AH6475" s="3">
        <v>1.79939864272531</v>
      </c>
      <c r="AI6475" s="3">
        <v>2.1934557519848</v>
      </c>
      <c r="AJ6475" s="3">
        <v>2.41484246350581</v>
      </c>
      <c r="AK6475" s="3">
        <v>2.51345256761653</v>
      </c>
      <c r="AL6475" s="3">
        <v>2.70556643711259</v>
      </c>
      <c r="AM6475" s="3">
        <v>500</v>
      </c>
      <c r="AN6475" s="5" t="s">
        <v>56</v>
      </c>
      <c r="AO6475" s="1"/>
      <c r="AP6475" s="1"/>
      <c r="AQ6475" s="1"/>
    </row>
    <row r="6476" spans="1:43">
      <c r="A6476" s="1" t="s">
        <v>16064</v>
      </c>
      <c r="B6476" s="1" t="s">
        <v>16065</v>
      </c>
      <c r="C6476" s="3">
        <v>14.4027397260274</v>
      </c>
      <c r="D6476" s="4">
        <v>38980</v>
      </c>
      <c r="E6476" s="3">
        <v>23.8247981898</v>
      </c>
      <c r="F6476" s="5" t="s">
        <v>16066</v>
      </c>
      <c r="G6476" s="5">
        <v>1241</v>
      </c>
      <c r="H6476" s="5" t="s">
        <v>191</v>
      </c>
      <c r="I6476" s="3">
        <v>9.92201188717491</v>
      </c>
      <c r="J6476" s="3">
        <v>51.3562386980108</v>
      </c>
      <c r="K6476" s="3">
        <v>0.414273608888046</v>
      </c>
      <c r="L6476" s="3">
        <v>83.9041095890411</v>
      </c>
      <c r="M6476" s="3">
        <v>4.03524744748651</v>
      </c>
      <c r="N6476" s="3">
        <v>63.4234234234234</v>
      </c>
      <c r="O6476" s="3">
        <v>14.8255813953488</v>
      </c>
      <c r="P6476" s="3">
        <v>65.5238095238095</v>
      </c>
      <c r="Q6476" s="3">
        <v>16.4852368296501</v>
      </c>
      <c r="R6476" s="3">
        <v>67.0859538784067</v>
      </c>
      <c r="S6476" s="3">
        <v>45.0888808271358</v>
      </c>
      <c r="T6476" s="3">
        <v>75.7352941176471</v>
      </c>
      <c r="U6476" s="3">
        <v>142.129559558045</v>
      </c>
      <c r="V6476" s="3">
        <v>53.9589442815249</v>
      </c>
      <c r="W6476" s="3">
        <v>111.21600211249</v>
      </c>
      <c r="X6476" s="3">
        <v>53.7102473498233</v>
      </c>
      <c r="Y6476" s="3">
        <v>114.70815854362</v>
      </c>
      <c r="Z6476" s="3">
        <v>71.5189873417722</v>
      </c>
      <c r="AA6476" s="3">
        <v>0.213977158973216</v>
      </c>
      <c r="AB6476" s="3">
        <v>0.247114939495912</v>
      </c>
      <c r="AC6476" s="3">
        <v>-28.1091481546266</v>
      </c>
      <c r="AD6476" s="3">
        <v>1.00488016459885</v>
      </c>
      <c r="AE6476" s="5">
        <v>5</v>
      </c>
      <c r="AF6476" s="3">
        <v>1.99679146268572</v>
      </c>
      <c r="AG6476" s="3">
        <v>51.6595957207196</v>
      </c>
      <c r="AH6476" s="3">
        <v>57.8136439099596</v>
      </c>
      <c r="AI6476" s="3">
        <v>25.9988564768819</v>
      </c>
      <c r="AJ6476" s="3">
        <v>19.2300153774142</v>
      </c>
      <c r="AK6476" s="3">
        <v>20.0295950018716</v>
      </c>
      <c r="AL6476" s="3">
        <v>20.5423656432657</v>
      </c>
      <c r="AM6476" s="3"/>
      <c r="AN6476" s="5" t="s">
        <v>46</v>
      </c>
      <c r="AO6476" s="1"/>
      <c r="AP6476" s="1"/>
      <c r="AQ6476" s="1"/>
    </row>
    <row r="6477" spans="1:43">
      <c r="A6477" s="1" t="s">
        <v>16067</v>
      </c>
      <c r="B6477" s="1" t="s">
        <v>16068</v>
      </c>
      <c r="C6477" s="3">
        <v>12.7917808219178</v>
      </c>
      <c r="D6477" s="4">
        <v>39568</v>
      </c>
      <c r="E6477" s="3">
        <v>72.8457442635</v>
      </c>
      <c r="F6477" s="5" t="s">
        <v>12484</v>
      </c>
      <c r="G6477" s="5">
        <v>681</v>
      </c>
      <c r="H6477" s="5" t="s">
        <v>55</v>
      </c>
      <c r="I6477" s="3">
        <v>9.22583909596897</v>
      </c>
      <c r="J6477" s="3">
        <v>58.4392014519056</v>
      </c>
      <c r="K6477" s="3">
        <v>1.63214061519147</v>
      </c>
      <c r="L6477" s="3">
        <v>68.4180790960452</v>
      </c>
      <c r="M6477" s="3">
        <v>2.04853450992752</v>
      </c>
      <c r="N6477" s="3">
        <v>76.5409934171155</v>
      </c>
      <c r="O6477" s="3">
        <v>23.8951597474651</v>
      </c>
      <c r="P6477" s="3">
        <v>25.8278145695364</v>
      </c>
      <c r="Q6477" s="3">
        <v>24.3232866193127</v>
      </c>
      <c r="R6477" s="3">
        <v>47.7896341463415</v>
      </c>
      <c r="S6477" s="3">
        <v>66.2644415917844</v>
      </c>
      <c r="T6477" s="3">
        <v>48.828125</v>
      </c>
      <c r="U6477" s="3">
        <v>131.782390837509</v>
      </c>
      <c r="V6477" s="3">
        <v>55.6910569105691</v>
      </c>
      <c r="W6477" s="3">
        <v>90.6387989402414</v>
      </c>
      <c r="X6477" s="3">
        <v>63.2721202003339</v>
      </c>
      <c r="Y6477" s="3">
        <v>170.735785953177</v>
      </c>
      <c r="Z6477" s="3">
        <v>35.3430353430353</v>
      </c>
      <c r="AA6477" s="3">
        <v>0.266190117007264</v>
      </c>
      <c r="AB6477" s="3">
        <v>0.191239275930571</v>
      </c>
      <c r="AC6477" s="3">
        <v>-37.3908705412821</v>
      </c>
      <c r="AD6477" s="3">
        <v>0.640431030697377</v>
      </c>
      <c r="AE6477" s="5">
        <v>5</v>
      </c>
      <c r="AF6477" s="3">
        <v>1.61613174568148</v>
      </c>
      <c r="AG6477" s="3">
        <v>66.2723763971468</v>
      </c>
      <c r="AH6477" s="3">
        <v>57.8601932993428</v>
      </c>
      <c r="AI6477" s="3">
        <v>21.3848659616713</v>
      </c>
      <c r="AJ6477" s="3">
        <v>26.5859912266477</v>
      </c>
      <c r="AK6477" s="3">
        <v>28.9663210688239</v>
      </c>
      <c r="AL6477" s="3">
        <v>26.6493284023614</v>
      </c>
      <c r="AM6477" s="3"/>
      <c r="AN6477" s="5" t="s">
        <v>46</v>
      </c>
      <c r="AO6477" s="1"/>
      <c r="AP6477" s="1"/>
      <c r="AQ6477" s="1"/>
    </row>
    <row r="6478" spans="1:43">
      <c r="A6478" s="1" t="s">
        <v>16069</v>
      </c>
      <c r="B6478" s="1" t="s">
        <v>16070</v>
      </c>
      <c r="C6478" s="3">
        <v>11.8904109589041</v>
      </c>
      <c r="D6478" s="4">
        <v>39897</v>
      </c>
      <c r="E6478" s="3">
        <v>33.8960645521</v>
      </c>
      <c r="F6478" s="5" t="s">
        <v>16071</v>
      </c>
      <c r="G6478" s="5">
        <v>1869</v>
      </c>
      <c r="H6478" s="5" t="s">
        <v>93</v>
      </c>
      <c r="I6478" s="3">
        <v>6.46543185419967</v>
      </c>
      <c r="J6478" s="3">
        <v>46.5</v>
      </c>
      <c r="K6478" s="3">
        <v>2.29597906257435</v>
      </c>
      <c r="L6478" s="3">
        <v>39.0981169474727</v>
      </c>
      <c r="M6478" s="3">
        <v>1.4272234017457</v>
      </c>
      <c r="N6478" s="3">
        <v>65.1197604790419</v>
      </c>
      <c r="O6478" s="3">
        <v>8.32703451751071</v>
      </c>
      <c r="P6478" s="3">
        <v>55.5835010060362</v>
      </c>
      <c r="Q6478" s="3">
        <v>17.2964124948847</v>
      </c>
      <c r="R6478" s="3">
        <v>42.7244582043344</v>
      </c>
      <c r="S6478" s="3">
        <v>56.3284005381231</v>
      </c>
      <c r="T6478" s="3">
        <v>35.7861302276337</v>
      </c>
      <c r="U6478" s="3">
        <v>126.396714233058</v>
      </c>
      <c r="V6478" s="3">
        <v>29.9557032115172</v>
      </c>
      <c r="W6478" s="3">
        <v>84.0460596721031</v>
      </c>
      <c r="X6478" s="3">
        <v>38.7016229712859</v>
      </c>
      <c r="Y6478" s="3">
        <v>142.103458064516</v>
      </c>
      <c r="Z6478" s="3">
        <v>26.1038961038961</v>
      </c>
      <c r="AA6478" s="3">
        <v>0.277217030123454</v>
      </c>
      <c r="AB6478" s="3">
        <v>0.213121147165732</v>
      </c>
      <c r="AC6478" s="3">
        <v>-35.0143765133172</v>
      </c>
      <c r="AD6478" s="3">
        <v>0.64268786492659</v>
      </c>
      <c r="AE6478" s="5">
        <v>5</v>
      </c>
      <c r="AF6478" s="3">
        <v>1.5638375481074</v>
      </c>
      <c r="AG6478" s="3">
        <v>54.660291936008</v>
      </c>
      <c r="AH6478" s="3">
        <v>51.5011851939317</v>
      </c>
      <c r="AI6478" s="3">
        <v>19.0120593773566</v>
      </c>
      <c r="AJ6478" s="3">
        <v>23.5400401811312</v>
      </c>
      <c r="AK6478" s="3">
        <v>25.8117372663188</v>
      </c>
      <c r="AL6478" s="3">
        <v>27.0446474272193</v>
      </c>
      <c r="AM6478" s="3">
        <v>10</v>
      </c>
      <c r="AN6478" s="5" t="s">
        <v>56</v>
      </c>
      <c r="AO6478" s="1"/>
      <c r="AP6478" s="1"/>
      <c r="AQ6478" s="1"/>
    </row>
    <row r="6479" spans="1:43">
      <c r="A6479" s="1" t="s">
        <v>16072</v>
      </c>
      <c r="B6479" s="1" t="s">
        <v>16073</v>
      </c>
      <c r="C6479" s="3">
        <v>11.5616438356164</v>
      </c>
      <c r="D6479" s="4">
        <v>40017</v>
      </c>
      <c r="E6479" s="3">
        <v>23.037533</v>
      </c>
      <c r="F6479" s="5" t="s">
        <v>16074</v>
      </c>
      <c r="G6479" s="5">
        <v>1928</v>
      </c>
      <c r="H6479" s="5" t="s">
        <v>71</v>
      </c>
      <c r="I6479" s="3">
        <v>-2.2339675828048</v>
      </c>
      <c r="J6479" s="3">
        <v>89.937106918239</v>
      </c>
      <c r="K6479" s="3">
        <v>-0.215780766741004</v>
      </c>
      <c r="L6479" s="3">
        <v>88.0503144654088</v>
      </c>
      <c r="M6479" s="3">
        <v>-2.33032948465222</v>
      </c>
      <c r="N6479" s="3">
        <v>88.0503144654088</v>
      </c>
      <c r="O6479" s="3">
        <v>-3.73993893977241</v>
      </c>
      <c r="P6479" s="3">
        <v>92.4050632911392</v>
      </c>
      <c r="Q6479" s="3">
        <v>-3.09443978765019</v>
      </c>
      <c r="R6479" s="3">
        <v>90.3846153846154</v>
      </c>
      <c r="S6479" s="3">
        <v>-0.864656281263402</v>
      </c>
      <c r="T6479" s="3">
        <v>89.9328859060403</v>
      </c>
      <c r="U6479" s="3">
        <v>5.65075013327241</v>
      </c>
      <c r="V6479" s="3">
        <v>73.3812949640288</v>
      </c>
      <c r="W6479" s="3">
        <v>11.6274797199717</v>
      </c>
      <c r="X6479" s="3">
        <v>76.2589928057554</v>
      </c>
      <c r="Y6479" s="3">
        <v>18.0558156974201</v>
      </c>
      <c r="Z6479" s="3">
        <v>53.968253968254</v>
      </c>
      <c r="AA6479" s="3">
        <v>-0.087816793802843</v>
      </c>
      <c r="AB6479" s="3">
        <v>0.119455833400438</v>
      </c>
      <c r="AC6479" s="3">
        <v>-4.81394383732189</v>
      </c>
      <c r="AD6479" s="3">
        <v>0.774351067660996</v>
      </c>
      <c r="AE6479" s="5">
        <v>2</v>
      </c>
      <c r="AF6479" s="3">
        <v>0.325224803128799</v>
      </c>
      <c r="AG6479" s="3">
        <v>-1.22433485485218</v>
      </c>
      <c r="AH6479" s="3">
        <v>2.73724087191218</v>
      </c>
      <c r="AI6479" s="3">
        <v>3.60316045933753</v>
      </c>
      <c r="AJ6479" s="3">
        <v>3.19448197929986</v>
      </c>
      <c r="AK6479" s="3">
        <v>4.98185529020987</v>
      </c>
      <c r="AL6479" s="3">
        <v>7.56901659521745</v>
      </c>
      <c r="AM6479" s="3"/>
      <c r="AN6479" s="5" t="s">
        <v>46</v>
      </c>
      <c r="AO6479" s="1"/>
      <c r="AP6479" s="1"/>
      <c r="AQ6479" s="1"/>
    </row>
    <row r="6480" spans="1:43">
      <c r="A6480" s="1" t="s">
        <v>16075</v>
      </c>
      <c r="B6480" s="1" t="s">
        <v>16076</v>
      </c>
      <c r="C6480" s="3">
        <v>16.6301369863014</v>
      </c>
      <c r="D6480" s="4">
        <v>38167</v>
      </c>
      <c r="E6480" s="3">
        <v>2.183784966</v>
      </c>
      <c r="F6480" s="5" t="s">
        <v>15186</v>
      </c>
      <c r="G6480" s="5">
        <v>569</v>
      </c>
      <c r="H6480" s="5" t="s">
        <v>226</v>
      </c>
      <c r="I6480" s="3">
        <v>6.29047771721704</v>
      </c>
      <c r="J6480" s="3">
        <v>3.27169274537696</v>
      </c>
      <c r="K6480" s="3">
        <v>1.94341943419434</v>
      </c>
      <c r="L6480" s="3">
        <v>4.62962962962963</v>
      </c>
      <c r="M6480" s="3">
        <v>2.44113466411222</v>
      </c>
      <c r="N6480" s="3">
        <v>11.1424541607898</v>
      </c>
      <c r="O6480" s="3">
        <v>9.92042440318302</v>
      </c>
      <c r="P6480" s="3">
        <v>5.50314465408805</v>
      </c>
      <c r="Q6480" s="3">
        <v>8.46038081528495</v>
      </c>
      <c r="R6480" s="3">
        <v>30.2919708029197</v>
      </c>
      <c r="S6480" s="3">
        <v>8.51008117308195</v>
      </c>
      <c r="T6480" s="3">
        <v>79.2553191489362</v>
      </c>
      <c r="U6480" s="3">
        <v>61.5437091901374</v>
      </c>
      <c r="V6480" s="3">
        <v>4.51388888888889</v>
      </c>
      <c r="W6480" s="3">
        <v>40.605649334125</v>
      </c>
      <c r="X6480" s="3">
        <v>18.4100418410042</v>
      </c>
      <c r="Y6480" s="3">
        <v>75.8440526204346</v>
      </c>
      <c r="Z6480" s="3">
        <v>6.66666666666667</v>
      </c>
      <c r="AA6480" s="3">
        <v>0.0516093151935998</v>
      </c>
      <c r="AB6480" s="3">
        <v>0.135027870601206</v>
      </c>
      <c r="AC6480" s="3">
        <v>-24.1776315789474</v>
      </c>
      <c r="AD6480" s="3">
        <v>0.496606961899292</v>
      </c>
      <c r="AE6480" s="5">
        <v>4</v>
      </c>
      <c r="AF6480" s="3">
        <v>0.843394540948103</v>
      </c>
      <c r="AG6480" s="3">
        <v>12.0099330018643</v>
      </c>
      <c r="AH6480" s="3">
        <v>27.7401475961963</v>
      </c>
      <c r="AI6480" s="3">
        <v>12.2661269710198</v>
      </c>
      <c r="AJ6480" s="3">
        <v>16.7618404067835</v>
      </c>
      <c r="AK6480" s="3">
        <v>14.746694749071</v>
      </c>
      <c r="AL6480" s="3">
        <v>18.3621305657582</v>
      </c>
      <c r="AM6480" s="3"/>
      <c r="AN6480" s="5" t="s">
        <v>56</v>
      </c>
      <c r="AO6480" s="1"/>
      <c r="AP6480" s="1"/>
      <c r="AQ6480" s="1"/>
    </row>
    <row r="6481" spans="1:43">
      <c r="A6481" s="1" t="s">
        <v>16077</v>
      </c>
      <c r="B6481" s="1" t="s">
        <v>16078</v>
      </c>
      <c r="C6481" s="3">
        <v>16.0904109589041</v>
      </c>
      <c r="D6481" s="4">
        <v>38364</v>
      </c>
      <c r="E6481" s="3">
        <v>2.0432027279</v>
      </c>
      <c r="F6481" s="5" t="s">
        <v>15186</v>
      </c>
      <c r="G6481" s="5">
        <v>714</v>
      </c>
      <c r="H6481" s="5" t="s">
        <v>93</v>
      </c>
      <c r="I6481" s="3">
        <v>7.45397395599462</v>
      </c>
      <c r="J6481" s="3">
        <v>41.7</v>
      </c>
      <c r="K6481" s="3">
        <v>3.09100700053852</v>
      </c>
      <c r="L6481" s="3">
        <v>26.7591674925669</v>
      </c>
      <c r="M6481" s="3">
        <v>4.17936438833262</v>
      </c>
      <c r="N6481" s="3">
        <v>34.3313373253493</v>
      </c>
      <c r="O6481" s="3">
        <v>9.1448118586089</v>
      </c>
      <c r="P6481" s="3">
        <v>52.8672032193159</v>
      </c>
      <c r="Q6481" s="3">
        <v>11.2118043453004</v>
      </c>
      <c r="R6481" s="3">
        <v>55.7791537667699</v>
      </c>
      <c r="S6481" s="3">
        <v>28.0535117056856</v>
      </c>
      <c r="T6481" s="3">
        <v>64.5844362096347</v>
      </c>
      <c r="U6481" s="3">
        <v>69.0270174819001</v>
      </c>
      <c r="V6481" s="3">
        <v>55.5370985603544</v>
      </c>
      <c r="W6481" s="3">
        <v>16.9313462008307</v>
      </c>
      <c r="X6481" s="3">
        <v>95.0686641697878</v>
      </c>
      <c r="Y6481" s="3">
        <v>23.8132195058854</v>
      </c>
      <c r="Z6481" s="3">
        <v>94.1558441558442</v>
      </c>
      <c r="AA6481" s="3">
        <v>0.139333152448678</v>
      </c>
      <c r="AB6481" s="3">
        <v>0.047674529065448</v>
      </c>
      <c r="AC6481" s="3">
        <v>-36.8295454545455</v>
      </c>
      <c r="AD6481" s="3">
        <v>0.145051908723016</v>
      </c>
      <c r="AE6481" s="5">
        <v>4</v>
      </c>
      <c r="AF6481" s="3">
        <v>0.304037490582683</v>
      </c>
      <c r="AG6481" s="3">
        <v>26.7440939081598</v>
      </c>
      <c r="AH6481" s="3">
        <v>30.3853784570973</v>
      </c>
      <c r="AI6481" s="3">
        <v>4.06755858122523</v>
      </c>
      <c r="AJ6481" s="3">
        <v>10.0363328192696</v>
      </c>
      <c r="AK6481" s="3">
        <v>3.39788410654953</v>
      </c>
      <c r="AL6481" s="3">
        <v>5.57045687505333</v>
      </c>
      <c r="AM6481" s="3"/>
      <c r="AN6481" s="5" t="s">
        <v>46</v>
      </c>
      <c r="AO6481" s="1"/>
      <c r="AP6481" s="1"/>
      <c r="AQ6481" s="1"/>
    </row>
    <row r="6482" spans="1:43">
      <c r="A6482" s="1" t="s">
        <v>16079</v>
      </c>
      <c r="B6482" s="1" t="s">
        <v>16080</v>
      </c>
      <c r="C6482" s="3">
        <v>14.613698630137</v>
      </c>
      <c r="D6482" s="4">
        <v>38903</v>
      </c>
      <c r="E6482" s="3">
        <v>4.7989611992</v>
      </c>
      <c r="F6482" s="5" t="s">
        <v>4478</v>
      </c>
      <c r="G6482" s="5">
        <v>526</v>
      </c>
      <c r="H6482" s="5" t="s">
        <v>64</v>
      </c>
      <c r="I6482" s="3">
        <v>0.294809732724916</v>
      </c>
      <c r="J6482" s="3">
        <v>17.6384839650146</v>
      </c>
      <c r="K6482" s="3">
        <v>0.0441465125036349</v>
      </c>
      <c r="L6482" s="3">
        <v>23.469387755102</v>
      </c>
      <c r="M6482" s="3">
        <v>0.225469594209466</v>
      </c>
      <c r="N6482" s="3">
        <v>12.2448979591837</v>
      </c>
      <c r="O6482" s="3">
        <v>0.568319091698451</v>
      </c>
      <c r="P6482" s="3">
        <v>76.7543859649123</v>
      </c>
      <c r="Q6482" s="3">
        <v>1.07979346966642</v>
      </c>
      <c r="R6482" s="3">
        <v>68.3431952662722</v>
      </c>
      <c r="S6482" s="3">
        <v>1.84175167170594</v>
      </c>
      <c r="T6482" s="3">
        <v>82.3088455772114</v>
      </c>
      <c r="U6482" s="3">
        <v>4.1462714524871</v>
      </c>
      <c r="V6482" s="3">
        <v>84.7222222222222</v>
      </c>
      <c r="W6482" s="3">
        <v>7.56136875322832</v>
      </c>
      <c r="X6482" s="3">
        <v>79.6296296296296</v>
      </c>
      <c r="Y6482" s="3">
        <v>13.8391983274969</v>
      </c>
      <c r="Z6482" s="3">
        <v>87.9699248120301</v>
      </c>
      <c r="AA6482" s="3">
        <v>-0.0996220083272523</v>
      </c>
      <c r="AB6482" s="3">
        <v>1.23232269859952</v>
      </c>
      <c r="AC6482" s="3">
        <v>0</v>
      </c>
      <c r="AD6482" s="3"/>
      <c r="AE6482" s="5"/>
      <c r="AF6482" s="3">
        <v>0.201002307127191</v>
      </c>
      <c r="AG6482" s="3">
        <v>1.48373457725264</v>
      </c>
      <c r="AH6482" s="3">
        <v>1.55718439234065</v>
      </c>
      <c r="AI6482" s="3">
        <v>1.90684203546212</v>
      </c>
      <c r="AJ6482" s="3">
        <v>2.01840310307038</v>
      </c>
      <c r="AK6482" s="3">
        <v>2.03913983044843</v>
      </c>
      <c r="AL6482" s="3">
        <v>2.29465908855944</v>
      </c>
      <c r="AM6482" s="3"/>
      <c r="AN6482" s="5" t="s">
        <v>206</v>
      </c>
      <c r="AO6482" s="1"/>
      <c r="AP6482" s="1"/>
      <c r="AQ6482" s="1"/>
    </row>
    <row r="6483" spans="1:43">
      <c r="A6483" s="1" t="s">
        <v>16081</v>
      </c>
      <c r="B6483" s="1" t="s">
        <v>16082</v>
      </c>
      <c r="C6483" s="3">
        <v>12.7698630136986</v>
      </c>
      <c r="D6483" s="4">
        <v>39576</v>
      </c>
      <c r="E6483" s="3">
        <v>0.7212737403</v>
      </c>
      <c r="F6483" s="5" t="s">
        <v>16083</v>
      </c>
      <c r="G6483" s="5">
        <v>48</v>
      </c>
      <c r="H6483" s="5" t="s">
        <v>93</v>
      </c>
      <c r="I6483" s="3">
        <v>12.8867535342356</v>
      </c>
      <c r="J6483" s="3">
        <v>16.55</v>
      </c>
      <c r="K6483" s="3">
        <v>3.15840286876768</v>
      </c>
      <c r="L6483" s="3">
        <v>25.4212091179386</v>
      </c>
      <c r="M6483" s="3">
        <v>5.73724141180906</v>
      </c>
      <c r="N6483" s="3">
        <v>25.0998003992016</v>
      </c>
      <c r="O6483" s="3">
        <v>20.1172345493964</v>
      </c>
      <c r="P6483" s="3">
        <v>22.8370221327968</v>
      </c>
      <c r="Q6483" s="3">
        <v>28.0480497617485</v>
      </c>
      <c r="R6483" s="3">
        <v>22.1362229102167</v>
      </c>
      <c r="S6483" s="3">
        <v>83.298615365764</v>
      </c>
      <c r="T6483" s="3">
        <v>12.6521969295924</v>
      </c>
      <c r="U6483" s="3">
        <v>146.67179684494</v>
      </c>
      <c r="V6483" s="3">
        <v>21.483942414175</v>
      </c>
      <c r="W6483" s="3">
        <v>127.064359441409</v>
      </c>
      <c r="X6483" s="3">
        <v>19.1011235955056</v>
      </c>
      <c r="Y6483" s="3">
        <v>197.257733324502</v>
      </c>
      <c r="Z6483" s="3">
        <v>11.038961038961</v>
      </c>
      <c r="AA6483" s="3">
        <v>0.358578512223618</v>
      </c>
      <c r="AB6483" s="3">
        <v>0.334999618735017</v>
      </c>
      <c r="AC6483" s="3">
        <v>-20.9509870417306</v>
      </c>
      <c r="AD6483" s="3">
        <v>1.49735737378282</v>
      </c>
      <c r="AE6483" s="5">
        <v>2</v>
      </c>
      <c r="AF6483" s="3">
        <v>2.09943184414907</v>
      </c>
      <c r="AG6483" s="3">
        <v>78.9889201042968</v>
      </c>
      <c r="AH6483" s="3">
        <v>56.8806265744932</v>
      </c>
      <c r="AI6483" s="3">
        <v>29.9254866833724</v>
      </c>
      <c r="AJ6483" s="3">
        <v>32.3977811259486</v>
      </c>
      <c r="AK6483" s="3">
        <v>23.7784331385241</v>
      </c>
      <c r="AL6483" s="3">
        <v>23.4933126912326</v>
      </c>
      <c r="AM6483" s="3"/>
      <c r="AN6483" s="5" t="s">
        <v>46</v>
      </c>
      <c r="AO6483" s="1"/>
      <c r="AP6483" s="1"/>
      <c r="AQ6483" s="1"/>
    </row>
    <row r="6484" spans="1:43">
      <c r="A6484" s="1" t="s">
        <v>16084</v>
      </c>
      <c r="B6484" s="1" t="s">
        <v>16085</v>
      </c>
      <c r="C6484" s="3">
        <v>12.2739726027397</v>
      </c>
      <c r="D6484" s="4">
        <v>39757</v>
      </c>
      <c r="E6484" s="3">
        <v>0.8569302684</v>
      </c>
      <c r="F6484" s="5" t="s">
        <v>187</v>
      </c>
      <c r="G6484" s="5">
        <v>2186</v>
      </c>
      <c r="H6484" s="5" t="s">
        <v>45</v>
      </c>
      <c r="I6484" s="3">
        <v>1.76243954422495</v>
      </c>
      <c r="J6484" s="3">
        <v>34.0764331210191</v>
      </c>
      <c r="K6484" s="3">
        <v>0.836650150272129</v>
      </c>
      <c r="L6484" s="3">
        <v>25.3105590062112</v>
      </c>
      <c r="M6484" s="3">
        <v>0.493807172346803</v>
      </c>
      <c r="N6484" s="3">
        <v>34.1269841269841</v>
      </c>
      <c r="O6484" s="3">
        <v>2.85856326124784</v>
      </c>
      <c r="P6484" s="3">
        <v>37.7483443708609</v>
      </c>
      <c r="Q6484" s="3">
        <v>5.32659520081881</v>
      </c>
      <c r="R6484" s="3">
        <v>20.0342465753425</v>
      </c>
      <c r="S6484" s="3">
        <v>7.38148024488835</v>
      </c>
      <c r="T6484" s="3">
        <v>54.0489642184557</v>
      </c>
      <c r="U6484" s="3">
        <v>10.5238317166355</v>
      </c>
      <c r="V6484" s="3">
        <v>78.7685774946922</v>
      </c>
      <c r="W6484" s="3">
        <v>14.5764133349985</v>
      </c>
      <c r="X6484" s="3">
        <v>75.1184834123223</v>
      </c>
      <c r="Y6484" s="3">
        <v>22.3468518555724</v>
      </c>
      <c r="Z6484" s="3">
        <v>60.7594936708861</v>
      </c>
      <c r="AA6484" s="3">
        <v>0.196317450095507</v>
      </c>
      <c r="AB6484" s="3">
        <v>0.211386808538213</v>
      </c>
      <c r="AC6484" s="3">
        <v>-3.35101926836079</v>
      </c>
      <c r="AD6484" s="3">
        <v>1.38211988664326</v>
      </c>
      <c r="AE6484" s="5">
        <v>4</v>
      </c>
      <c r="AF6484" s="3">
        <v>0.34743091309318</v>
      </c>
      <c r="AG6484" s="3">
        <v>4.1616271633903</v>
      </c>
      <c r="AH6484" s="3">
        <v>5.7308719841586</v>
      </c>
      <c r="AI6484" s="3">
        <v>3.8805123824309</v>
      </c>
      <c r="AJ6484" s="3">
        <v>4.18137967158092</v>
      </c>
      <c r="AK6484" s="3">
        <v>6.97739767501175</v>
      </c>
      <c r="AL6484" s="3">
        <v>8.74945958068405</v>
      </c>
      <c r="AM6484" s="3"/>
      <c r="AN6484" s="5" t="s">
        <v>46</v>
      </c>
      <c r="AO6484" s="1"/>
      <c r="AP6484" s="1"/>
      <c r="AQ6484" s="1"/>
    </row>
    <row r="6485" spans="1:43">
      <c r="A6485" s="1" t="s">
        <v>16086</v>
      </c>
      <c r="B6485" s="1" t="s">
        <v>16087</v>
      </c>
      <c r="C6485" s="3">
        <v>11.5835616438356</v>
      </c>
      <c r="D6485" s="4">
        <v>40009</v>
      </c>
      <c r="E6485" s="3">
        <v>0.8352188616</v>
      </c>
      <c r="F6485" s="5" t="s">
        <v>16083</v>
      </c>
      <c r="G6485" s="5">
        <v>77</v>
      </c>
      <c r="H6485" s="5" t="s">
        <v>93</v>
      </c>
      <c r="I6485" s="3">
        <v>10.2808988764045</v>
      </c>
      <c r="J6485" s="3">
        <v>29.1</v>
      </c>
      <c r="K6485" s="3">
        <v>3.86243386243387</v>
      </c>
      <c r="L6485" s="3">
        <v>14.4697720515362</v>
      </c>
      <c r="M6485" s="3">
        <v>5.53763440860215</v>
      </c>
      <c r="N6485" s="3">
        <v>26.1976047904192</v>
      </c>
      <c r="O6485" s="3">
        <v>20.7257072570726</v>
      </c>
      <c r="P6485" s="3">
        <v>21.9818913480885</v>
      </c>
      <c r="Q6485" s="3">
        <v>35.2860096485183</v>
      </c>
      <c r="R6485" s="3">
        <v>10.061919504644</v>
      </c>
      <c r="S6485" s="3">
        <v>96.4964964964965</v>
      </c>
      <c r="T6485" s="3">
        <v>5.50555849655903</v>
      </c>
      <c r="U6485" s="3">
        <v>141.451414514145</v>
      </c>
      <c r="V6485" s="3">
        <v>23.8095238095238</v>
      </c>
      <c r="W6485" s="3">
        <v>111.302475780409</v>
      </c>
      <c r="X6485" s="3">
        <v>24.9063670411985</v>
      </c>
      <c r="Y6485" s="3">
        <v>88.3877159309021</v>
      </c>
      <c r="Z6485" s="3">
        <v>47.9220779220779</v>
      </c>
      <c r="AA6485" s="3">
        <v>0.401052529802858</v>
      </c>
      <c r="AB6485" s="3">
        <v>0.334624162848085</v>
      </c>
      <c r="AC6485" s="3">
        <v>-18.7372708757637</v>
      </c>
      <c r="AD6485" s="3">
        <v>1.50842633582903</v>
      </c>
      <c r="AE6485" s="5">
        <v>3</v>
      </c>
      <c r="AF6485" s="3">
        <v>1.92922264855182</v>
      </c>
      <c r="AG6485" s="3">
        <v>92.703944104797</v>
      </c>
      <c r="AH6485" s="3">
        <v>54.9425664816781</v>
      </c>
      <c r="AI6485" s="3">
        <v>26.0765395960676</v>
      </c>
      <c r="AJ6485" s="3">
        <v>23.2697667159189</v>
      </c>
      <c r="AK6485" s="3">
        <v>13.1465767990227</v>
      </c>
      <c r="AL6485" s="3">
        <v>10.249419259632</v>
      </c>
      <c r="AM6485" s="3"/>
      <c r="AN6485" s="5" t="s">
        <v>46</v>
      </c>
      <c r="AO6485" s="1"/>
      <c r="AP6485" s="1"/>
      <c r="AQ6485" s="1"/>
    </row>
    <row r="6486" spans="1:43">
      <c r="A6486" s="1" t="s">
        <v>16088</v>
      </c>
      <c r="B6486" s="1" t="s">
        <v>16089</v>
      </c>
      <c r="C6486" s="3">
        <v>9.52876712328767</v>
      </c>
      <c r="D6486" s="4">
        <v>40759</v>
      </c>
      <c r="E6486" s="3">
        <v>0.1757304247</v>
      </c>
      <c r="F6486" s="5" t="s">
        <v>16083</v>
      </c>
      <c r="G6486" s="5">
        <v>2148</v>
      </c>
      <c r="H6486" s="5" t="s">
        <v>93</v>
      </c>
      <c r="I6486" s="3">
        <v>10.7374392220421</v>
      </c>
      <c r="J6486" s="3">
        <v>26.55</v>
      </c>
      <c r="K6486" s="3">
        <v>3.13207547169812</v>
      </c>
      <c r="L6486" s="3">
        <v>25.9167492566898</v>
      </c>
      <c r="M6486" s="3">
        <v>2.78300112824371</v>
      </c>
      <c r="N6486" s="3">
        <v>45.0099800399202</v>
      </c>
      <c r="O6486" s="3">
        <v>18.2604932929468</v>
      </c>
      <c r="P6486" s="3">
        <v>28.8229376257545</v>
      </c>
      <c r="Q6486" s="3">
        <v>30.0190294957184</v>
      </c>
      <c r="R6486" s="3">
        <v>17.4406604747162</v>
      </c>
      <c r="S6486" s="3">
        <v>56.6189111747851</v>
      </c>
      <c r="T6486" s="3">
        <v>35.3626257278984</v>
      </c>
      <c r="U6486" s="3">
        <v>122.920065252855</v>
      </c>
      <c r="V6486" s="3">
        <v>31.9490586932447</v>
      </c>
      <c r="W6486" s="3">
        <v>66.0388821385176</v>
      </c>
      <c r="X6486" s="3">
        <v>47.4406991260924</v>
      </c>
      <c r="Y6486" s="3">
        <v>77.0077720207254</v>
      </c>
      <c r="Z6486" s="3">
        <v>51.9480519480519</v>
      </c>
      <c r="AA6486" s="3">
        <v>0.236477986356175</v>
      </c>
      <c r="AB6486" s="3">
        <v>0.172137925365974</v>
      </c>
      <c r="AC6486" s="3">
        <v>-33.630289532294</v>
      </c>
      <c r="AD6486" s="3">
        <v>0.546459037665692</v>
      </c>
      <c r="AE6486" s="5">
        <v>3</v>
      </c>
      <c r="AF6486" s="3">
        <v>1.23744946119679</v>
      </c>
      <c r="AG6486" s="3">
        <v>62.0896467279551</v>
      </c>
      <c r="AH6486" s="3">
        <v>49.6148875865997</v>
      </c>
      <c r="AI6486" s="3">
        <v>16.4066037278522</v>
      </c>
      <c r="AJ6486" s="3">
        <v>19.1440161624022</v>
      </c>
      <c r="AK6486" s="3">
        <v>12.1184614680536</v>
      </c>
      <c r="AL6486" s="3">
        <v>16.9463212768926</v>
      </c>
      <c r="AM6486" s="3"/>
      <c r="AN6486" s="5" t="s">
        <v>46</v>
      </c>
      <c r="AO6486" s="1"/>
      <c r="AP6486" s="1"/>
      <c r="AQ6486" s="1"/>
    </row>
    <row r="6487" spans="1:43">
      <c r="A6487" s="1" t="s">
        <v>16090</v>
      </c>
      <c r="B6487" s="1" t="s">
        <v>16091</v>
      </c>
      <c r="C6487" s="3">
        <v>9.12876712328767</v>
      </c>
      <c r="D6487" s="4">
        <v>40905</v>
      </c>
      <c r="E6487" s="3">
        <v>1.8670459888</v>
      </c>
      <c r="F6487" s="5" t="s">
        <v>9316</v>
      </c>
      <c r="G6487" s="5">
        <v>919</v>
      </c>
      <c r="H6487" s="5" t="s">
        <v>93</v>
      </c>
      <c r="I6487" s="3">
        <v>18.0952380952381</v>
      </c>
      <c r="J6487" s="3">
        <v>2.8</v>
      </c>
      <c r="K6487" s="3">
        <v>5.94517621929511</v>
      </c>
      <c r="L6487" s="3">
        <v>0.89197224975223</v>
      </c>
      <c r="M6487" s="3">
        <v>10.4267161410019</v>
      </c>
      <c r="N6487" s="3">
        <v>4.69061876247505</v>
      </c>
      <c r="O6487" s="3">
        <v>31.2748125275695</v>
      </c>
      <c r="P6487" s="3">
        <v>2.91750503018109</v>
      </c>
      <c r="Q6487" s="3">
        <v>43.1457431457431</v>
      </c>
      <c r="R6487" s="3">
        <v>4.437564499484</v>
      </c>
      <c r="S6487" s="3">
        <v>94.7643979057592</v>
      </c>
      <c r="T6487" s="3">
        <v>6.08787718369508</v>
      </c>
      <c r="U6487" s="3">
        <v>179.699248120301</v>
      </c>
      <c r="V6487" s="3">
        <v>11.40642303433</v>
      </c>
      <c r="W6487" s="3">
        <v>141.951219512195</v>
      </c>
      <c r="X6487" s="3">
        <v>14.1073657927591</v>
      </c>
      <c r="Y6487" s="3">
        <v>174.285714285714</v>
      </c>
      <c r="Z6487" s="3">
        <v>18.0519480519481</v>
      </c>
      <c r="AA6487" s="3">
        <v>0.382096422811869</v>
      </c>
      <c r="AB6487" s="3">
        <v>0.356570303836885</v>
      </c>
      <c r="AC6487" s="3">
        <v>-26.3677811550152</v>
      </c>
      <c r="AD6487" s="3">
        <v>1.29614170677148</v>
      </c>
      <c r="AE6487" s="5">
        <v>2</v>
      </c>
      <c r="AF6487" s="3">
        <v>2.30267290382776</v>
      </c>
      <c r="AG6487" s="3">
        <v>84.3969405425552</v>
      </c>
      <c r="AH6487" s="3">
        <v>70.3786438369722</v>
      </c>
      <c r="AI6487" s="3">
        <v>33.623352703608</v>
      </c>
      <c r="AJ6487" s="3">
        <v>27.8099369178125</v>
      </c>
      <c r="AK6487" s="3">
        <v>18.6936154494519</v>
      </c>
      <c r="AL6487" s="3">
        <v>16.148573797878</v>
      </c>
      <c r="AM6487" s="3">
        <v>1000</v>
      </c>
      <c r="AN6487" s="5" t="s">
        <v>56</v>
      </c>
      <c r="AO6487" s="1"/>
      <c r="AP6487" s="1"/>
      <c r="AQ6487" s="1"/>
    </row>
    <row r="6488" spans="1:43">
      <c r="A6488" s="1" t="s">
        <v>16092</v>
      </c>
      <c r="B6488" s="1" t="s">
        <v>16093</v>
      </c>
      <c r="C6488" s="3">
        <v>16.4684931506849</v>
      </c>
      <c r="D6488" s="4">
        <v>38226</v>
      </c>
      <c r="E6488" s="3">
        <v>29.7531310185</v>
      </c>
      <c r="F6488" s="5" t="s">
        <v>3512</v>
      </c>
      <c r="G6488" s="5">
        <v>1525</v>
      </c>
      <c r="H6488" s="5" t="s">
        <v>191</v>
      </c>
      <c r="I6488" s="3">
        <v>14.5645853523467</v>
      </c>
      <c r="J6488" s="3">
        <v>20.6148282097649</v>
      </c>
      <c r="K6488" s="3">
        <v>3.58640545784566</v>
      </c>
      <c r="L6488" s="3">
        <v>26.027397260274</v>
      </c>
      <c r="M6488" s="3">
        <v>7.56531912127909</v>
      </c>
      <c r="N6488" s="3">
        <v>30.4504504504505</v>
      </c>
      <c r="O6488" s="3">
        <v>19.8580533024334</v>
      </c>
      <c r="P6488" s="3">
        <v>43.4285714285714</v>
      </c>
      <c r="Q6488" s="3">
        <v>25.6453082295779</v>
      </c>
      <c r="R6488" s="3">
        <v>40.251572327044</v>
      </c>
      <c r="S6488" s="3">
        <v>56.6018995489982</v>
      </c>
      <c r="T6488" s="3">
        <v>61.7647058823529</v>
      </c>
      <c r="U6488" s="3">
        <v>101.426403524387</v>
      </c>
      <c r="V6488" s="3">
        <v>77.1260997067449</v>
      </c>
      <c r="W6488" s="3">
        <v>66.2593483156721</v>
      </c>
      <c r="X6488" s="3">
        <v>85.8657243816254</v>
      </c>
      <c r="Y6488" s="3">
        <v>72.8113332715467</v>
      </c>
      <c r="Z6488" s="3">
        <v>89.2405063291139</v>
      </c>
      <c r="AA6488" s="3">
        <v>0.27088225745544</v>
      </c>
      <c r="AB6488" s="3">
        <v>0.180825041985006</v>
      </c>
      <c r="AC6488" s="3">
        <v>-29.2525376807136</v>
      </c>
      <c r="AD6488" s="3">
        <v>0.630025710505224</v>
      </c>
      <c r="AE6488" s="5">
        <v>3</v>
      </c>
      <c r="AF6488" s="3">
        <v>1.27482203840008</v>
      </c>
      <c r="AG6488" s="3">
        <v>47.681884737921</v>
      </c>
      <c r="AH6488" s="3">
        <v>45.1062708858009</v>
      </c>
      <c r="AI6488" s="3">
        <v>16.4871043280542</v>
      </c>
      <c r="AJ6488" s="3">
        <v>10.0469871470355</v>
      </c>
      <c r="AK6488" s="3">
        <v>14.9915570391179</v>
      </c>
      <c r="AL6488" s="3">
        <v>15.4252242574423</v>
      </c>
      <c r="AM6488" s="3"/>
      <c r="AN6488" s="5" t="s">
        <v>46</v>
      </c>
      <c r="AO6488" s="1"/>
      <c r="AP6488" s="1"/>
      <c r="AQ6488" s="1"/>
    </row>
    <row r="6489" spans="1:43">
      <c r="A6489" s="1" t="s">
        <v>16094</v>
      </c>
      <c r="B6489" s="1" t="s">
        <v>16095</v>
      </c>
      <c r="C6489" s="3">
        <v>15.6849315068493</v>
      </c>
      <c r="D6489" s="4">
        <v>38512</v>
      </c>
      <c r="E6489" s="3">
        <v>115.8768639762</v>
      </c>
      <c r="F6489" s="5" t="s">
        <v>3111</v>
      </c>
      <c r="G6489" s="5">
        <v>1289</v>
      </c>
      <c r="H6489" s="5" t="s">
        <v>64</v>
      </c>
      <c r="I6489" s="3">
        <v>0.270404828150222</v>
      </c>
      <c r="J6489" s="3">
        <v>49.5626822157434</v>
      </c>
      <c r="K6489" s="3">
        <v>0.0389408533953885</v>
      </c>
      <c r="L6489" s="3">
        <v>66.3265306122449</v>
      </c>
      <c r="M6489" s="3">
        <v>0.201574223965542</v>
      </c>
      <c r="N6489" s="3">
        <v>49.4169096209913</v>
      </c>
      <c r="O6489" s="3">
        <v>0.622678171187404</v>
      </c>
      <c r="P6489" s="3">
        <v>44.5906432748538</v>
      </c>
      <c r="Q6489" s="3">
        <v>1.15746182502626</v>
      </c>
      <c r="R6489" s="3">
        <v>41.7159763313609</v>
      </c>
      <c r="S6489" s="3">
        <v>2.01630943206718</v>
      </c>
      <c r="T6489" s="3">
        <v>58.7706146926537</v>
      </c>
      <c r="U6489" s="3">
        <v>4.1869071354182</v>
      </c>
      <c r="V6489" s="3">
        <v>81.9444444444444</v>
      </c>
      <c r="W6489" s="3">
        <v>7.34015396898814</v>
      </c>
      <c r="X6489" s="3">
        <v>85.8024691358025</v>
      </c>
      <c r="Y6489" s="3">
        <v>14.272921502823</v>
      </c>
      <c r="Z6489" s="3">
        <v>81.9548872180451</v>
      </c>
      <c r="AA6489" s="3">
        <v>0.0010487021382156</v>
      </c>
      <c r="AB6489" s="3">
        <v>0.737069237962736</v>
      </c>
      <c r="AC6489" s="3">
        <v>0</v>
      </c>
      <c r="AD6489" s="3"/>
      <c r="AE6489" s="5"/>
      <c r="AF6489" s="3">
        <v>0.195269446368589</v>
      </c>
      <c r="AG6489" s="3">
        <v>1.52409299901795</v>
      </c>
      <c r="AH6489" s="3">
        <v>1.50439937100675</v>
      </c>
      <c r="AI6489" s="3">
        <v>1.79513315048734</v>
      </c>
      <c r="AJ6489" s="3">
        <v>2.01234328515862</v>
      </c>
      <c r="AK6489" s="3">
        <v>2.09849210159256</v>
      </c>
      <c r="AL6489" s="3">
        <v>2.31065444925862</v>
      </c>
      <c r="AM6489" s="3">
        <v>1000</v>
      </c>
      <c r="AN6489" s="5" t="s">
        <v>56</v>
      </c>
      <c r="AO6489" s="1"/>
      <c r="AP6489" s="1"/>
      <c r="AQ6489" s="1"/>
    </row>
    <row r="6490" spans="1:43">
      <c r="A6490" s="1" t="s">
        <v>16096</v>
      </c>
      <c r="B6490" s="1" t="s">
        <v>16097</v>
      </c>
      <c r="C6490" s="3">
        <v>14.8958904109589</v>
      </c>
      <c r="D6490" s="4">
        <v>38800</v>
      </c>
      <c r="E6490" s="3">
        <v>5.2393740693</v>
      </c>
      <c r="F6490" s="5" t="s">
        <v>16098</v>
      </c>
      <c r="G6490" s="5">
        <v>112</v>
      </c>
      <c r="H6490" s="5" t="s">
        <v>55</v>
      </c>
      <c r="I6490" s="3">
        <v>15.0249280029728</v>
      </c>
      <c r="J6490" s="3">
        <v>17.967332123412</v>
      </c>
      <c r="K6490" s="3">
        <v>3.7714764631932</v>
      </c>
      <c r="L6490" s="3">
        <v>24.7457627118644</v>
      </c>
      <c r="M6490" s="3">
        <v>11.3626143007045</v>
      </c>
      <c r="N6490" s="3">
        <v>7.66008378216637</v>
      </c>
      <c r="O6490" s="3">
        <v>23.1557309107788</v>
      </c>
      <c r="P6490" s="3">
        <v>28.6754966887417</v>
      </c>
      <c r="Q6490" s="3">
        <v>25.0589185913406</v>
      </c>
      <c r="R6490" s="3">
        <v>45.7317073170732</v>
      </c>
      <c r="S6490" s="3">
        <v>73.9327396822099</v>
      </c>
      <c r="T6490" s="3">
        <v>37.40234375</v>
      </c>
      <c r="U6490" s="3">
        <v>127.661669183902</v>
      </c>
      <c r="V6490" s="3">
        <v>59.0785907859079</v>
      </c>
      <c r="W6490" s="3">
        <v>83.8726953310156</v>
      </c>
      <c r="X6490" s="3">
        <v>68.9482470784641</v>
      </c>
      <c r="Y6490" s="3">
        <v>90.4630596744653</v>
      </c>
      <c r="Z6490" s="3">
        <v>79.002079002079</v>
      </c>
      <c r="AA6490" s="3">
        <v>0.315830544302582</v>
      </c>
      <c r="AB6490" s="3">
        <v>0.201084228106177</v>
      </c>
      <c r="AC6490" s="3">
        <v>-31.8219291014015</v>
      </c>
      <c r="AD6490" s="3">
        <v>0.705956838386308</v>
      </c>
      <c r="AE6490" s="5">
        <v>3</v>
      </c>
      <c r="AF6490" s="3">
        <v>1.4779978795431</v>
      </c>
      <c r="AG6490" s="3">
        <v>68.6234348406565</v>
      </c>
      <c r="AH6490" s="3">
        <v>53.531423246205</v>
      </c>
      <c r="AI6490" s="3">
        <v>21.1919408622925</v>
      </c>
      <c r="AJ6490" s="3">
        <v>14.6881675694144</v>
      </c>
      <c r="AK6490" s="3">
        <v>17.514377195364</v>
      </c>
      <c r="AL6490" s="3">
        <v>17.3210883892968</v>
      </c>
      <c r="AM6490" s="3"/>
      <c r="AN6490" s="5" t="s">
        <v>46</v>
      </c>
      <c r="AO6490" s="1"/>
      <c r="AP6490" s="1"/>
      <c r="AQ6490" s="1"/>
    </row>
    <row r="6491" spans="1:43">
      <c r="A6491" s="1" t="s">
        <v>16099</v>
      </c>
      <c r="B6491" s="1" t="s">
        <v>16100</v>
      </c>
      <c r="C6491" s="3">
        <v>14.4191780821918</v>
      </c>
      <c r="D6491" s="4">
        <v>38974</v>
      </c>
      <c r="E6491" s="3">
        <v>20.1630787698</v>
      </c>
      <c r="F6491" s="5" t="s">
        <v>10863</v>
      </c>
      <c r="G6491" s="5">
        <v>2905</v>
      </c>
      <c r="H6491" s="5" t="s">
        <v>55</v>
      </c>
      <c r="I6491" s="3">
        <v>9.20518951430336</v>
      </c>
      <c r="J6491" s="3">
        <v>58.5601935874168</v>
      </c>
      <c r="K6491" s="3">
        <v>2.42036790358732</v>
      </c>
      <c r="L6491" s="3">
        <v>52.9943502824859</v>
      </c>
      <c r="M6491" s="3">
        <v>5.09450427379817</v>
      </c>
      <c r="N6491" s="3">
        <v>50.8677438659485</v>
      </c>
      <c r="O6491" s="3">
        <v>18.29475381107</v>
      </c>
      <c r="P6491" s="3">
        <v>53.5761589403974</v>
      </c>
      <c r="Q6491" s="3">
        <v>26.6250924659514</v>
      </c>
      <c r="R6491" s="3">
        <v>41.1585365853659</v>
      </c>
      <c r="S6491" s="3">
        <v>70.2234265701127</v>
      </c>
      <c r="T6491" s="3">
        <v>42.578125</v>
      </c>
      <c r="U6491" s="3">
        <v>175.950453699169</v>
      </c>
      <c r="V6491" s="3">
        <v>27.10027100271</v>
      </c>
      <c r="W6491" s="3">
        <v>160.549001362641</v>
      </c>
      <c r="X6491" s="3">
        <v>16.3606010016695</v>
      </c>
      <c r="Y6491" s="3">
        <v>211.11804722198</v>
      </c>
      <c r="Z6491" s="3">
        <v>17.047817047817</v>
      </c>
      <c r="AA6491" s="3">
        <v>0.27556354801398</v>
      </c>
      <c r="AB6491" s="3">
        <v>0.326071684838406</v>
      </c>
      <c r="AC6491" s="3">
        <v>-22.8517911496137</v>
      </c>
      <c r="AD6491" s="3">
        <v>1.64203958420132</v>
      </c>
      <c r="AE6491" s="5">
        <v>2</v>
      </c>
      <c r="AF6491" s="3">
        <v>2.67835544053746</v>
      </c>
      <c r="AG6491" s="3">
        <v>77.7375991818724</v>
      </c>
      <c r="AH6491" s="3">
        <v>68.0493680161001</v>
      </c>
      <c r="AI6491" s="3">
        <v>33.9069995832291</v>
      </c>
      <c r="AJ6491" s="3">
        <v>30.5190646067151</v>
      </c>
      <c r="AK6491" s="3">
        <v>26.029611683705</v>
      </c>
      <c r="AL6491" s="3">
        <v>23.7966080354649</v>
      </c>
      <c r="AM6491" s="3"/>
      <c r="AN6491" s="5" t="s">
        <v>46</v>
      </c>
      <c r="AO6491" s="1"/>
      <c r="AP6491" s="1"/>
      <c r="AQ6491" s="1"/>
    </row>
    <row r="6492" spans="1:43">
      <c r="A6492" s="1" t="s">
        <v>16101</v>
      </c>
      <c r="B6492" s="1" t="s">
        <v>16102</v>
      </c>
      <c r="C6492" s="3">
        <v>13.4767123287671</v>
      </c>
      <c r="D6492" s="4">
        <v>39318</v>
      </c>
      <c r="E6492" s="3">
        <v>15.3796723182</v>
      </c>
      <c r="F6492" s="5" t="s">
        <v>4089</v>
      </c>
      <c r="G6492" s="5">
        <v>5</v>
      </c>
      <c r="H6492" s="5" t="s">
        <v>55</v>
      </c>
      <c r="I6492" s="3">
        <v>1.9442173162533</v>
      </c>
      <c r="J6492" s="3">
        <v>89.5946763460375</v>
      </c>
      <c r="K6492" s="3">
        <v>1.64870006341154</v>
      </c>
      <c r="L6492" s="3">
        <v>68.1920903954802</v>
      </c>
      <c r="M6492" s="3">
        <v>-1.12785267424442</v>
      </c>
      <c r="N6492" s="3">
        <v>91.5020945541592</v>
      </c>
      <c r="O6492" s="3">
        <v>1.57508825925591</v>
      </c>
      <c r="P6492" s="3">
        <v>95.5629139072848</v>
      </c>
      <c r="Q6492" s="3">
        <v>-0.979527003176841</v>
      </c>
      <c r="R6492" s="3">
        <v>95.5030487804878</v>
      </c>
      <c r="S6492" s="3">
        <v>17.6452086391277</v>
      </c>
      <c r="T6492" s="3">
        <v>97.55859375</v>
      </c>
      <c r="U6492" s="3">
        <v>32.9817492296753</v>
      </c>
      <c r="V6492" s="3">
        <v>99.1869918699187</v>
      </c>
      <c r="W6492" s="3">
        <v>4.27568936534865</v>
      </c>
      <c r="X6492" s="3">
        <v>99.1652754590985</v>
      </c>
      <c r="Y6492" s="3">
        <v>42.8760722584356</v>
      </c>
      <c r="Z6492" s="3">
        <v>94.1787941787942</v>
      </c>
      <c r="AA6492" s="3">
        <v>0.101767661389198</v>
      </c>
      <c r="AB6492" s="3">
        <v>0.0133974238999893</v>
      </c>
      <c r="AC6492" s="3">
        <v>-36.955548246425</v>
      </c>
      <c r="AD6492" s="3">
        <v>0.0379592808786264</v>
      </c>
      <c r="AE6492" s="5">
        <v>4</v>
      </c>
      <c r="AF6492" s="3">
        <v>0.0609352986528063</v>
      </c>
      <c r="AG6492" s="3">
        <v>13.1040534255476</v>
      </c>
      <c r="AH6492" s="3">
        <v>17.6753464157243</v>
      </c>
      <c r="AI6492" s="3">
        <v>2.18234390635139</v>
      </c>
      <c r="AJ6492" s="3">
        <v>7.61756393272235</v>
      </c>
      <c r="AK6492" s="3">
        <v>12.2220953424308</v>
      </c>
      <c r="AL6492" s="3">
        <v>15.3985572303399</v>
      </c>
      <c r="AM6492" s="3"/>
      <c r="AN6492" s="5" t="s">
        <v>46</v>
      </c>
      <c r="AO6492" s="1"/>
      <c r="AP6492" s="1"/>
      <c r="AQ6492" s="1"/>
    </row>
    <row r="6493" spans="1:43">
      <c r="A6493" s="1" t="s">
        <v>16103</v>
      </c>
      <c r="B6493" s="1" t="s">
        <v>16104</v>
      </c>
      <c r="C6493" s="3">
        <v>12.2931506849315</v>
      </c>
      <c r="D6493" s="4">
        <v>39750</v>
      </c>
      <c r="E6493" s="3">
        <v>4.5527291834</v>
      </c>
      <c r="F6493" s="5" t="s">
        <v>4461</v>
      </c>
      <c r="G6493" s="5">
        <v>491</v>
      </c>
      <c r="H6493" s="5" t="s">
        <v>71</v>
      </c>
      <c r="I6493" s="3">
        <v>-1.94704049844238</v>
      </c>
      <c r="J6493" s="3">
        <v>88.6792452830189</v>
      </c>
      <c r="K6493" s="3">
        <v>-0.15860428231562</v>
      </c>
      <c r="L6493" s="3">
        <v>83.6477987421384</v>
      </c>
      <c r="M6493" s="3">
        <v>-1.71740827478533</v>
      </c>
      <c r="N6493" s="3">
        <v>84.9056603773585</v>
      </c>
      <c r="O6493" s="3">
        <v>-2.47869868319133</v>
      </c>
      <c r="P6493" s="3">
        <v>87.9746835443038</v>
      </c>
      <c r="Q6493" s="3">
        <v>-1.1773940345369</v>
      </c>
      <c r="R6493" s="3">
        <v>78.2051282051282</v>
      </c>
      <c r="S6493" s="3">
        <v>4.39469320066334</v>
      </c>
      <c r="T6493" s="3">
        <v>30.2013422818792</v>
      </c>
      <c r="U6493" s="3">
        <v>10.9251101321586</v>
      </c>
      <c r="V6493" s="3">
        <v>31.6546762589928</v>
      </c>
      <c r="W6493" s="3">
        <v>16.692126155982</v>
      </c>
      <c r="X6493" s="3">
        <v>46.0431654676259</v>
      </c>
      <c r="Y6493" s="3">
        <v>19.5408489464083</v>
      </c>
      <c r="Z6493" s="3">
        <v>45.2380952380952</v>
      </c>
      <c r="AA6493" s="3">
        <v>0.0724800607382523</v>
      </c>
      <c r="AB6493" s="3">
        <v>0.262950160791437</v>
      </c>
      <c r="AC6493" s="3">
        <v>-3.17583268783888</v>
      </c>
      <c r="AD6493" s="3">
        <v>1.65954615046647</v>
      </c>
      <c r="AE6493" s="5">
        <v>2</v>
      </c>
      <c r="AF6493" s="3">
        <v>0.459115587723281</v>
      </c>
      <c r="AG6493" s="3">
        <v>4.06376107085451</v>
      </c>
      <c r="AH6493" s="3">
        <v>5.1112264580182</v>
      </c>
      <c r="AI6493" s="3">
        <v>5.26903063926287</v>
      </c>
      <c r="AJ6493" s="3">
        <v>4.22027776116705</v>
      </c>
      <c r="AK6493" s="3">
        <v>4.53076675816424</v>
      </c>
      <c r="AL6493" s="3">
        <v>3.58348084004756</v>
      </c>
      <c r="AM6493" s="3"/>
      <c r="AN6493" s="5" t="s">
        <v>46</v>
      </c>
      <c r="AO6493" s="1"/>
      <c r="AP6493" s="1"/>
      <c r="AQ6493" s="1"/>
    </row>
    <row r="6494" spans="1:43">
      <c r="A6494" s="1" t="s">
        <v>16105</v>
      </c>
      <c r="B6494" s="1" t="s">
        <v>16106</v>
      </c>
      <c r="C6494" s="3">
        <v>11.9479452054795</v>
      </c>
      <c r="D6494" s="4">
        <v>39876</v>
      </c>
      <c r="E6494" s="3">
        <v>0.7131027937</v>
      </c>
      <c r="F6494" s="5" t="s">
        <v>16107</v>
      </c>
      <c r="G6494" s="5">
        <v>2417</v>
      </c>
      <c r="H6494" s="5" t="s">
        <v>55</v>
      </c>
      <c r="I6494" s="3">
        <v>-3.27183435094239</v>
      </c>
      <c r="J6494" s="3">
        <v>97.8826376285541</v>
      </c>
      <c r="K6494" s="3">
        <v>0.941893482928187</v>
      </c>
      <c r="L6494" s="3">
        <v>78.7005649717514</v>
      </c>
      <c r="M6494" s="3">
        <v>-4.89396411092986</v>
      </c>
      <c r="N6494" s="3">
        <v>97.0077797725913</v>
      </c>
      <c r="O6494" s="3">
        <v>-4.26929392446634</v>
      </c>
      <c r="P6494" s="3">
        <v>98.7417218543046</v>
      </c>
      <c r="Q6494" s="3">
        <v>-8.04996530187369</v>
      </c>
      <c r="R6494" s="3">
        <v>98.1707317073171</v>
      </c>
      <c r="S6494" s="3">
        <v>10.0166062801932</v>
      </c>
      <c r="T6494" s="3">
        <v>98.828125</v>
      </c>
      <c r="U6494" s="3">
        <v>50.7238883143744</v>
      </c>
      <c r="V6494" s="3">
        <v>96.2059620596206</v>
      </c>
      <c r="W6494" s="3">
        <v>39.1275295914471</v>
      </c>
      <c r="X6494" s="3">
        <v>94.3238731218698</v>
      </c>
      <c r="Y6494" s="3">
        <v>66.5646680538457</v>
      </c>
      <c r="Z6494" s="3">
        <v>86.4864864864865</v>
      </c>
      <c r="AA6494" s="3">
        <v>0.0533706759064826</v>
      </c>
      <c r="AB6494" s="3">
        <v>0.113732984304526</v>
      </c>
      <c r="AC6494" s="3">
        <v>-22.2269227515018</v>
      </c>
      <c r="AD6494" s="3">
        <v>0.522502484792837</v>
      </c>
      <c r="AE6494" s="5">
        <v>3</v>
      </c>
      <c r="AF6494" s="3">
        <v>0.934212181927766</v>
      </c>
      <c r="AG6494" s="3">
        <v>8.21931976453809</v>
      </c>
      <c r="AH6494" s="3">
        <v>24.9957596406868</v>
      </c>
      <c r="AI6494" s="3">
        <v>10.8171249108478</v>
      </c>
      <c r="AJ6494" s="3">
        <v>8.72635210914614</v>
      </c>
      <c r="AK6494" s="3">
        <v>17.2318204070448</v>
      </c>
      <c r="AL6494" s="3">
        <v>13.6707028065331</v>
      </c>
      <c r="AM6494" s="3"/>
      <c r="AN6494" s="5" t="s">
        <v>46</v>
      </c>
      <c r="AO6494" s="1"/>
      <c r="AP6494" s="1"/>
      <c r="AQ6494" s="1"/>
    </row>
    <row r="6495" spans="1:43">
      <c r="A6495" s="1" t="s">
        <v>16108</v>
      </c>
      <c r="B6495" s="1" t="s">
        <v>16109</v>
      </c>
      <c r="C6495" s="3">
        <v>11.2958904109589</v>
      </c>
      <c r="D6495" s="4">
        <v>40114</v>
      </c>
      <c r="E6495" s="3">
        <v>2.1157886914</v>
      </c>
      <c r="F6495" s="5" t="s">
        <v>5875</v>
      </c>
      <c r="G6495" s="5">
        <v>411</v>
      </c>
      <c r="H6495" s="5" t="s">
        <v>93</v>
      </c>
      <c r="I6495" s="3">
        <v>9.18581710770071</v>
      </c>
      <c r="J6495" s="3">
        <v>33.8</v>
      </c>
      <c r="K6495" s="3">
        <v>2.66249021143306</v>
      </c>
      <c r="L6495" s="3">
        <v>33.3002973240833</v>
      </c>
      <c r="M6495" s="3">
        <v>5.07708252664435</v>
      </c>
      <c r="N6495" s="3">
        <v>28.9421157684631</v>
      </c>
      <c r="O6495" s="3">
        <v>16.8880724230501</v>
      </c>
      <c r="P6495" s="3">
        <v>32.7967806841046</v>
      </c>
      <c r="Q6495" s="3">
        <v>19.6711217664561</v>
      </c>
      <c r="R6495" s="3">
        <v>37.9772961816305</v>
      </c>
      <c r="S6495" s="3">
        <v>56.5950670898572</v>
      </c>
      <c r="T6495" s="3">
        <v>35.4155637903653</v>
      </c>
      <c r="U6495" s="3">
        <v>119.273365263708</v>
      </c>
      <c r="V6495" s="3">
        <v>33.2779623477298</v>
      </c>
      <c r="W6495" s="3">
        <v>100.702253715864</v>
      </c>
      <c r="X6495" s="3">
        <v>30.6491885143571</v>
      </c>
      <c r="Y6495" s="3">
        <v>118.72077748596</v>
      </c>
      <c r="Z6495" s="3">
        <v>34.2857142857143</v>
      </c>
      <c r="AA6495" s="3">
        <v>0.225519763919465</v>
      </c>
      <c r="AB6495" s="3">
        <v>0.260859226485922</v>
      </c>
      <c r="AC6495" s="3">
        <v>-20</v>
      </c>
      <c r="AD6495" s="3">
        <v>1.30430023346523</v>
      </c>
      <c r="AE6495" s="5">
        <v>3</v>
      </c>
      <c r="AF6495" s="3">
        <v>2.00893310229692</v>
      </c>
      <c r="AG6495" s="3">
        <v>69.3110633918552</v>
      </c>
      <c r="AH6495" s="3">
        <v>48.463549196299</v>
      </c>
      <c r="AI6495" s="3">
        <v>25.0092735725598</v>
      </c>
      <c r="AJ6495" s="3">
        <v>17.48438492955</v>
      </c>
      <c r="AK6495" s="3">
        <v>19.1805433200538</v>
      </c>
      <c r="AL6495" s="3">
        <v>21.076116772578</v>
      </c>
      <c r="AM6495" s="3"/>
      <c r="AN6495" s="5" t="s">
        <v>46</v>
      </c>
      <c r="AO6495" s="1"/>
      <c r="AP6495" s="1"/>
      <c r="AQ6495" s="1"/>
    </row>
    <row r="6496" spans="1:43">
      <c r="A6496" s="1" t="s">
        <v>16110</v>
      </c>
      <c r="B6496" s="1" t="s">
        <v>16111</v>
      </c>
      <c r="C6496" s="3">
        <v>10.8356164383562</v>
      </c>
      <c r="D6496" s="4">
        <v>40282</v>
      </c>
      <c r="E6496" s="3">
        <v>1.6088790831</v>
      </c>
      <c r="F6496" s="5" t="s">
        <v>928</v>
      </c>
      <c r="G6496" s="5">
        <v>404</v>
      </c>
      <c r="H6496" s="5" t="s">
        <v>55</v>
      </c>
      <c r="I6496" s="3">
        <v>8.2753067121406</v>
      </c>
      <c r="J6496" s="3">
        <v>64.3073200241984</v>
      </c>
      <c r="K6496" s="3">
        <v>1.77203918076582</v>
      </c>
      <c r="L6496" s="3">
        <v>66.4971751412429</v>
      </c>
      <c r="M6496" s="3">
        <v>3.71613957076094</v>
      </c>
      <c r="N6496" s="3">
        <v>63.4350688210652</v>
      </c>
      <c r="O6496" s="3">
        <v>14.1986410871303</v>
      </c>
      <c r="P6496" s="3">
        <v>69.271523178808</v>
      </c>
      <c r="Q6496" s="3">
        <v>17.3890714872638</v>
      </c>
      <c r="R6496" s="3">
        <v>67.9115853658537</v>
      </c>
      <c r="S6496" s="3">
        <v>51.327375041377</v>
      </c>
      <c r="T6496" s="3">
        <v>72.16796875</v>
      </c>
      <c r="U6496" s="3">
        <v>131.496860441564</v>
      </c>
      <c r="V6496" s="3">
        <v>55.9620596205962</v>
      </c>
      <c r="W6496" s="3">
        <v>111.568322090913</v>
      </c>
      <c r="X6496" s="3">
        <v>50.0834724540901</v>
      </c>
      <c r="Y6496" s="3">
        <v>125.360712463326</v>
      </c>
      <c r="Z6496" s="3">
        <v>57.7962577962578</v>
      </c>
      <c r="AA6496" s="3">
        <v>0.209180714465519</v>
      </c>
      <c r="AB6496" s="3">
        <v>0.256603046296057</v>
      </c>
      <c r="AC6496" s="3">
        <v>-23.7041310374032</v>
      </c>
      <c r="AD6496" s="3">
        <v>1.19462144055949</v>
      </c>
      <c r="AE6496" s="5">
        <v>5</v>
      </c>
      <c r="AF6496" s="3">
        <v>2.15579445407175</v>
      </c>
      <c r="AG6496" s="3">
        <v>67.0694802720482</v>
      </c>
      <c r="AH6496" s="3">
        <v>54.6625858137322</v>
      </c>
      <c r="AI6496" s="3">
        <v>26.0385072126394</v>
      </c>
      <c r="AJ6496" s="3">
        <v>18.3690315246643</v>
      </c>
      <c r="AK6496" s="3">
        <v>24.8571563286018</v>
      </c>
      <c r="AL6496" s="3">
        <v>20.8213363294301</v>
      </c>
      <c r="AM6496" s="3"/>
      <c r="AN6496" s="5" t="s">
        <v>46</v>
      </c>
      <c r="AO6496" s="1"/>
      <c r="AP6496" s="1"/>
      <c r="AQ6496" s="1"/>
    </row>
    <row r="6497" spans="1:43">
      <c r="A6497" s="1" t="s">
        <v>16112</v>
      </c>
      <c r="B6497" s="1" t="s">
        <v>16113</v>
      </c>
      <c r="C6497" s="3">
        <v>9.74794520547945</v>
      </c>
      <c r="D6497" s="4">
        <v>40679</v>
      </c>
      <c r="E6497" s="3">
        <v>28.8088382587</v>
      </c>
      <c r="F6497" s="5" t="s">
        <v>4461</v>
      </c>
      <c r="G6497" s="5">
        <v>491</v>
      </c>
      <c r="H6497" s="5" t="s">
        <v>45</v>
      </c>
      <c r="I6497" s="3">
        <v>-4.57161828136411</v>
      </c>
      <c r="J6497" s="3">
        <v>99.0445859872611</v>
      </c>
      <c r="K6497" s="3">
        <v>0</v>
      </c>
      <c r="L6497" s="3">
        <v>81.3664596273292</v>
      </c>
      <c r="M6497" s="3">
        <v>-4.73093110560224</v>
      </c>
      <c r="N6497" s="3">
        <v>97.4603174603175</v>
      </c>
      <c r="O6497" s="3">
        <v>-4.33164749749498</v>
      </c>
      <c r="P6497" s="3">
        <v>95.8609271523179</v>
      </c>
      <c r="Q6497" s="3">
        <v>-1.15011275793908</v>
      </c>
      <c r="R6497" s="3">
        <v>86.1301369863014</v>
      </c>
      <c r="S6497" s="3">
        <v>27.7122733484945</v>
      </c>
      <c r="T6497" s="3">
        <v>3.57815442561205</v>
      </c>
      <c r="U6497" s="3">
        <v>36.9409331638352</v>
      </c>
      <c r="V6497" s="3">
        <v>12.3142250530786</v>
      </c>
      <c r="W6497" s="3">
        <v>42.663555479026</v>
      </c>
      <c r="X6497" s="3">
        <v>8.53080568720379</v>
      </c>
      <c r="Y6497" s="3">
        <v>47.7120486091358</v>
      </c>
      <c r="Z6497" s="3">
        <v>8.86075949367089</v>
      </c>
      <c r="AA6497" s="3">
        <v>0.201479881908295</v>
      </c>
      <c r="AB6497" s="3">
        <v>0.232946410548022</v>
      </c>
      <c r="AC6497" s="3">
        <v>-9.89399270032141</v>
      </c>
      <c r="AD6497" s="3">
        <v>1.26840462695132</v>
      </c>
      <c r="AE6497" s="5">
        <v>3</v>
      </c>
      <c r="AF6497" s="3">
        <v>1.07684287962473</v>
      </c>
      <c r="AG6497" s="3">
        <v>21.080633654423</v>
      </c>
      <c r="AH6497" s="3">
        <v>16.1496455593777</v>
      </c>
      <c r="AI6497" s="3">
        <v>12.1783998071224</v>
      </c>
      <c r="AJ6497" s="3">
        <v>9.25373238320499</v>
      </c>
      <c r="AK6497" s="3">
        <v>7.60573285733597</v>
      </c>
      <c r="AL6497" s="3">
        <v>7.34754431492575</v>
      </c>
      <c r="AM6497" s="3"/>
      <c r="AN6497" s="5" t="s">
        <v>46</v>
      </c>
      <c r="AO6497" s="1"/>
      <c r="AP6497" s="1"/>
      <c r="AQ6497" s="1"/>
    </row>
    <row r="6498" spans="1:43">
      <c r="A6498" s="1" t="s">
        <v>16114</v>
      </c>
      <c r="B6498" s="1" t="s">
        <v>16115</v>
      </c>
      <c r="C6498" s="3">
        <v>8.99452054794521</v>
      </c>
      <c r="D6498" s="4">
        <v>40954</v>
      </c>
      <c r="E6498" s="3">
        <v>25.1973529951</v>
      </c>
      <c r="F6498" s="5" t="s">
        <v>2335</v>
      </c>
      <c r="G6498" s="5">
        <v>110</v>
      </c>
      <c r="H6498" s="5" t="s">
        <v>55</v>
      </c>
      <c r="I6498" s="3">
        <v>17.1375636868921</v>
      </c>
      <c r="J6498" s="3">
        <v>9.01391409558379</v>
      </c>
      <c r="K6498" s="3">
        <v>3.690036900369</v>
      </c>
      <c r="L6498" s="3">
        <v>26.7231638418079</v>
      </c>
      <c r="M6498" s="3">
        <v>9.33852140077819</v>
      </c>
      <c r="N6498" s="3">
        <v>15.6193895870736</v>
      </c>
      <c r="O6498" s="3">
        <v>30.9704178560963</v>
      </c>
      <c r="P6498" s="3">
        <v>6.62251655629139</v>
      </c>
      <c r="Q6498" s="3">
        <v>33.4627188619212</v>
      </c>
      <c r="R6498" s="3">
        <v>22.9420731707317</v>
      </c>
      <c r="S6498" s="3">
        <v>85.0518700842733</v>
      </c>
      <c r="T6498" s="3">
        <v>21.484375</v>
      </c>
      <c r="U6498" s="3">
        <v>253.039850330579</v>
      </c>
      <c r="V6498" s="3">
        <v>2.57452574525745</v>
      </c>
      <c r="W6498" s="3">
        <v>220.558637375739</v>
      </c>
      <c r="X6498" s="3">
        <v>3.50584307178631</v>
      </c>
      <c r="Y6498" s="3">
        <v>265.38081888146</v>
      </c>
      <c r="Z6498" s="3">
        <v>6.65280665280665</v>
      </c>
      <c r="AA6498" s="3">
        <v>0.313934179971086</v>
      </c>
      <c r="AB6498" s="3">
        <v>0.402896755778583</v>
      </c>
      <c r="AC6498" s="3">
        <v>-28.3037475345168</v>
      </c>
      <c r="AD6498" s="3">
        <v>1.67266248954602</v>
      </c>
      <c r="AE6498" s="5">
        <v>2</v>
      </c>
      <c r="AF6498" s="3">
        <v>3.18123365323188</v>
      </c>
      <c r="AG6498" s="3">
        <v>100.859446063081</v>
      </c>
      <c r="AH6498" s="3">
        <v>92.6439575221313</v>
      </c>
      <c r="AI6498" s="3">
        <v>44.5096138604738</v>
      </c>
      <c r="AJ6498" s="3">
        <v>34.7159148235025</v>
      </c>
      <c r="AK6498" s="3">
        <v>30.3849527371532</v>
      </c>
      <c r="AL6498" s="3">
        <v>26.5499787574622</v>
      </c>
      <c r="AM6498" s="3"/>
      <c r="AN6498" s="5" t="s">
        <v>46</v>
      </c>
      <c r="AO6498" s="1"/>
      <c r="AP6498" s="1"/>
      <c r="AQ6498" s="1"/>
    </row>
    <row r="6499" spans="1:43">
      <c r="A6499" s="1" t="s">
        <v>16116</v>
      </c>
      <c r="B6499" s="1" t="s">
        <v>16117</v>
      </c>
      <c r="C6499" s="3">
        <v>0.926027397260274</v>
      </c>
      <c r="D6499" s="4">
        <v>43899</v>
      </c>
      <c r="E6499" s="3">
        <v>72.0069218135</v>
      </c>
      <c r="F6499" s="5" t="s">
        <v>3111</v>
      </c>
      <c r="G6499" s="5">
        <v>339</v>
      </c>
      <c r="H6499" s="5" t="s">
        <v>50</v>
      </c>
      <c r="I6499" s="3">
        <v>0.224631311651525</v>
      </c>
      <c r="J6499" s="3">
        <v>32.2465386333184</v>
      </c>
      <c r="K6499" s="3">
        <v>0.0292426162393963</v>
      </c>
      <c r="L6499" s="3">
        <v>28.5081894643648</v>
      </c>
      <c r="M6499" s="3">
        <v>0.165934602245001</v>
      </c>
      <c r="N6499" s="3">
        <v>13.8023152270703</v>
      </c>
      <c r="O6499" s="3">
        <v>0.657184894556148</v>
      </c>
      <c r="P6499" s="3">
        <v>53.905893101873</v>
      </c>
      <c r="Q6499" s="3">
        <v>1.32306477093208</v>
      </c>
      <c r="R6499" s="3">
        <v>24.625784645099</v>
      </c>
      <c r="S6499" s="3"/>
      <c r="T6499" s="3"/>
      <c r="U6499" s="3"/>
      <c r="V6499" s="3"/>
      <c r="W6499" s="3"/>
      <c r="X6499" s="3"/>
      <c r="Y6499" s="3"/>
      <c r="Z6499" s="3"/>
      <c r="AA6499" s="3">
        <v>2.35495707735857</v>
      </c>
      <c r="AB6499" s="3"/>
      <c r="AC6499" s="3">
        <v>0</v>
      </c>
      <c r="AD6499" s="3"/>
      <c r="AE6499" s="5"/>
      <c r="AF6499" s="3">
        <v>0.236005488332823</v>
      </c>
      <c r="AG6499" s="3"/>
      <c r="AH6499" s="3"/>
      <c r="AI6499" s="3"/>
      <c r="AJ6499" s="3"/>
      <c r="AK6499" s="3"/>
      <c r="AL6499" s="3"/>
      <c r="AM6499" s="3"/>
      <c r="AN6499" s="5" t="s">
        <v>1266</v>
      </c>
      <c r="AO6499" s="1"/>
      <c r="AP6499" s="1"/>
      <c r="AQ6499" s="1"/>
    </row>
    <row r="6500" spans="1:43">
      <c r="A6500" s="1" t="s">
        <v>16118</v>
      </c>
      <c r="B6500" s="1" t="s">
        <v>16119</v>
      </c>
      <c r="C6500" s="3">
        <v>15.841095890411</v>
      </c>
      <c r="D6500" s="4">
        <v>38455</v>
      </c>
      <c r="E6500" s="3">
        <v>830.5476380835</v>
      </c>
      <c r="F6500" s="5" t="s">
        <v>16120</v>
      </c>
      <c r="G6500" s="5">
        <v>4165</v>
      </c>
      <c r="H6500" s="5" t="s">
        <v>64</v>
      </c>
      <c r="I6500" s="3">
        <v>0.232782442251504</v>
      </c>
      <c r="J6500" s="3">
        <v>86.734693877551</v>
      </c>
      <c r="K6500" s="3">
        <v>0.0361524277529435</v>
      </c>
      <c r="L6500" s="3">
        <v>82.2157434402332</v>
      </c>
      <c r="M6500" s="3">
        <v>0.174664595048648</v>
      </c>
      <c r="N6500" s="3">
        <v>85.4227405247813</v>
      </c>
      <c r="O6500" s="3">
        <v>0.516963054933837</v>
      </c>
      <c r="P6500" s="3">
        <v>90.7894736842105</v>
      </c>
      <c r="Q6500" s="3">
        <v>0.976810709312539</v>
      </c>
      <c r="R6500" s="3">
        <v>90.3846153846154</v>
      </c>
      <c r="S6500" s="3">
        <v>1.7642386713035</v>
      </c>
      <c r="T6500" s="3">
        <v>88.1559220389805</v>
      </c>
      <c r="U6500" s="3">
        <v>3.93491407979314</v>
      </c>
      <c r="V6500" s="3">
        <v>90.1234567901235</v>
      </c>
      <c r="W6500" s="3">
        <v>6.97107358532017</v>
      </c>
      <c r="X6500" s="3">
        <v>91.9753086419753</v>
      </c>
      <c r="Y6500" s="3">
        <v>13.0688188109459</v>
      </c>
      <c r="Z6500" s="3">
        <v>92.9824561403509</v>
      </c>
      <c r="AA6500" s="3">
        <v>-0.696339478804098</v>
      </c>
      <c r="AB6500" s="3">
        <v>0.578608066250977</v>
      </c>
      <c r="AC6500" s="3">
        <v>0</v>
      </c>
      <c r="AD6500" s="3"/>
      <c r="AE6500" s="5"/>
      <c r="AF6500" s="3">
        <v>0.185656285221586</v>
      </c>
      <c r="AG6500" s="3">
        <v>1.300231770805</v>
      </c>
      <c r="AH6500" s="3">
        <v>1.40204785641194</v>
      </c>
      <c r="AI6500" s="3">
        <v>1.68518323323774</v>
      </c>
      <c r="AJ6500" s="3">
        <v>1.87397377176945</v>
      </c>
      <c r="AK6500" s="3">
        <v>1.82652101530416</v>
      </c>
      <c r="AL6500" s="3">
        <v>2.01572880671534</v>
      </c>
      <c r="AM6500" s="3"/>
      <c r="AN6500" s="5" t="s">
        <v>206</v>
      </c>
      <c r="AO6500" s="1"/>
      <c r="AP6500" s="1"/>
      <c r="AQ6500" s="1"/>
    </row>
    <row r="6501" spans="1:43">
      <c r="A6501" s="1" t="s">
        <v>16121</v>
      </c>
      <c r="B6501" s="1" t="s">
        <v>16122</v>
      </c>
      <c r="C6501" s="3">
        <v>8.63561643835616</v>
      </c>
      <c r="D6501" s="4">
        <v>41085</v>
      </c>
      <c r="E6501" s="3">
        <v>0.1899781219</v>
      </c>
      <c r="F6501" s="5" t="s">
        <v>604</v>
      </c>
      <c r="G6501" s="5">
        <v>1714</v>
      </c>
      <c r="H6501" s="5" t="s">
        <v>71</v>
      </c>
      <c r="I6501" s="3">
        <v>0.118599759647502</v>
      </c>
      <c r="J6501" s="3">
        <v>44.0251572327044</v>
      </c>
      <c r="K6501" s="3">
        <v>0.0275355667737704</v>
      </c>
      <c r="L6501" s="3">
        <v>48.4276729559748</v>
      </c>
      <c r="M6501" s="3">
        <v>0.00878045460949597</v>
      </c>
      <c r="N6501" s="3">
        <v>27.0440251572327</v>
      </c>
      <c r="O6501" s="3">
        <v>0.0911223285543919</v>
      </c>
      <c r="P6501" s="3">
        <v>58.8607594936709</v>
      </c>
      <c r="Q6501" s="3">
        <v>0.10027979628801</v>
      </c>
      <c r="R6501" s="3">
        <v>61.5384615384615</v>
      </c>
      <c r="S6501" s="3">
        <v>0.277400207994186</v>
      </c>
      <c r="T6501" s="3">
        <v>82.5503355704698</v>
      </c>
      <c r="U6501" s="3">
        <v>3.81537409247807</v>
      </c>
      <c r="V6501" s="3">
        <v>87.0503597122302</v>
      </c>
      <c r="W6501" s="3">
        <v>7.64584052574317</v>
      </c>
      <c r="X6501" s="3">
        <v>91.3669064748201</v>
      </c>
      <c r="Y6501" s="3">
        <v>10.5499743340646</v>
      </c>
      <c r="Z6501" s="3">
        <v>84.9206349206349</v>
      </c>
      <c r="AA6501" s="3">
        <v>-0.0659641824876396</v>
      </c>
      <c r="AB6501" s="3">
        <v>0.110912704959499</v>
      </c>
      <c r="AC6501" s="3">
        <v>-2.42587601078166</v>
      </c>
      <c r="AD6501" s="3">
        <v>1.02301040447701</v>
      </c>
      <c r="AE6501" s="5">
        <v>3</v>
      </c>
      <c r="AF6501" s="3">
        <v>0.201596839294011</v>
      </c>
      <c r="AG6501" s="3">
        <v>0.51717904247961</v>
      </c>
      <c r="AH6501" s="3">
        <v>1.79935944927205</v>
      </c>
      <c r="AI6501" s="3">
        <v>2.70837489404889</v>
      </c>
      <c r="AJ6501" s="3">
        <v>2.1172201465762</v>
      </c>
      <c r="AK6501" s="3">
        <v>3.26383699024044</v>
      </c>
      <c r="AL6501" s="3">
        <v>4.93619955085314</v>
      </c>
      <c r="AM6501" s="3"/>
      <c r="AN6501" s="5" t="s">
        <v>46</v>
      </c>
      <c r="AO6501" s="1"/>
      <c r="AP6501" s="1"/>
      <c r="AQ6501" s="1"/>
    </row>
    <row r="6502" spans="1:43">
      <c r="A6502" s="1" t="s">
        <v>16123</v>
      </c>
      <c r="B6502" s="1" t="s">
        <v>16124</v>
      </c>
      <c r="C6502" s="3">
        <v>8.38356164383562</v>
      </c>
      <c r="D6502" s="4">
        <v>41177</v>
      </c>
      <c r="E6502" s="3">
        <v>0.3901853636</v>
      </c>
      <c r="F6502" s="5" t="s">
        <v>1929</v>
      </c>
      <c r="G6502" s="5">
        <v>35</v>
      </c>
      <c r="H6502" s="5" t="s">
        <v>60</v>
      </c>
      <c r="I6502" s="3">
        <v>11.2504626012583</v>
      </c>
      <c r="J6502" s="3">
        <v>17.0634920634921</v>
      </c>
      <c r="K6502" s="3">
        <v>4.21802773497688</v>
      </c>
      <c r="L6502" s="3">
        <v>10.6423777564717</v>
      </c>
      <c r="M6502" s="3">
        <v>6.83541304691201</v>
      </c>
      <c r="N6502" s="3">
        <v>8.20969337289812</v>
      </c>
      <c r="O6502" s="3">
        <v>19.5008833922262</v>
      </c>
      <c r="P6502" s="3">
        <v>11.4604462474645</v>
      </c>
      <c r="Q6502" s="3">
        <v>20.6735057983943</v>
      </c>
      <c r="R6502" s="3">
        <v>29.5287958115183</v>
      </c>
      <c r="S6502" s="3">
        <v>61.8122009569378</v>
      </c>
      <c r="T6502" s="3">
        <v>13.2850241545894</v>
      </c>
      <c r="U6502" s="3">
        <v>109.404024767802</v>
      </c>
      <c r="V6502" s="3">
        <v>19.0152801358234</v>
      </c>
      <c r="W6502" s="3">
        <v>84.9282296650718</v>
      </c>
      <c r="X6502" s="3">
        <v>17.0454545454545</v>
      </c>
      <c r="Y6502" s="3">
        <v>135.465622280244</v>
      </c>
      <c r="Z6502" s="3">
        <v>15.210355987055</v>
      </c>
      <c r="AA6502" s="3">
        <v>0.292186675942729</v>
      </c>
      <c r="AB6502" s="3">
        <v>0.217850852306326</v>
      </c>
      <c r="AC6502" s="3">
        <v>-27.7777777777778</v>
      </c>
      <c r="AD6502" s="3">
        <v>0.817141469703003</v>
      </c>
      <c r="AE6502" s="5">
        <v>3</v>
      </c>
      <c r="AF6502" s="3">
        <v>1.57278278193562</v>
      </c>
      <c r="AG6502" s="3">
        <v>53.6699515217403</v>
      </c>
      <c r="AH6502" s="3">
        <v>48.4844740628026</v>
      </c>
      <c r="AI6502" s="3">
        <v>21.407090603811</v>
      </c>
      <c r="AJ6502" s="3">
        <v>21.7192508965993</v>
      </c>
      <c r="AK6502" s="3">
        <v>17.1047848564683</v>
      </c>
      <c r="AL6502" s="3">
        <v>17.3761746363567</v>
      </c>
      <c r="AM6502" s="3"/>
      <c r="AN6502" s="5" t="s">
        <v>46</v>
      </c>
      <c r="AO6502" s="1"/>
      <c r="AP6502" s="1"/>
      <c r="AQ6502" s="1"/>
    </row>
    <row r="6503" spans="1:43">
      <c r="A6503" s="1" t="s">
        <v>16125</v>
      </c>
      <c r="B6503" s="1" t="s">
        <v>16126</v>
      </c>
      <c r="C6503" s="3">
        <v>8.20821917808219</v>
      </c>
      <c r="D6503" s="4">
        <v>41241</v>
      </c>
      <c r="E6503" s="3">
        <v>9.1015977079</v>
      </c>
      <c r="F6503" s="5" t="s">
        <v>16127</v>
      </c>
      <c r="G6503" s="5">
        <v>2997</v>
      </c>
      <c r="H6503" s="5" t="s">
        <v>55</v>
      </c>
      <c r="I6503" s="3">
        <v>15.1100899865977</v>
      </c>
      <c r="J6503" s="3">
        <v>17.362371445856</v>
      </c>
      <c r="K6503" s="3">
        <v>1.93106488310191</v>
      </c>
      <c r="L6503" s="3">
        <v>63.6723163841808</v>
      </c>
      <c r="M6503" s="3">
        <v>7.01863685718863</v>
      </c>
      <c r="N6503" s="3">
        <v>32.9742669060443</v>
      </c>
      <c r="O6503" s="3">
        <v>25.4632721202003</v>
      </c>
      <c r="P6503" s="3">
        <v>20.3973509933775</v>
      </c>
      <c r="Q6503" s="3">
        <v>27.9191489361702</v>
      </c>
      <c r="R6503" s="3">
        <v>37.6524390243902</v>
      </c>
      <c r="S6503" s="3">
        <v>80.6007810153199</v>
      </c>
      <c r="T6503" s="3">
        <v>27.63671875</v>
      </c>
      <c r="U6503" s="3">
        <v>207.372188139059</v>
      </c>
      <c r="V6503" s="3">
        <v>12.3306233062331</v>
      </c>
      <c r="W6503" s="3">
        <v>145.110220626652</v>
      </c>
      <c r="X6503" s="3">
        <v>24.8747913188648</v>
      </c>
      <c r="Y6503" s="3">
        <v>204.056564445833</v>
      </c>
      <c r="Z6503" s="3">
        <v>19.5426195426195</v>
      </c>
      <c r="AA6503" s="3">
        <v>0.282661554048222</v>
      </c>
      <c r="AB6503" s="3">
        <v>0.265295860803847</v>
      </c>
      <c r="AC6503" s="3">
        <v>-37.085701970682</v>
      </c>
      <c r="AD6503" s="3">
        <v>0.937200728453281</v>
      </c>
      <c r="AE6503" s="5">
        <v>5</v>
      </c>
      <c r="AF6503" s="3">
        <v>2.35769553941685</v>
      </c>
      <c r="AG6503" s="3">
        <v>89.6044728993298</v>
      </c>
      <c r="AH6503" s="3">
        <v>79.8977622197343</v>
      </c>
      <c r="AI6503" s="3">
        <v>32.2320913099116</v>
      </c>
      <c r="AJ6503" s="3">
        <v>34.5233485895682</v>
      </c>
      <c r="AK6503" s="3">
        <v>29.3517888309943</v>
      </c>
      <c r="AL6503" s="3">
        <v>31.1159083664801</v>
      </c>
      <c r="AM6503" s="3"/>
      <c r="AN6503" s="5" t="s">
        <v>46</v>
      </c>
      <c r="AO6503" s="1"/>
      <c r="AP6503" s="1"/>
      <c r="AQ6503" s="1"/>
    </row>
    <row r="6504" spans="1:43">
      <c r="A6504" s="1" t="s">
        <v>16128</v>
      </c>
      <c r="B6504" s="1" t="s">
        <v>16129</v>
      </c>
      <c r="C6504" s="3">
        <v>7.93972602739726</v>
      </c>
      <c r="D6504" s="4">
        <v>41339</v>
      </c>
      <c r="E6504" s="3">
        <v>13.6677066669</v>
      </c>
      <c r="F6504" s="5" t="s">
        <v>1758</v>
      </c>
      <c r="G6504" s="5">
        <v>685</v>
      </c>
      <c r="H6504" s="5" t="s">
        <v>55</v>
      </c>
      <c r="I6504" s="3">
        <v>14.4264890538844</v>
      </c>
      <c r="J6504" s="3">
        <v>21.9600725952813</v>
      </c>
      <c r="K6504" s="3">
        <v>4.49446604845949</v>
      </c>
      <c r="L6504" s="3">
        <v>12.2033898305085</v>
      </c>
      <c r="M6504" s="3">
        <v>8.56750666908395</v>
      </c>
      <c r="N6504" s="3">
        <v>20.885697187313</v>
      </c>
      <c r="O6504" s="3">
        <v>28.5464581416743</v>
      </c>
      <c r="P6504" s="3">
        <v>12.1192052980132</v>
      </c>
      <c r="Q6504" s="3">
        <v>42.2429589412962</v>
      </c>
      <c r="R6504" s="3">
        <v>8.91768292682927</v>
      </c>
      <c r="S6504" s="3">
        <v>107.212061295106</v>
      </c>
      <c r="T6504" s="3">
        <v>6.8359375</v>
      </c>
      <c r="U6504" s="3">
        <v>268.822137431982</v>
      </c>
      <c r="V6504" s="3">
        <v>1.3550135501355</v>
      </c>
      <c r="W6504" s="3">
        <v>172.474257936439</v>
      </c>
      <c r="X6504" s="3">
        <v>11.3522537562604</v>
      </c>
      <c r="Y6504" s="3">
        <v>261.760741575405</v>
      </c>
      <c r="Z6504" s="3">
        <v>6.86070686070686</v>
      </c>
      <c r="AA6504" s="3">
        <v>0.406161969612258</v>
      </c>
      <c r="AB6504" s="3">
        <v>0.300478398474791</v>
      </c>
      <c r="AC6504" s="3">
        <v>-41.7300380228137</v>
      </c>
      <c r="AD6504" s="3">
        <v>0.948637215619814</v>
      </c>
      <c r="AE6504" s="5">
        <v>7</v>
      </c>
      <c r="AF6504" s="3">
        <v>2.53745458828647</v>
      </c>
      <c r="AG6504" s="3">
        <v>113.404881954166</v>
      </c>
      <c r="AH6504" s="3">
        <v>95.4119756600417</v>
      </c>
      <c r="AI6504" s="3">
        <v>37.2540742910667</v>
      </c>
      <c r="AJ6504" s="3">
        <v>36.7177804921229</v>
      </c>
      <c r="AK6504" s="3">
        <v>33.9757467177548</v>
      </c>
      <c r="AL6504" s="3"/>
      <c r="AM6504" s="3"/>
      <c r="AN6504" s="5" t="s">
        <v>46</v>
      </c>
      <c r="AO6504" s="1"/>
      <c r="AP6504" s="1"/>
      <c r="AQ6504" s="1"/>
    </row>
    <row r="6505" spans="1:43">
      <c r="A6505" s="1" t="s">
        <v>16130</v>
      </c>
      <c r="B6505" s="1" t="s">
        <v>16131</v>
      </c>
      <c r="C6505" s="3">
        <v>11.641095890411</v>
      </c>
      <c r="D6505" s="4">
        <v>39988</v>
      </c>
      <c r="E6505" s="3">
        <v>1.4473920527</v>
      </c>
      <c r="F6505" s="5" t="s">
        <v>438</v>
      </c>
      <c r="G6505" s="5">
        <v>2358</v>
      </c>
      <c r="H6505" s="5" t="s">
        <v>50</v>
      </c>
      <c r="I6505" s="3">
        <v>0.16501650165016</v>
      </c>
      <c r="J6505" s="3">
        <v>42.8316212594908</v>
      </c>
      <c r="K6505" s="3">
        <v>-0.0823045267489831</v>
      </c>
      <c r="L6505" s="3">
        <v>88.2691456396636</v>
      </c>
      <c r="M6505" s="3">
        <v>-0.816993464052279</v>
      </c>
      <c r="N6505" s="3">
        <v>96.2154942119323</v>
      </c>
      <c r="O6505" s="3">
        <v>0.579950289975143</v>
      </c>
      <c r="P6505" s="3">
        <v>61.2608497030608</v>
      </c>
      <c r="Q6505" s="3">
        <v>-0.164473684210522</v>
      </c>
      <c r="R6505" s="3">
        <v>93.3365523901497</v>
      </c>
      <c r="S6505" s="3">
        <v>0.579950289975143</v>
      </c>
      <c r="T6505" s="3">
        <v>89.6045197740113</v>
      </c>
      <c r="U6505" s="3">
        <v>5.42817479387543</v>
      </c>
      <c r="V6505" s="3">
        <v>71.5944272445821</v>
      </c>
      <c r="W6505" s="3">
        <v>9.98440359719298</v>
      </c>
      <c r="X6505" s="3">
        <v>86.1920172599784</v>
      </c>
      <c r="Y6505" s="3">
        <v>14.1498726336489</v>
      </c>
      <c r="Z6505" s="3">
        <v>80.718954248366</v>
      </c>
      <c r="AA6505" s="3">
        <v>-0.0297580849431437</v>
      </c>
      <c r="AB6505" s="3">
        <v>0.0953745918574008</v>
      </c>
      <c r="AC6505" s="3">
        <v>-3.18887980376125</v>
      </c>
      <c r="AD6505" s="3">
        <v>1.0088692504734</v>
      </c>
      <c r="AE6505" s="5">
        <v>2</v>
      </c>
      <c r="AF6505" s="3">
        <v>0.271692065485395</v>
      </c>
      <c r="AG6505" s="3">
        <v>0.965006528338552</v>
      </c>
      <c r="AH6505" s="3">
        <v>2.67016609774688</v>
      </c>
      <c r="AI6505" s="3">
        <v>3.19079654122247</v>
      </c>
      <c r="AJ6505" s="3">
        <v>2.9900638464236</v>
      </c>
      <c r="AK6505" s="3">
        <v>3.81256303615829</v>
      </c>
      <c r="AL6505" s="3">
        <v>4.96419356890319</v>
      </c>
      <c r="AM6505" s="3"/>
      <c r="AN6505" s="5" t="s">
        <v>46</v>
      </c>
      <c r="AO6505" s="1"/>
      <c r="AP6505" s="1"/>
      <c r="AQ6505" s="1"/>
    </row>
    <row r="6506" spans="1:43">
      <c r="A6506" s="1" t="s">
        <v>16132</v>
      </c>
      <c r="B6506" s="1" t="s">
        <v>16133</v>
      </c>
      <c r="C6506" s="3">
        <v>9.51232876712329</v>
      </c>
      <c r="D6506" s="4">
        <v>40765</v>
      </c>
      <c r="E6506" s="3">
        <v>5.5443489647</v>
      </c>
      <c r="F6506" s="5" t="s">
        <v>6151</v>
      </c>
      <c r="G6506" s="5">
        <v>454</v>
      </c>
      <c r="H6506" s="5" t="s">
        <v>45</v>
      </c>
      <c r="I6506" s="3">
        <v>0.0535905680600297</v>
      </c>
      <c r="J6506" s="3">
        <v>71.9745222929936</v>
      </c>
      <c r="K6506" s="3">
        <v>0.0737018425460626</v>
      </c>
      <c r="L6506" s="3">
        <v>75.1552795031056</v>
      </c>
      <c r="M6506" s="3">
        <v>-0.453212476672893</v>
      </c>
      <c r="N6506" s="3">
        <v>66.1904761904762</v>
      </c>
      <c r="O6506" s="3">
        <v>1.23356377931408</v>
      </c>
      <c r="P6506" s="3">
        <v>60.2649006622517</v>
      </c>
      <c r="Q6506" s="3">
        <v>2.05671335838742</v>
      </c>
      <c r="R6506" s="3">
        <v>54.4520547945205</v>
      </c>
      <c r="S6506" s="3">
        <v>5.77903682719547</v>
      </c>
      <c r="T6506" s="3">
        <v>66.6666666666667</v>
      </c>
      <c r="U6506" s="3">
        <v>16.0528360528361</v>
      </c>
      <c r="V6506" s="3">
        <v>55.8386411889597</v>
      </c>
      <c r="W6506" s="3">
        <v>18.1645569620253</v>
      </c>
      <c r="X6506" s="3">
        <v>62.5592417061611</v>
      </c>
      <c r="Y6506" s="3">
        <v>18.8225934765314</v>
      </c>
      <c r="Z6506" s="3">
        <v>71.3080168776371</v>
      </c>
      <c r="AA6506" s="3">
        <v>0.246898594922414</v>
      </c>
      <c r="AB6506" s="3">
        <v>0.331381469012781</v>
      </c>
      <c r="AC6506" s="3">
        <v>-2.55417956656348</v>
      </c>
      <c r="AD6506" s="3">
        <v>2.23576933743012</v>
      </c>
      <c r="AE6506" s="5">
        <v>2</v>
      </c>
      <c r="AF6506" s="3">
        <v>0.427899127432451</v>
      </c>
      <c r="AG6506" s="3">
        <v>6.03515283335012</v>
      </c>
      <c r="AH6506" s="3">
        <v>8.36136126971376</v>
      </c>
      <c r="AI6506" s="3">
        <v>4.6751054903849</v>
      </c>
      <c r="AJ6506" s="3">
        <v>3.96614218788331</v>
      </c>
      <c r="AK6506" s="3">
        <v>4.07851363939706</v>
      </c>
      <c r="AL6506" s="3">
        <v>5.06984079988828</v>
      </c>
      <c r="AM6506" s="3"/>
      <c r="AN6506" s="5" t="s">
        <v>46</v>
      </c>
      <c r="AO6506" s="1"/>
      <c r="AP6506" s="1"/>
      <c r="AQ6506" s="1"/>
    </row>
    <row r="6507" spans="1:43">
      <c r="A6507" s="1" t="s">
        <v>16134</v>
      </c>
      <c r="B6507" s="1" t="s">
        <v>16135</v>
      </c>
      <c r="C6507" s="3">
        <v>14.8054794520548</v>
      </c>
      <c r="D6507" s="4">
        <v>38833</v>
      </c>
      <c r="E6507" s="3">
        <v>11.9226691604</v>
      </c>
      <c r="F6507" s="5" t="s">
        <v>16136</v>
      </c>
      <c r="G6507" s="5">
        <v>3353</v>
      </c>
      <c r="H6507" s="5" t="s">
        <v>2390</v>
      </c>
      <c r="I6507" s="3">
        <v>10.0186751620345</v>
      </c>
      <c r="J6507" s="3">
        <v>12.3076923076923</v>
      </c>
      <c r="K6507" s="3">
        <v>2.6442554063749</v>
      </c>
      <c r="L6507" s="3">
        <v>21.0526315789474</v>
      </c>
      <c r="M6507" s="3">
        <v>5.42105263157895</v>
      </c>
      <c r="N6507" s="3">
        <v>12.8787878787879</v>
      </c>
      <c r="O6507" s="3">
        <v>13.5358802856819</v>
      </c>
      <c r="P6507" s="3">
        <v>24.21875</v>
      </c>
      <c r="Q6507" s="3">
        <v>13.8974184010008</v>
      </c>
      <c r="R6507" s="3">
        <v>38.3177570093458</v>
      </c>
      <c r="S6507" s="3">
        <v>33.2845355336705</v>
      </c>
      <c r="T6507" s="3">
        <v>50.6666666666667</v>
      </c>
      <c r="U6507" s="3">
        <v>51.7884207335556</v>
      </c>
      <c r="V6507" s="3">
        <v>80.9523809523809</v>
      </c>
      <c r="W6507" s="3">
        <v>15.4733079672547</v>
      </c>
      <c r="X6507" s="3">
        <v>100</v>
      </c>
      <c r="Y6507" s="3">
        <v>26.4999368447644</v>
      </c>
      <c r="Z6507" s="3">
        <v>100</v>
      </c>
      <c r="AA6507" s="3">
        <v>0.225355809668085</v>
      </c>
      <c r="AB6507" s="3">
        <v>0.0414820562805436</v>
      </c>
      <c r="AC6507" s="3">
        <v>-31.5010799136069</v>
      </c>
      <c r="AD6507" s="3">
        <v>0.155655602011745</v>
      </c>
      <c r="AE6507" s="5">
        <v>7</v>
      </c>
      <c r="AF6507" s="3">
        <v>0.176452415484392</v>
      </c>
      <c r="AG6507" s="3">
        <v>24.5341304848664</v>
      </c>
      <c r="AH6507" s="3">
        <v>23.4419426743174</v>
      </c>
      <c r="AI6507" s="3">
        <v>2.71123056443519</v>
      </c>
      <c r="AJ6507" s="3">
        <v>5.5791475241959</v>
      </c>
      <c r="AK6507" s="3">
        <v>9.28272638758039</v>
      </c>
      <c r="AL6507" s="3">
        <v>12.8407384133066</v>
      </c>
      <c r="AM6507" s="3"/>
      <c r="AN6507" s="5" t="s">
        <v>46</v>
      </c>
      <c r="AO6507" s="1"/>
      <c r="AP6507" s="1"/>
      <c r="AQ6507" s="1"/>
    </row>
    <row r="6508" spans="1:43">
      <c r="A6508" s="1" t="s">
        <v>16137</v>
      </c>
      <c r="B6508" s="1" t="s">
        <v>16138</v>
      </c>
      <c r="C6508" s="3">
        <v>12.7342465753425</v>
      </c>
      <c r="D6508" s="4">
        <v>39589</v>
      </c>
      <c r="E6508" s="3">
        <v>7.7637880868</v>
      </c>
      <c r="F6508" s="5" t="s">
        <v>1578</v>
      </c>
      <c r="G6508" s="5">
        <v>2018</v>
      </c>
      <c r="H6508" s="5" t="s">
        <v>55</v>
      </c>
      <c r="I6508" s="3">
        <v>7.93591907422621</v>
      </c>
      <c r="J6508" s="3">
        <v>66.2431941923775</v>
      </c>
      <c r="K6508" s="3">
        <v>2.09385778490054</v>
      </c>
      <c r="L6508" s="3">
        <v>60.1129943502825</v>
      </c>
      <c r="M6508" s="3">
        <v>3.24629650253023</v>
      </c>
      <c r="N6508" s="3">
        <v>67.4446439257929</v>
      </c>
      <c r="O6508" s="3">
        <v>19.7461418827488</v>
      </c>
      <c r="P6508" s="3">
        <v>46.7549668874172</v>
      </c>
      <c r="Q6508" s="3">
        <v>25.6329700665943</v>
      </c>
      <c r="R6508" s="3">
        <v>43.9024390243902</v>
      </c>
      <c r="S6508" s="3">
        <v>59.7216594076613</v>
      </c>
      <c r="T6508" s="3">
        <v>59.5703125</v>
      </c>
      <c r="U6508" s="3">
        <v>164.314630030587</v>
      </c>
      <c r="V6508" s="3">
        <v>34.4173441734417</v>
      </c>
      <c r="W6508" s="3">
        <v>133.397365317994</v>
      </c>
      <c r="X6508" s="3">
        <v>33.3889816360601</v>
      </c>
      <c r="Y6508" s="3">
        <v>183.13823051297</v>
      </c>
      <c r="Z6508" s="3">
        <v>29.1060291060291</v>
      </c>
      <c r="AA6508" s="3">
        <v>0.300456604317966</v>
      </c>
      <c r="AB6508" s="3">
        <v>0.358083451632792</v>
      </c>
      <c r="AC6508" s="3">
        <v>-22.8124442329427</v>
      </c>
      <c r="AD6508" s="3">
        <v>1.42812687950545</v>
      </c>
      <c r="AE6508" s="5">
        <v>5</v>
      </c>
      <c r="AF6508" s="3">
        <v>2.28431564665878</v>
      </c>
      <c r="AG6508" s="3">
        <v>65.6367252575079</v>
      </c>
      <c r="AH6508" s="3">
        <v>63.419641953919</v>
      </c>
      <c r="AI6508" s="3">
        <v>29.017040554991</v>
      </c>
      <c r="AJ6508" s="3">
        <v>25.5684612386262</v>
      </c>
      <c r="AK6508" s="3">
        <v>24.8283212278543</v>
      </c>
      <c r="AL6508" s="3">
        <v>24.3952466944783</v>
      </c>
      <c r="AM6508" s="3"/>
      <c r="AN6508" s="5" t="s">
        <v>46</v>
      </c>
      <c r="AO6508" s="1"/>
      <c r="AP6508" s="1"/>
      <c r="AQ6508" s="1"/>
    </row>
    <row r="6509" spans="1:43">
      <c r="A6509" s="1" t="s">
        <v>16139</v>
      </c>
      <c r="B6509" s="1" t="s">
        <v>16140</v>
      </c>
      <c r="C6509" s="3">
        <v>16.4164383561644</v>
      </c>
      <c r="D6509" s="4">
        <v>38245</v>
      </c>
      <c r="E6509" s="3">
        <v>18.4282381836</v>
      </c>
      <c r="F6509" s="5" t="s">
        <v>13553</v>
      </c>
      <c r="G6509" s="5">
        <v>685</v>
      </c>
      <c r="H6509" s="5" t="s">
        <v>55</v>
      </c>
      <c r="I6509" s="3">
        <v>19.1428861582208</v>
      </c>
      <c r="J6509" s="3">
        <v>3.81125226860254</v>
      </c>
      <c r="K6509" s="3">
        <v>2.54348396119221</v>
      </c>
      <c r="L6509" s="3">
        <v>51.0734463276836</v>
      </c>
      <c r="M6509" s="3">
        <v>7.46542090317854</v>
      </c>
      <c r="N6509" s="3">
        <v>29.3237582286056</v>
      </c>
      <c r="O6509" s="3">
        <v>29.5002700810639</v>
      </c>
      <c r="P6509" s="3">
        <v>10</v>
      </c>
      <c r="Q6509" s="3">
        <v>32.8256721747277</v>
      </c>
      <c r="R6509" s="3">
        <v>24.8475609756098</v>
      </c>
      <c r="S6509" s="3">
        <v>80.2722026386815</v>
      </c>
      <c r="T6509" s="3">
        <v>28.125</v>
      </c>
      <c r="U6509" s="3">
        <v>209.368795893266</v>
      </c>
      <c r="V6509" s="3">
        <v>11.6531165311653</v>
      </c>
      <c r="W6509" s="3">
        <v>120.966128699514</v>
      </c>
      <c r="X6509" s="3">
        <v>44.4073455759599</v>
      </c>
      <c r="Y6509" s="3">
        <v>166.252555286667</v>
      </c>
      <c r="Z6509" s="3">
        <v>38.8773388773389</v>
      </c>
      <c r="AA6509" s="3">
        <v>0.2860229624126</v>
      </c>
      <c r="AB6509" s="3">
        <v>0.220559823581717</v>
      </c>
      <c r="AC6509" s="3">
        <v>-41.9567827130852</v>
      </c>
      <c r="AD6509" s="3">
        <v>0.719466733305757</v>
      </c>
      <c r="AE6509" s="5">
        <v>7</v>
      </c>
      <c r="AF6509" s="3">
        <v>2.01219032244804</v>
      </c>
      <c r="AG6509" s="3">
        <v>88.2739666926329</v>
      </c>
      <c r="AH6509" s="3">
        <v>78.8114598346331</v>
      </c>
      <c r="AI6509" s="3">
        <v>28.6064547784704</v>
      </c>
      <c r="AJ6509" s="3">
        <v>28.7198528381806</v>
      </c>
      <c r="AK6509" s="3">
        <v>22.4554531564297</v>
      </c>
      <c r="AL6509" s="3">
        <v>17.797266270289</v>
      </c>
      <c r="AM6509" s="3"/>
      <c r="AN6509" s="5" t="s">
        <v>46</v>
      </c>
      <c r="AO6509" s="1"/>
      <c r="AP6509" s="1"/>
      <c r="AQ6509" s="1"/>
    </row>
    <row r="6510" spans="1:43">
      <c r="A6510" s="1" t="s">
        <v>16141</v>
      </c>
      <c r="B6510" s="1" t="s">
        <v>16142</v>
      </c>
      <c r="C6510" s="3">
        <v>10.1506849315068</v>
      </c>
      <c r="D6510" s="4">
        <v>40532</v>
      </c>
      <c r="E6510" s="3">
        <v>5.5929485128</v>
      </c>
      <c r="F6510" s="5" t="s">
        <v>3940</v>
      </c>
      <c r="G6510" s="5">
        <v>573</v>
      </c>
      <c r="H6510" s="5" t="s">
        <v>191</v>
      </c>
      <c r="I6510" s="3">
        <v>8.53697238971755</v>
      </c>
      <c r="J6510" s="3">
        <v>62.9294755877034</v>
      </c>
      <c r="K6510" s="3">
        <v>2.93143923433455</v>
      </c>
      <c r="L6510" s="3">
        <v>40.5821917808219</v>
      </c>
      <c r="M6510" s="3">
        <v>5.10141364474493</v>
      </c>
      <c r="N6510" s="3">
        <v>53.1531531531532</v>
      </c>
      <c r="O6510" s="3">
        <v>18.0124223602484</v>
      </c>
      <c r="P6510" s="3">
        <v>51.2380952380952</v>
      </c>
      <c r="Q6510" s="3">
        <v>27.5167785234899</v>
      </c>
      <c r="R6510" s="3">
        <v>34.3815513626834</v>
      </c>
      <c r="S6510" s="3">
        <v>70.4035874439462</v>
      </c>
      <c r="T6510" s="3">
        <v>43.8725490196078</v>
      </c>
      <c r="U6510" s="3">
        <v>155.796559461481</v>
      </c>
      <c r="V6510" s="3">
        <v>46.3343108504399</v>
      </c>
      <c r="W6510" s="3">
        <v>101.176470588235</v>
      </c>
      <c r="X6510" s="3">
        <v>61.13074204947</v>
      </c>
      <c r="Y6510" s="3">
        <v>188.121314237574</v>
      </c>
      <c r="Z6510" s="3">
        <v>41.1392405063291</v>
      </c>
      <c r="AA6510" s="3">
        <v>0.337791132093326</v>
      </c>
      <c r="AB6510" s="3">
        <v>0.240315003534459</v>
      </c>
      <c r="AC6510" s="3">
        <v>-34.4492440604752</v>
      </c>
      <c r="AD6510" s="3">
        <v>0.760105225216365</v>
      </c>
      <c r="AE6510" s="5">
        <v>7</v>
      </c>
      <c r="AF6510" s="3">
        <v>1.8513443079386</v>
      </c>
      <c r="AG6510" s="3">
        <v>64.8190352963664</v>
      </c>
      <c r="AH6510" s="3">
        <v>64.1586420075613</v>
      </c>
      <c r="AI6510" s="3">
        <v>23.6064444039493</v>
      </c>
      <c r="AJ6510" s="3">
        <v>28.7584479072348</v>
      </c>
      <c r="AK6510" s="3">
        <v>21.5880262217496</v>
      </c>
      <c r="AL6510" s="3">
        <v>22.8104821014267</v>
      </c>
      <c r="AM6510" s="3"/>
      <c r="AN6510" s="5" t="s">
        <v>46</v>
      </c>
      <c r="AO6510" s="1"/>
      <c r="AP6510" s="1"/>
      <c r="AQ6510" s="1"/>
    </row>
    <row r="6511" spans="1:43">
      <c r="A6511" s="1" t="s">
        <v>16143</v>
      </c>
      <c r="B6511" s="1" t="s">
        <v>16144</v>
      </c>
      <c r="C6511" s="3">
        <v>15.3452054794521</v>
      </c>
      <c r="D6511" s="4">
        <v>38636</v>
      </c>
      <c r="E6511" s="3">
        <v>15.4475267488</v>
      </c>
      <c r="F6511" s="5" t="s">
        <v>700</v>
      </c>
      <c r="G6511" s="5">
        <v>1973</v>
      </c>
      <c r="H6511" s="5" t="s">
        <v>55</v>
      </c>
      <c r="I6511" s="3">
        <v>10.9720657137774</v>
      </c>
      <c r="J6511" s="3">
        <v>45.0090744101633</v>
      </c>
      <c r="K6511" s="3">
        <v>2.58973609181958</v>
      </c>
      <c r="L6511" s="3">
        <v>50.1129943502825</v>
      </c>
      <c r="M6511" s="3">
        <v>9.29748043148098</v>
      </c>
      <c r="N6511" s="3">
        <v>15.7989228007181</v>
      </c>
      <c r="O6511" s="3">
        <v>7.08521719223946</v>
      </c>
      <c r="P6511" s="3">
        <v>88.0794701986755</v>
      </c>
      <c r="Q6511" s="3">
        <v>15.2297080921296</v>
      </c>
      <c r="R6511" s="3">
        <v>73.780487804878</v>
      </c>
      <c r="S6511" s="3">
        <v>62.1310149615851</v>
      </c>
      <c r="T6511" s="3">
        <v>55.56640625</v>
      </c>
      <c r="U6511" s="3">
        <v>140.88314809252</v>
      </c>
      <c r="V6511" s="3">
        <v>50.1355013550135</v>
      </c>
      <c r="W6511" s="3">
        <v>59.5957011258956</v>
      </c>
      <c r="X6511" s="3">
        <v>84.1402337228714</v>
      </c>
      <c r="Y6511" s="3">
        <v>100.010689470871</v>
      </c>
      <c r="Z6511" s="3">
        <v>72.7650727650728</v>
      </c>
      <c r="AA6511" s="3">
        <v>0.338886859776174</v>
      </c>
      <c r="AB6511" s="3">
        <v>0.13962545893323</v>
      </c>
      <c r="AC6511" s="3">
        <v>-45.6206825445922</v>
      </c>
      <c r="AD6511" s="3">
        <v>0.368887878269604</v>
      </c>
      <c r="AE6511" s="5">
        <v>7</v>
      </c>
      <c r="AF6511" s="3">
        <v>1.20632279027523</v>
      </c>
      <c r="AG6511" s="3">
        <v>53.8615746148087</v>
      </c>
      <c r="AH6511" s="3">
        <v>60.9254450425099</v>
      </c>
      <c r="AI6511" s="3">
        <v>15.7387275409043</v>
      </c>
      <c r="AJ6511" s="3">
        <v>17.4643665961894</v>
      </c>
      <c r="AK6511" s="3">
        <v>21.1429562872052</v>
      </c>
      <c r="AL6511" s="3">
        <v>17.5201043765832</v>
      </c>
      <c r="AM6511" s="3"/>
      <c r="AN6511" s="5" t="s">
        <v>46</v>
      </c>
      <c r="AO6511" s="1"/>
      <c r="AP6511" s="1"/>
      <c r="AQ6511" s="1"/>
    </row>
    <row r="6512" spans="1:43">
      <c r="A6512" s="1" t="s">
        <v>16145</v>
      </c>
      <c r="B6512" s="1" t="s">
        <v>16146</v>
      </c>
      <c r="C6512" s="3">
        <v>13.3150684931507</v>
      </c>
      <c r="D6512" s="4">
        <v>39377</v>
      </c>
      <c r="E6512" s="3">
        <v>43.3050921841</v>
      </c>
      <c r="F6512" s="5" t="s">
        <v>16147</v>
      </c>
      <c r="G6512" s="5">
        <v>4723</v>
      </c>
      <c r="H6512" s="5" t="s">
        <v>1442</v>
      </c>
      <c r="I6512" s="3">
        <v>11.7700729927007</v>
      </c>
      <c r="J6512" s="3">
        <v>75.6756756756757</v>
      </c>
      <c r="K6512" s="3">
        <v>-0.32546786004882</v>
      </c>
      <c r="L6512" s="3">
        <v>82.5</v>
      </c>
      <c r="M6512" s="3">
        <v>6.98689956331878</v>
      </c>
      <c r="N6512" s="3">
        <v>65</v>
      </c>
      <c r="O6512" s="3">
        <v>25.5122950819672</v>
      </c>
      <c r="P6512" s="3">
        <v>50</v>
      </c>
      <c r="Q6512" s="3">
        <v>29.6296296296296</v>
      </c>
      <c r="R6512" s="3">
        <v>39.3939393939394</v>
      </c>
      <c r="S6512" s="3">
        <v>44.7990543735225</v>
      </c>
      <c r="T6512" s="3">
        <v>67.741935483871</v>
      </c>
      <c r="U6512" s="3">
        <v>67.3497267759563</v>
      </c>
      <c r="V6512" s="3">
        <v>61.5384615384615</v>
      </c>
      <c r="W6512" s="3">
        <v>62.4668435013263</v>
      </c>
      <c r="X6512" s="3">
        <v>50</v>
      </c>
      <c r="Y6512" s="3">
        <v>136.486486486486</v>
      </c>
      <c r="Z6512" s="3">
        <v>43.75</v>
      </c>
      <c r="AA6512" s="3">
        <v>0.222064400835613</v>
      </c>
      <c r="AB6512" s="3">
        <v>0.18720687803673</v>
      </c>
      <c r="AC6512" s="3">
        <v>-28.0045351473923</v>
      </c>
      <c r="AD6512" s="3">
        <v>0.625758342811769</v>
      </c>
      <c r="AE6512" s="5">
        <v>3</v>
      </c>
      <c r="AF6512" s="3">
        <v>1.1950625258824</v>
      </c>
      <c r="AG6512" s="3">
        <v>42.5108576653541</v>
      </c>
      <c r="AH6512" s="3">
        <v>35.7527267081698</v>
      </c>
      <c r="AI6512" s="3">
        <v>17.2679830877402</v>
      </c>
      <c r="AJ6512" s="3">
        <v>20.9363236818263</v>
      </c>
      <c r="AK6512" s="3">
        <v>15.0214230450614</v>
      </c>
      <c r="AL6512" s="3">
        <v>10.9545271009687</v>
      </c>
      <c r="AM6512" s="3"/>
      <c r="AN6512" s="5" t="s">
        <v>46</v>
      </c>
      <c r="AO6512" s="1"/>
      <c r="AP6512" s="1"/>
      <c r="AQ6512" s="1"/>
    </row>
    <row r="6513" spans="1:43">
      <c r="A6513" s="1" t="s">
        <v>16148</v>
      </c>
      <c r="B6513" s="1" t="s">
        <v>16149</v>
      </c>
      <c r="C6513" s="3">
        <v>13.841095890411</v>
      </c>
      <c r="D6513" s="4">
        <v>39185</v>
      </c>
      <c r="E6513" s="3">
        <v>31.8787203216</v>
      </c>
      <c r="F6513" s="5" t="s">
        <v>179</v>
      </c>
      <c r="G6513" s="5">
        <v>1857</v>
      </c>
      <c r="H6513" s="5" t="s">
        <v>55</v>
      </c>
      <c r="I6513" s="3">
        <v>14.8468527985983</v>
      </c>
      <c r="J6513" s="3">
        <v>19.0562613430127</v>
      </c>
      <c r="K6513" s="3">
        <v>1.95695947646615</v>
      </c>
      <c r="L6513" s="3">
        <v>62.4858757062147</v>
      </c>
      <c r="M6513" s="3">
        <v>8.02285454137577</v>
      </c>
      <c r="N6513" s="3">
        <v>25.1944943147816</v>
      </c>
      <c r="O6513" s="3">
        <v>29.042887771072</v>
      </c>
      <c r="P6513" s="3">
        <v>10.9271523178808</v>
      </c>
      <c r="Q6513" s="3">
        <v>31.9451286412596</v>
      </c>
      <c r="R6513" s="3">
        <v>27.0579268292683</v>
      </c>
      <c r="S6513" s="3">
        <v>79.7166547317288</v>
      </c>
      <c r="T6513" s="3">
        <v>28.515625</v>
      </c>
      <c r="U6513" s="3">
        <v>212.354179267525</v>
      </c>
      <c r="V6513" s="3">
        <v>10.9756097560976</v>
      </c>
      <c r="W6513" s="3">
        <v>120.848110814672</v>
      </c>
      <c r="X6513" s="3">
        <v>44.5742904841402</v>
      </c>
      <c r="Y6513" s="3">
        <v>139.172617081523</v>
      </c>
      <c r="Z6513" s="3">
        <v>51.5592515592516</v>
      </c>
      <c r="AA6513" s="3">
        <v>0.29425238089571</v>
      </c>
      <c r="AB6513" s="3">
        <v>0.213908674188776</v>
      </c>
      <c r="AC6513" s="3">
        <v>-45.440479644135</v>
      </c>
      <c r="AD6513" s="3">
        <v>0.663799551708283</v>
      </c>
      <c r="AE6513" s="5">
        <v>5</v>
      </c>
      <c r="AF6513" s="3">
        <v>2.04300754120057</v>
      </c>
      <c r="AG6513" s="3">
        <v>97.351516429325</v>
      </c>
      <c r="AH6513" s="3">
        <v>81.2231790246255</v>
      </c>
      <c r="AI6513" s="3">
        <v>27.9701919251885</v>
      </c>
      <c r="AJ6513" s="3">
        <v>30.0297881680449</v>
      </c>
      <c r="AK6513" s="3">
        <v>23.4153345333399</v>
      </c>
      <c r="AL6513" s="3">
        <v>20.343124292017</v>
      </c>
      <c r="AM6513" s="3"/>
      <c r="AN6513" s="5" t="s">
        <v>46</v>
      </c>
      <c r="AO6513" s="1"/>
      <c r="AP6513" s="1"/>
      <c r="AQ6513" s="1"/>
    </row>
    <row r="6514" spans="1:43">
      <c r="A6514" s="1" t="s">
        <v>16150</v>
      </c>
      <c r="B6514" s="1" t="s">
        <v>16151</v>
      </c>
      <c r="C6514" s="3">
        <v>9.03287671232877</v>
      </c>
      <c r="D6514" s="4">
        <v>40940</v>
      </c>
      <c r="E6514" s="3">
        <v>1.0234325418</v>
      </c>
      <c r="F6514" s="5" t="s">
        <v>2859</v>
      </c>
      <c r="G6514" s="5">
        <v>1098</v>
      </c>
      <c r="H6514" s="5" t="s">
        <v>55</v>
      </c>
      <c r="I6514" s="3">
        <v>13.2365419062883</v>
      </c>
      <c r="J6514" s="3">
        <v>29.643073200242</v>
      </c>
      <c r="K6514" s="3">
        <v>2.62084285622744</v>
      </c>
      <c r="L6514" s="3">
        <v>49.1525423728814</v>
      </c>
      <c r="M6514" s="3">
        <v>8.34874385458483</v>
      </c>
      <c r="N6514" s="3">
        <v>21.7235188509874</v>
      </c>
      <c r="O6514" s="3">
        <v>26.7952812013407</v>
      </c>
      <c r="P6514" s="3">
        <v>16.5562913907285</v>
      </c>
      <c r="Q6514" s="3">
        <v>33.8757767436676</v>
      </c>
      <c r="R6514" s="3">
        <v>21.9512195121951</v>
      </c>
      <c r="S6514" s="3">
        <v>88.926464805348</v>
      </c>
      <c r="T6514" s="3">
        <v>17.7734375</v>
      </c>
      <c r="U6514" s="3">
        <v>192.951219512195</v>
      </c>
      <c r="V6514" s="3">
        <v>18.0216802168022</v>
      </c>
      <c r="W6514" s="3">
        <v>135.625306522805</v>
      </c>
      <c r="X6514" s="3">
        <v>31.8864774624374</v>
      </c>
      <c r="Y6514" s="3">
        <v>162.105837424986</v>
      </c>
      <c r="Z6514" s="3">
        <v>40.7484407484407</v>
      </c>
      <c r="AA6514" s="3">
        <v>0.372280081012907</v>
      </c>
      <c r="AB6514" s="3">
        <v>0.265536857993653</v>
      </c>
      <c r="AC6514" s="3">
        <v>-35.3242320819113</v>
      </c>
      <c r="AD6514" s="3">
        <v>0.934169352583774</v>
      </c>
      <c r="AE6514" s="5">
        <v>3</v>
      </c>
      <c r="AF6514" s="3">
        <v>2.25213151967278</v>
      </c>
      <c r="AG6514" s="3">
        <v>92.4231615602317</v>
      </c>
      <c r="AH6514" s="3">
        <v>75.5821368931661</v>
      </c>
      <c r="AI6514" s="3">
        <v>31.3746913715371</v>
      </c>
      <c r="AJ6514" s="3">
        <v>26.8293263936759</v>
      </c>
      <c r="AK6514" s="3">
        <v>24.2345072382127</v>
      </c>
      <c r="AL6514" s="3">
        <v>24.7710503767735</v>
      </c>
      <c r="AM6514" s="3"/>
      <c r="AN6514" s="5" t="s">
        <v>46</v>
      </c>
      <c r="AO6514" s="1"/>
      <c r="AP6514" s="1"/>
      <c r="AQ6514" s="1"/>
    </row>
    <row r="6515" spans="1:43">
      <c r="A6515" s="1" t="s">
        <v>16152</v>
      </c>
      <c r="B6515" s="1" t="s">
        <v>16153</v>
      </c>
      <c r="C6515" s="3">
        <v>9.58904109589041</v>
      </c>
      <c r="D6515" s="4">
        <v>40737</v>
      </c>
      <c r="E6515" s="3">
        <v>56.005049033</v>
      </c>
      <c r="F6515" s="5" t="s">
        <v>13553</v>
      </c>
      <c r="G6515" s="5">
        <v>3501</v>
      </c>
      <c r="H6515" s="5" t="s">
        <v>55</v>
      </c>
      <c r="I6515" s="3">
        <v>17.7001910717388</v>
      </c>
      <c r="J6515" s="3">
        <v>7.3200241984271</v>
      </c>
      <c r="K6515" s="3">
        <v>1.194743130227</v>
      </c>
      <c r="L6515" s="3">
        <v>75.0847457627119</v>
      </c>
      <c r="M6515" s="3">
        <v>5.97435095401939</v>
      </c>
      <c r="N6515" s="3">
        <v>42.4895272292041</v>
      </c>
      <c r="O6515" s="3">
        <v>28.1634197087195</v>
      </c>
      <c r="P6515" s="3">
        <v>13.2450331125828</v>
      </c>
      <c r="Q6515" s="3">
        <v>25.6443537919525</v>
      </c>
      <c r="R6515" s="3">
        <v>43.75</v>
      </c>
      <c r="S6515" s="3">
        <v>75.2715985514744</v>
      </c>
      <c r="T6515" s="3">
        <v>34.765625</v>
      </c>
      <c r="U6515" s="3">
        <v>234.122287968442</v>
      </c>
      <c r="V6515" s="3">
        <v>5.14905149051491</v>
      </c>
      <c r="W6515" s="3">
        <v>155.024463680843</v>
      </c>
      <c r="X6515" s="3">
        <v>19.3656093489149</v>
      </c>
      <c r="Y6515" s="3">
        <v>252.549427679501</v>
      </c>
      <c r="Z6515" s="3">
        <v>9.56340956340956</v>
      </c>
      <c r="AA6515" s="3">
        <v>0.249809047448935</v>
      </c>
      <c r="AB6515" s="3">
        <v>0.237040798606194</v>
      </c>
      <c r="AC6515" s="3">
        <v>-43.9889025893958</v>
      </c>
      <c r="AD6515" s="3">
        <v>0.830809107559979</v>
      </c>
      <c r="AE6515" s="5">
        <v>5</v>
      </c>
      <c r="AF6515" s="3">
        <v>2.52387494755908</v>
      </c>
      <c r="AG6515" s="3">
        <v>94.2348285971113</v>
      </c>
      <c r="AH6515" s="3">
        <v>91.5344668012413</v>
      </c>
      <c r="AI6515" s="3">
        <v>35.6526703476586</v>
      </c>
      <c r="AJ6515" s="3">
        <v>38.1042067549533</v>
      </c>
      <c r="AK6515" s="3">
        <v>33.85617046705</v>
      </c>
      <c r="AL6515" s="3">
        <v>30.8596418758046</v>
      </c>
      <c r="AM6515" s="3"/>
      <c r="AN6515" s="5" t="s">
        <v>46</v>
      </c>
      <c r="AO6515" s="1"/>
      <c r="AP6515" s="1"/>
      <c r="AQ6515" s="1"/>
    </row>
    <row r="6516" spans="1:43">
      <c r="A6516" s="1" t="s">
        <v>16154</v>
      </c>
      <c r="B6516" s="1" t="s">
        <v>16155</v>
      </c>
      <c r="C6516" s="3">
        <v>11.0438356164384</v>
      </c>
      <c r="D6516" s="4">
        <v>40206</v>
      </c>
      <c r="E6516" s="3">
        <v>9.2971241332</v>
      </c>
      <c r="F6516" s="5" t="s">
        <v>16127</v>
      </c>
      <c r="G6516" s="5">
        <v>2246</v>
      </c>
      <c r="H6516" s="5" t="s">
        <v>55</v>
      </c>
      <c r="I6516" s="3">
        <v>11.3663133097762</v>
      </c>
      <c r="J6516" s="3">
        <v>41.9842710223835</v>
      </c>
      <c r="K6516" s="3">
        <v>1.15004011767853</v>
      </c>
      <c r="L6516" s="3">
        <v>75.593220338983</v>
      </c>
      <c r="M6516" s="3">
        <v>4.76454293628809</v>
      </c>
      <c r="N6516" s="3">
        <v>53.9796529024536</v>
      </c>
      <c r="O6516" s="3">
        <v>20.8306709265176</v>
      </c>
      <c r="P6516" s="3">
        <v>41.0596026490066</v>
      </c>
      <c r="Q6516" s="3">
        <v>17.0173267326733</v>
      </c>
      <c r="R6516" s="3">
        <v>68.6737804878049</v>
      </c>
      <c r="S6516" s="3">
        <v>63.4399308556612</v>
      </c>
      <c r="T6516" s="3">
        <v>53.3203125</v>
      </c>
      <c r="U6516" s="3">
        <v>182.660687593423</v>
      </c>
      <c r="V6516" s="3">
        <v>22.6287262872629</v>
      </c>
      <c r="W6516" s="3">
        <v>121.299005266238</v>
      </c>
      <c r="X6516" s="3">
        <v>44.0734557595993</v>
      </c>
      <c r="Y6516" s="3">
        <v>166.707768955224</v>
      </c>
      <c r="Z6516" s="3">
        <v>38.4615384615385</v>
      </c>
      <c r="AA6516" s="3">
        <v>0.214154596484931</v>
      </c>
      <c r="AB6516" s="3">
        <v>0.221558879473534</v>
      </c>
      <c r="AC6516" s="3">
        <v>-37.9837067209776</v>
      </c>
      <c r="AD6516" s="3">
        <v>0.796439674541889</v>
      </c>
      <c r="AE6516" s="5">
        <v>5</v>
      </c>
      <c r="AF6516" s="3">
        <v>2.10291496357754</v>
      </c>
      <c r="AG6516" s="3">
        <v>78.24147935646</v>
      </c>
      <c r="AH6516" s="3">
        <v>72.899047489214</v>
      </c>
      <c r="AI6516" s="3">
        <v>28.5797687075259</v>
      </c>
      <c r="AJ6516" s="3">
        <v>29.8146333546413</v>
      </c>
      <c r="AK6516" s="3">
        <v>26.9618801055736</v>
      </c>
      <c r="AL6516" s="3">
        <v>27.5807287437672</v>
      </c>
      <c r="AM6516" s="3"/>
      <c r="AN6516" s="5" t="s">
        <v>46</v>
      </c>
      <c r="AO6516" s="1"/>
      <c r="AP6516" s="1"/>
      <c r="AQ6516" s="1"/>
    </row>
    <row r="6517" spans="1:43">
      <c r="A6517" s="1" t="s">
        <v>16156</v>
      </c>
      <c r="B6517" s="1" t="s">
        <v>16157</v>
      </c>
      <c r="C6517" s="3">
        <v>10.0383561643836</v>
      </c>
      <c r="D6517" s="4">
        <v>40573</v>
      </c>
      <c r="E6517" s="3">
        <v>0.5903875572</v>
      </c>
      <c r="F6517" s="5" t="s">
        <v>7451</v>
      </c>
      <c r="G6517" s="5">
        <v>1518</v>
      </c>
      <c r="H6517" s="5" t="s">
        <v>1442</v>
      </c>
      <c r="I6517" s="3">
        <v>11.1343477320257</v>
      </c>
      <c r="J6517" s="3">
        <v>78.3783783783784</v>
      </c>
      <c r="K6517" s="3">
        <v>-0.239513205592959</v>
      </c>
      <c r="L6517" s="3">
        <v>77.5</v>
      </c>
      <c r="M6517" s="3">
        <v>6.07791850220263</v>
      </c>
      <c r="N6517" s="3">
        <v>72.5</v>
      </c>
      <c r="O6517" s="3">
        <v>25.3946297803092</v>
      </c>
      <c r="P6517" s="3">
        <v>52.9411764705882</v>
      </c>
      <c r="Q6517" s="3">
        <v>29.5042016806723</v>
      </c>
      <c r="R6517" s="3">
        <v>42.4242424242424</v>
      </c>
      <c r="S6517" s="3">
        <v>40.6113138686131</v>
      </c>
      <c r="T6517" s="3">
        <v>74.1935483870968</v>
      </c>
      <c r="U6517" s="3">
        <v>61.2029288702929</v>
      </c>
      <c r="V6517" s="3">
        <v>73.0769230769231</v>
      </c>
      <c r="W6517" s="3">
        <v>45.5240793201133</v>
      </c>
      <c r="X6517" s="3">
        <v>70</v>
      </c>
      <c r="Y6517" s="3">
        <v>114.339360222531</v>
      </c>
      <c r="Z6517" s="3">
        <v>68.75</v>
      </c>
      <c r="AA6517" s="3">
        <v>0.194739280666783</v>
      </c>
      <c r="AB6517" s="3">
        <v>0.131468631843901</v>
      </c>
      <c r="AC6517" s="3">
        <v>-32.1367521367521</v>
      </c>
      <c r="AD6517" s="3">
        <v>0.413715879554009</v>
      </c>
      <c r="AE6517" s="5">
        <v>5</v>
      </c>
      <c r="AF6517" s="3">
        <v>0.856565340567753</v>
      </c>
      <c r="AG6517" s="3">
        <v>38.635857312041</v>
      </c>
      <c r="AH6517" s="3">
        <v>32.6363893283935</v>
      </c>
      <c r="AI6517" s="3">
        <v>13.0413146902872</v>
      </c>
      <c r="AJ6517" s="3">
        <v>19.9145090304911</v>
      </c>
      <c r="AK6517" s="3">
        <v>10.5074466223296</v>
      </c>
      <c r="AL6517" s="3">
        <v>7.64225549440696</v>
      </c>
      <c r="AM6517" s="3"/>
      <c r="AN6517" s="5" t="s">
        <v>46</v>
      </c>
      <c r="AO6517" s="1"/>
      <c r="AP6517" s="1"/>
      <c r="AQ6517" s="1"/>
    </row>
    <row r="6518" spans="1:43">
      <c r="A6518" s="1" t="s">
        <v>16158</v>
      </c>
      <c r="B6518" s="1" t="s">
        <v>16159</v>
      </c>
      <c r="C6518" s="3">
        <v>14.4027397260274</v>
      </c>
      <c r="D6518" s="4">
        <v>38980</v>
      </c>
      <c r="E6518" s="3">
        <v>20.0071570634</v>
      </c>
      <c r="F6518" s="5" t="s">
        <v>16160</v>
      </c>
      <c r="G6518" s="5">
        <v>412</v>
      </c>
      <c r="H6518" s="5" t="s">
        <v>55</v>
      </c>
      <c r="I6518" s="3">
        <v>11.1794395776527</v>
      </c>
      <c r="J6518" s="3">
        <v>43.4966727162734</v>
      </c>
      <c r="K6518" s="3">
        <v>2.75603217158176</v>
      </c>
      <c r="L6518" s="3">
        <v>46.3276836158192</v>
      </c>
      <c r="M6518" s="3">
        <v>6.4903311847077</v>
      </c>
      <c r="N6518" s="3">
        <v>37.5822860562537</v>
      </c>
      <c r="O6518" s="3">
        <v>16.0399636693915</v>
      </c>
      <c r="P6518" s="3">
        <v>61.5894039735099</v>
      </c>
      <c r="Q6518" s="3">
        <v>16.8536585365854</v>
      </c>
      <c r="R6518" s="3">
        <v>69.2073170731707</v>
      </c>
      <c r="S6518" s="3">
        <v>64.639175257732</v>
      </c>
      <c r="T6518" s="3">
        <v>51.3671875</v>
      </c>
      <c r="U6518" s="3">
        <v>139.24175309125</v>
      </c>
      <c r="V6518" s="3">
        <v>52.1680216802168</v>
      </c>
      <c r="W6518" s="3">
        <v>133.133938556559</v>
      </c>
      <c r="X6518" s="3">
        <v>33.5559265442404</v>
      </c>
      <c r="Y6518" s="3">
        <v>162.245078569158</v>
      </c>
      <c r="Z6518" s="3">
        <v>40.5405405405405</v>
      </c>
      <c r="AA6518" s="3">
        <v>0.274002756675666</v>
      </c>
      <c r="AB6518" s="3">
        <v>0.308932647298657</v>
      </c>
      <c r="AC6518" s="3">
        <v>-19.3806934549499</v>
      </c>
      <c r="AD6518" s="3">
        <v>1.67843622624208</v>
      </c>
      <c r="AE6518" s="5">
        <v>3</v>
      </c>
      <c r="AF6518" s="3">
        <v>2.25136469973767</v>
      </c>
      <c r="AG6518" s="3">
        <v>66.2841157524479</v>
      </c>
      <c r="AH6518" s="3">
        <v>56.7298799949683</v>
      </c>
      <c r="AI6518" s="3">
        <v>29.6739931386868</v>
      </c>
      <c r="AJ6518" s="3">
        <v>28.791224634225</v>
      </c>
      <c r="AK6518" s="3">
        <v>17.4435901375483</v>
      </c>
      <c r="AL6518" s="3">
        <v>14.726884437232</v>
      </c>
      <c r="AM6518" s="3"/>
      <c r="AN6518" s="5" t="s">
        <v>46</v>
      </c>
      <c r="AO6518" s="1"/>
      <c r="AP6518" s="1"/>
      <c r="AQ6518" s="1"/>
    </row>
    <row r="6519" spans="1:43">
      <c r="A6519" s="1" t="s">
        <v>16161</v>
      </c>
      <c r="B6519" s="1" t="s">
        <v>16162</v>
      </c>
      <c r="C6519" s="3">
        <v>8.88493150684931</v>
      </c>
      <c r="D6519" s="4">
        <v>40994</v>
      </c>
      <c r="E6519" s="3">
        <v>1.4955542591</v>
      </c>
      <c r="F6519" s="5" t="s">
        <v>5080</v>
      </c>
      <c r="G6519" s="5">
        <v>3244</v>
      </c>
      <c r="H6519" s="5" t="s">
        <v>1442</v>
      </c>
      <c r="I6519" s="3">
        <v>5.60363796391375</v>
      </c>
      <c r="J6519" s="3">
        <v>97.2972972972973</v>
      </c>
      <c r="K6519" s="3">
        <v>3.4933870040253</v>
      </c>
      <c r="L6519" s="3">
        <v>7.5</v>
      </c>
      <c r="M6519" s="3">
        <v>-1.58578263841422</v>
      </c>
      <c r="N6519" s="3">
        <v>100</v>
      </c>
      <c r="O6519" s="3">
        <v>17.3239895697523</v>
      </c>
      <c r="P6519" s="3">
        <v>94.1176470588235</v>
      </c>
      <c r="Q6519" s="3">
        <v>9.62387696056038</v>
      </c>
      <c r="R6519" s="3">
        <v>84.8484848484848</v>
      </c>
      <c r="S6519" s="3">
        <v>4.63662790697675</v>
      </c>
      <c r="T6519" s="3">
        <v>96.7741935483871</v>
      </c>
      <c r="U6519" s="3">
        <v>5.2485380116959</v>
      </c>
      <c r="V6519" s="3">
        <v>100</v>
      </c>
      <c r="W6519" s="3">
        <v>8.09309309309308</v>
      </c>
      <c r="X6519" s="3">
        <v>100</v>
      </c>
      <c r="Y6519" s="3">
        <v>66.6435185185185</v>
      </c>
      <c r="Z6519" s="3">
        <v>93.75</v>
      </c>
      <c r="AA6519" s="3">
        <v>0.0255378708445904</v>
      </c>
      <c r="AB6519" s="3">
        <v>0.0248217210357568</v>
      </c>
      <c r="AC6519" s="3">
        <v>-40.5440414507772</v>
      </c>
      <c r="AD6519" s="3">
        <v>0.0646993666041806</v>
      </c>
      <c r="AE6519" s="5">
        <v>3</v>
      </c>
      <c r="AF6519" s="3">
        <v>0.178110089452435</v>
      </c>
      <c r="AG6519" s="3">
        <v>0.196309868551325</v>
      </c>
      <c r="AH6519" s="3">
        <v>6.54331120106275</v>
      </c>
      <c r="AI6519" s="3">
        <v>2.16227853349675</v>
      </c>
      <c r="AJ6519" s="3">
        <v>4.3517918443446</v>
      </c>
      <c r="AK6519" s="3">
        <v>4.27221951030796</v>
      </c>
      <c r="AL6519" s="3">
        <v>-2.29252688720436</v>
      </c>
      <c r="AM6519" s="3"/>
      <c r="AN6519" s="5" t="s">
        <v>46</v>
      </c>
      <c r="AO6519" s="1"/>
      <c r="AP6519" s="1"/>
      <c r="AQ6519" s="1"/>
    </row>
    <row r="6520" spans="1:43">
      <c r="A6520" s="1" t="s">
        <v>16163</v>
      </c>
      <c r="B6520" s="1" t="s">
        <v>16164</v>
      </c>
      <c r="C6520" s="3">
        <v>12.0630136986301</v>
      </c>
      <c r="D6520" s="4">
        <v>39834</v>
      </c>
      <c r="E6520" s="3">
        <v>8.3352271958</v>
      </c>
      <c r="F6520" s="5" t="s">
        <v>2118</v>
      </c>
      <c r="G6520" s="5">
        <v>2204</v>
      </c>
      <c r="H6520" s="5" t="s">
        <v>55</v>
      </c>
      <c r="I6520" s="3">
        <v>14.5277369195209</v>
      </c>
      <c r="J6520" s="3">
        <v>21.2341197822142</v>
      </c>
      <c r="K6520" s="3">
        <v>2.2776318258585</v>
      </c>
      <c r="L6520" s="3">
        <v>56.9491525423729</v>
      </c>
      <c r="M6520" s="3">
        <v>7.50511600384623</v>
      </c>
      <c r="N6520" s="3">
        <v>28.9646918013166</v>
      </c>
      <c r="O6520" s="3">
        <v>25.6932833669645</v>
      </c>
      <c r="P6520" s="3">
        <v>19.4039735099338</v>
      </c>
      <c r="Q6520" s="3">
        <v>23.6263113127304</v>
      </c>
      <c r="R6520" s="3">
        <v>49.6951219512195</v>
      </c>
      <c r="S6520" s="3">
        <v>58.7295231161267</v>
      </c>
      <c r="T6520" s="3">
        <v>60.83984375</v>
      </c>
      <c r="U6520" s="3">
        <v>202.378640776699</v>
      </c>
      <c r="V6520" s="3">
        <v>14.4986449864499</v>
      </c>
      <c r="W6520" s="3">
        <v>143.85194201056</v>
      </c>
      <c r="X6520" s="3">
        <v>25.8764607679466</v>
      </c>
      <c r="Y6520" s="3">
        <v>158.01818568066</v>
      </c>
      <c r="Z6520" s="3">
        <v>43.035343035343</v>
      </c>
      <c r="AA6520" s="3">
        <v>0.218451747944306</v>
      </c>
      <c r="AB6520" s="3">
        <v>0.238018772590011</v>
      </c>
      <c r="AC6520" s="3">
        <v>-40.5566000369444</v>
      </c>
      <c r="AD6520" s="3">
        <v>0.851308534240759</v>
      </c>
      <c r="AE6520" s="5">
        <v>5</v>
      </c>
      <c r="AF6520" s="3">
        <v>2.28677984685736</v>
      </c>
      <c r="AG6520" s="3">
        <v>78.2774851948813</v>
      </c>
      <c r="AH6520" s="3">
        <v>80.5671134000556</v>
      </c>
      <c r="AI6520" s="3">
        <v>33.1543208929407</v>
      </c>
      <c r="AJ6520" s="3">
        <v>29.5368575871507</v>
      </c>
      <c r="AK6520" s="3">
        <v>23.5107148857098</v>
      </c>
      <c r="AL6520" s="3">
        <v>22.7747955148516</v>
      </c>
      <c r="AM6520" s="3"/>
      <c r="AN6520" s="5" t="s">
        <v>46</v>
      </c>
      <c r="AO6520" s="1"/>
      <c r="AP6520" s="1"/>
      <c r="AQ6520" s="1"/>
    </row>
    <row r="6521" spans="1:43">
      <c r="A6521" s="1" t="s">
        <v>16165</v>
      </c>
      <c r="B6521" s="1" t="s">
        <v>16166</v>
      </c>
      <c r="C6521" s="3">
        <v>8.16986301369863</v>
      </c>
      <c r="D6521" s="4">
        <v>41255</v>
      </c>
      <c r="E6521" s="3">
        <v>48.5023186207</v>
      </c>
      <c r="F6521" s="5" t="s">
        <v>495</v>
      </c>
      <c r="G6521" s="5">
        <v>2234</v>
      </c>
      <c r="H6521" s="5" t="s">
        <v>50</v>
      </c>
      <c r="I6521" s="3">
        <v>0.0949667616334361</v>
      </c>
      <c r="J6521" s="3">
        <v>55.2478785171952</v>
      </c>
      <c r="K6521" s="3">
        <v>-0.0947867298578123</v>
      </c>
      <c r="L6521" s="3">
        <v>91.2350597609562</v>
      </c>
      <c r="M6521" s="3">
        <v>-0.0947867298578123</v>
      </c>
      <c r="N6521" s="3">
        <v>54.1852181656278</v>
      </c>
      <c r="O6521" s="3">
        <v>0.861244293911272</v>
      </c>
      <c r="P6521" s="3">
        <v>20.6486980356327</v>
      </c>
      <c r="Q6521" s="3">
        <v>1.43540697490127</v>
      </c>
      <c r="R6521" s="3">
        <v>16.851762433607</v>
      </c>
      <c r="S6521" s="3">
        <v>2.38399391202356</v>
      </c>
      <c r="T6521" s="3">
        <v>27.0056497175141</v>
      </c>
      <c r="U6521" s="3">
        <v>6.49996324779783</v>
      </c>
      <c r="V6521" s="3">
        <v>42.7244582043344</v>
      </c>
      <c r="W6521" s="3">
        <v>15.1169561947833</v>
      </c>
      <c r="X6521" s="3">
        <v>29.126213592233</v>
      </c>
      <c r="Y6521" s="3">
        <v>19.5289345662252</v>
      </c>
      <c r="Z6521" s="3">
        <v>37.2549019607843</v>
      </c>
      <c r="AA6521" s="3">
        <v>0.0826569159001982</v>
      </c>
      <c r="AB6521" s="3">
        <v>0.54380890388259</v>
      </c>
      <c r="AC6521" s="3">
        <v>-1.95066201468425</v>
      </c>
      <c r="AD6521" s="3">
        <v>2.45839323861865</v>
      </c>
      <c r="AE6521" s="5">
        <v>3</v>
      </c>
      <c r="AF6521" s="3">
        <v>0.39590477866926</v>
      </c>
      <c r="AG6521" s="3">
        <v>3.03903737741833</v>
      </c>
      <c r="AH6521" s="3">
        <v>3.40838398876138</v>
      </c>
      <c r="AI6521" s="3">
        <v>4.9701297564932</v>
      </c>
      <c r="AJ6521" s="3">
        <v>4.1414525740014</v>
      </c>
      <c r="AK6521" s="3">
        <v>4.45654923612457</v>
      </c>
      <c r="AL6521" s="3">
        <v>4.6940295714077</v>
      </c>
      <c r="AM6521" s="3"/>
      <c r="AN6521" s="5" t="s">
        <v>46</v>
      </c>
      <c r="AO6521" s="1"/>
      <c r="AP6521" s="1"/>
      <c r="AQ6521" s="1"/>
    </row>
    <row r="6522" spans="1:43">
      <c r="A6522" s="1" t="s">
        <v>16167</v>
      </c>
      <c r="B6522" s="1" t="s">
        <v>16168</v>
      </c>
      <c r="C6522" s="3">
        <v>8.02191780821918</v>
      </c>
      <c r="D6522" s="4">
        <v>41309</v>
      </c>
      <c r="E6522" s="3">
        <v>47.0484477666</v>
      </c>
      <c r="F6522" s="5" t="s">
        <v>495</v>
      </c>
      <c r="G6522" s="5">
        <v>2234</v>
      </c>
      <c r="H6522" s="5" t="s">
        <v>45</v>
      </c>
      <c r="I6522" s="3">
        <v>0.075244544770515</v>
      </c>
      <c r="J6522" s="3">
        <v>71.1783439490446</v>
      </c>
      <c r="K6522" s="3">
        <v>0.075244544770515</v>
      </c>
      <c r="L6522" s="3">
        <v>75</v>
      </c>
      <c r="M6522" s="3">
        <v>-0.374531835205983</v>
      </c>
      <c r="N6522" s="3">
        <v>63.3333333333333</v>
      </c>
      <c r="O6522" s="3">
        <v>0.757575757575764</v>
      </c>
      <c r="P6522" s="3">
        <v>69.205298013245</v>
      </c>
      <c r="Q6522" s="3">
        <v>1.76317535821278</v>
      </c>
      <c r="R6522" s="3">
        <v>58.3904109589041</v>
      </c>
      <c r="S6522" s="3">
        <v>3.65891260408114</v>
      </c>
      <c r="T6522" s="3">
        <v>77.0244821092279</v>
      </c>
      <c r="U6522" s="3">
        <v>10.5804934138926</v>
      </c>
      <c r="V6522" s="3">
        <v>78.343949044586</v>
      </c>
      <c r="W6522" s="3">
        <v>18.2088495380435</v>
      </c>
      <c r="X6522" s="3">
        <v>62.3222748815166</v>
      </c>
      <c r="Y6522" s="3">
        <v>30.4373512143928</v>
      </c>
      <c r="Z6522" s="3">
        <v>35.8649789029536</v>
      </c>
      <c r="AA6522" s="3">
        <v>0.125667718334585</v>
      </c>
      <c r="AB6522" s="3">
        <v>0.501958867849783</v>
      </c>
      <c r="AC6522" s="3">
        <v>-1.3888888888889</v>
      </c>
      <c r="AD6522" s="3">
        <v>4.12109189455472</v>
      </c>
      <c r="AE6522" s="5">
        <v>2</v>
      </c>
      <c r="AF6522" s="3">
        <v>0.456564017078888</v>
      </c>
      <c r="AG6522" s="3">
        <v>3.56939602059636</v>
      </c>
      <c r="AH6522" s="3">
        <v>5.46330263472652</v>
      </c>
      <c r="AI6522" s="3">
        <v>5.7447180236045</v>
      </c>
      <c r="AJ6522" s="3">
        <v>5.48690484824641</v>
      </c>
      <c r="AK6522" s="3">
        <v>6.89361517057203</v>
      </c>
      <c r="AL6522" s="3"/>
      <c r="AM6522" s="3"/>
      <c r="AN6522" s="5" t="s">
        <v>46</v>
      </c>
      <c r="AO6522" s="1"/>
      <c r="AP6522" s="1"/>
      <c r="AQ6522" s="1"/>
    </row>
    <row r="6523" spans="1:43">
      <c r="A6523" s="1" t="s">
        <v>16169</v>
      </c>
      <c r="B6523" s="1" t="s">
        <v>16170</v>
      </c>
      <c r="C6523" s="3">
        <v>0.389041095890411</v>
      </c>
      <c r="D6523" s="4">
        <v>44095</v>
      </c>
      <c r="E6523" s="3">
        <v>0.5997450674</v>
      </c>
      <c r="F6523" s="5" t="s">
        <v>1472</v>
      </c>
      <c r="G6523" s="5">
        <v>143</v>
      </c>
      <c r="H6523" s="5" t="s">
        <v>50</v>
      </c>
      <c r="I6523" s="3">
        <v>0</v>
      </c>
      <c r="J6523" s="3">
        <v>68.0214381420277</v>
      </c>
      <c r="K6523" s="3">
        <v>0</v>
      </c>
      <c r="L6523" s="3">
        <v>43.3820274457725</v>
      </c>
      <c r="M6523" s="3">
        <v>-0.118858954041213</v>
      </c>
      <c r="N6523" s="3">
        <v>59.4390026714158</v>
      </c>
      <c r="O6523" s="3">
        <v>0.65881413455779</v>
      </c>
      <c r="P6523" s="3">
        <v>53.5404294198264</v>
      </c>
      <c r="Q6523" s="3"/>
      <c r="R6523" s="3"/>
      <c r="S6523" s="3"/>
      <c r="T6523" s="3"/>
      <c r="U6523" s="3"/>
      <c r="V6523" s="3"/>
      <c r="W6523" s="3"/>
      <c r="X6523" s="3"/>
      <c r="Y6523" s="3"/>
      <c r="Z6523" s="3"/>
      <c r="AA6523" s="3">
        <v>0.163713935768228</v>
      </c>
      <c r="AB6523" s="3">
        <v>0.241149924235085</v>
      </c>
      <c r="AC6523" s="3">
        <v>-0.267168018998607</v>
      </c>
      <c r="AD6523" s="3"/>
      <c r="AE6523" s="5">
        <v>1</v>
      </c>
      <c r="AF6523" s="3">
        <v>0.207275724741488</v>
      </c>
      <c r="AG6523" s="3"/>
      <c r="AH6523" s="3"/>
      <c r="AI6523" s="3"/>
      <c r="AJ6523" s="3"/>
      <c r="AK6523" s="3"/>
      <c r="AL6523" s="3"/>
      <c r="AM6523" s="3"/>
      <c r="AN6523" s="5" t="s">
        <v>46</v>
      </c>
      <c r="AO6523" s="1"/>
      <c r="AP6523" s="1"/>
      <c r="AQ6523" s="1"/>
    </row>
    <row r="6524" spans="1:43">
      <c r="A6524" s="1" t="s">
        <v>16171</v>
      </c>
      <c r="B6524" s="1" t="s">
        <v>16172</v>
      </c>
      <c r="C6524" s="3">
        <v>10.5479452054795</v>
      </c>
      <c r="D6524" s="4">
        <v>40387</v>
      </c>
      <c r="E6524" s="3">
        <v>16.5453191388</v>
      </c>
      <c r="F6524" s="5" t="s">
        <v>16173</v>
      </c>
      <c r="G6524" s="5">
        <v>723</v>
      </c>
      <c r="H6524" s="5" t="s">
        <v>64</v>
      </c>
      <c r="I6524" s="3">
        <v>0.262438632739391</v>
      </c>
      <c r="J6524" s="3">
        <v>59.9125364431487</v>
      </c>
      <c r="K6524" s="3">
        <v>0.0412936891746912</v>
      </c>
      <c r="L6524" s="3">
        <v>47.8134110787172</v>
      </c>
      <c r="M6524" s="3">
        <v>0.202487806471142</v>
      </c>
      <c r="N6524" s="3">
        <v>47.8134110787172</v>
      </c>
      <c r="O6524" s="3">
        <v>0.56336398294336</v>
      </c>
      <c r="P6524" s="3">
        <v>79.5321637426901</v>
      </c>
      <c r="Q6524" s="3">
        <v>1.03633312732428</v>
      </c>
      <c r="R6524" s="3">
        <v>81.508875739645</v>
      </c>
      <c r="S6524" s="3">
        <v>1.80830585326039</v>
      </c>
      <c r="T6524" s="3">
        <v>85.4572713643178</v>
      </c>
      <c r="U6524" s="3">
        <v>4.10821548500245</v>
      </c>
      <c r="V6524" s="3">
        <v>86.8827160493827</v>
      </c>
      <c r="W6524" s="3">
        <v>7.75967863370217</v>
      </c>
      <c r="X6524" s="3">
        <v>73.6111111111111</v>
      </c>
      <c r="Y6524" s="3">
        <v>14.505136791689</v>
      </c>
      <c r="Z6524" s="3">
        <v>76.1904761904762</v>
      </c>
      <c r="AA6524" s="3">
        <v>-0.303922887188095</v>
      </c>
      <c r="AB6524" s="3">
        <v>1.7091582396169</v>
      </c>
      <c r="AC6524" s="3">
        <v>0</v>
      </c>
      <c r="AD6524" s="3"/>
      <c r="AE6524" s="5"/>
      <c r="AF6524" s="3">
        <v>0.206246692987182</v>
      </c>
      <c r="AG6524" s="3">
        <v>1.39095020710573</v>
      </c>
      <c r="AH6524" s="3">
        <v>1.51126607045342</v>
      </c>
      <c r="AI6524" s="3">
        <v>1.97652493574221</v>
      </c>
      <c r="AJ6524" s="3">
        <v>2.10429162775629</v>
      </c>
      <c r="AK6524" s="3">
        <v>2.22714452936927</v>
      </c>
      <c r="AL6524" s="3">
        <v>2.49880373487197</v>
      </c>
      <c r="AM6524" s="3"/>
      <c r="AN6524" s="5" t="s">
        <v>206</v>
      </c>
      <c r="AO6524" s="1"/>
      <c r="AP6524" s="1"/>
      <c r="AQ6524" s="1"/>
    </row>
    <row r="6525" spans="1:43">
      <c r="A6525" s="1" t="s">
        <v>16174</v>
      </c>
      <c r="B6525" s="1" t="s">
        <v>16175</v>
      </c>
      <c r="C6525" s="3">
        <v>5.61917808219178</v>
      </c>
      <c r="D6525" s="4">
        <v>42186</v>
      </c>
      <c r="E6525" s="3">
        <v>1.8282250328</v>
      </c>
      <c r="F6525" s="5" t="s">
        <v>44</v>
      </c>
      <c r="G6525" s="5">
        <v>1752</v>
      </c>
      <c r="H6525" s="5" t="s">
        <v>93</v>
      </c>
      <c r="I6525" s="3">
        <v>2.63543191800877</v>
      </c>
      <c r="J6525" s="3">
        <v>73.35</v>
      </c>
      <c r="K6525" s="3">
        <v>3.01249081557678</v>
      </c>
      <c r="L6525" s="3">
        <v>28.1466798810704</v>
      </c>
      <c r="M6525" s="3">
        <v>4.23791821561338</v>
      </c>
      <c r="N6525" s="3">
        <v>34.1816367265469</v>
      </c>
      <c r="O6525" s="3">
        <v>6.05143721633887</v>
      </c>
      <c r="P6525" s="3">
        <v>65.4929577464789</v>
      </c>
      <c r="Q6525" s="3">
        <v>8.59798605731991</v>
      </c>
      <c r="R6525" s="3">
        <v>66.2538699690403</v>
      </c>
      <c r="S6525" s="3">
        <v>26.3063063063063</v>
      </c>
      <c r="T6525" s="3">
        <v>66.2255161461091</v>
      </c>
      <c r="U6525" s="3">
        <v>39.5024875621891</v>
      </c>
      <c r="V6525" s="3">
        <v>73.5326688815061</v>
      </c>
      <c r="W6525" s="3">
        <v>35.3281853281853</v>
      </c>
      <c r="X6525" s="3">
        <v>75.7178526841448</v>
      </c>
      <c r="Y6525" s="3">
        <v>27.2232304900181</v>
      </c>
      <c r="Z6525" s="3">
        <v>92.987012987013</v>
      </c>
      <c r="AA6525" s="3">
        <v>0.170863372863461</v>
      </c>
      <c r="AB6525" s="3">
        <v>0.122177682406436</v>
      </c>
      <c r="AC6525" s="3">
        <v>-25.2467105263158</v>
      </c>
      <c r="AD6525" s="3">
        <v>0.41946442916199</v>
      </c>
      <c r="AE6525" s="5">
        <v>3</v>
      </c>
      <c r="AF6525" s="3">
        <v>0.590335520872086</v>
      </c>
      <c r="AG6525" s="3">
        <v>20.7087965679561</v>
      </c>
      <c r="AH6525" s="3">
        <v>20.5777579542508</v>
      </c>
      <c r="AI6525" s="3">
        <v>9.83634601735046</v>
      </c>
      <c r="AJ6525" s="3">
        <v>5.89407328756564</v>
      </c>
      <c r="AK6525" s="3"/>
      <c r="AL6525" s="3"/>
      <c r="AM6525" s="3"/>
      <c r="AN6525" s="5" t="s">
        <v>46</v>
      </c>
      <c r="AO6525" s="1"/>
      <c r="AP6525" s="1"/>
      <c r="AQ6525" s="1"/>
    </row>
    <row r="6526" spans="1:43">
      <c r="A6526" s="1" t="s">
        <v>16176</v>
      </c>
      <c r="B6526" s="1" t="s">
        <v>16177</v>
      </c>
      <c r="C6526" s="3">
        <v>12.8465753424658</v>
      </c>
      <c r="D6526" s="4">
        <v>39548</v>
      </c>
      <c r="E6526" s="3">
        <v>0.6269823509</v>
      </c>
      <c r="F6526" s="5" t="s">
        <v>16173</v>
      </c>
      <c r="G6526" s="5">
        <v>170</v>
      </c>
      <c r="H6526" s="5" t="s">
        <v>71</v>
      </c>
      <c r="I6526" s="3">
        <v>-0.4251700680272</v>
      </c>
      <c r="J6526" s="3">
        <v>69.811320754717</v>
      </c>
      <c r="K6526" s="3">
        <v>0.342759211653814</v>
      </c>
      <c r="L6526" s="3">
        <v>20.125786163522</v>
      </c>
      <c r="M6526" s="3">
        <v>-0.509770603228548</v>
      </c>
      <c r="N6526" s="3">
        <v>55.9748427672956</v>
      </c>
      <c r="O6526" s="3">
        <v>-0.340425531914894</v>
      </c>
      <c r="P6526" s="3">
        <v>67.0886075949367</v>
      </c>
      <c r="Q6526" s="3">
        <v>-0.4251700680272</v>
      </c>
      <c r="R6526" s="3">
        <v>69.8717948717949</v>
      </c>
      <c r="S6526" s="3">
        <v>3.6283185840708</v>
      </c>
      <c r="T6526" s="3">
        <v>36.9127516778523</v>
      </c>
      <c r="U6526" s="3">
        <v>10.0563909774436</v>
      </c>
      <c r="V6526" s="3">
        <v>40.2877697841727</v>
      </c>
      <c r="W6526" s="3">
        <v>16.4015904572565</v>
      </c>
      <c r="X6526" s="3">
        <v>48.9208633093525</v>
      </c>
      <c r="Y6526" s="3">
        <v>14.35546875</v>
      </c>
      <c r="Z6526" s="3">
        <v>73.8095238095238</v>
      </c>
      <c r="AA6526" s="3">
        <v>0.066609095449735</v>
      </c>
      <c r="AB6526" s="3">
        <v>0.350020104675694</v>
      </c>
      <c r="AC6526" s="3">
        <v>-1.65217391304347</v>
      </c>
      <c r="AD6526" s="3">
        <v>3.13717670622582</v>
      </c>
      <c r="AE6526" s="5">
        <v>2</v>
      </c>
      <c r="AF6526" s="3">
        <v>0.410201014418257</v>
      </c>
      <c r="AG6526" s="3">
        <v>3.02473840359447</v>
      </c>
      <c r="AH6526" s="3">
        <v>5.09566622644737</v>
      </c>
      <c r="AI6526" s="3">
        <v>5.00557198857692</v>
      </c>
      <c r="AJ6526" s="3">
        <v>3.56549776282284</v>
      </c>
      <c r="AK6526" s="3">
        <v>3.90181838711898</v>
      </c>
      <c r="AL6526" s="3">
        <v>5.21246761527341</v>
      </c>
      <c r="AM6526" s="3"/>
      <c r="AN6526" s="5" t="s">
        <v>46</v>
      </c>
      <c r="AO6526" s="1"/>
      <c r="AP6526" s="1"/>
      <c r="AQ6526" s="1"/>
    </row>
    <row r="6527" spans="1:43">
      <c r="A6527" s="1" t="s">
        <v>16178</v>
      </c>
      <c r="B6527" s="1" t="s">
        <v>16179</v>
      </c>
      <c r="C6527" s="3">
        <v>9.8958904109589</v>
      </c>
      <c r="D6527" s="4">
        <v>40625</v>
      </c>
      <c r="E6527" s="3">
        <v>0.1885750227</v>
      </c>
      <c r="F6527" s="5" t="s">
        <v>489</v>
      </c>
      <c r="G6527" s="5">
        <v>170</v>
      </c>
      <c r="H6527" s="5" t="s">
        <v>45</v>
      </c>
      <c r="I6527" s="3">
        <v>0.165016501650164</v>
      </c>
      <c r="J6527" s="3">
        <v>68.1528662420382</v>
      </c>
      <c r="K6527" s="3">
        <v>0.247729149463244</v>
      </c>
      <c r="L6527" s="3">
        <v>64.5962732919255</v>
      </c>
      <c r="M6527" s="3">
        <v>-0.735895339329519</v>
      </c>
      <c r="N6527" s="3">
        <v>72.5396825396825</v>
      </c>
      <c r="O6527" s="3">
        <v>1.58995822250996</v>
      </c>
      <c r="P6527" s="3">
        <v>54.8013245033113</v>
      </c>
      <c r="Q6527" s="3">
        <v>2.16068860455081</v>
      </c>
      <c r="R6527" s="3">
        <v>53.0821917808219</v>
      </c>
      <c r="S6527" s="3">
        <v>8.9268503191613</v>
      </c>
      <c r="T6527" s="3">
        <v>44.8210922787194</v>
      </c>
      <c r="U6527" s="3">
        <v>19.7999441909481</v>
      </c>
      <c r="V6527" s="3">
        <v>42.6751592356688</v>
      </c>
      <c r="W6527" s="3">
        <v>17.7873898676695</v>
      </c>
      <c r="X6527" s="3">
        <v>63.7440758293839</v>
      </c>
      <c r="Y6527" s="3">
        <v>22.1408509216837</v>
      </c>
      <c r="Z6527" s="3">
        <v>62.0253164556962</v>
      </c>
      <c r="AA6527" s="3">
        <v>0.198203943004464</v>
      </c>
      <c r="AB6527" s="3">
        <v>0.211697170841398</v>
      </c>
      <c r="AC6527" s="3">
        <v>-4.88230165649522</v>
      </c>
      <c r="AD6527" s="3">
        <v>1.14662514316933</v>
      </c>
      <c r="AE6527" s="5">
        <v>4</v>
      </c>
      <c r="AF6527" s="3">
        <v>0.447123593121319</v>
      </c>
      <c r="AG6527" s="3">
        <v>9.15725186914253</v>
      </c>
      <c r="AH6527" s="3">
        <v>9.7027056856702</v>
      </c>
      <c r="AI6527" s="3">
        <v>5.07073164369227</v>
      </c>
      <c r="AJ6527" s="3">
        <v>4.72023856837711</v>
      </c>
      <c r="AK6527" s="3">
        <v>4.33424993761728</v>
      </c>
      <c r="AL6527" s="3">
        <v>5.35170798050646</v>
      </c>
      <c r="AM6527" s="3"/>
      <c r="AN6527" s="5" t="s">
        <v>46</v>
      </c>
      <c r="AO6527" s="1"/>
      <c r="AP6527" s="1"/>
      <c r="AQ6527" s="1"/>
    </row>
    <row r="6528" spans="1:43">
      <c r="A6528" s="1" t="s">
        <v>16180</v>
      </c>
      <c r="B6528" s="1" t="s">
        <v>16181</v>
      </c>
      <c r="C6528" s="3">
        <v>16.3808219178082</v>
      </c>
      <c r="D6528" s="4">
        <v>38258</v>
      </c>
      <c r="E6528" s="3">
        <v>28.3802727975</v>
      </c>
      <c r="F6528" s="5" t="s">
        <v>2002</v>
      </c>
      <c r="G6528" s="5">
        <v>341</v>
      </c>
      <c r="H6528" s="5" t="s">
        <v>55</v>
      </c>
      <c r="I6528" s="3">
        <v>5.74460916442049</v>
      </c>
      <c r="J6528" s="3">
        <v>75.8015728977616</v>
      </c>
      <c r="K6528" s="3">
        <v>2.01527710060135</v>
      </c>
      <c r="L6528" s="3">
        <v>61.0734463276836</v>
      </c>
      <c r="M6528" s="3">
        <v>1.4218775246405</v>
      </c>
      <c r="N6528" s="3">
        <v>80.7301017354877</v>
      </c>
      <c r="O6528" s="3">
        <v>16.5416830199138</v>
      </c>
      <c r="P6528" s="3">
        <v>59.9337748344371</v>
      </c>
      <c r="Q6528" s="3">
        <v>11.0530484286995</v>
      </c>
      <c r="R6528" s="3">
        <v>83.6128048780488</v>
      </c>
      <c r="S6528" s="3">
        <v>41.8790361395904</v>
      </c>
      <c r="T6528" s="3">
        <v>84.08203125</v>
      </c>
      <c r="U6528" s="3">
        <v>166.600057066303</v>
      </c>
      <c r="V6528" s="3">
        <v>32.2493224932249</v>
      </c>
      <c r="W6528" s="3">
        <v>108.92383557026</v>
      </c>
      <c r="X6528" s="3">
        <v>51.085141903172</v>
      </c>
      <c r="Y6528" s="3">
        <v>145.950347593612</v>
      </c>
      <c r="Z6528" s="3">
        <v>48.2328482328482</v>
      </c>
      <c r="AA6528" s="3">
        <v>0.190738795352084</v>
      </c>
      <c r="AB6528" s="3">
        <v>0.217777065368793</v>
      </c>
      <c r="AC6528" s="3">
        <v>-34.3158733320056</v>
      </c>
      <c r="AD6528" s="3">
        <v>0.809583488768492</v>
      </c>
      <c r="AE6528" s="5">
        <v>8</v>
      </c>
      <c r="AF6528" s="3">
        <v>2.09302385694653</v>
      </c>
      <c r="AG6528" s="3">
        <v>58.650346984934</v>
      </c>
      <c r="AH6528" s="3">
        <v>65.5023124635223</v>
      </c>
      <c r="AI6528" s="3">
        <v>25.383011381512</v>
      </c>
      <c r="AJ6528" s="3">
        <v>26.4397864513921</v>
      </c>
      <c r="AK6528" s="3">
        <v>20.6176324234596</v>
      </c>
      <c r="AL6528" s="3">
        <v>20.22847528033</v>
      </c>
      <c r="AM6528" s="3"/>
      <c r="AN6528" s="5" t="s">
        <v>46</v>
      </c>
      <c r="AO6528" s="1"/>
      <c r="AP6528" s="1"/>
      <c r="AQ6528" s="1"/>
    </row>
    <row r="6529" spans="1:43">
      <c r="A6529" s="1" t="s">
        <v>16182</v>
      </c>
      <c r="B6529" s="1" t="s">
        <v>16183</v>
      </c>
      <c r="C6529" s="3">
        <v>15.6657534246575</v>
      </c>
      <c r="D6529" s="4">
        <v>38519</v>
      </c>
      <c r="E6529" s="3">
        <v>5.191051633</v>
      </c>
      <c r="F6529" s="5" t="s">
        <v>2517</v>
      </c>
      <c r="G6529" s="5">
        <v>2277</v>
      </c>
      <c r="H6529" s="5" t="s">
        <v>55</v>
      </c>
      <c r="I6529" s="3">
        <v>14.5930913348946</v>
      </c>
      <c r="J6529" s="3">
        <v>20.810647307925</v>
      </c>
      <c r="K6529" s="3">
        <v>4.51208116406355</v>
      </c>
      <c r="L6529" s="3">
        <v>11.864406779661</v>
      </c>
      <c r="M6529" s="3">
        <v>8.73611111111113</v>
      </c>
      <c r="N6529" s="3">
        <v>19.2698982645123</v>
      </c>
      <c r="O6529" s="3">
        <v>22.7308355541621</v>
      </c>
      <c r="P6529" s="3">
        <v>30.4635761589404</v>
      </c>
      <c r="Q6529" s="3">
        <v>12.6393784619812</v>
      </c>
      <c r="R6529" s="3">
        <v>80.640243902439</v>
      </c>
      <c r="S6529" s="3">
        <v>45.7224314433545</v>
      </c>
      <c r="T6529" s="3">
        <v>79.58984375</v>
      </c>
      <c r="U6529" s="3">
        <v>149.534647341716</v>
      </c>
      <c r="V6529" s="3">
        <v>45.2574525745258</v>
      </c>
      <c r="W6529" s="3">
        <v>121.827744435826</v>
      </c>
      <c r="X6529" s="3">
        <v>43.5726210350584</v>
      </c>
      <c r="Y6529" s="3">
        <v>131.127827079656</v>
      </c>
      <c r="Z6529" s="3">
        <v>55.7172557172557</v>
      </c>
      <c r="AA6529" s="3">
        <v>0.167435148742937</v>
      </c>
      <c r="AB6529" s="3">
        <v>0.23132108456685</v>
      </c>
      <c r="AC6529" s="3">
        <v>-28.1516825715721</v>
      </c>
      <c r="AD6529" s="3">
        <v>1.07827282215062</v>
      </c>
      <c r="AE6529" s="5">
        <v>4</v>
      </c>
      <c r="AF6529" s="3">
        <v>2.08937247718085</v>
      </c>
      <c r="AG6529" s="3">
        <v>49.2208698528044</v>
      </c>
      <c r="AH6529" s="3">
        <v>61.949456362438</v>
      </c>
      <c r="AI6529" s="3">
        <v>28.3127404762022</v>
      </c>
      <c r="AJ6529" s="3">
        <v>29.7095736597871</v>
      </c>
      <c r="AK6529" s="3">
        <v>16.4190013946588</v>
      </c>
      <c r="AL6529" s="3">
        <v>14.7308454241677</v>
      </c>
      <c r="AM6529" s="3"/>
      <c r="AN6529" s="5" t="s">
        <v>46</v>
      </c>
      <c r="AO6529" s="1"/>
      <c r="AP6529" s="1"/>
      <c r="AQ6529" s="1"/>
    </row>
    <row r="6530" spans="1:43">
      <c r="A6530" s="1" t="s">
        <v>16184</v>
      </c>
      <c r="B6530" s="1" t="s">
        <v>16185</v>
      </c>
      <c r="C6530" s="3">
        <v>13.9260273972603</v>
      </c>
      <c r="D6530" s="4">
        <v>39154</v>
      </c>
      <c r="E6530" s="3">
        <v>12.727822425</v>
      </c>
      <c r="F6530" s="5" t="s">
        <v>16186</v>
      </c>
      <c r="G6530" s="5">
        <v>2127</v>
      </c>
      <c r="H6530" s="5" t="s">
        <v>55</v>
      </c>
      <c r="I6530" s="3">
        <v>11.1055225832411</v>
      </c>
      <c r="J6530" s="3">
        <v>43.9201451905626</v>
      </c>
      <c r="K6530" s="3">
        <v>1.46991272393201</v>
      </c>
      <c r="L6530" s="3">
        <v>70.9039548022599</v>
      </c>
      <c r="M6530" s="3">
        <v>8.8284560055178</v>
      </c>
      <c r="N6530" s="3">
        <v>18.7312986235787</v>
      </c>
      <c r="O6530" s="3">
        <v>30.0482750500412</v>
      </c>
      <c r="P6530" s="3">
        <v>9.00662251655629</v>
      </c>
      <c r="Q6530" s="3">
        <v>26.5612467056262</v>
      </c>
      <c r="R6530" s="3">
        <v>41.4634146341463</v>
      </c>
      <c r="S6530" s="3">
        <v>58.6697313604367</v>
      </c>
      <c r="T6530" s="3">
        <v>61.03515625</v>
      </c>
      <c r="U6530" s="3">
        <v>90.595340811044</v>
      </c>
      <c r="V6530" s="3">
        <v>81.1653116531165</v>
      </c>
      <c r="W6530" s="3">
        <v>41.5844122548391</v>
      </c>
      <c r="X6530" s="3">
        <v>93.4891485809683</v>
      </c>
      <c r="Y6530" s="3">
        <v>78.030303030303</v>
      </c>
      <c r="Z6530" s="3">
        <v>82.5363825363825</v>
      </c>
      <c r="AA6530" s="3">
        <v>0.221036525860232</v>
      </c>
      <c r="AB6530" s="3">
        <v>0.101025115108319</v>
      </c>
      <c r="AC6530" s="3">
        <v>-35.3250087524799</v>
      </c>
      <c r="AD6530" s="3">
        <v>0.347221459126185</v>
      </c>
      <c r="AE6530" s="5">
        <v>5</v>
      </c>
      <c r="AF6530" s="3">
        <v>0.971967157357974</v>
      </c>
      <c r="AG6530" s="3">
        <v>53.0751750489598</v>
      </c>
      <c r="AH6530" s="3">
        <v>40.9899576979044</v>
      </c>
      <c r="AI6530" s="3">
        <v>10.4778710130546</v>
      </c>
      <c r="AJ6530" s="3">
        <v>15.7932612487632</v>
      </c>
      <c r="AK6530" s="3">
        <v>12.9969807452139</v>
      </c>
      <c r="AL6530" s="3">
        <v>11.9822325220366</v>
      </c>
      <c r="AM6530" s="3"/>
      <c r="AN6530" s="5" t="s">
        <v>46</v>
      </c>
      <c r="AO6530" s="1"/>
      <c r="AP6530" s="1"/>
      <c r="AQ6530" s="1"/>
    </row>
    <row r="6531" spans="1:43">
      <c r="A6531" s="1" t="s">
        <v>16187</v>
      </c>
      <c r="B6531" s="1" t="s">
        <v>16188</v>
      </c>
      <c r="C6531" s="3">
        <v>12.1972602739726</v>
      </c>
      <c r="D6531" s="4">
        <v>39785</v>
      </c>
      <c r="E6531" s="3">
        <v>0.8620681614</v>
      </c>
      <c r="F6531" s="5" t="s">
        <v>2517</v>
      </c>
      <c r="G6531" s="5">
        <v>2520</v>
      </c>
      <c r="H6531" s="5" t="s">
        <v>93</v>
      </c>
      <c r="I6531" s="3">
        <v>14.0790593331786</v>
      </c>
      <c r="J6531" s="3">
        <v>12.6</v>
      </c>
      <c r="K6531" s="3">
        <v>4.24855082708893</v>
      </c>
      <c r="L6531" s="3">
        <v>10.2081268582755</v>
      </c>
      <c r="M6531" s="3">
        <v>7.76032151991232</v>
      </c>
      <c r="N6531" s="3">
        <v>12.6746506986028</v>
      </c>
      <c r="O6531" s="3">
        <v>19.2736978324167</v>
      </c>
      <c r="P6531" s="3">
        <v>25.5030181086519</v>
      </c>
      <c r="Q6531" s="3">
        <v>18.5450160771704</v>
      </c>
      <c r="R6531" s="3">
        <v>40.2992776057792</v>
      </c>
      <c r="S6531" s="3">
        <v>51.1272801803648</v>
      </c>
      <c r="T6531" s="3">
        <v>41.3446267866596</v>
      </c>
      <c r="U6531" s="3">
        <v>118.993168993169</v>
      </c>
      <c r="V6531" s="3">
        <v>33.3333333333333</v>
      </c>
      <c r="W6531" s="3">
        <v>90.973840973841</v>
      </c>
      <c r="X6531" s="3">
        <v>35.143570536829</v>
      </c>
      <c r="Y6531" s="3">
        <v>93.7335785601682</v>
      </c>
      <c r="Z6531" s="3">
        <v>45.5844155844156</v>
      </c>
      <c r="AA6531" s="3">
        <v>0.232011298020698</v>
      </c>
      <c r="AB6531" s="3">
        <v>0.218958465421506</v>
      </c>
      <c r="AC6531" s="3">
        <v>-28.090692124105</v>
      </c>
      <c r="AD6531" s="3">
        <v>0.855041572107706</v>
      </c>
      <c r="AE6531" s="5">
        <v>4</v>
      </c>
      <c r="AF6531" s="3">
        <v>1.64046057555955</v>
      </c>
      <c r="AG6531" s="3">
        <v>53.074292834258</v>
      </c>
      <c r="AH6531" s="3">
        <v>51.485706743865</v>
      </c>
      <c r="AI6531" s="3">
        <v>22.7147494607314</v>
      </c>
      <c r="AJ6531" s="3">
        <v>23.3894976899694</v>
      </c>
      <c r="AK6531" s="3">
        <v>11.2363440258089</v>
      </c>
      <c r="AL6531" s="3">
        <v>19.4155773351561</v>
      </c>
      <c r="AM6531" s="3"/>
      <c r="AN6531" s="5" t="s">
        <v>46</v>
      </c>
      <c r="AO6531" s="1"/>
      <c r="AP6531" s="1"/>
      <c r="AQ6531" s="1"/>
    </row>
    <row r="6532" spans="1:43">
      <c r="A6532" s="1" t="s">
        <v>16189</v>
      </c>
      <c r="B6532" s="1" t="s">
        <v>16190</v>
      </c>
      <c r="C6532" s="3">
        <v>11.641095890411</v>
      </c>
      <c r="D6532" s="4">
        <v>39988</v>
      </c>
      <c r="E6532" s="3">
        <v>6.1000120851</v>
      </c>
      <c r="F6532" s="5" t="s">
        <v>44</v>
      </c>
      <c r="G6532" s="5">
        <v>1514</v>
      </c>
      <c r="H6532" s="5" t="s">
        <v>55</v>
      </c>
      <c r="I6532" s="3">
        <v>0.399999999999981</v>
      </c>
      <c r="J6532" s="3">
        <v>94.010889292196</v>
      </c>
      <c r="K6532" s="3">
        <v>1.50202195262853</v>
      </c>
      <c r="L6532" s="3">
        <v>70.4519774011299</v>
      </c>
      <c r="M6532" s="3">
        <v>-0.622171945701375</v>
      </c>
      <c r="N6532" s="3">
        <v>89.7666068222621</v>
      </c>
      <c r="O6532" s="3">
        <v>3.1708749266001</v>
      </c>
      <c r="P6532" s="3">
        <v>93.841059602649</v>
      </c>
      <c r="Q6532" s="3">
        <v>4.33491686460806</v>
      </c>
      <c r="R6532" s="3">
        <v>92.1493902439024</v>
      </c>
      <c r="S6532" s="3">
        <v>40</v>
      </c>
      <c r="T6532" s="3">
        <v>85.05859375</v>
      </c>
      <c r="U6532" s="3">
        <v>157.247437774524</v>
      </c>
      <c r="V6532" s="3">
        <v>39.5663956639566</v>
      </c>
      <c r="W6532" s="3">
        <v>134.266666666667</v>
      </c>
      <c r="X6532" s="3">
        <v>32.7212020033389</v>
      </c>
      <c r="Y6532" s="3">
        <v>130.880420499343</v>
      </c>
      <c r="Z6532" s="3">
        <v>56.1330561330561</v>
      </c>
      <c r="AA6532" s="3">
        <v>0.172969645955057</v>
      </c>
      <c r="AB6532" s="3">
        <v>0.235013549836145</v>
      </c>
      <c r="AC6532" s="3">
        <v>-33.7461300309597</v>
      </c>
      <c r="AD6532" s="3">
        <v>0.970278970524939</v>
      </c>
      <c r="AE6532" s="5">
        <v>4</v>
      </c>
      <c r="AF6532" s="3">
        <v>2.34627987184686</v>
      </c>
      <c r="AG6532" s="3">
        <v>53.1947631344889</v>
      </c>
      <c r="AH6532" s="3">
        <v>64.8563886260129</v>
      </c>
      <c r="AI6532" s="3">
        <v>30.8850041954196</v>
      </c>
      <c r="AJ6532" s="3">
        <v>22.2189054765548</v>
      </c>
      <c r="AK6532" s="3">
        <v>21.7602334858753</v>
      </c>
      <c r="AL6532" s="3">
        <v>18.0465806288915</v>
      </c>
      <c r="AM6532" s="3"/>
      <c r="AN6532" s="5" t="s">
        <v>46</v>
      </c>
      <c r="AO6532" s="1"/>
      <c r="AP6532" s="1"/>
      <c r="AQ6532" s="1"/>
    </row>
    <row r="6533" spans="1:43">
      <c r="A6533" s="1" t="s">
        <v>16191</v>
      </c>
      <c r="B6533" s="1" t="s">
        <v>16192</v>
      </c>
      <c r="C6533" s="3">
        <v>10.1808219178082</v>
      </c>
      <c r="D6533" s="4">
        <v>40521</v>
      </c>
      <c r="E6533" s="3">
        <v>13.858466659</v>
      </c>
      <c r="F6533" s="5" t="s">
        <v>298</v>
      </c>
      <c r="G6533" s="5">
        <v>985</v>
      </c>
      <c r="H6533" s="5" t="s">
        <v>93</v>
      </c>
      <c r="I6533" s="3">
        <v>7.0754716981132</v>
      </c>
      <c r="J6533" s="3">
        <v>43.05</v>
      </c>
      <c r="K6533" s="3">
        <v>0.799289520426298</v>
      </c>
      <c r="L6533" s="3">
        <v>74.9256689791873</v>
      </c>
      <c r="M6533" s="3">
        <v>1.42984807864165</v>
      </c>
      <c r="N6533" s="3">
        <v>65.0199600798403</v>
      </c>
      <c r="O6533" s="3">
        <v>28.0315848843768</v>
      </c>
      <c r="P6533" s="3">
        <v>6.69014084507042</v>
      </c>
      <c r="Q6533" s="3">
        <v>54.421768707483</v>
      </c>
      <c r="R6533" s="3">
        <v>1.03199174406605</v>
      </c>
      <c r="S6533" s="3">
        <v>86.0655737704918</v>
      </c>
      <c r="T6533" s="3">
        <v>11.1699311805188</v>
      </c>
      <c r="U6533" s="3">
        <v>171.206690561529</v>
      </c>
      <c r="V6533" s="3">
        <v>13.1782945736434</v>
      </c>
      <c r="W6533" s="3">
        <v>143.562231759657</v>
      </c>
      <c r="X6533" s="3">
        <v>13.5455680399501</v>
      </c>
      <c r="Y6533" s="3">
        <v>154.484304932735</v>
      </c>
      <c r="Z6533" s="3">
        <v>22.987012987013</v>
      </c>
      <c r="AA6533" s="3">
        <v>0.286957823589243</v>
      </c>
      <c r="AB6533" s="3">
        <v>0.284816081087547</v>
      </c>
      <c r="AC6533" s="3">
        <v>-26.8774703557312</v>
      </c>
      <c r="AD6533" s="3">
        <v>1.28259766796473</v>
      </c>
      <c r="AE6533" s="5">
        <v>5</v>
      </c>
      <c r="AF6533" s="3">
        <v>2.58712765112507</v>
      </c>
      <c r="AG6533" s="3">
        <v>107.936010410468</v>
      </c>
      <c r="AH6533" s="3">
        <v>70.4601565786748</v>
      </c>
      <c r="AI6533" s="3">
        <v>33.5573034240802</v>
      </c>
      <c r="AJ6533" s="3">
        <v>30.1772300879304</v>
      </c>
      <c r="AK6533" s="3">
        <v>17.0910036212387</v>
      </c>
      <c r="AL6533" s="3">
        <v>16.865573481921</v>
      </c>
      <c r="AM6533" s="3"/>
      <c r="AN6533" s="5" t="s">
        <v>46</v>
      </c>
      <c r="AO6533" s="1"/>
      <c r="AP6533" s="1"/>
      <c r="AQ6533" s="1"/>
    </row>
    <row r="6534" spans="1:43">
      <c r="A6534" s="1" t="s">
        <v>16193</v>
      </c>
      <c r="B6534" s="1" t="s">
        <v>16194</v>
      </c>
      <c r="C6534" s="3">
        <v>9.26301369863014</v>
      </c>
      <c r="D6534" s="4">
        <v>40856</v>
      </c>
      <c r="E6534" s="3">
        <v>5.1769892644</v>
      </c>
      <c r="F6534" s="5" t="s">
        <v>16186</v>
      </c>
      <c r="G6534" s="5">
        <v>2127</v>
      </c>
      <c r="H6534" s="5" t="s">
        <v>55</v>
      </c>
      <c r="I6534" s="3">
        <v>13.9576321520491</v>
      </c>
      <c r="J6534" s="3">
        <v>24.258923169994</v>
      </c>
      <c r="K6534" s="3">
        <v>2.51113089937667</v>
      </c>
      <c r="L6534" s="3">
        <v>51.3559322033898</v>
      </c>
      <c r="M6534" s="3">
        <v>11.1840834460112</v>
      </c>
      <c r="N6534" s="3">
        <v>8.13883901855177</v>
      </c>
      <c r="O6534" s="3">
        <v>33.4879406307978</v>
      </c>
      <c r="P6534" s="3">
        <v>3.11258278145695</v>
      </c>
      <c r="Q6534" s="3">
        <v>28.3675289919714</v>
      </c>
      <c r="R6534" s="3">
        <v>36.2042682926829</v>
      </c>
      <c r="S6534" s="3">
        <v>88.7213114754098</v>
      </c>
      <c r="T6534" s="3">
        <v>17.96875</v>
      </c>
      <c r="U6534" s="3">
        <v>203.907074973601</v>
      </c>
      <c r="V6534" s="3">
        <v>13.9566395663957</v>
      </c>
      <c r="W6534" s="3">
        <v>127.240426371891</v>
      </c>
      <c r="X6534" s="3">
        <v>37.7295492487479</v>
      </c>
      <c r="Y6534" s="3">
        <v>210.631408526713</v>
      </c>
      <c r="Z6534" s="3">
        <v>17.4636174636175</v>
      </c>
      <c r="AA6534" s="3">
        <v>0.285358973040428</v>
      </c>
      <c r="AB6534" s="3">
        <v>0.253481097070817</v>
      </c>
      <c r="AC6534" s="3">
        <v>-35.6193895870736</v>
      </c>
      <c r="AD6534" s="3">
        <v>0.881682699208878</v>
      </c>
      <c r="AE6534" s="5">
        <v>5</v>
      </c>
      <c r="AF6534" s="3">
        <v>2.31497516626392</v>
      </c>
      <c r="AG6534" s="3">
        <v>83.067400853107</v>
      </c>
      <c r="AH6534" s="3">
        <v>76.8395042753425</v>
      </c>
      <c r="AI6534" s="3">
        <v>29.0564278571752</v>
      </c>
      <c r="AJ6534" s="3">
        <v>31.6611021391583</v>
      </c>
      <c r="AK6534" s="3">
        <v>28.0619164322682</v>
      </c>
      <c r="AL6534" s="3">
        <v>31.5986606263708</v>
      </c>
      <c r="AM6534" s="3"/>
      <c r="AN6534" s="5" t="s">
        <v>46</v>
      </c>
      <c r="AO6534" s="1"/>
      <c r="AP6534" s="1"/>
      <c r="AQ6534" s="1"/>
    </row>
    <row r="6535" spans="1:43">
      <c r="A6535" s="1" t="s">
        <v>16195</v>
      </c>
      <c r="B6535" s="1" t="s">
        <v>16196</v>
      </c>
      <c r="C6535" s="3">
        <v>10.8904109589041</v>
      </c>
      <c r="D6535" s="4">
        <v>40262</v>
      </c>
      <c r="E6535" s="3">
        <v>2.8194531288</v>
      </c>
      <c r="F6535" s="5" t="s">
        <v>44</v>
      </c>
      <c r="G6535" s="5">
        <v>2956</v>
      </c>
      <c r="H6535" s="5" t="s">
        <v>116</v>
      </c>
      <c r="I6535" s="3">
        <v>6.10972568578552</v>
      </c>
      <c r="J6535" s="3">
        <v>66.8224299065421</v>
      </c>
      <c r="K6535" s="3">
        <v>3.33940497874924</v>
      </c>
      <c r="L6535" s="3">
        <v>39.9082568807339</v>
      </c>
      <c r="M6535" s="3">
        <v>2.28365384615385</v>
      </c>
      <c r="N6535" s="3">
        <v>70.5607476635514</v>
      </c>
      <c r="O6535" s="3">
        <v>11.6065573770492</v>
      </c>
      <c r="P6535" s="3">
        <v>60</v>
      </c>
      <c r="Q6535" s="3">
        <v>15.625</v>
      </c>
      <c r="R6535" s="3">
        <v>54.4973544973545</v>
      </c>
      <c r="S6535" s="3">
        <v>39.2631286692857</v>
      </c>
      <c r="T6535" s="3">
        <v>70.5521472392638</v>
      </c>
      <c r="U6535" s="3">
        <v>66.6876207962167</v>
      </c>
      <c r="V6535" s="3">
        <v>89.0756302521009</v>
      </c>
      <c r="W6535" s="3">
        <v>58.8997565459016</v>
      </c>
      <c r="X6535" s="3">
        <v>68.1318681318681</v>
      </c>
      <c r="Y6535" s="3">
        <v>130.782979745238</v>
      </c>
      <c r="Z6535" s="3">
        <v>53.4883720930233</v>
      </c>
      <c r="AA6535" s="3">
        <v>0.201214382457433</v>
      </c>
      <c r="AB6535" s="3">
        <v>0.158146091123145</v>
      </c>
      <c r="AC6535" s="3">
        <v>-18.9105058365759</v>
      </c>
      <c r="AD6535" s="3">
        <v>0.880947436100456</v>
      </c>
      <c r="AE6535" s="5">
        <v>3</v>
      </c>
      <c r="AF6535" s="3">
        <v>1.27874836915091</v>
      </c>
      <c r="AG6535" s="3">
        <v>25.170518706715</v>
      </c>
      <c r="AH6535" s="3">
        <v>35.2024885543595</v>
      </c>
      <c r="AI6535" s="3">
        <v>17.6819661081453</v>
      </c>
      <c r="AJ6535" s="3">
        <v>20.2776892493686</v>
      </c>
      <c r="AK6535" s="3">
        <v>13.2139661397631</v>
      </c>
      <c r="AL6535" s="3">
        <v>15.2638705721062</v>
      </c>
      <c r="AM6535" s="3"/>
      <c r="AN6535" s="5" t="s">
        <v>46</v>
      </c>
      <c r="AO6535" s="1"/>
      <c r="AP6535" s="1"/>
      <c r="AQ6535" s="1"/>
    </row>
    <row r="6536" spans="1:43">
      <c r="A6536" s="1" t="s">
        <v>16197</v>
      </c>
      <c r="B6536" s="1" t="s">
        <v>16198</v>
      </c>
      <c r="C6536" s="3">
        <v>8.93698630136986</v>
      </c>
      <c r="D6536" s="4">
        <v>40975</v>
      </c>
      <c r="E6536" s="3">
        <v>12.7651457295</v>
      </c>
      <c r="F6536" s="5" t="s">
        <v>298</v>
      </c>
      <c r="G6536" s="5">
        <v>257</v>
      </c>
      <c r="H6536" s="5" t="s">
        <v>191</v>
      </c>
      <c r="I6536" s="3">
        <v>15.7939189189189</v>
      </c>
      <c r="J6536" s="3">
        <v>15.7323688969259</v>
      </c>
      <c r="K6536" s="3">
        <v>5.46153846153846</v>
      </c>
      <c r="L6536" s="3">
        <v>2.73972602739726</v>
      </c>
      <c r="M6536" s="3">
        <v>14.107365792759</v>
      </c>
      <c r="N6536" s="3">
        <v>3.78378378378378</v>
      </c>
      <c r="O6536" s="3">
        <v>25.7122749158534</v>
      </c>
      <c r="P6536" s="3">
        <v>21.5238095238095</v>
      </c>
      <c r="Q6536" s="3">
        <v>20.8476755267857</v>
      </c>
      <c r="R6536" s="3">
        <v>53.4591194968553</v>
      </c>
      <c r="S6536" s="3">
        <v>76.2818421304339</v>
      </c>
      <c r="T6536" s="3">
        <v>35.2941176470588</v>
      </c>
      <c r="U6536" s="3">
        <v>177.226176554416</v>
      </c>
      <c r="V6536" s="3">
        <v>36.0703812316716</v>
      </c>
      <c r="W6536" s="3">
        <v>186.541967790563</v>
      </c>
      <c r="X6536" s="3">
        <v>15.1943462897526</v>
      </c>
      <c r="Y6536" s="3">
        <v>263.972824808197</v>
      </c>
      <c r="Z6536" s="3">
        <v>12.0253164556962</v>
      </c>
      <c r="AA6536" s="3">
        <v>0.264047159584257</v>
      </c>
      <c r="AB6536" s="3">
        <v>0.302205741148774</v>
      </c>
      <c r="AC6536" s="3">
        <v>-30.5133056913164</v>
      </c>
      <c r="AD6536" s="3">
        <v>1.37462627533101</v>
      </c>
      <c r="AE6536" s="5">
        <v>5</v>
      </c>
      <c r="AF6536" s="3">
        <v>2.76278204765471</v>
      </c>
      <c r="AG6536" s="3">
        <v>75.3350286740194</v>
      </c>
      <c r="AH6536" s="3">
        <v>69.234491990238</v>
      </c>
      <c r="AI6536" s="3">
        <v>40.3357697783574</v>
      </c>
      <c r="AJ6536" s="3">
        <v>38.976987949027</v>
      </c>
      <c r="AK6536" s="3">
        <v>30.6164106541468</v>
      </c>
      <c r="AL6536" s="3">
        <v>30.0403149247786</v>
      </c>
      <c r="AM6536" s="3"/>
      <c r="AN6536" s="5" t="s">
        <v>46</v>
      </c>
      <c r="AO6536" s="1"/>
      <c r="AP6536" s="1"/>
      <c r="AQ6536" s="1"/>
    </row>
    <row r="6537" spans="1:43">
      <c r="A6537" s="1" t="s">
        <v>16199</v>
      </c>
      <c r="B6537" s="1" t="s">
        <v>16200</v>
      </c>
      <c r="C6537" s="3">
        <v>16.2219178082192</v>
      </c>
      <c r="D6537" s="4">
        <v>38316</v>
      </c>
      <c r="E6537" s="3">
        <v>4.5460544977</v>
      </c>
      <c r="F6537" s="5" t="s">
        <v>12378</v>
      </c>
      <c r="G6537" s="5">
        <v>771</v>
      </c>
      <c r="H6537" s="5" t="s">
        <v>93</v>
      </c>
      <c r="I6537" s="3">
        <v>10.0035494557501</v>
      </c>
      <c r="J6537" s="3">
        <v>30.55</v>
      </c>
      <c r="K6537" s="3">
        <v>3.08792549063089</v>
      </c>
      <c r="L6537" s="3">
        <v>26.9078295341923</v>
      </c>
      <c r="M6537" s="3">
        <v>3.14510761038384</v>
      </c>
      <c r="N6537" s="3">
        <v>41.2674650698603</v>
      </c>
      <c r="O6537" s="3">
        <v>19.9754822891799</v>
      </c>
      <c r="P6537" s="3">
        <v>23.1891348088531</v>
      </c>
      <c r="Q6537" s="3">
        <v>32.3581749590718</v>
      </c>
      <c r="R6537" s="3">
        <v>13.7254901960784</v>
      </c>
      <c r="S6537" s="3">
        <v>74.2410044977511</v>
      </c>
      <c r="T6537" s="3">
        <v>18.2636315510852</v>
      </c>
      <c r="U6537" s="3">
        <v>129.596246450179</v>
      </c>
      <c r="V6537" s="3">
        <v>28.6267995570321</v>
      </c>
      <c r="W6537" s="3">
        <v>107.67254858164</v>
      </c>
      <c r="X6537" s="3">
        <v>26.6541822721598</v>
      </c>
      <c r="Y6537" s="3">
        <v>104.242973860448</v>
      </c>
      <c r="Z6537" s="3">
        <v>40.3896103896104</v>
      </c>
      <c r="AA6537" s="3">
        <v>0.345451391016071</v>
      </c>
      <c r="AB6537" s="3">
        <v>0.273691773859166</v>
      </c>
      <c r="AC6537" s="3">
        <v>-24.9127356138426</v>
      </c>
      <c r="AD6537" s="3">
        <v>1.1049134170049</v>
      </c>
      <c r="AE6537" s="5">
        <v>5</v>
      </c>
      <c r="AF6537" s="3">
        <v>1.82831012140163</v>
      </c>
      <c r="AG6537" s="3">
        <v>65.904003539295</v>
      </c>
      <c r="AH6537" s="3">
        <v>53.1061469647045</v>
      </c>
      <c r="AI6537" s="3">
        <v>22.1315936369553</v>
      </c>
      <c r="AJ6537" s="3">
        <v>15.2390698222106</v>
      </c>
      <c r="AK6537" s="3">
        <v>20.9242680949033</v>
      </c>
      <c r="AL6537" s="3">
        <v>19.2958522524526</v>
      </c>
      <c r="AM6537" s="3"/>
      <c r="AN6537" s="5" t="s">
        <v>46</v>
      </c>
      <c r="AO6537" s="1"/>
      <c r="AP6537" s="1"/>
      <c r="AQ6537" s="1"/>
    </row>
    <row r="6538" spans="1:43">
      <c r="A6538" s="1" t="s">
        <v>16201</v>
      </c>
      <c r="B6538" s="1" t="s">
        <v>16202</v>
      </c>
      <c r="C6538" s="3">
        <v>15.0931506849315</v>
      </c>
      <c r="D6538" s="4">
        <v>38728</v>
      </c>
      <c r="E6538" s="3">
        <v>16.2743801821</v>
      </c>
      <c r="F6538" s="5" t="s">
        <v>12378</v>
      </c>
      <c r="G6538" s="5">
        <v>913</v>
      </c>
      <c r="H6538" s="5" t="s">
        <v>55</v>
      </c>
      <c r="I6538" s="3">
        <v>12.6907740959714</v>
      </c>
      <c r="J6538" s="3">
        <v>32.9098608590442</v>
      </c>
      <c r="K6538" s="3">
        <v>4.02335321741338</v>
      </c>
      <c r="L6538" s="3">
        <v>19.8870056497175</v>
      </c>
      <c r="M6538" s="3">
        <v>5.51883958458502</v>
      </c>
      <c r="N6538" s="3">
        <v>46.55894673848</v>
      </c>
      <c r="O6538" s="3">
        <v>22.2432136820125</v>
      </c>
      <c r="P6538" s="3">
        <v>32.6490066225166</v>
      </c>
      <c r="Q6538" s="3">
        <v>34.5003008588152</v>
      </c>
      <c r="R6538" s="3">
        <v>20.5792682926829</v>
      </c>
      <c r="S6538" s="3">
        <v>74.1359773371105</v>
      </c>
      <c r="T6538" s="3">
        <v>37.01171875</v>
      </c>
      <c r="U6538" s="3">
        <v>107.598784194529</v>
      </c>
      <c r="V6538" s="3">
        <v>71.680216802168</v>
      </c>
      <c r="W6538" s="3">
        <v>75.1656336824108</v>
      </c>
      <c r="X6538" s="3">
        <v>75.2921535893155</v>
      </c>
      <c r="Y6538" s="3">
        <v>59.4966268811624</v>
      </c>
      <c r="Z6538" s="3">
        <v>90.2286902286902</v>
      </c>
      <c r="AA6538" s="3">
        <v>0.350446986068949</v>
      </c>
      <c r="AB6538" s="3">
        <v>0.212598219002934</v>
      </c>
      <c r="AC6538" s="3">
        <v>-27.0818199828303</v>
      </c>
      <c r="AD6538" s="3">
        <v>0.757115364493117</v>
      </c>
      <c r="AE6538" s="5">
        <v>3</v>
      </c>
      <c r="AF6538" s="3">
        <v>1.3918274545265</v>
      </c>
      <c r="AG6538" s="3">
        <v>61.0762476887377</v>
      </c>
      <c r="AH6538" s="3">
        <v>44.8262825754433</v>
      </c>
      <c r="AI6538" s="3">
        <v>14.9388716849348</v>
      </c>
      <c r="AJ6538" s="3">
        <v>10.1502989214469</v>
      </c>
      <c r="AK6538" s="3">
        <v>15.0677396971039</v>
      </c>
      <c r="AL6538" s="3">
        <v>14.4864884073328</v>
      </c>
      <c r="AM6538" s="3"/>
      <c r="AN6538" s="5" t="s">
        <v>46</v>
      </c>
      <c r="AO6538" s="1"/>
      <c r="AP6538" s="1"/>
      <c r="AQ6538" s="1"/>
    </row>
    <row r="6539" spans="1:43">
      <c r="A6539" s="1" t="s">
        <v>16203</v>
      </c>
      <c r="B6539" s="1" t="s">
        <v>16204</v>
      </c>
      <c r="C6539" s="3">
        <v>14.5369863013699</v>
      </c>
      <c r="D6539" s="4">
        <v>38931</v>
      </c>
      <c r="E6539" s="3">
        <v>58.9816268864</v>
      </c>
      <c r="F6539" s="5" t="s">
        <v>3148</v>
      </c>
      <c r="G6539" s="5">
        <v>287</v>
      </c>
      <c r="H6539" s="5" t="s">
        <v>64</v>
      </c>
      <c r="I6539" s="3">
        <v>0.248382222837486</v>
      </c>
      <c r="J6539" s="3">
        <v>74.6355685131195</v>
      </c>
      <c r="K6539" s="3">
        <v>0.0403851561121316</v>
      </c>
      <c r="L6539" s="3">
        <v>54.3731778425656</v>
      </c>
      <c r="M6539" s="3">
        <v>0.18542763445556</v>
      </c>
      <c r="N6539" s="3">
        <v>73.9067055393586</v>
      </c>
      <c r="O6539" s="3">
        <v>0.609033526215019</v>
      </c>
      <c r="P6539" s="3">
        <v>51.1695906432749</v>
      </c>
      <c r="Q6539" s="3">
        <v>1.16352039393737</v>
      </c>
      <c r="R6539" s="3">
        <v>40.0887573964497</v>
      </c>
      <c r="S6539" s="3">
        <v>2.08734725943308</v>
      </c>
      <c r="T6539" s="3">
        <v>45.7271364317841</v>
      </c>
      <c r="U6539" s="3">
        <v>4.51770939341978</v>
      </c>
      <c r="V6539" s="3">
        <v>61.1111111111111</v>
      </c>
      <c r="W6539" s="3">
        <v>7.82720667968853</v>
      </c>
      <c r="X6539" s="3">
        <v>71.141975308642</v>
      </c>
      <c r="Y6539" s="3">
        <v>15.1435999719246</v>
      </c>
      <c r="Z6539" s="3">
        <v>59.6491228070175</v>
      </c>
      <c r="AA6539" s="3">
        <v>0.127244709843458</v>
      </c>
      <c r="AB6539" s="3">
        <v>2.07054632923855</v>
      </c>
      <c r="AC6539" s="3">
        <v>0</v>
      </c>
      <c r="AD6539" s="3"/>
      <c r="AE6539" s="5"/>
      <c r="AF6539" s="3">
        <v>0.207610951892372</v>
      </c>
      <c r="AG6539" s="3">
        <v>1.5659939583818</v>
      </c>
      <c r="AH6539" s="3">
        <v>1.64023071982788</v>
      </c>
      <c r="AI6539" s="3">
        <v>1.91385112699631</v>
      </c>
      <c r="AJ6539" s="3">
        <v>2.14045281965425</v>
      </c>
      <c r="AK6539" s="3">
        <v>2.21712914418684</v>
      </c>
      <c r="AL6539" s="3">
        <v>2.50522700737761</v>
      </c>
      <c r="AM6539" s="3">
        <v>10000</v>
      </c>
      <c r="AN6539" s="5" t="s">
        <v>56</v>
      </c>
      <c r="AO6539" s="1"/>
      <c r="AP6539" s="1"/>
      <c r="AQ6539" s="1"/>
    </row>
    <row r="6540" spans="1:43">
      <c r="A6540" s="1" t="s">
        <v>16205</v>
      </c>
      <c r="B6540" s="1" t="s">
        <v>16206</v>
      </c>
      <c r="C6540" s="3">
        <v>12.6986301369863</v>
      </c>
      <c r="D6540" s="4">
        <v>39602</v>
      </c>
      <c r="E6540" s="3">
        <v>3.4849856099</v>
      </c>
      <c r="F6540" s="5" t="s">
        <v>3747</v>
      </c>
      <c r="G6540" s="5">
        <v>2110</v>
      </c>
      <c r="H6540" s="5" t="s">
        <v>55</v>
      </c>
      <c r="I6540" s="3">
        <v>12.3625957091957</v>
      </c>
      <c r="J6540" s="3">
        <v>35.6926799758016</v>
      </c>
      <c r="K6540" s="3">
        <v>4.83811073190572</v>
      </c>
      <c r="L6540" s="3">
        <v>7.90960451977401</v>
      </c>
      <c r="M6540" s="3">
        <v>5.66209231865978</v>
      </c>
      <c r="N6540" s="3">
        <v>45.1226810293238</v>
      </c>
      <c r="O6540" s="3">
        <v>28.1243921941521</v>
      </c>
      <c r="P6540" s="3">
        <v>13.6423841059603</v>
      </c>
      <c r="Q6540" s="3">
        <v>43.9179512076708</v>
      </c>
      <c r="R6540" s="3">
        <v>7.08841463414634</v>
      </c>
      <c r="S6540" s="3">
        <v>96.7445410499768</v>
      </c>
      <c r="T6540" s="3">
        <v>11.23046875</v>
      </c>
      <c r="U6540" s="3">
        <v>152.618347607482</v>
      </c>
      <c r="V6540" s="3">
        <v>43.4959349593496</v>
      </c>
      <c r="W6540" s="3">
        <v>127.432100659813</v>
      </c>
      <c r="X6540" s="3">
        <v>37.5626043405676</v>
      </c>
      <c r="Y6540" s="3">
        <v>166.734152157286</v>
      </c>
      <c r="Z6540" s="3">
        <v>38.2536382536383</v>
      </c>
      <c r="AA6540" s="3">
        <v>0.384099005060846</v>
      </c>
      <c r="AB6540" s="3">
        <v>0.317406806329748</v>
      </c>
      <c r="AC6540" s="3">
        <v>-21.5943312666076</v>
      </c>
      <c r="AD6540" s="3">
        <v>1.45602415561363</v>
      </c>
      <c r="AE6540" s="5">
        <v>3</v>
      </c>
      <c r="AF6540" s="3">
        <v>2.178750024401</v>
      </c>
      <c r="AG6540" s="3">
        <v>87.0675930459351</v>
      </c>
      <c r="AH6540" s="3">
        <v>60.7512689434786</v>
      </c>
      <c r="AI6540" s="3">
        <v>28.49157157747</v>
      </c>
      <c r="AJ6540" s="3">
        <v>25.4487931920788</v>
      </c>
      <c r="AK6540" s="3">
        <v>24.8355925408534</v>
      </c>
      <c r="AL6540" s="3">
        <v>23.932330337439</v>
      </c>
      <c r="AM6540" s="3"/>
      <c r="AN6540" s="5" t="s">
        <v>46</v>
      </c>
      <c r="AO6540" s="1"/>
      <c r="AP6540" s="1"/>
      <c r="AQ6540" s="1"/>
    </row>
    <row r="6541" spans="1:43">
      <c r="A6541" s="1" t="s">
        <v>16207</v>
      </c>
      <c r="B6541" s="1" t="s">
        <v>16208</v>
      </c>
      <c r="C6541" s="3">
        <v>12.1780821917808</v>
      </c>
      <c r="D6541" s="4">
        <v>39792</v>
      </c>
      <c r="E6541" s="3">
        <v>7.7566452936</v>
      </c>
      <c r="F6541" s="5" t="s">
        <v>10873</v>
      </c>
      <c r="G6541" s="5">
        <v>422</v>
      </c>
      <c r="H6541" s="5" t="s">
        <v>71</v>
      </c>
      <c r="I6541" s="3">
        <v>0.328677074774043</v>
      </c>
      <c r="J6541" s="3">
        <v>33.9622641509434</v>
      </c>
      <c r="K6541" s="3">
        <v>0</v>
      </c>
      <c r="L6541" s="3">
        <v>51.5723270440252</v>
      </c>
      <c r="M6541" s="3">
        <v>0.16406890894176</v>
      </c>
      <c r="N6541" s="3">
        <v>20.125786163522</v>
      </c>
      <c r="O6541" s="3">
        <v>0.49382716049384</v>
      </c>
      <c r="P6541" s="3">
        <v>37.3417721518987</v>
      </c>
      <c r="Q6541" s="3">
        <v>1.1599005799503</v>
      </c>
      <c r="R6541" s="3">
        <v>28.8461538461538</v>
      </c>
      <c r="S6541" s="3">
        <v>0.659521846661172</v>
      </c>
      <c r="T6541" s="3">
        <v>77.1812080536913</v>
      </c>
      <c r="U6541" s="3">
        <v>3.82653061224491</v>
      </c>
      <c r="V6541" s="3">
        <v>86.3309352517986</v>
      </c>
      <c r="W6541" s="3">
        <v>8.34072759538599</v>
      </c>
      <c r="X6541" s="3">
        <v>89.2086330935252</v>
      </c>
      <c r="Y6541" s="3">
        <v>11.855001817594</v>
      </c>
      <c r="Z6541" s="3">
        <v>82.5396825396825</v>
      </c>
      <c r="AA6541" s="3">
        <v>-0.0520076575727905</v>
      </c>
      <c r="AB6541" s="3">
        <v>0.0811251613758795</v>
      </c>
      <c r="AC6541" s="3">
        <v>-6.25501202886929</v>
      </c>
      <c r="AD6541" s="3">
        <v>0.431867908689998</v>
      </c>
      <c r="AE6541" s="5">
        <v>2</v>
      </c>
      <c r="AF6541" s="3">
        <v>0.222370978322534</v>
      </c>
      <c r="AG6541" s="3">
        <v>1.01592862640478</v>
      </c>
      <c r="AH6541" s="3">
        <v>2.13801073216875</v>
      </c>
      <c r="AI6541" s="3">
        <v>2.89789446013586</v>
      </c>
      <c r="AJ6541" s="3">
        <v>2.92800360684842</v>
      </c>
      <c r="AK6541" s="3">
        <v>3.5338736510683</v>
      </c>
      <c r="AL6541" s="3">
        <v>2.83589596571656</v>
      </c>
      <c r="AM6541" s="3"/>
      <c r="AN6541" s="5" t="s">
        <v>46</v>
      </c>
      <c r="AO6541" s="1"/>
      <c r="AP6541" s="1"/>
      <c r="AQ6541" s="1"/>
    </row>
    <row r="6542" spans="1:43">
      <c r="A6542" s="1" t="s">
        <v>16209</v>
      </c>
      <c r="B6542" s="1" t="s">
        <v>16210</v>
      </c>
      <c r="C6542" s="3">
        <v>11.641095890411</v>
      </c>
      <c r="D6542" s="4">
        <v>39988</v>
      </c>
      <c r="E6542" s="3">
        <v>3.2138986295</v>
      </c>
      <c r="F6542" s="5" t="s">
        <v>1882</v>
      </c>
      <c r="G6542" s="5">
        <v>513</v>
      </c>
      <c r="H6542" s="5" t="s">
        <v>55</v>
      </c>
      <c r="I6542" s="3">
        <v>10.827768823394</v>
      </c>
      <c r="J6542" s="3">
        <v>46.1584996975197</v>
      </c>
      <c r="K6542" s="3">
        <v>3.72824740046335</v>
      </c>
      <c r="L6542" s="3">
        <v>26.045197740113</v>
      </c>
      <c r="M6542" s="3">
        <v>4.84670260850625</v>
      </c>
      <c r="N6542" s="3">
        <v>53.081986834231</v>
      </c>
      <c r="O6542" s="3">
        <v>17.2604908946952</v>
      </c>
      <c r="P6542" s="3">
        <v>56.887417218543</v>
      </c>
      <c r="Q6542" s="3">
        <v>20.685764433022</v>
      </c>
      <c r="R6542" s="3">
        <v>59.4512195121951</v>
      </c>
      <c r="S6542" s="3">
        <v>57.6951429273487</v>
      </c>
      <c r="T6542" s="3">
        <v>62.59765625</v>
      </c>
      <c r="U6542" s="3">
        <v>91.2705280322064</v>
      </c>
      <c r="V6542" s="3">
        <v>80.2168021680217</v>
      </c>
      <c r="W6542" s="3">
        <v>69.6105946929526</v>
      </c>
      <c r="X6542" s="3">
        <v>78.7979966611018</v>
      </c>
      <c r="Y6542" s="3">
        <v>87.7655313329139</v>
      </c>
      <c r="Z6542" s="3">
        <v>80.04158004158</v>
      </c>
      <c r="AA6542" s="3">
        <v>0.2792623116775</v>
      </c>
      <c r="AB6542" s="3">
        <v>0.194797768510281</v>
      </c>
      <c r="AC6542" s="3">
        <v>-24.0383974401707</v>
      </c>
      <c r="AD6542" s="3">
        <v>0.799505774179148</v>
      </c>
      <c r="AE6542" s="5">
        <v>3</v>
      </c>
      <c r="AF6542" s="3">
        <v>1.35480340013139</v>
      </c>
      <c r="AG6542" s="3">
        <v>51.3161074985911</v>
      </c>
      <c r="AH6542" s="3">
        <v>41.9351276825522</v>
      </c>
      <c r="AI6542" s="3">
        <v>17.1631895130029</v>
      </c>
      <c r="AJ6542" s="3">
        <v>13.7467458788224</v>
      </c>
      <c r="AK6542" s="3">
        <v>17.8103993096907</v>
      </c>
      <c r="AL6542" s="3">
        <v>17.3738319252907</v>
      </c>
      <c r="AM6542" s="3"/>
      <c r="AN6542" s="5" t="s">
        <v>46</v>
      </c>
      <c r="AO6542" s="1"/>
      <c r="AP6542" s="1"/>
      <c r="AQ6542" s="1"/>
    </row>
    <row r="6543" spans="1:43">
      <c r="A6543" s="1" t="s">
        <v>16211</v>
      </c>
      <c r="B6543" s="1" t="s">
        <v>16212</v>
      </c>
      <c r="C6543" s="3">
        <v>3.75616438356164</v>
      </c>
      <c r="D6543" s="4">
        <v>42866</v>
      </c>
      <c r="E6543" s="3">
        <v>5.5133907127</v>
      </c>
      <c r="F6543" s="5" t="s">
        <v>2389</v>
      </c>
      <c r="G6543" s="5">
        <v>532</v>
      </c>
      <c r="H6543" s="5" t="s">
        <v>93</v>
      </c>
      <c r="I6543" s="3">
        <v>4.94605092792404</v>
      </c>
      <c r="J6543" s="3">
        <v>52.95</v>
      </c>
      <c r="K6543" s="3">
        <v>3.31407205982325</v>
      </c>
      <c r="L6543" s="3">
        <v>22.7452923686819</v>
      </c>
      <c r="M6543" s="3">
        <v>3.71950179150316</v>
      </c>
      <c r="N6543" s="3">
        <v>37.1756487025948</v>
      </c>
      <c r="O6543" s="3">
        <v>5.97977684797768</v>
      </c>
      <c r="P6543" s="3">
        <v>65.8450704225352</v>
      </c>
      <c r="Q6543" s="3">
        <v>3.8612677259525</v>
      </c>
      <c r="R6543" s="3">
        <v>87.4097007223942</v>
      </c>
      <c r="S6543" s="3">
        <v>13.775032753135</v>
      </c>
      <c r="T6543" s="3">
        <v>89.8358920063526</v>
      </c>
      <c r="U6543" s="3">
        <v>25.4409381019538</v>
      </c>
      <c r="V6543" s="3">
        <v>89.6456256921373</v>
      </c>
      <c r="W6543" s="3">
        <v>15.6809961529893</v>
      </c>
      <c r="X6543" s="3">
        <v>95.6928838951311</v>
      </c>
      <c r="Y6543" s="3"/>
      <c r="Z6543" s="3"/>
      <c r="AA6543" s="3">
        <v>0.127506560418386</v>
      </c>
      <c r="AB6543" s="3">
        <v>0.0668835215513973</v>
      </c>
      <c r="AC6543" s="3">
        <v>-11.1650485436893</v>
      </c>
      <c r="AD6543" s="3">
        <v>0.444786213106284</v>
      </c>
      <c r="AE6543" s="5">
        <v>3</v>
      </c>
      <c r="AF6543" s="3">
        <v>0.268452486470376</v>
      </c>
      <c r="AG6543" s="3">
        <v>8.80285792165385</v>
      </c>
      <c r="AH6543" s="3">
        <v>10.9012385392582</v>
      </c>
      <c r="AI6543" s="3">
        <v>4.04496022284482</v>
      </c>
      <c r="AJ6543" s="3"/>
      <c r="AK6543" s="3"/>
      <c r="AL6543" s="3"/>
      <c r="AM6543" s="3"/>
      <c r="AN6543" s="5" t="s">
        <v>46</v>
      </c>
      <c r="AO6543" s="1"/>
      <c r="AP6543" s="1"/>
      <c r="AQ6543" s="1"/>
    </row>
    <row r="6544" spans="1:43">
      <c r="A6544" s="1" t="s">
        <v>16213</v>
      </c>
      <c r="B6544" s="1" t="s">
        <v>16214</v>
      </c>
      <c r="C6544" s="3">
        <v>9.12876712328767</v>
      </c>
      <c r="D6544" s="4">
        <v>40905</v>
      </c>
      <c r="E6544" s="3">
        <v>47.0964497531</v>
      </c>
      <c r="F6544" s="5" t="s">
        <v>1888</v>
      </c>
      <c r="G6544" s="5">
        <v>1154</v>
      </c>
      <c r="H6544" s="5" t="s">
        <v>55</v>
      </c>
      <c r="I6544" s="3">
        <v>6.71795967799387</v>
      </c>
      <c r="J6544" s="3">
        <v>72.2323049001815</v>
      </c>
      <c r="K6544" s="3">
        <v>-1.53158482876488</v>
      </c>
      <c r="L6544" s="3">
        <v>98.3615819209039</v>
      </c>
      <c r="M6544" s="3">
        <v>-2.65457971862106</v>
      </c>
      <c r="N6544" s="3">
        <v>94.3746259724716</v>
      </c>
      <c r="O6544" s="3">
        <v>30.2155771905424</v>
      </c>
      <c r="P6544" s="3">
        <v>8.54304635761589</v>
      </c>
      <c r="Q6544" s="3">
        <v>64.6515717740163</v>
      </c>
      <c r="R6544" s="3">
        <v>0.0762195121951219</v>
      </c>
      <c r="S6544" s="3">
        <v>91.9036638483218</v>
      </c>
      <c r="T6544" s="3">
        <v>15.8203125</v>
      </c>
      <c r="U6544" s="3">
        <v>180.55061335331</v>
      </c>
      <c r="V6544" s="3">
        <v>23.9837398373984</v>
      </c>
      <c r="W6544" s="3">
        <v>139.106145251397</v>
      </c>
      <c r="X6544" s="3">
        <v>28.7145242070117</v>
      </c>
      <c r="Y6544" s="3">
        <v>105.974304836547</v>
      </c>
      <c r="Z6544" s="3">
        <v>69.2307692307692</v>
      </c>
      <c r="AA6544" s="3">
        <v>0.255857968225291</v>
      </c>
      <c r="AB6544" s="3">
        <v>0.231960892225681</v>
      </c>
      <c r="AC6544" s="3">
        <v>-35.3876072961373</v>
      </c>
      <c r="AD6544" s="3">
        <v>0.95087936318736</v>
      </c>
      <c r="AE6544" s="5">
        <v>3</v>
      </c>
      <c r="AF6544" s="3">
        <v>2.50893477649629</v>
      </c>
      <c r="AG6544" s="3">
        <v>117.015528313816</v>
      </c>
      <c r="AH6544" s="3">
        <v>72.9330823424591</v>
      </c>
      <c r="AI6544" s="3">
        <v>31.6942150758544</v>
      </c>
      <c r="AJ6544" s="3">
        <v>22.1294007120654</v>
      </c>
      <c r="AK6544" s="3">
        <v>18.9131661277913</v>
      </c>
      <c r="AL6544" s="3">
        <v>21.5669669643248</v>
      </c>
      <c r="AM6544" s="3"/>
      <c r="AN6544" s="5" t="s">
        <v>46</v>
      </c>
      <c r="AO6544" s="1"/>
      <c r="AP6544" s="1"/>
      <c r="AQ6544" s="1"/>
    </row>
    <row r="6545" spans="1:43">
      <c r="A6545" s="1" t="s">
        <v>16215</v>
      </c>
      <c r="B6545" s="1" t="s">
        <v>16216</v>
      </c>
      <c r="C6545" s="3">
        <v>8.34520547945205</v>
      </c>
      <c r="D6545" s="4">
        <v>41191</v>
      </c>
      <c r="E6545" s="3">
        <v>16.0060443585</v>
      </c>
      <c r="F6545" s="5" t="s">
        <v>12378</v>
      </c>
      <c r="G6545" s="5">
        <v>913</v>
      </c>
      <c r="H6545" s="5" t="s">
        <v>45</v>
      </c>
      <c r="I6545" s="3">
        <v>2.47085167168558</v>
      </c>
      <c r="J6545" s="3">
        <v>21.9745222929936</v>
      </c>
      <c r="K6545" s="3">
        <v>0.560733500037865</v>
      </c>
      <c r="L6545" s="3">
        <v>43.167701863354</v>
      </c>
      <c r="M6545" s="3">
        <v>0.16605026794475</v>
      </c>
      <c r="N6545" s="3">
        <v>44.9206349206349</v>
      </c>
      <c r="O6545" s="3">
        <v>4.50429167650994</v>
      </c>
      <c r="P6545" s="3">
        <v>20.5298013245033</v>
      </c>
      <c r="Q6545" s="3">
        <v>6.96381075199485</v>
      </c>
      <c r="R6545" s="3">
        <v>13.527397260274</v>
      </c>
      <c r="S6545" s="3">
        <v>12.8294507736779</v>
      </c>
      <c r="T6545" s="3">
        <v>24.6704331450094</v>
      </c>
      <c r="U6545" s="3">
        <v>21.5961150815466</v>
      </c>
      <c r="V6545" s="3">
        <v>35.6687898089172</v>
      </c>
      <c r="W6545" s="3">
        <v>26.8253058103975</v>
      </c>
      <c r="X6545" s="3">
        <v>31.9905213270142</v>
      </c>
      <c r="Y6545" s="3">
        <v>29.9397849989282</v>
      </c>
      <c r="Z6545" s="3">
        <v>37.9746835443038</v>
      </c>
      <c r="AA6545" s="3">
        <v>0.224906043695526</v>
      </c>
      <c r="AB6545" s="3">
        <v>0.337850915837698</v>
      </c>
      <c r="AC6545" s="3">
        <v>-4.14270234225224</v>
      </c>
      <c r="AD6545" s="3">
        <v>1.98612029982866</v>
      </c>
      <c r="AE6545" s="5">
        <v>2</v>
      </c>
      <c r="AF6545" s="3">
        <v>0.641286899985335</v>
      </c>
      <c r="AG6545" s="3">
        <v>11.48234836497</v>
      </c>
      <c r="AH6545" s="3">
        <v>10.0294152136226</v>
      </c>
      <c r="AI6545" s="3">
        <v>7.8878037307913</v>
      </c>
      <c r="AJ6545" s="3">
        <v>6.39062942455424</v>
      </c>
      <c r="AK6545" s="3">
        <v>6.83375911777624</v>
      </c>
      <c r="AL6545" s="3">
        <v>6.59831841355347</v>
      </c>
      <c r="AM6545" s="3"/>
      <c r="AN6545" s="5" t="s">
        <v>46</v>
      </c>
      <c r="AO6545" s="1"/>
      <c r="AP6545" s="1"/>
      <c r="AQ6545" s="1"/>
    </row>
    <row r="6546" spans="1:43">
      <c r="A6546" s="1" t="s">
        <v>16217</v>
      </c>
      <c r="B6546" s="1" t="s">
        <v>16218</v>
      </c>
      <c r="C6546" s="3">
        <v>7.61369863013699</v>
      </c>
      <c r="D6546" s="4">
        <v>41458</v>
      </c>
      <c r="E6546" s="3">
        <v>4.2669259678</v>
      </c>
      <c r="F6546" s="5" t="s">
        <v>1888</v>
      </c>
      <c r="G6546" s="5">
        <v>955</v>
      </c>
      <c r="H6546" s="5" t="s">
        <v>2390</v>
      </c>
      <c r="I6546" s="3">
        <v>2.92450014920918</v>
      </c>
      <c r="J6546" s="3">
        <v>70.7692307692308</v>
      </c>
      <c r="K6546" s="3">
        <v>0.847953216374251</v>
      </c>
      <c r="L6546" s="3">
        <v>40.6015037593985</v>
      </c>
      <c r="M6546" s="3">
        <v>1.18078474514118</v>
      </c>
      <c r="N6546" s="3">
        <v>56.0606060606061</v>
      </c>
      <c r="O6546" s="3">
        <v>4.69757911512483</v>
      </c>
      <c r="P6546" s="3">
        <v>85.9375</v>
      </c>
      <c r="Q6546" s="3">
        <v>9.55292622885729</v>
      </c>
      <c r="R6546" s="3">
        <v>64.4859813084112</v>
      </c>
      <c r="S6546" s="3">
        <v>34.5951219512195</v>
      </c>
      <c r="T6546" s="3">
        <v>48</v>
      </c>
      <c r="U6546" s="3">
        <v>35.9211822660099</v>
      </c>
      <c r="V6546" s="3">
        <v>88.0952380952381</v>
      </c>
      <c r="W6546" s="3">
        <v>41.5845648604269</v>
      </c>
      <c r="X6546" s="3">
        <v>81.8181818181818</v>
      </c>
      <c r="Y6546" s="3">
        <v>39.2718320764258</v>
      </c>
      <c r="Z6546" s="3">
        <v>85.7142857142857</v>
      </c>
      <c r="AA6546" s="3">
        <v>0.314362331047908</v>
      </c>
      <c r="AB6546" s="3">
        <v>0.341034514333051</v>
      </c>
      <c r="AC6546" s="3">
        <v>-7.83250771100103</v>
      </c>
      <c r="AD6546" s="3">
        <v>1.56599160786686</v>
      </c>
      <c r="AE6546" s="5">
        <v>3</v>
      </c>
      <c r="AF6546" s="3">
        <v>0.938818451987042</v>
      </c>
      <c r="AG6546" s="3">
        <v>27.4817058417391</v>
      </c>
      <c r="AH6546" s="3">
        <v>16.0148507177243</v>
      </c>
      <c r="AI6546" s="3">
        <v>11.4577878584532</v>
      </c>
      <c r="AJ6546" s="3">
        <v>8.78539501987838</v>
      </c>
      <c r="AK6546" s="3">
        <v>7.60001719820407</v>
      </c>
      <c r="AL6546" s="3"/>
      <c r="AM6546" s="3">
        <v>100</v>
      </c>
      <c r="AN6546" s="5" t="s">
        <v>56</v>
      </c>
      <c r="AO6546" s="1"/>
      <c r="AP6546" s="1"/>
      <c r="AQ6546" s="1"/>
    </row>
    <row r="6547" spans="1:43">
      <c r="A6547" s="1" t="s">
        <v>16219</v>
      </c>
      <c r="B6547" s="1" t="s">
        <v>16220</v>
      </c>
      <c r="C6547" s="3">
        <v>6.73150684931507</v>
      </c>
      <c r="D6547" s="4">
        <v>41780</v>
      </c>
      <c r="E6547" s="3">
        <v>0.8048749269</v>
      </c>
      <c r="F6547" s="5" t="s">
        <v>16221</v>
      </c>
      <c r="G6547" s="5">
        <v>276</v>
      </c>
      <c r="H6547" s="5" t="s">
        <v>93</v>
      </c>
      <c r="I6547" s="3">
        <v>11.8990284812754</v>
      </c>
      <c r="J6547" s="3">
        <v>22.15</v>
      </c>
      <c r="K6547" s="3">
        <v>4.26305609284332</v>
      </c>
      <c r="L6547" s="3">
        <v>10.009910802775</v>
      </c>
      <c r="M6547" s="3">
        <v>6.06012907287894</v>
      </c>
      <c r="N6547" s="3">
        <v>23.4031936127745</v>
      </c>
      <c r="O6547" s="3">
        <v>11.5470573628011</v>
      </c>
      <c r="P6547" s="3">
        <v>46.9818913480885</v>
      </c>
      <c r="Q6547" s="3">
        <v>10.2331288343558</v>
      </c>
      <c r="R6547" s="3">
        <v>59.3395252837977</v>
      </c>
      <c r="S6547" s="3">
        <v>14.5820933594082</v>
      </c>
      <c r="T6547" s="3">
        <v>87.4007411328745</v>
      </c>
      <c r="U6547" s="3">
        <v>16.0723514211886</v>
      </c>
      <c r="V6547" s="3">
        <v>95.4042081949059</v>
      </c>
      <c r="W6547" s="3">
        <v>23.8716793822961</v>
      </c>
      <c r="X6547" s="3">
        <v>90.2621722846442</v>
      </c>
      <c r="Y6547" s="3">
        <v>24.7047142581888</v>
      </c>
      <c r="Z6547" s="3">
        <v>93.7662337662338</v>
      </c>
      <c r="AA6547" s="3">
        <v>0.0706799626543248</v>
      </c>
      <c r="AB6547" s="3">
        <v>0.0941785959592875</v>
      </c>
      <c r="AC6547" s="3">
        <v>-9.31313617055382</v>
      </c>
      <c r="AD6547" s="3">
        <v>0.792715147705347</v>
      </c>
      <c r="AE6547" s="5">
        <v>3</v>
      </c>
      <c r="AF6547" s="3">
        <v>0.343363203366943</v>
      </c>
      <c r="AG6547" s="3">
        <v>8.61293210287681</v>
      </c>
      <c r="AH6547" s="3">
        <v>5.59325670344855</v>
      </c>
      <c r="AI6547" s="3">
        <v>4.7639433932011</v>
      </c>
      <c r="AJ6547" s="3">
        <v>4.24231630618432</v>
      </c>
      <c r="AK6547" s="3">
        <v>5.24234722991466</v>
      </c>
      <c r="AL6547" s="3"/>
      <c r="AM6547" s="3"/>
      <c r="AN6547" s="5" t="s">
        <v>46</v>
      </c>
      <c r="AO6547" s="1"/>
      <c r="AP6547" s="1"/>
      <c r="AQ6547" s="1"/>
    </row>
    <row r="6548" spans="1:43">
      <c r="A6548" s="1" t="s">
        <v>16222</v>
      </c>
      <c r="B6548" s="1" t="s">
        <v>16223</v>
      </c>
      <c r="C6548" s="3">
        <v>6.44383561643836</v>
      </c>
      <c r="D6548" s="4">
        <v>41885</v>
      </c>
      <c r="E6548" s="3">
        <v>4.1789602847</v>
      </c>
      <c r="F6548" s="5" t="s">
        <v>3747</v>
      </c>
      <c r="G6548" s="5">
        <v>2058</v>
      </c>
      <c r="H6548" s="5" t="s">
        <v>93</v>
      </c>
      <c r="I6548" s="3">
        <v>11.4162715928287</v>
      </c>
      <c r="J6548" s="3">
        <v>23.95</v>
      </c>
      <c r="K6548" s="3">
        <v>3.87380293138923</v>
      </c>
      <c r="L6548" s="3">
        <v>14.3211100099108</v>
      </c>
      <c r="M6548" s="3">
        <v>5.23985999588223</v>
      </c>
      <c r="N6548" s="3">
        <v>28.1936127744511</v>
      </c>
      <c r="O6548" s="3">
        <v>27.4330767552744</v>
      </c>
      <c r="P6548" s="3">
        <v>7.14285714285714</v>
      </c>
      <c r="Q6548" s="3">
        <v>44.9659671015315</v>
      </c>
      <c r="R6548" s="3">
        <v>3.66357069143447</v>
      </c>
      <c r="S6548" s="3">
        <v>105.632102987026</v>
      </c>
      <c r="T6548" s="3">
        <v>3.22922181048174</v>
      </c>
      <c r="U6548" s="3">
        <v>197.158636726982</v>
      </c>
      <c r="V6548" s="3">
        <v>7.36434108527132</v>
      </c>
      <c r="W6548" s="3">
        <v>178.574834798011</v>
      </c>
      <c r="X6548" s="3">
        <v>4.55680399500624</v>
      </c>
      <c r="Y6548" s="3">
        <v>279.508120649652</v>
      </c>
      <c r="Z6548" s="3">
        <v>1.94805194805195</v>
      </c>
      <c r="AA6548" s="3">
        <v>0.41950607160488</v>
      </c>
      <c r="AB6548" s="3">
        <v>0.392562240411478</v>
      </c>
      <c r="AC6548" s="3">
        <v>-25.2551918338613</v>
      </c>
      <c r="AD6548" s="3">
        <v>1.60833687449992</v>
      </c>
      <c r="AE6548" s="5">
        <v>3</v>
      </c>
      <c r="AF6548" s="3">
        <v>2.79105019641215</v>
      </c>
      <c r="AG6548" s="3">
        <v>101.434553301488</v>
      </c>
      <c r="AH6548" s="3">
        <v>76.1966404625063</v>
      </c>
      <c r="AI6548" s="3">
        <v>39.8767394152406</v>
      </c>
      <c r="AJ6548" s="3">
        <v>37.5962736491088</v>
      </c>
      <c r="AK6548" s="3">
        <v>31.5428157698665</v>
      </c>
      <c r="AL6548" s="3"/>
      <c r="AM6548" s="3"/>
      <c r="AN6548" s="5" t="s">
        <v>46</v>
      </c>
      <c r="AO6548" s="1"/>
      <c r="AP6548" s="1"/>
      <c r="AQ6548" s="1"/>
    </row>
    <row r="6549" spans="1:43">
      <c r="A6549" s="1" t="s">
        <v>16224</v>
      </c>
      <c r="B6549" s="1" t="s">
        <v>16225</v>
      </c>
      <c r="C6549" s="3">
        <v>6.38630136986301</v>
      </c>
      <c r="D6549" s="4">
        <v>41906</v>
      </c>
      <c r="E6549" s="3">
        <v>14.1229670407</v>
      </c>
      <c r="F6549" s="5" t="s">
        <v>16226</v>
      </c>
      <c r="G6549" s="5">
        <v>455</v>
      </c>
      <c r="H6549" s="5" t="s">
        <v>45</v>
      </c>
      <c r="I6549" s="3">
        <v>0.769774566019951</v>
      </c>
      <c r="J6549" s="3">
        <v>55.4140127388535</v>
      </c>
      <c r="K6549" s="3">
        <v>0.619607843137261</v>
      </c>
      <c r="L6549" s="3">
        <v>38.0434782608696</v>
      </c>
      <c r="M6549" s="3">
        <v>-0.287579667340277</v>
      </c>
      <c r="N6549" s="3">
        <v>59.8412698412698</v>
      </c>
      <c r="O6549" s="3">
        <v>-0.595784346024113</v>
      </c>
      <c r="P6549" s="3">
        <v>85.7615894039735</v>
      </c>
      <c r="Q6549" s="3">
        <v>0.195290585283113</v>
      </c>
      <c r="R6549" s="3">
        <v>76.8835616438356</v>
      </c>
      <c r="S6549" s="3">
        <v>10.627763487097</v>
      </c>
      <c r="T6549" s="3">
        <v>34.0866290018832</v>
      </c>
      <c r="U6549" s="3">
        <v>17.0181984360072</v>
      </c>
      <c r="V6549" s="3">
        <v>52.0169851380042</v>
      </c>
      <c r="W6549" s="3">
        <v>22.1865850496886</v>
      </c>
      <c r="X6549" s="3">
        <v>47.1563981042654</v>
      </c>
      <c r="Y6549" s="3">
        <v>21.7988516810154</v>
      </c>
      <c r="Z6549" s="3">
        <v>63.7130801687764</v>
      </c>
      <c r="AA6549" s="3">
        <v>0.128736949772483</v>
      </c>
      <c r="AB6549" s="3">
        <v>0.185125695101031</v>
      </c>
      <c r="AC6549" s="3">
        <v>-4.71727831154513</v>
      </c>
      <c r="AD6549" s="3">
        <v>1.46152085989975</v>
      </c>
      <c r="AE6549" s="5">
        <v>3</v>
      </c>
      <c r="AF6549" s="3">
        <v>0.50684026747246</v>
      </c>
      <c r="AG6549" s="3">
        <v>8.18931428888057</v>
      </c>
      <c r="AH6549" s="3">
        <v>7.82016277304083</v>
      </c>
      <c r="AI6549" s="3">
        <v>6.29269576470739</v>
      </c>
      <c r="AJ6549" s="3">
        <v>3.99010575644516</v>
      </c>
      <c r="AK6549" s="3">
        <v>5.24396077825013</v>
      </c>
      <c r="AL6549" s="3"/>
      <c r="AM6549" s="3"/>
      <c r="AN6549" s="5" t="s">
        <v>46</v>
      </c>
      <c r="AO6549" s="1"/>
      <c r="AP6549" s="1"/>
      <c r="AQ6549" s="1"/>
    </row>
    <row r="6550" spans="1:43">
      <c r="A6550" s="1" t="s">
        <v>16227</v>
      </c>
      <c r="B6550" s="1" t="s">
        <v>16228</v>
      </c>
      <c r="C6550" s="3">
        <v>6.16164383561644</v>
      </c>
      <c r="D6550" s="4">
        <v>41988</v>
      </c>
      <c r="E6550" s="3">
        <v>13.6940356803</v>
      </c>
      <c r="F6550" s="5" t="s">
        <v>4729</v>
      </c>
      <c r="G6550" s="5">
        <v>653</v>
      </c>
      <c r="H6550" s="5" t="s">
        <v>50</v>
      </c>
      <c r="I6550" s="3">
        <v>0.378373833347346</v>
      </c>
      <c r="J6550" s="3">
        <v>9.06654756587762</v>
      </c>
      <c r="K6550" s="3">
        <v>-0.0502344273275196</v>
      </c>
      <c r="L6550" s="3">
        <v>81.1420982735724</v>
      </c>
      <c r="M6550" s="3">
        <v>0.0586706897996711</v>
      </c>
      <c r="N6550" s="3">
        <v>26.1353517364203</v>
      </c>
      <c r="O6550" s="3">
        <v>-0.682196339434286</v>
      </c>
      <c r="P6550" s="3">
        <v>94.4723618090452</v>
      </c>
      <c r="Q6550" s="3">
        <v>0.31089824384505</v>
      </c>
      <c r="R6550" s="3">
        <v>88.266537904394</v>
      </c>
      <c r="S6550" s="3">
        <v>2.86945282205944</v>
      </c>
      <c r="T6550" s="3">
        <v>15.0282485875706</v>
      </c>
      <c r="U6550" s="3">
        <v>8.56675154601674</v>
      </c>
      <c r="V6550" s="3">
        <v>14.2414860681115</v>
      </c>
      <c r="W6550" s="3">
        <v>19.5234281137365</v>
      </c>
      <c r="X6550" s="3">
        <v>5.39374325782093</v>
      </c>
      <c r="Y6550" s="3">
        <v>21.3273761444695</v>
      </c>
      <c r="Z6550" s="3">
        <v>25.8169934640523</v>
      </c>
      <c r="AA6550" s="3">
        <v>0.0861644980997275</v>
      </c>
      <c r="AB6550" s="3">
        <v>0.52151306360341</v>
      </c>
      <c r="AC6550" s="3">
        <v>-1.92995591048998</v>
      </c>
      <c r="AD6550" s="3">
        <v>3.16768531542293</v>
      </c>
      <c r="AE6550" s="5">
        <v>2</v>
      </c>
      <c r="AF6550" s="3">
        <v>0.483446540353961</v>
      </c>
      <c r="AG6550" s="3">
        <v>3.90620792215157</v>
      </c>
      <c r="AH6550" s="3">
        <v>4.51400922132308</v>
      </c>
      <c r="AI6550" s="3">
        <v>6.02642523817865</v>
      </c>
      <c r="AJ6550" s="3">
        <v>3.42763713261813</v>
      </c>
      <c r="AK6550" s="3">
        <v>5.07862699829493</v>
      </c>
      <c r="AL6550" s="3"/>
      <c r="AM6550" s="3"/>
      <c r="AN6550" s="5" t="s">
        <v>46</v>
      </c>
      <c r="AO6550" s="1"/>
      <c r="AP6550" s="1"/>
      <c r="AQ6550" s="1"/>
    </row>
    <row r="6551" spans="1:43">
      <c r="A6551" s="1" t="s">
        <v>16229</v>
      </c>
      <c r="B6551" s="1" t="s">
        <v>16230</v>
      </c>
      <c r="C6551" s="3">
        <v>5.89315068493151</v>
      </c>
      <c r="D6551" s="4">
        <v>42086</v>
      </c>
      <c r="E6551" s="3">
        <v>1.6863728386</v>
      </c>
      <c r="F6551" s="5" t="s">
        <v>2699</v>
      </c>
      <c r="G6551" s="5">
        <v>771</v>
      </c>
      <c r="H6551" s="5" t="s">
        <v>55</v>
      </c>
      <c r="I6551" s="3">
        <v>10.5387591345465</v>
      </c>
      <c r="J6551" s="3">
        <v>48.6993345432547</v>
      </c>
      <c r="K6551" s="3">
        <v>2.58643617021276</v>
      </c>
      <c r="L6551" s="3">
        <v>50.225988700565</v>
      </c>
      <c r="M6551" s="3">
        <v>2.82572475841386</v>
      </c>
      <c r="N6551" s="3">
        <v>70.9754637941353</v>
      </c>
      <c r="O6551" s="3">
        <v>25.388053636733</v>
      </c>
      <c r="P6551" s="3">
        <v>20.5298013245033</v>
      </c>
      <c r="Q6551" s="3">
        <v>35.8545390508057</v>
      </c>
      <c r="R6551" s="3">
        <v>16.844512195122</v>
      </c>
      <c r="S6551" s="3">
        <v>94.1731688900076</v>
      </c>
      <c r="T6551" s="3">
        <v>13.18359375</v>
      </c>
      <c r="U6551" s="3">
        <v>201.524330662498</v>
      </c>
      <c r="V6551" s="3">
        <v>14.6341463414634</v>
      </c>
      <c r="W6551" s="3">
        <v>122.930212397052</v>
      </c>
      <c r="X6551" s="3">
        <v>42.0701168614357</v>
      </c>
      <c r="Y6551" s="3">
        <v>102.3740818468</v>
      </c>
      <c r="Z6551" s="3">
        <v>71.3097713097713</v>
      </c>
      <c r="AA6551" s="3">
        <v>0.321058773181419</v>
      </c>
      <c r="AB6551" s="3">
        <v>0.26692108726118</v>
      </c>
      <c r="AC6551" s="3">
        <v>-34.4920144946987</v>
      </c>
      <c r="AD6551" s="3">
        <v>0.886303583285647</v>
      </c>
      <c r="AE6551" s="5">
        <v>3</v>
      </c>
      <c r="AF6551" s="3">
        <v>2.27149954303006</v>
      </c>
      <c r="AG6551" s="3">
        <v>107.737403688252</v>
      </c>
      <c r="AH6551" s="3">
        <v>74.8778034201496</v>
      </c>
      <c r="AI6551" s="3">
        <v>27.6215400019499</v>
      </c>
      <c r="AJ6551" s="3">
        <v>20.0669288931295</v>
      </c>
      <c r="AK6551" s="3"/>
      <c r="AL6551" s="3"/>
      <c r="AM6551" s="3"/>
      <c r="AN6551" s="5" t="s">
        <v>46</v>
      </c>
      <c r="AO6551" s="1"/>
      <c r="AP6551" s="1"/>
      <c r="AQ6551" s="1"/>
    </row>
    <row r="6552" spans="1:43">
      <c r="A6552" s="1" t="s">
        <v>16231</v>
      </c>
      <c r="B6552" s="1" t="s">
        <v>16232</v>
      </c>
      <c r="C6552" s="3">
        <v>15.9561643835616</v>
      </c>
      <c r="D6552" s="4">
        <v>38413</v>
      </c>
      <c r="E6552" s="3">
        <v>3.9142726564</v>
      </c>
      <c r="F6552" s="5" t="s">
        <v>10128</v>
      </c>
      <c r="G6552" s="5">
        <v>2974</v>
      </c>
      <c r="H6552" s="5" t="s">
        <v>55</v>
      </c>
      <c r="I6552" s="3">
        <v>-1.76608026388125</v>
      </c>
      <c r="J6552" s="3">
        <v>96.7332123411978</v>
      </c>
      <c r="K6552" s="3">
        <v>-1.27762430939227</v>
      </c>
      <c r="L6552" s="3">
        <v>97.5706214689266</v>
      </c>
      <c r="M6552" s="3">
        <v>-2.84102494392714</v>
      </c>
      <c r="N6552" s="3">
        <v>94.6738479952124</v>
      </c>
      <c r="O6552" s="3">
        <v>-0.390216709636969</v>
      </c>
      <c r="P6552" s="3">
        <v>96.8211920529801</v>
      </c>
      <c r="Q6552" s="3">
        <v>-6.2007874015748</v>
      </c>
      <c r="R6552" s="3">
        <v>97.8658536585366</v>
      </c>
      <c r="S6552" s="3">
        <v>13.6237183053811</v>
      </c>
      <c r="T6552" s="3">
        <v>98.4375</v>
      </c>
      <c r="U6552" s="3">
        <v>68.0183356840621</v>
      </c>
      <c r="V6552" s="3">
        <v>91.1924119241192</v>
      </c>
      <c r="W6552" s="3">
        <v>50.5370682392586</v>
      </c>
      <c r="X6552" s="3">
        <v>90.4841402337229</v>
      </c>
      <c r="Y6552" s="3">
        <v>64.121699196326</v>
      </c>
      <c r="Z6552" s="3">
        <v>87.7338877338877</v>
      </c>
      <c r="AA6552" s="3">
        <v>0.0543023273783517</v>
      </c>
      <c r="AB6552" s="3">
        <v>0.118786938141227</v>
      </c>
      <c r="AC6552" s="3">
        <v>-28.6670333700037</v>
      </c>
      <c r="AD6552" s="3">
        <v>0.50857706555106</v>
      </c>
      <c r="AE6552" s="5">
        <v>2</v>
      </c>
      <c r="AF6552" s="3">
        <v>1.20369753892918</v>
      </c>
      <c r="AG6552" s="3">
        <v>21.1037271382777</v>
      </c>
      <c r="AH6552" s="3">
        <v>34.6460190165887</v>
      </c>
      <c r="AI6552" s="3">
        <v>14.0349055161235</v>
      </c>
      <c r="AJ6552" s="3">
        <v>12.8145402527859</v>
      </c>
      <c r="AK6552" s="3">
        <v>15.2492767380548</v>
      </c>
      <c r="AL6552" s="3">
        <v>19.9029494172262</v>
      </c>
      <c r="AM6552" s="3"/>
      <c r="AN6552" s="5" t="s">
        <v>46</v>
      </c>
      <c r="AO6552" s="1"/>
      <c r="AP6552" s="1"/>
      <c r="AQ6552" s="1"/>
    </row>
    <row r="6553" spans="1:43">
      <c r="A6553" s="1" t="s">
        <v>16233</v>
      </c>
      <c r="B6553" s="1" t="s">
        <v>16234</v>
      </c>
      <c r="C6553" s="3">
        <v>14.6520547945205</v>
      </c>
      <c r="D6553" s="4">
        <v>38889</v>
      </c>
      <c r="E6553" s="3">
        <v>1.1570378277</v>
      </c>
      <c r="F6553" s="5" t="s">
        <v>7585</v>
      </c>
      <c r="G6553" s="5">
        <v>617</v>
      </c>
      <c r="H6553" s="5" t="s">
        <v>64</v>
      </c>
      <c r="I6553" s="3">
        <v>0.230568305001961</v>
      </c>
      <c r="J6553" s="3">
        <v>87.3177842565598</v>
      </c>
      <c r="K6553" s="3">
        <v>0.041172709511232</v>
      </c>
      <c r="L6553" s="3">
        <v>49.4169096209913</v>
      </c>
      <c r="M6553" s="3">
        <v>0.17781456314675</v>
      </c>
      <c r="N6553" s="3">
        <v>82.9446064139942</v>
      </c>
      <c r="O6553" s="3">
        <v>0.520760787997005</v>
      </c>
      <c r="P6553" s="3">
        <v>89.9122807017544</v>
      </c>
      <c r="Q6553" s="3">
        <v>0.958529510202157</v>
      </c>
      <c r="R6553" s="3">
        <v>91.4201183431953</v>
      </c>
      <c r="S6553" s="3">
        <v>1.6842624569983</v>
      </c>
      <c r="T6553" s="3">
        <v>92.0539730134932</v>
      </c>
      <c r="U6553" s="3">
        <v>3.92432757296322</v>
      </c>
      <c r="V6553" s="3">
        <v>90.8950617283951</v>
      </c>
      <c r="W6553" s="3">
        <v>7.16947038581784</v>
      </c>
      <c r="X6553" s="3">
        <v>87.962962962963</v>
      </c>
      <c r="Y6553" s="3">
        <v>14.0164505594334</v>
      </c>
      <c r="Z6553" s="3">
        <v>86.4661654135338</v>
      </c>
      <c r="AA6553" s="3">
        <v>-0.608379227679127</v>
      </c>
      <c r="AB6553" s="3">
        <v>0.705050486400781</v>
      </c>
      <c r="AC6553" s="3">
        <v>0</v>
      </c>
      <c r="AD6553" s="3"/>
      <c r="AE6553" s="5"/>
      <c r="AF6553" s="3">
        <v>0.190397775233688</v>
      </c>
      <c r="AG6553" s="3">
        <v>1.26317680031742</v>
      </c>
      <c r="AH6553" s="3">
        <v>1.42800327047614</v>
      </c>
      <c r="AI6553" s="3">
        <v>1.7636396859481</v>
      </c>
      <c r="AJ6553" s="3">
        <v>2.02875709486963</v>
      </c>
      <c r="AK6553" s="3">
        <v>2.10250332427793</v>
      </c>
      <c r="AL6553" s="3">
        <v>2.41557618991302</v>
      </c>
      <c r="AM6553" s="3"/>
      <c r="AN6553" s="5" t="s">
        <v>206</v>
      </c>
      <c r="AO6553" s="1"/>
      <c r="AP6553" s="1"/>
      <c r="AQ6553" s="1"/>
    </row>
    <row r="6554" spans="1:43">
      <c r="A6554" s="1" t="s">
        <v>16235</v>
      </c>
      <c r="B6554" s="1" t="s">
        <v>16236</v>
      </c>
      <c r="C6554" s="3">
        <v>13.9095890410959</v>
      </c>
      <c r="D6554" s="4">
        <v>39160</v>
      </c>
      <c r="E6554" s="3">
        <v>12.8412979103</v>
      </c>
      <c r="F6554" s="5" t="s">
        <v>4508</v>
      </c>
      <c r="G6554" s="5">
        <v>1430</v>
      </c>
      <c r="H6554" s="5" t="s">
        <v>55</v>
      </c>
      <c r="I6554" s="3">
        <v>6.58452722063037</v>
      </c>
      <c r="J6554" s="3">
        <v>72.8372655777374</v>
      </c>
      <c r="K6554" s="3">
        <v>0.29118360744137</v>
      </c>
      <c r="L6554" s="3">
        <v>86.7231638418079</v>
      </c>
      <c r="M6554" s="3">
        <v>2.24848818031887</v>
      </c>
      <c r="N6554" s="3">
        <v>74.9251944943148</v>
      </c>
      <c r="O6554" s="3">
        <v>7.04103124839345</v>
      </c>
      <c r="P6554" s="3">
        <v>88.2781456953642</v>
      </c>
      <c r="Q6554" s="3">
        <v>10.7675862927086</v>
      </c>
      <c r="R6554" s="3">
        <v>84.2987804878049</v>
      </c>
      <c r="S6554" s="3">
        <v>39.380326949112</v>
      </c>
      <c r="T6554" s="3">
        <v>85.546875</v>
      </c>
      <c r="U6554" s="3">
        <v>155.132673083097</v>
      </c>
      <c r="V6554" s="3">
        <v>41.0569105691057</v>
      </c>
      <c r="W6554" s="3">
        <v>123.436003619056</v>
      </c>
      <c r="X6554" s="3">
        <v>41.7362270450751</v>
      </c>
      <c r="Y6554" s="3">
        <v>113.336933322853</v>
      </c>
      <c r="Z6554" s="3">
        <v>65.6964656964657</v>
      </c>
      <c r="AA6554" s="3">
        <v>0.174814406569149</v>
      </c>
      <c r="AB6554" s="3">
        <v>0.229685885035621</v>
      </c>
      <c r="AC6554" s="3">
        <v>-30.1559624140269</v>
      </c>
      <c r="AD6554" s="3">
        <v>1.01700912428257</v>
      </c>
      <c r="AE6554" s="5">
        <v>5</v>
      </c>
      <c r="AF6554" s="3">
        <v>2.25769112235849</v>
      </c>
      <c r="AG6554" s="3">
        <v>66.1384471755719</v>
      </c>
      <c r="AH6554" s="3">
        <v>64.4390297419181</v>
      </c>
      <c r="AI6554" s="3">
        <v>30.3463847619403</v>
      </c>
      <c r="AJ6554" s="3">
        <v>22.8910854941312</v>
      </c>
      <c r="AK6554" s="3">
        <v>22.5690129182601</v>
      </c>
      <c r="AL6554" s="3">
        <v>24.0275155486562</v>
      </c>
      <c r="AM6554" s="3"/>
      <c r="AN6554" s="5" t="s">
        <v>46</v>
      </c>
      <c r="AO6554" s="1"/>
      <c r="AP6554" s="1"/>
      <c r="AQ6554" s="1"/>
    </row>
    <row r="6555" spans="1:43">
      <c r="A6555" s="1" t="s">
        <v>16237</v>
      </c>
      <c r="B6555" s="1" t="s">
        <v>16238</v>
      </c>
      <c r="C6555" s="3">
        <v>12.7150684931507</v>
      </c>
      <c r="D6555" s="4">
        <v>39596</v>
      </c>
      <c r="E6555" s="3">
        <v>12.0724106042</v>
      </c>
      <c r="F6555" s="5" t="s">
        <v>4034</v>
      </c>
      <c r="G6555" s="5">
        <v>898</v>
      </c>
      <c r="H6555" s="5" t="s">
        <v>71</v>
      </c>
      <c r="I6555" s="3">
        <v>-0.0603864734299499</v>
      </c>
      <c r="J6555" s="3">
        <v>55.3459119496855</v>
      </c>
      <c r="K6555" s="3">
        <v>0.0671817265703708</v>
      </c>
      <c r="L6555" s="3">
        <v>44.6540880503145</v>
      </c>
      <c r="M6555" s="3">
        <v>-0.666888962987675</v>
      </c>
      <c r="N6555" s="3">
        <v>61.0062893081761</v>
      </c>
      <c r="O6555" s="3">
        <v>0.107534108475029</v>
      </c>
      <c r="P6555" s="3">
        <v>57.5949367088608</v>
      </c>
      <c r="Q6555" s="3">
        <v>0.948830904778029</v>
      </c>
      <c r="R6555" s="3">
        <v>37.8205128205128</v>
      </c>
      <c r="S6555" s="3">
        <v>4.99048424614082</v>
      </c>
      <c r="T6555" s="3">
        <v>26.1744966442953</v>
      </c>
      <c r="U6555" s="3">
        <v>11.5546406931214</v>
      </c>
      <c r="V6555" s="3">
        <v>28.7769784172662</v>
      </c>
      <c r="W6555" s="3">
        <v>15.8170539255376</v>
      </c>
      <c r="X6555" s="3">
        <v>51.7985611510791</v>
      </c>
      <c r="Y6555" s="3">
        <v>22.999293563094</v>
      </c>
      <c r="Z6555" s="3">
        <v>27.7777777777778</v>
      </c>
      <c r="AA6555" s="3">
        <v>0.0857355385492691</v>
      </c>
      <c r="AB6555" s="3">
        <v>0.215073326610645</v>
      </c>
      <c r="AC6555" s="3">
        <v>-2.27453054747421</v>
      </c>
      <c r="AD6555" s="3">
        <v>2.20138627964868</v>
      </c>
      <c r="AE6555" s="5">
        <v>2</v>
      </c>
      <c r="AF6555" s="3">
        <v>0.395653035975903</v>
      </c>
      <c r="AG6555" s="3">
        <v>4.30265642494458</v>
      </c>
      <c r="AH6555" s="3">
        <v>5.66441935416861</v>
      </c>
      <c r="AI6555" s="3">
        <v>4.55486294763934</v>
      </c>
      <c r="AJ6555" s="3">
        <v>4.22035146623581</v>
      </c>
      <c r="AK6555" s="3">
        <v>5.36555762595448</v>
      </c>
      <c r="AL6555" s="3">
        <v>9.23130078016299</v>
      </c>
      <c r="AM6555" s="3"/>
      <c r="AN6555" s="5" t="s">
        <v>46</v>
      </c>
      <c r="AO6555" s="1"/>
      <c r="AP6555" s="1"/>
      <c r="AQ6555" s="1"/>
    </row>
    <row r="6556" spans="1:43">
      <c r="A6556" s="1" t="s">
        <v>16239</v>
      </c>
      <c r="B6556" s="1" t="s">
        <v>16240</v>
      </c>
      <c r="C6556" s="3">
        <v>12.1397260273973</v>
      </c>
      <c r="D6556" s="4">
        <v>39806</v>
      </c>
      <c r="E6556" s="3">
        <v>0.1279379087</v>
      </c>
      <c r="F6556" s="5" t="s">
        <v>1189</v>
      </c>
      <c r="G6556" s="5">
        <v>1374</v>
      </c>
      <c r="H6556" s="5" t="s">
        <v>93</v>
      </c>
      <c r="I6556" s="3">
        <v>4.05808633379748</v>
      </c>
      <c r="J6556" s="3">
        <v>58.55</v>
      </c>
      <c r="K6556" s="3">
        <v>1.98372081688356</v>
      </c>
      <c r="L6556" s="3">
        <v>44.796828543112</v>
      </c>
      <c r="M6556" s="3">
        <v>-0.257412527409665</v>
      </c>
      <c r="N6556" s="3">
        <v>87.2754491017964</v>
      </c>
      <c r="O6556" s="3">
        <v>11.9529159978598</v>
      </c>
      <c r="P6556" s="3">
        <v>45.5734406438632</v>
      </c>
      <c r="Q6556" s="3">
        <v>12.8647715626517</v>
      </c>
      <c r="R6556" s="3">
        <v>50.8771929824561</v>
      </c>
      <c r="S6556" s="3">
        <v>48.4287437043343</v>
      </c>
      <c r="T6556" s="3">
        <v>43.9385918475384</v>
      </c>
      <c r="U6556" s="3">
        <v>98.1251775400057</v>
      </c>
      <c r="V6556" s="3">
        <v>41.3621262458472</v>
      </c>
      <c r="W6556" s="3">
        <v>58.1557067271353</v>
      </c>
      <c r="X6556" s="3">
        <v>52.4968789013733</v>
      </c>
      <c r="Y6556" s="3">
        <v>61.0901532065594</v>
      </c>
      <c r="Z6556" s="3">
        <v>61.6883116883117</v>
      </c>
      <c r="AA6556" s="3">
        <v>0.193544854390759</v>
      </c>
      <c r="AB6556" s="3">
        <v>0.131057612659891</v>
      </c>
      <c r="AC6556" s="3">
        <v>-33.914845264354</v>
      </c>
      <c r="AD6556" s="3">
        <v>0.48583807061316</v>
      </c>
      <c r="AE6556" s="5">
        <v>7</v>
      </c>
      <c r="AF6556" s="3">
        <v>1.11107933139318</v>
      </c>
      <c r="AG6556" s="3">
        <v>34.0263196136884</v>
      </c>
      <c r="AH6556" s="3">
        <v>39.9487101407235</v>
      </c>
      <c r="AI6556" s="3">
        <v>12.5128777412912</v>
      </c>
      <c r="AJ6556" s="3">
        <v>8.97415511080868</v>
      </c>
      <c r="AK6556" s="3">
        <v>13.7965339290907</v>
      </c>
      <c r="AL6556" s="3">
        <v>15.8901315743982</v>
      </c>
      <c r="AM6556" s="3"/>
      <c r="AN6556" s="5" t="s">
        <v>46</v>
      </c>
      <c r="AO6556" s="1"/>
      <c r="AP6556" s="1"/>
      <c r="AQ6556" s="1"/>
    </row>
    <row r="6557" spans="1:43">
      <c r="A6557" s="1" t="s">
        <v>16241</v>
      </c>
      <c r="B6557" s="1" t="s">
        <v>16242</v>
      </c>
      <c r="C6557" s="3">
        <v>11.5835616438356</v>
      </c>
      <c r="D6557" s="4">
        <v>40009</v>
      </c>
      <c r="E6557" s="3">
        <v>2.2470222845</v>
      </c>
      <c r="F6557" s="5" t="s">
        <v>4508</v>
      </c>
      <c r="G6557" s="5">
        <v>2330</v>
      </c>
      <c r="H6557" s="5" t="s">
        <v>93</v>
      </c>
      <c r="I6557" s="3">
        <v>9.55338153977031</v>
      </c>
      <c r="J6557" s="3">
        <v>32.3</v>
      </c>
      <c r="K6557" s="3">
        <v>1.15068923536111</v>
      </c>
      <c r="L6557" s="3">
        <v>63.4786917740337</v>
      </c>
      <c r="M6557" s="3">
        <v>4.9765640921133</v>
      </c>
      <c r="N6557" s="3">
        <v>29.5409181636727</v>
      </c>
      <c r="O6557" s="3">
        <v>13.8286118354179</v>
      </c>
      <c r="P6557" s="3">
        <v>41.3480885311871</v>
      </c>
      <c r="Q6557" s="3">
        <v>20.9542594157979</v>
      </c>
      <c r="R6557" s="3">
        <v>34.8297213622291</v>
      </c>
      <c r="S6557" s="3">
        <v>51.1768503844574</v>
      </c>
      <c r="T6557" s="3">
        <v>41.2387506617258</v>
      </c>
      <c r="U6557" s="3">
        <v>169.442410293964</v>
      </c>
      <c r="V6557" s="3">
        <v>13.5658914728682</v>
      </c>
      <c r="W6557" s="3">
        <v>137.733062580764</v>
      </c>
      <c r="X6557" s="3">
        <v>15.230961298377</v>
      </c>
      <c r="Y6557" s="3">
        <v>175.730649823359</v>
      </c>
      <c r="Z6557" s="3">
        <v>17.6623376623377</v>
      </c>
      <c r="AA6557" s="3">
        <v>0.222261600422987</v>
      </c>
      <c r="AB6557" s="3">
        <v>0.264889943840977</v>
      </c>
      <c r="AC6557" s="3">
        <v>-30.1095036367996</v>
      </c>
      <c r="AD6557" s="3">
        <v>1.1090681350684</v>
      </c>
      <c r="AE6557" s="5">
        <v>7</v>
      </c>
      <c r="AF6557" s="3">
        <v>2.41645957926677</v>
      </c>
      <c r="AG6557" s="3">
        <v>71.3107716017132</v>
      </c>
      <c r="AH6557" s="3">
        <v>68.3734871455968</v>
      </c>
      <c r="AI6557" s="3">
        <v>31.9999274734758</v>
      </c>
      <c r="AJ6557" s="3">
        <v>27.3730654359867</v>
      </c>
      <c r="AK6557" s="3">
        <v>29.6543052349419</v>
      </c>
      <c r="AL6557" s="3">
        <v>29.9378506647914</v>
      </c>
      <c r="AM6557" s="3"/>
      <c r="AN6557" s="5" t="s">
        <v>46</v>
      </c>
      <c r="AO6557" s="1"/>
      <c r="AP6557" s="1"/>
      <c r="AQ6557" s="1"/>
    </row>
    <row r="6558" spans="1:43">
      <c r="A6558" s="1" t="s">
        <v>16243</v>
      </c>
      <c r="B6558" s="1" t="s">
        <v>16244</v>
      </c>
      <c r="C6558" s="3">
        <v>11.1232876712329</v>
      </c>
      <c r="D6558" s="4">
        <v>40177</v>
      </c>
      <c r="E6558" s="3">
        <v>2.7453378256</v>
      </c>
      <c r="F6558" s="5" t="s">
        <v>16245</v>
      </c>
      <c r="G6558" s="5">
        <v>1084</v>
      </c>
      <c r="H6558" s="5" t="s">
        <v>60</v>
      </c>
      <c r="I6558" s="3">
        <v>9.7835266924479</v>
      </c>
      <c r="J6558" s="3">
        <v>22.6190476190476</v>
      </c>
      <c r="K6558" s="3">
        <v>4.105547125274</v>
      </c>
      <c r="L6558" s="3">
        <v>11.9846596356663</v>
      </c>
      <c r="M6558" s="3">
        <v>4.40921581061088</v>
      </c>
      <c r="N6558" s="3">
        <v>23.5410484668645</v>
      </c>
      <c r="O6558" s="3">
        <v>17.3301662707839</v>
      </c>
      <c r="P6558" s="3">
        <v>18.9655172413793</v>
      </c>
      <c r="Q6558" s="3">
        <v>29.5734746340696</v>
      </c>
      <c r="R6558" s="3">
        <v>8.58638743455497</v>
      </c>
      <c r="S6558" s="3">
        <v>59.3213778867243</v>
      </c>
      <c r="T6558" s="3">
        <v>18.1159420289855</v>
      </c>
      <c r="U6558" s="3">
        <v>104.690866898724</v>
      </c>
      <c r="V6558" s="3">
        <v>21.0526315789474</v>
      </c>
      <c r="W6558" s="3">
        <v>87.1060606060606</v>
      </c>
      <c r="X6558" s="3">
        <v>15</v>
      </c>
      <c r="Y6558" s="3">
        <v>183.494031221304</v>
      </c>
      <c r="Z6558" s="3">
        <v>6.47249190938511</v>
      </c>
      <c r="AA6558" s="3">
        <v>0.306436523551484</v>
      </c>
      <c r="AB6558" s="3">
        <v>0.232641496884774</v>
      </c>
      <c r="AC6558" s="3">
        <v>-21.7518144300555</v>
      </c>
      <c r="AD6558" s="3">
        <v>1.06553303956012</v>
      </c>
      <c r="AE6558" s="5">
        <v>3</v>
      </c>
      <c r="AF6558" s="3">
        <v>1.65149104911931</v>
      </c>
      <c r="AG6558" s="3">
        <v>45.486037021923</v>
      </c>
      <c r="AH6558" s="3">
        <v>47.2717793265794</v>
      </c>
      <c r="AI6558" s="3">
        <v>23.264481785762</v>
      </c>
      <c r="AJ6558" s="3">
        <v>26.1333309746129</v>
      </c>
      <c r="AK6558" s="3">
        <v>17.1509238918243</v>
      </c>
      <c r="AL6558" s="3">
        <v>18.4165778907196</v>
      </c>
      <c r="AM6558" s="3"/>
      <c r="AN6558" s="5" t="s">
        <v>46</v>
      </c>
      <c r="AO6558" s="1"/>
      <c r="AP6558" s="1"/>
      <c r="AQ6558" s="1"/>
    </row>
    <row r="6559" spans="1:43">
      <c r="A6559" s="1" t="s">
        <v>16246</v>
      </c>
      <c r="B6559" s="1" t="s">
        <v>16247</v>
      </c>
      <c r="C6559" s="3">
        <v>9.87123287671233</v>
      </c>
      <c r="D6559" s="4">
        <v>40634</v>
      </c>
      <c r="E6559" s="3">
        <v>0.1855312236</v>
      </c>
      <c r="F6559" s="5" t="s">
        <v>16248</v>
      </c>
      <c r="G6559" s="5">
        <v>612</v>
      </c>
      <c r="H6559" s="5" t="s">
        <v>55</v>
      </c>
      <c r="I6559" s="3">
        <v>4.77637130801688</v>
      </c>
      <c r="J6559" s="3">
        <v>80.0362976406534</v>
      </c>
      <c r="K6559" s="3">
        <v>2.30718523401449</v>
      </c>
      <c r="L6559" s="3">
        <v>56.3841807909604</v>
      </c>
      <c r="M6559" s="3">
        <v>2.7474346242966</v>
      </c>
      <c r="N6559" s="3">
        <v>71.3345302214243</v>
      </c>
      <c r="O6559" s="3">
        <v>3.1571950814224</v>
      </c>
      <c r="P6559" s="3">
        <v>93.9072847682119</v>
      </c>
      <c r="Q6559" s="3">
        <v>-2.95450992652807</v>
      </c>
      <c r="R6559" s="3">
        <v>96.7225609756098</v>
      </c>
      <c r="S6559" s="3">
        <v>21.2525812811631</v>
      </c>
      <c r="T6559" s="3">
        <v>96.19140625</v>
      </c>
      <c r="U6559" s="3">
        <v>68.9741762401201</v>
      </c>
      <c r="V6559" s="3">
        <v>90.9214092140921</v>
      </c>
      <c r="W6559" s="3">
        <v>28.5431941029398</v>
      </c>
      <c r="X6559" s="3">
        <v>97.1619365609349</v>
      </c>
      <c r="Y6559" s="3">
        <v>63.3560044995768</v>
      </c>
      <c r="Z6559" s="3">
        <v>88.3575883575884</v>
      </c>
      <c r="AA6559" s="3">
        <v>0.109803648999659</v>
      </c>
      <c r="AB6559" s="3">
        <v>0.0812378682666582</v>
      </c>
      <c r="AC6559" s="3">
        <v>-31.2329266071754</v>
      </c>
      <c r="AD6559" s="3">
        <v>0.278983995603583</v>
      </c>
      <c r="AE6559" s="5">
        <v>5</v>
      </c>
      <c r="AF6559" s="3">
        <v>0.672105795965205</v>
      </c>
      <c r="AG6559" s="3">
        <v>28.677735727966</v>
      </c>
      <c r="AH6559" s="3">
        <v>33.135633506023</v>
      </c>
      <c r="AI6559" s="3">
        <v>9.8982994362254</v>
      </c>
      <c r="AJ6559" s="3">
        <v>6.07009533139014</v>
      </c>
      <c r="AK6559" s="3">
        <v>12.4554982415444</v>
      </c>
      <c r="AL6559" s="3">
        <v>12.2719912466061</v>
      </c>
      <c r="AM6559" s="3"/>
      <c r="AN6559" s="5" t="s">
        <v>46</v>
      </c>
      <c r="AO6559" s="1"/>
      <c r="AP6559" s="1"/>
      <c r="AQ6559" s="1"/>
    </row>
    <row r="6560" spans="1:43">
      <c r="A6560" s="1" t="s">
        <v>16249</v>
      </c>
      <c r="B6560" s="1" t="s">
        <v>16250</v>
      </c>
      <c r="C6560" s="3">
        <v>9.18082191780822</v>
      </c>
      <c r="D6560" s="4">
        <v>40886</v>
      </c>
      <c r="E6560" s="3">
        <v>0.0946342593</v>
      </c>
      <c r="F6560" s="5" t="s">
        <v>16245</v>
      </c>
      <c r="G6560" s="5">
        <v>1084</v>
      </c>
      <c r="H6560" s="5" t="s">
        <v>116</v>
      </c>
      <c r="I6560" s="3">
        <v>8.76360761418232</v>
      </c>
      <c r="J6560" s="3">
        <v>47.6635514018692</v>
      </c>
      <c r="K6560" s="3">
        <v>2.08345225184086</v>
      </c>
      <c r="L6560" s="3">
        <v>59.6330275229358</v>
      </c>
      <c r="M6560" s="3">
        <v>1.29134571816946</v>
      </c>
      <c r="N6560" s="3">
        <v>80.3738317757009</v>
      </c>
      <c r="O6560" s="3">
        <v>9.74472263132057</v>
      </c>
      <c r="P6560" s="3">
        <v>61.5</v>
      </c>
      <c r="Q6560" s="3">
        <v>12.0060124005762</v>
      </c>
      <c r="R6560" s="3">
        <v>55.026455026455</v>
      </c>
      <c r="S6560" s="3">
        <v>39.8936170212766</v>
      </c>
      <c r="T6560" s="3">
        <v>69.9386503067485</v>
      </c>
      <c r="U6560" s="3">
        <v>88.1140212475018</v>
      </c>
      <c r="V6560" s="3">
        <v>61.3445378151261</v>
      </c>
      <c r="W6560" s="3">
        <v>40.7081038552321</v>
      </c>
      <c r="X6560" s="3">
        <v>87.9120879120879</v>
      </c>
      <c r="Y6560" s="3">
        <v>33.562359970127</v>
      </c>
      <c r="Z6560" s="3">
        <v>97.6744186046512</v>
      </c>
      <c r="AA6560" s="3">
        <v>0.181545766354164</v>
      </c>
      <c r="AB6560" s="3">
        <v>0.100255350535759</v>
      </c>
      <c r="AC6560" s="3">
        <v>-38.4486373165618</v>
      </c>
      <c r="AD6560" s="3">
        <v>0.312987142694724</v>
      </c>
      <c r="AE6560" s="5">
        <v>5</v>
      </c>
      <c r="AF6560" s="3">
        <v>0.822161513479108</v>
      </c>
      <c r="AG6560" s="3">
        <v>39.6516830769865</v>
      </c>
      <c r="AH6560" s="3">
        <v>40.0587934184351</v>
      </c>
      <c r="AI6560" s="3">
        <v>9.66549125097869</v>
      </c>
      <c r="AJ6560" s="3">
        <v>9.60901904026883</v>
      </c>
      <c r="AK6560" s="3">
        <v>9.17191046320251</v>
      </c>
      <c r="AL6560" s="3">
        <v>11.5060164521199</v>
      </c>
      <c r="AM6560" s="3"/>
      <c r="AN6560" s="5" t="s">
        <v>46</v>
      </c>
      <c r="AO6560" s="1"/>
      <c r="AP6560" s="1"/>
      <c r="AQ6560" s="1"/>
    </row>
    <row r="6561" spans="1:43">
      <c r="A6561" s="1" t="s">
        <v>16251</v>
      </c>
      <c r="B6561" s="1" t="s">
        <v>16252</v>
      </c>
      <c r="C6561" s="3">
        <v>15.3534246575342</v>
      </c>
      <c r="D6561" s="4">
        <v>38633</v>
      </c>
      <c r="E6561" s="3">
        <v>9.3557016627</v>
      </c>
      <c r="F6561" s="5" t="s">
        <v>16253</v>
      </c>
      <c r="G6561" s="5">
        <v>1014</v>
      </c>
      <c r="H6561" s="5" t="s">
        <v>93</v>
      </c>
      <c r="I6561" s="3">
        <v>11.5169016476983</v>
      </c>
      <c r="J6561" s="3">
        <v>23.6</v>
      </c>
      <c r="K6561" s="3">
        <v>3.17460317460317</v>
      </c>
      <c r="L6561" s="3">
        <v>25.1238850346878</v>
      </c>
      <c r="M6561" s="3">
        <v>7.42043688128936</v>
      </c>
      <c r="N6561" s="3">
        <v>14.6706586826347</v>
      </c>
      <c r="O6561" s="3">
        <v>16.4213513034226</v>
      </c>
      <c r="P6561" s="3">
        <v>34.0543259557344</v>
      </c>
      <c r="Q6561" s="3">
        <v>22.5041985445045</v>
      </c>
      <c r="R6561" s="3">
        <v>31.733746130031</v>
      </c>
      <c r="S6561" s="3">
        <v>55.9197244982781</v>
      </c>
      <c r="T6561" s="3">
        <v>36.3155108523028</v>
      </c>
      <c r="U6561" s="3">
        <v>110.72059059541</v>
      </c>
      <c r="V6561" s="3">
        <v>37.1539313399779</v>
      </c>
      <c r="W6561" s="3">
        <v>91.1486388120541</v>
      </c>
      <c r="X6561" s="3">
        <v>35.0187265917603</v>
      </c>
      <c r="Y6561" s="3">
        <v>103.755431409063</v>
      </c>
      <c r="Z6561" s="3">
        <v>40.7792207792208</v>
      </c>
      <c r="AA6561" s="3">
        <v>0.310458670010144</v>
      </c>
      <c r="AB6561" s="3">
        <v>0.245368608437764</v>
      </c>
      <c r="AC6561" s="3">
        <v>-24.1228650867205</v>
      </c>
      <c r="AD6561" s="3">
        <v>0.997247505739494</v>
      </c>
      <c r="AE6561" s="5">
        <v>5</v>
      </c>
      <c r="AF6561" s="3">
        <v>1.62069790229803</v>
      </c>
      <c r="AG6561" s="3">
        <v>48.2583729210426</v>
      </c>
      <c r="AH6561" s="3">
        <v>47.6343737484425</v>
      </c>
      <c r="AI6561" s="3">
        <v>20.5606478463946</v>
      </c>
      <c r="AJ6561" s="3">
        <v>20.3213319753443</v>
      </c>
      <c r="AK6561" s="3">
        <v>17.7727714766276</v>
      </c>
      <c r="AL6561" s="3">
        <v>15.9401151283663</v>
      </c>
      <c r="AM6561" s="3"/>
      <c r="AN6561" s="5" t="s">
        <v>46</v>
      </c>
      <c r="AO6561" s="1"/>
      <c r="AP6561" s="1"/>
      <c r="AQ6561" s="1"/>
    </row>
    <row r="6562" spans="1:43">
      <c r="A6562" s="1" t="s">
        <v>16254</v>
      </c>
      <c r="B6562" s="1" t="s">
        <v>16255</v>
      </c>
      <c r="C6562" s="3">
        <v>12.8246575342466</v>
      </c>
      <c r="D6562" s="4">
        <v>39556</v>
      </c>
      <c r="E6562" s="3">
        <v>44.8836561791</v>
      </c>
      <c r="F6562" s="5" t="s">
        <v>7731</v>
      </c>
      <c r="G6562" s="5">
        <v>3114</v>
      </c>
      <c r="H6562" s="5" t="s">
        <v>45</v>
      </c>
      <c r="I6562" s="3">
        <v>1.70112535985342</v>
      </c>
      <c r="J6562" s="3">
        <v>36.1464968152866</v>
      </c>
      <c r="K6562" s="3">
        <v>0.70836212854181</v>
      </c>
      <c r="L6562" s="3">
        <v>32.7639751552795</v>
      </c>
      <c r="M6562" s="3">
        <v>1.68338421282161</v>
      </c>
      <c r="N6562" s="3">
        <v>9.20634920634921</v>
      </c>
      <c r="O6562" s="3">
        <v>0.440589932655291</v>
      </c>
      <c r="P6562" s="3">
        <v>75.3311258278146</v>
      </c>
      <c r="Q6562" s="3">
        <v>3.65495954925633</v>
      </c>
      <c r="R6562" s="3">
        <v>37.1575342465753</v>
      </c>
      <c r="S6562" s="3">
        <v>12.3916737668249</v>
      </c>
      <c r="T6562" s="3">
        <v>26.5536723163842</v>
      </c>
      <c r="U6562" s="3">
        <v>25.4025236976923</v>
      </c>
      <c r="V6562" s="3">
        <v>26.7515923566879</v>
      </c>
      <c r="W6562" s="3">
        <v>27.1871650863133</v>
      </c>
      <c r="X6562" s="3">
        <v>30.3317535545024</v>
      </c>
      <c r="Y6562" s="3">
        <v>33.2206874152488</v>
      </c>
      <c r="Z6562" s="3">
        <v>30.379746835443</v>
      </c>
      <c r="AA6562" s="3">
        <v>0.248806569699898</v>
      </c>
      <c r="AB6562" s="3">
        <v>0.310691275075107</v>
      </c>
      <c r="AC6562" s="3">
        <v>-5.53139183055976</v>
      </c>
      <c r="AD6562" s="3">
        <v>1.50604992139087</v>
      </c>
      <c r="AE6562" s="5">
        <v>2</v>
      </c>
      <c r="AF6562" s="3">
        <v>0.641603125504228</v>
      </c>
      <c r="AG6562" s="3">
        <v>10.0719826381466</v>
      </c>
      <c r="AH6562" s="3">
        <v>11.8090991106802</v>
      </c>
      <c r="AI6562" s="3">
        <v>7.82953134150324</v>
      </c>
      <c r="AJ6562" s="3">
        <v>6.24344288447607</v>
      </c>
      <c r="AK6562" s="3">
        <v>7.12657152132627</v>
      </c>
      <c r="AL6562" s="3">
        <v>6.76537641249984</v>
      </c>
      <c r="AM6562" s="3"/>
      <c r="AN6562" s="5" t="s">
        <v>46</v>
      </c>
      <c r="AO6562" s="1"/>
      <c r="AP6562" s="1"/>
      <c r="AQ6562" s="1"/>
    </row>
    <row r="6563" spans="1:43">
      <c r="A6563" s="1" t="s">
        <v>16256</v>
      </c>
      <c r="B6563" s="1" t="s">
        <v>16257</v>
      </c>
      <c r="C6563" s="3">
        <v>12.2</v>
      </c>
      <c r="D6563" s="4">
        <v>39784</v>
      </c>
      <c r="E6563" s="3">
        <v>8.204317007</v>
      </c>
      <c r="F6563" s="5" t="s">
        <v>16258</v>
      </c>
      <c r="G6563" s="5">
        <v>558</v>
      </c>
      <c r="H6563" s="5" t="s">
        <v>55</v>
      </c>
      <c r="I6563" s="3">
        <v>13.8620528133966</v>
      </c>
      <c r="J6563" s="3">
        <v>24.9848759830611</v>
      </c>
      <c r="K6563" s="3">
        <v>3.67043394818212</v>
      </c>
      <c r="L6563" s="3">
        <v>27.6271186440678</v>
      </c>
      <c r="M6563" s="3">
        <v>8.65787562161256</v>
      </c>
      <c r="N6563" s="3">
        <v>19.9880311190904</v>
      </c>
      <c r="O6563" s="3">
        <v>19.847775175644</v>
      </c>
      <c r="P6563" s="3">
        <v>46.2251655629139</v>
      </c>
      <c r="Q6563" s="3">
        <v>30.9440441721096</v>
      </c>
      <c r="R6563" s="3">
        <v>29.6493902439024</v>
      </c>
      <c r="S6563" s="3">
        <v>82.8279979316505</v>
      </c>
      <c r="T6563" s="3">
        <v>24.31640625</v>
      </c>
      <c r="U6563" s="3">
        <v>140.793709757306</v>
      </c>
      <c r="V6563" s="3">
        <v>50.4065040650407</v>
      </c>
      <c r="W6563" s="3">
        <v>117.449401766745</v>
      </c>
      <c r="X6563" s="3">
        <v>46.5776293823038</v>
      </c>
      <c r="Y6563" s="3">
        <v>202.081553398058</v>
      </c>
      <c r="Z6563" s="3">
        <v>20.1663201663202</v>
      </c>
      <c r="AA6563" s="3">
        <v>0.390612905625936</v>
      </c>
      <c r="AB6563" s="3">
        <v>0.254230933113777</v>
      </c>
      <c r="AC6563" s="3">
        <v>-34.5808966861598</v>
      </c>
      <c r="AD6563" s="3">
        <v>0.852882042108066</v>
      </c>
      <c r="AE6563" s="5">
        <v>5</v>
      </c>
      <c r="AF6563" s="3">
        <v>1.98436878045638</v>
      </c>
      <c r="AG6563" s="3">
        <v>79.5015741939074</v>
      </c>
      <c r="AH6563" s="3">
        <v>62.8997542893845</v>
      </c>
      <c r="AI6563" s="3">
        <v>26.7022445510029</v>
      </c>
      <c r="AJ6563" s="3">
        <v>22.284808671542</v>
      </c>
      <c r="AK6563" s="3">
        <v>24.8995211794599</v>
      </c>
      <c r="AL6563" s="3">
        <v>24.0996987011978</v>
      </c>
      <c r="AM6563" s="3"/>
      <c r="AN6563" s="5" t="s">
        <v>46</v>
      </c>
      <c r="AO6563" s="1"/>
      <c r="AP6563" s="1"/>
      <c r="AQ6563" s="1"/>
    </row>
    <row r="6564" spans="1:43">
      <c r="A6564" s="1" t="s">
        <v>16259</v>
      </c>
      <c r="B6564" s="1" t="s">
        <v>16260</v>
      </c>
      <c r="C6564" s="3">
        <v>11.158904109589</v>
      </c>
      <c r="D6564" s="4">
        <v>40164</v>
      </c>
      <c r="E6564" s="3">
        <v>2.5681912327</v>
      </c>
      <c r="F6564" s="5" t="s">
        <v>9465</v>
      </c>
      <c r="G6564" s="5">
        <v>796</v>
      </c>
      <c r="H6564" s="5" t="s">
        <v>55</v>
      </c>
      <c r="I6564" s="3">
        <v>14.8003472222222</v>
      </c>
      <c r="J6564" s="3">
        <v>19.5402298850575</v>
      </c>
      <c r="K6564" s="3">
        <v>2.79828993392926</v>
      </c>
      <c r="L6564" s="3">
        <v>45.4802259887006</v>
      </c>
      <c r="M6564" s="3">
        <v>10.8085462924173</v>
      </c>
      <c r="N6564" s="3">
        <v>9.33572710951526</v>
      </c>
      <c r="O6564" s="3">
        <v>23.1378026070763</v>
      </c>
      <c r="P6564" s="3">
        <v>28.7417218543046</v>
      </c>
      <c r="Q6564" s="3">
        <v>34.5371312309257</v>
      </c>
      <c r="R6564" s="3">
        <v>20.2743902439024</v>
      </c>
      <c r="S6564" s="3">
        <v>71.4193130265716</v>
      </c>
      <c r="T6564" s="3">
        <v>40.91796875</v>
      </c>
      <c r="U6564" s="3">
        <v>128.213977566868</v>
      </c>
      <c r="V6564" s="3">
        <v>58.6720867208672</v>
      </c>
      <c r="W6564" s="3">
        <v>93.7728937728938</v>
      </c>
      <c r="X6564" s="3">
        <v>60.9348914858097</v>
      </c>
      <c r="Y6564" s="3">
        <v>114.343598055105</v>
      </c>
      <c r="Z6564" s="3">
        <v>65.0727650727651</v>
      </c>
      <c r="AA6564" s="3">
        <v>0.307569167253477</v>
      </c>
      <c r="AB6564" s="3">
        <v>0.204978792271679</v>
      </c>
      <c r="AC6564" s="3">
        <v>-28.8612565445026</v>
      </c>
      <c r="AD6564" s="3">
        <v>0.853066612613964</v>
      </c>
      <c r="AE6564" s="5">
        <v>5</v>
      </c>
      <c r="AF6564" s="3">
        <v>1.72351538521581</v>
      </c>
      <c r="AG6564" s="3">
        <v>55.6357296259774</v>
      </c>
      <c r="AH6564" s="3">
        <v>52.2076911707438</v>
      </c>
      <c r="AI6564" s="3">
        <v>21.1065735973171</v>
      </c>
      <c r="AJ6564" s="3">
        <v>21.8867425369084</v>
      </c>
      <c r="AK6564" s="3">
        <v>20.7649426578442</v>
      </c>
      <c r="AL6564" s="3">
        <v>22.3660125791169</v>
      </c>
      <c r="AM6564" s="3"/>
      <c r="AN6564" s="5" t="s">
        <v>46</v>
      </c>
      <c r="AO6564" s="1"/>
      <c r="AP6564" s="1"/>
      <c r="AQ6564" s="1"/>
    </row>
    <row r="6565" spans="1:43">
      <c r="A6565" s="1" t="s">
        <v>16261</v>
      </c>
      <c r="B6565" s="1" t="s">
        <v>16262</v>
      </c>
      <c r="C6565" s="3">
        <v>8.64931506849315</v>
      </c>
      <c r="D6565" s="4">
        <v>41080</v>
      </c>
      <c r="E6565" s="3">
        <v>129.4544599689</v>
      </c>
      <c r="F6565" s="5" t="s">
        <v>16263</v>
      </c>
      <c r="G6565" s="5">
        <v>3109</v>
      </c>
      <c r="H6565" s="5" t="s">
        <v>64</v>
      </c>
      <c r="I6565" s="3">
        <v>0.246938510009911</v>
      </c>
      <c r="J6565" s="3">
        <v>76.0932944606414</v>
      </c>
      <c r="K6565" s="3">
        <v>0.0361670765789783</v>
      </c>
      <c r="L6565" s="3">
        <v>81.7784256559767</v>
      </c>
      <c r="M6565" s="3">
        <v>0.179290745831156</v>
      </c>
      <c r="N6565" s="3">
        <v>81.1953352769679</v>
      </c>
      <c r="O6565" s="3">
        <v>0.566092922868374</v>
      </c>
      <c r="P6565" s="3">
        <v>77.7777777777778</v>
      </c>
      <c r="Q6565" s="3">
        <v>1.04661679814943</v>
      </c>
      <c r="R6565" s="3">
        <v>79.7337278106509</v>
      </c>
      <c r="S6565" s="3">
        <v>1.91500982352717</v>
      </c>
      <c r="T6565" s="3">
        <v>74.6626686656672</v>
      </c>
      <c r="U6565" s="3">
        <v>4.42039080774493</v>
      </c>
      <c r="V6565" s="3">
        <v>68.6728395061728</v>
      </c>
      <c r="W6565" s="3">
        <v>7.8785918994206</v>
      </c>
      <c r="X6565" s="3">
        <v>68.3641975308642</v>
      </c>
      <c r="Y6565" s="3">
        <v>14.5510994226849</v>
      </c>
      <c r="Z6565" s="3">
        <v>74.4360902255639</v>
      </c>
      <c r="AA6565" s="3">
        <v>-0.232656221585757</v>
      </c>
      <c r="AB6565" s="3">
        <v>2.26482279836118</v>
      </c>
      <c r="AC6565" s="3">
        <v>0</v>
      </c>
      <c r="AD6565" s="3"/>
      <c r="AE6565" s="5"/>
      <c r="AF6565" s="3">
        <v>0.209541179129536</v>
      </c>
      <c r="AG6565" s="3">
        <v>1.44880549771842</v>
      </c>
      <c r="AH6565" s="3">
        <v>1.61323123545947</v>
      </c>
      <c r="AI6565" s="3">
        <v>1.98374591720396</v>
      </c>
      <c r="AJ6565" s="3">
        <v>2.16793461173213</v>
      </c>
      <c r="AK6565" s="3">
        <v>2.14634288265589</v>
      </c>
      <c r="AL6565" s="3">
        <v>2.42521054965561</v>
      </c>
      <c r="AM6565" s="3">
        <v>5000</v>
      </c>
      <c r="AN6565" s="5" t="s">
        <v>56</v>
      </c>
      <c r="AO6565" s="1"/>
      <c r="AP6565" s="1"/>
      <c r="AQ6565" s="1"/>
    </row>
    <row r="6566" spans="1:43">
      <c r="A6566" s="1" t="s">
        <v>16264</v>
      </c>
      <c r="B6566" s="1" t="s">
        <v>16265</v>
      </c>
      <c r="C6566" s="3">
        <v>8.50958904109589</v>
      </c>
      <c r="D6566" s="4">
        <v>41131</v>
      </c>
      <c r="E6566" s="3">
        <v>0.6919691351</v>
      </c>
      <c r="F6566" s="5" t="s">
        <v>969</v>
      </c>
      <c r="G6566" s="5">
        <v>1309</v>
      </c>
      <c r="H6566" s="5" t="s">
        <v>45</v>
      </c>
      <c r="I6566" s="3">
        <v>-0.171969045571797</v>
      </c>
      <c r="J6566" s="3">
        <v>77.5477707006369</v>
      </c>
      <c r="K6566" s="3">
        <v>0.0862068965517322</v>
      </c>
      <c r="L6566" s="3">
        <v>74.3788819875776</v>
      </c>
      <c r="M6566" s="3">
        <v>-0.428816466552307</v>
      </c>
      <c r="N6566" s="3">
        <v>65.0793650793651</v>
      </c>
      <c r="O6566" s="3">
        <v>0.781250000000008</v>
      </c>
      <c r="P6566" s="3">
        <v>68.5430463576159</v>
      </c>
      <c r="Q6566" s="3">
        <v>0.868809730668983</v>
      </c>
      <c r="R6566" s="3">
        <v>71.7465753424658</v>
      </c>
      <c r="S6566" s="3">
        <v>3.75335120643431</v>
      </c>
      <c r="T6566" s="3">
        <v>76.4595103578154</v>
      </c>
      <c r="U6566" s="3">
        <v>9.2191909689558</v>
      </c>
      <c r="V6566" s="3">
        <v>83.0148619957537</v>
      </c>
      <c r="W6566" s="3">
        <v>16.1669470124096</v>
      </c>
      <c r="X6566" s="3">
        <v>69.1943127962085</v>
      </c>
      <c r="Y6566" s="3">
        <v>14.7685486820797</v>
      </c>
      <c r="Z6566" s="3">
        <v>83.9662447257384</v>
      </c>
      <c r="AA6566" s="3">
        <v>0.135507039797443</v>
      </c>
      <c r="AB6566" s="3">
        <v>0.512702913780554</v>
      </c>
      <c r="AC6566" s="3">
        <v>-1.72265288544358</v>
      </c>
      <c r="AD6566" s="3">
        <v>2.96784482966948</v>
      </c>
      <c r="AE6566" s="5">
        <v>2</v>
      </c>
      <c r="AF6566" s="3">
        <v>0.425652295140768</v>
      </c>
      <c r="AG6566" s="3">
        <v>5.18744717680206</v>
      </c>
      <c r="AH6566" s="3">
        <v>4.55911389467845</v>
      </c>
      <c r="AI6566" s="3">
        <v>5.17404532967567</v>
      </c>
      <c r="AJ6566" s="3">
        <v>4.14613020776782</v>
      </c>
      <c r="AK6566" s="3">
        <v>3.93632379235371</v>
      </c>
      <c r="AL6566" s="3">
        <v>3.84914541963572</v>
      </c>
      <c r="AM6566" s="3"/>
      <c r="AN6566" s="5" t="s">
        <v>46</v>
      </c>
      <c r="AO6566" s="1"/>
      <c r="AP6566" s="1"/>
      <c r="AQ6566" s="1"/>
    </row>
    <row r="6567" spans="1:43">
      <c r="A6567" s="1" t="s">
        <v>16266</v>
      </c>
      <c r="B6567" s="1" t="s">
        <v>16267</v>
      </c>
      <c r="C6567" s="3">
        <v>8.20821917808219</v>
      </c>
      <c r="D6567" s="4">
        <v>41241</v>
      </c>
      <c r="E6567" s="3">
        <v>15.7257601943</v>
      </c>
      <c r="F6567" s="5" t="s">
        <v>16268</v>
      </c>
      <c r="G6567" s="5">
        <v>2943</v>
      </c>
      <c r="H6567" s="5" t="s">
        <v>226</v>
      </c>
      <c r="I6567" s="3">
        <v>-0.104329681794471</v>
      </c>
      <c r="J6567" s="3">
        <v>93.5988620199146</v>
      </c>
      <c r="K6567" s="3">
        <v>0.366876310272543</v>
      </c>
      <c r="L6567" s="3">
        <v>63.0952380952381</v>
      </c>
      <c r="M6567" s="3">
        <v>-0.725764644893728</v>
      </c>
      <c r="N6567" s="3">
        <v>93.2299012693935</v>
      </c>
      <c r="O6567" s="3">
        <v>-1.08471074380165</v>
      </c>
      <c r="P6567" s="3">
        <v>97.7987421383648</v>
      </c>
      <c r="Q6567" s="3">
        <v>2.13333333333334</v>
      </c>
      <c r="R6567" s="3">
        <v>85.7664233576642</v>
      </c>
      <c r="S6567" s="3">
        <v>12.1851200937317</v>
      </c>
      <c r="T6567" s="3">
        <v>65.4255319148936</v>
      </c>
      <c r="U6567" s="3">
        <v>23.7879767291532</v>
      </c>
      <c r="V6567" s="3">
        <v>63.8888888888889</v>
      </c>
      <c r="W6567" s="3">
        <v>28.956228956229</v>
      </c>
      <c r="X6567" s="3">
        <v>53.9748953974895</v>
      </c>
      <c r="Y6567" s="3">
        <v>39.7810218978102</v>
      </c>
      <c r="Z6567" s="3">
        <v>55.5555555555556</v>
      </c>
      <c r="AA6567" s="3">
        <v>0.298164445847057</v>
      </c>
      <c r="AB6567" s="3">
        <v>0.53001399047184</v>
      </c>
      <c r="AC6567" s="3">
        <v>-2.40274599542334</v>
      </c>
      <c r="AD6567" s="3">
        <v>3.67479099485892</v>
      </c>
      <c r="AE6567" s="5">
        <v>1</v>
      </c>
      <c r="AF6567" s="3">
        <v>0.678128973330064</v>
      </c>
      <c r="AG6567" s="3">
        <v>11.724421997221</v>
      </c>
      <c r="AH6567" s="3">
        <v>11.2234024156696</v>
      </c>
      <c r="AI6567" s="3">
        <v>8.32811396946025</v>
      </c>
      <c r="AJ6567" s="3">
        <v>7.39027983496745</v>
      </c>
      <c r="AK6567" s="3">
        <v>8.48979130777479</v>
      </c>
      <c r="AL6567" s="3">
        <v>8.45853409395312</v>
      </c>
      <c r="AM6567" s="3"/>
      <c r="AN6567" s="5" t="s">
        <v>46</v>
      </c>
      <c r="AO6567" s="1"/>
      <c r="AP6567" s="1"/>
      <c r="AQ6567" s="1"/>
    </row>
    <row r="6568" spans="1:43">
      <c r="A6568" s="1" t="s">
        <v>16269</v>
      </c>
      <c r="B6568" s="1" t="s">
        <v>16270</v>
      </c>
      <c r="C6568" s="3">
        <v>15.7068493150685</v>
      </c>
      <c r="D6568" s="4">
        <v>38504</v>
      </c>
      <c r="E6568" s="3">
        <v>6.2233374654</v>
      </c>
      <c r="F6568" s="5" t="s">
        <v>13289</v>
      </c>
      <c r="G6568" s="5">
        <v>3788</v>
      </c>
      <c r="H6568" s="5" t="s">
        <v>2390</v>
      </c>
      <c r="I6568" s="3">
        <v>15.294942030832</v>
      </c>
      <c r="J6568" s="3">
        <v>2.30769230769231</v>
      </c>
      <c r="K6568" s="3">
        <v>4.2629183708739</v>
      </c>
      <c r="L6568" s="3">
        <v>3.7593984962406</v>
      </c>
      <c r="M6568" s="3">
        <v>9.77740037605387</v>
      </c>
      <c r="N6568" s="3">
        <v>0.757575757575758</v>
      </c>
      <c r="O6568" s="3">
        <v>18.3714846304775</v>
      </c>
      <c r="P6568" s="3">
        <v>8.59375</v>
      </c>
      <c r="Q6568" s="3">
        <v>23.0471140118295</v>
      </c>
      <c r="R6568" s="3">
        <v>17.7570093457944</v>
      </c>
      <c r="S6568" s="3">
        <v>69.894159112355</v>
      </c>
      <c r="T6568" s="3">
        <v>9.33333333333333</v>
      </c>
      <c r="U6568" s="3">
        <v>131.937004064025</v>
      </c>
      <c r="V6568" s="3">
        <v>16.6666666666667</v>
      </c>
      <c r="W6568" s="3">
        <v>123.752560357398</v>
      </c>
      <c r="X6568" s="3">
        <v>9.09090909090909</v>
      </c>
      <c r="Y6568" s="3">
        <v>174.484951369059</v>
      </c>
      <c r="Z6568" s="3">
        <v>7.14285714285714</v>
      </c>
      <c r="AA6568" s="3">
        <v>0.455775231897117</v>
      </c>
      <c r="AB6568" s="3">
        <v>0.455743052239778</v>
      </c>
      <c r="AC6568" s="3">
        <v>-15.1373656205886</v>
      </c>
      <c r="AD6568" s="3">
        <v>2.03010597869829</v>
      </c>
      <c r="AE6568" s="5">
        <v>3</v>
      </c>
      <c r="AF6568" s="3">
        <v>2.0818398945157</v>
      </c>
      <c r="AG6568" s="3">
        <v>63.9194640953814</v>
      </c>
      <c r="AH6568" s="3">
        <v>53.2332057604457</v>
      </c>
      <c r="AI6568" s="3">
        <v>29.0483258005482</v>
      </c>
      <c r="AJ6568" s="3">
        <v>23.9539079181769</v>
      </c>
      <c r="AK6568" s="3">
        <v>21.1114398303623</v>
      </c>
      <c r="AL6568" s="3">
        <v>19.9284247561843</v>
      </c>
      <c r="AM6568" s="3"/>
      <c r="AN6568" s="5" t="s">
        <v>56</v>
      </c>
      <c r="AO6568" s="1"/>
      <c r="AP6568" s="1"/>
      <c r="AQ6568" s="1"/>
    </row>
    <row r="6569" spans="1:43">
      <c r="A6569" s="1" t="s">
        <v>16271</v>
      </c>
      <c r="B6569" s="1" t="s">
        <v>16272</v>
      </c>
      <c r="C6569" s="3">
        <v>14.6712328767123</v>
      </c>
      <c r="D6569" s="4">
        <v>38882</v>
      </c>
      <c r="E6569" s="3">
        <v>65.0129229778</v>
      </c>
      <c r="F6569" s="5" t="s">
        <v>3577</v>
      </c>
      <c r="G6569" s="5">
        <v>2246</v>
      </c>
      <c r="H6569" s="5" t="s">
        <v>55</v>
      </c>
      <c r="I6569" s="3">
        <v>16.6398247761386</v>
      </c>
      <c r="J6569" s="3">
        <v>11.070780399274</v>
      </c>
      <c r="K6569" s="3">
        <v>4.42957665243972</v>
      </c>
      <c r="L6569" s="3">
        <v>13.3333333333333</v>
      </c>
      <c r="M6569" s="3">
        <v>12.3549488054608</v>
      </c>
      <c r="N6569" s="3">
        <v>5.14661879114303</v>
      </c>
      <c r="O6569" s="3">
        <v>21.2575842283537</v>
      </c>
      <c r="P6569" s="3">
        <v>38.5430463576159</v>
      </c>
      <c r="Q6569" s="3">
        <v>31.3809238290694</v>
      </c>
      <c r="R6569" s="3">
        <v>28.2774390243902</v>
      </c>
      <c r="S6569" s="3">
        <v>73.3869149555997</v>
      </c>
      <c r="T6569" s="3">
        <v>37.59765625</v>
      </c>
      <c r="U6569" s="3">
        <v>117.69229278335</v>
      </c>
      <c r="V6569" s="3">
        <v>65.4471544715447</v>
      </c>
      <c r="W6569" s="3">
        <v>106.35975814457</v>
      </c>
      <c r="X6569" s="3">
        <v>52.2537562604341</v>
      </c>
      <c r="Y6569" s="3">
        <v>215.931595033148</v>
      </c>
      <c r="Z6569" s="3">
        <v>16.2162162162162</v>
      </c>
      <c r="AA6569" s="3">
        <v>0.37884410955661</v>
      </c>
      <c r="AB6569" s="3">
        <v>0.281626523143012</v>
      </c>
      <c r="AC6569" s="3">
        <v>-22.3703945531596</v>
      </c>
      <c r="AD6569" s="3">
        <v>1.21846849567065</v>
      </c>
      <c r="AE6569" s="5">
        <v>3</v>
      </c>
      <c r="AF6569" s="3">
        <v>1.7848056598564</v>
      </c>
      <c r="AG6569" s="3">
        <v>59.2000701113148</v>
      </c>
      <c r="AH6569" s="3">
        <v>52.5806813351055</v>
      </c>
      <c r="AI6569" s="3">
        <v>25.2472176890969</v>
      </c>
      <c r="AJ6569" s="3">
        <v>28.0352386462977</v>
      </c>
      <c r="AK6569" s="3">
        <v>27.89910118505</v>
      </c>
      <c r="AL6569" s="3">
        <v>22.5553805423116</v>
      </c>
      <c r="AM6569" s="3">
        <v>100</v>
      </c>
      <c r="AN6569" s="5" t="s">
        <v>56</v>
      </c>
      <c r="AO6569" s="1"/>
      <c r="AP6569" s="1"/>
      <c r="AQ6569" s="1"/>
    </row>
    <row r="6570" spans="1:43">
      <c r="A6570" s="1" t="s">
        <v>16273</v>
      </c>
      <c r="B6570" s="1" t="s">
        <v>16274</v>
      </c>
      <c r="C6570" s="3">
        <v>13.9013698630137</v>
      </c>
      <c r="D6570" s="4">
        <v>39163</v>
      </c>
      <c r="E6570" s="3">
        <v>30.8455299416</v>
      </c>
      <c r="F6570" s="5" t="s">
        <v>13289</v>
      </c>
      <c r="G6570" s="5">
        <v>2547</v>
      </c>
      <c r="H6570" s="5" t="s">
        <v>55</v>
      </c>
      <c r="I6570" s="3">
        <v>21.7737003058104</v>
      </c>
      <c r="J6570" s="3">
        <v>1.20992135511192</v>
      </c>
      <c r="K6570" s="3">
        <v>5.96061734965409</v>
      </c>
      <c r="L6570" s="3">
        <v>1.80790960451977</v>
      </c>
      <c r="M6570" s="3">
        <v>13.9016018306636</v>
      </c>
      <c r="N6570" s="3">
        <v>1.91502094554159</v>
      </c>
      <c r="O6570" s="3">
        <v>27.0509783885317</v>
      </c>
      <c r="P6570" s="3">
        <v>15.9602649006623</v>
      </c>
      <c r="Q6570" s="3">
        <v>31.7310794342631</v>
      </c>
      <c r="R6570" s="3">
        <v>27.6676829268293</v>
      </c>
      <c r="S6570" s="3">
        <v>95.0084784568161</v>
      </c>
      <c r="T6570" s="3">
        <v>12.59765625</v>
      </c>
      <c r="U6570" s="3">
        <v>178.451014541406</v>
      </c>
      <c r="V6570" s="3">
        <v>25.7452574525745</v>
      </c>
      <c r="W6570" s="3">
        <v>163.899544339508</v>
      </c>
      <c r="X6570" s="3">
        <v>14.8580968280467</v>
      </c>
      <c r="Y6570" s="3">
        <v>215.980521206139</v>
      </c>
      <c r="Z6570" s="3">
        <v>16.008316008316</v>
      </c>
      <c r="AA6570" s="3">
        <v>0.403154612746222</v>
      </c>
      <c r="AB6570" s="3">
        <v>0.344205619983049</v>
      </c>
      <c r="AC6570" s="3">
        <v>-23.5955056179775</v>
      </c>
      <c r="AD6570" s="3">
        <v>1.6151152597129</v>
      </c>
      <c r="AE6570" s="5">
        <v>2</v>
      </c>
      <c r="AF6570" s="3">
        <v>2.47248178856191</v>
      </c>
      <c r="AG6570" s="3">
        <v>84.4014526379915</v>
      </c>
      <c r="AH6570" s="3">
        <v>71.1628415755066</v>
      </c>
      <c r="AI6570" s="3">
        <v>35.6417631005912</v>
      </c>
      <c r="AJ6570" s="3">
        <v>31.4283687910811</v>
      </c>
      <c r="AK6570" s="3">
        <v>25.208907151778</v>
      </c>
      <c r="AL6570" s="3">
        <v>24.1686053175186</v>
      </c>
      <c r="AM6570" s="3"/>
      <c r="AN6570" s="5" t="s">
        <v>46</v>
      </c>
      <c r="AO6570" s="1"/>
      <c r="AP6570" s="1"/>
      <c r="AQ6570" s="1"/>
    </row>
    <row r="6571" spans="1:43">
      <c r="A6571" s="1" t="s">
        <v>16275</v>
      </c>
      <c r="B6571" s="1" t="s">
        <v>16276</v>
      </c>
      <c r="C6571" s="3">
        <v>12.6164383561644</v>
      </c>
      <c r="D6571" s="4">
        <v>39632</v>
      </c>
      <c r="E6571" s="3">
        <v>5.0532107304</v>
      </c>
      <c r="F6571" s="5" t="s">
        <v>16277</v>
      </c>
      <c r="G6571" s="5">
        <v>1454</v>
      </c>
      <c r="H6571" s="5" t="s">
        <v>55</v>
      </c>
      <c r="I6571" s="3">
        <v>18.4691546077685</v>
      </c>
      <c r="J6571" s="3">
        <v>5.20266182698125</v>
      </c>
      <c r="K6571" s="3">
        <v>4.2211055276382</v>
      </c>
      <c r="L6571" s="3">
        <v>16.4971751412429</v>
      </c>
      <c r="M6571" s="3">
        <v>10.6723585912487</v>
      </c>
      <c r="N6571" s="3">
        <v>9.57510472770796</v>
      </c>
      <c r="O6571" s="3">
        <v>30.4402515723271</v>
      </c>
      <c r="P6571" s="3">
        <v>8.01324503311258</v>
      </c>
      <c r="Q6571" s="3">
        <v>46.056338028169</v>
      </c>
      <c r="R6571" s="3">
        <v>5.71646341463415</v>
      </c>
      <c r="S6571" s="3">
        <v>107.2618254497</v>
      </c>
      <c r="T6571" s="3">
        <v>6.73828125</v>
      </c>
      <c r="U6571" s="3">
        <v>207.715133531157</v>
      </c>
      <c r="V6571" s="3">
        <v>12.1951219512195</v>
      </c>
      <c r="W6571" s="3">
        <v>174.580759046778</v>
      </c>
      <c r="X6571" s="3">
        <v>10.6844741235392</v>
      </c>
      <c r="Y6571" s="3">
        <v>179.263913824057</v>
      </c>
      <c r="Z6571" s="3">
        <v>30.5613305613306</v>
      </c>
      <c r="AA6571" s="3">
        <v>0.44245746874117</v>
      </c>
      <c r="AB6571" s="3">
        <v>0.386021363039444</v>
      </c>
      <c r="AC6571" s="3">
        <v>-23.8249594813614</v>
      </c>
      <c r="AD6571" s="3">
        <v>1.67659485000659</v>
      </c>
      <c r="AE6571" s="5">
        <v>3</v>
      </c>
      <c r="AF6571" s="3">
        <v>2.65750819584996</v>
      </c>
      <c r="AG6571" s="3">
        <v>97.7604971761593</v>
      </c>
      <c r="AH6571" s="3">
        <v>76.6620202476254</v>
      </c>
      <c r="AI6571" s="3">
        <v>37.3183939751345</v>
      </c>
      <c r="AJ6571" s="3">
        <v>34.2922900873496</v>
      </c>
      <c r="AK6571" s="3">
        <v>22.5528755624019</v>
      </c>
      <c r="AL6571" s="3">
        <v>18.3791957919735</v>
      </c>
      <c r="AM6571" s="3"/>
      <c r="AN6571" s="5" t="s">
        <v>46</v>
      </c>
      <c r="AO6571" s="1"/>
      <c r="AP6571" s="1"/>
      <c r="AQ6571" s="1"/>
    </row>
    <row r="6572" spans="1:43">
      <c r="A6572" s="1" t="s">
        <v>16278</v>
      </c>
      <c r="B6572" s="1" t="s">
        <v>16279</v>
      </c>
      <c r="C6572" s="3">
        <v>12.3068493150685</v>
      </c>
      <c r="D6572" s="4">
        <v>39745</v>
      </c>
      <c r="E6572" s="3">
        <v>6.3163119489</v>
      </c>
      <c r="F6572" s="5" t="s">
        <v>15264</v>
      </c>
      <c r="G6572" s="5">
        <v>4493</v>
      </c>
      <c r="H6572" s="5" t="s">
        <v>45</v>
      </c>
      <c r="I6572" s="3">
        <v>1.10679283541739</v>
      </c>
      <c r="J6572" s="3">
        <v>48.5668789808917</v>
      </c>
      <c r="K6572" s="3">
        <v>0.360617242536082</v>
      </c>
      <c r="L6572" s="3">
        <v>56.6770186335404</v>
      </c>
      <c r="M6572" s="3">
        <v>-0.258376396065983</v>
      </c>
      <c r="N6572" s="3">
        <v>58.7301587301587</v>
      </c>
      <c r="O6572" s="3">
        <v>2.59111750683073</v>
      </c>
      <c r="P6572" s="3">
        <v>40.3973509933775</v>
      </c>
      <c r="Q6572" s="3">
        <v>3.09252540335344</v>
      </c>
      <c r="R6572" s="3">
        <v>44.8630136986301</v>
      </c>
      <c r="S6572" s="3">
        <v>7.31611048690462</v>
      </c>
      <c r="T6572" s="3">
        <v>54.8022598870056</v>
      </c>
      <c r="U6572" s="3">
        <v>17.1300066089062</v>
      </c>
      <c r="V6572" s="3">
        <v>51.5923566878981</v>
      </c>
      <c r="W6572" s="3">
        <v>22.3746150248558</v>
      </c>
      <c r="X6572" s="3">
        <v>46.4454976303318</v>
      </c>
      <c r="Y6572" s="3">
        <v>31.0764028990678</v>
      </c>
      <c r="Z6572" s="3">
        <v>33.7552742616034</v>
      </c>
      <c r="AA6572" s="3">
        <v>0.201344899540755</v>
      </c>
      <c r="AB6572" s="3">
        <v>0.365105910578784</v>
      </c>
      <c r="AC6572" s="3">
        <v>-3.72598162071846</v>
      </c>
      <c r="AD6572" s="3">
        <v>1.86504006667869</v>
      </c>
      <c r="AE6572" s="5">
        <v>2</v>
      </c>
      <c r="AF6572" s="3">
        <v>0.536485858942895</v>
      </c>
      <c r="AG6572" s="3">
        <v>6.58853701196203</v>
      </c>
      <c r="AH6572" s="3">
        <v>8.40538795764323</v>
      </c>
      <c r="AI6572" s="3">
        <v>6.7622490761114</v>
      </c>
      <c r="AJ6572" s="3">
        <v>5.62262236160367</v>
      </c>
      <c r="AK6572" s="3">
        <v>6.85284229641874</v>
      </c>
      <c r="AL6572" s="3">
        <v>7.35567302838691</v>
      </c>
      <c r="AM6572" s="3"/>
      <c r="AN6572" s="5" t="s">
        <v>46</v>
      </c>
      <c r="AO6572" s="1"/>
      <c r="AP6572" s="1"/>
      <c r="AQ6572" s="1"/>
    </row>
    <row r="6573" spans="1:43">
      <c r="A6573" s="1" t="s">
        <v>16280</v>
      </c>
      <c r="B6573" s="1" t="s">
        <v>16281</v>
      </c>
      <c r="C6573" s="3">
        <v>11.8904109589041</v>
      </c>
      <c r="D6573" s="4">
        <v>39897</v>
      </c>
      <c r="E6573" s="3">
        <v>0.7251249292</v>
      </c>
      <c r="F6573" s="5" t="s">
        <v>16282</v>
      </c>
      <c r="G6573" s="5">
        <v>2036</v>
      </c>
      <c r="H6573" s="5" t="s">
        <v>55</v>
      </c>
      <c r="I6573" s="3">
        <v>9.17942816676996</v>
      </c>
      <c r="J6573" s="3">
        <v>58.8021778584392</v>
      </c>
      <c r="K6573" s="3">
        <v>2.92056074766357</v>
      </c>
      <c r="L6573" s="3">
        <v>43.1073446327684</v>
      </c>
      <c r="M6573" s="3">
        <v>4.25594860741306</v>
      </c>
      <c r="N6573" s="3">
        <v>58.7073608617594</v>
      </c>
      <c r="O6573" s="3">
        <v>14.2248564548991</v>
      </c>
      <c r="P6573" s="3">
        <v>69.205298013245</v>
      </c>
      <c r="Q6573" s="3">
        <v>14.7135416666667</v>
      </c>
      <c r="R6573" s="3">
        <v>75</v>
      </c>
      <c r="S6573" s="3">
        <v>52.7903375658099</v>
      </c>
      <c r="T6573" s="3">
        <v>69.921875</v>
      </c>
      <c r="U6573" s="3">
        <v>115.535168195719</v>
      </c>
      <c r="V6573" s="3">
        <v>67.0731707317073</v>
      </c>
      <c r="W6573" s="3">
        <v>81.2224507787247</v>
      </c>
      <c r="X6573" s="3">
        <v>71.118530884808</v>
      </c>
      <c r="Y6573" s="3">
        <v>93.0052421563258</v>
      </c>
      <c r="Z6573" s="3">
        <v>77.3388773388773</v>
      </c>
      <c r="AA6573" s="3">
        <v>0.22598518951984</v>
      </c>
      <c r="AB6573" s="3">
        <v>0.194133573903863</v>
      </c>
      <c r="AC6573" s="3">
        <v>-29.3504572350726</v>
      </c>
      <c r="AD6573" s="3">
        <v>0.745295114619623</v>
      </c>
      <c r="AE6573" s="5">
        <v>4</v>
      </c>
      <c r="AF6573" s="3">
        <v>1.5300806704423</v>
      </c>
      <c r="AG6573" s="3">
        <v>45.607139425838</v>
      </c>
      <c r="AH6573" s="3">
        <v>48.9638058057742</v>
      </c>
      <c r="AI6573" s="3">
        <v>19.6656502084615</v>
      </c>
      <c r="AJ6573" s="3">
        <v>18.8198962056958</v>
      </c>
      <c r="AK6573" s="3">
        <v>13.9463507996671</v>
      </c>
      <c r="AL6573" s="3">
        <v>16.9287150486599</v>
      </c>
      <c r="AM6573" s="3"/>
      <c r="AN6573" s="5" t="s">
        <v>46</v>
      </c>
      <c r="AO6573" s="1"/>
      <c r="AP6573" s="1"/>
      <c r="AQ6573" s="1"/>
    </row>
    <row r="6574" spans="1:43">
      <c r="A6574" s="1" t="s">
        <v>16283</v>
      </c>
      <c r="B6574" s="1" t="s">
        <v>16284</v>
      </c>
      <c r="C6574" s="3">
        <v>11.4465753424658</v>
      </c>
      <c r="D6574" s="4">
        <v>40059</v>
      </c>
      <c r="E6574" s="3">
        <v>4.0699685063</v>
      </c>
      <c r="F6574" s="5" t="s">
        <v>15261</v>
      </c>
      <c r="G6574" s="5">
        <v>2884</v>
      </c>
      <c r="H6574" s="5" t="s">
        <v>116</v>
      </c>
      <c r="I6574" s="3">
        <v>12.5284738041002</v>
      </c>
      <c r="J6574" s="3">
        <v>8.8785046728972</v>
      </c>
      <c r="K6574" s="3">
        <v>3.239289446186</v>
      </c>
      <c r="L6574" s="3">
        <v>43.1192660550459</v>
      </c>
      <c r="M6574" s="3">
        <v>6.29370629370629</v>
      </c>
      <c r="N6574" s="3">
        <v>9.81308411214953</v>
      </c>
      <c r="O6574" s="3">
        <v>18.1111775254035</v>
      </c>
      <c r="P6574" s="3">
        <v>21</v>
      </c>
      <c r="Q6574" s="3">
        <v>24.7474747474747</v>
      </c>
      <c r="R6574" s="3">
        <v>24.8677248677249</v>
      </c>
      <c r="S6574" s="3">
        <v>63.5761589403973</v>
      </c>
      <c r="T6574" s="3">
        <v>19.0184049079755</v>
      </c>
      <c r="U6574" s="3">
        <v>113.160733549083</v>
      </c>
      <c r="V6574" s="3">
        <v>26.0504201680672</v>
      </c>
      <c r="W6574" s="3">
        <v>83.8139534883721</v>
      </c>
      <c r="X6574" s="3">
        <v>29.6703296703297</v>
      </c>
      <c r="Y6574" s="3">
        <v>135.53563963964</v>
      </c>
      <c r="Z6574" s="3">
        <v>44.1860465116279</v>
      </c>
      <c r="AA6574" s="3">
        <v>0.298871789546147</v>
      </c>
      <c r="AB6574" s="3">
        <v>0.21850462380025</v>
      </c>
      <c r="AC6574" s="3">
        <v>-25.1313485113835</v>
      </c>
      <c r="AD6574" s="3">
        <v>0.89338180729931</v>
      </c>
      <c r="AE6574" s="5">
        <v>3</v>
      </c>
      <c r="AF6574" s="3">
        <v>1.61673823546721</v>
      </c>
      <c r="AG6574" s="3">
        <v>50.7337021893002</v>
      </c>
      <c r="AH6574" s="3">
        <v>48.9541527018338</v>
      </c>
      <c r="AI6574" s="3">
        <v>21.4579261348652</v>
      </c>
      <c r="AJ6574" s="3">
        <v>19.9732221301285</v>
      </c>
      <c r="AK6574" s="3">
        <v>14.6524476051415</v>
      </c>
      <c r="AL6574" s="3">
        <v>15.6901311129033</v>
      </c>
      <c r="AM6574" s="3">
        <v>10</v>
      </c>
      <c r="AN6574" s="5" t="s">
        <v>56</v>
      </c>
      <c r="AO6574" s="1"/>
      <c r="AP6574" s="1"/>
      <c r="AQ6574" s="1"/>
    </row>
    <row r="6575" spans="1:43">
      <c r="A6575" s="1" t="s">
        <v>16285</v>
      </c>
      <c r="B6575" s="1" t="s">
        <v>16286</v>
      </c>
      <c r="C6575" s="3">
        <v>10.2246575342466</v>
      </c>
      <c r="D6575" s="4">
        <v>40505</v>
      </c>
      <c r="E6575" s="3">
        <v>36.3438488821</v>
      </c>
      <c r="F6575" s="5" t="s">
        <v>3577</v>
      </c>
      <c r="G6575" s="5">
        <v>3733</v>
      </c>
      <c r="H6575" s="5" t="s">
        <v>191</v>
      </c>
      <c r="I6575" s="3">
        <v>19.4233079695635</v>
      </c>
      <c r="J6575" s="3">
        <v>4.33996383363472</v>
      </c>
      <c r="K6575" s="3">
        <v>3.79394361294814</v>
      </c>
      <c r="L6575" s="3">
        <v>21.0616438356164</v>
      </c>
      <c r="M6575" s="3">
        <v>15.001928268415</v>
      </c>
      <c r="N6575" s="3">
        <v>1.8018018018018</v>
      </c>
      <c r="O6575" s="3">
        <v>25.2414951700966</v>
      </c>
      <c r="P6575" s="3">
        <v>24.1904761904762</v>
      </c>
      <c r="Q6575" s="3">
        <v>35.5454545454545</v>
      </c>
      <c r="R6575" s="3">
        <v>23.2704402515723</v>
      </c>
      <c r="S6575" s="3">
        <v>86.9592476489028</v>
      </c>
      <c r="T6575" s="3">
        <v>25.4901960784314</v>
      </c>
      <c r="U6575" s="3">
        <v>147.484134166152</v>
      </c>
      <c r="V6575" s="3">
        <v>51.0263929618768</v>
      </c>
      <c r="W6575" s="3">
        <v>136.225086619056</v>
      </c>
      <c r="X6575" s="3">
        <v>42.4028268551237</v>
      </c>
      <c r="Y6575" s="3">
        <v>230.821566117864</v>
      </c>
      <c r="Z6575" s="3">
        <v>25.3164556962025</v>
      </c>
      <c r="AA6575" s="3">
        <v>0.421968194796605</v>
      </c>
      <c r="AB6575" s="3">
        <v>0.320424384508706</v>
      </c>
      <c r="AC6575" s="3">
        <v>-22.5760642777662</v>
      </c>
      <c r="AD6575" s="3">
        <v>1.46665787520075</v>
      </c>
      <c r="AE6575" s="5">
        <v>3</v>
      </c>
      <c r="AF6575" s="3">
        <v>2.13602961803691</v>
      </c>
      <c r="AG6575" s="3">
        <v>71.1934741400444</v>
      </c>
      <c r="AH6575" s="3">
        <v>61.2871393173533</v>
      </c>
      <c r="AI6575" s="3">
        <v>30.2899057824796</v>
      </c>
      <c r="AJ6575" s="3">
        <v>29.1675087483591</v>
      </c>
      <c r="AK6575" s="3">
        <v>30.5869135524867</v>
      </c>
      <c r="AL6575" s="3">
        <v>25.7993643247322</v>
      </c>
      <c r="AM6575" s="3"/>
      <c r="AN6575" s="5" t="s">
        <v>46</v>
      </c>
      <c r="AO6575" s="1"/>
      <c r="AP6575" s="1"/>
      <c r="AQ6575" s="1"/>
    </row>
    <row r="6576" spans="1:43">
      <c r="A6576" s="1" t="s">
        <v>16287</v>
      </c>
      <c r="B6576" s="1" t="s">
        <v>16288</v>
      </c>
      <c r="C6576" s="3">
        <v>9.53424657534247</v>
      </c>
      <c r="D6576" s="4">
        <v>40757</v>
      </c>
      <c r="E6576" s="3">
        <v>3.6609307311</v>
      </c>
      <c r="F6576" s="5" t="s">
        <v>1198</v>
      </c>
      <c r="G6576" s="5">
        <v>2753</v>
      </c>
      <c r="H6576" s="5" t="s">
        <v>93</v>
      </c>
      <c r="I6576" s="3">
        <v>13.2160577356788</v>
      </c>
      <c r="J6576" s="3">
        <v>15.5</v>
      </c>
      <c r="K6576" s="3">
        <v>3.54785478547854</v>
      </c>
      <c r="L6576" s="3">
        <v>18.8305252725471</v>
      </c>
      <c r="M6576" s="3">
        <v>8.04993542832544</v>
      </c>
      <c r="N6576" s="3">
        <v>11.0778443113772</v>
      </c>
      <c r="O6576" s="3">
        <v>19.7519083969466</v>
      </c>
      <c r="P6576" s="3">
        <v>23.9939637826962</v>
      </c>
      <c r="Q6576" s="3">
        <v>28.1265952016335</v>
      </c>
      <c r="R6576" s="3">
        <v>21.9814241486068</v>
      </c>
      <c r="S6576" s="3">
        <v>72.3901098901099</v>
      </c>
      <c r="T6576" s="3">
        <v>19.9047114875596</v>
      </c>
      <c r="U6576" s="3">
        <v>125.922592259226</v>
      </c>
      <c r="V6576" s="3">
        <v>30.343300110742</v>
      </c>
      <c r="W6576" s="3">
        <v>100.8</v>
      </c>
      <c r="X6576" s="3">
        <v>30.4619225967541</v>
      </c>
      <c r="Y6576" s="3">
        <v>101.930812550282</v>
      </c>
      <c r="Z6576" s="3">
        <v>41.5584415584416</v>
      </c>
      <c r="AA6576" s="3">
        <v>0.388217255676452</v>
      </c>
      <c r="AB6576" s="3">
        <v>0.264032038350118</v>
      </c>
      <c r="AC6576" s="3">
        <v>-26.4040846097739</v>
      </c>
      <c r="AD6576" s="3">
        <v>0.988727057852061</v>
      </c>
      <c r="AE6576" s="5">
        <v>3</v>
      </c>
      <c r="AF6576" s="3">
        <v>1.74607404718242</v>
      </c>
      <c r="AG6576" s="3">
        <v>63.0044626275708</v>
      </c>
      <c r="AH6576" s="3">
        <v>53.3595391729747</v>
      </c>
      <c r="AI6576" s="3">
        <v>23.1521992391877</v>
      </c>
      <c r="AJ6576" s="3">
        <v>19.1903611047787</v>
      </c>
      <c r="AK6576" s="3">
        <v>17.4400463062379</v>
      </c>
      <c r="AL6576" s="3">
        <v>17.4734822579524</v>
      </c>
      <c r="AM6576" s="3">
        <v>10</v>
      </c>
      <c r="AN6576" s="5" t="s">
        <v>56</v>
      </c>
      <c r="AO6576" s="1"/>
      <c r="AP6576" s="1"/>
      <c r="AQ6576" s="1"/>
    </row>
    <row r="6577" spans="1:43">
      <c r="A6577" s="1" t="s">
        <v>16289</v>
      </c>
      <c r="B6577" s="1" t="s">
        <v>16290</v>
      </c>
      <c r="C6577" s="3">
        <v>8.72876712328767</v>
      </c>
      <c r="D6577" s="4">
        <v>41051</v>
      </c>
      <c r="E6577" s="3">
        <v>5.9734411801</v>
      </c>
      <c r="F6577" s="5" t="s">
        <v>13289</v>
      </c>
      <c r="G6577" s="5">
        <v>3187</v>
      </c>
      <c r="H6577" s="5" t="s">
        <v>55</v>
      </c>
      <c r="I6577" s="3">
        <v>23.6276849642005</v>
      </c>
      <c r="J6577" s="3">
        <v>0.483968542044767</v>
      </c>
      <c r="K6577" s="3">
        <v>5.71428571428571</v>
      </c>
      <c r="L6577" s="3">
        <v>2.7683615819209</v>
      </c>
      <c r="M6577" s="3">
        <v>15.1111111111111</v>
      </c>
      <c r="N6577" s="3">
        <v>0.897666068222621</v>
      </c>
      <c r="O6577" s="3">
        <v>27.8561354019746</v>
      </c>
      <c r="P6577" s="3">
        <v>14.1059602649007</v>
      </c>
      <c r="Q6577" s="3">
        <v>35.5007473841554</v>
      </c>
      <c r="R6577" s="3">
        <v>17.3780487804878</v>
      </c>
      <c r="S6577" s="3">
        <v>98.3588621444201</v>
      </c>
      <c r="T6577" s="3">
        <v>9.9609375</v>
      </c>
      <c r="U6577" s="3">
        <v>181.303335919317</v>
      </c>
      <c r="V6577" s="3">
        <v>23.3062330623306</v>
      </c>
      <c r="W6577" s="3">
        <v>166.813833701251</v>
      </c>
      <c r="X6577" s="3">
        <v>13.355592654424</v>
      </c>
      <c r="Y6577" s="3">
        <v>194.79674796748</v>
      </c>
      <c r="Z6577" s="3">
        <v>24.3243243243243</v>
      </c>
      <c r="AA6577" s="3">
        <v>0.396021478907179</v>
      </c>
      <c r="AB6577" s="3">
        <v>0.348252639724004</v>
      </c>
      <c r="AC6577" s="3">
        <v>-22.7272727272727</v>
      </c>
      <c r="AD6577" s="3">
        <v>1.69906286329401</v>
      </c>
      <c r="AE6577" s="5">
        <v>2</v>
      </c>
      <c r="AF6577" s="3">
        <v>2.50603321451177</v>
      </c>
      <c r="AG6577" s="3">
        <v>83.4977416329816</v>
      </c>
      <c r="AH6577" s="3">
        <v>72.3542911516812</v>
      </c>
      <c r="AI6577" s="3">
        <v>37.0225168053125</v>
      </c>
      <c r="AJ6577" s="3">
        <v>30.8826822767851</v>
      </c>
      <c r="AK6577" s="3">
        <v>21.875310511247</v>
      </c>
      <c r="AL6577" s="3">
        <v>22.2485615587592</v>
      </c>
      <c r="AM6577" s="3">
        <v>10</v>
      </c>
      <c r="AN6577" s="5" t="s">
        <v>56</v>
      </c>
      <c r="AO6577" s="1"/>
      <c r="AP6577" s="1"/>
      <c r="AQ6577" s="1"/>
    </row>
    <row r="6578" spans="1:43">
      <c r="A6578" s="1" t="s">
        <v>16291</v>
      </c>
      <c r="B6578" s="1" t="s">
        <v>16292</v>
      </c>
      <c r="C6578" s="3">
        <v>8.42191780821918</v>
      </c>
      <c r="D6578" s="4">
        <v>41163</v>
      </c>
      <c r="E6578" s="3">
        <v>0.0418025824</v>
      </c>
      <c r="F6578" s="5" t="s">
        <v>15264</v>
      </c>
      <c r="G6578" s="5">
        <v>3075</v>
      </c>
      <c r="H6578" s="5" t="s">
        <v>50</v>
      </c>
      <c r="I6578" s="3">
        <v>0.10260457774271</v>
      </c>
      <c r="J6578" s="3">
        <v>53.2380527020991</v>
      </c>
      <c r="K6578" s="3">
        <v>0.0552224676553981</v>
      </c>
      <c r="L6578" s="3">
        <v>11.5980522355024</v>
      </c>
      <c r="M6578" s="3">
        <v>-0.774526678141144</v>
      </c>
      <c r="N6578" s="3">
        <v>95.9483526268923</v>
      </c>
      <c r="O6578" s="3">
        <v>0.842808300866655</v>
      </c>
      <c r="P6578" s="3">
        <v>23.2069438099589</v>
      </c>
      <c r="Q6578" s="3">
        <v>0.74668361267774</v>
      </c>
      <c r="R6578" s="3">
        <v>79.3819410912603</v>
      </c>
      <c r="S6578" s="3">
        <v>2.06824400450668</v>
      </c>
      <c r="T6578" s="3">
        <v>41.0169491525424</v>
      </c>
      <c r="U6578" s="3">
        <v>8.31838756512083</v>
      </c>
      <c r="V6578" s="3">
        <v>15.5572755417957</v>
      </c>
      <c r="W6578" s="3">
        <v>12.7214442160937</v>
      </c>
      <c r="X6578" s="3">
        <v>61.8122977346278</v>
      </c>
      <c r="Y6578" s="3">
        <v>20.4090649071832</v>
      </c>
      <c r="Z6578" s="3">
        <v>30.718954248366</v>
      </c>
      <c r="AA6578" s="3">
        <v>0.0215896109090882</v>
      </c>
      <c r="AB6578" s="3">
        <v>0.248283916448298</v>
      </c>
      <c r="AC6578" s="3">
        <v>-2.03717472118958</v>
      </c>
      <c r="AD6578" s="3">
        <v>1.99531894791644</v>
      </c>
      <c r="AE6578" s="5">
        <v>2</v>
      </c>
      <c r="AF6578" s="3">
        <v>0.329915057113415</v>
      </c>
      <c r="AG6578" s="3">
        <v>1.94096318304533</v>
      </c>
      <c r="AH6578" s="3">
        <v>4.72072610969256</v>
      </c>
      <c r="AI6578" s="3">
        <v>4.45702716594125</v>
      </c>
      <c r="AJ6578" s="3">
        <v>3.87315802540469</v>
      </c>
      <c r="AK6578" s="3">
        <v>3.58033730428533</v>
      </c>
      <c r="AL6578" s="3">
        <v>4.9043824478314</v>
      </c>
      <c r="AM6578" s="3"/>
      <c r="AN6578" s="5" t="s">
        <v>46</v>
      </c>
      <c r="AO6578" s="1"/>
      <c r="AP6578" s="1"/>
      <c r="AQ6578" s="1"/>
    </row>
    <row r="6579" spans="1:43">
      <c r="A6579" s="1" t="s">
        <v>16293</v>
      </c>
      <c r="B6579" s="1" t="s">
        <v>16294</v>
      </c>
      <c r="C6579" s="3">
        <v>8.97534246575342</v>
      </c>
      <c r="D6579" s="4">
        <v>40961</v>
      </c>
      <c r="E6579" s="3">
        <v>7.1683102392</v>
      </c>
      <c r="F6579" s="5" t="s">
        <v>1441</v>
      </c>
      <c r="G6579" s="5">
        <v>1876</v>
      </c>
      <c r="H6579" s="5" t="s">
        <v>112</v>
      </c>
      <c r="I6579" s="3">
        <v>15.1943268242545</v>
      </c>
      <c r="J6579" s="3">
        <v>25</v>
      </c>
      <c r="K6579" s="3">
        <v>-0.0527426160337477</v>
      </c>
      <c r="L6579" s="3">
        <v>70.2702702702703</v>
      </c>
      <c r="M6579" s="3">
        <v>7.27783358470885</v>
      </c>
      <c r="N6579" s="3">
        <v>36.1111111111111</v>
      </c>
      <c r="O6579" s="3">
        <v>26.112873069047</v>
      </c>
      <c r="P6579" s="3">
        <v>27.7777777777778</v>
      </c>
      <c r="Q6579" s="3">
        <v>32.6083187053792</v>
      </c>
      <c r="R6579" s="3">
        <v>25</v>
      </c>
      <c r="S6579" s="3">
        <v>67.4404024193766</v>
      </c>
      <c r="T6579" s="3">
        <v>22.2222222222222</v>
      </c>
      <c r="U6579" s="3">
        <v>123.505565348976</v>
      </c>
      <c r="V6579" s="3">
        <v>12.9032258064516</v>
      </c>
      <c r="W6579" s="3">
        <v>109.18132458491</v>
      </c>
      <c r="X6579" s="3">
        <v>15.3846153846154</v>
      </c>
      <c r="Y6579" s="3">
        <v>211.054226519537</v>
      </c>
      <c r="Z6579" s="3">
        <v>13.0434782608696</v>
      </c>
      <c r="AA6579" s="3">
        <v>0.291455897989808</v>
      </c>
      <c r="AB6579" s="3">
        <v>0.238542345757448</v>
      </c>
      <c r="AC6579" s="3">
        <v>-25.4578754578755</v>
      </c>
      <c r="AD6579" s="3">
        <v>1.0933332683935</v>
      </c>
      <c r="AE6579" s="5">
        <v>3</v>
      </c>
      <c r="AF6579" s="3">
        <v>1.89816342677124</v>
      </c>
      <c r="AG6579" s="3">
        <v>72.640009868184</v>
      </c>
      <c r="AH6579" s="3">
        <v>55.8683403496815</v>
      </c>
      <c r="AI6579" s="3">
        <v>27.8445775009786</v>
      </c>
      <c r="AJ6579" s="3">
        <v>28.2410661711955</v>
      </c>
      <c r="AK6579" s="3">
        <v>15.5133413312365</v>
      </c>
      <c r="AL6579" s="3">
        <v>11.1209654040367</v>
      </c>
      <c r="AM6579" s="3"/>
      <c r="AN6579" s="5" t="s">
        <v>46</v>
      </c>
      <c r="AO6579" s="1"/>
      <c r="AP6579" s="1"/>
      <c r="AQ6579" s="1"/>
    </row>
    <row r="6580" spans="1:43">
      <c r="A6580" s="1" t="s">
        <v>16295</v>
      </c>
      <c r="B6580" s="1" t="s">
        <v>16296</v>
      </c>
      <c r="C6580" s="3">
        <v>15.8027397260274</v>
      </c>
      <c r="D6580" s="4">
        <v>38469</v>
      </c>
      <c r="E6580" s="3">
        <v>19.8212505549</v>
      </c>
      <c r="F6580" s="5" t="s">
        <v>9615</v>
      </c>
      <c r="G6580" s="5">
        <v>1015</v>
      </c>
      <c r="H6580" s="5" t="s">
        <v>55</v>
      </c>
      <c r="I6580" s="3">
        <v>11.3841405508072</v>
      </c>
      <c r="J6580" s="3">
        <v>41.8027828191168</v>
      </c>
      <c r="K6580" s="3">
        <v>3.14389359129384</v>
      </c>
      <c r="L6580" s="3">
        <v>37.909604519774</v>
      </c>
      <c r="M6580" s="3">
        <v>4.2208152837943</v>
      </c>
      <c r="N6580" s="3">
        <v>59.1861160981448</v>
      </c>
      <c r="O6580" s="3">
        <v>28.4286887489734</v>
      </c>
      <c r="P6580" s="3">
        <v>12.2516556291391</v>
      </c>
      <c r="Q6580" s="3">
        <v>36.3609940415637</v>
      </c>
      <c r="R6580" s="3">
        <v>15.7774390243902</v>
      </c>
      <c r="S6580" s="3">
        <v>88.6569325236282</v>
      </c>
      <c r="T6580" s="3">
        <v>18.1640625</v>
      </c>
      <c r="U6580" s="3">
        <v>170.242384558227</v>
      </c>
      <c r="V6580" s="3">
        <v>29.6747967479675</v>
      </c>
      <c r="W6580" s="3">
        <v>124.982180400848</v>
      </c>
      <c r="X6580" s="3">
        <v>40.0667779632721</v>
      </c>
      <c r="Y6580" s="3">
        <v>184.535201726439</v>
      </c>
      <c r="Z6580" s="3">
        <v>28.0665280665281</v>
      </c>
      <c r="AA6580" s="3">
        <v>0.303616688994957</v>
      </c>
      <c r="AB6580" s="3">
        <v>0.255429944663345</v>
      </c>
      <c r="AC6580" s="3">
        <v>-29.0270488494146</v>
      </c>
      <c r="AD6580" s="3">
        <v>1.06690339462034</v>
      </c>
      <c r="AE6580" s="5">
        <v>3</v>
      </c>
      <c r="AF6580" s="3">
        <v>2.16975843913867</v>
      </c>
      <c r="AG6580" s="3">
        <v>91.3738286433601</v>
      </c>
      <c r="AH6580" s="3">
        <v>66.7028110668865</v>
      </c>
      <c r="AI6580" s="3">
        <v>28.9528558178828</v>
      </c>
      <c r="AJ6580" s="3">
        <v>29.6412735097265</v>
      </c>
      <c r="AK6580" s="3">
        <v>22.7291457240665</v>
      </c>
      <c r="AL6580" s="3">
        <v>22.5743615414792</v>
      </c>
      <c r="AM6580" s="3"/>
      <c r="AN6580" s="5" t="s">
        <v>46</v>
      </c>
      <c r="AO6580" s="1"/>
      <c r="AP6580" s="1"/>
      <c r="AQ6580" s="1"/>
    </row>
    <row r="6581" spans="1:43">
      <c r="A6581" s="1" t="s">
        <v>16297</v>
      </c>
      <c r="B6581" s="1" t="s">
        <v>16298</v>
      </c>
      <c r="C6581" s="3">
        <v>13.7150684931507</v>
      </c>
      <c r="D6581" s="4">
        <v>39231</v>
      </c>
      <c r="E6581" s="3">
        <v>8.5095389737</v>
      </c>
      <c r="F6581" s="5" t="s">
        <v>16299</v>
      </c>
      <c r="G6581" s="5">
        <v>225</v>
      </c>
      <c r="H6581" s="5" t="s">
        <v>55</v>
      </c>
      <c r="I6581" s="3">
        <v>2.88137969713966</v>
      </c>
      <c r="J6581" s="3">
        <v>86.6303690260133</v>
      </c>
      <c r="K6581" s="3">
        <v>2.12958452223536</v>
      </c>
      <c r="L6581" s="3">
        <v>59.6610169491525</v>
      </c>
      <c r="M6581" s="3">
        <v>-1.23830675011778</v>
      </c>
      <c r="N6581" s="3">
        <v>92.0406941950928</v>
      </c>
      <c r="O6581" s="3">
        <v>2.50768371053367</v>
      </c>
      <c r="P6581" s="3">
        <v>94.4370860927152</v>
      </c>
      <c r="Q6581" s="3">
        <v>-2.37493347525281</v>
      </c>
      <c r="R6581" s="3">
        <v>96.265243902439</v>
      </c>
      <c r="S6581" s="3">
        <v>26.497262388955</v>
      </c>
      <c r="T6581" s="3">
        <v>94.53125</v>
      </c>
      <c r="U6581" s="3">
        <v>58.4664988481144</v>
      </c>
      <c r="V6581" s="3">
        <v>93.9024390243902</v>
      </c>
      <c r="W6581" s="3">
        <v>29.5699833880412</v>
      </c>
      <c r="X6581" s="3">
        <v>96.8280467445743</v>
      </c>
      <c r="Y6581" s="3">
        <v>35.1208550551783</v>
      </c>
      <c r="Z6581" s="3">
        <v>96.8814968814969</v>
      </c>
      <c r="AA6581" s="3">
        <v>0.137958399197502</v>
      </c>
      <c r="AB6581" s="3">
        <v>0.0804179096824509</v>
      </c>
      <c r="AC6581" s="3">
        <v>-31.4967360895244</v>
      </c>
      <c r="AD6581" s="3">
        <v>0.285796476373166</v>
      </c>
      <c r="AE6581" s="5">
        <v>5</v>
      </c>
      <c r="AF6581" s="3">
        <v>0.566518214812706</v>
      </c>
      <c r="AG6581" s="3">
        <v>23.0371976927734</v>
      </c>
      <c r="AH6581" s="3">
        <v>29.4049043365109</v>
      </c>
      <c r="AI6581" s="3">
        <v>7.39619259798217</v>
      </c>
      <c r="AJ6581" s="3">
        <v>9.18693446899519</v>
      </c>
      <c r="AK6581" s="3">
        <v>8.59270172703428</v>
      </c>
      <c r="AL6581" s="3">
        <v>15.2022413111486</v>
      </c>
      <c r="AM6581" s="3"/>
      <c r="AN6581" s="5" t="s">
        <v>46</v>
      </c>
      <c r="AO6581" s="1"/>
      <c r="AP6581" s="1"/>
      <c r="AQ6581" s="1"/>
    </row>
    <row r="6582" spans="1:43">
      <c r="A6582" s="1" t="s">
        <v>16300</v>
      </c>
      <c r="B6582" s="1" t="s">
        <v>16301</v>
      </c>
      <c r="C6582" s="3">
        <v>12.5808219178082</v>
      </c>
      <c r="D6582" s="4">
        <v>39645</v>
      </c>
      <c r="E6582" s="3">
        <v>29.0941283806</v>
      </c>
      <c r="F6582" s="5" t="s">
        <v>1678</v>
      </c>
      <c r="G6582" s="5">
        <v>359</v>
      </c>
      <c r="H6582" s="5" t="s">
        <v>55</v>
      </c>
      <c r="I6582" s="3">
        <v>14.6360011128628</v>
      </c>
      <c r="J6582" s="3">
        <v>20.6291591046582</v>
      </c>
      <c r="K6582" s="3">
        <v>3.21126196082361</v>
      </c>
      <c r="L6582" s="3">
        <v>36.4406779661017</v>
      </c>
      <c r="M6582" s="3">
        <v>8.22083311446131</v>
      </c>
      <c r="N6582" s="3">
        <v>23.0400957510473</v>
      </c>
      <c r="O6582" s="3">
        <v>20.9274114654666</v>
      </c>
      <c r="P6582" s="3">
        <v>40.3311258278146</v>
      </c>
      <c r="Q6582" s="3">
        <v>19.8719937936385</v>
      </c>
      <c r="R6582" s="3">
        <v>61.7378048780488</v>
      </c>
      <c r="S6582" s="3">
        <v>72.7164298327489</v>
      </c>
      <c r="T6582" s="3">
        <v>38.76953125</v>
      </c>
      <c r="U6582" s="3">
        <v>244.988596837569</v>
      </c>
      <c r="V6582" s="3">
        <v>3.7940379403794</v>
      </c>
      <c r="W6582" s="3">
        <v>206.352738983921</v>
      </c>
      <c r="X6582" s="3">
        <v>4.67445742904841</v>
      </c>
      <c r="Y6582" s="3">
        <v>220.398960756326</v>
      </c>
      <c r="Z6582" s="3">
        <v>14.7609147609148</v>
      </c>
      <c r="AA6582" s="3">
        <v>0.267976449807119</v>
      </c>
      <c r="AB6582" s="3">
        <v>0.348558432493691</v>
      </c>
      <c r="AC6582" s="3">
        <v>-32.962087115722</v>
      </c>
      <c r="AD6582" s="3">
        <v>1.36936409348723</v>
      </c>
      <c r="AE6582" s="5">
        <v>5</v>
      </c>
      <c r="AF6582" s="3">
        <v>3.00964046476689</v>
      </c>
      <c r="AG6582" s="3">
        <v>88.0722986311065</v>
      </c>
      <c r="AH6582" s="3">
        <v>91.4347422321483</v>
      </c>
      <c r="AI6582" s="3">
        <v>43.9896017434916</v>
      </c>
      <c r="AJ6582" s="3">
        <v>33.1326912401422</v>
      </c>
      <c r="AK6582" s="3">
        <v>35.3725824709936</v>
      </c>
      <c r="AL6582" s="3">
        <v>34.4011485345002</v>
      </c>
      <c r="AM6582" s="3"/>
      <c r="AN6582" s="5" t="s">
        <v>46</v>
      </c>
      <c r="AO6582" s="1"/>
      <c r="AP6582" s="1"/>
      <c r="AQ6582" s="1"/>
    </row>
    <row r="6583" spans="1:43">
      <c r="A6583" s="1" t="s">
        <v>16302</v>
      </c>
      <c r="B6583" s="1" t="s">
        <v>16303</v>
      </c>
      <c r="C6583" s="3">
        <v>11.7753424657534</v>
      </c>
      <c r="D6583" s="4">
        <v>39939</v>
      </c>
      <c r="E6583" s="3">
        <v>84.8378846191</v>
      </c>
      <c r="F6583" s="5" t="s">
        <v>4635</v>
      </c>
      <c r="G6583" s="5">
        <v>3149</v>
      </c>
      <c r="H6583" s="5" t="s">
        <v>64</v>
      </c>
      <c r="I6583" s="3">
        <v>0.290228932736019</v>
      </c>
      <c r="J6583" s="3">
        <v>22.7405247813411</v>
      </c>
      <c r="K6583" s="3">
        <v>0.0395191170653328</v>
      </c>
      <c r="L6583" s="3">
        <v>61.5160349854227</v>
      </c>
      <c r="M6583" s="3">
        <v>0.217753793433288</v>
      </c>
      <c r="N6583" s="3">
        <v>20.1166180758017</v>
      </c>
      <c r="O6583" s="3">
        <v>0.603950657392829</v>
      </c>
      <c r="P6583" s="3">
        <v>55.4093567251462</v>
      </c>
      <c r="Q6583" s="3">
        <v>1.08363843131908</v>
      </c>
      <c r="R6583" s="3">
        <v>67.1597633136095</v>
      </c>
      <c r="S6583" s="3">
        <v>2.00929336665666</v>
      </c>
      <c r="T6583" s="3">
        <v>60.4197901049475</v>
      </c>
      <c r="U6583" s="3">
        <v>4.41136304225489</v>
      </c>
      <c r="V6583" s="3">
        <v>69.9074074074074</v>
      </c>
      <c r="W6583" s="3">
        <v>7.68115809201914</v>
      </c>
      <c r="X6583" s="3">
        <v>75.9259259259259</v>
      </c>
      <c r="Y6583" s="3">
        <v>14.4046953464277</v>
      </c>
      <c r="Z6583" s="3">
        <v>78.1954887218045</v>
      </c>
      <c r="AA6583" s="3">
        <v>-0.0779857856619375</v>
      </c>
      <c r="AB6583" s="3">
        <v>1.61965832136492</v>
      </c>
      <c r="AC6583" s="3">
        <v>0</v>
      </c>
      <c r="AD6583" s="3"/>
      <c r="AE6583" s="5"/>
      <c r="AF6583" s="3">
        <v>0.20384472485256</v>
      </c>
      <c r="AG6583" s="3">
        <v>1.50357115142219</v>
      </c>
      <c r="AH6583" s="3">
        <v>1.56737088704424</v>
      </c>
      <c r="AI6583" s="3">
        <v>1.86911898756661</v>
      </c>
      <c r="AJ6583" s="3">
        <v>2.04440812340287</v>
      </c>
      <c r="AK6583" s="3">
        <v>2.14498824062825</v>
      </c>
      <c r="AL6583" s="3">
        <v>2.42373304040133</v>
      </c>
      <c r="AM6583" s="3">
        <v>500</v>
      </c>
      <c r="AN6583" s="5" t="s">
        <v>56</v>
      </c>
      <c r="AO6583" s="1"/>
      <c r="AP6583" s="1"/>
      <c r="AQ6583" s="1"/>
    </row>
    <row r="6584" spans="1:43">
      <c r="A6584" s="1" t="s">
        <v>16304</v>
      </c>
      <c r="B6584" s="1" t="s">
        <v>16305</v>
      </c>
      <c r="C6584" s="3">
        <v>11.5315068493151</v>
      </c>
      <c r="D6584" s="4">
        <v>40028</v>
      </c>
      <c r="E6584" s="3">
        <v>7.0092857149</v>
      </c>
      <c r="F6584" s="5" t="s">
        <v>2244</v>
      </c>
      <c r="G6584" s="5">
        <v>4103</v>
      </c>
      <c r="H6584" s="5" t="s">
        <v>55</v>
      </c>
      <c r="I6584" s="3">
        <v>6.72019030627416</v>
      </c>
      <c r="J6584" s="3">
        <v>72.1718088324259</v>
      </c>
      <c r="K6584" s="3">
        <v>2.66018306636156</v>
      </c>
      <c r="L6584" s="3">
        <v>48.0225988700565</v>
      </c>
      <c r="M6584" s="3">
        <v>0.532212885154065</v>
      </c>
      <c r="N6584" s="3">
        <v>84.91921005386</v>
      </c>
      <c r="O6584" s="3">
        <v>13.3607075173721</v>
      </c>
      <c r="P6584" s="3">
        <v>72.7814569536424</v>
      </c>
      <c r="Q6584" s="3">
        <v>8.26546003016591</v>
      </c>
      <c r="R6584" s="3">
        <v>88.1859756097561</v>
      </c>
      <c r="S6584" s="3">
        <v>62.9142078983205</v>
      </c>
      <c r="T6584" s="3">
        <v>54.58984375</v>
      </c>
      <c r="U6584" s="3">
        <v>176.289453425712</v>
      </c>
      <c r="V6584" s="3">
        <v>26.8292682926829</v>
      </c>
      <c r="W6584" s="3">
        <v>151.330532212885</v>
      </c>
      <c r="X6584" s="3">
        <v>21.3689482470785</v>
      </c>
      <c r="Y6584" s="3">
        <v>199.832915622389</v>
      </c>
      <c r="Z6584" s="3">
        <v>22.2453222453222</v>
      </c>
      <c r="AA6584" s="3">
        <v>0.227022578026562</v>
      </c>
      <c r="AB6584" s="3">
        <v>0.268472217714383</v>
      </c>
      <c r="AC6584" s="3">
        <v>-32.8395061728395</v>
      </c>
      <c r="AD6584" s="3">
        <v>1.09274185325988</v>
      </c>
      <c r="AE6584" s="5">
        <v>5</v>
      </c>
      <c r="AF6584" s="3">
        <v>2.54282656659712</v>
      </c>
      <c r="AG6584" s="3">
        <v>69.1358329432676</v>
      </c>
      <c r="AH6584" s="3">
        <v>72.8852931734754</v>
      </c>
      <c r="AI6584" s="3">
        <v>32.742020315567</v>
      </c>
      <c r="AJ6584" s="3">
        <v>34.0309023058639</v>
      </c>
      <c r="AK6584" s="3">
        <v>24.7369773348356</v>
      </c>
      <c r="AL6584" s="3">
        <v>27.8510282955594</v>
      </c>
      <c r="AM6584" s="3"/>
      <c r="AN6584" s="5" t="s">
        <v>46</v>
      </c>
      <c r="AO6584" s="1"/>
      <c r="AP6584" s="1"/>
      <c r="AQ6584" s="1"/>
    </row>
    <row r="6585" spans="1:43">
      <c r="A6585" s="1" t="s">
        <v>16306</v>
      </c>
      <c r="B6585" s="1" t="s">
        <v>16307</v>
      </c>
      <c r="C6585" s="3">
        <v>8.19178082191781</v>
      </c>
      <c r="D6585" s="4">
        <v>41247</v>
      </c>
      <c r="E6585" s="3">
        <v>3.2058373694</v>
      </c>
      <c r="F6585" s="5" t="s">
        <v>16308</v>
      </c>
      <c r="G6585" s="5">
        <v>2675</v>
      </c>
      <c r="H6585" s="5" t="s">
        <v>50</v>
      </c>
      <c r="I6585" s="3">
        <v>-0.231426063362872</v>
      </c>
      <c r="J6585" s="3">
        <v>89.2809289861545</v>
      </c>
      <c r="K6585" s="3">
        <v>-0.071936695707783</v>
      </c>
      <c r="L6585" s="3">
        <v>86.0115095174856</v>
      </c>
      <c r="M6585" s="3">
        <v>-0.3904071388734</v>
      </c>
      <c r="N6585" s="3">
        <v>90.5164737310775</v>
      </c>
      <c r="O6585" s="3">
        <v>-0.801396492898515</v>
      </c>
      <c r="P6585" s="3">
        <v>95.1576062128826</v>
      </c>
      <c r="Q6585" s="3">
        <v>-0.318928400574069</v>
      </c>
      <c r="R6585" s="3">
        <v>94.4954128440367</v>
      </c>
      <c r="S6585" s="3">
        <v>-0.477630950485595</v>
      </c>
      <c r="T6585" s="3">
        <v>95.5932203389831</v>
      </c>
      <c r="U6585" s="3">
        <v>3.74242801427266</v>
      </c>
      <c r="V6585" s="3">
        <v>91.8730650154799</v>
      </c>
      <c r="W6585" s="3">
        <v>12.5557772427807</v>
      </c>
      <c r="X6585" s="3">
        <v>63.8619201725998</v>
      </c>
      <c r="Y6585" s="3">
        <v>15.5572646359216</v>
      </c>
      <c r="Z6585" s="3">
        <v>73.5294117647059</v>
      </c>
      <c r="AA6585" s="3">
        <v>-0.112336746717727</v>
      </c>
      <c r="AB6585" s="3">
        <v>0.272365970582644</v>
      </c>
      <c r="AC6585" s="3">
        <v>-3.10505836575875</v>
      </c>
      <c r="AD6585" s="3">
        <v>1.29269707297827</v>
      </c>
      <c r="AE6585" s="5">
        <v>3</v>
      </c>
      <c r="AF6585" s="3">
        <v>0.325031165205666</v>
      </c>
      <c r="AG6585" s="3">
        <v>0.535824937004836</v>
      </c>
      <c r="AH6585" s="3">
        <v>2.00957559680759</v>
      </c>
      <c r="AI6585" s="3">
        <v>4.07973233371042</v>
      </c>
      <c r="AJ6585" s="3">
        <v>3.67512747215006</v>
      </c>
      <c r="AK6585" s="3">
        <v>4.25898393717032</v>
      </c>
      <c r="AL6585" s="3">
        <v>4.95571523855398</v>
      </c>
      <c r="AM6585" s="3"/>
      <c r="AN6585" s="5" t="s">
        <v>46</v>
      </c>
      <c r="AO6585" s="1"/>
      <c r="AP6585" s="1"/>
      <c r="AQ6585" s="1"/>
    </row>
    <row r="6586" spans="1:43">
      <c r="A6586" s="1" t="s">
        <v>16309</v>
      </c>
      <c r="B6586" s="1" t="s">
        <v>16310</v>
      </c>
      <c r="C6586" s="3">
        <v>10.6465753424658</v>
      </c>
      <c r="D6586" s="4">
        <v>40351</v>
      </c>
      <c r="E6586" s="3">
        <v>7.2225235528</v>
      </c>
      <c r="F6586" s="5" t="s">
        <v>307</v>
      </c>
      <c r="G6586" s="5">
        <v>2157</v>
      </c>
      <c r="H6586" s="5" t="s">
        <v>55</v>
      </c>
      <c r="I6586" s="3">
        <v>3.10119695321</v>
      </c>
      <c r="J6586" s="3">
        <v>85.9649122807018</v>
      </c>
      <c r="K6586" s="3">
        <v>0.637280934678704</v>
      </c>
      <c r="L6586" s="3">
        <v>82.8813559322034</v>
      </c>
      <c r="M6586" s="3">
        <v>1.55412647374061</v>
      </c>
      <c r="N6586" s="3">
        <v>79.7127468581688</v>
      </c>
      <c r="O6586" s="3">
        <v>1.28273650454302</v>
      </c>
      <c r="P6586" s="3">
        <v>96.0264900662252</v>
      </c>
      <c r="Q6586" s="3">
        <v>0.052798310454074</v>
      </c>
      <c r="R6586" s="3">
        <v>95.0457317073171</v>
      </c>
      <c r="S6586" s="3">
        <v>28.999319264806</v>
      </c>
      <c r="T6586" s="3">
        <v>92.7734375</v>
      </c>
      <c r="U6586" s="3">
        <v>64.6394439617724</v>
      </c>
      <c r="V6586" s="3">
        <v>92.5474254742547</v>
      </c>
      <c r="W6586" s="3">
        <v>38.718748160598</v>
      </c>
      <c r="X6586" s="3">
        <v>94.4908180300501</v>
      </c>
      <c r="Y6586" s="3">
        <v>92.433093776127</v>
      </c>
      <c r="Z6586" s="3">
        <v>77.5467775467775</v>
      </c>
      <c r="AA6586" s="3">
        <v>0.156553404136829</v>
      </c>
      <c r="AB6586" s="3">
        <v>0.104022780171681</v>
      </c>
      <c r="AC6586" s="3">
        <v>-29.1195404352531</v>
      </c>
      <c r="AD6586" s="3">
        <v>0.395074949443191</v>
      </c>
      <c r="AE6586" s="5">
        <v>4</v>
      </c>
      <c r="AF6586" s="3">
        <v>0.775791835653582</v>
      </c>
      <c r="AG6586" s="3">
        <v>25.0049762425185</v>
      </c>
      <c r="AH6586" s="3">
        <v>30.717948603492</v>
      </c>
      <c r="AI6586" s="3">
        <v>9.73103702310696</v>
      </c>
      <c r="AJ6586" s="3">
        <v>12.2666428404771</v>
      </c>
      <c r="AK6586" s="3">
        <v>20.245974570265</v>
      </c>
      <c r="AL6586" s="3">
        <v>17.2642032024009</v>
      </c>
      <c r="AM6586" s="3"/>
      <c r="AN6586" s="5" t="s">
        <v>46</v>
      </c>
      <c r="AO6586" s="1"/>
      <c r="AP6586" s="1"/>
      <c r="AQ6586" s="1"/>
    </row>
    <row r="6587" spans="1:43">
      <c r="A6587" s="1" t="s">
        <v>16311</v>
      </c>
      <c r="B6587" s="1" t="s">
        <v>16312</v>
      </c>
      <c r="C6587" s="3">
        <v>10.2</v>
      </c>
      <c r="D6587" s="4">
        <v>40514</v>
      </c>
      <c r="E6587" s="3">
        <v>0.8740807834</v>
      </c>
      <c r="F6587" s="5" t="s">
        <v>4830</v>
      </c>
      <c r="G6587" s="5">
        <v>554</v>
      </c>
      <c r="H6587" s="5" t="s">
        <v>1442</v>
      </c>
      <c r="I6587" s="3">
        <v>9.53516090584029</v>
      </c>
      <c r="J6587" s="3">
        <v>86.4864864864865</v>
      </c>
      <c r="K6587" s="3">
        <v>-3.11017395888244</v>
      </c>
      <c r="L6587" s="3">
        <v>100</v>
      </c>
      <c r="M6587" s="3">
        <v>4.90867579908676</v>
      </c>
      <c r="N6587" s="3">
        <v>82.5</v>
      </c>
      <c r="O6587" s="3">
        <v>21.0006583278473</v>
      </c>
      <c r="P6587" s="3">
        <v>76.4705882352941</v>
      </c>
      <c r="Q6587" s="3">
        <v>16.5504121750159</v>
      </c>
      <c r="R6587" s="3">
        <v>78.7878787878788</v>
      </c>
      <c r="S6587" s="3">
        <v>76.0536398467433</v>
      </c>
      <c r="T6587" s="3">
        <v>25.8064516129032</v>
      </c>
      <c r="U6587" s="3">
        <v>110.779816513761</v>
      </c>
      <c r="V6587" s="3">
        <v>46.1538461538462</v>
      </c>
      <c r="W6587" s="3">
        <v>101.535087719298</v>
      </c>
      <c r="X6587" s="3">
        <v>35</v>
      </c>
      <c r="Y6587" s="3">
        <v>159.97171145686</v>
      </c>
      <c r="Z6587" s="3">
        <v>25</v>
      </c>
      <c r="AA6587" s="3">
        <v>0.255663144661127</v>
      </c>
      <c r="AB6587" s="3">
        <v>0.245929291444221</v>
      </c>
      <c r="AC6587" s="3">
        <v>-20.3864734299517</v>
      </c>
      <c r="AD6587" s="3">
        <v>1.28810156824843</v>
      </c>
      <c r="AE6587" s="5">
        <v>5</v>
      </c>
      <c r="AF6587" s="3">
        <v>1.92798948143166</v>
      </c>
      <c r="AG6587" s="3">
        <v>86.1394785893416</v>
      </c>
      <c r="AH6587" s="3">
        <v>51.1890043109408</v>
      </c>
      <c r="AI6587" s="3">
        <v>25.3071133461893</v>
      </c>
      <c r="AJ6587" s="3">
        <v>26.686904732298</v>
      </c>
      <c r="AK6587" s="3">
        <v>16.1162842025171</v>
      </c>
      <c r="AL6587" s="3">
        <v>12.6136609929903</v>
      </c>
      <c r="AM6587" s="3"/>
      <c r="AN6587" s="5" t="s">
        <v>46</v>
      </c>
      <c r="AO6587" s="1"/>
      <c r="AP6587" s="1"/>
      <c r="AQ6587" s="1"/>
    </row>
    <row r="6588" spans="1:43">
      <c r="A6588" s="1" t="s">
        <v>16313</v>
      </c>
      <c r="B6588" s="1" t="s">
        <v>16314</v>
      </c>
      <c r="C6588" s="3">
        <v>10.0493150684932</v>
      </c>
      <c r="D6588" s="4">
        <v>40569</v>
      </c>
      <c r="E6588" s="3">
        <v>0.096610358</v>
      </c>
      <c r="F6588" s="5" t="s">
        <v>16315</v>
      </c>
      <c r="G6588" s="5">
        <v>464</v>
      </c>
      <c r="H6588" s="5" t="s">
        <v>60</v>
      </c>
      <c r="I6588" s="3">
        <v>3.19194211944958</v>
      </c>
      <c r="J6588" s="3">
        <v>64.3849206349206</v>
      </c>
      <c r="K6588" s="3">
        <v>1.8838854261503</v>
      </c>
      <c r="L6588" s="3">
        <v>56.5675934803452</v>
      </c>
      <c r="M6588" s="3">
        <v>-0.356164383561635</v>
      </c>
      <c r="N6588" s="3">
        <v>63.7982195845697</v>
      </c>
      <c r="O6588" s="3">
        <v>7.68319763138417</v>
      </c>
      <c r="P6588" s="3">
        <v>56.7951318458418</v>
      </c>
      <c r="Q6588" s="3">
        <v>6.29840713137513</v>
      </c>
      <c r="R6588" s="3">
        <v>62.6178010471204</v>
      </c>
      <c r="S6588" s="3">
        <v>34.467141140586</v>
      </c>
      <c r="T6588" s="3">
        <v>54.2270531400966</v>
      </c>
      <c r="U6588" s="3">
        <v>64.0135287485908</v>
      </c>
      <c r="V6588" s="3">
        <v>57.7249575551783</v>
      </c>
      <c r="W6588" s="3">
        <v>41.6691011783037</v>
      </c>
      <c r="X6588" s="3">
        <v>53.6363636363636</v>
      </c>
      <c r="Y6588" s="3">
        <v>52.4947589098533</v>
      </c>
      <c r="Z6588" s="3">
        <v>69.9029126213592</v>
      </c>
      <c r="AA6588" s="3">
        <v>0.184673374655566</v>
      </c>
      <c r="AB6588" s="3">
        <v>0.114477733169923</v>
      </c>
      <c r="AC6588" s="3">
        <v>-26.8808638697115</v>
      </c>
      <c r="AD6588" s="3">
        <v>0.457125924969082</v>
      </c>
      <c r="AE6588" s="5">
        <v>3</v>
      </c>
      <c r="AF6588" s="3">
        <v>0.876706406450642</v>
      </c>
      <c r="AG6588" s="3">
        <v>24.758283716252</v>
      </c>
      <c r="AH6588" s="3">
        <v>28.8485934636696</v>
      </c>
      <c r="AI6588" s="3">
        <v>9.82008783134498</v>
      </c>
      <c r="AJ6588" s="3">
        <v>9.86475684586823</v>
      </c>
      <c r="AK6588" s="3">
        <v>8.32455772839273</v>
      </c>
      <c r="AL6588" s="3">
        <v>12.6231120287017</v>
      </c>
      <c r="AM6588" s="3"/>
      <c r="AN6588" s="5" t="s">
        <v>46</v>
      </c>
      <c r="AO6588" s="1"/>
      <c r="AP6588" s="1"/>
      <c r="AQ6588" s="1"/>
    </row>
    <row r="6589" spans="1:43">
      <c r="A6589" s="1" t="s">
        <v>16316</v>
      </c>
      <c r="B6589" s="1" t="s">
        <v>16317</v>
      </c>
      <c r="C6589" s="3">
        <v>8.70958904109589</v>
      </c>
      <c r="D6589" s="4">
        <v>41058</v>
      </c>
      <c r="E6589" s="3">
        <v>22.6496102885</v>
      </c>
      <c r="F6589" s="5" t="s">
        <v>1917</v>
      </c>
      <c r="G6589" s="5">
        <v>3180</v>
      </c>
      <c r="H6589" s="5" t="s">
        <v>60</v>
      </c>
      <c r="I6589" s="3">
        <v>8.60613380781063</v>
      </c>
      <c r="J6589" s="3">
        <v>34.7222222222222</v>
      </c>
      <c r="K6589" s="3">
        <v>3.46209660700712</v>
      </c>
      <c r="L6589" s="3">
        <v>27.0373921380633</v>
      </c>
      <c r="M6589" s="3">
        <v>3.29662729906209</v>
      </c>
      <c r="N6589" s="3">
        <v>40.6528189910979</v>
      </c>
      <c r="O6589" s="3">
        <v>13.6725377968232</v>
      </c>
      <c r="P6589" s="3">
        <v>40.3651115618661</v>
      </c>
      <c r="Q6589" s="3">
        <v>19.0183958423112</v>
      </c>
      <c r="R6589" s="3">
        <v>37.2774869109948</v>
      </c>
      <c r="S6589" s="3">
        <v>46.1865994994806</v>
      </c>
      <c r="T6589" s="3">
        <v>40.7004830917874</v>
      </c>
      <c r="U6589" s="3">
        <v>75.9399620951728</v>
      </c>
      <c r="V6589" s="3">
        <v>46.1799660441426</v>
      </c>
      <c r="W6589" s="3">
        <v>52.5839162773603</v>
      </c>
      <c r="X6589" s="3">
        <v>45.6818181818182</v>
      </c>
      <c r="Y6589" s="3">
        <v>99.3869312594752</v>
      </c>
      <c r="Z6589" s="3">
        <v>35.2750809061489</v>
      </c>
      <c r="AA6589" s="3">
        <v>0.241185864080802</v>
      </c>
      <c r="AB6589" s="3">
        <v>0.145507249142225</v>
      </c>
      <c r="AC6589" s="3">
        <v>-25.4140486128749</v>
      </c>
      <c r="AD6589" s="3">
        <v>0.593979578324162</v>
      </c>
      <c r="AE6589" s="5">
        <v>3</v>
      </c>
      <c r="AF6589" s="3">
        <v>1.05446448134109</v>
      </c>
      <c r="AG6589" s="3">
        <v>32.6365972501416</v>
      </c>
      <c r="AH6589" s="3">
        <v>35.849065183035</v>
      </c>
      <c r="AI6589" s="3">
        <v>14.154812012429</v>
      </c>
      <c r="AJ6589" s="3">
        <v>15.9250767997379</v>
      </c>
      <c r="AK6589" s="3">
        <v>11.9195582333558</v>
      </c>
      <c r="AL6589" s="3">
        <v>14.0158515876037</v>
      </c>
      <c r="AM6589" s="3"/>
      <c r="AN6589" s="5" t="s">
        <v>46</v>
      </c>
      <c r="AO6589" s="1"/>
      <c r="AP6589" s="1"/>
      <c r="AQ6589" s="1"/>
    </row>
    <row r="6590" spans="1:43">
      <c r="A6590" s="1" t="s">
        <v>16318</v>
      </c>
      <c r="B6590" s="1" t="s">
        <v>16319</v>
      </c>
      <c r="C6590" s="3">
        <v>10.3972602739726</v>
      </c>
      <c r="D6590" s="4">
        <v>40442</v>
      </c>
      <c r="E6590" s="3">
        <v>63.567608559</v>
      </c>
      <c r="F6590" s="5" t="s">
        <v>8043</v>
      </c>
      <c r="G6590" s="5">
        <v>674</v>
      </c>
      <c r="H6590" s="5" t="s">
        <v>55</v>
      </c>
      <c r="I6590" s="3">
        <v>18.7943262411348</v>
      </c>
      <c r="J6590" s="3">
        <v>4.29522081064731</v>
      </c>
      <c r="K6590" s="3">
        <v>5.04561003420753</v>
      </c>
      <c r="L6590" s="3">
        <v>6.44067796610169</v>
      </c>
      <c r="M6590" s="3">
        <v>14.5477152626671</v>
      </c>
      <c r="N6590" s="3">
        <v>1.43626570915619</v>
      </c>
      <c r="O6590" s="3">
        <v>29.1622853137049</v>
      </c>
      <c r="P6590" s="3">
        <v>10.5298013245033</v>
      </c>
      <c r="Q6590" s="3">
        <v>25.6821282401092</v>
      </c>
      <c r="R6590" s="3">
        <v>43.5213414634146</v>
      </c>
      <c r="S6590" s="3">
        <v>105.406911928651</v>
      </c>
      <c r="T6590" s="3">
        <v>7.421875</v>
      </c>
      <c r="U6590" s="3">
        <v>254.511084120304</v>
      </c>
      <c r="V6590" s="3">
        <v>2.4390243902439</v>
      </c>
      <c r="W6590" s="3">
        <v>231.727595423627</v>
      </c>
      <c r="X6590" s="3">
        <v>2.17028380634391</v>
      </c>
      <c r="Y6590" s="3">
        <v>208.033430112504</v>
      </c>
      <c r="Z6590" s="3">
        <v>18.2952182952183</v>
      </c>
      <c r="AA6590" s="3">
        <v>0.32385711976833</v>
      </c>
      <c r="AB6590" s="3">
        <v>0.343951912927581</v>
      </c>
      <c r="AC6590" s="3">
        <v>-37.4078624078624</v>
      </c>
      <c r="AD6590" s="3">
        <v>1.31072075906069</v>
      </c>
      <c r="AE6590" s="5">
        <v>5</v>
      </c>
      <c r="AF6590" s="3">
        <v>3.31392175364806</v>
      </c>
      <c r="AG6590" s="3">
        <v>118.054735028337</v>
      </c>
      <c r="AH6590" s="3">
        <v>92.6783579540206</v>
      </c>
      <c r="AI6590" s="3">
        <v>46.52292415939</v>
      </c>
      <c r="AJ6590" s="3">
        <v>32.699995380863</v>
      </c>
      <c r="AK6590" s="3">
        <v>28.0627503139543</v>
      </c>
      <c r="AL6590" s="3">
        <v>28.2791253891803</v>
      </c>
      <c r="AM6590" s="3"/>
      <c r="AN6590" s="5" t="s">
        <v>46</v>
      </c>
      <c r="AO6590" s="1"/>
      <c r="AP6590" s="1"/>
      <c r="AQ6590" s="1"/>
    </row>
    <row r="6591" spans="1:43">
      <c r="A6591" s="1" t="s">
        <v>16320</v>
      </c>
      <c r="B6591" s="1" t="s">
        <v>16321</v>
      </c>
      <c r="C6591" s="3">
        <v>11.6219178082192</v>
      </c>
      <c r="D6591" s="4">
        <v>39995</v>
      </c>
      <c r="E6591" s="3">
        <v>9.9065738826</v>
      </c>
      <c r="F6591" s="5" t="s">
        <v>591</v>
      </c>
      <c r="G6591" s="5">
        <v>4023</v>
      </c>
      <c r="H6591" s="5" t="s">
        <v>60</v>
      </c>
      <c r="I6591" s="3">
        <v>5.38795773921376</v>
      </c>
      <c r="J6591" s="3">
        <v>55.6547619047619</v>
      </c>
      <c r="K6591" s="3">
        <v>2.82485875706213</v>
      </c>
      <c r="L6591" s="3">
        <v>41.8024928092042</v>
      </c>
      <c r="M6591" s="3">
        <v>1.67597760444818</v>
      </c>
      <c r="N6591" s="3">
        <v>53.2146389713155</v>
      </c>
      <c r="O6591" s="3">
        <v>9.47141529382468</v>
      </c>
      <c r="P6591" s="3">
        <v>53.5496957403651</v>
      </c>
      <c r="Q6591" s="3">
        <v>10.6573556261745</v>
      </c>
      <c r="R6591" s="3">
        <v>53.717277486911</v>
      </c>
      <c r="S6591" s="3">
        <v>34.7311921532111</v>
      </c>
      <c r="T6591" s="3">
        <v>53.6231884057971</v>
      </c>
      <c r="U6591" s="3">
        <v>49.0846905533092</v>
      </c>
      <c r="V6591" s="3">
        <v>69.4397283531409</v>
      </c>
      <c r="W6591" s="3">
        <v>31.8603428097715</v>
      </c>
      <c r="X6591" s="3">
        <v>67.5</v>
      </c>
      <c r="Y6591" s="3">
        <v>62.2604404264324</v>
      </c>
      <c r="Z6591" s="3">
        <v>59.546925566343</v>
      </c>
      <c r="AA6591" s="3">
        <v>0.21344648558202</v>
      </c>
      <c r="AB6591" s="3">
        <v>0.099907396271817</v>
      </c>
      <c r="AC6591" s="3">
        <v>-21.0332103321033</v>
      </c>
      <c r="AD6591" s="3">
        <v>0.458275329296789</v>
      </c>
      <c r="AE6591" s="5">
        <v>3</v>
      </c>
      <c r="AF6591" s="3">
        <v>0.681777681701502</v>
      </c>
      <c r="AG6591" s="3">
        <v>22.7470487211861</v>
      </c>
      <c r="AH6591" s="3">
        <v>23.9240025086066</v>
      </c>
      <c r="AI6591" s="3">
        <v>8.65800671592176</v>
      </c>
      <c r="AJ6591" s="3">
        <v>9.57073328493163</v>
      </c>
      <c r="AK6591" s="3">
        <v>7.41043956687317</v>
      </c>
      <c r="AL6591" s="3">
        <v>11.0560257361846</v>
      </c>
      <c r="AM6591" s="3"/>
      <c r="AN6591" s="5" t="s">
        <v>46</v>
      </c>
      <c r="AO6591" s="1"/>
      <c r="AP6591" s="1"/>
      <c r="AQ6591" s="1"/>
    </row>
    <row r="6592" spans="1:43">
      <c r="A6592" s="1" t="s">
        <v>16322</v>
      </c>
      <c r="B6592" s="1" t="s">
        <v>16323</v>
      </c>
      <c r="C6592" s="3">
        <v>11.1452054794521</v>
      </c>
      <c r="D6592" s="4">
        <v>40169</v>
      </c>
      <c r="E6592" s="3">
        <v>38.9562402938</v>
      </c>
      <c r="F6592" s="5" t="s">
        <v>13692</v>
      </c>
      <c r="G6592" s="5">
        <v>4069</v>
      </c>
      <c r="H6592" s="5" t="s">
        <v>55</v>
      </c>
      <c r="I6592" s="3">
        <v>14.4899103139014</v>
      </c>
      <c r="J6592" s="3">
        <v>21.5366001209921</v>
      </c>
      <c r="K6592" s="3">
        <v>4.3156281920327</v>
      </c>
      <c r="L6592" s="3">
        <v>14.8587570621469</v>
      </c>
      <c r="M6592" s="3">
        <v>10.4352527710192</v>
      </c>
      <c r="N6592" s="3">
        <v>9.99401555954518</v>
      </c>
      <c r="O6592" s="3">
        <v>18.3456843544554</v>
      </c>
      <c r="P6592" s="3">
        <v>53.4437086092715</v>
      </c>
      <c r="Q6592" s="3">
        <v>24.5339225023841</v>
      </c>
      <c r="R6592" s="3">
        <v>46.9512195121951</v>
      </c>
      <c r="S6592" s="3">
        <v>93.1930924246427</v>
      </c>
      <c r="T6592" s="3">
        <v>14.35546875</v>
      </c>
      <c r="U6592" s="3">
        <v>223.769068871406</v>
      </c>
      <c r="V6592" s="3">
        <v>8.80758807588076</v>
      </c>
      <c r="W6592" s="3">
        <v>165.290955110491</v>
      </c>
      <c r="X6592" s="3">
        <v>13.8564273789649</v>
      </c>
      <c r="Y6592" s="3">
        <v>205.027009891874</v>
      </c>
      <c r="Z6592" s="3">
        <v>19.1268191268191</v>
      </c>
      <c r="AA6592" s="3">
        <v>0.402225786628879</v>
      </c>
      <c r="AB6592" s="3">
        <v>0.318763024229361</v>
      </c>
      <c r="AC6592" s="3">
        <v>-35.316387236344</v>
      </c>
      <c r="AD6592" s="3">
        <v>1.08593557122378</v>
      </c>
      <c r="AE6592" s="5">
        <v>3</v>
      </c>
      <c r="AF6592" s="3">
        <v>2.53817151987622</v>
      </c>
      <c r="AG6592" s="3">
        <v>87.0711548152561</v>
      </c>
      <c r="AH6592" s="3">
        <v>82.9290520794675</v>
      </c>
      <c r="AI6592" s="3">
        <v>35.6327256991334</v>
      </c>
      <c r="AJ6592" s="3">
        <v>31.2697889406045</v>
      </c>
      <c r="AK6592" s="3">
        <v>30.2031532046553</v>
      </c>
      <c r="AL6592" s="3">
        <v>27.632540668796</v>
      </c>
      <c r="AM6592" s="3"/>
      <c r="AN6592" s="5" t="s">
        <v>46</v>
      </c>
      <c r="AO6592" s="1"/>
      <c r="AP6592" s="1"/>
      <c r="AQ6592" s="1"/>
    </row>
    <row r="6593" spans="1:43">
      <c r="A6593" s="1" t="s">
        <v>16324</v>
      </c>
      <c r="B6593" s="1" t="s">
        <v>16325</v>
      </c>
      <c r="C6593" s="3">
        <v>10.7780821917808</v>
      </c>
      <c r="D6593" s="4">
        <v>40303</v>
      </c>
      <c r="E6593" s="3">
        <v>54.1321954467</v>
      </c>
      <c r="F6593" s="5" t="s">
        <v>12645</v>
      </c>
      <c r="G6593" s="5">
        <v>1798</v>
      </c>
      <c r="H6593" s="5" t="s">
        <v>55</v>
      </c>
      <c r="I6593" s="3">
        <v>16.6941542972329</v>
      </c>
      <c r="J6593" s="3">
        <v>10.7078039927405</v>
      </c>
      <c r="K6593" s="3">
        <v>3.9503754489063</v>
      </c>
      <c r="L6593" s="3">
        <v>21.3559322033898</v>
      </c>
      <c r="M6593" s="3">
        <v>11.3092116762804</v>
      </c>
      <c r="N6593" s="3">
        <v>7.89946140035907</v>
      </c>
      <c r="O6593" s="3">
        <v>21.9222668964197</v>
      </c>
      <c r="P6593" s="3">
        <v>35.2980132450331</v>
      </c>
      <c r="Q6593" s="3">
        <v>25.8498023715415</v>
      </c>
      <c r="R6593" s="3">
        <v>43.2926829268293</v>
      </c>
      <c r="S6593" s="3">
        <v>72.0616049716293</v>
      </c>
      <c r="T6593" s="3">
        <v>39.94140625</v>
      </c>
      <c r="U6593" s="3">
        <v>165.11240632806</v>
      </c>
      <c r="V6593" s="3">
        <v>33.8753387533875</v>
      </c>
      <c r="W6593" s="3">
        <v>106.552059682128</v>
      </c>
      <c r="X6593" s="3">
        <v>51.9198664440735</v>
      </c>
      <c r="Y6593" s="3">
        <v>142.037248194603</v>
      </c>
      <c r="Z6593" s="3">
        <v>50.1039501039501</v>
      </c>
      <c r="AA6593" s="3">
        <v>0.285283038905572</v>
      </c>
      <c r="AB6593" s="3">
        <v>0.232963221244527</v>
      </c>
      <c r="AC6593" s="3">
        <v>-37.8510028653295</v>
      </c>
      <c r="AD6593" s="3">
        <v>0.721171541285971</v>
      </c>
      <c r="AE6593" s="5">
        <v>5</v>
      </c>
      <c r="AF6593" s="3">
        <v>1.87295707853843</v>
      </c>
      <c r="AG6593" s="3">
        <v>71.5452248086932</v>
      </c>
      <c r="AH6593" s="3">
        <v>67.4973428053397</v>
      </c>
      <c r="AI6593" s="3">
        <v>25.839020252997</v>
      </c>
      <c r="AJ6593" s="3">
        <v>24.8051660638303</v>
      </c>
      <c r="AK6593" s="3">
        <v>30.4855339709968</v>
      </c>
      <c r="AL6593" s="3">
        <v>32.2994576337943</v>
      </c>
      <c r="AM6593" s="3"/>
      <c r="AN6593" s="5" t="s">
        <v>46</v>
      </c>
      <c r="AO6593" s="1"/>
      <c r="AP6593" s="1"/>
      <c r="AQ6593" s="1"/>
    </row>
    <row r="6594" spans="1:43">
      <c r="A6594" s="1" t="s">
        <v>16326</v>
      </c>
      <c r="B6594" s="1" t="s">
        <v>16327</v>
      </c>
      <c r="C6594" s="3">
        <v>8.4027397260274</v>
      </c>
      <c r="D6594" s="4">
        <v>41170</v>
      </c>
      <c r="E6594" s="3">
        <v>3.283480553</v>
      </c>
      <c r="F6594" s="5" t="s">
        <v>5499</v>
      </c>
      <c r="G6594" s="5">
        <v>246</v>
      </c>
      <c r="H6594" s="5" t="s">
        <v>45</v>
      </c>
      <c r="I6594" s="3">
        <v>5.43900543900545</v>
      </c>
      <c r="J6594" s="3">
        <v>2.22929936305732</v>
      </c>
      <c r="K6594" s="3">
        <v>1.26865671641791</v>
      </c>
      <c r="L6594" s="3">
        <v>9.93788819875776</v>
      </c>
      <c r="M6594" s="3">
        <v>3.11550151975684</v>
      </c>
      <c r="N6594" s="3">
        <v>1.9047619047619</v>
      </c>
      <c r="O6594" s="3">
        <v>8.27371475342253</v>
      </c>
      <c r="P6594" s="3">
        <v>5.62913907284768</v>
      </c>
      <c r="Q6594" s="3">
        <v>9.70501580381768</v>
      </c>
      <c r="R6594" s="3">
        <v>5.65068493150685</v>
      </c>
      <c r="S6594" s="3">
        <v>16.7297796325079</v>
      </c>
      <c r="T6594" s="3">
        <v>13.9359698681733</v>
      </c>
      <c r="U6594" s="3">
        <v>30.9005917086258</v>
      </c>
      <c r="V6594" s="3">
        <v>19.3205944798301</v>
      </c>
      <c r="W6594" s="3">
        <v>34.7138078168129</v>
      </c>
      <c r="X6594" s="3">
        <v>15.4028436018957</v>
      </c>
      <c r="Y6594" s="3">
        <v>44.9125861200429</v>
      </c>
      <c r="Z6594" s="3">
        <v>10.9704641350211</v>
      </c>
      <c r="AA6594" s="3">
        <v>0.218763285682942</v>
      </c>
      <c r="AB6594" s="3">
        <v>0.269176244452788</v>
      </c>
      <c r="AC6594" s="3">
        <v>-5.81570996978851</v>
      </c>
      <c r="AD6594" s="3">
        <v>1.79217881067324</v>
      </c>
      <c r="AE6594" s="5">
        <v>2</v>
      </c>
      <c r="AF6594" s="3">
        <v>0.73947818854647</v>
      </c>
      <c r="AG6594" s="3">
        <v>15.9036537860556</v>
      </c>
      <c r="AH6594" s="3">
        <v>14.0865688720196</v>
      </c>
      <c r="AI6594" s="3">
        <v>9.63809607799784</v>
      </c>
      <c r="AJ6594" s="3">
        <v>8.35878204542606</v>
      </c>
      <c r="AK6594" s="3">
        <v>8.28811664674214</v>
      </c>
      <c r="AL6594" s="3">
        <v>9.7469625168034</v>
      </c>
      <c r="AM6594" s="3"/>
      <c r="AN6594" s="5" t="s">
        <v>46</v>
      </c>
      <c r="AO6594" s="1"/>
      <c r="AP6594" s="1"/>
      <c r="AQ6594" s="1"/>
    </row>
    <row r="6595" spans="1:43">
      <c r="A6595" s="1" t="s">
        <v>16328</v>
      </c>
      <c r="B6595" s="1" t="s">
        <v>16329</v>
      </c>
      <c r="C6595" s="3">
        <v>1.12602739726027</v>
      </c>
      <c r="D6595" s="4">
        <v>43826</v>
      </c>
      <c r="E6595" s="3">
        <v>0.6233096511</v>
      </c>
      <c r="F6595" s="5" t="s">
        <v>628</v>
      </c>
      <c r="G6595" s="5">
        <v>412</v>
      </c>
      <c r="H6595" s="5" t="s">
        <v>198</v>
      </c>
      <c r="I6595" s="3">
        <v>0.118086990749861</v>
      </c>
      <c r="J6595" s="3">
        <v>73.015873015873</v>
      </c>
      <c r="K6595" s="3">
        <v>0.0393313667650126</v>
      </c>
      <c r="L6595" s="3">
        <v>31.1170212765957</v>
      </c>
      <c r="M6595" s="3">
        <v>0.0491690431704363</v>
      </c>
      <c r="N6595" s="3">
        <v>56.763925729443</v>
      </c>
      <c r="O6595" s="3">
        <v>0.394710874284587</v>
      </c>
      <c r="P6595" s="3">
        <v>80.4597701149425</v>
      </c>
      <c r="Q6595" s="3">
        <v>0.633036597428307</v>
      </c>
      <c r="R6595" s="3">
        <v>88.3928571428571</v>
      </c>
      <c r="S6595" s="3">
        <v>1.21368881814564</v>
      </c>
      <c r="T6595" s="3">
        <v>82.5581395348837</v>
      </c>
      <c r="U6595" s="3"/>
      <c r="V6595" s="3"/>
      <c r="W6595" s="3"/>
      <c r="X6595" s="3"/>
      <c r="Y6595" s="3"/>
      <c r="Z6595" s="3"/>
      <c r="AA6595" s="3">
        <v>-0.151742454257566</v>
      </c>
      <c r="AB6595" s="3">
        <v>-0.0750143889340939</v>
      </c>
      <c r="AC6595" s="3">
        <v>-0.177971129127944</v>
      </c>
      <c r="AD6595" s="3"/>
      <c r="AE6595" s="5">
        <v>2</v>
      </c>
      <c r="AF6595" s="3">
        <v>0.10681226347436</v>
      </c>
      <c r="AG6595" s="3">
        <v>1.34635286386893</v>
      </c>
      <c r="AH6595" s="3"/>
      <c r="AI6595" s="3"/>
      <c r="AJ6595" s="3"/>
      <c r="AK6595" s="3"/>
      <c r="AL6595" s="3"/>
      <c r="AM6595" s="3"/>
      <c r="AN6595" s="5" t="s">
        <v>1266</v>
      </c>
      <c r="AO6595" s="1"/>
      <c r="AP6595" s="1"/>
      <c r="AQ6595" s="1"/>
    </row>
    <row r="6596" spans="1:43">
      <c r="A6596" s="1" t="s">
        <v>16330</v>
      </c>
      <c r="B6596" s="1" t="s">
        <v>16331</v>
      </c>
      <c r="C6596" s="3">
        <v>7.04109589041096</v>
      </c>
      <c r="D6596" s="4">
        <v>41667</v>
      </c>
      <c r="E6596" s="3">
        <v>110.1156038222</v>
      </c>
      <c r="F6596" s="5" t="s">
        <v>16332</v>
      </c>
      <c r="G6596" s="5">
        <v>867</v>
      </c>
      <c r="H6596" s="5" t="s">
        <v>45</v>
      </c>
      <c r="I6596" s="3">
        <v>3.52112676056337</v>
      </c>
      <c r="J6596" s="3">
        <v>9.07643312101911</v>
      </c>
      <c r="K6596" s="3">
        <v>1.22970978848991</v>
      </c>
      <c r="L6596" s="3">
        <v>10.8695652173913</v>
      </c>
      <c r="M6596" s="3">
        <v>1.93164933135214</v>
      </c>
      <c r="N6596" s="3">
        <v>6.66666666666667</v>
      </c>
      <c r="O6596" s="3">
        <v>5.53846153846153</v>
      </c>
      <c r="P6596" s="3">
        <v>12.5827814569536</v>
      </c>
      <c r="Q6596" s="3">
        <v>7.46736292428197</v>
      </c>
      <c r="R6596" s="3">
        <v>10.4452054794521</v>
      </c>
      <c r="S6596" s="3">
        <v>16.0744500846024</v>
      </c>
      <c r="T6596" s="3">
        <v>15.2542372881356</v>
      </c>
      <c r="U6596" s="3">
        <v>34.2465753424658</v>
      </c>
      <c r="V6596" s="3">
        <v>14.4373673036093</v>
      </c>
      <c r="W6596" s="3">
        <v>36.2913907284768</v>
      </c>
      <c r="X6596" s="3">
        <v>14.218009478673</v>
      </c>
      <c r="Y6596" s="3">
        <v>43.5146443514644</v>
      </c>
      <c r="Z6596" s="3">
        <v>12.2362869198312</v>
      </c>
      <c r="AA6596" s="3">
        <v>0.372540343602339</v>
      </c>
      <c r="AB6596" s="3">
        <v>0.400644167818767</v>
      </c>
      <c r="AC6596" s="3">
        <v>-6.58644711842938</v>
      </c>
      <c r="AD6596" s="3">
        <v>1.64753104623108</v>
      </c>
      <c r="AE6596" s="5">
        <v>2</v>
      </c>
      <c r="AF6596" s="3">
        <v>0.777145511091895</v>
      </c>
      <c r="AG6596" s="3">
        <v>14.2882597594457</v>
      </c>
      <c r="AH6596" s="3">
        <v>15.9213050568963</v>
      </c>
      <c r="AI6596" s="3">
        <v>9.84881921468361</v>
      </c>
      <c r="AJ6596" s="3">
        <v>8.67667429050547</v>
      </c>
      <c r="AK6596" s="3">
        <v>8.1810185954275</v>
      </c>
      <c r="AL6596" s="3"/>
      <c r="AM6596" s="3"/>
      <c r="AN6596" s="5" t="s">
        <v>46</v>
      </c>
      <c r="AO6596" s="1"/>
      <c r="AP6596" s="1"/>
      <c r="AQ6596" s="1"/>
    </row>
    <row r="6597" spans="1:43">
      <c r="A6597" s="1" t="s">
        <v>16333</v>
      </c>
      <c r="B6597" s="1" t="s">
        <v>16334</v>
      </c>
      <c r="C6597" s="3">
        <v>5.14246575342466</v>
      </c>
      <c r="D6597" s="4">
        <v>42360</v>
      </c>
      <c r="E6597" s="3">
        <v>6.6592528847</v>
      </c>
      <c r="F6597" s="5" t="s">
        <v>15270</v>
      </c>
      <c r="G6597" s="5">
        <v>1365</v>
      </c>
      <c r="H6597" s="5" t="s">
        <v>93</v>
      </c>
      <c r="I6597" s="3">
        <v>15.368081676518</v>
      </c>
      <c r="J6597" s="3">
        <v>7.75</v>
      </c>
      <c r="K6597" s="3">
        <v>3.51976856316297</v>
      </c>
      <c r="L6597" s="3">
        <v>19.4251734390486</v>
      </c>
      <c r="M6597" s="3">
        <v>9.5408163265306</v>
      </c>
      <c r="N6597" s="3">
        <v>6.88622754491018</v>
      </c>
      <c r="O6597" s="3">
        <v>20.6857785272625</v>
      </c>
      <c r="P6597" s="3">
        <v>22.1830985915493</v>
      </c>
      <c r="Q6597" s="3">
        <v>23.4617596319724</v>
      </c>
      <c r="R6597" s="3">
        <v>30.3405572755418</v>
      </c>
      <c r="S6597" s="3">
        <v>81.9491525423729</v>
      </c>
      <c r="T6597" s="3">
        <v>13.4462678665961</v>
      </c>
      <c r="U6597" s="3">
        <v>126</v>
      </c>
      <c r="V6597" s="3">
        <v>30.2325581395349</v>
      </c>
      <c r="W6597" s="3">
        <v>91.3547237076648</v>
      </c>
      <c r="X6597" s="3">
        <v>34.8314606741573</v>
      </c>
      <c r="Y6597" s="3">
        <v>114.7</v>
      </c>
      <c r="Z6597" s="3">
        <v>36.1038961038961</v>
      </c>
      <c r="AA6597" s="3">
        <v>0.348999598607954</v>
      </c>
      <c r="AB6597" s="3">
        <v>0.233250220137635</v>
      </c>
      <c r="AC6597" s="3">
        <v>-26.0330578512397</v>
      </c>
      <c r="AD6597" s="3">
        <v>0.925782644826206</v>
      </c>
      <c r="AE6597" s="5">
        <v>3</v>
      </c>
      <c r="AF6597" s="3">
        <v>1.66672431053104</v>
      </c>
      <c r="AG6597" s="3">
        <v>69.7480079597011</v>
      </c>
      <c r="AH6597" s="3">
        <v>52.0603424385929</v>
      </c>
      <c r="AI6597" s="3">
        <v>23.0937545832776</v>
      </c>
      <c r="AJ6597" s="3">
        <v>21.8249926076331</v>
      </c>
      <c r="AK6597" s="3"/>
      <c r="AL6597" s="3"/>
      <c r="AM6597" s="3"/>
      <c r="AN6597" s="5" t="s">
        <v>46</v>
      </c>
      <c r="AO6597" s="1"/>
      <c r="AP6597" s="1"/>
      <c r="AQ6597" s="1"/>
    </row>
    <row r="6598" spans="1:43">
      <c r="A6598" s="1" t="s">
        <v>16335</v>
      </c>
      <c r="B6598" s="1" t="s">
        <v>16336</v>
      </c>
      <c r="C6598" s="3">
        <v>9.87945205479452</v>
      </c>
      <c r="D6598" s="4">
        <v>40631</v>
      </c>
      <c r="E6598" s="3">
        <v>19.3613361727</v>
      </c>
      <c r="F6598" s="5" t="s">
        <v>2468</v>
      </c>
      <c r="G6598" s="5">
        <v>328</v>
      </c>
      <c r="H6598" s="5" t="s">
        <v>55</v>
      </c>
      <c r="I6598" s="3">
        <v>6.83544303797468</v>
      </c>
      <c r="J6598" s="3">
        <v>71.6273442226255</v>
      </c>
      <c r="K6598" s="3">
        <v>3.43137254901961</v>
      </c>
      <c r="L6598" s="3">
        <v>31.4689265536723</v>
      </c>
      <c r="M6598" s="3">
        <v>1.52365677626302</v>
      </c>
      <c r="N6598" s="3">
        <v>79.9521244763615</v>
      </c>
      <c r="O6598" s="3">
        <v>9.89583333333334</v>
      </c>
      <c r="P6598" s="3">
        <v>81.2582781456954</v>
      </c>
      <c r="Q6598" s="3">
        <v>12.4333925399645</v>
      </c>
      <c r="R6598" s="3">
        <v>81.1737804878049</v>
      </c>
      <c r="S6598" s="3">
        <v>61.6858237547893</v>
      </c>
      <c r="T6598" s="3">
        <v>56.0546875</v>
      </c>
      <c r="U6598" s="3">
        <v>116.225448334757</v>
      </c>
      <c r="V6598" s="3">
        <v>66.8021680216802</v>
      </c>
      <c r="W6598" s="3">
        <v>58.4480600750939</v>
      </c>
      <c r="X6598" s="3">
        <v>85.3088480801336</v>
      </c>
      <c r="Y6598" s="3">
        <v>59.2452830188679</v>
      </c>
      <c r="Z6598" s="3">
        <v>90.4365904365904</v>
      </c>
      <c r="AA6598" s="3">
        <v>0.262011517559681</v>
      </c>
      <c r="AB6598" s="3">
        <v>0.123505845363499</v>
      </c>
      <c r="AC6598" s="3">
        <v>-45.9273797841021</v>
      </c>
      <c r="AD6598" s="3">
        <v>0.36032358087608</v>
      </c>
      <c r="AE6598" s="5">
        <v>7</v>
      </c>
      <c r="AF6598" s="3">
        <v>0.893592327308148</v>
      </c>
      <c r="AG6598" s="3">
        <v>46.0604038825359</v>
      </c>
      <c r="AH6598" s="3">
        <v>47.3986317311201</v>
      </c>
      <c r="AI6598" s="3">
        <v>14.3769636568164</v>
      </c>
      <c r="AJ6598" s="3">
        <v>15.2848468524423</v>
      </c>
      <c r="AK6598" s="3">
        <v>19.4060227354584</v>
      </c>
      <c r="AL6598" s="3">
        <v>20.2556331705162</v>
      </c>
      <c r="AM6598" s="3"/>
      <c r="AN6598" s="5" t="s">
        <v>46</v>
      </c>
      <c r="AO6598" s="1"/>
      <c r="AP6598" s="1"/>
      <c r="AQ6598" s="1"/>
    </row>
    <row r="6599" spans="1:43">
      <c r="A6599" s="1" t="s">
        <v>16337</v>
      </c>
      <c r="B6599" s="1" t="s">
        <v>16338</v>
      </c>
      <c r="C6599" s="3">
        <v>0.479452054794521</v>
      </c>
      <c r="D6599" s="4">
        <v>44062</v>
      </c>
      <c r="E6599" s="3">
        <v>122.2946992329</v>
      </c>
      <c r="F6599" s="5" t="s">
        <v>14281</v>
      </c>
      <c r="G6599" s="5">
        <v>176</v>
      </c>
      <c r="H6599" s="5" t="s">
        <v>50</v>
      </c>
      <c r="I6599" s="3">
        <v>0.129327497015505</v>
      </c>
      <c r="J6599" s="3">
        <v>48.7271103171058</v>
      </c>
      <c r="K6599" s="3">
        <v>-0.0198668918247735</v>
      </c>
      <c r="L6599" s="3">
        <v>66.2682602921647</v>
      </c>
      <c r="M6599" s="3">
        <v>-0.119083060434672</v>
      </c>
      <c r="N6599" s="3">
        <v>59.4835262689225</v>
      </c>
      <c r="O6599" s="3">
        <v>0.829930664321629</v>
      </c>
      <c r="P6599" s="3">
        <v>25.1256281407035</v>
      </c>
      <c r="Q6599" s="3"/>
      <c r="R6599" s="3"/>
      <c r="S6599" s="3"/>
      <c r="T6599" s="3"/>
      <c r="U6599" s="3"/>
      <c r="V6599" s="3"/>
      <c r="W6599" s="3"/>
      <c r="X6599" s="3"/>
      <c r="Y6599" s="3"/>
      <c r="Z6599" s="3"/>
      <c r="AA6599" s="3">
        <v>0.304110449709992</v>
      </c>
      <c r="AB6599" s="3">
        <v>0.462714078302676</v>
      </c>
      <c r="AC6599" s="3">
        <v>-0.277557494052332</v>
      </c>
      <c r="AD6599" s="3"/>
      <c r="AE6599" s="5"/>
      <c r="AF6599" s="3">
        <v>0.251630197206774</v>
      </c>
      <c r="AG6599" s="3"/>
      <c r="AH6599" s="3"/>
      <c r="AI6599" s="3"/>
      <c r="AJ6599" s="3"/>
      <c r="AK6599" s="3"/>
      <c r="AL6599" s="3"/>
      <c r="AM6599" s="3"/>
      <c r="AN6599" s="5" t="s">
        <v>206</v>
      </c>
      <c r="AO6599" s="1"/>
      <c r="AP6599" s="1"/>
      <c r="AQ6599" s="1"/>
    </row>
    <row r="6600" spans="1:43">
      <c r="A6600" s="1" t="s">
        <v>16339</v>
      </c>
      <c r="B6600" s="1" t="s">
        <v>16340</v>
      </c>
      <c r="C6600" s="3">
        <v>9.66027397260274</v>
      </c>
      <c r="D6600" s="4">
        <v>40711</v>
      </c>
      <c r="E6600" s="3">
        <v>85.6866648721</v>
      </c>
      <c r="F6600" s="5" t="s">
        <v>4564</v>
      </c>
      <c r="G6600" s="5">
        <v>2036</v>
      </c>
      <c r="H6600" s="5" t="s">
        <v>45</v>
      </c>
      <c r="I6600" s="3">
        <v>5.26610644257702</v>
      </c>
      <c r="J6600" s="3">
        <v>3.02547770700637</v>
      </c>
      <c r="K6600" s="3">
        <v>2.34204793028321</v>
      </c>
      <c r="L6600" s="3">
        <v>3.26086956521739</v>
      </c>
      <c r="M6600" s="3">
        <v>2.11956521739129</v>
      </c>
      <c r="N6600" s="3">
        <v>4.12698412698413</v>
      </c>
      <c r="O6600" s="3">
        <v>6.51927437641723</v>
      </c>
      <c r="P6600" s="3">
        <v>8.77483443708609</v>
      </c>
      <c r="Q6600" s="3">
        <v>6.27828054298642</v>
      </c>
      <c r="R6600" s="3">
        <v>15.2397260273973</v>
      </c>
      <c r="S6600" s="3">
        <v>25.9383378016086</v>
      </c>
      <c r="T6600" s="3">
        <v>4.33145009416196</v>
      </c>
      <c r="U6600" s="3">
        <v>59.3767691306905</v>
      </c>
      <c r="V6600" s="3">
        <v>2.33545647558386</v>
      </c>
      <c r="W6600" s="3">
        <v>52.904838304098</v>
      </c>
      <c r="X6600" s="3">
        <v>3.3175355450237</v>
      </c>
      <c r="Y6600" s="3">
        <v>67.0583969331571</v>
      </c>
      <c r="Z6600" s="3">
        <v>2.10970464135021</v>
      </c>
      <c r="AA6600" s="3">
        <v>0.19367772098427</v>
      </c>
      <c r="AB6600" s="3">
        <v>0.221320524146409</v>
      </c>
      <c r="AC6600" s="3">
        <v>-16.013671048365</v>
      </c>
      <c r="AD6600" s="3">
        <v>0.947684870439612</v>
      </c>
      <c r="AE6600" s="5">
        <v>4</v>
      </c>
      <c r="AF6600" s="3">
        <v>1.07339873180985</v>
      </c>
      <c r="AG6600" s="3">
        <v>21.1843944572834</v>
      </c>
      <c r="AH6600" s="3">
        <v>28.1440286665032</v>
      </c>
      <c r="AI6600" s="3">
        <v>14.60710552589</v>
      </c>
      <c r="AJ6600" s="3">
        <v>13.9569429125918</v>
      </c>
      <c r="AK6600" s="3">
        <v>6.04421564358475</v>
      </c>
      <c r="AL6600" s="3">
        <v>12.9766199177839</v>
      </c>
      <c r="AM6600" s="3"/>
      <c r="AN6600" s="5" t="s">
        <v>46</v>
      </c>
      <c r="AO6600" s="1"/>
      <c r="AP6600" s="1"/>
      <c r="AQ6600" s="1"/>
    </row>
    <row r="6601" spans="1:43">
      <c r="A6601" s="1" t="s">
        <v>16341</v>
      </c>
      <c r="B6601" s="1" t="s">
        <v>16342</v>
      </c>
      <c r="C6601" s="3">
        <v>1.81917808219178</v>
      </c>
      <c r="D6601" s="4">
        <v>43573</v>
      </c>
      <c r="E6601" s="3">
        <v>3.5158525893</v>
      </c>
      <c r="F6601" s="5" t="s">
        <v>585</v>
      </c>
      <c r="G6601" s="5">
        <v>665</v>
      </c>
      <c r="H6601" s="5" t="s">
        <v>198</v>
      </c>
      <c r="I6601" s="3">
        <v>0.163555897633232</v>
      </c>
      <c r="J6601" s="3">
        <v>63.4920634920635</v>
      </c>
      <c r="K6601" s="3">
        <v>0.0480492023832351</v>
      </c>
      <c r="L6601" s="3">
        <v>22.3404255319149</v>
      </c>
      <c r="M6601" s="3">
        <v>0.0961446014806163</v>
      </c>
      <c r="N6601" s="3">
        <v>41.6445623342175</v>
      </c>
      <c r="O6601" s="3">
        <v>0.628262130291895</v>
      </c>
      <c r="P6601" s="3">
        <v>55.1724137931034</v>
      </c>
      <c r="Q6601" s="3">
        <v>1.04823837717169</v>
      </c>
      <c r="R6601" s="3">
        <v>66.9642857142857</v>
      </c>
      <c r="S6601" s="3">
        <v>1.93870557133064</v>
      </c>
      <c r="T6601" s="3">
        <v>64.7286821705426</v>
      </c>
      <c r="U6601" s="3"/>
      <c r="V6601" s="3"/>
      <c r="W6601" s="3"/>
      <c r="X6601" s="3"/>
      <c r="Y6601" s="3"/>
      <c r="Z6601" s="3"/>
      <c r="AA6601" s="3">
        <v>0.159887709614934</v>
      </c>
      <c r="AB6601" s="3">
        <v>0.451410952113261</v>
      </c>
      <c r="AC6601" s="3">
        <v>-0.213592233009707</v>
      </c>
      <c r="AD6601" s="3"/>
      <c r="AE6601" s="5">
        <v>2</v>
      </c>
      <c r="AF6601" s="3">
        <v>0.176055960875577</v>
      </c>
      <c r="AG6601" s="3">
        <v>2.02872155690077</v>
      </c>
      <c r="AH6601" s="3"/>
      <c r="AI6601" s="3"/>
      <c r="AJ6601" s="3"/>
      <c r="AK6601" s="3"/>
      <c r="AL6601" s="3"/>
      <c r="AM6601" s="3"/>
      <c r="AN6601" s="5" t="s">
        <v>1266</v>
      </c>
      <c r="AO6601" s="1"/>
      <c r="AP6601" s="1"/>
      <c r="AQ6601" s="1"/>
    </row>
    <row r="6602" spans="1:43">
      <c r="A6602" s="1" t="s">
        <v>16343</v>
      </c>
      <c r="B6602" s="1" t="s">
        <v>16344</v>
      </c>
      <c r="C6602" s="3">
        <v>9.37808219178082</v>
      </c>
      <c r="D6602" s="4">
        <v>40814</v>
      </c>
      <c r="E6602" s="3">
        <v>0.8779321048</v>
      </c>
      <c r="F6602" s="5" t="s">
        <v>14364</v>
      </c>
      <c r="G6602" s="5">
        <v>2228</v>
      </c>
      <c r="H6602" s="5" t="s">
        <v>60</v>
      </c>
      <c r="I6602" s="3">
        <v>9.21784933412841</v>
      </c>
      <c r="J6602" s="3">
        <v>28.1746031746032</v>
      </c>
      <c r="K6602" s="3">
        <v>2.71520702869427</v>
      </c>
      <c r="L6602" s="3">
        <v>42.2818791946309</v>
      </c>
      <c r="M6602" s="3">
        <v>2.75362318840582</v>
      </c>
      <c r="N6602" s="3">
        <v>46.9831849653808</v>
      </c>
      <c r="O6602" s="3">
        <v>13.6335435839107</v>
      </c>
      <c r="P6602" s="3">
        <v>40.5679513184584</v>
      </c>
      <c r="Q6602" s="3">
        <v>18.1984404409788</v>
      </c>
      <c r="R6602" s="3">
        <v>39.5811518324607</v>
      </c>
      <c r="S6602" s="3">
        <v>50.1502937559776</v>
      </c>
      <c r="T6602" s="3">
        <v>31.7632850241546</v>
      </c>
      <c r="U6602" s="3">
        <v>107.721387392496</v>
      </c>
      <c r="V6602" s="3">
        <v>19.8641765704584</v>
      </c>
      <c r="W6602" s="3">
        <v>64.5011600928074</v>
      </c>
      <c r="X6602" s="3">
        <v>32.5</v>
      </c>
      <c r="Y6602" s="3">
        <v>76.14200993749</v>
      </c>
      <c r="Z6602" s="3">
        <v>49.1909385113269</v>
      </c>
      <c r="AA6602" s="3">
        <v>0.228986204026069</v>
      </c>
      <c r="AB6602" s="3">
        <v>0.154965376696154</v>
      </c>
      <c r="AC6602" s="3">
        <v>-34.9946552645644</v>
      </c>
      <c r="AD6602" s="3">
        <v>0.514697707495676</v>
      </c>
      <c r="AE6602" s="5">
        <v>5</v>
      </c>
      <c r="AF6602" s="3">
        <v>1.24678227698875</v>
      </c>
      <c r="AG6602" s="3">
        <v>45.0923969602513</v>
      </c>
      <c r="AH6602" s="3">
        <v>47.485658608141</v>
      </c>
      <c r="AI6602" s="3">
        <v>15.8119366915319</v>
      </c>
      <c r="AJ6602" s="3">
        <v>15.2134098174803</v>
      </c>
      <c r="AK6602" s="3">
        <v>12.7218840604396</v>
      </c>
      <c r="AL6602" s="3">
        <v>13.79934336391</v>
      </c>
      <c r="AM6602" s="3"/>
      <c r="AN6602" s="5" t="s">
        <v>46</v>
      </c>
      <c r="AO6602" s="1"/>
      <c r="AP6602" s="1"/>
      <c r="AQ6602" s="1"/>
    </row>
    <row r="6603" spans="1:43">
      <c r="A6603" s="1" t="s">
        <v>16345</v>
      </c>
      <c r="B6603" s="1" t="s">
        <v>16346</v>
      </c>
      <c r="C6603" s="3">
        <v>4.98630136986301</v>
      </c>
      <c r="D6603" s="4">
        <v>42417</v>
      </c>
      <c r="E6603" s="3">
        <v>11.9221438613</v>
      </c>
      <c r="F6603" s="5" t="s">
        <v>16332</v>
      </c>
      <c r="G6603" s="5">
        <v>533</v>
      </c>
      <c r="H6603" s="5" t="s">
        <v>45</v>
      </c>
      <c r="I6603" s="3">
        <v>3.60777058279372</v>
      </c>
      <c r="J6603" s="3">
        <v>8.9171974522293</v>
      </c>
      <c r="K6603" s="3">
        <v>1.35746606334843</v>
      </c>
      <c r="L6603" s="3">
        <v>9.00621118012422</v>
      </c>
      <c r="M6603" s="3">
        <v>2.18978102189781</v>
      </c>
      <c r="N6603" s="3">
        <v>3.96825396825397</v>
      </c>
      <c r="O6603" s="3">
        <v>5.61173301352284</v>
      </c>
      <c r="P6603" s="3">
        <v>12.0860927152318</v>
      </c>
      <c r="Q6603" s="3">
        <v>7.3060388907451</v>
      </c>
      <c r="R6603" s="3">
        <v>11.3013698630137</v>
      </c>
      <c r="S6603" s="3">
        <v>15.7667073417462</v>
      </c>
      <c r="T6603" s="3">
        <v>15.819209039548</v>
      </c>
      <c r="U6603" s="3">
        <v>23.1057010587076</v>
      </c>
      <c r="V6603" s="3">
        <v>31.6348195329087</v>
      </c>
      <c r="W6603" s="3">
        <v>27.9116887382081</v>
      </c>
      <c r="X6603" s="3">
        <v>28.436018957346</v>
      </c>
      <c r="Y6603" s="3"/>
      <c r="Z6603" s="3"/>
      <c r="AA6603" s="3">
        <v>0.427412152035671</v>
      </c>
      <c r="AB6603" s="3">
        <v>0.408005419644858</v>
      </c>
      <c r="AC6603" s="3">
        <v>-3.48021496717255</v>
      </c>
      <c r="AD6603" s="3">
        <v>2.45257563087958</v>
      </c>
      <c r="AE6603" s="5">
        <v>1</v>
      </c>
      <c r="AF6603" s="3">
        <v>0.615000865858466</v>
      </c>
      <c r="AG6603" s="3">
        <v>13.654018118269</v>
      </c>
      <c r="AH6603" s="3">
        <v>10.7521065805619</v>
      </c>
      <c r="AI6603" s="3">
        <v>7.76073321387285</v>
      </c>
      <c r="AJ6603" s="3">
        <v>7.21672990633815</v>
      </c>
      <c r="AK6603" s="3"/>
      <c r="AL6603" s="3"/>
      <c r="AM6603" s="3"/>
      <c r="AN6603" s="5" t="s">
        <v>51</v>
      </c>
      <c r="AO6603" s="1"/>
      <c r="AP6603" s="1"/>
      <c r="AQ6603" s="1"/>
    </row>
    <row r="6604" spans="1:43">
      <c r="A6604" s="1" t="s">
        <v>16347</v>
      </c>
      <c r="B6604" s="1" t="s">
        <v>16348</v>
      </c>
      <c r="C6604" s="3">
        <v>8.93150684931507</v>
      </c>
      <c r="D6604" s="4">
        <v>40977</v>
      </c>
      <c r="E6604" s="3">
        <v>18.1586331896</v>
      </c>
      <c r="F6604" s="5" t="s">
        <v>7609</v>
      </c>
      <c r="G6604" s="5">
        <v>227</v>
      </c>
      <c r="H6604" s="5" t="s">
        <v>55</v>
      </c>
      <c r="I6604" s="3">
        <v>12.6970720720721</v>
      </c>
      <c r="J6604" s="3">
        <v>32.8493647912886</v>
      </c>
      <c r="K6604" s="3">
        <v>3.11695002575992</v>
      </c>
      <c r="L6604" s="3">
        <v>38.6440677966102</v>
      </c>
      <c r="M6604" s="3">
        <v>8.18918918918918</v>
      </c>
      <c r="N6604" s="3">
        <v>23.5188509874327</v>
      </c>
      <c r="O6604" s="3">
        <v>17.1838407494145</v>
      </c>
      <c r="P6604" s="3">
        <v>57.4172185430464</v>
      </c>
      <c r="Q6604" s="3">
        <v>31.0740013097577</v>
      </c>
      <c r="R6604" s="3">
        <v>29.2682926829268</v>
      </c>
      <c r="S6604" s="3">
        <v>85.9266140269392</v>
      </c>
      <c r="T6604" s="3">
        <v>20.5078125</v>
      </c>
      <c r="U6604" s="3">
        <v>160.442420299284</v>
      </c>
      <c r="V6604" s="3">
        <v>37.1273712737127</v>
      </c>
      <c r="W6604" s="3">
        <v>122.142064372919</v>
      </c>
      <c r="X6604" s="3">
        <v>43.0717863105175</v>
      </c>
      <c r="Y6604" s="3">
        <v>176.404269551987</v>
      </c>
      <c r="Z6604" s="3">
        <v>32.6403326403326</v>
      </c>
      <c r="AA6604" s="3">
        <v>0.376581052516614</v>
      </c>
      <c r="AB6604" s="3">
        <v>0.24412964145931</v>
      </c>
      <c r="AC6604" s="3">
        <v>-31.4437984496124</v>
      </c>
      <c r="AD6604" s="3">
        <v>0.967332942670938</v>
      </c>
      <c r="AE6604" s="5">
        <v>3</v>
      </c>
      <c r="AF6604" s="3">
        <v>2.07411464373599</v>
      </c>
      <c r="AG6604" s="3">
        <v>69.0918084511551</v>
      </c>
      <c r="AH6604" s="3">
        <v>63.7859098833687</v>
      </c>
      <c r="AI6604" s="3">
        <v>27.6340703328497</v>
      </c>
      <c r="AJ6604" s="3">
        <v>24.0484876962839</v>
      </c>
      <c r="AK6604" s="3">
        <v>24.8529845677392</v>
      </c>
      <c r="AL6604" s="3">
        <v>28.1503705310652</v>
      </c>
      <c r="AM6604" s="3"/>
      <c r="AN6604" s="5" t="s">
        <v>46</v>
      </c>
      <c r="AO6604" s="1"/>
      <c r="AP6604" s="1"/>
      <c r="AQ6604" s="1"/>
    </row>
    <row r="6605" spans="1:43">
      <c r="A6605" s="1" t="s">
        <v>16349</v>
      </c>
      <c r="B6605" s="1" t="s">
        <v>16350</v>
      </c>
      <c r="C6605" s="3">
        <v>10.6383561643836</v>
      </c>
      <c r="D6605" s="4">
        <v>40354</v>
      </c>
      <c r="E6605" s="3">
        <v>1.7617484741</v>
      </c>
      <c r="F6605" s="5" t="s">
        <v>2671</v>
      </c>
      <c r="G6605" s="5">
        <v>772</v>
      </c>
      <c r="H6605" s="5" t="s">
        <v>1442</v>
      </c>
      <c r="I6605" s="3">
        <v>14.016578749058</v>
      </c>
      <c r="J6605" s="3">
        <v>59.4594594594595</v>
      </c>
      <c r="K6605" s="3">
        <v>-0.525969756738994</v>
      </c>
      <c r="L6605" s="3">
        <v>85</v>
      </c>
      <c r="M6605" s="3">
        <v>13.6739293764087</v>
      </c>
      <c r="N6605" s="3">
        <v>2.5</v>
      </c>
      <c r="O6605" s="3">
        <v>17.8348909657321</v>
      </c>
      <c r="P6605" s="3">
        <v>91.1764705882353</v>
      </c>
      <c r="Q6605" s="3">
        <v>21.9178082191781</v>
      </c>
      <c r="R6605" s="3">
        <v>69.6969696969697</v>
      </c>
      <c r="S6605" s="3">
        <v>44.5081184336199</v>
      </c>
      <c r="T6605" s="3">
        <v>70.9677419354839</v>
      </c>
      <c r="U6605" s="3">
        <v>68.6733556298773</v>
      </c>
      <c r="V6605" s="3">
        <v>57.6923076923077</v>
      </c>
      <c r="W6605" s="3">
        <v>36.1836183618362</v>
      </c>
      <c r="X6605" s="3">
        <v>80</v>
      </c>
      <c r="Y6605" s="3">
        <v>101.421827471929</v>
      </c>
      <c r="Z6605" s="3">
        <v>75</v>
      </c>
      <c r="AA6605" s="3">
        <v>0.224663259938813</v>
      </c>
      <c r="AB6605" s="3">
        <v>0.101741509008664</v>
      </c>
      <c r="AC6605" s="3">
        <v>-32.9288025889968</v>
      </c>
      <c r="AD6605" s="3">
        <v>0.328654620625255</v>
      </c>
      <c r="AE6605" s="5">
        <v>5</v>
      </c>
      <c r="AF6605" s="3">
        <v>0.676685381633298</v>
      </c>
      <c r="AG6605" s="3">
        <v>47.159004849944</v>
      </c>
      <c r="AH6605" s="3">
        <v>35.4135749179641</v>
      </c>
      <c r="AI6605" s="3">
        <v>12.2235437065285</v>
      </c>
      <c r="AJ6605" s="3">
        <v>17.0920829498624</v>
      </c>
      <c r="AK6605" s="3">
        <v>10.0873718536437</v>
      </c>
      <c r="AL6605" s="3">
        <v>8.79658074884187</v>
      </c>
      <c r="AM6605" s="3"/>
      <c r="AN6605" s="5" t="s">
        <v>46</v>
      </c>
      <c r="AO6605" s="1"/>
      <c r="AP6605" s="1"/>
      <c r="AQ6605" s="1"/>
    </row>
    <row r="6606" spans="1:43">
      <c r="A6606" s="1" t="s">
        <v>16351</v>
      </c>
      <c r="B6606" s="1" t="s">
        <v>16352</v>
      </c>
      <c r="C6606" s="3">
        <v>0.282191780821918</v>
      </c>
      <c r="D6606" s="4">
        <v>44134</v>
      </c>
      <c r="E6606" s="3">
        <v>51.8826476984</v>
      </c>
      <c r="F6606" s="5" t="s">
        <v>545</v>
      </c>
      <c r="G6606" s="5">
        <v>104</v>
      </c>
      <c r="H6606" s="5" t="s">
        <v>50</v>
      </c>
      <c r="I6606" s="3">
        <v>-0.118741341777149</v>
      </c>
      <c r="J6606" s="3">
        <v>82.0455560518088</v>
      </c>
      <c r="K6606" s="3">
        <v>0</v>
      </c>
      <c r="L6606" s="3">
        <v>43.3820274457725</v>
      </c>
      <c r="M6606" s="3">
        <v>-0.227340120589104</v>
      </c>
      <c r="N6606" s="3">
        <v>76.6251113089938</v>
      </c>
      <c r="O6606" s="3">
        <v>0.577919489836591</v>
      </c>
      <c r="P6606" s="3">
        <v>61.6263133851074</v>
      </c>
      <c r="Q6606" s="3"/>
      <c r="R6606" s="3"/>
      <c r="S6606" s="3"/>
      <c r="T6606" s="3"/>
      <c r="U6606" s="3"/>
      <c r="V6606" s="3"/>
      <c r="W6606" s="3"/>
      <c r="X6606" s="3"/>
      <c r="Y6606" s="3"/>
      <c r="Z6606" s="3"/>
      <c r="AA6606" s="3">
        <v>0.103143081466913</v>
      </c>
      <c r="AB6606" s="3">
        <v>0.14185486444021</v>
      </c>
      <c r="AC6606" s="3">
        <v>-0.365468194389573</v>
      </c>
      <c r="AD6606" s="3"/>
      <c r="AE6606" s="5">
        <v>1</v>
      </c>
      <c r="AF6606" s="3">
        <v>0.202698395066257</v>
      </c>
      <c r="AG6606" s="3"/>
      <c r="AH6606" s="3"/>
      <c r="AI6606" s="3"/>
      <c r="AJ6606" s="3"/>
      <c r="AK6606" s="3"/>
      <c r="AL6606" s="3"/>
      <c r="AM6606" s="3"/>
      <c r="AN6606" s="5" t="s">
        <v>46</v>
      </c>
      <c r="AO6606" s="1"/>
      <c r="AP6606" s="1"/>
      <c r="AQ6606" s="1"/>
    </row>
    <row r="6607" spans="1:43">
      <c r="A6607" s="1" t="s">
        <v>16353</v>
      </c>
      <c r="B6607" s="1" t="s">
        <v>16354</v>
      </c>
      <c r="C6607" s="3">
        <v>15.4575342465753</v>
      </c>
      <c r="D6607" s="4">
        <v>38595</v>
      </c>
      <c r="E6607" s="3">
        <v>55.1385781544</v>
      </c>
      <c r="F6607" s="5" t="s">
        <v>1575</v>
      </c>
      <c r="G6607" s="5">
        <v>2534</v>
      </c>
      <c r="H6607" s="5" t="s">
        <v>55</v>
      </c>
      <c r="I6607" s="3">
        <v>16.3552751325443</v>
      </c>
      <c r="J6607" s="3">
        <v>12.0387174833636</v>
      </c>
      <c r="K6607" s="3">
        <v>2.56265309967968</v>
      </c>
      <c r="L6607" s="3">
        <v>50.8474576271186</v>
      </c>
      <c r="M6607" s="3">
        <v>8.58038347622223</v>
      </c>
      <c r="N6607" s="3">
        <v>20.7061639736685</v>
      </c>
      <c r="O6607" s="3">
        <v>31.788735517684</v>
      </c>
      <c r="P6607" s="3">
        <v>5.62913907284768</v>
      </c>
      <c r="Q6607" s="3">
        <v>47.0324069537611</v>
      </c>
      <c r="R6607" s="3">
        <v>5.10670731707317</v>
      </c>
      <c r="S6607" s="3">
        <v>108.381051800861</v>
      </c>
      <c r="T6607" s="3">
        <v>6.25</v>
      </c>
      <c r="U6607" s="3">
        <v>161.790764773307</v>
      </c>
      <c r="V6607" s="3">
        <v>35.9078590785908</v>
      </c>
      <c r="W6607" s="3">
        <v>116.645729229548</v>
      </c>
      <c r="X6607" s="3">
        <v>46.9115191986644</v>
      </c>
      <c r="Y6607" s="3">
        <v>185.639850136665</v>
      </c>
      <c r="Z6607" s="3">
        <v>27.6507276507277</v>
      </c>
      <c r="AA6607" s="3">
        <v>0.41054479862054</v>
      </c>
      <c r="AB6607" s="3">
        <v>0.273576374525203</v>
      </c>
      <c r="AC6607" s="3">
        <v>-29.1146761734997</v>
      </c>
      <c r="AD6607" s="3">
        <v>1.00753269093733</v>
      </c>
      <c r="AE6607" s="5">
        <v>3</v>
      </c>
      <c r="AF6607" s="3">
        <v>2.10265209419599</v>
      </c>
      <c r="AG6607" s="3">
        <v>90.4459653767163</v>
      </c>
      <c r="AH6607" s="3">
        <v>65.3835705285087</v>
      </c>
      <c r="AI6607" s="3">
        <v>29.731055357618</v>
      </c>
      <c r="AJ6607" s="3">
        <v>28.5868396200137</v>
      </c>
      <c r="AK6607" s="3">
        <v>21.552803910706</v>
      </c>
      <c r="AL6607" s="3">
        <v>22.51636797354</v>
      </c>
      <c r="AM6607" s="3"/>
      <c r="AN6607" s="5" t="s">
        <v>46</v>
      </c>
      <c r="AO6607" s="1"/>
      <c r="AP6607" s="1"/>
      <c r="AQ6607" s="1"/>
    </row>
    <row r="6608" spans="1:43">
      <c r="A6608" s="1" t="s">
        <v>16355</v>
      </c>
      <c r="B6608" s="1" t="s">
        <v>16356</v>
      </c>
      <c r="C6608" s="3">
        <v>14.1917808219178</v>
      </c>
      <c r="D6608" s="4">
        <v>39057</v>
      </c>
      <c r="E6608" s="3">
        <v>14.8931718158</v>
      </c>
      <c r="F6608" s="5" t="s">
        <v>1546</v>
      </c>
      <c r="G6608" s="5">
        <v>1057</v>
      </c>
      <c r="H6608" s="5" t="s">
        <v>55</v>
      </c>
      <c r="I6608" s="3">
        <v>9.67899545610007</v>
      </c>
      <c r="J6608" s="3">
        <v>54.7489413188143</v>
      </c>
      <c r="K6608" s="3">
        <v>2.73684210526317</v>
      </c>
      <c r="L6608" s="3">
        <v>46.6666666666667</v>
      </c>
      <c r="M6608" s="3">
        <v>4.70149253731342</v>
      </c>
      <c r="N6608" s="3">
        <v>54.7576301615799</v>
      </c>
      <c r="O6608" s="3">
        <v>14.7003219048592</v>
      </c>
      <c r="P6608" s="3">
        <v>67.6158940397351</v>
      </c>
      <c r="Q6608" s="3">
        <v>20.0813095110731</v>
      </c>
      <c r="R6608" s="3">
        <v>61.280487804878</v>
      </c>
      <c r="S6608" s="3">
        <v>56.8035764179939</v>
      </c>
      <c r="T6608" s="3">
        <v>64.0625</v>
      </c>
      <c r="U6608" s="3">
        <v>131.948749741682</v>
      </c>
      <c r="V6608" s="3">
        <v>55.5555555555556</v>
      </c>
      <c r="W6608" s="3">
        <v>88.7814313346228</v>
      </c>
      <c r="X6608" s="3">
        <v>64.7746243739566</v>
      </c>
      <c r="Y6608" s="3">
        <v>40.5195618153365</v>
      </c>
      <c r="Z6608" s="3">
        <v>95.6340956340956</v>
      </c>
      <c r="AA6608" s="3">
        <v>0.258171298998498</v>
      </c>
      <c r="AB6608" s="3">
        <v>0.217951923113568</v>
      </c>
      <c r="AC6608" s="3">
        <v>-30.6095371887926</v>
      </c>
      <c r="AD6608" s="3">
        <v>0.76914472105692</v>
      </c>
      <c r="AE6608" s="5">
        <v>4</v>
      </c>
      <c r="AF6608" s="3">
        <v>1.68017686425145</v>
      </c>
      <c r="AG6608" s="3">
        <v>49.8797184434275</v>
      </c>
      <c r="AH6608" s="3">
        <v>55.5622087699554</v>
      </c>
      <c r="AI6608" s="3">
        <v>20.9172108568631</v>
      </c>
      <c r="AJ6608" s="3">
        <v>12.399579622012</v>
      </c>
      <c r="AK6608" s="3">
        <v>9.84502716973063</v>
      </c>
      <c r="AL6608" s="3">
        <v>12.408138632649</v>
      </c>
      <c r="AM6608" s="3"/>
      <c r="AN6608" s="5" t="s">
        <v>46</v>
      </c>
      <c r="AO6608" s="1"/>
      <c r="AP6608" s="1"/>
      <c r="AQ6608" s="1"/>
    </row>
    <row r="6609" spans="1:43">
      <c r="A6609" s="1" t="s">
        <v>16357</v>
      </c>
      <c r="B6609" s="1" t="s">
        <v>16358</v>
      </c>
      <c r="C6609" s="3">
        <v>13.5780821917808</v>
      </c>
      <c r="D6609" s="4">
        <v>39281</v>
      </c>
      <c r="E6609" s="3">
        <v>6.2219873539</v>
      </c>
      <c r="F6609" s="5" t="s">
        <v>16359</v>
      </c>
      <c r="G6609" s="5">
        <v>1598</v>
      </c>
      <c r="H6609" s="5" t="s">
        <v>55</v>
      </c>
      <c r="I6609" s="3">
        <v>6.9285690929666</v>
      </c>
      <c r="J6609" s="3">
        <v>71.3853599516031</v>
      </c>
      <c r="K6609" s="3">
        <v>1.89212530423177</v>
      </c>
      <c r="L6609" s="3">
        <v>64.180790960452</v>
      </c>
      <c r="M6609" s="3">
        <v>0.929641947236563</v>
      </c>
      <c r="N6609" s="3">
        <v>82.5852782764811</v>
      </c>
      <c r="O6609" s="3">
        <v>20.9944297027678</v>
      </c>
      <c r="P6609" s="3">
        <v>40.1986754966887</v>
      </c>
      <c r="Q6609" s="3">
        <v>31.205905273268</v>
      </c>
      <c r="R6609" s="3">
        <v>28.8109756097561</v>
      </c>
      <c r="S6609" s="3">
        <v>86.0369428088962</v>
      </c>
      <c r="T6609" s="3">
        <v>20.41015625</v>
      </c>
      <c r="U6609" s="3">
        <v>145.365703236099</v>
      </c>
      <c r="V6609" s="3">
        <v>48.1029810298103</v>
      </c>
      <c r="W6609" s="3">
        <v>106.396190897419</v>
      </c>
      <c r="X6609" s="3">
        <v>52.0868113522538</v>
      </c>
      <c r="Y6609" s="3">
        <v>146.691636785525</v>
      </c>
      <c r="Z6609" s="3">
        <v>47.8170478170478</v>
      </c>
      <c r="AA6609" s="3">
        <v>0.314867193106389</v>
      </c>
      <c r="AB6609" s="3">
        <v>0.235012817654411</v>
      </c>
      <c r="AC6609" s="3">
        <v>-27.9803271677537</v>
      </c>
      <c r="AD6609" s="3">
        <v>0.974438069983002</v>
      </c>
      <c r="AE6609" s="5">
        <v>2</v>
      </c>
      <c r="AF6609" s="3">
        <v>2.01736285665994</v>
      </c>
      <c r="AG6609" s="3">
        <v>76.5886319128694</v>
      </c>
      <c r="AH6609" s="3">
        <v>59.7944058912883</v>
      </c>
      <c r="AI6609" s="3">
        <v>26.0187084086606</v>
      </c>
      <c r="AJ6609" s="3">
        <v>24.2655651810497</v>
      </c>
      <c r="AK6609" s="3">
        <v>16.5155177335047</v>
      </c>
      <c r="AL6609" s="3">
        <v>12.0992499660107</v>
      </c>
      <c r="AM6609" s="3"/>
      <c r="AN6609" s="5" t="s">
        <v>46</v>
      </c>
      <c r="AO6609" s="1"/>
      <c r="AP6609" s="1"/>
      <c r="AQ6609" s="1"/>
    </row>
    <row r="6610" spans="1:43">
      <c r="A6610" s="1" t="s">
        <v>16360</v>
      </c>
      <c r="B6610" s="1" t="s">
        <v>16361</v>
      </c>
      <c r="C6610" s="3">
        <v>12.5287671232877</v>
      </c>
      <c r="D6610" s="4">
        <v>39664</v>
      </c>
      <c r="E6610" s="3">
        <v>4.926435118</v>
      </c>
      <c r="F6610" s="5" t="s">
        <v>2623</v>
      </c>
      <c r="G6610" s="5">
        <v>2990</v>
      </c>
      <c r="H6610" s="5" t="s">
        <v>55</v>
      </c>
      <c r="I6610" s="3">
        <v>10.3005744455762</v>
      </c>
      <c r="J6610" s="3">
        <v>50.151240169389</v>
      </c>
      <c r="K6610" s="3">
        <v>1.96195005945304</v>
      </c>
      <c r="L6610" s="3">
        <v>62.4293785310734</v>
      </c>
      <c r="M6610" s="3">
        <v>3.52386582579304</v>
      </c>
      <c r="N6610" s="3">
        <v>65.5894673847995</v>
      </c>
      <c r="O6610" s="3">
        <v>15.3337670468768</v>
      </c>
      <c r="P6610" s="3">
        <v>64.9668874172185</v>
      </c>
      <c r="Q6610" s="3">
        <v>27.2282255268494</v>
      </c>
      <c r="R6610" s="3">
        <v>39.3292682926829</v>
      </c>
      <c r="S6610" s="3">
        <v>77.2923690190228</v>
      </c>
      <c r="T6610" s="3">
        <v>32.03125</v>
      </c>
      <c r="U6610" s="3">
        <v>116.587419578128</v>
      </c>
      <c r="V6610" s="3">
        <v>66.260162601626</v>
      </c>
      <c r="W6610" s="3">
        <v>95.9319435965626</v>
      </c>
      <c r="X6610" s="3">
        <v>59.0984974958264</v>
      </c>
      <c r="Y6610" s="3">
        <v>188.162587766519</v>
      </c>
      <c r="Z6610" s="3">
        <v>26.4033264033264</v>
      </c>
      <c r="AA6610" s="3">
        <v>0.382065077647941</v>
      </c>
      <c r="AB6610" s="3">
        <v>0.275170274466789</v>
      </c>
      <c r="AC6610" s="3">
        <v>-18.4707903780069</v>
      </c>
      <c r="AD6610" s="3">
        <v>1.35786670790455</v>
      </c>
      <c r="AE6610" s="5">
        <v>3</v>
      </c>
      <c r="AF6610" s="3">
        <v>1.81652158406791</v>
      </c>
      <c r="AG6610" s="3">
        <v>64.8514845789955</v>
      </c>
      <c r="AH6610" s="3">
        <v>48.7240484183511</v>
      </c>
      <c r="AI6610" s="3">
        <v>25.3355541521914</v>
      </c>
      <c r="AJ6610" s="3">
        <v>26.3396773993725</v>
      </c>
      <c r="AK6610" s="3">
        <v>18.7805988093232</v>
      </c>
      <c r="AL6610" s="3">
        <v>20.4750088279771</v>
      </c>
      <c r="AM6610" s="3"/>
      <c r="AN6610" s="5" t="s">
        <v>46</v>
      </c>
      <c r="AO6610" s="1"/>
      <c r="AP6610" s="1"/>
      <c r="AQ6610" s="1"/>
    </row>
    <row r="6611" spans="1:43">
      <c r="A6611" s="1" t="s">
        <v>16362</v>
      </c>
      <c r="B6611" s="1" t="s">
        <v>16363</v>
      </c>
      <c r="C6611" s="3">
        <v>11.9452054794521</v>
      </c>
      <c r="D6611" s="4">
        <v>39877</v>
      </c>
      <c r="E6611" s="3">
        <v>27.4427976671</v>
      </c>
      <c r="F6611" s="5" t="s">
        <v>6590</v>
      </c>
      <c r="G6611" s="5">
        <v>2309</v>
      </c>
      <c r="H6611" s="5" t="s">
        <v>60</v>
      </c>
      <c r="I6611" s="3">
        <v>8.41969792311361</v>
      </c>
      <c r="J6611" s="3">
        <v>37.797619047619</v>
      </c>
      <c r="K6611" s="3">
        <v>3.42269952870277</v>
      </c>
      <c r="L6611" s="3">
        <v>30.2013422818792</v>
      </c>
      <c r="M6611" s="3">
        <v>3.10807007097258</v>
      </c>
      <c r="N6611" s="3">
        <v>43.3234421364985</v>
      </c>
      <c r="O6611" s="3">
        <v>13.6177300673633</v>
      </c>
      <c r="P6611" s="3">
        <v>40.6693711967546</v>
      </c>
      <c r="Q6611" s="3">
        <v>19.3780409978723</v>
      </c>
      <c r="R6611" s="3">
        <v>36.020942408377</v>
      </c>
      <c r="S6611" s="3">
        <v>44.1297061930935</v>
      </c>
      <c r="T6611" s="3">
        <v>43.719806763285</v>
      </c>
      <c r="U6611" s="3">
        <v>73.8475720349881</v>
      </c>
      <c r="V6611" s="3">
        <v>49.0662139219015</v>
      </c>
      <c r="W6611" s="3">
        <v>51.4571014788956</v>
      </c>
      <c r="X6611" s="3">
        <v>46.5909090909091</v>
      </c>
      <c r="Y6611" s="3">
        <v>100.086522220479</v>
      </c>
      <c r="Z6611" s="3">
        <v>34.9514563106796</v>
      </c>
      <c r="AA6611" s="3">
        <v>0.230202128168605</v>
      </c>
      <c r="AB6611" s="3">
        <v>0.142436577116112</v>
      </c>
      <c r="AC6611" s="3">
        <v>-25.3128680864314</v>
      </c>
      <c r="AD6611" s="3">
        <v>0.585153784408352</v>
      </c>
      <c r="AE6611" s="5">
        <v>3</v>
      </c>
      <c r="AF6611" s="3">
        <v>1.0250857926583</v>
      </c>
      <c r="AG6611" s="3">
        <v>32.1441743731004</v>
      </c>
      <c r="AH6611" s="3">
        <v>35.0877736172122</v>
      </c>
      <c r="AI6611" s="3">
        <v>13.8027151141274</v>
      </c>
      <c r="AJ6611" s="3">
        <v>15.9640380260889</v>
      </c>
      <c r="AK6611" s="3">
        <v>11.330946111224</v>
      </c>
      <c r="AL6611" s="3">
        <v>13.8422700196993</v>
      </c>
      <c r="AM6611" s="3"/>
      <c r="AN6611" s="5" t="s">
        <v>46</v>
      </c>
      <c r="AO6611" s="1"/>
      <c r="AP6611" s="1"/>
      <c r="AQ6611" s="1"/>
    </row>
    <row r="6612" spans="1:43">
      <c r="A6612" s="1" t="s">
        <v>16364</v>
      </c>
      <c r="B6612" s="1" t="s">
        <v>16365</v>
      </c>
      <c r="C6612" s="3">
        <v>11.0082191780822</v>
      </c>
      <c r="D6612" s="4">
        <v>40219</v>
      </c>
      <c r="E6612" s="3">
        <v>25.0413356568</v>
      </c>
      <c r="F6612" s="5" t="s">
        <v>1238</v>
      </c>
      <c r="G6612" s="5">
        <v>1051</v>
      </c>
      <c r="H6612" s="5" t="s">
        <v>55</v>
      </c>
      <c r="I6612" s="3">
        <v>3.85781206944062</v>
      </c>
      <c r="J6612" s="3">
        <v>83.7265577737447</v>
      </c>
      <c r="K6612" s="3">
        <v>0</v>
      </c>
      <c r="L6612" s="3">
        <v>89.0960451977401</v>
      </c>
      <c r="M6612" s="3">
        <v>0</v>
      </c>
      <c r="N6612" s="3">
        <v>87.8515858767205</v>
      </c>
      <c r="O6612" s="3">
        <v>19.95544239338</v>
      </c>
      <c r="P6612" s="3">
        <v>45.0331125827815</v>
      </c>
      <c r="Q6612" s="3">
        <v>40.9498878085266</v>
      </c>
      <c r="R6612" s="3">
        <v>9.75609756097561</v>
      </c>
      <c r="S6612" s="3">
        <v>106.181619256017</v>
      </c>
      <c r="T6612" s="3">
        <v>7.2265625</v>
      </c>
      <c r="U6612" s="3">
        <v>262.055715658021</v>
      </c>
      <c r="V6612" s="3">
        <v>2.03252032520325</v>
      </c>
      <c r="W6612" s="3">
        <v>222.964867180805</v>
      </c>
      <c r="X6612" s="3">
        <v>3.17195325542571</v>
      </c>
      <c r="Y6612" s="3">
        <v>170.956146657081</v>
      </c>
      <c r="Z6612" s="3">
        <v>35.1351351351351</v>
      </c>
      <c r="AA6612" s="3">
        <v>0.340686814094058</v>
      </c>
      <c r="AB6612" s="3">
        <v>0.325048231089733</v>
      </c>
      <c r="AC6612" s="3">
        <v>-28.4178187403994</v>
      </c>
      <c r="AD6612" s="3">
        <v>1.67886551836525</v>
      </c>
      <c r="AE6612" s="5">
        <v>5</v>
      </c>
      <c r="AF6612" s="3">
        <v>3.39942879906832</v>
      </c>
      <c r="AG6612" s="3">
        <v>120.418710873697</v>
      </c>
      <c r="AH6612" s="3">
        <v>98.3773876020606</v>
      </c>
      <c r="AI6612" s="3">
        <v>45.3761124272066</v>
      </c>
      <c r="AJ6612" s="3">
        <v>29.2212098032185</v>
      </c>
      <c r="AK6612" s="3">
        <v>28.7824294346049</v>
      </c>
      <c r="AL6612" s="3">
        <v>27.9301480555004</v>
      </c>
      <c r="AM6612" s="3"/>
      <c r="AN6612" s="5" t="s">
        <v>46</v>
      </c>
      <c r="AO6612" s="1"/>
      <c r="AP6612" s="1"/>
      <c r="AQ6612" s="1"/>
    </row>
    <row r="6613" spans="1:43">
      <c r="A6613" s="1" t="s">
        <v>16366</v>
      </c>
      <c r="B6613" s="1" t="s">
        <v>16367</v>
      </c>
      <c r="C6613" s="3">
        <v>10.2630136986301</v>
      </c>
      <c r="D6613" s="4">
        <v>40491</v>
      </c>
      <c r="E6613" s="3">
        <v>22.990210087</v>
      </c>
      <c r="F6613" s="5" t="s">
        <v>6978</v>
      </c>
      <c r="G6613" s="5">
        <v>3047</v>
      </c>
      <c r="H6613" s="5" t="s">
        <v>60</v>
      </c>
      <c r="I6613" s="3">
        <v>12.2407125278331</v>
      </c>
      <c r="J6613" s="3">
        <v>9.62301587301587</v>
      </c>
      <c r="K6613" s="3">
        <v>4.02411208862822</v>
      </c>
      <c r="L6613" s="3">
        <v>12.6558005752637</v>
      </c>
      <c r="M6613" s="3">
        <v>4.55786026200873</v>
      </c>
      <c r="N6613" s="3">
        <v>21.4638971315529</v>
      </c>
      <c r="O6613" s="3">
        <v>16.496030577448</v>
      </c>
      <c r="P6613" s="3">
        <v>22.0081135902637</v>
      </c>
      <c r="Q6613" s="3">
        <v>31.4880302174213</v>
      </c>
      <c r="R6613" s="3">
        <v>6.07329842931937</v>
      </c>
      <c r="S6613" s="3">
        <v>59.1355458628778</v>
      </c>
      <c r="T6613" s="3">
        <v>18.4782608695652</v>
      </c>
      <c r="U6613" s="3">
        <v>105.892900448061</v>
      </c>
      <c r="V6613" s="3">
        <v>20.2037351443124</v>
      </c>
      <c r="W6613" s="3">
        <v>81.2399948812025</v>
      </c>
      <c r="X6613" s="3">
        <v>18.4090909090909</v>
      </c>
      <c r="Y6613" s="3">
        <v>184.90725868372</v>
      </c>
      <c r="Z6613" s="3">
        <v>5.8252427184466</v>
      </c>
      <c r="AA6613" s="3">
        <v>0.266085051920427</v>
      </c>
      <c r="AB6613" s="3">
        <v>0.185779208780208</v>
      </c>
      <c r="AC6613" s="3">
        <v>-29.1176470588235</v>
      </c>
      <c r="AD6613" s="3">
        <v>0.751388940752099</v>
      </c>
      <c r="AE6613" s="5">
        <v>3</v>
      </c>
      <c r="AF6613" s="3">
        <v>1.52169573048315</v>
      </c>
      <c r="AG6613" s="3">
        <v>41.2105735459847</v>
      </c>
      <c r="AH6613" s="3">
        <v>50.0901915252962</v>
      </c>
      <c r="AI6613" s="3">
        <v>21.4831702818023</v>
      </c>
      <c r="AJ6613" s="3">
        <v>27.5620136543647</v>
      </c>
      <c r="AK6613" s="3">
        <v>20.8696393002749</v>
      </c>
      <c r="AL6613" s="3">
        <v>21.4960570136884</v>
      </c>
      <c r="AM6613" s="3"/>
      <c r="AN6613" s="5" t="s">
        <v>46</v>
      </c>
      <c r="AO6613" s="1"/>
      <c r="AP6613" s="1"/>
      <c r="AQ6613" s="1"/>
    </row>
    <row r="6614" spans="1:43">
      <c r="A6614" s="1" t="s">
        <v>16368</v>
      </c>
      <c r="B6614" s="1" t="s">
        <v>16369</v>
      </c>
      <c r="C6614" s="3">
        <v>9.81643835616438</v>
      </c>
      <c r="D6614" s="4">
        <v>40654</v>
      </c>
      <c r="E6614" s="3">
        <v>5.7109954098</v>
      </c>
      <c r="F6614" s="5" t="s">
        <v>2623</v>
      </c>
      <c r="G6614" s="5">
        <v>2235</v>
      </c>
      <c r="H6614" s="5" t="s">
        <v>55</v>
      </c>
      <c r="I6614" s="3">
        <v>10.5984620528251</v>
      </c>
      <c r="J6614" s="3">
        <v>48.1548699334543</v>
      </c>
      <c r="K6614" s="3">
        <v>3.24594257178525</v>
      </c>
      <c r="L6614" s="3">
        <v>35.8757062146893</v>
      </c>
      <c r="M6614" s="3">
        <v>4.9492385786802</v>
      </c>
      <c r="N6614" s="3">
        <v>52.4236983842011</v>
      </c>
      <c r="O6614" s="3">
        <v>17.6386913229018</v>
      </c>
      <c r="P6614" s="3">
        <v>55.7615894039735</v>
      </c>
      <c r="Q6614" s="3">
        <v>33.9271255060729</v>
      </c>
      <c r="R6614" s="3">
        <v>21.7225609756098</v>
      </c>
      <c r="S6614" s="3">
        <v>98.6786786786787</v>
      </c>
      <c r="T6614" s="3">
        <v>9.66796875</v>
      </c>
      <c r="U6614" s="3">
        <v>151.942117288652</v>
      </c>
      <c r="V6614" s="3">
        <v>44.0379403794038</v>
      </c>
      <c r="W6614" s="3">
        <v>127.510316368638</v>
      </c>
      <c r="X6614" s="3">
        <v>37.0617696160267</v>
      </c>
      <c r="Y6614" s="3">
        <v>219.384226554106</v>
      </c>
      <c r="Z6614" s="3">
        <v>15.1767151767152</v>
      </c>
      <c r="AA6614" s="3">
        <v>0.42885632140311</v>
      </c>
      <c r="AB6614" s="3">
        <v>0.319767941154171</v>
      </c>
      <c r="AC6614" s="3">
        <v>-24.3825205826472</v>
      </c>
      <c r="AD6614" s="3">
        <v>1.29014170677162</v>
      </c>
      <c r="AE6614" s="5">
        <v>3</v>
      </c>
      <c r="AF6614" s="3">
        <v>2.23193535007758</v>
      </c>
      <c r="AG6614" s="3">
        <v>84.1986373944352</v>
      </c>
      <c r="AH6614" s="3">
        <v>63.1612200549785</v>
      </c>
      <c r="AI6614" s="3">
        <v>30.4037384076298</v>
      </c>
      <c r="AJ6614" s="3">
        <v>29.8172202537403</v>
      </c>
      <c r="AK6614" s="3">
        <v>25.7680644889565</v>
      </c>
      <c r="AL6614" s="3">
        <v>23.4937136551953</v>
      </c>
      <c r="AM6614" s="3"/>
      <c r="AN6614" s="5" t="s">
        <v>46</v>
      </c>
      <c r="AO6614" s="1"/>
      <c r="AP6614" s="1"/>
      <c r="AQ6614" s="1"/>
    </row>
    <row r="6615" spans="1:43">
      <c r="A6615" s="1" t="s">
        <v>16370</v>
      </c>
      <c r="B6615" s="1" t="s">
        <v>16371</v>
      </c>
      <c r="C6615" s="3">
        <v>9.30684931506849</v>
      </c>
      <c r="D6615" s="4">
        <v>40840</v>
      </c>
      <c r="E6615" s="3">
        <v>16.503937162</v>
      </c>
      <c r="F6615" s="5" t="s">
        <v>1238</v>
      </c>
      <c r="G6615" s="5">
        <v>3368</v>
      </c>
      <c r="H6615" s="5" t="s">
        <v>55</v>
      </c>
      <c r="I6615" s="3">
        <v>5.26424442609413</v>
      </c>
      <c r="J6615" s="3">
        <v>77.4954627949183</v>
      </c>
      <c r="K6615" s="3">
        <v>0.393778302815524</v>
      </c>
      <c r="L6615" s="3">
        <v>85.7062146892655</v>
      </c>
      <c r="M6615" s="3">
        <v>0.0981546917942657</v>
      </c>
      <c r="N6615" s="3">
        <v>87.5523638539797</v>
      </c>
      <c r="O6615" s="3">
        <v>23.2833655705996</v>
      </c>
      <c r="P6615" s="3">
        <v>28.2781456953642</v>
      </c>
      <c r="Q6615" s="3">
        <v>46.776050662061</v>
      </c>
      <c r="R6615" s="3">
        <v>5.25914634146341</v>
      </c>
      <c r="S6615" s="3">
        <v>109.232663110382</v>
      </c>
      <c r="T6615" s="3">
        <v>6.0546875</v>
      </c>
      <c r="U6615" s="3">
        <v>248.054607508532</v>
      </c>
      <c r="V6615" s="3">
        <v>3.5230352303523</v>
      </c>
      <c r="W6615" s="3">
        <v>163.106295149639</v>
      </c>
      <c r="X6615" s="3">
        <v>15.3589315525876</v>
      </c>
      <c r="Y6615" s="3">
        <v>167.103195390257</v>
      </c>
      <c r="Z6615" s="3">
        <v>37.6299376299376</v>
      </c>
      <c r="AA6615" s="3">
        <v>0.334569491846163</v>
      </c>
      <c r="AB6615" s="3">
        <v>0.26179626702799</v>
      </c>
      <c r="AC6615" s="3">
        <v>-38.8732394366197</v>
      </c>
      <c r="AD6615" s="3">
        <v>0.976795227644889</v>
      </c>
      <c r="AE6615" s="5">
        <v>5</v>
      </c>
      <c r="AF6615" s="3">
        <v>2.85908097018928</v>
      </c>
      <c r="AG6615" s="3">
        <v>119.426536117629</v>
      </c>
      <c r="AH6615" s="3">
        <v>95.515034677384</v>
      </c>
      <c r="AI6615" s="3">
        <v>36.3717406584404</v>
      </c>
      <c r="AJ6615" s="3">
        <v>30.9200749844306</v>
      </c>
      <c r="AK6615" s="3">
        <v>27.6740330861116</v>
      </c>
      <c r="AL6615" s="3">
        <v>28.992504472055</v>
      </c>
      <c r="AM6615" s="3"/>
      <c r="AN6615" s="5" t="s">
        <v>46</v>
      </c>
      <c r="AO6615" s="1"/>
      <c r="AP6615" s="1"/>
      <c r="AQ6615" s="1"/>
    </row>
    <row r="6616" spans="1:43">
      <c r="A6616" s="1" t="s">
        <v>16372</v>
      </c>
      <c r="B6616" s="1" t="s">
        <v>16373</v>
      </c>
      <c r="C6616" s="3">
        <v>8.8</v>
      </c>
      <c r="D6616" s="4">
        <v>41025</v>
      </c>
      <c r="E6616" s="3">
        <v>5.3830081844</v>
      </c>
      <c r="F6616" s="5" t="s">
        <v>1049</v>
      </c>
      <c r="G6616" s="5">
        <v>3213</v>
      </c>
      <c r="H6616" s="5" t="s">
        <v>55</v>
      </c>
      <c r="I6616" s="3">
        <v>10.0985877964295</v>
      </c>
      <c r="J6616" s="3">
        <v>51.9056261343013</v>
      </c>
      <c r="K6616" s="3">
        <v>3.37753314986239</v>
      </c>
      <c r="L6616" s="3">
        <v>33.0508474576271</v>
      </c>
      <c r="M6616" s="3">
        <v>5.48889456216493</v>
      </c>
      <c r="N6616" s="3">
        <v>46.7384799521245</v>
      </c>
      <c r="O6616" s="3">
        <v>16.9875424688562</v>
      </c>
      <c r="P6616" s="3">
        <v>58.2119205298013</v>
      </c>
      <c r="Q6616" s="3">
        <v>26.8262737875998</v>
      </c>
      <c r="R6616" s="3">
        <v>40.2439024390244</v>
      </c>
      <c r="S6616" s="3">
        <v>78.4110535405872</v>
      </c>
      <c r="T6616" s="3">
        <v>31.0546875</v>
      </c>
      <c r="U6616" s="3">
        <v>175.890819709695</v>
      </c>
      <c r="V6616" s="3">
        <v>27.2357723577236</v>
      </c>
      <c r="W6616" s="3">
        <v>132.702303540187</v>
      </c>
      <c r="X6616" s="3">
        <v>34.0567612687813</v>
      </c>
      <c r="Y6616" s="3">
        <v>192.586915144536</v>
      </c>
      <c r="Z6616" s="3">
        <v>25.1559251559252</v>
      </c>
      <c r="AA6616" s="3">
        <v>0.341699021696204</v>
      </c>
      <c r="AB6616" s="3">
        <v>0.307389312453766</v>
      </c>
      <c r="AC6616" s="3">
        <v>-28.3383426363246</v>
      </c>
      <c r="AD6616" s="3">
        <v>1.14500578799706</v>
      </c>
      <c r="AE6616" s="5">
        <v>3</v>
      </c>
      <c r="AF6616" s="3">
        <v>2.26549323388431</v>
      </c>
      <c r="AG6616" s="3">
        <v>76.0713652556284</v>
      </c>
      <c r="AH6616" s="3">
        <v>68.5620727278618</v>
      </c>
      <c r="AI6616" s="3">
        <v>30.3464205525712</v>
      </c>
      <c r="AJ6616" s="3">
        <v>27.7205624337056</v>
      </c>
      <c r="AK6616" s="3">
        <v>27.2109711289739</v>
      </c>
      <c r="AL6616" s="3">
        <v>26.3107407557025</v>
      </c>
      <c r="AM6616" s="3"/>
      <c r="AN6616" s="5" t="s">
        <v>46</v>
      </c>
      <c r="AO6616" s="1"/>
      <c r="AP6616" s="1"/>
      <c r="AQ6616" s="1"/>
    </row>
    <row r="6617" spans="1:43">
      <c r="A6617" s="1" t="s">
        <v>16374</v>
      </c>
      <c r="B6617" s="1" t="s">
        <v>16375</v>
      </c>
      <c r="C6617" s="3">
        <v>14.9068493150685</v>
      </c>
      <c r="D6617" s="4">
        <v>38796</v>
      </c>
      <c r="E6617" s="3">
        <v>632.8708462411</v>
      </c>
      <c r="F6617" s="5" t="s">
        <v>16376</v>
      </c>
      <c r="G6617" s="5">
        <v>2649</v>
      </c>
      <c r="H6617" s="5" t="s">
        <v>64</v>
      </c>
      <c r="I6617" s="3">
        <v>0.268608698051674</v>
      </c>
      <c r="J6617" s="3">
        <v>52.0408163265306</v>
      </c>
      <c r="K6617" s="3">
        <v>0.0398461994884862</v>
      </c>
      <c r="L6617" s="3">
        <v>58.4548104956268</v>
      </c>
      <c r="M6617" s="3">
        <v>0.196683048517667</v>
      </c>
      <c r="N6617" s="3">
        <v>57.4344023323615</v>
      </c>
      <c r="O6617" s="3">
        <v>0.599067336084208</v>
      </c>
      <c r="P6617" s="3">
        <v>59.0643274853801</v>
      </c>
      <c r="Q6617" s="3">
        <v>1.04181650578646</v>
      </c>
      <c r="R6617" s="3">
        <v>80.9171597633136</v>
      </c>
      <c r="S6617" s="3">
        <v>2.06312549644628</v>
      </c>
      <c r="T6617" s="3">
        <v>50.9745127436282</v>
      </c>
      <c r="U6617" s="3">
        <v>4.7003458095387</v>
      </c>
      <c r="V6617" s="3">
        <v>44.2901234567901</v>
      </c>
      <c r="W6617" s="3">
        <v>8.5795648305615</v>
      </c>
      <c r="X6617" s="3">
        <v>34.7222222222222</v>
      </c>
      <c r="Y6617" s="3">
        <v>15.9871830004318</v>
      </c>
      <c r="Z6617" s="3">
        <v>32.5814536340852</v>
      </c>
      <c r="AA6617" s="3">
        <v>0.0277093899288739</v>
      </c>
      <c r="AB6617" s="3">
        <v>2.86061282449638</v>
      </c>
      <c r="AC6617" s="3">
        <v>0</v>
      </c>
      <c r="AD6617" s="3"/>
      <c r="AE6617" s="5"/>
      <c r="AF6617" s="3">
        <v>0.227609334572782</v>
      </c>
      <c r="AG6617" s="3">
        <v>1.53590127861383</v>
      </c>
      <c r="AH6617" s="3">
        <v>1.69055901742925</v>
      </c>
      <c r="AI6617" s="3">
        <v>2.05485077572647</v>
      </c>
      <c r="AJ6617" s="3">
        <v>2.24752498642875</v>
      </c>
      <c r="AK6617" s="3">
        <v>2.29102104059526</v>
      </c>
      <c r="AL6617" s="3">
        <v>2.55919222531054</v>
      </c>
      <c r="AM6617" s="3">
        <v>3000</v>
      </c>
      <c r="AN6617" s="5" t="s">
        <v>56</v>
      </c>
      <c r="AO6617" s="1"/>
      <c r="AP6617" s="1"/>
      <c r="AQ6617" s="1"/>
    </row>
    <row r="6618" spans="1:43">
      <c r="A6618" s="1" t="s">
        <v>16377</v>
      </c>
      <c r="B6618" s="1" t="s">
        <v>16378</v>
      </c>
      <c r="C6618" s="3">
        <v>14.5917808219178</v>
      </c>
      <c r="D6618" s="4">
        <v>38911</v>
      </c>
      <c r="E6618" s="3">
        <v>17.480459201</v>
      </c>
      <c r="F6618" s="5" t="s">
        <v>1630</v>
      </c>
      <c r="G6618" s="5">
        <v>731</v>
      </c>
      <c r="H6618" s="5" t="s">
        <v>55</v>
      </c>
      <c r="I6618" s="3">
        <v>13.3245103702563</v>
      </c>
      <c r="J6618" s="3">
        <v>28.7961282516636</v>
      </c>
      <c r="K6618" s="3">
        <v>3.21472729770573</v>
      </c>
      <c r="L6618" s="3">
        <v>36.2146892655367</v>
      </c>
      <c r="M6618" s="3">
        <v>8.20339009149912</v>
      </c>
      <c r="N6618" s="3">
        <v>23.2196289646918</v>
      </c>
      <c r="O6618" s="3">
        <v>22.5705164500779</v>
      </c>
      <c r="P6618" s="3">
        <v>31.6556291390729</v>
      </c>
      <c r="Q6618" s="3">
        <v>35.3827655563578</v>
      </c>
      <c r="R6618" s="3">
        <v>17.6067073170732</v>
      </c>
      <c r="S6618" s="3">
        <v>82.8854903129746</v>
      </c>
      <c r="T6618" s="3">
        <v>24.21875</v>
      </c>
      <c r="U6618" s="3">
        <v>133.873264493254</v>
      </c>
      <c r="V6618" s="3">
        <v>54.6070460704607</v>
      </c>
      <c r="W6618" s="3">
        <v>81.6805062110187</v>
      </c>
      <c r="X6618" s="3">
        <v>70.6176961602671</v>
      </c>
      <c r="Y6618" s="3">
        <v>77.3458053366894</v>
      </c>
      <c r="Z6618" s="3">
        <v>82.952182952183</v>
      </c>
      <c r="AA6618" s="3">
        <v>0.429439842000707</v>
      </c>
      <c r="AB6618" s="3">
        <v>0.226187398350895</v>
      </c>
      <c r="AC6618" s="3">
        <v>-30.871694417238</v>
      </c>
      <c r="AD6618" s="3">
        <v>0.711887127661941</v>
      </c>
      <c r="AE6618" s="5">
        <v>5</v>
      </c>
      <c r="AF6618" s="3">
        <v>1.50023421886972</v>
      </c>
      <c r="AG6618" s="3">
        <v>77.532780103123</v>
      </c>
      <c r="AH6618" s="3">
        <v>52.613645978966</v>
      </c>
      <c r="AI6618" s="3">
        <v>19.1126945130892</v>
      </c>
      <c r="AJ6618" s="3">
        <v>16.706448933437</v>
      </c>
      <c r="AK6618" s="3">
        <v>16.6059741645246</v>
      </c>
      <c r="AL6618" s="3">
        <v>12.5205814972211</v>
      </c>
      <c r="AM6618" s="3"/>
      <c r="AN6618" s="5" t="s">
        <v>46</v>
      </c>
      <c r="AO6618" s="1"/>
      <c r="AP6618" s="1"/>
      <c r="AQ6618" s="1"/>
    </row>
    <row r="6619" spans="1:43">
      <c r="A6619" s="1" t="s">
        <v>16379</v>
      </c>
      <c r="B6619" s="1" t="s">
        <v>16380</v>
      </c>
      <c r="C6619" s="3">
        <v>13.7643835616438</v>
      </c>
      <c r="D6619" s="4">
        <v>39213</v>
      </c>
      <c r="E6619" s="3">
        <v>7.1839956273</v>
      </c>
      <c r="F6619" s="5" t="s">
        <v>16381</v>
      </c>
      <c r="G6619" s="5">
        <v>5025</v>
      </c>
      <c r="H6619" s="5" t="s">
        <v>71</v>
      </c>
      <c r="I6619" s="3">
        <v>1.05067311885388</v>
      </c>
      <c r="J6619" s="3">
        <v>16.9811320754717</v>
      </c>
      <c r="K6619" s="3">
        <v>0.668415263558685</v>
      </c>
      <c r="L6619" s="3">
        <v>11.3207547169811</v>
      </c>
      <c r="M6619" s="3">
        <v>-0.871089802761317</v>
      </c>
      <c r="N6619" s="3">
        <v>69.1823899371069</v>
      </c>
      <c r="O6619" s="3">
        <v>2.39075664135836</v>
      </c>
      <c r="P6619" s="3">
        <v>8.22784810126582</v>
      </c>
      <c r="Q6619" s="3">
        <v>3.29830912935768</v>
      </c>
      <c r="R6619" s="3">
        <v>7.05128205128205</v>
      </c>
      <c r="S6619" s="3">
        <v>10.5849502173475</v>
      </c>
      <c r="T6619" s="3">
        <v>8.7248322147651</v>
      </c>
      <c r="U6619" s="3">
        <v>14.4367280109299</v>
      </c>
      <c r="V6619" s="3">
        <v>15.1079136690647</v>
      </c>
      <c r="W6619" s="3">
        <v>16.6409667527135</v>
      </c>
      <c r="X6619" s="3">
        <v>47.4820143884892</v>
      </c>
      <c r="Y6619" s="3">
        <v>17.8516002074976</v>
      </c>
      <c r="Z6619" s="3">
        <v>57.9365079365079</v>
      </c>
      <c r="AA6619" s="3">
        <v>0.171324151174791</v>
      </c>
      <c r="AB6619" s="3">
        <v>0.121418575266985</v>
      </c>
      <c r="AC6619" s="3">
        <v>-7.49604082350873</v>
      </c>
      <c r="AD6619" s="3">
        <v>0.701047772014137</v>
      </c>
      <c r="AE6619" s="5">
        <v>3</v>
      </c>
      <c r="AF6619" s="3">
        <v>0.391901247470845</v>
      </c>
      <c r="AG6619" s="3">
        <v>8.06067370029995</v>
      </c>
      <c r="AH6619" s="3">
        <v>6.94586170926896</v>
      </c>
      <c r="AI6619" s="3">
        <v>4.6626933237824</v>
      </c>
      <c r="AJ6619" s="3">
        <v>3.61366930465221</v>
      </c>
      <c r="AK6619" s="3">
        <v>4.35336717362247</v>
      </c>
      <c r="AL6619" s="3">
        <v>6.30300318720944</v>
      </c>
      <c r="AM6619" s="3"/>
      <c r="AN6619" s="5" t="s">
        <v>46</v>
      </c>
      <c r="AO6619" s="1"/>
      <c r="AP6619" s="1"/>
      <c r="AQ6619" s="1"/>
    </row>
    <row r="6620" spans="1:43">
      <c r="A6620" s="1" t="s">
        <v>16382</v>
      </c>
      <c r="B6620" s="1" t="s">
        <v>16383</v>
      </c>
      <c r="C6620" s="3">
        <v>12.8356164383562</v>
      </c>
      <c r="D6620" s="4">
        <v>39552</v>
      </c>
      <c r="E6620" s="3">
        <v>4.0887727126</v>
      </c>
      <c r="F6620" s="5" t="s">
        <v>16384</v>
      </c>
      <c r="G6620" s="5">
        <v>1079</v>
      </c>
      <c r="H6620" s="5" t="s">
        <v>71</v>
      </c>
      <c r="I6620" s="3">
        <v>-1.31763605176983</v>
      </c>
      <c r="J6620" s="3">
        <v>82.3899371069182</v>
      </c>
      <c r="K6620" s="3">
        <v>-0.299330445057121</v>
      </c>
      <c r="L6620" s="3">
        <v>93.0817610062893</v>
      </c>
      <c r="M6620" s="3">
        <v>-1.38683287884691</v>
      </c>
      <c r="N6620" s="3">
        <v>79.874213836478</v>
      </c>
      <c r="O6620" s="3">
        <v>-4.09910592514018</v>
      </c>
      <c r="P6620" s="3">
        <v>93.6708860759494</v>
      </c>
      <c r="Q6620" s="3">
        <v>-3.56571428571428</v>
      </c>
      <c r="R6620" s="3">
        <v>92.3076923076923</v>
      </c>
      <c r="S6620" s="3">
        <v>-2.60849492151431</v>
      </c>
      <c r="T6620" s="3">
        <v>96.6442953020134</v>
      </c>
      <c r="U6620" s="3">
        <v>4.01018982660858</v>
      </c>
      <c r="V6620" s="3">
        <v>84.8920863309353</v>
      </c>
      <c r="W6620" s="3">
        <v>12.5667022411953</v>
      </c>
      <c r="X6620" s="3">
        <v>67.6258992805755</v>
      </c>
      <c r="Y6620" s="3">
        <v>3.40686274509804</v>
      </c>
      <c r="Z6620" s="3">
        <v>94.4444444444444</v>
      </c>
      <c r="AA6620" s="3">
        <v>-0.158864410875199</v>
      </c>
      <c r="AB6620" s="3">
        <v>0.162985553703069</v>
      </c>
      <c r="AC6620" s="3">
        <v>-5.82176444245411</v>
      </c>
      <c r="AD6620" s="3">
        <v>0.690041473814647</v>
      </c>
      <c r="AE6620" s="5">
        <v>3</v>
      </c>
      <c r="AF6620" s="3">
        <v>0.313708866994936</v>
      </c>
      <c r="AG6620" s="3">
        <v>-1.61253854171658</v>
      </c>
      <c r="AH6620" s="3">
        <v>2.15098114784624</v>
      </c>
      <c r="AI6620" s="3">
        <v>4.1983652037358</v>
      </c>
      <c r="AJ6620" s="3">
        <v>1.2601376148941</v>
      </c>
      <c r="AK6620" s="3">
        <v>2.39649447995631</v>
      </c>
      <c r="AL6620" s="3">
        <v>5.32188604698116</v>
      </c>
      <c r="AM6620" s="3">
        <v>500</v>
      </c>
      <c r="AN6620" s="5" t="s">
        <v>56</v>
      </c>
      <c r="AO6620" s="1"/>
      <c r="AP6620" s="1"/>
      <c r="AQ6620" s="1"/>
    </row>
    <row r="6621" spans="1:43">
      <c r="A6621" s="1" t="s">
        <v>16385</v>
      </c>
      <c r="B6621" s="1" t="s">
        <v>16386</v>
      </c>
      <c r="C6621" s="3">
        <v>10.4958904109589</v>
      </c>
      <c r="D6621" s="4">
        <v>40406</v>
      </c>
      <c r="E6621" s="3">
        <v>226.3906630096</v>
      </c>
      <c r="F6621" s="5" t="s">
        <v>16387</v>
      </c>
      <c r="G6621" s="5">
        <v>3832</v>
      </c>
      <c r="H6621" s="5" t="s">
        <v>45</v>
      </c>
      <c r="I6621" s="3">
        <v>1.01371496720332</v>
      </c>
      <c r="J6621" s="3">
        <v>50.9554140127389</v>
      </c>
      <c r="K6621" s="3">
        <v>0.177409816676519</v>
      </c>
      <c r="L6621" s="3">
        <v>68.944099378882</v>
      </c>
      <c r="M6621" s="3">
        <v>0.474495848161324</v>
      </c>
      <c r="N6621" s="3">
        <v>34.9206349206349</v>
      </c>
      <c r="O6621" s="3">
        <v>2.48033877797942</v>
      </c>
      <c r="P6621" s="3">
        <v>42.2185430463576</v>
      </c>
      <c r="Q6621" s="3">
        <v>3.29268292682927</v>
      </c>
      <c r="R6621" s="3">
        <v>41.9520547945205</v>
      </c>
      <c r="S6621" s="3">
        <v>6.14035087719297</v>
      </c>
      <c r="T6621" s="3">
        <v>64.4067796610169</v>
      </c>
      <c r="U6621" s="3">
        <v>15.8686730506156</v>
      </c>
      <c r="V6621" s="3">
        <v>56.9002123142251</v>
      </c>
      <c r="W6621" s="3">
        <v>27.9805713267095</v>
      </c>
      <c r="X6621" s="3">
        <v>27.9620853080569</v>
      </c>
      <c r="Y6621" s="3">
        <v>36.263072520224</v>
      </c>
      <c r="Z6621" s="3">
        <v>26.1603375527426</v>
      </c>
      <c r="AA6621" s="3">
        <v>0.158843535849562</v>
      </c>
      <c r="AB6621" s="3">
        <v>0.590399487872311</v>
      </c>
      <c r="AC6621" s="3">
        <v>-3.26354679802957</v>
      </c>
      <c r="AD6621" s="3">
        <v>2.6213609493249</v>
      </c>
      <c r="AE6621" s="5">
        <v>1</v>
      </c>
      <c r="AF6621" s="3">
        <v>0.655705650946896</v>
      </c>
      <c r="AG6621" s="3">
        <v>7.05744993329911</v>
      </c>
      <c r="AH6621" s="3">
        <v>7.74841706830773</v>
      </c>
      <c r="AI6621" s="3">
        <v>8.57704810426674</v>
      </c>
      <c r="AJ6621" s="3">
        <v>6.35958515159634</v>
      </c>
      <c r="AK6621" s="3">
        <v>7.4950421274955</v>
      </c>
      <c r="AL6621" s="3">
        <v>8.79214131118098</v>
      </c>
      <c r="AM6621" s="3">
        <v>100</v>
      </c>
      <c r="AN6621" s="5" t="s">
        <v>56</v>
      </c>
      <c r="AO6621" s="1"/>
      <c r="AP6621" s="1"/>
      <c r="AQ6621" s="1"/>
    </row>
    <row r="6622" spans="1:43">
      <c r="A6622" s="1" t="s">
        <v>16388</v>
      </c>
      <c r="B6622" s="1" t="s">
        <v>16389</v>
      </c>
      <c r="C6622" s="3">
        <v>9.51232876712329</v>
      </c>
      <c r="D6622" s="4">
        <v>40765</v>
      </c>
      <c r="E6622" s="3">
        <v>6.7890113416</v>
      </c>
      <c r="F6622" s="5" t="s">
        <v>16390</v>
      </c>
      <c r="G6622" s="5">
        <v>3473</v>
      </c>
      <c r="H6622" s="5" t="s">
        <v>45</v>
      </c>
      <c r="I6622" s="3">
        <v>-0.366598778004069</v>
      </c>
      <c r="J6622" s="3">
        <v>81.5286624203822</v>
      </c>
      <c r="K6622" s="3">
        <v>0.287002870028705</v>
      </c>
      <c r="L6622" s="3">
        <v>61.1801242236025</v>
      </c>
      <c r="M6622" s="3">
        <v>-2.04245094112934</v>
      </c>
      <c r="N6622" s="3">
        <v>88.5714285714286</v>
      </c>
      <c r="O6622" s="3">
        <v>3.64406779661018</v>
      </c>
      <c r="P6622" s="3">
        <v>29.4701986754967</v>
      </c>
      <c r="Q6622" s="3">
        <v>4.35153583617749</v>
      </c>
      <c r="R6622" s="3">
        <v>29.1095890410959</v>
      </c>
      <c r="S6622" s="3">
        <v>14.2990654205607</v>
      </c>
      <c r="T6622" s="3">
        <v>19.5856873822976</v>
      </c>
      <c r="U6622" s="3">
        <v>20.6709422792304</v>
      </c>
      <c r="V6622" s="3">
        <v>39.2781316348195</v>
      </c>
      <c r="W6622" s="3">
        <v>20.8498023715415</v>
      </c>
      <c r="X6622" s="3">
        <v>53.0805687203791</v>
      </c>
      <c r="Y6622" s="3">
        <v>23.6602628918099</v>
      </c>
      <c r="Z6622" s="3">
        <v>56.1181434599156</v>
      </c>
      <c r="AA6622" s="3">
        <v>0.164964882723486</v>
      </c>
      <c r="AB6622" s="3">
        <v>0.128738828287401</v>
      </c>
      <c r="AC6622" s="3">
        <v>-7.37864077669904</v>
      </c>
      <c r="AD6622" s="3">
        <v>0.881443665265062</v>
      </c>
      <c r="AE6622" s="5">
        <v>4</v>
      </c>
      <c r="AF6622" s="3">
        <v>0.531515067104002</v>
      </c>
      <c r="AG6622" s="3">
        <v>11.7379132094488</v>
      </c>
      <c r="AH6622" s="3">
        <v>10.6926576698839</v>
      </c>
      <c r="AI6622" s="3">
        <v>5.64065169210486</v>
      </c>
      <c r="AJ6622" s="3">
        <v>4.87537942941678</v>
      </c>
      <c r="AK6622" s="3">
        <v>5.55051473153068</v>
      </c>
      <c r="AL6622" s="3">
        <v>9.43114773442035</v>
      </c>
      <c r="AM6622" s="3"/>
      <c r="AN6622" s="5" t="s">
        <v>46</v>
      </c>
      <c r="AO6622" s="1"/>
      <c r="AP6622" s="1"/>
      <c r="AQ6622" s="1"/>
    </row>
    <row r="6623" spans="1:43">
      <c r="A6623" s="1" t="s">
        <v>16391</v>
      </c>
      <c r="B6623" s="1" t="s">
        <v>16392</v>
      </c>
      <c r="C6623" s="3">
        <v>0.926027397260274</v>
      </c>
      <c r="D6623" s="4">
        <v>43899</v>
      </c>
      <c r="E6623" s="3">
        <v>13.6451437837</v>
      </c>
      <c r="F6623" s="5" t="s">
        <v>16393</v>
      </c>
      <c r="G6623" s="5">
        <v>339</v>
      </c>
      <c r="H6623" s="5" t="s">
        <v>198</v>
      </c>
      <c r="I6623" s="3">
        <v>0.176142479694689</v>
      </c>
      <c r="J6623" s="3">
        <v>60.3174603174603</v>
      </c>
      <c r="K6623" s="3">
        <v>0.0488663017982745</v>
      </c>
      <c r="L6623" s="3">
        <v>20.7446808510638</v>
      </c>
      <c r="M6623" s="3">
        <v>0.0782090135888292</v>
      </c>
      <c r="N6623" s="3">
        <v>47.7453580901857</v>
      </c>
      <c r="O6623" s="3">
        <v>0.668698987117724</v>
      </c>
      <c r="P6623" s="3">
        <v>47.1264367816092</v>
      </c>
      <c r="Q6623" s="3">
        <v>1.20612951062778</v>
      </c>
      <c r="R6623" s="3">
        <v>50</v>
      </c>
      <c r="S6623" s="3"/>
      <c r="T6623" s="3"/>
      <c r="U6623" s="3"/>
      <c r="V6623" s="3"/>
      <c r="W6623" s="3"/>
      <c r="X6623" s="3"/>
      <c r="Y6623" s="3"/>
      <c r="Z6623" s="3"/>
      <c r="AA6623" s="3">
        <v>0.23188526046312</v>
      </c>
      <c r="AB6623" s="3">
        <v>0.519559785652264</v>
      </c>
      <c r="AC6623" s="3">
        <v>-0.198000198000198</v>
      </c>
      <c r="AD6623" s="3"/>
      <c r="AE6623" s="5">
        <v>1</v>
      </c>
      <c r="AF6623" s="3">
        <v>0.153979871747454</v>
      </c>
      <c r="AG6623" s="3"/>
      <c r="AH6623" s="3"/>
      <c r="AI6623" s="3"/>
      <c r="AJ6623" s="3"/>
      <c r="AK6623" s="3"/>
      <c r="AL6623" s="3"/>
      <c r="AM6623" s="3"/>
      <c r="AN6623" s="5" t="s">
        <v>46</v>
      </c>
      <c r="AO6623" s="1"/>
      <c r="AP6623" s="1"/>
      <c r="AQ6623" s="1"/>
    </row>
    <row r="6624" spans="1:43">
      <c r="A6624" s="1" t="s">
        <v>16394</v>
      </c>
      <c r="B6624" s="1" t="s">
        <v>16395</v>
      </c>
      <c r="C6624" s="3">
        <v>8.24657534246575</v>
      </c>
      <c r="D6624" s="4">
        <v>41227</v>
      </c>
      <c r="E6624" s="3">
        <v>13.8255599018</v>
      </c>
      <c r="F6624" s="5" t="s">
        <v>1138</v>
      </c>
      <c r="G6624" s="5">
        <v>399</v>
      </c>
      <c r="H6624" s="5" t="s">
        <v>50</v>
      </c>
      <c r="I6624" s="3">
        <v>0.423487254662432</v>
      </c>
      <c r="J6624" s="3">
        <v>6.87807056721751</v>
      </c>
      <c r="K6624" s="3">
        <v>-0.186174518374616</v>
      </c>
      <c r="L6624" s="3">
        <v>95.7503320053121</v>
      </c>
      <c r="M6624" s="3">
        <v>0.162456339858663</v>
      </c>
      <c r="N6624" s="3">
        <v>13.9804096170971</v>
      </c>
      <c r="O6624" s="3">
        <v>-3.47553816046967</v>
      </c>
      <c r="P6624" s="3">
        <v>98.8579259936044</v>
      </c>
      <c r="Q6624" s="3">
        <v>-4.5144804088586</v>
      </c>
      <c r="R6624" s="3">
        <v>99.2274263640753</v>
      </c>
      <c r="S6624" s="3">
        <v>-2.22028387915314</v>
      </c>
      <c r="T6624" s="3">
        <v>98.5875706214689</v>
      </c>
      <c r="U6624" s="3">
        <v>0.727005391275935</v>
      </c>
      <c r="V6624" s="3">
        <v>97.4458204334365</v>
      </c>
      <c r="W6624" s="3">
        <v>8.26163301141352</v>
      </c>
      <c r="X6624" s="3">
        <v>91.9093851132686</v>
      </c>
      <c r="Y6624" s="3">
        <v>10.1416613189655</v>
      </c>
      <c r="Z6624" s="3">
        <v>96.7320261437908</v>
      </c>
      <c r="AA6624" s="3">
        <v>-0.167936062528731</v>
      </c>
      <c r="AB6624" s="3">
        <v>0.0957811964879039</v>
      </c>
      <c r="AC6624" s="3">
        <v>-5.59451336980812</v>
      </c>
      <c r="AD6624" s="3">
        <v>0.478394770841627</v>
      </c>
      <c r="AE6624" s="5">
        <v>2</v>
      </c>
      <c r="AF6624" s="3">
        <v>0.218298305841204</v>
      </c>
      <c r="AG6624" s="3">
        <v>-1.4676836636056</v>
      </c>
      <c r="AH6624" s="3">
        <v>0.551987176073276</v>
      </c>
      <c r="AI6624" s="3">
        <v>2.83859631067322</v>
      </c>
      <c r="AJ6624" s="3">
        <v>2.16773845253886</v>
      </c>
      <c r="AK6624" s="3">
        <v>3.52107635782639</v>
      </c>
      <c r="AL6624" s="3">
        <v>3.12196464843772</v>
      </c>
      <c r="AM6624" s="3">
        <v>1</v>
      </c>
      <c r="AN6624" s="5" t="s">
        <v>56</v>
      </c>
      <c r="AO6624" s="1"/>
      <c r="AP6624" s="1"/>
      <c r="AQ6624" s="1"/>
    </row>
    <row r="6625" spans="1:43">
      <c r="A6625" s="1" t="s">
        <v>16396</v>
      </c>
      <c r="B6625" s="1" t="s">
        <v>16397</v>
      </c>
      <c r="C6625" s="3">
        <v>0.657534246575342</v>
      </c>
      <c r="D6625" s="4">
        <v>43997</v>
      </c>
      <c r="E6625" s="3">
        <v>3.1323341595</v>
      </c>
      <c r="F6625" s="5" t="s">
        <v>16384</v>
      </c>
      <c r="G6625" s="5">
        <v>241</v>
      </c>
      <c r="H6625" s="5" t="s">
        <v>198</v>
      </c>
      <c r="I6625" s="3">
        <v>0.137890278735334</v>
      </c>
      <c r="J6625" s="3">
        <v>70.6349206349206</v>
      </c>
      <c r="K6625" s="3">
        <v>0.0492029128124331</v>
      </c>
      <c r="L6625" s="3">
        <v>19.4148936170213</v>
      </c>
      <c r="M6625" s="3">
        <v>0.0393584571484754</v>
      </c>
      <c r="N6625" s="3">
        <v>59.1511936339523</v>
      </c>
      <c r="O6625" s="3">
        <v>0.733181412860384</v>
      </c>
      <c r="P6625" s="3">
        <v>35.9195402298851</v>
      </c>
      <c r="Q6625" s="3">
        <v>1.24477195777733</v>
      </c>
      <c r="R6625" s="3">
        <v>44.047619047619</v>
      </c>
      <c r="S6625" s="3"/>
      <c r="T6625" s="3"/>
      <c r="U6625" s="3"/>
      <c r="V6625" s="3"/>
      <c r="W6625" s="3"/>
      <c r="X6625" s="3"/>
      <c r="Y6625" s="3"/>
      <c r="Z6625" s="3"/>
      <c r="AA6625" s="3">
        <v>0.248599957676343</v>
      </c>
      <c r="AB6625" s="3">
        <v>0.403208972311741</v>
      </c>
      <c r="AC6625" s="3">
        <v>-0.196656833824976</v>
      </c>
      <c r="AD6625" s="3"/>
      <c r="AE6625" s="5">
        <v>1</v>
      </c>
      <c r="AF6625" s="3">
        <v>0.171595655274944</v>
      </c>
      <c r="AG6625" s="3"/>
      <c r="AH6625" s="3"/>
      <c r="AI6625" s="3"/>
      <c r="AJ6625" s="3"/>
      <c r="AK6625" s="3"/>
      <c r="AL6625" s="3"/>
      <c r="AM6625" s="3">
        <v>1000</v>
      </c>
      <c r="AN6625" s="5" t="s">
        <v>1660</v>
      </c>
      <c r="AO6625" s="1"/>
      <c r="AP6625" s="1"/>
      <c r="AQ6625" s="1"/>
    </row>
    <row r="6626" spans="1:43">
      <c r="A6626" s="1" t="s">
        <v>16398</v>
      </c>
      <c r="B6626" s="1" t="s">
        <v>16399</v>
      </c>
      <c r="C6626" s="3">
        <v>0.561643835616438</v>
      </c>
      <c r="D6626" s="4">
        <v>44032</v>
      </c>
      <c r="E6626" s="3">
        <v>2.4131321689</v>
      </c>
      <c r="F6626" s="5" t="s">
        <v>16384</v>
      </c>
      <c r="G6626" s="5">
        <v>206</v>
      </c>
      <c r="H6626" s="5" t="s">
        <v>198</v>
      </c>
      <c r="I6626" s="3">
        <v>0.0295391886569483</v>
      </c>
      <c r="J6626" s="3">
        <v>84.3915343915344</v>
      </c>
      <c r="K6626" s="3">
        <v>-0.117982499262596</v>
      </c>
      <c r="L6626" s="3">
        <v>97.8723404255319</v>
      </c>
      <c r="M6626" s="3">
        <v>-0.314002551270716</v>
      </c>
      <c r="N6626" s="3">
        <v>94.6949602122016</v>
      </c>
      <c r="O6626" s="3">
        <v>0.385375494071148</v>
      </c>
      <c r="P6626" s="3">
        <v>81.3218390804598</v>
      </c>
      <c r="Q6626" s="3">
        <v>0.893832555367973</v>
      </c>
      <c r="R6626" s="3">
        <v>78.2738095238095</v>
      </c>
      <c r="S6626" s="3"/>
      <c r="T6626" s="3"/>
      <c r="U6626" s="3"/>
      <c r="V6626" s="3"/>
      <c r="W6626" s="3"/>
      <c r="X6626" s="3"/>
      <c r="Y6626" s="3"/>
      <c r="Z6626" s="3"/>
      <c r="AA6626" s="3">
        <v>0.0966182868170484</v>
      </c>
      <c r="AB6626" s="3">
        <v>0.142572126507519</v>
      </c>
      <c r="AC6626" s="3">
        <v>-0.918427809599039</v>
      </c>
      <c r="AD6626" s="3"/>
      <c r="AE6626" s="5">
        <v>1</v>
      </c>
      <c r="AF6626" s="3">
        <v>0.167723146722385</v>
      </c>
      <c r="AG6626" s="3"/>
      <c r="AH6626" s="3"/>
      <c r="AI6626" s="3"/>
      <c r="AJ6626" s="3"/>
      <c r="AK6626" s="3"/>
      <c r="AL6626" s="3"/>
      <c r="AM6626" s="3"/>
      <c r="AN6626" s="5" t="s">
        <v>46</v>
      </c>
      <c r="AO6626" s="1"/>
      <c r="AP6626" s="1"/>
      <c r="AQ6626" s="1"/>
    </row>
    <row r="6627" spans="1:43">
      <c r="A6627" s="1" t="s">
        <v>16400</v>
      </c>
      <c r="B6627" s="1" t="s">
        <v>16401</v>
      </c>
      <c r="C6627" s="3">
        <v>13</v>
      </c>
      <c r="D6627" s="4">
        <v>39492</v>
      </c>
      <c r="E6627" s="3">
        <v>9.6716750897</v>
      </c>
      <c r="F6627" s="5" t="s">
        <v>16402</v>
      </c>
      <c r="G6627" s="5">
        <v>4066</v>
      </c>
      <c r="H6627" s="5" t="s">
        <v>112</v>
      </c>
      <c r="I6627" s="3">
        <v>8.33506951072925</v>
      </c>
      <c r="J6627" s="3">
        <v>61.1111111111111</v>
      </c>
      <c r="K6627" s="3">
        <v>1.59607120933088</v>
      </c>
      <c r="L6627" s="3">
        <v>29.7297297297297</v>
      </c>
      <c r="M6627" s="3">
        <v>7.21242630336418</v>
      </c>
      <c r="N6627" s="3">
        <v>41.6666666666667</v>
      </c>
      <c r="O6627" s="3">
        <v>11.647472715194</v>
      </c>
      <c r="P6627" s="3">
        <v>75</v>
      </c>
      <c r="Q6627" s="3">
        <v>13.8312863624349</v>
      </c>
      <c r="R6627" s="3">
        <v>75</v>
      </c>
      <c r="S6627" s="3">
        <v>26.5995815696421</v>
      </c>
      <c r="T6627" s="3">
        <v>63.8888888888889</v>
      </c>
      <c r="U6627" s="3">
        <v>63.2727704775626</v>
      </c>
      <c r="V6627" s="3">
        <v>54.8387096774194</v>
      </c>
      <c r="W6627" s="3">
        <v>73.0365906390116</v>
      </c>
      <c r="X6627" s="3">
        <v>42.3076923076923</v>
      </c>
      <c r="Y6627" s="3">
        <v>158.180990599052</v>
      </c>
      <c r="Z6627" s="3">
        <v>39.1304347826087</v>
      </c>
      <c r="AA6627" s="3">
        <v>0.149335781146248</v>
      </c>
      <c r="AB6627" s="3">
        <v>0.215185483119072</v>
      </c>
      <c r="AC6627" s="3">
        <v>-25.4509018036072</v>
      </c>
      <c r="AD6627" s="3">
        <v>0.786406004010449</v>
      </c>
      <c r="AE6627" s="5">
        <v>2</v>
      </c>
      <c r="AF6627" s="3">
        <v>1.33598193677914</v>
      </c>
      <c r="AG6627" s="3">
        <v>32.0280071872409</v>
      </c>
      <c r="AH6627" s="3">
        <v>33.0874536544941</v>
      </c>
      <c r="AI6627" s="3">
        <v>20.3775690310873</v>
      </c>
      <c r="AJ6627" s="3">
        <v>23.0537967632412</v>
      </c>
      <c r="AK6627" s="3">
        <v>18.4282841810964</v>
      </c>
      <c r="AL6627" s="3">
        <v>16.5960202918453</v>
      </c>
      <c r="AM6627" s="3"/>
      <c r="AN6627" s="5" t="s">
        <v>1023</v>
      </c>
      <c r="AO6627" s="1"/>
      <c r="AP6627" s="1"/>
      <c r="AQ6627" s="1"/>
    </row>
    <row r="6628" spans="1:43">
      <c r="A6628" s="1" t="s">
        <v>16403</v>
      </c>
      <c r="B6628" s="1" t="s">
        <v>16404</v>
      </c>
      <c r="C6628" s="3">
        <v>10.7232876712329</v>
      </c>
      <c r="D6628" s="4">
        <v>40323</v>
      </c>
      <c r="E6628" s="3">
        <v>6.2501808372</v>
      </c>
      <c r="F6628" s="5" t="s">
        <v>16405</v>
      </c>
      <c r="G6628" s="5">
        <v>3915</v>
      </c>
      <c r="H6628" s="5" t="s">
        <v>112</v>
      </c>
      <c r="I6628" s="3">
        <v>3.56401384083044</v>
      </c>
      <c r="J6628" s="3">
        <v>88.8888888888889</v>
      </c>
      <c r="K6628" s="3">
        <v>2.53511476533059</v>
      </c>
      <c r="L6628" s="3">
        <v>8.10810810810811</v>
      </c>
      <c r="M6628" s="3">
        <v>2.95837633298933</v>
      </c>
      <c r="N6628" s="3">
        <v>83.3333333333333</v>
      </c>
      <c r="O6628" s="3">
        <v>8.83636363636363</v>
      </c>
      <c r="P6628" s="3">
        <v>94.4444444444444</v>
      </c>
      <c r="Q6628" s="3">
        <v>7.73938084953203</v>
      </c>
      <c r="R6628" s="3">
        <v>100</v>
      </c>
      <c r="S6628" s="3">
        <v>10.6060606060606</v>
      </c>
      <c r="T6628" s="3">
        <v>86.1111111111111</v>
      </c>
      <c r="U6628" s="3">
        <v>42.8639618138425</v>
      </c>
      <c r="V6628" s="3">
        <v>77.4193548387097</v>
      </c>
      <c r="W6628" s="3">
        <v>58.5275423728814</v>
      </c>
      <c r="X6628" s="3">
        <v>65.3846153846154</v>
      </c>
      <c r="Y6628" s="3">
        <v>111.669024045262</v>
      </c>
      <c r="Z6628" s="3">
        <v>65.2173913043478</v>
      </c>
      <c r="AA6628" s="3">
        <v>0.0653448463725082</v>
      </c>
      <c r="AB6628" s="3">
        <v>0.165100248281166</v>
      </c>
      <c r="AC6628" s="3">
        <v>-28.6861313868613</v>
      </c>
      <c r="AD6628" s="3">
        <v>0.577567154196099</v>
      </c>
      <c r="AE6628" s="5">
        <v>2</v>
      </c>
      <c r="AF6628" s="3">
        <v>1.0922128753331</v>
      </c>
      <c r="AG6628" s="3">
        <v>17.3127234709502</v>
      </c>
      <c r="AH6628" s="3">
        <v>23.954847450551</v>
      </c>
      <c r="AI6628" s="3">
        <v>17.1622102829492</v>
      </c>
      <c r="AJ6628" s="3">
        <v>17.8746148122975</v>
      </c>
      <c r="AK6628" s="3">
        <v>15.9712823597909</v>
      </c>
      <c r="AL6628" s="3">
        <v>16.3130432545318</v>
      </c>
      <c r="AM6628" s="3"/>
      <c r="AN6628" s="5" t="s">
        <v>46</v>
      </c>
      <c r="AO6628" s="1"/>
      <c r="AP6628" s="1"/>
      <c r="AQ6628" s="1"/>
    </row>
    <row r="6629" spans="1:43">
      <c r="A6629" s="1" t="s">
        <v>16406</v>
      </c>
      <c r="B6629" s="1" t="s">
        <v>16407</v>
      </c>
      <c r="C6629" s="3">
        <v>6.02465753424658</v>
      </c>
      <c r="D6629" s="4">
        <v>42038</v>
      </c>
      <c r="E6629" s="3">
        <v>3.3359575647</v>
      </c>
      <c r="F6629" s="5" t="s">
        <v>2731</v>
      </c>
      <c r="G6629" s="5">
        <v>1073</v>
      </c>
      <c r="H6629" s="5" t="s">
        <v>93</v>
      </c>
      <c r="I6629" s="3">
        <v>10.6063780748439</v>
      </c>
      <c r="J6629" s="3">
        <v>27.05</v>
      </c>
      <c r="K6629" s="3">
        <v>2.76036597235742</v>
      </c>
      <c r="L6629" s="3">
        <v>31.8632309217047</v>
      </c>
      <c r="M6629" s="3">
        <v>5.91067774166366</v>
      </c>
      <c r="N6629" s="3">
        <v>24.4011976047904</v>
      </c>
      <c r="O6629" s="3">
        <v>20.3392148816852</v>
      </c>
      <c r="P6629" s="3">
        <v>22.5855130784708</v>
      </c>
      <c r="Q6629" s="3">
        <v>25.6916996047431</v>
      </c>
      <c r="R6629" s="3">
        <v>26.3673890608875</v>
      </c>
      <c r="S6629" s="3">
        <v>75.3521126760563</v>
      </c>
      <c r="T6629" s="3">
        <v>17.6283748014823</v>
      </c>
      <c r="U6629" s="3">
        <v>156.302194600893</v>
      </c>
      <c r="V6629" s="3">
        <v>17.9955703211517</v>
      </c>
      <c r="W6629" s="3">
        <v>131.729587357331</v>
      </c>
      <c r="X6629" s="3">
        <v>17.5405742821473</v>
      </c>
      <c r="Y6629" s="3">
        <v>142.36914600551</v>
      </c>
      <c r="Z6629" s="3">
        <v>25.974025974026</v>
      </c>
      <c r="AA6629" s="3">
        <v>0.340916974421445</v>
      </c>
      <c r="AB6629" s="3">
        <v>0.368956493130999</v>
      </c>
      <c r="AC6629" s="3">
        <v>-16.742120099086</v>
      </c>
      <c r="AD6629" s="3">
        <v>1.92706166210978</v>
      </c>
      <c r="AE6629" s="5">
        <v>3</v>
      </c>
      <c r="AF6629" s="3">
        <v>2.37482843025347</v>
      </c>
      <c r="AG6629" s="3">
        <v>78.085102072232</v>
      </c>
      <c r="AH6629" s="3">
        <v>60.4471606950549</v>
      </c>
      <c r="AI6629" s="3">
        <v>32.2391134208147</v>
      </c>
      <c r="AJ6629" s="3">
        <v>24.4945121734205</v>
      </c>
      <c r="AK6629" s="3"/>
      <c r="AL6629" s="3"/>
      <c r="AM6629" s="3">
        <v>50</v>
      </c>
      <c r="AN6629" s="5" t="s">
        <v>56</v>
      </c>
      <c r="AO6629" s="1"/>
      <c r="AP6629" s="1"/>
      <c r="AQ6629" s="1"/>
    </row>
    <row r="6630" spans="1:43">
      <c r="A6630" s="1" t="s">
        <v>16408</v>
      </c>
      <c r="B6630" s="1" t="s">
        <v>16409</v>
      </c>
      <c r="C6630" s="3">
        <v>4.98082191780822</v>
      </c>
      <c r="D6630" s="4">
        <v>42419</v>
      </c>
      <c r="E6630" s="3">
        <v>1.8725910655</v>
      </c>
      <c r="F6630" s="5" t="s">
        <v>16410</v>
      </c>
      <c r="G6630" s="5">
        <v>1478</v>
      </c>
      <c r="H6630" s="5" t="s">
        <v>93</v>
      </c>
      <c r="I6630" s="3">
        <v>13.8692850567659</v>
      </c>
      <c r="J6630" s="3">
        <v>13.25</v>
      </c>
      <c r="K6630" s="3">
        <v>2.51381215469613</v>
      </c>
      <c r="L6630" s="3">
        <v>35.7284440039643</v>
      </c>
      <c r="M6630" s="3">
        <v>7.75261324041812</v>
      </c>
      <c r="N6630" s="3">
        <v>12.8243512974052</v>
      </c>
      <c r="O6630" s="3">
        <v>24.4466800804829</v>
      </c>
      <c r="P6630" s="3">
        <v>12.7766599597586</v>
      </c>
      <c r="Q6630" s="3">
        <v>37.3935579415031</v>
      </c>
      <c r="R6630" s="3">
        <v>8.10113519091847</v>
      </c>
      <c r="S6630" s="3">
        <v>93.6847599164927</v>
      </c>
      <c r="T6630" s="3">
        <v>6.67019587083113</v>
      </c>
      <c r="U6630" s="3">
        <v>168.913043478261</v>
      </c>
      <c r="V6630" s="3">
        <v>13.8427464008859</v>
      </c>
      <c r="W6630" s="3">
        <v>145.112285336856</v>
      </c>
      <c r="X6630" s="3">
        <v>12.6716604244694</v>
      </c>
      <c r="Y6630" s="3"/>
      <c r="Z6630" s="3"/>
      <c r="AA6630" s="3">
        <v>0.404375701476063</v>
      </c>
      <c r="AB6630" s="3">
        <v>0.350278968415646</v>
      </c>
      <c r="AC6630" s="3">
        <v>-20.012353304509</v>
      </c>
      <c r="AD6630" s="3">
        <v>1.73678347874863</v>
      </c>
      <c r="AE6630" s="5">
        <v>2</v>
      </c>
      <c r="AF6630" s="3">
        <v>2.42819065506502</v>
      </c>
      <c r="AG6630" s="3">
        <v>91.4476749948386</v>
      </c>
      <c r="AH6630" s="3">
        <v>66.4489925805558</v>
      </c>
      <c r="AI6630" s="3">
        <v>33.4122598533612</v>
      </c>
      <c r="AJ6630" s="3">
        <v>28.7995556154911</v>
      </c>
      <c r="AK6630" s="3"/>
      <c r="AL6630" s="3"/>
      <c r="AM6630" s="3"/>
      <c r="AN6630" s="5" t="s">
        <v>46</v>
      </c>
      <c r="AO6630" s="1"/>
      <c r="AP6630" s="1"/>
      <c r="AQ6630" s="1"/>
    </row>
    <row r="6631" spans="1:43">
      <c r="A6631" s="1" t="s">
        <v>16411</v>
      </c>
      <c r="B6631" s="1" t="s">
        <v>16412</v>
      </c>
      <c r="C6631" s="3">
        <v>5.61369863013699</v>
      </c>
      <c r="D6631" s="4">
        <v>42188</v>
      </c>
      <c r="E6631" s="3">
        <v>0.013919424</v>
      </c>
      <c r="F6631" s="5" t="s">
        <v>3304</v>
      </c>
      <c r="G6631" s="5">
        <v>2050</v>
      </c>
      <c r="H6631" s="5" t="s">
        <v>93</v>
      </c>
      <c r="I6631" s="3">
        <v>2.12121212121211</v>
      </c>
      <c r="J6631" s="3">
        <v>79.15</v>
      </c>
      <c r="K6631" s="3">
        <v>1.20120120120119</v>
      </c>
      <c r="L6631" s="3">
        <v>61.3478691774034</v>
      </c>
      <c r="M6631" s="3">
        <v>0.797607178464607</v>
      </c>
      <c r="N6631" s="3">
        <v>76.7465069860279</v>
      </c>
      <c r="O6631" s="3">
        <v>2.12121212121211</v>
      </c>
      <c r="P6631" s="3">
        <v>89.7887323943662</v>
      </c>
      <c r="Q6631" s="3">
        <v>-0.785083415112857</v>
      </c>
      <c r="R6631" s="3">
        <v>95.0980392156863</v>
      </c>
      <c r="S6631" s="3">
        <v>0</v>
      </c>
      <c r="T6631" s="3">
        <v>99.5764955002647</v>
      </c>
      <c r="U6631" s="3">
        <v>6.87103594080338</v>
      </c>
      <c r="V6631" s="3">
        <v>99.2248062015504</v>
      </c>
      <c r="W6631" s="3">
        <v>-17.1990171990172</v>
      </c>
      <c r="X6631" s="3">
        <v>99.9375780274657</v>
      </c>
      <c r="Y6631" s="3">
        <v>0.797607178464607</v>
      </c>
      <c r="Z6631" s="3">
        <v>99.6103896103896</v>
      </c>
      <c r="AA6631" s="3">
        <v>-0.0304600723156331</v>
      </c>
      <c r="AB6631" s="3">
        <v>-0.133393301445022</v>
      </c>
      <c r="AC6631" s="3">
        <v>-25.9437751004016</v>
      </c>
      <c r="AD6631" s="3">
        <v>-0.234601130456988</v>
      </c>
      <c r="AE6631" s="5">
        <v>5</v>
      </c>
      <c r="AF6631" s="3">
        <v>-0.550929275243197</v>
      </c>
      <c r="AG6631" s="3">
        <v>-1.56289620969166</v>
      </c>
      <c r="AH6631" s="3">
        <v>2.47071553814047</v>
      </c>
      <c r="AI6631" s="3">
        <v>-6.14141398785104</v>
      </c>
      <c r="AJ6631" s="3">
        <v>0.105969576251286</v>
      </c>
      <c r="AK6631" s="3"/>
      <c r="AL6631" s="3"/>
      <c r="AM6631" s="3"/>
      <c r="AN6631" s="5" t="s">
        <v>46</v>
      </c>
      <c r="AO6631" s="1"/>
      <c r="AP6631" s="1"/>
      <c r="AQ6631" s="1"/>
    </row>
    <row r="6632" spans="1:43">
      <c r="A6632" s="1" t="s">
        <v>16413</v>
      </c>
      <c r="B6632" s="1" t="s">
        <v>16414</v>
      </c>
      <c r="C6632" s="3">
        <v>5.61917808219178</v>
      </c>
      <c r="D6632" s="4">
        <v>42186</v>
      </c>
      <c r="E6632" s="3">
        <v>3.8574308231</v>
      </c>
      <c r="F6632" s="5" t="s">
        <v>12988</v>
      </c>
      <c r="G6632" s="5">
        <v>449</v>
      </c>
      <c r="H6632" s="5" t="s">
        <v>93</v>
      </c>
      <c r="I6632" s="3">
        <v>15.4722354057902</v>
      </c>
      <c r="J6632" s="3">
        <v>7.4</v>
      </c>
      <c r="K6632" s="3">
        <v>6.29095674967233</v>
      </c>
      <c r="L6632" s="3">
        <v>0.743310208126858</v>
      </c>
      <c r="M6632" s="3">
        <v>7.60725342768685</v>
      </c>
      <c r="N6632" s="3">
        <v>13.622754491018</v>
      </c>
      <c r="O6632" s="3">
        <v>23.3147491130258</v>
      </c>
      <c r="P6632" s="3">
        <v>15.1911468812877</v>
      </c>
      <c r="Q6632" s="3">
        <v>31.3005936319482</v>
      </c>
      <c r="R6632" s="3">
        <v>14.8090815273478</v>
      </c>
      <c r="S6632" s="3">
        <v>82.5206301575394</v>
      </c>
      <c r="T6632" s="3">
        <v>13.1286394917946</v>
      </c>
      <c r="U6632" s="3">
        <v>153.701772679875</v>
      </c>
      <c r="V6632" s="3">
        <v>18.8815060908084</v>
      </c>
      <c r="W6632" s="3">
        <v>127.383177570093</v>
      </c>
      <c r="X6632" s="3">
        <v>18.9138576779026</v>
      </c>
      <c r="Y6632" s="3">
        <v>161.051502145923</v>
      </c>
      <c r="Z6632" s="3">
        <v>21.1688311688312</v>
      </c>
      <c r="AA6632" s="3">
        <v>0.316707218027282</v>
      </c>
      <c r="AB6632" s="3">
        <v>0.282240320253528</v>
      </c>
      <c r="AC6632" s="3">
        <v>-26.1254019292604</v>
      </c>
      <c r="AD6632" s="3">
        <v>1.2031378383531</v>
      </c>
      <c r="AE6632" s="5">
        <v>5</v>
      </c>
      <c r="AF6632" s="3">
        <v>1.9798515330039</v>
      </c>
      <c r="AG6632" s="3">
        <v>91.252056768263</v>
      </c>
      <c r="AH6632" s="3">
        <v>58.9134536700564</v>
      </c>
      <c r="AI6632" s="3">
        <v>30.0539349684866</v>
      </c>
      <c r="AJ6632" s="3">
        <v>24.5884726152286</v>
      </c>
      <c r="AK6632" s="3"/>
      <c r="AL6632" s="3"/>
      <c r="AM6632" s="3"/>
      <c r="AN6632" s="5" t="s">
        <v>46</v>
      </c>
      <c r="AO6632" s="1"/>
      <c r="AP6632" s="1"/>
      <c r="AQ6632" s="1"/>
    </row>
    <row r="6633" spans="1:43">
      <c r="A6633" s="1" t="s">
        <v>16415</v>
      </c>
      <c r="B6633" s="1" t="s">
        <v>16416</v>
      </c>
      <c r="C6633" s="3">
        <v>1.95890410958904</v>
      </c>
      <c r="D6633" s="4">
        <v>43522</v>
      </c>
      <c r="E6633" s="3">
        <v>0.8831027531</v>
      </c>
      <c r="F6633" s="5" t="s">
        <v>4426</v>
      </c>
      <c r="G6633" s="5">
        <v>654</v>
      </c>
      <c r="H6633" s="5" t="s">
        <v>55</v>
      </c>
      <c r="I6633" s="3">
        <v>14.5582329317269</v>
      </c>
      <c r="J6633" s="3">
        <v>21.0526315789474</v>
      </c>
      <c r="K6633" s="3">
        <v>3.92481576550469</v>
      </c>
      <c r="L6633" s="3">
        <v>21.7514124293785</v>
      </c>
      <c r="M6633" s="3">
        <v>10.2996748396169</v>
      </c>
      <c r="N6633" s="3">
        <v>10.7121484141233</v>
      </c>
      <c r="O6633" s="3">
        <v>24.3658343242172</v>
      </c>
      <c r="P6633" s="3">
        <v>24.5695364238411</v>
      </c>
      <c r="Q6633" s="3">
        <v>25.1970074812968</v>
      </c>
      <c r="R6633" s="3">
        <v>45.4268292682927</v>
      </c>
      <c r="S6633" s="3">
        <v>45.857059848925</v>
      </c>
      <c r="T6633" s="3">
        <v>79.4921875</v>
      </c>
      <c r="U6633" s="3"/>
      <c r="V6633" s="3"/>
      <c r="W6633" s="3"/>
      <c r="X6633" s="3"/>
      <c r="Y6633" s="3"/>
      <c r="Z6633" s="3"/>
      <c r="AA6633" s="3">
        <v>0.240264160600445</v>
      </c>
      <c r="AB6633" s="3">
        <v>0.377254286479851</v>
      </c>
      <c r="AC6633" s="3">
        <v>-12.5718708536046</v>
      </c>
      <c r="AD6633" s="3"/>
      <c r="AE6633" s="5">
        <v>2</v>
      </c>
      <c r="AF6633" s="3">
        <v>2.36656491909337</v>
      </c>
      <c r="AG6633" s="3">
        <v>37.476049156549</v>
      </c>
      <c r="AH6633" s="3"/>
      <c r="AI6633" s="3"/>
      <c r="AJ6633" s="3"/>
      <c r="AK6633" s="3"/>
      <c r="AL6633" s="3"/>
      <c r="AM6633" s="3">
        <v>1</v>
      </c>
      <c r="AN6633" s="5" t="s">
        <v>56</v>
      </c>
      <c r="AO6633" s="1"/>
      <c r="AP6633" s="1"/>
      <c r="AQ6633" s="1"/>
    </row>
    <row r="6634" spans="1:43">
      <c r="A6634" s="1" t="s">
        <v>16417</v>
      </c>
      <c r="B6634" s="1" t="s">
        <v>16418</v>
      </c>
      <c r="C6634" s="3">
        <v>5.06027397260274</v>
      </c>
      <c r="D6634" s="4">
        <v>42390</v>
      </c>
      <c r="E6634" s="3">
        <v>17.1894371277</v>
      </c>
      <c r="F6634" s="5" t="s">
        <v>591</v>
      </c>
      <c r="G6634" s="5">
        <v>1848</v>
      </c>
      <c r="H6634" s="5" t="s">
        <v>60</v>
      </c>
      <c r="I6634" s="3">
        <v>13.2608073289436</v>
      </c>
      <c r="J6634" s="3">
        <v>4.16666666666667</v>
      </c>
      <c r="K6634" s="3">
        <v>3.64141255370428</v>
      </c>
      <c r="L6634" s="3">
        <v>19.6548418024928</v>
      </c>
      <c r="M6634" s="3">
        <v>10.7124867073376</v>
      </c>
      <c r="N6634" s="3">
        <v>3.26409495548961</v>
      </c>
      <c r="O6634" s="3">
        <v>17.534165181224</v>
      </c>
      <c r="P6634" s="3">
        <v>18.052738336714</v>
      </c>
      <c r="Q6634" s="3">
        <v>4.30816283484496</v>
      </c>
      <c r="R6634" s="3">
        <v>65.4450261780105</v>
      </c>
      <c r="S6634" s="3">
        <v>70.4964661265299</v>
      </c>
      <c r="T6634" s="3">
        <v>6.76328502415459</v>
      </c>
      <c r="U6634" s="3">
        <v>191.15395937592</v>
      </c>
      <c r="V6634" s="3">
        <v>3.05602716468591</v>
      </c>
      <c r="W6634" s="3">
        <v>140.352369380316</v>
      </c>
      <c r="X6634" s="3">
        <v>3.40909090909091</v>
      </c>
      <c r="Y6634" s="3">
        <v>97.7309076369452</v>
      </c>
      <c r="Z6634" s="3">
        <v>37.2168284789644</v>
      </c>
      <c r="AA6634" s="3">
        <v>0.229838394818103</v>
      </c>
      <c r="AB6634" s="3">
        <v>0.232276277795782</v>
      </c>
      <c r="AC6634" s="3">
        <v>-42.4784384929641</v>
      </c>
      <c r="AD6634" s="3">
        <v>0.797597922680457</v>
      </c>
      <c r="AE6634" s="5">
        <v>5</v>
      </c>
      <c r="AF6634" s="3">
        <v>2.40120612085283</v>
      </c>
      <c r="AG6634" s="3">
        <v>85.7361550889961</v>
      </c>
      <c r="AH6634" s="3">
        <v>75.9426838807677</v>
      </c>
      <c r="AI6634" s="3">
        <v>31.6488565884294</v>
      </c>
      <c r="AJ6634" s="3">
        <v>21.7992403133539</v>
      </c>
      <c r="AK6634" s="3"/>
      <c r="AL6634" s="3"/>
      <c r="AM6634" s="3"/>
      <c r="AN6634" s="5" t="s">
        <v>46</v>
      </c>
      <c r="AO6634" s="1"/>
      <c r="AP6634" s="1"/>
      <c r="AQ6634" s="1"/>
    </row>
    <row r="6635" spans="1:43">
      <c r="A6635" s="1" t="s">
        <v>16419</v>
      </c>
      <c r="B6635" s="1" t="s">
        <v>16420</v>
      </c>
      <c r="C6635" s="3">
        <v>4.13972602739726</v>
      </c>
      <c r="D6635" s="4">
        <v>42726</v>
      </c>
      <c r="E6635" s="3">
        <v>0.8377562485</v>
      </c>
      <c r="F6635" s="5" t="s">
        <v>591</v>
      </c>
      <c r="G6635" s="5">
        <v>1512</v>
      </c>
      <c r="H6635" s="5" t="s">
        <v>60</v>
      </c>
      <c r="I6635" s="3">
        <v>6.84642042092807</v>
      </c>
      <c r="J6635" s="3">
        <v>50.3968253968254</v>
      </c>
      <c r="K6635" s="3">
        <v>3.24240444299249</v>
      </c>
      <c r="L6635" s="3">
        <v>36.241610738255</v>
      </c>
      <c r="M6635" s="3">
        <v>8.19068812050667</v>
      </c>
      <c r="N6635" s="3">
        <v>5.44015825914936</v>
      </c>
      <c r="O6635" s="3">
        <v>1.68114543114542</v>
      </c>
      <c r="P6635" s="3">
        <v>74.9492900608519</v>
      </c>
      <c r="Q6635" s="3">
        <v>-2.12914214927223</v>
      </c>
      <c r="R6635" s="3">
        <v>78.3246073298429</v>
      </c>
      <c r="S6635" s="3">
        <v>12.8358475408373</v>
      </c>
      <c r="T6635" s="3">
        <v>84.7826086956522</v>
      </c>
      <c r="U6635" s="3">
        <v>68.0984042553191</v>
      </c>
      <c r="V6635" s="3">
        <v>54.4991511035654</v>
      </c>
      <c r="W6635" s="3">
        <v>52.6137872751419</v>
      </c>
      <c r="X6635" s="3">
        <v>45.4545454545455</v>
      </c>
      <c r="Y6635" s="3"/>
      <c r="Z6635" s="3"/>
      <c r="AA6635" s="3">
        <v>0.0596159669157305</v>
      </c>
      <c r="AB6635" s="3">
        <v>0.125276465316467</v>
      </c>
      <c r="AC6635" s="3">
        <v>-33.7543794947446</v>
      </c>
      <c r="AD6635" s="3">
        <v>0.447435935022793</v>
      </c>
      <c r="AE6635" s="5">
        <v>3</v>
      </c>
      <c r="AF6635" s="3">
        <v>0.973432580393408</v>
      </c>
      <c r="AG6635" s="3">
        <v>22.4304987616962</v>
      </c>
      <c r="AH6635" s="3">
        <v>31.2336481639804</v>
      </c>
      <c r="AI6635" s="3">
        <v>13.4901321637908</v>
      </c>
      <c r="AJ6635" s="3">
        <v>8.00320564756318</v>
      </c>
      <c r="AK6635" s="3"/>
      <c r="AL6635" s="3"/>
      <c r="AM6635" s="3"/>
      <c r="AN6635" s="5" t="s">
        <v>46</v>
      </c>
      <c r="AO6635" s="1"/>
      <c r="AP6635" s="1"/>
      <c r="AQ6635" s="1"/>
    </row>
    <row r="6636" spans="1:43">
      <c r="A6636" s="1" t="s">
        <v>16421</v>
      </c>
      <c r="B6636" s="1" t="s">
        <v>16422</v>
      </c>
      <c r="C6636" s="3">
        <v>4.13972602739726</v>
      </c>
      <c r="D6636" s="4">
        <v>42726</v>
      </c>
      <c r="E6636" s="3">
        <v>29.2537708383</v>
      </c>
      <c r="F6636" s="5" t="s">
        <v>9306</v>
      </c>
      <c r="G6636" s="5">
        <v>1512</v>
      </c>
      <c r="H6636" s="5" t="s">
        <v>60</v>
      </c>
      <c r="I6636" s="3">
        <v>12.6932103261309</v>
      </c>
      <c r="J6636" s="3">
        <v>5.95238095238095</v>
      </c>
      <c r="K6636" s="3">
        <v>4.18599431393087</v>
      </c>
      <c r="L6636" s="3">
        <v>11.1217641418984</v>
      </c>
      <c r="M6636" s="3">
        <v>8.15922330097086</v>
      </c>
      <c r="N6636" s="3">
        <v>5.53907022749753</v>
      </c>
      <c r="O6636" s="3">
        <v>20.4836476899118</v>
      </c>
      <c r="P6636" s="3">
        <v>8.92494929006085</v>
      </c>
      <c r="Q6636" s="3">
        <v>7.6408750096622</v>
      </c>
      <c r="R6636" s="3">
        <v>59.4764397905759</v>
      </c>
      <c r="S6636" s="3">
        <v>85.6980930790772</v>
      </c>
      <c r="T6636" s="3">
        <v>3.6231884057971</v>
      </c>
      <c r="U6636" s="3">
        <v>220.05286141117</v>
      </c>
      <c r="V6636" s="3">
        <v>0.848896434634975</v>
      </c>
      <c r="W6636" s="3">
        <v>180.388603644418</v>
      </c>
      <c r="X6636" s="3">
        <v>1.81818181818182</v>
      </c>
      <c r="Y6636" s="3"/>
      <c r="Z6636" s="3"/>
      <c r="AA6636" s="3">
        <v>0.27001520334858</v>
      </c>
      <c r="AB6636" s="3">
        <v>0.275285504423444</v>
      </c>
      <c r="AC6636" s="3">
        <v>-40.008729177275</v>
      </c>
      <c r="AD6636" s="3">
        <v>1.02284740890632</v>
      </c>
      <c r="AE6636" s="5">
        <v>3</v>
      </c>
      <c r="AF6636" s="3">
        <v>2.89179922583349</v>
      </c>
      <c r="AG6636" s="3">
        <v>105.476916490188</v>
      </c>
      <c r="AH6636" s="3">
        <v>83.1516315562023</v>
      </c>
      <c r="AI6636" s="3">
        <v>38.526577777307</v>
      </c>
      <c r="AJ6636" s="3">
        <v>32.7645136364481</v>
      </c>
      <c r="AK6636" s="3"/>
      <c r="AL6636" s="3"/>
      <c r="AM6636" s="3"/>
      <c r="AN6636" s="5" t="s">
        <v>46</v>
      </c>
      <c r="AO6636" s="1"/>
      <c r="AP6636" s="1"/>
      <c r="AQ6636" s="1"/>
    </row>
    <row r="6637" spans="1:43">
      <c r="A6637" s="1" t="s">
        <v>16423</v>
      </c>
      <c r="B6637" s="1" t="s">
        <v>16424</v>
      </c>
      <c r="C6637" s="3">
        <v>4.12054794520548</v>
      </c>
      <c r="D6637" s="4">
        <v>42733</v>
      </c>
      <c r="E6637" s="3">
        <v>2.3544004154</v>
      </c>
      <c r="F6637" s="5" t="s">
        <v>9306</v>
      </c>
      <c r="G6637" s="5">
        <v>1505</v>
      </c>
      <c r="H6637" s="5" t="s">
        <v>60</v>
      </c>
      <c r="I6637" s="3">
        <v>6.47824706255955</v>
      </c>
      <c r="J6637" s="3">
        <v>52.6785714285714</v>
      </c>
      <c r="K6637" s="3">
        <v>5.57304785894207</v>
      </c>
      <c r="L6637" s="3">
        <v>1.53403643336529</v>
      </c>
      <c r="M6637" s="3">
        <v>0.983836964160228</v>
      </c>
      <c r="N6637" s="3">
        <v>57.7645895153314</v>
      </c>
      <c r="O6637" s="3">
        <v>3.8723667905824</v>
      </c>
      <c r="P6637" s="3">
        <v>66.6328600405679</v>
      </c>
      <c r="Q6637" s="3">
        <v>-1.14004914004915</v>
      </c>
      <c r="R6637" s="3">
        <v>75.8115183246073</v>
      </c>
      <c r="S6637" s="3">
        <v>19.8784411869861</v>
      </c>
      <c r="T6637" s="3">
        <v>77.7777777777778</v>
      </c>
      <c r="U6637" s="3">
        <v>38.4012107870116</v>
      </c>
      <c r="V6637" s="3">
        <v>78.0984719864177</v>
      </c>
      <c r="W6637" s="3">
        <v>8.59332829536867</v>
      </c>
      <c r="X6637" s="3">
        <v>89.3181818181818</v>
      </c>
      <c r="Y6637" s="3"/>
      <c r="Z6637" s="3"/>
      <c r="AA6637" s="3">
        <v>0.0624396749687978</v>
      </c>
      <c r="AB6637" s="3">
        <v>0.0154628112923186</v>
      </c>
      <c r="AC6637" s="3">
        <v>-39.8180725993306</v>
      </c>
      <c r="AD6637" s="3">
        <v>0.0698413755630448</v>
      </c>
      <c r="AE6637" s="5">
        <v>5</v>
      </c>
      <c r="AF6637" s="3">
        <v>0.110086504021122</v>
      </c>
      <c r="AG6637" s="3">
        <v>22.3223150678945</v>
      </c>
      <c r="AH6637" s="3">
        <v>17.532081140812</v>
      </c>
      <c r="AI6637" s="3">
        <v>0.439129208984279</v>
      </c>
      <c r="AJ6637" s="3">
        <v>0.689415606431787</v>
      </c>
      <c r="AK6637" s="3"/>
      <c r="AL6637" s="3"/>
      <c r="AM6637" s="3"/>
      <c r="AN6637" s="5" t="s">
        <v>46</v>
      </c>
      <c r="AO6637" s="1"/>
      <c r="AP6637" s="1"/>
      <c r="AQ6637" s="1"/>
    </row>
    <row r="6638" spans="1:43">
      <c r="A6638" s="1" t="s">
        <v>16425</v>
      </c>
      <c r="B6638" s="1" t="s">
        <v>16426</v>
      </c>
      <c r="C6638" s="3">
        <v>4.92876712328767</v>
      </c>
      <c r="D6638" s="4">
        <v>42438</v>
      </c>
      <c r="E6638" s="3">
        <v>3.9517339021</v>
      </c>
      <c r="F6638" s="5" t="s">
        <v>16427</v>
      </c>
      <c r="G6638" s="5">
        <v>1175</v>
      </c>
      <c r="H6638" s="5" t="s">
        <v>93</v>
      </c>
      <c r="I6638" s="3">
        <v>1.50976909413855</v>
      </c>
      <c r="J6638" s="3">
        <v>85.3</v>
      </c>
      <c r="K6638" s="3">
        <v>-0.17467248908297</v>
      </c>
      <c r="L6638" s="3">
        <v>95.8870168483647</v>
      </c>
      <c r="M6638" s="3">
        <v>-3.38123415046492</v>
      </c>
      <c r="N6638" s="3">
        <v>95.6087824351297</v>
      </c>
      <c r="O6638" s="3">
        <v>7.83018867924528</v>
      </c>
      <c r="P6638" s="3">
        <v>57.1931589537223</v>
      </c>
      <c r="Q6638" s="3">
        <v>-5.30240265120133</v>
      </c>
      <c r="R6638" s="3">
        <v>97.3168214654283</v>
      </c>
      <c r="S6638" s="3">
        <v>22.3768736616702</v>
      </c>
      <c r="T6638" s="3">
        <v>72.7368978295394</v>
      </c>
      <c r="U6638" s="3">
        <v>49.4117647058824</v>
      </c>
      <c r="V6638" s="3">
        <v>66.8327796234773</v>
      </c>
      <c r="W6638" s="3">
        <v>29.2986425339367</v>
      </c>
      <c r="X6638" s="3">
        <v>83.8951310861423</v>
      </c>
      <c r="Y6638" s="3"/>
      <c r="Z6638" s="3"/>
      <c r="AA6638" s="3">
        <v>0.101728574457457</v>
      </c>
      <c r="AB6638" s="3">
        <v>0.0845874513850925</v>
      </c>
      <c r="AC6638" s="3">
        <v>-28.3889980353635</v>
      </c>
      <c r="AD6638" s="3">
        <v>0.314405342645997</v>
      </c>
      <c r="AE6638" s="5">
        <v>3</v>
      </c>
      <c r="AF6638" s="3">
        <v>0.621354850240969</v>
      </c>
      <c r="AG6638" s="3">
        <v>24.2490724631867</v>
      </c>
      <c r="AH6638" s="3">
        <v>25.8974602916453</v>
      </c>
      <c r="AI6638" s="3">
        <v>8.61618994537245</v>
      </c>
      <c r="AJ6638" s="3">
        <v>4.11867843279954</v>
      </c>
      <c r="AK6638" s="3"/>
      <c r="AL6638" s="3"/>
      <c r="AM6638" s="3"/>
      <c r="AN6638" s="5" t="s">
        <v>46</v>
      </c>
      <c r="AO6638" s="1"/>
      <c r="AP6638" s="1"/>
      <c r="AQ6638" s="1"/>
    </row>
    <row r="6639" spans="1:43">
      <c r="A6639" s="1" t="s">
        <v>16428</v>
      </c>
      <c r="B6639" s="1" t="s">
        <v>16429</v>
      </c>
      <c r="C6639" s="3">
        <v>3.79452054794521</v>
      </c>
      <c r="D6639" s="4">
        <v>42852</v>
      </c>
      <c r="E6639" s="3">
        <v>22.4247873485</v>
      </c>
      <c r="F6639" s="5" t="s">
        <v>6587</v>
      </c>
      <c r="G6639" s="5">
        <v>1386</v>
      </c>
      <c r="H6639" s="5" t="s">
        <v>60</v>
      </c>
      <c r="I6639" s="3">
        <v>-9.49764521193093</v>
      </c>
      <c r="J6639" s="3">
        <v>99.3055555555556</v>
      </c>
      <c r="K6639" s="3">
        <v>-1.18272197463147</v>
      </c>
      <c r="L6639" s="3">
        <v>97.5071907957814</v>
      </c>
      <c r="M6639" s="3">
        <v>-9.46922110552764</v>
      </c>
      <c r="N6639" s="3">
        <v>97.6261127596439</v>
      </c>
      <c r="O6639" s="3">
        <v>-10.202492211838</v>
      </c>
      <c r="P6639" s="3">
        <v>96.8559837728195</v>
      </c>
      <c r="Q6639" s="3">
        <v>-13.6200179802218</v>
      </c>
      <c r="R6639" s="3">
        <v>96.020942408377</v>
      </c>
      <c r="S6639" s="3">
        <v>14.1132224861441</v>
      </c>
      <c r="T6639" s="3">
        <v>83.2125603864734</v>
      </c>
      <c r="U6639" s="3">
        <v>40.1482922085815</v>
      </c>
      <c r="V6639" s="3">
        <v>76.9100169779287</v>
      </c>
      <c r="W6639" s="3">
        <v>29.0864308105687</v>
      </c>
      <c r="X6639" s="3">
        <v>70</v>
      </c>
      <c r="Y6639" s="3"/>
      <c r="Z6639" s="3"/>
      <c r="AA6639" s="3">
        <v>0.0664987483590609</v>
      </c>
      <c r="AB6639" s="3">
        <v>0.0842660997446726</v>
      </c>
      <c r="AC6639" s="3">
        <v>-31.678462025985</v>
      </c>
      <c r="AD6639" s="3">
        <v>0.279879029152076</v>
      </c>
      <c r="AE6639" s="5">
        <v>4</v>
      </c>
      <c r="AF6639" s="3">
        <v>1.05342219139846</v>
      </c>
      <c r="AG6639" s="3">
        <v>6.26226666678875</v>
      </c>
      <c r="AH6639" s="3">
        <v>23.6293882712445</v>
      </c>
      <c r="AI6639" s="3">
        <v>10.6472257305466</v>
      </c>
      <c r="AJ6639" s="3"/>
      <c r="AK6639" s="3"/>
      <c r="AL6639" s="3"/>
      <c r="AM6639" s="3"/>
      <c r="AN6639" s="5" t="s">
        <v>46</v>
      </c>
      <c r="AO6639" s="1"/>
      <c r="AP6639" s="1"/>
      <c r="AQ6639" s="1"/>
    </row>
    <row r="6640" spans="1:43">
      <c r="A6640" s="1" t="s">
        <v>16430</v>
      </c>
      <c r="B6640" s="1" t="s">
        <v>16431</v>
      </c>
      <c r="C6640" s="3">
        <v>4.71506849315069</v>
      </c>
      <c r="D6640" s="4">
        <v>42516</v>
      </c>
      <c r="E6640" s="3">
        <v>7.9114708367</v>
      </c>
      <c r="F6640" s="5" t="s">
        <v>795</v>
      </c>
      <c r="G6640" s="5">
        <v>1722</v>
      </c>
      <c r="H6640" s="5" t="s">
        <v>93</v>
      </c>
      <c r="I6640" s="3">
        <v>2.3918429578807</v>
      </c>
      <c r="J6640" s="3">
        <v>75.6</v>
      </c>
      <c r="K6640" s="3">
        <v>0.317430678741494</v>
      </c>
      <c r="L6640" s="3">
        <v>88.3052527254708</v>
      </c>
      <c r="M6640" s="3">
        <v>0.750117205813409</v>
      </c>
      <c r="N6640" s="3">
        <v>77.1956087824351</v>
      </c>
      <c r="O6640" s="3">
        <v>4.19899146625293</v>
      </c>
      <c r="P6640" s="3">
        <v>79.8289738430583</v>
      </c>
      <c r="Q6640" s="3">
        <v>5.73705963393035</v>
      </c>
      <c r="R6640" s="3">
        <v>82.3529411764706</v>
      </c>
      <c r="S6640" s="3">
        <v>18.38915821948</v>
      </c>
      <c r="T6640" s="3">
        <v>79.6188459502382</v>
      </c>
      <c r="U6640" s="3">
        <v>38.3238928939238</v>
      </c>
      <c r="V6640" s="3">
        <v>74.4186046511628</v>
      </c>
      <c r="W6640" s="3">
        <v>22.7018385291767</v>
      </c>
      <c r="X6640" s="3">
        <v>91.2609238451935</v>
      </c>
      <c r="Y6640" s="3"/>
      <c r="Z6640" s="3"/>
      <c r="AA6640" s="3">
        <v>0.299329607333957</v>
      </c>
      <c r="AB6640" s="3">
        <v>0.117624280958444</v>
      </c>
      <c r="AC6640" s="3">
        <v>-18.38298791019</v>
      </c>
      <c r="AD6640" s="3">
        <v>0.383189717657462</v>
      </c>
      <c r="AE6640" s="5">
        <v>7</v>
      </c>
      <c r="AF6640" s="3">
        <v>0.485055950840213</v>
      </c>
      <c r="AG6640" s="3">
        <v>17.7257008878765</v>
      </c>
      <c r="AH6640" s="3">
        <v>18.0648273139034</v>
      </c>
      <c r="AI6640" s="3">
        <v>4.68952011082184</v>
      </c>
      <c r="AJ6640" s="3">
        <v>2.26126883444997</v>
      </c>
      <c r="AK6640" s="3"/>
      <c r="AL6640" s="3"/>
      <c r="AM6640" s="3">
        <v>5</v>
      </c>
      <c r="AN6640" s="5" t="s">
        <v>56</v>
      </c>
      <c r="AO6640" s="1"/>
      <c r="AP6640" s="1"/>
      <c r="AQ6640" s="1"/>
    </row>
    <row r="6641" spans="1:43">
      <c r="A6641" s="1" t="s">
        <v>16432</v>
      </c>
      <c r="B6641" s="1" t="s">
        <v>16433</v>
      </c>
      <c r="C6641" s="3">
        <v>4.66027397260274</v>
      </c>
      <c r="D6641" s="4">
        <v>42536</v>
      </c>
      <c r="E6641" s="3">
        <v>19.5926732552</v>
      </c>
      <c r="F6641" s="5" t="s">
        <v>14554</v>
      </c>
      <c r="G6641" s="5">
        <v>1702</v>
      </c>
      <c r="H6641" s="5" t="s">
        <v>320</v>
      </c>
      <c r="I6641" s="3">
        <v>15.0120233596702</v>
      </c>
      <c r="J6641" s="3">
        <v>44.4444444444444</v>
      </c>
      <c r="K6641" s="3">
        <v>3.3811949976841</v>
      </c>
      <c r="L6641" s="3">
        <v>44.4444444444444</v>
      </c>
      <c r="M6641" s="3">
        <v>8.47237971812733</v>
      </c>
      <c r="N6641" s="3">
        <v>44.4444444444444</v>
      </c>
      <c r="O6641" s="3">
        <v>30.3992210321324</v>
      </c>
      <c r="P6641" s="3">
        <v>33.3333333333333</v>
      </c>
      <c r="Q6641" s="3">
        <v>17.3090399439383</v>
      </c>
      <c r="R6641" s="3">
        <v>33.3333333333333</v>
      </c>
      <c r="S6641" s="3">
        <v>-33.1002098111699</v>
      </c>
      <c r="T6641" s="3">
        <v>77.7777777777778</v>
      </c>
      <c r="U6641" s="3">
        <v>-34.9587178241865</v>
      </c>
      <c r="V6641" s="3">
        <v>66.6666666666667</v>
      </c>
      <c r="W6641" s="3">
        <v>-31.7013463892289</v>
      </c>
      <c r="X6641" s="3">
        <v>64.2857142857143</v>
      </c>
      <c r="Y6641" s="3"/>
      <c r="Z6641" s="3"/>
      <c r="AA6641" s="3">
        <v>-0.0638468238276877</v>
      </c>
      <c r="AB6641" s="3">
        <v>-0.0305842195221296</v>
      </c>
      <c r="AC6641" s="3">
        <v>-76.4885822010386</v>
      </c>
      <c r="AD6641" s="3">
        <v>-0.155767672428361</v>
      </c>
      <c r="AE6641" s="5">
        <v>4</v>
      </c>
      <c r="AF6641" s="3">
        <v>-0.457666197525095</v>
      </c>
      <c r="AG6641" s="3">
        <v>-32.8671067455457</v>
      </c>
      <c r="AH6641" s="3">
        <v>-7.14209533211067</v>
      </c>
      <c r="AI6641" s="3">
        <v>-6.77497330873727</v>
      </c>
      <c r="AJ6641" s="3">
        <v>-5.27516495026318</v>
      </c>
      <c r="AK6641" s="3"/>
      <c r="AL6641" s="3"/>
      <c r="AM6641" s="3"/>
      <c r="AN6641" s="5" t="s">
        <v>206</v>
      </c>
      <c r="AO6641" s="1"/>
      <c r="AP6641" s="1"/>
      <c r="AQ6641" s="1"/>
    </row>
    <row r="6642" spans="1:43">
      <c r="A6642" s="1" t="s">
        <v>16434</v>
      </c>
      <c r="B6642" s="1" t="s">
        <v>16435</v>
      </c>
      <c r="C6642" s="3">
        <v>3.87397260273973</v>
      </c>
      <c r="D6642" s="4">
        <v>42823</v>
      </c>
      <c r="E6642" s="3">
        <v>7.0122549144</v>
      </c>
      <c r="F6642" s="5" t="s">
        <v>6587</v>
      </c>
      <c r="G6642" s="5">
        <v>1415</v>
      </c>
      <c r="H6642" s="5" t="s">
        <v>60</v>
      </c>
      <c r="I6642" s="3">
        <v>-7.2419221830722</v>
      </c>
      <c r="J6642" s="3">
        <v>98.1150793650794</v>
      </c>
      <c r="K6642" s="3">
        <v>1.5095577980146</v>
      </c>
      <c r="L6642" s="3">
        <v>62.895493767977</v>
      </c>
      <c r="M6642" s="3">
        <v>-13.4028555431131</v>
      </c>
      <c r="N6642" s="3">
        <v>98.7141444114738</v>
      </c>
      <c r="O6642" s="3">
        <v>9.47619890284905</v>
      </c>
      <c r="P6642" s="3">
        <v>53.448275862069</v>
      </c>
      <c r="Q6642" s="3">
        <v>-3.99596523898199</v>
      </c>
      <c r="R6642" s="3">
        <v>83.979057591623</v>
      </c>
      <c r="S6642" s="3">
        <v>46.8256793639492</v>
      </c>
      <c r="T6642" s="3">
        <v>39.3719806763285</v>
      </c>
      <c r="U6642" s="3">
        <v>95.4660347551343</v>
      </c>
      <c r="V6642" s="3">
        <v>27.5042444821732</v>
      </c>
      <c r="W6642" s="3">
        <v>82.6542663123708</v>
      </c>
      <c r="X6642" s="3">
        <v>17.7272727272727</v>
      </c>
      <c r="Y6642" s="3"/>
      <c r="Z6642" s="3"/>
      <c r="AA6642" s="3">
        <v>0.14848773840346</v>
      </c>
      <c r="AB6642" s="3">
        <v>0.165180278489654</v>
      </c>
      <c r="AC6642" s="3">
        <v>-30.2103024574669</v>
      </c>
      <c r="AD6642" s="3">
        <v>0.734659928832559</v>
      </c>
      <c r="AE6642" s="5">
        <v>3</v>
      </c>
      <c r="AF6642" s="3">
        <v>1.77425398685219</v>
      </c>
      <c r="AG6642" s="3">
        <v>44.7567035875402</v>
      </c>
      <c r="AH6642" s="3">
        <v>41.1803734290338</v>
      </c>
      <c r="AI6642" s="3">
        <v>18.0325562295182</v>
      </c>
      <c r="AJ6642" s="3"/>
      <c r="AK6642" s="3"/>
      <c r="AL6642" s="3"/>
      <c r="AM6642" s="3"/>
      <c r="AN6642" s="5" t="s">
        <v>46</v>
      </c>
      <c r="AO6642" s="1"/>
      <c r="AP6642" s="1"/>
      <c r="AQ6642" s="1"/>
    </row>
    <row r="6643" spans="1:43">
      <c r="A6643" s="1" t="s">
        <v>16436</v>
      </c>
      <c r="B6643" s="1" t="s">
        <v>16437</v>
      </c>
      <c r="C6643" s="3">
        <v>4.63561643835616</v>
      </c>
      <c r="D6643" s="4">
        <v>42545</v>
      </c>
      <c r="E6643" s="3">
        <v>12.3402576206</v>
      </c>
      <c r="F6643" s="5" t="s">
        <v>10768</v>
      </c>
      <c r="G6643" s="5">
        <v>1693</v>
      </c>
      <c r="H6643" s="5" t="s">
        <v>112</v>
      </c>
      <c r="I6643" s="3">
        <v>8.8721718157804</v>
      </c>
      <c r="J6643" s="3">
        <v>29.4736842105263</v>
      </c>
      <c r="K6643" s="3">
        <v>0.706469775841914</v>
      </c>
      <c r="L6643" s="3">
        <v>65.979381443299</v>
      </c>
      <c r="M6643" s="3">
        <v>3.9760886256444</v>
      </c>
      <c r="N6643" s="3">
        <v>64.2105263157895</v>
      </c>
      <c r="O6643" s="3">
        <v>18.2129941389201</v>
      </c>
      <c r="P6643" s="3">
        <v>20.2127659574468</v>
      </c>
      <c r="Q6643" s="3">
        <v>15.7942954864716</v>
      </c>
      <c r="R6643" s="3">
        <v>39.3258426966292</v>
      </c>
      <c r="S6643" s="3">
        <v>27.1818608707319</v>
      </c>
      <c r="T6643" s="3">
        <v>33.3333333333333</v>
      </c>
      <c r="U6643" s="3">
        <v>48.02467207995</v>
      </c>
      <c r="V6643" s="3">
        <v>38.2352941176471</v>
      </c>
      <c r="W6643" s="3">
        <v>42.7313106978845</v>
      </c>
      <c r="X6643" s="3">
        <v>50.9090909090909</v>
      </c>
      <c r="Y6643" s="3"/>
      <c r="Z6643" s="3"/>
      <c r="AA6643" s="3">
        <v>0.131243924626519</v>
      </c>
      <c r="AB6643" s="3">
        <v>0.108675591780172</v>
      </c>
      <c r="AC6643" s="3">
        <v>-27.710843373494</v>
      </c>
      <c r="AD6643" s="3">
        <v>0.453518082367922</v>
      </c>
      <c r="AE6643" s="5">
        <v>5</v>
      </c>
      <c r="AF6643" s="3">
        <v>0.753480547277873</v>
      </c>
      <c r="AG6643" s="3">
        <v>21.9080289429099</v>
      </c>
      <c r="AH6643" s="3">
        <v>28.9836399167248</v>
      </c>
      <c r="AI6643" s="3">
        <v>11.8945017615012</v>
      </c>
      <c r="AJ6643" s="3">
        <v>17.3581374583553</v>
      </c>
      <c r="AK6643" s="3"/>
      <c r="AL6643" s="3"/>
      <c r="AM6643" s="3"/>
      <c r="AN6643" s="5" t="s">
        <v>46</v>
      </c>
      <c r="AO6643" s="1"/>
      <c r="AP6643" s="1"/>
      <c r="AQ6643" s="1"/>
    </row>
    <row r="6644" spans="1:43">
      <c r="A6644" s="1" t="s">
        <v>16438</v>
      </c>
      <c r="B6644" s="1" t="s">
        <v>16439</v>
      </c>
      <c r="C6644" s="3">
        <v>4.32876712328767</v>
      </c>
      <c r="D6644" s="4">
        <v>42657</v>
      </c>
      <c r="E6644" s="3">
        <v>0.9822480335</v>
      </c>
      <c r="F6644" s="5" t="s">
        <v>15013</v>
      </c>
      <c r="G6644" s="5">
        <v>855</v>
      </c>
      <c r="H6644" s="5" t="s">
        <v>93</v>
      </c>
      <c r="I6644" s="3">
        <v>2.97379032258065</v>
      </c>
      <c r="J6644" s="3">
        <v>69.6</v>
      </c>
      <c r="K6644" s="3">
        <v>1.0385756676558</v>
      </c>
      <c r="L6644" s="3">
        <v>67.7898909811695</v>
      </c>
      <c r="M6644" s="3">
        <v>1.79372197309417</v>
      </c>
      <c r="N6644" s="3">
        <v>56.9860279441118</v>
      </c>
      <c r="O6644" s="3">
        <v>6.40625000000001</v>
      </c>
      <c r="P6644" s="3">
        <v>64.1348088531187</v>
      </c>
      <c r="Q6644" s="3">
        <v>11.7003827227994</v>
      </c>
      <c r="R6644" s="3">
        <v>54.0247678018576</v>
      </c>
      <c r="S6644" s="3">
        <v>69.5435684647303</v>
      </c>
      <c r="T6644" s="3">
        <v>23.1339332980413</v>
      </c>
      <c r="U6644" s="3">
        <v>156.015037593985</v>
      </c>
      <c r="V6644" s="3">
        <v>18.2170542635659</v>
      </c>
      <c r="W6644" s="3">
        <v>147.336561743341</v>
      </c>
      <c r="X6644" s="3">
        <v>11.9225967540574</v>
      </c>
      <c r="Y6644" s="3"/>
      <c r="Z6644" s="3"/>
      <c r="AA6644" s="3">
        <v>0.329889455539496</v>
      </c>
      <c r="AB6644" s="3">
        <v>0.403578066770989</v>
      </c>
      <c r="AC6644" s="3">
        <v>-16.3544668587896</v>
      </c>
      <c r="AD6644" s="3">
        <v>2.15004101419976</v>
      </c>
      <c r="AE6644" s="5">
        <v>4</v>
      </c>
      <c r="AF6644" s="3">
        <v>2.59161226300166</v>
      </c>
      <c r="AG6644" s="3">
        <v>71.4439785089385</v>
      </c>
      <c r="AH6644" s="3">
        <v>60.8139257286788</v>
      </c>
      <c r="AI6644" s="3">
        <v>31.7836339773549</v>
      </c>
      <c r="AJ6644" s="3">
        <v>20.1270650294355</v>
      </c>
      <c r="AK6644" s="3"/>
      <c r="AL6644" s="3"/>
      <c r="AM6644" s="3"/>
      <c r="AN6644" s="5" t="s">
        <v>46</v>
      </c>
      <c r="AO6644" s="1"/>
      <c r="AP6644" s="1"/>
      <c r="AQ6644" s="1"/>
    </row>
    <row r="6645" spans="1:43">
      <c r="A6645" s="1" t="s">
        <v>16440</v>
      </c>
      <c r="B6645" s="1" t="s">
        <v>16441</v>
      </c>
      <c r="C6645" s="3">
        <v>4.36986301369863</v>
      </c>
      <c r="D6645" s="4">
        <v>42642</v>
      </c>
      <c r="E6645" s="3">
        <v>0.1025299064</v>
      </c>
      <c r="F6645" s="5" t="s">
        <v>16442</v>
      </c>
      <c r="G6645" s="5">
        <v>1182</v>
      </c>
      <c r="H6645" s="5" t="s">
        <v>60</v>
      </c>
      <c r="I6645" s="3">
        <v>5.48607941579188</v>
      </c>
      <c r="J6645" s="3">
        <v>55.3571428571429</v>
      </c>
      <c r="K6645" s="3">
        <v>-0.93441920274326</v>
      </c>
      <c r="L6645" s="3">
        <v>96.6442953020134</v>
      </c>
      <c r="M6645" s="3">
        <v>1.51981024334533</v>
      </c>
      <c r="N6645" s="3">
        <v>54.3026706231454</v>
      </c>
      <c r="O6645" s="3">
        <v>9.82702908192358</v>
      </c>
      <c r="P6645" s="3">
        <v>52.7383367139959</v>
      </c>
      <c r="Q6645" s="3">
        <v>7.49767441860465</v>
      </c>
      <c r="R6645" s="3">
        <v>59.6858638743455</v>
      </c>
      <c r="S6645" s="3">
        <v>8.34427151696981</v>
      </c>
      <c r="T6645" s="3">
        <v>88.5265700483092</v>
      </c>
      <c r="U6645" s="3">
        <v>9.60827089063833</v>
      </c>
      <c r="V6645" s="3">
        <v>93.2088285229202</v>
      </c>
      <c r="W6645" s="3">
        <v>6.83183877230284</v>
      </c>
      <c r="X6645" s="3">
        <v>90.2272727272727</v>
      </c>
      <c r="Y6645" s="3"/>
      <c r="Z6645" s="3"/>
      <c r="AA6645" s="3">
        <v>0.0524459924418406</v>
      </c>
      <c r="AB6645" s="3">
        <v>0.0240009689539179</v>
      </c>
      <c r="AC6645" s="3">
        <v>-31.9725695845099</v>
      </c>
      <c r="AD6645" s="3">
        <v>0.0695345109587909</v>
      </c>
      <c r="AE6645" s="5">
        <v>3</v>
      </c>
      <c r="AF6645" s="3">
        <v>-0.000428875032918352</v>
      </c>
      <c r="AG6645" s="3">
        <v>4.6677275478997</v>
      </c>
      <c r="AH6645" s="3">
        <v>8.92222956588016</v>
      </c>
      <c r="AI6645" s="3">
        <v>0.83041318228434</v>
      </c>
      <c r="AJ6645" s="3">
        <v>5.43165960948553</v>
      </c>
      <c r="AK6645" s="3"/>
      <c r="AL6645" s="3"/>
      <c r="AM6645" s="3"/>
      <c r="AN6645" s="5" t="s">
        <v>51</v>
      </c>
      <c r="AO6645" s="1"/>
      <c r="AP6645" s="1"/>
      <c r="AQ6645" s="1"/>
    </row>
    <row r="6646" spans="1:43">
      <c r="A6646" s="1" t="s">
        <v>16443</v>
      </c>
      <c r="B6646" s="1" t="s">
        <v>16444</v>
      </c>
      <c r="C6646" s="3">
        <v>4.25479452054795</v>
      </c>
      <c r="D6646" s="4">
        <v>42684</v>
      </c>
      <c r="E6646" s="3">
        <v>6.8198072291</v>
      </c>
      <c r="F6646" s="5" t="s">
        <v>16445</v>
      </c>
      <c r="G6646" s="5">
        <v>449</v>
      </c>
      <c r="H6646" s="5" t="s">
        <v>60</v>
      </c>
      <c r="I6646" s="3">
        <v>3.68340276255207</v>
      </c>
      <c r="J6646" s="3">
        <v>61.7063492063492</v>
      </c>
      <c r="K6646" s="3">
        <v>0.563530037214249</v>
      </c>
      <c r="L6646" s="3">
        <v>79.7698945349952</v>
      </c>
      <c r="M6646" s="3">
        <v>1.18754680646196</v>
      </c>
      <c r="N6646" s="3">
        <v>55.8852621167161</v>
      </c>
      <c r="O6646" s="3">
        <v>4.69338056232012</v>
      </c>
      <c r="P6646" s="3">
        <v>64.5030425963489</v>
      </c>
      <c r="Q6646" s="3">
        <v>6.95465339816805</v>
      </c>
      <c r="R6646" s="3">
        <v>60.7329842931937</v>
      </c>
      <c r="S6646" s="3">
        <v>-8.57419043015951</v>
      </c>
      <c r="T6646" s="3">
        <v>98.0676328502416</v>
      </c>
      <c r="U6646" s="3">
        <v>-12.051329737772</v>
      </c>
      <c r="V6646" s="3">
        <v>99.320882852292</v>
      </c>
      <c r="W6646" s="3">
        <v>-14.3917451122375</v>
      </c>
      <c r="X6646" s="3">
        <v>96.1363636363636</v>
      </c>
      <c r="Y6646" s="3"/>
      <c r="Z6646" s="3"/>
      <c r="AA6646" s="3">
        <v>-0.060781552461208</v>
      </c>
      <c r="AB6646" s="3">
        <v>-0.0630248183845565</v>
      </c>
      <c r="AC6646" s="3">
        <v>-33.3588305286419</v>
      </c>
      <c r="AD6646" s="3">
        <v>-0.151048250138039</v>
      </c>
      <c r="AE6646" s="5">
        <v>5</v>
      </c>
      <c r="AF6646" s="3">
        <v>-0.481914613270193</v>
      </c>
      <c r="AG6646" s="3">
        <v>-11.7684895227312</v>
      </c>
      <c r="AH6646" s="3">
        <v>-2.42822044273477</v>
      </c>
      <c r="AI6646" s="3">
        <v>-3.39111449632291</v>
      </c>
      <c r="AJ6646" s="3">
        <v>1.60550283540564</v>
      </c>
      <c r="AK6646" s="3"/>
      <c r="AL6646" s="3"/>
      <c r="AM6646" s="3"/>
      <c r="AN6646" s="5" t="s">
        <v>51</v>
      </c>
      <c r="AO6646" s="1"/>
      <c r="AP6646" s="1"/>
      <c r="AQ6646" s="1"/>
    </row>
    <row r="6647" spans="1:43">
      <c r="A6647" s="1" t="s">
        <v>16446</v>
      </c>
      <c r="B6647" s="1" t="s">
        <v>16447</v>
      </c>
      <c r="C6647" s="3">
        <v>4.4</v>
      </c>
      <c r="D6647" s="4">
        <v>42631</v>
      </c>
      <c r="E6647" s="3">
        <v>4.5844996333</v>
      </c>
      <c r="F6647" s="5" t="s">
        <v>77</v>
      </c>
      <c r="G6647" s="5">
        <v>589</v>
      </c>
      <c r="H6647" s="5" t="s">
        <v>93</v>
      </c>
      <c r="I6647" s="3">
        <v>14.6195377087903</v>
      </c>
      <c r="J6647" s="3">
        <v>10.1</v>
      </c>
      <c r="K6647" s="3">
        <v>4.20277628652504</v>
      </c>
      <c r="L6647" s="3">
        <v>10.802775024777</v>
      </c>
      <c r="M6647" s="3">
        <v>8.38385449904276</v>
      </c>
      <c r="N6647" s="3">
        <v>10.1297405189621</v>
      </c>
      <c r="O6647" s="3">
        <v>19.8148148148148</v>
      </c>
      <c r="P6647" s="3">
        <v>23.7927565392354</v>
      </c>
      <c r="Q6647" s="3">
        <v>24.1275351726658</v>
      </c>
      <c r="R6647" s="3">
        <v>29.1537667698658</v>
      </c>
      <c r="S6647" s="3">
        <v>48.0710549258936</v>
      </c>
      <c r="T6647" s="3">
        <v>44.3620963472737</v>
      </c>
      <c r="U6647" s="3">
        <v>87.1745419479267</v>
      </c>
      <c r="V6647" s="3">
        <v>46.0132890365449</v>
      </c>
      <c r="W6647" s="3">
        <v>64.471613606101</v>
      </c>
      <c r="X6647" s="3">
        <v>48.3770287141074</v>
      </c>
      <c r="Y6647" s="3"/>
      <c r="Z6647" s="3"/>
      <c r="AA6647" s="3">
        <v>0.225035077794312</v>
      </c>
      <c r="AB6647" s="3">
        <v>0.163707932767942</v>
      </c>
      <c r="AC6647" s="3">
        <v>-26.017154167583</v>
      </c>
      <c r="AD6647" s="3">
        <v>0.692028640788947</v>
      </c>
      <c r="AE6647" s="5">
        <v>3</v>
      </c>
      <c r="AF6647" s="3">
        <v>1.16146639423161</v>
      </c>
      <c r="AG6647" s="3">
        <v>41.6630343372408</v>
      </c>
      <c r="AH6647" s="3">
        <v>38.1346308365715</v>
      </c>
      <c r="AI6647" s="3">
        <v>14.0965112515371</v>
      </c>
      <c r="AJ6647" s="3">
        <v>8.91643321927615</v>
      </c>
      <c r="AK6647" s="3"/>
      <c r="AL6647" s="3"/>
      <c r="AM6647" s="3"/>
      <c r="AN6647" s="5" t="s">
        <v>46</v>
      </c>
      <c r="AO6647" s="1"/>
      <c r="AP6647" s="1"/>
      <c r="AQ6647" s="1"/>
    </row>
    <row r="6648" spans="1:43">
      <c r="A6648" s="1" t="s">
        <v>16448</v>
      </c>
      <c r="B6648" s="1" t="s">
        <v>16449</v>
      </c>
      <c r="C6648" s="3">
        <v>3.94794520547945</v>
      </c>
      <c r="D6648" s="4">
        <v>42796</v>
      </c>
      <c r="E6648" s="3">
        <v>8.2128453982</v>
      </c>
      <c r="F6648" s="5" t="s">
        <v>769</v>
      </c>
      <c r="G6648" s="5">
        <v>174</v>
      </c>
      <c r="H6648" s="5" t="s">
        <v>93</v>
      </c>
      <c r="I6648" s="3">
        <v>3.61726954492414</v>
      </c>
      <c r="J6648" s="3">
        <v>62.5</v>
      </c>
      <c r="K6648" s="3">
        <v>0.66271363794907</v>
      </c>
      <c r="L6648" s="3">
        <v>80.9712586719524</v>
      </c>
      <c r="M6648" s="3">
        <v>1.76304654442877</v>
      </c>
      <c r="N6648" s="3">
        <v>57.7345309381238</v>
      </c>
      <c r="O6648" s="3">
        <v>5.40540540540542</v>
      </c>
      <c r="P6648" s="3">
        <v>70.3219315895372</v>
      </c>
      <c r="Q6648" s="3">
        <v>9.40106141015923</v>
      </c>
      <c r="R6648" s="3">
        <v>62.280701754386</v>
      </c>
      <c r="S6648" s="3">
        <v>9.84870111333144</v>
      </c>
      <c r="T6648" s="3">
        <v>94.2826892535733</v>
      </c>
      <c r="U6648" s="3">
        <v>14.808552958727</v>
      </c>
      <c r="V6648" s="3">
        <v>96.5669988925803</v>
      </c>
      <c r="W6648" s="3">
        <v>15.4573395950185</v>
      </c>
      <c r="X6648" s="3">
        <v>95.8177278401998</v>
      </c>
      <c r="Y6648" s="3"/>
      <c r="Z6648" s="3"/>
      <c r="AA6648" s="3">
        <v>0.289022114900555</v>
      </c>
      <c r="AB6648" s="3">
        <v>0.27707585077111</v>
      </c>
      <c r="AC6648" s="3">
        <v>-4.01466898282184</v>
      </c>
      <c r="AD6648" s="3">
        <v>1.22014856256335</v>
      </c>
      <c r="AE6648" s="5">
        <v>2</v>
      </c>
      <c r="AF6648" s="3">
        <v>0.369063922680575</v>
      </c>
      <c r="AG6648" s="3">
        <v>8.63045713195225</v>
      </c>
      <c r="AH6648" s="3">
        <v>6.55386441284049</v>
      </c>
      <c r="AI6648" s="3">
        <v>4.63287805230894</v>
      </c>
      <c r="AJ6648" s="3"/>
      <c r="AK6648" s="3"/>
      <c r="AL6648" s="3"/>
      <c r="AM6648" s="3">
        <v>5</v>
      </c>
      <c r="AN6648" s="5" t="s">
        <v>56</v>
      </c>
      <c r="AO6648" s="1"/>
      <c r="AP6648" s="1"/>
      <c r="AQ6648" s="1"/>
    </row>
    <row r="6649" spans="1:43">
      <c r="A6649" s="1" t="s">
        <v>16450</v>
      </c>
      <c r="B6649" s="1" t="s">
        <v>16451</v>
      </c>
      <c r="C6649" s="3">
        <v>4.22191780821918</v>
      </c>
      <c r="D6649" s="4">
        <v>42696</v>
      </c>
      <c r="E6649" s="3">
        <v>2.041259162</v>
      </c>
      <c r="F6649" s="5" t="s">
        <v>77</v>
      </c>
      <c r="G6649" s="5">
        <v>589</v>
      </c>
      <c r="H6649" s="5" t="s">
        <v>55</v>
      </c>
      <c r="I6649" s="3">
        <v>12.555628078087</v>
      </c>
      <c r="J6649" s="3">
        <v>33.7568058076225</v>
      </c>
      <c r="K6649" s="3">
        <v>3.37893073192</v>
      </c>
      <c r="L6649" s="3">
        <v>32.9943502824859</v>
      </c>
      <c r="M6649" s="3">
        <v>7.50354207990933</v>
      </c>
      <c r="N6649" s="3">
        <v>29.0245362058648</v>
      </c>
      <c r="O6649" s="3">
        <v>22.1914455037362</v>
      </c>
      <c r="P6649" s="3">
        <v>33.112582781457</v>
      </c>
      <c r="Q6649" s="3">
        <v>28.6208299430431</v>
      </c>
      <c r="R6649" s="3">
        <v>35.2134146341463</v>
      </c>
      <c r="S6649" s="3">
        <v>84.6670560747664</v>
      </c>
      <c r="T6649" s="3">
        <v>22.16796875</v>
      </c>
      <c r="U6649" s="3">
        <v>147.314211212516</v>
      </c>
      <c r="V6649" s="3">
        <v>47.289972899729</v>
      </c>
      <c r="W6649" s="3">
        <v>116.615279205207</v>
      </c>
      <c r="X6649" s="3">
        <v>47.0784641068447</v>
      </c>
      <c r="Y6649" s="3"/>
      <c r="Z6649" s="3"/>
      <c r="AA6649" s="3">
        <v>0.315386768777055</v>
      </c>
      <c r="AB6649" s="3">
        <v>0.28084144440829</v>
      </c>
      <c r="AC6649" s="3">
        <v>-25.7327985189756</v>
      </c>
      <c r="AD6649" s="3">
        <v>1.13971045094422</v>
      </c>
      <c r="AE6649" s="5">
        <v>4</v>
      </c>
      <c r="AF6649" s="3">
        <v>2.04675218735195</v>
      </c>
      <c r="AG6649" s="3">
        <v>76.5673029155978</v>
      </c>
      <c r="AH6649" s="3">
        <v>59.9944049448165</v>
      </c>
      <c r="AI6649" s="3">
        <v>25.7928223932189</v>
      </c>
      <c r="AJ6649" s="3">
        <v>18.4351306916219</v>
      </c>
      <c r="AK6649" s="3"/>
      <c r="AL6649" s="3"/>
      <c r="AM6649" s="3"/>
      <c r="AN6649" s="5" t="s">
        <v>46</v>
      </c>
      <c r="AO6649" s="1"/>
      <c r="AP6649" s="1"/>
      <c r="AQ6649" s="1"/>
    </row>
    <row r="6650" spans="1:43">
      <c r="A6650" s="1" t="s">
        <v>16452</v>
      </c>
      <c r="B6650" s="1" t="s">
        <v>16453</v>
      </c>
      <c r="C6650" s="3">
        <v>4.06575342465753</v>
      </c>
      <c r="D6650" s="4">
        <v>42753</v>
      </c>
      <c r="E6650" s="3">
        <v>12.1857808772</v>
      </c>
      <c r="F6650" s="5" t="s">
        <v>10321</v>
      </c>
      <c r="G6650" s="5">
        <v>1485</v>
      </c>
      <c r="H6650" s="5" t="s">
        <v>60</v>
      </c>
      <c r="I6650" s="3">
        <v>-1.16671224136361</v>
      </c>
      <c r="J6650" s="3">
        <v>83.6309523809524</v>
      </c>
      <c r="K6650" s="3">
        <v>1.20403210752286</v>
      </c>
      <c r="L6650" s="3">
        <v>67.8811121764142</v>
      </c>
      <c r="M6650" s="3">
        <v>-1.80220974461149</v>
      </c>
      <c r="N6650" s="3">
        <v>75.2720079129575</v>
      </c>
      <c r="O6650" s="3">
        <v>-3.15291175419793</v>
      </c>
      <c r="P6650" s="3">
        <v>85.395537525355</v>
      </c>
      <c r="Q6650" s="3">
        <v>-4.29832303618711</v>
      </c>
      <c r="R6650" s="3">
        <v>84.8167539267016</v>
      </c>
      <c r="S6650" s="3">
        <v>12.3277737490935</v>
      </c>
      <c r="T6650" s="3">
        <v>85.5072463768116</v>
      </c>
      <c r="U6650" s="3">
        <v>24.4033960532354</v>
      </c>
      <c r="V6650" s="3">
        <v>87.9456706281834</v>
      </c>
      <c r="W6650" s="3">
        <v>6.55639262020839</v>
      </c>
      <c r="X6650" s="3">
        <v>90.9090909090909</v>
      </c>
      <c r="Y6650" s="3"/>
      <c r="Z6650" s="3"/>
      <c r="AA6650" s="3">
        <v>0.0902894035665289</v>
      </c>
      <c r="AB6650" s="3">
        <v>0.0201102552352113</v>
      </c>
      <c r="AC6650" s="3">
        <v>-25.6791483113069</v>
      </c>
      <c r="AD6650" s="3">
        <v>0.0831580179919347</v>
      </c>
      <c r="AE6650" s="5">
        <v>3</v>
      </c>
      <c r="AF6650" s="3">
        <v>0.136566434099382</v>
      </c>
      <c r="AG6650" s="3">
        <v>6.93468972028939</v>
      </c>
      <c r="AH6650" s="3">
        <v>14.2517827160947</v>
      </c>
      <c r="AI6650" s="3">
        <v>2.07129760974043</v>
      </c>
      <c r="AJ6650" s="3"/>
      <c r="AK6650" s="3"/>
      <c r="AL6650" s="3"/>
      <c r="AM6650" s="3"/>
      <c r="AN6650" s="5" t="s">
        <v>46</v>
      </c>
      <c r="AO6650" s="1"/>
      <c r="AP6650" s="1"/>
      <c r="AQ6650" s="1"/>
    </row>
    <row r="6651" spans="1:43">
      <c r="A6651" s="1" t="s">
        <v>16454</v>
      </c>
      <c r="B6651" s="1" t="s">
        <v>16455</v>
      </c>
      <c r="C6651" s="3">
        <v>4.12054794520548</v>
      </c>
      <c r="D6651" s="4">
        <v>42733</v>
      </c>
      <c r="E6651" s="3">
        <v>2.4559202315</v>
      </c>
      <c r="F6651" s="5" t="s">
        <v>15270</v>
      </c>
      <c r="G6651" s="5">
        <v>1505</v>
      </c>
      <c r="H6651" s="5" t="s">
        <v>60</v>
      </c>
      <c r="I6651" s="3">
        <v>-7.39731006906581</v>
      </c>
      <c r="J6651" s="3">
        <v>98.6111111111111</v>
      </c>
      <c r="K6651" s="3">
        <v>-0.0784467542655554</v>
      </c>
      <c r="L6651" s="3">
        <v>88.7823585810163</v>
      </c>
      <c r="M6651" s="3">
        <v>-5.8399556459065</v>
      </c>
      <c r="N6651" s="3">
        <v>92.0870425321464</v>
      </c>
      <c r="O6651" s="3">
        <v>-14.8420524820324</v>
      </c>
      <c r="P6651" s="3">
        <v>99.0872210953347</v>
      </c>
      <c r="Q6651" s="3">
        <v>-18.7788936712897</v>
      </c>
      <c r="R6651" s="3">
        <v>98.6387434554974</v>
      </c>
      <c r="S6651" s="3">
        <v>-10.267699894329</v>
      </c>
      <c r="T6651" s="3">
        <v>98.792270531401</v>
      </c>
      <c r="U6651" s="3">
        <v>-0.894767554950408</v>
      </c>
      <c r="V6651" s="3">
        <v>97.1137521222411</v>
      </c>
      <c r="W6651" s="3">
        <v>-32.2203006518558</v>
      </c>
      <c r="X6651" s="3">
        <v>99.3181818181818</v>
      </c>
      <c r="Y6651" s="3"/>
      <c r="Z6651" s="3"/>
      <c r="AA6651" s="3">
        <v>-0.0835688552278563</v>
      </c>
      <c r="AB6651" s="3">
        <v>-0.096099444765294</v>
      </c>
      <c r="AC6651" s="3">
        <v>-44.9463118580766</v>
      </c>
      <c r="AD6651" s="3">
        <v>-0.270049054498304</v>
      </c>
      <c r="AE6651" s="5">
        <v>7</v>
      </c>
      <c r="AF6651" s="3">
        <v>-1.11881650184213</v>
      </c>
      <c r="AG6651" s="3">
        <v>-9.43278711860893</v>
      </c>
      <c r="AH6651" s="3">
        <v>-0.014172357387654</v>
      </c>
      <c r="AI6651" s="3">
        <v>-15.7628722408917</v>
      </c>
      <c r="AJ6651" s="3">
        <v>-13.4869702792888</v>
      </c>
      <c r="AK6651" s="3"/>
      <c r="AL6651" s="3"/>
      <c r="AM6651" s="3"/>
      <c r="AN6651" s="5" t="s">
        <v>46</v>
      </c>
      <c r="AO6651" s="1"/>
      <c r="AP6651" s="1"/>
      <c r="AQ6651" s="1"/>
    </row>
    <row r="6652" spans="1:43">
      <c r="A6652" s="1" t="s">
        <v>16456</v>
      </c>
      <c r="B6652" s="1" t="s">
        <v>16457</v>
      </c>
      <c r="C6652" s="3">
        <v>4.04657534246575</v>
      </c>
      <c r="D6652" s="4">
        <v>42760</v>
      </c>
      <c r="E6652" s="3">
        <v>1.3165894575</v>
      </c>
      <c r="F6652" s="5" t="s">
        <v>77</v>
      </c>
      <c r="G6652" s="5">
        <v>589</v>
      </c>
      <c r="H6652" s="5" t="s">
        <v>55</v>
      </c>
      <c r="I6652" s="3">
        <v>14.1679680721846</v>
      </c>
      <c r="J6652" s="3">
        <v>22.9885057471264</v>
      </c>
      <c r="K6652" s="3">
        <v>3.4593914615929</v>
      </c>
      <c r="L6652" s="3">
        <v>31.0169491525424</v>
      </c>
      <c r="M6652" s="3">
        <v>13.3517098802653</v>
      </c>
      <c r="N6652" s="3">
        <v>3.29144225014961</v>
      </c>
      <c r="O6652" s="3">
        <v>20.2394005847953</v>
      </c>
      <c r="P6652" s="3">
        <v>43.3774834437086</v>
      </c>
      <c r="Q6652" s="3">
        <v>24.9430307633878</v>
      </c>
      <c r="R6652" s="3">
        <v>46.1128048780488</v>
      </c>
      <c r="S6652" s="3">
        <v>66.4432076903618</v>
      </c>
      <c r="T6652" s="3">
        <v>48.53515625</v>
      </c>
      <c r="U6652" s="3">
        <v>77.7762766819779</v>
      </c>
      <c r="V6652" s="3">
        <v>87.2628726287263</v>
      </c>
      <c r="W6652" s="3">
        <v>49.0260475651189</v>
      </c>
      <c r="X6652" s="3">
        <v>90.8180300500835</v>
      </c>
      <c r="Y6652" s="3"/>
      <c r="Z6652" s="3"/>
      <c r="AA6652" s="3">
        <v>0.237641403965438</v>
      </c>
      <c r="AB6652" s="3">
        <v>0.132451063139537</v>
      </c>
      <c r="AC6652" s="3">
        <v>-32.5</v>
      </c>
      <c r="AD6652" s="3">
        <v>0.436782804479763</v>
      </c>
      <c r="AE6652" s="5">
        <v>8</v>
      </c>
      <c r="AF6652" s="3">
        <v>0.858829931626144</v>
      </c>
      <c r="AG6652" s="3">
        <v>59.7087883622186</v>
      </c>
      <c r="AH6652" s="3">
        <v>30.2976799307887</v>
      </c>
      <c r="AI6652" s="3">
        <v>9.21541342508294</v>
      </c>
      <c r="AJ6652" s="3"/>
      <c r="AK6652" s="3"/>
      <c r="AL6652" s="3"/>
      <c r="AM6652" s="3"/>
      <c r="AN6652" s="5" t="s">
        <v>46</v>
      </c>
      <c r="AO6652" s="1"/>
      <c r="AP6652" s="1"/>
      <c r="AQ6652" s="1"/>
    </row>
    <row r="6653" spans="1:43">
      <c r="A6653" s="1" t="s">
        <v>16458</v>
      </c>
      <c r="B6653" s="1" t="s">
        <v>16459</v>
      </c>
      <c r="C6653" s="3">
        <v>3.50684931506849</v>
      </c>
      <c r="D6653" s="4">
        <v>42957</v>
      </c>
      <c r="E6653" s="3">
        <v>3.4175366979</v>
      </c>
      <c r="F6653" s="5" t="s">
        <v>591</v>
      </c>
      <c r="G6653" s="5">
        <v>1281</v>
      </c>
      <c r="H6653" s="5" t="s">
        <v>60</v>
      </c>
      <c r="I6653" s="3">
        <v>1.65735738485487</v>
      </c>
      <c r="J6653" s="3">
        <v>71.6269841269841</v>
      </c>
      <c r="K6653" s="3">
        <v>0.9548058561426</v>
      </c>
      <c r="L6653" s="3">
        <v>70.5656759348035</v>
      </c>
      <c r="M6653" s="3">
        <v>-1.13980409617096</v>
      </c>
      <c r="N6653" s="3">
        <v>68.6449060336301</v>
      </c>
      <c r="O6653" s="3">
        <v>1.909307875895</v>
      </c>
      <c r="P6653" s="3">
        <v>73.7322515212982</v>
      </c>
      <c r="Q6653" s="3">
        <v>-0.635460485097994</v>
      </c>
      <c r="R6653" s="3">
        <v>73.9267015706806</v>
      </c>
      <c r="S6653" s="3">
        <v>27.3603303888953</v>
      </c>
      <c r="T6653" s="3">
        <v>63.0434782608696</v>
      </c>
      <c r="U6653" s="3">
        <v>61.3897368803605</v>
      </c>
      <c r="V6653" s="3">
        <v>59.5925297113752</v>
      </c>
      <c r="W6653" s="3">
        <v>30.412310583813</v>
      </c>
      <c r="X6653" s="3">
        <v>68.6363636363636</v>
      </c>
      <c r="Y6653" s="3"/>
      <c r="Z6653" s="3"/>
      <c r="AA6653" s="3">
        <v>0.142821800132169</v>
      </c>
      <c r="AB6653" s="3">
        <v>0.0813061969749863</v>
      </c>
      <c r="AC6653" s="3">
        <v>-33.0696367232227</v>
      </c>
      <c r="AD6653" s="3">
        <v>0.279317267355214</v>
      </c>
      <c r="AE6653" s="5">
        <v>7</v>
      </c>
      <c r="AF6653" s="3">
        <v>0.657314107785432</v>
      </c>
      <c r="AG6653" s="3">
        <v>24.2943933784836</v>
      </c>
      <c r="AH6653" s="3">
        <v>28.2379529385146</v>
      </c>
      <c r="AI6653" s="3">
        <v>6.66678304484802</v>
      </c>
      <c r="AJ6653" s="3"/>
      <c r="AK6653" s="3"/>
      <c r="AL6653" s="3"/>
      <c r="AM6653" s="3"/>
      <c r="AN6653" s="5" t="s">
        <v>46</v>
      </c>
      <c r="AO6653" s="1"/>
      <c r="AP6653" s="1"/>
      <c r="AQ6653" s="1"/>
    </row>
    <row r="6654" spans="1:43">
      <c r="A6654" s="1" t="s">
        <v>16460</v>
      </c>
      <c r="B6654" s="1" t="s">
        <v>16461</v>
      </c>
      <c r="C6654" s="3">
        <v>3.5041095890411</v>
      </c>
      <c r="D6654" s="4">
        <v>42958</v>
      </c>
      <c r="E6654" s="3">
        <v>5.3910749438</v>
      </c>
      <c r="F6654" s="5" t="s">
        <v>2097</v>
      </c>
      <c r="G6654" s="5">
        <v>1280</v>
      </c>
      <c r="H6654" s="5" t="s">
        <v>55</v>
      </c>
      <c r="I6654" s="3">
        <v>12.8347797201345</v>
      </c>
      <c r="J6654" s="3">
        <v>32.2444041137326</v>
      </c>
      <c r="K6654" s="3">
        <v>3.70568255543259</v>
      </c>
      <c r="L6654" s="3">
        <v>26.271186440678</v>
      </c>
      <c r="M6654" s="3">
        <v>6.35200187859575</v>
      </c>
      <c r="N6654" s="3">
        <v>38.9587073608618</v>
      </c>
      <c r="O6654" s="3">
        <v>24.7543843540538</v>
      </c>
      <c r="P6654" s="3">
        <v>22.8476821192053</v>
      </c>
      <c r="Q6654" s="3">
        <v>34.4182825484765</v>
      </c>
      <c r="R6654" s="3">
        <v>20.7317073170732</v>
      </c>
      <c r="S6654" s="3">
        <v>107.784064841719</v>
      </c>
      <c r="T6654" s="3">
        <v>6.34765625</v>
      </c>
      <c r="U6654" s="3">
        <v>193.360682284357</v>
      </c>
      <c r="V6654" s="3">
        <v>17.7506775067751</v>
      </c>
      <c r="W6654" s="3">
        <v>149.738075544527</v>
      </c>
      <c r="X6654" s="3">
        <v>22.7045075125209</v>
      </c>
      <c r="Y6654" s="3"/>
      <c r="Z6654" s="3"/>
      <c r="AA6654" s="3">
        <v>0.448266015300926</v>
      </c>
      <c r="AB6654" s="3">
        <v>0.345493297899813</v>
      </c>
      <c r="AC6654" s="3">
        <v>-26.2611404343688</v>
      </c>
      <c r="AD6654" s="3">
        <v>1.35553992147993</v>
      </c>
      <c r="AE6654" s="5">
        <v>3</v>
      </c>
      <c r="AF6654" s="3">
        <v>2.48197723814782</v>
      </c>
      <c r="AG6654" s="3">
        <v>97.1320431241596</v>
      </c>
      <c r="AH6654" s="3">
        <v>75.6876130139294</v>
      </c>
      <c r="AI6654" s="3">
        <v>35.2493024586217</v>
      </c>
      <c r="AJ6654" s="3"/>
      <c r="AK6654" s="3"/>
      <c r="AL6654" s="3"/>
      <c r="AM6654" s="3"/>
      <c r="AN6654" s="5" t="s">
        <v>51</v>
      </c>
      <c r="AO6654" s="1"/>
      <c r="AP6654" s="1"/>
      <c r="AQ6654" s="1"/>
    </row>
    <row r="6655" spans="1:43">
      <c r="A6655" s="1" t="s">
        <v>16462</v>
      </c>
      <c r="B6655" s="1" t="s">
        <v>16463</v>
      </c>
      <c r="C6655" s="3">
        <v>3.36986301369863</v>
      </c>
      <c r="D6655" s="4">
        <v>43007</v>
      </c>
      <c r="E6655" s="3">
        <v>0.5443903462</v>
      </c>
      <c r="F6655" s="5" t="s">
        <v>2894</v>
      </c>
      <c r="G6655" s="5">
        <v>513</v>
      </c>
      <c r="H6655" s="5" t="s">
        <v>226</v>
      </c>
      <c r="I6655" s="3">
        <v>5.00931966449208</v>
      </c>
      <c r="J6655" s="3">
        <v>8.25035561877667</v>
      </c>
      <c r="K6655" s="3">
        <v>0.970801284444786</v>
      </c>
      <c r="L6655" s="3">
        <v>25</v>
      </c>
      <c r="M6655" s="3">
        <v>3.05640243902439</v>
      </c>
      <c r="N6655" s="3">
        <v>6.06488011283498</v>
      </c>
      <c r="O6655" s="3">
        <v>9.40205518245813</v>
      </c>
      <c r="P6655" s="3">
        <v>6.13207547169811</v>
      </c>
      <c r="Q6655" s="3">
        <v>10.8369538486761</v>
      </c>
      <c r="R6655" s="3">
        <v>15.5109489051095</v>
      </c>
      <c r="S6655" s="3">
        <v>20.7124363896081</v>
      </c>
      <c r="T6655" s="3">
        <v>25.531914893617</v>
      </c>
      <c r="U6655" s="3">
        <v>28.6856381459979</v>
      </c>
      <c r="V6655" s="3">
        <v>48.2638888888889</v>
      </c>
      <c r="W6655" s="3">
        <v>30.574601641719</v>
      </c>
      <c r="X6655" s="3">
        <v>46.0251046025105</v>
      </c>
      <c r="Y6655" s="3"/>
      <c r="Z6655" s="3"/>
      <c r="AA6655" s="3">
        <v>0.265705232930182</v>
      </c>
      <c r="AB6655" s="3">
        <v>0.298627735796687</v>
      </c>
      <c r="AC6655" s="3">
        <v>-5.23387400980763</v>
      </c>
      <c r="AD6655" s="3">
        <v>1.77347263407871</v>
      </c>
      <c r="AE6655" s="5">
        <v>4</v>
      </c>
      <c r="AF6655" s="3">
        <v>0.654293824082266</v>
      </c>
      <c r="AG6655" s="3">
        <v>18.8911665907787</v>
      </c>
      <c r="AH6655" s="3">
        <v>12.9307406779611</v>
      </c>
      <c r="AI6655" s="3">
        <v>9.26639976209163</v>
      </c>
      <c r="AJ6655" s="3"/>
      <c r="AK6655" s="3"/>
      <c r="AL6655" s="3"/>
      <c r="AM6655" s="3"/>
      <c r="AN6655" s="5" t="s">
        <v>46</v>
      </c>
      <c r="AO6655" s="1"/>
      <c r="AP6655" s="1"/>
      <c r="AQ6655" s="1"/>
    </row>
    <row r="6656" spans="1:43">
      <c r="A6656" s="1" t="s">
        <v>16464</v>
      </c>
      <c r="B6656" s="1" t="s">
        <v>16465</v>
      </c>
      <c r="C6656" s="3">
        <v>3.36986301369863</v>
      </c>
      <c r="D6656" s="4">
        <v>43007</v>
      </c>
      <c r="E6656" s="3">
        <v>4.4279589158</v>
      </c>
      <c r="F6656" s="5" t="s">
        <v>16466</v>
      </c>
      <c r="G6656" s="5">
        <v>246</v>
      </c>
      <c r="H6656" s="5" t="s">
        <v>226</v>
      </c>
      <c r="I6656" s="3">
        <v>4.96833901607403</v>
      </c>
      <c r="J6656" s="3">
        <v>8.5348506401138</v>
      </c>
      <c r="K6656" s="3">
        <v>1.41176470588235</v>
      </c>
      <c r="L6656" s="3">
        <v>12.037037037037</v>
      </c>
      <c r="M6656" s="3">
        <v>2.74135876042908</v>
      </c>
      <c r="N6656" s="3">
        <v>8.46262341325811</v>
      </c>
      <c r="O6656" s="3">
        <v>8.42767295597485</v>
      </c>
      <c r="P6656" s="3">
        <v>10.062893081761</v>
      </c>
      <c r="Q6656" s="3">
        <v>7.99298421448258</v>
      </c>
      <c r="R6656" s="3">
        <v>35.7664233576642</v>
      </c>
      <c r="S6656" s="3">
        <v>18.7873220027561</v>
      </c>
      <c r="T6656" s="3">
        <v>34.3085106382979</v>
      </c>
      <c r="U6656" s="3">
        <v>20.3462397617275</v>
      </c>
      <c r="V6656" s="3">
        <v>72.2222222222222</v>
      </c>
      <c r="W6656" s="3">
        <v>26.6405484818805</v>
      </c>
      <c r="X6656" s="3">
        <v>62.3430962343096</v>
      </c>
      <c r="Y6656" s="3"/>
      <c r="Z6656" s="3"/>
      <c r="AA6656" s="3">
        <v>0.261751241851753</v>
      </c>
      <c r="AB6656" s="3">
        <v>0.263271609593108</v>
      </c>
      <c r="AC6656" s="3">
        <v>-4.23944687045123</v>
      </c>
      <c r="AD6656" s="3">
        <v>1.92841679601418</v>
      </c>
      <c r="AE6656" s="5">
        <v>4</v>
      </c>
      <c r="AF6656" s="3">
        <v>0.526780627528054</v>
      </c>
      <c r="AG6656" s="3">
        <v>15.2842088577804</v>
      </c>
      <c r="AH6656" s="3">
        <v>9.32910389534523</v>
      </c>
      <c r="AI6656" s="3">
        <v>7.85474732009046</v>
      </c>
      <c r="AJ6656" s="3"/>
      <c r="AK6656" s="3"/>
      <c r="AL6656" s="3"/>
      <c r="AM6656" s="3"/>
      <c r="AN6656" s="5" t="s">
        <v>46</v>
      </c>
      <c r="AO6656" s="1"/>
      <c r="AP6656" s="1"/>
      <c r="AQ6656" s="1"/>
    </row>
    <row r="6657" spans="1:43">
      <c r="A6657" s="1" t="s">
        <v>16467</v>
      </c>
      <c r="B6657" s="1" t="s">
        <v>16468</v>
      </c>
      <c r="C6657" s="3">
        <v>3.43287671232877</v>
      </c>
      <c r="D6657" s="4">
        <v>42984</v>
      </c>
      <c r="E6657" s="3">
        <v>2.6385918933</v>
      </c>
      <c r="F6657" s="5" t="s">
        <v>4574</v>
      </c>
      <c r="G6657" s="5">
        <v>408</v>
      </c>
      <c r="H6657" s="5" t="s">
        <v>60</v>
      </c>
      <c r="I6657" s="3">
        <v>8.83000777403472</v>
      </c>
      <c r="J6657" s="3">
        <v>32.2420634920635</v>
      </c>
      <c r="K6657" s="3">
        <v>3.59521460286137</v>
      </c>
      <c r="L6657" s="3">
        <v>21.8600191754554</v>
      </c>
      <c r="M6657" s="3">
        <v>3.39755031698159</v>
      </c>
      <c r="N6657" s="3">
        <v>39.4658753709199</v>
      </c>
      <c r="O6657" s="3">
        <v>14.8021595024944</v>
      </c>
      <c r="P6657" s="3">
        <v>33.0628803245436</v>
      </c>
      <c r="Q6657" s="3">
        <v>23.1417680691981</v>
      </c>
      <c r="R6657" s="3">
        <v>18.848167539267</v>
      </c>
      <c r="S6657" s="3">
        <v>55.1870669745958</v>
      </c>
      <c r="T6657" s="3">
        <v>23.1884057971014</v>
      </c>
      <c r="U6657" s="3">
        <v>91.8131993605846</v>
      </c>
      <c r="V6657" s="3">
        <v>30.7300509337861</v>
      </c>
      <c r="W6657" s="3">
        <v>69.8412698412698</v>
      </c>
      <c r="X6657" s="3">
        <v>27.0454545454545</v>
      </c>
      <c r="Y6657" s="3"/>
      <c r="Z6657" s="3"/>
      <c r="AA6657" s="3">
        <v>0.275253492360138</v>
      </c>
      <c r="AB6657" s="3">
        <v>0.185601601244288</v>
      </c>
      <c r="AC6657" s="3">
        <v>-24.5267024583216</v>
      </c>
      <c r="AD6657" s="3">
        <v>0.785786902040995</v>
      </c>
      <c r="AE6657" s="5">
        <v>3</v>
      </c>
      <c r="AF6657" s="3">
        <v>1.35972903058345</v>
      </c>
      <c r="AG6657" s="3">
        <v>41.8072312070137</v>
      </c>
      <c r="AH6657" s="3">
        <v>41.9566028571634</v>
      </c>
      <c r="AI6657" s="3">
        <v>18.3085136440547</v>
      </c>
      <c r="AJ6657" s="3"/>
      <c r="AK6657" s="3"/>
      <c r="AL6657" s="3"/>
      <c r="AM6657" s="3"/>
      <c r="AN6657" s="5" t="s">
        <v>46</v>
      </c>
      <c r="AO6657" s="1"/>
      <c r="AP6657" s="1"/>
      <c r="AQ6657" s="1"/>
    </row>
    <row r="6658" spans="1:43">
      <c r="A6658" s="1" t="s">
        <v>16469</v>
      </c>
      <c r="B6658" s="1" t="s">
        <v>16470</v>
      </c>
      <c r="C6658" s="3">
        <v>3.3041095890411</v>
      </c>
      <c r="D6658" s="4">
        <v>43031</v>
      </c>
      <c r="E6658" s="3">
        <v>2.5434288016</v>
      </c>
      <c r="F6658" s="5" t="s">
        <v>16471</v>
      </c>
      <c r="G6658" s="5">
        <v>997</v>
      </c>
      <c r="H6658" s="5" t="s">
        <v>93</v>
      </c>
      <c r="I6658" s="3">
        <v>13.9625754352451</v>
      </c>
      <c r="J6658" s="3">
        <v>12.95</v>
      </c>
      <c r="K6658" s="3">
        <v>1.98142895994404</v>
      </c>
      <c r="L6658" s="3">
        <v>44.8959365708622</v>
      </c>
      <c r="M6658" s="3">
        <v>10.2389651841586</v>
      </c>
      <c r="N6658" s="3">
        <v>5.28942115768463</v>
      </c>
      <c r="O6658" s="3">
        <v>18.4307886663057</v>
      </c>
      <c r="P6658" s="3">
        <v>28.3199195171026</v>
      </c>
      <c r="Q6658" s="3">
        <v>22.9288624549244</v>
      </c>
      <c r="R6658" s="3">
        <v>31.1145510835913</v>
      </c>
      <c r="S6658" s="3">
        <v>56.123237970618</v>
      </c>
      <c r="T6658" s="3">
        <v>36.1566966649021</v>
      </c>
      <c r="U6658" s="3">
        <v>187.786426926872</v>
      </c>
      <c r="V6658" s="3">
        <v>9.08084163898117</v>
      </c>
      <c r="W6658" s="3">
        <v>179.661197528234</v>
      </c>
      <c r="X6658" s="3">
        <v>4.36953807740325</v>
      </c>
      <c r="Y6658" s="3"/>
      <c r="Z6658" s="3"/>
      <c r="AA6658" s="3">
        <v>0.168710695448169</v>
      </c>
      <c r="AB6658" s="3">
        <v>0.295200740714098</v>
      </c>
      <c r="AC6658" s="3">
        <v>-29.1243213142141</v>
      </c>
      <c r="AD6658" s="3">
        <v>1.40092800517894</v>
      </c>
      <c r="AE6658" s="5">
        <v>5</v>
      </c>
      <c r="AF6658" s="3">
        <v>3.04900758900583</v>
      </c>
      <c r="AG6658" s="3">
        <v>61.3546105798766</v>
      </c>
      <c r="AH6658" s="3">
        <v>74.7478519674059</v>
      </c>
      <c r="AI6658" s="3">
        <v>38.7625155254174</v>
      </c>
      <c r="AJ6658" s="3"/>
      <c r="AK6658" s="3"/>
      <c r="AL6658" s="3"/>
      <c r="AM6658" s="3"/>
      <c r="AN6658" s="5" t="s">
        <v>51</v>
      </c>
      <c r="AO6658" s="1"/>
      <c r="AP6658" s="1"/>
      <c r="AQ6658" s="1"/>
    </row>
    <row r="6659" spans="1:43">
      <c r="A6659" s="1" t="s">
        <v>16472</v>
      </c>
      <c r="B6659" s="1" t="s">
        <v>16473</v>
      </c>
      <c r="C6659" s="3">
        <v>3.18904109589041</v>
      </c>
      <c r="D6659" s="4">
        <v>43073</v>
      </c>
      <c r="E6659" s="3">
        <v>17.8354806367</v>
      </c>
      <c r="F6659" s="5" t="s">
        <v>4574</v>
      </c>
      <c r="G6659" s="5">
        <v>408</v>
      </c>
      <c r="H6659" s="5" t="s">
        <v>60</v>
      </c>
      <c r="I6659" s="3">
        <v>-6.89546101534081</v>
      </c>
      <c r="J6659" s="3">
        <v>97.1230158730159</v>
      </c>
      <c r="K6659" s="3">
        <v>-0.18650389962699</v>
      </c>
      <c r="L6659" s="3">
        <v>90.6040268456376</v>
      </c>
      <c r="M6659" s="3">
        <v>-7.56790704977234</v>
      </c>
      <c r="N6659" s="3">
        <v>96.0435212660732</v>
      </c>
      <c r="O6659" s="3">
        <v>-6.16083525942456</v>
      </c>
      <c r="P6659" s="3">
        <v>91.8864097363083</v>
      </c>
      <c r="Q6659" s="3">
        <v>-9.94339911274284</v>
      </c>
      <c r="R6659" s="3">
        <v>91.2041884816754</v>
      </c>
      <c r="S6659" s="3">
        <v>22.5437135720233</v>
      </c>
      <c r="T6659" s="3">
        <v>71.7391304347826</v>
      </c>
      <c r="U6659" s="3">
        <v>47.1382154461385</v>
      </c>
      <c r="V6659" s="3">
        <v>71.9864176570458</v>
      </c>
      <c r="W6659" s="3">
        <v>33.6132546527463</v>
      </c>
      <c r="X6659" s="3">
        <v>65.2272727272727</v>
      </c>
      <c r="Y6659" s="3"/>
      <c r="Z6659" s="3"/>
      <c r="AA6659" s="3">
        <v>0.0913118257895594</v>
      </c>
      <c r="AB6659" s="3">
        <v>0.0902724835858591</v>
      </c>
      <c r="AC6659" s="3">
        <v>-32.6656722778606</v>
      </c>
      <c r="AD6659" s="3">
        <v>0.309860957845835</v>
      </c>
      <c r="AE6659" s="5">
        <v>4</v>
      </c>
      <c r="AF6659" s="3">
        <v>1.10441576837482</v>
      </c>
      <c r="AG6659" s="3">
        <v>13.4733261468417</v>
      </c>
      <c r="AH6659" s="3">
        <v>25.8505957143013</v>
      </c>
      <c r="AI6659" s="3">
        <v>10.1756342767472</v>
      </c>
      <c r="AJ6659" s="3"/>
      <c r="AK6659" s="3"/>
      <c r="AL6659" s="3"/>
      <c r="AM6659" s="3"/>
      <c r="AN6659" s="5" t="s">
        <v>46</v>
      </c>
      <c r="AO6659" s="1"/>
      <c r="AP6659" s="1"/>
      <c r="AQ6659" s="1"/>
    </row>
    <row r="6660" spans="1:43">
      <c r="A6660" s="1" t="s">
        <v>16474</v>
      </c>
      <c r="B6660" s="1" t="s">
        <v>16475</v>
      </c>
      <c r="C6660" s="3">
        <v>3.24109589041096</v>
      </c>
      <c r="D6660" s="4">
        <v>43054</v>
      </c>
      <c r="E6660" s="3">
        <v>187.7061499023</v>
      </c>
      <c r="F6660" s="5" t="s">
        <v>16476</v>
      </c>
      <c r="G6660" s="5">
        <v>1184</v>
      </c>
      <c r="H6660" s="5" t="s">
        <v>93</v>
      </c>
      <c r="I6660" s="3">
        <v>11.9719407638348</v>
      </c>
      <c r="J6660" s="3">
        <v>21.75</v>
      </c>
      <c r="K6660" s="3">
        <v>4.28281068524972</v>
      </c>
      <c r="L6660" s="3">
        <v>9.61347869177403</v>
      </c>
      <c r="M6660" s="3">
        <v>7.73961301934905</v>
      </c>
      <c r="N6660" s="3">
        <v>12.9241516966068</v>
      </c>
      <c r="O6660" s="3">
        <v>16.1358124494745</v>
      </c>
      <c r="P6660" s="3">
        <v>34.9094567404427</v>
      </c>
      <c r="Q6660" s="3">
        <v>27.10980570698</v>
      </c>
      <c r="R6660" s="3">
        <v>23.8390092879257</v>
      </c>
      <c r="S6660" s="3">
        <v>59.7100392672877</v>
      </c>
      <c r="T6660" s="3">
        <v>32.1334039174166</v>
      </c>
      <c r="U6660" s="3">
        <v>139.631265834182</v>
      </c>
      <c r="V6660" s="3">
        <v>24.4739756367663</v>
      </c>
      <c r="W6660" s="3">
        <v>106.197184818386</v>
      </c>
      <c r="X6660" s="3">
        <v>27.4656679151061</v>
      </c>
      <c r="Y6660" s="3"/>
      <c r="Z6660" s="3"/>
      <c r="AA6660" s="3">
        <v>0.289872945636969</v>
      </c>
      <c r="AB6660" s="3">
        <v>0.229519914937509</v>
      </c>
      <c r="AC6660" s="3">
        <v>-28.596769676034</v>
      </c>
      <c r="AD6660" s="3">
        <v>0.952004543598104</v>
      </c>
      <c r="AE6660" s="5">
        <v>3</v>
      </c>
      <c r="AF6660" s="3">
        <v>1.89683513507458</v>
      </c>
      <c r="AG6660" s="3">
        <v>53.0437485724958</v>
      </c>
      <c r="AH6660" s="3">
        <v>60.2099317966545</v>
      </c>
      <c r="AI6660" s="3">
        <v>26.1864824154711</v>
      </c>
      <c r="AJ6660" s="3"/>
      <c r="AK6660" s="3"/>
      <c r="AL6660" s="3"/>
      <c r="AM6660" s="3"/>
      <c r="AN6660" s="5" t="s">
        <v>51</v>
      </c>
      <c r="AO6660" s="1"/>
      <c r="AP6660" s="1"/>
      <c r="AQ6660" s="1"/>
    </row>
    <row r="6661" spans="1:43">
      <c r="A6661" s="1" t="s">
        <v>16477</v>
      </c>
      <c r="B6661" s="1" t="s">
        <v>16478</v>
      </c>
      <c r="C6661" s="3">
        <v>4.29315068493151</v>
      </c>
      <c r="D6661" s="4">
        <v>42670</v>
      </c>
      <c r="E6661" s="3">
        <v>15.7697725183</v>
      </c>
      <c r="F6661" s="5" t="s">
        <v>1520</v>
      </c>
      <c r="G6661" s="5">
        <v>1568</v>
      </c>
      <c r="H6661" s="5" t="s">
        <v>60</v>
      </c>
      <c r="I6661" s="3">
        <v>10.1405009163103</v>
      </c>
      <c r="J6661" s="3">
        <v>20.4365079365079</v>
      </c>
      <c r="K6661" s="3">
        <v>4.03923831506058</v>
      </c>
      <c r="L6661" s="3">
        <v>12.464046021093</v>
      </c>
      <c r="M6661" s="3">
        <v>5.62390158172231</v>
      </c>
      <c r="N6661" s="3">
        <v>15.0346191889219</v>
      </c>
      <c r="O6661" s="3">
        <v>18.7747035573122</v>
      </c>
      <c r="P6661" s="3">
        <v>13.894523326572</v>
      </c>
      <c r="Q6661" s="3">
        <v>21.3324360699865</v>
      </c>
      <c r="R6661" s="3">
        <v>26.7015706806283</v>
      </c>
      <c r="S6661" s="3">
        <v>37.5286041189931</v>
      </c>
      <c r="T6661" s="3">
        <v>50</v>
      </c>
      <c r="U6661" s="3">
        <v>61.5591397849462</v>
      </c>
      <c r="V6661" s="3">
        <v>59.2529711375212</v>
      </c>
      <c r="W6661" s="3">
        <v>53.1860662701784</v>
      </c>
      <c r="X6661" s="3">
        <v>44.5454545454545</v>
      </c>
      <c r="Y6661" s="3"/>
      <c r="Z6661" s="3"/>
      <c r="AA6661" s="3">
        <v>0.204964844748598</v>
      </c>
      <c r="AB6661" s="3">
        <v>0.152645852065586</v>
      </c>
      <c r="AC6661" s="3">
        <v>-18.6246418338109</v>
      </c>
      <c r="AD6661" s="3">
        <v>0.818611913817799</v>
      </c>
      <c r="AE6661" s="5">
        <v>3</v>
      </c>
      <c r="AF6661" s="3">
        <v>1.03935638510556</v>
      </c>
      <c r="AG6661" s="3">
        <v>26.5029380743631</v>
      </c>
      <c r="AH6661" s="3">
        <v>30.8266467448864</v>
      </c>
      <c r="AI6661" s="3">
        <v>15.5209487261151</v>
      </c>
      <c r="AJ6661" s="3">
        <v>17.9996561277805</v>
      </c>
      <c r="AK6661" s="3"/>
      <c r="AL6661" s="3"/>
      <c r="AM6661" s="3"/>
      <c r="AN6661" s="5" t="s">
        <v>51</v>
      </c>
      <c r="AO6661" s="1"/>
      <c r="AP6661" s="1"/>
      <c r="AQ6661" s="1"/>
    </row>
    <row r="6662" spans="1:43">
      <c r="A6662" s="1" t="s">
        <v>16479</v>
      </c>
      <c r="B6662" s="1" t="s">
        <v>16480</v>
      </c>
      <c r="C6662" s="3">
        <v>3.2</v>
      </c>
      <c r="D6662" s="4">
        <v>43069</v>
      </c>
      <c r="E6662" s="3">
        <v>3.5036768284</v>
      </c>
      <c r="F6662" s="5" t="s">
        <v>16481</v>
      </c>
      <c r="G6662" s="5">
        <v>1164</v>
      </c>
      <c r="H6662" s="5" t="s">
        <v>55</v>
      </c>
      <c r="I6662" s="3">
        <v>24.0766765978976</v>
      </c>
      <c r="J6662" s="3">
        <v>0.241984271022384</v>
      </c>
      <c r="K6662" s="3">
        <v>7.57383760600447</v>
      </c>
      <c r="L6662" s="3">
        <v>0.112994350282486</v>
      </c>
      <c r="M6662" s="3">
        <v>16.8201545464168</v>
      </c>
      <c r="N6662" s="3">
        <v>0.418910831837223</v>
      </c>
      <c r="O6662" s="3">
        <v>29.2877225866916</v>
      </c>
      <c r="P6662" s="3">
        <v>10.2649006622517</v>
      </c>
      <c r="Q6662" s="3">
        <v>35.2285259159417</v>
      </c>
      <c r="R6662" s="3">
        <v>18.3689024390244</v>
      </c>
      <c r="S6662" s="3">
        <v>95.2583156404812</v>
      </c>
      <c r="T6662" s="3">
        <v>12.40234375</v>
      </c>
      <c r="U6662" s="3">
        <v>154.402950668511</v>
      </c>
      <c r="V6662" s="3">
        <v>41.3279132791328</v>
      </c>
      <c r="W6662" s="3">
        <v>125.477576871999</v>
      </c>
      <c r="X6662" s="3">
        <v>39.5659432387312</v>
      </c>
      <c r="Y6662" s="3"/>
      <c r="Z6662" s="3"/>
      <c r="AA6662" s="3">
        <v>0.381224612638815</v>
      </c>
      <c r="AB6662" s="3">
        <v>0.264953852712047</v>
      </c>
      <c r="AC6662" s="3">
        <v>-26.8979243673585</v>
      </c>
      <c r="AD6662" s="3">
        <v>1.15491959086024</v>
      </c>
      <c r="AE6662" s="5">
        <v>3</v>
      </c>
      <c r="AF6662" s="3">
        <v>2.00121767536074</v>
      </c>
      <c r="AG6662" s="3">
        <v>72.6439080400524</v>
      </c>
      <c r="AH6662" s="3">
        <v>62.4316050544787</v>
      </c>
      <c r="AI6662" s="3">
        <v>29.3418556957002</v>
      </c>
      <c r="AJ6662" s="3"/>
      <c r="AK6662" s="3"/>
      <c r="AL6662" s="3"/>
      <c r="AM6662" s="3"/>
      <c r="AN6662" s="5" t="s">
        <v>46</v>
      </c>
      <c r="AO6662" s="1"/>
      <c r="AP6662" s="1"/>
      <c r="AQ6662" s="1"/>
    </row>
    <row r="6663" spans="1:43">
      <c r="A6663" s="1" t="s">
        <v>16482</v>
      </c>
      <c r="B6663" s="1" t="s">
        <v>16483</v>
      </c>
      <c r="C6663" s="3">
        <v>3.15068493150685</v>
      </c>
      <c r="D6663" s="4">
        <v>43087</v>
      </c>
      <c r="E6663" s="3">
        <v>7.6029280679</v>
      </c>
      <c r="F6663" s="5" t="s">
        <v>16484</v>
      </c>
      <c r="G6663" s="5">
        <v>1151</v>
      </c>
      <c r="H6663" s="5" t="s">
        <v>226</v>
      </c>
      <c r="I6663" s="3">
        <v>0.574428047935036</v>
      </c>
      <c r="J6663" s="3">
        <v>84.2105263157895</v>
      </c>
      <c r="K6663" s="3">
        <v>0.197335964479521</v>
      </c>
      <c r="L6663" s="3">
        <v>73.5449735449735</v>
      </c>
      <c r="M6663" s="3">
        <v>-0.0393739541293357</v>
      </c>
      <c r="N6663" s="3">
        <v>78.984485190409</v>
      </c>
      <c r="O6663" s="3">
        <v>0.96112003248401</v>
      </c>
      <c r="P6663" s="3">
        <v>90.4088050314465</v>
      </c>
      <c r="Q6663" s="3">
        <v>4.92507529126705</v>
      </c>
      <c r="R6663" s="3">
        <v>64.5985401459854</v>
      </c>
      <c r="S6663" s="3">
        <v>9.95691764386514</v>
      </c>
      <c r="T6663" s="3">
        <v>73.4042553191489</v>
      </c>
      <c r="U6663" s="3">
        <v>23.4605796026414</v>
      </c>
      <c r="V6663" s="3">
        <v>65.2777777777778</v>
      </c>
      <c r="W6663" s="3">
        <v>31.4586776826817</v>
      </c>
      <c r="X6663" s="3">
        <v>43.5146443514644</v>
      </c>
      <c r="Y6663" s="3"/>
      <c r="Z6663" s="3"/>
      <c r="AA6663" s="3">
        <v>0.29779501152747</v>
      </c>
      <c r="AB6663" s="3">
        <v>0.402286106910675</v>
      </c>
      <c r="AC6663" s="3">
        <v>-3.35533033161563</v>
      </c>
      <c r="AD6663" s="3">
        <v>2.83959104476117</v>
      </c>
      <c r="AE6663" s="5">
        <v>1</v>
      </c>
      <c r="AF6663" s="3">
        <v>0.734116552282695</v>
      </c>
      <c r="AG6663" s="3">
        <v>8.87757618469864</v>
      </c>
      <c r="AH6663" s="3">
        <v>12.6638467470291</v>
      </c>
      <c r="AI6663" s="3">
        <v>9.20110389756152</v>
      </c>
      <c r="AJ6663" s="3"/>
      <c r="AK6663" s="3"/>
      <c r="AL6663" s="3"/>
      <c r="AM6663" s="3"/>
      <c r="AN6663" s="5" t="s">
        <v>51</v>
      </c>
      <c r="AO6663" s="1"/>
      <c r="AP6663" s="1"/>
      <c r="AQ6663" s="1"/>
    </row>
    <row r="6664" spans="1:43">
      <c r="A6664" s="1" t="s">
        <v>16485</v>
      </c>
      <c r="B6664" s="1" t="s">
        <v>16486</v>
      </c>
      <c r="C6664" s="3">
        <v>3.03013698630137</v>
      </c>
      <c r="D6664" s="4">
        <v>43131</v>
      </c>
      <c r="E6664" s="3">
        <v>128.7762399349</v>
      </c>
      <c r="F6664" s="5" t="s">
        <v>270</v>
      </c>
      <c r="G6664" s="5">
        <v>1093</v>
      </c>
      <c r="H6664" s="5" t="s">
        <v>93</v>
      </c>
      <c r="I6664" s="3">
        <v>11.7116585765988</v>
      </c>
      <c r="J6664" s="3">
        <v>22.95</v>
      </c>
      <c r="K6664" s="3">
        <v>2.88390576213455</v>
      </c>
      <c r="L6664" s="3">
        <v>30.0792864222002</v>
      </c>
      <c r="M6664" s="3">
        <v>4.73618149941539</v>
      </c>
      <c r="N6664" s="3">
        <v>31.2874251497006</v>
      </c>
      <c r="O6664" s="3">
        <v>26.1244946663157</v>
      </c>
      <c r="P6664" s="3">
        <v>9.45674044265593</v>
      </c>
      <c r="Q6664" s="3">
        <v>46.6663312875153</v>
      </c>
      <c r="R6664" s="3">
        <v>2.83797729618163</v>
      </c>
      <c r="S6664" s="3">
        <v>90.5693572713342</v>
      </c>
      <c r="T6664" s="3">
        <v>8.31127580730545</v>
      </c>
      <c r="U6664" s="3">
        <v>148.554451161957</v>
      </c>
      <c r="V6664" s="3">
        <v>20.6533776301218</v>
      </c>
      <c r="W6664" s="3">
        <v>122.373348249512</v>
      </c>
      <c r="X6664" s="3">
        <v>20.6616729088639</v>
      </c>
      <c r="Y6664" s="3"/>
      <c r="Z6664" s="3"/>
      <c r="AA6664" s="3">
        <v>0.385428152268493</v>
      </c>
      <c r="AB6664" s="3">
        <v>0.288116965567797</v>
      </c>
      <c r="AC6664" s="3">
        <v>-21.8425989927915</v>
      </c>
      <c r="AD6664" s="3">
        <v>1.39460441998874</v>
      </c>
      <c r="AE6664" s="5">
        <v>3</v>
      </c>
      <c r="AF6664" s="3">
        <v>2.17867120048025</v>
      </c>
      <c r="AG6664" s="3">
        <v>76.1208289686985</v>
      </c>
      <c r="AH6664" s="3">
        <v>63.5357938077079</v>
      </c>
      <c r="AI6664" s="3"/>
      <c r="AJ6664" s="3"/>
      <c r="AK6664" s="3"/>
      <c r="AL6664" s="3"/>
      <c r="AM6664" s="3"/>
      <c r="AN6664" s="5" t="s">
        <v>206</v>
      </c>
      <c r="AO6664" s="1"/>
      <c r="AP6664" s="1"/>
      <c r="AQ6664" s="1"/>
    </row>
    <row r="6665" spans="1:43">
      <c r="A6665" s="1" t="s">
        <v>16487</v>
      </c>
      <c r="B6665" s="1" t="s">
        <v>16488</v>
      </c>
      <c r="C6665" s="3">
        <v>2.84657534246575</v>
      </c>
      <c r="D6665" s="4">
        <v>43198</v>
      </c>
      <c r="E6665" s="3">
        <v>2.2793807485</v>
      </c>
      <c r="F6665" s="5" t="s">
        <v>16427</v>
      </c>
      <c r="G6665" s="5">
        <v>997</v>
      </c>
      <c r="H6665" s="5" t="s">
        <v>93</v>
      </c>
      <c r="I6665" s="3">
        <v>11.8881118881119</v>
      </c>
      <c r="J6665" s="3">
        <v>22.25</v>
      </c>
      <c r="K6665" s="3">
        <v>3.4941361383146</v>
      </c>
      <c r="L6665" s="3">
        <v>20.01982160555</v>
      </c>
      <c r="M6665" s="3">
        <v>7.28161423737309</v>
      </c>
      <c r="N6665" s="3">
        <v>15.1696606786427</v>
      </c>
      <c r="O6665" s="3">
        <v>18.4857083535193</v>
      </c>
      <c r="P6665" s="3">
        <v>28.169014084507</v>
      </c>
      <c r="Q6665" s="3">
        <v>41.4642207899521</v>
      </c>
      <c r="R6665" s="3">
        <v>5.36635706914345</v>
      </c>
      <c r="S6665" s="3">
        <v>80.7814149947202</v>
      </c>
      <c r="T6665" s="3">
        <v>14.2403388035998</v>
      </c>
      <c r="U6665" s="3">
        <v>116.489630753667</v>
      </c>
      <c r="V6665" s="3">
        <v>34.9944629014396</v>
      </c>
      <c r="W6665" s="3"/>
      <c r="X6665" s="3"/>
      <c r="Y6665" s="3"/>
      <c r="Z6665" s="3"/>
      <c r="AA6665" s="3">
        <v>0.41621949878204</v>
      </c>
      <c r="AB6665" s="3">
        <v>0.194748100388134</v>
      </c>
      <c r="AC6665" s="3">
        <v>-25.344105326152</v>
      </c>
      <c r="AD6665" s="3"/>
      <c r="AE6665" s="5">
        <v>4</v>
      </c>
      <c r="AF6665" s="3">
        <v>1.59598895318873</v>
      </c>
      <c r="AG6665" s="3">
        <v>64.1383645013193</v>
      </c>
      <c r="AH6665" s="3">
        <v>49.5810802797311</v>
      </c>
      <c r="AI6665" s="3"/>
      <c r="AJ6665" s="3"/>
      <c r="AK6665" s="3"/>
      <c r="AL6665" s="3"/>
      <c r="AM6665" s="3"/>
      <c r="AN6665" s="5" t="s">
        <v>51</v>
      </c>
      <c r="AO6665" s="1"/>
      <c r="AP6665" s="1"/>
      <c r="AQ6665" s="1"/>
    </row>
    <row r="6666" spans="1:43">
      <c r="A6666" s="1" t="s">
        <v>16489</v>
      </c>
      <c r="B6666" s="1" t="s">
        <v>16490</v>
      </c>
      <c r="C6666" s="3">
        <v>2.72328767123288</v>
      </c>
      <c r="D6666" s="4">
        <v>43243</v>
      </c>
      <c r="E6666" s="3">
        <v>58.8162579454</v>
      </c>
      <c r="F6666" s="5" t="s">
        <v>9306</v>
      </c>
      <c r="G6666" s="5">
        <v>995</v>
      </c>
      <c r="H6666" s="5" t="s">
        <v>60</v>
      </c>
      <c r="I6666" s="3">
        <v>9.9859616284511</v>
      </c>
      <c r="J6666" s="3">
        <v>21.2301587301587</v>
      </c>
      <c r="K6666" s="3">
        <v>-0.427875450116501</v>
      </c>
      <c r="L6666" s="3">
        <v>92.0421860019175</v>
      </c>
      <c r="M6666" s="3">
        <v>0.590601729007971</v>
      </c>
      <c r="N6666" s="3">
        <v>60.2373887240356</v>
      </c>
      <c r="O6666" s="3">
        <v>30.7084862640418</v>
      </c>
      <c r="P6666" s="3">
        <v>0.912778904665314</v>
      </c>
      <c r="Q6666" s="3">
        <v>65.3348339898706</v>
      </c>
      <c r="R6666" s="3">
        <v>0.523560209424084</v>
      </c>
      <c r="S6666" s="3">
        <v>97.4462365591398</v>
      </c>
      <c r="T6666" s="3">
        <v>2.29468599033816</v>
      </c>
      <c r="U6666" s="3">
        <v>200.678009466547</v>
      </c>
      <c r="V6666" s="3">
        <v>2.37691001697793</v>
      </c>
      <c r="W6666" s="3"/>
      <c r="X6666" s="3"/>
      <c r="Y6666" s="3"/>
      <c r="Z6666" s="3"/>
      <c r="AA6666" s="3">
        <v>0.277430748643504</v>
      </c>
      <c r="AB6666" s="3">
        <v>0.250902053600429</v>
      </c>
      <c r="AC6666" s="3">
        <v>-29.2107907551983</v>
      </c>
      <c r="AD6666" s="3"/>
      <c r="AE6666" s="5">
        <v>3</v>
      </c>
      <c r="AF6666" s="3">
        <v>2.93230281079518</v>
      </c>
      <c r="AG6666" s="3">
        <v>112.962761071674</v>
      </c>
      <c r="AH6666" s="3">
        <v>75.3512969900953</v>
      </c>
      <c r="AI6666" s="3"/>
      <c r="AJ6666" s="3"/>
      <c r="AK6666" s="3"/>
      <c r="AL6666" s="3"/>
      <c r="AM6666" s="3"/>
      <c r="AN6666" s="5" t="s">
        <v>46</v>
      </c>
      <c r="AO6666" s="1"/>
      <c r="AP6666" s="1"/>
      <c r="AQ6666" s="1"/>
    </row>
    <row r="6667" spans="1:43">
      <c r="A6667" s="1" t="s">
        <v>16491</v>
      </c>
      <c r="B6667" s="1" t="s">
        <v>16492</v>
      </c>
      <c r="C6667" s="3">
        <v>2.58904109589041</v>
      </c>
      <c r="D6667" s="4">
        <v>43292</v>
      </c>
      <c r="E6667" s="3">
        <v>0.5226061734</v>
      </c>
      <c r="F6667" s="5" t="s">
        <v>54</v>
      </c>
      <c r="G6667" s="5">
        <v>946</v>
      </c>
      <c r="H6667" s="5" t="s">
        <v>116</v>
      </c>
      <c r="I6667" s="3">
        <v>7.04734140313074</v>
      </c>
      <c r="J6667" s="3">
        <v>62.1495327102804</v>
      </c>
      <c r="K6667" s="3">
        <v>2.20245658619229</v>
      </c>
      <c r="L6667" s="3">
        <v>57.7981651376147</v>
      </c>
      <c r="M6667" s="3">
        <v>4.34916908630383</v>
      </c>
      <c r="N6667" s="3">
        <v>42.9906542056075</v>
      </c>
      <c r="O6667" s="3">
        <v>7.93660936801074</v>
      </c>
      <c r="P6667" s="3">
        <v>67</v>
      </c>
      <c r="Q6667" s="3">
        <v>11.8905670376259</v>
      </c>
      <c r="R6667" s="3">
        <v>55.5555555555556</v>
      </c>
      <c r="S6667" s="3">
        <v>39.0663592952412</v>
      </c>
      <c r="T6667" s="3">
        <v>71.7791411042945</v>
      </c>
      <c r="U6667" s="3">
        <v>64.3093385214008</v>
      </c>
      <c r="V6667" s="3">
        <v>93.2773109243697</v>
      </c>
      <c r="W6667" s="3"/>
      <c r="X6667" s="3"/>
      <c r="Y6667" s="3"/>
      <c r="Z6667" s="3"/>
      <c r="AA6667" s="3">
        <v>0.23574678892124</v>
      </c>
      <c r="AB6667" s="3">
        <v>0.274647958364023</v>
      </c>
      <c r="AC6667" s="3">
        <v>-13.7352392790553</v>
      </c>
      <c r="AD6667" s="3"/>
      <c r="AE6667" s="5">
        <v>3</v>
      </c>
      <c r="AF6667" s="3">
        <v>1.72313360165607</v>
      </c>
      <c r="AG6667" s="3">
        <v>27.6619571079077</v>
      </c>
      <c r="AH6667" s="3">
        <v>30.3223930934363</v>
      </c>
      <c r="AI6667" s="3"/>
      <c r="AJ6667" s="3"/>
      <c r="AK6667" s="3"/>
      <c r="AL6667" s="3"/>
      <c r="AM6667" s="3"/>
      <c r="AN6667" s="5" t="s">
        <v>46</v>
      </c>
      <c r="AO6667" s="1"/>
      <c r="AP6667" s="1"/>
      <c r="AQ6667" s="1"/>
    </row>
    <row r="6668" spans="1:43">
      <c r="A6668" s="1" t="s">
        <v>16493</v>
      </c>
      <c r="B6668" s="1" t="s">
        <v>16494</v>
      </c>
      <c r="C6668" s="3">
        <v>2.45205479452055</v>
      </c>
      <c r="D6668" s="4">
        <v>43342</v>
      </c>
      <c r="E6668" s="3">
        <v>1.7824536236</v>
      </c>
      <c r="F6668" s="5" t="s">
        <v>4375</v>
      </c>
      <c r="G6668" s="5">
        <v>896</v>
      </c>
      <c r="H6668" s="5" t="s">
        <v>60</v>
      </c>
      <c r="I6668" s="3">
        <v>5.55859636319406</v>
      </c>
      <c r="J6668" s="3">
        <v>55.0595238095238</v>
      </c>
      <c r="K6668" s="3">
        <v>2.30460921843687</v>
      </c>
      <c r="L6668" s="3">
        <v>49.3767976989454</v>
      </c>
      <c r="M6668" s="3">
        <v>2.05197554092191</v>
      </c>
      <c r="N6668" s="3">
        <v>51.137487636004</v>
      </c>
      <c r="O6668" s="3">
        <v>6.73348911572992</v>
      </c>
      <c r="P6668" s="3">
        <v>59.2292089249493</v>
      </c>
      <c r="Q6668" s="3">
        <v>13.7865477907434</v>
      </c>
      <c r="R6668" s="3">
        <v>48.3769633507853</v>
      </c>
      <c r="S6668" s="3">
        <v>41.3666720964326</v>
      </c>
      <c r="T6668" s="3">
        <v>46.3768115942029</v>
      </c>
      <c r="U6668" s="3">
        <v>72.9818616703209</v>
      </c>
      <c r="V6668" s="3">
        <v>49.7453310696095</v>
      </c>
      <c r="W6668" s="3"/>
      <c r="X6668" s="3"/>
      <c r="Y6668" s="3"/>
      <c r="Z6668" s="3"/>
      <c r="AA6668" s="3">
        <v>0.232383541887801</v>
      </c>
      <c r="AB6668" s="3">
        <v>0.25869071960683</v>
      </c>
      <c r="AC6668" s="3">
        <v>-14.4983378664249</v>
      </c>
      <c r="AD6668" s="3"/>
      <c r="AE6668" s="5">
        <v>3</v>
      </c>
      <c r="AF6668" s="3">
        <v>1.89779649077903</v>
      </c>
      <c r="AG6668" s="3">
        <v>28.3953538440229</v>
      </c>
      <c r="AH6668" s="3">
        <v>35.3151677132844</v>
      </c>
      <c r="AI6668" s="3"/>
      <c r="AJ6668" s="3"/>
      <c r="AK6668" s="3"/>
      <c r="AL6668" s="3"/>
      <c r="AM6668" s="3"/>
      <c r="AN6668" s="5" t="s">
        <v>46</v>
      </c>
      <c r="AO6668" s="1"/>
      <c r="AP6668" s="1"/>
      <c r="AQ6668" s="1"/>
    </row>
    <row r="6669" spans="1:43">
      <c r="A6669" s="1" t="s">
        <v>16495</v>
      </c>
      <c r="B6669" s="1" t="s">
        <v>16496</v>
      </c>
      <c r="C6669" s="3">
        <v>2.43287671232877</v>
      </c>
      <c r="D6669" s="4">
        <v>43349</v>
      </c>
      <c r="E6669" s="3">
        <v>20.6264267009</v>
      </c>
      <c r="F6669" s="5" t="s">
        <v>16497</v>
      </c>
      <c r="G6669" s="5">
        <v>889</v>
      </c>
      <c r="H6669" s="5" t="s">
        <v>55</v>
      </c>
      <c r="I6669" s="3">
        <v>14.0662951850264</v>
      </c>
      <c r="J6669" s="3">
        <v>23.5329703569268</v>
      </c>
      <c r="K6669" s="3">
        <v>2.24769467213114</v>
      </c>
      <c r="L6669" s="3">
        <v>57.4576271186441</v>
      </c>
      <c r="M6669" s="3">
        <v>11.1521058127393</v>
      </c>
      <c r="N6669" s="3">
        <v>8.25852782764812</v>
      </c>
      <c r="O6669" s="3">
        <v>23.7751937984496</v>
      </c>
      <c r="P6669" s="3">
        <v>26.4900662251656</v>
      </c>
      <c r="Q6669" s="3">
        <v>21.5052126930979</v>
      </c>
      <c r="R6669" s="3">
        <v>55.9451219512195</v>
      </c>
      <c r="S6669" s="3">
        <v>46.9859401108275</v>
      </c>
      <c r="T6669" s="3">
        <v>78.3203125</v>
      </c>
      <c r="U6669" s="3">
        <v>98.0907300137366</v>
      </c>
      <c r="V6669" s="3">
        <v>76.8292682926829</v>
      </c>
      <c r="W6669" s="3"/>
      <c r="X6669" s="3"/>
      <c r="Y6669" s="3"/>
      <c r="Z6669" s="3"/>
      <c r="AA6669" s="3">
        <v>0.210621176638002</v>
      </c>
      <c r="AB6669" s="3">
        <v>0.356568985343531</v>
      </c>
      <c r="AC6669" s="3">
        <v>-19.1932059447983</v>
      </c>
      <c r="AD6669" s="3"/>
      <c r="AE6669" s="5">
        <v>2</v>
      </c>
      <c r="AF6669" s="3">
        <v>2.23466737442094</v>
      </c>
      <c r="AG6669" s="3">
        <v>47.7987355032195</v>
      </c>
      <c r="AH6669" s="3">
        <v>40.5213172820347</v>
      </c>
      <c r="AI6669" s="3"/>
      <c r="AJ6669" s="3"/>
      <c r="AK6669" s="3"/>
      <c r="AL6669" s="3"/>
      <c r="AM6669" s="3"/>
      <c r="AN6669" s="5" t="s">
        <v>1266</v>
      </c>
      <c r="AO6669" s="1"/>
      <c r="AP6669" s="1"/>
      <c r="AQ6669" s="1"/>
    </row>
    <row r="6670" spans="1:43">
      <c r="A6670" s="1" t="s">
        <v>16498</v>
      </c>
      <c r="B6670" s="1" t="s">
        <v>16499</v>
      </c>
      <c r="C6670" s="3">
        <v>2.03013698630137</v>
      </c>
      <c r="D6670" s="4">
        <v>43496</v>
      </c>
      <c r="E6670" s="3">
        <v>11.0446384717</v>
      </c>
      <c r="F6670" s="5" t="s">
        <v>2755</v>
      </c>
      <c r="G6670" s="5">
        <v>742</v>
      </c>
      <c r="H6670" s="5" t="s">
        <v>55</v>
      </c>
      <c r="I6670" s="3">
        <v>9.99390615478368</v>
      </c>
      <c r="J6670" s="3">
        <v>52.8735632183908</v>
      </c>
      <c r="K6670" s="3">
        <v>2.68183665176759</v>
      </c>
      <c r="L6670" s="3">
        <v>47.5706214689266</v>
      </c>
      <c r="M6670" s="3">
        <v>4.34387645552894</v>
      </c>
      <c r="N6670" s="3">
        <v>58.0490724117295</v>
      </c>
      <c r="O6670" s="3">
        <v>13.0076650214698</v>
      </c>
      <c r="P6670" s="3">
        <v>73.841059602649</v>
      </c>
      <c r="Q6670" s="3">
        <v>14.5150787713104</v>
      </c>
      <c r="R6670" s="3">
        <v>75.5335365853659</v>
      </c>
      <c r="S6670" s="3">
        <v>53.9348824714738</v>
      </c>
      <c r="T6670" s="3">
        <v>68.45703125</v>
      </c>
      <c r="U6670" s="3">
        <v>60.5547444039404</v>
      </c>
      <c r="V6670" s="3">
        <v>93.3604336043361</v>
      </c>
      <c r="W6670" s="3"/>
      <c r="X6670" s="3"/>
      <c r="Y6670" s="3"/>
      <c r="Z6670" s="3"/>
      <c r="AA6670" s="3">
        <v>0.307675630619854</v>
      </c>
      <c r="AB6670" s="3">
        <v>0.365601491042934</v>
      </c>
      <c r="AC6670" s="3">
        <v>-12.5567047722736</v>
      </c>
      <c r="AD6670" s="3"/>
      <c r="AE6670" s="5">
        <v>3</v>
      </c>
      <c r="AF6670" s="3">
        <v>1.87870289458885</v>
      </c>
      <c r="AG6670" s="3">
        <v>43.133266148116</v>
      </c>
      <c r="AH6670" s="3"/>
      <c r="AI6670" s="3"/>
      <c r="AJ6670" s="3"/>
      <c r="AK6670" s="3"/>
      <c r="AL6670" s="3"/>
      <c r="AM6670" s="3"/>
      <c r="AN6670" s="5" t="s">
        <v>46</v>
      </c>
      <c r="AO6670" s="1"/>
      <c r="AP6670" s="1"/>
      <c r="AQ6670" s="1"/>
    </row>
    <row r="6671" spans="1:43">
      <c r="A6671" s="1" t="s">
        <v>16500</v>
      </c>
      <c r="B6671" s="1" t="s">
        <v>16501</v>
      </c>
      <c r="C6671" s="3">
        <v>2.18630136986301</v>
      </c>
      <c r="D6671" s="4">
        <v>43439</v>
      </c>
      <c r="E6671" s="3">
        <v>14.2457649694</v>
      </c>
      <c r="F6671" s="5" t="s">
        <v>16502</v>
      </c>
      <c r="G6671" s="5">
        <v>799</v>
      </c>
      <c r="H6671" s="5" t="s">
        <v>55</v>
      </c>
      <c r="I6671" s="3">
        <v>19.8853496295495</v>
      </c>
      <c r="J6671" s="3">
        <v>2.66182698124622</v>
      </c>
      <c r="K6671" s="3">
        <v>2.85343107688025</v>
      </c>
      <c r="L6671" s="3">
        <v>44.5197740112994</v>
      </c>
      <c r="M6671" s="3">
        <v>15.98995395563</v>
      </c>
      <c r="N6671" s="3">
        <v>0.658288450029922</v>
      </c>
      <c r="O6671" s="3">
        <v>21.0043668122271</v>
      </c>
      <c r="P6671" s="3">
        <v>40.1324503311258</v>
      </c>
      <c r="Q6671" s="3">
        <v>32.0624329798642</v>
      </c>
      <c r="R6671" s="3">
        <v>26.8292682926829</v>
      </c>
      <c r="S6671" s="3">
        <v>117.047641531001</v>
      </c>
      <c r="T6671" s="3">
        <v>2.83203125</v>
      </c>
      <c r="U6671" s="3">
        <v>199.200679396721</v>
      </c>
      <c r="V6671" s="3">
        <v>15.4471544715447</v>
      </c>
      <c r="W6671" s="3"/>
      <c r="X6671" s="3"/>
      <c r="Y6671" s="3"/>
      <c r="Z6671" s="3"/>
      <c r="AA6671" s="3">
        <v>0.472614043779521</v>
      </c>
      <c r="AB6671" s="3">
        <v>0.793119759239074</v>
      </c>
      <c r="AC6671" s="3">
        <v>-11.8127995489146</v>
      </c>
      <c r="AD6671" s="3"/>
      <c r="AE6671" s="5">
        <v>1</v>
      </c>
      <c r="AF6671" s="3">
        <v>4.35485396976783</v>
      </c>
      <c r="AG6671" s="3">
        <v>104.673094782082</v>
      </c>
      <c r="AH6671" s="3">
        <v>73.8964257715661</v>
      </c>
      <c r="AI6671" s="3"/>
      <c r="AJ6671" s="3"/>
      <c r="AK6671" s="3"/>
      <c r="AL6671" s="3"/>
      <c r="AM6671" s="3"/>
      <c r="AN6671" s="5" t="s">
        <v>1266</v>
      </c>
      <c r="AO6671" s="1"/>
      <c r="AP6671" s="1"/>
      <c r="AQ6671" s="1"/>
    </row>
    <row r="6672" spans="1:43">
      <c r="A6672" s="1" t="s">
        <v>16503</v>
      </c>
      <c r="B6672" s="1" t="s">
        <v>16504</v>
      </c>
      <c r="C6672" s="3">
        <v>2.27671232876712</v>
      </c>
      <c r="D6672" s="4">
        <v>43406</v>
      </c>
      <c r="E6672" s="3">
        <v>29.2847908112</v>
      </c>
      <c r="F6672" s="5" t="s">
        <v>989</v>
      </c>
      <c r="G6672" s="5">
        <v>273</v>
      </c>
      <c r="H6672" s="5" t="s">
        <v>93</v>
      </c>
      <c r="I6672" s="3">
        <v>13.1018730013705</v>
      </c>
      <c r="J6672" s="3">
        <v>15.75</v>
      </c>
      <c r="K6672" s="3">
        <v>2.87115136909462</v>
      </c>
      <c r="L6672" s="3">
        <v>30.4261645193261</v>
      </c>
      <c r="M6672" s="3">
        <v>6.4814416584233</v>
      </c>
      <c r="N6672" s="3">
        <v>20.8582834331337</v>
      </c>
      <c r="O6672" s="3">
        <v>21.6190990813971</v>
      </c>
      <c r="P6672" s="3">
        <v>18.9134808853119</v>
      </c>
      <c r="Q6672" s="3">
        <v>39.4424105885666</v>
      </c>
      <c r="R6672" s="3">
        <v>6.75954592363261</v>
      </c>
      <c r="S6672" s="3">
        <v>70.5801295301089</v>
      </c>
      <c r="T6672" s="3">
        <v>21.7046056114346</v>
      </c>
      <c r="U6672" s="3">
        <v>138.539358319684</v>
      </c>
      <c r="V6672" s="3">
        <v>24.8062015503876</v>
      </c>
      <c r="W6672" s="3"/>
      <c r="X6672" s="3"/>
      <c r="Y6672" s="3"/>
      <c r="Z6672" s="3"/>
      <c r="AA6672" s="3">
        <v>0.329005849655131</v>
      </c>
      <c r="AB6672" s="3">
        <v>0.461242394837768</v>
      </c>
      <c r="AC6672" s="3">
        <v>-20.3276582075169</v>
      </c>
      <c r="AD6672" s="3"/>
      <c r="AE6672" s="5">
        <v>2</v>
      </c>
      <c r="AF6672" s="3">
        <v>3.42298247814741</v>
      </c>
      <c r="AG6672" s="3">
        <v>58.8260943613699</v>
      </c>
      <c r="AH6672" s="3">
        <v>58.6761748720006</v>
      </c>
      <c r="AI6672" s="3"/>
      <c r="AJ6672" s="3"/>
      <c r="AK6672" s="3"/>
      <c r="AL6672" s="3"/>
      <c r="AM6672" s="3"/>
      <c r="AN6672" s="5" t="s">
        <v>1266</v>
      </c>
      <c r="AO6672" s="1"/>
      <c r="AP6672" s="1"/>
      <c r="AQ6672" s="1"/>
    </row>
    <row r="6673" spans="1:43">
      <c r="A6673" s="1" t="s">
        <v>16505</v>
      </c>
      <c r="B6673" s="1" t="s">
        <v>16506</v>
      </c>
      <c r="C6673" s="3">
        <v>2.19178082191781</v>
      </c>
      <c r="D6673" s="4">
        <v>43437</v>
      </c>
      <c r="E6673" s="3">
        <v>0.2170402503</v>
      </c>
      <c r="F6673" s="5" t="s">
        <v>14359</v>
      </c>
      <c r="G6673" s="5">
        <v>801</v>
      </c>
      <c r="H6673" s="5" t="s">
        <v>60</v>
      </c>
      <c r="I6673" s="3">
        <v>10.600683491062</v>
      </c>
      <c r="J6673" s="3">
        <v>18.452380952381</v>
      </c>
      <c r="K6673" s="3">
        <v>3.88271604938271</v>
      </c>
      <c r="L6673" s="3">
        <v>14.7651006711409</v>
      </c>
      <c r="M6673" s="3">
        <v>5.79619035644685</v>
      </c>
      <c r="N6673" s="3">
        <v>12.7596439169139</v>
      </c>
      <c r="O6673" s="3">
        <v>18.2642304989459</v>
      </c>
      <c r="P6673" s="3">
        <v>16.1257606490872</v>
      </c>
      <c r="Q6673" s="3">
        <v>24.8442136498516</v>
      </c>
      <c r="R6673" s="3">
        <v>14.869109947644</v>
      </c>
      <c r="S6673" s="3">
        <v>37.6042518397383</v>
      </c>
      <c r="T6673" s="3">
        <v>49.8792270531401</v>
      </c>
      <c r="U6673" s="3">
        <v>59.6376399165244</v>
      </c>
      <c r="V6673" s="3">
        <v>60.9507640067912</v>
      </c>
      <c r="W6673" s="3"/>
      <c r="X6673" s="3"/>
      <c r="Y6673" s="3"/>
      <c r="Z6673" s="3"/>
      <c r="AA6673" s="3">
        <v>0.213268673871175</v>
      </c>
      <c r="AB6673" s="3">
        <v>0.290355270915812</v>
      </c>
      <c r="AC6673" s="3">
        <v>-18.8653347567485</v>
      </c>
      <c r="AD6673" s="3"/>
      <c r="AE6673" s="5">
        <v>3</v>
      </c>
      <c r="AF6673" s="3">
        <v>1.90514230000595</v>
      </c>
      <c r="AG6673" s="3">
        <v>27.0301543065286</v>
      </c>
      <c r="AH6673" s="3">
        <v>29.5638620078874</v>
      </c>
      <c r="AI6673" s="3"/>
      <c r="AJ6673" s="3"/>
      <c r="AK6673" s="3"/>
      <c r="AL6673" s="3"/>
      <c r="AM6673" s="3"/>
      <c r="AN6673" s="5" t="s">
        <v>46</v>
      </c>
      <c r="AO6673" s="1"/>
      <c r="AP6673" s="1"/>
      <c r="AQ6673" s="1"/>
    </row>
    <row r="6674" spans="1:43">
      <c r="A6674" s="1" t="s">
        <v>16507</v>
      </c>
      <c r="B6674" s="1" t="s">
        <v>16508</v>
      </c>
      <c r="C6674" s="3">
        <v>2.04931506849315</v>
      </c>
      <c r="D6674" s="4">
        <v>43489</v>
      </c>
      <c r="E6674" s="3">
        <v>0.2582974335</v>
      </c>
      <c r="F6674" s="5" t="s">
        <v>10321</v>
      </c>
      <c r="G6674" s="5">
        <v>749</v>
      </c>
      <c r="H6674" s="5" t="s">
        <v>60</v>
      </c>
      <c r="I6674" s="3">
        <v>0.99826689774698</v>
      </c>
      <c r="J6674" s="3">
        <v>78.968253968254</v>
      </c>
      <c r="K6674" s="3">
        <v>0.984265613086573</v>
      </c>
      <c r="L6674" s="3">
        <v>70.2780441035475</v>
      </c>
      <c r="M6674" s="3">
        <v>-2.47021020216896</v>
      </c>
      <c r="N6674" s="3">
        <v>80.4154302670623</v>
      </c>
      <c r="O6674" s="3">
        <v>0.0686860361288627</v>
      </c>
      <c r="P6674" s="3">
        <v>80.7302231237322</v>
      </c>
      <c r="Q6674" s="3">
        <v>-1.57411160653965</v>
      </c>
      <c r="R6674" s="3">
        <v>76.9633507853403</v>
      </c>
      <c r="S6674" s="3">
        <v>33.1961967452916</v>
      </c>
      <c r="T6674" s="3">
        <v>55.5555555555556</v>
      </c>
      <c r="U6674" s="3">
        <v>45.6463061081676</v>
      </c>
      <c r="V6674" s="3">
        <v>73.1748726655348</v>
      </c>
      <c r="W6674" s="3"/>
      <c r="X6674" s="3"/>
      <c r="Y6674" s="3"/>
      <c r="Z6674" s="3"/>
      <c r="AA6674" s="3">
        <v>0.185672293583767</v>
      </c>
      <c r="AB6674" s="3">
        <v>0.19212971782957</v>
      </c>
      <c r="AC6674" s="3">
        <v>-16.0204892696282</v>
      </c>
      <c r="AD6674" s="3"/>
      <c r="AE6674" s="5">
        <v>2</v>
      </c>
      <c r="AF6674" s="3">
        <v>1.56075529624773</v>
      </c>
      <c r="AG6674" s="3">
        <v>23.4779567224116</v>
      </c>
      <c r="AH6674" s="3"/>
      <c r="AI6674" s="3"/>
      <c r="AJ6674" s="3"/>
      <c r="AK6674" s="3"/>
      <c r="AL6674" s="3"/>
      <c r="AM6674" s="3">
        <v>1000</v>
      </c>
      <c r="AN6674" s="5" t="s">
        <v>56</v>
      </c>
      <c r="AO6674" s="1"/>
      <c r="AP6674" s="1"/>
      <c r="AQ6674" s="1"/>
    </row>
    <row r="6675" spans="1:43">
      <c r="A6675" s="1" t="s">
        <v>16509</v>
      </c>
      <c r="B6675" s="1" t="s">
        <v>16510</v>
      </c>
      <c r="C6675" s="3">
        <v>2.03013698630137</v>
      </c>
      <c r="D6675" s="4">
        <v>43496</v>
      </c>
      <c r="E6675" s="3">
        <v>12.0765210956</v>
      </c>
      <c r="F6675" s="5" t="s">
        <v>12970</v>
      </c>
      <c r="G6675" s="5">
        <v>742</v>
      </c>
      <c r="H6675" s="5" t="s">
        <v>55</v>
      </c>
      <c r="I6675" s="3">
        <v>11.2499283626569</v>
      </c>
      <c r="J6675" s="3">
        <v>43.0127041742287</v>
      </c>
      <c r="K6675" s="3">
        <v>3.50306584910691</v>
      </c>
      <c r="L6675" s="3">
        <v>30.1129943502825</v>
      </c>
      <c r="M6675" s="3">
        <v>7.49210919762999</v>
      </c>
      <c r="N6675" s="3">
        <v>29.2040694195093</v>
      </c>
      <c r="O6675" s="3">
        <v>16.2116858237548</v>
      </c>
      <c r="P6675" s="3">
        <v>61.0596026490066</v>
      </c>
      <c r="Q6675" s="3">
        <v>16.078261703919</v>
      </c>
      <c r="R6675" s="3">
        <v>71.875</v>
      </c>
      <c r="S6675" s="3">
        <v>63.2891249755685</v>
      </c>
      <c r="T6675" s="3">
        <v>53.7109375</v>
      </c>
      <c r="U6675" s="3">
        <v>126.1331309156</v>
      </c>
      <c r="V6675" s="3">
        <v>60.0271002710027</v>
      </c>
      <c r="W6675" s="3"/>
      <c r="X6675" s="3"/>
      <c r="Y6675" s="3"/>
      <c r="Z6675" s="3"/>
      <c r="AA6675" s="3">
        <v>0.331084794717</v>
      </c>
      <c r="AB6675" s="3">
        <v>0.61598214484931</v>
      </c>
      <c r="AC6675" s="3">
        <v>-12.9551227773074</v>
      </c>
      <c r="AD6675" s="3"/>
      <c r="AE6675" s="5">
        <v>1</v>
      </c>
      <c r="AF6675" s="3">
        <v>3.21918155013967</v>
      </c>
      <c r="AG6675" s="3">
        <v>59.207939048387</v>
      </c>
      <c r="AH6675" s="3"/>
      <c r="AI6675" s="3"/>
      <c r="AJ6675" s="3"/>
      <c r="AK6675" s="3"/>
      <c r="AL6675" s="3"/>
      <c r="AM6675" s="3"/>
      <c r="AN6675" s="5" t="s">
        <v>1266</v>
      </c>
      <c r="AO6675" s="1"/>
      <c r="AP6675" s="1"/>
      <c r="AQ6675" s="1"/>
    </row>
    <row r="6676" spans="1:43">
      <c r="A6676" s="1" t="s">
        <v>16511</v>
      </c>
      <c r="B6676" s="1" t="s">
        <v>16512</v>
      </c>
      <c r="C6676" s="3">
        <v>1.68767123287671</v>
      </c>
      <c r="D6676" s="4">
        <v>43621</v>
      </c>
      <c r="E6676" s="3">
        <v>0.0265324263</v>
      </c>
      <c r="F6676" s="5" t="s">
        <v>3304</v>
      </c>
      <c r="G6676" s="5">
        <v>617</v>
      </c>
      <c r="H6676" s="5" t="s">
        <v>116</v>
      </c>
      <c r="I6676" s="3">
        <v>-1.7810686411847</v>
      </c>
      <c r="J6676" s="3">
        <v>98.5981308411215</v>
      </c>
      <c r="K6676" s="3">
        <v>1.28985656794965</v>
      </c>
      <c r="L6676" s="3">
        <v>73.8532110091743</v>
      </c>
      <c r="M6676" s="3">
        <v>-2.36721702804854</v>
      </c>
      <c r="N6676" s="3">
        <v>98.5981308411215</v>
      </c>
      <c r="O6676" s="3">
        <v>-3.79300205821817</v>
      </c>
      <c r="P6676" s="3">
        <v>98</v>
      </c>
      <c r="Q6676" s="3">
        <v>-7.21240192834862</v>
      </c>
      <c r="R6676" s="3">
        <v>97.8835978835979</v>
      </c>
      <c r="S6676" s="3">
        <v>0.718243381900267</v>
      </c>
      <c r="T6676" s="3">
        <v>98.159509202454</v>
      </c>
      <c r="U6676" s="3"/>
      <c r="V6676" s="3"/>
      <c r="W6676" s="3"/>
      <c r="X6676" s="3"/>
      <c r="Y6676" s="3"/>
      <c r="Z6676" s="3"/>
      <c r="AA6676" s="3">
        <v>0.00771397843621408</v>
      </c>
      <c r="AB6676" s="3">
        <v>-0.0268340849539442</v>
      </c>
      <c r="AC6676" s="3">
        <v>-13.9550518632347</v>
      </c>
      <c r="AD6676" s="3"/>
      <c r="AE6676" s="5">
        <v>3</v>
      </c>
      <c r="AF6676" s="3">
        <v>-0.113685937578478</v>
      </c>
      <c r="AG6676" s="3">
        <v>-3.45635305415332</v>
      </c>
      <c r="AH6676" s="3"/>
      <c r="AI6676" s="3"/>
      <c r="AJ6676" s="3"/>
      <c r="AK6676" s="3"/>
      <c r="AL6676" s="3"/>
      <c r="AM6676" s="3"/>
      <c r="AN6676" s="5" t="s">
        <v>46</v>
      </c>
      <c r="AO6676" s="1"/>
      <c r="AP6676" s="1"/>
      <c r="AQ6676" s="1"/>
    </row>
    <row r="6677" spans="1:43">
      <c r="A6677" s="1" t="s">
        <v>16513</v>
      </c>
      <c r="B6677" s="1" t="s">
        <v>16514</v>
      </c>
      <c r="C6677" s="3">
        <v>1.47671232876712</v>
      </c>
      <c r="D6677" s="4">
        <v>43698</v>
      </c>
      <c r="E6677" s="3">
        <v>0.3387733162</v>
      </c>
      <c r="F6677" s="5" t="s">
        <v>10321</v>
      </c>
      <c r="G6677" s="5">
        <v>540</v>
      </c>
      <c r="H6677" s="5" t="s">
        <v>60</v>
      </c>
      <c r="I6677" s="3">
        <v>8.6092715231788</v>
      </c>
      <c r="J6677" s="3">
        <v>34.6230158730159</v>
      </c>
      <c r="K6677" s="3">
        <v>3.22414900449583</v>
      </c>
      <c r="L6677" s="3">
        <v>37.2003835091083</v>
      </c>
      <c r="M6677" s="3">
        <v>3.4167685477125</v>
      </c>
      <c r="N6677" s="3">
        <v>38.8724035608309</v>
      </c>
      <c r="O6677" s="3">
        <v>14.6689497716895</v>
      </c>
      <c r="P6677" s="3">
        <v>34.4827586206897</v>
      </c>
      <c r="Q6677" s="3">
        <v>20.5249343832021</v>
      </c>
      <c r="R6677" s="3">
        <v>30.1570680628272</v>
      </c>
      <c r="S6677" s="3">
        <v>51.0526315789474</v>
      </c>
      <c r="T6677" s="3">
        <v>29.5893719806763</v>
      </c>
      <c r="U6677" s="3"/>
      <c r="V6677" s="3"/>
      <c r="W6677" s="3"/>
      <c r="X6677" s="3"/>
      <c r="Y6677" s="3"/>
      <c r="Z6677" s="3"/>
      <c r="AA6677" s="3">
        <v>0.265666832171005</v>
      </c>
      <c r="AB6677" s="3">
        <v>0.398298927252245</v>
      </c>
      <c r="AC6677" s="3">
        <v>-14.6033129904098</v>
      </c>
      <c r="AD6677" s="3"/>
      <c r="AE6677" s="5">
        <v>1</v>
      </c>
      <c r="AF6677" s="3">
        <v>2.58548924235441</v>
      </c>
      <c r="AG6677" s="3">
        <v>42.1125680385592</v>
      </c>
      <c r="AH6677" s="3"/>
      <c r="AI6677" s="3"/>
      <c r="AJ6677" s="3"/>
      <c r="AK6677" s="3"/>
      <c r="AL6677" s="3"/>
      <c r="AM6677" s="3"/>
      <c r="AN6677" s="5" t="s">
        <v>46</v>
      </c>
      <c r="AO6677" s="1"/>
      <c r="AP6677" s="1"/>
      <c r="AQ6677" s="1"/>
    </row>
    <row r="6678" spans="1:43">
      <c r="A6678" s="1" t="s">
        <v>16515</v>
      </c>
      <c r="B6678" s="1" t="s">
        <v>16516</v>
      </c>
      <c r="C6678" s="3">
        <v>1.43835616438356</v>
      </c>
      <c r="D6678" s="4">
        <v>43712</v>
      </c>
      <c r="E6678" s="3">
        <v>49.7105401169</v>
      </c>
      <c r="F6678" s="5" t="s">
        <v>16517</v>
      </c>
      <c r="G6678" s="5">
        <v>526</v>
      </c>
      <c r="H6678" s="5" t="s">
        <v>55</v>
      </c>
      <c r="I6678" s="3">
        <v>25.8066440031013</v>
      </c>
      <c r="J6678" s="3">
        <v>0.181488203266788</v>
      </c>
      <c r="K6678" s="3">
        <v>3.79373124046645</v>
      </c>
      <c r="L6678" s="3">
        <v>24.2937853107345</v>
      </c>
      <c r="M6678" s="3">
        <v>18.2134050661287</v>
      </c>
      <c r="N6678" s="3">
        <v>0.119688809096349</v>
      </c>
      <c r="O6678" s="3">
        <v>35.3654623628313</v>
      </c>
      <c r="P6678" s="3">
        <v>1.72185430463576</v>
      </c>
      <c r="Q6678" s="3">
        <v>39.9177500663306</v>
      </c>
      <c r="R6678" s="3">
        <v>10.5182926829268</v>
      </c>
      <c r="S6678" s="3">
        <v>99.2067239588252</v>
      </c>
      <c r="T6678" s="3">
        <v>9.375</v>
      </c>
      <c r="U6678" s="3"/>
      <c r="V6678" s="3"/>
      <c r="W6678" s="3"/>
      <c r="X6678" s="3"/>
      <c r="Y6678" s="3"/>
      <c r="Z6678" s="3"/>
      <c r="AA6678" s="3">
        <v>0.420327719130604</v>
      </c>
      <c r="AB6678" s="3">
        <v>0.775530350432196</v>
      </c>
      <c r="AC6678" s="3">
        <v>-9.83576971665765</v>
      </c>
      <c r="AD6678" s="3"/>
      <c r="AE6678" s="5">
        <v>1</v>
      </c>
      <c r="AF6678" s="3">
        <v>4.28119580478057</v>
      </c>
      <c r="AG6678" s="3">
        <v>87.6689970329445</v>
      </c>
      <c r="AH6678" s="3"/>
      <c r="AI6678" s="3"/>
      <c r="AJ6678" s="3"/>
      <c r="AK6678" s="3"/>
      <c r="AL6678" s="3"/>
      <c r="AM6678" s="3"/>
      <c r="AN6678" s="5" t="s">
        <v>1266</v>
      </c>
      <c r="AO6678" s="1"/>
      <c r="AP6678" s="1"/>
      <c r="AQ6678" s="1"/>
    </row>
    <row r="6679" spans="1:43">
      <c r="A6679" s="1" t="s">
        <v>16518</v>
      </c>
      <c r="B6679" s="1" t="s">
        <v>16519</v>
      </c>
      <c r="C6679" s="3">
        <v>1.43835616438356</v>
      </c>
      <c r="D6679" s="4">
        <v>43712</v>
      </c>
      <c r="E6679" s="3">
        <v>38.7565221499</v>
      </c>
      <c r="F6679" s="5" t="s">
        <v>10348</v>
      </c>
      <c r="G6679" s="5">
        <v>526</v>
      </c>
      <c r="H6679" s="5" t="s">
        <v>55</v>
      </c>
      <c r="I6679" s="3">
        <v>19.0080020322622</v>
      </c>
      <c r="J6679" s="3">
        <v>4.05323653962492</v>
      </c>
      <c r="K6679" s="3">
        <v>4.09977223487583</v>
      </c>
      <c r="L6679" s="3">
        <v>18.4180790960452</v>
      </c>
      <c r="M6679" s="3">
        <v>9.3481939662718</v>
      </c>
      <c r="N6679" s="3">
        <v>15.4997007779773</v>
      </c>
      <c r="O6679" s="3">
        <v>31.6865776528461</v>
      </c>
      <c r="P6679" s="3">
        <v>5.82781456953642</v>
      </c>
      <c r="Q6679" s="3">
        <v>38.8588366061504</v>
      </c>
      <c r="R6679" s="3">
        <v>11.6615853658537</v>
      </c>
      <c r="S6679" s="3">
        <v>72.2968002942258</v>
      </c>
      <c r="T6679" s="3">
        <v>39.6484375</v>
      </c>
      <c r="U6679" s="3"/>
      <c r="V6679" s="3"/>
      <c r="W6679" s="3"/>
      <c r="X6679" s="3"/>
      <c r="Y6679" s="3"/>
      <c r="Z6679" s="3"/>
      <c r="AA6679" s="3">
        <v>0.285899856881948</v>
      </c>
      <c r="AB6679" s="3">
        <v>0.443111325760745</v>
      </c>
      <c r="AC6679" s="3">
        <v>-17.8577699736611</v>
      </c>
      <c r="AD6679" s="3"/>
      <c r="AE6679" s="5">
        <v>1</v>
      </c>
      <c r="AF6679" s="3">
        <v>3.58269412474561</v>
      </c>
      <c r="AG6679" s="3">
        <v>62.6303477937352</v>
      </c>
      <c r="AH6679" s="3"/>
      <c r="AI6679" s="3"/>
      <c r="AJ6679" s="3"/>
      <c r="AK6679" s="3"/>
      <c r="AL6679" s="3"/>
      <c r="AM6679" s="3"/>
      <c r="AN6679" s="5" t="s">
        <v>1266</v>
      </c>
      <c r="AO6679" s="1"/>
      <c r="AP6679" s="1"/>
      <c r="AQ6679" s="1"/>
    </row>
    <row r="6680" spans="1:43">
      <c r="A6680" s="1" t="s">
        <v>16520</v>
      </c>
      <c r="B6680" s="1" t="s">
        <v>16521</v>
      </c>
      <c r="C6680" s="3">
        <v>1.2027397260274</v>
      </c>
      <c r="D6680" s="4">
        <v>43798</v>
      </c>
      <c r="E6680" s="3">
        <v>0.4504074665</v>
      </c>
      <c r="F6680" s="5" t="s">
        <v>1955</v>
      </c>
      <c r="G6680" s="5">
        <v>440</v>
      </c>
      <c r="H6680" s="5" t="s">
        <v>116</v>
      </c>
      <c r="I6680" s="3">
        <v>-1.95939732616539</v>
      </c>
      <c r="J6680" s="3">
        <v>99.0654205607477</v>
      </c>
      <c r="K6680" s="3">
        <v>-0.280595726311247</v>
      </c>
      <c r="L6680" s="3">
        <v>96.7889908256881</v>
      </c>
      <c r="M6680" s="3">
        <v>-4.79461464486881</v>
      </c>
      <c r="N6680" s="3">
        <v>100</v>
      </c>
      <c r="O6680" s="3">
        <v>0.71942446043164</v>
      </c>
      <c r="P6680" s="3">
        <v>93</v>
      </c>
      <c r="Q6680" s="3">
        <v>2.74277242401778</v>
      </c>
      <c r="R6680" s="3">
        <v>76.7195767195767</v>
      </c>
      <c r="S6680" s="3">
        <v>42.6806670784435</v>
      </c>
      <c r="T6680" s="3">
        <v>65.0306748466258</v>
      </c>
      <c r="U6680" s="3"/>
      <c r="V6680" s="3"/>
      <c r="W6680" s="3"/>
      <c r="X6680" s="3"/>
      <c r="Y6680" s="3"/>
      <c r="Z6680" s="3"/>
      <c r="AA6680" s="3">
        <v>0.223868270060016</v>
      </c>
      <c r="AB6680" s="3">
        <v>0.281629032747621</v>
      </c>
      <c r="AC6680" s="3">
        <v>-11.1397479954181</v>
      </c>
      <c r="AD6680" s="3"/>
      <c r="AE6680" s="5">
        <v>2</v>
      </c>
      <c r="AF6680" s="3">
        <v>2.42793587225734</v>
      </c>
      <c r="AG6680" s="3">
        <v>35.4365188772037</v>
      </c>
      <c r="AH6680" s="3"/>
      <c r="AI6680" s="3"/>
      <c r="AJ6680" s="3"/>
      <c r="AK6680" s="3"/>
      <c r="AL6680" s="3"/>
      <c r="AM6680" s="3"/>
      <c r="AN6680" s="5" t="s">
        <v>46</v>
      </c>
      <c r="AO6680" s="1"/>
      <c r="AP6680" s="1"/>
      <c r="AQ6680" s="1"/>
    </row>
    <row r="6681" spans="1:43">
      <c r="A6681" s="1" t="s">
        <v>16522</v>
      </c>
      <c r="B6681" s="1" t="s">
        <v>16523</v>
      </c>
      <c r="C6681" s="3">
        <v>1.14794520547945</v>
      </c>
      <c r="D6681" s="4">
        <v>43818</v>
      </c>
      <c r="E6681" s="3">
        <v>3.9460588194</v>
      </c>
      <c r="F6681" s="5" t="s">
        <v>10321</v>
      </c>
      <c r="G6681" s="5">
        <v>420</v>
      </c>
      <c r="H6681" s="5" t="s">
        <v>60</v>
      </c>
      <c r="I6681" s="3">
        <v>14.1747572815534</v>
      </c>
      <c r="J6681" s="3">
        <v>2.67857142857143</v>
      </c>
      <c r="K6681" s="3">
        <v>5.36490008688097</v>
      </c>
      <c r="L6681" s="3">
        <v>2.10930009587728</v>
      </c>
      <c r="M6681" s="3">
        <v>6.89142290530491</v>
      </c>
      <c r="N6681" s="3">
        <v>7.81404549950544</v>
      </c>
      <c r="O6681" s="3">
        <v>25.454192797569</v>
      </c>
      <c r="P6681" s="3">
        <v>3.04259634888438</v>
      </c>
      <c r="Q6681" s="3">
        <v>43.0551459746387</v>
      </c>
      <c r="R6681" s="3">
        <v>1.78010471204188</v>
      </c>
      <c r="S6681" s="3">
        <v>108.757396449704</v>
      </c>
      <c r="T6681" s="3">
        <v>1.08695652173913</v>
      </c>
      <c r="U6681" s="3"/>
      <c r="V6681" s="3"/>
      <c r="W6681" s="3"/>
      <c r="X6681" s="3"/>
      <c r="Y6681" s="3"/>
      <c r="Z6681" s="3"/>
      <c r="AA6681" s="3">
        <v>0.431001593593975</v>
      </c>
      <c r="AB6681" s="3">
        <v>0.618826483831121</v>
      </c>
      <c r="AC6681" s="3">
        <v>-18.892380204242</v>
      </c>
      <c r="AD6681" s="3"/>
      <c r="AE6681" s="5">
        <v>3</v>
      </c>
      <c r="AF6681" s="3">
        <v>4.68418648048036</v>
      </c>
      <c r="AG6681" s="3">
        <v>82.825205955843</v>
      </c>
      <c r="AH6681" s="3"/>
      <c r="AI6681" s="3"/>
      <c r="AJ6681" s="3"/>
      <c r="AK6681" s="3"/>
      <c r="AL6681" s="3"/>
      <c r="AM6681" s="3"/>
      <c r="AN6681" s="5" t="s">
        <v>46</v>
      </c>
      <c r="AO6681" s="1"/>
      <c r="AP6681" s="1"/>
      <c r="AQ6681" s="1"/>
    </row>
    <row r="6682" spans="1:43">
      <c r="A6682" s="1" t="s">
        <v>16524</v>
      </c>
      <c r="B6682" s="1" t="s">
        <v>16525</v>
      </c>
      <c r="C6682" s="3">
        <v>1.06027397260274</v>
      </c>
      <c r="D6682" s="4">
        <v>43850</v>
      </c>
      <c r="E6682" s="3">
        <v>19.7384736063</v>
      </c>
      <c r="F6682" s="5" t="s">
        <v>10348</v>
      </c>
      <c r="G6682" s="5">
        <v>388</v>
      </c>
      <c r="H6682" s="5" t="s">
        <v>55</v>
      </c>
      <c r="I6682" s="3">
        <v>18.7571628676939</v>
      </c>
      <c r="J6682" s="3">
        <v>4.3557168784029</v>
      </c>
      <c r="K6682" s="3">
        <v>4.59847465231046</v>
      </c>
      <c r="L6682" s="3">
        <v>10.8474576271186</v>
      </c>
      <c r="M6682" s="3">
        <v>8.86593124379851</v>
      </c>
      <c r="N6682" s="3">
        <v>18.3123877917415</v>
      </c>
      <c r="O6682" s="3">
        <v>32.9342170907277</v>
      </c>
      <c r="P6682" s="3">
        <v>4.03973509933775</v>
      </c>
      <c r="Q6682" s="3">
        <v>43.7755338009713</v>
      </c>
      <c r="R6682" s="3">
        <v>7.16463414634146</v>
      </c>
      <c r="S6682" s="3">
        <v>84.783039429364</v>
      </c>
      <c r="T6682" s="3">
        <v>22.0703125</v>
      </c>
      <c r="U6682" s="3"/>
      <c r="V6682" s="3"/>
      <c r="W6682" s="3"/>
      <c r="X6682" s="3"/>
      <c r="Y6682" s="3"/>
      <c r="Z6682" s="3"/>
      <c r="AA6682" s="3">
        <v>0.323884680461486</v>
      </c>
      <c r="AB6682" s="3">
        <v>0.55691631433334</v>
      </c>
      <c r="AC6682" s="3">
        <v>-17.4665391969407</v>
      </c>
      <c r="AD6682" s="3"/>
      <c r="AE6682" s="5">
        <v>1</v>
      </c>
      <c r="AF6682" s="3">
        <v>4.68776028484997</v>
      </c>
      <c r="AG6682" s="3"/>
      <c r="AH6682" s="3"/>
      <c r="AI6682" s="3"/>
      <c r="AJ6682" s="3"/>
      <c r="AK6682" s="3"/>
      <c r="AL6682" s="3"/>
      <c r="AM6682" s="3"/>
      <c r="AN6682" s="5" t="s">
        <v>1266</v>
      </c>
      <c r="AO6682" s="1"/>
      <c r="AP6682" s="1"/>
      <c r="AQ6682" s="1"/>
    </row>
    <row r="6683" spans="1:43">
      <c r="A6683" s="1" t="s">
        <v>16526</v>
      </c>
      <c r="B6683" s="1" t="s">
        <v>16527</v>
      </c>
      <c r="C6683" s="3">
        <v>0.972602739726027</v>
      </c>
      <c r="D6683" s="4">
        <v>43882</v>
      </c>
      <c r="E6683" s="3">
        <v>64.0427752078</v>
      </c>
      <c r="F6683" s="5" t="s">
        <v>16528</v>
      </c>
      <c r="G6683" s="5">
        <v>356</v>
      </c>
      <c r="H6683" s="5" t="s">
        <v>55</v>
      </c>
      <c r="I6683" s="3">
        <v>4.82662753880609</v>
      </c>
      <c r="J6683" s="3">
        <v>79.7338173018754</v>
      </c>
      <c r="K6683" s="3">
        <v>1.68551951457038</v>
      </c>
      <c r="L6683" s="3">
        <v>67.683615819209</v>
      </c>
      <c r="M6683" s="3">
        <v>2.47621923599577</v>
      </c>
      <c r="N6683" s="3">
        <v>73.0101735487732</v>
      </c>
      <c r="O6683" s="3">
        <v>7.65326354191451</v>
      </c>
      <c r="P6683" s="3">
        <v>87.0198675496689</v>
      </c>
      <c r="Q6683" s="3">
        <v>11.8582612278533</v>
      </c>
      <c r="R6683" s="3">
        <v>82.469512195122</v>
      </c>
      <c r="S6683" s="3"/>
      <c r="T6683" s="3"/>
      <c r="U6683" s="3"/>
      <c r="V6683" s="3"/>
      <c r="W6683" s="3"/>
      <c r="X6683" s="3"/>
      <c r="Y6683" s="3"/>
      <c r="Z6683" s="3"/>
      <c r="AA6683" s="3">
        <v>0.281051135978445</v>
      </c>
      <c r="AB6683" s="3">
        <v>0.487689097107145</v>
      </c>
      <c r="AC6683" s="3">
        <v>-5.6462639749055</v>
      </c>
      <c r="AD6683" s="3"/>
      <c r="AE6683" s="5">
        <v>1</v>
      </c>
      <c r="AF6683" s="3">
        <v>2.50221397256342</v>
      </c>
      <c r="AG6683" s="3"/>
      <c r="AH6683" s="3"/>
      <c r="AI6683" s="3"/>
      <c r="AJ6683" s="3"/>
      <c r="AK6683" s="3"/>
      <c r="AL6683" s="3"/>
      <c r="AM6683" s="3"/>
      <c r="AN6683" s="5" t="s">
        <v>1266</v>
      </c>
      <c r="AO6683" s="1"/>
      <c r="AP6683" s="1"/>
      <c r="AQ6683" s="1"/>
    </row>
    <row r="6684" spans="1:43">
      <c r="A6684" s="1" t="s">
        <v>16529</v>
      </c>
      <c r="B6684" s="1" t="s">
        <v>16530</v>
      </c>
      <c r="C6684" s="3">
        <v>0.934246575342466</v>
      </c>
      <c r="D6684" s="4">
        <v>43896</v>
      </c>
      <c r="E6684" s="3">
        <v>37.9983264168</v>
      </c>
      <c r="F6684" s="5" t="s">
        <v>7086</v>
      </c>
      <c r="G6684" s="5">
        <v>342</v>
      </c>
      <c r="H6684" s="5" t="s">
        <v>55</v>
      </c>
      <c r="I6684" s="3">
        <v>15.1841517857143</v>
      </c>
      <c r="J6684" s="3">
        <v>16.8784029038113</v>
      </c>
      <c r="K6684" s="3">
        <v>3.83841432739711</v>
      </c>
      <c r="L6684" s="3">
        <v>23.1638418079096</v>
      </c>
      <c r="M6684" s="3">
        <v>8.66543827322979</v>
      </c>
      <c r="N6684" s="3">
        <v>19.9281867145422</v>
      </c>
      <c r="O6684" s="3">
        <v>27.1780653111522</v>
      </c>
      <c r="P6684" s="3">
        <v>15.4966887417219</v>
      </c>
      <c r="Q6684" s="3">
        <v>40.033921302578</v>
      </c>
      <c r="R6684" s="3">
        <v>10.3658536585366</v>
      </c>
      <c r="S6684" s="3"/>
      <c r="T6684" s="3"/>
      <c r="U6684" s="3"/>
      <c r="V6684" s="3"/>
      <c r="W6684" s="3"/>
      <c r="X6684" s="3"/>
      <c r="Y6684" s="3"/>
      <c r="Z6684" s="3"/>
      <c r="AA6684" s="3">
        <v>0.51247542226881</v>
      </c>
      <c r="AB6684" s="3">
        <v>1.31744739494384</v>
      </c>
      <c r="AC6684" s="3">
        <v>-7.37688963861675</v>
      </c>
      <c r="AD6684" s="3"/>
      <c r="AE6684" s="5">
        <v>1</v>
      </c>
      <c r="AF6684" s="3">
        <v>6.39703650688034</v>
      </c>
      <c r="AG6684" s="3"/>
      <c r="AH6684" s="3"/>
      <c r="AI6684" s="3"/>
      <c r="AJ6684" s="3"/>
      <c r="AK6684" s="3"/>
      <c r="AL6684" s="3"/>
      <c r="AM6684" s="3"/>
      <c r="AN6684" s="5" t="s">
        <v>1266</v>
      </c>
      <c r="AO6684" s="1"/>
      <c r="AP6684" s="1"/>
      <c r="AQ6684" s="1"/>
    </row>
    <row r="6685" spans="1:43">
      <c r="A6685" s="1" t="s">
        <v>16531</v>
      </c>
      <c r="B6685" s="1" t="s">
        <v>16532</v>
      </c>
      <c r="C6685" s="3">
        <v>3.98356164383562</v>
      </c>
      <c r="D6685" s="4">
        <v>42783</v>
      </c>
      <c r="E6685" s="3">
        <v>1.4168007503</v>
      </c>
      <c r="F6685" s="5" t="s">
        <v>468</v>
      </c>
      <c r="G6685" s="5">
        <v>1455</v>
      </c>
      <c r="H6685" s="5" t="s">
        <v>50</v>
      </c>
      <c r="I6685" s="3">
        <v>0.26780483722486</v>
      </c>
      <c r="J6685" s="3">
        <v>24.8771773112997</v>
      </c>
      <c r="K6685" s="3">
        <v>0.0751754092883293</v>
      </c>
      <c r="L6685" s="3">
        <v>5.93182824258521</v>
      </c>
      <c r="M6685" s="3">
        <v>0.0250459175154416</v>
      </c>
      <c r="N6685" s="3">
        <v>31.4781834372217</v>
      </c>
      <c r="O6685" s="3">
        <v>0.175585284280949</v>
      </c>
      <c r="P6685" s="3">
        <v>82.9145728643216</v>
      </c>
      <c r="Q6685" s="3">
        <v>1.53389830508475</v>
      </c>
      <c r="R6685" s="3">
        <v>12.6991791405118</v>
      </c>
      <c r="S6685" s="3">
        <v>4.09209383145092</v>
      </c>
      <c r="T6685" s="3">
        <v>3.78531073446328</v>
      </c>
      <c r="U6685" s="3">
        <v>13.4349555008521</v>
      </c>
      <c r="V6685" s="3">
        <v>1.62538699690402</v>
      </c>
      <c r="W6685" s="3">
        <v>22.678554230884</v>
      </c>
      <c r="X6685" s="3">
        <v>1.61812297734628</v>
      </c>
      <c r="Y6685" s="3"/>
      <c r="Z6685" s="3"/>
      <c r="AA6685" s="3">
        <v>0.173882322655792</v>
      </c>
      <c r="AB6685" s="3">
        <v>0.730213526371518</v>
      </c>
      <c r="AC6685" s="3">
        <v>-1.88901015867685</v>
      </c>
      <c r="AD6685" s="3">
        <v>3.72544997446401</v>
      </c>
      <c r="AE6685" s="5">
        <v>2</v>
      </c>
      <c r="AF6685" s="3">
        <v>0.578981841190961</v>
      </c>
      <c r="AG6685" s="3">
        <v>5.37194246953736</v>
      </c>
      <c r="AH6685" s="3">
        <v>6.93437791637475</v>
      </c>
      <c r="AI6685" s="3">
        <v>7.19665320900655</v>
      </c>
      <c r="AJ6685" s="3"/>
      <c r="AK6685" s="3"/>
      <c r="AL6685" s="3"/>
      <c r="AM6685" s="3">
        <v>5</v>
      </c>
      <c r="AN6685" s="5" t="s">
        <v>51</v>
      </c>
      <c r="AO6685" s="1"/>
      <c r="AP6685" s="1"/>
      <c r="AQ6685" s="1"/>
    </row>
    <row r="6686" spans="1:43">
      <c r="A6686" s="1" t="s">
        <v>16533</v>
      </c>
      <c r="B6686" s="1" t="s">
        <v>16534</v>
      </c>
      <c r="C6686" s="3">
        <v>3.50958904109589</v>
      </c>
      <c r="D6686" s="4">
        <v>42956</v>
      </c>
      <c r="E6686" s="3">
        <v>0.3028332267</v>
      </c>
      <c r="F6686" s="5" t="s">
        <v>5040</v>
      </c>
      <c r="G6686" s="5">
        <v>1282</v>
      </c>
      <c r="H6686" s="5" t="s">
        <v>205</v>
      </c>
      <c r="I6686" s="3">
        <v>-0.360315066197417</v>
      </c>
      <c r="J6686" s="3">
        <v>85.3932584269663</v>
      </c>
      <c r="K6686" s="3">
        <v>-0.0924214417744815</v>
      </c>
      <c r="L6686" s="3">
        <v>90.3703703703704</v>
      </c>
      <c r="M6686" s="3">
        <v>-0.418725399882748</v>
      </c>
      <c r="N6686" s="3">
        <v>83.955223880597</v>
      </c>
      <c r="O6686" s="3">
        <v>0.822452094285233</v>
      </c>
      <c r="P6686" s="3">
        <v>31.1284046692607</v>
      </c>
      <c r="Q6686" s="3">
        <v>0.694385638072655</v>
      </c>
      <c r="R6686" s="3">
        <v>85.3982300884956</v>
      </c>
      <c r="S6686" s="3">
        <v>-0.159529806884972</v>
      </c>
      <c r="T6686" s="3">
        <v>90.3846153846154</v>
      </c>
      <c r="U6686" s="3">
        <v>4.62824461064672</v>
      </c>
      <c r="V6686" s="3">
        <v>70.3703703703704</v>
      </c>
      <c r="W6686" s="3">
        <v>17.2220031545741</v>
      </c>
      <c r="X6686" s="3">
        <v>16</v>
      </c>
      <c r="Y6686" s="3"/>
      <c r="Z6686" s="3"/>
      <c r="AA6686" s="3">
        <v>-0.0568988830250825</v>
      </c>
      <c r="AB6686" s="3">
        <v>0.261452899593269</v>
      </c>
      <c r="AC6686" s="3">
        <v>-5.05576813482049</v>
      </c>
      <c r="AD6686" s="3">
        <v>1.07387199724757</v>
      </c>
      <c r="AE6686" s="5">
        <v>5</v>
      </c>
      <c r="AF6686" s="3">
        <v>0.441048158382865</v>
      </c>
      <c r="AG6686" s="3">
        <v>2.24104692286549</v>
      </c>
      <c r="AH6686" s="3">
        <v>2.24868773657405</v>
      </c>
      <c r="AI6686" s="3">
        <v>5.59559060501285</v>
      </c>
      <c r="AJ6686" s="3"/>
      <c r="AK6686" s="3"/>
      <c r="AL6686" s="3"/>
      <c r="AM6686" s="3"/>
      <c r="AN6686" s="5" t="s">
        <v>46</v>
      </c>
      <c r="AO6686" s="1"/>
      <c r="AP6686" s="1"/>
      <c r="AQ6686" s="1"/>
    </row>
    <row r="6687" spans="1:43">
      <c r="A6687" s="1" t="s">
        <v>16535</v>
      </c>
      <c r="B6687" s="1" t="s">
        <v>16536</v>
      </c>
      <c r="C6687" s="3">
        <v>2.60547945205479</v>
      </c>
      <c r="D6687" s="4">
        <v>43286</v>
      </c>
      <c r="E6687" s="3">
        <v>124.1630166507</v>
      </c>
      <c r="F6687" s="5" t="s">
        <v>12651</v>
      </c>
      <c r="G6687" s="5">
        <v>952</v>
      </c>
      <c r="H6687" s="5" t="s">
        <v>93</v>
      </c>
      <c r="I6687" s="3">
        <v>1.70854271356783</v>
      </c>
      <c r="J6687" s="3">
        <v>83.6</v>
      </c>
      <c r="K6687" s="3">
        <v>1.14483009267672</v>
      </c>
      <c r="L6687" s="3">
        <v>63.7264618434093</v>
      </c>
      <c r="M6687" s="3">
        <v>1.60642570281125</v>
      </c>
      <c r="N6687" s="3">
        <v>61.4770459081836</v>
      </c>
      <c r="O6687" s="3">
        <v>2.70320140234338</v>
      </c>
      <c r="P6687" s="3">
        <v>87.6760563380282</v>
      </c>
      <c r="Q6687" s="3">
        <v>2.22222222222222</v>
      </c>
      <c r="R6687" s="3">
        <v>91.0216718266254</v>
      </c>
      <c r="S6687" s="3">
        <v>0.297324083250731</v>
      </c>
      <c r="T6687" s="3">
        <v>99.5235574377978</v>
      </c>
      <c r="U6687" s="3">
        <v>7.41026630644539</v>
      </c>
      <c r="V6687" s="3">
        <v>99.0033222591362</v>
      </c>
      <c r="W6687" s="3"/>
      <c r="X6687" s="3"/>
      <c r="Y6687" s="3"/>
      <c r="Z6687" s="3"/>
      <c r="AA6687" s="3">
        <v>-0.0586673747463677</v>
      </c>
      <c r="AB6687" s="3">
        <v>0.222642304698975</v>
      </c>
      <c r="AC6687" s="3">
        <v>-3.51348928923545</v>
      </c>
      <c r="AD6687" s="3"/>
      <c r="AE6687" s="5">
        <v>3</v>
      </c>
      <c r="AF6687" s="3">
        <v>0.324453533380422</v>
      </c>
      <c r="AG6687" s="3">
        <v>1.65896701453969</v>
      </c>
      <c r="AH6687" s="3">
        <v>3.69951270080946</v>
      </c>
      <c r="AI6687" s="3"/>
      <c r="AJ6687" s="3"/>
      <c r="AK6687" s="3"/>
      <c r="AL6687" s="3"/>
      <c r="AM6687" s="3"/>
      <c r="AN6687" s="5" t="s">
        <v>51</v>
      </c>
      <c r="AO6687" s="1"/>
      <c r="AP6687" s="1"/>
      <c r="AQ6687" s="1"/>
    </row>
    <row r="6688" spans="1:43">
      <c r="A6688" s="1" t="s">
        <v>16537</v>
      </c>
      <c r="B6688" s="1" t="s">
        <v>16538</v>
      </c>
      <c r="C6688" s="3">
        <v>2.60547945205479</v>
      </c>
      <c r="D6688" s="4">
        <v>43286</v>
      </c>
      <c r="E6688" s="3">
        <v>175.1415887835</v>
      </c>
      <c r="F6688" s="5" t="s">
        <v>16539</v>
      </c>
      <c r="G6688" s="5">
        <v>952</v>
      </c>
      <c r="H6688" s="5" t="s">
        <v>93</v>
      </c>
      <c r="I6688" s="3">
        <v>6.20958381694578</v>
      </c>
      <c r="J6688" s="3">
        <v>47.8</v>
      </c>
      <c r="K6688" s="3">
        <v>1.77961388734408</v>
      </c>
      <c r="L6688" s="3">
        <v>47.8196233894945</v>
      </c>
      <c r="M6688" s="3">
        <v>4.6052094390463</v>
      </c>
      <c r="N6688" s="3">
        <v>31.686626746507</v>
      </c>
      <c r="O6688" s="3">
        <v>8.65988125530109</v>
      </c>
      <c r="P6688" s="3">
        <v>54.5774647887324</v>
      </c>
      <c r="Q6688" s="3">
        <v>9.47701247649974</v>
      </c>
      <c r="R6688" s="3">
        <v>62.0227038183695</v>
      </c>
      <c r="S6688" s="3">
        <v>16.9847502511186</v>
      </c>
      <c r="T6688" s="3">
        <v>83.0068819481207</v>
      </c>
      <c r="U6688" s="3">
        <v>23.19453793634</v>
      </c>
      <c r="V6688" s="3">
        <v>91.6943521594684</v>
      </c>
      <c r="W6688" s="3"/>
      <c r="X6688" s="3"/>
      <c r="Y6688" s="3"/>
      <c r="Z6688" s="3"/>
      <c r="AA6688" s="3">
        <v>0.301026838259355</v>
      </c>
      <c r="AB6688" s="3">
        <v>0.458467289549214</v>
      </c>
      <c r="AC6688" s="3">
        <v>-4.23919906196446</v>
      </c>
      <c r="AD6688" s="3"/>
      <c r="AE6688" s="5">
        <v>3</v>
      </c>
      <c r="AF6688" s="3">
        <v>0.728770230328051</v>
      </c>
      <c r="AG6688" s="3">
        <v>14.9636953854104</v>
      </c>
      <c r="AH6688" s="3">
        <v>10.5372423182581</v>
      </c>
      <c r="AI6688" s="3"/>
      <c r="AJ6688" s="3"/>
      <c r="AK6688" s="3"/>
      <c r="AL6688" s="3"/>
      <c r="AM6688" s="3"/>
      <c r="AN6688" s="5" t="s">
        <v>51</v>
      </c>
      <c r="AO6688" s="1"/>
      <c r="AP6688" s="1"/>
      <c r="AQ6688" s="1"/>
    </row>
    <row r="6689" spans="1:43">
      <c r="A6689" s="1" t="s">
        <v>16540</v>
      </c>
      <c r="B6689" s="1" t="s">
        <v>16541</v>
      </c>
      <c r="C6689" s="3">
        <v>2.60547945205479</v>
      </c>
      <c r="D6689" s="4">
        <v>43286</v>
      </c>
      <c r="E6689" s="3">
        <v>141.6025086884</v>
      </c>
      <c r="F6689" s="5" t="s">
        <v>16542</v>
      </c>
      <c r="G6689" s="5">
        <v>952</v>
      </c>
      <c r="H6689" s="5" t="s">
        <v>93</v>
      </c>
      <c r="I6689" s="3">
        <v>5.44717506967317</v>
      </c>
      <c r="J6689" s="3">
        <v>51</v>
      </c>
      <c r="K6689" s="3">
        <v>1.96815026541446</v>
      </c>
      <c r="L6689" s="3">
        <v>45.1437066402379</v>
      </c>
      <c r="M6689" s="3">
        <v>4.09337223843267</v>
      </c>
      <c r="N6689" s="3">
        <v>35.0299401197605</v>
      </c>
      <c r="O6689" s="3">
        <v>7.57301628327732</v>
      </c>
      <c r="P6689" s="3">
        <v>57.7464788732394</v>
      </c>
      <c r="Q6689" s="3">
        <v>11.9419042495966</v>
      </c>
      <c r="R6689" s="3">
        <v>53.5603715170279</v>
      </c>
      <c r="S6689" s="3">
        <v>15.7397107897664</v>
      </c>
      <c r="T6689" s="3">
        <v>85.283218634198</v>
      </c>
      <c r="U6689" s="3">
        <v>21.5655729724467</v>
      </c>
      <c r="V6689" s="3">
        <v>92.6356589147287</v>
      </c>
      <c r="W6689" s="3"/>
      <c r="X6689" s="3"/>
      <c r="Y6689" s="3"/>
      <c r="Z6689" s="3"/>
      <c r="AA6689" s="3">
        <v>0.299364835162888</v>
      </c>
      <c r="AB6689" s="3">
        <v>0.460565278279533</v>
      </c>
      <c r="AC6689" s="3">
        <v>-4.61187214611872</v>
      </c>
      <c r="AD6689" s="3"/>
      <c r="AE6689" s="5">
        <v>1</v>
      </c>
      <c r="AF6689" s="3">
        <v>0.646216491129181</v>
      </c>
      <c r="AG6689" s="3">
        <v>14.6409145758325</v>
      </c>
      <c r="AH6689" s="3">
        <v>9.59048966948248</v>
      </c>
      <c r="AI6689" s="3"/>
      <c r="AJ6689" s="3"/>
      <c r="AK6689" s="3"/>
      <c r="AL6689" s="3"/>
      <c r="AM6689" s="3"/>
      <c r="AN6689" s="5" t="s">
        <v>51</v>
      </c>
      <c r="AO6689" s="1"/>
      <c r="AP6689" s="1"/>
      <c r="AQ6689" s="1"/>
    </row>
    <row r="6690" spans="1:43">
      <c r="A6690" s="1" t="s">
        <v>16543</v>
      </c>
      <c r="B6690" s="1" t="s">
        <v>16544</v>
      </c>
      <c r="C6690" s="3">
        <v>4.20547945205479</v>
      </c>
      <c r="D6690" s="4">
        <v>42702</v>
      </c>
      <c r="E6690" s="3">
        <v>0.2911541388</v>
      </c>
      <c r="F6690" s="5" t="s">
        <v>10957</v>
      </c>
      <c r="G6690" s="5">
        <v>471</v>
      </c>
      <c r="H6690" s="5" t="s">
        <v>213</v>
      </c>
      <c r="I6690" s="3">
        <v>-0.650033457604449</v>
      </c>
      <c r="J6690" s="3">
        <v>66.2337662337662</v>
      </c>
      <c r="K6690" s="3">
        <v>-0.0288572527895526</v>
      </c>
      <c r="L6690" s="3">
        <v>48.0519480519481</v>
      </c>
      <c r="M6690" s="3">
        <v>0.289491460001919</v>
      </c>
      <c r="N6690" s="3">
        <v>35.0649350649351</v>
      </c>
      <c r="O6690" s="3">
        <v>-0.678516819571876</v>
      </c>
      <c r="P6690" s="3">
        <v>68.9189189189189</v>
      </c>
      <c r="Q6690" s="3">
        <v>-4.66886809759679</v>
      </c>
      <c r="R6690" s="3">
        <v>74.3243243243243</v>
      </c>
      <c r="S6690" s="3">
        <v>-4.58134410576571</v>
      </c>
      <c r="T6690" s="3">
        <v>73.4375</v>
      </c>
      <c r="U6690" s="3">
        <v>5.63065352169935</v>
      </c>
      <c r="V6690" s="3">
        <v>59.1836734693878</v>
      </c>
      <c r="W6690" s="3">
        <v>11.8007745266781</v>
      </c>
      <c r="X6690" s="3">
        <v>40.8163265306122</v>
      </c>
      <c r="Y6690" s="3"/>
      <c r="Z6690" s="3"/>
      <c r="AA6690" s="3">
        <v>-0.159601082517784</v>
      </c>
      <c r="AB6690" s="3">
        <v>0.110560349062745</v>
      </c>
      <c r="AC6690" s="3">
        <v>-6.51560651560651</v>
      </c>
      <c r="AD6690" s="3">
        <v>0.580334908883137</v>
      </c>
      <c r="AE6690" s="5">
        <v>4</v>
      </c>
      <c r="AF6690" s="3">
        <v>0.324162439330485</v>
      </c>
      <c r="AG6690" s="3">
        <v>-3.40511727966242</v>
      </c>
      <c r="AH6690" s="3">
        <v>2.23838307373829</v>
      </c>
      <c r="AI6690" s="3">
        <v>2.48522852951734</v>
      </c>
      <c r="AJ6690" s="3">
        <v>0.898104589244642</v>
      </c>
      <c r="AK6690" s="3"/>
      <c r="AL6690" s="3"/>
      <c r="AM6690" s="3">
        <v>50</v>
      </c>
      <c r="AN6690" s="5" t="s">
        <v>56</v>
      </c>
      <c r="AO6690" s="1"/>
      <c r="AP6690" s="1"/>
      <c r="AQ6690" s="1"/>
    </row>
    <row r="6691" spans="1:43">
      <c r="A6691" s="1" t="s">
        <v>16545</v>
      </c>
      <c r="B6691" s="1" t="s">
        <v>16546</v>
      </c>
      <c r="C6691" s="3">
        <v>3.81369863013699</v>
      </c>
      <c r="D6691" s="4">
        <v>42845</v>
      </c>
      <c r="E6691" s="3">
        <v>2.3900197082</v>
      </c>
      <c r="F6691" s="5" t="s">
        <v>10768</v>
      </c>
      <c r="G6691" s="5">
        <v>1393</v>
      </c>
      <c r="H6691" s="5" t="s">
        <v>60</v>
      </c>
      <c r="I6691" s="3">
        <v>6.38610438990668</v>
      </c>
      <c r="J6691" s="3">
        <v>52.8769841269841</v>
      </c>
      <c r="K6691" s="3">
        <v>-0.452817983342753</v>
      </c>
      <c r="L6691" s="3">
        <v>92.7133269415149</v>
      </c>
      <c r="M6691" s="3">
        <v>5.31223267750214</v>
      </c>
      <c r="N6691" s="3">
        <v>17.6063303659743</v>
      </c>
      <c r="O6691" s="3">
        <v>8.01017722407441</v>
      </c>
      <c r="P6691" s="3">
        <v>56.0851926977688</v>
      </c>
      <c r="Q6691" s="3">
        <v>10.1951306838525</v>
      </c>
      <c r="R6691" s="3">
        <v>54.2408376963351</v>
      </c>
      <c r="S6691" s="3">
        <v>4.40128900949797</v>
      </c>
      <c r="T6691" s="3">
        <v>91.5458937198068</v>
      </c>
      <c r="U6691" s="3">
        <v>7.07079492085581</v>
      </c>
      <c r="V6691" s="3">
        <v>94.3972835314092</v>
      </c>
      <c r="W6691" s="3">
        <v>7.28540305010894</v>
      </c>
      <c r="X6691" s="3">
        <v>89.7727272727273</v>
      </c>
      <c r="Y6691" s="3"/>
      <c r="Z6691" s="3"/>
      <c r="AA6691" s="3">
        <v>0.0271286765504691</v>
      </c>
      <c r="AB6691" s="3">
        <v>0.0263152920833373</v>
      </c>
      <c r="AC6691" s="3">
        <v>-22.6086956521739</v>
      </c>
      <c r="AD6691" s="3">
        <v>0.104711707940174</v>
      </c>
      <c r="AE6691" s="5">
        <v>3</v>
      </c>
      <c r="AF6691" s="3">
        <v>0.0906666482484917</v>
      </c>
      <c r="AG6691" s="3">
        <v>0.313583353440294</v>
      </c>
      <c r="AH6691" s="3">
        <v>8.56269993843945</v>
      </c>
      <c r="AI6691" s="3">
        <v>3.3095633227024</v>
      </c>
      <c r="AJ6691" s="3"/>
      <c r="AK6691" s="3"/>
      <c r="AL6691" s="3"/>
      <c r="AM6691" s="3"/>
      <c r="AN6691" s="5" t="s">
        <v>51</v>
      </c>
      <c r="AO6691" s="1"/>
      <c r="AP6691" s="1"/>
      <c r="AQ6691" s="1"/>
    </row>
    <row r="6692" spans="1:43">
      <c r="A6692" s="1" t="s">
        <v>16547</v>
      </c>
      <c r="B6692" s="1" t="s">
        <v>16548</v>
      </c>
      <c r="C6692" s="3">
        <v>3.56164383561644</v>
      </c>
      <c r="D6692" s="4">
        <v>42937</v>
      </c>
      <c r="E6692" s="3">
        <v>1.1641575342</v>
      </c>
      <c r="F6692" s="5" t="s">
        <v>6040</v>
      </c>
      <c r="G6692" s="5">
        <v>1301</v>
      </c>
      <c r="H6692" s="5" t="s">
        <v>60</v>
      </c>
      <c r="I6692" s="3">
        <v>7.82608695652175</v>
      </c>
      <c r="J6692" s="3">
        <v>43.9484126984127</v>
      </c>
      <c r="K6692" s="3">
        <v>0.445077443475175</v>
      </c>
      <c r="L6692" s="3">
        <v>80.9204218600192</v>
      </c>
      <c r="M6692" s="3">
        <v>5.9033317691225</v>
      </c>
      <c r="N6692" s="3">
        <v>11.9683481701286</v>
      </c>
      <c r="O6692" s="3">
        <v>10.9210655657132</v>
      </c>
      <c r="P6692" s="3">
        <v>50.4056795131846</v>
      </c>
      <c r="Q6692" s="3">
        <v>13.7844106080468</v>
      </c>
      <c r="R6692" s="3">
        <v>48.4816753926702</v>
      </c>
      <c r="S6692" s="3">
        <v>3.36172941284237</v>
      </c>
      <c r="T6692" s="3">
        <v>93.3574879227053</v>
      </c>
      <c r="U6692" s="3">
        <v>7.2521623419827</v>
      </c>
      <c r="V6692" s="3">
        <v>94.2275042444822</v>
      </c>
      <c r="W6692" s="3">
        <v>8.93994979725816</v>
      </c>
      <c r="X6692" s="3">
        <v>88.8636363636364</v>
      </c>
      <c r="Y6692" s="3"/>
      <c r="Z6692" s="3"/>
      <c r="AA6692" s="3">
        <v>0.0194305287297726</v>
      </c>
      <c r="AB6692" s="3">
        <v>0.0314927066756477</v>
      </c>
      <c r="AC6692" s="3">
        <v>-22.419959870889</v>
      </c>
      <c r="AD6692" s="3">
        <v>0.128902542404259</v>
      </c>
      <c r="AE6692" s="5">
        <v>3</v>
      </c>
      <c r="AF6692" s="3">
        <v>0.0948284913965437</v>
      </c>
      <c r="AG6692" s="3">
        <v>0.955910257490955</v>
      </c>
      <c r="AH6692" s="3">
        <v>7.5517658313226</v>
      </c>
      <c r="AI6692" s="3">
        <v>2.75242743074711</v>
      </c>
      <c r="AJ6692" s="3"/>
      <c r="AK6692" s="3"/>
      <c r="AL6692" s="3"/>
      <c r="AM6692" s="3"/>
      <c r="AN6692" s="5" t="s">
        <v>51</v>
      </c>
      <c r="AO6692" s="1"/>
      <c r="AP6692" s="1"/>
      <c r="AQ6692" s="1"/>
    </row>
    <row r="6693" spans="1:43">
      <c r="A6693" s="1" t="s">
        <v>16549</v>
      </c>
      <c r="B6693" s="1" t="s">
        <v>16550</v>
      </c>
      <c r="C6693" s="3">
        <v>3.39178082191781</v>
      </c>
      <c r="D6693" s="4">
        <v>42999</v>
      </c>
      <c r="E6693" s="3">
        <v>0.4391432811</v>
      </c>
      <c r="F6693" s="5" t="s">
        <v>319</v>
      </c>
      <c r="G6693" s="5">
        <v>920</v>
      </c>
      <c r="H6693" s="5" t="s">
        <v>60</v>
      </c>
      <c r="I6693" s="3">
        <v>7.97407720484643</v>
      </c>
      <c r="J6693" s="3">
        <v>42.2619047619048</v>
      </c>
      <c r="K6693" s="3">
        <v>0.753724802804552</v>
      </c>
      <c r="L6693" s="3">
        <v>76.9894534995206</v>
      </c>
      <c r="M6693" s="3">
        <v>4.98630136986301</v>
      </c>
      <c r="N6693" s="3">
        <v>19.188921859545</v>
      </c>
      <c r="O6693" s="3">
        <v>15.3637732062218</v>
      </c>
      <c r="P6693" s="3">
        <v>28.8032454361055</v>
      </c>
      <c r="Q6693" s="3">
        <v>16.4741641337386</v>
      </c>
      <c r="R6693" s="3">
        <v>43.3507853403141</v>
      </c>
      <c r="S6693" s="3">
        <v>25.3106605624591</v>
      </c>
      <c r="T6693" s="3">
        <v>66.5458937198068</v>
      </c>
      <c r="U6693" s="3">
        <v>32.9171002428026</v>
      </c>
      <c r="V6693" s="3">
        <v>80.1358234295416</v>
      </c>
      <c r="W6693" s="3">
        <v>25.7768052516411</v>
      </c>
      <c r="X6693" s="3">
        <v>73.6363636363636</v>
      </c>
      <c r="Y6693" s="3"/>
      <c r="Z6693" s="3"/>
      <c r="AA6693" s="3">
        <v>0.126185651901238</v>
      </c>
      <c r="AB6693" s="3">
        <v>0.070981557701616</v>
      </c>
      <c r="AC6693" s="3">
        <v>-27.5505075887024</v>
      </c>
      <c r="AD6693" s="3">
        <v>0.287812258906723</v>
      </c>
      <c r="AE6693" s="5">
        <v>3</v>
      </c>
      <c r="AF6693" s="3">
        <v>0.421711210650556</v>
      </c>
      <c r="AG6693" s="3">
        <v>19.753331561341</v>
      </c>
      <c r="AH6693" s="3">
        <v>21.3037151032351</v>
      </c>
      <c r="AI6693" s="3">
        <v>6.25018836497986</v>
      </c>
      <c r="AJ6693" s="3"/>
      <c r="AK6693" s="3"/>
      <c r="AL6693" s="3"/>
      <c r="AM6693" s="3"/>
      <c r="AN6693" s="5" t="s">
        <v>51</v>
      </c>
      <c r="AO6693" s="1"/>
      <c r="AP6693" s="1"/>
      <c r="AQ6693" s="1"/>
    </row>
    <row r="6694" spans="1:43">
      <c r="A6694" s="1" t="s">
        <v>16551</v>
      </c>
      <c r="B6694" s="1" t="s">
        <v>16552</v>
      </c>
      <c r="C6694" s="3">
        <v>3.21643835616438</v>
      </c>
      <c r="D6694" s="4">
        <v>43063</v>
      </c>
      <c r="E6694" s="3">
        <v>1.2624400493</v>
      </c>
      <c r="F6694" s="5" t="s">
        <v>15270</v>
      </c>
      <c r="G6694" s="5">
        <v>1175</v>
      </c>
      <c r="H6694" s="5" t="s">
        <v>60</v>
      </c>
      <c r="I6694" s="3">
        <v>0.971448880464398</v>
      </c>
      <c r="J6694" s="3">
        <v>79.265873015873</v>
      </c>
      <c r="K6694" s="3">
        <v>0.732773903793876</v>
      </c>
      <c r="L6694" s="3">
        <v>77.1812080536913</v>
      </c>
      <c r="M6694" s="3">
        <v>0.816181689141224</v>
      </c>
      <c r="N6694" s="3">
        <v>59.3471810089021</v>
      </c>
      <c r="O6694" s="3">
        <v>-0.0234604105571952</v>
      </c>
      <c r="P6694" s="3">
        <v>81.1359026369168</v>
      </c>
      <c r="Q6694" s="3">
        <v>-1.07938718662954</v>
      </c>
      <c r="R6694" s="3">
        <v>75.7068062827225</v>
      </c>
      <c r="S6694" s="3">
        <v>-7.2276042233591</v>
      </c>
      <c r="T6694" s="3">
        <v>96.9806763285024</v>
      </c>
      <c r="U6694" s="3">
        <v>-8.1078167115903</v>
      </c>
      <c r="V6694" s="3">
        <v>98.471986417657</v>
      </c>
      <c r="W6694" s="3">
        <v>-7.63979193758128</v>
      </c>
      <c r="X6694" s="3">
        <v>94.5454545454545</v>
      </c>
      <c r="Y6694" s="3"/>
      <c r="Z6694" s="3"/>
      <c r="AA6694" s="3">
        <v>-0.0460850256797059</v>
      </c>
      <c r="AB6694" s="3">
        <v>-0.020334472837912</v>
      </c>
      <c r="AC6694" s="3">
        <v>-29.9014873478849</v>
      </c>
      <c r="AD6694" s="3">
        <v>-0.0872747999581803</v>
      </c>
      <c r="AE6694" s="5">
        <v>3</v>
      </c>
      <c r="AF6694" s="3">
        <v>-0.33867280372159</v>
      </c>
      <c r="AG6694" s="3">
        <v>-12.4195919297375</v>
      </c>
      <c r="AH6694" s="3">
        <v>1.48142804280647</v>
      </c>
      <c r="AI6694" s="3">
        <v>-3.16441422676613</v>
      </c>
      <c r="AJ6694" s="3"/>
      <c r="AK6694" s="3"/>
      <c r="AL6694" s="3"/>
      <c r="AM6694" s="3"/>
      <c r="AN6694" s="5" t="s">
        <v>51</v>
      </c>
      <c r="AO6694" s="1"/>
      <c r="AP6694" s="1"/>
      <c r="AQ6694" s="1"/>
    </row>
    <row r="6695" spans="1:43">
      <c r="A6695" s="1" t="s">
        <v>16553</v>
      </c>
      <c r="B6695" s="1" t="s">
        <v>16554</v>
      </c>
      <c r="C6695" s="3">
        <v>2.84109589041096</v>
      </c>
      <c r="D6695" s="4">
        <v>43200</v>
      </c>
      <c r="E6695" s="3">
        <v>0.4119969789</v>
      </c>
      <c r="F6695" s="5" t="s">
        <v>16555</v>
      </c>
      <c r="G6695" s="5">
        <v>1038</v>
      </c>
      <c r="H6695" s="5" t="s">
        <v>60</v>
      </c>
      <c r="I6695" s="3">
        <v>0.311495176848874</v>
      </c>
      <c r="J6695" s="3">
        <v>80.2579365079365</v>
      </c>
      <c r="K6695" s="3">
        <v>0.919935301253538</v>
      </c>
      <c r="L6695" s="3">
        <v>71.6203259827421</v>
      </c>
      <c r="M6695" s="3">
        <v>-0.0500600720865094</v>
      </c>
      <c r="N6695" s="3">
        <v>62.6112759643917</v>
      </c>
      <c r="O6695" s="3">
        <v>-0.962301587301592</v>
      </c>
      <c r="P6695" s="3">
        <v>82.5557809330629</v>
      </c>
      <c r="Q6695" s="3">
        <v>2.06522850424292</v>
      </c>
      <c r="R6695" s="3">
        <v>69.5287958115183</v>
      </c>
      <c r="S6695" s="3">
        <v>4.88548014288716</v>
      </c>
      <c r="T6695" s="3">
        <v>90.7004830917874</v>
      </c>
      <c r="U6695" s="3">
        <v>4.26109660574412</v>
      </c>
      <c r="V6695" s="3">
        <v>96.0950764006791</v>
      </c>
      <c r="W6695" s="3"/>
      <c r="X6695" s="3"/>
      <c r="Y6695" s="3"/>
      <c r="Z6695" s="3"/>
      <c r="AA6695" s="3">
        <v>0.0292270692462297</v>
      </c>
      <c r="AB6695" s="3">
        <v>-0.0078180441946878</v>
      </c>
      <c r="AC6695" s="3">
        <v>-24.6028015417881</v>
      </c>
      <c r="AD6695" s="3"/>
      <c r="AE6695" s="5">
        <v>3</v>
      </c>
      <c r="AF6695" s="3">
        <v>-0.0100933234259227</v>
      </c>
      <c r="AG6695" s="3">
        <v>-2.80160772464411</v>
      </c>
      <c r="AH6695" s="3">
        <v>6.70345784949262</v>
      </c>
      <c r="AI6695" s="3"/>
      <c r="AJ6695" s="3"/>
      <c r="AK6695" s="3"/>
      <c r="AL6695" s="3"/>
      <c r="AM6695" s="3"/>
      <c r="AN6695" s="5" t="s">
        <v>51</v>
      </c>
      <c r="AO6695" s="1"/>
      <c r="AP6695" s="1"/>
      <c r="AQ6695" s="1"/>
    </row>
    <row r="6696" spans="1:43">
      <c r="A6696" s="1" t="s">
        <v>16556</v>
      </c>
      <c r="B6696" s="1" t="s">
        <v>16557</v>
      </c>
      <c r="C6696" s="3">
        <v>2.26575342465753</v>
      </c>
      <c r="D6696" s="4">
        <v>43410</v>
      </c>
      <c r="E6696" s="3">
        <v>0.0976474732</v>
      </c>
      <c r="F6696" s="5" t="s">
        <v>16558</v>
      </c>
      <c r="G6696" s="5">
        <v>828</v>
      </c>
      <c r="H6696" s="5" t="s">
        <v>60</v>
      </c>
      <c r="I6696" s="3">
        <v>10.3215594801733</v>
      </c>
      <c r="J6696" s="3">
        <v>19.3452380952381</v>
      </c>
      <c r="K6696" s="3">
        <v>0.455131608890238</v>
      </c>
      <c r="L6696" s="3">
        <v>80.7286673058485</v>
      </c>
      <c r="M6696" s="3">
        <v>7.50060881565062</v>
      </c>
      <c r="N6696" s="3">
        <v>7.12166172106825</v>
      </c>
      <c r="O6696" s="3">
        <v>14.6282350904527</v>
      </c>
      <c r="P6696" s="3">
        <v>34.7870182555781</v>
      </c>
      <c r="Q6696" s="3">
        <v>19.2848135471086</v>
      </c>
      <c r="R6696" s="3">
        <v>36.4397905759162</v>
      </c>
      <c r="S6696" s="3">
        <v>27.2631174322506</v>
      </c>
      <c r="T6696" s="3">
        <v>63.1642512077295</v>
      </c>
      <c r="U6696" s="3">
        <v>27.4836349634193</v>
      </c>
      <c r="V6696" s="3">
        <v>85.2292020373514</v>
      </c>
      <c r="W6696" s="3"/>
      <c r="X6696" s="3"/>
      <c r="Y6696" s="3"/>
      <c r="Z6696" s="3"/>
      <c r="AA6696" s="3">
        <v>0.162585100741275</v>
      </c>
      <c r="AB6696" s="3">
        <v>0.149532185580878</v>
      </c>
      <c r="AC6696" s="3">
        <v>-22.2171239790768</v>
      </c>
      <c r="AD6696" s="3"/>
      <c r="AE6696" s="5">
        <v>3</v>
      </c>
      <c r="AF6696" s="3">
        <v>0.949842135847909</v>
      </c>
      <c r="AG6696" s="3">
        <v>22.9841766607868</v>
      </c>
      <c r="AH6696" s="3">
        <v>14.8269087759855</v>
      </c>
      <c r="AI6696" s="3"/>
      <c r="AJ6696" s="3"/>
      <c r="AK6696" s="3"/>
      <c r="AL6696" s="3"/>
      <c r="AM6696" s="3"/>
      <c r="AN6696" s="5" t="s">
        <v>51</v>
      </c>
      <c r="AO6696" s="1"/>
      <c r="AP6696" s="1"/>
      <c r="AQ6696" s="1"/>
    </row>
    <row r="6697" spans="1:43">
      <c r="A6697" s="1" t="s">
        <v>16559</v>
      </c>
      <c r="B6697" s="1" t="s">
        <v>16560</v>
      </c>
      <c r="C6697" s="3">
        <v>2.2986301369863</v>
      </c>
      <c r="D6697" s="4">
        <v>43398</v>
      </c>
      <c r="E6697" s="3">
        <v>1.5621563441</v>
      </c>
      <c r="F6697" s="5" t="s">
        <v>10768</v>
      </c>
      <c r="G6697" s="5">
        <v>840</v>
      </c>
      <c r="H6697" s="5" t="s">
        <v>60</v>
      </c>
      <c r="I6697" s="3">
        <v>0.0813197026022344</v>
      </c>
      <c r="J6697" s="3">
        <v>80.8531746031746</v>
      </c>
      <c r="K6697" s="3">
        <v>0.513359001283406</v>
      </c>
      <c r="L6697" s="3">
        <v>80.2492809204219</v>
      </c>
      <c r="M6697" s="3">
        <v>-1.35119661055765</v>
      </c>
      <c r="N6697" s="3">
        <v>70.2274975272008</v>
      </c>
      <c r="O6697" s="3">
        <v>-3.16960773294369</v>
      </c>
      <c r="P6697" s="3">
        <v>85.4969574036511</v>
      </c>
      <c r="Q6697" s="3">
        <v>-3.50582437275986</v>
      </c>
      <c r="R6697" s="3">
        <v>81.8848167539267</v>
      </c>
      <c r="S6697" s="3">
        <v>-7.15594352839745</v>
      </c>
      <c r="T6697" s="3">
        <v>96.8599033816425</v>
      </c>
      <c r="U6697" s="3">
        <v>-14.745175655616</v>
      </c>
      <c r="V6697" s="3">
        <v>99.660441426146</v>
      </c>
      <c r="W6697" s="3"/>
      <c r="X6697" s="3"/>
      <c r="Y6697" s="3"/>
      <c r="Z6697" s="3"/>
      <c r="AA6697" s="3">
        <v>-0.0552744709815688</v>
      </c>
      <c r="AB6697" s="3">
        <v>-0.0733818301511343</v>
      </c>
      <c r="AC6697" s="3">
        <v>-28.1079143138837</v>
      </c>
      <c r="AD6697" s="3"/>
      <c r="AE6697" s="5">
        <v>3</v>
      </c>
      <c r="AF6697" s="3">
        <v>-0.513851921167179</v>
      </c>
      <c r="AG6697" s="3">
        <v>-13.6038774597268</v>
      </c>
      <c r="AH6697" s="3">
        <v>-3.34475712125371</v>
      </c>
      <c r="AI6697" s="3"/>
      <c r="AJ6697" s="3"/>
      <c r="AK6697" s="3"/>
      <c r="AL6697" s="3"/>
      <c r="AM6697" s="3"/>
      <c r="AN6697" s="5" t="s">
        <v>51</v>
      </c>
      <c r="AO6697" s="1"/>
      <c r="AP6697" s="1"/>
      <c r="AQ6697" s="1"/>
    </row>
    <row r="6698" spans="1:43">
      <c r="A6698" s="1" t="s">
        <v>16561</v>
      </c>
      <c r="B6698" s="1" t="s">
        <v>16562</v>
      </c>
      <c r="C6698" s="3">
        <v>2.07671232876712</v>
      </c>
      <c r="D6698" s="4">
        <v>43479</v>
      </c>
      <c r="E6698" s="3">
        <v>3.1198600827</v>
      </c>
      <c r="F6698" s="5" t="s">
        <v>16563</v>
      </c>
      <c r="G6698" s="5">
        <v>759</v>
      </c>
      <c r="H6698" s="5" t="s">
        <v>60</v>
      </c>
      <c r="I6698" s="3">
        <v>7.94849322456684</v>
      </c>
      <c r="J6698" s="3">
        <v>42.4603174603175</v>
      </c>
      <c r="K6698" s="3">
        <v>-1.19708749845737</v>
      </c>
      <c r="L6698" s="3">
        <v>97.6030680728667</v>
      </c>
      <c r="M6698" s="3">
        <v>6.33550272280515</v>
      </c>
      <c r="N6698" s="3">
        <v>9.79228486646884</v>
      </c>
      <c r="O6698" s="3">
        <v>16.3240101707228</v>
      </c>
      <c r="P6698" s="3">
        <v>22.8194726166329</v>
      </c>
      <c r="Q6698" s="3">
        <v>25.4170909375734</v>
      </c>
      <c r="R6698" s="3">
        <v>13.6125654450262</v>
      </c>
      <c r="S6698" s="3">
        <v>48.3966635773865</v>
      </c>
      <c r="T6698" s="3">
        <v>35.2657004830918</v>
      </c>
      <c r="U6698" s="3">
        <v>59.9760215805775</v>
      </c>
      <c r="V6698" s="3">
        <v>60.4414261460102</v>
      </c>
      <c r="W6698" s="3"/>
      <c r="X6698" s="3"/>
      <c r="Y6698" s="3"/>
      <c r="Z6698" s="3"/>
      <c r="AA6698" s="3">
        <v>0.228521020430225</v>
      </c>
      <c r="AB6698" s="3">
        <v>0.239457601021334</v>
      </c>
      <c r="AC6698" s="3">
        <v>-23.7702690461093</v>
      </c>
      <c r="AD6698" s="3"/>
      <c r="AE6698" s="5">
        <v>2</v>
      </c>
      <c r="AF6698" s="3">
        <v>1.88395830337511</v>
      </c>
      <c r="AG6698" s="3">
        <v>49.4476750651365</v>
      </c>
      <c r="AH6698" s="3"/>
      <c r="AI6698" s="3"/>
      <c r="AJ6698" s="3"/>
      <c r="AK6698" s="3"/>
      <c r="AL6698" s="3"/>
      <c r="AM6698" s="3"/>
      <c r="AN6698" s="5" t="s">
        <v>51</v>
      </c>
      <c r="AO6698" s="1"/>
      <c r="AP6698" s="1"/>
      <c r="AQ6698" s="1"/>
    </row>
    <row r="6699" spans="1:43">
      <c r="A6699" s="1" t="s">
        <v>16564</v>
      </c>
      <c r="B6699" s="1" t="s">
        <v>16565</v>
      </c>
      <c r="C6699" s="3">
        <v>0.978082191780822</v>
      </c>
      <c r="D6699" s="4">
        <v>43880</v>
      </c>
      <c r="E6699" s="3">
        <v>6.0079262945</v>
      </c>
      <c r="F6699" s="5" t="s">
        <v>54</v>
      </c>
      <c r="G6699" s="5">
        <v>358</v>
      </c>
      <c r="H6699" s="5" t="s">
        <v>116</v>
      </c>
      <c r="I6699" s="3">
        <v>11.6456217403239</v>
      </c>
      <c r="J6699" s="3">
        <v>15.8878504672897</v>
      </c>
      <c r="K6699" s="3">
        <v>1.71939477303989</v>
      </c>
      <c r="L6699" s="3">
        <v>64.2201834862385</v>
      </c>
      <c r="M6699" s="3">
        <v>7.13862364175172</v>
      </c>
      <c r="N6699" s="3">
        <v>4.67289719626168</v>
      </c>
      <c r="O6699" s="3">
        <v>17.6015613705364</v>
      </c>
      <c r="P6699" s="3">
        <v>26</v>
      </c>
      <c r="Q6699" s="3">
        <v>20.9141583054627</v>
      </c>
      <c r="R6699" s="3">
        <v>42.8571428571429</v>
      </c>
      <c r="S6699" s="3"/>
      <c r="T6699" s="3"/>
      <c r="U6699" s="3"/>
      <c r="V6699" s="3"/>
      <c r="W6699" s="3"/>
      <c r="X6699" s="3"/>
      <c r="Y6699" s="3"/>
      <c r="Z6699" s="3"/>
      <c r="AA6699" s="3">
        <v>0.30762029734667</v>
      </c>
      <c r="AB6699" s="3">
        <v>0.218579807537917</v>
      </c>
      <c r="AC6699" s="3">
        <v>-30.2585950658873</v>
      </c>
      <c r="AD6699" s="3"/>
      <c r="AE6699" s="5">
        <v>1</v>
      </c>
      <c r="AF6699" s="3">
        <v>4.38485993731255</v>
      </c>
      <c r="AG6699" s="3"/>
      <c r="AH6699" s="3"/>
      <c r="AI6699" s="3"/>
      <c r="AJ6699" s="3"/>
      <c r="AK6699" s="3"/>
      <c r="AL6699" s="3"/>
      <c r="AM6699" s="3"/>
      <c r="AN6699" s="5" t="s">
        <v>46</v>
      </c>
      <c r="AO6699" s="1"/>
      <c r="AP6699" s="1"/>
      <c r="AQ6699" s="1"/>
    </row>
    <row r="6700" spans="1:43">
      <c r="A6700" s="1" t="s">
        <v>16566</v>
      </c>
      <c r="B6700" s="1" t="s">
        <v>16567</v>
      </c>
      <c r="C6700" s="3">
        <v>5.6</v>
      </c>
      <c r="D6700" s="4">
        <v>42193</v>
      </c>
      <c r="E6700" s="3">
        <v>1.8245098249</v>
      </c>
      <c r="F6700" s="5" t="s">
        <v>14295</v>
      </c>
      <c r="G6700" s="5">
        <v>41</v>
      </c>
      <c r="H6700" s="5" t="s">
        <v>60</v>
      </c>
      <c r="I6700" s="3">
        <v>-6.3622651857946</v>
      </c>
      <c r="J6700" s="3">
        <v>93.9484126984127</v>
      </c>
      <c r="K6700" s="3">
        <v>2.29945322447757</v>
      </c>
      <c r="L6700" s="3">
        <v>49.568552253116</v>
      </c>
      <c r="M6700" s="3">
        <v>-13.6607876604084</v>
      </c>
      <c r="N6700" s="3">
        <v>98.9119683481701</v>
      </c>
      <c r="O6700" s="3">
        <v>13.4668106671097</v>
      </c>
      <c r="P6700" s="3">
        <v>40.973630831643</v>
      </c>
      <c r="Q6700" s="3">
        <v>3.57169940092515</v>
      </c>
      <c r="R6700" s="3">
        <v>66.5968586387435</v>
      </c>
      <c r="S6700" s="3">
        <v>62.8177251562536</v>
      </c>
      <c r="T6700" s="3">
        <v>12.3188405797101</v>
      </c>
      <c r="U6700" s="3">
        <v>103.686619646147</v>
      </c>
      <c r="V6700" s="3">
        <v>22.0713073005093</v>
      </c>
      <c r="W6700" s="3">
        <v>91.791113272247</v>
      </c>
      <c r="X6700" s="3">
        <v>12.9545454545455</v>
      </c>
      <c r="Y6700" s="3">
        <v>39.1837520923191</v>
      </c>
      <c r="Z6700" s="3">
        <v>77.0226537216828</v>
      </c>
      <c r="AA6700" s="3">
        <v>0.18044421046541</v>
      </c>
      <c r="AB6700" s="3">
        <v>0.174709856453949</v>
      </c>
      <c r="AC6700" s="3">
        <v>-30.2479168957865</v>
      </c>
      <c r="AD6700" s="3">
        <v>0.799891384143592</v>
      </c>
      <c r="AE6700" s="5">
        <v>3</v>
      </c>
      <c r="AF6700" s="3">
        <v>1.86805637291074</v>
      </c>
      <c r="AG6700" s="3">
        <v>62.5169472850054</v>
      </c>
      <c r="AH6700" s="3">
        <v>44.4606096930763</v>
      </c>
      <c r="AI6700" s="3">
        <v>19.4906328156566</v>
      </c>
      <c r="AJ6700" s="3">
        <v>9.94589413890485</v>
      </c>
      <c r="AK6700" s="3"/>
      <c r="AL6700" s="3"/>
      <c r="AM6700" s="3"/>
      <c r="AN6700" s="5" t="s">
        <v>46</v>
      </c>
      <c r="AO6700" s="1"/>
      <c r="AP6700" s="1"/>
      <c r="AQ6700" s="1"/>
    </row>
    <row r="6701" spans="1:43">
      <c r="A6701" s="1" t="s">
        <v>16568</v>
      </c>
      <c r="B6701" s="1" t="s">
        <v>16569</v>
      </c>
      <c r="C6701" s="3">
        <v>5.66301369863014</v>
      </c>
      <c r="D6701" s="4">
        <v>42170</v>
      </c>
      <c r="E6701" s="3">
        <v>2.1336131867</v>
      </c>
      <c r="F6701" s="5" t="s">
        <v>11842</v>
      </c>
      <c r="G6701" s="5">
        <v>41</v>
      </c>
      <c r="H6701" s="5" t="s">
        <v>60</v>
      </c>
      <c r="I6701" s="3">
        <v>8.42845765861428</v>
      </c>
      <c r="J6701" s="3">
        <v>37.5</v>
      </c>
      <c r="K6701" s="3">
        <v>3.34619520526282</v>
      </c>
      <c r="L6701" s="3">
        <v>33.4611697027804</v>
      </c>
      <c r="M6701" s="3">
        <v>2.0104895104895</v>
      </c>
      <c r="N6701" s="3">
        <v>51.8298714144411</v>
      </c>
      <c r="O6701" s="3">
        <v>16.0039761431411</v>
      </c>
      <c r="P6701" s="3">
        <v>24.9492900608519</v>
      </c>
      <c r="Q6701" s="3">
        <v>21.9982078853047</v>
      </c>
      <c r="R6701" s="3">
        <v>23.8743455497382</v>
      </c>
      <c r="S6701" s="3">
        <v>60.6345557344669</v>
      </c>
      <c r="T6701" s="3">
        <v>15.5797101449275</v>
      </c>
      <c r="U6701" s="3">
        <v>97.0079716787869</v>
      </c>
      <c r="V6701" s="3">
        <v>26.3157894736842</v>
      </c>
      <c r="W6701" s="3">
        <v>72.0729183388509</v>
      </c>
      <c r="X6701" s="3">
        <v>25.6818181818182</v>
      </c>
      <c r="Y6701" s="3">
        <v>123.247960349148</v>
      </c>
      <c r="Z6701" s="3">
        <v>21.0355987055016</v>
      </c>
      <c r="AA6701" s="3">
        <v>0.282923065708273</v>
      </c>
      <c r="AB6701" s="3">
        <v>0.182335028505829</v>
      </c>
      <c r="AC6701" s="3">
        <v>-24.7854069131148</v>
      </c>
      <c r="AD6701" s="3">
        <v>0.798531938114197</v>
      </c>
      <c r="AE6701" s="5">
        <v>2</v>
      </c>
      <c r="AF6701" s="3">
        <v>1.42010819050763</v>
      </c>
      <c r="AG6701" s="3">
        <v>45.8549710349516</v>
      </c>
      <c r="AH6701" s="3">
        <v>42.9938076575515</v>
      </c>
      <c r="AI6701" s="3">
        <v>17.8185921638228</v>
      </c>
      <c r="AJ6701" s="3">
        <v>18.1622586198665</v>
      </c>
      <c r="AK6701" s="3"/>
      <c r="AL6701" s="3"/>
      <c r="AM6701" s="3"/>
      <c r="AN6701" s="5" t="s">
        <v>46</v>
      </c>
      <c r="AO6701" s="1"/>
      <c r="AP6701" s="1"/>
      <c r="AQ6701" s="1"/>
    </row>
    <row r="6702" spans="1:43">
      <c r="A6702" s="1" t="s">
        <v>16570</v>
      </c>
      <c r="B6702" s="1" t="s">
        <v>16571</v>
      </c>
      <c r="C6702" s="3">
        <v>5.6</v>
      </c>
      <c r="D6702" s="4">
        <v>42193</v>
      </c>
      <c r="E6702" s="3">
        <v>7.1939140244</v>
      </c>
      <c r="F6702" s="5" t="s">
        <v>14295</v>
      </c>
      <c r="G6702" s="5">
        <v>41</v>
      </c>
      <c r="H6702" s="5" t="s">
        <v>60</v>
      </c>
      <c r="I6702" s="3">
        <v>-6.44521202322334</v>
      </c>
      <c r="J6702" s="3">
        <v>94.8412698412698</v>
      </c>
      <c r="K6702" s="3">
        <v>-0.094176738345639</v>
      </c>
      <c r="L6702" s="3">
        <v>89.261744966443</v>
      </c>
      <c r="M6702" s="3">
        <v>-7.22250564827638</v>
      </c>
      <c r="N6702" s="3">
        <v>94.6587537091988</v>
      </c>
      <c r="O6702" s="3">
        <v>-5.44455173438313</v>
      </c>
      <c r="P6702" s="3">
        <v>89.6551724137931</v>
      </c>
      <c r="Q6702" s="3">
        <v>-7.88045444677618</v>
      </c>
      <c r="R6702" s="3">
        <v>89.738219895288</v>
      </c>
      <c r="S6702" s="3">
        <v>27.4232014663684</v>
      </c>
      <c r="T6702" s="3">
        <v>62.9227053140097</v>
      </c>
      <c r="U6702" s="3">
        <v>51.9336007336607</v>
      </c>
      <c r="V6702" s="3">
        <v>67.402376910017</v>
      </c>
      <c r="W6702" s="3">
        <v>38.1301850426989</v>
      </c>
      <c r="X6702" s="3">
        <v>57.9545454545455</v>
      </c>
      <c r="Y6702" s="3">
        <v>38.6132760843913</v>
      </c>
      <c r="Z6702" s="3">
        <v>77.3462783171521</v>
      </c>
      <c r="AA6702" s="3">
        <v>0.107669258784491</v>
      </c>
      <c r="AB6702" s="3">
        <v>0.0995427297700792</v>
      </c>
      <c r="AC6702" s="3">
        <v>-32.271894954357</v>
      </c>
      <c r="AD6702" s="3">
        <v>0.351599007317752</v>
      </c>
      <c r="AE6702" s="5">
        <v>4</v>
      </c>
      <c r="AF6702" s="3">
        <v>1.20818441212293</v>
      </c>
      <c r="AG6702" s="3">
        <v>17.7591577590286</v>
      </c>
      <c r="AH6702" s="3">
        <v>27.6942752149421</v>
      </c>
      <c r="AI6702" s="3">
        <v>13.0094438315627</v>
      </c>
      <c r="AJ6702" s="3">
        <v>8.10223052842984</v>
      </c>
      <c r="AK6702" s="3"/>
      <c r="AL6702" s="3"/>
      <c r="AM6702" s="3"/>
      <c r="AN6702" s="5" t="s">
        <v>46</v>
      </c>
      <c r="AO6702" s="1"/>
      <c r="AP6702" s="1"/>
      <c r="AQ6702" s="1"/>
    </row>
    <row r="6703" spans="1:43">
      <c r="A6703" s="1" t="s">
        <v>16572</v>
      </c>
      <c r="B6703" s="1" t="s">
        <v>16573</v>
      </c>
      <c r="C6703" s="3">
        <v>5.70958904109589</v>
      </c>
      <c r="D6703" s="4">
        <v>42153</v>
      </c>
      <c r="E6703" s="3">
        <v>4.9755014058</v>
      </c>
      <c r="F6703" s="5" t="s">
        <v>14056</v>
      </c>
      <c r="G6703" s="5">
        <v>491</v>
      </c>
      <c r="H6703" s="5" t="s">
        <v>60</v>
      </c>
      <c r="I6703" s="3">
        <v>14.7923997185081</v>
      </c>
      <c r="J6703" s="3">
        <v>1.88492063492063</v>
      </c>
      <c r="K6703" s="3">
        <v>4.05715743812195</v>
      </c>
      <c r="L6703" s="3">
        <v>12.2722914669223</v>
      </c>
      <c r="M6703" s="3">
        <v>6.15644930365743</v>
      </c>
      <c r="N6703" s="3">
        <v>10.3857566765579</v>
      </c>
      <c r="O6703" s="3">
        <v>22.0745252313453</v>
      </c>
      <c r="P6703" s="3">
        <v>7.40365111561866</v>
      </c>
      <c r="Q6703" s="3">
        <v>29.0935733021453</v>
      </c>
      <c r="R6703" s="3">
        <v>9.73821989528796</v>
      </c>
      <c r="S6703" s="3">
        <v>54.1219191464387</v>
      </c>
      <c r="T6703" s="3">
        <v>25.1207729468599</v>
      </c>
      <c r="U6703" s="3">
        <v>63.3384620712525</v>
      </c>
      <c r="V6703" s="3">
        <v>58.0645161290323</v>
      </c>
      <c r="W6703" s="3">
        <v>39.4536216534223</v>
      </c>
      <c r="X6703" s="3">
        <v>56.1363636363636</v>
      </c>
      <c r="Y6703" s="3">
        <v>63.4344011928361</v>
      </c>
      <c r="Z6703" s="3">
        <v>58.252427184466</v>
      </c>
      <c r="AA6703" s="3">
        <v>0.286085033258272</v>
      </c>
      <c r="AB6703" s="3">
        <v>0.102726037414072</v>
      </c>
      <c r="AC6703" s="3">
        <v>-26.2422877077926</v>
      </c>
      <c r="AD6703" s="3">
        <v>0.445868015264964</v>
      </c>
      <c r="AE6703" s="5">
        <v>4</v>
      </c>
      <c r="AF6703" s="3">
        <v>0.768771245265611</v>
      </c>
      <c r="AG6703" s="3">
        <v>35.3240828479101</v>
      </c>
      <c r="AH6703" s="3">
        <v>28.8905914450987</v>
      </c>
      <c r="AI6703" s="3">
        <v>8.93173116562429</v>
      </c>
      <c r="AJ6703" s="3">
        <v>10.1557355397641</v>
      </c>
      <c r="AK6703" s="3"/>
      <c r="AL6703" s="3"/>
      <c r="AM6703" s="3"/>
      <c r="AN6703" s="5" t="s">
        <v>206</v>
      </c>
      <c r="AO6703" s="1"/>
      <c r="AP6703" s="1"/>
      <c r="AQ6703" s="1"/>
    </row>
    <row r="6704" spans="1:43">
      <c r="A6704" s="1" t="s">
        <v>16574</v>
      </c>
      <c r="B6704" s="1" t="s">
        <v>16575</v>
      </c>
      <c r="C6704" s="3">
        <v>1.32876712328767</v>
      </c>
      <c r="D6704" s="4">
        <v>43752</v>
      </c>
      <c r="E6704" s="3">
        <v>0.2774421094</v>
      </c>
      <c r="F6704" s="5" t="s">
        <v>3304</v>
      </c>
      <c r="G6704" s="5">
        <v>486</v>
      </c>
      <c r="H6704" s="5" t="s">
        <v>116</v>
      </c>
      <c r="I6704" s="3">
        <v>7.99602871544219</v>
      </c>
      <c r="J6704" s="3">
        <v>58.8785046728972</v>
      </c>
      <c r="K6704" s="3">
        <v>4.51589061345158</v>
      </c>
      <c r="L6704" s="3">
        <v>5.5045871559633</v>
      </c>
      <c r="M6704" s="3">
        <v>3.78715596330274</v>
      </c>
      <c r="N6704" s="3">
        <v>51.4018691588785</v>
      </c>
      <c r="O6704" s="3">
        <v>15.2767587837287</v>
      </c>
      <c r="P6704" s="3">
        <v>45.5</v>
      </c>
      <c r="Q6704" s="3">
        <v>20.3796714054652</v>
      </c>
      <c r="R6704" s="3">
        <v>44.973544973545</v>
      </c>
      <c r="S6704" s="3">
        <v>39.0462143559489</v>
      </c>
      <c r="T6704" s="3">
        <v>72.3926380368098</v>
      </c>
      <c r="U6704" s="3"/>
      <c r="V6704" s="3"/>
      <c r="W6704" s="3"/>
      <c r="X6704" s="3"/>
      <c r="Y6704" s="3"/>
      <c r="Z6704" s="3"/>
      <c r="AA6704" s="3">
        <v>0.223137724342349</v>
      </c>
      <c r="AB6704" s="3">
        <v>0.312333101562435</v>
      </c>
      <c r="AC6704" s="3">
        <v>-14.2487525411199</v>
      </c>
      <c r="AD6704" s="3"/>
      <c r="AE6704" s="5">
        <v>3</v>
      </c>
      <c r="AF6704" s="3">
        <v>2.0380441924095</v>
      </c>
      <c r="AG6704" s="3">
        <v>28.920689808041</v>
      </c>
      <c r="AH6704" s="3"/>
      <c r="AI6704" s="3"/>
      <c r="AJ6704" s="3"/>
      <c r="AK6704" s="3"/>
      <c r="AL6704" s="3"/>
      <c r="AM6704" s="3"/>
      <c r="AN6704" s="5" t="s">
        <v>46</v>
      </c>
      <c r="AO6704" s="1"/>
      <c r="AP6704" s="1"/>
      <c r="AQ6704" s="1"/>
    </row>
    <row r="6705" spans="1:43">
      <c r="A6705" s="1" t="s">
        <v>16576</v>
      </c>
      <c r="B6705" s="1" t="s">
        <v>16577</v>
      </c>
      <c r="C6705" s="3">
        <v>5.5013698630137</v>
      </c>
      <c r="D6705" s="4">
        <v>42229</v>
      </c>
      <c r="E6705" s="3">
        <v>1.2083364226</v>
      </c>
      <c r="F6705" s="5" t="s">
        <v>14688</v>
      </c>
      <c r="G6705" s="5">
        <v>22</v>
      </c>
      <c r="H6705" s="5" t="s">
        <v>60</v>
      </c>
      <c r="I6705" s="3">
        <v>1.60427807486632</v>
      </c>
      <c r="J6705" s="3">
        <v>72.4206349206349</v>
      </c>
      <c r="K6705" s="3">
        <v>-0.967982129560683</v>
      </c>
      <c r="L6705" s="3">
        <v>96.9319271332694</v>
      </c>
      <c r="M6705" s="3">
        <v>-1.91740412979352</v>
      </c>
      <c r="N6705" s="3">
        <v>76.75568743818</v>
      </c>
      <c r="O6705" s="3">
        <v>0</v>
      </c>
      <c r="P6705" s="3">
        <v>80.9330628803245</v>
      </c>
      <c r="Q6705" s="3">
        <v>9.61836078046758</v>
      </c>
      <c r="R6705" s="3">
        <v>55.1832460732984</v>
      </c>
      <c r="S6705" s="3">
        <v>29.0990492957284</v>
      </c>
      <c r="T6705" s="3">
        <v>58.9371980676328</v>
      </c>
      <c r="U6705" s="3">
        <v>15.8397624391878</v>
      </c>
      <c r="V6705" s="3">
        <v>91.1714770797963</v>
      </c>
      <c r="W6705" s="3">
        <v>-11.6958035078001</v>
      </c>
      <c r="X6705" s="3">
        <v>95.4545454545455</v>
      </c>
      <c r="Y6705" s="3">
        <v>17.1346336049383</v>
      </c>
      <c r="Z6705" s="3">
        <v>91.5857605177994</v>
      </c>
      <c r="AA6705" s="3">
        <v>0.194249985898611</v>
      </c>
      <c r="AB6705" s="3">
        <v>-0.0328644165183</v>
      </c>
      <c r="AC6705" s="3">
        <v>-39.6044522446465</v>
      </c>
      <c r="AD6705" s="3">
        <v>-0.102363704280321</v>
      </c>
      <c r="AE6705" s="5">
        <v>5</v>
      </c>
      <c r="AF6705" s="3">
        <v>-0.398843108471538</v>
      </c>
      <c r="AG6705" s="3">
        <v>16.6204175664423</v>
      </c>
      <c r="AH6705" s="3">
        <v>11.3625568291619</v>
      </c>
      <c r="AI6705" s="3">
        <v>-1.82371515710454</v>
      </c>
      <c r="AJ6705" s="3">
        <v>2.91378630377537</v>
      </c>
      <c r="AK6705" s="3"/>
      <c r="AL6705" s="3"/>
      <c r="AM6705" s="3"/>
      <c r="AN6705" s="5" t="s">
        <v>46</v>
      </c>
      <c r="AO6705" s="1"/>
      <c r="AP6705" s="1"/>
      <c r="AQ6705" s="1"/>
    </row>
    <row r="6706" spans="1:43">
      <c r="A6706" s="1" t="s">
        <v>16578</v>
      </c>
      <c r="B6706" s="1" t="s">
        <v>16579</v>
      </c>
      <c r="C6706" s="3">
        <v>5.5013698630137</v>
      </c>
      <c r="D6706" s="4">
        <v>42229</v>
      </c>
      <c r="E6706" s="3">
        <v>1.021588286</v>
      </c>
      <c r="F6706" s="5" t="s">
        <v>14056</v>
      </c>
      <c r="G6706" s="5">
        <v>623</v>
      </c>
      <c r="H6706" s="5" t="s">
        <v>60</v>
      </c>
      <c r="I6706" s="3">
        <v>8.06573321036302</v>
      </c>
      <c r="J6706" s="3">
        <v>41.5674603174603</v>
      </c>
      <c r="K6706" s="3">
        <v>4.49128496149168</v>
      </c>
      <c r="L6706" s="3">
        <v>6.04026845637584</v>
      </c>
      <c r="M6706" s="3">
        <v>4.3136937520233</v>
      </c>
      <c r="N6706" s="3">
        <v>24.9258160237389</v>
      </c>
      <c r="O6706" s="3">
        <v>15.9082733812949</v>
      </c>
      <c r="P6706" s="3">
        <v>25.1521298174442</v>
      </c>
      <c r="Q6706" s="3">
        <v>22.6355851569933</v>
      </c>
      <c r="R6706" s="3">
        <v>21.3612565445026</v>
      </c>
      <c r="S6706" s="3">
        <v>54.2572458826056</v>
      </c>
      <c r="T6706" s="3">
        <v>24.7584541062802</v>
      </c>
      <c r="U6706" s="3">
        <v>93.8506755122851</v>
      </c>
      <c r="V6706" s="3">
        <v>29.0322580645161</v>
      </c>
      <c r="W6706" s="3">
        <v>76.924522681981</v>
      </c>
      <c r="X6706" s="3">
        <v>20.9090909090909</v>
      </c>
      <c r="Y6706" s="3">
        <v>142.488660030259</v>
      </c>
      <c r="Z6706" s="3">
        <v>12.621359223301</v>
      </c>
      <c r="AA6706" s="3">
        <v>0.29977526439157</v>
      </c>
      <c r="AB6706" s="3">
        <v>0.222275519830349</v>
      </c>
      <c r="AC6706" s="3">
        <v>-20.559291499901</v>
      </c>
      <c r="AD6706" s="3">
        <v>1.01683096014759</v>
      </c>
      <c r="AE6706" s="5">
        <v>3</v>
      </c>
      <c r="AF6706" s="3">
        <v>1.51164512956863</v>
      </c>
      <c r="AG6706" s="3">
        <v>40.6672350177779</v>
      </c>
      <c r="AH6706" s="3">
        <v>43.2757170869663</v>
      </c>
      <c r="AI6706" s="3">
        <v>21.4661254677219</v>
      </c>
      <c r="AJ6706" s="3">
        <v>23.4428540134213</v>
      </c>
      <c r="AK6706" s="3"/>
      <c r="AL6706" s="3"/>
      <c r="AM6706" s="3"/>
      <c r="AN6706" s="5" t="s">
        <v>46</v>
      </c>
      <c r="AO6706" s="1"/>
      <c r="AP6706" s="1"/>
      <c r="AQ6706" s="1"/>
    </row>
    <row r="6707" spans="1:43">
      <c r="A6707" s="1" t="s">
        <v>16580</v>
      </c>
      <c r="B6707" s="1" t="s">
        <v>16581</v>
      </c>
      <c r="C6707" s="3">
        <v>5.83013698630137</v>
      </c>
      <c r="D6707" s="4">
        <v>42109</v>
      </c>
      <c r="E6707" s="3">
        <v>2.6940051303</v>
      </c>
      <c r="F6707" s="5" t="s">
        <v>11842</v>
      </c>
      <c r="G6707" s="5">
        <v>41</v>
      </c>
      <c r="H6707" s="5" t="s">
        <v>60</v>
      </c>
      <c r="I6707" s="3">
        <v>8.19812792511699</v>
      </c>
      <c r="J6707" s="3">
        <v>40.1785714285714</v>
      </c>
      <c r="K6707" s="3">
        <v>4.45816703064988</v>
      </c>
      <c r="L6707" s="3">
        <v>6.71140939597315</v>
      </c>
      <c r="M6707" s="3">
        <v>4.21487603305785</v>
      </c>
      <c r="N6707" s="3">
        <v>27.3986152324431</v>
      </c>
      <c r="O6707" s="3">
        <v>15.1024811218986</v>
      </c>
      <c r="P6707" s="3">
        <v>31.1359026369168</v>
      </c>
      <c r="Q6707" s="3">
        <v>21.3242368582174</v>
      </c>
      <c r="R6707" s="3">
        <v>26.9109947643979</v>
      </c>
      <c r="S6707" s="3">
        <v>48.6174011625891</v>
      </c>
      <c r="T6707" s="3">
        <v>34.9033816425121</v>
      </c>
      <c r="U6707" s="3">
        <v>74.0073182543823</v>
      </c>
      <c r="V6707" s="3">
        <v>48.3870967741936</v>
      </c>
      <c r="W6707" s="3">
        <v>58.5450294628138</v>
      </c>
      <c r="X6707" s="3">
        <v>37.9545454545455</v>
      </c>
      <c r="Y6707" s="3">
        <v>135.942272044047</v>
      </c>
      <c r="Z6707" s="3">
        <v>14.5631067961165</v>
      </c>
      <c r="AA6707" s="3">
        <v>0.265163417509222</v>
      </c>
      <c r="AB6707" s="3">
        <v>0.168554431490427</v>
      </c>
      <c r="AC6707" s="3">
        <v>-21.1175020542317</v>
      </c>
      <c r="AD6707" s="3">
        <v>0.784773002351842</v>
      </c>
      <c r="AE6707" s="5">
        <v>3</v>
      </c>
      <c r="AF6707" s="3">
        <v>1.20078461891755</v>
      </c>
      <c r="AG6707" s="3">
        <v>35.2859659515911</v>
      </c>
      <c r="AH6707" s="3">
        <v>35.8690438461549</v>
      </c>
      <c r="AI6707" s="3">
        <v>16.8853494426225</v>
      </c>
      <c r="AJ6707" s="3">
        <v>19.653957795554</v>
      </c>
      <c r="AK6707" s="3"/>
      <c r="AL6707" s="3"/>
      <c r="AM6707" s="3"/>
      <c r="AN6707" s="5" t="s">
        <v>46</v>
      </c>
      <c r="AO6707" s="1"/>
      <c r="AP6707" s="1"/>
      <c r="AQ6707" s="1"/>
    </row>
    <row r="6708" spans="1:43">
      <c r="A6708" s="1" t="s">
        <v>16582</v>
      </c>
      <c r="B6708" s="1" t="s">
        <v>16583</v>
      </c>
      <c r="C6708" s="3">
        <v>5.5013698630137</v>
      </c>
      <c r="D6708" s="4">
        <v>42229</v>
      </c>
      <c r="E6708" s="3">
        <v>2.9912019648</v>
      </c>
      <c r="F6708" s="5" t="s">
        <v>14056</v>
      </c>
      <c r="G6708" s="5">
        <v>491</v>
      </c>
      <c r="H6708" s="5" t="s">
        <v>60</v>
      </c>
      <c r="I6708" s="3">
        <v>-5.98181818181818</v>
      </c>
      <c r="J6708" s="3">
        <v>93.0555555555556</v>
      </c>
      <c r="K6708" s="3">
        <v>-0.115897237782494</v>
      </c>
      <c r="L6708" s="3">
        <v>89.7411313518696</v>
      </c>
      <c r="M6708" s="3">
        <v>-6.82882882882883</v>
      </c>
      <c r="N6708" s="3">
        <v>93.1750741839763</v>
      </c>
      <c r="O6708" s="3">
        <v>-4.43609002581803</v>
      </c>
      <c r="P6708" s="3">
        <v>87.3225152129817</v>
      </c>
      <c r="Q6708" s="3">
        <v>-5.7976417262516</v>
      </c>
      <c r="R6708" s="3">
        <v>86.282722513089</v>
      </c>
      <c r="S6708" s="3">
        <v>29.8027587011282</v>
      </c>
      <c r="T6708" s="3">
        <v>58.0917874396135</v>
      </c>
      <c r="U6708" s="3">
        <v>51.8252028688561</v>
      </c>
      <c r="V6708" s="3">
        <v>67.741935483871</v>
      </c>
      <c r="W6708" s="3">
        <v>36.5424193937266</v>
      </c>
      <c r="X6708" s="3">
        <v>60</v>
      </c>
      <c r="Y6708" s="3">
        <v>27.3161248250818</v>
      </c>
      <c r="Z6708" s="3">
        <v>82.2006472491909</v>
      </c>
      <c r="AA6708" s="3">
        <v>0.116446709772415</v>
      </c>
      <c r="AB6708" s="3">
        <v>0.0970241833274972</v>
      </c>
      <c r="AC6708" s="3">
        <v>-32.4343012951251</v>
      </c>
      <c r="AD6708" s="3">
        <v>0.336658019317039</v>
      </c>
      <c r="AE6708" s="5">
        <v>4</v>
      </c>
      <c r="AF6708" s="3">
        <v>1.1775572240072</v>
      </c>
      <c r="AG6708" s="3">
        <v>18.5105276982742</v>
      </c>
      <c r="AH6708" s="3">
        <v>27.7441337230397</v>
      </c>
      <c r="AI6708" s="3">
        <v>12.608619033061</v>
      </c>
      <c r="AJ6708" s="3">
        <v>6.46944127719287</v>
      </c>
      <c r="AK6708" s="3"/>
      <c r="AL6708" s="3"/>
      <c r="AM6708" s="3"/>
      <c r="AN6708" s="5" t="s">
        <v>206</v>
      </c>
      <c r="AO6708" s="1"/>
      <c r="AP6708" s="1"/>
      <c r="AQ6708" s="1"/>
    </row>
    <row r="6709" spans="1:43">
      <c r="A6709" s="1" t="s">
        <v>16584</v>
      </c>
      <c r="B6709" s="1" t="s">
        <v>16585</v>
      </c>
      <c r="C6709" s="3">
        <v>0.46027397260274</v>
      </c>
      <c r="D6709" s="4">
        <v>44069</v>
      </c>
      <c r="E6709" s="3">
        <v>1.6726119723</v>
      </c>
      <c r="F6709" s="5" t="s">
        <v>6160</v>
      </c>
      <c r="G6709" s="5">
        <v>169</v>
      </c>
      <c r="H6709" s="5" t="s">
        <v>60</v>
      </c>
      <c r="I6709" s="3">
        <v>16.9518531347419</v>
      </c>
      <c r="J6709" s="3">
        <v>0.396825396825397</v>
      </c>
      <c r="K6709" s="3">
        <v>3.63413136893799</v>
      </c>
      <c r="L6709" s="3">
        <v>19.9424736337488</v>
      </c>
      <c r="M6709" s="3">
        <v>12.1578527770396</v>
      </c>
      <c r="N6709" s="3">
        <v>1.08803165182987</v>
      </c>
      <c r="O6709" s="3">
        <v>23.9591746824289</v>
      </c>
      <c r="P6709" s="3">
        <v>4.76673427991886</v>
      </c>
      <c r="Q6709" s="3"/>
      <c r="R6709" s="3"/>
      <c r="S6709" s="3"/>
      <c r="T6709" s="3"/>
      <c r="U6709" s="3"/>
      <c r="V6709" s="3"/>
      <c r="W6709" s="3"/>
      <c r="X6709" s="3"/>
      <c r="Y6709" s="3"/>
      <c r="Z6709" s="3"/>
      <c r="AA6709" s="3">
        <v>0.183798292850531</v>
      </c>
      <c r="AB6709" s="3">
        <v>0.326659638862352</v>
      </c>
      <c r="AC6709" s="3">
        <v>-11.8243003896564</v>
      </c>
      <c r="AD6709" s="3"/>
      <c r="AE6709" s="5">
        <v>1</v>
      </c>
      <c r="AF6709" s="3">
        <v>3.24539973267061</v>
      </c>
      <c r="AG6709" s="3"/>
      <c r="AH6709" s="3"/>
      <c r="AI6709" s="3"/>
      <c r="AJ6709" s="3"/>
      <c r="AK6709" s="3"/>
      <c r="AL6709" s="3"/>
      <c r="AM6709" s="3"/>
      <c r="AN6709" s="5" t="s">
        <v>46</v>
      </c>
      <c r="AO6709" s="1"/>
      <c r="AP6709" s="1"/>
      <c r="AQ6709" s="1"/>
    </row>
    <row r="6710" spans="1:43">
      <c r="A6710" s="1" t="s">
        <v>16586</v>
      </c>
      <c r="B6710" s="1" t="s">
        <v>16587</v>
      </c>
      <c r="C6710" s="3">
        <v>0.53972602739726</v>
      </c>
      <c r="D6710" s="4">
        <v>44040</v>
      </c>
      <c r="E6710" s="3">
        <v>32.6417894532</v>
      </c>
      <c r="F6710" s="5" t="s">
        <v>9656</v>
      </c>
      <c r="G6710" s="5">
        <v>198</v>
      </c>
      <c r="H6710" s="5" t="s">
        <v>55</v>
      </c>
      <c r="I6710" s="3">
        <v>2.45470485096436</v>
      </c>
      <c r="J6710" s="3">
        <v>88.5057471264368</v>
      </c>
      <c r="K6710" s="3">
        <v>1.02775910095093</v>
      </c>
      <c r="L6710" s="3">
        <v>77.5141242937853</v>
      </c>
      <c r="M6710" s="3">
        <v>4.79226860615722</v>
      </c>
      <c r="N6710" s="3">
        <v>53.5607420706164</v>
      </c>
      <c r="O6710" s="3">
        <v>10.1822752985544</v>
      </c>
      <c r="P6710" s="3">
        <v>80.3973509933775</v>
      </c>
      <c r="Q6710" s="3">
        <v>6.69506999391358</v>
      </c>
      <c r="R6710" s="3">
        <v>89.3292682926829</v>
      </c>
      <c r="S6710" s="3"/>
      <c r="T6710" s="3"/>
      <c r="U6710" s="3"/>
      <c r="V6710" s="3"/>
      <c r="W6710" s="3"/>
      <c r="X6710" s="3"/>
      <c r="Y6710" s="3"/>
      <c r="Z6710" s="3"/>
      <c r="AA6710" s="3">
        <v>0.0174280659368088</v>
      </c>
      <c r="AB6710" s="3">
        <v>0.0260697901022672</v>
      </c>
      <c r="AC6710" s="3">
        <v>-13.2708976785892</v>
      </c>
      <c r="AD6710" s="3"/>
      <c r="AE6710" s="5">
        <v>2</v>
      </c>
      <c r="AF6710" s="3">
        <v>1.03957545658474</v>
      </c>
      <c r="AG6710" s="3"/>
      <c r="AH6710" s="3"/>
      <c r="AI6710" s="3"/>
      <c r="AJ6710" s="3"/>
      <c r="AK6710" s="3"/>
      <c r="AL6710" s="3"/>
      <c r="AM6710" s="3"/>
      <c r="AN6710" s="5" t="s">
        <v>1266</v>
      </c>
      <c r="AO6710" s="1"/>
      <c r="AP6710" s="1"/>
      <c r="AQ6710" s="1"/>
    </row>
    <row r="6711" spans="1:43">
      <c r="A6711" s="1" t="s">
        <v>16588</v>
      </c>
      <c r="B6711" s="1" t="s">
        <v>16589</v>
      </c>
      <c r="C6711" s="3">
        <v>0.523287671232877</v>
      </c>
      <c r="D6711" s="4">
        <v>44046</v>
      </c>
      <c r="E6711" s="3">
        <v>14.711892639</v>
      </c>
      <c r="F6711" s="5" t="s">
        <v>6850</v>
      </c>
      <c r="G6711" s="5">
        <v>192</v>
      </c>
      <c r="H6711" s="5" t="s">
        <v>55</v>
      </c>
      <c r="I6711" s="3">
        <v>0.798934753661775</v>
      </c>
      <c r="J6711" s="3">
        <v>93.2244404113733</v>
      </c>
      <c r="K6711" s="3">
        <v>-1.7818527809013</v>
      </c>
      <c r="L6711" s="3">
        <v>98.5310734463277</v>
      </c>
      <c r="M6711" s="3">
        <v>-3.53410925155043</v>
      </c>
      <c r="N6711" s="3">
        <v>95.9305804907241</v>
      </c>
      <c r="O6711" s="3">
        <v>13.6068034017008</v>
      </c>
      <c r="P6711" s="3">
        <v>71.6556291390729</v>
      </c>
      <c r="Q6711" s="3">
        <v>13.4592326139089</v>
      </c>
      <c r="R6711" s="3">
        <v>78.734756097561</v>
      </c>
      <c r="S6711" s="3"/>
      <c r="T6711" s="3"/>
      <c r="U6711" s="3"/>
      <c r="V6711" s="3"/>
      <c r="W6711" s="3"/>
      <c r="X6711" s="3"/>
      <c r="Y6711" s="3"/>
      <c r="Z6711" s="3"/>
      <c r="AA6711" s="3">
        <v>0.12489554880471</v>
      </c>
      <c r="AB6711" s="3">
        <v>0.192086508204608</v>
      </c>
      <c r="AC6711" s="3">
        <v>-9.6168170156418</v>
      </c>
      <c r="AD6711" s="3"/>
      <c r="AE6711" s="5">
        <v>2</v>
      </c>
      <c r="AF6711" s="3">
        <v>2.92234622673615</v>
      </c>
      <c r="AG6711" s="3"/>
      <c r="AH6711" s="3"/>
      <c r="AI6711" s="3"/>
      <c r="AJ6711" s="3"/>
      <c r="AK6711" s="3"/>
      <c r="AL6711" s="3"/>
      <c r="AM6711" s="3"/>
      <c r="AN6711" s="5" t="s">
        <v>1266</v>
      </c>
      <c r="AO6711" s="1"/>
      <c r="AP6711" s="1"/>
      <c r="AQ6711" s="1"/>
    </row>
    <row r="6712" spans="1:43">
      <c r="A6712" s="1" t="s">
        <v>16590</v>
      </c>
      <c r="B6712" s="1" t="s">
        <v>16591</v>
      </c>
      <c r="C6712" s="3">
        <v>0.53972602739726</v>
      </c>
      <c r="D6712" s="4">
        <v>44040</v>
      </c>
      <c r="E6712" s="3">
        <v>33.012437333</v>
      </c>
      <c r="F6712" s="5" t="s">
        <v>2416</v>
      </c>
      <c r="G6712" s="5">
        <v>198</v>
      </c>
      <c r="H6712" s="5" t="s">
        <v>55</v>
      </c>
      <c r="I6712" s="3">
        <v>4.67316513761467</v>
      </c>
      <c r="J6712" s="3">
        <v>80.6412583182093</v>
      </c>
      <c r="K6712" s="3">
        <v>0.348144754924418</v>
      </c>
      <c r="L6712" s="3">
        <v>86.2146892655367</v>
      </c>
      <c r="M6712" s="3">
        <v>6.47419072615923</v>
      </c>
      <c r="N6712" s="3">
        <v>37.9413524835428</v>
      </c>
      <c r="O6712" s="3">
        <v>9.45338263215749</v>
      </c>
      <c r="P6712" s="3">
        <v>82.7814569536424</v>
      </c>
      <c r="Q6712" s="3">
        <v>9.47526236881559</v>
      </c>
      <c r="R6712" s="3">
        <v>86.2042682926829</v>
      </c>
      <c r="S6712" s="3"/>
      <c r="T6712" s="3"/>
      <c r="U6712" s="3"/>
      <c r="V6712" s="3"/>
      <c r="W6712" s="3"/>
      <c r="X6712" s="3"/>
      <c r="Y6712" s="3"/>
      <c r="Z6712" s="3"/>
      <c r="AA6712" s="3">
        <v>0.0966928097798847</v>
      </c>
      <c r="AB6712" s="3">
        <v>0.168499061077276</v>
      </c>
      <c r="AC6712" s="3">
        <v>-7.76020274403565</v>
      </c>
      <c r="AD6712" s="3"/>
      <c r="AE6712" s="5">
        <v>2</v>
      </c>
      <c r="AF6712" s="3">
        <v>1.28987665790196</v>
      </c>
      <c r="AG6712" s="3"/>
      <c r="AH6712" s="3"/>
      <c r="AI6712" s="3"/>
      <c r="AJ6712" s="3"/>
      <c r="AK6712" s="3"/>
      <c r="AL6712" s="3"/>
      <c r="AM6712" s="3"/>
      <c r="AN6712" s="5" t="s">
        <v>1266</v>
      </c>
      <c r="AO6712" s="1"/>
      <c r="AP6712" s="1"/>
      <c r="AQ6712" s="1"/>
    </row>
    <row r="6713" spans="1:43">
      <c r="A6713" s="1" t="s">
        <v>16592</v>
      </c>
      <c r="B6713" s="1" t="s">
        <v>16593</v>
      </c>
      <c r="C6713" s="3">
        <v>0.536986301369863</v>
      </c>
      <c r="D6713" s="4">
        <v>44041</v>
      </c>
      <c r="E6713" s="3">
        <v>31.8736756396</v>
      </c>
      <c r="F6713" s="5" t="s">
        <v>3991</v>
      </c>
      <c r="G6713" s="5">
        <v>197</v>
      </c>
      <c r="H6713" s="5" t="s">
        <v>55</v>
      </c>
      <c r="I6713" s="3">
        <v>3.12204351939451</v>
      </c>
      <c r="J6713" s="3">
        <v>85.9044162129462</v>
      </c>
      <c r="K6713" s="3">
        <v>-0.567605919318878</v>
      </c>
      <c r="L6713" s="3">
        <v>94.9152542372881</v>
      </c>
      <c r="M6713" s="3">
        <v>3.45918582577515</v>
      </c>
      <c r="N6713" s="3">
        <v>66.2477558348294</v>
      </c>
      <c r="O6713" s="3">
        <v>1.30111524163568</v>
      </c>
      <c r="P6713" s="3">
        <v>95.9602649006623</v>
      </c>
      <c r="Q6713" s="3">
        <v>-0.658227848101272</v>
      </c>
      <c r="R6713" s="3">
        <v>95.2743902439024</v>
      </c>
      <c r="S6713" s="3"/>
      <c r="T6713" s="3"/>
      <c r="U6713" s="3"/>
      <c r="V6713" s="3"/>
      <c r="W6713" s="3"/>
      <c r="X6713" s="3"/>
      <c r="Y6713" s="3"/>
      <c r="Z6713" s="3"/>
      <c r="AA6713" s="3">
        <v>-0.0310251429636061</v>
      </c>
      <c r="AB6713" s="3">
        <v>-0.0446148090798969</v>
      </c>
      <c r="AC6713" s="3">
        <v>-12.8005587149556</v>
      </c>
      <c r="AD6713" s="3"/>
      <c r="AE6713" s="5">
        <v>2</v>
      </c>
      <c r="AF6713" s="3">
        <v>-0.024426069877815</v>
      </c>
      <c r="AG6713" s="3"/>
      <c r="AH6713" s="3"/>
      <c r="AI6713" s="3"/>
      <c r="AJ6713" s="3"/>
      <c r="AK6713" s="3"/>
      <c r="AL6713" s="3"/>
      <c r="AM6713" s="3"/>
      <c r="AN6713" s="5" t="s">
        <v>1266</v>
      </c>
      <c r="AO6713" s="1"/>
      <c r="AP6713" s="1"/>
      <c r="AQ6713" s="1"/>
    </row>
    <row r="6714" spans="1:43">
      <c r="A6714" s="1" t="s">
        <v>16594</v>
      </c>
      <c r="B6714" s="1" t="s">
        <v>16595</v>
      </c>
      <c r="C6714" s="3">
        <v>0.536986301369863</v>
      </c>
      <c r="D6714" s="4">
        <v>44041</v>
      </c>
      <c r="E6714" s="3">
        <v>30.7843712436</v>
      </c>
      <c r="F6714" s="5" t="s">
        <v>13960</v>
      </c>
      <c r="G6714" s="5">
        <v>197</v>
      </c>
      <c r="H6714" s="5" t="s">
        <v>55</v>
      </c>
      <c r="I6714" s="3">
        <v>6.28952294106037</v>
      </c>
      <c r="J6714" s="3">
        <v>74.0471869328494</v>
      </c>
      <c r="K6714" s="3">
        <v>2.6102845210128</v>
      </c>
      <c r="L6714" s="3">
        <v>49.3785310734463</v>
      </c>
      <c r="M6714" s="3">
        <v>4.67438044208853</v>
      </c>
      <c r="N6714" s="3">
        <v>54.9970077797726</v>
      </c>
      <c r="O6714" s="3">
        <v>14.2645686395988</v>
      </c>
      <c r="P6714" s="3">
        <v>69.0728476821192</v>
      </c>
      <c r="Q6714" s="3">
        <v>18.6232791573889</v>
      </c>
      <c r="R6714" s="3">
        <v>64.5579268292683</v>
      </c>
      <c r="S6714" s="3"/>
      <c r="T6714" s="3"/>
      <c r="U6714" s="3"/>
      <c r="V6714" s="3"/>
      <c r="W6714" s="3"/>
      <c r="X6714" s="3"/>
      <c r="Y6714" s="3"/>
      <c r="Z6714" s="3"/>
      <c r="AA6714" s="3">
        <v>0.175246781890776</v>
      </c>
      <c r="AB6714" s="3">
        <v>0.282716245011793</v>
      </c>
      <c r="AC6714" s="3">
        <v>-8.69281578732774</v>
      </c>
      <c r="AD6714" s="3"/>
      <c r="AE6714" s="5">
        <v>2</v>
      </c>
      <c r="AF6714" s="3">
        <v>2.77246984958795</v>
      </c>
      <c r="AG6714" s="3"/>
      <c r="AH6714" s="3"/>
      <c r="AI6714" s="3"/>
      <c r="AJ6714" s="3"/>
      <c r="AK6714" s="3"/>
      <c r="AL6714" s="3"/>
      <c r="AM6714" s="3"/>
      <c r="AN6714" s="5" t="s">
        <v>1266</v>
      </c>
      <c r="AO6714" s="1"/>
      <c r="AP6714" s="1"/>
      <c r="AQ6714" s="1"/>
    </row>
    <row r="6715" spans="1:43">
      <c r="A6715" s="1" t="s">
        <v>16596</v>
      </c>
      <c r="B6715" s="1" t="s">
        <v>16597</v>
      </c>
      <c r="C6715" s="3">
        <v>0.53972602739726</v>
      </c>
      <c r="D6715" s="4">
        <v>44040</v>
      </c>
      <c r="E6715" s="3">
        <v>33.602267683</v>
      </c>
      <c r="F6715" s="5" t="s">
        <v>12645</v>
      </c>
      <c r="G6715" s="5">
        <v>198</v>
      </c>
      <c r="H6715" s="5" t="s">
        <v>55</v>
      </c>
      <c r="I6715" s="3">
        <v>6.9505932353462</v>
      </c>
      <c r="J6715" s="3">
        <v>71.264367816092</v>
      </c>
      <c r="K6715" s="3">
        <v>1.07949790794978</v>
      </c>
      <c r="L6715" s="3">
        <v>76.4971751412429</v>
      </c>
      <c r="M6715" s="3">
        <v>7.25448410584265</v>
      </c>
      <c r="N6715" s="3">
        <v>31.178934769599</v>
      </c>
      <c r="O6715" s="3">
        <v>14.6015180265655</v>
      </c>
      <c r="P6715" s="3">
        <v>68.0132450331126</v>
      </c>
      <c r="Q6715" s="3">
        <v>21.0563239126077</v>
      </c>
      <c r="R6715" s="3">
        <v>57.9268292682927</v>
      </c>
      <c r="S6715" s="3"/>
      <c r="T6715" s="3"/>
      <c r="U6715" s="3"/>
      <c r="V6715" s="3"/>
      <c r="W6715" s="3"/>
      <c r="X6715" s="3"/>
      <c r="Y6715" s="3"/>
      <c r="Z6715" s="3"/>
      <c r="AA6715" s="3">
        <v>0.22455031893145</v>
      </c>
      <c r="AB6715" s="3">
        <v>0.412169799132276</v>
      </c>
      <c r="AC6715" s="3">
        <v>-6.60400096408772</v>
      </c>
      <c r="AD6715" s="3"/>
      <c r="AE6715" s="5">
        <v>1</v>
      </c>
      <c r="AF6715" s="3">
        <v>3.00301145817506</v>
      </c>
      <c r="AG6715" s="3"/>
      <c r="AH6715" s="3"/>
      <c r="AI6715" s="3"/>
      <c r="AJ6715" s="3"/>
      <c r="AK6715" s="3"/>
      <c r="AL6715" s="3"/>
      <c r="AM6715" s="3"/>
      <c r="AN6715" s="5" t="s">
        <v>1266</v>
      </c>
      <c r="AO6715" s="1"/>
      <c r="AP6715" s="1"/>
      <c r="AQ6715" s="1"/>
    </row>
    <row r="6716" spans="1:43">
      <c r="A6716" s="1" t="s">
        <v>16598</v>
      </c>
      <c r="B6716" s="1" t="s">
        <v>16599</v>
      </c>
      <c r="C6716" s="3">
        <v>11.386301369863</v>
      </c>
      <c r="D6716" s="4">
        <v>40081</v>
      </c>
      <c r="E6716" s="3">
        <v>3.2026813693</v>
      </c>
      <c r="F6716" s="5" t="s">
        <v>9816</v>
      </c>
      <c r="G6716" s="5">
        <v>2968</v>
      </c>
      <c r="H6716" s="5" t="s">
        <v>60</v>
      </c>
      <c r="I6716" s="3">
        <v>5.34144692359702</v>
      </c>
      <c r="J6716" s="3">
        <v>56.0515873015873</v>
      </c>
      <c r="K6716" s="3">
        <v>3.11052283256123</v>
      </c>
      <c r="L6716" s="3">
        <v>38.0632790028763</v>
      </c>
      <c r="M6716" s="3">
        <v>1.5645371577575</v>
      </c>
      <c r="N6716" s="3">
        <v>54.0059347181009</v>
      </c>
      <c r="O6716" s="3">
        <v>8.95104895104897</v>
      </c>
      <c r="P6716" s="3">
        <v>54.5638945233266</v>
      </c>
      <c r="Q6716" s="3">
        <v>17.0548459804658</v>
      </c>
      <c r="R6716" s="3">
        <v>42.0942408376963</v>
      </c>
      <c r="S6716" s="3">
        <v>37.1478873239437</v>
      </c>
      <c r="T6716" s="3">
        <v>50.3623188405797</v>
      </c>
      <c r="U6716" s="3">
        <v>52.4461839530333</v>
      </c>
      <c r="V6716" s="3">
        <v>66.723259762309</v>
      </c>
      <c r="W6716" s="3">
        <v>36.4273204903678</v>
      </c>
      <c r="X6716" s="3">
        <v>60.4545454545455</v>
      </c>
      <c r="Y6716" s="3">
        <v>90.2319902319903</v>
      </c>
      <c r="Z6716" s="3">
        <v>41.1003236245955</v>
      </c>
      <c r="AA6716" s="3">
        <v>0.206131492150167</v>
      </c>
      <c r="AB6716" s="3">
        <v>0.106341965286584</v>
      </c>
      <c r="AC6716" s="3">
        <v>-22.0661157024793</v>
      </c>
      <c r="AD6716" s="3">
        <v>0.493432974509607</v>
      </c>
      <c r="AE6716" s="5">
        <v>3</v>
      </c>
      <c r="AF6716" s="3">
        <v>0.80406943551331</v>
      </c>
      <c r="AG6716" s="3">
        <v>23.5997808109705</v>
      </c>
      <c r="AH6716" s="3">
        <v>27.1131041809409</v>
      </c>
      <c r="AI6716" s="3">
        <v>10.5762001083847</v>
      </c>
      <c r="AJ6716" s="3">
        <v>13.7519104356932</v>
      </c>
      <c r="AK6716" s="3">
        <v>8.79865545706961</v>
      </c>
      <c r="AL6716" s="3">
        <v>13.3822462731054</v>
      </c>
      <c r="AM6716" s="3"/>
      <c r="AN6716" s="5" t="s">
        <v>46</v>
      </c>
      <c r="AO6716" s="1"/>
      <c r="AP6716" s="1"/>
      <c r="AQ6716" s="1"/>
    </row>
    <row r="6717" spans="1:43">
      <c r="A6717" s="1" t="s">
        <v>16600</v>
      </c>
      <c r="B6717" s="1" t="s">
        <v>16601</v>
      </c>
      <c r="C6717" s="3">
        <v>11.1260273972603</v>
      </c>
      <c r="D6717" s="4">
        <v>40176</v>
      </c>
      <c r="E6717" s="3">
        <v>1.5054867276</v>
      </c>
      <c r="F6717" s="5" t="s">
        <v>13940</v>
      </c>
      <c r="G6717" s="5">
        <v>489</v>
      </c>
      <c r="H6717" s="5" t="s">
        <v>60</v>
      </c>
      <c r="I6717" s="3">
        <v>7.90479223053653</v>
      </c>
      <c r="J6717" s="3">
        <v>43.2539682539683</v>
      </c>
      <c r="K6717" s="3">
        <v>4.44330294079876</v>
      </c>
      <c r="L6717" s="3">
        <v>6.99904122722915</v>
      </c>
      <c r="M6717" s="3">
        <v>3.36807320793084</v>
      </c>
      <c r="N6717" s="3">
        <v>39.6636993076162</v>
      </c>
      <c r="O6717" s="3">
        <v>13.2982280173855</v>
      </c>
      <c r="P6717" s="3">
        <v>41.2778904665314</v>
      </c>
      <c r="Q6717" s="3">
        <v>19.5818384990884</v>
      </c>
      <c r="R6717" s="3">
        <v>35.2879581151832</v>
      </c>
      <c r="S6717" s="3">
        <v>41.2273390289643</v>
      </c>
      <c r="T6717" s="3">
        <v>46.4975845410628</v>
      </c>
      <c r="U6717" s="3">
        <v>61.7413093628192</v>
      </c>
      <c r="V6717" s="3">
        <v>59.0831918505942</v>
      </c>
      <c r="W6717" s="3">
        <v>47.3583127989564</v>
      </c>
      <c r="X6717" s="3">
        <v>49.7727272727273</v>
      </c>
      <c r="Y6717" s="3">
        <v>119.147445570166</v>
      </c>
      <c r="Z6717" s="3">
        <v>22.3300970873786</v>
      </c>
      <c r="AA6717" s="3">
        <v>0.229916079116345</v>
      </c>
      <c r="AB6717" s="3">
        <v>0.139654258551761</v>
      </c>
      <c r="AC6717" s="3">
        <v>-19.1592172022227</v>
      </c>
      <c r="AD6717" s="3">
        <v>0.718642993080965</v>
      </c>
      <c r="AE6717" s="5">
        <v>3</v>
      </c>
      <c r="AF6717" s="3">
        <v>0.997057597936413</v>
      </c>
      <c r="AG6717" s="3">
        <v>25.8111122469137</v>
      </c>
      <c r="AH6717" s="3">
        <v>29.5068832581378</v>
      </c>
      <c r="AI6717" s="3">
        <v>13.3185543785204</v>
      </c>
      <c r="AJ6717" s="3">
        <v>15.3290392054375</v>
      </c>
      <c r="AK6717" s="3">
        <v>11.8659066834059</v>
      </c>
      <c r="AL6717" s="3">
        <v>11.8541182142062</v>
      </c>
      <c r="AM6717" s="3"/>
      <c r="AN6717" s="5" t="s">
        <v>46</v>
      </c>
      <c r="AO6717" s="1"/>
      <c r="AP6717" s="1"/>
      <c r="AQ6717" s="1"/>
    </row>
    <row r="6718" spans="1:43">
      <c r="A6718" s="1" t="s">
        <v>16602</v>
      </c>
      <c r="B6718" s="1" t="s">
        <v>16603</v>
      </c>
      <c r="C6718" s="3">
        <v>10.8109589041096</v>
      </c>
      <c r="D6718" s="4">
        <v>40291</v>
      </c>
      <c r="E6718" s="3">
        <v>1.2252523206</v>
      </c>
      <c r="F6718" s="5" t="s">
        <v>8014</v>
      </c>
      <c r="G6718" s="5">
        <v>1917</v>
      </c>
      <c r="H6718" s="5" t="s">
        <v>60</v>
      </c>
      <c r="I6718" s="3">
        <v>4.68600573796621</v>
      </c>
      <c r="J6718" s="3">
        <v>57.7380952380952</v>
      </c>
      <c r="K6718" s="3">
        <v>2.48088625370573</v>
      </c>
      <c r="L6718" s="3">
        <v>46.3087248322148</v>
      </c>
      <c r="M6718" s="3">
        <v>3.15690277995915</v>
      </c>
      <c r="N6718" s="3">
        <v>42.6310583580613</v>
      </c>
      <c r="O6718" s="3">
        <v>4.38652256834075</v>
      </c>
      <c r="P6718" s="3">
        <v>65.4158215010142</v>
      </c>
      <c r="Q6718" s="3">
        <v>11.5299711326201</v>
      </c>
      <c r="R6718" s="3">
        <v>52.1465968586387</v>
      </c>
      <c r="S6718" s="3">
        <v>26.2106072252114</v>
      </c>
      <c r="T6718" s="3">
        <v>65.5797101449275</v>
      </c>
      <c r="U6718" s="3">
        <v>39.034716342083</v>
      </c>
      <c r="V6718" s="3">
        <v>77.7589134125637</v>
      </c>
      <c r="W6718" s="3">
        <v>27.7821011673152</v>
      </c>
      <c r="X6718" s="3">
        <v>71.3636363636364</v>
      </c>
      <c r="Y6718" s="3">
        <v>94.8961424332344</v>
      </c>
      <c r="Z6718" s="3">
        <v>38.1877022653722</v>
      </c>
      <c r="AA6718" s="3">
        <v>0.16466283422753</v>
      </c>
      <c r="AB6718" s="3">
        <v>0.0905571775081214</v>
      </c>
      <c r="AC6718" s="3">
        <v>-20.0147983721791</v>
      </c>
      <c r="AD6718" s="3">
        <v>0.424630426341117</v>
      </c>
      <c r="AE6718" s="5">
        <v>4</v>
      </c>
      <c r="AF6718" s="3">
        <v>0.646167733951804</v>
      </c>
      <c r="AG6718" s="3">
        <v>15.0632952312417</v>
      </c>
      <c r="AH6718" s="3">
        <v>22.6459292092912</v>
      </c>
      <c r="AI6718" s="3">
        <v>10.2959989469679</v>
      </c>
      <c r="AJ6718" s="3">
        <v>14.7526043478169</v>
      </c>
      <c r="AK6718" s="3">
        <v>11.2019471757963</v>
      </c>
      <c r="AL6718" s="3">
        <v>15.313658304966</v>
      </c>
      <c r="AM6718" s="3"/>
      <c r="AN6718" s="5" t="s">
        <v>46</v>
      </c>
      <c r="AO6718" s="1"/>
      <c r="AP6718" s="1"/>
      <c r="AQ6718" s="1"/>
    </row>
    <row r="6719" spans="1:43">
      <c r="A6719" s="1" t="s">
        <v>16604</v>
      </c>
      <c r="B6719" s="1" t="s">
        <v>16605</v>
      </c>
      <c r="C6719" s="3">
        <v>16.1260273972603</v>
      </c>
      <c r="D6719" s="4">
        <v>38351</v>
      </c>
      <c r="E6719" s="3">
        <v>565.7428470987</v>
      </c>
      <c r="F6719" s="5" t="s">
        <v>16606</v>
      </c>
      <c r="G6719" s="5">
        <v>1546</v>
      </c>
      <c r="H6719" s="5" t="s">
        <v>60</v>
      </c>
      <c r="I6719" s="3">
        <v>8.44566712517194</v>
      </c>
      <c r="J6719" s="3">
        <v>37.202380952381</v>
      </c>
      <c r="K6719" s="3">
        <v>4.67339352097716</v>
      </c>
      <c r="L6719" s="3">
        <v>4.02684563758389</v>
      </c>
      <c r="M6719" s="3">
        <v>4.2581327691087</v>
      </c>
      <c r="N6719" s="3">
        <v>26.2116716122651</v>
      </c>
      <c r="O6719" s="3">
        <v>15.2904057314974</v>
      </c>
      <c r="P6719" s="3">
        <v>29.3103448275862</v>
      </c>
      <c r="Q6719" s="3">
        <v>19.9587334980697</v>
      </c>
      <c r="R6719" s="3">
        <v>33.5078534031414</v>
      </c>
      <c r="S6719" s="3">
        <v>40.725692288024</v>
      </c>
      <c r="T6719" s="3">
        <v>46.9806763285024</v>
      </c>
      <c r="U6719" s="3">
        <v>63.0969824940428</v>
      </c>
      <c r="V6719" s="3">
        <v>58.2342954159593</v>
      </c>
      <c r="W6719" s="3">
        <v>47.666256962973</v>
      </c>
      <c r="X6719" s="3">
        <v>49.5454545454545</v>
      </c>
      <c r="Y6719" s="3">
        <v>119.098676594792</v>
      </c>
      <c r="Z6719" s="3">
        <v>22.6537216828479</v>
      </c>
      <c r="AA6719" s="3">
        <v>0.215402130588632</v>
      </c>
      <c r="AB6719" s="3">
        <v>0.132664574517899</v>
      </c>
      <c r="AC6719" s="3">
        <v>-22.4031328765154</v>
      </c>
      <c r="AD6719" s="3">
        <v>0.61811388529314</v>
      </c>
      <c r="AE6719" s="5">
        <v>3</v>
      </c>
      <c r="AF6719" s="3">
        <v>0.992284423106627</v>
      </c>
      <c r="AG6719" s="3">
        <v>27.0984858722324</v>
      </c>
      <c r="AH6719" s="3">
        <v>32.3308931857032</v>
      </c>
      <c r="AI6719" s="3">
        <v>14.289464774876</v>
      </c>
      <c r="AJ6719" s="3">
        <v>17.629370480772</v>
      </c>
      <c r="AK6719" s="3">
        <v>11.5217567623836</v>
      </c>
      <c r="AL6719" s="3">
        <v>14.4767054896289</v>
      </c>
      <c r="AM6719" s="3"/>
      <c r="AN6719" s="5" t="s">
        <v>46</v>
      </c>
      <c r="AO6719" s="1"/>
      <c r="AP6719" s="1"/>
      <c r="AQ6719" s="1"/>
    </row>
    <row r="6720" spans="1:43">
      <c r="A6720" s="1" t="s">
        <v>16607</v>
      </c>
      <c r="B6720" s="1" t="s">
        <v>16608</v>
      </c>
      <c r="C6720" s="3">
        <v>11.4684931506849</v>
      </c>
      <c r="D6720" s="4">
        <v>40051</v>
      </c>
      <c r="E6720" s="3">
        <v>1.1197222962</v>
      </c>
      <c r="F6720" s="5" t="s">
        <v>6978</v>
      </c>
      <c r="G6720" s="5">
        <v>3404</v>
      </c>
      <c r="H6720" s="5" t="s">
        <v>60</v>
      </c>
      <c r="I6720" s="3">
        <v>5.58045395402632</v>
      </c>
      <c r="J6720" s="3">
        <v>54.9603174603175</v>
      </c>
      <c r="K6720" s="3">
        <v>2.54622045401358</v>
      </c>
      <c r="L6720" s="3">
        <v>45.0623202301055</v>
      </c>
      <c r="M6720" s="3">
        <v>2.73375222732814</v>
      </c>
      <c r="N6720" s="3">
        <v>47.082096933729</v>
      </c>
      <c r="O6720" s="3">
        <v>8.94038088608226</v>
      </c>
      <c r="P6720" s="3">
        <v>54.6653144016227</v>
      </c>
      <c r="Q6720" s="3">
        <v>9.27182044887781</v>
      </c>
      <c r="R6720" s="3">
        <v>56.020942408377</v>
      </c>
      <c r="S6720" s="3">
        <v>25.625</v>
      </c>
      <c r="T6720" s="3">
        <v>66.1835748792271</v>
      </c>
      <c r="U6720" s="3">
        <v>27.126610189161</v>
      </c>
      <c r="V6720" s="3">
        <v>86.0780984719864</v>
      </c>
      <c r="W6720" s="3">
        <v>16.6675541828638</v>
      </c>
      <c r="X6720" s="3">
        <v>84.7727272727273</v>
      </c>
      <c r="Y6720" s="3">
        <v>63.2563338301043</v>
      </c>
      <c r="Z6720" s="3">
        <v>58.5760517799353</v>
      </c>
      <c r="AA6720" s="3">
        <v>0.149059447692214</v>
      </c>
      <c r="AB6720" s="3">
        <v>0.0522736727960961</v>
      </c>
      <c r="AC6720" s="3">
        <v>-19.3174270678997</v>
      </c>
      <c r="AD6720" s="3">
        <v>0.272451651049111</v>
      </c>
      <c r="AE6720" s="5">
        <v>4</v>
      </c>
      <c r="AF6720" s="3">
        <v>0.402163979625438</v>
      </c>
      <c r="AG6720" s="3">
        <v>11.601745215788</v>
      </c>
      <c r="AH6720" s="3">
        <v>16.2407727052058</v>
      </c>
      <c r="AI6720" s="3">
        <v>6.34747750709939</v>
      </c>
      <c r="AJ6720" s="3">
        <v>9.84681736891799</v>
      </c>
      <c r="AK6720" s="3">
        <v>5.59077392005312</v>
      </c>
      <c r="AL6720" s="3">
        <v>10.7694748036739</v>
      </c>
      <c r="AM6720" s="3"/>
      <c r="AN6720" s="5" t="s">
        <v>46</v>
      </c>
      <c r="AO6720" s="1"/>
      <c r="AP6720" s="1"/>
      <c r="AQ6720" s="1"/>
    </row>
    <row r="6721" spans="1:43">
      <c r="A6721" s="1" t="s">
        <v>16609</v>
      </c>
      <c r="B6721" s="1" t="s">
        <v>16610</v>
      </c>
      <c r="C6721" s="3">
        <v>17.3095890410959</v>
      </c>
      <c r="D6721" s="4">
        <v>37919</v>
      </c>
      <c r="E6721" s="3">
        <v>0.8997677904</v>
      </c>
      <c r="F6721" s="5" t="s">
        <v>4948</v>
      </c>
      <c r="G6721" s="5">
        <v>958</v>
      </c>
      <c r="H6721" s="5" t="s">
        <v>16611</v>
      </c>
      <c r="I6721" s="3">
        <v>2.18536586593932</v>
      </c>
      <c r="J6721" s="3">
        <v>100</v>
      </c>
      <c r="K6721" s="3">
        <v>1.18969894813202</v>
      </c>
      <c r="L6721" s="3">
        <v>100</v>
      </c>
      <c r="M6721" s="3">
        <v>-0.0714799932223431</v>
      </c>
      <c r="N6721" s="3">
        <v>100</v>
      </c>
      <c r="O6721" s="3">
        <v>3.28084783664329</v>
      </c>
      <c r="P6721" s="3">
        <v>100</v>
      </c>
      <c r="Q6721" s="3">
        <v>4.12373983795697</v>
      </c>
      <c r="R6721" s="3">
        <v>100</v>
      </c>
      <c r="S6721" s="3">
        <v>12.5923823768527</v>
      </c>
      <c r="T6721" s="3">
        <v>100</v>
      </c>
      <c r="U6721" s="3">
        <v>26.9292655966714</v>
      </c>
      <c r="V6721" s="3">
        <v>100</v>
      </c>
      <c r="W6721" s="3">
        <v>26.8725602421339</v>
      </c>
      <c r="X6721" s="3">
        <v>100</v>
      </c>
      <c r="Y6721" s="3">
        <v>31.3910820333567</v>
      </c>
      <c r="Z6721" s="3">
        <v>100</v>
      </c>
      <c r="AA6721" s="3">
        <v>0.124975767598462</v>
      </c>
      <c r="AB6721" s="3">
        <v>0.183599936049248</v>
      </c>
      <c r="AC6721" s="3">
        <v>-7.65084593502021</v>
      </c>
      <c r="AD6721" s="3">
        <v>1.07717771700047</v>
      </c>
      <c r="AE6721" s="5">
        <v>2</v>
      </c>
      <c r="AF6721" s="3">
        <v>0.631317004485074</v>
      </c>
      <c r="AG6721" s="3">
        <v>12.5239784199433</v>
      </c>
      <c r="AH6721" s="3">
        <v>12.2552993397273</v>
      </c>
      <c r="AI6721" s="3">
        <v>7.35470876212885</v>
      </c>
      <c r="AJ6721" s="3">
        <v>6.3562423125233</v>
      </c>
      <c r="AK6721" s="3">
        <v>5.0575381004629</v>
      </c>
      <c r="AL6721" s="3">
        <v>7.72937863754624</v>
      </c>
      <c r="AM6721" s="3"/>
      <c r="AN6721" s="5" t="s">
        <v>46</v>
      </c>
      <c r="AO6721" s="1"/>
      <c r="AP6721" s="1"/>
      <c r="AQ6721" s="1"/>
    </row>
    <row r="6722" spans="1:43">
      <c r="A6722" s="1" t="s">
        <v>16612</v>
      </c>
      <c r="B6722" s="1" t="s">
        <v>16613</v>
      </c>
      <c r="C6722" s="3">
        <v>16.7369863013699</v>
      </c>
      <c r="D6722" s="4">
        <v>38128</v>
      </c>
      <c r="E6722" s="3">
        <v>3.8065977836</v>
      </c>
      <c r="F6722" s="5" t="s">
        <v>574</v>
      </c>
      <c r="G6722" s="5">
        <v>296</v>
      </c>
      <c r="H6722" s="5" t="s">
        <v>55</v>
      </c>
      <c r="I6722" s="3">
        <v>7.18479873795563</v>
      </c>
      <c r="J6722" s="3">
        <v>70.2964307320024</v>
      </c>
      <c r="K6722" s="3">
        <v>2.9989154013015</v>
      </c>
      <c r="L6722" s="3">
        <v>41.2429378531073</v>
      </c>
      <c r="M6722" s="3">
        <v>-0.869929858239521</v>
      </c>
      <c r="N6722" s="3">
        <v>90.3650508677439</v>
      </c>
      <c r="O6722" s="3">
        <v>17.3268769750335</v>
      </c>
      <c r="P6722" s="3">
        <v>56.7549668874172</v>
      </c>
      <c r="Q6722" s="3">
        <v>16.2869693338606</v>
      </c>
      <c r="R6722" s="3">
        <v>70.8079268292683</v>
      </c>
      <c r="S6722" s="3">
        <v>69.3789091012565</v>
      </c>
      <c r="T6722" s="3">
        <v>43.65234375</v>
      </c>
      <c r="U6722" s="3">
        <v>124.287303194476</v>
      </c>
      <c r="V6722" s="3">
        <v>60.9756097560976</v>
      </c>
      <c r="W6722" s="3">
        <v>89.0887720044992</v>
      </c>
      <c r="X6722" s="3">
        <v>64.440734557596</v>
      </c>
      <c r="Y6722" s="3">
        <v>102.495062307113</v>
      </c>
      <c r="Z6722" s="3">
        <v>71.1018711018711</v>
      </c>
      <c r="AA6722" s="3">
        <v>0.261341042010105</v>
      </c>
      <c r="AB6722" s="3">
        <v>0.230012042519506</v>
      </c>
      <c r="AC6722" s="3">
        <v>-26.1266911567064</v>
      </c>
      <c r="AD6722" s="3">
        <v>0.903675440252032</v>
      </c>
      <c r="AE6722" s="5">
        <v>4</v>
      </c>
      <c r="AF6722" s="3">
        <v>1.65198919449343</v>
      </c>
      <c r="AG6722" s="3">
        <v>65.4370739784208</v>
      </c>
      <c r="AH6722" s="3">
        <v>51.1588370160903</v>
      </c>
      <c r="AI6722" s="3">
        <v>20.6122340025512</v>
      </c>
      <c r="AJ6722" s="3">
        <v>18.2514646061648</v>
      </c>
      <c r="AK6722" s="3">
        <v>16.7224963604021</v>
      </c>
      <c r="AL6722" s="3">
        <v>18.3624303718788</v>
      </c>
      <c r="AM6722" s="3"/>
      <c r="AN6722" s="5" t="s">
        <v>46</v>
      </c>
      <c r="AO6722" s="1"/>
      <c r="AP6722" s="1"/>
      <c r="AQ6722" s="1"/>
    </row>
    <row r="6723" spans="1:43">
      <c r="A6723" s="1" t="s">
        <v>16614</v>
      </c>
      <c r="B6723" s="1" t="s">
        <v>16615</v>
      </c>
      <c r="C6723" s="3">
        <v>10.7150684931507</v>
      </c>
      <c r="D6723" s="4">
        <v>40326</v>
      </c>
      <c r="E6723" s="3">
        <v>0.8581298068</v>
      </c>
      <c r="F6723" s="5" t="s">
        <v>6014</v>
      </c>
      <c r="G6723" s="5">
        <v>1683</v>
      </c>
      <c r="H6723" s="5" t="s">
        <v>60</v>
      </c>
      <c r="I6723" s="3">
        <v>4.69773613069079</v>
      </c>
      <c r="J6723" s="3">
        <v>57.6388888888889</v>
      </c>
      <c r="K6723" s="3">
        <v>3.22541084130488</v>
      </c>
      <c r="L6723" s="3">
        <v>36.816874400767</v>
      </c>
      <c r="M6723" s="3">
        <v>2.36338576293174</v>
      </c>
      <c r="N6723" s="3">
        <v>48.4668644906034</v>
      </c>
      <c r="O6723" s="3">
        <v>7.30494645588985</v>
      </c>
      <c r="P6723" s="3">
        <v>58.2150101419878</v>
      </c>
      <c r="Q6723" s="3">
        <v>15.7453245324533</v>
      </c>
      <c r="R6723" s="3">
        <v>45.5497382198953</v>
      </c>
      <c r="S6723" s="3">
        <v>38.5514403292181</v>
      </c>
      <c r="T6723" s="3">
        <v>49.0338164251208</v>
      </c>
      <c r="U6723" s="3">
        <v>67.5135995754279</v>
      </c>
      <c r="V6723" s="3">
        <v>55.3480475382003</v>
      </c>
      <c r="W6723" s="3">
        <v>56.6730781162748</v>
      </c>
      <c r="X6723" s="3">
        <v>40.2272727272727</v>
      </c>
      <c r="Y6723" s="3">
        <v>127.753224497159</v>
      </c>
      <c r="Z6723" s="3">
        <v>17.4757281553398</v>
      </c>
      <c r="AA6723" s="3">
        <v>0.217220722025411</v>
      </c>
      <c r="AB6723" s="3">
        <v>0.158301344815313</v>
      </c>
      <c r="AC6723" s="3">
        <v>-20.1037840359163</v>
      </c>
      <c r="AD6723" s="3">
        <v>0.801474646689689</v>
      </c>
      <c r="AE6723" s="5">
        <v>3</v>
      </c>
      <c r="AF6723" s="3">
        <v>1.18448188531799</v>
      </c>
      <c r="AG6723" s="3">
        <v>27.2433430884586</v>
      </c>
      <c r="AH6723" s="3">
        <v>34.4074714547885</v>
      </c>
      <c r="AI6723" s="3">
        <v>16.1235099346875</v>
      </c>
      <c r="AJ6723" s="3">
        <v>19.4355360893</v>
      </c>
      <c r="AK6723" s="3">
        <v>13.8294877464553</v>
      </c>
      <c r="AL6723" s="3">
        <v>16.7798412394926</v>
      </c>
      <c r="AM6723" s="3"/>
      <c r="AN6723" s="5" t="s">
        <v>46</v>
      </c>
      <c r="AO6723" s="1"/>
      <c r="AP6723" s="1"/>
      <c r="AQ6723" s="1"/>
    </row>
    <row r="6724" spans="1:43">
      <c r="A6724" s="1" t="s">
        <v>16616</v>
      </c>
      <c r="B6724" s="1" t="s">
        <v>16617</v>
      </c>
      <c r="C6724" s="3">
        <v>1.43287671232877</v>
      </c>
      <c r="D6724" s="4">
        <v>43714</v>
      </c>
      <c r="E6724" s="3">
        <v>4.2557282312</v>
      </c>
      <c r="F6724" s="5" t="s">
        <v>1469</v>
      </c>
      <c r="G6724" s="5">
        <v>524</v>
      </c>
      <c r="H6724" s="5" t="s">
        <v>60</v>
      </c>
      <c r="I6724" s="3">
        <v>8.55018587360594</v>
      </c>
      <c r="J6724" s="3">
        <v>35.8134920634921</v>
      </c>
      <c r="K6724" s="3">
        <v>4.70279961384637</v>
      </c>
      <c r="L6724" s="3">
        <v>3.83509108341323</v>
      </c>
      <c r="M6724" s="3">
        <v>4.41479851464723</v>
      </c>
      <c r="N6724" s="3">
        <v>23.4421364985163</v>
      </c>
      <c r="O6724" s="3">
        <v>16.0146699266504</v>
      </c>
      <c r="P6724" s="3">
        <v>24.7464503042596</v>
      </c>
      <c r="Q6724" s="3">
        <v>22.78829047388</v>
      </c>
      <c r="R6724" s="3">
        <v>20.3141361256544</v>
      </c>
      <c r="S6724" s="3">
        <v>52.0072079287216</v>
      </c>
      <c r="T6724" s="3">
        <v>28.743961352657</v>
      </c>
      <c r="U6724" s="3"/>
      <c r="V6724" s="3"/>
      <c r="W6724" s="3"/>
      <c r="X6724" s="3"/>
      <c r="Y6724" s="3"/>
      <c r="Z6724" s="3"/>
      <c r="AA6724" s="3">
        <v>0.26744164402534</v>
      </c>
      <c r="AB6724" s="3">
        <v>0.338673041123969</v>
      </c>
      <c r="AC6724" s="3">
        <v>-15.4871794871795</v>
      </c>
      <c r="AD6724" s="3"/>
      <c r="AE6724" s="5">
        <v>3</v>
      </c>
      <c r="AF6724" s="3">
        <v>2.34409388348314</v>
      </c>
      <c r="AG6724" s="3">
        <v>37.8467193005522</v>
      </c>
      <c r="AH6724" s="3"/>
      <c r="AI6724" s="3"/>
      <c r="AJ6724" s="3"/>
      <c r="AK6724" s="3"/>
      <c r="AL6724" s="3"/>
      <c r="AM6724" s="3"/>
      <c r="AN6724" s="5" t="s">
        <v>46</v>
      </c>
      <c r="AO6724" s="1"/>
      <c r="AP6724" s="1"/>
      <c r="AQ6724" s="1"/>
    </row>
    <row r="6725" spans="1:43">
      <c r="A6725" s="1" t="s">
        <v>16618</v>
      </c>
      <c r="B6725" s="1" t="s">
        <v>16619</v>
      </c>
      <c r="C6725" s="3">
        <v>10.4027397260274</v>
      </c>
      <c r="D6725" s="4">
        <v>40440</v>
      </c>
      <c r="E6725" s="3">
        <v>0.3578739155</v>
      </c>
      <c r="F6725" s="5" t="s">
        <v>16620</v>
      </c>
      <c r="G6725" s="5">
        <v>947</v>
      </c>
      <c r="H6725" s="5" t="s">
        <v>60</v>
      </c>
      <c r="I6725" s="3">
        <v>3.69238005644403</v>
      </c>
      <c r="J6725" s="3">
        <v>61.5079365079365</v>
      </c>
      <c r="K6725" s="3">
        <v>2.55873458943939</v>
      </c>
      <c r="L6725" s="3">
        <v>44.3911792905081</v>
      </c>
      <c r="M6725" s="3">
        <v>0.869366277739637</v>
      </c>
      <c r="N6725" s="3">
        <v>58.6547972304649</v>
      </c>
      <c r="O6725" s="3">
        <v>6.93669658016007</v>
      </c>
      <c r="P6725" s="3">
        <v>58.7221095334686</v>
      </c>
      <c r="Q6725" s="3">
        <v>11.1699445284922</v>
      </c>
      <c r="R6725" s="3">
        <v>52.7748691099476</v>
      </c>
      <c r="S6725" s="3">
        <v>20.6292749658003</v>
      </c>
      <c r="T6725" s="3">
        <v>76.3285024154589</v>
      </c>
      <c r="U6725" s="3">
        <v>34.1344691207788</v>
      </c>
      <c r="V6725" s="3">
        <v>79.6264855687606</v>
      </c>
      <c r="W6725" s="3">
        <v>20.6953189159595</v>
      </c>
      <c r="X6725" s="3">
        <v>80</v>
      </c>
      <c r="Y6725" s="3">
        <v>65.5651520841157</v>
      </c>
      <c r="Z6725" s="3">
        <v>56.6343042071197</v>
      </c>
      <c r="AA6725" s="3">
        <v>0.118976414167491</v>
      </c>
      <c r="AB6725" s="3">
        <v>0.0670334575857799</v>
      </c>
      <c r="AC6725" s="3">
        <v>-23.1507915909681</v>
      </c>
      <c r="AD6725" s="3">
        <v>0.278976980894808</v>
      </c>
      <c r="AE6725" s="5">
        <v>4</v>
      </c>
      <c r="AF6725" s="3">
        <v>0.529822480927486</v>
      </c>
      <c r="AG6725" s="3">
        <v>9.8178524767691</v>
      </c>
      <c r="AH6725" s="3">
        <v>21.4678502110799</v>
      </c>
      <c r="AI6725" s="3">
        <v>8.0187333723861</v>
      </c>
      <c r="AJ6725" s="3">
        <v>11.7619718661931</v>
      </c>
      <c r="AK6725" s="3">
        <v>6.02612723466243</v>
      </c>
      <c r="AL6725" s="3">
        <v>11.1951915551804</v>
      </c>
      <c r="AM6725" s="3"/>
      <c r="AN6725" s="5" t="s">
        <v>46</v>
      </c>
      <c r="AO6725" s="1"/>
      <c r="AP6725" s="1"/>
      <c r="AQ6725" s="1"/>
    </row>
    <row r="6726" spans="1:43">
      <c r="A6726" s="1" t="s">
        <v>16621</v>
      </c>
      <c r="B6726" s="1" t="s">
        <v>16622</v>
      </c>
      <c r="C6726" s="3">
        <v>9.81369863013699</v>
      </c>
      <c r="D6726" s="4">
        <v>40655</v>
      </c>
      <c r="E6726" s="3">
        <v>0.2288673183</v>
      </c>
      <c r="F6726" s="5" t="s">
        <v>16620</v>
      </c>
      <c r="G6726" s="5">
        <v>947</v>
      </c>
      <c r="H6726" s="5" t="s">
        <v>60</v>
      </c>
      <c r="I6726" s="3">
        <v>11.3262127280819</v>
      </c>
      <c r="J6726" s="3">
        <v>16.6666666666667</v>
      </c>
      <c r="K6726" s="3">
        <v>4.99475341028333</v>
      </c>
      <c r="L6726" s="3">
        <v>2.68456375838926</v>
      </c>
      <c r="M6726" s="3">
        <v>5.17132646626027</v>
      </c>
      <c r="N6726" s="3">
        <v>18.2987141444115</v>
      </c>
      <c r="O6726" s="3">
        <v>21.6682879377432</v>
      </c>
      <c r="P6726" s="3">
        <v>7.50507099391481</v>
      </c>
      <c r="Q6726" s="3">
        <v>24.5146839223494</v>
      </c>
      <c r="R6726" s="3">
        <v>15.6020942408377</v>
      </c>
      <c r="S6726" s="3">
        <v>62.4350649350649</v>
      </c>
      <c r="T6726" s="3">
        <v>12.8019323671498</v>
      </c>
      <c r="U6726" s="3">
        <v>98.531746031746</v>
      </c>
      <c r="V6726" s="3">
        <v>25.1273344651952</v>
      </c>
      <c r="W6726" s="3">
        <v>75.4822869168713</v>
      </c>
      <c r="X6726" s="3">
        <v>22.5</v>
      </c>
      <c r="Y6726" s="3">
        <v>117.521739130435</v>
      </c>
      <c r="Z6726" s="3">
        <v>23.6245954692557</v>
      </c>
      <c r="AA6726" s="3">
        <v>0.298003323157142</v>
      </c>
      <c r="AB6726" s="3">
        <v>0.197301885002943</v>
      </c>
      <c r="AC6726" s="3">
        <v>-24.8636509464228</v>
      </c>
      <c r="AD6726" s="3">
        <v>0.827573519886921</v>
      </c>
      <c r="AE6726" s="5">
        <v>2</v>
      </c>
      <c r="AF6726" s="3">
        <v>1.3920010610767</v>
      </c>
      <c r="AG6726" s="3">
        <v>51.0082546885659</v>
      </c>
      <c r="AH6726" s="3">
        <v>42.7955501144179</v>
      </c>
      <c r="AI6726" s="3">
        <v>18.2194344323637</v>
      </c>
      <c r="AJ6726" s="3">
        <v>17.9180398301795</v>
      </c>
      <c r="AK6726" s="3">
        <v>14.2158696569801</v>
      </c>
      <c r="AL6726" s="3">
        <v>16.8020834945463</v>
      </c>
      <c r="AM6726" s="3"/>
      <c r="AN6726" s="5" t="s">
        <v>46</v>
      </c>
      <c r="AO6726" s="1"/>
      <c r="AP6726" s="1"/>
      <c r="AQ6726" s="1"/>
    </row>
    <row r="6727" spans="1:43">
      <c r="A6727" s="1" t="s">
        <v>16623</v>
      </c>
      <c r="B6727" s="1" t="s">
        <v>16624</v>
      </c>
      <c r="C6727" s="3">
        <v>10.8794520547945</v>
      </c>
      <c r="D6727" s="4">
        <v>40266</v>
      </c>
      <c r="E6727" s="3">
        <v>2.4337868727</v>
      </c>
      <c r="F6727" s="5" t="s">
        <v>14201</v>
      </c>
      <c r="G6727" s="5">
        <v>915</v>
      </c>
      <c r="H6727" s="5" t="s">
        <v>60</v>
      </c>
      <c r="I6727" s="3">
        <v>5.64391070720185</v>
      </c>
      <c r="J6727" s="3">
        <v>54.6626984126984</v>
      </c>
      <c r="K6727" s="3">
        <v>2.24424976440613</v>
      </c>
      <c r="L6727" s="3">
        <v>50.71907957814</v>
      </c>
      <c r="M6727" s="3">
        <v>1.01553475059914</v>
      </c>
      <c r="N6727" s="3">
        <v>57.1711177052423</v>
      </c>
      <c r="O6727" s="3">
        <v>11.8881653075645</v>
      </c>
      <c r="P6727" s="3">
        <v>46.4503042596349</v>
      </c>
      <c r="Q6727" s="3">
        <v>16.1055072234002</v>
      </c>
      <c r="R6727" s="3">
        <v>44.7120418848168</v>
      </c>
      <c r="S6727" s="3">
        <v>48.7495874273237</v>
      </c>
      <c r="T6727" s="3">
        <v>34.5410628019324</v>
      </c>
      <c r="U6727" s="3">
        <v>77.9438116932422</v>
      </c>
      <c r="V6727" s="3">
        <v>44.6519524617997</v>
      </c>
      <c r="W6727" s="3">
        <v>55.4264491311845</v>
      </c>
      <c r="X6727" s="3">
        <v>42.5</v>
      </c>
      <c r="Y6727" s="3">
        <v>90.4619485712428</v>
      </c>
      <c r="Z6727" s="3">
        <v>40.7766990291262</v>
      </c>
      <c r="AA6727" s="3">
        <v>0.238125083979292</v>
      </c>
      <c r="AB6727" s="3">
        <v>0.14807293491012</v>
      </c>
      <c r="AC6727" s="3">
        <v>-25.5209616237253</v>
      </c>
      <c r="AD6727" s="3">
        <v>0.61927329846913</v>
      </c>
      <c r="AE6727" s="5">
        <v>5</v>
      </c>
      <c r="AF6727" s="3">
        <v>1.1789035482048</v>
      </c>
      <c r="AG6727" s="3">
        <v>36.3265507136676</v>
      </c>
      <c r="AH6727" s="3">
        <v>34.741043135477</v>
      </c>
      <c r="AI6727" s="3">
        <v>13.9586211680916</v>
      </c>
      <c r="AJ6727" s="3">
        <v>14.4010915861539</v>
      </c>
      <c r="AK6727" s="3">
        <v>10.7952006422347</v>
      </c>
      <c r="AL6727" s="3">
        <v>15.1184715900808</v>
      </c>
      <c r="AM6727" s="3"/>
      <c r="AN6727" s="5" t="s">
        <v>46</v>
      </c>
      <c r="AO6727" s="1"/>
      <c r="AP6727" s="1"/>
      <c r="AQ6727" s="1"/>
    </row>
    <row r="6728" spans="1:43">
      <c r="A6728" s="1" t="s">
        <v>16625</v>
      </c>
      <c r="B6728" s="1" t="s">
        <v>16626</v>
      </c>
      <c r="C6728" s="3">
        <v>10.1835616438356</v>
      </c>
      <c r="D6728" s="4">
        <v>40520</v>
      </c>
      <c r="E6728" s="3">
        <v>5.2710527141</v>
      </c>
      <c r="F6728" s="5" t="s">
        <v>14359</v>
      </c>
      <c r="G6728" s="5">
        <v>1490</v>
      </c>
      <c r="H6728" s="5" t="s">
        <v>60</v>
      </c>
      <c r="I6728" s="3">
        <v>11.171468587435</v>
      </c>
      <c r="J6728" s="3">
        <v>17.3611111111111</v>
      </c>
      <c r="K6728" s="3">
        <v>4.71725671638978</v>
      </c>
      <c r="L6728" s="3">
        <v>3.7392138063279</v>
      </c>
      <c r="M6728" s="3">
        <v>5.37160304185393</v>
      </c>
      <c r="N6728" s="3">
        <v>17.2106824925816</v>
      </c>
      <c r="O6728" s="3">
        <v>25.1134303824546</v>
      </c>
      <c r="P6728" s="3">
        <v>3.44827586206897</v>
      </c>
      <c r="Q6728" s="3">
        <v>31.9265379775388</v>
      </c>
      <c r="R6728" s="3">
        <v>5.23560209424084</v>
      </c>
      <c r="S6728" s="3">
        <v>98.4658796635294</v>
      </c>
      <c r="T6728" s="3">
        <v>2.17391304347826</v>
      </c>
      <c r="U6728" s="3">
        <v>172.85160086427</v>
      </c>
      <c r="V6728" s="3">
        <v>4.41426146010187</v>
      </c>
      <c r="W6728" s="3">
        <v>134.247470489039</v>
      </c>
      <c r="X6728" s="3">
        <v>4.09090909090909</v>
      </c>
      <c r="Y6728" s="3">
        <v>237.874733961691</v>
      </c>
      <c r="Z6728" s="3">
        <v>3.23624595469256</v>
      </c>
      <c r="AA6728" s="3">
        <v>0.40604524718782</v>
      </c>
      <c r="AB6728" s="3">
        <v>0.285249786850675</v>
      </c>
      <c r="AC6728" s="3">
        <v>-32.494557329463</v>
      </c>
      <c r="AD6728" s="3">
        <v>1.00753922441567</v>
      </c>
      <c r="AE6728" s="5">
        <v>3</v>
      </c>
      <c r="AF6728" s="3">
        <v>2.32521844662418</v>
      </c>
      <c r="AG6728" s="3">
        <v>89.660379461837</v>
      </c>
      <c r="AH6728" s="3">
        <v>69.1199584361778</v>
      </c>
      <c r="AI6728" s="3">
        <v>30.7703016664268</v>
      </c>
      <c r="AJ6728" s="3">
        <v>31.2957714307756</v>
      </c>
      <c r="AK6728" s="3">
        <v>25.4282706137005</v>
      </c>
      <c r="AL6728" s="3">
        <v>23.8363070863721</v>
      </c>
      <c r="AM6728" s="3"/>
      <c r="AN6728" s="5" t="s">
        <v>46</v>
      </c>
      <c r="AO6728" s="1"/>
      <c r="AP6728" s="1"/>
      <c r="AQ6728" s="1"/>
    </row>
    <row r="6729" spans="1:43">
      <c r="A6729" s="1" t="s">
        <v>16627</v>
      </c>
      <c r="B6729" s="1" t="s">
        <v>16628</v>
      </c>
      <c r="C6729" s="3">
        <v>10.4657534246575</v>
      </c>
      <c r="D6729" s="4">
        <v>40417</v>
      </c>
      <c r="E6729" s="3">
        <v>4.0586239168</v>
      </c>
      <c r="F6729" s="5" t="s">
        <v>15613</v>
      </c>
      <c r="G6729" s="5">
        <v>580</v>
      </c>
      <c r="H6729" s="5" t="s">
        <v>60</v>
      </c>
      <c r="I6729" s="3">
        <v>3.32945623727829</v>
      </c>
      <c r="J6729" s="3">
        <v>63.1944444444444</v>
      </c>
      <c r="K6729" s="3">
        <v>1.92169797791482</v>
      </c>
      <c r="L6729" s="3">
        <v>56.3758389261745</v>
      </c>
      <c r="M6729" s="3">
        <v>-1.41489804411153</v>
      </c>
      <c r="N6729" s="3">
        <v>71.9090009891197</v>
      </c>
      <c r="O6729" s="3">
        <v>3.40462680052379</v>
      </c>
      <c r="P6729" s="3">
        <v>68.1541582150101</v>
      </c>
      <c r="Q6729" s="3">
        <v>9.87940630797773</v>
      </c>
      <c r="R6729" s="3">
        <v>54.9738219895288</v>
      </c>
      <c r="S6729" s="3">
        <v>29.73713033954</v>
      </c>
      <c r="T6729" s="3">
        <v>58.3333333333333</v>
      </c>
      <c r="U6729" s="3">
        <v>42.4533974744438</v>
      </c>
      <c r="V6729" s="3">
        <v>75.3820033955857</v>
      </c>
      <c r="W6729" s="3">
        <v>19.3450881612091</v>
      </c>
      <c r="X6729" s="3">
        <v>82.5</v>
      </c>
      <c r="Y6729" s="3">
        <v>69.9426111908178</v>
      </c>
      <c r="Z6729" s="3">
        <v>53.7216828478964</v>
      </c>
      <c r="AA6729" s="3">
        <v>0.172466523009134</v>
      </c>
      <c r="AB6729" s="3">
        <v>0.0546560930065899</v>
      </c>
      <c r="AC6729" s="3">
        <v>-24.9682136045772</v>
      </c>
      <c r="AD6729" s="3">
        <v>0.24274007082414</v>
      </c>
      <c r="AE6729" s="5">
        <v>3</v>
      </c>
      <c r="AF6729" s="3">
        <v>0.491892283449719</v>
      </c>
      <c r="AG6729" s="3">
        <v>16.9270851700317</v>
      </c>
      <c r="AH6729" s="3">
        <v>21.3926935231732</v>
      </c>
      <c r="AI6729" s="3">
        <v>5.55021606842705</v>
      </c>
      <c r="AJ6729" s="3">
        <v>8.35226809394785</v>
      </c>
      <c r="AK6729" s="3">
        <v>7.92257806095877</v>
      </c>
      <c r="AL6729" s="3">
        <v>12.0990243313228</v>
      </c>
      <c r="AM6729" s="3"/>
      <c r="AN6729" s="5" t="s">
        <v>46</v>
      </c>
      <c r="AO6729" s="1"/>
      <c r="AP6729" s="1"/>
      <c r="AQ6729" s="1"/>
    </row>
    <row r="6730" spans="1:43">
      <c r="A6730" s="1" t="s">
        <v>16629</v>
      </c>
      <c r="B6730" s="1" t="s">
        <v>16630</v>
      </c>
      <c r="C6730" s="3">
        <v>10.2164383561644</v>
      </c>
      <c r="D6730" s="4">
        <v>40508</v>
      </c>
      <c r="E6730" s="3">
        <v>1.4455711533</v>
      </c>
      <c r="F6730" s="5" t="s">
        <v>149</v>
      </c>
      <c r="G6730" s="5">
        <v>3730</v>
      </c>
      <c r="H6730" s="5" t="s">
        <v>60</v>
      </c>
      <c r="I6730" s="3">
        <v>3.95367412140575</v>
      </c>
      <c r="J6730" s="3">
        <v>60.9126984126984</v>
      </c>
      <c r="K6730" s="3">
        <v>0.231035810550633</v>
      </c>
      <c r="L6730" s="3">
        <v>83.9884947267498</v>
      </c>
      <c r="M6730" s="3">
        <v>-1.06423413150892</v>
      </c>
      <c r="N6730" s="3">
        <v>67.6557863501484</v>
      </c>
      <c r="O6730" s="3">
        <v>12.198275862069</v>
      </c>
      <c r="P6730" s="3">
        <v>44.7261663286004</v>
      </c>
      <c r="Q6730" s="3">
        <v>16.9887640449438</v>
      </c>
      <c r="R6730" s="3">
        <v>42.1989528795812</v>
      </c>
      <c r="S6730" s="3">
        <v>54.756242568371</v>
      </c>
      <c r="T6730" s="3">
        <v>23.9130434782609</v>
      </c>
      <c r="U6730" s="3">
        <v>75.75962187711</v>
      </c>
      <c r="V6730" s="3">
        <v>46.3497453310696</v>
      </c>
      <c r="W6730" s="3">
        <v>34.8704663212435</v>
      </c>
      <c r="X6730" s="3">
        <v>64.0909090909091</v>
      </c>
      <c r="Y6730" s="3">
        <v>78.1656399726215</v>
      </c>
      <c r="Z6730" s="3">
        <v>47.8964401294498</v>
      </c>
      <c r="AA6730" s="3">
        <v>0.223372007315796</v>
      </c>
      <c r="AB6730" s="3">
        <v>0.0814990232770495</v>
      </c>
      <c r="AC6730" s="3">
        <v>-33.1737673528004</v>
      </c>
      <c r="AD6730" s="3">
        <v>0.31547520566773</v>
      </c>
      <c r="AE6730" s="5">
        <v>4</v>
      </c>
      <c r="AF6730" s="3">
        <v>0.858184992689835</v>
      </c>
      <c r="AG6730" s="3">
        <v>35.9240207622258</v>
      </c>
      <c r="AH6730" s="3">
        <v>33.9370695628195</v>
      </c>
      <c r="AI6730" s="3">
        <v>8.83728884244066</v>
      </c>
      <c r="AJ6730" s="3">
        <v>11.7603023364625</v>
      </c>
      <c r="AK6730" s="3">
        <v>8.90587040466251</v>
      </c>
      <c r="AL6730" s="3">
        <v>4.81256802724288</v>
      </c>
      <c r="AM6730" s="3"/>
      <c r="AN6730" s="5" t="s">
        <v>46</v>
      </c>
      <c r="AO6730" s="1"/>
      <c r="AP6730" s="1"/>
      <c r="AQ6730" s="1"/>
    </row>
    <row r="6731" spans="1:43">
      <c r="A6731" s="1" t="s">
        <v>16631</v>
      </c>
      <c r="B6731" s="1" t="s">
        <v>16632</v>
      </c>
      <c r="C6731" s="3">
        <v>14.841095890411</v>
      </c>
      <c r="D6731" s="4">
        <v>38820</v>
      </c>
      <c r="E6731" s="3">
        <v>239.0443765561</v>
      </c>
      <c r="F6731" s="5" t="s">
        <v>389</v>
      </c>
      <c r="G6731" s="5">
        <v>4177</v>
      </c>
      <c r="H6731" s="5" t="s">
        <v>60</v>
      </c>
      <c r="I6731" s="3">
        <v>7.40195046656842</v>
      </c>
      <c r="J6731" s="3">
        <v>47.1230158730159</v>
      </c>
      <c r="K6731" s="3">
        <v>3.75022591722392</v>
      </c>
      <c r="L6731" s="3">
        <v>16.6826462128476</v>
      </c>
      <c r="M6731" s="3">
        <v>3.01249411184135</v>
      </c>
      <c r="N6731" s="3">
        <v>44.4114737883284</v>
      </c>
      <c r="O6731" s="3">
        <v>14.0261431419364</v>
      </c>
      <c r="P6731" s="3">
        <v>38.9452332657201</v>
      </c>
      <c r="Q6731" s="3">
        <v>17.696339865036</v>
      </c>
      <c r="R6731" s="3">
        <v>40.7329842931937</v>
      </c>
      <c r="S6731" s="3">
        <v>39.8803123780912</v>
      </c>
      <c r="T6731" s="3">
        <v>47.7053140096618</v>
      </c>
      <c r="U6731" s="3">
        <v>62.4479698752832</v>
      </c>
      <c r="V6731" s="3">
        <v>58.4040747028862</v>
      </c>
      <c r="W6731" s="3">
        <v>45.0372597098214</v>
      </c>
      <c r="X6731" s="3">
        <v>51.5909090909091</v>
      </c>
      <c r="Y6731" s="3">
        <v>97.7957927961641</v>
      </c>
      <c r="Z6731" s="3">
        <v>36.5695792880259</v>
      </c>
      <c r="AA6731" s="3">
        <v>0.210080056355694</v>
      </c>
      <c r="AB6731" s="3">
        <v>0.126074690269343</v>
      </c>
      <c r="AC6731" s="3">
        <v>-22.7423047570593</v>
      </c>
      <c r="AD6731" s="3">
        <v>0.579063506717297</v>
      </c>
      <c r="AE6731" s="5">
        <v>3</v>
      </c>
      <c r="AF6731" s="3">
        <v>0.942761316864974</v>
      </c>
      <c r="AG6731" s="3">
        <v>26.9110615408984</v>
      </c>
      <c r="AH6731" s="3">
        <v>30.8352347726205</v>
      </c>
      <c r="AI6731" s="3">
        <v>12.6474555618208</v>
      </c>
      <c r="AJ6731" s="3">
        <v>14.9913812996373</v>
      </c>
      <c r="AK6731" s="3">
        <v>10.147626135227</v>
      </c>
      <c r="AL6731" s="3">
        <v>13.8452554018933</v>
      </c>
      <c r="AM6731" s="3"/>
      <c r="AN6731" s="5" t="s">
        <v>46</v>
      </c>
      <c r="AO6731" s="1"/>
      <c r="AP6731" s="1"/>
      <c r="AQ6731" s="1"/>
    </row>
    <row r="6732" spans="1:43">
      <c r="A6732" s="1" t="s">
        <v>16633</v>
      </c>
      <c r="B6732" s="1" t="s">
        <v>16634</v>
      </c>
      <c r="C6732" s="3">
        <v>10.2383561643836</v>
      </c>
      <c r="D6732" s="4">
        <v>40500</v>
      </c>
      <c r="E6732" s="3">
        <v>0.7723431036</v>
      </c>
      <c r="F6732" s="5" t="s">
        <v>13908</v>
      </c>
      <c r="G6732" s="5">
        <v>1144</v>
      </c>
      <c r="H6732" s="5" t="s">
        <v>60</v>
      </c>
      <c r="I6732" s="3">
        <v>3.83965225790872</v>
      </c>
      <c r="J6732" s="3">
        <v>61.1111111111111</v>
      </c>
      <c r="K6732" s="3">
        <v>2.72336359292881</v>
      </c>
      <c r="L6732" s="3">
        <v>42.1860019175455</v>
      </c>
      <c r="M6732" s="3">
        <v>-0.646950092421453</v>
      </c>
      <c r="N6732" s="3">
        <v>65.0840751730959</v>
      </c>
      <c r="O6732" s="3">
        <v>3.63943118823813</v>
      </c>
      <c r="P6732" s="3">
        <v>67.1399594320487</v>
      </c>
      <c r="Q6732" s="3">
        <v>2.33222275107092</v>
      </c>
      <c r="R6732" s="3">
        <v>68.6910994764398</v>
      </c>
      <c r="S6732" s="3">
        <v>26.2107425887878</v>
      </c>
      <c r="T6732" s="3">
        <v>65.4589371980676</v>
      </c>
      <c r="U6732" s="3">
        <v>47.7155616626589</v>
      </c>
      <c r="V6732" s="3">
        <v>71.1375212224109</v>
      </c>
      <c r="W6732" s="3">
        <v>22.367672168469</v>
      </c>
      <c r="X6732" s="3">
        <v>77.0454545454545</v>
      </c>
      <c r="Y6732" s="3">
        <v>53.4070638601498</v>
      </c>
      <c r="Z6732" s="3">
        <v>68.6084142394822</v>
      </c>
      <c r="AA6732" s="3">
        <v>0.138919811199553</v>
      </c>
      <c r="AB6732" s="3">
        <v>0.0615943132952219</v>
      </c>
      <c r="AC6732" s="3">
        <v>-28.7631578947368</v>
      </c>
      <c r="AD6732" s="3">
        <v>0.241527238379579</v>
      </c>
      <c r="AE6732" s="5">
        <v>3</v>
      </c>
      <c r="AF6732" s="3">
        <v>0.49596478289628</v>
      </c>
      <c r="AG6732" s="3">
        <v>18.3383334169873</v>
      </c>
      <c r="AH6732" s="3">
        <v>24.4253142496078</v>
      </c>
      <c r="AI6732" s="3">
        <v>5.85313618982291</v>
      </c>
      <c r="AJ6732" s="3">
        <v>8.59323030468493</v>
      </c>
      <c r="AK6732" s="3">
        <v>8.58861878064106</v>
      </c>
      <c r="AL6732" s="3">
        <v>10.1257072063091</v>
      </c>
      <c r="AM6732" s="3"/>
      <c r="AN6732" s="5" t="s">
        <v>46</v>
      </c>
      <c r="AO6732" s="1"/>
      <c r="AP6732" s="1"/>
      <c r="AQ6732" s="1"/>
    </row>
    <row r="6733" spans="1:43">
      <c r="A6733" s="1" t="s">
        <v>16635</v>
      </c>
      <c r="B6733" s="1" t="s">
        <v>16636</v>
      </c>
      <c r="C6733" s="3">
        <v>0.841095890410959</v>
      </c>
      <c r="D6733" s="4">
        <v>43930</v>
      </c>
      <c r="E6733" s="3">
        <v>1.0864934937</v>
      </c>
      <c r="F6733" s="5" t="s">
        <v>12269</v>
      </c>
      <c r="G6733" s="5">
        <v>308</v>
      </c>
      <c r="H6733" s="5" t="s">
        <v>60</v>
      </c>
      <c r="I6733" s="3">
        <v>-10.296875</v>
      </c>
      <c r="J6733" s="3">
        <v>99.7023809523809</v>
      </c>
      <c r="K6733" s="3">
        <v>-1.42513736263736</v>
      </c>
      <c r="L6733" s="3">
        <v>97.9865771812081</v>
      </c>
      <c r="M6733" s="3">
        <v>-9.8390263054574</v>
      </c>
      <c r="N6733" s="3">
        <v>98.0217606330366</v>
      </c>
      <c r="O6733" s="3">
        <v>-10.7709045694747</v>
      </c>
      <c r="P6733" s="3">
        <v>96.9574036511156</v>
      </c>
      <c r="Q6733" s="3">
        <v>-14.6129248159441</v>
      </c>
      <c r="R6733" s="3">
        <v>96.9633507853403</v>
      </c>
      <c r="S6733" s="3"/>
      <c r="T6733" s="3"/>
      <c r="U6733" s="3"/>
      <c r="V6733" s="3"/>
      <c r="W6733" s="3"/>
      <c r="X6733" s="3"/>
      <c r="Y6733" s="3"/>
      <c r="Z6733" s="3"/>
      <c r="AA6733" s="3">
        <v>0.0749680528143279</v>
      </c>
      <c r="AB6733" s="3">
        <v>0.139227838199052</v>
      </c>
      <c r="AC6733" s="3">
        <v>-21.0678312319504</v>
      </c>
      <c r="AD6733" s="3"/>
      <c r="AE6733" s="5">
        <v>2</v>
      </c>
      <c r="AF6733" s="3">
        <v>2.28840812157457</v>
      </c>
      <c r="AG6733" s="3"/>
      <c r="AH6733" s="3"/>
      <c r="AI6733" s="3"/>
      <c r="AJ6733" s="3"/>
      <c r="AK6733" s="3"/>
      <c r="AL6733" s="3"/>
      <c r="AM6733" s="3"/>
      <c r="AN6733" s="5" t="s">
        <v>46</v>
      </c>
      <c r="AO6733" s="1"/>
      <c r="AP6733" s="1"/>
      <c r="AQ6733" s="1"/>
    </row>
    <row r="6734" spans="1:43">
      <c r="A6734" s="1" t="s">
        <v>16637</v>
      </c>
      <c r="B6734" s="1" t="s">
        <v>16638</v>
      </c>
      <c r="C6734" s="3">
        <v>10.0383561643836</v>
      </c>
      <c r="D6734" s="4">
        <v>40573</v>
      </c>
      <c r="E6734" s="3">
        <v>4.7127798973</v>
      </c>
      <c r="F6734" s="5" t="s">
        <v>14149</v>
      </c>
      <c r="G6734" s="5">
        <v>3633</v>
      </c>
      <c r="H6734" s="5" t="s">
        <v>60</v>
      </c>
      <c r="I6734" s="3">
        <v>3.58400662937643</v>
      </c>
      <c r="J6734" s="3">
        <v>62.4007936507937</v>
      </c>
      <c r="K6734" s="3">
        <v>2.56410256410257</v>
      </c>
      <c r="L6734" s="3">
        <v>44.1035474592522</v>
      </c>
      <c r="M6734" s="3">
        <v>0.50251256281409</v>
      </c>
      <c r="N6734" s="3">
        <v>60.5341246290801</v>
      </c>
      <c r="O6734" s="3">
        <v>7.52688172043011</v>
      </c>
      <c r="P6734" s="3">
        <v>57.606490872211</v>
      </c>
      <c r="Q6734" s="3">
        <v>7.29613733905581</v>
      </c>
      <c r="R6734" s="3">
        <v>60.2094240837696</v>
      </c>
      <c r="S6734" s="3">
        <v>33.6183858898985</v>
      </c>
      <c r="T6734" s="3">
        <v>55.0724637681159</v>
      </c>
      <c r="U6734" s="3">
        <v>59.1849729385546</v>
      </c>
      <c r="V6734" s="3">
        <v>61.1205432937182</v>
      </c>
      <c r="W6734" s="3">
        <v>39.0433815350389</v>
      </c>
      <c r="X6734" s="3">
        <v>56.3636363636364</v>
      </c>
      <c r="Y6734" s="3">
        <v>64.6361540994402</v>
      </c>
      <c r="Z6734" s="3">
        <v>57.2815533980583</v>
      </c>
      <c r="AA6734" s="3">
        <v>0.192787083399867</v>
      </c>
      <c r="AB6734" s="3">
        <v>0.119029042806695</v>
      </c>
      <c r="AC6734" s="3">
        <v>-22.6365546218487</v>
      </c>
      <c r="AD6734" s="3">
        <v>0.512054804669842</v>
      </c>
      <c r="AE6734" s="5">
        <v>3</v>
      </c>
      <c r="AF6734" s="3">
        <v>0.846558264374656</v>
      </c>
      <c r="AG6734" s="3">
        <v>23.6115873031744</v>
      </c>
      <c r="AH6734" s="3">
        <v>28.4324277430675</v>
      </c>
      <c r="AI6734" s="3">
        <v>10.4015380574066</v>
      </c>
      <c r="AJ6734" s="3">
        <v>10.1489727331616</v>
      </c>
      <c r="AK6734" s="3">
        <v>7.90638077941093</v>
      </c>
      <c r="AL6734" s="3">
        <v>11.9256642332838</v>
      </c>
      <c r="AM6734" s="3"/>
      <c r="AN6734" s="5" t="s">
        <v>46</v>
      </c>
      <c r="AO6734" s="1"/>
      <c r="AP6734" s="1"/>
      <c r="AQ6734" s="1"/>
    </row>
    <row r="6735" spans="1:43">
      <c r="A6735" s="1" t="s">
        <v>16639</v>
      </c>
      <c r="B6735" s="1" t="s">
        <v>16640</v>
      </c>
      <c r="C6735" s="3">
        <v>10.0493150684932</v>
      </c>
      <c r="D6735" s="4">
        <v>40569</v>
      </c>
      <c r="E6735" s="3">
        <v>0.2320434206</v>
      </c>
      <c r="F6735" s="5" t="s">
        <v>16315</v>
      </c>
      <c r="G6735" s="5">
        <v>464</v>
      </c>
      <c r="H6735" s="5" t="s">
        <v>60</v>
      </c>
      <c r="I6735" s="3">
        <v>3.29888639801703</v>
      </c>
      <c r="J6735" s="3">
        <v>63.2936507936508</v>
      </c>
      <c r="K6735" s="3">
        <v>1.97189687123298</v>
      </c>
      <c r="L6735" s="3">
        <v>55.7046979865772</v>
      </c>
      <c r="M6735" s="3">
        <v>-0.449651344562911</v>
      </c>
      <c r="N6735" s="3">
        <v>64.5895153313551</v>
      </c>
      <c r="O6735" s="3">
        <v>8.04674393777642</v>
      </c>
      <c r="P6735" s="3">
        <v>55.7809330628803</v>
      </c>
      <c r="Q6735" s="3">
        <v>6.92361386232007</v>
      </c>
      <c r="R6735" s="3">
        <v>60.8376963350785</v>
      </c>
      <c r="S6735" s="3">
        <v>36.9704439449962</v>
      </c>
      <c r="T6735" s="3">
        <v>50.7246376811594</v>
      </c>
      <c r="U6735" s="3">
        <v>69.4734324073797</v>
      </c>
      <c r="V6735" s="3">
        <v>52.9711375212224</v>
      </c>
      <c r="W6735" s="3">
        <v>45.2697680379341</v>
      </c>
      <c r="X6735" s="3">
        <v>51.1363636363636</v>
      </c>
      <c r="Y6735" s="3">
        <v>61.7032810271041</v>
      </c>
      <c r="Z6735" s="3">
        <v>60.1941747572816</v>
      </c>
      <c r="AA6735" s="3">
        <v>0.187683783067171</v>
      </c>
      <c r="AB6735" s="3">
        <v>0.118676335134903</v>
      </c>
      <c r="AC6735" s="3">
        <v>-28.1600407747197</v>
      </c>
      <c r="AD6735" s="3">
        <v>0.469799386082195</v>
      </c>
      <c r="AE6735" s="5">
        <v>3</v>
      </c>
      <c r="AF6735" s="3">
        <v>0.949653642315458</v>
      </c>
      <c r="AG6735" s="3">
        <v>26.7924845537027</v>
      </c>
      <c r="AH6735" s="3">
        <v>31.187721696387</v>
      </c>
      <c r="AI6735" s="3">
        <v>10.7478426984638</v>
      </c>
      <c r="AJ6735" s="3">
        <v>10.8054738274907</v>
      </c>
      <c r="AK6735" s="3">
        <v>9.71539825321872</v>
      </c>
      <c r="AL6735" s="3">
        <v>14.1751697329372</v>
      </c>
      <c r="AM6735" s="3"/>
      <c r="AN6735" s="5" t="s">
        <v>46</v>
      </c>
      <c r="AO6735" s="1"/>
      <c r="AP6735" s="1"/>
      <c r="AQ6735" s="1"/>
    </row>
    <row r="6736" spans="1:43">
      <c r="A6736" s="1" t="s">
        <v>16641</v>
      </c>
      <c r="B6736" s="1" t="s">
        <v>16642</v>
      </c>
      <c r="C6736" s="3">
        <v>9.87397260273973</v>
      </c>
      <c r="D6736" s="4">
        <v>40633</v>
      </c>
      <c r="E6736" s="3">
        <v>49.2464606706</v>
      </c>
      <c r="F6736" s="5" t="s">
        <v>6587</v>
      </c>
      <c r="G6736" s="5">
        <v>2586</v>
      </c>
      <c r="H6736" s="5" t="s">
        <v>60</v>
      </c>
      <c r="I6736" s="3">
        <v>1.98280997361925</v>
      </c>
      <c r="J6736" s="3">
        <v>70.6349206349206</v>
      </c>
      <c r="K6736" s="3">
        <v>2.13056076359297</v>
      </c>
      <c r="L6736" s="3">
        <v>52.6366251198466</v>
      </c>
      <c r="M6736" s="3">
        <v>1.41321824490141</v>
      </c>
      <c r="N6736" s="3">
        <v>55.2917903066271</v>
      </c>
      <c r="O6736" s="3">
        <v>2.74348422496569</v>
      </c>
      <c r="P6736" s="3">
        <v>70.9939148073022</v>
      </c>
      <c r="Q6736" s="3">
        <v>4.1815178649048</v>
      </c>
      <c r="R6736" s="3">
        <v>65.5497382198953</v>
      </c>
      <c r="S6736" s="3">
        <v>14.3555097522806</v>
      </c>
      <c r="T6736" s="3">
        <v>82.7294685990338</v>
      </c>
      <c r="U6736" s="3">
        <v>27.7604819718838</v>
      </c>
      <c r="V6736" s="3">
        <v>85.0594227504244</v>
      </c>
      <c r="W6736" s="3">
        <v>16.9258483050987</v>
      </c>
      <c r="X6736" s="3">
        <v>84.5454545454545</v>
      </c>
      <c r="Y6736" s="3">
        <v>64.3197781538893</v>
      </c>
      <c r="Z6736" s="3">
        <v>57.6051779935275</v>
      </c>
      <c r="AA6736" s="3">
        <v>0.081431240042636</v>
      </c>
      <c r="AB6736" s="3">
        <v>0.0568201784831716</v>
      </c>
      <c r="AC6736" s="3">
        <v>-21.5656681149478</v>
      </c>
      <c r="AD6736" s="3">
        <v>0.247641196315043</v>
      </c>
      <c r="AE6736" s="5">
        <v>4</v>
      </c>
      <c r="AF6736" s="3">
        <v>0.465374728115067</v>
      </c>
      <c r="AG6736" s="3">
        <v>4.79117819990218</v>
      </c>
      <c r="AH6736" s="3">
        <v>18.7328144329835</v>
      </c>
      <c r="AI6736" s="3">
        <v>7.31268983899012</v>
      </c>
      <c r="AJ6736" s="3">
        <v>11.0646782769774</v>
      </c>
      <c r="AK6736" s="3">
        <v>6.1250325442656</v>
      </c>
      <c r="AL6736" s="3">
        <v>13.4167036675066</v>
      </c>
      <c r="AM6736" s="3"/>
      <c r="AN6736" s="5" t="s">
        <v>46</v>
      </c>
      <c r="AO6736" s="1"/>
      <c r="AP6736" s="1"/>
      <c r="AQ6736" s="1"/>
    </row>
    <row r="6737" spans="1:43">
      <c r="A6737" s="1" t="s">
        <v>16643</v>
      </c>
      <c r="B6737" s="1" t="s">
        <v>16644</v>
      </c>
      <c r="C6737" s="3">
        <v>9.66301369863014</v>
      </c>
      <c r="D6737" s="4">
        <v>40710</v>
      </c>
      <c r="E6737" s="3">
        <v>0.1453132071</v>
      </c>
      <c r="F6737" s="5" t="s">
        <v>12388</v>
      </c>
      <c r="G6737" s="5">
        <v>2075</v>
      </c>
      <c r="H6737" s="5" t="s">
        <v>60</v>
      </c>
      <c r="I6737" s="3">
        <v>7.67511177347244</v>
      </c>
      <c r="J6737" s="3">
        <v>45.5357142857143</v>
      </c>
      <c r="K6737" s="3">
        <v>3.95683453237411</v>
      </c>
      <c r="L6737" s="3">
        <v>14.189837008629</v>
      </c>
      <c r="M6737" s="3">
        <v>3.80747126436783</v>
      </c>
      <c r="N6737" s="3">
        <v>33.3333333333333</v>
      </c>
      <c r="O6737" s="3">
        <v>12.1024049650892</v>
      </c>
      <c r="P6737" s="3">
        <v>45.0304259634888</v>
      </c>
      <c r="Q6737" s="3">
        <v>14.5915939730373</v>
      </c>
      <c r="R6737" s="3">
        <v>47.2251308900524</v>
      </c>
      <c r="S6737" s="3">
        <v>34.5437616387337</v>
      </c>
      <c r="T6737" s="3">
        <v>53.8647342995169</v>
      </c>
      <c r="U6737" s="3">
        <v>45.2261306532663</v>
      </c>
      <c r="V6737" s="3">
        <v>73.3446519524618</v>
      </c>
      <c r="W6737" s="3">
        <v>26.6432953549518</v>
      </c>
      <c r="X6737" s="3">
        <v>72.0454545454545</v>
      </c>
      <c r="Y6737" s="3">
        <v>67.6334106728538</v>
      </c>
      <c r="Z6737" s="3">
        <v>54.3689320388349</v>
      </c>
      <c r="AA6737" s="3">
        <v>0.188158539213114</v>
      </c>
      <c r="AB6737" s="3">
        <v>0.078501190434872</v>
      </c>
      <c r="AC6737" s="3">
        <v>-23.2888146911519</v>
      </c>
      <c r="AD6737" s="3">
        <v>0.351078461793894</v>
      </c>
      <c r="AE6737" s="5">
        <v>4</v>
      </c>
      <c r="AF6737" s="3">
        <v>0.571030579350056</v>
      </c>
      <c r="AG6737" s="3">
        <v>19.5284602511014</v>
      </c>
      <c r="AH6737" s="3">
        <v>23.57786039233</v>
      </c>
      <c r="AI6737" s="3">
        <v>8.39731264761006</v>
      </c>
      <c r="AJ6737" s="3">
        <v>10.445489342734</v>
      </c>
      <c r="AK6737" s="3">
        <v>6.47820893582844</v>
      </c>
      <c r="AL6737" s="3">
        <v>10.5353476977797</v>
      </c>
      <c r="AM6737" s="3"/>
      <c r="AN6737" s="5" t="s">
        <v>46</v>
      </c>
      <c r="AO6737" s="1"/>
      <c r="AP6737" s="1"/>
      <c r="AQ6737" s="1"/>
    </row>
    <row r="6738" spans="1:43">
      <c r="A6738" s="1" t="s">
        <v>16645</v>
      </c>
      <c r="B6738" s="1" t="s">
        <v>16646</v>
      </c>
      <c r="C6738" s="3">
        <v>9.41095890410959</v>
      </c>
      <c r="D6738" s="4">
        <v>40802</v>
      </c>
      <c r="E6738" s="3">
        <v>1.5162465441</v>
      </c>
      <c r="F6738" s="5" t="s">
        <v>270</v>
      </c>
      <c r="G6738" s="5">
        <v>580</v>
      </c>
      <c r="H6738" s="5" t="s">
        <v>60</v>
      </c>
      <c r="I6738" s="3">
        <v>2.25500079588263</v>
      </c>
      <c r="J6738" s="3">
        <v>69.6428571428571</v>
      </c>
      <c r="K6738" s="3">
        <v>1.44759698899827</v>
      </c>
      <c r="L6738" s="3">
        <v>64.6212847555129</v>
      </c>
      <c r="M6738" s="3">
        <v>0.249687890137324</v>
      </c>
      <c r="N6738" s="3">
        <v>61.5232443125618</v>
      </c>
      <c r="O6738" s="3">
        <v>3.0092468865252</v>
      </c>
      <c r="P6738" s="3">
        <v>69.7768762677485</v>
      </c>
      <c r="Q6738" s="3">
        <v>-1.6684524720649</v>
      </c>
      <c r="R6738" s="3">
        <v>77.2774869109948</v>
      </c>
      <c r="S6738" s="3">
        <v>29.8040008082441</v>
      </c>
      <c r="T6738" s="3">
        <v>57.9710144927536</v>
      </c>
      <c r="U6738" s="3">
        <v>63.9333106498809</v>
      </c>
      <c r="V6738" s="3">
        <v>57.8947368421053</v>
      </c>
      <c r="W6738" s="3">
        <v>34.5998044419612</v>
      </c>
      <c r="X6738" s="3">
        <v>64.3181818181818</v>
      </c>
      <c r="Y6738" s="3">
        <v>40.4767111305489</v>
      </c>
      <c r="Z6738" s="3">
        <v>76.0517799352751</v>
      </c>
      <c r="AA6738" s="3">
        <v>0.158218562189787</v>
      </c>
      <c r="AB6738" s="3">
        <v>0.0890037489254843</v>
      </c>
      <c r="AC6738" s="3">
        <v>-32.2151781867422</v>
      </c>
      <c r="AD6738" s="3">
        <v>0.322571279844857</v>
      </c>
      <c r="AE6738" s="5">
        <v>2</v>
      </c>
      <c r="AF6738" s="3">
        <v>0.687417366058074</v>
      </c>
      <c r="AG6738" s="3">
        <v>23.3395056488771</v>
      </c>
      <c r="AH6738" s="3">
        <v>29.2068375169544</v>
      </c>
      <c r="AI6738" s="3">
        <v>7.43630443372445</v>
      </c>
      <c r="AJ6738" s="3">
        <v>6.9786266067827</v>
      </c>
      <c r="AK6738" s="3">
        <v>10.1339313995456</v>
      </c>
      <c r="AL6738" s="3">
        <v>15.1383423071222</v>
      </c>
      <c r="AM6738" s="3"/>
      <c r="AN6738" s="5" t="s">
        <v>46</v>
      </c>
      <c r="AO6738" s="1"/>
      <c r="AP6738" s="1"/>
      <c r="AQ6738" s="1"/>
    </row>
    <row r="6739" spans="1:43">
      <c r="A6739" s="1" t="s">
        <v>16647</v>
      </c>
      <c r="B6739" s="1" t="s">
        <v>16648</v>
      </c>
      <c r="C6739" s="3">
        <v>8.77808219178082</v>
      </c>
      <c r="D6739" s="4">
        <v>41033</v>
      </c>
      <c r="E6739" s="3">
        <v>457.4840588728</v>
      </c>
      <c r="F6739" s="5" t="s">
        <v>1917</v>
      </c>
      <c r="G6739" s="5">
        <v>3205</v>
      </c>
      <c r="H6739" s="5" t="s">
        <v>60</v>
      </c>
      <c r="I6739" s="3">
        <v>9.03990461965775</v>
      </c>
      <c r="J6739" s="3">
        <v>29.7619047619048</v>
      </c>
      <c r="K6739" s="3">
        <v>3.65826984069118</v>
      </c>
      <c r="L6739" s="3">
        <v>18.2166826462128</v>
      </c>
      <c r="M6739" s="3">
        <v>3.43571743850563</v>
      </c>
      <c r="N6739" s="3">
        <v>38.4767556874382</v>
      </c>
      <c r="O6739" s="3">
        <v>14.7169179905619</v>
      </c>
      <c r="P6739" s="3">
        <v>33.9756592292089</v>
      </c>
      <c r="Q6739" s="3">
        <v>20.4307047887291</v>
      </c>
      <c r="R6739" s="3">
        <v>30.8900523560209</v>
      </c>
      <c r="S6739" s="3">
        <v>47.4118412748984</v>
      </c>
      <c r="T6739" s="3">
        <v>37.43961352657</v>
      </c>
      <c r="U6739" s="3">
        <v>80.2478631905781</v>
      </c>
      <c r="V6739" s="3">
        <v>41.7657045840407</v>
      </c>
      <c r="W6739" s="3">
        <v>55.1449400830609</v>
      </c>
      <c r="X6739" s="3">
        <v>43.1818181818182</v>
      </c>
      <c r="Y6739" s="3">
        <v>107.062463040334</v>
      </c>
      <c r="Z6739" s="3">
        <v>30.42071197411</v>
      </c>
      <c r="AA6739" s="3">
        <v>0.232378696316924</v>
      </c>
      <c r="AB6739" s="3">
        <v>0.144226028439409</v>
      </c>
      <c r="AC6739" s="3">
        <v>-26.8122609074621</v>
      </c>
      <c r="AD6739" s="3">
        <v>0.586844213535384</v>
      </c>
      <c r="AE6739" s="5">
        <v>3</v>
      </c>
      <c r="AF6739" s="3">
        <v>1.09671734650256</v>
      </c>
      <c r="AG6739" s="3">
        <v>34.5432215135836</v>
      </c>
      <c r="AH6739" s="3">
        <v>37.9687105040461</v>
      </c>
      <c r="AI6739" s="3">
        <v>14.8331618180769</v>
      </c>
      <c r="AJ6739" s="3">
        <v>17.0531896591712</v>
      </c>
      <c r="AK6739" s="3">
        <v>12.0608304627064</v>
      </c>
      <c r="AL6739" s="3">
        <v>14.6691632263587</v>
      </c>
      <c r="AM6739" s="3"/>
      <c r="AN6739" s="5" t="s">
        <v>46</v>
      </c>
      <c r="AO6739" s="1"/>
      <c r="AP6739" s="1"/>
      <c r="AQ6739" s="1"/>
    </row>
    <row r="6740" spans="1:43">
      <c r="A6740" s="1" t="s">
        <v>16649</v>
      </c>
      <c r="B6740" s="1" t="s">
        <v>16650</v>
      </c>
      <c r="C6740" s="3">
        <v>7.93972602739726</v>
      </c>
      <c r="D6740" s="4">
        <v>41339</v>
      </c>
      <c r="E6740" s="3">
        <v>94.0677119365</v>
      </c>
      <c r="F6740" s="5" t="s">
        <v>1469</v>
      </c>
      <c r="G6740" s="5">
        <v>1762</v>
      </c>
      <c r="H6740" s="5" t="s">
        <v>60</v>
      </c>
      <c r="I6740" s="3">
        <v>9.0935956431798</v>
      </c>
      <c r="J6740" s="3">
        <v>29.1666666666667</v>
      </c>
      <c r="K6740" s="3">
        <v>3.6542318491777</v>
      </c>
      <c r="L6740" s="3">
        <v>18.6960690316395</v>
      </c>
      <c r="M6740" s="3">
        <v>3.47575381411924</v>
      </c>
      <c r="N6740" s="3">
        <v>37.9821958456973</v>
      </c>
      <c r="O6740" s="3">
        <v>14.8386810061328</v>
      </c>
      <c r="P6740" s="3">
        <v>32.657200811359</v>
      </c>
      <c r="Q6740" s="3">
        <v>20.9728008988343</v>
      </c>
      <c r="R6740" s="3">
        <v>28.0628272251309</v>
      </c>
      <c r="S6740" s="3">
        <v>48.8708376541076</v>
      </c>
      <c r="T6740" s="3">
        <v>34.2995169082126</v>
      </c>
      <c r="U6740" s="3">
        <v>83.3085053557494</v>
      </c>
      <c r="V6740" s="3">
        <v>40.0679117147708</v>
      </c>
      <c r="W6740" s="3">
        <v>58.4559725288202</v>
      </c>
      <c r="X6740" s="3">
        <v>38.4090909090909</v>
      </c>
      <c r="Y6740" s="3">
        <v>113.350396301189</v>
      </c>
      <c r="Z6740" s="3">
        <v>25.8899676375405</v>
      </c>
      <c r="AA6740" s="3">
        <v>0.238676371449724</v>
      </c>
      <c r="AB6740" s="3">
        <v>0.152545464944429</v>
      </c>
      <c r="AC6740" s="3">
        <v>-26.5179182834969</v>
      </c>
      <c r="AD6740" s="3">
        <v>0.624130983324527</v>
      </c>
      <c r="AE6740" s="5">
        <v>3</v>
      </c>
      <c r="AF6740" s="3">
        <v>1.1566505116644</v>
      </c>
      <c r="AG6740" s="3">
        <v>36.02313811083</v>
      </c>
      <c r="AH6740" s="3">
        <v>39.1059068600408</v>
      </c>
      <c r="AI6740" s="3">
        <v>15.6196695925743</v>
      </c>
      <c r="AJ6740" s="3">
        <v>17.8073539226723</v>
      </c>
      <c r="AK6740" s="3">
        <v>12.5395646912623</v>
      </c>
      <c r="AL6740" s="3"/>
      <c r="AM6740" s="3"/>
      <c r="AN6740" s="5" t="s">
        <v>46</v>
      </c>
      <c r="AO6740" s="1"/>
      <c r="AP6740" s="1"/>
      <c r="AQ6740" s="1"/>
    </row>
    <row r="6741" spans="1:43">
      <c r="A6741" s="1" t="s">
        <v>16651</v>
      </c>
      <c r="B6741" s="1" t="s">
        <v>16652</v>
      </c>
      <c r="C6741" s="3">
        <v>8.13424657534247</v>
      </c>
      <c r="D6741" s="4">
        <v>41268</v>
      </c>
      <c r="E6741" s="3">
        <v>305.8819007458</v>
      </c>
      <c r="F6741" s="5" t="s">
        <v>130</v>
      </c>
      <c r="G6741" s="5">
        <v>2970</v>
      </c>
      <c r="H6741" s="5" t="s">
        <v>60</v>
      </c>
      <c r="I6741" s="3">
        <v>9.05340281148882</v>
      </c>
      <c r="J6741" s="3">
        <v>29.6626984126984</v>
      </c>
      <c r="K6741" s="3">
        <v>3.65153696179005</v>
      </c>
      <c r="L6741" s="3">
        <v>18.8878235858102</v>
      </c>
      <c r="M6741" s="3">
        <v>3.42978240768612</v>
      </c>
      <c r="N6741" s="3">
        <v>38.5756676557863</v>
      </c>
      <c r="O6741" s="3">
        <v>14.7474142654955</v>
      </c>
      <c r="P6741" s="3">
        <v>33.4685598377282</v>
      </c>
      <c r="Q6741" s="3">
        <v>20.5366538886891</v>
      </c>
      <c r="R6741" s="3">
        <v>30.0523560209424</v>
      </c>
      <c r="S6741" s="3">
        <v>47.7689064220335</v>
      </c>
      <c r="T6741" s="3">
        <v>36.3526570048309</v>
      </c>
      <c r="U6741" s="3">
        <v>81.0850041212469</v>
      </c>
      <c r="V6741" s="3">
        <v>40.9168081494058</v>
      </c>
      <c r="W6741" s="3">
        <v>55.9323742780971</v>
      </c>
      <c r="X6741" s="3">
        <v>41.3636363636364</v>
      </c>
      <c r="Y6741" s="3">
        <v>111.061725387425</v>
      </c>
      <c r="Z6741" s="3">
        <v>27.831715210356</v>
      </c>
      <c r="AA6741" s="3">
        <v>0.233794926655251</v>
      </c>
      <c r="AB6741" s="3">
        <v>0.146041835373165</v>
      </c>
      <c r="AC6741" s="3">
        <v>-26.7514446178795</v>
      </c>
      <c r="AD6741" s="3">
        <v>0.595471986274235</v>
      </c>
      <c r="AE6741" s="5">
        <v>3</v>
      </c>
      <c r="AF6741" s="3">
        <v>1.11205155093967</v>
      </c>
      <c r="AG6741" s="3">
        <v>34.913117428671</v>
      </c>
      <c r="AH6741" s="3">
        <v>38.2662431470809</v>
      </c>
      <c r="AI6741" s="3">
        <v>15.007553292978</v>
      </c>
      <c r="AJ6741" s="3">
        <v>17.3182242364562</v>
      </c>
      <c r="AK6741" s="3">
        <v>12.7976553364642</v>
      </c>
      <c r="AL6741" s="3">
        <v>15.3075927088031</v>
      </c>
      <c r="AM6741" s="3"/>
      <c r="AN6741" s="5" t="s">
        <v>46</v>
      </c>
      <c r="AO6741" s="1"/>
      <c r="AP6741" s="1"/>
      <c r="AQ6741" s="1"/>
    </row>
    <row r="6742" spans="1:43">
      <c r="A6742" s="1" t="s">
        <v>16653</v>
      </c>
      <c r="B6742" s="1" t="s">
        <v>16654</v>
      </c>
      <c r="C6742" s="3">
        <v>1.73150684931507</v>
      </c>
      <c r="D6742" s="4">
        <v>43605</v>
      </c>
      <c r="E6742" s="3">
        <v>33.7446654047</v>
      </c>
      <c r="F6742" s="5" t="s">
        <v>6590</v>
      </c>
      <c r="G6742" s="5">
        <v>633</v>
      </c>
      <c r="H6742" s="5" t="s">
        <v>60</v>
      </c>
      <c r="I6742" s="3">
        <v>9.01694138319614</v>
      </c>
      <c r="J6742" s="3">
        <v>30.3571428571429</v>
      </c>
      <c r="K6742" s="3">
        <v>3.61804483979305</v>
      </c>
      <c r="L6742" s="3">
        <v>21.0930009587728</v>
      </c>
      <c r="M6742" s="3">
        <v>3.43590301185168</v>
      </c>
      <c r="N6742" s="3">
        <v>38.37784371909</v>
      </c>
      <c r="O6742" s="3">
        <v>14.5132814380868</v>
      </c>
      <c r="P6742" s="3">
        <v>36.4097363083164</v>
      </c>
      <c r="Q6742" s="3">
        <v>20.0681560015146</v>
      </c>
      <c r="R6742" s="3">
        <v>32.565445026178</v>
      </c>
      <c r="S6742" s="3">
        <v>46.4928265277314</v>
      </c>
      <c r="T6742" s="3">
        <v>39.6135265700483</v>
      </c>
      <c r="U6742" s="3"/>
      <c r="V6742" s="3"/>
      <c r="W6742" s="3"/>
      <c r="X6742" s="3"/>
      <c r="Y6742" s="3"/>
      <c r="Z6742" s="3"/>
      <c r="AA6742" s="3">
        <v>0.230364399321495</v>
      </c>
      <c r="AB6742" s="3">
        <v>0.275564300485421</v>
      </c>
      <c r="AC6742" s="3">
        <v>-15.9599388086815</v>
      </c>
      <c r="AD6742" s="3"/>
      <c r="AE6742" s="5">
        <v>3</v>
      </c>
      <c r="AF6742" s="3">
        <v>1.93531744566622</v>
      </c>
      <c r="AG6742" s="3">
        <v>33.8081257418429</v>
      </c>
      <c r="AH6742" s="3"/>
      <c r="AI6742" s="3"/>
      <c r="AJ6742" s="3"/>
      <c r="AK6742" s="3"/>
      <c r="AL6742" s="3"/>
      <c r="AM6742" s="3"/>
      <c r="AN6742" s="5" t="s">
        <v>46</v>
      </c>
      <c r="AO6742" s="1"/>
      <c r="AP6742" s="1"/>
      <c r="AQ6742" s="1"/>
    </row>
    <row r="6743" spans="1:43">
      <c r="A6743" s="1" t="s">
        <v>16655</v>
      </c>
      <c r="B6743" s="1" t="s">
        <v>16656</v>
      </c>
      <c r="C6743" s="3">
        <v>5.48219178082192</v>
      </c>
      <c r="D6743" s="4">
        <v>42236</v>
      </c>
      <c r="E6743" s="3">
        <v>25.9381500602</v>
      </c>
      <c r="F6743" s="5" t="s">
        <v>319</v>
      </c>
      <c r="G6743" s="5">
        <v>2002</v>
      </c>
      <c r="H6743" s="5" t="s">
        <v>60</v>
      </c>
      <c r="I6743" s="3">
        <v>9.01453224341508</v>
      </c>
      <c r="J6743" s="3">
        <v>30.4563492063492</v>
      </c>
      <c r="K6743" s="3">
        <v>3.64293809703708</v>
      </c>
      <c r="L6743" s="3">
        <v>19.4630872483221</v>
      </c>
      <c r="M6743" s="3">
        <v>3.41410877759828</v>
      </c>
      <c r="N6743" s="3">
        <v>39.0702274975272</v>
      </c>
      <c r="O6743" s="3">
        <v>14.9320725357592</v>
      </c>
      <c r="P6743" s="3">
        <v>32.1501014198783</v>
      </c>
      <c r="Q6743" s="3">
        <v>21.3292898660602</v>
      </c>
      <c r="R6743" s="3">
        <v>26.8062827225131</v>
      </c>
      <c r="S6743" s="3">
        <v>49.4474708171206</v>
      </c>
      <c r="T6743" s="3">
        <v>33.2125603864734</v>
      </c>
      <c r="U6743" s="3">
        <v>83.7703349282297</v>
      </c>
      <c r="V6743" s="3">
        <v>39.3887945670628</v>
      </c>
      <c r="W6743" s="3">
        <v>58.9998344096705</v>
      </c>
      <c r="X6743" s="3">
        <v>37.5</v>
      </c>
      <c r="Y6743" s="3">
        <v>116.89631804834</v>
      </c>
      <c r="Z6743" s="3">
        <v>23.9482200647249</v>
      </c>
      <c r="AA6743" s="3">
        <v>0.243021283952712</v>
      </c>
      <c r="AB6743" s="3">
        <v>0.155070268010998</v>
      </c>
      <c r="AC6743" s="3">
        <v>-26.2471042471042</v>
      </c>
      <c r="AD6743" s="3">
        <v>0.63563595509573</v>
      </c>
      <c r="AE6743" s="5">
        <v>3</v>
      </c>
      <c r="AF6743" s="3">
        <v>1.17088434027234</v>
      </c>
      <c r="AG6743" s="3">
        <v>36.3749672660842</v>
      </c>
      <c r="AH6743" s="3">
        <v>39.1981070558525</v>
      </c>
      <c r="AI6743" s="3">
        <v>15.7560200663667</v>
      </c>
      <c r="AJ6743" s="3">
        <v>17.9120626058634</v>
      </c>
      <c r="AK6743" s="3"/>
      <c r="AL6743" s="3"/>
      <c r="AM6743" s="3"/>
      <c r="AN6743" s="5" t="s">
        <v>46</v>
      </c>
      <c r="AO6743" s="1"/>
      <c r="AP6743" s="1"/>
      <c r="AQ6743" s="1"/>
    </row>
    <row r="6744" spans="1:43">
      <c r="A6744" s="1" t="s">
        <v>16657</v>
      </c>
      <c r="B6744" s="1" t="s">
        <v>16658</v>
      </c>
      <c r="C6744" s="3">
        <v>0.416438356164384</v>
      </c>
      <c r="D6744" s="4">
        <v>44085</v>
      </c>
      <c r="E6744" s="3">
        <v>1.2523361502</v>
      </c>
      <c r="F6744" s="5" t="s">
        <v>16659</v>
      </c>
      <c r="G6744" s="5">
        <v>153</v>
      </c>
      <c r="H6744" s="5" t="s">
        <v>60</v>
      </c>
      <c r="I6744" s="3">
        <v>8.96815983943069</v>
      </c>
      <c r="J6744" s="3">
        <v>30.7539682539683</v>
      </c>
      <c r="K6744" s="3">
        <v>3.64456785838249</v>
      </c>
      <c r="L6744" s="3">
        <v>19.2713326941515</v>
      </c>
      <c r="M6744" s="3">
        <v>3.40230283092372</v>
      </c>
      <c r="N6744" s="3">
        <v>39.3669634025717</v>
      </c>
      <c r="O6744" s="3">
        <v>14.3623132899272</v>
      </c>
      <c r="P6744" s="3">
        <v>37.0182555780933</v>
      </c>
      <c r="Q6744" s="3"/>
      <c r="R6744" s="3"/>
      <c r="S6744" s="3"/>
      <c r="T6744" s="3"/>
      <c r="U6744" s="3"/>
      <c r="V6744" s="3"/>
      <c r="W6744" s="3"/>
      <c r="X6744" s="3"/>
      <c r="Y6744" s="3"/>
      <c r="Z6744" s="3"/>
      <c r="AA6744" s="3">
        <v>0.306626765439214</v>
      </c>
      <c r="AB6744" s="3">
        <v>0.569328658700513</v>
      </c>
      <c r="AC6744" s="3">
        <v>-4.85617597292723</v>
      </c>
      <c r="AD6744" s="3"/>
      <c r="AE6744" s="5">
        <v>1</v>
      </c>
      <c r="AF6744" s="3">
        <v>3.01221873423979</v>
      </c>
      <c r="AG6744" s="3"/>
      <c r="AH6744" s="3"/>
      <c r="AI6744" s="3"/>
      <c r="AJ6744" s="3"/>
      <c r="AK6744" s="3"/>
      <c r="AL6744" s="3"/>
      <c r="AM6744" s="3"/>
      <c r="AN6744" s="5" t="s">
        <v>46</v>
      </c>
      <c r="AO6744" s="1"/>
      <c r="AP6744" s="1"/>
      <c r="AQ6744" s="1"/>
    </row>
    <row r="6745" spans="1:43">
      <c r="A6745" s="1" t="s">
        <v>16660</v>
      </c>
      <c r="B6745" s="1" t="s">
        <v>16661</v>
      </c>
      <c r="C6745" s="3">
        <v>3.06301369863014</v>
      </c>
      <c r="D6745" s="4">
        <v>43119</v>
      </c>
      <c r="E6745" s="3">
        <v>50.0771608353</v>
      </c>
      <c r="F6745" s="5" t="s">
        <v>977</v>
      </c>
      <c r="G6745" s="5">
        <v>1119</v>
      </c>
      <c r="H6745" s="5" t="s">
        <v>60</v>
      </c>
      <c r="I6745" s="3">
        <v>8.88155482214888</v>
      </c>
      <c r="J6745" s="3">
        <v>31.9444444444444</v>
      </c>
      <c r="K6745" s="3">
        <v>3.61529871580122</v>
      </c>
      <c r="L6745" s="3">
        <v>21.1888782358581</v>
      </c>
      <c r="M6745" s="3">
        <v>3.33402937286837</v>
      </c>
      <c r="N6745" s="3">
        <v>39.9604352126607</v>
      </c>
      <c r="O6745" s="3">
        <v>14.7117910678411</v>
      </c>
      <c r="P6745" s="3">
        <v>34.1784989858012</v>
      </c>
      <c r="Q6745" s="3">
        <v>20.8268902091642</v>
      </c>
      <c r="R6745" s="3">
        <v>28.7958115183246</v>
      </c>
      <c r="S6745" s="3">
        <v>47.1503617801566</v>
      </c>
      <c r="T6745" s="3">
        <v>38.2850241545894</v>
      </c>
      <c r="U6745" s="3">
        <v>80.2574065080136</v>
      </c>
      <c r="V6745" s="3">
        <v>41.5959252971138</v>
      </c>
      <c r="W6745" s="3">
        <v>54.9363389689</v>
      </c>
      <c r="X6745" s="3">
        <v>43.6363636363636</v>
      </c>
      <c r="Y6745" s="3"/>
      <c r="Z6745" s="3"/>
      <c r="AA6745" s="3">
        <v>0.234199256132442</v>
      </c>
      <c r="AB6745" s="3">
        <v>0.145056931137836</v>
      </c>
      <c r="AC6745" s="3">
        <v>-26.7568619817014</v>
      </c>
      <c r="AD6745" s="3">
        <v>0.58612332520789</v>
      </c>
      <c r="AE6745" s="5">
        <v>3</v>
      </c>
      <c r="AF6745" s="3">
        <v>1.09927336441208</v>
      </c>
      <c r="AG6745" s="3">
        <v>34.3760793693495</v>
      </c>
      <c r="AH6745" s="3">
        <v>37.9418464154334</v>
      </c>
      <c r="AI6745" s="3"/>
      <c r="AJ6745" s="3"/>
      <c r="AK6745" s="3"/>
      <c r="AL6745" s="3"/>
      <c r="AM6745" s="3"/>
      <c r="AN6745" s="5" t="s">
        <v>46</v>
      </c>
      <c r="AO6745" s="1"/>
      <c r="AP6745" s="1"/>
      <c r="AQ6745" s="1"/>
    </row>
    <row r="6746" spans="1:43">
      <c r="A6746" s="1" t="s">
        <v>16662</v>
      </c>
      <c r="B6746" s="1" t="s">
        <v>16663</v>
      </c>
      <c r="C6746" s="3">
        <v>3.13150684931507</v>
      </c>
      <c r="D6746" s="4">
        <v>43094</v>
      </c>
      <c r="E6746" s="3">
        <v>22.0752145882</v>
      </c>
      <c r="F6746" s="5" t="s">
        <v>7357</v>
      </c>
      <c r="G6746" s="5">
        <v>1144</v>
      </c>
      <c r="H6746" s="5" t="s">
        <v>60</v>
      </c>
      <c r="I6746" s="3">
        <v>9.1752384514681</v>
      </c>
      <c r="J6746" s="3">
        <v>28.5714285714286</v>
      </c>
      <c r="K6746" s="3">
        <v>3.65424908554991</v>
      </c>
      <c r="L6746" s="3">
        <v>18.6001917545542</v>
      </c>
      <c r="M6746" s="3">
        <v>3.53658969174558</v>
      </c>
      <c r="N6746" s="3">
        <v>36.4985163204748</v>
      </c>
      <c r="O6746" s="3">
        <v>15.2193431746537</v>
      </c>
      <c r="P6746" s="3">
        <v>30.3245436105477</v>
      </c>
      <c r="Q6746" s="3">
        <v>21.7875258323539</v>
      </c>
      <c r="R6746" s="3">
        <v>25.130890052356</v>
      </c>
      <c r="S6746" s="3">
        <v>51.7265084683699</v>
      </c>
      <c r="T6746" s="3">
        <v>28.9855072463768</v>
      </c>
      <c r="U6746" s="3">
        <v>86.1396533413727</v>
      </c>
      <c r="V6746" s="3">
        <v>37.0118845500849</v>
      </c>
      <c r="W6746" s="3">
        <v>60.1272209274499</v>
      </c>
      <c r="X6746" s="3">
        <v>36.1363636363636</v>
      </c>
      <c r="Y6746" s="3"/>
      <c r="Z6746" s="3"/>
      <c r="AA6746" s="3">
        <v>0.253226159301631</v>
      </c>
      <c r="AB6746" s="3">
        <v>0.156477953430625</v>
      </c>
      <c r="AC6746" s="3">
        <v>-26.8675166028407</v>
      </c>
      <c r="AD6746" s="3">
        <v>0.631179771126127</v>
      </c>
      <c r="AE6746" s="5">
        <v>3</v>
      </c>
      <c r="AF6746" s="3">
        <v>1.19424218174796</v>
      </c>
      <c r="AG6746" s="3">
        <v>38.165892680989</v>
      </c>
      <c r="AH6746" s="3">
        <v>40.1059706162144</v>
      </c>
      <c r="AI6746" s="3">
        <v>14.5843108273671</v>
      </c>
      <c r="AJ6746" s="3"/>
      <c r="AK6746" s="3"/>
      <c r="AL6746" s="3"/>
      <c r="AM6746" s="3"/>
      <c r="AN6746" s="5" t="s">
        <v>46</v>
      </c>
      <c r="AO6746" s="1"/>
      <c r="AP6746" s="1"/>
      <c r="AQ6746" s="1"/>
    </row>
    <row r="6747" spans="1:43">
      <c r="A6747" s="1" t="s">
        <v>16664</v>
      </c>
      <c r="B6747" s="1" t="s">
        <v>16665</v>
      </c>
      <c r="C6747" s="3">
        <v>8.84383561643836</v>
      </c>
      <c r="D6747" s="4">
        <v>41009</v>
      </c>
      <c r="E6747" s="3">
        <v>3.6102834673</v>
      </c>
      <c r="F6747" s="5" t="s">
        <v>13966</v>
      </c>
      <c r="G6747" s="5">
        <v>2075</v>
      </c>
      <c r="H6747" s="5" t="s">
        <v>60</v>
      </c>
      <c r="I6747" s="3">
        <v>5.8683269307193</v>
      </c>
      <c r="J6747" s="3">
        <v>54.0674603174603</v>
      </c>
      <c r="K6747" s="3">
        <v>0.389398316794372</v>
      </c>
      <c r="L6747" s="3">
        <v>81.9750719079578</v>
      </c>
      <c r="M6747" s="3">
        <v>-2.07082465384144</v>
      </c>
      <c r="N6747" s="3">
        <v>77.7448071216617</v>
      </c>
      <c r="O6747" s="3">
        <v>18.1724086943664</v>
      </c>
      <c r="P6747" s="3">
        <v>16.4300202839757</v>
      </c>
      <c r="Q6747" s="3">
        <v>17.9805137289637</v>
      </c>
      <c r="R6747" s="3">
        <v>40</v>
      </c>
      <c r="S6747" s="3">
        <v>36.0803677847778</v>
      </c>
      <c r="T6747" s="3">
        <v>52.2946859903382</v>
      </c>
      <c r="U6747" s="3">
        <v>39.9159663865546</v>
      </c>
      <c r="V6747" s="3">
        <v>77.2495755517827</v>
      </c>
      <c r="W6747" s="3">
        <v>5.14405999210631</v>
      </c>
      <c r="X6747" s="3">
        <v>91.8181818181818</v>
      </c>
      <c r="Y6747" s="3">
        <v>41.6770076227619</v>
      </c>
      <c r="Z6747" s="3">
        <v>75.7281553398058</v>
      </c>
      <c r="AA6747" s="3">
        <v>0.145468362669751</v>
      </c>
      <c r="AB6747" s="3">
        <v>0.00623580814835216</v>
      </c>
      <c r="AC6747" s="3">
        <v>-36.9612590799031</v>
      </c>
      <c r="AD6747" s="3">
        <v>0.0455341060503054</v>
      </c>
      <c r="AE6747" s="5">
        <v>6</v>
      </c>
      <c r="AF6747" s="3">
        <v>0.0946294915390329</v>
      </c>
      <c r="AG6747" s="3">
        <v>17.5362791629243</v>
      </c>
      <c r="AH6747" s="3">
        <v>18.5146880470619</v>
      </c>
      <c r="AI6747" s="3">
        <v>0.223393500894131</v>
      </c>
      <c r="AJ6747" s="3">
        <v>5.39751016181329</v>
      </c>
      <c r="AK6747" s="3">
        <v>3.40714785640737</v>
      </c>
      <c r="AL6747" s="3">
        <v>1.24047662160276</v>
      </c>
      <c r="AM6747" s="3"/>
      <c r="AN6747" s="5" t="s">
        <v>46</v>
      </c>
      <c r="AO6747" s="1"/>
      <c r="AP6747" s="1"/>
      <c r="AQ6747" s="1"/>
    </row>
    <row r="6748" spans="1:43">
      <c r="A6748" s="1" t="s">
        <v>16666</v>
      </c>
      <c r="B6748" s="1" t="s">
        <v>16667</v>
      </c>
      <c r="C6748" s="3">
        <v>8.47123287671233</v>
      </c>
      <c r="D6748" s="4">
        <v>41145</v>
      </c>
      <c r="E6748" s="3">
        <v>0.3915558416</v>
      </c>
      <c r="F6748" s="5" t="s">
        <v>14107</v>
      </c>
      <c r="G6748" s="5">
        <v>3093</v>
      </c>
      <c r="H6748" s="5" t="s">
        <v>60</v>
      </c>
      <c r="I6748" s="3">
        <v>1.58811475409837</v>
      </c>
      <c r="J6748" s="3">
        <v>72.718253968254</v>
      </c>
      <c r="K6748" s="3">
        <v>1.58811475409837</v>
      </c>
      <c r="L6748" s="3">
        <v>62.032598274209</v>
      </c>
      <c r="M6748" s="3">
        <v>-0.401808136614767</v>
      </c>
      <c r="N6748" s="3">
        <v>63.9960435212661</v>
      </c>
      <c r="O6748" s="3">
        <v>2.74611398963731</v>
      </c>
      <c r="P6748" s="3">
        <v>70.7910750507099</v>
      </c>
      <c r="Q6748" s="3">
        <v>-1.88025729836714</v>
      </c>
      <c r="R6748" s="3">
        <v>77.9057591623037</v>
      </c>
      <c r="S6748" s="3">
        <v>26.8714011516315</v>
      </c>
      <c r="T6748" s="3">
        <v>64.0096618357488</v>
      </c>
      <c r="U6748" s="3">
        <v>53.3642691415313</v>
      </c>
      <c r="V6748" s="3">
        <v>65.874363327674</v>
      </c>
      <c r="W6748" s="3">
        <v>21.8058968058968</v>
      </c>
      <c r="X6748" s="3">
        <v>78.1818181818182</v>
      </c>
      <c r="Y6748" s="3">
        <v>20.9146341463415</v>
      </c>
      <c r="Z6748" s="3">
        <v>89.3203883495146</v>
      </c>
      <c r="AA6748" s="3">
        <v>0.142947814529231</v>
      </c>
      <c r="AB6748" s="3">
        <v>0.059160315101339</v>
      </c>
      <c r="AC6748" s="3">
        <v>-33.7336244541485</v>
      </c>
      <c r="AD6748" s="3">
        <v>0.201089366759068</v>
      </c>
      <c r="AE6748" s="5">
        <v>3</v>
      </c>
      <c r="AF6748" s="3">
        <v>0.415507040151075</v>
      </c>
      <c r="AG6748" s="3">
        <v>18.9492272243403</v>
      </c>
      <c r="AH6748" s="3">
        <v>24.4486920259767</v>
      </c>
      <c r="AI6748" s="3">
        <v>3.86931374957398</v>
      </c>
      <c r="AJ6748" s="3">
        <v>3.3949797447963</v>
      </c>
      <c r="AK6748" s="3">
        <v>6.6144125671838</v>
      </c>
      <c r="AL6748" s="3">
        <v>11.8195003417835</v>
      </c>
      <c r="AM6748" s="3"/>
      <c r="AN6748" s="5" t="s">
        <v>46</v>
      </c>
      <c r="AO6748" s="1"/>
      <c r="AP6748" s="1"/>
      <c r="AQ6748" s="1"/>
    </row>
    <row r="6749" spans="1:43">
      <c r="A6749" s="1" t="s">
        <v>16668</v>
      </c>
      <c r="B6749" s="1" t="s">
        <v>16669</v>
      </c>
      <c r="C6749" s="3">
        <v>8.01643835616438</v>
      </c>
      <c r="D6749" s="4">
        <v>41311</v>
      </c>
      <c r="E6749" s="3">
        <v>382.3704525724</v>
      </c>
      <c r="F6749" s="5" t="s">
        <v>6040</v>
      </c>
      <c r="G6749" s="5">
        <v>2852</v>
      </c>
      <c r="H6749" s="5" t="s">
        <v>60</v>
      </c>
      <c r="I6749" s="3">
        <v>1.39759036144579</v>
      </c>
      <c r="J6749" s="3">
        <v>75.0992063492064</v>
      </c>
      <c r="K6749" s="3">
        <v>0.914118045367332</v>
      </c>
      <c r="L6749" s="3">
        <v>71.7162032598274</v>
      </c>
      <c r="M6749" s="3">
        <v>-1.52117949918091</v>
      </c>
      <c r="N6749" s="3">
        <v>72.9970326409496</v>
      </c>
      <c r="O6749" s="3">
        <v>1.81321340126953</v>
      </c>
      <c r="P6749" s="3">
        <v>74.2393509127789</v>
      </c>
      <c r="Q6749" s="3">
        <v>-3.17271250676774</v>
      </c>
      <c r="R6749" s="3">
        <v>80.6282722513089</v>
      </c>
      <c r="S6749" s="3">
        <v>22.6674897542741</v>
      </c>
      <c r="T6749" s="3">
        <v>71.3768115942029</v>
      </c>
      <c r="U6749" s="3">
        <v>55.5231862947583</v>
      </c>
      <c r="V6749" s="3">
        <v>64.5161290322581</v>
      </c>
      <c r="W6749" s="3">
        <v>22.4009308055574</v>
      </c>
      <c r="X6749" s="3">
        <v>76.8181818181818</v>
      </c>
      <c r="Y6749" s="3">
        <v>22.0001364349546</v>
      </c>
      <c r="Z6749" s="3">
        <v>87.378640776699</v>
      </c>
      <c r="AA6749" s="3">
        <v>0.114006670237868</v>
      </c>
      <c r="AB6749" s="3">
        <v>0.0594308477681046</v>
      </c>
      <c r="AC6749" s="3">
        <v>-35.4109144676293</v>
      </c>
      <c r="AD6749" s="3">
        <v>0.196457979162867</v>
      </c>
      <c r="AE6749" s="5">
        <v>7</v>
      </c>
      <c r="AF6749" s="3">
        <v>0.484087199671679</v>
      </c>
      <c r="AG6749" s="3">
        <v>20.2150206263429</v>
      </c>
      <c r="AH6749" s="3">
        <v>26.2322594251333</v>
      </c>
      <c r="AI6749" s="3">
        <v>4.47578273124936</v>
      </c>
      <c r="AJ6749" s="3">
        <v>3.72990353620612</v>
      </c>
      <c r="AK6749" s="3">
        <v>8.80567609034533</v>
      </c>
      <c r="AL6749" s="3"/>
      <c r="AM6749" s="3"/>
      <c r="AN6749" s="5" t="s">
        <v>46</v>
      </c>
      <c r="AO6749" s="1"/>
      <c r="AP6749" s="1"/>
      <c r="AQ6749" s="1"/>
    </row>
    <row r="6750" spans="1:43">
      <c r="A6750" s="1" t="s">
        <v>16670</v>
      </c>
      <c r="B6750" s="1" t="s">
        <v>16671</v>
      </c>
      <c r="C6750" s="3">
        <v>7.84109589041096</v>
      </c>
      <c r="D6750" s="4">
        <v>41375</v>
      </c>
      <c r="E6750" s="3">
        <v>33.999781159</v>
      </c>
      <c r="F6750" s="5" t="s">
        <v>319</v>
      </c>
      <c r="G6750" s="5">
        <v>2508</v>
      </c>
      <c r="H6750" s="5" t="s">
        <v>60</v>
      </c>
      <c r="I6750" s="3">
        <v>1.40633387010199</v>
      </c>
      <c r="J6750" s="3">
        <v>75</v>
      </c>
      <c r="K6750" s="3">
        <v>0.891855807743655</v>
      </c>
      <c r="L6750" s="3">
        <v>72.9626078619367</v>
      </c>
      <c r="M6750" s="3">
        <v>-1.4398998330551</v>
      </c>
      <c r="N6750" s="3">
        <v>72.2057368941642</v>
      </c>
      <c r="O6750" s="3">
        <v>1.55351287426759</v>
      </c>
      <c r="P6750" s="3">
        <v>75.8620689655172</v>
      </c>
      <c r="Q6750" s="3">
        <v>-3.23208523280233</v>
      </c>
      <c r="R6750" s="3">
        <v>80.9424083769633</v>
      </c>
      <c r="S6750" s="3">
        <v>22.6036731780129</v>
      </c>
      <c r="T6750" s="3">
        <v>71.4975845410628</v>
      </c>
      <c r="U6750" s="3">
        <v>55.0685381268981</v>
      </c>
      <c r="V6750" s="3">
        <v>64.6859083191851</v>
      </c>
      <c r="W6750" s="3">
        <v>22.3179022337326</v>
      </c>
      <c r="X6750" s="3">
        <v>77.2727272727273</v>
      </c>
      <c r="Y6750" s="3">
        <v>21.6327581766675</v>
      </c>
      <c r="Z6750" s="3">
        <v>88.0258899676375</v>
      </c>
      <c r="AA6750" s="3">
        <v>0.11448132698624</v>
      </c>
      <c r="AB6750" s="3">
        <v>0.0595322076516838</v>
      </c>
      <c r="AC6750" s="3">
        <v>-35.0117029171662</v>
      </c>
      <c r="AD6750" s="3">
        <v>0.198008398655988</v>
      </c>
      <c r="AE6750" s="5">
        <v>7</v>
      </c>
      <c r="AF6750" s="3">
        <v>0.478788102388025</v>
      </c>
      <c r="AG6750" s="3">
        <v>20.2095037538088</v>
      </c>
      <c r="AH6750" s="3">
        <v>25.9687130802872</v>
      </c>
      <c r="AI6750" s="3">
        <v>4.41783887431484</v>
      </c>
      <c r="AJ6750" s="3">
        <v>3.74301331671576</v>
      </c>
      <c r="AK6750" s="3">
        <v>7.52488338706629</v>
      </c>
      <c r="AL6750" s="3"/>
      <c r="AM6750" s="3"/>
      <c r="AN6750" s="5" t="s">
        <v>46</v>
      </c>
      <c r="AO6750" s="1"/>
      <c r="AP6750" s="1"/>
      <c r="AQ6750" s="1"/>
    </row>
    <row r="6751" spans="1:43">
      <c r="A6751" s="1" t="s">
        <v>16672</v>
      </c>
      <c r="B6751" s="1" t="s">
        <v>16673</v>
      </c>
      <c r="C6751" s="3">
        <v>1.32054794520548</v>
      </c>
      <c r="D6751" s="4">
        <v>43755</v>
      </c>
      <c r="E6751" s="3">
        <v>3.2240904609</v>
      </c>
      <c r="F6751" s="5" t="s">
        <v>16674</v>
      </c>
      <c r="G6751" s="5">
        <v>483</v>
      </c>
      <c r="H6751" s="5" t="s">
        <v>60</v>
      </c>
      <c r="I6751" s="3">
        <v>1.39191156899278</v>
      </c>
      <c r="J6751" s="3">
        <v>75.1984126984127</v>
      </c>
      <c r="K6751" s="3">
        <v>0.902164259337145</v>
      </c>
      <c r="L6751" s="3">
        <v>72.4832214765101</v>
      </c>
      <c r="M6751" s="3">
        <v>-1.51024319021764</v>
      </c>
      <c r="N6751" s="3">
        <v>72.8981206726014</v>
      </c>
      <c r="O6751" s="3">
        <v>1.32845139182273</v>
      </c>
      <c r="P6751" s="3">
        <v>77.4847870182556</v>
      </c>
      <c r="Q6751" s="3">
        <v>-3.80999064212827</v>
      </c>
      <c r="R6751" s="3">
        <v>83.3507853403141</v>
      </c>
      <c r="S6751" s="3">
        <v>20.6640828799284</v>
      </c>
      <c r="T6751" s="3">
        <v>76.207729468599</v>
      </c>
      <c r="U6751" s="3"/>
      <c r="V6751" s="3"/>
      <c r="W6751" s="3"/>
      <c r="X6751" s="3"/>
      <c r="Y6751" s="3"/>
      <c r="Z6751" s="3"/>
      <c r="AA6751" s="3">
        <v>0.105511017897465</v>
      </c>
      <c r="AB6751" s="3">
        <v>0.18091599731034</v>
      </c>
      <c r="AC6751" s="3">
        <v>-15.0390425205442</v>
      </c>
      <c r="AD6751" s="3"/>
      <c r="AE6751" s="5">
        <v>2</v>
      </c>
      <c r="AF6751" s="3">
        <v>1.68370375135537</v>
      </c>
      <c r="AG6751" s="3">
        <v>18.3527729452817</v>
      </c>
      <c r="AH6751" s="3"/>
      <c r="AI6751" s="3"/>
      <c r="AJ6751" s="3"/>
      <c r="AK6751" s="3"/>
      <c r="AL6751" s="3"/>
      <c r="AM6751" s="3"/>
      <c r="AN6751" s="5" t="s">
        <v>46</v>
      </c>
      <c r="AO6751" s="1"/>
      <c r="AP6751" s="1"/>
      <c r="AQ6751" s="1"/>
    </row>
    <row r="6752" spans="1:43">
      <c r="A6752" s="1" t="s">
        <v>16675</v>
      </c>
      <c r="B6752" s="1" t="s">
        <v>16676</v>
      </c>
      <c r="C6752" s="3">
        <v>2.2</v>
      </c>
      <c r="D6752" s="4">
        <v>43434</v>
      </c>
      <c r="E6752" s="3">
        <v>0.2444086803</v>
      </c>
      <c r="F6752" s="5" t="s">
        <v>8770</v>
      </c>
      <c r="G6752" s="5">
        <v>804</v>
      </c>
      <c r="H6752" s="5" t="s">
        <v>60</v>
      </c>
      <c r="I6752" s="3">
        <v>1.23671497584542</v>
      </c>
      <c r="J6752" s="3">
        <v>76.7857142857143</v>
      </c>
      <c r="K6752" s="3">
        <v>0.866384289564887</v>
      </c>
      <c r="L6752" s="3">
        <v>73.8255033557047</v>
      </c>
      <c r="M6752" s="3">
        <v>-1.57189378757514</v>
      </c>
      <c r="N6752" s="3">
        <v>73.0959446092977</v>
      </c>
      <c r="O6752" s="3">
        <v>1.25628140703518</v>
      </c>
      <c r="P6752" s="3">
        <v>77.6876267748479</v>
      </c>
      <c r="Q6752" s="3">
        <v>-3.7715055409294</v>
      </c>
      <c r="R6752" s="3">
        <v>82.9319371727749</v>
      </c>
      <c r="S6752" s="3">
        <v>22.9427409261577</v>
      </c>
      <c r="T6752" s="3">
        <v>70.6521739130435</v>
      </c>
      <c r="U6752" s="3">
        <v>57.374586963052</v>
      </c>
      <c r="V6752" s="3">
        <v>62.8183361629881</v>
      </c>
      <c r="W6752" s="3"/>
      <c r="X6752" s="3"/>
      <c r="Y6752" s="3"/>
      <c r="Z6752" s="3"/>
      <c r="AA6752" s="3">
        <v>0.118583393248857</v>
      </c>
      <c r="AB6752" s="3">
        <v>0.214182579741865</v>
      </c>
      <c r="AC6752" s="3">
        <v>-19.2567818654775</v>
      </c>
      <c r="AD6752" s="3"/>
      <c r="AE6752" s="5">
        <v>2</v>
      </c>
      <c r="AF6752" s="3">
        <v>1.85655370748015</v>
      </c>
      <c r="AG6752" s="3">
        <v>20.5515643794741</v>
      </c>
      <c r="AH6752" s="3">
        <v>25.4812470027442</v>
      </c>
      <c r="AI6752" s="3"/>
      <c r="AJ6752" s="3"/>
      <c r="AK6752" s="3"/>
      <c r="AL6752" s="3"/>
      <c r="AM6752" s="3"/>
      <c r="AN6752" s="5" t="s">
        <v>46</v>
      </c>
      <c r="AO6752" s="1"/>
      <c r="AP6752" s="1"/>
      <c r="AQ6752" s="1"/>
    </row>
    <row r="6753" spans="1:43">
      <c r="A6753" s="1" t="s">
        <v>16677</v>
      </c>
      <c r="B6753" s="1" t="s">
        <v>16678</v>
      </c>
      <c r="C6753" s="3">
        <v>5.70958904109589</v>
      </c>
      <c r="D6753" s="4">
        <v>42153</v>
      </c>
      <c r="E6753" s="3">
        <v>8.0934852785</v>
      </c>
      <c r="F6753" s="5" t="s">
        <v>977</v>
      </c>
      <c r="G6753" s="5">
        <v>2085</v>
      </c>
      <c r="H6753" s="5" t="s">
        <v>60</v>
      </c>
      <c r="I6753" s="3">
        <v>1.52649560223888</v>
      </c>
      <c r="J6753" s="3">
        <v>73.3134920634921</v>
      </c>
      <c r="K6753" s="3">
        <v>0.910338848349116</v>
      </c>
      <c r="L6753" s="3">
        <v>72.0038350910834</v>
      </c>
      <c r="M6753" s="3">
        <v>-1.41173148867084</v>
      </c>
      <c r="N6753" s="3">
        <v>71.8100890207715</v>
      </c>
      <c r="O6753" s="3">
        <v>1.46749001089721</v>
      </c>
      <c r="P6753" s="3">
        <v>76.4705882352941</v>
      </c>
      <c r="Q6753" s="3">
        <v>-3.63598730509175</v>
      </c>
      <c r="R6753" s="3">
        <v>82.0942408376963</v>
      </c>
      <c r="S6753" s="3">
        <v>21.0836584308626</v>
      </c>
      <c r="T6753" s="3">
        <v>75.1207729468599</v>
      </c>
      <c r="U6753" s="3">
        <v>51.9969528784416</v>
      </c>
      <c r="V6753" s="3">
        <v>67.23259762309</v>
      </c>
      <c r="W6753" s="3">
        <v>18.6257856293528</v>
      </c>
      <c r="X6753" s="3">
        <v>83.6363636363636</v>
      </c>
      <c r="Y6753" s="3">
        <v>19.5702422737779</v>
      </c>
      <c r="Z6753" s="3">
        <v>90.6148867313916</v>
      </c>
      <c r="AA6753" s="3">
        <v>0.107079944376551</v>
      </c>
      <c r="AB6753" s="3">
        <v>0.0502274395151029</v>
      </c>
      <c r="AC6753" s="3">
        <v>-35.4122938530735</v>
      </c>
      <c r="AD6753" s="3">
        <v>0.165130966150804</v>
      </c>
      <c r="AE6753" s="5">
        <v>7</v>
      </c>
      <c r="AF6753" s="3">
        <v>0.396835743607192</v>
      </c>
      <c r="AG6753" s="3">
        <v>18.8324142571639</v>
      </c>
      <c r="AH6753" s="3">
        <v>24.7538630173559</v>
      </c>
      <c r="AI6753" s="3">
        <v>3.45949878215646</v>
      </c>
      <c r="AJ6753" s="3">
        <v>3.30358440112821</v>
      </c>
      <c r="AK6753" s="3"/>
      <c r="AL6753" s="3"/>
      <c r="AM6753" s="3"/>
      <c r="AN6753" s="5" t="s">
        <v>46</v>
      </c>
      <c r="AO6753" s="1"/>
      <c r="AP6753" s="1"/>
      <c r="AQ6753" s="1"/>
    </row>
    <row r="6754" spans="1:43">
      <c r="A6754" s="1" t="s">
        <v>16679</v>
      </c>
      <c r="B6754" s="1" t="s">
        <v>16680</v>
      </c>
      <c r="C6754" s="3">
        <v>0.616438356164384</v>
      </c>
      <c r="D6754" s="4">
        <v>44012</v>
      </c>
      <c r="E6754" s="3">
        <v>1.5001638598</v>
      </c>
      <c r="F6754" s="5" t="s">
        <v>16681</v>
      </c>
      <c r="G6754" s="5">
        <v>226</v>
      </c>
      <c r="H6754" s="5" t="s">
        <v>60</v>
      </c>
      <c r="I6754" s="3">
        <v>1.19060162258982</v>
      </c>
      <c r="J6754" s="3">
        <v>77.5793650793651</v>
      </c>
      <c r="K6754" s="3">
        <v>0.882352941176478</v>
      </c>
      <c r="L6754" s="3">
        <v>73.0584851390221</v>
      </c>
      <c r="M6754" s="3">
        <v>-1.64874551971326</v>
      </c>
      <c r="N6754" s="3">
        <v>73.8872403560831</v>
      </c>
      <c r="O6754" s="3">
        <v>1.28664838641637</v>
      </c>
      <c r="P6754" s="3">
        <v>77.5862068965517</v>
      </c>
      <c r="Q6754" s="3">
        <v>-3.80608974358974</v>
      </c>
      <c r="R6754" s="3">
        <v>83.1413612565445</v>
      </c>
      <c r="S6754" s="3"/>
      <c r="T6754" s="3"/>
      <c r="U6754" s="3"/>
      <c r="V6754" s="3"/>
      <c r="W6754" s="3"/>
      <c r="X6754" s="3"/>
      <c r="Y6754" s="3"/>
      <c r="Z6754" s="3"/>
      <c r="AA6754" s="3">
        <v>-0.114406353314789</v>
      </c>
      <c r="AB6754" s="3">
        <v>-0.14417367795224</v>
      </c>
      <c r="AC6754" s="3">
        <v>-9.69787023278852</v>
      </c>
      <c r="AD6754" s="3"/>
      <c r="AE6754" s="5">
        <v>4</v>
      </c>
      <c r="AF6754" s="3">
        <v>-0.763993482378951</v>
      </c>
      <c r="AG6754" s="3"/>
      <c r="AH6754" s="3"/>
      <c r="AI6754" s="3"/>
      <c r="AJ6754" s="3"/>
      <c r="AK6754" s="3"/>
      <c r="AL6754" s="3"/>
      <c r="AM6754" s="3"/>
      <c r="AN6754" s="5" t="s">
        <v>46</v>
      </c>
      <c r="AO6754" s="1"/>
      <c r="AP6754" s="1"/>
      <c r="AQ6754" s="1"/>
    </row>
    <row r="6755" spans="1:43">
      <c r="A6755" s="1" t="s">
        <v>16682</v>
      </c>
      <c r="B6755" s="1" t="s">
        <v>16683</v>
      </c>
      <c r="C6755" s="3">
        <v>5.46301369863014</v>
      </c>
      <c r="D6755" s="4">
        <v>42243</v>
      </c>
      <c r="E6755" s="3">
        <v>8.9898464085</v>
      </c>
      <c r="F6755" s="5" t="s">
        <v>1469</v>
      </c>
      <c r="G6755" s="5">
        <v>1762</v>
      </c>
      <c r="H6755" s="5" t="s">
        <v>60</v>
      </c>
      <c r="I6755" s="3">
        <v>1.84375000000002</v>
      </c>
      <c r="J6755" s="3">
        <v>70.9325396825397</v>
      </c>
      <c r="K6755" s="3">
        <v>1.0143988278058</v>
      </c>
      <c r="L6755" s="3">
        <v>69.6069031639501</v>
      </c>
      <c r="M6755" s="3">
        <v>-1.12393639761145</v>
      </c>
      <c r="N6755" s="3">
        <v>68.1503461918892</v>
      </c>
      <c r="O6755" s="3">
        <v>2.57811605814354</v>
      </c>
      <c r="P6755" s="3">
        <v>71.7038539553753</v>
      </c>
      <c r="Q6755" s="3">
        <v>-0.711793053786061</v>
      </c>
      <c r="R6755" s="3">
        <v>74.3455497382199</v>
      </c>
      <c r="S6755" s="3">
        <v>29.7396087798346</v>
      </c>
      <c r="T6755" s="3">
        <v>58.2125603864734</v>
      </c>
      <c r="U6755" s="3">
        <v>67.6989287552042</v>
      </c>
      <c r="V6755" s="3">
        <v>55.0084889643463</v>
      </c>
      <c r="W6755" s="3">
        <v>23.2686885358641</v>
      </c>
      <c r="X6755" s="3">
        <v>76.1363636363636</v>
      </c>
      <c r="Y6755" s="3">
        <v>16.8671556642217</v>
      </c>
      <c r="Z6755" s="3">
        <v>91.9093851132686</v>
      </c>
      <c r="AA6755" s="3">
        <v>0.146644539677196</v>
      </c>
      <c r="AB6755" s="3">
        <v>0.0666692114341353</v>
      </c>
      <c r="AC6755" s="3">
        <v>-38.3164993580919</v>
      </c>
      <c r="AD6755" s="3">
        <v>0.188129321918401</v>
      </c>
      <c r="AE6755" s="5">
        <v>7</v>
      </c>
      <c r="AF6755" s="3">
        <v>0.544576862713479</v>
      </c>
      <c r="AG6755" s="3">
        <v>27.1754084390474</v>
      </c>
      <c r="AH6755" s="3">
        <v>30.7547393547798</v>
      </c>
      <c r="AI6755" s="3">
        <v>5.31803701215332</v>
      </c>
      <c r="AJ6755" s="3">
        <v>3.92179689319041</v>
      </c>
      <c r="AK6755" s="3"/>
      <c r="AL6755" s="3"/>
      <c r="AM6755" s="3"/>
      <c r="AN6755" s="5" t="s">
        <v>46</v>
      </c>
      <c r="AO6755" s="1"/>
      <c r="AP6755" s="1"/>
      <c r="AQ6755" s="1"/>
    </row>
    <row r="6756" spans="1:43">
      <c r="A6756" s="1" t="s">
        <v>16684</v>
      </c>
      <c r="B6756" s="1" t="s">
        <v>16685</v>
      </c>
      <c r="C6756" s="3">
        <v>2.89041095890411</v>
      </c>
      <c r="D6756" s="4">
        <v>43182</v>
      </c>
      <c r="E6756" s="3">
        <v>19.4884664507</v>
      </c>
      <c r="F6756" s="5" t="s">
        <v>7357</v>
      </c>
      <c r="G6756" s="5">
        <v>1056</v>
      </c>
      <c r="H6756" s="5" t="s">
        <v>60</v>
      </c>
      <c r="I6756" s="3">
        <v>1.52042847108405</v>
      </c>
      <c r="J6756" s="3">
        <v>73.5119047619048</v>
      </c>
      <c r="K6756" s="3">
        <v>0.897350126530719</v>
      </c>
      <c r="L6756" s="3">
        <v>72.5790987535954</v>
      </c>
      <c r="M6756" s="3">
        <v>-1.39714033940704</v>
      </c>
      <c r="N6756" s="3">
        <v>71.3155291790307</v>
      </c>
      <c r="O6756" s="3">
        <v>2.06558679436817</v>
      </c>
      <c r="P6756" s="3">
        <v>73.3265720081136</v>
      </c>
      <c r="Q6756" s="3">
        <v>-2.6179112857945</v>
      </c>
      <c r="R6756" s="3">
        <v>78.848167539267</v>
      </c>
      <c r="S6756" s="3">
        <v>25.3070587385304</v>
      </c>
      <c r="T6756" s="3">
        <v>66.6666666666667</v>
      </c>
      <c r="U6756" s="3">
        <v>58.3000570450656</v>
      </c>
      <c r="V6756" s="3">
        <v>61.7996604414261</v>
      </c>
      <c r="W6756" s="3"/>
      <c r="X6756" s="3"/>
      <c r="Y6756" s="3"/>
      <c r="Z6756" s="3"/>
      <c r="AA6756" s="3">
        <v>0.128157494695158</v>
      </c>
      <c r="AB6756" s="3">
        <v>0.0443505345450355</v>
      </c>
      <c r="AC6756" s="3">
        <v>-33.136365120303</v>
      </c>
      <c r="AD6756" s="3"/>
      <c r="AE6756" s="5">
        <v>7</v>
      </c>
      <c r="AF6756" s="3">
        <v>0.51905891033258</v>
      </c>
      <c r="AG6756" s="3">
        <v>22.5537924167895</v>
      </c>
      <c r="AH6756" s="3">
        <v>27.2056982974727</v>
      </c>
      <c r="AI6756" s="3"/>
      <c r="AJ6756" s="3"/>
      <c r="AK6756" s="3"/>
      <c r="AL6756" s="3"/>
      <c r="AM6756" s="3"/>
      <c r="AN6756" s="5" t="s">
        <v>46</v>
      </c>
      <c r="AO6756" s="1"/>
      <c r="AP6756" s="1"/>
      <c r="AQ6756" s="1"/>
    </row>
    <row r="6757" spans="1:43">
      <c r="A6757" s="1" t="s">
        <v>16686</v>
      </c>
      <c r="B6757" s="1" t="s">
        <v>16687</v>
      </c>
      <c r="C6757" s="3">
        <v>2.44109589041096</v>
      </c>
      <c r="D6757" s="4">
        <v>43346</v>
      </c>
      <c r="E6757" s="3">
        <v>2.0813228423</v>
      </c>
      <c r="F6757" s="5" t="s">
        <v>10431</v>
      </c>
      <c r="G6757" s="5">
        <v>891</v>
      </c>
      <c r="H6757" s="5" t="s">
        <v>60</v>
      </c>
      <c r="I6757" s="3">
        <v>8.70037795509004</v>
      </c>
      <c r="J6757" s="3">
        <v>34.0277777777778</v>
      </c>
      <c r="K6757" s="3">
        <v>4.65442610474242</v>
      </c>
      <c r="L6757" s="3">
        <v>4.41035474592522</v>
      </c>
      <c r="M6757" s="3">
        <v>4.435847534058</v>
      </c>
      <c r="N6757" s="3">
        <v>23.1454005934718</v>
      </c>
      <c r="O6757" s="3">
        <v>16.5611506979947</v>
      </c>
      <c r="P6757" s="3">
        <v>21.501014198783</v>
      </c>
      <c r="Q6757" s="3">
        <v>21.912229179365</v>
      </c>
      <c r="R6757" s="3">
        <v>24.3979057591623</v>
      </c>
      <c r="S6757" s="3">
        <v>46.4813581890812</v>
      </c>
      <c r="T6757" s="3">
        <v>39.975845410628</v>
      </c>
      <c r="U6757" s="3">
        <v>77.0103383080575</v>
      </c>
      <c r="V6757" s="3">
        <v>45.8404074702886</v>
      </c>
      <c r="W6757" s="3"/>
      <c r="X6757" s="3"/>
      <c r="Y6757" s="3"/>
      <c r="Z6757" s="3"/>
      <c r="AA6757" s="3">
        <v>0.244737123466123</v>
      </c>
      <c r="AB6757" s="3">
        <v>0.268226132818288</v>
      </c>
      <c r="AC6757" s="3">
        <v>-15.2899224806202</v>
      </c>
      <c r="AD6757" s="3"/>
      <c r="AE6757" s="5">
        <v>3</v>
      </c>
      <c r="AF6757" s="3">
        <v>1.78429430817603</v>
      </c>
      <c r="AG6757" s="3">
        <v>33.1800823546932</v>
      </c>
      <c r="AH6757" s="3">
        <v>37.6192991710236</v>
      </c>
      <c r="AI6757" s="3"/>
      <c r="AJ6757" s="3"/>
      <c r="AK6757" s="3"/>
      <c r="AL6757" s="3"/>
      <c r="AM6757" s="3"/>
      <c r="AN6757" s="5" t="s">
        <v>46</v>
      </c>
      <c r="AO6757" s="1"/>
      <c r="AP6757" s="1"/>
      <c r="AQ6757" s="1"/>
    </row>
    <row r="6758" spans="1:43">
      <c r="A6758" s="1" t="s">
        <v>16688</v>
      </c>
      <c r="B6758" s="1" t="s">
        <v>16689</v>
      </c>
      <c r="C6758" s="3">
        <v>7.87945205479452</v>
      </c>
      <c r="D6758" s="4">
        <v>41361</v>
      </c>
      <c r="E6758" s="3">
        <v>4.0191356309</v>
      </c>
      <c r="F6758" s="5" t="s">
        <v>8633</v>
      </c>
      <c r="G6758" s="5">
        <v>365</v>
      </c>
      <c r="H6758" s="5" t="s">
        <v>60</v>
      </c>
      <c r="I6758" s="3">
        <v>11.3744965526657</v>
      </c>
      <c r="J6758" s="3">
        <v>16.3690476190476</v>
      </c>
      <c r="K6758" s="3">
        <v>5.58153079548947</v>
      </c>
      <c r="L6758" s="3">
        <v>1.43815915627996</v>
      </c>
      <c r="M6758" s="3">
        <v>3.65470139771282</v>
      </c>
      <c r="N6758" s="3">
        <v>34.6191889218595</v>
      </c>
      <c r="O6758" s="3">
        <v>26.9792781398969</v>
      </c>
      <c r="P6758" s="3">
        <v>1.72413793103448</v>
      </c>
      <c r="Q6758" s="3">
        <v>37.8006292362592</v>
      </c>
      <c r="R6758" s="3">
        <v>3.1413612565445</v>
      </c>
      <c r="S6758" s="3">
        <v>122.597039361484</v>
      </c>
      <c r="T6758" s="3">
        <v>0.483091787439614</v>
      </c>
      <c r="U6758" s="3">
        <v>206.016130544875</v>
      </c>
      <c r="V6758" s="3">
        <v>2.03735144312394</v>
      </c>
      <c r="W6758" s="3">
        <v>197.805056128502</v>
      </c>
      <c r="X6758" s="3">
        <v>1.13636363636364</v>
      </c>
      <c r="Y6758" s="3">
        <v>415.734155207839</v>
      </c>
      <c r="Z6758" s="3">
        <v>1.29449838187702</v>
      </c>
      <c r="AA6758" s="3">
        <v>0.457064497210245</v>
      </c>
      <c r="AB6758" s="3">
        <v>0.374349695806029</v>
      </c>
      <c r="AC6758" s="3">
        <v>-31.9186114239118</v>
      </c>
      <c r="AD6758" s="3">
        <v>1.37151874438153</v>
      </c>
      <c r="AE6758" s="5">
        <v>3</v>
      </c>
      <c r="AF6758" s="3">
        <v>3.08185910622706</v>
      </c>
      <c r="AG6758" s="3">
        <v>104.265319320481</v>
      </c>
      <c r="AH6758" s="3">
        <v>80.9607669116274</v>
      </c>
      <c r="AI6758" s="3">
        <v>41.0392990707434</v>
      </c>
      <c r="AJ6758" s="3">
        <v>43.0989278332326</v>
      </c>
      <c r="AK6758" s="3">
        <v>34.7318953537419</v>
      </c>
      <c r="AL6758" s="3"/>
      <c r="AM6758" s="3"/>
      <c r="AN6758" s="5" t="s">
        <v>46</v>
      </c>
      <c r="AO6758" s="1"/>
      <c r="AP6758" s="1"/>
      <c r="AQ6758" s="1"/>
    </row>
    <row r="6759" spans="1:43">
      <c r="A6759" s="1" t="s">
        <v>16690</v>
      </c>
      <c r="B6759" s="1" t="s">
        <v>16691</v>
      </c>
      <c r="C6759" s="3">
        <v>7.87945205479452</v>
      </c>
      <c r="D6759" s="4">
        <v>41361</v>
      </c>
      <c r="E6759" s="3">
        <v>0.7648135203</v>
      </c>
      <c r="F6759" s="5" t="s">
        <v>16692</v>
      </c>
      <c r="G6759" s="5">
        <v>2866</v>
      </c>
      <c r="H6759" s="5" t="s">
        <v>60</v>
      </c>
      <c r="I6759" s="3">
        <v>4.45165232924364</v>
      </c>
      <c r="J6759" s="3">
        <v>59.0277777777778</v>
      </c>
      <c r="K6759" s="3">
        <v>2.66124561079282</v>
      </c>
      <c r="L6759" s="3">
        <v>43.2406519654842</v>
      </c>
      <c r="M6759" s="3">
        <v>3.63322606221725</v>
      </c>
      <c r="N6759" s="3">
        <v>34.9159248269041</v>
      </c>
      <c r="O6759" s="3">
        <v>6.08230688436934</v>
      </c>
      <c r="P6759" s="3">
        <v>61.4604462474645</v>
      </c>
      <c r="Q6759" s="3">
        <v>9.70130831893359</v>
      </c>
      <c r="R6759" s="3">
        <v>55.0785340314136</v>
      </c>
      <c r="S6759" s="3">
        <v>18.8871054039593</v>
      </c>
      <c r="T6759" s="3">
        <v>78.8647342995169</v>
      </c>
      <c r="U6759" s="3">
        <v>31.7834054919637</v>
      </c>
      <c r="V6759" s="3">
        <v>81.1544991511036</v>
      </c>
      <c r="W6759" s="3">
        <v>21.693411468317</v>
      </c>
      <c r="X6759" s="3">
        <v>78.4090909090909</v>
      </c>
      <c r="Y6759" s="3">
        <v>74.3976140020407</v>
      </c>
      <c r="Z6759" s="3">
        <v>49.8381877022654</v>
      </c>
      <c r="AA6759" s="3">
        <v>0.108292203108621</v>
      </c>
      <c r="AB6759" s="3">
        <v>0.0705315471856095</v>
      </c>
      <c r="AC6759" s="3">
        <v>-21.8477750534718</v>
      </c>
      <c r="AD6759" s="3">
        <v>0.308985796894591</v>
      </c>
      <c r="AE6759" s="5">
        <v>4</v>
      </c>
      <c r="AF6759" s="3">
        <v>0.541889712695413</v>
      </c>
      <c r="AG6759" s="3">
        <v>8.43224344477365</v>
      </c>
      <c r="AH6759" s="3">
        <v>20.8688670164351</v>
      </c>
      <c r="AI6759" s="3">
        <v>8.83030572273269</v>
      </c>
      <c r="AJ6759" s="3">
        <v>13.157754595174</v>
      </c>
      <c r="AK6759" s="3">
        <v>7.56593606097926</v>
      </c>
      <c r="AL6759" s="3"/>
      <c r="AM6759" s="3"/>
      <c r="AN6759" s="5" t="s">
        <v>46</v>
      </c>
      <c r="AO6759" s="1"/>
      <c r="AP6759" s="1"/>
      <c r="AQ6759" s="1"/>
    </row>
    <row r="6760" spans="1:43">
      <c r="A6760" s="1" t="s">
        <v>16693</v>
      </c>
      <c r="B6760" s="1" t="s">
        <v>16694</v>
      </c>
      <c r="C6760" s="3">
        <v>7.87945205479452</v>
      </c>
      <c r="D6760" s="4">
        <v>41361</v>
      </c>
      <c r="E6760" s="3">
        <v>1.1807816535</v>
      </c>
      <c r="F6760" s="5" t="s">
        <v>4171</v>
      </c>
      <c r="G6760" s="5">
        <v>2877</v>
      </c>
      <c r="H6760" s="5" t="s">
        <v>60</v>
      </c>
      <c r="I6760" s="3">
        <v>11.2764580830021</v>
      </c>
      <c r="J6760" s="3">
        <v>16.8650793650794</v>
      </c>
      <c r="K6760" s="3">
        <v>4.29998844865426</v>
      </c>
      <c r="L6760" s="3">
        <v>9.30009587727709</v>
      </c>
      <c r="M6760" s="3">
        <v>7.55829536317341</v>
      </c>
      <c r="N6760" s="3">
        <v>7.02274975272008</v>
      </c>
      <c r="O6760" s="3">
        <v>18.5057584407914</v>
      </c>
      <c r="P6760" s="3">
        <v>15.4158215010142</v>
      </c>
      <c r="Q6760" s="3">
        <v>14.5480494766889</v>
      </c>
      <c r="R6760" s="3">
        <v>47.434554973822</v>
      </c>
      <c r="S6760" s="3">
        <v>71.6587452471483</v>
      </c>
      <c r="T6760" s="3">
        <v>6.15942028985507</v>
      </c>
      <c r="U6760" s="3">
        <v>152.72549156812</v>
      </c>
      <c r="V6760" s="3">
        <v>8.48896434634974</v>
      </c>
      <c r="W6760" s="3">
        <v>111.693335677862</v>
      </c>
      <c r="X6760" s="3">
        <v>7.95454545454545</v>
      </c>
      <c r="Y6760" s="3">
        <v>172.25237449118</v>
      </c>
      <c r="Z6760" s="3">
        <v>7.76699029126214</v>
      </c>
      <c r="AA6760" s="3">
        <v>0.28142481884636</v>
      </c>
      <c r="AB6760" s="3">
        <v>0.218763802360531</v>
      </c>
      <c r="AC6760" s="3">
        <v>-41.3670314399861</v>
      </c>
      <c r="AD6760" s="3">
        <v>0.685151555768661</v>
      </c>
      <c r="AE6760" s="5">
        <v>3</v>
      </c>
      <c r="AF6760" s="3">
        <v>2.04280015254555</v>
      </c>
      <c r="AG6760" s="3">
        <v>78.6058604278623</v>
      </c>
      <c r="AH6760" s="3">
        <v>60.7975346404253</v>
      </c>
      <c r="AI6760" s="3">
        <v>26.0721752682202</v>
      </c>
      <c r="AJ6760" s="3">
        <v>26.424638268649</v>
      </c>
      <c r="AK6760" s="3">
        <v>24.2100293923984</v>
      </c>
      <c r="AL6760" s="3"/>
      <c r="AM6760" s="3"/>
      <c r="AN6760" s="5" t="s">
        <v>46</v>
      </c>
      <c r="AO6760" s="1"/>
      <c r="AP6760" s="1"/>
      <c r="AQ6760" s="1"/>
    </row>
    <row r="6761" spans="1:43">
      <c r="A6761" s="1" t="s">
        <v>16695</v>
      </c>
      <c r="B6761" s="1" t="s">
        <v>16696</v>
      </c>
      <c r="C6761" s="3">
        <v>7.28493150684931</v>
      </c>
      <c r="D6761" s="4">
        <v>41578</v>
      </c>
      <c r="E6761" s="3">
        <v>1.5837257626</v>
      </c>
      <c r="F6761" s="5" t="s">
        <v>2160</v>
      </c>
      <c r="G6761" s="5">
        <v>476</v>
      </c>
      <c r="H6761" s="5" t="s">
        <v>60</v>
      </c>
      <c r="I6761" s="3">
        <v>8.79090826217752</v>
      </c>
      <c r="J6761" s="3">
        <v>32.8373015873016</v>
      </c>
      <c r="K6761" s="3">
        <v>4.69033276799813</v>
      </c>
      <c r="L6761" s="3">
        <v>3.93096836049856</v>
      </c>
      <c r="M6761" s="3">
        <v>4.53749124036441</v>
      </c>
      <c r="N6761" s="3">
        <v>21.7606330365974</v>
      </c>
      <c r="O6761" s="3">
        <v>16.4482029598309</v>
      </c>
      <c r="P6761" s="3">
        <v>22.1095334685598</v>
      </c>
      <c r="Q6761" s="3">
        <v>21.9248058847569</v>
      </c>
      <c r="R6761" s="3">
        <v>24.1884816753927</v>
      </c>
      <c r="S6761" s="3">
        <v>47.1940138963121</v>
      </c>
      <c r="T6761" s="3">
        <v>37.8019323671498</v>
      </c>
      <c r="U6761" s="3">
        <v>71.5476760900815</v>
      </c>
      <c r="V6761" s="3">
        <v>50.7640067911715</v>
      </c>
      <c r="W6761" s="3">
        <v>55.9456398640997</v>
      </c>
      <c r="X6761" s="3">
        <v>41.1363636363636</v>
      </c>
      <c r="Y6761" s="3">
        <v>112.436954844835</v>
      </c>
      <c r="Z6761" s="3">
        <v>26.8608414239482</v>
      </c>
      <c r="AA6761" s="3">
        <v>0.249030946468022</v>
      </c>
      <c r="AB6761" s="3">
        <v>0.154913920662904</v>
      </c>
      <c r="AC6761" s="3">
        <v>-21.7675873708476</v>
      </c>
      <c r="AD6761" s="3">
        <v>0.731960643540131</v>
      </c>
      <c r="AE6761" s="5">
        <v>3</v>
      </c>
      <c r="AF6761" s="3">
        <v>1.13650248770178</v>
      </c>
      <c r="AG6761" s="3">
        <v>33.1644401115791</v>
      </c>
      <c r="AH6761" s="3">
        <v>35.3121805058082</v>
      </c>
      <c r="AI6761" s="3">
        <v>16.4358060147272</v>
      </c>
      <c r="AJ6761" s="3">
        <v>19.8878954687392</v>
      </c>
      <c r="AK6761" s="3">
        <v>20.691173839657</v>
      </c>
      <c r="AL6761" s="3"/>
      <c r="AM6761" s="3"/>
      <c r="AN6761" s="5" t="s">
        <v>46</v>
      </c>
      <c r="AO6761" s="1"/>
      <c r="AP6761" s="1"/>
      <c r="AQ6761" s="1"/>
    </row>
    <row r="6762" spans="1:43">
      <c r="A6762" s="1" t="s">
        <v>16697</v>
      </c>
      <c r="B6762" s="1" t="s">
        <v>16698</v>
      </c>
      <c r="C6762" s="3">
        <v>0.761643835616438</v>
      </c>
      <c r="D6762" s="4">
        <v>43959</v>
      </c>
      <c r="E6762" s="3">
        <v>0.6244712256</v>
      </c>
      <c r="F6762" s="5" t="s">
        <v>16681</v>
      </c>
      <c r="G6762" s="5">
        <v>279</v>
      </c>
      <c r="H6762" s="5" t="s">
        <v>60</v>
      </c>
      <c r="I6762" s="3">
        <v>1.94861182962579</v>
      </c>
      <c r="J6762" s="3">
        <v>70.734126984127</v>
      </c>
      <c r="K6762" s="3">
        <v>2.10708117443869</v>
      </c>
      <c r="L6762" s="3">
        <v>53.4036433365292</v>
      </c>
      <c r="M6762" s="3">
        <v>1.43261559577935</v>
      </c>
      <c r="N6762" s="3">
        <v>54.7972304648862</v>
      </c>
      <c r="O6762" s="3">
        <v>2.6834563612679</v>
      </c>
      <c r="P6762" s="3">
        <v>71.2981744421907</v>
      </c>
      <c r="Q6762" s="3">
        <v>3.71929824561403</v>
      </c>
      <c r="R6762" s="3">
        <v>66.282722513089</v>
      </c>
      <c r="S6762" s="3"/>
      <c r="T6762" s="3"/>
      <c r="U6762" s="3"/>
      <c r="V6762" s="3"/>
      <c r="W6762" s="3"/>
      <c r="X6762" s="3"/>
      <c r="Y6762" s="3"/>
      <c r="Z6762" s="3"/>
      <c r="AA6762" s="3">
        <v>0.14402170038541</v>
      </c>
      <c r="AB6762" s="3">
        <v>0.242816575233694</v>
      </c>
      <c r="AC6762" s="3">
        <v>-11.2822175393094</v>
      </c>
      <c r="AD6762" s="3"/>
      <c r="AE6762" s="5">
        <v>2</v>
      </c>
      <c r="AF6762" s="3">
        <v>1.84342445145858</v>
      </c>
      <c r="AG6762" s="3"/>
      <c r="AH6762" s="3"/>
      <c r="AI6762" s="3"/>
      <c r="AJ6762" s="3"/>
      <c r="AK6762" s="3"/>
      <c r="AL6762" s="3"/>
      <c r="AM6762" s="3"/>
      <c r="AN6762" s="5" t="s">
        <v>46</v>
      </c>
      <c r="AO6762" s="1"/>
      <c r="AP6762" s="1"/>
      <c r="AQ6762" s="1"/>
    </row>
    <row r="6763" spans="1:43">
      <c r="A6763" s="1" t="s">
        <v>16699</v>
      </c>
      <c r="B6763" s="1" t="s">
        <v>16700</v>
      </c>
      <c r="C6763" s="3">
        <v>5.71506849315069</v>
      </c>
      <c r="D6763" s="4">
        <v>42151</v>
      </c>
      <c r="E6763" s="3">
        <v>7.3201582695</v>
      </c>
      <c r="F6763" s="5" t="s">
        <v>1975</v>
      </c>
      <c r="G6763" s="5">
        <v>1953</v>
      </c>
      <c r="H6763" s="5" t="s">
        <v>60</v>
      </c>
      <c r="I6763" s="3">
        <v>8.42218953947972</v>
      </c>
      <c r="J6763" s="3">
        <v>37.5992063492063</v>
      </c>
      <c r="K6763" s="3">
        <v>4.57709016756805</v>
      </c>
      <c r="L6763" s="3">
        <v>5.17737296260786</v>
      </c>
      <c r="M6763" s="3">
        <v>4.23975962175776</v>
      </c>
      <c r="N6763" s="3">
        <v>26.8051434223541</v>
      </c>
      <c r="O6763" s="3">
        <v>15.6312035879715</v>
      </c>
      <c r="P6763" s="3">
        <v>27.2819472616633</v>
      </c>
      <c r="Q6763" s="3">
        <v>21.5597866694149</v>
      </c>
      <c r="R6763" s="3">
        <v>25.7591623036649</v>
      </c>
      <c r="S6763" s="3">
        <v>46.8943615928267</v>
      </c>
      <c r="T6763" s="3">
        <v>38.8888888888889</v>
      </c>
      <c r="U6763" s="3">
        <v>73.9007039917438</v>
      </c>
      <c r="V6763" s="3">
        <v>48.5568760611205</v>
      </c>
      <c r="W6763" s="3">
        <v>59.1909035697416</v>
      </c>
      <c r="X6763" s="3">
        <v>37.0454545454545</v>
      </c>
      <c r="Y6763" s="3">
        <v>142.538425949725</v>
      </c>
      <c r="Z6763" s="3">
        <v>12.2977346278317</v>
      </c>
      <c r="AA6763" s="3">
        <v>0.245866350900678</v>
      </c>
      <c r="AB6763" s="3">
        <v>0.162356920444284</v>
      </c>
      <c r="AC6763" s="3">
        <v>-21.6900869897715</v>
      </c>
      <c r="AD6763" s="3">
        <v>0.771331097507948</v>
      </c>
      <c r="AE6763" s="5">
        <v>3</v>
      </c>
      <c r="AF6763" s="3">
        <v>1.21114170760295</v>
      </c>
      <c r="AG6763" s="3">
        <v>32.9043829395647</v>
      </c>
      <c r="AH6763" s="3">
        <v>36.5680900879688</v>
      </c>
      <c r="AI6763" s="3">
        <v>17.2040256230425</v>
      </c>
      <c r="AJ6763" s="3">
        <v>20.652333534192</v>
      </c>
      <c r="AK6763" s="3"/>
      <c r="AL6763" s="3"/>
      <c r="AM6763" s="3"/>
      <c r="AN6763" s="5" t="s">
        <v>46</v>
      </c>
      <c r="AO6763" s="1"/>
      <c r="AP6763" s="1"/>
      <c r="AQ6763" s="1"/>
    </row>
    <row r="6764" spans="1:43">
      <c r="A6764" s="1" t="s">
        <v>16701</v>
      </c>
      <c r="B6764" s="1" t="s">
        <v>16702</v>
      </c>
      <c r="C6764" s="3">
        <v>0.473972602739726</v>
      </c>
      <c r="D6764" s="4">
        <v>44064</v>
      </c>
      <c r="E6764" s="3">
        <v>8.3276367595</v>
      </c>
      <c r="F6764" s="5" t="s">
        <v>13803</v>
      </c>
      <c r="G6764" s="5">
        <v>174</v>
      </c>
      <c r="H6764" s="5" t="s">
        <v>60</v>
      </c>
      <c r="I6764" s="3">
        <v>3.96928293607261</v>
      </c>
      <c r="J6764" s="3">
        <v>60.8134920634921</v>
      </c>
      <c r="K6764" s="3">
        <v>2.55779636005903</v>
      </c>
      <c r="L6764" s="3">
        <v>44.4870565675935</v>
      </c>
      <c r="M6764" s="3">
        <v>1.94601994914923</v>
      </c>
      <c r="N6764" s="3">
        <v>52.0276953511375</v>
      </c>
      <c r="O6764" s="3">
        <v>5.89131538852209</v>
      </c>
      <c r="P6764" s="3">
        <v>61.7647058823529</v>
      </c>
      <c r="Q6764" s="3"/>
      <c r="R6764" s="3"/>
      <c r="S6764" s="3"/>
      <c r="T6764" s="3"/>
      <c r="U6764" s="3"/>
      <c r="V6764" s="3"/>
      <c r="W6764" s="3"/>
      <c r="X6764" s="3"/>
      <c r="Y6764" s="3"/>
      <c r="Z6764" s="3"/>
      <c r="AA6764" s="3">
        <v>0.0185360845772953</v>
      </c>
      <c r="AB6764" s="3">
        <v>0.0241159559187967</v>
      </c>
      <c r="AC6764" s="3">
        <v>-5.70402871958515</v>
      </c>
      <c r="AD6764" s="3"/>
      <c r="AE6764" s="5">
        <v>1</v>
      </c>
      <c r="AF6764" s="3">
        <v>0.0550668125771791</v>
      </c>
      <c r="AG6764" s="3"/>
      <c r="AH6764" s="3"/>
      <c r="AI6764" s="3"/>
      <c r="AJ6764" s="3"/>
      <c r="AK6764" s="3"/>
      <c r="AL6764" s="3"/>
      <c r="AM6764" s="3"/>
      <c r="AN6764" s="5" t="s">
        <v>46</v>
      </c>
      <c r="AO6764" s="1"/>
      <c r="AP6764" s="1"/>
      <c r="AQ6764" s="1"/>
    </row>
    <row r="6765" spans="1:43">
      <c r="A6765" s="1" t="s">
        <v>16703</v>
      </c>
      <c r="B6765" s="1" t="s">
        <v>16704</v>
      </c>
      <c r="C6765" s="3">
        <v>3.13972602739726</v>
      </c>
      <c r="D6765" s="4">
        <v>43091</v>
      </c>
      <c r="E6765" s="3">
        <v>4.3272856823</v>
      </c>
      <c r="F6765" s="5" t="s">
        <v>6014</v>
      </c>
      <c r="G6765" s="5">
        <v>1147</v>
      </c>
      <c r="H6765" s="5" t="s">
        <v>60</v>
      </c>
      <c r="I6765" s="3">
        <v>8.5500340367597</v>
      </c>
      <c r="J6765" s="3">
        <v>35.9126984126984</v>
      </c>
      <c r="K6765" s="3">
        <v>4.59822892751722</v>
      </c>
      <c r="L6765" s="3">
        <v>5.08149568552253</v>
      </c>
      <c r="M6765" s="3">
        <v>4.39963336388634</v>
      </c>
      <c r="N6765" s="3">
        <v>23.837784371909</v>
      </c>
      <c r="O6765" s="3">
        <v>15.7772453350759</v>
      </c>
      <c r="P6765" s="3">
        <v>25.9634888438134</v>
      </c>
      <c r="Q6765" s="3">
        <v>21.8181818181818</v>
      </c>
      <c r="R6765" s="3">
        <v>24.6073298429319</v>
      </c>
      <c r="S6765" s="3">
        <v>49.7698882314267</v>
      </c>
      <c r="T6765" s="3">
        <v>33.0917874396135</v>
      </c>
      <c r="U6765" s="3">
        <v>81.5966290855256</v>
      </c>
      <c r="V6765" s="3">
        <v>40.5772495755518</v>
      </c>
      <c r="W6765" s="3">
        <v>69.0269238923044</v>
      </c>
      <c r="X6765" s="3">
        <v>27.9545454545455</v>
      </c>
      <c r="Y6765" s="3"/>
      <c r="Z6765" s="3"/>
      <c r="AA6765" s="3">
        <v>0.263398322013869</v>
      </c>
      <c r="AB6765" s="3">
        <v>0.187884208876142</v>
      </c>
      <c r="AC6765" s="3">
        <v>-20.1646917051617</v>
      </c>
      <c r="AD6765" s="3">
        <v>0.946316292842998</v>
      </c>
      <c r="AE6765" s="5">
        <v>3</v>
      </c>
      <c r="AF6765" s="3">
        <v>1.38838456624992</v>
      </c>
      <c r="AG6765" s="3">
        <v>35.6884798065668</v>
      </c>
      <c r="AH6765" s="3">
        <v>39.466581565614</v>
      </c>
      <c r="AI6765" s="3">
        <v>17.8397130690098</v>
      </c>
      <c r="AJ6765" s="3"/>
      <c r="AK6765" s="3"/>
      <c r="AL6765" s="3"/>
      <c r="AM6765" s="3"/>
      <c r="AN6765" s="5" t="s">
        <v>46</v>
      </c>
      <c r="AO6765" s="1"/>
      <c r="AP6765" s="1"/>
      <c r="AQ6765" s="1"/>
    </row>
    <row r="6766" spans="1:43">
      <c r="A6766" s="1" t="s">
        <v>16705</v>
      </c>
      <c r="B6766" s="1" t="s">
        <v>16706</v>
      </c>
      <c r="C6766" s="3">
        <v>4.54246575342466</v>
      </c>
      <c r="D6766" s="4">
        <v>42579</v>
      </c>
      <c r="E6766" s="3">
        <v>101.3955503229</v>
      </c>
      <c r="F6766" s="5" t="s">
        <v>591</v>
      </c>
      <c r="G6766" s="5">
        <v>1659</v>
      </c>
      <c r="H6766" s="5" t="s">
        <v>60</v>
      </c>
      <c r="I6766" s="3">
        <v>-3.94099278561429</v>
      </c>
      <c r="J6766" s="3">
        <v>90.1785714285714</v>
      </c>
      <c r="K6766" s="3">
        <v>0.529637142213205</v>
      </c>
      <c r="L6766" s="3">
        <v>80.0575263662512</v>
      </c>
      <c r="M6766" s="3">
        <v>-6.03539077311986</v>
      </c>
      <c r="N6766" s="3">
        <v>92.6805143422354</v>
      </c>
      <c r="O6766" s="3">
        <v>-8.09724940764396</v>
      </c>
      <c r="P6766" s="3">
        <v>94.5233265720081</v>
      </c>
      <c r="Q6766" s="3">
        <v>-5.84696569920844</v>
      </c>
      <c r="R6766" s="3">
        <v>86.4921465968586</v>
      </c>
      <c r="S6766" s="3">
        <v>6.00047528517109</v>
      </c>
      <c r="T6766" s="3">
        <v>89.3719806763285</v>
      </c>
      <c r="U6766" s="3">
        <v>12.1010304096507</v>
      </c>
      <c r="V6766" s="3">
        <v>92.0203735144312</v>
      </c>
      <c r="W6766" s="3">
        <v>-1.7186295031398</v>
      </c>
      <c r="X6766" s="3">
        <v>92.5</v>
      </c>
      <c r="Y6766" s="3"/>
      <c r="Z6766" s="3"/>
      <c r="AA6766" s="3">
        <v>0.0375506860699534</v>
      </c>
      <c r="AB6766" s="3">
        <v>-0.000396998103857041</v>
      </c>
      <c r="AC6766" s="3">
        <v>-27.495164410058</v>
      </c>
      <c r="AD6766" s="3">
        <v>-0.0209179552270699</v>
      </c>
      <c r="AE6766" s="5">
        <v>3</v>
      </c>
      <c r="AF6766" s="3">
        <v>-0.0410009971000221</v>
      </c>
      <c r="AG6766" s="3">
        <v>-3.37875138864482</v>
      </c>
      <c r="AH6766" s="3">
        <v>9.61313933741508</v>
      </c>
      <c r="AI6766" s="3">
        <v>-0.560806470058606</v>
      </c>
      <c r="AJ6766" s="3">
        <v>0.109193752638981</v>
      </c>
      <c r="AK6766" s="3"/>
      <c r="AL6766" s="3"/>
      <c r="AM6766" s="3"/>
      <c r="AN6766" s="5" t="s">
        <v>46</v>
      </c>
      <c r="AO6766" s="1"/>
      <c r="AP6766" s="1"/>
      <c r="AQ6766" s="1"/>
    </row>
    <row r="6767" spans="1:43">
      <c r="A6767" s="1" t="s">
        <v>16707</v>
      </c>
      <c r="B6767" s="1" t="s">
        <v>16708</v>
      </c>
      <c r="C6767" s="3">
        <v>2.18082191780822</v>
      </c>
      <c r="D6767" s="4">
        <v>43441</v>
      </c>
      <c r="E6767" s="3">
        <v>3.0701891731</v>
      </c>
      <c r="F6767" s="5" t="s">
        <v>6978</v>
      </c>
      <c r="G6767" s="5">
        <v>797</v>
      </c>
      <c r="H6767" s="5" t="s">
        <v>60</v>
      </c>
      <c r="I6767" s="3">
        <v>8.46060606060608</v>
      </c>
      <c r="J6767" s="3">
        <v>37.0039682539683</v>
      </c>
      <c r="K6767" s="3">
        <v>4.66585220035871</v>
      </c>
      <c r="L6767" s="3">
        <v>4.21860019175455</v>
      </c>
      <c r="M6767" s="3">
        <v>4.28094165177532</v>
      </c>
      <c r="N6767" s="3">
        <v>25.6181998021761</v>
      </c>
      <c r="O6767" s="3">
        <v>15.233380076124</v>
      </c>
      <c r="P6767" s="3">
        <v>29.9188640973631</v>
      </c>
      <c r="Q6767" s="3">
        <v>19.860689408823</v>
      </c>
      <c r="R6767" s="3">
        <v>34.2408376963351</v>
      </c>
      <c r="S6767" s="3">
        <v>39.7639708434572</v>
      </c>
      <c r="T6767" s="3">
        <v>47.8260869565217</v>
      </c>
      <c r="U6767" s="3">
        <v>61.4773820981713</v>
      </c>
      <c r="V6767" s="3">
        <v>59.4227504244482</v>
      </c>
      <c r="W6767" s="3"/>
      <c r="X6767" s="3"/>
      <c r="Y6767" s="3"/>
      <c r="Z6767" s="3"/>
      <c r="AA6767" s="3">
        <v>0.212008970209587</v>
      </c>
      <c r="AB6767" s="3">
        <v>0.262027791110796</v>
      </c>
      <c r="AC6767" s="3">
        <v>-17.2240535091369</v>
      </c>
      <c r="AD6767" s="3"/>
      <c r="AE6767" s="5">
        <v>3</v>
      </c>
      <c r="AF6767" s="3">
        <v>1.95396517060541</v>
      </c>
      <c r="AG6767" s="3">
        <v>26.3399328642721</v>
      </c>
      <c r="AH6767" s="3">
        <v>29.6329777949816</v>
      </c>
      <c r="AI6767" s="3"/>
      <c r="AJ6767" s="3"/>
      <c r="AK6767" s="3"/>
      <c r="AL6767" s="3"/>
      <c r="AM6767" s="3"/>
      <c r="AN6767" s="5" t="s">
        <v>46</v>
      </c>
      <c r="AO6767" s="1"/>
      <c r="AP6767" s="1"/>
      <c r="AQ6767" s="1"/>
    </row>
    <row r="6768" spans="1:43">
      <c r="A6768" s="1" t="s">
        <v>16709</v>
      </c>
      <c r="B6768" s="1" t="s">
        <v>16710</v>
      </c>
      <c r="C6768" s="3">
        <v>0.243835616438356</v>
      </c>
      <c r="D6768" s="4">
        <v>44148</v>
      </c>
      <c r="E6768" s="3">
        <v>2.6062113118</v>
      </c>
      <c r="F6768" s="5" t="s">
        <v>16659</v>
      </c>
      <c r="G6768" s="5">
        <v>90</v>
      </c>
      <c r="H6768" s="5" t="s">
        <v>60</v>
      </c>
      <c r="I6768" s="3">
        <v>7.69004702194358</v>
      </c>
      <c r="J6768" s="3">
        <v>45.0396825396825</v>
      </c>
      <c r="K6768" s="3">
        <v>4.61553102398173</v>
      </c>
      <c r="L6768" s="3">
        <v>4.9856184084372</v>
      </c>
      <c r="M6768" s="3">
        <v>4.17930250189538</v>
      </c>
      <c r="N6768" s="3">
        <v>28.2888229475767</v>
      </c>
      <c r="O6768" s="3"/>
      <c r="P6768" s="3"/>
      <c r="Q6768" s="3"/>
      <c r="R6768" s="3"/>
      <c r="S6768" s="3"/>
      <c r="T6768" s="3"/>
      <c r="U6768" s="3"/>
      <c r="V6768" s="3"/>
      <c r="W6768" s="3"/>
      <c r="X6768" s="3"/>
      <c r="Y6768" s="3"/>
      <c r="Z6768" s="3"/>
      <c r="AA6768" s="3">
        <v>0.299308322783664</v>
      </c>
      <c r="AB6768" s="3">
        <v>0.540017167309949</v>
      </c>
      <c r="AC6768" s="3">
        <v>-4.94667157043029</v>
      </c>
      <c r="AD6768" s="3"/>
      <c r="AE6768" s="5"/>
      <c r="AF6768" s="3">
        <v>1.68185999634446</v>
      </c>
      <c r="AG6768" s="3"/>
      <c r="AH6768" s="3"/>
      <c r="AI6768" s="3"/>
      <c r="AJ6768" s="3"/>
      <c r="AK6768" s="3"/>
      <c r="AL6768" s="3"/>
      <c r="AM6768" s="3"/>
      <c r="AN6768" s="5" t="s">
        <v>46</v>
      </c>
      <c r="AO6768" s="1"/>
      <c r="AP6768" s="1"/>
      <c r="AQ6768" s="1"/>
    </row>
    <row r="6769" spans="1:43">
      <c r="A6769" s="1" t="s">
        <v>16711</v>
      </c>
      <c r="B6769" s="1" t="s">
        <v>16712</v>
      </c>
      <c r="C6769" s="3">
        <v>14.2438356164384</v>
      </c>
      <c r="D6769" s="4">
        <v>39038</v>
      </c>
      <c r="E6769" s="3">
        <v>91.2939149929</v>
      </c>
      <c r="F6769" s="5" t="s">
        <v>16713</v>
      </c>
      <c r="G6769" s="5">
        <v>4270</v>
      </c>
      <c r="H6769" s="5" t="s">
        <v>60</v>
      </c>
      <c r="I6769" s="3">
        <v>-2.59112284577982</v>
      </c>
      <c r="J6769" s="3">
        <v>88.1944444444444</v>
      </c>
      <c r="K6769" s="3">
        <v>1.31842590366275</v>
      </c>
      <c r="L6769" s="3">
        <v>66.4429530201342</v>
      </c>
      <c r="M6769" s="3">
        <v>-2.09388325986588</v>
      </c>
      <c r="N6769" s="3">
        <v>78.0415430267062</v>
      </c>
      <c r="O6769" s="3">
        <v>-6.44686953595634</v>
      </c>
      <c r="P6769" s="3">
        <v>92.9006085192698</v>
      </c>
      <c r="Q6769" s="3">
        <v>-3.83495441208194</v>
      </c>
      <c r="R6769" s="3">
        <v>83.455497382199</v>
      </c>
      <c r="S6769" s="3">
        <v>4.2458574659362</v>
      </c>
      <c r="T6769" s="3">
        <v>92.0289855072464</v>
      </c>
      <c r="U6769" s="3">
        <v>7.56025612161944</v>
      </c>
      <c r="V6769" s="3">
        <v>94.0577249575552</v>
      </c>
      <c r="W6769" s="3">
        <v>-2.26673626787824</v>
      </c>
      <c r="X6769" s="3">
        <v>93.1818181818182</v>
      </c>
      <c r="Y6769" s="3">
        <v>39.4211214873457</v>
      </c>
      <c r="Z6769" s="3">
        <v>76.6990291262136</v>
      </c>
      <c r="AA6769" s="3">
        <v>0.0350409002518477</v>
      </c>
      <c r="AB6769" s="3">
        <v>-0.0141515731523437</v>
      </c>
      <c r="AC6769" s="3">
        <v>-20.5975293182437</v>
      </c>
      <c r="AD6769" s="3">
        <v>-0.0368965590408933</v>
      </c>
      <c r="AE6769" s="5">
        <v>3</v>
      </c>
      <c r="AF6769" s="3">
        <v>-0.0801558742879192</v>
      </c>
      <c r="AG6769" s="3">
        <v>-3.46464413516077</v>
      </c>
      <c r="AH6769" s="3">
        <v>7.24687866130787</v>
      </c>
      <c r="AI6769" s="3">
        <v>0.129776692541106</v>
      </c>
      <c r="AJ6769" s="3">
        <v>4.93128683476556</v>
      </c>
      <c r="AK6769" s="3">
        <v>6.04614081479424</v>
      </c>
      <c r="AL6769" s="3">
        <v>9.85948532096972</v>
      </c>
      <c r="AM6769" s="3"/>
      <c r="AN6769" s="5" t="s">
        <v>46</v>
      </c>
      <c r="AO6769" s="1"/>
      <c r="AP6769" s="1"/>
      <c r="AQ6769" s="1"/>
    </row>
    <row r="6770" spans="1:43">
      <c r="A6770" s="1" t="s">
        <v>16714</v>
      </c>
      <c r="B6770" s="1" t="s">
        <v>16715</v>
      </c>
      <c r="C6770" s="3">
        <v>1.80821917808219</v>
      </c>
      <c r="D6770" s="4">
        <v>43577</v>
      </c>
      <c r="E6770" s="3">
        <v>2.9363531112</v>
      </c>
      <c r="F6770" s="5" t="s">
        <v>16681</v>
      </c>
      <c r="G6770" s="5">
        <v>661</v>
      </c>
      <c r="H6770" s="5" t="s">
        <v>60</v>
      </c>
      <c r="I6770" s="3">
        <v>-1.71734234234236</v>
      </c>
      <c r="J6770" s="3">
        <v>85.9126984126984</v>
      </c>
      <c r="K6770" s="3">
        <v>1.65987186953988</v>
      </c>
      <c r="L6770" s="3">
        <v>60.3068072866731</v>
      </c>
      <c r="M6770" s="3">
        <v>-1.23538287438703</v>
      </c>
      <c r="N6770" s="3">
        <v>69.2383778437191</v>
      </c>
      <c r="O6770" s="3">
        <v>-4.86010174418606</v>
      </c>
      <c r="P6770" s="3">
        <v>87.8296146044625</v>
      </c>
      <c r="Q6770" s="3">
        <v>-4.5566390230566</v>
      </c>
      <c r="R6770" s="3">
        <v>85.4450261780105</v>
      </c>
      <c r="S6770" s="3">
        <v>10.4397342613097</v>
      </c>
      <c r="T6770" s="3">
        <v>87.3188405797101</v>
      </c>
      <c r="U6770" s="3"/>
      <c r="V6770" s="3"/>
      <c r="W6770" s="3"/>
      <c r="X6770" s="3"/>
      <c r="Y6770" s="3"/>
      <c r="Z6770" s="3"/>
      <c r="AA6770" s="3">
        <v>0.0761109062029239</v>
      </c>
      <c r="AB6770" s="3">
        <v>0.0222575227769641</v>
      </c>
      <c r="AC6770" s="3">
        <v>-17.0070624164917</v>
      </c>
      <c r="AD6770" s="3"/>
      <c r="AE6770" s="5">
        <v>3</v>
      </c>
      <c r="AF6770" s="3">
        <v>0.241609640235018</v>
      </c>
      <c r="AG6770" s="3">
        <v>1.08547647046633</v>
      </c>
      <c r="AH6770" s="3"/>
      <c r="AI6770" s="3"/>
      <c r="AJ6770" s="3"/>
      <c r="AK6770" s="3"/>
      <c r="AL6770" s="3"/>
      <c r="AM6770" s="3"/>
      <c r="AN6770" s="5" t="s">
        <v>46</v>
      </c>
      <c r="AO6770" s="1"/>
      <c r="AP6770" s="1"/>
      <c r="AQ6770" s="1"/>
    </row>
    <row r="6771" spans="1:43">
      <c r="A6771" s="1" t="s">
        <v>16716</v>
      </c>
      <c r="B6771" s="1" t="s">
        <v>16717</v>
      </c>
      <c r="C6771" s="3">
        <v>8.51232876712329</v>
      </c>
      <c r="D6771" s="4">
        <v>41130</v>
      </c>
      <c r="E6771" s="3">
        <v>99.6357801338</v>
      </c>
      <c r="F6771" s="5" t="s">
        <v>14220</v>
      </c>
      <c r="G6771" s="5">
        <v>915</v>
      </c>
      <c r="H6771" s="5" t="s">
        <v>112</v>
      </c>
      <c r="I6771" s="3">
        <v>6.74694679306516</v>
      </c>
      <c r="J6771" s="3">
        <v>38.9473684210526</v>
      </c>
      <c r="K6771" s="3">
        <v>-0.628080775958009</v>
      </c>
      <c r="L6771" s="3">
        <v>94.8453608247423</v>
      </c>
      <c r="M6771" s="3">
        <v>5.53022627490714</v>
      </c>
      <c r="N6771" s="3">
        <v>30.5263157894737</v>
      </c>
      <c r="O6771" s="3">
        <v>6.96619597774925</v>
      </c>
      <c r="P6771" s="3">
        <v>78.7234042553192</v>
      </c>
      <c r="Q6771" s="3">
        <v>7.37972508591068</v>
      </c>
      <c r="R6771" s="3">
        <v>85.3932584269663</v>
      </c>
      <c r="S6771" s="3">
        <v>2.67805799720693</v>
      </c>
      <c r="T6771" s="3">
        <v>79.0123456790123</v>
      </c>
      <c r="U6771" s="3">
        <v>5.97761573681534</v>
      </c>
      <c r="V6771" s="3">
        <v>76.4705882352941</v>
      </c>
      <c r="W6771" s="3">
        <v>6.73825119777615</v>
      </c>
      <c r="X6771" s="3">
        <v>70.9090909090909</v>
      </c>
      <c r="Y6771" s="3">
        <v>58.148461586917</v>
      </c>
      <c r="Z6771" s="3">
        <v>67.6470588235294</v>
      </c>
      <c r="AA6771" s="3">
        <v>0.0181669976546624</v>
      </c>
      <c r="AB6771" s="3">
        <v>0.0259124233627427</v>
      </c>
      <c r="AC6771" s="3">
        <v>-23.4806843694356</v>
      </c>
      <c r="AD6771" s="3">
        <v>0.0934126352911279</v>
      </c>
      <c r="AE6771" s="5">
        <v>3</v>
      </c>
      <c r="AF6771" s="3">
        <v>0.0678730893835678</v>
      </c>
      <c r="AG6771" s="3">
        <v>-0.478604389005877</v>
      </c>
      <c r="AH6771" s="3">
        <v>8.04233623887238</v>
      </c>
      <c r="AI6771" s="3">
        <v>3.49689209638184</v>
      </c>
      <c r="AJ6771" s="3">
        <v>7.400173554919</v>
      </c>
      <c r="AK6771" s="3">
        <v>4.76670329591993</v>
      </c>
      <c r="AL6771" s="3">
        <v>4.23031861080849</v>
      </c>
      <c r="AM6771" s="3"/>
      <c r="AN6771" s="5" t="s">
        <v>46</v>
      </c>
      <c r="AO6771" s="1"/>
      <c r="AP6771" s="1"/>
      <c r="AQ6771" s="1"/>
    </row>
    <row r="6772" spans="1:43">
      <c r="A6772" s="1" t="s">
        <v>16718</v>
      </c>
      <c r="B6772" s="1" t="s">
        <v>16719</v>
      </c>
      <c r="C6772" s="3">
        <v>0.36986301369863</v>
      </c>
      <c r="D6772" s="4">
        <v>44102</v>
      </c>
      <c r="E6772" s="3">
        <v>0.6280403651</v>
      </c>
      <c r="F6772" s="5" t="s">
        <v>4515</v>
      </c>
      <c r="G6772" s="5">
        <v>136</v>
      </c>
      <c r="H6772" s="5" t="s">
        <v>205</v>
      </c>
      <c r="I6772" s="3">
        <v>-0.412644785251139</v>
      </c>
      <c r="J6772" s="3">
        <v>91.3857677902622</v>
      </c>
      <c r="K6772" s="3">
        <v>-0.0100590395907991</v>
      </c>
      <c r="L6772" s="3">
        <v>55.1851851851852</v>
      </c>
      <c r="M6772" s="3">
        <v>-0.269399602456786</v>
      </c>
      <c r="N6772" s="3">
        <v>59.7014925373134</v>
      </c>
      <c r="O6772" s="3">
        <v>0.125759192588082</v>
      </c>
      <c r="P6772" s="3">
        <v>91.4396887159533</v>
      </c>
      <c r="Q6772" s="3"/>
      <c r="R6772" s="3"/>
      <c r="S6772" s="3"/>
      <c r="T6772" s="3"/>
      <c r="U6772" s="3"/>
      <c r="V6772" s="3"/>
      <c r="W6772" s="3"/>
      <c r="X6772" s="3"/>
      <c r="Y6772" s="3"/>
      <c r="Z6772" s="3"/>
      <c r="AA6772" s="3">
        <v>-0.0755479819249395</v>
      </c>
      <c r="AB6772" s="3">
        <v>-0.0956354474327199</v>
      </c>
      <c r="AC6772" s="3">
        <v>-0.444146958203195</v>
      </c>
      <c r="AD6772" s="3"/>
      <c r="AE6772" s="5">
        <v>1</v>
      </c>
      <c r="AF6772" s="3">
        <v>0.101832808619705</v>
      </c>
      <c r="AG6772" s="3"/>
      <c r="AH6772" s="3"/>
      <c r="AI6772" s="3"/>
      <c r="AJ6772" s="3"/>
      <c r="AK6772" s="3"/>
      <c r="AL6772" s="3"/>
      <c r="AM6772" s="3"/>
      <c r="AN6772" s="5" t="s">
        <v>46</v>
      </c>
      <c r="AO6772" s="1"/>
      <c r="AP6772" s="1"/>
      <c r="AQ6772" s="1"/>
    </row>
    <row r="6773" spans="1:43">
      <c r="A6773" s="1" t="s">
        <v>16720</v>
      </c>
      <c r="B6773" s="1" t="s">
        <v>16721</v>
      </c>
      <c r="C6773" s="3">
        <v>7.94246575342466</v>
      </c>
      <c r="D6773" s="4">
        <v>41338</v>
      </c>
      <c r="E6773" s="3">
        <v>10.3972505331</v>
      </c>
      <c r="F6773" s="5" t="s">
        <v>16722</v>
      </c>
      <c r="G6773" s="5">
        <v>414</v>
      </c>
      <c r="H6773" s="5" t="s">
        <v>205</v>
      </c>
      <c r="I6773" s="3">
        <v>-0.146961026592569</v>
      </c>
      <c r="J6773" s="3">
        <v>59.1760299625468</v>
      </c>
      <c r="K6773" s="3">
        <v>0.0419507941861148</v>
      </c>
      <c r="L6773" s="3">
        <v>11.1111111111111</v>
      </c>
      <c r="M6773" s="3">
        <v>-0.223144699493009</v>
      </c>
      <c r="N6773" s="3">
        <v>44.0298507462687</v>
      </c>
      <c r="O6773" s="3">
        <v>0.427731536530579</v>
      </c>
      <c r="P6773" s="3">
        <v>89.1050583657588</v>
      </c>
      <c r="Q6773" s="3">
        <v>0.0781719288717656</v>
      </c>
      <c r="R6773" s="3">
        <v>92.9203539823009</v>
      </c>
      <c r="S6773" s="3">
        <v>0.107002930234076</v>
      </c>
      <c r="T6773" s="3">
        <v>87.8205128205128</v>
      </c>
      <c r="U6773" s="3">
        <v>4.11772763072286</v>
      </c>
      <c r="V6773" s="3">
        <v>81.4814814814815</v>
      </c>
      <c r="W6773" s="3">
        <v>10.2167687678979</v>
      </c>
      <c r="X6773" s="3">
        <v>68</v>
      </c>
      <c r="Y6773" s="3">
        <v>10.2867299007962</v>
      </c>
      <c r="Z6773" s="3">
        <v>70</v>
      </c>
      <c r="AA6773" s="3">
        <v>-0.0608332216656522</v>
      </c>
      <c r="AB6773" s="3">
        <v>0.169344705365832</v>
      </c>
      <c r="AC6773" s="3">
        <v>-4.49615601272602</v>
      </c>
      <c r="AD6773" s="3">
        <v>0.731662441852396</v>
      </c>
      <c r="AE6773" s="5">
        <v>5</v>
      </c>
      <c r="AF6773" s="3">
        <v>0.26841923623427</v>
      </c>
      <c r="AG6773" s="3">
        <v>1.57490589874951</v>
      </c>
      <c r="AH6773" s="3">
        <v>2.03362522553809</v>
      </c>
      <c r="AI6773" s="3">
        <v>3.35232127483316</v>
      </c>
      <c r="AJ6773" s="3">
        <v>2.12368496669297</v>
      </c>
      <c r="AK6773" s="3">
        <v>2.75149896768325</v>
      </c>
      <c r="AL6773" s="3"/>
      <c r="AM6773" s="3"/>
      <c r="AN6773" s="5" t="s">
        <v>46</v>
      </c>
      <c r="AO6773" s="1"/>
      <c r="AP6773" s="1"/>
      <c r="AQ6773" s="1"/>
    </row>
    <row r="6774" spans="1:43">
      <c r="A6774" s="1" t="s">
        <v>16723</v>
      </c>
      <c r="B6774" s="1" t="s">
        <v>16724</v>
      </c>
      <c r="C6774" s="3">
        <v>2.14246575342466</v>
      </c>
      <c r="D6774" s="4">
        <v>43455</v>
      </c>
      <c r="E6774" s="3">
        <v>12.3049660804</v>
      </c>
      <c r="F6774" s="5" t="s">
        <v>7357</v>
      </c>
      <c r="G6774" s="5">
        <v>562</v>
      </c>
      <c r="H6774" s="5" t="s">
        <v>205</v>
      </c>
      <c r="I6774" s="3">
        <v>0.00220593665508995</v>
      </c>
      <c r="J6774" s="3">
        <v>22.8464419475655</v>
      </c>
      <c r="K6774" s="3">
        <v>0.0394338035006812</v>
      </c>
      <c r="L6774" s="3">
        <v>12.962962962963</v>
      </c>
      <c r="M6774" s="3">
        <v>-0.157042393785717</v>
      </c>
      <c r="N6774" s="3">
        <v>27.2388059701493</v>
      </c>
      <c r="O6774" s="3">
        <v>0.703315298121853</v>
      </c>
      <c r="P6774" s="3">
        <v>63.0350194552529</v>
      </c>
      <c r="Q6774" s="3">
        <v>0.133105664385513</v>
      </c>
      <c r="R6774" s="3">
        <v>92.0353982300885</v>
      </c>
      <c r="S6774" s="3">
        <v>-0.084423767063221</v>
      </c>
      <c r="T6774" s="3">
        <v>89.1025641025641</v>
      </c>
      <c r="U6774" s="3">
        <v>4.71091278703783</v>
      </c>
      <c r="V6774" s="3">
        <v>68.5185185185185</v>
      </c>
      <c r="W6774" s="3"/>
      <c r="X6774" s="3"/>
      <c r="Y6774" s="3"/>
      <c r="Z6774" s="3"/>
      <c r="AA6774" s="3">
        <v>-0.0652777671920502</v>
      </c>
      <c r="AB6774" s="3">
        <v>0.0677747964663077</v>
      </c>
      <c r="AC6774" s="3">
        <v>-4.7142244545068</v>
      </c>
      <c r="AD6774" s="3"/>
      <c r="AE6774" s="5">
        <v>5</v>
      </c>
      <c r="AF6774" s="3">
        <v>0.209803851701007</v>
      </c>
      <c r="AG6774" s="3">
        <v>2.10253101030644</v>
      </c>
      <c r="AH6774" s="3">
        <v>2.44735830723262</v>
      </c>
      <c r="AI6774" s="3"/>
      <c r="AJ6774" s="3"/>
      <c r="AK6774" s="3"/>
      <c r="AL6774" s="3"/>
      <c r="AM6774" s="3"/>
      <c r="AN6774" s="5" t="s">
        <v>46</v>
      </c>
      <c r="AO6774" s="1"/>
      <c r="AP6774" s="1"/>
      <c r="AQ6774" s="1"/>
    </row>
    <row r="6775" spans="1:43">
      <c r="A6775" s="1" t="s">
        <v>16725</v>
      </c>
      <c r="B6775" s="1" t="s">
        <v>16726</v>
      </c>
      <c r="C6775" s="3">
        <v>2.12602739726027</v>
      </c>
      <c r="D6775" s="4">
        <v>43461</v>
      </c>
      <c r="E6775" s="3">
        <v>51.7678906845</v>
      </c>
      <c r="F6775" s="5" t="s">
        <v>7357</v>
      </c>
      <c r="G6775" s="5">
        <v>562</v>
      </c>
      <c r="H6775" s="5" t="s">
        <v>205</v>
      </c>
      <c r="I6775" s="3">
        <v>0.125329783135591</v>
      </c>
      <c r="J6775" s="3">
        <v>13.1086142322097</v>
      </c>
      <c r="K6775" s="3">
        <v>-0.053547262761272</v>
      </c>
      <c r="L6775" s="3">
        <v>73.7037037037037</v>
      </c>
      <c r="M6775" s="3">
        <v>-0.104121052887649</v>
      </c>
      <c r="N6775" s="3">
        <v>18.6567164179104</v>
      </c>
      <c r="O6775" s="3">
        <v>0.736035313307805</v>
      </c>
      <c r="P6775" s="3">
        <v>56.420233463035</v>
      </c>
      <c r="Q6775" s="3">
        <v>1.27932827273365</v>
      </c>
      <c r="R6775" s="3">
        <v>24.3362831858407</v>
      </c>
      <c r="S6775" s="3">
        <v>2.16071490938365</v>
      </c>
      <c r="T6775" s="3">
        <v>9.61538461538462</v>
      </c>
      <c r="U6775" s="3">
        <v>6.34050444400201</v>
      </c>
      <c r="V6775" s="3">
        <v>20.3703703703704</v>
      </c>
      <c r="W6775" s="3"/>
      <c r="X6775" s="3"/>
      <c r="Y6775" s="3"/>
      <c r="Z6775" s="3"/>
      <c r="AA6775" s="3">
        <v>0.0700667080511358</v>
      </c>
      <c r="AB6775" s="3">
        <v>0.286819878294317</v>
      </c>
      <c r="AC6775" s="3">
        <v>-1.67091895816179</v>
      </c>
      <c r="AD6775" s="3"/>
      <c r="AE6775" s="5">
        <v>4</v>
      </c>
      <c r="AF6775" s="3">
        <v>0.262785194355877</v>
      </c>
      <c r="AG6775" s="3">
        <v>2.79736586620607</v>
      </c>
      <c r="AH6775" s="3">
        <v>3.22684419161972</v>
      </c>
      <c r="AI6775" s="3"/>
      <c r="AJ6775" s="3"/>
      <c r="AK6775" s="3"/>
      <c r="AL6775" s="3"/>
      <c r="AM6775" s="3"/>
      <c r="AN6775" s="5" t="s">
        <v>46</v>
      </c>
      <c r="AO6775" s="1"/>
      <c r="AP6775" s="1"/>
      <c r="AQ6775" s="1"/>
    </row>
    <row r="6776" spans="1:43">
      <c r="A6776" s="1" t="s">
        <v>16727</v>
      </c>
      <c r="B6776" s="1" t="s">
        <v>16728</v>
      </c>
      <c r="C6776" s="3">
        <v>0.649315068493151</v>
      </c>
      <c r="D6776" s="4">
        <v>44000</v>
      </c>
      <c r="E6776" s="3">
        <v>4.0194875182</v>
      </c>
      <c r="F6776" s="5" t="s">
        <v>2089</v>
      </c>
      <c r="G6776" s="5">
        <v>238</v>
      </c>
      <c r="H6776" s="5" t="s">
        <v>205</v>
      </c>
      <c r="I6776" s="3">
        <v>0.653645047662247</v>
      </c>
      <c r="J6776" s="3">
        <v>3.37078651685393</v>
      </c>
      <c r="K6776" s="3">
        <v>0.120835233805238</v>
      </c>
      <c r="L6776" s="3">
        <v>3.7037037037037</v>
      </c>
      <c r="M6776" s="3">
        <v>0.369082722346189</v>
      </c>
      <c r="N6776" s="3">
        <v>2.61194029850746</v>
      </c>
      <c r="O6776" s="3">
        <v>0.682512003917198</v>
      </c>
      <c r="P6776" s="3">
        <v>66.147859922179</v>
      </c>
      <c r="Q6776" s="3">
        <v>0.72196680472207</v>
      </c>
      <c r="R6776" s="3">
        <v>84.9557522123894</v>
      </c>
      <c r="S6776" s="3"/>
      <c r="T6776" s="3"/>
      <c r="U6776" s="3"/>
      <c r="V6776" s="3"/>
      <c r="W6776" s="3"/>
      <c r="X6776" s="3"/>
      <c r="Y6776" s="3"/>
      <c r="Z6776" s="3"/>
      <c r="AA6776" s="3">
        <v>-0.0488348439936782</v>
      </c>
      <c r="AB6776" s="3">
        <v>-0.0713525778202288</v>
      </c>
      <c r="AC6776" s="3">
        <v>-0.935255387071043</v>
      </c>
      <c r="AD6776" s="3"/>
      <c r="AE6776" s="5">
        <v>2</v>
      </c>
      <c r="AF6776" s="3">
        <v>0.0786621336502399</v>
      </c>
      <c r="AG6776" s="3"/>
      <c r="AH6776" s="3"/>
      <c r="AI6776" s="3"/>
      <c r="AJ6776" s="3"/>
      <c r="AK6776" s="3"/>
      <c r="AL6776" s="3"/>
      <c r="AM6776" s="3"/>
      <c r="AN6776" s="5" t="s">
        <v>46</v>
      </c>
      <c r="AO6776" s="1"/>
      <c r="AP6776" s="1"/>
      <c r="AQ6776" s="1"/>
    </row>
    <row r="6777" spans="1:43">
      <c r="A6777" s="1" t="s">
        <v>16729</v>
      </c>
      <c r="B6777" s="1" t="s">
        <v>16730</v>
      </c>
      <c r="C6777" s="3">
        <v>1.26301369863014</v>
      </c>
      <c r="D6777" s="4">
        <v>43776</v>
      </c>
      <c r="E6777" s="3">
        <v>5.5731302539</v>
      </c>
      <c r="F6777" s="5" t="s">
        <v>8528</v>
      </c>
      <c r="G6777" s="5">
        <v>462</v>
      </c>
      <c r="H6777" s="5" t="s">
        <v>205</v>
      </c>
      <c r="I6777" s="3">
        <v>0.774602737553204</v>
      </c>
      <c r="J6777" s="3">
        <v>2.62172284644195</v>
      </c>
      <c r="K6777" s="3">
        <v>0.182713624663351</v>
      </c>
      <c r="L6777" s="3">
        <v>2.96296296296296</v>
      </c>
      <c r="M6777" s="3">
        <v>0.442553038433913</v>
      </c>
      <c r="N6777" s="3">
        <v>1.86567164179104</v>
      </c>
      <c r="O6777" s="3">
        <v>1.28358895931653</v>
      </c>
      <c r="P6777" s="3">
        <v>4.28015564202335</v>
      </c>
      <c r="Q6777" s="3">
        <v>0.968684160362823</v>
      </c>
      <c r="R6777" s="3">
        <v>69.9115044247788</v>
      </c>
      <c r="S6777" s="3">
        <v>1.44391141458983</v>
      </c>
      <c r="T6777" s="3">
        <v>56.4102564102564</v>
      </c>
      <c r="U6777" s="3"/>
      <c r="V6777" s="3"/>
      <c r="W6777" s="3"/>
      <c r="X6777" s="3"/>
      <c r="Y6777" s="3"/>
      <c r="Z6777" s="3"/>
      <c r="AA6777" s="3">
        <v>-0.0030243913054875</v>
      </c>
      <c r="AB6777" s="3">
        <v>0.159144504264333</v>
      </c>
      <c r="AC6777" s="3">
        <v>-3.38613047887356</v>
      </c>
      <c r="AD6777" s="3"/>
      <c r="AE6777" s="5">
        <v>5</v>
      </c>
      <c r="AF6777" s="3">
        <v>0.25057302915181</v>
      </c>
      <c r="AG6777" s="3">
        <v>2.67620899267045</v>
      </c>
      <c r="AH6777" s="3"/>
      <c r="AI6777" s="3"/>
      <c r="AJ6777" s="3"/>
      <c r="AK6777" s="3"/>
      <c r="AL6777" s="3"/>
      <c r="AM6777" s="3"/>
      <c r="AN6777" s="5" t="s">
        <v>46</v>
      </c>
      <c r="AO6777" s="1"/>
      <c r="AP6777" s="1"/>
      <c r="AQ6777" s="1"/>
    </row>
    <row r="6778" spans="1:43">
      <c r="A6778" s="1" t="s">
        <v>16731</v>
      </c>
      <c r="B6778" s="1" t="s">
        <v>16732</v>
      </c>
      <c r="C6778" s="3">
        <v>0.580821917808219</v>
      </c>
      <c r="D6778" s="4">
        <v>44025</v>
      </c>
      <c r="E6778" s="3">
        <v>3.1569076476</v>
      </c>
      <c r="F6778" s="5" t="s">
        <v>8528</v>
      </c>
      <c r="G6778" s="5">
        <v>213</v>
      </c>
      <c r="H6778" s="5" t="s">
        <v>205</v>
      </c>
      <c r="I6778" s="3">
        <v>-0.447569066244168</v>
      </c>
      <c r="J6778" s="3">
        <v>94.0074906367041</v>
      </c>
      <c r="K6778" s="3">
        <v>0.873910120701959</v>
      </c>
      <c r="L6778" s="3">
        <v>0.37037037037037</v>
      </c>
      <c r="M6778" s="3">
        <v>-1.57903495805227</v>
      </c>
      <c r="N6778" s="3">
        <v>97.7611940298508</v>
      </c>
      <c r="O6778" s="3">
        <v>-0.496832937450495</v>
      </c>
      <c r="P6778" s="3">
        <v>96.8871595330739</v>
      </c>
      <c r="Q6778" s="3">
        <v>-0.282673596302411</v>
      </c>
      <c r="R6778" s="3">
        <v>95.1327433628319</v>
      </c>
      <c r="S6778" s="3"/>
      <c r="T6778" s="3"/>
      <c r="U6778" s="3"/>
      <c r="V6778" s="3"/>
      <c r="W6778" s="3"/>
      <c r="X6778" s="3"/>
      <c r="Y6778" s="3"/>
      <c r="Z6778" s="3"/>
      <c r="AA6778" s="3">
        <v>-0.0703188565407143</v>
      </c>
      <c r="AB6778" s="3">
        <v>-0.0878488960762771</v>
      </c>
      <c r="AC6778" s="3">
        <v>-3.5038535551366</v>
      </c>
      <c r="AD6778" s="3"/>
      <c r="AE6778" s="5">
        <v>2</v>
      </c>
      <c r="AF6778" s="3">
        <v>-0.0128873891288799</v>
      </c>
      <c r="AG6778" s="3"/>
      <c r="AH6778" s="3"/>
      <c r="AI6778" s="3"/>
      <c r="AJ6778" s="3"/>
      <c r="AK6778" s="3"/>
      <c r="AL6778" s="3"/>
      <c r="AM6778" s="3"/>
      <c r="AN6778" s="5" t="s">
        <v>46</v>
      </c>
      <c r="AO6778" s="1"/>
      <c r="AP6778" s="1"/>
      <c r="AQ6778" s="1"/>
    </row>
    <row r="6779" spans="1:43">
      <c r="A6779" s="1" t="s">
        <v>16733</v>
      </c>
      <c r="B6779" s="1" t="s">
        <v>16734</v>
      </c>
      <c r="C6779" s="3">
        <v>6.24931506849315</v>
      </c>
      <c r="D6779" s="4">
        <v>41956</v>
      </c>
      <c r="E6779" s="3">
        <v>13.8895896676</v>
      </c>
      <c r="F6779" s="5" t="s">
        <v>8528</v>
      </c>
      <c r="G6779" s="5">
        <v>2282</v>
      </c>
      <c r="H6779" s="5" t="s">
        <v>205</v>
      </c>
      <c r="I6779" s="3">
        <v>0.265402063552464</v>
      </c>
      <c r="J6779" s="3">
        <v>5.99250936329588</v>
      </c>
      <c r="K6779" s="3">
        <v>-0.0143614784116324</v>
      </c>
      <c r="L6779" s="3">
        <v>55.5555555555556</v>
      </c>
      <c r="M6779" s="3">
        <v>0.035921752160424</v>
      </c>
      <c r="N6779" s="3">
        <v>8.58208955223881</v>
      </c>
      <c r="O6779" s="3">
        <v>0.430056944798306</v>
      </c>
      <c r="P6779" s="3">
        <v>88.715953307393</v>
      </c>
      <c r="Q6779" s="3">
        <v>1.22395558633236</v>
      </c>
      <c r="R6779" s="3">
        <v>33.1858407079646</v>
      </c>
      <c r="S6779" s="3">
        <v>2.06521583234323</v>
      </c>
      <c r="T6779" s="3">
        <v>12.1794871794872</v>
      </c>
      <c r="U6779" s="3">
        <v>6.94482649906291</v>
      </c>
      <c r="V6779" s="3">
        <v>9.25925925925926</v>
      </c>
      <c r="W6779" s="3">
        <v>14.4367825775775</v>
      </c>
      <c r="X6779" s="3">
        <v>36</v>
      </c>
      <c r="Y6779" s="3">
        <v>19.9442449406826</v>
      </c>
      <c r="Z6779" s="3">
        <v>20</v>
      </c>
      <c r="AA6779" s="3">
        <v>0.0529303479215441</v>
      </c>
      <c r="AB6779" s="3">
        <v>0.557572874263831</v>
      </c>
      <c r="AC6779" s="3">
        <v>-1.74928558319642</v>
      </c>
      <c r="AD6779" s="3">
        <v>2.62339489209051</v>
      </c>
      <c r="AE6779" s="5">
        <v>3</v>
      </c>
      <c r="AF6779" s="3">
        <v>0.372888651088007</v>
      </c>
      <c r="AG6779" s="3">
        <v>2.77954930747963</v>
      </c>
      <c r="AH6779" s="3">
        <v>3.53303293038705</v>
      </c>
      <c r="AI6779" s="3">
        <v>4.72100978120236</v>
      </c>
      <c r="AJ6779" s="3">
        <v>4.16560989250936</v>
      </c>
      <c r="AK6779" s="3">
        <v>4.97551088353199</v>
      </c>
      <c r="AL6779" s="3"/>
      <c r="AM6779" s="3"/>
      <c r="AN6779" s="5" t="s">
        <v>46</v>
      </c>
      <c r="AO6779" s="1"/>
      <c r="AP6779" s="1"/>
      <c r="AQ6779" s="1"/>
    </row>
    <row r="6780" spans="1:43">
      <c r="A6780" s="1" t="s">
        <v>16735</v>
      </c>
      <c r="B6780" s="1" t="s">
        <v>16736</v>
      </c>
      <c r="C6780" s="3">
        <v>3.52328767123288</v>
      </c>
      <c r="D6780" s="4">
        <v>42951</v>
      </c>
      <c r="E6780" s="3">
        <v>9.4790573775</v>
      </c>
      <c r="F6780" s="5" t="s">
        <v>16722</v>
      </c>
      <c r="G6780" s="5">
        <v>414</v>
      </c>
      <c r="H6780" s="5" t="s">
        <v>205</v>
      </c>
      <c r="I6780" s="3">
        <v>-0.0659720025665727</v>
      </c>
      <c r="J6780" s="3">
        <v>40.8239700374532</v>
      </c>
      <c r="K6780" s="3">
        <v>0.0217084554433968</v>
      </c>
      <c r="L6780" s="3">
        <v>19.6296296296296</v>
      </c>
      <c r="M6780" s="3">
        <v>-0.155301935856684</v>
      </c>
      <c r="N6780" s="3">
        <v>26.4925373134328</v>
      </c>
      <c r="O6780" s="3">
        <v>0.51904844149116</v>
      </c>
      <c r="P6780" s="3">
        <v>84.4357976653696</v>
      </c>
      <c r="Q6780" s="3">
        <v>-0.15440041173442</v>
      </c>
      <c r="R6780" s="3">
        <v>94.2477876106195</v>
      </c>
      <c r="S6780" s="3">
        <v>-0.793971201722516</v>
      </c>
      <c r="T6780" s="3">
        <v>94.2307692307692</v>
      </c>
      <c r="U6780" s="3">
        <v>3.86414442169333</v>
      </c>
      <c r="V6780" s="3">
        <v>85.1851851851852</v>
      </c>
      <c r="W6780" s="3">
        <v>11.8359173518614</v>
      </c>
      <c r="X6780" s="3">
        <v>48</v>
      </c>
      <c r="Y6780" s="3"/>
      <c r="Z6780" s="3"/>
      <c r="AA6780" s="3">
        <v>-0.0942761725835012</v>
      </c>
      <c r="AB6780" s="3">
        <v>0.154173421471681</v>
      </c>
      <c r="AC6780" s="3">
        <v>-4.56248199020266</v>
      </c>
      <c r="AD6780" s="3">
        <v>0.831145626714008</v>
      </c>
      <c r="AE6780" s="5">
        <v>5</v>
      </c>
      <c r="AF6780" s="3">
        <v>0.313336335663022</v>
      </c>
      <c r="AG6780" s="3">
        <v>1.79705295690524</v>
      </c>
      <c r="AH6780" s="3">
        <v>2.05598378763636</v>
      </c>
      <c r="AI6780" s="3">
        <v>3.86491986003108</v>
      </c>
      <c r="AJ6780" s="3"/>
      <c r="AK6780" s="3"/>
      <c r="AL6780" s="3"/>
      <c r="AM6780" s="3"/>
      <c r="AN6780" s="5" t="s">
        <v>46</v>
      </c>
      <c r="AO6780" s="1"/>
      <c r="AP6780" s="1"/>
      <c r="AQ6780" s="1"/>
    </row>
    <row r="6781" spans="1:43">
      <c r="A6781" s="1" t="s">
        <v>16737</v>
      </c>
      <c r="B6781" s="1" t="s">
        <v>16738</v>
      </c>
      <c r="C6781" s="3">
        <v>2.33424657534247</v>
      </c>
      <c r="D6781" s="4">
        <v>43385</v>
      </c>
      <c r="E6781" s="3">
        <v>8.0808114279</v>
      </c>
      <c r="F6781" s="5" t="s">
        <v>8528</v>
      </c>
      <c r="G6781" s="5">
        <v>853</v>
      </c>
      <c r="H6781" s="5" t="s">
        <v>205</v>
      </c>
      <c r="I6781" s="3">
        <v>-0.328556207925516</v>
      </c>
      <c r="J6781" s="3">
        <v>81.2734082397004</v>
      </c>
      <c r="K6781" s="3">
        <v>-0.0884389799845576</v>
      </c>
      <c r="L6781" s="3">
        <v>88.1481481481482</v>
      </c>
      <c r="M6781" s="3">
        <v>-0.295539230344356</v>
      </c>
      <c r="N6781" s="3">
        <v>62.6865671641791</v>
      </c>
      <c r="O6781" s="3">
        <v>0.663580099956271</v>
      </c>
      <c r="P6781" s="3">
        <v>70.0389105058366</v>
      </c>
      <c r="Q6781" s="3">
        <v>0.359333509795811</v>
      </c>
      <c r="R6781" s="3">
        <v>90.7079646017699</v>
      </c>
      <c r="S6781" s="3">
        <v>0.470657789702995</v>
      </c>
      <c r="T6781" s="3">
        <v>83.974358974359</v>
      </c>
      <c r="U6781" s="3">
        <v>6.17915540357587</v>
      </c>
      <c r="V6781" s="3">
        <v>24.0740740740741</v>
      </c>
      <c r="W6781" s="3"/>
      <c r="X6781" s="3"/>
      <c r="Y6781" s="3"/>
      <c r="Z6781" s="3"/>
      <c r="AA6781" s="3">
        <v>-0.0463983352556362</v>
      </c>
      <c r="AB6781" s="3">
        <v>0.284875945335821</v>
      </c>
      <c r="AC6781" s="3">
        <v>-4.10257989232129</v>
      </c>
      <c r="AD6781" s="3"/>
      <c r="AE6781" s="5">
        <v>4</v>
      </c>
      <c r="AF6781" s="3">
        <v>0.387378951836163</v>
      </c>
      <c r="AG6781" s="3">
        <v>2.25260200799013</v>
      </c>
      <c r="AH6781" s="3">
        <v>3.5096132445384</v>
      </c>
      <c r="AI6781" s="3"/>
      <c r="AJ6781" s="3"/>
      <c r="AK6781" s="3"/>
      <c r="AL6781" s="3"/>
      <c r="AM6781" s="3"/>
      <c r="AN6781" s="5" t="s">
        <v>46</v>
      </c>
      <c r="AO6781" s="1"/>
      <c r="AP6781" s="1"/>
      <c r="AQ6781" s="1"/>
    </row>
    <row r="6782" spans="1:43">
      <c r="A6782" s="1" t="s">
        <v>16739</v>
      </c>
      <c r="B6782" s="1" t="s">
        <v>16740</v>
      </c>
      <c r="C6782" s="3">
        <v>2.77808219178082</v>
      </c>
      <c r="D6782" s="4">
        <v>43223</v>
      </c>
      <c r="E6782" s="3">
        <v>0.3075836251</v>
      </c>
      <c r="F6782" s="5" t="s">
        <v>1601</v>
      </c>
      <c r="G6782" s="5">
        <v>15</v>
      </c>
      <c r="H6782" s="5" t="s">
        <v>205</v>
      </c>
      <c r="I6782" s="3">
        <v>0.0461528615224917</v>
      </c>
      <c r="J6782" s="3">
        <v>19.1011235955056</v>
      </c>
      <c r="K6782" s="3">
        <v>-0.184725021426843</v>
      </c>
      <c r="L6782" s="3">
        <v>100</v>
      </c>
      <c r="M6782" s="3">
        <v>-0.299227452389505</v>
      </c>
      <c r="N6782" s="3">
        <v>63.8059701492537</v>
      </c>
      <c r="O6782" s="3">
        <v>0.743227849077917</v>
      </c>
      <c r="P6782" s="3">
        <v>55.2529182879377</v>
      </c>
      <c r="Q6782" s="3">
        <v>1.18094838706736</v>
      </c>
      <c r="R6782" s="3">
        <v>39.3805309734513</v>
      </c>
      <c r="S6782" s="3">
        <v>1.83975504189227</v>
      </c>
      <c r="T6782" s="3">
        <v>24.3589743589744</v>
      </c>
      <c r="U6782" s="3">
        <v>5.45785036330241</v>
      </c>
      <c r="V6782" s="3">
        <v>46.2962962962963</v>
      </c>
      <c r="W6782" s="3"/>
      <c r="X6782" s="3"/>
      <c r="Y6782" s="3"/>
      <c r="Z6782" s="3"/>
      <c r="AA6782" s="3">
        <v>0.0261571079357561</v>
      </c>
      <c r="AB6782" s="3">
        <v>0.261191375453248</v>
      </c>
      <c r="AC6782" s="3">
        <v>-2.9446007481181</v>
      </c>
      <c r="AD6782" s="3"/>
      <c r="AE6782" s="5">
        <v>4</v>
      </c>
      <c r="AF6782" s="3">
        <v>0.32560209291245</v>
      </c>
      <c r="AG6782" s="3">
        <v>2.43739908695264</v>
      </c>
      <c r="AH6782" s="3">
        <v>2.93240736975964</v>
      </c>
      <c r="AI6782" s="3"/>
      <c r="AJ6782" s="3"/>
      <c r="AK6782" s="3"/>
      <c r="AL6782" s="3"/>
      <c r="AM6782" s="3"/>
      <c r="AN6782" s="5" t="s">
        <v>46</v>
      </c>
      <c r="AO6782" s="1"/>
      <c r="AP6782" s="1"/>
      <c r="AQ6782" s="1"/>
    </row>
    <row r="6783" spans="1:43">
      <c r="A6783" s="1" t="s">
        <v>16741</v>
      </c>
      <c r="B6783" s="1" t="s">
        <v>16742</v>
      </c>
      <c r="C6783" s="3">
        <v>2.9013698630137</v>
      </c>
      <c r="D6783" s="4">
        <v>43178</v>
      </c>
      <c r="E6783" s="3">
        <v>0.3036724856</v>
      </c>
      <c r="F6783" s="5" t="s">
        <v>6334</v>
      </c>
      <c r="G6783" s="5">
        <v>1060</v>
      </c>
      <c r="H6783" s="5" t="s">
        <v>205</v>
      </c>
      <c r="I6783" s="3">
        <v>-0.277861928421109</v>
      </c>
      <c r="J6783" s="3">
        <v>73.0337078651685</v>
      </c>
      <c r="K6783" s="3">
        <v>-0.0847539298893228</v>
      </c>
      <c r="L6783" s="3">
        <v>85.5555555555556</v>
      </c>
      <c r="M6783" s="3">
        <v>-0.319618578312845</v>
      </c>
      <c r="N6783" s="3">
        <v>67.1641791044776</v>
      </c>
      <c r="O6783" s="3">
        <v>0.37141691254376</v>
      </c>
      <c r="P6783" s="3">
        <v>89.4941634241245</v>
      </c>
      <c r="Q6783" s="3">
        <v>-0.703105209781348</v>
      </c>
      <c r="R6783" s="3">
        <v>96.0176991150443</v>
      </c>
      <c r="S6783" s="3">
        <v>-1.57416460676053</v>
      </c>
      <c r="T6783" s="3">
        <v>96.1538461538462</v>
      </c>
      <c r="U6783" s="3">
        <v>3.1720802622707</v>
      </c>
      <c r="V6783" s="3">
        <v>88.8888888888889</v>
      </c>
      <c r="W6783" s="3"/>
      <c r="X6783" s="3"/>
      <c r="Y6783" s="3"/>
      <c r="Z6783" s="3"/>
      <c r="AA6783" s="3">
        <v>-0.10689220992583</v>
      </c>
      <c r="AB6783" s="3">
        <v>0.13753786744033</v>
      </c>
      <c r="AC6783" s="3">
        <v>-5.41829984826382</v>
      </c>
      <c r="AD6783" s="3"/>
      <c r="AE6783" s="5">
        <v>5</v>
      </c>
      <c r="AF6783" s="3">
        <v>0.313703624969429</v>
      </c>
      <c r="AG6783" s="3">
        <v>1.49555723547308</v>
      </c>
      <c r="AH6783" s="3">
        <v>1.92466998279306</v>
      </c>
      <c r="AI6783" s="3"/>
      <c r="AJ6783" s="3"/>
      <c r="AK6783" s="3"/>
      <c r="AL6783" s="3"/>
      <c r="AM6783" s="3"/>
      <c r="AN6783" s="5" t="s">
        <v>46</v>
      </c>
      <c r="AO6783" s="1"/>
      <c r="AP6783" s="1"/>
      <c r="AQ6783" s="1"/>
    </row>
    <row r="6784" spans="1:43">
      <c r="A6784" s="1" t="s">
        <v>16743</v>
      </c>
      <c r="B6784" s="1" t="s">
        <v>16744</v>
      </c>
      <c r="C6784" s="3">
        <v>0.523287671232877</v>
      </c>
      <c r="D6784" s="4">
        <v>44046</v>
      </c>
      <c r="E6784" s="3">
        <v>1.6784626938</v>
      </c>
      <c r="F6784" s="5" t="s">
        <v>10957</v>
      </c>
      <c r="G6784" s="5">
        <v>192</v>
      </c>
      <c r="H6784" s="5" t="s">
        <v>205</v>
      </c>
      <c r="I6784" s="3">
        <v>0.18412343492608</v>
      </c>
      <c r="J6784" s="3">
        <v>10.4868913857678</v>
      </c>
      <c r="K6784" s="3">
        <v>0.0430761934872059</v>
      </c>
      <c r="L6784" s="3">
        <v>10.7407407407407</v>
      </c>
      <c r="M6784" s="3">
        <v>0.0921254487656134</v>
      </c>
      <c r="N6784" s="3">
        <v>4.85074626865672</v>
      </c>
      <c r="O6784" s="3">
        <v>0.669375451726537</v>
      </c>
      <c r="P6784" s="3">
        <v>68.8715953307393</v>
      </c>
      <c r="Q6784" s="3">
        <v>1.24947505249476</v>
      </c>
      <c r="R6784" s="3">
        <v>30.0884955752212</v>
      </c>
      <c r="S6784" s="3"/>
      <c r="T6784" s="3"/>
      <c r="U6784" s="3"/>
      <c r="V6784" s="3"/>
      <c r="W6784" s="3"/>
      <c r="X6784" s="3"/>
      <c r="Y6784" s="3"/>
      <c r="Z6784" s="3"/>
      <c r="AA6784" s="3">
        <v>0.432885436444472</v>
      </c>
      <c r="AB6784" s="3">
        <v>0.70573906969119</v>
      </c>
      <c r="AC6784" s="3">
        <v>-0.114852627192127</v>
      </c>
      <c r="AD6784" s="3"/>
      <c r="AE6784" s="5"/>
      <c r="AF6784" s="3">
        <v>0.211128369071929</v>
      </c>
      <c r="AG6784" s="3"/>
      <c r="AH6784" s="3"/>
      <c r="AI6784" s="3"/>
      <c r="AJ6784" s="3"/>
      <c r="AK6784" s="3"/>
      <c r="AL6784" s="3"/>
      <c r="AM6784" s="3"/>
      <c r="AN6784" s="5" t="s">
        <v>46</v>
      </c>
      <c r="AO6784" s="1"/>
      <c r="AP6784" s="1"/>
      <c r="AQ6784" s="1"/>
    </row>
    <row r="6785" spans="1:43">
      <c r="A6785" s="1" t="s">
        <v>16745</v>
      </c>
      <c r="B6785" s="1" t="s">
        <v>16746</v>
      </c>
      <c r="C6785" s="3">
        <v>0.934246575342466</v>
      </c>
      <c r="D6785" s="4">
        <v>43896</v>
      </c>
      <c r="E6785" s="3">
        <v>10.3020796189</v>
      </c>
      <c r="F6785" s="5" t="s">
        <v>11347</v>
      </c>
      <c r="G6785" s="5">
        <v>342</v>
      </c>
      <c r="H6785" s="5" t="s">
        <v>205</v>
      </c>
      <c r="I6785" s="3">
        <v>-1.06408636175077</v>
      </c>
      <c r="J6785" s="3">
        <v>98.12734082397</v>
      </c>
      <c r="K6785" s="3">
        <v>0.413190772725483</v>
      </c>
      <c r="L6785" s="3">
        <v>1.48148148148148</v>
      </c>
      <c r="M6785" s="3">
        <v>-2.44937172426257</v>
      </c>
      <c r="N6785" s="3">
        <v>98.8805970149254</v>
      </c>
      <c r="O6785" s="3">
        <v>-1.32111963204943</v>
      </c>
      <c r="P6785" s="3">
        <v>98.8326848249027</v>
      </c>
      <c r="Q6785" s="3">
        <v>-2.11697781850113</v>
      </c>
      <c r="R6785" s="3">
        <v>98.2300884955752</v>
      </c>
      <c r="S6785" s="3"/>
      <c r="T6785" s="3"/>
      <c r="U6785" s="3"/>
      <c r="V6785" s="3"/>
      <c r="W6785" s="3"/>
      <c r="X6785" s="3"/>
      <c r="Y6785" s="3"/>
      <c r="Z6785" s="3"/>
      <c r="AA6785" s="3">
        <v>-0.00854319368125072</v>
      </c>
      <c r="AB6785" s="3">
        <v>-0.0118947760949657</v>
      </c>
      <c r="AC6785" s="3">
        <v>-5.35943881409773</v>
      </c>
      <c r="AD6785" s="3"/>
      <c r="AE6785" s="5">
        <v>2</v>
      </c>
      <c r="AF6785" s="3">
        <v>0.388218738290333</v>
      </c>
      <c r="AG6785" s="3"/>
      <c r="AH6785" s="3"/>
      <c r="AI6785" s="3"/>
      <c r="AJ6785" s="3"/>
      <c r="AK6785" s="3"/>
      <c r="AL6785" s="3"/>
      <c r="AM6785" s="3"/>
      <c r="AN6785" s="5" t="s">
        <v>46</v>
      </c>
      <c r="AO6785" s="1"/>
      <c r="AP6785" s="1"/>
      <c r="AQ6785" s="1"/>
    </row>
    <row r="6786" spans="1:43">
      <c r="A6786" s="1" t="s">
        <v>16747</v>
      </c>
      <c r="B6786" s="1" t="s">
        <v>16748</v>
      </c>
      <c r="C6786" s="3">
        <v>3.52328767123288</v>
      </c>
      <c r="D6786" s="4">
        <v>42951</v>
      </c>
      <c r="E6786" s="3">
        <v>0.3633577833</v>
      </c>
      <c r="F6786" s="5" t="s">
        <v>4956</v>
      </c>
      <c r="G6786" s="5">
        <v>272</v>
      </c>
      <c r="H6786" s="5" t="s">
        <v>64</v>
      </c>
      <c r="I6786" s="3">
        <v>0.215836976780343</v>
      </c>
      <c r="J6786" s="3">
        <v>93.4402332361516</v>
      </c>
      <c r="K6786" s="3">
        <v>0.0363801792762104</v>
      </c>
      <c r="L6786" s="3">
        <v>80.1749271137026</v>
      </c>
      <c r="M6786" s="3">
        <v>0.166975831089047</v>
      </c>
      <c r="N6786" s="3">
        <v>90.6705539358601</v>
      </c>
      <c r="O6786" s="3">
        <v>0.50922175842172</v>
      </c>
      <c r="P6786" s="3">
        <v>91.2280701754386</v>
      </c>
      <c r="Q6786" s="3">
        <v>0.917592377787994</v>
      </c>
      <c r="R6786" s="3">
        <v>94.0828402366864</v>
      </c>
      <c r="S6786" s="3">
        <v>1.29893362038214</v>
      </c>
      <c r="T6786" s="3">
        <v>97.6011994002998</v>
      </c>
      <c r="U6786" s="3">
        <v>2.20440489791031</v>
      </c>
      <c r="V6786" s="3">
        <v>98.6111111111111</v>
      </c>
      <c r="W6786" s="3">
        <v>3.07466887212243</v>
      </c>
      <c r="X6786" s="3">
        <v>98.6111111111111</v>
      </c>
      <c r="Y6786" s="3"/>
      <c r="Z6786" s="3"/>
      <c r="AA6786" s="3">
        <v>-1.11958669730174</v>
      </c>
      <c r="AB6786" s="3">
        <v>-0.842650941716678</v>
      </c>
      <c r="AC6786" s="3">
        <v>0</v>
      </c>
      <c r="AD6786" s="3"/>
      <c r="AE6786" s="5"/>
      <c r="AF6786" s="3">
        <v>0.0827902826687087</v>
      </c>
      <c r="AG6786" s="3">
        <v>0.881137150093703</v>
      </c>
      <c r="AH6786" s="3">
        <v>0.73984832959697</v>
      </c>
      <c r="AI6786" s="3">
        <v>0.73874246892689</v>
      </c>
      <c r="AJ6786" s="3"/>
      <c r="AK6786" s="3"/>
      <c r="AL6786" s="3"/>
      <c r="AM6786" s="3"/>
      <c r="AN6786" s="5" t="s">
        <v>46</v>
      </c>
      <c r="AO6786" s="1"/>
      <c r="AP6786" s="1"/>
      <c r="AQ6786" s="1"/>
    </row>
    <row r="6787" spans="1:43">
      <c r="A6787" s="1" t="s">
        <v>16749</v>
      </c>
      <c r="B6787" s="1" t="s">
        <v>16750</v>
      </c>
      <c r="C6787" s="3">
        <v>4.12054794520548</v>
      </c>
      <c r="D6787" s="4">
        <v>42733</v>
      </c>
      <c r="E6787" s="3">
        <v>1.4041641292</v>
      </c>
      <c r="F6787" s="5" t="s">
        <v>4234</v>
      </c>
      <c r="G6787" s="5">
        <v>1505</v>
      </c>
      <c r="H6787" s="5" t="s">
        <v>64</v>
      </c>
      <c r="I6787" s="3">
        <v>0.250415284775096</v>
      </c>
      <c r="J6787" s="3">
        <v>72.7405247813411</v>
      </c>
      <c r="K6787" s="3">
        <v>0.0351017151935961</v>
      </c>
      <c r="L6787" s="3">
        <v>85.7142857142857</v>
      </c>
      <c r="M6787" s="3">
        <v>0.179735119527862</v>
      </c>
      <c r="N6787" s="3">
        <v>79.8833819241982</v>
      </c>
      <c r="O6787" s="3">
        <v>0.555371780848082</v>
      </c>
      <c r="P6787" s="3">
        <v>81.4327485380117</v>
      </c>
      <c r="Q6787" s="3">
        <v>0.976381824004039</v>
      </c>
      <c r="R6787" s="3">
        <v>90.5325443786982</v>
      </c>
      <c r="S6787" s="3">
        <v>1.71508604667192</v>
      </c>
      <c r="T6787" s="3">
        <v>90.7046476761619</v>
      </c>
      <c r="U6787" s="3">
        <v>3.88256460798077</v>
      </c>
      <c r="V6787" s="3">
        <v>91.820987654321</v>
      </c>
      <c r="W6787" s="3">
        <v>7.53491885856906</v>
      </c>
      <c r="X6787" s="3">
        <v>80.7098765432099</v>
      </c>
      <c r="Y6787" s="3"/>
      <c r="Z6787" s="3"/>
      <c r="AA6787" s="3">
        <v>-0.706312793953379</v>
      </c>
      <c r="AB6787" s="3">
        <v>0.987139652610989</v>
      </c>
      <c r="AC6787" s="3">
        <v>0</v>
      </c>
      <c r="AD6787" s="3"/>
      <c r="AE6787" s="5"/>
      <c r="AF6787" s="3">
        <v>0.200989964657906</v>
      </c>
      <c r="AG6787" s="3">
        <v>1.2561908965645</v>
      </c>
      <c r="AH6787" s="3">
        <v>1.4113813696631</v>
      </c>
      <c r="AI6787" s="3">
        <v>1.84839227458258</v>
      </c>
      <c r="AJ6787" s="3">
        <v>2.05556131214002</v>
      </c>
      <c r="AK6787" s="3"/>
      <c r="AL6787" s="3"/>
      <c r="AM6787" s="3"/>
      <c r="AN6787" s="5" t="s">
        <v>46</v>
      </c>
      <c r="AO6787" s="1"/>
      <c r="AP6787" s="1"/>
      <c r="AQ6787" s="1"/>
    </row>
    <row r="6788" spans="1:43">
      <c r="A6788" s="1" t="s">
        <v>16751</v>
      </c>
      <c r="B6788" s="1" t="s">
        <v>16752</v>
      </c>
      <c r="C6788" s="3">
        <v>3.5041095890411</v>
      </c>
      <c r="D6788" s="4">
        <v>42958</v>
      </c>
      <c r="E6788" s="3">
        <v>24.7210434662</v>
      </c>
      <c r="F6788" s="5" t="s">
        <v>16753</v>
      </c>
      <c r="G6788" s="5">
        <v>996</v>
      </c>
      <c r="H6788" s="5" t="s">
        <v>64</v>
      </c>
      <c r="I6788" s="3">
        <v>0.275218731777944</v>
      </c>
      <c r="J6788" s="3">
        <v>40.6705539358601</v>
      </c>
      <c r="K6788" s="3">
        <v>0.0429091648577842</v>
      </c>
      <c r="L6788" s="3">
        <v>33.5276967930029</v>
      </c>
      <c r="M6788" s="3">
        <v>0.209861685929645</v>
      </c>
      <c r="N6788" s="3">
        <v>35.2769679300292</v>
      </c>
      <c r="O6788" s="3">
        <v>0.634285749091356</v>
      </c>
      <c r="P6788" s="3">
        <v>37.8654970760234</v>
      </c>
      <c r="Q6788" s="3">
        <v>1.17508401370917</v>
      </c>
      <c r="R6788" s="3">
        <v>36.3905325443787</v>
      </c>
      <c r="S6788" s="3">
        <v>2.2275591143185</v>
      </c>
      <c r="T6788" s="3">
        <v>23.2383808095952</v>
      </c>
      <c r="U6788" s="3">
        <v>5.11272388884358</v>
      </c>
      <c r="V6788" s="3">
        <v>12.6543209876543</v>
      </c>
      <c r="W6788" s="3">
        <v>8.62822452816181</v>
      </c>
      <c r="X6788" s="3">
        <v>31.3271604938272</v>
      </c>
      <c r="Y6788" s="3"/>
      <c r="Z6788" s="3"/>
      <c r="AA6788" s="3">
        <v>0.408849346463363</v>
      </c>
      <c r="AB6788" s="3">
        <v>3.62729525153394</v>
      </c>
      <c r="AC6788" s="3">
        <v>0</v>
      </c>
      <c r="AD6788" s="3"/>
      <c r="AE6788" s="5"/>
      <c r="AF6788" s="3">
        <v>0.229149655824776</v>
      </c>
      <c r="AG6788" s="3">
        <v>1.68373854497395</v>
      </c>
      <c r="AH6788" s="3">
        <v>1.86719388403982</v>
      </c>
      <c r="AI6788" s="3">
        <v>2.08897934416683</v>
      </c>
      <c r="AJ6788" s="3"/>
      <c r="AK6788" s="3"/>
      <c r="AL6788" s="3"/>
      <c r="AM6788" s="3"/>
      <c r="AN6788" s="5" t="s">
        <v>206</v>
      </c>
      <c r="AO6788" s="1"/>
      <c r="AP6788" s="1"/>
      <c r="AQ6788" s="1"/>
    </row>
    <row r="6789" spans="1:43">
      <c r="A6789" s="1" t="s">
        <v>16754</v>
      </c>
      <c r="B6789" s="1" t="s">
        <v>16755</v>
      </c>
      <c r="C6789" s="3">
        <v>5.58356164383562</v>
      </c>
      <c r="D6789" s="4">
        <v>42199</v>
      </c>
      <c r="E6789" s="3">
        <v>6.8653170085</v>
      </c>
      <c r="F6789" s="5" t="s">
        <v>4635</v>
      </c>
      <c r="G6789" s="5">
        <v>2039</v>
      </c>
      <c r="H6789" s="5" t="s">
        <v>64</v>
      </c>
      <c r="I6789" s="3">
        <v>0.268800253099372</v>
      </c>
      <c r="J6789" s="3">
        <v>51.8950437317784</v>
      </c>
      <c r="K6789" s="3">
        <v>0.0384977722687995</v>
      </c>
      <c r="L6789" s="3">
        <v>70.2623906705539</v>
      </c>
      <c r="M6789" s="3">
        <v>0.192657228065042</v>
      </c>
      <c r="N6789" s="3">
        <v>63.9941690962099</v>
      </c>
      <c r="O6789" s="3">
        <v>0.606074223609752</v>
      </c>
      <c r="P6789" s="3">
        <v>53.8011695906433</v>
      </c>
      <c r="Q6789" s="3">
        <v>1.08979106948683</v>
      </c>
      <c r="R6789" s="3">
        <v>64.9408284023669</v>
      </c>
      <c r="S6789" s="3">
        <v>1.88005092511436</v>
      </c>
      <c r="T6789" s="3">
        <v>78.7106446776612</v>
      </c>
      <c r="U6789" s="3">
        <v>4.19426195958862</v>
      </c>
      <c r="V6789" s="3">
        <v>81.3271604938272</v>
      </c>
      <c r="W6789" s="3">
        <v>7.68342393228806</v>
      </c>
      <c r="X6789" s="3">
        <v>75.7716049382716</v>
      </c>
      <c r="Y6789" s="3">
        <v>14.9115685740423</v>
      </c>
      <c r="Z6789" s="3">
        <v>64.4110275689223</v>
      </c>
      <c r="AA6789" s="3">
        <v>-0.280504485401134</v>
      </c>
      <c r="AB6789" s="3">
        <v>1.27650704378343</v>
      </c>
      <c r="AC6789" s="3">
        <v>0</v>
      </c>
      <c r="AD6789" s="3"/>
      <c r="AE6789" s="5"/>
      <c r="AF6789" s="3">
        <v>0.204357186683368</v>
      </c>
      <c r="AG6789" s="3">
        <v>1.38608399866809</v>
      </c>
      <c r="AH6789" s="3">
        <v>1.51147525995865</v>
      </c>
      <c r="AI6789" s="3">
        <v>1.87567978679439</v>
      </c>
      <c r="AJ6789" s="3">
        <v>2.11292837245514</v>
      </c>
      <c r="AK6789" s="3"/>
      <c r="AL6789" s="3"/>
      <c r="AM6789" s="3"/>
      <c r="AN6789" s="5" t="s">
        <v>46</v>
      </c>
      <c r="AO6789" s="1"/>
      <c r="AP6789" s="1"/>
      <c r="AQ6789" s="1"/>
    </row>
    <row r="6790" spans="1:43">
      <c r="A6790" s="1" t="s">
        <v>16756</v>
      </c>
      <c r="B6790" s="1" t="s">
        <v>16757</v>
      </c>
      <c r="C6790" s="3">
        <v>6.21643835616438</v>
      </c>
      <c r="D6790" s="4">
        <v>41968</v>
      </c>
      <c r="E6790" s="3">
        <v>2.664078447</v>
      </c>
      <c r="F6790" s="5" t="s">
        <v>359</v>
      </c>
      <c r="G6790" s="5">
        <v>1387</v>
      </c>
      <c r="H6790" s="5" t="s">
        <v>64</v>
      </c>
      <c r="I6790" s="3">
        <v>0.274847782475834</v>
      </c>
      <c r="J6790" s="3">
        <v>41.2536443148688</v>
      </c>
      <c r="K6790" s="3">
        <v>0.0334713580299807</v>
      </c>
      <c r="L6790" s="3">
        <v>89.6501457725947</v>
      </c>
      <c r="M6790" s="3">
        <v>0.212972936578062</v>
      </c>
      <c r="N6790" s="3">
        <v>29.3002915451895</v>
      </c>
      <c r="O6790" s="3">
        <v>0.579429473924451</v>
      </c>
      <c r="P6790" s="3">
        <v>72.953216374269</v>
      </c>
      <c r="Q6790" s="3">
        <v>1.05669038838854</v>
      </c>
      <c r="R6790" s="3">
        <v>76.3313609467456</v>
      </c>
      <c r="S6790" s="3">
        <v>1.73684209253829</v>
      </c>
      <c r="T6790" s="3">
        <v>89.6551724137931</v>
      </c>
      <c r="U6790" s="3">
        <v>3.9331732244261</v>
      </c>
      <c r="V6790" s="3">
        <v>90.2777777777778</v>
      </c>
      <c r="W6790" s="3">
        <v>7.02421881733449</v>
      </c>
      <c r="X6790" s="3">
        <v>91.2037037037037</v>
      </c>
      <c r="Y6790" s="3">
        <v>13.5437109054698</v>
      </c>
      <c r="Z6790" s="3">
        <v>90.9774436090226</v>
      </c>
      <c r="AA6790" s="3">
        <v>-0.562753303932704</v>
      </c>
      <c r="AB6790" s="3">
        <v>0.456934545872625</v>
      </c>
      <c r="AC6790" s="3">
        <v>0</v>
      </c>
      <c r="AD6790" s="3"/>
      <c r="AE6790" s="5"/>
      <c r="AF6790" s="3">
        <v>0.186836038215851</v>
      </c>
      <c r="AG6790" s="3">
        <v>1.26224002606039</v>
      </c>
      <c r="AH6790" s="3">
        <v>1.38129162391853</v>
      </c>
      <c r="AI6790" s="3">
        <v>1.68592941481847</v>
      </c>
      <c r="AJ6790" s="3">
        <v>1.88085531773972</v>
      </c>
      <c r="AK6790" s="3">
        <v>1.91569308007902</v>
      </c>
      <c r="AL6790" s="3"/>
      <c r="AM6790" s="3"/>
      <c r="AN6790" s="5" t="s">
        <v>46</v>
      </c>
      <c r="AO6790" s="1"/>
      <c r="AP6790" s="1"/>
      <c r="AQ6790" s="1"/>
    </row>
    <row r="6791" spans="1:43">
      <c r="A6791" s="1" t="s">
        <v>16758</v>
      </c>
      <c r="B6791" s="1" t="s">
        <v>16759</v>
      </c>
      <c r="C6791" s="3">
        <v>7.86849315068493</v>
      </c>
      <c r="D6791" s="4">
        <v>41365</v>
      </c>
      <c r="E6791" s="3">
        <v>909.9467838759</v>
      </c>
      <c r="F6791" s="5" t="s">
        <v>16760</v>
      </c>
      <c r="G6791" s="5">
        <v>980</v>
      </c>
      <c r="H6791" s="5" t="s">
        <v>64</v>
      </c>
      <c r="I6791" s="3">
        <v>0.239666863060348</v>
      </c>
      <c r="J6791" s="3">
        <v>83.5276967930029</v>
      </c>
      <c r="K6791" s="3">
        <v>0.038867849312336</v>
      </c>
      <c r="L6791" s="3">
        <v>66.7638483965015</v>
      </c>
      <c r="M6791" s="3">
        <v>0.194641858979485</v>
      </c>
      <c r="N6791" s="3">
        <v>60.932944606414</v>
      </c>
      <c r="O6791" s="3">
        <v>0.596897859068547</v>
      </c>
      <c r="P6791" s="3">
        <v>60.233918128655</v>
      </c>
      <c r="Q6791" s="3">
        <v>1.10244983729063</v>
      </c>
      <c r="R6791" s="3">
        <v>61.094674556213</v>
      </c>
      <c r="S6791" s="3">
        <v>1.98451728335979</v>
      </c>
      <c r="T6791" s="3">
        <v>64.0179910044978</v>
      </c>
      <c r="U6791" s="3">
        <v>4.51547213459071</v>
      </c>
      <c r="V6791" s="3">
        <v>61.2654320987654</v>
      </c>
      <c r="W6791" s="3">
        <v>7.97712978679591</v>
      </c>
      <c r="X6791" s="3">
        <v>64.3518518518518</v>
      </c>
      <c r="Y6791" s="3">
        <v>14.8870303062239</v>
      </c>
      <c r="Z6791" s="3">
        <v>64.6616541353383</v>
      </c>
      <c r="AA6791" s="3">
        <v>1.01560100171381</v>
      </c>
      <c r="AB6791" s="3">
        <v>21.0079121612587</v>
      </c>
      <c r="AC6791" s="3">
        <v>-0.0514628059852052</v>
      </c>
      <c r="AD6791" s="3">
        <v>50.2601668253609</v>
      </c>
      <c r="AE6791" s="5"/>
      <c r="AF6791" s="3">
        <v>0.212369698773345</v>
      </c>
      <c r="AG6791" s="3">
        <v>2.07572663141307</v>
      </c>
      <c r="AH6791" s="3">
        <v>2.3057372819681</v>
      </c>
      <c r="AI6791" s="3">
        <v>2.71714351143684</v>
      </c>
      <c r="AJ6791" s="3">
        <v>2.95754214227943</v>
      </c>
      <c r="AK6791" s="3">
        <v>2.95123971239664</v>
      </c>
      <c r="AL6791" s="3"/>
      <c r="AM6791" s="3"/>
      <c r="AN6791" s="5" t="s">
        <v>46</v>
      </c>
      <c r="AO6791" s="1"/>
      <c r="AP6791" s="1"/>
      <c r="AQ6791" s="1"/>
    </row>
    <row r="6792" spans="1:43">
      <c r="A6792" s="1" t="s">
        <v>16761</v>
      </c>
      <c r="B6792" s="1" t="s">
        <v>16762</v>
      </c>
      <c r="C6792" s="3">
        <v>5.2027397260274</v>
      </c>
      <c r="D6792" s="4">
        <v>42338</v>
      </c>
      <c r="E6792" s="3">
        <v>1.955081454</v>
      </c>
      <c r="F6792" s="5" t="s">
        <v>4445</v>
      </c>
      <c r="G6792" s="5">
        <v>743</v>
      </c>
      <c r="H6792" s="5" t="s">
        <v>64</v>
      </c>
      <c r="I6792" s="3">
        <v>0.242317607226712</v>
      </c>
      <c r="J6792" s="3">
        <v>81.0495626822158</v>
      </c>
      <c r="K6792" s="3">
        <v>0.0369673180835215</v>
      </c>
      <c r="L6792" s="3">
        <v>77.6967930029155</v>
      </c>
      <c r="M6792" s="3">
        <v>0.183876544979406</v>
      </c>
      <c r="N6792" s="3">
        <v>75.6559766763848</v>
      </c>
      <c r="O6792" s="3">
        <v>0.525198919745868</v>
      </c>
      <c r="P6792" s="3">
        <v>88.8888888888889</v>
      </c>
      <c r="Q6792" s="3">
        <v>1.06215626777756</v>
      </c>
      <c r="R6792" s="3">
        <v>74.7041420118343</v>
      </c>
      <c r="S6792" s="3">
        <v>1.97834713694951</v>
      </c>
      <c r="T6792" s="3">
        <v>64.9175412293853</v>
      </c>
      <c r="U6792" s="3">
        <v>4.67556107219156</v>
      </c>
      <c r="V6792" s="3">
        <v>45.3703703703704</v>
      </c>
      <c r="W6792" s="3">
        <v>8.09206782467673</v>
      </c>
      <c r="X6792" s="3">
        <v>58.0246913580247</v>
      </c>
      <c r="Y6792" s="3">
        <v>14.9705731641855</v>
      </c>
      <c r="Z6792" s="3">
        <v>63.6591478696742</v>
      </c>
      <c r="AA6792" s="3">
        <v>-0.046894239302347</v>
      </c>
      <c r="AB6792" s="3">
        <v>2.31714760657975</v>
      </c>
      <c r="AC6792" s="3">
        <v>0</v>
      </c>
      <c r="AD6792" s="3"/>
      <c r="AE6792" s="5"/>
      <c r="AF6792" s="3">
        <v>0.216256563064335</v>
      </c>
      <c r="AG6792" s="3">
        <v>1.48463022571244</v>
      </c>
      <c r="AH6792" s="3">
        <v>1.73527000606066</v>
      </c>
      <c r="AI6792" s="3">
        <v>2.0271822266781</v>
      </c>
      <c r="AJ6792" s="3">
        <v>2.1658545113479</v>
      </c>
      <c r="AK6792" s="3"/>
      <c r="AL6792" s="3"/>
      <c r="AM6792" s="3">
        <v>2000</v>
      </c>
      <c r="AN6792" s="5" t="s">
        <v>56</v>
      </c>
      <c r="AO6792" s="1"/>
      <c r="AP6792" s="1"/>
      <c r="AQ6792" s="1"/>
    </row>
    <row r="6793" spans="1:43">
      <c r="A6793" s="1" t="s">
        <v>16763</v>
      </c>
      <c r="B6793" s="1" t="s">
        <v>16764</v>
      </c>
      <c r="C6793" s="3">
        <v>4.22191780821918</v>
      </c>
      <c r="D6793" s="4">
        <v>42696</v>
      </c>
      <c r="E6793" s="3">
        <v>61.6452944456</v>
      </c>
      <c r="F6793" s="5" t="s">
        <v>15898</v>
      </c>
      <c r="G6793" s="5">
        <v>1542</v>
      </c>
      <c r="H6793" s="5" t="s">
        <v>64</v>
      </c>
      <c r="I6793" s="3">
        <v>0.26519433658576</v>
      </c>
      <c r="J6793" s="3">
        <v>57.1428571428571</v>
      </c>
      <c r="K6793" s="3">
        <v>0.0439474880292718</v>
      </c>
      <c r="L6793" s="3">
        <v>25.2186588921283</v>
      </c>
      <c r="M6793" s="3">
        <v>0.19844321565814</v>
      </c>
      <c r="N6793" s="3">
        <v>55.2478134110787</v>
      </c>
      <c r="O6793" s="3">
        <v>0.600826113712588</v>
      </c>
      <c r="P6793" s="3">
        <v>57.0175438596491</v>
      </c>
      <c r="Q6793" s="3">
        <v>1.09976935516661</v>
      </c>
      <c r="R6793" s="3">
        <v>62.2781065088757</v>
      </c>
      <c r="S6793" s="3">
        <v>1.91674511127155</v>
      </c>
      <c r="T6793" s="3">
        <v>74.2128935532234</v>
      </c>
      <c r="U6793" s="3">
        <v>4.37200669171297</v>
      </c>
      <c r="V6793" s="3">
        <v>71.9135802469136</v>
      </c>
      <c r="W6793" s="3">
        <v>7.15915019642325</v>
      </c>
      <c r="X6793" s="3">
        <v>88.4259259259259</v>
      </c>
      <c r="Y6793" s="3"/>
      <c r="Z6793" s="3"/>
      <c r="AA6793" s="3">
        <v>-0.333205209662188</v>
      </c>
      <c r="AB6793" s="3">
        <v>0.64162220207192</v>
      </c>
      <c r="AC6793" s="3">
        <v>0</v>
      </c>
      <c r="AD6793" s="3"/>
      <c r="AE6793" s="5"/>
      <c r="AF6793" s="3">
        <v>0.192875678636191</v>
      </c>
      <c r="AG6793" s="3">
        <v>1.39973618721887</v>
      </c>
      <c r="AH6793" s="3">
        <v>1.53588851678563</v>
      </c>
      <c r="AI6793" s="3">
        <v>1.65478059821798</v>
      </c>
      <c r="AJ6793" s="3">
        <v>1.75928289296936</v>
      </c>
      <c r="AK6793" s="3"/>
      <c r="AL6793" s="3"/>
      <c r="AM6793" s="3"/>
      <c r="AN6793" s="5" t="s">
        <v>46</v>
      </c>
      <c r="AO6793" s="1"/>
      <c r="AP6793" s="1"/>
      <c r="AQ6793" s="1"/>
    </row>
    <row r="6794" spans="1:43">
      <c r="A6794" s="1" t="s">
        <v>16765</v>
      </c>
      <c r="B6794" s="1" t="s">
        <v>16766</v>
      </c>
      <c r="C6794" s="3">
        <v>8.12876712328767</v>
      </c>
      <c r="D6794" s="4">
        <v>41270</v>
      </c>
      <c r="E6794" s="3">
        <v>1469.7454262074</v>
      </c>
      <c r="F6794" s="5" t="s">
        <v>9780</v>
      </c>
      <c r="G6794" s="5">
        <v>2968</v>
      </c>
      <c r="H6794" s="5" t="s">
        <v>64</v>
      </c>
      <c r="I6794" s="3">
        <v>0.243351154635281</v>
      </c>
      <c r="J6794" s="3">
        <v>79.8833819241982</v>
      </c>
      <c r="K6794" s="3">
        <v>0.0379035880670992</v>
      </c>
      <c r="L6794" s="3">
        <v>73.3236151603499</v>
      </c>
      <c r="M6794" s="3">
        <v>0.179895767154794</v>
      </c>
      <c r="N6794" s="3">
        <v>79.7376093294461</v>
      </c>
      <c r="O6794" s="3">
        <v>0.554120185044734</v>
      </c>
      <c r="P6794" s="3">
        <v>81.8713450292398</v>
      </c>
      <c r="Q6794" s="3">
        <v>1.0166701489197</v>
      </c>
      <c r="R6794" s="3">
        <v>85.3550295857988</v>
      </c>
      <c r="S6794" s="3">
        <v>1.83757372973415</v>
      </c>
      <c r="T6794" s="3">
        <v>82.7586206896552</v>
      </c>
      <c r="U6794" s="3">
        <v>4.30033708492678</v>
      </c>
      <c r="V6794" s="3">
        <v>76.3888888888889</v>
      </c>
      <c r="W6794" s="3">
        <v>7.73330921332082</v>
      </c>
      <c r="X6794" s="3">
        <v>74.2283950617284</v>
      </c>
      <c r="Y6794" s="3">
        <v>14.6702883359319</v>
      </c>
      <c r="Z6794" s="3">
        <v>71.1779448621554</v>
      </c>
      <c r="AA6794" s="3">
        <v>-0.554059469017402</v>
      </c>
      <c r="AB6794" s="3">
        <v>1.34320045811118</v>
      </c>
      <c r="AC6794" s="3">
        <v>0</v>
      </c>
      <c r="AD6794" s="3"/>
      <c r="AE6794" s="5"/>
      <c r="AF6794" s="3">
        <v>0.205390766416109</v>
      </c>
      <c r="AG6794" s="3">
        <v>1.35187627416202</v>
      </c>
      <c r="AH6794" s="3">
        <v>1.52198224247924</v>
      </c>
      <c r="AI6794" s="3">
        <v>1.84731733938504</v>
      </c>
      <c r="AJ6794" s="3">
        <v>2.06206810246623</v>
      </c>
      <c r="AK6794" s="3">
        <v>2.05276265979719</v>
      </c>
      <c r="AL6794" s="3">
        <v>2.25212726167985</v>
      </c>
      <c r="AM6794" s="3"/>
      <c r="AN6794" s="5" t="s">
        <v>206</v>
      </c>
      <c r="AO6794" s="1"/>
      <c r="AP6794" s="1"/>
      <c r="AQ6794" s="1"/>
    </row>
    <row r="6795" spans="1:43">
      <c r="A6795" s="1" t="s">
        <v>16767</v>
      </c>
      <c r="B6795" s="1" t="s">
        <v>16768</v>
      </c>
      <c r="C6795" s="3">
        <v>4.45205479452055</v>
      </c>
      <c r="D6795" s="4">
        <v>42612</v>
      </c>
      <c r="E6795" s="3">
        <v>229.5828885358</v>
      </c>
      <c r="F6795" s="5" t="s">
        <v>8014</v>
      </c>
      <c r="G6795" s="5">
        <v>1626</v>
      </c>
      <c r="H6795" s="5" t="s">
        <v>60</v>
      </c>
      <c r="I6795" s="3">
        <v>-7.10312366281559</v>
      </c>
      <c r="J6795" s="3">
        <v>97.6190476190476</v>
      </c>
      <c r="K6795" s="3">
        <v>-0.156364974245772</v>
      </c>
      <c r="L6795" s="3">
        <v>90.2205177372963</v>
      </c>
      <c r="M6795" s="3">
        <v>-7.83664459161148</v>
      </c>
      <c r="N6795" s="3">
        <v>96.6369930761622</v>
      </c>
      <c r="O6795" s="3">
        <v>-6.44660863569768</v>
      </c>
      <c r="P6795" s="3">
        <v>92.7991886409736</v>
      </c>
      <c r="Q6795" s="3">
        <v>-10.5701103971</v>
      </c>
      <c r="R6795" s="3">
        <v>92.1465968586387</v>
      </c>
      <c r="S6795" s="3">
        <v>21.2036623492631</v>
      </c>
      <c r="T6795" s="3">
        <v>74.7584541062802</v>
      </c>
      <c r="U6795" s="3">
        <v>43.4707903780069</v>
      </c>
      <c r="V6795" s="3">
        <v>74.5331069609508</v>
      </c>
      <c r="W6795" s="3">
        <v>29.8755683177794</v>
      </c>
      <c r="X6795" s="3">
        <v>69.3181818181818</v>
      </c>
      <c r="Y6795" s="3"/>
      <c r="Z6795" s="3"/>
      <c r="AA6795" s="3">
        <v>0.0846141095261698</v>
      </c>
      <c r="AB6795" s="3">
        <v>0.0819934281134577</v>
      </c>
      <c r="AC6795" s="3">
        <v>-33.5463616997421</v>
      </c>
      <c r="AD6795" s="3">
        <v>0.270882566859978</v>
      </c>
      <c r="AE6795" s="5">
        <v>4</v>
      </c>
      <c r="AF6795" s="3">
        <v>1.05866316700554</v>
      </c>
      <c r="AG6795" s="3">
        <v>11.6288663079372</v>
      </c>
      <c r="AH6795" s="3">
        <v>25.0663987308076</v>
      </c>
      <c r="AI6795" s="3">
        <v>11.1009272113719</v>
      </c>
      <c r="AJ6795" s="3">
        <v>6.68789733050152</v>
      </c>
      <c r="AK6795" s="3"/>
      <c r="AL6795" s="3"/>
      <c r="AM6795" s="3"/>
      <c r="AN6795" s="5" t="s">
        <v>46</v>
      </c>
      <c r="AO6795" s="1"/>
      <c r="AP6795" s="1"/>
      <c r="AQ6795" s="1"/>
    </row>
    <row r="6796" spans="1:43">
      <c r="A6796" s="1" t="s">
        <v>16769</v>
      </c>
      <c r="B6796" s="1" t="s">
        <v>16770</v>
      </c>
      <c r="C6796" s="3">
        <v>7.38904109589041</v>
      </c>
      <c r="D6796" s="4">
        <v>41540</v>
      </c>
      <c r="E6796" s="3">
        <v>22.5104803853</v>
      </c>
      <c r="F6796" s="5" t="s">
        <v>1469</v>
      </c>
      <c r="G6796" s="5">
        <v>2698</v>
      </c>
      <c r="H6796" s="5" t="s">
        <v>60</v>
      </c>
      <c r="I6796" s="3">
        <v>15.1229740073884</v>
      </c>
      <c r="J6796" s="3">
        <v>1.58730158730159</v>
      </c>
      <c r="K6796" s="3">
        <v>6.20835764070128</v>
      </c>
      <c r="L6796" s="3">
        <v>0.383509108341323</v>
      </c>
      <c r="M6796" s="3">
        <v>9.2991658240647</v>
      </c>
      <c r="N6796" s="3">
        <v>4.25321463897132</v>
      </c>
      <c r="O6796" s="3">
        <v>25.4342386771585</v>
      </c>
      <c r="P6796" s="3">
        <v>3.24543610547667</v>
      </c>
      <c r="Q6796" s="3">
        <v>17.1028132299672</v>
      </c>
      <c r="R6796" s="3">
        <v>41.8848167539267</v>
      </c>
      <c r="S6796" s="3">
        <v>75.829817516393</v>
      </c>
      <c r="T6796" s="3">
        <v>5.43478260869565</v>
      </c>
      <c r="U6796" s="3">
        <v>152.029143897996</v>
      </c>
      <c r="V6796" s="3">
        <v>8.99830220713073</v>
      </c>
      <c r="W6796" s="3">
        <v>125.172503580263</v>
      </c>
      <c r="X6796" s="3">
        <v>4.77272727272727</v>
      </c>
      <c r="Y6796" s="3">
        <v>214.52082196763</v>
      </c>
      <c r="Z6796" s="3">
        <v>3.55987055016181</v>
      </c>
      <c r="AA6796" s="3">
        <v>0.244092709846969</v>
      </c>
      <c r="AB6796" s="3">
        <v>0.226038537581068</v>
      </c>
      <c r="AC6796" s="3">
        <v>-42.0395227442207</v>
      </c>
      <c r="AD6796" s="3">
        <v>0.737541917554243</v>
      </c>
      <c r="AE6796" s="5">
        <v>5</v>
      </c>
      <c r="AF6796" s="3">
        <v>2.17548643865773</v>
      </c>
      <c r="AG6796" s="3">
        <v>76.4455552225581</v>
      </c>
      <c r="AH6796" s="3">
        <v>63.9052878697538</v>
      </c>
      <c r="AI6796" s="3">
        <v>30.3967822648573</v>
      </c>
      <c r="AJ6796" s="3">
        <v>29.4190940789637</v>
      </c>
      <c r="AK6796" s="3">
        <v>25.7561874930077</v>
      </c>
      <c r="AL6796" s="3"/>
      <c r="AM6796" s="3"/>
      <c r="AN6796" s="5" t="s">
        <v>46</v>
      </c>
      <c r="AO6796" s="1"/>
      <c r="AP6796" s="1"/>
      <c r="AQ6796" s="1"/>
    </row>
    <row r="6797" spans="1:43">
      <c r="A6797" s="1" t="s">
        <v>16771</v>
      </c>
      <c r="B6797" s="1" t="s">
        <v>16772</v>
      </c>
      <c r="C6797" s="3">
        <v>2.26301369863014</v>
      </c>
      <c r="D6797" s="4">
        <v>43411</v>
      </c>
      <c r="E6797" s="3">
        <v>1.9055462357</v>
      </c>
      <c r="F6797" s="5" t="s">
        <v>8871</v>
      </c>
      <c r="G6797" s="5">
        <v>267</v>
      </c>
      <c r="H6797" s="5" t="s">
        <v>60</v>
      </c>
      <c r="I6797" s="3">
        <v>4.8845947396672</v>
      </c>
      <c r="J6797" s="3">
        <v>57.2420634920635</v>
      </c>
      <c r="K6797" s="3">
        <v>1.57244964262508</v>
      </c>
      <c r="L6797" s="3">
        <v>62.4161073825503</v>
      </c>
      <c r="M6797" s="3">
        <v>4.0260863778532</v>
      </c>
      <c r="N6797" s="3">
        <v>30.1681503461919</v>
      </c>
      <c r="O6797" s="3">
        <v>3.43412955733473</v>
      </c>
      <c r="P6797" s="3">
        <v>67.9513184584179</v>
      </c>
      <c r="Q6797" s="3">
        <v>3.03869224177708</v>
      </c>
      <c r="R6797" s="3">
        <v>67.8534031413613</v>
      </c>
      <c r="S6797" s="3">
        <v>37.3637961335677</v>
      </c>
      <c r="T6797" s="3">
        <v>50.1207729468599</v>
      </c>
      <c r="U6797" s="3">
        <v>58.0426650490345</v>
      </c>
      <c r="V6797" s="3">
        <v>61.9694397283531</v>
      </c>
      <c r="W6797" s="3"/>
      <c r="X6797" s="3"/>
      <c r="Y6797" s="3"/>
      <c r="Z6797" s="3"/>
      <c r="AA6797" s="3">
        <v>0.21031199276991</v>
      </c>
      <c r="AB6797" s="3">
        <v>0.21880128233282</v>
      </c>
      <c r="AC6797" s="3">
        <v>-15.948275862069</v>
      </c>
      <c r="AD6797" s="3"/>
      <c r="AE6797" s="5">
        <v>2</v>
      </c>
      <c r="AF6797" s="3">
        <v>1.78238418656504</v>
      </c>
      <c r="AG6797" s="3">
        <v>26.8850974316944</v>
      </c>
      <c r="AH6797" s="3">
        <v>28.0205926873347</v>
      </c>
      <c r="AI6797" s="3"/>
      <c r="AJ6797" s="3"/>
      <c r="AK6797" s="3"/>
      <c r="AL6797" s="3"/>
      <c r="AM6797" s="3"/>
      <c r="AN6797" s="5" t="s">
        <v>46</v>
      </c>
      <c r="AO6797" s="1"/>
      <c r="AP6797" s="1"/>
      <c r="AQ6797" s="1"/>
    </row>
    <row r="6798" spans="1:43">
      <c r="A6798" s="1" t="s">
        <v>16773</v>
      </c>
      <c r="B6798" s="1" t="s">
        <v>16774</v>
      </c>
      <c r="C6798" s="3">
        <v>6.63287671232877</v>
      </c>
      <c r="D6798" s="4">
        <v>41816</v>
      </c>
      <c r="E6798" s="3">
        <v>34.8738103515</v>
      </c>
      <c r="F6798" s="5" t="s">
        <v>1469</v>
      </c>
      <c r="G6798" s="5">
        <v>2422</v>
      </c>
      <c r="H6798" s="5" t="s">
        <v>60</v>
      </c>
      <c r="I6798" s="3">
        <v>-6.57419722591678</v>
      </c>
      <c r="J6798" s="3">
        <v>95.6349206349206</v>
      </c>
      <c r="K6798" s="3">
        <v>0.865676540576028</v>
      </c>
      <c r="L6798" s="3">
        <v>74.0172579098754</v>
      </c>
      <c r="M6798" s="3">
        <v>-7.23691657548203</v>
      </c>
      <c r="N6798" s="3">
        <v>94.757665677547</v>
      </c>
      <c r="O6798" s="3">
        <v>-5.0295515123421</v>
      </c>
      <c r="P6798" s="3">
        <v>88.8438133874239</v>
      </c>
      <c r="Q6798" s="3">
        <v>-4.05853658536586</v>
      </c>
      <c r="R6798" s="3">
        <v>84.1884816753927</v>
      </c>
      <c r="S6798" s="3">
        <v>14.7277054458911</v>
      </c>
      <c r="T6798" s="3">
        <v>82.487922705314</v>
      </c>
      <c r="U6798" s="3">
        <v>40.0136682043396</v>
      </c>
      <c r="V6798" s="3">
        <v>77.0797962648557</v>
      </c>
      <c r="W6798" s="3">
        <v>30.5559980882587</v>
      </c>
      <c r="X6798" s="3">
        <v>68.4090909090909</v>
      </c>
      <c r="Y6798" s="3">
        <v>73.6351437248393</v>
      </c>
      <c r="Z6798" s="3">
        <v>50.1618122977346</v>
      </c>
      <c r="AA6798" s="3">
        <v>0.0714298473344299</v>
      </c>
      <c r="AB6798" s="3">
        <v>0.0863196258019153</v>
      </c>
      <c r="AC6798" s="3">
        <v>-23.18762012715</v>
      </c>
      <c r="AD6798" s="3">
        <v>0.400082092018698</v>
      </c>
      <c r="AE6798" s="5">
        <v>4</v>
      </c>
      <c r="AF6798" s="3">
        <v>0.899588783511439</v>
      </c>
      <c r="AG6798" s="3">
        <v>7.41877307019465</v>
      </c>
      <c r="AH6798" s="3">
        <v>25.6092259704393</v>
      </c>
      <c r="AI6798" s="3">
        <v>9.88863150222619</v>
      </c>
      <c r="AJ6798" s="3">
        <v>13.1770231662331</v>
      </c>
      <c r="AK6798" s="3">
        <v>4.79402371489674</v>
      </c>
      <c r="AL6798" s="3"/>
      <c r="AM6798" s="3"/>
      <c r="AN6798" s="5" t="s">
        <v>46</v>
      </c>
      <c r="AO6798" s="1"/>
      <c r="AP6798" s="1"/>
      <c r="AQ6798" s="1"/>
    </row>
    <row r="6799" spans="1:43">
      <c r="A6799" s="1" t="s">
        <v>16775</v>
      </c>
      <c r="B6799" s="1" t="s">
        <v>16776</v>
      </c>
      <c r="C6799" s="3">
        <v>2.73972602739726</v>
      </c>
      <c r="D6799" s="4">
        <v>43237</v>
      </c>
      <c r="E6799" s="3">
        <v>6.5156163226</v>
      </c>
      <c r="F6799" s="5" t="s">
        <v>8820</v>
      </c>
      <c r="G6799" s="5">
        <v>1001</v>
      </c>
      <c r="H6799" s="5" t="s">
        <v>60</v>
      </c>
      <c r="I6799" s="3">
        <v>10.1966325208996</v>
      </c>
      <c r="J6799" s="3">
        <v>19.9404761904762</v>
      </c>
      <c r="K6799" s="3">
        <v>3.55167072361141</v>
      </c>
      <c r="L6799" s="3">
        <v>23.6816874400767</v>
      </c>
      <c r="M6799" s="3">
        <v>4.52895515720109</v>
      </c>
      <c r="N6799" s="3">
        <v>21.8595450049456</v>
      </c>
      <c r="O6799" s="3">
        <v>17.4204880496832</v>
      </c>
      <c r="P6799" s="3">
        <v>18.6612576064909</v>
      </c>
      <c r="Q6799" s="3">
        <v>25.4305434564096</v>
      </c>
      <c r="R6799" s="3">
        <v>13.5078534031414</v>
      </c>
      <c r="S6799" s="3">
        <v>64.9453648219951</v>
      </c>
      <c r="T6799" s="3">
        <v>10.7487922705314</v>
      </c>
      <c r="U6799" s="3">
        <v>108.836327122615</v>
      </c>
      <c r="V6799" s="3">
        <v>19.3548387096774</v>
      </c>
      <c r="W6799" s="3"/>
      <c r="X6799" s="3"/>
      <c r="Y6799" s="3"/>
      <c r="Z6799" s="3"/>
      <c r="AA6799" s="3">
        <v>0.302674556889319</v>
      </c>
      <c r="AB6799" s="3">
        <v>0.23846849853676</v>
      </c>
      <c r="AC6799" s="3">
        <v>-19.3503937007874</v>
      </c>
      <c r="AD6799" s="3"/>
      <c r="AE6799" s="5">
        <v>1</v>
      </c>
      <c r="AF6799" s="3">
        <v>1.91080614813802</v>
      </c>
      <c r="AG6799" s="3">
        <v>52.8886006883925</v>
      </c>
      <c r="AH6799" s="3">
        <v>47.9454240451616</v>
      </c>
      <c r="AI6799" s="3"/>
      <c r="AJ6799" s="3"/>
      <c r="AK6799" s="3"/>
      <c r="AL6799" s="3"/>
      <c r="AM6799" s="3"/>
      <c r="AN6799" s="5" t="s">
        <v>46</v>
      </c>
      <c r="AO6799" s="1"/>
      <c r="AP6799" s="1"/>
      <c r="AQ6799" s="1"/>
    </row>
    <row r="6800" spans="1:43">
      <c r="A6800" s="1" t="s">
        <v>16777</v>
      </c>
      <c r="B6800" s="1" t="s">
        <v>16778</v>
      </c>
      <c r="C6800" s="3">
        <v>4.36986301369863</v>
      </c>
      <c r="D6800" s="4">
        <v>42642</v>
      </c>
      <c r="E6800" s="3">
        <v>5.400540496</v>
      </c>
      <c r="F6800" s="5" t="s">
        <v>2294</v>
      </c>
      <c r="G6800" s="5">
        <v>580</v>
      </c>
      <c r="H6800" s="5" t="s">
        <v>60</v>
      </c>
      <c r="I6800" s="3">
        <v>-5.51290253785455</v>
      </c>
      <c r="J6800" s="3">
        <v>91.8650793650794</v>
      </c>
      <c r="K6800" s="3">
        <v>-0.717086834733889</v>
      </c>
      <c r="L6800" s="3">
        <v>95.3020134228188</v>
      </c>
      <c r="M6800" s="3">
        <v>-4.69993546999354</v>
      </c>
      <c r="N6800" s="3">
        <v>89.7131552917903</v>
      </c>
      <c r="O6800" s="3">
        <v>-6.63786745337689</v>
      </c>
      <c r="P6800" s="3">
        <v>93.3062880324544</v>
      </c>
      <c r="Q6800" s="3">
        <v>-10.7024085458027</v>
      </c>
      <c r="R6800" s="3">
        <v>92.2513089005236</v>
      </c>
      <c r="S6800" s="3">
        <v>21.1015443487768</v>
      </c>
      <c r="T6800" s="3">
        <v>75</v>
      </c>
      <c r="U6800" s="3">
        <v>64.8558139534884</v>
      </c>
      <c r="V6800" s="3">
        <v>57.0458404074703</v>
      </c>
      <c r="W6800" s="3">
        <v>24.3300126280342</v>
      </c>
      <c r="X6800" s="3">
        <v>75</v>
      </c>
      <c r="Y6800" s="3"/>
      <c r="Z6800" s="3"/>
      <c r="AA6800" s="3">
        <v>0.0991929558261543</v>
      </c>
      <c r="AB6800" s="3">
        <v>0.063536155365272</v>
      </c>
      <c r="AC6800" s="3">
        <v>-39.2350928641251</v>
      </c>
      <c r="AD6800" s="3">
        <v>0.191530086550408</v>
      </c>
      <c r="AE6800" s="5">
        <v>7</v>
      </c>
      <c r="AF6800" s="3">
        <v>0.642081647933384</v>
      </c>
      <c r="AG6800" s="3">
        <v>19.492427385679</v>
      </c>
      <c r="AH6800" s="3">
        <v>29.12671491049</v>
      </c>
      <c r="AI6800" s="3">
        <v>4.7516834003247</v>
      </c>
      <c r="AJ6800" s="3">
        <v>0.353668604612745</v>
      </c>
      <c r="AK6800" s="3"/>
      <c r="AL6800" s="3"/>
      <c r="AM6800" s="3"/>
      <c r="AN6800" s="5" t="s">
        <v>46</v>
      </c>
      <c r="AO6800" s="1"/>
      <c r="AP6800" s="1"/>
      <c r="AQ6800" s="1"/>
    </row>
    <row r="6801" spans="1:43">
      <c r="A6801" s="1" t="s">
        <v>16779</v>
      </c>
      <c r="B6801" s="1" t="s">
        <v>16780</v>
      </c>
      <c r="C6801" s="3">
        <v>7.19178082191781</v>
      </c>
      <c r="D6801" s="4">
        <v>41612</v>
      </c>
      <c r="E6801" s="3">
        <v>1.6303668838</v>
      </c>
      <c r="F6801" s="5" t="s">
        <v>601</v>
      </c>
      <c r="G6801" s="5">
        <v>1219</v>
      </c>
      <c r="H6801" s="5" t="s">
        <v>60</v>
      </c>
      <c r="I6801" s="3">
        <v>11.7200674536256</v>
      </c>
      <c r="J6801" s="3">
        <v>13.6904761904762</v>
      </c>
      <c r="K6801" s="3">
        <v>4.9089469517023</v>
      </c>
      <c r="L6801" s="3">
        <v>2.87631831255992</v>
      </c>
      <c r="M6801" s="3">
        <v>7.15729882733522</v>
      </c>
      <c r="N6801" s="3">
        <v>7.6162215628091</v>
      </c>
      <c r="O6801" s="3">
        <v>16.9977924944812</v>
      </c>
      <c r="P6801" s="3">
        <v>20.0811359026369</v>
      </c>
      <c r="Q6801" s="3">
        <v>3.84012539184952</v>
      </c>
      <c r="R6801" s="3">
        <v>66.0732984293194</v>
      </c>
      <c r="S6801" s="3">
        <v>58.3980872683802</v>
      </c>
      <c r="T6801" s="3">
        <v>19.8067632850242</v>
      </c>
      <c r="U6801" s="3">
        <v>121.571906354515</v>
      </c>
      <c r="V6801" s="3">
        <v>15.4499151103565</v>
      </c>
      <c r="W6801" s="3">
        <v>82.6326671261199</v>
      </c>
      <c r="X6801" s="3">
        <v>17.9545454545455</v>
      </c>
      <c r="Y6801" s="3">
        <v>124.19627749577</v>
      </c>
      <c r="Z6801" s="3">
        <v>20.7119741100324</v>
      </c>
      <c r="AA6801" s="3">
        <v>0.213732169311816</v>
      </c>
      <c r="AB6801" s="3">
        <v>0.168176844806191</v>
      </c>
      <c r="AC6801" s="3">
        <v>-41.2906610703043</v>
      </c>
      <c r="AD6801" s="3">
        <v>0.537397321978948</v>
      </c>
      <c r="AE6801" s="5">
        <v>5</v>
      </c>
      <c r="AF6801" s="3">
        <v>1.59794732174043</v>
      </c>
      <c r="AG6801" s="3">
        <v>62.9515607378095</v>
      </c>
      <c r="AH6801" s="3">
        <v>51.460445103763</v>
      </c>
      <c r="AI6801" s="3">
        <v>20.4668158787135</v>
      </c>
      <c r="AJ6801" s="3">
        <v>20.8445586179933</v>
      </c>
      <c r="AK6801" s="3">
        <v>19.7147758866557</v>
      </c>
      <c r="AL6801" s="3"/>
      <c r="AM6801" s="3"/>
      <c r="AN6801" s="5" t="s">
        <v>46</v>
      </c>
      <c r="AO6801" s="1"/>
      <c r="AP6801" s="1"/>
      <c r="AQ6801" s="1"/>
    </row>
    <row r="6802" spans="1:43">
      <c r="A6802" s="1" t="s">
        <v>16781</v>
      </c>
      <c r="B6802" s="1" t="s">
        <v>16782</v>
      </c>
      <c r="C6802" s="3">
        <v>2.14246575342466</v>
      </c>
      <c r="D6802" s="4">
        <v>43455</v>
      </c>
      <c r="E6802" s="3">
        <v>0.405801438</v>
      </c>
      <c r="F6802" s="5" t="s">
        <v>5328</v>
      </c>
      <c r="G6802" s="5">
        <v>608</v>
      </c>
      <c r="H6802" s="5" t="s">
        <v>60</v>
      </c>
      <c r="I6802" s="3">
        <v>9.736727589208</v>
      </c>
      <c r="J6802" s="3">
        <v>23.3134920634921</v>
      </c>
      <c r="K6802" s="3">
        <v>4.65321367432691</v>
      </c>
      <c r="L6802" s="3">
        <v>4.50623202301055</v>
      </c>
      <c r="M6802" s="3">
        <v>4.96904105312451</v>
      </c>
      <c r="N6802" s="3">
        <v>19.2878338278932</v>
      </c>
      <c r="O6802" s="3">
        <v>18.0111143609242</v>
      </c>
      <c r="P6802" s="3">
        <v>17.0385395537525</v>
      </c>
      <c r="Q6802" s="3">
        <v>29.3619749919846</v>
      </c>
      <c r="R6802" s="3">
        <v>9.00523560209424</v>
      </c>
      <c r="S6802" s="3">
        <v>60.161956176564</v>
      </c>
      <c r="T6802" s="3">
        <v>16.6666666666667</v>
      </c>
      <c r="U6802" s="3">
        <v>94.5231896634847</v>
      </c>
      <c r="V6802" s="3">
        <v>28.0135823429542</v>
      </c>
      <c r="W6802" s="3"/>
      <c r="X6802" s="3"/>
      <c r="Y6802" s="3"/>
      <c r="Z6802" s="3"/>
      <c r="AA6802" s="3">
        <v>0.309030417582475</v>
      </c>
      <c r="AB6802" s="3">
        <v>0.411047355942597</v>
      </c>
      <c r="AC6802" s="3">
        <v>-16.0008844339623</v>
      </c>
      <c r="AD6802" s="3"/>
      <c r="AE6802" s="5">
        <v>3</v>
      </c>
      <c r="AF6802" s="3">
        <v>2.66640839750888</v>
      </c>
      <c r="AG6802" s="3">
        <v>45.8014965341719</v>
      </c>
      <c r="AH6802" s="3">
        <v>41.9486075090837</v>
      </c>
      <c r="AI6802" s="3"/>
      <c r="AJ6802" s="3"/>
      <c r="AK6802" s="3"/>
      <c r="AL6802" s="3"/>
      <c r="AM6802" s="3"/>
      <c r="AN6802" s="5" t="s">
        <v>46</v>
      </c>
      <c r="AO6802" s="1"/>
      <c r="AP6802" s="1"/>
      <c r="AQ6802" s="1"/>
    </row>
    <row r="6803" spans="1:43">
      <c r="A6803" s="1" t="s">
        <v>16783</v>
      </c>
      <c r="B6803" s="1" t="s">
        <v>16784</v>
      </c>
      <c r="C6803" s="3">
        <v>2.86027397260274</v>
      </c>
      <c r="D6803" s="4">
        <v>43193</v>
      </c>
      <c r="E6803" s="3">
        <v>8.512240397</v>
      </c>
      <c r="F6803" s="5" t="s">
        <v>6040</v>
      </c>
      <c r="G6803" s="5">
        <v>1045</v>
      </c>
      <c r="H6803" s="5" t="s">
        <v>60</v>
      </c>
      <c r="I6803" s="3">
        <v>9.73769313690263</v>
      </c>
      <c r="J6803" s="3">
        <v>23.2142857142857</v>
      </c>
      <c r="K6803" s="3">
        <v>3.6835851298591</v>
      </c>
      <c r="L6803" s="3">
        <v>17.6414189837009</v>
      </c>
      <c r="M6803" s="3">
        <v>3.90111136312089</v>
      </c>
      <c r="N6803" s="3">
        <v>31.8496538081108</v>
      </c>
      <c r="O6803" s="3">
        <v>16.2764134780126</v>
      </c>
      <c r="P6803" s="3">
        <v>23.3265720081136</v>
      </c>
      <c r="Q6803" s="3">
        <v>22.6506024096386</v>
      </c>
      <c r="R6803" s="3">
        <v>21.151832460733</v>
      </c>
      <c r="S6803" s="3">
        <v>60.7086476056832</v>
      </c>
      <c r="T6803" s="3">
        <v>15.3381642512077</v>
      </c>
      <c r="U6803" s="3">
        <v>104.349280695885</v>
      </c>
      <c r="V6803" s="3">
        <v>21.7317487266553</v>
      </c>
      <c r="W6803" s="3"/>
      <c r="X6803" s="3"/>
      <c r="Y6803" s="3"/>
      <c r="Z6803" s="3"/>
      <c r="AA6803" s="3">
        <v>0.283343448047352</v>
      </c>
      <c r="AB6803" s="3">
        <v>0.219213985305695</v>
      </c>
      <c r="AC6803" s="3">
        <v>-20.9840810419682</v>
      </c>
      <c r="AD6803" s="3"/>
      <c r="AE6803" s="5">
        <v>3</v>
      </c>
      <c r="AF6803" s="3">
        <v>1.84263102759223</v>
      </c>
      <c r="AG6803" s="3">
        <v>48.9963081555082</v>
      </c>
      <c r="AH6803" s="3">
        <v>46.4909140685398</v>
      </c>
      <c r="AI6803" s="3"/>
      <c r="AJ6803" s="3"/>
      <c r="AK6803" s="3"/>
      <c r="AL6803" s="3"/>
      <c r="AM6803" s="3"/>
      <c r="AN6803" s="5" t="s">
        <v>46</v>
      </c>
      <c r="AO6803" s="1"/>
      <c r="AP6803" s="1"/>
      <c r="AQ6803" s="1"/>
    </row>
    <row r="6804" spans="1:43">
      <c r="A6804" s="1" t="s">
        <v>16785</v>
      </c>
      <c r="B6804" s="1" t="s">
        <v>16786</v>
      </c>
      <c r="C6804" s="3">
        <v>1.73150684931507</v>
      </c>
      <c r="D6804" s="4">
        <v>43605</v>
      </c>
      <c r="E6804" s="3">
        <v>12.8214314101</v>
      </c>
      <c r="F6804" s="5" t="s">
        <v>10321</v>
      </c>
      <c r="G6804" s="5">
        <v>633</v>
      </c>
      <c r="H6804" s="5" t="s">
        <v>60</v>
      </c>
      <c r="I6804" s="3">
        <v>16.8342454711298</v>
      </c>
      <c r="J6804" s="3">
        <v>0.595238095238095</v>
      </c>
      <c r="K6804" s="3">
        <v>3.79150491840348</v>
      </c>
      <c r="L6804" s="3">
        <v>15.4362416107383</v>
      </c>
      <c r="M6804" s="3">
        <v>11.8289612604564</v>
      </c>
      <c r="N6804" s="3">
        <v>1.9782393669634</v>
      </c>
      <c r="O6804" s="3">
        <v>24.6503417372018</v>
      </c>
      <c r="P6804" s="3">
        <v>3.65111561866126</v>
      </c>
      <c r="Q6804" s="3">
        <v>24.4925636273224</v>
      </c>
      <c r="R6804" s="3">
        <v>15.9162303664921</v>
      </c>
      <c r="S6804" s="3">
        <v>92.5534890225143</v>
      </c>
      <c r="T6804" s="3">
        <v>2.77777777777778</v>
      </c>
      <c r="U6804" s="3"/>
      <c r="V6804" s="3"/>
      <c r="W6804" s="3"/>
      <c r="X6804" s="3"/>
      <c r="Y6804" s="3"/>
      <c r="Z6804" s="3"/>
      <c r="AA6804" s="3">
        <v>0.290383732525902</v>
      </c>
      <c r="AB6804" s="3">
        <v>0.568780780666147</v>
      </c>
      <c r="AC6804" s="3">
        <v>-16.2971244022111</v>
      </c>
      <c r="AD6804" s="3"/>
      <c r="AE6804" s="5">
        <v>2</v>
      </c>
      <c r="AF6804" s="3">
        <v>5.0587255033353</v>
      </c>
      <c r="AG6804" s="3">
        <v>111.686149362502</v>
      </c>
      <c r="AH6804" s="3"/>
      <c r="AI6804" s="3"/>
      <c r="AJ6804" s="3"/>
      <c r="AK6804" s="3"/>
      <c r="AL6804" s="3"/>
      <c r="AM6804" s="3"/>
      <c r="AN6804" s="5" t="s">
        <v>46</v>
      </c>
      <c r="AO6804" s="1"/>
      <c r="AP6804" s="1"/>
      <c r="AQ6804" s="1"/>
    </row>
    <row r="6805" spans="1:43">
      <c r="A6805" s="1" t="s">
        <v>16787</v>
      </c>
      <c r="B6805" s="1" t="s">
        <v>16788</v>
      </c>
      <c r="C6805" s="3">
        <v>2.81643835616438</v>
      </c>
      <c r="D6805" s="4">
        <v>43209</v>
      </c>
      <c r="E6805" s="3">
        <v>1.9454313734</v>
      </c>
      <c r="F6805" s="5" t="s">
        <v>6058</v>
      </c>
      <c r="G6805" s="5">
        <v>1029</v>
      </c>
      <c r="H6805" s="5" t="s">
        <v>60</v>
      </c>
      <c r="I6805" s="3">
        <v>9.72158230764167</v>
      </c>
      <c r="J6805" s="3">
        <v>23.5119047619048</v>
      </c>
      <c r="K6805" s="3">
        <v>3.56610337972168</v>
      </c>
      <c r="L6805" s="3">
        <v>22.9146692233941</v>
      </c>
      <c r="M6805" s="3">
        <v>3.89529448426301</v>
      </c>
      <c r="N6805" s="3">
        <v>32.1463897131553</v>
      </c>
      <c r="O6805" s="3">
        <v>16.6305184355978</v>
      </c>
      <c r="P6805" s="3">
        <v>21.2981744421907</v>
      </c>
      <c r="Q6805" s="3">
        <v>22.348623853211</v>
      </c>
      <c r="R6805" s="3">
        <v>22.1989528795812</v>
      </c>
      <c r="S6805" s="3">
        <v>53.8958641063516</v>
      </c>
      <c r="T6805" s="3">
        <v>25.4830917874396</v>
      </c>
      <c r="U6805" s="3">
        <v>89.9931616138591</v>
      </c>
      <c r="V6805" s="3">
        <v>33.446519524618</v>
      </c>
      <c r="W6805" s="3"/>
      <c r="X6805" s="3"/>
      <c r="Y6805" s="3"/>
      <c r="Z6805" s="3"/>
      <c r="AA6805" s="3">
        <v>0.263440192534456</v>
      </c>
      <c r="AB6805" s="3">
        <v>0.18702920338382</v>
      </c>
      <c r="AC6805" s="3">
        <v>-20.2879841112214</v>
      </c>
      <c r="AD6805" s="3"/>
      <c r="AE6805" s="5">
        <v>3</v>
      </c>
      <c r="AF6805" s="3">
        <v>1.50028161481146</v>
      </c>
      <c r="AG6805" s="3">
        <v>42.1147409983556</v>
      </c>
      <c r="AH6805" s="3">
        <v>41.271811195014</v>
      </c>
      <c r="AI6805" s="3"/>
      <c r="AJ6805" s="3"/>
      <c r="AK6805" s="3"/>
      <c r="AL6805" s="3"/>
      <c r="AM6805" s="3"/>
      <c r="AN6805" s="5" t="s">
        <v>46</v>
      </c>
      <c r="AO6805" s="1"/>
      <c r="AP6805" s="1"/>
      <c r="AQ6805" s="1"/>
    </row>
    <row r="6806" spans="1:43">
      <c r="A6806" s="1" t="s">
        <v>16789</v>
      </c>
      <c r="B6806" s="1" t="s">
        <v>16790</v>
      </c>
      <c r="C6806" s="3">
        <v>1.52054794520548</v>
      </c>
      <c r="D6806" s="4">
        <v>43682</v>
      </c>
      <c r="E6806" s="3">
        <v>0.6280172449</v>
      </c>
      <c r="F6806" s="5" t="s">
        <v>2557</v>
      </c>
      <c r="G6806" s="5">
        <v>556</v>
      </c>
      <c r="H6806" s="5" t="s">
        <v>60</v>
      </c>
      <c r="I6806" s="3">
        <v>-1.7519657883846</v>
      </c>
      <c r="J6806" s="3">
        <v>86.1111111111111</v>
      </c>
      <c r="K6806" s="3">
        <v>-2.30452674897118</v>
      </c>
      <c r="L6806" s="3">
        <v>99.0412272291467</v>
      </c>
      <c r="M6806" s="3">
        <v>-2.50513347022587</v>
      </c>
      <c r="N6806" s="3">
        <v>80.811078140455</v>
      </c>
      <c r="O6806" s="3">
        <v>0.571912730353754</v>
      </c>
      <c r="P6806" s="3">
        <v>79.5131845841785</v>
      </c>
      <c r="Q6806" s="3">
        <v>0.863900297408314</v>
      </c>
      <c r="R6806" s="3">
        <v>71.3089005235602</v>
      </c>
      <c r="S6806" s="3">
        <v>31.3053097345133</v>
      </c>
      <c r="T6806" s="3">
        <v>56.6425120772947</v>
      </c>
      <c r="U6806" s="3"/>
      <c r="V6806" s="3"/>
      <c r="W6806" s="3"/>
      <c r="X6806" s="3"/>
      <c r="Y6806" s="3"/>
      <c r="Z6806" s="3"/>
      <c r="AA6806" s="3">
        <v>0.160654695873482</v>
      </c>
      <c r="AB6806" s="3">
        <v>0.247074900823805</v>
      </c>
      <c r="AC6806" s="3">
        <v>-14.5205015249068</v>
      </c>
      <c r="AD6806" s="3"/>
      <c r="AE6806" s="5">
        <v>2</v>
      </c>
      <c r="AF6806" s="3">
        <v>2.28768586204345</v>
      </c>
      <c r="AG6806" s="3">
        <v>29.9756921777441</v>
      </c>
      <c r="AH6806" s="3"/>
      <c r="AI6806" s="3"/>
      <c r="AJ6806" s="3"/>
      <c r="AK6806" s="3"/>
      <c r="AL6806" s="3"/>
      <c r="AM6806" s="3"/>
      <c r="AN6806" s="5" t="s">
        <v>46</v>
      </c>
      <c r="AO6806" s="1"/>
      <c r="AP6806" s="1"/>
      <c r="AQ6806" s="1"/>
    </row>
    <row r="6807" spans="1:43">
      <c r="A6807" s="1" t="s">
        <v>16791</v>
      </c>
      <c r="B6807" s="1" t="s">
        <v>16792</v>
      </c>
      <c r="C6807" s="3">
        <v>3.46575342465753</v>
      </c>
      <c r="D6807" s="4">
        <v>42972</v>
      </c>
      <c r="E6807" s="3">
        <v>19.4794294818</v>
      </c>
      <c r="F6807" s="5" t="s">
        <v>6040</v>
      </c>
      <c r="G6807" s="5">
        <v>1266</v>
      </c>
      <c r="H6807" s="5" t="s">
        <v>60</v>
      </c>
      <c r="I6807" s="3">
        <v>-6.91023695576048</v>
      </c>
      <c r="J6807" s="3">
        <v>97.2222222222222</v>
      </c>
      <c r="K6807" s="3">
        <v>0.630914826498423</v>
      </c>
      <c r="L6807" s="3">
        <v>79.0028763183126</v>
      </c>
      <c r="M6807" s="3">
        <v>-4.28468554968796</v>
      </c>
      <c r="N6807" s="3">
        <v>89.0207715133531</v>
      </c>
      <c r="O6807" s="3">
        <v>-12.3048163624368</v>
      </c>
      <c r="P6807" s="3">
        <v>98.0730223123732</v>
      </c>
      <c r="Q6807" s="3">
        <v>-18.6141443004388</v>
      </c>
      <c r="R6807" s="3">
        <v>98.5340314136126</v>
      </c>
      <c r="S6807" s="3">
        <v>-1.61608684924747</v>
      </c>
      <c r="T6807" s="3">
        <v>94.9275362318841</v>
      </c>
      <c r="U6807" s="3">
        <v>6.76037483266399</v>
      </c>
      <c r="V6807" s="3">
        <v>94.7368421052632</v>
      </c>
      <c r="W6807" s="3">
        <v>-14.2565315557467</v>
      </c>
      <c r="X6807" s="3">
        <v>95.9090909090909</v>
      </c>
      <c r="Y6807" s="3"/>
      <c r="Z6807" s="3"/>
      <c r="AA6807" s="3">
        <v>0.010272521090194</v>
      </c>
      <c r="AB6807" s="3">
        <v>-0.0277370205909714</v>
      </c>
      <c r="AC6807" s="3">
        <v>-37.0344622107458</v>
      </c>
      <c r="AD6807" s="3">
        <v>-0.134710071637692</v>
      </c>
      <c r="AE6807" s="5">
        <v>8</v>
      </c>
      <c r="AF6807" s="3">
        <v>-0.437546143964868</v>
      </c>
      <c r="AG6807" s="3">
        <v>-9.74803545656043</v>
      </c>
      <c r="AH6807" s="3">
        <v>7.87807577808024</v>
      </c>
      <c r="AI6807" s="3">
        <v>-2.86983597315092</v>
      </c>
      <c r="AJ6807" s="3"/>
      <c r="AK6807" s="3"/>
      <c r="AL6807" s="3"/>
      <c r="AM6807" s="3"/>
      <c r="AN6807" s="5" t="s">
        <v>46</v>
      </c>
      <c r="AO6807" s="1"/>
      <c r="AP6807" s="1"/>
      <c r="AQ6807" s="1"/>
    </row>
    <row r="6808" spans="1:43">
      <c r="A6808" s="1" t="s">
        <v>16793</v>
      </c>
      <c r="B6808" s="1" t="s">
        <v>16794</v>
      </c>
      <c r="C6808" s="3">
        <v>6.57260273972603</v>
      </c>
      <c r="D6808" s="4">
        <v>41838</v>
      </c>
      <c r="E6808" s="3">
        <v>4.6088099465</v>
      </c>
      <c r="F6808" s="5" t="s">
        <v>2190</v>
      </c>
      <c r="G6808" s="5">
        <v>201</v>
      </c>
      <c r="H6808" s="5" t="s">
        <v>60</v>
      </c>
      <c r="I6808" s="3">
        <v>1.51488969529405</v>
      </c>
      <c r="J6808" s="3">
        <v>73.8095238095238</v>
      </c>
      <c r="K6808" s="3">
        <v>0.444545765416621</v>
      </c>
      <c r="L6808" s="3">
        <v>81.0162991371045</v>
      </c>
      <c r="M6808" s="3">
        <v>-2.53290565202965</v>
      </c>
      <c r="N6808" s="3">
        <v>81.1078140454995</v>
      </c>
      <c r="O6808" s="3">
        <v>-3.10094567846932</v>
      </c>
      <c r="P6808" s="3">
        <v>85.2941176470588</v>
      </c>
      <c r="Q6808" s="3">
        <v>-3.93546277117628</v>
      </c>
      <c r="R6808" s="3">
        <v>83.8743455497382</v>
      </c>
      <c r="S6808" s="3">
        <v>12.7791642669738</v>
      </c>
      <c r="T6808" s="3">
        <v>84.9033816425121</v>
      </c>
      <c r="U6808" s="3">
        <v>78.3264191035111</v>
      </c>
      <c r="V6808" s="3">
        <v>44.1426146010187</v>
      </c>
      <c r="W6808" s="3">
        <v>38.7498031806015</v>
      </c>
      <c r="X6808" s="3">
        <v>57.0454545454545</v>
      </c>
      <c r="Y6808" s="3">
        <v>31.0334572490706</v>
      </c>
      <c r="Z6808" s="3">
        <v>78.9644012944984</v>
      </c>
      <c r="AA6808" s="3">
        <v>0.0509973419315526</v>
      </c>
      <c r="AB6808" s="3">
        <v>0.0899330439239293</v>
      </c>
      <c r="AC6808" s="3">
        <v>-38.6875872614853</v>
      </c>
      <c r="AD6808" s="3">
        <v>0.297581390679564</v>
      </c>
      <c r="AE6808" s="5">
        <v>3</v>
      </c>
      <c r="AF6808" s="3">
        <v>0.97033693721449</v>
      </c>
      <c r="AG6808" s="3">
        <v>20.0757125608646</v>
      </c>
      <c r="AH6808" s="3">
        <v>37.7943475635821</v>
      </c>
      <c r="AI6808" s="3">
        <v>10.1629543145032</v>
      </c>
      <c r="AJ6808" s="3">
        <v>9.29280104663801</v>
      </c>
      <c r="AK6808" s="3">
        <v>13.0798361884101</v>
      </c>
      <c r="AL6808" s="3"/>
      <c r="AM6808" s="3"/>
      <c r="AN6808" s="5" t="s">
        <v>46</v>
      </c>
      <c r="AO6808" s="1"/>
      <c r="AP6808" s="1"/>
      <c r="AQ6808" s="1"/>
    </row>
    <row r="6809" spans="1:43">
      <c r="A6809" s="1" t="s">
        <v>16795</v>
      </c>
      <c r="B6809" s="1" t="s">
        <v>16796</v>
      </c>
      <c r="C6809" s="3">
        <v>2.2</v>
      </c>
      <c r="D6809" s="4">
        <v>43434</v>
      </c>
      <c r="E6809" s="3">
        <v>1.5723763018</v>
      </c>
      <c r="F6809" s="5" t="s">
        <v>601</v>
      </c>
      <c r="G6809" s="5">
        <v>804</v>
      </c>
      <c r="H6809" s="5" t="s">
        <v>60</v>
      </c>
      <c r="I6809" s="3">
        <v>-3.50257542310523</v>
      </c>
      <c r="J6809" s="3">
        <v>89.0873015873016</v>
      </c>
      <c r="K6809" s="3">
        <v>0.0915890703709256</v>
      </c>
      <c r="L6809" s="3">
        <v>86.0019175455417</v>
      </c>
      <c r="M6809" s="3">
        <v>-4.52129595922825</v>
      </c>
      <c r="N6809" s="3">
        <v>89.6142433234421</v>
      </c>
      <c r="O6809" s="3">
        <v>-6.29510539478386</v>
      </c>
      <c r="P6809" s="3">
        <v>92.4949290060852</v>
      </c>
      <c r="Q6809" s="3">
        <v>-9.94368905370142</v>
      </c>
      <c r="R6809" s="3">
        <v>91.3089005235602</v>
      </c>
      <c r="S6809" s="3">
        <v>10.1739057380492</v>
      </c>
      <c r="T6809" s="3">
        <v>87.43961352657</v>
      </c>
      <c r="U6809" s="3">
        <v>31.4950365988168</v>
      </c>
      <c r="V6809" s="3">
        <v>81.4940577249576</v>
      </c>
      <c r="W6809" s="3"/>
      <c r="X6809" s="3"/>
      <c r="Y6809" s="3"/>
      <c r="Z6809" s="3"/>
      <c r="AA6809" s="3">
        <v>0.057288420765677</v>
      </c>
      <c r="AB6809" s="3">
        <v>0.135441767216885</v>
      </c>
      <c r="AC6809" s="3">
        <v>-20.7584249217556</v>
      </c>
      <c r="AD6809" s="3"/>
      <c r="AE6809" s="5">
        <v>2</v>
      </c>
      <c r="AF6809" s="3">
        <v>1.1944575996126</v>
      </c>
      <c r="AG6809" s="3">
        <v>7.61924097525306</v>
      </c>
      <c r="AH6809" s="3">
        <v>15.1504251731752</v>
      </c>
      <c r="AI6809" s="3"/>
      <c r="AJ6809" s="3"/>
      <c r="AK6809" s="3"/>
      <c r="AL6809" s="3"/>
      <c r="AM6809" s="3"/>
      <c r="AN6809" s="5" t="s">
        <v>46</v>
      </c>
      <c r="AO6809" s="1"/>
      <c r="AP6809" s="1"/>
      <c r="AQ6809" s="1"/>
    </row>
    <row r="6810" spans="1:43">
      <c r="A6810" s="1" t="s">
        <v>16797</v>
      </c>
      <c r="B6810" s="1" t="s">
        <v>16798</v>
      </c>
      <c r="C6810" s="3">
        <v>1.93424657534247</v>
      </c>
      <c r="D6810" s="4">
        <v>43531</v>
      </c>
      <c r="E6810" s="3">
        <v>0.1018969722</v>
      </c>
      <c r="F6810" s="5" t="s">
        <v>601</v>
      </c>
      <c r="G6810" s="5">
        <v>707</v>
      </c>
      <c r="H6810" s="5" t="s">
        <v>60</v>
      </c>
      <c r="I6810" s="3">
        <v>4.29574927953889</v>
      </c>
      <c r="J6810" s="3">
        <v>59.5238095238095</v>
      </c>
      <c r="K6810" s="3">
        <v>3.30954504906333</v>
      </c>
      <c r="L6810" s="3">
        <v>34.6116970278044</v>
      </c>
      <c r="M6810" s="3">
        <v>1.11761110626036</v>
      </c>
      <c r="N6810" s="3">
        <v>56.7754698318497</v>
      </c>
      <c r="O6810" s="3">
        <v>5.22442304197709</v>
      </c>
      <c r="P6810" s="3">
        <v>63.0831643002028</v>
      </c>
      <c r="Q6810" s="3">
        <v>6.35503719349802</v>
      </c>
      <c r="R6810" s="3">
        <v>62.4083769633508</v>
      </c>
      <c r="S6810" s="3">
        <v>20.4597462034533</v>
      </c>
      <c r="T6810" s="3">
        <v>77.0531400966183</v>
      </c>
      <c r="U6810" s="3"/>
      <c r="V6810" s="3"/>
      <c r="W6810" s="3"/>
      <c r="X6810" s="3"/>
      <c r="Y6810" s="3"/>
      <c r="Z6810" s="3"/>
      <c r="AA6810" s="3">
        <v>0.139702985082399</v>
      </c>
      <c r="AB6810" s="3">
        <v>0.0817104433117643</v>
      </c>
      <c r="AC6810" s="3">
        <v>-15.26112003022</v>
      </c>
      <c r="AD6810" s="3"/>
      <c r="AE6810" s="5">
        <v>3</v>
      </c>
      <c r="AF6810" s="3">
        <v>0.534085407007478</v>
      </c>
      <c r="AG6810" s="3">
        <v>10.9851301711333</v>
      </c>
      <c r="AH6810" s="3"/>
      <c r="AI6810" s="3"/>
      <c r="AJ6810" s="3"/>
      <c r="AK6810" s="3"/>
      <c r="AL6810" s="3"/>
      <c r="AM6810" s="3"/>
      <c r="AN6810" s="5" t="s">
        <v>46</v>
      </c>
      <c r="AO6810" s="1"/>
      <c r="AP6810" s="1"/>
      <c r="AQ6810" s="1"/>
    </row>
    <row r="6811" spans="1:43">
      <c r="A6811" s="1" t="s">
        <v>16799</v>
      </c>
      <c r="B6811" s="1" t="s">
        <v>16800</v>
      </c>
      <c r="C6811" s="3">
        <v>2.79452054794521</v>
      </c>
      <c r="D6811" s="4">
        <v>43217</v>
      </c>
      <c r="E6811" s="3">
        <v>1.9295316869</v>
      </c>
      <c r="F6811" s="5" t="s">
        <v>2328</v>
      </c>
      <c r="G6811" s="5">
        <v>223</v>
      </c>
      <c r="H6811" s="5" t="s">
        <v>60</v>
      </c>
      <c r="I6811" s="3">
        <v>10.2940246601328</v>
      </c>
      <c r="J6811" s="3">
        <v>19.5436507936508</v>
      </c>
      <c r="K6811" s="3">
        <v>3.71625639196099</v>
      </c>
      <c r="L6811" s="3">
        <v>16.9702780441035</v>
      </c>
      <c r="M6811" s="3">
        <v>4.40533907942778</v>
      </c>
      <c r="N6811" s="3">
        <v>23.7388724035608</v>
      </c>
      <c r="O6811" s="3">
        <v>18.4423168330278</v>
      </c>
      <c r="P6811" s="3">
        <v>15.7200811359026</v>
      </c>
      <c r="Q6811" s="3">
        <v>27.3211678832117</v>
      </c>
      <c r="R6811" s="3">
        <v>11.3089005235602</v>
      </c>
      <c r="S6811" s="3">
        <v>60.3216911764706</v>
      </c>
      <c r="T6811" s="3">
        <v>16.1835748792271</v>
      </c>
      <c r="U6811" s="3">
        <v>98.9847136664385</v>
      </c>
      <c r="V6811" s="3">
        <v>24.7877758913413</v>
      </c>
      <c r="W6811" s="3"/>
      <c r="X6811" s="3"/>
      <c r="Y6811" s="3"/>
      <c r="Z6811" s="3"/>
      <c r="AA6811" s="3">
        <v>0.290535821605194</v>
      </c>
      <c r="AB6811" s="3">
        <v>0.206638392161163</v>
      </c>
      <c r="AC6811" s="3">
        <v>-19.8480151984802</v>
      </c>
      <c r="AD6811" s="3"/>
      <c r="AE6811" s="5">
        <v>3</v>
      </c>
      <c r="AF6811" s="3">
        <v>1.63972812117156</v>
      </c>
      <c r="AG6811" s="3">
        <v>47.9165555591112</v>
      </c>
      <c r="AH6811" s="3">
        <v>44.3341744828577</v>
      </c>
      <c r="AI6811" s="3"/>
      <c r="AJ6811" s="3"/>
      <c r="AK6811" s="3"/>
      <c r="AL6811" s="3"/>
      <c r="AM6811" s="3"/>
      <c r="AN6811" s="5" t="s">
        <v>46</v>
      </c>
      <c r="AO6811" s="1"/>
      <c r="AP6811" s="1"/>
      <c r="AQ6811" s="1"/>
    </row>
    <row r="6812" spans="1:43">
      <c r="A6812" s="1" t="s">
        <v>16801</v>
      </c>
      <c r="B6812" s="1" t="s">
        <v>16802</v>
      </c>
      <c r="C6812" s="3">
        <v>1.81917808219178</v>
      </c>
      <c r="D6812" s="4">
        <v>43573</v>
      </c>
      <c r="E6812" s="3">
        <v>41.9082250959</v>
      </c>
      <c r="F6812" s="5" t="s">
        <v>8887</v>
      </c>
      <c r="G6812" s="5">
        <v>665</v>
      </c>
      <c r="H6812" s="5" t="s">
        <v>60</v>
      </c>
      <c r="I6812" s="3">
        <v>7.36628088833281</v>
      </c>
      <c r="J6812" s="3">
        <v>47.4206349206349</v>
      </c>
      <c r="K6812" s="3">
        <v>3.32630945213726</v>
      </c>
      <c r="L6812" s="3">
        <v>34.0364333652924</v>
      </c>
      <c r="M6812" s="3">
        <v>3.52887950535363</v>
      </c>
      <c r="N6812" s="3">
        <v>36.8941641938675</v>
      </c>
      <c r="O6812" s="3">
        <v>4.8358360906083</v>
      </c>
      <c r="P6812" s="3">
        <v>64.1987829614604</v>
      </c>
      <c r="Q6812" s="3">
        <v>-12.3169277929155</v>
      </c>
      <c r="R6812" s="3">
        <v>94.1361256544503</v>
      </c>
      <c r="S6812" s="3">
        <v>51.6568483063328</v>
      </c>
      <c r="T6812" s="3">
        <v>29.1062801932367</v>
      </c>
      <c r="U6812" s="3"/>
      <c r="V6812" s="3"/>
      <c r="W6812" s="3"/>
      <c r="X6812" s="3"/>
      <c r="Y6812" s="3"/>
      <c r="Z6812" s="3"/>
      <c r="AA6812" s="3">
        <v>0.179129633344947</v>
      </c>
      <c r="AB6812" s="3">
        <v>0.344581708735227</v>
      </c>
      <c r="AC6812" s="3">
        <v>-26.3989224929595</v>
      </c>
      <c r="AD6812" s="3"/>
      <c r="AE6812" s="5">
        <v>2</v>
      </c>
      <c r="AF6812" s="3">
        <v>3.45006577769726</v>
      </c>
      <c r="AG6812" s="3">
        <v>70.1082539732848</v>
      </c>
      <c r="AH6812" s="3"/>
      <c r="AI6812" s="3"/>
      <c r="AJ6812" s="3"/>
      <c r="AK6812" s="3"/>
      <c r="AL6812" s="3"/>
      <c r="AM6812" s="3"/>
      <c r="AN6812" s="5" t="s">
        <v>46</v>
      </c>
      <c r="AO6812" s="1"/>
      <c r="AP6812" s="1"/>
      <c r="AQ6812" s="1"/>
    </row>
    <row r="6813" spans="1:43">
      <c r="A6813" s="1" t="s">
        <v>16803</v>
      </c>
      <c r="B6813" s="1" t="s">
        <v>16804</v>
      </c>
      <c r="C6813" s="3">
        <v>0.619178082191781</v>
      </c>
      <c r="D6813" s="4">
        <v>44011</v>
      </c>
      <c r="E6813" s="3">
        <v>1.474656665</v>
      </c>
      <c r="F6813" s="5" t="s">
        <v>16805</v>
      </c>
      <c r="G6813" s="5">
        <v>227</v>
      </c>
      <c r="H6813" s="5" t="s">
        <v>60</v>
      </c>
      <c r="I6813" s="3">
        <v>9.49827304126523</v>
      </c>
      <c r="J6813" s="3">
        <v>24.8015873015873</v>
      </c>
      <c r="K6813" s="3">
        <v>3.60337117303062</v>
      </c>
      <c r="L6813" s="3">
        <v>21.5723873441994</v>
      </c>
      <c r="M6813" s="3">
        <v>3.74612469858768</v>
      </c>
      <c r="N6813" s="3">
        <v>33.5311572700297</v>
      </c>
      <c r="O6813" s="3">
        <v>15.7363819771352</v>
      </c>
      <c r="P6813" s="3">
        <v>26.369168356998</v>
      </c>
      <c r="Q6813" s="3">
        <v>19.6801112656468</v>
      </c>
      <c r="R6813" s="3">
        <v>34.9738219895288</v>
      </c>
      <c r="S6813" s="3"/>
      <c r="T6813" s="3"/>
      <c r="U6813" s="3"/>
      <c r="V6813" s="3"/>
      <c r="W6813" s="3"/>
      <c r="X6813" s="3"/>
      <c r="Y6813" s="3"/>
      <c r="Z6813" s="3"/>
      <c r="AA6813" s="3">
        <v>0.20873803188398</v>
      </c>
      <c r="AB6813" s="3">
        <v>0.34824237724152</v>
      </c>
      <c r="AC6813" s="3">
        <v>-6.31833575229803</v>
      </c>
      <c r="AD6813" s="3"/>
      <c r="AE6813" s="5">
        <v>1</v>
      </c>
      <c r="AF6813" s="3">
        <v>1.83351894636112</v>
      </c>
      <c r="AG6813" s="3"/>
      <c r="AH6813" s="3"/>
      <c r="AI6813" s="3"/>
      <c r="AJ6813" s="3"/>
      <c r="AK6813" s="3"/>
      <c r="AL6813" s="3"/>
      <c r="AM6813" s="3"/>
      <c r="AN6813" s="5" t="s">
        <v>46</v>
      </c>
      <c r="AO6813" s="1"/>
      <c r="AP6813" s="1"/>
      <c r="AQ6813" s="1"/>
    </row>
    <row r="6814" spans="1:43">
      <c r="A6814" s="1" t="s">
        <v>16806</v>
      </c>
      <c r="B6814" s="1" t="s">
        <v>16807</v>
      </c>
      <c r="C6814" s="3">
        <v>5.62465753424657</v>
      </c>
      <c r="D6814" s="4">
        <v>42184</v>
      </c>
      <c r="E6814" s="3">
        <v>10.5066289157</v>
      </c>
      <c r="F6814" s="5" t="s">
        <v>270</v>
      </c>
      <c r="G6814" s="5">
        <v>2043</v>
      </c>
      <c r="H6814" s="5" t="s">
        <v>60</v>
      </c>
      <c r="I6814" s="3">
        <v>-7.62392501690984</v>
      </c>
      <c r="J6814" s="3">
        <v>98.8095238095238</v>
      </c>
      <c r="K6814" s="3">
        <v>-1.6663238016869</v>
      </c>
      <c r="L6814" s="3">
        <v>98.56184084372</v>
      </c>
      <c r="M6814" s="3">
        <v>-7.96187542119958</v>
      </c>
      <c r="N6814" s="3">
        <v>96.9337289812067</v>
      </c>
      <c r="O6814" s="3">
        <v>-14.9087672452158</v>
      </c>
      <c r="P6814" s="3">
        <v>99.1886409736308</v>
      </c>
      <c r="Q6814" s="3">
        <v>-23.3483001924311</v>
      </c>
      <c r="R6814" s="3">
        <v>99.8952879581152</v>
      </c>
      <c r="S6814" s="3">
        <v>-11.9786391676641</v>
      </c>
      <c r="T6814" s="3">
        <v>99.5169082125604</v>
      </c>
      <c r="U6814" s="3">
        <v>64.998274076631</v>
      </c>
      <c r="V6814" s="3">
        <v>56.8760611205433</v>
      </c>
      <c r="W6814" s="3">
        <v>36.7276887871853</v>
      </c>
      <c r="X6814" s="3">
        <v>59.5454545454545</v>
      </c>
      <c r="Y6814" s="3">
        <v>21.0433021017979</v>
      </c>
      <c r="Z6814" s="3">
        <v>88.9967637540453</v>
      </c>
      <c r="AA6814" s="3">
        <v>-0.056168817682208</v>
      </c>
      <c r="AB6814" s="3">
        <v>0.0901607530269789</v>
      </c>
      <c r="AC6814" s="3">
        <v>-37.4696987186887</v>
      </c>
      <c r="AD6814" s="3">
        <v>0.2927517785962</v>
      </c>
      <c r="AE6814" s="5">
        <v>3</v>
      </c>
      <c r="AF6814" s="3">
        <v>1.03565816164032</v>
      </c>
      <c r="AG6814" s="3">
        <v>-2.66894013121595</v>
      </c>
      <c r="AH6814" s="3">
        <v>33.8457307134551</v>
      </c>
      <c r="AI6814" s="3">
        <v>9.79567155378767</v>
      </c>
      <c r="AJ6814" s="3">
        <v>8.06723846719335</v>
      </c>
      <c r="AK6814" s="3"/>
      <c r="AL6814" s="3"/>
      <c r="AM6814" s="3"/>
      <c r="AN6814" s="5" t="s">
        <v>46</v>
      </c>
      <c r="AO6814" s="1"/>
      <c r="AP6814" s="1"/>
      <c r="AQ6814" s="1"/>
    </row>
    <row r="6815" spans="1:43">
      <c r="A6815" s="1" t="s">
        <v>16808</v>
      </c>
      <c r="B6815" s="1" t="s">
        <v>16809</v>
      </c>
      <c r="C6815" s="3">
        <v>0.542465753424658</v>
      </c>
      <c r="D6815" s="4">
        <v>44039</v>
      </c>
      <c r="E6815" s="3">
        <v>1.2827045464</v>
      </c>
      <c r="F6815" s="5" t="s">
        <v>16681</v>
      </c>
      <c r="G6815" s="5">
        <v>199</v>
      </c>
      <c r="H6815" s="5" t="s">
        <v>60</v>
      </c>
      <c r="I6815" s="3">
        <v>5.30957192724601</v>
      </c>
      <c r="J6815" s="3">
        <v>56.1507936507937</v>
      </c>
      <c r="K6815" s="3">
        <v>2.85304144984748</v>
      </c>
      <c r="L6815" s="3">
        <v>41.5148609779482</v>
      </c>
      <c r="M6815" s="3">
        <v>2.21112696148361</v>
      </c>
      <c r="N6815" s="3">
        <v>49.5548961424332</v>
      </c>
      <c r="O6815" s="3">
        <v>11.074508284081</v>
      </c>
      <c r="P6815" s="3">
        <v>49.4929006085193</v>
      </c>
      <c r="Q6815" s="3">
        <v>14.5712572456526</v>
      </c>
      <c r="R6815" s="3">
        <v>47.3298429319372</v>
      </c>
      <c r="S6815" s="3"/>
      <c r="T6815" s="3"/>
      <c r="U6815" s="3"/>
      <c r="V6815" s="3"/>
      <c r="W6815" s="3"/>
      <c r="X6815" s="3"/>
      <c r="Y6815" s="3"/>
      <c r="Z6815" s="3"/>
      <c r="AA6815" s="3">
        <v>0.130129246100961</v>
      </c>
      <c r="AB6815" s="3">
        <v>0.19343118888908</v>
      </c>
      <c r="AC6815" s="3">
        <v>-5.00787091696182</v>
      </c>
      <c r="AD6815" s="3"/>
      <c r="AE6815" s="5">
        <v>1</v>
      </c>
      <c r="AF6815" s="3">
        <v>1.37047485796541</v>
      </c>
      <c r="AG6815" s="3"/>
      <c r="AH6815" s="3"/>
      <c r="AI6815" s="3"/>
      <c r="AJ6815" s="3"/>
      <c r="AK6815" s="3"/>
      <c r="AL6815" s="3"/>
      <c r="AM6815" s="3"/>
      <c r="AN6815" s="5" t="s">
        <v>46</v>
      </c>
      <c r="AO6815" s="1"/>
      <c r="AP6815" s="1"/>
      <c r="AQ6815" s="1"/>
    </row>
    <row r="6816" spans="1:43">
      <c r="A6816" s="1" t="s">
        <v>16810</v>
      </c>
      <c r="B6816" s="1" t="s">
        <v>16811</v>
      </c>
      <c r="C6816" s="3">
        <v>2.66027397260274</v>
      </c>
      <c r="D6816" s="4">
        <v>43266</v>
      </c>
      <c r="E6816" s="3">
        <v>1.3560531569</v>
      </c>
      <c r="F6816" s="5" t="s">
        <v>7726</v>
      </c>
      <c r="G6816" s="5">
        <v>972</v>
      </c>
      <c r="H6816" s="5" t="s">
        <v>60</v>
      </c>
      <c r="I6816" s="3">
        <v>9.53255524616388</v>
      </c>
      <c r="J6816" s="3">
        <v>24.5039682539683</v>
      </c>
      <c r="K6816" s="3">
        <v>3.51623740201568</v>
      </c>
      <c r="L6816" s="3">
        <v>25.0239693192713</v>
      </c>
      <c r="M6816" s="3">
        <v>3.89435234616465</v>
      </c>
      <c r="N6816" s="3">
        <v>32.2453016815035</v>
      </c>
      <c r="O6816" s="3">
        <v>17.384126984127</v>
      </c>
      <c r="P6816" s="3">
        <v>18.762677484787</v>
      </c>
      <c r="Q6816" s="3">
        <v>22.8030554633012</v>
      </c>
      <c r="R6816" s="3">
        <v>20.1047120418848</v>
      </c>
      <c r="S6816" s="3">
        <v>60.5836880048641</v>
      </c>
      <c r="T6816" s="3">
        <v>15.7004830917874</v>
      </c>
      <c r="U6816" s="3">
        <v>103.231834670771</v>
      </c>
      <c r="V6816" s="3">
        <v>22.5806451612903</v>
      </c>
      <c r="W6816" s="3"/>
      <c r="X6816" s="3"/>
      <c r="Y6816" s="3"/>
      <c r="Z6816" s="3"/>
      <c r="AA6816" s="3">
        <v>0.2959481289141</v>
      </c>
      <c r="AB6816" s="3">
        <v>0.238259903226041</v>
      </c>
      <c r="AC6816" s="3">
        <v>-16.63</v>
      </c>
      <c r="AD6816" s="3"/>
      <c r="AE6816" s="5">
        <v>3</v>
      </c>
      <c r="AF6816" s="3">
        <v>2.04468400180919</v>
      </c>
      <c r="AG6816" s="3">
        <v>48.2454516206811</v>
      </c>
      <c r="AH6816" s="3">
        <v>45.74104119239</v>
      </c>
      <c r="AI6816" s="3"/>
      <c r="AJ6816" s="3"/>
      <c r="AK6816" s="3"/>
      <c r="AL6816" s="3"/>
      <c r="AM6816" s="3"/>
      <c r="AN6816" s="5" t="s">
        <v>46</v>
      </c>
      <c r="AO6816" s="1"/>
      <c r="AP6816" s="1"/>
      <c r="AQ6816" s="1"/>
    </row>
    <row r="6817" spans="1:43">
      <c r="A6817" s="1" t="s">
        <v>16812</v>
      </c>
      <c r="B6817" s="1" t="s">
        <v>16813</v>
      </c>
      <c r="C6817" s="3">
        <v>1.9013698630137</v>
      </c>
      <c r="D6817" s="4">
        <v>43543</v>
      </c>
      <c r="E6817" s="3">
        <v>3.3680390123</v>
      </c>
      <c r="F6817" s="5" t="s">
        <v>8050</v>
      </c>
      <c r="G6817" s="5">
        <v>695</v>
      </c>
      <c r="H6817" s="5" t="s">
        <v>60</v>
      </c>
      <c r="I6817" s="3">
        <v>9.74184782608696</v>
      </c>
      <c r="J6817" s="3">
        <v>22.9166666666667</v>
      </c>
      <c r="K6817" s="3">
        <v>3.53800794769901</v>
      </c>
      <c r="L6817" s="3">
        <v>24.1610738255034</v>
      </c>
      <c r="M6817" s="3">
        <v>3.93103004567972</v>
      </c>
      <c r="N6817" s="3">
        <v>31.3550939663699</v>
      </c>
      <c r="O6817" s="3">
        <v>17.5092747508547</v>
      </c>
      <c r="P6817" s="3">
        <v>18.1541582150101</v>
      </c>
      <c r="Q6817" s="3">
        <v>24.7798547813997</v>
      </c>
      <c r="R6817" s="3">
        <v>14.9738219895288</v>
      </c>
      <c r="S6817" s="3">
        <v>58.2174338883448</v>
      </c>
      <c r="T6817" s="3">
        <v>20.5314009661836</v>
      </c>
      <c r="U6817" s="3"/>
      <c r="V6817" s="3"/>
      <c r="W6817" s="3"/>
      <c r="X6817" s="3"/>
      <c r="Y6817" s="3"/>
      <c r="Z6817" s="3"/>
      <c r="AA6817" s="3">
        <v>0.275617151846988</v>
      </c>
      <c r="AB6817" s="3">
        <v>0.273072008266118</v>
      </c>
      <c r="AC6817" s="3">
        <v>-15.474239941744</v>
      </c>
      <c r="AD6817" s="3"/>
      <c r="AE6817" s="5">
        <v>3</v>
      </c>
      <c r="AF6817" s="3">
        <v>2.06210002798718</v>
      </c>
      <c r="AG6817" s="3">
        <v>46.5248975654754</v>
      </c>
      <c r="AH6817" s="3"/>
      <c r="AI6817" s="3"/>
      <c r="AJ6817" s="3"/>
      <c r="AK6817" s="3"/>
      <c r="AL6817" s="3"/>
      <c r="AM6817" s="3"/>
      <c r="AN6817" s="5" t="s">
        <v>46</v>
      </c>
      <c r="AO6817" s="1"/>
      <c r="AP6817" s="1"/>
      <c r="AQ6817" s="1"/>
    </row>
    <row r="6818" spans="1:43">
      <c r="A6818" s="1" t="s">
        <v>16814</v>
      </c>
      <c r="B6818" s="1" t="s">
        <v>16815</v>
      </c>
      <c r="C6818" s="3">
        <v>2.68219178082192</v>
      </c>
      <c r="D6818" s="4">
        <v>43258</v>
      </c>
      <c r="E6818" s="3">
        <v>2.9484221213</v>
      </c>
      <c r="F6818" s="5" t="s">
        <v>14444</v>
      </c>
      <c r="G6818" s="5">
        <v>967</v>
      </c>
      <c r="H6818" s="5" t="s">
        <v>60</v>
      </c>
      <c r="I6818" s="3">
        <v>8.07168752992681</v>
      </c>
      <c r="J6818" s="3">
        <v>41.468253968254</v>
      </c>
      <c r="K6818" s="3">
        <v>4.00921658986176</v>
      </c>
      <c r="L6818" s="3">
        <v>12.9434324065197</v>
      </c>
      <c r="M6818" s="3">
        <v>3.63397835355855</v>
      </c>
      <c r="N6818" s="3">
        <v>34.8170128585559</v>
      </c>
      <c r="O6818" s="3">
        <v>12.6006699451215</v>
      </c>
      <c r="P6818" s="3">
        <v>43.6105476673428</v>
      </c>
      <c r="Q6818" s="3">
        <v>16.7097584398316</v>
      </c>
      <c r="R6818" s="3">
        <v>42.9319371727749</v>
      </c>
      <c r="S6818" s="3">
        <v>49.3854009077156</v>
      </c>
      <c r="T6818" s="3">
        <v>33.3333333333333</v>
      </c>
      <c r="U6818" s="3">
        <v>79.9840510366826</v>
      </c>
      <c r="V6818" s="3">
        <v>42.1052631578947</v>
      </c>
      <c r="W6818" s="3"/>
      <c r="X6818" s="3"/>
      <c r="Y6818" s="3"/>
      <c r="Z6818" s="3"/>
      <c r="AA6818" s="3">
        <v>0.301854059118548</v>
      </c>
      <c r="AB6818" s="3">
        <v>0.196626438320429</v>
      </c>
      <c r="AC6818" s="3">
        <v>-18.8</v>
      </c>
      <c r="AD6818" s="3"/>
      <c r="AE6818" s="5">
        <v>3</v>
      </c>
      <c r="AF6818" s="3">
        <v>1.6206159769119</v>
      </c>
      <c r="AG6818" s="3">
        <v>36.0698057457344</v>
      </c>
      <c r="AH6818" s="3">
        <v>37.0194173391607</v>
      </c>
      <c r="AI6818" s="3"/>
      <c r="AJ6818" s="3"/>
      <c r="AK6818" s="3"/>
      <c r="AL6818" s="3"/>
      <c r="AM6818" s="3"/>
      <c r="AN6818" s="5" t="s">
        <v>46</v>
      </c>
      <c r="AO6818" s="1"/>
      <c r="AP6818" s="1"/>
      <c r="AQ6818" s="1"/>
    </row>
    <row r="6819" spans="1:43">
      <c r="A6819" s="1" t="s">
        <v>16816</v>
      </c>
      <c r="B6819" s="1" t="s">
        <v>16817</v>
      </c>
      <c r="C6819" s="3">
        <v>3.52602739726027</v>
      </c>
      <c r="D6819" s="4">
        <v>42950</v>
      </c>
      <c r="E6819" s="3">
        <v>44.4070313123</v>
      </c>
      <c r="F6819" s="5" t="s">
        <v>2294</v>
      </c>
      <c r="G6819" s="5">
        <v>580</v>
      </c>
      <c r="H6819" s="5" t="s">
        <v>60</v>
      </c>
      <c r="I6819" s="3">
        <v>8.00626406968776</v>
      </c>
      <c r="J6819" s="3">
        <v>41.9642857142857</v>
      </c>
      <c r="K6819" s="3">
        <v>-0.415124988719444</v>
      </c>
      <c r="L6819" s="3">
        <v>91.7545541706615</v>
      </c>
      <c r="M6819" s="3">
        <v>-2.80102175636396</v>
      </c>
      <c r="N6819" s="3">
        <v>83.2838773491593</v>
      </c>
      <c r="O6819" s="3">
        <v>26.143118427069</v>
      </c>
      <c r="P6819" s="3">
        <v>2.33265720081136</v>
      </c>
      <c r="Q6819" s="3">
        <v>24.7033563114476</v>
      </c>
      <c r="R6819" s="3">
        <v>15.2879581151832</v>
      </c>
      <c r="S6819" s="3">
        <v>55.8175656594182</v>
      </c>
      <c r="T6819" s="3">
        <v>22.8260869565217</v>
      </c>
      <c r="U6819" s="3">
        <v>95.2406227883935</v>
      </c>
      <c r="V6819" s="3">
        <v>27.6740237691002</v>
      </c>
      <c r="W6819" s="3">
        <v>31.7769285884882</v>
      </c>
      <c r="X6819" s="3">
        <v>67.7272727272727</v>
      </c>
      <c r="Y6819" s="3"/>
      <c r="Z6819" s="3"/>
      <c r="AA6819" s="3">
        <v>0.166944635752693</v>
      </c>
      <c r="AB6819" s="3">
        <v>0.0638707712171483</v>
      </c>
      <c r="AC6819" s="3">
        <v>-41.7924627889792</v>
      </c>
      <c r="AD6819" s="3">
        <v>0.230087412681562</v>
      </c>
      <c r="AE6819" s="5">
        <v>6</v>
      </c>
      <c r="AF6819" s="3">
        <v>0.718536601692764</v>
      </c>
      <c r="AG6819" s="3">
        <v>40.772903470644</v>
      </c>
      <c r="AH6819" s="3">
        <v>37.5897199591259</v>
      </c>
      <c r="AI6819" s="3">
        <v>7.24069045544571</v>
      </c>
      <c r="AJ6819" s="3"/>
      <c r="AK6819" s="3"/>
      <c r="AL6819" s="3"/>
      <c r="AM6819" s="3"/>
      <c r="AN6819" s="5" t="s">
        <v>46</v>
      </c>
      <c r="AO6819" s="1"/>
      <c r="AP6819" s="1"/>
      <c r="AQ6819" s="1"/>
    </row>
    <row r="6820" spans="1:43">
      <c r="A6820" s="1" t="s">
        <v>16818</v>
      </c>
      <c r="B6820" s="1" t="s">
        <v>16819</v>
      </c>
      <c r="C6820" s="3">
        <v>1.76438356164384</v>
      </c>
      <c r="D6820" s="4">
        <v>43593</v>
      </c>
      <c r="E6820" s="3">
        <v>105.5426781471</v>
      </c>
      <c r="F6820" s="5" t="s">
        <v>9607</v>
      </c>
      <c r="G6820" s="5">
        <v>645</v>
      </c>
      <c r="H6820" s="5" t="s">
        <v>60</v>
      </c>
      <c r="I6820" s="3">
        <v>-2.85768899933098</v>
      </c>
      <c r="J6820" s="3">
        <v>88.6904761904762</v>
      </c>
      <c r="K6820" s="3">
        <v>1.37136588041689</v>
      </c>
      <c r="L6820" s="3">
        <v>65.5800575263662</v>
      </c>
      <c r="M6820" s="3">
        <v>-5.25285481239805</v>
      </c>
      <c r="N6820" s="3">
        <v>91.1968348170129</v>
      </c>
      <c r="O6820" s="3">
        <v>-9.75761342448727</v>
      </c>
      <c r="P6820" s="3">
        <v>96.6531440162272</v>
      </c>
      <c r="Q6820" s="3">
        <v>-13.8607568117293</v>
      </c>
      <c r="R6820" s="3">
        <v>96.1256544502618</v>
      </c>
      <c r="S6820" s="3">
        <v>13.1407580564368</v>
      </c>
      <c r="T6820" s="3">
        <v>84.2995169082126</v>
      </c>
      <c r="U6820" s="3"/>
      <c r="V6820" s="3"/>
      <c r="W6820" s="3"/>
      <c r="X6820" s="3"/>
      <c r="Y6820" s="3"/>
      <c r="Z6820" s="3"/>
      <c r="AA6820" s="3">
        <v>0.0438382903014419</v>
      </c>
      <c r="AB6820" s="3">
        <v>0.266024128329789</v>
      </c>
      <c r="AC6820" s="3">
        <v>-34.8632892684128</v>
      </c>
      <c r="AD6820" s="3"/>
      <c r="AE6820" s="5">
        <v>2</v>
      </c>
      <c r="AF6820" s="3">
        <v>4.0344720710195</v>
      </c>
      <c r="AG6820" s="3">
        <v>41.385839029763</v>
      </c>
      <c r="AH6820" s="3"/>
      <c r="AI6820" s="3"/>
      <c r="AJ6820" s="3"/>
      <c r="AK6820" s="3"/>
      <c r="AL6820" s="3"/>
      <c r="AM6820" s="3"/>
      <c r="AN6820" s="5" t="s">
        <v>46</v>
      </c>
      <c r="AO6820" s="1"/>
      <c r="AP6820" s="1"/>
      <c r="AQ6820" s="1"/>
    </row>
    <row r="6821" spans="1:43">
      <c r="A6821" s="1" t="s">
        <v>16820</v>
      </c>
      <c r="B6821" s="1" t="s">
        <v>16821</v>
      </c>
      <c r="C6821" s="3">
        <v>5.77534246575342</v>
      </c>
      <c r="D6821" s="4">
        <v>42129</v>
      </c>
      <c r="E6821" s="3">
        <v>54.032265399</v>
      </c>
      <c r="F6821" s="5" t="s">
        <v>1520</v>
      </c>
      <c r="G6821" s="5">
        <v>1575</v>
      </c>
      <c r="H6821" s="5" t="s">
        <v>60</v>
      </c>
      <c r="I6821" s="3">
        <v>1.51136571393746</v>
      </c>
      <c r="J6821" s="3">
        <v>73.9087301587302</v>
      </c>
      <c r="K6821" s="3">
        <v>0.927047988366438</v>
      </c>
      <c r="L6821" s="3">
        <v>71.3326941514861</v>
      </c>
      <c r="M6821" s="3">
        <v>-1.42912092789302</v>
      </c>
      <c r="N6821" s="3">
        <v>72.106824925816</v>
      </c>
      <c r="O6821" s="3">
        <v>1.97747030733439</v>
      </c>
      <c r="P6821" s="3">
        <v>73.5294117647059</v>
      </c>
      <c r="Q6821" s="3">
        <v>-3.08090652547058</v>
      </c>
      <c r="R6821" s="3">
        <v>80.1047120418848</v>
      </c>
      <c r="S6821" s="3">
        <v>22.8075349283002</v>
      </c>
      <c r="T6821" s="3">
        <v>71.0144927536232</v>
      </c>
      <c r="U6821" s="3">
        <v>55.6947235593775</v>
      </c>
      <c r="V6821" s="3">
        <v>64.3463497453311</v>
      </c>
      <c r="W6821" s="3">
        <v>22.5815947308386</v>
      </c>
      <c r="X6821" s="3">
        <v>76.3636363636364</v>
      </c>
      <c r="Y6821" s="3">
        <v>22.1142919980939</v>
      </c>
      <c r="Z6821" s="3">
        <v>86.4077669902913</v>
      </c>
      <c r="AA6821" s="3">
        <v>0.115005156262382</v>
      </c>
      <c r="AB6821" s="3">
        <v>0.0599074581757633</v>
      </c>
      <c r="AC6821" s="3">
        <v>-35.1252965840023</v>
      </c>
      <c r="AD6821" s="3">
        <v>0.199550135135755</v>
      </c>
      <c r="AE6821" s="5">
        <v>7</v>
      </c>
      <c r="AF6821" s="3">
        <v>0.487875325361911</v>
      </c>
      <c r="AG6821" s="3">
        <v>20.4110766318308</v>
      </c>
      <c r="AH6821" s="3">
        <v>26.2087203232868</v>
      </c>
      <c r="AI6821" s="3">
        <v>4.55325377613782</v>
      </c>
      <c r="AJ6821" s="3">
        <v>3.87476881723234</v>
      </c>
      <c r="AK6821" s="3"/>
      <c r="AL6821" s="3"/>
      <c r="AM6821" s="3"/>
      <c r="AN6821" s="5" t="s">
        <v>46</v>
      </c>
      <c r="AO6821" s="1"/>
      <c r="AP6821" s="1"/>
      <c r="AQ6821" s="1"/>
    </row>
    <row r="6822" spans="1:43">
      <c r="A6822" s="1" t="s">
        <v>16822</v>
      </c>
      <c r="B6822" s="1" t="s">
        <v>16823</v>
      </c>
      <c r="C6822" s="3">
        <v>5.75342465753425</v>
      </c>
      <c r="D6822" s="4">
        <v>42137</v>
      </c>
      <c r="E6822" s="3">
        <v>5.4675898673</v>
      </c>
      <c r="F6822" s="5" t="s">
        <v>1917</v>
      </c>
      <c r="G6822" s="5">
        <v>2101</v>
      </c>
      <c r="H6822" s="5" t="s">
        <v>60</v>
      </c>
      <c r="I6822" s="3">
        <v>1.79625016389143</v>
      </c>
      <c r="J6822" s="3">
        <v>71.1309523809524</v>
      </c>
      <c r="K6822" s="3">
        <v>0.995121951219497</v>
      </c>
      <c r="L6822" s="3">
        <v>70.0862895493768</v>
      </c>
      <c r="M6822" s="3">
        <v>-1.13332484400866</v>
      </c>
      <c r="N6822" s="3">
        <v>68.5459940652819</v>
      </c>
      <c r="O6822" s="3">
        <v>2.67125099180111</v>
      </c>
      <c r="P6822" s="3">
        <v>71.3995943204868</v>
      </c>
      <c r="Q6822" s="3">
        <v>-0.950436945844237</v>
      </c>
      <c r="R6822" s="3">
        <v>75.2879581151832</v>
      </c>
      <c r="S6822" s="3">
        <v>30.1592623637888</v>
      </c>
      <c r="T6822" s="3">
        <v>57.487922705314</v>
      </c>
      <c r="U6822" s="3">
        <v>70.058044025846</v>
      </c>
      <c r="V6822" s="3">
        <v>52.2920203735144</v>
      </c>
      <c r="W6822" s="3">
        <v>34.3136406885218</v>
      </c>
      <c r="X6822" s="3">
        <v>64.5454545454545</v>
      </c>
      <c r="Y6822" s="3">
        <v>39.4599522789875</v>
      </c>
      <c r="Z6822" s="3">
        <v>76.3754045307443</v>
      </c>
      <c r="AA6822" s="3">
        <v>0.150015953646291</v>
      </c>
      <c r="AB6822" s="3">
        <v>0.0878949607096221</v>
      </c>
      <c r="AC6822" s="3">
        <v>-34.9381017881706</v>
      </c>
      <c r="AD6822" s="3">
        <v>0.295194808596392</v>
      </c>
      <c r="AE6822" s="5">
        <v>7</v>
      </c>
      <c r="AF6822" s="3">
        <v>0.759556019913836</v>
      </c>
      <c r="AG6822" s="3">
        <v>27.1902128518493</v>
      </c>
      <c r="AH6822" s="3">
        <v>31.7298943036652</v>
      </c>
      <c r="AI6822" s="3">
        <v>7.78969590883349</v>
      </c>
      <c r="AJ6822" s="3">
        <v>6.98468882150849</v>
      </c>
      <c r="AK6822" s="3"/>
      <c r="AL6822" s="3"/>
      <c r="AM6822" s="3"/>
      <c r="AN6822" s="5" t="s">
        <v>46</v>
      </c>
      <c r="AO6822" s="1"/>
      <c r="AP6822" s="1"/>
      <c r="AQ6822" s="1"/>
    </row>
    <row r="6823" spans="1:43">
      <c r="A6823" s="1" t="s">
        <v>16824</v>
      </c>
      <c r="B6823" s="1" t="s">
        <v>16825</v>
      </c>
      <c r="C6823" s="3">
        <v>2.7972602739726</v>
      </c>
      <c r="D6823" s="4">
        <v>43216</v>
      </c>
      <c r="E6823" s="3">
        <v>7.0015892691</v>
      </c>
      <c r="F6823" s="5" t="s">
        <v>1917</v>
      </c>
      <c r="G6823" s="5">
        <v>1022</v>
      </c>
      <c r="H6823" s="5" t="s">
        <v>60</v>
      </c>
      <c r="I6823" s="3">
        <v>9.95949487729331</v>
      </c>
      <c r="J6823" s="3">
        <v>21.5277777777778</v>
      </c>
      <c r="K6823" s="3">
        <v>3.68456526623231</v>
      </c>
      <c r="L6823" s="3">
        <v>17.5455417066155</v>
      </c>
      <c r="M6823" s="3">
        <v>4.11731528482799</v>
      </c>
      <c r="N6823" s="3">
        <v>29.1790306627102</v>
      </c>
      <c r="O6823" s="3">
        <v>17.0280207937112</v>
      </c>
      <c r="P6823" s="3">
        <v>19.8782961460446</v>
      </c>
      <c r="Q6823" s="3">
        <v>23.1323372465315</v>
      </c>
      <c r="R6823" s="3">
        <v>18.9528795811518</v>
      </c>
      <c r="S6823" s="3">
        <v>63.045398339516</v>
      </c>
      <c r="T6823" s="3">
        <v>11.9565217391304</v>
      </c>
      <c r="U6823" s="3">
        <v>109.653605905735</v>
      </c>
      <c r="V6823" s="3">
        <v>18.5059422750424</v>
      </c>
      <c r="W6823" s="3"/>
      <c r="X6823" s="3"/>
      <c r="Y6823" s="3"/>
      <c r="Z6823" s="3"/>
      <c r="AA6823" s="3">
        <v>0.297252330008492</v>
      </c>
      <c r="AB6823" s="3">
        <v>0.227433082845109</v>
      </c>
      <c r="AC6823" s="3">
        <v>-20.6491712707182</v>
      </c>
      <c r="AD6823" s="3"/>
      <c r="AE6823" s="5">
        <v>2</v>
      </c>
      <c r="AF6823" s="3">
        <v>1.82320865228798</v>
      </c>
      <c r="AG6823" s="3">
        <v>50.8696805343568</v>
      </c>
      <c r="AH6823" s="3">
        <v>48.2484856499227</v>
      </c>
      <c r="AI6823" s="3"/>
      <c r="AJ6823" s="3"/>
      <c r="AK6823" s="3"/>
      <c r="AL6823" s="3"/>
      <c r="AM6823" s="3"/>
      <c r="AN6823" s="5" t="s">
        <v>46</v>
      </c>
      <c r="AO6823" s="1"/>
      <c r="AP6823" s="1"/>
      <c r="AQ6823" s="1"/>
    </row>
    <row r="6824" spans="1:43">
      <c r="A6824" s="1" t="s">
        <v>16826</v>
      </c>
      <c r="B6824" s="1" t="s">
        <v>16827</v>
      </c>
      <c r="C6824" s="3">
        <v>1.47123287671233</v>
      </c>
      <c r="D6824" s="4">
        <v>43700</v>
      </c>
      <c r="E6824" s="3">
        <v>1.0193970861</v>
      </c>
      <c r="F6824" s="5" t="s">
        <v>7737</v>
      </c>
      <c r="G6824" s="5">
        <v>538</v>
      </c>
      <c r="H6824" s="5" t="s">
        <v>60</v>
      </c>
      <c r="I6824" s="3">
        <v>5.17596566523605</v>
      </c>
      <c r="J6824" s="3">
        <v>56.7460317460317</v>
      </c>
      <c r="K6824" s="3">
        <v>1.92147729163202</v>
      </c>
      <c r="L6824" s="3">
        <v>56.4717162032598</v>
      </c>
      <c r="M6824" s="3">
        <v>2.32150313152401</v>
      </c>
      <c r="N6824" s="3">
        <v>48.862512363996</v>
      </c>
      <c r="O6824" s="3">
        <v>4.28085106382979</v>
      </c>
      <c r="P6824" s="3">
        <v>65.8215010141988</v>
      </c>
      <c r="Q6824" s="3">
        <v>11.2594206846454</v>
      </c>
      <c r="R6824" s="3">
        <v>52.6701570680628</v>
      </c>
      <c r="S6824" s="3">
        <v>26.6852770885029</v>
      </c>
      <c r="T6824" s="3">
        <v>64.4927536231884</v>
      </c>
      <c r="U6824" s="3"/>
      <c r="V6824" s="3"/>
      <c r="W6824" s="3"/>
      <c r="X6824" s="3"/>
      <c r="Y6824" s="3"/>
      <c r="Z6824" s="3"/>
      <c r="AA6824" s="3">
        <v>0.17106065497663</v>
      </c>
      <c r="AB6824" s="3">
        <v>0.156811998039073</v>
      </c>
      <c r="AC6824" s="3">
        <v>-18.0175964058405</v>
      </c>
      <c r="AD6824" s="3"/>
      <c r="AE6824" s="5">
        <v>3</v>
      </c>
      <c r="AF6824" s="3">
        <v>1.0684097677343</v>
      </c>
      <c r="AG6824" s="3">
        <v>14.7975204599243</v>
      </c>
      <c r="AH6824" s="3"/>
      <c r="AI6824" s="3"/>
      <c r="AJ6824" s="3"/>
      <c r="AK6824" s="3"/>
      <c r="AL6824" s="3"/>
      <c r="AM6824" s="3"/>
      <c r="AN6824" s="5" t="s">
        <v>46</v>
      </c>
      <c r="AO6824" s="1"/>
      <c r="AP6824" s="1"/>
      <c r="AQ6824" s="1"/>
    </row>
    <row r="6825" spans="1:43">
      <c r="A6825" s="1" t="s">
        <v>16828</v>
      </c>
      <c r="B6825" s="1" t="s">
        <v>16829</v>
      </c>
      <c r="C6825" s="3">
        <v>3.61095890410959</v>
      </c>
      <c r="D6825" s="4">
        <v>42919</v>
      </c>
      <c r="E6825" s="3">
        <v>1.2186676556</v>
      </c>
      <c r="F6825" s="5" t="s">
        <v>5908</v>
      </c>
      <c r="G6825" s="5">
        <v>684</v>
      </c>
      <c r="H6825" s="5" t="s">
        <v>60</v>
      </c>
      <c r="I6825" s="3">
        <v>11.2744543706887</v>
      </c>
      <c r="J6825" s="3">
        <v>16.9642857142857</v>
      </c>
      <c r="K6825" s="3">
        <v>4.8146570089476</v>
      </c>
      <c r="L6825" s="3">
        <v>3.06807286673058</v>
      </c>
      <c r="M6825" s="3">
        <v>5.88615086624341</v>
      </c>
      <c r="N6825" s="3">
        <v>12.0672601384768</v>
      </c>
      <c r="O6825" s="3">
        <v>20.1025265470524</v>
      </c>
      <c r="P6825" s="3">
        <v>9.73630831643002</v>
      </c>
      <c r="Q6825" s="3">
        <v>31.5947843530592</v>
      </c>
      <c r="R6825" s="3">
        <v>5.86387434554974</v>
      </c>
      <c r="S6825" s="3">
        <v>61.2453912331012</v>
      </c>
      <c r="T6825" s="3">
        <v>14.6135265700483</v>
      </c>
      <c r="U6825" s="3">
        <v>99.5740797079404</v>
      </c>
      <c r="V6825" s="3">
        <v>24.4482173174873</v>
      </c>
      <c r="W6825" s="3">
        <v>80.6001651830779</v>
      </c>
      <c r="X6825" s="3">
        <v>18.6363636363636</v>
      </c>
      <c r="Y6825" s="3"/>
      <c r="Z6825" s="3"/>
      <c r="AA6825" s="3">
        <v>0.31305621609683</v>
      </c>
      <c r="AB6825" s="3">
        <v>0.210338129543618</v>
      </c>
      <c r="AC6825" s="3">
        <v>-24.1904925938684</v>
      </c>
      <c r="AD6825" s="3">
        <v>0.898507877677799</v>
      </c>
      <c r="AE6825" s="5">
        <v>3</v>
      </c>
      <c r="AF6825" s="3">
        <v>1.52921144283651</v>
      </c>
      <c r="AG6825" s="3">
        <v>46.0298746421714</v>
      </c>
      <c r="AH6825" s="3">
        <v>47.299857529683</v>
      </c>
      <c r="AI6825" s="3">
        <v>22.2681967859965</v>
      </c>
      <c r="AJ6825" s="3"/>
      <c r="AK6825" s="3"/>
      <c r="AL6825" s="3"/>
      <c r="AM6825" s="3"/>
      <c r="AN6825" s="5" t="s">
        <v>46</v>
      </c>
      <c r="AO6825" s="1"/>
      <c r="AP6825" s="1"/>
      <c r="AQ6825" s="1"/>
    </row>
    <row r="6826" spans="1:43">
      <c r="A6826" s="1" t="s">
        <v>16830</v>
      </c>
      <c r="B6826" s="1" t="s">
        <v>16831</v>
      </c>
      <c r="C6826" s="3">
        <v>3.58082191780822</v>
      </c>
      <c r="D6826" s="4">
        <v>42930</v>
      </c>
      <c r="E6826" s="3">
        <v>1.762269646</v>
      </c>
      <c r="F6826" s="5" t="s">
        <v>16832</v>
      </c>
      <c r="G6826" s="5">
        <v>1308</v>
      </c>
      <c r="H6826" s="5" t="s">
        <v>60</v>
      </c>
      <c r="I6826" s="3">
        <v>-6.80830516658619</v>
      </c>
      <c r="J6826" s="3">
        <v>96.7261904761905</v>
      </c>
      <c r="K6826" s="3">
        <v>2.39502804304988</v>
      </c>
      <c r="L6826" s="3">
        <v>47.7468839884947</v>
      </c>
      <c r="M6826" s="3">
        <v>-14.2004318557094</v>
      </c>
      <c r="N6826" s="3">
        <v>99.7032640949555</v>
      </c>
      <c r="O6826" s="3">
        <v>13.3294186729301</v>
      </c>
      <c r="P6826" s="3">
        <v>41.1764705882353</v>
      </c>
      <c r="Q6826" s="3">
        <v>4.46145519214413</v>
      </c>
      <c r="R6826" s="3">
        <v>65.3403141361257</v>
      </c>
      <c r="S6826" s="3">
        <v>57.8455427035869</v>
      </c>
      <c r="T6826" s="3">
        <v>20.7729468599034</v>
      </c>
      <c r="U6826" s="3">
        <v>89.454494460805</v>
      </c>
      <c r="V6826" s="3">
        <v>34.125636672326</v>
      </c>
      <c r="W6826" s="3">
        <v>71.7300114401932</v>
      </c>
      <c r="X6826" s="3">
        <v>25.9090909090909</v>
      </c>
      <c r="Y6826" s="3"/>
      <c r="Z6826" s="3"/>
      <c r="AA6826" s="3">
        <v>0.163759346586706</v>
      </c>
      <c r="AB6826" s="3">
        <v>0.14272425214589</v>
      </c>
      <c r="AC6826" s="3">
        <v>-32.3163265306122</v>
      </c>
      <c r="AD6826" s="3">
        <v>0.609984473896423</v>
      </c>
      <c r="AE6826" s="5">
        <v>3</v>
      </c>
      <c r="AF6826" s="3">
        <v>1.56542072743207</v>
      </c>
      <c r="AG6826" s="3">
        <v>57.0650276962297</v>
      </c>
      <c r="AH6826" s="3">
        <v>39.90618440586</v>
      </c>
      <c r="AI6826" s="3">
        <v>16.1460894089418</v>
      </c>
      <c r="AJ6826" s="3"/>
      <c r="AK6826" s="3"/>
      <c r="AL6826" s="3"/>
      <c r="AM6826" s="3"/>
      <c r="AN6826" s="5" t="s">
        <v>46</v>
      </c>
      <c r="AO6826" s="1"/>
      <c r="AP6826" s="1"/>
      <c r="AQ6826" s="1"/>
    </row>
    <row r="6827" spans="1:43">
      <c r="A6827" s="1" t="s">
        <v>16833</v>
      </c>
      <c r="B6827" s="1" t="s">
        <v>16834</v>
      </c>
      <c r="C6827" s="3">
        <v>3.54520547945205</v>
      </c>
      <c r="D6827" s="4">
        <v>42943</v>
      </c>
      <c r="E6827" s="3">
        <v>0.5483073995</v>
      </c>
      <c r="F6827" s="5" t="s">
        <v>16832</v>
      </c>
      <c r="G6827" s="5">
        <v>1295</v>
      </c>
      <c r="H6827" s="5" t="s">
        <v>60</v>
      </c>
      <c r="I6827" s="3">
        <v>-7.0342522974102</v>
      </c>
      <c r="J6827" s="3">
        <v>97.4206349206349</v>
      </c>
      <c r="K6827" s="3">
        <v>-0.0269517563561196</v>
      </c>
      <c r="L6827" s="3">
        <v>88.2070949185043</v>
      </c>
      <c r="M6827" s="3">
        <v>-7.65145228215768</v>
      </c>
      <c r="N6827" s="3">
        <v>96.3402571711177</v>
      </c>
      <c r="O6827" s="3">
        <v>-5.92611378814778</v>
      </c>
      <c r="P6827" s="3">
        <v>91.0750507099391</v>
      </c>
      <c r="Q6827" s="3">
        <v>-8.26051112943117</v>
      </c>
      <c r="R6827" s="3">
        <v>90.0523560209424</v>
      </c>
      <c r="S6827" s="3">
        <v>24.4603511911419</v>
      </c>
      <c r="T6827" s="3">
        <v>68.2367149758454</v>
      </c>
      <c r="U6827" s="3">
        <v>48.0771789753826</v>
      </c>
      <c r="V6827" s="3">
        <v>70.4584040747029</v>
      </c>
      <c r="W6827" s="3">
        <v>32.9033799116207</v>
      </c>
      <c r="X6827" s="3">
        <v>66.3636363636364</v>
      </c>
      <c r="Y6827" s="3"/>
      <c r="Z6827" s="3"/>
      <c r="AA6827" s="3">
        <v>0.0953727557335856</v>
      </c>
      <c r="AB6827" s="3">
        <v>0.0900542742239504</v>
      </c>
      <c r="AC6827" s="3">
        <v>-34.1110487941671</v>
      </c>
      <c r="AD6827" s="3">
        <v>0.29101431980617</v>
      </c>
      <c r="AE6827" s="5">
        <v>4</v>
      </c>
      <c r="AF6827" s="3">
        <v>1.11286699887353</v>
      </c>
      <c r="AG6827" s="3">
        <v>14.477415772471</v>
      </c>
      <c r="AH6827" s="3">
        <v>26.9984043586637</v>
      </c>
      <c r="AI6827" s="3">
        <v>12.0628075912133</v>
      </c>
      <c r="AJ6827" s="3"/>
      <c r="AK6827" s="3"/>
      <c r="AL6827" s="3"/>
      <c r="AM6827" s="3"/>
      <c r="AN6827" s="5" t="s">
        <v>46</v>
      </c>
      <c r="AO6827" s="1"/>
      <c r="AP6827" s="1"/>
      <c r="AQ6827" s="1"/>
    </row>
    <row r="6828" spans="1:43">
      <c r="A6828" s="1" t="s">
        <v>16835</v>
      </c>
      <c r="B6828" s="1" t="s">
        <v>16836</v>
      </c>
      <c r="C6828" s="3">
        <v>4.04657534246575</v>
      </c>
      <c r="D6828" s="4">
        <v>42760</v>
      </c>
      <c r="E6828" s="3">
        <v>22.2065658758</v>
      </c>
      <c r="F6828" s="5" t="s">
        <v>1500</v>
      </c>
      <c r="G6828" s="5">
        <v>455</v>
      </c>
      <c r="H6828" s="5" t="s">
        <v>60</v>
      </c>
      <c r="I6828" s="3">
        <v>8.35147118097542</v>
      </c>
      <c r="J6828" s="3">
        <v>38.6904761904762</v>
      </c>
      <c r="K6828" s="3">
        <v>2.09646790733005</v>
      </c>
      <c r="L6828" s="3">
        <v>53.5953978906999</v>
      </c>
      <c r="M6828" s="3">
        <v>0.231170768083527</v>
      </c>
      <c r="N6828" s="3">
        <v>61.62215628091</v>
      </c>
      <c r="O6828" s="3">
        <v>24.1204173977283</v>
      </c>
      <c r="P6828" s="3">
        <v>4.66531440162272</v>
      </c>
      <c r="Q6828" s="3">
        <v>34.1551052999301</v>
      </c>
      <c r="R6828" s="3">
        <v>4.18848167539267</v>
      </c>
      <c r="S6828" s="3">
        <v>62.8619895795468</v>
      </c>
      <c r="T6828" s="3">
        <v>12.0772946859903</v>
      </c>
      <c r="U6828" s="3">
        <v>100.342823073483</v>
      </c>
      <c r="V6828" s="3">
        <v>23.9388794567063</v>
      </c>
      <c r="W6828" s="3">
        <v>57.7767343584928</v>
      </c>
      <c r="X6828" s="3">
        <v>39.0909090909091</v>
      </c>
      <c r="Y6828" s="3"/>
      <c r="Z6828" s="3"/>
      <c r="AA6828" s="3">
        <v>0.235955539901875</v>
      </c>
      <c r="AB6828" s="3">
        <v>0.134203366150061</v>
      </c>
      <c r="AC6828" s="3">
        <v>-37.5038872188245</v>
      </c>
      <c r="AD6828" s="3">
        <v>0.436866293071395</v>
      </c>
      <c r="AE6828" s="5">
        <v>3</v>
      </c>
      <c r="AF6828" s="3">
        <v>1.22591981725371</v>
      </c>
      <c r="AG6828" s="3">
        <v>61.2907160097064</v>
      </c>
      <c r="AH6828" s="3">
        <v>43.8753597715652</v>
      </c>
      <c r="AI6828" s="3">
        <v>12.4256453725363</v>
      </c>
      <c r="AJ6828" s="3"/>
      <c r="AK6828" s="3"/>
      <c r="AL6828" s="3"/>
      <c r="AM6828" s="3"/>
      <c r="AN6828" s="5" t="s">
        <v>46</v>
      </c>
      <c r="AO6828" s="1"/>
      <c r="AP6828" s="1"/>
      <c r="AQ6828" s="1"/>
    </row>
    <row r="6829" spans="1:43">
      <c r="A6829" s="1" t="s">
        <v>16837</v>
      </c>
      <c r="B6829" s="1" t="s">
        <v>16838</v>
      </c>
      <c r="C6829" s="3">
        <v>2.03561643835616</v>
      </c>
      <c r="D6829" s="4">
        <v>43494</v>
      </c>
      <c r="E6829" s="3">
        <v>1.2891771904</v>
      </c>
      <c r="F6829" s="5" t="s">
        <v>9742</v>
      </c>
      <c r="G6829" s="5">
        <v>744</v>
      </c>
      <c r="H6829" s="5" t="s">
        <v>60</v>
      </c>
      <c r="I6829" s="3">
        <v>-1.85939699236981</v>
      </c>
      <c r="J6829" s="3">
        <v>86.8055555555556</v>
      </c>
      <c r="K6829" s="3">
        <v>0.181488203266784</v>
      </c>
      <c r="L6829" s="3">
        <v>84.7555129434324</v>
      </c>
      <c r="M6829" s="3">
        <v>-1.98283515833086</v>
      </c>
      <c r="N6829" s="3">
        <v>77.1513353115727</v>
      </c>
      <c r="O6829" s="3">
        <v>-5.45246931201827</v>
      </c>
      <c r="P6829" s="3">
        <v>89.7565922920893</v>
      </c>
      <c r="Q6829" s="3">
        <v>-3.34160221800672</v>
      </c>
      <c r="R6829" s="3">
        <v>81.5706806282723</v>
      </c>
      <c r="S6829" s="3">
        <v>26.472553699284</v>
      </c>
      <c r="T6829" s="3">
        <v>64.975845410628</v>
      </c>
      <c r="U6829" s="3">
        <v>32.0574162679426</v>
      </c>
      <c r="V6829" s="3">
        <v>80.6451612903226</v>
      </c>
      <c r="W6829" s="3"/>
      <c r="X6829" s="3"/>
      <c r="Y6829" s="3"/>
      <c r="Z6829" s="3"/>
      <c r="AA6829" s="3">
        <v>0.146477255120699</v>
      </c>
      <c r="AB6829" s="3">
        <v>0.13885520740112</v>
      </c>
      <c r="AC6829" s="3">
        <v>-14.1026781742148</v>
      </c>
      <c r="AD6829" s="3"/>
      <c r="AE6829" s="5">
        <v>3</v>
      </c>
      <c r="AF6829" s="3">
        <v>1.21888466679515</v>
      </c>
      <c r="AG6829" s="3">
        <v>20.73063174453</v>
      </c>
      <c r="AH6829" s="3"/>
      <c r="AI6829" s="3"/>
      <c r="AJ6829" s="3"/>
      <c r="AK6829" s="3"/>
      <c r="AL6829" s="3"/>
      <c r="AM6829" s="3"/>
      <c r="AN6829" s="5" t="s">
        <v>46</v>
      </c>
      <c r="AO6829" s="1"/>
      <c r="AP6829" s="1"/>
      <c r="AQ6829" s="1"/>
    </row>
    <row r="6830" spans="1:43">
      <c r="A6830" s="1" t="s">
        <v>16839</v>
      </c>
      <c r="B6830" s="1" t="s">
        <v>16840</v>
      </c>
      <c r="C6830" s="3">
        <v>6.66849315068493</v>
      </c>
      <c r="D6830" s="4">
        <v>41803</v>
      </c>
      <c r="E6830" s="3">
        <v>1.9766185437</v>
      </c>
      <c r="F6830" s="5" t="s">
        <v>2462</v>
      </c>
      <c r="G6830" s="5">
        <v>1785</v>
      </c>
      <c r="H6830" s="5" t="s">
        <v>60</v>
      </c>
      <c r="I6830" s="3">
        <v>12.45127968819</v>
      </c>
      <c r="J6830" s="3">
        <v>7.73809523809524</v>
      </c>
      <c r="K6830" s="3">
        <v>5.68025983399495</v>
      </c>
      <c r="L6830" s="3">
        <v>1.2464046021093</v>
      </c>
      <c r="M6830" s="3">
        <v>3.6693512700239</v>
      </c>
      <c r="N6830" s="3">
        <v>34.4213649851632</v>
      </c>
      <c r="O6830" s="3">
        <v>25.9066577810263</v>
      </c>
      <c r="P6830" s="3">
        <v>2.4340770791075</v>
      </c>
      <c r="Q6830" s="3">
        <v>37.44485121562</v>
      </c>
      <c r="R6830" s="3">
        <v>3.24607329842932</v>
      </c>
      <c r="S6830" s="3">
        <v>103.941778675395</v>
      </c>
      <c r="T6830" s="3">
        <v>1.32850241545894</v>
      </c>
      <c r="U6830" s="3">
        <v>194.652110479449</v>
      </c>
      <c r="V6830" s="3">
        <v>2.71646859083192</v>
      </c>
      <c r="W6830" s="3">
        <v>163.807936579433</v>
      </c>
      <c r="X6830" s="3">
        <v>2.95454545454545</v>
      </c>
      <c r="Y6830" s="3">
        <v>377.365718477463</v>
      </c>
      <c r="Z6830" s="3">
        <v>1.94174757281553</v>
      </c>
      <c r="AA6830" s="3">
        <v>0.38544395211726</v>
      </c>
      <c r="AB6830" s="3">
        <v>0.303389704508865</v>
      </c>
      <c r="AC6830" s="3">
        <v>-34.0565548598094</v>
      </c>
      <c r="AD6830" s="3">
        <v>1.11853673774322</v>
      </c>
      <c r="AE6830" s="5">
        <v>3</v>
      </c>
      <c r="AF6830" s="3">
        <v>2.74553353992468</v>
      </c>
      <c r="AG6830" s="3">
        <v>87.0388661198511</v>
      </c>
      <c r="AH6830" s="3">
        <v>79.4109330910052</v>
      </c>
      <c r="AI6830" s="3">
        <v>37.0998847887858</v>
      </c>
      <c r="AJ6830" s="3">
        <v>42.3466907569632</v>
      </c>
      <c r="AK6830" s="3">
        <v>33.6060844091497</v>
      </c>
      <c r="AL6830" s="3"/>
      <c r="AM6830" s="3"/>
      <c r="AN6830" s="5" t="s">
        <v>46</v>
      </c>
      <c r="AO6830" s="1"/>
      <c r="AP6830" s="1"/>
      <c r="AQ6830" s="1"/>
    </row>
    <row r="6831" spans="1:43">
      <c r="A6831" s="1" t="s">
        <v>16841</v>
      </c>
      <c r="B6831" s="1" t="s">
        <v>16842</v>
      </c>
      <c r="C6831" s="3">
        <v>6.66849315068493</v>
      </c>
      <c r="D6831" s="4">
        <v>41803</v>
      </c>
      <c r="E6831" s="3">
        <v>0.1683583286</v>
      </c>
      <c r="F6831" s="5" t="s">
        <v>2462</v>
      </c>
      <c r="G6831" s="5">
        <v>1785</v>
      </c>
      <c r="H6831" s="5" t="s">
        <v>60</v>
      </c>
      <c r="I6831" s="3">
        <v>12.3893805309735</v>
      </c>
      <c r="J6831" s="3">
        <v>8.33333333333333</v>
      </c>
      <c r="K6831" s="3">
        <v>4.86534552845528</v>
      </c>
      <c r="L6831" s="3">
        <v>2.97219558964525</v>
      </c>
      <c r="M6831" s="3">
        <v>7.49164460263033</v>
      </c>
      <c r="N6831" s="3">
        <v>7.22057368941642</v>
      </c>
      <c r="O6831" s="3">
        <v>17.1254256526674</v>
      </c>
      <c r="P6831" s="3">
        <v>19.3711967545639</v>
      </c>
      <c r="Q6831" s="3">
        <v>6.07358547136677</v>
      </c>
      <c r="R6831" s="3">
        <v>63.0366492146597</v>
      </c>
      <c r="S6831" s="3">
        <v>53.6766987278933</v>
      </c>
      <c r="T6831" s="3">
        <v>26.207729468599</v>
      </c>
      <c r="U6831" s="3">
        <v>113.105584717322</v>
      </c>
      <c r="V6831" s="3">
        <v>17.1477079796265</v>
      </c>
      <c r="W6831" s="3">
        <v>73.0124353779517</v>
      </c>
      <c r="X6831" s="3">
        <v>23.6363636363636</v>
      </c>
      <c r="Y6831" s="3">
        <v>96.4073280989769</v>
      </c>
      <c r="Z6831" s="3">
        <v>37.8640776699029</v>
      </c>
      <c r="AA6831" s="3">
        <v>0.198026457354698</v>
      </c>
      <c r="AB6831" s="3">
        <v>0.156688230122243</v>
      </c>
      <c r="AC6831" s="3">
        <v>-41.9820876426058</v>
      </c>
      <c r="AD6831" s="3">
        <v>0.476612014666576</v>
      </c>
      <c r="AE6831" s="5">
        <v>5</v>
      </c>
      <c r="AF6831" s="3">
        <v>1.42734787147532</v>
      </c>
      <c r="AG6831" s="3">
        <v>60.3313586467713</v>
      </c>
      <c r="AH6831" s="3">
        <v>48.852959791243</v>
      </c>
      <c r="AI6831" s="3">
        <v>18.3780379719685</v>
      </c>
      <c r="AJ6831" s="3">
        <v>17.3040615201891</v>
      </c>
      <c r="AK6831" s="3">
        <v>16.7307612018511</v>
      </c>
      <c r="AL6831" s="3"/>
      <c r="AM6831" s="3"/>
      <c r="AN6831" s="5" t="s">
        <v>46</v>
      </c>
      <c r="AO6831" s="1"/>
      <c r="AP6831" s="1"/>
      <c r="AQ6831" s="1"/>
    </row>
    <row r="6832" spans="1:43">
      <c r="A6832" s="1" t="s">
        <v>16843</v>
      </c>
      <c r="B6832" s="1" t="s">
        <v>16844</v>
      </c>
      <c r="C6832" s="3">
        <v>6.64931506849315</v>
      </c>
      <c r="D6832" s="4">
        <v>41810</v>
      </c>
      <c r="E6832" s="3">
        <v>0.8363049944</v>
      </c>
      <c r="F6832" s="5" t="s">
        <v>2462</v>
      </c>
      <c r="G6832" s="5">
        <v>1785</v>
      </c>
      <c r="H6832" s="5" t="s">
        <v>60</v>
      </c>
      <c r="I6832" s="3">
        <v>1.50728823502865</v>
      </c>
      <c r="J6832" s="3">
        <v>74.0079365079365</v>
      </c>
      <c r="K6832" s="3">
        <v>2.09241103848947</v>
      </c>
      <c r="L6832" s="3">
        <v>53.6912751677852</v>
      </c>
      <c r="M6832" s="3">
        <v>1.14213768604703</v>
      </c>
      <c r="N6832" s="3">
        <v>56.4787339268051</v>
      </c>
      <c r="O6832" s="3">
        <v>3.28787252605959</v>
      </c>
      <c r="P6832" s="3">
        <v>68.5598377281947</v>
      </c>
      <c r="Q6832" s="3">
        <v>5.96909450673702</v>
      </c>
      <c r="R6832" s="3">
        <v>63.2460732984293</v>
      </c>
      <c r="S6832" s="3">
        <v>18.3655212334894</v>
      </c>
      <c r="T6832" s="3">
        <v>79.8309178743961</v>
      </c>
      <c r="U6832" s="3">
        <v>32.8431372549019</v>
      </c>
      <c r="V6832" s="3">
        <v>80.3056027164686</v>
      </c>
      <c r="W6832" s="3">
        <v>19.586368227976</v>
      </c>
      <c r="X6832" s="3">
        <v>82.2727272727273</v>
      </c>
      <c r="Y6832" s="3">
        <v>54.7399559713814</v>
      </c>
      <c r="Z6832" s="3">
        <v>67.6375404530744</v>
      </c>
      <c r="AA6832" s="3">
        <v>0.101873539640432</v>
      </c>
      <c r="AB6832" s="3">
        <v>0.0633602017890121</v>
      </c>
      <c r="AC6832" s="3">
        <v>-22.9633734696962</v>
      </c>
      <c r="AD6832" s="3">
        <v>0.267037504886956</v>
      </c>
      <c r="AE6832" s="5">
        <v>4</v>
      </c>
      <c r="AF6832" s="3">
        <v>0.50497587823993</v>
      </c>
      <c r="AG6832" s="3">
        <v>8.091335496644</v>
      </c>
      <c r="AH6832" s="3">
        <v>20.8635977684158</v>
      </c>
      <c r="AI6832" s="3">
        <v>7.80500845552343</v>
      </c>
      <c r="AJ6832" s="3">
        <v>10.3718037910468</v>
      </c>
      <c r="AK6832" s="3">
        <v>6.20999903790969</v>
      </c>
      <c r="AL6832" s="3"/>
      <c r="AM6832" s="3"/>
      <c r="AN6832" s="5" t="s">
        <v>46</v>
      </c>
      <c r="AO6832" s="1"/>
      <c r="AP6832" s="1"/>
      <c r="AQ6832" s="1"/>
    </row>
    <row r="6833" spans="1:43">
      <c r="A6833" s="1" t="s">
        <v>16845</v>
      </c>
      <c r="B6833" s="1" t="s">
        <v>16846</v>
      </c>
      <c r="C6833" s="3">
        <v>1.54794520547945</v>
      </c>
      <c r="D6833" s="4">
        <v>43672</v>
      </c>
      <c r="E6833" s="3">
        <v>19.0471552763</v>
      </c>
      <c r="F6833" s="5" t="s">
        <v>16847</v>
      </c>
      <c r="G6833" s="5">
        <v>566</v>
      </c>
      <c r="H6833" s="5" t="s">
        <v>60</v>
      </c>
      <c r="I6833" s="3">
        <v>7.92479771537364</v>
      </c>
      <c r="J6833" s="3">
        <v>42.9563492063492</v>
      </c>
      <c r="K6833" s="3">
        <v>2.95898289692751</v>
      </c>
      <c r="L6833" s="3">
        <v>40.0767018216683</v>
      </c>
      <c r="M6833" s="3">
        <v>3.02915562287013</v>
      </c>
      <c r="N6833" s="3">
        <v>44.0158259149357</v>
      </c>
      <c r="O6833" s="3">
        <v>11.8096646942801</v>
      </c>
      <c r="P6833" s="3">
        <v>46.7545638945233</v>
      </c>
      <c r="Q6833" s="3">
        <v>13.0922693266833</v>
      </c>
      <c r="R6833" s="3">
        <v>49.738219895288</v>
      </c>
      <c r="S6833" s="3">
        <v>39.8827884022209</v>
      </c>
      <c r="T6833" s="3">
        <v>47.5845410628019</v>
      </c>
      <c r="U6833" s="3"/>
      <c r="V6833" s="3"/>
      <c r="W6833" s="3"/>
      <c r="X6833" s="3"/>
      <c r="Y6833" s="3"/>
      <c r="Z6833" s="3"/>
      <c r="AA6833" s="3">
        <v>0.198393842636016</v>
      </c>
      <c r="AB6833" s="3">
        <v>0.195737315993746</v>
      </c>
      <c r="AC6833" s="3">
        <v>-15.5129434324065</v>
      </c>
      <c r="AD6833" s="3"/>
      <c r="AE6833" s="5">
        <v>3</v>
      </c>
      <c r="AF6833" s="3">
        <v>1.58246751715445</v>
      </c>
      <c r="AG6833" s="3">
        <v>27.6341897393829</v>
      </c>
      <c r="AH6833" s="3"/>
      <c r="AI6833" s="3"/>
      <c r="AJ6833" s="3"/>
      <c r="AK6833" s="3"/>
      <c r="AL6833" s="3"/>
      <c r="AM6833" s="3"/>
      <c r="AN6833" s="5" t="s">
        <v>46</v>
      </c>
      <c r="AO6833" s="1"/>
      <c r="AP6833" s="1"/>
      <c r="AQ6833" s="1"/>
    </row>
    <row r="6834" spans="1:43">
      <c r="A6834" s="1" t="s">
        <v>16848</v>
      </c>
      <c r="B6834" s="1" t="s">
        <v>16849</v>
      </c>
      <c r="C6834" s="3">
        <v>4.54794520547945</v>
      </c>
      <c r="D6834" s="4">
        <v>42577</v>
      </c>
      <c r="E6834" s="3">
        <v>102.5923852581</v>
      </c>
      <c r="F6834" s="5" t="s">
        <v>6587</v>
      </c>
      <c r="G6834" s="5">
        <v>1661</v>
      </c>
      <c r="H6834" s="5" t="s">
        <v>60</v>
      </c>
      <c r="I6834" s="3">
        <v>-7.16178304239401</v>
      </c>
      <c r="J6834" s="3">
        <v>97.8174603174603</v>
      </c>
      <c r="K6834" s="3">
        <v>2.42455506835182</v>
      </c>
      <c r="L6834" s="3">
        <v>46.8839884947268</v>
      </c>
      <c r="M6834" s="3">
        <v>-14.7183048178109</v>
      </c>
      <c r="N6834" s="3">
        <v>99.9010880316518</v>
      </c>
      <c r="O6834" s="3">
        <v>12.8125</v>
      </c>
      <c r="P6834" s="3">
        <v>43.1034482758621</v>
      </c>
      <c r="Q6834" s="3">
        <v>-1.9990128331688</v>
      </c>
      <c r="R6834" s="3">
        <v>78.2198952879581</v>
      </c>
      <c r="S6834" s="3">
        <v>50.5687563195147</v>
      </c>
      <c r="T6834" s="3">
        <v>30.4347826086957</v>
      </c>
      <c r="U6834" s="3">
        <v>83.4180138568129</v>
      </c>
      <c r="V6834" s="3">
        <v>39.8981324278438</v>
      </c>
      <c r="W6834" s="3">
        <v>69.7250320558484</v>
      </c>
      <c r="X6834" s="3">
        <v>27.2727272727273</v>
      </c>
      <c r="Y6834" s="3"/>
      <c r="Z6834" s="3"/>
      <c r="AA6834" s="3">
        <v>0.145413441303807</v>
      </c>
      <c r="AB6834" s="3">
        <v>0.136192982510301</v>
      </c>
      <c r="AC6834" s="3">
        <v>-31.9079685746352</v>
      </c>
      <c r="AD6834" s="3">
        <v>0.603159526673233</v>
      </c>
      <c r="AE6834" s="5">
        <v>3</v>
      </c>
      <c r="AF6834" s="3">
        <v>1.53819912911906</v>
      </c>
      <c r="AG6834" s="3">
        <v>50.3642744688446</v>
      </c>
      <c r="AH6834" s="3">
        <v>37.7744399501419</v>
      </c>
      <c r="AI6834" s="3">
        <v>15.4614890563534</v>
      </c>
      <c r="AJ6834" s="3">
        <v>7.85018535072355</v>
      </c>
      <c r="AK6834" s="3"/>
      <c r="AL6834" s="3"/>
      <c r="AM6834" s="3"/>
      <c r="AN6834" s="5" t="s">
        <v>46</v>
      </c>
      <c r="AO6834" s="1"/>
      <c r="AP6834" s="1"/>
      <c r="AQ6834" s="1"/>
    </row>
    <row r="6835" spans="1:43">
      <c r="A6835" s="1" t="s">
        <v>16850</v>
      </c>
      <c r="B6835" s="1" t="s">
        <v>16851</v>
      </c>
      <c r="C6835" s="3">
        <v>1.60547945205479</v>
      </c>
      <c r="D6835" s="4">
        <v>43651</v>
      </c>
      <c r="E6835" s="3">
        <v>8.2653996197</v>
      </c>
      <c r="F6835" s="5" t="s">
        <v>14290</v>
      </c>
      <c r="G6835" s="5">
        <v>587</v>
      </c>
      <c r="H6835" s="5" t="s">
        <v>60</v>
      </c>
      <c r="I6835" s="3">
        <v>-5.7952786377709</v>
      </c>
      <c r="J6835" s="3">
        <v>92.5595238095238</v>
      </c>
      <c r="K6835" s="3">
        <v>2.64600463841451</v>
      </c>
      <c r="L6835" s="3">
        <v>43.3365292425695</v>
      </c>
      <c r="M6835" s="3">
        <v>-13.9194624939221</v>
      </c>
      <c r="N6835" s="3">
        <v>99.5054401582591</v>
      </c>
      <c r="O6835" s="3">
        <v>19.9876771410967</v>
      </c>
      <c r="P6835" s="3">
        <v>10.3448275862069</v>
      </c>
      <c r="Q6835" s="3">
        <v>8.25504474956919</v>
      </c>
      <c r="R6835" s="3">
        <v>58.2198952879581</v>
      </c>
      <c r="S6835" s="3">
        <v>74.0614944583482</v>
      </c>
      <c r="T6835" s="3">
        <v>5.67632850241546</v>
      </c>
      <c r="U6835" s="3"/>
      <c r="V6835" s="3"/>
      <c r="W6835" s="3"/>
      <c r="X6835" s="3"/>
      <c r="Y6835" s="3"/>
      <c r="Z6835" s="3"/>
      <c r="AA6835" s="3">
        <v>0.186945762766513</v>
      </c>
      <c r="AB6835" s="3">
        <v>0.318871031371244</v>
      </c>
      <c r="AC6835" s="3">
        <v>-21.9745359454709</v>
      </c>
      <c r="AD6835" s="3"/>
      <c r="AE6835" s="5">
        <v>3</v>
      </c>
      <c r="AF6835" s="3">
        <v>4.06100713905475</v>
      </c>
      <c r="AG6835" s="3">
        <v>73.0466601175014</v>
      </c>
      <c r="AH6835" s="3"/>
      <c r="AI6835" s="3"/>
      <c r="AJ6835" s="3"/>
      <c r="AK6835" s="3"/>
      <c r="AL6835" s="3"/>
      <c r="AM6835" s="3"/>
      <c r="AN6835" s="5" t="s">
        <v>46</v>
      </c>
      <c r="AO6835" s="1"/>
      <c r="AP6835" s="1"/>
      <c r="AQ6835" s="1"/>
    </row>
    <row r="6836" spans="1:43">
      <c r="A6836" s="1" t="s">
        <v>16852</v>
      </c>
      <c r="B6836" s="1" t="s">
        <v>16853</v>
      </c>
      <c r="C6836" s="3">
        <v>4.45205479452055</v>
      </c>
      <c r="D6836" s="4">
        <v>42612</v>
      </c>
      <c r="E6836" s="3">
        <v>24.7040989478</v>
      </c>
      <c r="F6836" s="5" t="s">
        <v>1500</v>
      </c>
      <c r="G6836" s="5">
        <v>455</v>
      </c>
      <c r="H6836" s="5" t="s">
        <v>60</v>
      </c>
      <c r="I6836" s="3">
        <v>-7.17663209273946</v>
      </c>
      <c r="J6836" s="3">
        <v>97.9166666666667</v>
      </c>
      <c r="K6836" s="3">
        <v>2.40639461506102</v>
      </c>
      <c r="L6836" s="3">
        <v>47.2674976030681</v>
      </c>
      <c r="M6836" s="3">
        <v>-14.7629385811331</v>
      </c>
      <c r="N6836" s="3">
        <v>100</v>
      </c>
      <c r="O6836" s="3">
        <v>12.9349540688503</v>
      </c>
      <c r="P6836" s="3">
        <v>42.5963488843813</v>
      </c>
      <c r="Q6836" s="3">
        <v>-1.73583077668334</v>
      </c>
      <c r="R6836" s="3">
        <v>77.4869109947644</v>
      </c>
      <c r="S6836" s="3">
        <v>52.0234823882089</v>
      </c>
      <c r="T6836" s="3">
        <v>28.6231884057971</v>
      </c>
      <c r="U6836" s="3">
        <v>90.5887879736925</v>
      </c>
      <c r="V6836" s="3">
        <v>32.76740237691</v>
      </c>
      <c r="W6836" s="3">
        <v>76.0850694444444</v>
      </c>
      <c r="X6836" s="3">
        <v>22.0454545454545</v>
      </c>
      <c r="Y6836" s="3"/>
      <c r="Z6836" s="3"/>
      <c r="AA6836" s="3">
        <v>0.148513786671334</v>
      </c>
      <c r="AB6836" s="3">
        <v>0.146894355125866</v>
      </c>
      <c r="AC6836" s="3">
        <v>-30.8192155952657</v>
      </c>
      <c r="AD6836" s="3">
        <v>0.672118017374794</v>
      </c>
      <c r="AE6836" s="5">
        <v>3</v>
      </c>
      <c r="AF6836" s="3">
        <v>1.65698538281844</v>
      </c>
      <c r="AG6836" s="3">
        <v>51.6616881025537</v>
      </c>
      <c r="AH6836" s="3">
        <v>39.9507853274824</v>
      </c>
      <c r="AI6836" s="3">
        <v>17.1235996215175</v>
      </c>
      <c r="AJ6836" s="3">
        <v>8.77265999428887</v>
      </c>
      <c r="AK6836" s="3"/>
      <c r="AL6836" s="3"/>
      <c r="AM6836" s="3"/>
      <c r="AN6836" s="5" t="s">
        <v>46</v>
      </c>
      <c r="AO6836" s="1"/>
      <c r="AP6836" s="1"/>
      <c r="AQ6836" s="1"/>
    </row>
    <row r="6837" spans="1:43">
      <c r="A6837" s="1" t="s">
        <v>16854</v>
      </c>
      <c r="B6837" s="1" t="s">
        <v>16855</v>
      </c>
      <c r="C6837" s="3">
        <v>1.85753424657534</v>
      </c>
      <c r="D6837" s="4">
        <v>43559</v>
      </c>
      <c r="E6837" s="3">
        <v>26.8295361082</v>
      </c>
      <c r="F6837" s="5" t="s">
        <v>14290</v>
      </c>
      <c r="G6837" s="5">
        <v>679</v>
      </c>
      <c r="H6837" s="5" t="s">
        <v>60</v>
      </c>
      <c r="I6837" s="3">
        <v>8.52086438152012</v>
      </c>
      <c r="J6837" s="3">
        <v>36.2103174603175</v>
      </c>
      <c r="K6837" s="3">
        <v>4.40159145489087</v>
      </c>
      <c r="L6837" s="3">
        <v>7.95781399808245</v>
      </c>
      <c r="M6837" s="3">
        <v>1.42772573736811</v>
      </c>
      <c r="N6837" s="3">
        <v>54.8961424332344</v>
      </c>
      <c r="O6837" s="3">
        <v>33.2250834743631</v>
      </c>
      <c r="P6837" s="3">
        <v>0.202839756592292</v>
      </c>
      <c r="Q6837" s="3">
        <v>73.3131024634059</v>
      </c>
      <c r="R6837" s="3">
        <v>0.104712041884817</v>
      </c>
      <c r="S6837" s="3">
        <v>168.179725623792</v>
      </c>
      <c r="T6837" s="3">
        <v>0.120772946859903</v>
      </c>
      <c r="U6837" s="3"/>
      <c r="V6837" s="3"/>
      <c r="W6837" s="3"/>
      <c r="X6837" s="3"/>
      <c r="Y6837" s="3"/>
      <c r="Z6837" s="3"/>
      <c r="AA6837" s="3">
        <v>0.455424546148616</v>
      </c>
      <c r="AB6837" s="3">
        <v>0.532342591007335</v>
      </c>
      <c r="AC6837" s="3">
        <v>-21.1543125050521</v>
      </c>
      <c r="AD6837" s="3"/>
      <c r="AE6837" s="5">
        <v>3</v>
      </c>
      <c r="AF6837" s="3">
        <v>5.101464017586</v>
      </c>
      <c r="AG6837" s="3">
        <v>139.662720861079</v>
      </c>
      <c r="AH6837" s="3"/>
      <c r="AI6837" s="3"/>
      <c r="AJ6837" s="3"/>
      <c r="AK6837" s="3"/>
      <c r="AL6837" s="3"/>
      <c r="AM6837" s="3"/>
      <c r="AN6837" s="5" t="s">
        <v>46</v>
      </c>
      <c r="AO6837" s="1"/>
      <c r="AP6837" s="1"/>
      <c r="AQ6837" s="1"/>
    </row>
    <row r="6838" spans="1:43">
      <c r="A6838" s="1" t="s">
        <v>16856</v>
      </c>
      <c r="B6838" s="1" t="s">
        <v>16857</v>
      </c>
      <c r="C6838" s="3">
        <v>3.62465753424658</v>
      </c>
      <c r="D6838" s="4">
        <v>42914</v>
      </c>
      <c r="E6838" s="3">
        <v>17.5047766149</v>
      </c>
      <c r="F6838" s="5" t="s">
        <v>270</v>
      </c>
      <c r="G6838" s="5">
        <v>1324</v>
      </c>
      <c r="H6838" s="5" t="s">
        <v>60</v>
      </c>
      <c r="I6838" s="3">
        <v>13.0026809651474</v>
      </c>
      <c r="J6838" s="3">
        <v>5.05952380952381</v>
      </c>
      <c r="K6838" s="3">
        <v>3.62630608481867</v>
      </c>
      <c r="L6838" s="3">
        <v>20.5177372962608</v>
      </c>
      <c r="M6838" s="3">
        <v>12.3344715582577</v>
      </c>
      <c r="N6838" s="3">
        <v>0.494559841740851</v>
      </c>
      <c r="O6838" s="3">
        <v>15.6081254821291</v>
      </c>
      <c r="P6838" s="3">
        <v>27.5862068965517</v>
      </c>
      <c r="Q6838" s="3">
        <v>22.4289734047381</v>
      </c>
      <c r="R6838" s="3">
        <v>21.9895287958115</v>
      </c>
      <c r="S6838" s="3">
        <v>31.1862917684377</v>
      </c>
      <c r="T6838" s="3">
        <v>56.7632850241546</v>
      </c>
      <c r="U6838" s="3">
        <v>48.4528093807957</v>
      </c>
      <c r="V6838" s="3">
        <v>70.1188455008489</v>
      </c>
      <c r="W6838" s="3">
        <v>37.9060045646536</v>
      </c>
      <c r="X6838" s="3">
        <v>58.1818181818182</v>
      </c>
      <c r="Y6838" s="3"/>
      <c r="Z6838" s="3"/>
      <c r="AA6838" s="3">
        <v>0.178807823217189</v>
      </c>
      <c r="AB6838" s="3">
        <v>0.125706114872285</v>
      </c>
      <c r="AC6838" s="3">
        <v>-21.312209094164</v>
      </c>
      <c r="AD6838" s="3">
        <v>0.529584057074784</v>
      </c>
      <c r="AE6838" s="5">
        <v>4</v>
      </c>
      <c r="AF6838" s="3">
        <v>0.847461938061533</v>
      </c>
      <c r="AG6838" s="3">
        <v>18.7826729850529</v>
      </c>
      <c r="AH6838" s="3">
        <v>27.6668519019967</v>
      </c>
      <c r="AI6838" s="3">
        <v>14.7936053595535</v>
      </c>
      <c r="AJ6838" s="3"/>
      <c r="AK6838" s="3"/>
      <c r="AL6838" s="3"/>
      <c r="AM6838" s="3"/>
      <c r="AN6838" s="5" t="s">
        <v>46</v>
      </c>
      <c r="AO6838" s="1"/>
      <c r="AP6838" s="1"/>
      <c r="AQ6838" s="1"/>
    </row>
    <row r="6839" spans="1:43">
      <c r="A6839" s="1" t="s">
        <v>16858</v>
      </c>
      <c r="B6839" s="1" t="s">
        <v>16859</v>
      </c>
      <c r="C6839" s="3">
        <v>1.55616438356164</v>
      </c>
      <c r="D6839" s="4">
        <v>43669</v>
      </c>
      <c r="E6839" s="3">
        <v>60.2209277861</v>
      </c>
      <c r="F6839" s="5" t="s">
        <v>16860</v>
      </c>
      <c r="G6839" s="5">
        <v>569</v>
      </c>
      <c r="H6839" s="5" t="s">
        <v>60</v>
      </c>
      <c r="I6839" s="3">
        <v>-3.95673527950997</v>
      </c>
      <c r="J6839" s="3">
        <v>90.3769841269841</v>
      </c>
      <c r="K6839" s="3">
        <v>2.70270270270269</v>
      </c>
      <c r="L6839" s="3">
        <v>42.6653883029722</v>
      </c>
      <c r="M6839" s="3">
        <v>-12.7006420545746</v>
      </c>
      <c r="N6839" s="3">
        <v>98.4174085064293</v>
      </c>
      <c r="O6839" s="3">
        <v>18.5477828485798</v>
      </c>
      <c r="P6839" s="3">
        <v>15.2129817444219</v>
      </c>
      <c r="Q6839" s="3">
        <v>7.49845583693638</v>
      </c>
      <c r="R6839" s="3">
        <v>59.5811518324607</v>
      </c>
      <c r="S6839" s="3">
        <v>65.2644573164942</v>
      </c>
      <c r="T6839" s="3">
        <v>10.5072463768116</v>
      </c>
      <c r="U6839" s="3"/>
      <c r="V6839" s="3"/>
      <c r="W6839" s="3"/>
      <c r="X6839" s="3"/>
      <c r="Y6839" s="3"/>
      <c r="Z6839" s="3"/>
      <c r="AA6839" s="3">
        <v>0.175125889395935</v>
      </c>
      <c r="AB6839" s="3">
        <v>0.26095957385602</v>
      </c>
      <c r="AC6839" s="3">
        <v>-19.8443389299525</v>
      </c>
      <c r="AD6839" s="3"/>
      <c r="AE6839" s="5">
        <v>3</v>
      </c>
      <c r="AF6839" s="3">
        <v>3.33591419364502</v>
      </c>
      <c r="AG6839" s="3">
        <v>58.0179760636108</v>
      </c>
      <c r="AH6839" s="3"/>
      <c r="AI6839" s="3"/>
      <c r="AJ6839" s="3"/>
      <c r="AK6839" s="3"/>
      <c r="AL6839" s="3"/>
      <c r="AM6839" s="3"/>
      <c r="AN6839" s="5" t="s">
        <v>46</v>
      </c>
      <c r="AO6839" s="1"/>
      <c r="AP6839" s="1"/>
      <c r="AQ6839" s="1"/>
    </row>
    <row r="6840" spans="1:43">
      <c r="A6840" s="1" t="s">
        <v>16861</v>
      </c>
      <c r="B6840" s="1" t="s">
        <v>16862</v>
      </c>
      <c r="C6840" s="3">
        <v>1.58904109589041</v>
      </c>
      <c r="D6840" s="4">
        <v>43657</v>
      </c>
      <c r="E6840" s="3">
        <v>13.4116199153</v>
      </c>
      <c r="F6840" s="5" t="s">
        <v>6587</v>
      </c>
      <c r="G6840" s="5">
        <v>581</v>
      </c>
      <c r="H6840" s="5" t="s">
        <v>60</v>
      </c>
      <c r="I6840" s="3">
        <v>-0.781690140845062</v>
      </c>
      <c r="J6840" s="3">
        <v>82.7380952380952</v>
      </c>
      <c r="K6840" s="3">
        <v>0.149274950241683</v>
      </c>
      <c r="L6840" s="3">
        <v>85.4266538830297</v>
      </c>
      <c r="M6840" s="3">
        <v>-2.36989813595731</v>
      </c>
      <c r="N6840" s="3">
        <v>79.4263105835806</v>
      </c>
      <c r="O6840" s="3">
        <v>-4.70747379100439</v>
      </c>
      <c r="P6840" s="3">
        <v>87.6267748478702</v>
      </c>
      <c r="Q6840" s="3">
        <v>-10.9587309612589</v>
      </c>
      <c r="R6840" s="3">
        <v>92.4607329842932</v>
      </c>
      <c r="S6840" s="3">
        <v>8.69464588798025</v>
      </c>
      <c r="T6840" s="3">
        <v>88.2850241545894</v>
      </c>
      <c r="U6840" s="3"/>
      <c r="V6840" s="3"/>
      <c r="W6840" s="3"/>
      <c r="X6840" s="3"/>
      <c r="Y6840" s="3"/>
      <c r="Z6840" s="3"/>
      <c r="AA6840" s="3">
        <v>0.0345216142482793</v>
      </c>
      <c r="AB6840" s="3">
        <v>0.18865956789889</v>
      </c>
      <c r="AC6840" s="3">
        <v>-21.0185185185185</v>
      </c>
      <c r="AD6840" s="3"/>
      <c r="AE6840" s="5">
        <v>4</v>
      </c>
      <c r="AF6840" s="3">
        <v>2.34405743266186</v>
      </c>
      <c r="AG6840" s="3">
        <v>17.5641242607105</v>
      </c>
      <c r="AH6840" s="3"/>
      <c r="AI6840" s="3"/>
      <c r="AJ6840" s="3"/>
      <c r="AK6840" s="3"/>
      <c r="AL6840" s="3"/>
      <c r="AM6840" s="3"/>
      <c r="AN6840" s="5" t="s">
        <v>46</v>
      </c>
      <c r="AO6840" s="1"/>
      <c r="AP6840" s="1"/>
      <c r="AQ6840" s="1"/>
    </row>
    <row r="6841" spans="1:43">
      <c r="A6841" s="1" t="s">
        <v>16863</v>
      </c>
      <c r="B6841" s="1" t="s">
        <v>16864</v>
      </c>
      <c r="C6841" s="3">
        <v>1.14794520547945</v>
      </c>
      <c r="D6841" s="4">
        <v>43818</v>
      </c>
      <c r="E6841" s="3">
        <v>1.5507790464</v>
      </c>
      <c r="F6841" s="5" t="s">
        <v>14290</v>
      </c>
      <c r="G6841" s="5">
        <v>420</v>
      </c>
      <c r="H6841" s="5" t="s">
        <v>60</v>
      </c>
      <c r="I6841" s="3">
        <v>13.3114215283484</v>
      </c>
      <c r="J6841" s="3">
        <v>3.76984126984127</v>
      </c>
      <c r="K6841" s="3">
        <v>3.71020305841063</v>
      </c>
      <c r="L6841" s="3">
        <v>17.1620325982742</v>
      </c>
      <c r="M6841" s="3">
        <v>12.5306011424427</v>
      </c>
      <c r="N6841" s="3">
        <v>0.29673590504451</v>
      </c>
      <c r="O6841" s="3">
        <v>16.3931351402044</v>
      </c>
      <c r="P6841" s="3">
        <v>22.4137931034483</v>
      </c>
      <c r="Q6841" s="3">
        <v>24.1224122412241</v>
      </c>
      <c r="R6841" s="3">
        <v>16.1256544502618</v>
      </c>
      <c r="S6841" s="3">
        <v>35.2697547683924</v>
      </c>
      <c r="T6841" s="3">
        <v>52.8985507246377</v>
      </c>
      <c r="U6841" s="3"/>
      <c r="V6841" s="3"/>
      <c r="W6841" s="3"/>
      <c r="X6841" s="3"/>
      <c r="Y6841" s="3"/>
      <c r="Z6841" s="3"/>
      <c r="AA6841" s="3">
        <v>0.204547640545174</v>
      </c>
      <c r="AB6841" s="3">
        <v>0.228201569128575</v>
      </c>
      <c r="AC6841" s="3">
        <v>-16.9437531110005</v>
      </c>
      <c r="AD6841" s="3"/>
      <c r="AE6841" s="5">
        <v>3</v>
      </c>
      <c r="AF6841" s="3">
        <v>1.29676482034833</v>
      </c>
      <c r="AG6841" s="3">
        <v>23.797200002229</v>
      </c>
      <c r="AH6841" s="3"/>
      <c r="AI6841" s="3"/>
      <c r="AJ6841" s="3"/>
      <c r="AK6841" s="3"/>
      <c r="AL6841" s="3"/>
      <c r="AM6841" s="3"/>
      <c r="AN6841" s="5" t="s">
        <v>46</v>
      </c>
      <c r="AO6841" s="1"/>
      <c r="AP6841" s="1"/>
      <c r="AQ6841" s="1"/>
    </row>
    <row r="6842" spans="1:43">
      <c r="A6842" s="1" t="s">
        <v>16865</v>
      </c>
      <c r="B6842" s="1" t="s">
        <v>16866</v>
      </c>
      <c r="C6842" s="3">
        <v>1.72328767123288</v>
      </c>
      <c r="D6842" s="4">
        <v>43608</v>
      </c>
      <c r="E6842" s="3">
        <v>1.7571830985</v>
      </c>
      <c r="F6842" s="5" t="s">
        <v>16867</v>
      </c>
      <c r="G6842" s="5">
        <v>630</v>
      </c>
      <c r="H6842" s="5" t="s">
        <v>60</v>
      </c>
      <c r="I6842" s="3">
        <v>3.2568072610785</v>
      </c>
      <c r="J6842" s="3">
        <v>63.8888888888889</v>
      </c>
      <c r="K6842" s="3">
        <v>2.43644067796611</v>
      </c>
      <c r="L6842" s="3">
        <v>46.6922339405561</v>
      </c>
      <c r="M6842" s="3">
        <v>1.41583639223912</v>
      </c>
      <c r="N6842" s="3">
        <v>55.1928783382789</v>
      </c>
      <c r="O6842" s="3">
        <v>2.74482025854437</v>
      </c>
      <c r="P6842" s="3">
        <v>70.8924949290061</v>
      </c>
      <c r="Q6842" s="3">
        <v>8.6822141050857</v>
      </c>
      <c r="R6842" s="3">
        <v>57.2774869109948</v>
      </c>
      <c r="S6842" s="3">
        <v>19.2110129443189</v>
      </c>
      <c r="T6842" s="3">
        <v>78.6231884057971</v>
      </c>
      <c r="U6842" s="3"/>
      <c r="V6842" s="3"/>
      <c r="W6842" s="3"/>
      <c r="X6842" s="3"/>
      <c r="Y6842" s="3"/>
      <c r="Z6842" s="3"/>
      <c r="AA6842" s="3">
        <v>0.129149688727388</v>
      </c>
      <c r="AB6842" s="3">
        <v>0.102182447526187</v>
      </c>
      <c r="AC6842" s="3">
        <v>-17.1484157865481</v>
      </c>
      <c r="AD6842" s="3"/>
      <c r="AE6842" s="5">
        <v>3</v>
      </c>
      <c r="AF6842" s="3">
        <v>0.656351095035455</v>
      </c>
      <c r="AG6842" s="3">
        <v>8.16926306605086</v>
      </c>
      <c r="AH6842" s="3"/>
      <c r="AI6842" s="3"/>
      <c r="AJ6842" s="3"/>
      <c r="AK6842" s="3"/>
      <c r="AL6842" s="3"/>
      <c r="AM6842" s="3"/>
      <c r="AN6842" s="5" t="s">
        <v>46</v>
      </c>
      <c r="AO6842" s="1"/>
      <c r="AP6842" s="1"/>
      <c r="AQ6842" s="1"/>
    </row>
    <row r="6843" spans="1:43">
      <c r="A6843" s="1" t="s">
        <v>16868</v>
      </c>
      <c r="B6843" s="1" t="s">
        <v>16869</v>
      </c>
      <c r="C6843" s="3">
        <v>1.74246575342466</v>
      </c>
      <c r="D6843" s="4">
        <v>43601</v>
      </c>
      <c r="E6843" s="3">
        <v>147.9480551741</v>
      </c>
      <c r="F6843" s="5" t="s">
        <v>6587</v>
      </c>
      <c r="G6843" s="5">
        <v>637</v>
      </c>
      <c r="H6843" s="5" t="s">
        <v>60</v>
      </c>
      <c r="I6843" s="3">
        <v>3.33725622057835</v>
      </c>
      <c r="J6843" s="3">
        <v>63.0952380952381</v>
      </c>
      <c r="K6843" s="3">
        <v>1.86443486907524</v>
      </c>
      <c r="L6843" s="3">
        <v>56.7593480345158</v>
      </c>
      <c r="M6843" s="3">
        <v>-1.89928976139175</v>
      </c>
      <c r="N6843" s="3">
        <v>76.5578635014837</v>
      </c>
      <c r="O6843" s="3">
        <v>-1.4431171330073</v>
      </c>
      <c r="P6843" s="3">
        <v>83.3671399594321</v>
      </c>
      <c r="Q6843" s="3">
        <v>-4.7755528874085</v>
      </c>
      <c r="R6843" s="3">
        <v>85.5497382198953</v>
      </c>
      <c r="S6843" s="3">
        <v>26.8300232138251</v>
      </c>
      <c r="T6843" s="3">
        <v>64.1304347826087</v>
      </c>
      <c r="U6843" s="3"/>
      <c r="V6843" s="3"/>
      <c r="W6843" s="3"/>
      <c r="X6843" s="3"/>
      <c r="Y6843" s="3"/>
      <c r="Z6843" s="3"/>
      <c r="AA6843" s="3">
        <v>0.0781174567980419</v>
      </c>
      <c r="AB6843" s="3">
        <v>0.345199171957715</v>
      </c>
      <c r="AC6843" s="3">
        <v>-34.0631011927665</v>
      </c>
      <c r="AD6843" s="3"/>
      <c r="AE6843" s="5">
        <v>2</v>
      </c>
      <c r="AF6843" s="3">
        <v>5.09005427275845</v>
      </c>
      <c r="AG6843" s="3">
        <v>54.9535163063596</v>
      </c>
      <c r="AH6843" s="3"/>
      <c r="AI6843" s="3"/>
      <c r="AJ6843" s="3"/>
      <c r="AK6843" s="3"/>
      <c r="AL6843" s="3"/>
      <c r="AM6843" s="3"/>
      <c r="AN6843" s="5" t="s">
        <v>46</v>
      </c>
      <c r="AO6843" s="1"/>
      <c r="AP6843" s="1"/>
      <c r="AQ6843" s="1"/>
    </row>
    <row r="6844" spans="1:43">
      <c r="A6844" s="1" t="s">
        <v>16870</v>
      </c>
      <c r="B6844" s="1" t="s">
        <v>16871</v>
      </c>
      <c r="C6844" s="3">
        <v>2.58356164383562</v>
      </c>
      <c r="D6844" s="4">
        <v>43294</v>
      </c>
      <c r="E6844" s="3">
        <v>4.283145614</v>
      </c>
      <c r="F6844" s="5" t="s">
        <v>173</v>
      </c>
      <c r="G6844" s="5">
        <v>944</v>
      </c>
      <c r="H6844" s="5" t="s">
        <v>60</v>
      </c>
      <c r="I6844" s="3">
        <v>16.624269832297</v>
      </c>
      <c r="J6844" s="3">
        <v>0.793650793650794</v>
      </c>
      <c r="K6844" s="3">
        <v>4.67190935227463</v>
      </c>
      <c r="L6844" s="3">
        <v>4.12272291466922</v>
      </c>
      <c r="M6844" s="3">
        <v>6.87705059575203</v>
      </c>
      <c r="N6844" s="3">
        <v>7.91295746785361</v>
      </c>
      <c r="O6844" s="3">
        <v>29.0771637122002</v>
      </c>
      <c r="P6844" s="3">
        <v>1.11561866125761</v>
      </c>
      <c r="Q6844" s="3">
        <v>34.2570498915401</v>
      </c>
      <c r="R6844" s="3">
        <v>4.08376963350785</v>
      </c>
      <c r="S6844" s="3">
        <v>88.4237765431159</v>
      </c>
      <c r="T6844" s="3">
        <v>3.38164251207729</v>
      </c>
      <c r="U6844" s="3">
        <v>182.581897043716</v>
      </c>
      <c r="V6844" s="3">
        <v>3.90492359932088</v>
      </c>
      <c r="W6844" s="3"/>
      <c r="X6844" s="3"/>
      <c r="Y6844" s="3"/>
      <c r="Z6844" s="3"/>
      <c r="AA6844" s="3">
        <v>0.297053642861728</v>
      </c>
      <c r="AB6844" s="3">
        <v>0.322647675231531</v>
      </c>
      <c r="AC6844" s="3">
        <v>-23.6566440349175</v>
      </c>
      <c r="AD6844" s="3"/>
      <c r="AE6844" s="5">
        <v>3</v>
      </c>
      <c r="AF6844" s="3">
        <v>3.08929000171502</v>
      </c>
      <c r="AG6844" s="3">
        <v>93.9048265052294</v>
      </c>
      <c r="AH6844" s="3">
        <v>73.1097185577061</v>
      </c>
      <c r="AI6844" s="3"/>
      <c r="AJ6844" s="3"/>
      <c r="AK6844" s="3"/>
      <c r="AL6844" s="3"/>
      <c r="AM6844" s="3"/>
      <c r="AN6844" s="5" t="s">
        <v>46</v>
      </c>
      <c r="AO6844" s="1"/>
      <c r="AP6844" s="1"/>
      <c r="AQ6844" s="1"/>
    </row>
    <row r="6845" spans="1:43">
      <c r="A6845" s="1" t="s">
        <v>16872</v>
      </c>
      <c r="B6845" s="1" t="s">
        <v>16873</v>
      </c>
      <c r="C6845" s="3">
        <v>2.81643835616438</v>
      </c>
      <c r="D6845" s="4">
        <v>43209</v>
      </c>
      <c r="E6845" s="3">
        <v>0.495464197</v>
      </c>
      <c r="F6845" s="5" t="s">
        <v>1500</v>
      </c>
      <c r="G6845" s="5">
        <v>1029</v>
      </c>
      <c r="H6845" s="5" t="s">
        <v>60</v>
      </c>
      <c r="I6845" s="3">
        <v>-5.08123055651573</v>
      </c>
      <c r="J6845" s="3">
        <v>90.9722222222222</v>
      </c>
      <c r="K6845" s="3">
        <v>0.819973075510945</v>
      </c>
      <c r="L6845" s="3">
        <v>75.934803451582</v>
      </c>
      <c r="M6845" s="3">
        <v>-6.9888224003613</v>
      </c>
      <c r="N6845" s="3">
        <v>93.5707220573689</v>
      </c>
      <c r="O6845" s="3">
        <v>-5.29945970801242</v>
      </c>
      <c r="P6845" s="3">
        <v>89.2494929006085</v>
      </c>
      <c r="Q6845" s="3">
        <v>-7.03080916375127</v>
      </c>
      <c r="R6845" s="3">
        <v>87.8534031413613</v>
      </c>
      <c r="S6845" s="3">
        <v>10.8002689979825</v>
      </c>
      <c r="T6845" s="3">
        <v>86.5942028985507</v>
      </c>
      <c r="U6845" s="3">
        <v>17.4843126069595</v>
      </c>
      <c r="V6845" s="3">
        <v>90.3225806451613</v>
      </c>
      <c r="W6845" s="3"/>
      <c r="X6845" s="3"/>
      <c r="Y6845" s="3"/>
      <c r="Z6845" s="3"/>
      <c r="AA6845" s="3">
        <v>0.0664355820925585</v>
      </c>
      <c r="AB6845" s="3">
        <v>-0.052825766101243</v>
      </c>
      <c r="AC6845" s="3">
        <v>-37.0525894821036</v>
      </c>
      <c r="AD6845" s="3"/>
      <c r="AE6845" s="5">
        <v>3</v>
      </c>
      <c r="AF6845" s="3">
        <v>-0.364447104271568</v>
      </c>
      <c r="AG6845" s="3">
        <v>4.09212307923577</v>
      </c>
      <c r="AH6845" s="3">
        <v>9.99843186725096</v>
      </c>
      <c r="AI6845" s="3"/>
      <c r="AJ6845" s="3"/>
      <c r="AK6845" s="3"/>
      <c r="AL6845" s="3"/>
      <c r="AM6845" s="3"/>
      <c r="AN6845" s="5" t="s">
        <v>46</v>
      </c>
      <c r="AO6845" s="1"/>
      <c r="AP6845" s="1"/>
      <c r="AQ6845" s="1"/>
    </row>
    <row r="6846" spans="1:43">
      <c r="A6846" s="1" t="s">
        <v>16874</v>
      </c>
      <c r="B6846" s="1" t="s">
        <v>16875</v>
      </c>
      <c r="C6846" s="3">
        <v>3.56986301369863</v>
      </c>
      <c r="D6846" s="4">
        <v>42934</v>
      </c>
      <c r="E6846" s="3">
        <v>92.3092133606</v>
      </c>
      <c r="F6846" s="5" t="s">
        <v>10321</v>
      </c>
      <c r="G6846" s="5">
        <v>1304</v>
      </c>
      <c r="H6846" s="5" t="s">
        <v>60</v>
      </c>
      <c r="I6846" s="3">
        <v>12.8272480518343</v>
      </c>
      <c r="J6846" s="3">
        <v>5.55555555555556</v>
      </c>
      <c r="K6846" s="3">
        <v>3.59353645791462</v>
      </c>
      <c r="L6846" s="3">
        <v>22.0517737296261</v>
      </c>
      <c r="M6846" s="3">
        <v>12.1985198084458</v>
      </c>
      <c r="N6846" s="3">
        <v>0.989119683481701</v>
      </c>
      <c r="O6846" s="3">
        <v>15.1255248816224</v>
      </c>
      <c r="P6846" s="3">
        <v>30.9330628803245</v>
      </c>
      <c r="Q6846" s="3">
        <v>20.8704624331676</v>
      </c>
      <c r="R6846" s="3">
        <v>28.2722513089005</v>
      </c>
      <c r="S6846" s="3">
        <v>25.1675570665371</v>
      </c>
      <c r="T6846" s="3">
        <v>66.9082125603865</v>
      </c>
      <c r="U6846" s="3">
        <v>33.0099091659785</v>
      </c>
      <c r="V6846" s="3">
        <v>79.9660441426146</v>
      </c>
      <c r="W6846" s="3">
        <v>21.9572212757903</v>
      </c>
      <c r="X6846" s="3">
        <v>77.7272727272727</v>
      </c>
      <c r="Y6846" s="3"/>
      <c r="Z6846" s="3"/>
      <c r="AA6846" s="3">
        <v>0.149464208782193</v>
      </c>
      <c r="AB6846" s="3">
        <v>0.0770696976693912</v>
      </c>
      <c r="AC6846" s="3">
        <v>-21.6050512445095</v>
      </c>
      <c r="AD6846" s="3">
        <v>0.316018448536234</v>
      </c>
      <c r="AE6846" s="5">
        <v>4</v>
      </c>
      <c r="AF6846" s="3">
        <v>0.496303733518721</v>
      </c>
      <c r="AG6846" s="3">
        <v>12.9501156731784</v>
      </c>
      <c r="AH6846" s="3">
        <v>20.8627426522061</v>
      </c>
      <c r="AI6846" s="3">
        <v>10.0890208674895</v>
      </c>
      <c r="AJ6846" s="3"/>
      <c r="AK6846" s="3"/>
      <c r="AL6846" s="3"/>
      <c r="AM6846" s="3"/>
      <c r="AN6846" s="5" t="s">
        <v>46</v>
      </c>
      <c r="AO6846" s="1"/>
      <c r="AP6846" s="1"/>
      <c r="AQ6846" s="1"/>
    </row>
    <row r="6847" spans="1:43">
      <c r="A6847" s="1" t="s">
        <v>16876</v>
      </c>
      <c r="B6847" s="1" t="s">
        <v>16877</v>
      </c>
      <c r="C6847" s="3">
        <v>4.52054794520548</v>
      </c>
      <c r="D6847" s="4">
        <v>42587</v>
      </c>
      <c r="E6847" s="3">
        <v>1.3445964315</v>
      </c>
      <c r="F6847" s="5" t="s">
        <v>10321</v>
      </c>
      <c r="G6847" s="5">
        <v>1651</v>
      </c>
      <c r="H6847" s="5" t="s">
        <v>60</v>
      </c>
      <c r="I6847" s="3">
        <v>-6.63836356619067</v>
      </c>
      <c r="J6847" s="3">
        <v>95.8333333333333</v>
      </c>
      <c r="K6847" s="3">
        <v>2.51737582641126</v>
      </c>
      <c r="L6847" s="3">
        <v>45.8293384467881</v>
      </c>
      <c r="M6847" s="3">
        <v>-14.2928004535147</v>
      </c>
      <c r="N6847" s="3">
        <v>99.8021760633037</v>
      </c>
      <c r="O6847" s="3">
        <v>14.9933447423464</v>
      </c>
      <c r="P6847" s="3">
        <v>31.8458417849899</v>
      </c>
      <c r="Q6847" s="3">
        <v>2.62175462413032</v>
      </c>
      <c r="R6847" s="3">
        <v>68.3769633507853</v>
      </c>
      <c r="S6847" s="3">
        <v>58.3115183246073</v>
      </c>
      <c r="T6847" s="3">
        <v>20.1690821256039</v>
      </c>
      <c r="U6847" s="3">
        <v>96.6346935457649</v>
      </c>
      <c r="V6847" s="3">
        <v>26.6553480475382</v>
      </c>
      <c r="W6847" s="3">
        <v>77.1382542472173</v>
      </c>
      <c r="X6847" s="3">
        <v>20.4545454545455</v>
      </c>
      <c r="Y6847" s="3"/>
      <c r="Z6847" s="3"/>
      <c r="AA6847" s="3">
        <v>0.163942885294149</v>
      </c>
      <c r="AB6847" s="3">
        <v>0.149159309240997</v>
      </c>
      <c r="AC6847" s="3">
        <v>-31.9919517102616</v>
      </c>
      <c r="AD6847" s="3">
        <v>0.654974165036327</v>
      </c>
      <c r="AE6847" s="5">
        <v>3</v>
      </c>
      <c r="AF6847" s="3">
        <v>1.66386032347669</v>
      </c>
      <c r="AG6847" s="3">
        <v>57.493180440063</v>
      </c>
      <c r="AH6847" s="3">
        <v>42.4880551544401</v>
      </c>
      <c r="AI6847" s="3">
        <v>17.3520362086829</v>
      </c>
      <c r="AJ6847" s="3">
        <v>9.67902358957162</v>
      </c>
      <c r="AK6847" s="3"/>
      <c r="AL6847" s="3"/>
      <c r="AM6847" s="3"/>
      <c r="AN6847" s="5" t="s">
        <v>46</v>
      </c>
      <c r="AO6847" s="1"/>
      <c r="AP6847" s="1"/>
      <c r="AQ6847" s="1"/>
    </row>
    <row r="6848" spans="1:43">
      <c r="A6848" s="1" t="s">
        <v>16878</v>
      </c>
      <c r="B6848" s="1" t="s">
        <v>16879</v>
      </c>
      <c r="C6848" s="3">
        <v>2.3041095890411</v>
      </c>
      <c r="D6848" s="4">
        <v>43396</v>
      </c>
      <c r="E6848" s="3">
        <v>4.5144829557</v>
      </c>
      <c r="F6848" s="5" t="s">
        <v>9306</v>
      </c>
      <c r="G6848" s="5">
        <v>842</v>
      </c>
      <c r="H6848" s="5" t="s">
        <v>60</v>
      </c>
      <c r="I6848" s="3">
        <v>12.9149064574532</v>
      </c>
      <c r="J6848" s="3">
        <v>5.35714285714286</v>
      </c>
      <c r="K6848" s="3">
        <v>3.59091987661157</v>
      </c>
      <c r="L6848" s="3">
        <v>22.2435282837967</v>
      </c>
      <c r="M6848" s="3">
        <v>12.2664152237271</v>
      </c>
      <c r="N6848" s="3">
        <v>0.593471810089021</v>
      </c>
      <c r="O6848" s="3">
        <v>15.2803450400493</v>
      </c>
      <c r="P6848" s="3">
        <v>29.4117647058824</v>
      </c>
      <c r="Q6848" s="3">
        <v>20.8544800221463</v>
      </c>
      <c r="R6848" s="3">
        <v>28.586387434555</v>
      </c>
      <c r="S6848" s="3">
        <v>23.3006966672943</v>
      </c>
      <c r="T6848" s="3">
        <v>70.4106280193237</v>
      </c>
      <c r="U6848" s="3">
        <v>29.6475945357355</v>
      </c>
      <c r="V6848" s="3">
        <v>83.5314091680815</v>
      </c>
      <c r="W6848" s="3"/>
      <c r="X6848" s="3"/>
      <c r="Y6848" s="3"/>
      <c r="Z6848" s="3"/>
      <c r="AA6848" s="3">
        <v>0.138401268074029</v>
      </c>
      <c r="AB6848" s="3">
        <v>0.140200761540831</v>
      </c>
      <c r="AC6848" s="3">
        <v>-19.533478771606</v>
      </c>
      <c r="AD6848" s="3"/>
      <c r="AE6848" s="5">
        <v>3</v>
      </c>
      <c r="AF6848" s="3">
        <v>0.868419349829127</v>
      </c>
      <c r="AG6848" s="3">
        <v>11.3178851725838</v>
      </c>
      <c r="AH6848" s="3">
        <v>19.3600189839997</v>
      </c>
      <c r="AI6848" s="3"/>
      <c r="AJ6848" s="3"/>
      <c r="AK6848" s="3"/>
      <c r="AL6848" s="3"/>
      <c r="AM6848" s="3"/>
      <c r="AN6848" s="5" t="s">
        <v>46</v>
      </c>
      <c r="AO6848" s="1"/>
      <c r="AP6848" s="1"/>
      <c r="AQ6848" s="1"/>
    </row>
    <row r="6849" spans="1:43">
      <c r="A6849" s="1" t="s">
        <v>16880</v>
      </c>
      <c r="B6849" s="1" t="s">
        <v>16881</v>
      </c>
      <c r="C6849" s="3">
        <v>2.37534246575342</v>
      </c>
      <c r="D6849" s="4">
        <v>43370</v>
      </c>
      <c r="E6849" s="3">
        <v>0.2652552531</v>
      </c>
      <c r="F6849" s="5" t="s">
        <v>601</v>
      </c>
      <c r="G6849" s="5">
        <v>868</v>
      </c>
      <c r="H6849" s="5" t="s">
        <v>60</v>
      </c>
      <c r="I6849" s="3">
        <v>8.88954344624448</v>
      </c>
      <c r="J6849" s="3">
        <v>31.8452380952381</v>
      </c>
      <c r="K6849" s="3">
        <v>3.406993006993</v>
      </c>
      <c r="L6849" s="3">
        <v>31.6395014381592</v>
      </c>
      <c r="M6849" s="3">
        <v>3.55762227575775</v>
      </c>
      <c r="N6849" s="3">
        <v>36.3006923837784</v>
      </c>
      <c r="O6849" s="3">
        <v>14.2821812785953</v>
      </c>
      <c r="P6849" s="3">
        <v>37.2210953346856</v>
      </c>
      <c r="Q6849" s="3">
        <v>17.2917063265436</v>
      </c>
      <c r="R6849" s="3">
        <v>41.5706806282722</v>
      </c>
      <c r="S6849" s="3">
        <v>45.1205150349376</v>
      </c>
      <c r="T6849" s="3">
        <v>42.1497584541063</v>
      </c>
      <c r="U6849" s="3">
        <v>77.4236897677097</v>
      </c>
      <c r="V6849" s="3">
        <v>45.5008488964346</v>
      </c>
      <c r="W6849" s="3"/>
      <c r="X6849" s="3"/>
      <c r="Y6849" s="3"/>
      <c r="Z6849" s="3"/>
      <c r="AA6849" s="3">
        <v>0.232718118002985</v>
      </c>
      <c r="AB6849" s="3">
        <v>0.301520222513811</v>
      </c>
      <c r="AC6849" s="3">
        <v>-14.9112512835558</v>
      </c>
      <c r="AD6849" s="3"/>
      <c r="AE6849" s="5">
        <v>3</v>
      </c>
      <c r="AF6849" s="3">
        <v>2.10936853232543</v>
      </c>
      <c r="AG6849" s="3">
        <v>34.9288125226662</v>
      </c>
      <c r="AH6849" s="3">
        <v>36.4125483072801</v>
      </c>
      <c r="AI6849" s="3"/>
      <c r="AJ6849" s="3"/>
      <c r="AK6849" s="3"/>
      <c r="AL6849" s="3"/>
      <c r="AM6849" s="3"/>
      <c r="AN6849" s="5" t="s">
        <v>46</v>
      </c>
      <c r="AO6849" s="1"/>
      <c r="AP6849" s="1"/>
      <c r="AQ6849" s="1"/>
    </row>
    <row r="6850" spans="1:43">
      <c r="A6850" s="1" t="s">
        <v>16882</v>
      </c>
      <c r="B6850" s="1" t="s">
        <v>16883</v>
      </c>
      <c r="C6850" s="3">
        <v>2.16164383561644</v>
      </c>
      <c r="D6850" s="4">
        <v>43448</v>
      </c>
      <c r="E6850" s="3">
        <v>0.7461504615</v>
      </c>
      <c r="F6850" s="5" t="s">
        <v>10289</v>
      </c>
      <c r="G6850" s="5">
        <v>755</v>
      </c>
      <c r="H6850" s="5" t="s">
        <v>60</v>
      </c>
      <c r="I6850" s="3">
        <v>13.0813630813631</v>
      </c>
      <c r="J6850" s="3">
        <v>4.76190476190476</v>
      </c>
      <c r="K6850" s="3">
        <v>2.8469032355762</v>
      </c>
      <c r="L6850" s="3">
        <v>41.6107382550336</v>
      </c>
      <c r="M6850" s="3">
        <v>7.62770059690455</v>
      </c>
      <c r="N6850" s="3">
        <v>6.52818991097923</v>
      </c>
      <c r="O6850" s="3">
        <v>16.1696790010833</v>
      </c>
      <c r="P6850" s="3">
        <v>23.8336713995943</v>
      </c>
      <c r="Q6850" s="3">
        <v>21.4822322919151</v>
      </c>
      <c r="R6850" s="3">
        <v>26.0732984293194</v>
      </c>
      <c r="S6850" s="3">
        <v>53.0343998798258</v>
      </c>
      <c r="T6850" s="3">
        <v>27.4154589371981</v>
      </c>
      <c r="U6850" s="3">
        <v>104.815038198633</v>
      </c>
      <c r="V6850" s="3">
        <v>20.7130730050934</v>
      </c>
      <c r="W6850" s="3"/>
      <c r="X6850" s="3"/>
      <c r="Y6850" s="3"/>
      <c r="Z6850" s="3"/>
      <c r="AA6850" s="3">
        <v>0.224724390120986</v>
      </c>
      <c r="AB6850" s="3">
        <v>0.332617289645614</v>
      </c>
      <c r="AC6850" s="3">
        <v>-19.5076637250348</v>
      </c>
      <c r="AD6850" s="3"/>
      <c r="AE6850" s="5">
        <v>1</v>
      </c>
      <c r="AF6850" s="3">
        <v>2.88495620990574</v>
      </c>
      <c r="AG6850" s="3">
        <v>47.6557487310655</v>
      </c>
      <c r="AH6850" s="3">
        <v>43.6259432902842</v>
      </c>
      <c r="AI6850" s="3"/>
      <c r="AJ6850" s="3"/>
      <c r="AK6850" s="3"/>
      <c r="AL6850" s="3"/>
      <c r="AM6850" s="3"/>
      <c r="AN6850" s="5" t="s">
        <v>46</v>
      </c>
      <c r="AO6850" s="1"/>
      <c r="AP6850" s="1"/>
      <c r="AQ6850" s="1"/>
    </row>
    <row r="6851" spans="1:43">
      <c r="A6851" s="1" t="s">
        <v>16884</v>
      </c>
      <c r="B6851" s="1" t="s">
        <v>16885</v>
      </c>
      <c r="C6851" s="3">
        <v>4.54794520547945</v>
      </c>
      <c r="D6851" s="4">
        <v>42577</v>
      </c>
      <c r="E6851" s="3">
        <v>389.0541841765</v>
      </c>
      <c r="F6851" s="5" t="s">
        <v>6587</v>
      </c>
      <c r="G6851" s="5">
        <v>1661</v>
      </c>
      <c r="H6851" s="5" t="s">
        <v>60</v>
      </c>
      <c r="I6851" s="3">
        <v>-7.15162425333442</v>
      </c>
      <c r="J6851" s="3">
        <v>97.718253968254</v>
      </c>
      <c r="K6851" s="3">
        <v>-0.167165229632238</v>
      </c>
      <c r="L6851" s="3">
        <v>90.4122722914669</v>
      </c>
      <c r="M6851" s="3">
        <v>-7.86781422539786</v>
      </c>
      <c r="N6851" s="3">
        <v>96.8348170128586</v>
      </c>
      <c r="O6851" s="3">
        <v>-6.64747017688194</v>
      </c>
      <c r="P6851" s="3">
        <v>93.4077079107505</v>
      </c>
      <c r="Q6851" s="3">
        <v>-10.8990969768355</v>
      </c>
      <c r="R6851" s="3">
        <v>92.3560209424084</v>
      </c>
      <c r="S6851" s="3">
        <v>20.7127659574468</v>
      </c>
      <c r="T6851" s="3">
        <v>75.8454106280193</v>
      </c>
      <c r="U6851" s="3">
        <v>42.9093198992443</v>
      </c>
      <c r="V6851" s="3">
        <v>74.7028862478778</v>
      </c>
      <c r="W6851" s="3">
        <v>28.709165154265</v>
      </c>
      <c r="X6851" s="3">
        <v>70.9090909090909</v>
      </c>
      <c r="Y6851" s="3"/>
      <c r="Z6851" s="3"/>
      <c r="AA6851" s="3">
        <v>0.0830760907084896</v>
      </c>
      <c r="AB6851" s="3">
        <v>0.0796885328934841</v>
      </c>
      <c r="AC6851" s="3">
        <v>-33.9883165161975</v>
      </c>
      <c r="AD6851" s="3">
        <v>0.257740639367794</v>
      </c>
      <c r="AE6851" s="5">
        <v>4</v>
      </c>
      <c r="AF6851" s="3">
        <v>1.0323740888816</v>
      </c>
      <c r="AG6851" s="3">
        <v>11.1742347347163</v>
      </c>
      <c r="AH6851" s="3">
        <v>24.8290337401233</v>
      </c>
      <c r="AI6851" s="3">
        <v>10.7835676042809</v>
      </c>
      <c r="AJ6851" s="3">
        <v>6.28589842923954</v>
      </c>
      <c r="AK6851" s="3"/>
      <c r="AL6851" s="3"/>
      <c r="AM6851" s="3"/>
      <c r="AN6851" s="5" t="s">
        <v>46</v>
      </c>
      <c r="AO6851" s="1"/>
      <c r="AP6851" s="1"/>
      <c r="AQ6851" s="1"/>
    </row>
    <row r="6852" spans="1:43">
      <c r="A6852" s="1" t="s">
        <v>16886</v>
      </c>
      <c r="B6852" s="1" t="s">
        <v>16887</v>
      </c>
      <c r="C6852" s="3">
        <v>2.14794520547945</v>
      </c>
      <c r="D6852" s="4">
        <v>43453</v>
      </c>
      <c r="E6852" s="3">
        <v>0.779093412</v>
      </c>
      <c r="F6852" s="5" t="s">
        <v>1917</v>
      </c>
      <c r="G6852" s="5">
        <v>785</v>
      </c>
      <c r="H6852" s="5" t="s">
        <v>60</v>
      </c>
      <c r="I6852" s="3">
        <v>-1.42803457346861</v>
      </c>
      <c r="J6852" s="3">
        <v>85.4166666666667</v>
      </c>
      <c r="K6852" s="3">
        <v>1.76922480018625</v>
      </c>
      <c r="L6852" s="3">
        <v>58.4851390220518</v>
      </c>
      <c r="M6852" s="3">
        <v>-1.89257929383602</v>
      </c>
      <c r="N6852" s="3">
        <v>76.4589515331355</v>
      </c>
      <c r="O6852" s="3">
        <v>-4.76363372304117</v>
      </c>
      <c r="P6852" s="3">
        <v>87.7281947261663</v>
      </c>
      <c r="Q6852" s="3">
        <v>-3.03859234067721</v>
      </c>
      <c r="R6852" s="3">
        <v>79.7905759162304</v>
      </c>
      <c r="S6852" s="3">
        <v>17.5073918107696</v>
      </c>
      <c r="T6852" s="3">
        <v>80.5555555555556</v>
      </c>
      <c r="U6852" s="3">
        <v>27.4043131921508</v>
      </c>
      <c r="V6852" s="3">
        <v>85.5687606112054</v>
      </c>
      <c r="W6852" s="3"/>
      <c r="X6852" s="3"/>
      <c r="Y6852" s="3"/>
      <c r="Z6852" s="3"/>
      <c r="AA6852" s="3">
        <v>0.130563308037143</v>
      </c>
      <c r="AB6852" s="3">
        <v>0.157549194214249</v>
      </c>
      <c r="AC6852" s="3">
        <v>-15.879863258994</v>
      </c>
      <c r="AD6852" s="3"/>
      <c r="AE6852" s="5">
        <v>3</v>
      </c>
      <c r="AF6852" s="3">
        <v>1.13275192827369</v>
      </c>
      <c r="AG6852" s="3">
        <v>7.81548041411013</v>
      </c>
      <c r="AH6852" s="3">
        <v>15.5049672790007</v>
      </c>
      <c r="AI6852" s="3"/>
      <c r="AJ6852" s="3"/>
      <c r="AK6852" s="3"/>
      <c r="AL6852" s="3"/>
      <c r="AM6852" s="3"/>
      <c r="AN6852" s="5" t="s">
        <v>46</v>
      </c>
      <c r="AO6852" s="1"/>
      <c r="AP6852" s="1"/>
      <c r="AQ6852" s="1"/>
    </row>
    <row r="6853" spans="1:43">
      <c r="A6853" s="1" t="s">
        <v>16888</v>
      </c>
      <c r="B6853" s="1" t="s">
        <v>16889</v>
      </c>
      <c r="C6853" s="3">
        <v>3.92602739726027</v>
      </c>
      <c r="D6853" s="4">
        <v>42804</v>
      </c>
      <c r="E6853" s="3">
        <v>67.6185700884</v>
      </c>
      <c r="F6853" s="5" t="s">
        <v>270</v>
      </c>
      <c r="G6853" s="5">
        <v>1434</v>
      </c>
      <c r="H6853" s="5" t="s">
        <v>60</v>
      </c>
      <c r="I6853" s="3">
        <v>-7.05960155410432</v>
      </c>
      <c r="J6853" s="3">
        <v>97.5198412698413</v>
      </c>
      <c r="K6853" s="3">
        <v>-0.13323858589446</v>
      </c>
      <c r="L6853" s="3">
        <v>89.9328859060403</v>
      </c>
      <c r="M6853" s="3">
        <v>-7.79135569589108</v>
      </c>
      <c r="N6853" s="3">
        <v>96.4391691394659</v>
      </c>
      <c r="O6853" s="3">
        <v>-6.4019314019314</v>
      </c>
      <c r="P6853" s="3">
        <v>92.6977687626775</v>
      </c>
      <c r="Q6853" s="3">
        <v>-10.2140233189586</v>
      </c>
      <c r="R6853" s="3">
        <v>92.0418848167539</v>
      </c>
      <c r="S6853" s="3">
        <v>22.860889520271</v>
      </c>
      <c r="T6853" s="3">
        <v>70.7729468599034</v>
      </c>
      <c r="U6853" s="3">
        <v>46.8713259307642</v>
      </c>
      <c r="V6853" s="3">
        <v>72.4957555178268</v>
      </c>
      <c r="W6853" s="3">
        <v>33.3214751571208</v>
      </c>
      <c r="X6853" s="3">
        <v>66.1363636363636</v>
      </c>
      <c r="Y6853" s="3"/>
      <c r="Z6853" s="3"/>
      <c r="AA6853" s="3">
        <v>0.0897499779282712</v>
      </c>
      <c r="AB6853" s="3">
        <v>0.0885194836743758</v>
      </c>
      <c r="AC6853" s="3">
        <v>-33.6738092594649</v>
      </c>
      <c r="AD6853" s="3">
        <v>0.298206367683646</v>
      </c>
      <c r="AE6853" s="5">
        <v>4</v>
      </c>
      <c r="AF6853" s="3">
        <v>1.13471105313821</v>
      </c>
      <c r="AG6853" s="3">
        <v>13.1715771920594</v>
      </c>
      <c r="AH6853" s="3">
        <v>26.5427635996789</v>
      </c>
      <c r="AI6853" s="3">
        <v>12.1071434578239</v>
      </c>
      <c r="AJ6853" s="3"/>
      <c r="AK6853" s="3"/>
      <c r="AL6853" s="3"/>
      <c r="AM6853" s="3"/>
      <c r="AN6853" s="5" t="s">
        <v>46</v>
      </c>
      <c r="AO6853" s="1"/>
      <c r="AP6853" s="1"/>
      <c r="AQ6853" s="1"/>
    </row>
    <row r="6854" spans="1:43">
      <c r="A6854" s="1" t="s">
        <v>16890</v>
      </c>
      <c r="B6854" s="1" t="s">
        <v>16891</v>
      </c>
      <c r="C6854" s="3">
        <v>1.71232876712329</v>
      </c>
      <c r="D6854" s="4">
        <v>43612</v>
      </c>
      <c r="E6854" s="3">
        <v>6.7759000079</v>
      </c>
      <c r="F6854" s="5" t="s">
        <v>6160</v>
      </c>
      <c r="G6854" s="5">
        <v>626</v>
      </c>
      <c r="H6854" s="5" t="s">
        <v>60</v>
      </c>
      <c r="I6854" s="3">
        <v>10.16825164594</v>
      </c>
      <c r="J6854" s="3">
        <v>20.1388888888889</v>
      </c>
      <c r="K6854" s="3">
        <v>4.3461829176115</v>
      </c>
      <c r="L6854" s="3">
        <v>8.91658676893576</v>
      </c>
      <c r="M6854" s="3">
        <v>4.54373343430519</v>
      </c>
      <c r="N6854" s="3">
        <v>21.6617210682493</v>
      </c>
      <c r="O6854" s="3">
        <v>17.0907548770144</v>
      </c>
      <c r="P6854" s="3">
        <v>19.5740365111562</v>
      </c>
      <c r="Q6854" s="3">
        <v>29.2401310656889</v>
      </c>
      <c r="R6854" s="3">
        <v>9.52879581151833</v>
      </c>
      <c r="S6854" s="3">
        <v>60.4299825682743</v>
      </c>
      <c r="T6854" s="3">
        <v>15.9420289855072</v>
      </c>
      <c r="U6854" s="3"/>
      <c r="V6854" s="3"/>
      <c r="W6854" s="3"/>
      <c r="X6854" s="3"/>
      <c r="Y6854" s="3"/>
      <c r="Z6854" s="3"/>
      <c r="AA6854" s="3">
        <v>0.298689779577122</v>
      </c>
      <c r="AB6854" s="3">
        <v>0.359393667720726</v>
      </c>
      <c r="AC6854" s="3">
        <v>-16.6889185580774</v>
      </c>
      <c r="AD6854" s="3"/>
      <c r="AE6854" s="5">
        <v>3</v>
      </c>
      <c r="AF6854" s="3">
        <v>2.32595165953214</v>
      </c>
      <c r="AG6854" s="3">
        <v>43.9553610462004</v>
      </c>
      <c r="AH6854" s="3"/>
      <c r="AI6854" s="3"/>
      <c r="AJ6854" s="3"/>
      <c r="AK6854" s="3"/>
      <c r="AL6854" s="3"/>
      <c r="AM6854" s="3"/>
      <c r="AN6854" s="5" t="s">
        <v>46</v>
      </c>
      <c r="AO6854" s="1"/>
      <c r="AP6854" s="1"/>
      <c r="AQ6854" s="1"/>
    </row>
    <row r="6855" spans="1:43">
      <c r="A6855" s="1" t="s">
        <v>16892</v>
      </c>
      <c r="B6855" s="1" t="s">
        <v>16893</v>
      </c>
      <c r="C6855" s="3">
        <v>2.26301369863014</v>
      </c>
      <c r="D6855" s="4">
        <v>43411</v>
      </c>
      <c r="E6855" s="3">
        <v>0.6386205406</v>
      </c>
      <c r="F6855" s="5" t="s">
        <v>9912</v>
      </c>
      <c r="G6855" s="5">
        <v>827</v>
      </c>
      <c r="H6855" s="5" t="s">
        <v>60</v>
      </c>
      <c r="I6855" s="3">
        <v>9.28123969666995</v>
      </c>
      <c r="J6855" s="3">
        <v>27.4801587301587</v>
      </c>
      <c r="K6855" s="3">
        <v>3.51881734422986</v>
      </c>
      <c r="L6855" s="3">
        <v>24.8322147651007</v>
      </c>
      <c r="M6855" s="3">
        <v>3.5889155120325</v>
      </c>
      <c r="N6855" s="3">
        <v>35.9050445103858</v>
      </c>
      <c r="O6855" s="3">
        <v>15.6355390161647</v>
      </c>
      <c r="P6855" s="3">
        <v>27.1805273833671</v>
      </c>
      <c r="Q6855" s="3">
        <v>19.7795579112208</v>
      </c>
      <c r="R6855" s="3">
        <v>34.5549738219895</v>
      </c>
      <c r="S6855" s="3">
        <v>54.895241062388</v>
      </c>
      <c r="T6855" s="3">
        <v>23.5507246376812</v>
      </c>
      <c r="U6855" s="3">
        <v>97.6249627347709</v>
      </c>
      <c r="V6855" s="3">
        <v>25.9762308998302</v>
      </c>
      <c r="W6855" s="3"/>
      <c r="X6855" s="3"/>
      <c r="Y6855" s="3"/>
      <c r="Z6855" s="3"/>
      <c r="AA6855" s="3">
        <v>0.268305442307512</v>
      </c>
      <c r="AB6855" s="3">
        <v>0.36023415280665</v>
      </c>
      <c r="AC6855" s="3">
        <v>-14.9409660107334</v>
      </c>
      <c r="AD6855" s="3"/>
      <c r="AE6855" s="5">
        <v>1</v>
      </c>
      <c r="AF6855" s="3">
        <v>2.57597141040174</v>
      </c>
      <c r="AG6855" s="3">
        <v>45.2532779548638</v>
      </c>
      <c r="AH6855" s="3">
        <v>43.8996396722423</v>
      </c>
      <c r="AI6855" s="3"/>
      <c r="AJ6855" s="3"/>
      <c r="AK6855" s="3"/>
      <c r="AL6855" s="3"/>
      <c r="AM6855" s="3"/>
      <c r="AN6855" s="5" t="s">
        <v>46</v>
      </c>
      <c r="AO6855" s="1"/>
      <c r="AP6855" s="1"/>
      <c r="AQ6855" s="1"/>
    </row>
    <row r="6856" spans="1:43">
      <c r="A6856" s="1" t="s">
        <v>16894</v>
      </c>
      <c r="B6856" s="1" t="s">
        <v>16895</v>
      </c>
      <c r="C6856" s="3">
        <v>1.58630136986301</v>
      </c>
      <c r="D6856" s="4">
        <v>43658</v>
      </c>
      <c r="E6856" s="3">
        <v>3.5589508649</v>
      </c>
      <c r="F6856" s="5" t="s">
        <v>14444</v>
      </c>
      <c r="G6856" s="5">
        <v>580</v>
      </c>
      <c r="H6856" s="5" t="s">
        <v>60</v>
      </c>
      <c r="I6856" s="3">
        <v>-0.950150552024088</v>
      </c>
      <c r="J6856" s="3">
        <v>82.9365079365079</v>
      </c>
      <c r="K6856" s="3">
        <v>0</v>
      </c>
      <c r="L6856" s="3">
        <v>87.535953978907</v>
      </c>
      <c r="M6856" s="3">
        <v>-3.63884910818904</v>
      </c>
      <c r="N6856" s="3">
        <v>86.4490603363007</v>
      </c>
      <c r="O6856" s="3">
        <v>-7.86132204655795</v>
      </c>
      <c r="P6856" s="3">
        <v>94.1176470588235</v>
      </c>
      <c r="Q6856" s="3">
        <v>-12.1327239271087</v>
      </c>
      <c r="R6856" s="3">
        <v>93.8219895287958</v>
      </c>
      <c r="S6856" s="3">
        <v>8.11422728600643</v>
      </c>
      <c r="T6856" s="3">
        <v>88.8888888888889</v>
      </c>
      <c r="U6856" s="3"/>
      <c r="V6856" s="3"/>
      <c r="W6856" s="3"/>
      <c r="X6856" s="3"/>
      <c r="Y6856" s="3"/>
      <c r="Z6856" s="3"/>
      <c r="AA6856" s="3">
        <v>0.0312807469583592</v>
      </c>
      <c r="AB6856" s="3">
        <v>0.195714026771444</v>
      </c>
      <c r="AC6856" s="3">
        <v>-26.241776812119</v>
      </c>
      <c r="AD6856" s="3"/>
      <c r="AE6856" s="5">
        <v>2</v>
      </c>
      <c r="AF6856" s="3">
        <v>2.37948209722235</v>
      </c>
      <c r="AG6856" s="3">
        <v>20.6730019442113</v>
      </c>
      <c r="AH6856" s="3"/>
      <c r="AI6856" s="3"/>
      <c r="AJ6856" s="3"/>
      <c r="AK6856" s="3"/>
      <c r="AL6856" s="3"/>
      <c r="AM6856" s="3"/>
      <c r="AN6856" s="5" t="s">
        <v>46</v>
      </c>
      <c r="AO6856" s="1"/>
      <c r="AP6856" s="1"/>
      <c r="AQ6856" s="1"/>
    </row>
    <row r="6857" spans="1:43">
      <c r="A6857" s="1" t="s">
        <v>16896</v>
      </c>
      <c r="B6857" s="1" t="s">
        <v>16897</v>
      </c>
      <c r="C6857" s="3">
        <v>2.31506849315068</v>
      </c>
      <c r="D6857" s="4">
        <v>43392</v>
      </c>
      <c r="E6857" s="3">
        <v>88.7942166461</v>
      </c>
      <c r="F6857" s="5" t="s">
        <v>1520</v>
      </c>
      <c r="G6857" s="5">
        <v>846</v>
      </c>
      <c r="H6857" s="5" t="s">
        <v>60</v>
      </c>
      <c r="I6857" s="3">
        <v>3.26302195436935</v>
      </c>
      <c r="J6857" s="3">
        <v>63.4920634920635</v>
      </c>
      <c r="K6857" s="3">
        <v>2.12005108556832</v>
      </c>
      <c r="L6857" s="3">
        <v>52.9242569511026</v>
      </c>
      <c r="M6857" s="3">
        <v>-1.93769928869267</v>
      </c>
      <c r="N6857" s="3">
        <v>76.9535113748764</v>
      </c>
      <c r="O6857" s="3">
        <v>9.51424397370344</v>
      </c>
      <c r="P6857" s="3">
        <v>53.3468559837728</v>
      </c>
      <c r="Q6857" s="3">
        <v>8.64130434782608</v>
      </c>
      <c r="R6857" s="3">
        <v>57.4869109947644</v>
      </c>
      <c r="S6857" s="3">
        <v>28.0452652930501</v>
      </c>
      <c r="T6857" s="3">
        <v>61.4734299516908</v>
      </c>
      <c r="U6857" s="3">
        <v>27.1628498727735</v>
      </c>
      <c r="V6857" s="3">
        <v>85.9083191850594</v>
      </c>
      <c r="W6857" s="3"/>
      <c r="X6857" s="3"/>
      <c r="Y6857" s="3"/>
      <c r="Z6857" s="3"/>
      <c r="AA6857" s="3">
        <v>0.136731884981066</v>
      </c>
      <c r="AB6857" s="3">
        <v>0.0808568843379007</v>
      </c>
      <c r="AC6857" s="3">
        <v>-21.3777777777778</v>
      </c>
      <c r="AD6857" s="3"/>
      <c r="AE6857" s="5">
        <v>4</v>
      </c>
      <c r="AF6857" s="3">
        <v>0.893188366254647</v>
      </c>
      <c r="AG6857" s="3">
        <v>14.2720604567163</v>
      </c>
      <c r="AH6857" s="3">
        <v>13.0539975446446</v>
      </c>
      <c r="AI6857" s="3"/>
      <c r="AJ6857" s="3"/>
      <c r="AK6857" s="3"/>
      <c r="AL6857" s="3"/>
      <c r="AM6857" s="3"/>
      <c r="AN6857" s="5" t="s">
        <v>46</v>
      </c>
      <c r="AO6857" s="1"/>
      <c r="AP6857" s="1"/>
      <c r="AQ6857" s="1"/>
    </row>
    <row r="6858" spans="1:43">
      <c r="A6858" s="1" t="s">
        <v>16898</v>
      </c>
      <c r="B6858" s="1" t="s">
        <v>16899</v>
      </c>
      <c r="C6858" s="3">
        <v>2.31506849315068</v>
      </c>
      <c r="D6858" s="4">
        <v>43392</v>
      </c>
      <c r="E6858" s="3">
        <v>99.9796892646</v>
      </c>
      <c r="F6858" s="5" t="s">
        <v>8483</v>
      </c>
      <c r="G6858" s="5">
        <v>846</v>
      </c>
      <c r="H6858" s="5" t="s">
        <v>60</v>
      </c>
      <c r="I6858" s="3">
        <v>3.26227668939327</v>
      </c>
      <c r="J6858" s="3">
        <v>63.5912698412698</v>
      </c>
      <c r="K6858" s="3">
        <v>2.15145564757107</v>
      </c>
      <c r="L6858" s="3">
        <v>52.3489932885906</v>
      </c>
      <c r="M6858" s="3">
        <v>-2.08674304418986</v>
      </c>
      <c r="N6858" s="3">
        <v>77.9426310583581</v>
      </c>
      <c r="O6858" s="3">
        <v>9.76057242454819</v>
      </c>
      <c r="P6858" s="3">
        <v>52.9411764705882</v>
      </c>
      <c r="Q6858" s="3">
        <v>8.81229538013823</v>
      </c>
      <c r="R6858" s="3">
        <v>56.8586387434555</v>
      </c>
      <c r="S6858" s="3">
        <v>28.1186422529179</v>
      </c>
      <c r="T6858" s="3">
        <v>61.231884057971</v>
      </c>
      <c r="U6858" s="3">
        <v>27.9268683844756</v>
      </c>
      <c r="V6858" s="3">
        <v>84.7198641765705</v>
      </c>
      <c r="W6858" s="3"/>
      <c r="X6858" s="3"/>
      <c r="Y6858" s="3"/>
      <c r="Z6858" s="3"/>
      <c r="AA6858" s="3">
        <v>0.136803884083707</v>
      </c>
      <c r="AB6858" s="3">
        <v>0.0773636564450787</v>
      </c>
      <c r="AC6858" s="3">
        <v>-21.5466666666667</v>
      </c>
      <c r="AD6858" s="3"/>
      <c r="AE6858" s="5">
        <v>4</v>
      </c>
      <c r="AF6858" s="3">
        <v>0.857658760853173</v>
      </c>
      <c r="AG6858" s="3">
        <v>14.3711792922016</v>
      </c>
      <c r="AH6858" s="3">
        <v>13.5038643476574</v>
      </c>
      <c r="AI6858" s="3"/>
      <c r="AJ6858" s="3"/>
      <c r="AK6858" s="3"/>
      <c r="AL6858" s="3"/>
      <c r="AM6858" s="3"/>
      <c r="AN6858" s="5" t="s">
        <v>46</v>
      </c>
      <c r="AO6858" s="1"/>
      <c r="AP6858" s="1"/>
      <c r="AQ6858" s="1"/>
    </row>
    <row r="6859" spans="1:43">
      <c r="A6859" s="1" t="s">
        <v>16900</v>
      </c>
      <c r="B6859" s="1" t="s">
        <v>16901</v>
      </c>
      <c r="C6859" s="3">
        <v>1.38630136986301</v>
      </c>
      <c r="D6859" s="4">
        <v>43731</v>
      </c>
      <c r="E6859" s="3">
        <v>4.3768163954</v>
      </c>
      <c r="F6859" s="5" t="s">
        <v>16902</v>
      </c>
      <c r="G6859" s="5">
        <v>507</v>
      </c>
      <c r="H6859" s="5" t="s">
        <v>60</v>
      </c>
      <c r="I6859" s="3">
        <v>6.57339848718121</v>
      </c>
      <c r="J6859" s="3">
        <v>52.4801587301587</v>
      </c>
      <c r="K6859" s="3">
        <v>1.70563434266003</v>
      </c>
      <c r="L6859" s="3">
        <v>59.2521572387344</v>
      </c>
      <c r="M6859" s="3">
        <v>1.70563434266003</v>
      </c>
      <c r="N6859" s="3">
        <v>53.1157270029674</v>
      </c>
      <c r="O6859" s="3">
        <v>10.1113493325956</v>
      </c>
      <c r="P6859" s="3">
        <v>51.8255578093306</v>
      </c>
      <c r="Q6859" s="3">
        <v>20.3947368421053</v>
      </c>
      <c r="R6859" s="3">
        <v>30.9947643979058</v>
      </c>
      <c r="S6859" s="3">
        <v>54.2134831460674</v>
      </c>
      <c r="T6859" s="3">
        <v>24.8792270531401</v>
      </c>
      <c r="U6859" s="3"/>
      <c r="V6859" s="3"/>
      <c r="W6859" s="3"/>
      <c r="X6859" s="3"/>
      <c r="Y6859" s="3"/>
      <c r="Z6859" s="3"/>
      <c r="AA6859" s="3">
        <v>0.25932111601649</v>
      </c>
      <c r="AB6859" s="3">
        <v>0.404862123542043</v>
      </c>
      <c r="AC6859" s="3">
        <v>-20.3479643204098</v>
      </c>
      <c r="AD6859" s="3"/>
      <c r="AE6859" s="5">
        <v>2</v>
      </c>
      <c r="AF6859" s="3">
        <v>3.25970815907438</v>
      </c>
      <c r="AG6859" s="3">
        <v>47.5176335345641</v>
      </c>
      <c r="AH6859" s="3"/>
      <c r="AI6859" s="3"/>
      <c r="AJ6859" s="3"/>
      <c r="AK6859" s="3"/>
      <c r="AL6859" s="3"/>
      <c r="AM6859" s="3"/>
      <c r="AN6859" s="5" t="s">
        <v>46</v>
      </c>
      <c r="AO6859" s="1"/>
      <c r="AP6859" s="1"/>
      <c r="AQ6859" s="1"/>
    </row>
    <row r="6860" spans="1:43">
      <c r="A6860" s="1" t="s">
        <v>16903</v>
      </c>
      <c r="B6860" s="1" t="s">
        <v>16904</v>
      </c>
      <c r="C6860" s="3">
        <v>3.12602739726027</v>
      </c>
      <c r="D6860" s="4">
        <v>43096</v>
      </c>
      <c r="E6860" s="3">
        <v>25.1449361821</v>
      </c>
      <c r="F6860" s="5" t="s">
        <v>6160</v>
      </c>
      <c r="G6860" s="5">
        <v>1142</v>
      </c>
      <c r="H6860" s="5" t="s">
        <v>60</v>
      </c>
      <c r="I6860" s="3">
        <v>-1.95669792752113</v>
      </c>
      <c r="J6860" s="3">
        <v>87.0039682539683</v>
      </c>
      <c r="K6860" s="3">
        <v>-2.83419391853127</v>
      </c>
      <c r="L6860" s="3">
        <v>99.9041227229147</v>
      </c>
      <c r="M6860" s="3">
        <v>-2.87877050120427</v>
      </c>
      <c r="N6860" s="3">
        <v>83.6795252225519</v>
      </c>
      <c r="O6860" s="3">
        <v>-9.42346775056155</v>
      </c>
      <c r="P6860" s="3">
        <v>96.4503042596349</v>
      </c>
      <c r="Q6860" s="3">
        <v>-14.1785750481403</v>
      </c>
      <c r="R6860" s="3">
        <v>96.3350785340314</v>
      </c>
      <c r="S6860" s="3">
        <v>-8.34505898906809</v>
      </c>
      <c r="T6860" s="3">
        <v>97.8260869565217</v>
      </c>
      <c r="U6860" s="3">
        <v>28.3613763832045</v>
      </c>
      <c r="V6860" s="3">
        <v>84.2105263157895</v>
      </c>
      <c r="W6860" s="3">
        <v>-7.64532664412695</v>
      </c>
      <c r="X6860" s="3">
        <v>94.7727272727273</v>
      </c>
      <c r="Y6860" s="3"/>
      <c r="Z6860" s="3"/>
      <c r="AA6860" s="3">
        <v>-0.0492660016286018</v>
      </c>
      <c r="AB6860" s="3">
        <v>-0.00799884117378318</v>
      </c>
      <c r="AC6860" s="3">
        <v>-41.9379402246335</v>
      </c>
      <c r="AD6860" s="3">
        <v>-0.0622726863687457</v>
      </c>
      <c r="AE6860" s="5">
        <v>7</v>
      </c>
      <c r="AF6860" s="3">
        <v>-0.0911649569257594</v>
      </c>
      <c r="AG6860" s="3">
        <v>-2.5288407346</v>
      </c>
      <c r="AH6860" s="3">
        <v>15.3551301580849</v>
      </c>
      <c r="AI6860" s="3">
        <v>-2.27729125357371</v>
      </c>
      <c r="AJ6860" s="3"/>
      <c r="AK6860" s="3"/>
      <c r="AL6860" s="3"/>
      <c r="AM6860" s="3"/>
      <c r="AN6860" s="5" t="s">
        <v>46</v>
      </c>
      <c r="AO6860" s="1"/>
      <c r="AP6860" s="1"/>
      <c r="AQ6860" s="1"/>
    </row>
    <row r="6861" spans="1:43">
      <c r="A6861" s="1" t="s">
        <v>16905</v>
      </c>
      <c r="B6861" s="1" t="s">
        <v>16906</v>
      </c>
      <c r="C6861" s="3">
        <v>6</v>
      </c>
      <c r="D6861" s="4">
        <v>42047</v>
      </c>
      <c r="E6861" s="3">
        <v>8.397503457</v>
      </c>
      <c r="F6861" s="5" t="s">
        <v>1520</v>
      </c>
      <c r="G6861" s="5">
        <v>1575</v>
      </c>
      <c r="H6861" s="5" t="s">
        <v>60</v>
      </c>
      <c r="I6861" s="3">
        <v>9.66830536249082</v>
      </c>
      <c r="J6861" s="3">
        <v>23.8095238095238</v>
      </c>
      <c r="K6861" s="3">
        <v>3.65306558427686</v>
      </c>
      <c r="L6861" s="3">
        <v>18.7919463087248</v>
      </c>
      <c r="M6861" s="3">
        <v>3.92503346720215</v>
      </c>
      <c r="N6861" s="3">
        <v>31.5529179030663</v>
      </c>
      <c r="O6861" s="3">
        <v>16.7890239499338</v>
      </c>
      <c r="P6861" s="3">
        <v>20.6896551724138</v>
      </c>
      <c r="Q6861" s="3">
        <v>22.7888143742883</v>
      </c>
      <c r="R6861" s="3">
        <v>20.2094240837696</v>
      </c>
      <c r="S6861" s="3">
        <v>57.6732472174831</v>
      </c>
      <c r="T6861" s="3">
        <v>21.1352657004831</v>
      </c>
      <c r="U6861" s="3">
        <v>101.578728707935</v>
      </c>
      <c r="V6861" s="3">
        <v>23.4295415959253</v>
      </c>
      <c r="W6861" s="3">
        <v>76.8866204885162</v>
      </c>
      <c r="X6861" s="3">
        <v>21.1363636363636</v>
      </c>
      <c r="Y6861" s="3">
        <v>128.329411764706</v>
      </c>
      <c r="Z6861" s="3">
        <v>16.8284789644013</v>
      </c>
      <c r="AA6861" s="3">
        <v>0.273227200132183</v>
      </c>
      <c r="AB6861" s="3">
        <v>0.193892714007067</v>
      </c>
      <c r="AC6861" s="3">
        <v>-26.3307666555072</v>
      </c>
      <c r="AD6861" s="3">
        <v>0.793623130830252</v>
      </c>
      <c r="AE6861" s="5">
        <v>2</v>
      </c>
      <c r="AF6861" s="3">
        <v>1.43682410030094</v>
      </c>
      <c r="AG6861" s="3">
        <v>46.4849501370759</v>
      </c>
      <c r="AH6861" s="3">
        <v>45.4512868147687</v>
      </c>
      <c r="AI6861" s="3">
        <v>18.9388974554464</v>
      </c>
      <c r="AJ6861" s="3">
        <v>19.1836469084525</v>
      </c>
      <c r="AK6861" s="3"/>
      <c r="AL6861" s="3"/>
      <c r="AM6861" s="3"/>
      <c r="AN6861" s="5" t="s">
        <v>46</v>
      </c>
      <c r="AO6861" s="1"/>
      <c r="AP6861" s="1"/>
      <c r="AQ6861" s="1"/>
    </row>
    <row r="6862" spans="1:43">
      <c r="A6862" s="1" t="s">
        <v>16907</v>
      </c>
      <c r="B6862" s="1" t="s">
        <v>16908</v>
      </c>
      <c r="C6862" s="3">
        <v>1.66849315068493</v>
      </c>
      <c r="D6862" s="4">
        <v>43628</v>
      </c>
      <c r="E6862" s="3">
        <v>0.6600387047</v>
      </c>
      <c r="F6862" s="5" t="s">
        <v>501</v>
      </c>
      <c r="G6862" s="5">
        <v>610</v>
      </c>
      <c r="H6862" s="5" t="s">
        <v>112</v>
      </c>
      <c r="I6862" s="3">
        <v>4.0271070260165</v>
      </c>
      <c r="J6862" s="3">
        <v>71.5789473684211</v>
      </c>
      <c r="K6862" s="3">
        <v>2.47065142331006</v>
      </c>
      <c r="L6862" s="3">
        <v>21.6494845360825</v>
      </c>
      <c r="M6862" s="3">
        <v>3.15130918359465</v>
      </c>
      <c r="N6862" s="3">
        <v>70.5263157894737</v>
      </c>
      <c r="O6862" s="3">
        <v>15.7078495927915</v>
      </c>
      <c r="P6862" s="3">
        <v>37.2340425531915</v>
      </c>
      <c r="Q6862" s="3">
        <v>23.2693372715525</v>
      </c>
      <c r="R6862" s="3">
        <v>19.1011235955056</v>
      </c>
      <c r="S6862" s="3">
        <v>19.7972730534625</v>
      </c>
      <c r="T6862" s="3">
        <v>41.9753086419753</v>
      </c>
      <c r="U6862" s="3"/>
      <c r="V6862" s="3"/>
      <c r="W6862" s="3"/>
      <c r="X6862" s="3"/>
      <c r="Y6862" s="3"/>
      <c r="Z6862" s="3"/>
      <c r="AA6862" s="3">
        <v>0.0850975792962278</v>
      </c>
      <c r="AB6862" s="3">
        <v>0.153444743781013</v>
      </c>
      <c r="AC6862" s="3">
        <v>-31.19274136716</v>
      </c>
      <c r="AD6862" s="3"/>
      <c r="AE6862" s="5">
        <v>3</v>
      </c>
      <c r="AF6862" s="3">
        <v>1.38017494125328</v>
      </c>
      <c r="AG6862" s="3">
        <v>19.923525122236</v>
      </c>
      <c r="AH6862" s="3"/>
      <c r="AI6862" s="3"/>
      <c r="AJ6862" s="3"/>
      <c r="AK6862" s="3"/>
      <c r="AL6862" s="3"/>
      <c r="AM6862" s="3"/>
      <c r="AN6862" s="5" t="s">
        <v>46</v>
      </c>
      <c r="AO6862" s="1"/>
      <c r="AP6862" s="1"/>
      <c r="AQ6862" s="1"/>
    </row>
    <row r="6863" spans="1:43">
      <c r="A6863" s="1" t="s">
        <v>16909</v>
      </c>
      <c r="B6863" s="1" t="s">
        <v>16910</v>
      </c>
      <c r="C6863" s="3">
        <v>6.51506849315069</v>
      </c>
      <c r="D6863" s="4">
        <v>41859</v>
      </c>
      <c r="E6863" s="3">
        <v>10.5286402338</v>
      </c>
      <c r="F6863" s="5" t="s">
        <v>980</v>
      </c>
      <c r="G6863" s="5">
        <v>885</v>
      </c>
      <c r="H6863" s="5" t="s">
        <v>112</v>
      </c>
      <c r="I6863" s="3">
        <v>-0.865800865800866</v>
      </c>
      <c r="J6863" s="3">
        <v>98.9473684210526</v>
      </c>
      <c r="K6863" s="3">
        <v>0.792253521126771</v>
      </c>
      <c r="L6863" s="3">
        <v>59.7938144329897</v>
      </c>
      <c r="M6863" s="3">
        <v>-2.13675213675213</v>
      </c>
      <c r="N6863" s="3">
        <v>92.6315789473684</v>
      </c>
      <c r="O6863" s="3">
        <v>6.2152133580705</v>
      </c>
      <c r="P6863" s="3">
        <v>86.1702127659574</v>
      </c>
      <c r="Q6863" s="3">
        <v>3.99636693914623</v>
      </c>
      <c r="R6863" s="3">
        <v>92.1348314606742</v>
      </c>
      <c r="S6863" s="3">
        <v>2.50671441360788</v>
      </c>
      <c r="T6863" s="3">
        <v>80.2469135802469</v>
      </c>
      <c r="U6863" s="3">
        <v>20.1469045120672</v>
      </c>
      <c r="V6863" s="3">
        <v>64.7058823529412</v>
      </c>
      <c r="W6863" s="3">
        <v>7.20973782771535</v>
      </c>
      <c r="X6863" s="3">
        <v>69.0909090909091</v>
      </c>
      <c r="Y6863" s="3">
        <v>39.8046398046398</v>
      </c>
      <c r="Z6863" s="3">
        <v>91.1764705882353</v>
      </c>
      <c r="AA6863" s="3">
        <v>0.0272295756698233</v>
      </c>
      <c r="AB6863" s="3">
        <v>0.0291693364661292</v>
      </c>
      <c r="AC6863" s="3">
        <v>-37.9491673970202</v>
      </c>
      <c r="AD6863" s="3">
        <v>0.0617501766644175</v>
      </c>
      <c r="AE6863" s="5">
        <v>5</v>
      </c>
      <c r="AF6863" s="3">
        <v>0.222456920100622</v>
      </c>
      <c r="AG6863" s="3">
        <v>9.13549880712814</v>
      </c>
      <c r="AH6863" s="3">
        <v>14.406847062802</v>
      </c>
      <c r="AI6863" s="3">
        <v>3.04376011067446</v>
      </c>
      <c r="AJ6863" s="3">
        <v>6.58360236483333</v>
      </c>
      <c r="AK6863" s="3">
        <v>5.329867527392</v>
      </c>
      <c r="AL6863" s="3"/>
      <c r="AM6863" s="3"/>
      <c r="AN6863" s="5" t="s">
        <v>46</v>
      </c>
      <c r="AO6863" s="1"/>
      <c r="AP6863" s="1"/>
      <c r="AQ6863" s="1"/>
    </row>
    <row r="6864" spans="1:43">
      <c r="A6864" s="1" t="s">
        <v>16911</v>
      </c>
      <c r="B6864" s="1" t="s">
        <v>16912</v>
      </c>
      <c r="C6864" s="3">
        <v>4.1041095890411</v>
      </c>
      <c r="D6864" s="4">
        <v>42739</v>
      </c>
      <c r="E6864" s="3">
        <v>55.4078210046</v>
      </c>
      <c r="F6864" s="5" t="s">
        <v>8357</v>
      </c>
      <c r="G6864" s="5">
        <v>1499</v>
      </c>
      <c r="H6864" s="5" t="s">
        <v>112</v>
      </c>
      <c r="I6864" s="3">
        <v>19.3432777993026</v>
      </c>
      <c r="J6864" s="3">
        <v>9.47368421052632</v>
      </c>
      <c r="K6864" s="3">
        <v>0.154446431474558</v>
      </c>
      <c r="L6864" s="3">
        <v>81.4432989690722</v>
      </c>
      <c r="M6864" s="3">
        <v>16.5547251915618</v>
      </c>
      <c r="N6864" s="3">
        <v>1.05263157894737</v>
      </c>
      <c r="O6864" s="3">
        <v>18.9343115015203</v>
      </c>
      <c r="P6864" s="3">
        <v>19.1489361702128</v>
      </c>
      <c r="Q6864" s="3">
        <v>28.6318317064258</v>
      </c>
      <c r="R6864" s="3">
        <v>7.86516853932584</v>
      </c>
      <c r="S6864" s="3">
        <v>66.4887507600838</v>
      </c>
      <c r="T6864" s="3">
        <v>4.93827160493827</v>
      </c>
      <c r="U6864" s="3">
        <v>107.33697938578</v>
      </c>
      <c r="V6864" s="3">
        <v>1.47058823529412</v>
      </c>
      <c r="W6864" s="3">
        <v>73.7187169545294</v>
      </c>
      <c r="X6864" s="3">
        <v>30.9090909090909</v>
      </c>
      <c r="Y6864" s="3"/>
      <c r="Z6864" s="3"/>
      <c r="AA6864" s="3">
        <v>0.27918216439153</v>
      </c>
      <c r="AB6864" s="3">
        <v>0.164131713448853</v>
      </c>
      <c r="AC6864" s="3">
        <v>-37.1863633561433</v>
      </c>
      <c r="AD6864" s="3">
        <v>0.542455597983093</v>
      </c>
      <c r="AE6864" s="5">
        <v>4</v>
      </c>
      <c r="AF6864" s="3">
        <v>1.38517386602487</v>
      </c>
      <c r="AG6864" s="3">
        <v>68.6320595246875</v>
      </c>
      <c r="AH6864" s="3">
        <v>54.2340010360371</v>
      </c>
      <c r="AI6864" s="3">
        <v>22.0326601640873</v>
      </c>
      <c r="AJ6864" s="3"/>
      <c r="AK6864" s="3"/>
      <c r="AL6864" s="3"/>
      <c r="AM6864" s="3"/>
      <c r="AN6864" s="5" t="s">
        <v>46</v>
      </c>
      <c r="AO6864" s="1"/>
      <c r="AP6864" s="1"/>
      <c r="AQ6864" s="1"/>
    </row>
    <row r="6865" spans="1:43">
      <c r="A6865" s="1" t="s">
        <v>16913</v>
      </c>
      <c r="B6865" s="1" t="s">
        <v>16914</v>
      </c>
      <c r="C6865" s="3">
        <v>0.704109589041096</v>
      </c>
      <c r="D6865" s="4">
        <v>43980</v>
      </c>
      <c r="E6865" s="3">
        <v>0.5262370441</v>
      </c>
      <c r="F6865" s="5" t="s">
        <v>980</v>
      </c>
      <c r="G6865" s="5">
        <v>258</v>
      </c>
      <c r="H6865" s="5" t="s">
        <v>112</v>
      </c>
      <c r="I6865" s="3">
        <v>-0.573343918144126</v>
      </c>
      <c r="J6865" s="3">
        <v>97.8947368421053</v>
      </c>
      <c r="K6865" s="3">
        <v>2.16622858696638</v>
      </c>
      <c r="L6865" s="3">
        <v>35.0515463917526</v>
      </c>
      <c r="M6865" s="3">
        <v>-2.20371334374459</v>
      </c>
      <c r="N6865" s="3">
        <v>93.6842105263158</v>
      </c>
      <c r="O6865" s="3">
        <v>4.74862930954372</v>
      </c>
      <c r="P6865" s="3">
        <v>90.4255319148936</v>
      </c>
      <c r="Q6865" s="3">
        <v>8.84511394360756</v>
      </c>
      <c r="R6865" s="3">
        <v>75.2808988764045</v>
      </c>
      <c r="S6865" s="3"/>
      <c r="T6865" s="3"/>
      <c r="U6865" s="3"/>
      <c r="V6865" s="3"/>
      <c r="W6865" s="3"/>
      <c r="X6865" s="3"/>
      <c r="Y6865" s="3"/>
      <c r="Z6865" s="3"/>
      <c r="AA6865" s="3">
        <v>0.110007828852781</v>
      </c>
      <c r="AB6865" s="3">
        <v>0.177942125443504</v>
      </c>
      <c r="AC6865" s="3">
        <v>-12.9474772150709</v>
      </c>
      <c r="AD6865" s="3"/>
      <c r="AE6865" s="5">
        <v>2</v>
      </c>
      <c r="AF6865" s="3">
        <v>1.21849927690395</v>
      </c>
      <c r="AG6865" s="3"/>
      <c r="AH6865" s="3"/>
      <c r="AI6865" s="3"/>
      <c r="AJ6865" s="3"/>
      <c r="AK6865" s="3"/>
      <c r="AL6865" s="3"/>
      <c r="AM6865" s="3"/>
      <c r="AN6865" s="5" t="s">
        <v>46</v>
      </c>
      <c r="AO6865" s="1"/>
      <c r="AP6865" s="1"/>
      <c r="AQ6865" s="1"/>
    </row>
    <row r="6866" spans="1:43">
      <c r="A6866" s="1" t="s">
        <v>16915</v>
      </c>
      <c r="B6866" s="1" t="s">
        <v>16916</v>
      </c>
      <c r="C6866" s="3">
        <v>0.915068493150685</v>
      </c>
      <c r="D6866" s="4">
        <v>43903</v>
      </c>
      <c r="E6866" s="3">
        <v>9.3582667089</v>
      </c>
      <c r="F6866" s="5" t="s">
        <v>16917</v>
      </c>
      <c r="G6866" s="5">
        <v>335</v>
      </c>
      <c r="H6866" s="5" t="s">
        <v>60</v>
      </c>
      <c r="I6866" s="3">
        <v>2.6917791609409</v>
      </c>
      <c r="J6866" s="3">
        <v>67.4603174603175</v>
      </c>
      <c r="K6866" s="3">
        <v>-2.29946935322618</v>
      </c>
      <c r="L6866" s="3">
        <v>98.9453499520614</v>
      </c>
      <c r="M6866" s="3">
        <v>-0.509045344192963</v>
      </c>
      <c r="N6866" s="3">
        <v>64.8862512363996</v>
      </c>
      <c r="O6866" s="3">
        <v>2.90805994329689</v>
      </c>
      <c r="P6866" s="3">
        <v>69.9797160243408</v>
      </c>
      <c r="Q6866" s="3">
        <v>-3.23710869068474</v>
      </c>
      <c r="R6866" s="3">
        <v>81.0471204188482</v>
      </c>
      <c r="S6866" s="3"/>
      <c r="T6866" s="3"/>
      <c r="U6866" s="3"/>
      <c r="V6866" s="3"/>
      <c r="W6866" s="3"/>
      <c r="X6866" s="3"/>
      <c r="Y6866" s="3"/>
      <c r="Z6866" s="3"/>
      <c r="AA6866" s="3">
        <v>0.137612797770654</v>
      </c>
      <c r="AB6866" s="3">
        <v>0.232663054818977</v>
      </c>
      <c r="AC6866" s="3">
        <v>-21.1310948505779</v>
      </c>
      <c r="AD6866" s="3"/>
      <c r="AE6866" s="5">
        <v>3</v>
      </c>
      <c r="AF6866" s="3">
        <v>2.34027654237049</v>
      </c>
      <c r="AG6866" s="3"/>
      <c r="AH6866" s="3"/>
      <c r="AI6866" s="3"/>
      <c r="AJ6866" s="3"/>
      <c r="AK6866" s="3"/>
      <c r="AL6866" s="3"/>
      <c r="AM6866" s="3"/>
      <c r="AN6866" s="5" t="s">
        <v>51</v>
      </c>
      <c r="AO6866" s="1"/>
      <c r="AP6866" s="1"/>
      <c r="AQ6866" s="1"/>
    </row>
    <row r="6867" spans="1:43">
      <c r="A6867" s="1" t="s">
        <v>16918</v>
      </c>
      <c r="B6867" s="1" t="s">
        <v>16919</v>
      </c>
      <c r="C6867" s="3">
        <v>7.8027397260274</v>
      </c>
      <c r="D6867" s="4">
        <v>41389</v>
      </c>
      <c r="E6867" s="3">
        <v>15.9997908199</v>
      </c>
      <c r="F6867" s="5" t="s">
        <v>16920</v>
      </c>
      <c r="G6867" s="5">
        <v>987</v>
      </c>
      <c r="H6867" s="5" t="s">
        <v>112</v>
      </c>
      <c r="I6867" s="3">
        <v>5.26680526680528</v>
      </c>
      <c r="J6867" s="3">
        <v>65.2631578947368</v>
      </c>
      <c r="K6867" s="3">
        <v>2.22072678331091</v>
      </c>
      <c r="L6867" s="3">
        <v>27.8350515463918</v>
      </c>
      <c r="M6867" s="3">
        <v>4.42254812098993</v>
      </c>
      <c r="N6867" s="3">
        <v>50.5263157894737</v>
      </c>
      <c r="O6867" s="3">
        <v>15.5425963488844</v>
      </c>
      <c r="P6867" s="3">
        <v>40.4255319148936</v>
      </c>
      <c r="Q6867" s="3">
        <v>14.583857178778</v>
      </c>
      <c r="R6867" s="3">
        <v>51.685393258427</v>
      </c>
      <c r="S6867" s="3">
        <v>32.0104287369641</v>
      </c>
      <c r="T6867" s="3">
        <v>20.9876543209877</v>
      </c>
      <c r="U6867" s="3">
        <v>89.1656288916563</v>
      </c>
      <c r="V6867" s="3">
        <v>20.5882352941176</v>
      </c>
      <c r="W6867" s="3">
        <v>113.642756680731</v>
      </c>
      <c r="X6867" s="3">
        <v>5.45454545454545</v>
      </c>
      <c r="Y6867" s="3">
        <v>226.901004304161</v>
      </c>
      <c r="Z6867" s="3">
        <v>5.88235294117647</v>
      </c>
      <c r="AA6867" s="3">
        <v>0.151876440686796</v>
      </c>
      <c r="AB6867" s="3">
        <v>0.245406120671283</v>
      </c>
      <c r="AC6867" s="3">
        <v>-27.8595696489241</v>
      </c>
      <c r="AD6867" s="3">
        <v>1.03141299701648</v>
      </c>
      <c r="AE6867" s="5">
        <v>3</v>
      </c>
      <c r="AF6867" s="3">
        <v>1.97855170559254</v>
      </c>
      <c r="AG6867" s="3">
        <v>44.1022897609844</v>
      </c>
      <c r="AH6867" s="3">
        <v>42.1957913746864</v>
      </c>
      <c r="AI6867" s="3">
        <v>29.7983796792727</v>
      </c>
      <c r="AJ6867" s="3">
        <v>28.5457132516947</v>
      </c>
      <c r="AK6867" s="3">
        <v>24.194053243103</v>
      </c>
      <c r="AL6867" s="3"/>
      <c r="AM6867" s="3"/>
      <c r="AN6867" s="5" t="s">
        <v>46</v>
      </c>
      <c r="AO6867" s="1"/>
      <c r="AP6867" s="1"/>
      <c r="AQ6867" s="1"/>
    </row>
    <row r="6868" spans="1:43">
      <c r="A6868" s="1" t="s">
        <v>16921</v>
      </c>
      <c r="B6868" s="1" t="s">
        <v>16922</v>
      </c>
      <c r="C6868" s="3">
        <v>0.304109589041096</v>
      </c>
      <c r="D6868" s="4">
        <v>44126</v>
      </c>
      <c r="E6868" s="3">
        <v>5.2703613575</v>
      </c>
      <c r="F6868" s="5" t="s">
        <v>8633</v>
      </c>
      <c r="G6868" s="5">
        <v>112</v>
      </c>
      <c r="H6868" s="5" t="s">
        <v>112</v>
      </c>
      <c r="I6868" s="3">
        <v>4.99158721256309</v>
      </c>
      <c r="J6868" s="3">
        <v>69.4736842105263</v>
      </c>
      <c r="K6868" s="3">
        <v>2.18340611353712</v>
      </c>
      <c r="L6868" s="3">
        <v>32.9896907216495</v>
      </c>
      <c r="M6868" s="3">
        <v>4.24129930394432</v>
      </c>
      <c r="N6868" s="3">
        <v>62.1052631578947</v>
      </c>
      <c r="O6868" s="3">
        <v>14.96417604913</v>
      </c>
      <c r="P6868" s="3">
        <v>46.8085106382979</v>
      </c>
      <c r="Q6868" s="3"/>
      <c r="R6868" s="3"/>
      <c r="S6868" s="3"/>
      <c r="T6868" s="3"/>
      <c r="U6868" s="3"/>
      <c r="V6868" s="3"/>
      <c r="W6868" s="3"/>
      <c r="X6868" s="3"/>
      <c r="Y6868" s="3"/>
      <c r="Z6868" s="3"/>
      <c r="AA6868" s="3">
        <v>0.296916516857053</v>
      </c>
      <c r="AB6868" s="3">
        <v>0.609166997693987</v>
      </c>
      <c r="AC6868" s="3">
        <v>-4.44184160735202</v>
      </c>
      <c r="AD6868" s="3"/>
      <c r="AE6868" s="5">
        <v>1</v>
      </c>
      <c r="AF6868" s="3">
        <v>1.99922528393434</v>
      </c>
      <c r="AG6868" s="3"/>
      <c r="AH6868" s="3"/>
      <c r="AI6868" s="3"/>
      <c r="AJ6868" s="3"/>
      <c r="AK6868" s="3"/>
      <c r="AL6868" s="3"/>
      <c r="AM6868" s="3"/>
      <c r="AN6868" s="5" t="s">
        <v>46</v>
      </c>
      <c r="AO6868" s="1"/>
      <c r="AP6868" s="1"/>
      <c r="AQ6868" s="1"/>
    </row>
    <row r="6869" spans="1:43">
      <c r="A6869" s="1" t="s">
        <v>16923</v>
      </c>
      <c r="B6869" s="1" t="s">
        <v>16924</v>
      </c>
      <c r="C6869" s="3">
        <v>7.18904109589041</v>
      </c>
      <c r="D6869" s="4">
        <v>41613</v>
      </c>
      <c r="E6869" s="3">
        <v>25.8412448523</v>
      </c>
      <c r="F6869" s="5" t="s">
        <v>13969</v>
      </c>
      <c r="G6869" s="5">
        <v>1953</v>
      </c>
      <c r="H6869" s="5" t="s">
        <v>112</v>
      </c>
      <c r="I6869" s="3">
        <v>3.37706195609821</v>
      </c>
      <c r="J6869" s="3">
        <v>77.8947368421053</v>
      </c>
      <c r="K6869" s="3">
        <v>2.25695931477517</v>
      </c>
      <c r="L6869" s="3">
        <v>26.8041237113402</v>
      </c>
      <c r="M6869" s="3">
        <v>2.31392209795605</v>
      </c>
      <c r="N6869" s="3">
        <v>74.7368421052632</v>
      </c>
      <c r="O6869" s="3">
        <v>8.59104966345281</v>
      </c>
      <c r="P6869" s="3">
        <v>69.1489361702128</v>
      </c>
      <c r="Q6869" s="3">
        <v>8.59104966345281</v>
      </c>
      <c r="R6869" s="3">
        <v>76.4044943820225</v>
      </c>
      <c r="S6869" s="3">
        <v>8.89314543713232</v>
      </c>
      <c r="T6869" s="3">
        <v>60.4938271604938</v>
      </c>
      <c r="U6869" s="3">
        <v>41.0170092133239</v>
      </c>
      <c r="V6869" s="3">
        <v>44.1176470588235</v>
      </c>
      <c r="W6869" s="3">
        <v>55.327868852459</v>
      </c>
      <c r="X6869" s="3">
        <v>36.3636363636364</v>
      </c>
      <c r="Y6869" s="3">
        <v>111.431860444523</v>
      </c>
      <c r="Z6869" s="3">
        <v>32.3529411764706</v>
      </c>
      <c r="AA6869" s="3">
        <v>0.0544933277749399</v>
      </c>
      <c r="AB6869" s="3">
        <v>0.140566600701201</v>
      </c>
      <c r="AC6869" s="3">
        <v>-32.9475343391128</v>
      </c>
      <c r="AD6869" s="3">
        <v>0.478943466099771</v>
      </c>
      <c r="AE6869" s="5">
        <v>2</v>
      </c>
      <c r="AF6869" s="3">
        <v>1.13746132197529</v>
      </c>
      <c r="AG6869" s="3">
        <v>16.2499586292886</v>
      </c>
      <c r="AH6869" s="3">
        <v>23.4286026477251</v>
      </c>
      <c r="AI6869" s="3">
        <v>15.8935165959036</v>
      </c>
      <c r="AJ6869" s="3">
        <v>15.3308342605875</v>
      </c>
      <c r="AK6869" s="3">
        <v>14.7337180637187</v>
      </c>
      <c r="AL6869" s="3"/>
      <c r="AM6869" s="3"/>
      <c r="AN6869" s="5" t="s">
        <v>46</v>
      </c>
      <c r="AO6869" s="1"/>
      <c r="AP6869" s="1"/>
      <c r="AQ6869" s="1"/>
    </row>
    <row r="6870" spans="1:43">
      <c r="A6870" s="1" t="s">
        <v>16925</v>
      </c>
      <c r="B6870" s="1" t="s">
        <v>16926</v>
      </c>
      <c r="C6870" s="3">
        <v>1.66849315068493</v>
      </c>
      <c r="D6870" s="4">
        <v>43628</v>
      </c>
      <c r="E6870" s="3">
        <v>0.8844606361</v>
      </c>
      <c r="F6870" s="5" t="s">
        <v>8633</v>
      </c>
      <c r="G6870" s="5">
        <v>610</v>
      </c>
      <c r="H6870" s="5" t="s">
        <v>112</v>
      </c>
      <c r="I6870" s="3">
        <v>3.91775060362957</v>
      </c>
      <c r="J6870" s="3">
        <v>73.6842105263158</v>
      </c>
      <c r="K6870" s="3">
        <v>2.71768419431828</v>
      </c>
      <c r="L6870" s="3">
        <v>17.5257731958763</v>
      </c>
      <c r="M6870" s="3">
        <v>3.45041482515313</v>
      </c>
      <c r="N6870" s="3">
        <v>67.3684210526316</v>
      </c>
      <c r="O6870" s="3">
        <v>15.1761049723757</v>
      </c>
      <c r="P6870" s="3">
        <v>44.6808510638298</v>
      </c>
      <c r="Q6870" s="3">
        <v>23.5484767108066</v>
      </c>
      <c r="R6870" s="3">
        <v>16.8539325842697</v>
      </c>
      <c r="S6870" s="3">
        <v>20.3065825067629</v>
      </c>
      <c r="T6870" s="3">
        <v>40.7407407407407</v>
      </c>
      <c r="U6870" s="3"/>
      <c r="V6870" s="3"/>
      <c r="W6870" s="3"/>
      <c r="X6870" s="3"/>
      <c r="Y6870" s="3"/>
      <c r="Z6870" s="3"/>
      <c r="AA6870" s="3">
        <v>0.0882351265434952</v>
      </c>
      <c r="AB6870" s="3">
        <v>0.155052384210026</v>
      </c>
      <c r="AC6870" s="3">
        <v>-29.982332155477</v>
      </c>
      <c r="AD6870" s="3"/>
      <c r="AE6870" s="5">
        <v>3</v>
      </c>
      <c r="AF6870" s="3">
        <v>1.34612023466324</v>
      </c>
      <c r="AG6870" s="3">
        <v>19.7189431737515</v>
      </c>
      <c r="AH6870" s="3"/>
      <c r="AI6870" s="3"/>
      <c r="AJ6870" s="3"/>
      <c r="AK6870" s="3"/>
      <c r="AL6870" s="3"/>
      <c r="AM6870" s="3"/>
      <c r="AN6870" s="5" t="s">
        <v>46</v>
      </c>
      <c r="AO6870" s="1"/>
      <c r="AP6870" s="1"/>
      <c r="AQ6870" s="1"/>
    </row>
    <row r="6871" spans="1:43">
      <c r="A6871" s="1" t="s">
        <v>16927</v>
      </c>
      <c r="B6871" s="1" t="s">
        <v>16928</v>
      </c>
      <c r="C6871" s="3">
        <v>0.115068493150685</v>
      </c>
      <c r="D6871" s="4">
        <v>44195</v>
      </c>
      <c r="E6871" s="3">
        <v>6.4405498702</v>
      </c>
      <c r="F6871" s="5" t="s">
        <v>16929</v>
      </c>
      <c r="G6871" s="5">
        <v>43</v>
      </c>
      <c r="H6871" s="5" t="s">
        <v>60</v>
      </c>
      <c r="I6871" s="3">
        <v>8.15755273417976</v>
      </c>
      <c r="J6871" s="3">
        <v>40.5753968253968</v>
      </c>
      <c r="K6871" s="3">
        <v>0.222325150532671</v>
      </c>
      <c r="L6871" s="3">
        <v>84.0843720038351</v>
      </c>
      <c r="M6871" s="3">
        <v>6.15188383045526</v>
      </c>
      <c r="N6871" s="3">
        <v>10.484668644906</v>
      </c>
      <c r="O6871" s="3"/>
      <c r="P6871" s="3"/>
      <c r="Q6871" s="3"/>
      <c r="R6871" s="3"/>
      <c r="S6871" s="3"/>
      <c r="T6871" s="3"/>
      <c r="U6871" s="3"/>
      <c r="V6871" s="3"/>
      <c r="W6871" s="3"/>
      <c r="X6871" s="3"/>
      <c r="Y6871" s="3"/>
      <c r="Z6871" s="3"/>
      <c r="AA6871" s="3">
        <v>0.459878776749783</v>
      </c>
      <c r="AB6871" s="3">
        <v>0.814459092977658</v>
      </c>
      <c r="AC6871" s="3">
        <v>-6.55708092485549</v>
      </c>
      <c r="AD6871" s="3"/>
      <c r="AE6871" s="5"/>
      <c r="AF6871" s="3">
        <v>3.42897130860742</v>
      </c>
      <c r="AG6871" s="3"/>
      <c r="AH6871" s="3"/>
      <c r="AI6871" s="3"/>
      <c r="AJ6871" s="3"/>
      <c r="AK6871" s="3"/>
      <c r="AL6871" s="3"/>
      <c r="AM6871" s="3"/>
      <c r="AN6871" s="5" t="s">
        <v>51</v>
      </c>
      <c r="AO6871" s="1"/>
      <c r="AP6871" s="1"/>
      <c r="AQ6871" s="1"/>
    </row>
    <row r="6872" spans="1:43">
      <c r="A6872" s="1" t="s">
        <v>16930</v>
      </c>
      <c r="B6872" s="1" t="s">
        <v>16931</v>
      </c>
      <c r="C6872" s="3">
        <v>6.13972602739726</v>
      </c>
      <c r="D6872" s="4">
        <v>41996</v>
      </c>
      <c r="E6872" s="3">
        <v>2.5201083012</v>
      </c>
      <c r="F6872" s="5" t="s">
        <v>6040</v>
      </c>
      <c r="G6872" s="5">
        <v>2187</v>
      </c>
      <c r="H6872" s="5" t="s">
        <v>60</v>
      </c>
      <c r="I6872" s="3">
        <v>7.9372549019608</v>
      </c>
      <c r="J6872" s="3">
        <v>42.6587301587302</v>
      </c>
      <c r="K6872" s="3">
        <v>0.452554744525547</v>
      </c>
      <c r="L6872" s="3">
        <v>80.8245445829338</v>
      </c>
      <c r="M6872" s="3">
        <v>5.95118946801142</v>
      </c>
      <c r="N6872" s="3">
        <v>11.3748763600396</v>
      </c>
      <c r="O6872" s="3">
        <v>11.1811278074002</v>
      </c>
      <c r="P6872" s="3">
        <v>49.0872210953347</v>
      </c>
      <c r="Q6872" s="3">
        <v>14.2216873469727</v>
      </c>
      <c r="R6872" s="3">
        <v>47.9581151832461</v>
      </c>
      <c r="S6872" s="3">
        <v>4.23388623797623</v>
      </c>
      <c r="T6872" s="3">
        <v>92.1497584541063</v>
      </c>
      <c r="U6872" s="3">
        <v>8.9024293740603</v>
      </c>
      <c r="V6872" s="3">
        <v>93.7181663837012</v>
      </c>
      <c r="W6872" s="3">
        <v>10.555912596401</v>
      </c>
      <c r="X6872" s="3">
        <v>88.4090909090909</v>
      </c>
      <c r="Y6872" s="3">
        <v>66.963906581741</v>
      </c>
      <c r="Z6872" s="3">
        <v>55.663430420712</v>
      </c>
      <c r="AA6872" s="3">
        <v>0.0253063531611152</v>
      </c>
      <c r="AB6872" s="3">
        <v>0.0372641543100953</v>
      </c>
      <c r="AC6872" s="3">
        <v>-23.2104979327701</v>
      </c>
      <c r="AD6872" s="3">
        <v>0.146283370176325</v>
      </c>
      <c r="AE6872" s="5">
        <v>3</v>
      </c>
      <c r="AF6872" s="3">
        <v>0.133735278555415</v>
      </c>
      <c r="AG6872" s="3">
        <v>1.66560969762832</v>
      </c>
      <c r="AH6872" s="3">
        <v>8.65128601219567</v>
      </c>
      <c r="AI6872" s="3">
        <v>3.27392909766897</v>
      </c>
      <c r="AJ6872" s="3">
        <v>9.25604970432663</v>
      </c>
      <c r="AK6872" s="3">
        <v>7.59170492883943</v>
      </c>
      <c r="AL6872" s="3"/>
      <c r="AM6872" s="3"/>
      <c r="AN6872" s="5" t="s">
        <v>51</v>
      </c>
      <c r="AO6872" s="1"/>
      <c r="AP6872" s="1"/>
      <c r="AQ6872" s="1"/>
    </row>
    <row r="6873" spans="1:43">
      <c r="A6873" s="1" t="s">
        <v>16932</v>
      </c>
      <c r="B6873" s="1" t="s">
        <v>16933</v>
      </c>
      <c r="C6873" s="3">
        <v>6.13972602739726</v>
      </c>
      <c r="D6873" s="4">
        <v>41996</v>
      </c>
      <c r="E6873" s="3">
        <v>10.5050632839</v>
      </c>
      <c r="F6873" s="5" t="s">
        <v>1466</v>
      </c>
      <c r="G6873" s="5">
        <v>10</v>
      </c>
      <c r="H6873" s="5" t="s">
        <v>60</v>
      </c>
      <c r="I6873" s="3">
        <v>7.21335492327858</v>
      </c>
      <c r="J6873" s="3">
        <v>47.9166666666667</v>
      </c>
      <c r="K6873" s="3">
        <v>0.418878416928463</v>
      </c>
      <c r="L6873" s="3">
        <v>81.2080536912752</v>
      </c>
      <c r="M6873" s="3">
        <v>5.48095888332574</v>
      </c>
      <c r="N6873" s="3">
        <v>16.1226508407517</v>
      </c>
      <c r="O6873" s="3">
        <v>10.7442953287404</v>
      </c>
      <c r="P6873" s="3">
        <v>51.0141987829615</v>
      </c>
      <c r="Q6873" s="3">
        <v>14.0835247784706</v>
      </c>
      <c r="R6873" s="3">
        <v>48.1675392670157</v>
      </c>
      <c r="S6873" s="3">
        <v>5.90677126970828</v>
      </c>
      <c r="T6873" s="3">
        <v>89.6135265700483</v>
      </c>
      <c r="U6873" s="3">
        <v>11.6513429959449</v>
      </c>
      <c r="V6873" s="3">
        <v>92.1901528013582</v>
      </c>
      <c r="W6873" s="3">
        <v>12.4823039275169</v>
      </c>
      <c r="X6873" s="3">
        <v>87.5</v>
      </c>
      <c r="Y6873" s="3">
        <v>72.9738135224233</v>
      </c>
      <c r="Z6873" s="3">
        <v>51.1326860841424</v>
      </c>
      <c r="AA6873" s="3">
        <v>0.0370690282027466</v>
      </c>
      <c r="AB6873" s="3">
        <v>0.0463573934238372</v>
      </c>
      <c r="AC6873" s="3">
        <v>-22.9180979931296</v>
      </c>
      <c r="AD6873" s="3">
        <v>0.174155103609507</v>
      </c>
      <c r="AE6873" s="5">
        <v>3</v>
      </c>
      <c r="AF6873" s="3">
        <v>0.188951211084006</v>
      </c>
      <c r="AG6873" s="3">
        <v>3.20142353285953</v>
      </c>
      <c r="AH6873" s="3">
        <v>9.66231083119273</v>
      </c>
      <c r="AI6873" s="3">
        <v>3.99287757798257</v>
      </c>
      <c r="AJ6873" s="3">
        <v>9.92697436784029</v>
      </c>
      <c r="AK6873" s="3">
        <v>7.86231621357469</v>
      </c>
      <c r="AL6873" s="3"/>
      <c r="AM6873" s="3"/>
      <c r="AN6873" s="5" t="s">
        <v>51</v>
      </c>
      <c r="AO6873" s="1"/>
      <c r="AP6873" s="1"/>
      <c r="AQ6873" s="1"/>
    </row>
    <row r="6874" spans="1:43">
      <c r="A6874" s="1" t="s">
        <v>16934</v>
      </c>
      <c r="B6874" s="1" t="s">
        <v>16935</v>
      </c>
      <c r="C6874" s="3">
        <v>2.16438356164384</v>
      </c>
      <c r="D6874" s="4">
        <v>43447</v>
      </c>
      <c r="E6874" s="3">
        <v>0.2462771994</v>
      </c>
      <c r="F6874" s="5" t="s">
        <v>16936</v>
      </c>
      <c r="G6874" s="5">
        <v>791</v>
      </c>
      <c r="H6874" s="5" t="s">
        <v>60</v>
      </c>
      <c r="I6874" s="3">
        <v>6.16832200731835</v>
      </c>
      <c r="J6874" s="3">
        <v>53.0753968253968</v>
      </c>
      <c r="K6874" s="3">
        <v>-0.480203841630724</v>
      </c>
      <c r="L6874" s="3">
        <v>93.2885906040269</v>
      </c>
      <c r="M6874" s="3">
        <v>4.80957787181341</v>
      </c>
      <c r="N6874" s="3">
        <v>20.0791295746785</v>
      </c>
      <c r="O6874" s="3">
        <v>7.19940884619445</v>
      </c>
      <c r="P6874" s="3">
        <v>58.5192697768763</v>
      </c>
      <c r="Q6874" s="3">
        <v>7.98596341982136</v>
      </c>
      <c r="R6874" s="3">
        <v>59.0575916230367</v>
      </c>
      <c r="S6874" s="3">
        <v>3.87684124386252</v>
      </c>
      <c r="T6874" s="3">
        <v>92.9951690821256</v>
      </c>
      <c r="U6874" s="3">
        <v>-0.284760408483887</v>
      </c>
      <c r="V6874" s="3">
        <v>96.9439728353141</v>
      </c>
      <c r="W6874" s="3"/>
      <c r="X6874" s="3"/>
      <c r="Y6874" s="3"/>
      <c r="Z6874" s="3"/>
      <c r="AA6874" s="3">
        <v>0.026397503985282</v>
      </c>
      <c r="AB6874" s="3">
        <v>0.00852999836544208</v>
      </c>
      <c r="AC6874" s="3">
        <v>-24.2739570523129</v>
      </c>
      <c r="AD6874" s="3"/>
      <c r="AE6874" s="5">
        <v>3</v>
      </c>
      <c r="AF6874" s="3">
        <v>0.00889418077143294</v>
      </c>
      <c r="AG6874" s="3">
        <v>0.593681320825801</v>
      </c>
      <c r="AH6874" s="3">
        <v>2.21084207944713</v>
      </c>
      <c r="AI6874" s="3"/>
      <c r="AJ6874" s="3"/>
      <c r="AK6874" s="3"/>
      <c r="AL6874" s="3"/>
      <c r="AM6874" s="3"/>
      <c r="AN6874" s="5" t="s">
        <v>51</v>
      </c>
      <c r="AO6874" s="1"/>
      <c r="AP6874" s="1"/>
      <c r="AQ6874" s="1"/>
    </row>
    <row r="6875" spans="1:43">
      <c r="A6875" s="1" t="s">
        <v>16937</v>
      </c>
      <c r="B6875" s="1" t="s">
        <v>16938</v>
      </c>
      <c r="C6875" s="3">
        <v>1.66849315068493</v>
      </c>
      <c r="D6875" s="4">
        <v>43628</v>
      </c>
      <c r="E6875" s="3">
        <v>0.6044440803</v>
      </c>
      <c r="F6875" s="5" t="s">
        <v>2294</v>
      </c>
      <c r="G6875" s="5">
        <v>610</v>
      </c>
      <c r="H6875" s="5" t="s">
        <v>112</v>
      </c>
      <c r="I6875" s="3">
        <v>2.89647019084614</v>
      </c>
      <c r="J6875" s="3">
        <v>84.2105263157895</v>
      </c>
      <c r="K6875" s="3">
        <v>2.51556452969879</v>
      </c>
      <c r="L6875" s="3">
        <v>18.5567010309278</v>
      </c>
      <c r="M6875" s="3">
        <v>2.27463488333053</v>
      </c>
      <c r="N6875" s="3">
        <v>76.8421052631579</v>
      </c>
      <c r="O6875" s="3">
        <v>10.7223989095865</v>
      </c>
      <c r="P6875" s="3">
        <v>59.5744680851064</v>
      </c>
      <c r="Q6875" s="3">
        <v>16.6922045585137</v>
      </c>
      <c r="R6875" s="3">
        <v>34.8314606741573</v>
      </c>
      <c r="S6875" s="3">
        <v>9.49856218547806</v>
      </c>
      <c r="T6875" s="3">
        <v>58.0246913580247</v>
      </c>
      <c r="U6875" s="3"/>
      <c r="V6875" s="3"/>
      <c r="W6875" s="3"/>
      <c r="X6875" s="3"/>
      <c r="Y6875" s="3"/>
      <c r="Z6875" s="3"/>
      <c r="AA6875" s="3">
        <v>0.0484076980674389</v>
      </c>
      <c r="AB6875" s="3">
        <v>0.114117348838285</v>
      </c>
      <c r="AC6875" s="3">
        <v>-27.3592386994449</v>
      </c>
      <c r="AD6875" s="3"/>
      <c r="AE6875" s="5">
        <v>3</v>
      </c>
      <c r="AF6875" s="3">
        <v>0.845596261310648</v>
      </c>
      <c r="AG6875" s="3">
        <v>9.35796883665894</v>
      </c>
      <c r="AH6875" s="3"/>
      <c r="AI6875" s="3"/>
      <c r="AJ6875" s="3"/>
      <c r="AK6875" s="3"/>
      <c r="AL6875" s="3"/>
      <c r="AM6875" s="3"/>
      <c r="AN6875" s="5" t="s">
        <v>51</v>
      </c>
      <c r="AO6875" s="1"/>
      <c r="AP6875" s="1"/>
      <c r="AQ6875" s="1"/>
    </row>
    <row r="6876" spans="1:43">
      <c r="A6876" s="1" t="s">
        <v>16939</v>
      </c>
      <c r="B6876" s="1" t="s">
        <v>16940</v>
      </c>
      <c r="C6876" s="3">
        <v>1.66849315068493</v>
      </c>
      <c r="D6876" s="4">
        <v>43628</v>
      </c>
      <c r="E6876" s="3">
        <v>0.576776386</v>
      </c>
      <c r="F6876" s="5" t="s">
        <v>980</v>
      </c>
      <c r="G6876" s="5">
        <v>610</v>
      </c>
      <c r="H6876" s="5" t="s">
        <v>112</v>
      </c>
      <c r="I6876" s="3">
        <v>3.64163712536254</v>
      </c>
      <c r="J6876" s="3">
        <v>76.8421052631579</v>
      </c>
      <c r="K6876" s="3">
        <v>2.29007633587786</v>
      </c>
      <c r="L6876" s="3">
        <v>24.7422680412371</v>
      </c>
      <c r="M6876" s="3">
        <v>2.74760383386581</v>
      </c>
      <c r="N6876" s="3">
        <v>71.5789473684211</v>
      </c>
      <c r="O6876" s="3">
        <v>14.9906141056584</v>
      </c>
      <c r="P6876" s="3">
        <v>45.7446808510638</v>
      </c>
      <c r="Q6876" s="3">
        <v>22.2116663499905</v>
      </c>
      <c r="R6876" s="3">
        <v>24.7191011235955</v>
      </c>
      <c r="S6876" s="3">
        <v>17.8885630498534</v>
      </c>
      <c r="T6876" s="3">
        <v>43.2098765432099</v>
      </c>
      <c r="U6876" s="3"/>
      <c r="V6876" s="3"/>
      <c r="W6876" s="3"/>
      <c r="X6876" s="3"/>
      <c r="Y6876" s="3"/>
      <c r="Z6876" s="3"/>
      <c r="AA6876" s="3">
        <v>0.0817083453977509</v>
      </c>
      <c r="AB6876" s="3">
        <v>0.138316342467509</v>
      </c>
      <c r="AC6876" s="3">
        <v>-29.8264544555346</v>
      </c>
      <c r="AD6876" s="3"/>
      <c r="AE6876" s="5">
        <v>3</v>
      </c>
      <c r="AF6876" s="3">
        <v>1.24307464334139</v>
      </c>
      <c r="AG6876" s="3">
        <v>17.3812816009662</v>
      </c>
      <c r="AH6876" s="3"/>
      <c r="AI6876" s="3"/>
      <c r="AJ6876" s="3"/>
      <c r="AK6876" s="3"/>
      <c r="AL6876" s="3"/>
      <c r="AM6876" s="3"/>
      <c r="AN6876" s="5" t="s">
        <v>46</v>
      </c>
      <c r="AO6876" s="1"/>
      <c r="AP6876" s="1"/>
      <c r="AQ6876" s="1"/>
    </row>
    <row r="6877" spans="1:43">
      <c r="A6877" s="1" t="s">
        <v>16941</v>
      </c>
      <c r="B6877" s="1" t="s">
        <v>16942</v>
      </c>
      <c r="C6877" s="3">
        <v>2.79452054794521</v>
      </c>
      <c r="D6877" s="4">
        <v>43217</v>
      </c>
      <c r="E6877" s="3">
        <v>0.3686569895</v>
      </c>
      <c r="F6877" s="5" t="s">
        <v>7623</v>
      </c>
      <c r="G6877" s="5">
        <v>885</v>
      </c>
      <c r="H6877" s="5" t="s">
        <v>60</v>
      </c>
      <c r="I6877" s="3">
        <v>9.20475892298061</v>
      </c>
      <c r="J6877" s="3">
        <v>28.2738095238095</v>
      </c>
      <c r="K6877" s="3">
        <v>0.238114787749415</v>
      </c>
      <c r="L6877" s="3">
        <v>83.7008628954938</v>
      </c>
      <c r="M6877" s="3">
        <v>6.45273805371469</v>
      </c>
      <c r="N6877" s="3">
        <v>9.5944609297725</v>
      </c>
      <c r="O6877" s="3">
        <v>12.8385248174508</v>
      </c>
      <c r="P6877" s="3">
        <v>43.0020283975659</v>
      </c>
      <c r="Q6877" s="3">
        <v>19.9567652549867</v>
      </c>
      <c r="R6877" s="3">
        <v>33.6125654450262</v>
      </c>
      <c r="S6877" s="3">
        <v>21.2795549374131</v>
      </c>
      <c r="T6877" s="3">
        <v>74.5169082125604</v>
      </c>
      <c r="U6877" s="3">
        <v>28.5864756688435</v>
      </c>
      <c r="V6877" s="3">
        <v>84.0407470288625</v>
      </c>
      <c r="W6877" s="3"/>
      <c r="X6877" s="3"/>
      <c r="Y6877" s="3"/>
      <c r="Z6877" s="3"/>
      <c r="AA6877" s="3">
        <v>0.124498012835971</v>
      </c>
      <c r="AB6877" s="3">
        <v>0.0813656089779237</v>
      </c>
      <c r="AC6877" s="3">
        <v>-24.2874727771991</v>
      </c>
      <c r="AD6877" s="3"/>
      <c r="AE6877" s="5">
        <v>3</v>
      </c>
      <c r="AF6877" s="3">
        <v>0.547011383157874</v>
      </c>
      <c r="AG6877" s="3">
        <v>18.4929701653086</v>
      </c>
      <c r="AH6877" s="3">
        <v>17.934459846727</v>
      </c>
      <c r="AI6877" s="3"/>
      <c r="AJ6877" s="3"/>
      <c r="AK6877" s="3"/>
      <c r="AL6877" s="3"/>
      <c r="AM6877" s="3"/>
      <c r="AN6877" s="5" t="s">
        <v>51</v>
      </c>
      <c r="AO6877" s="1"/>
      <c r="AP6877" s="1"/>
      <c r="AQ6877" s="1"/>
    </row>
    <row r="6878" spans="1:43">
      <c r="A6878" s="1" t="s">
        <v>16943</v>
      </c>
      <c r="B6878" s="1" t="s">
        <v>16944</v>
      </c>
      <c r="C6878" s="3">
        <v>0.523287671232877</v>
      </c>
      <c r="D6878" s="4">
        <v>44046</v>
      </c>
      <c r="E6878" s="3">
        <v>0.6381224525</v>
      </c>
      <c r="F6878" s="5" t="s">
        <v>14359</v>
      </c>
      <c r="G6878" s="5">
        <v>192</v>
      </c>
      <c r="H6878" s="5" t="s">
        <v>60</v>
      </c>
      <c r="I6878" s="3">
        <v>11.0218908326164</v>
      </c>
      <c r="J6878" s="3">
        <v>17.6587301587302</v>
      </c>
      <c r="K6878" s="3">
        <v>0.258977900552477</v>
      </c>
      <c r="L6878" s="3">
        <v>83.1255992329818</v>
      </c>
      <c r="M6878" s="3">
        <v>8.67409001590718</v>
      </c>
      <c r="N6878" s="3">
        <v>4.94559841740851</v>
      </c>
      <c r="O6878" s="3">
        <v>13.0096331614284</v>
      </c>
      <c r="P6878" s="3">
        <v>42.2920892494929</v>
      </c>
      <c r="Q6878" s="3">
        <v>16.384407255236</v>
      </c>
      <c r="R6878" s="3">
        <v>43.7696335078534</v>
      </c>
      <c r="S6878" s="3"/>
      <c r="T6878" s="3"/>
      <c r="U6878" s="3"/>
      <c r="V6878" s="3"/>
      <c r="W6878" s="3"/>
      <c r="X6878" s="3"/>
      <c r="Y6878" s="3"/>
      <c r="Z6878" s="3"/>
      <c r="AA6878" s="3">
        <v>0.238988550546779</v>
      </c>
      <c r="AB6878" s="3">
        <v>0.427206550979758</v>
      </c>
      <c r="AC6878" s="3">
        <v>-8.41734364294804</v>
      </c>
      <c r="AD6878" s="3"/>
      <c r="AE6878" s="5">
        <v>1</v>
      </c>
      <c r="AF6878" s="3">
        <v>2.05375146208574</v>
      </c>
      <c r="AG6878" s="3"/>
      <c r="AH6878" s="3"/>
      <c r="AI6878" s="3"/>
      <c r="AJ6878" s="3"/>
      <c r="AK6878" s="3"/>
      <c r="AL6878" s="3"/>
      <c r="AM6878" s="3"/>
      <c r="AN6878" s="5" t="s">
        <v>51</v>
      </c>
      <c r="AO6878" s="1"/>
      <c r="AP6878" s="1"/>
      <c r="AQ6878" s="1"/>
    </row>
    <row r="6879" spans="1:43">
      <c r="A6879" s="1" t="s">
        <v>16945</v>
      </c>
      <c r="B6879" s="1" t="s">
        <v>16946</v>
      </c>
      <c r="C6879" s="3">
        <v>1.55890410958904</v>
      </c>
      <c r="D6879" s="4">
        <v>43668</v>
      </c>
      <c r="E6879" s="3">
        <v>85.334482981</v>
      </c>
      <c r="F6879" s="5" t="s">
        <v>10321</v>
      </c>
      <c r="G6879" s="5">
        <v>570</v>
      </c>
      <c r="H6879" s="5" t="s">
        <v>60</v>
      </c>
      <c r="I6879" s="3">
        <v>4.33203060494303</v>
      </c>
      <c r="J6879" s="3">
        <v>59.4246031746032</v>
      </c>
      <c r="K6879" s="3">
        <v>1.8703643985811</v>
      </c>
      <c r="L6879" s="3">
        <v>56.6634707574305</v>
      </c>
      <c r="M6879" s="3">
        <v>-1.80800911775371</v>
      </c>
      <c r="N6879" s="3">
        <v>75.568743818002</v>
      </c>
      <c r="O6879" s="3">
        <v>6.78911487971154</v>
      </c>
      <c r="P6879" s="3">
        <v>59.026369168357</v>
      </c>
      <c r="Q6879" s="3">
        <v>5.64628504542667</v>
      </c>
      <c r="R6879" s="3">
        <v>63.8743455497382</v>
      </c>
      <c r="S6879" s="3">
        <v>33.6106020019738</v>
      </c>
      <c r="T6879" s="3">
        <v>55.1932367149758</v>
      </c>
      <c r="U6879" s="3"/>
      <c r="V6879" s="3"/>
      <c r="W6879" s="3"/>
      <c r="X6879" s="3"/>
      <c r="Y6879" s="3"/>
      <c r="Z6879" s="3"/>
      <c r="AA6879" s="3">
        <v>0.134332656016226</v>
      </c>
      <c r="AB6879" s="3">
        <v>0.381395270480658</v>
      </c>
      <c r="AC6879" s="3">
        <v>-22.6546966319214</v>
      </c>
      <c r="AD6879" s="3"/>
      <c r="AE6879" s="5">
        <v>2</v>
      </c>
      <c r="AF6879" s="3">
        <v>3.73865002725695</v>
      </c>
      <c r="AG6879" s="3">
        <v>43.9458701504075</v>
      </c>
      <c r="AH6879" s="3"/>
      <c r="AI6879" s="3"/>
      <c r="AJ6879" s="3"/>
      <c r="AK6879" s="3"/>
      <c r="AL6879" s="3"/>
      <c r="AM6879" s="3"/>
      <c r="AN6879" s="5" t="s">
        <v>46</v>
      </c>
      <c r="AO6879" s="1"/>
      <c r="AP6879" s="1"/>
      <c r="AQ6879" s="1"/>
    </row>
    <row r="6880" spans="1:43">
      <c r="A6880" s="1" t="s">
        <v>16947</v>
      </c>
      <c r="B6880" s="1" t="s">
        <v>16948</v>
      </c>
      <c r="C6880" s="3">
        <v>1.4027397260274</v>
      </c>
      <c r="D6880" s="4">
        <v>43725</v>
      </c>
      <c r="E6880" s="3">
        <v>7.2301502431</v>
      </c>
      <c r="F6880" s="5" t="s">
        <v>1466</v>
      </c>
      <c r="G6880" s="5">
        <v>513</v>
      </c>
      <c r="H6880" s="5" t="s">
        <v>60</v>
      </c>
      <c r="I6880" s="3">
        <v>-6.69226136705811</v>
      </c>
      <c r="J6880" s="3">
        <v>95.9325396825397</v>
      </c>
      <c r="K6880" s="3">
        <v>-0.0645005240667509</v>
      </c>
      <c r="L6880" s="3">
        <v>88.398849472675</v>
      </c>
      <c r="M6880" s="3">
        <v>-7.4723798148701</v>
      </c>
      <c r="N6880" s="3">
        <v>95.351137487636</v>
      </c>
      <c r="O6880" s="3">
        <v>-5.56909949718116</v>
      </c>
      <c r="P6880" s="3">
        <v>90.0608519269777</v>
      </c>
      <c r="Q6880" s="3">
        <v>-8.38876570583887</v>
      </c>
      <c r="R6880" s="3">
        <v>90.1570680628272</v>
      </c>
      <c r="S6880" s="3">
        <v>27.5862068965517</v>
      </c>
      <c r="T6880" s="3">
        <v>62.8019323671498</v>
      </c>
      <c r="U6880" s="3"/>
      <c r="V6880" s="3"/>
      <c r="W6880" s="3"/>
      <c r="X6880" s="3"/>
      <c r="Y6880" s="3"/>
      <c r="Z6880" s="3"/>
      <c r="AA6880" s="3">
        <v>0.104719869393197</v>
      </c>
      <c r="AB6880" s="3">
        <v>0.127391274278893</v>
      </c>
      <c r="AC6880" s="3">
        <v>-17.5004372922862</v>
      </c>
      <c r="AD6880" s="3"/>
      <c r="AE6880" s="5">
        <v>2</v>
      </c>
      <c r="AF6880" s="3">
        <v>1.99182933840372</v>
      </c>
      <c r="AG6880" s="3">
        <v>17.7149971298007</v>
      </c>
      <c r="AH6880" s="3"/>
      <c r="AI6880" s="3"/>
      <c r="AJ6880" s="3"/>
      <c r="AK6880" s="3"/>
      <c r="AL6880" s="3"/>
      <c r="AM6880" s="3"/>
      <c r="AN6880" s="5" t="s">
        <v>46</v>
      </c>
      <c r="AO6880" s="1"/>
      <c r="AP6880" s="1"/>
      <c r="AQ6880" s="1"/>
    </row>
    <row r="6881" spans="1:43">
      <c r="A6881" s="1" t="s">
        <v>16949</v>
      </c>
      <c r="B6881" s="1" t="s">
        <v>16950</v>
      </c>
      <c r="C6881" s="3">
        <v>1.3013698630137</v>
      </c>
      <c r="D6881" s="4">
        <v>43762</v>
      </c>
      <c r="E6881" s="3">
        <v>3.0370018741</v>
      </c>
      <c r="F6881" s="5" t="s">
        <v>1466</v>
      </c>
      <c r="G6881" s="5">
        <v>476</v>
      </c>
      <c r="H6881" s="5" t="s">
        <v>60</v>
      </c>
      <c r="I6881" s="3">
        <v>13.1008650673326</v>
      </c>
      <c r="J6881" s="3">
        <v>4.66269841269841</v>
      </c>
      <c r="K6881" s="3">
        <v>3.61957676280742</v>
      </c>
      <c r="L6881" s="3">
        <v>20.9012464046021</v>
      </c>
      <c r="M6881" s="3">
        <v>12.2300884955752</v>
      </c>
      <c r="N6881" s="3">
        <v>0.791295746785361</v>
      </c>
      <c r="O6881" s="3">
        <v>16.3166101073099</v>
      </c>
      <c r="P6881" s="3">
        <v>22.920892494929</v>
      </c>
      <c r="Q6881" s="3">
        <v>23.7751317587351</v>
      </c>
      <c r="R6881" s="3">
        <v>16.544502617801</v>
      </c>
      <c r="S6881" s="3">
        <v>33.7904842282941</v>
      </c>
      <c r="T6881" s="3">
        <v>54.951690821256</v>
      </c>
      <c r="U6881" s="3"/>
      <c r="V6881" s="3"/>
      <c r="W6881" s="3"/>
      <c r="X6881" s="3"/>
      <c r="Y6881" s="3"/>
      <c r="Z6881" s="3"/>
      <c r="AA6881" s="3">
        <v>0.195257862157654</v>
      </c>
      <c r="AB6881" s="3">
        <v>0.225507743395165</v>
      </c>
      <c r="AC6881" s="3">
        <v>-17.0143540669856</v>
      </c>
      <c r="AD6881" s="3"/>
      <c r="AE6881" s="5">
        <v>3</v>
      </c>
      <c r="AF6881" s="3">
        <v>1.25684436381929</v>
      </c>
      <c r="AG6881" s="3">
        <v>21.8839178326518</v>
      </c>
      <c r="AH6881" s="3"/>
      <c r="AI6881" s="3"/>
      <c r="AJ6881" s="3"/>
      <c r="AK6881" s="3"/>
      <c r="AL6881" s="3"/>
      <c r="AM6881" s="3"/>
      <c r="AN6881" s="5" t="s">
        <v>46</v>
      </c>
      <c r="AO6881" s="1"/>
      <c r="AP6881" s="1"/>
      <c r="AQ6881" s="1"/>
    </row>
    <row r="6882" spans="1:43">
      <c r="A6882" s="1" t="s">
        <v>16951</v>
      </c>
      <c r="B6882" s="1" t="s">
        <v>16952</v>
      </c>
      <c r="C6882" s="3">
        <v>0.975342465753425</v>
      </c>
      <c r="D6882" s="4">
        <v>43881</v>
      </c>
      <c r="E6882" s="3">
        <v>82.5732436317</v>
      </c>
      <c r="F6882" s="5" t="s">
        <v>1466</v>
      </c>
      <c r="G6882" s="5">
        <v>357</v>
      </c>
      <c r="H6882" s="5" t="s">
        <v>60</v>
      </c>
      <c r="I6882" s="3">
        <v>5.45629549419478</v>
      </c>
      <c r="J6882" s="3">
        <v>55.4563492063492</v>
      </c>
      <c r="K6882" s="3">
        <v>-0.426015336552119</v>
      </c>
      <c r="L6882" s="3">
        <v>91.9463087248322</v>
      </c>
      <c r="M6882" s="3">
        <v>-2.75158104959503</v>
      </c>
      <c r="N6882" s="3">
        <v>82.9871414441147</v>
      </c>
      <c r="O6882" s="3">
        <v>26.7809358501482</v>
      </c>
      <c r="P6882" s="3">
        <v>1.82555780933063</v>
      </c>
      <c r="Q6882" s="3">
        <v>59.0166908563135</v>
      </c>
      <c r="R6882" s="3">
        <v>0.837696335078534</v>
      </c>
      <c r="S6882" s="3"/>
      <c r="T6882" s="3"/>
      <c r="U6882" s="3"/>
      <c r="V6882" s="3"/>
      <c r="W6882" s="3"/>
      <c r="X6882" s="3"/>
      <c r="Y6882" s="3"/>
      <c r="Z6882" s="3"/>
      <c r="AA6882" s="3">
        <v>0.215523759453507</v>
      </c>
      <c r="AB6882" s="3">
        <v>0.360820103658051</v>
      </c>
      <c r="AC6882" s="3">
        <v>-27.6606375537124</v>
      </c>
      <c r="AD6882" s="3"/>
      <c r="AE6882" s="5">
        <v>1</v>
      </c>
      <c r="AF6882" s="3">
        <v>5.96308138934188</v>
      </c>
      <c r="AG6882" s="3"/>
      <c r="AH6882" s="3"/>
      <c r="AI6882" s="3"/>
      <c r="AJ6882" s="3"/>
      <c r="AK6882" s="3"/>
      <c r="AL6882" s="3"/>
      <c r="AM6882" s="3"/>
      <c r="AN6882" s="5" t="s">
        <v>46</v>
      </c>
      <c r="AO6882" s="1"/>
      <c r="AP6882" s="1"/>
      <c r="AQ6882" s="1"/>
    </row>
    <row r="6883" spans="1:43">
      <c r="A6883" s="1" t="s">
        <v>16953</v>
      </c>
      <c r="B6883" s="1" t="s">
        <v>16954</v>
      </c>
      <c r="C6883" s="3">
        <v>1.4027397260274</v>
      </c>
      <c r="D6883" s="4">
        <v>43725</v>
      </c>
      <c r="E6883" s="3">
        <v>209.6598758554</v>
      </c>
      <c r="F6883" s="5" t="s">
        <v>1466</v>
      </c>
      <c r="G6883" s="5">
        <v>513</v>
      </c>
      <c r="H6883" s="5" t="s">
        <v>60</v>
      </c>
      <c r="I6883" s="3">
        <v>-5.40927063178262</v>
      </c>
      <c r="J6883" s="3">
        <v>91.5674603174603</v>
      </c>
      <c r="K6883" s="3">
        <v>-0.890260026443367</v>
      </c>
      <c r="L6883" s="3">
        <v>96.4525407478428</v>
      </c>
      <c r="M6883" s="3">
        <v>-9.49774629748872</v>
      </c>
      <c r="N6883" s="3">
        <v>97.7250247279921</v>
      </c>
      <c r="O6883" s="3">
        <v>-12.9923392401145</v>
      </c>
      <c r="P6883" s="3">
        <v>98.5801217038539</v>
      </c>
      <c r="Q6883" s="3">
        <v>-14.239951186027</v>
      </c>
      <c r="R6883" s="3">
        <v>96.544502617801</v>
      </c>
      <c r="S6883" s="3">
        <v>4.14968506854392</v>
      </c>
      <c r="T6883" s="3">
        <v>92.512077294686</v>
      </c>
      <c r="U6883" s="3"/>
      <c r="V6883" s="3"/>
      <c r="W6883" s="3"/>
      <c r="X6883" s="3"/>
      <c r="Y6883" s="3"/>
      <c r="Z6883" s="3"/>
      <c r="AA6883" s="3">
        <v>0.0242135961600861</v>
      </c>
      <c r="AB6883" s="3">
        <v>0.0689024843829292</v>
      </c>
      <c r="AC6883" s="3">
        <v>-29.3174109666478</v>
      </c>
      <c r="AD6883" s="3"/>
      <c r="AE6883" s="5">
        <v>3</v>
      </c>
      <c r="AF6883" s="3">
        <v>1.42191643604106</v>
      </c>
      <c r="AG6883" s="3">
        <v>12.2744130184285</v>
      </c>
      <c r="AH6883" s="3"/>
      <c r="AI6883" s="3"/>
      <c r="AJ6883" s="3"/>
      <c r="AK6883" s="3"/>
      <c r="AL6883" s="3"/>
      <c r="AM6883" s="3"/>
      <c r="AN6883" s="5" t="s">
        <v>46</v>
      </c>
      <c r="AO6883" s="1"/>
      <c r="AP6883" s="1"/>
      <c r="AQ6883" s="1"/>
    </row>
    <row r="6884" spans="1:43">
      <c r="A6884" s="1" t="s">
        <v>16955</v>
      </c>
      <c r="B6884" s="1" t="s">
        <v>16956</v>
      </c>
      <c r="C6884" s="3">
        <v>1.20547945205479</v>
      </c>
      <c r="D6884" s="4">
        <v>43797</v>
      </c>
      <c r="E6884" s="3">
        <v>1.0984940345</v>
      </c>
      <c r="F6884" s="5" t="s">
        <v>1466</v>
      </c>
      <c r="G6884" s="5">
        <v>441</v>
      </c>
      <c r="H6884" s="5" t="s">
        <v>60</v>
      </c>
      <c r="I6884" s="3">
        <v>-6.58057851239669</v>
      </c>
      <c r="J6884" s="3">
        <v>95.734126984127</v>
      </c>
      <c r="K6884" s="3">
        <v>0.757660167130922</v>
      </c>
      <c r="L6884" s="3">
        <v>76.8935762224353</v>
      </c>
      <c r="M6884" s="3">
        <v>-3.9817370991718</v>
      </c>
      <c r="N6884" s="3">
        <v>87.8338278931751</v>
      </c>
      <c r="O6884" s="3">
        <v>-12.1014774494557</v>
      </c>
      <c r="P6884" s="3">
        <v>97.7687626774848</v>
      </c>
      <c r="Q6884" s="3">
        <v>-18.2516723919725</v>
      </c>
      <c r="R6884" s="3">
        <v>98.3246073298429</v>
      </c>
      <c r="S6884" s="3">
        <v>1.70959397143178</v>
      </c>
      <c r="T6884" s="3">
        <v>93.9613526570048</v>
      </c>
      <c r="U6884" s="3"/>
      <c r="V6884" s="3"/>
      <c r="W6884" s="3"/>
      <c r="X6884" s="3"/>
      <c r="Y6884" s="3"/>
      <c r="Z6884" s="3"/>
      <c r="AA6884" s="3">
        <v>0.0276165804167152</v>
      </c>
      <c r="AB6884" s="3">
        <v>-0.0609553149573261</v>
      </c>
      <c r="AC6884" s="3">
        <v>-23.2600415512465</v>
      </c>
      <c r="AD6884" s="3"/>
      <c r="AE6884" s="5">
        <v>3</v>
      </c>
      <c r="AF6884" s="3">
        <v>-0.607089774534195</v>
      </c>
      <c r="AG6884" s="3">
        <v>-6.14892336874124</v>
      </c>
      <c r="AH6884" s="3"/>
      <c r="AI6884" s="3"/>
      <c r="AJ6884" s="3"/>
      <c r="AK6884" s="3"/>
      <c r="AL6884" s="3"/>
      <c r="AM6884" s="3"/>
      <c r="AN6884" s="5" t="s">
        <v>46</v>
      </c>
      <c r="AO6884" s="1"/>
      <c r="AP6884" s="1"/>
      <c r="AQ6884" s="1"/>
    </row>
    <row r="6885" spans="1:43">
      <c r="A6885" s="1" t="s">
        <v>16957</v>
      </c>
      <c r="B6885" s="1" t="s">
        <v>16958</v>
      </c>
      <c r="C6885" s="3">
        <v>1.17534246575342</v>
      </c>
      <c r="D6885" s="4">
        <v>43808</v>
      </c>
      <c r="E6885" s="3">
        <v>14.9253945561</v>
      </c>
      <c r="F6885" s="5" t="s">
        <v>1466</v>
      </c>
      <c r="G6885" s="5">
        <v>430</v>
      </c>
      <c r="H6885" s="5" t="s">
        <v>60</v>
      </c>
      <c r="I6885" s="3">
        <v>-1.34853908266045</v>
      </c>
      <c r="J6885" s="3">
        <v>84.9206349206349</v>
      </c>
      <c r="K6885" s="3">
        <v>-0.0253079129407767</v>
      </c>
      <c r="L6885" s="3">
        <v>88.111217641419</v>
      </c>
      <c r="M6885" s="3">
        <v>-4.00939575571034</v>
      </c>
      <c r="N6885" s="3">
        <v>88.2294757665678</v>
      </c>
      <c r="O6885" s="3">
        <v>-8.78934811052104</v>
      </c>
      <c r="P6885" s="3">
        <v>94.9290060851927</v>
      </c>
      <c r="Q6885" s="3">
        <v>-14.0982893592346</v>
      </c>
      <c r="R6885" s="3">
        <v>96.2303664921466</v>
      </c>
      <c r="S6885" s="3">
        <v>3.50218340611354</v>
      </c>
      <c r="T6885" s="3">
        <v>93.2367149758454</v>
      </c>
      <c r="U6885" s="3"/>
      <c r="V6885" s="3"/>
      <c r="W6885" s="3"/>
      <c r="X6885" s="3"/>
      <c r="Y6885" s="3"/>
      <c r="Z6885" s="3"/>
      <c r="AA6885" s="3">
        <v>0.0125602853595876</v>
      </c>
      <c r="AB6885" s="3">
        <v>0.101086911576157</v>
      </c>
      <c r="AC6885" s="3">
        <v>-25.4836363636364</v>
      </c>
      <c r="AD6885" s="3"/>
      <c r="AE6885" s="5">
        <v>2</v>
      </c>
      <c r="AF6885" s="3">
        <v>1.77432611893548</v>
      </c>
      <c r="AG6885" s="3">
        <v>15.6683084341847</v>
      </c>
      <c r="AH6885" s="3"/>
      <c r="AI6885" s="3"/>
      <c r="AJ6885" s="3"/>
      <c r="AK6885" s="3"/>
      <c r="AL6885" s="3"/>
      <c r="AM6885" s="3"/>
      <c r="AN6885" s="5" t="s">
        <v>46</v>
      </c>
      <c r="AO6885" s="1"/>
      <c r="AP6885" s="1"/>
      <c r="AQ6885" s="1"/>
    </row>
    <row r="6886" spans="1:43">
      <c r="A6886" s="1" t="s">
        <v>16959</v>
      </c>
      <c r="B6886" s="1" t="s">
        <v>16960</v>
      </c>
      <c r="C6886" s="3">
        <v>1.20547945205479</v>
      </c>
      <c r="D6886" s="4">
        <v>43797</v>
      </c>
      <c r="E6886" s="3">
        <v>4.2792285312</v>
      </c>
      <c r="F6886" s="5" t="s">
        <v>16961</v>
      </c>
      <c r="G6886" s="5">
        <v>441</v>
      </c>
      <c r="H6886" s="5" t="s">
        <v>60</v>
      </c>
      <c r="I6886" s="3">
        <v>-0.323572237502022</v>
      </c>
      <c r="J6886" s="3">
        <v>81.5476190476191</v>
      </c>
      <c r="K6886" s="3">
        <v>1.73381770145311</v>
      </c>
      <c r="L6886" s="3">
        <v>58.8686481303931</v>
      </c>
      <c r="M6886" s="3">
        <v>-0.852912777598961</v>
      </c>
      <c r="N6886" s="3">
        <v>66.6666666666667</v>
      </c>
      <c r="O6886" s="3">
        <v>-1.59898650916031</v>
      </c>
      <c r="P6886" s="3">
        <v>83.5699797160243</v>
      </c>
      <c r="Q6886" s="3">
        <v>4.46983359510495</v>
      </c>
      <c r="R6886" s="3">
        <v>65.2356020942408</v>
      </c>
      <c r="S6886" s="3">
        <v>28.3278523374813</v>
      </c>
      <c r="T6886" s="3">
        <v>60.2657004830918</v>
      </c>
      <c r="U6886" s="3"/>
      <c r="V6886" s="3"/>
      <c r="W6886" s="3"/>
      <c r="X6886" s="3"/>
      <c r="Y6886" s="3"/>
      <c r="Z6886" s="3"/>
      <c r="AA6886" s="3">
        <v>0.183165131878489</v>
      </c>
      <c r="AB6886" s="3">
        <v>0.235092684058181</v>
      </c>
      <c r="AC6886" s="3">
        <v>-13.9935513588208</v>
      </c>
      <c r="AD6886" s="3"/>
      <c r="AE6886" s="5">
        <v>3</v>
      </c>
      <c r="AF6886" s="3">
        <v>1.78140345059424</v>
      </c>
      <c r="AG6886" s="3">
        <v>17.84786959317</v>
      </c>
      <c r="AH6886" s="3"/>
      <c r="AI6886" s="3"/>
      <c r="AJ6886" s="3"/>
      <c r="AK6886" s="3"/>
      <c r="AL6886" s="3"/>
      <c r="AM6886" s="3"/>
      <c r="AN6886" s="5" t="s">
        <v>46</v>
      </c>
      <c r="AO6886" s="1"/>
      <c r="AP6886" s="1"/>
      <c r="AQ6886" s="1"/>
    </row>
    <row r="6887" spans="1:43">
      <c r="A6887" s="1" t="s">
        <v>16962</v>
      </c>
      <c r="B6887" s="1" t="s">
        <v>16963</v>
      </c>
      <c r="C6887" s="3">
        <v>1.06301369863014</v>
      </c>
      <c r="D6887" s="4">
        <v>43849</v>
      </c>
      <c r="E6887" s="3">
        <v>2.9508884386</v>
      </c>
      <c r="F6887" s="5" t="s">
        <v>13969</v>
      </c>
      <c r="G6887" s="5">
        <v>389</v>
      </c>
      <c r="H6887" s="5" t="s">
        <v>60</v>
      </c>
      <c r="I6887" s="3">
        <v>9.76495884926225</v>
      </c>
      <c r="J6887" s="3">
        <v>22.8174603174603</v>
      </c>
      <c r="K6887" s="3">
        <v>3.3510192683608</v>
      </c>
      <c r="L6887" s="3">
        <v>33.2694151486098</v>
      </c>
      <c r="M6887" s="3">
        <v>3.45213137665967</v>
      </c>
      <c r="N6887" s="3">
        <v>38.2789317507418</v>
      </c>
      <c r="O6887" s="3">
        <v>14.6796808428228</v>
      </c>
      <c r="P6887" s="3">
        <v>34.3813387423935</v>
      </c>
      <c r="Q6887" s="3">
        <v>29.5868347338935</v>
      </c>
      <c r="R6887" s="3">
        <v>8.48167539267016</v>
      </c>
      <c r="S6887" s="3">
        <v>49.2790158314006</v>
      </c>
      <c r="T6887" s="3">
        <v>33.5748792270531</v>
      </c>
      <c r="U6887" s="3"/>
      <c r="V6887" s="3"/>
      <c r="W6887" s="3"/>
      <c r="X6887" s="3"/>
      <c r="Y6887" s="3"/>
      <c r="Z6887" s="3"/>
      <c r="AA6887" s="3">
        <v>0.251046368454596</v>
      </c>
      <c r="AB6887" s="3">
        <v>0.390445219372996</v>
      </c>
      <c r="AC6887" s="3">
        <v>-16.127497621313</v>
      </c>
      <c r="AD6887" s="3"/>
      <c r="AE6887" s="5">
        <v>2</v>
      </c>
      <c r="AF6887" s="3">
        <v>3.01852009187801</v>
      </c>
      <c r="AG6887" s="3"/>
      <c r="AH6887" s="3"/>
      <c r="AI6887" s="3"/>
      <c r="AJ6887" s="3"/>
      <c r="AK6887" s="3"/>
      <c r="AL6887" s="3"/>
      <c r="AM6887" s="3"/>
      <c r="AN6887" s="5" t="s">
        <v>46</v>
      </c>
      <c r="AO6887" s="1"/>
      <c r="AP6887" s="1"/>
      <c r="AQ6887" s="1"/>
    </row>
    <row r="6888" spans="1:43">
      <c r="A6888" s="1" t="s">
        <v>16964</v>
      </c>
      <c r="B6888" s="1" t="s">
        <v>16965</v>
      </c>
      <c r="C6888" s="3">
        <v>0.723287671232877</v>
      </c>
      <c r="D6888" s="4">
        <v>43973</v>
      </c>
      <c r="E6888" s="3">
        <v>1.2810013293</v>
      </c>
      <c r="F6888" s="5" t="s">
        <v>2328</v>
      </c>
      <c r="G6888" s="5">
        <v>265</v>
      </c>
      <c r="H6888" s="5" t="s">
        <v>60</v>
      </c>
      <c r="I6888" s="3">
        <v>-1.35236664162284</v>
      </c>
      <c r="J6888" s="3">
        <v>85.1190476190476</v>
      </c>
      <c r="K6888" s="3">
        <v>1.62538699690402</v>
      </c>
      <c r="L6888" s="3">
        <v>61.0738255033557</v>
      </c>
      <c r="M6888" s="3">
        <v>-1.90104599037024</v>
      </c>
      <c r="N6888" s="3">
        <v>76.6567754698319</v>
      </c>
      <c r="O6888" s="3">
        <v>-1.64794007490637</v>
      </c>
      <c r="P6888" s="3">
        <v>83.7728194726166</v>
      </c>
      <c r="Q6888" s="3">
        <v>1.01726790904428</v>
      </c>
      <c r="R6888" s="3">
        <v>70.9947643979058</v>
      </c>
      <c r="S6888" s="3"/>
      <c r="T6888" s="3"/>
      <c r="U6888" s="3"/>
      <c r="V6888" s="3"/>
      <c r="W6888" s="3"/>
      <c r="X6888" s="3"/>
      <c r="Y6888" s="3"/>
      <c r="Z6888" s="3"/>
      <c r="AA6888" s="3">
        <v>0.19061639341165</v>
      </c>
      <c r="AB6888" s="3">
        <v>0.363170424099194</v>
      </c>
      <c r="AC6888" s="3">
        <v>-7.87213740458015</v>
      </c>
      <c r="AD6888" s="3"/>
      <c r="AE6888" s="5">
        <v>2</v>
      </c>
      <c r="AF6888" s="3">
        <v>2.11748059282015</v>
      </c>
      <c r="AG6888" s="3"/>
      <c r="AH6888" s="3"/>
      <c r="AI6888" s="3"/>
      <c r="AJ6888" s="3"/>
      <c r="AK6888" s="3"/>
      <c r="AL6888" s="3"/>
      <c r="AM6888" s="3"/>
      <c r="AN6888" s="5" t="s">
        <v>46</v>
      </c>
      <c r="AO6888" s="1"/>
      <c r="AP6888" s="1"/>
      <c r="AQ6888" s="1"/>
    </row>
    <row r="6889" spans="1:43">
      <c r="A6889" s="1" t="s">
        <v>16966</v>
      </c>
      <c r="B6889" s="1" t="s">
        <v>16967</v>
      </c>
      <c r="C6889" s="3">
        <v>1.26575342465753</v>
      </c>
      <c r="D6889" s="4">
        <v>43775</v>
      </c>
      <c r="E6889" s="3">
        <v>12.2350222889</v>
      </c>
      <c r="F6889" s="5" t="s">
        <v>10228</v>
      </c>
      <c r="G6889" s="5">
        <v>463</v>
      </c>
      <c r="H6889" s="5" t="s">
        <v>60</v>
      </c>
      <c r="I6889" s="3">
        <v>3.09948195627359</v>
      </c>
      <c r="J6889" s="3">
        <v>65.6746031746032</v>
      </c>
      <c r="K6889" s="3">
        <v>1.82101977107179</v>
      </c>
      <c r="L6889" s="3">
        <v>57.2387344199425</v>
      </c>
      <c r="M6889" s="3">
        <v>-2.44267198404786</v>
      </c>
      <c r="N6889" s="3">
        <v>80.1186943620178</v>
      </c>
      <c r="O6889" s="3">
        <v>6.08962775569208</v>
      </c>
      <c r="P6889" s="3">
        <v>61.3590263691684</v>
      </c>
      <c r="Q6889" s="3">
        <v>13.4712021646695</v>
      </c>
      <c r="R6889" s="3">
        <v>48.9005235602094</v>
      </c>
      <c r="S6889" s="3">
        <v>27.119194543683</v>
      </c>
      <c r="T6889" s="3">
        <v>63.2850241545894</v>
      </c>
      <c r="U6889" s="3"/>
      <c r="V6889" s="3"/>
      <c r="W6889" s="3"/>
      <c r="X6889" s="3"/>
      <c r="Y6889" s="3"/>
      <c r="Z6889" s="3"/>
      <c r="AA6889" s="3">
        <v>0.147541013193478</v>
      </c>
      <c r="AB6889" s="3">
        <v>0.111466547751903</v>
      </c>
      <c r="AC6889" s="3">
        <v>-16.4975609756097</v>
      </c>
      <c r="AD6889" s="3"/>
      <c r="AE6889" s="5">
        <v>3</v>
      </c>
      <c r="AF6889" s="3">
        <v>1.31304894020634</v>
      </c>
      <c r="AG6889" s="3">
        <v>10.7872409701139</v>
      </c>
      <c r="AH6889" s="3"/>
      <c r="AI6889" s="3"/>
      <c r="AJ6889" s="3"/>
      <c r="AK6889" s="3"/>
      <c r="AL6889" s="3"/>
      <c r="AM6889" s="3"/>
      <c r="AN6889" s="5" t="s">
        <v>46</v>
      </c>
      <c r="AO6889" s="1"/>
      <c r="AP6889" s="1"/>
      <c r="AQ6889" s="1"/>
    </row>
    <row r="6890" spans="1:43">
      <c r="A6890" s="1" t="s">
        <v>16968</v>
      </c>
      <c r="B6890" s="1" t="s">
        <v>16969</v>
      </c>
      <c r="C6890" s="3">
        <v>0.189041095890411</v>
      </c>
      <c r="D6890" s="4">
        <v>44168</v>
      </c>
      <c r="E6890" s="3">
        <v>16.611007154</v>
      </c>
      <c r="F6890" s="5" t="s">
        <v>6160</v>
      </c>
      <c r="G6890" s="5">
        <v>70</v>
      </c>
      <c r="H6890" s="5" t="s">
        <v>60</v>
      </c>
      <c r="I6890" s="3">
        <v>11.6867939228672</v>
      </c>
      <c r="J6890" s="3">
        <v>13.9880952380952</v>
      </c>
      <c r="K6890" s="3">
        <v>3.88622157804148</v>
      </c>
      <c r="L6890" s="3">
        <v>14.6692233940556</v>
      </c>
      <c r="M6890" s="3">
        <v>8.57792084832418</v>
      </c>
      <c r="N6890" s="3">
        <v>5.04451038575668</v>
      </c>
      <c r="O6890" s="3"/>
      <c r="P6890" s="3"/>
      <c r="Q6890" s="3"/>
      <c r="R6890" s="3"/>
      <c r="S6890" s="3"/>
      <c r="T6890" s="3"/>
      <c r="U6890" s="3"/>
      <c r="V6890" s="3"/>
      <c r="W6890" s="3"/>
      <c r="X6890" s="3"/>
      <c r="Y6890" s="3"/>
      <c r="Z6890" s="3"/>
      <c r="AA6890" s="3">
        <v>0.254022533670866</v>
      </c>
      <c r="AB6890" s="3">
        <v>0.4940878367668</v>
      </c>
      <c r="AC6890" s="3">
        <v>-7.409381663113</v>
      </c>
      <c r="AD6890" s="3"/>
      <c r="AE6890" s="5"/>
      <c r="AF6890" s="3">
        <v>1.49980522010129</v>
      </c>
      <c r="AG6890" s="3"/>
      <c r="AH6890" s="3"/>
      <c r="AI6890" s="3"/>
      <c r="AJ6890" s="3"/>
      <c r="AK6890" s="3"/>
      <c r="AL6890" s="3"/>
      <c r="AM6890" s="3"/>
      <c r="AN6890" s="5" t="s">
        <v>46</v>
      </c>
      <c r="AO6890" s="1"/>
      <c r="AP6890" s="1"/>
      <c r="AQ6890" s="1"/>
    </row>
    <row r="6891" spans="1:43">
      <c r="A6891" s="1" t="s">
        <v>16970</v>
      </c>
      <c r="B6891" s="1" t="s">
        <v>16971</v>
      </c>
      <c r="C6891" s="3">
        <v>0.857534246575342</v>
      </c>
      <c r="D6891" s="4">
        <v>43924</v>
      </c>
      <c r="E6891" s="3">
        <v>6.8833864049</v>
      </c>
      <c r="F6891" s="5" t="s">
        <v>10973</v>
      </c>
      <c r="G6891" s="5">
        <v>314</v>
      </c>
      <c r="H6891" s="5" t="s">
        <v>60</v>
      </c>
      <c r="I6891" s="3">
        <v>9.51439094257263</v>
      </c>
      <c r="J6891" s="3">
        <v>24.702380952381</v>
      </c>
      <c r="K6891" s="3">
        <v>3.52675693101225</v>
      </c>
      <c r="L6891" s="3">
        <v>24.352828379674</v>
      </c>
      <c r="M6891" s="3">
        <v>4.13099870298313</v>
      </c>
      <c r="N6891" s="3">
        <v>28.9812067260138</v>
      </c>
      <c r="O6891" s="3">
        <v>16.5154923445323</v>
      </c>
      <c r="P6891" s="3">
        <v>21.9066937119675</v>
      </c>
      <c r="Q6891" s="3">
        <v>27.1539436173583</v>
      </c>
      <c r="R6891" s="3">
        <v>11.413612565445</v>
      </c>
      <c r="S6891" s="3"/>
      <c r="T6891" s="3"/>
      <c r="U6891" s="3"/>
      <c r="V6891" s="3"/>
      <c r="W6891" s="3"/>
      <c r="X6891" s="3"/>
      <c r="Y6891" s="3"/>
      <c r="Z6891" s="3"/>
      <c r="AA6891" s="3">
        <v>0.375155615310469</v>
      </c>
      <c r="AB6891" s="3">
        <v>0.779493404562159</v>
      </c>
      <c r="AC6891" s="3">
        <v>-6.82189860602758</v>
      </c>
      <c r="AD6891" s="3"/>
      <c r="AE6891" s="5">
        <v>1</v>
      </c>
      <c r="AF6891" s="3">
        <v>4.57639370092712</v>
      </c>
      <c r="AG6891" s="3"/>
      <c r="AH6891" s="3"/>
      <c r="AI6891" s="3"/>
      <c r="AJ6891" s="3"/>
      <c r="AK6891" s="3"/>
      <c r="AL6891" s="3"/>
      <c r="AM6891" s="3"/>
      <c r="AN6891" s="5" t="s">
        <v>46</v>
      </c>
      <c r="AO6891" s="1"/>
      <c r="AP6891" s="1"/>
      <c r="AQ6891" s="1"/>
    </row>
    <row r="6892" spans="1:43">
      <c r="A6892" s="1" t="s">
        <v>16972</v>
      </c>
      <c r="B6892" s="1" t="s">
        <v>16973</v>
      </c>
      <c r="C6892" s="3">
        <v>1.26575342465753</v>
      </c>
      <c r="D6892" s="4">
        <v>43775</v>
      </c>
      <c r="E6892" s="3">
        <v>22.3394763163</v>
      </c>
      <c r="F6892" s="5" t="s">
        <v>14797</v>
      </c>
      <c r="G6892" s="5">
        <v>463</v>
      </c>
      <c r="H6892" s="5" t="s">
        <v>60</v>
      </c>
      <c r="I6892" s="3">
        <v>3.01463500131452</v>
      </c>
      <c r="J6892" s="3">
        <v>66.1706349206349</v>
      </c>
      <c r="K6892" s="3">
        <v>1.73965726155444</v>
      </c>
      <c r="L6892" s="3">
        <v>58.7727708533078</v>
      </c>
      <c r="M6892" s="3">
        <v>-2.57749046908668</v>
      </c>
      <c r="N6892" s="3">
        <v>81.5034619188922</v>
      </c>
      <c r="O6892" s="3">
        <v>5.57751032872283</v>
      </c>
      <c r="P6892" s="3">
        <v>62.474645030426</v>
      </c>
      <c r="Q6892" s="3">
        <v>12.4665135859166</v>
      </c>
      <c r="R6892" s="3">
        <v>50.6806282722513</v>
      </c>
      <c r="S6892" s="3">
        <v>26.3435081685297</v>
      </c>
      <c r="T6892" s="3">
        <v>65.2173913043478</v>
      </c>
      <c r="U6892" s="3"/>
      <c r="V6892" s="3"/>
      <c r="W6892" s="3"/>
      <c r="X6892" s="3"/>
      <c r="Y6892" s="3"/>
      <c r="Z6892" s="3"/>
      <c r="AA6892" s="3">
        <v>0.144515951853095</v>
      </c>
      <c r="AB6892" s="3">
        <v>0.111567670142793</v>
      </c>
      <c r="AC6892" s="3">
        <v>-15.796584000772</v>
      </c>
      <c r="AD6892" s="3"/>
      <c r="AE6892" s="5">
        <v>3</v>
      </c>
      <c r="AF6892" s="3">
        <v>1.22692487063424</v>
      </c>
      <c r="AG6892" s="3">
        <v>9.93810245568101</v>
      </c>
      <c r="AH6892" s="3"/>
      <c r="AI6892" s="3"/>
      <c r="AJ6892" s="3"/>
      <c r="AK6892" s="3"/>
      <c r="AL6892" s="3"/>
      <c r="AM6892" s="3"/>
      <c r="AN6892" s="5" t="s">
        <v>46</v>
      </c>
      <c r="AO6892" s="1"/>
      <c r="AP6892" s="1"/>
      <c r="AQ6892" s="1"/>
    </row>
    <row r="6893" spans="1:43">
      <c r="A6893" s="1" t="s">
        <v>16974</v>
      </c>
      <c r="B6893" s="1" t="s">
        <v>16975</v>
      </c>
      <c r="C6893" s="3">
        <v>1.02191780821918</v>
      </c>
      <c r="D6893" s="4">
        <v>43864</v>
      </c>
      <c r="E6893" s="3">
        <v>12.2983656199</v>
      </c>
      <c r="F6893" s="5" t="s">
        <v>5712</v>
      </c>
      <c r="G6893" s="5">
        <v>374</v>
      </c>
      <c r="H6893" s="5" t="s">
        <v>60</v>
      </c>
      <c r="I6893" s="3">
        <v>9.33148597159682</v>
      </c>
      <c r="J6893" s="3">
        <v>26.6865079365079</v>
      </c>
      <c r="K6893" s="3">
        <v>3.50888699416279</v>
      </c>
      <c r="L6893" s="3">
        <v>25.3116011505273</v>
      </c>
      <c r="M6893" s="3">
        <v>3.83577866964932</v>
      </c>
      <c r="N6893" s="3">
        <v>33.0365974282888</v>
      </c>
      <c r="O6893" s="3">
        <v>15.0710900473934</v>
      </c>
      <c r="P6893" s="3">
        <v>31.237322515213</v>
      </c>
      <c r="Q6893" s="3">
        <v>19.7329489416584</v>
      </c>
      <c r="R6893" s="3">
        <v>34.869109947644</v>
      </c>
      <c r="S6893" s="3">
        <v>57.7096032777056</v>
      </c>
      <c r="T6893" s="3">
        <v>21.0144927536232</v>
      </c>
      <c r="U6893" s="3"/>
      <c r="V6893" s="3"/>
      <c r="W6893" s="3"/>
      <c r="X6893" s="3"/>
      <c r="Y6893" s="3"/>
      <c r="Z6893" s="3"/>
      <c r="AA6893" s="3">
        <v>0.284369124094719</v>
      </c>
      <c r="AB6893" s="3">
        <v>0.509685916186708</v>
      </c>
      <c r="AC6893" s="3">
        <v>-15.0948713131693</v>
      </c>
      <c r="AD6893" s="3"/>
      <c r="AE6893" s="5">
        <v>1</v>
      </c>
      <c r="AF6893" s="3">
        <v>3.84173817455911</v>
      </c>
      <c r="AG6893" s="3"/>
      <c r="AH6893" s="3"/>
      <c r="AI6893" s="3"/>
      <c r="AJ6893" s="3"/>
      <c r="AK6893" s="3"/>
      <c r="AL6893" s="3"/>
      <c r="AM6893" s="3"/>
      <c r="AN6893" s="5" t="s">
        <v>46</v>
      </c>
      <c r="AO6893" s="1"/>
      <c r="AP6893" s="1"/>
      <c r="AQ6893" s="1"/>
    </row>
    <row r="6894" spans="1:43">
      <c r="A6894" s="1" t="s">
        <v>16976</v>
      </c>
      <c r="B6894" s="1" t="s">
        <v>16977</v>
      </c>
      <c r="C6894" s="3">
        <v>0.115068493150685</v>
      </c>
      <c r="D6894" s="4">
        <v>44195</v>
      </c>
      <c r="E6894" s="3">
        <v>21.5014347371</v>
      </c>
      <c r="F6894" s="5" t="s">
        <v>173</v>
      </c>
      <c r="G6894" s="5">
        <v>43</v>
      </c>
      <c r="H6894" s="5" t="s">
        <v>60</v>
      </c>
      <c r="I6894" s="3">
        <v>3.01909427171848</v>
      </c>
      <c r="J6894" s="3">
        <v>66.0714285714286</v>
      </c>
      <c r="K6894" s="3">
        <v>5.17452541334966</v>
      </c>
      <c r="L6894" s="3">
        <v>2.39693192713327</v>
      </c>
      <c r="M6894" s="3">
        <v>2.01960201960202</v>
      </c>
      <c r="N6894" s="3">
        <v>51.6320474777448</v>
      </c>
      <c r="O6894" s="3"/>
      <c r="P6894" s="3"/>
      <c r="Q6894" s="3"/>
      <c r="R6894" s="3"/>
      <c r="S6894" s="3"/>
      <c r="T6894" s="3"/>
      <c r="U6894" s="3"/>
      <c r="V6894" s="3"/>
      <c r="W6894" s="3"/>
      <c r="X6894" s="3"/>
      <c r="Y6894" s="3"/>
      <c r="Z6894" s="3"/>
      <c r="AA6894" s="3">
        <v>-0.0121390644927543</v>
      </c>
      <c r="AB6894" s="3">
        <v>-0.0180535749164635</v>
      </c>
      <c r="AC6894" s="3">
        <v>-8.85815185403179</v>
      </c>
      <c r="AD6894" s="3"/>
      <c r="AE6894" s="5">
        <v>1</v>
      </c>
      <c r="AF6894" s="3">
        <v>-5.13845846246126</v>
      </c>
      <c r="AG6894" s="3"/>
      <c r="AH6894" s="3"/>
      <c r="AI6894" s="3"/>
      <c r="AJ6894" s="3"/>
      <c r="AK6894" s="3"/>
      <c r="AL6894" s="3"/>
      <c r="AM6894" s="3"/>
      <c r="AN6894" s="5" t="s">
        <v>46</v>
      </c>
      <c r="AO6894" s="1"/>
      <c r="AP6894" s="1"/>
      <c r="AQ6894" s="1"/>
    </row>
    <row r="6895" spans="1:43">
      <c r="A6895" s="1" t="s">
        <v>16978</v>
      </c>
      <c r="B6895" s="1" t="s">
        <v>16979</v>
      </c>
      <c r="C6895" s="3">
        <v>1.21095890410959</v>
      </c>
      <c r="D6895" s="4">
        <v>43795</v>
      </c>
      <c r="E6895" s="3">
        <v>13.9651536873</v>
      </c>
      <c r="F6895" s="5" t="s">
        <v>11842</v>
      </c>
      <c r="G6895" s="5">
        <v>443</v>
      </c>
      <c r="H6895" s="5" t="s">
        <v>60</v>
      </c>
      <c r="I6895" s="3">
        <v>-0.824723581656683</v>
      </c>
      <c r="J6895" s="3">
        <v>82.8373015873016</v>
      </c>
      <c r="K6895" s="3">
        <v>1.6346243150367</v>
      </c>
      <c r="L6895" s="3">
        <v>60.9779482262704</v>
      </c>
      <c r="M6895" s="3">
        <v>-1.2542862299224</v>
      </c>
      <c r="N6895" s="3">
        <v>69.4362017804154</v>
      </c>
      <c r="O6895" s="3">
        <v>-3.70468145019361</v>
      </c>
      <c r="P6895" s="3">
        <v>86.0040567951318</v>
      </c>
      <c r="Q6895" s="3">
        <v>0.78182024582234</v>
      </c>
      <c r="R6895" s="3">
        <v>71.413612565445</v>
      </c>
      <c r="S6895" s="3">
        <v>18.3036646907908</v>
      </c>
      <c r="T6895" s="3">
        <v>80.0724637681159</v>
      </c>
      <c r="U6895" s="3"/>
      <c r="V6895" s="3"/>
      <c r="W6895" s="3"/>
      <c r="X6895" s="3"/>
      <c r="Y6895" s="3"/>
      <c r="Z6895" s="3"/>
      <c r="AA6895" s="3">
        <v>0.120653754400467</v>
      </c>
      <c r="AB6895" s="3">
        <v>0.111044174055241</v>
      </c>
      <c r="AC6895" s="3">
        <v>-13.5570469798658</v>
      </c>
      <c r="AD6895" s="3"/>
      <c r="AE6895" s="5">
        <v>3</v>
      </c>
      <c r="AF6895" s="3">
        <v>0.908378545699564</v>
      </c>
      <c r="AG6895" s="3">
        <v>9.71975338779258</v>
      </c>
      <c r="AH6895" s="3"/>
      <c r="AI6895" s="3"/>
      <c r="AJ6895" s="3"/>
      <c r="AK6895" s="3"/>
      <c r="AL6895" s="3"/>
      <c r="AM6895" s="3"/>
      <c r="AN6895" s="5" t="s">
        <v>46</v>
      </c>
      <c r="AO6895" s="1"/>
      <c r="AP6895" s="1"/>
      <c r="AQ6895" s="1"/>
    </row>
    <row r="6896" spans="1:43">
      <c r="A6896" s="1" t="s">
        <v>16980</v>
      </c>
      <c r="B6896" s="1" t="s">
        <v>16981</v>
      </c>
      <c r="C6896" s="3">
        <v>0.783561643835616</v>
      </c>
      <c r="D6896" s="4">
        <v>43951</v>
      </c>
      <c r="E6896" s="3">
        <v>1.0000398219</v>
      </c>
      <c r="F6896" s="5" t="s">
        <v>10776</v>
      </c>
      <c r="G6896" s="5">
        <v>287</v>
      </c>
      <c r="H6896" s="5" t="s">
        <v>60</v>
      </c>
      <c r="I6896" s="3">
        <v>1.51780038143675</v>
      </c>
      <c r="J6896" s="3">
        <v>73.6111111111111</v>
      </c>
      <c r="K6896" s="3">
        <v>0.892434054651721</v>
      </c>
      <c r="L6896" s="3">
        <v>72.8667305848514</v>
      </c>
      <c r="M6896" s="3">
        <v>-1.47308344902051</v>
      </c>
      <c r="N6896" s="3">
        <v>72.6013847675569</v>
      </c>
      <c r="O6896" s="3">
        <v>1.59853666295531</v>
      </c>
      <c r="P6896" s="3">
        <v>75.3549695740365</v>
      </c>
      <c r="Q6896" s="3">
        <v>-1.06869046697125</v>
      </c>
      <c r="R6896" s="3">
        <v>75.4973821989529</v>
      </c>
      <c r="S6896" s="3"/>
      <c r="T6896" s="3"/>
      <c r="U6896" s="3"/>
      <c r="V6896" s="3"/>
      <c r="W6896" s="3"/>
      <c r="X6896" s="3"/>
      <c r="Y6896" s="3"/>
      <c r="Z6896" s="3"/>
      <c r="AA6896" s="3">
        <v>0.192098047993443</v>
      </c>
      <c r="AB6896" s="3">
        <v>0.355032359858697</v>
      </c>
      <c r="AC6896" s="3">
        <v>-7.93311445369169</v>
      </c>
      <c r="AD6896" s="3"/>
      <c r="AE6896" s="5">
        <v>2</v>
      </c>
      <c r="AF6896" s="3">
        <v>2.73485658588733</v>
      </c>
      <c r="AG6896" s="3"/>
      <c r="AH6896" s="3"/>
      <c r="AI6896" s="3"/>
      <c r="AJ6896" s="3"/>
      <c r="AK6896" s="3"/>
      <c r="AL6896" s="3"/>
      <c r="AM6896" s="3"/>
      <c r="AN6896" s="5" t="s">
        <v>46</v>
      </c>
      <c r="AO6896" s="1"/>
      <c r="AP6896" s="1"/>
      <c r="AQ6896" s="1"/>
    </row>
    <row r="6897" spans="1:43">
      <c r="A6897" s="1" t="s">
        <v>16982</v>
      </c>
      <c r="B6897" s="1" t="s">
        <v>16983</v>
      </c>
      <c r="C6897" s="3">
        <v>1.2986301369863</v>
      </c>
      <c r="D6897" s="4">
        <v>43763</v>
      </c>
      <c r="E6897" s="3">
        <v>2.9460142243</v>
      </c>
      <c r="F6897" s="5" t="s">
        <v>10431</v>
      </c>
      <c r="G6897" s="5">
        <v>475</v>
      </c>
      <c r="H6897" s="5" t="s">
        <v>60</v>
      </c>
      <c r="I6897" s="3">
        <v>10.0767855264542</v>
      </c>
      <c r="J6897" s="3">
        <v>20.734126984127</v>
      </c>
      <c r="K6897" s="3">
        <v>3.08821356449786</v>
      </c>
      <c r="L6897" s="3">
        <v>38.1591562799616</v>
      </c>
      <c r="M6897" s="3">
        <v>2.15237444482404</v>
      </c>
      <c r="N6897" s="3">
        <v>50.2472799208704</v>
      </c>
      <c r="O6897" s="3">
        <v>21.0596332928452</v>
      </c>
      <c r="P6897" s="3">
        <v>7.91075050709939</v>
      </c>
      <c r="Q6897" s="3">
        <v>28.9269434520143</v>
      </c>
      <c r="R6897" s="3">
        <v>10.0523560209424</v>
      </c>
      <c r="S6897" s="3">
        <v>75.9119179694066</v>
      </c>
      <c r="T6897" s="3">
        <v>5.31400966183575</v>
      </c>
      <c r="U6897" s="3"/>
      <c r="V6897" s="3"/>
      <c r="W6897" s="3"/>
      <c r="X6897" s="3"/>
      <c r="Y6897" s="3"/>
      <c r="Z6897" s="3"/>
      <c r="AA6897" s="3">
        <v>0.275851340738736</v>
      </c>
      <c r="AB6897" s="3">
        <v>0.575636449754067</v>
      </c>
      <c r="AC6897" s="3">
        <v>-19.0236196780502</v>
      </c>
      <c r="AD6897" s="3"/>
      <c r="AE6897" s="5">
        <v>1</v>
      </c>
      <c r="AF6897" s="3">
        <v>4.91697459581107</v>
      </c>
      <c r="AG6897" s="3">
        <v>82.5827912079447</v>
      </c>
      <c r="AH6897" s="3"/>
      <c r="AI6897" s="3"/>
      <c r="AJ6897" s="3"/>
      <c r="AK6897" s="3"/>
      <c r="AL6897" s="3"/>
      <c r="AM6897" s="3"/>
      <c r="AN6897" s="5" t="s">
        <v>46</v>
      </c>
      <c r="AO6897" s="1"/>
      <c r="AP6897" s="1"/>
      <c r="AQ6897" s="1"/>
    </row>
    <row r="6898" spans="1:43">
      <c r="A6898" s="1" t="s">
        <v>16984</v>
      </c>
      <c r="B6898" s="1" t="s">
        <v>16985</v>
      </c>
      <c r="C6898" s="3">
        <v>1.05479452054795</v>
      </c>
      <c r="D6898" s="4">
        <v>43852</v>
      </c>
      <c r="E6898" s="3">
        <v>2.4799634029</v>
      </c>
      <c r="F6898" s="5" t="s">
        <v>10694</v>
      </c>
      <c r="G6898" s="5">
        <v>386</v>
      </c>
      <c r="H6898" s="5" t="s">
        <v>60</v>
      </c>
      <c r="I6898" s="3">
        <v>1.20090879584552</v>
      </c>
      <c r="J6898" s="3">
        <v>77.281746031746</v>
      </c>
      <c r="K6898" s="3">
        <v>-1.07083366383754</v>
      </c>
      <c r="L6898" s="3">
        <v>97.2195589645254</v>
      </c>
      <c r="M6898" s="3">
        <v>-1.92655500511127</v>
      </c>
      <c r="N6898" s="3">
        <v>76.8545994065282</v>
      </c>
      <c r="O6898" s="3">
        <v>0.0320821302534631</v>
      </c>
      <c r="P6898" s="3">
        <v>80.8316430020284</v>
      </c>
      <c r="Q6898" s="3">
        <v>6.98232973065707</v>
      </c>
      <c r="R6898" s="3">
        <v>60.6282722513089</v>
      </c>
      <c r="S6898" s="3">
        <v>24.6701319472211</v>
      </c>
      <c r="T6898" s="3">
        <v>67.6328502415459</v>
      </c>
      <c r="U6898" s="3"/>
      <c r="V6898" s="3"/>
      <c r="W6898" s="3"/>
      <c r="X6898" s="3"/>
      <c r="Y6898" s="3"/>
      <c r="Z6898" s="3"/>
      <c r="AA6898" s="3">
        <v>0.163292078752684</v>
      </c>
      <c r="AB6898" s="3">
        <v>0.304512847235546</v>
      </c>
      <c r="AC6898" s="3">
        <v>-9.71895854873579</v>
      </c>
      <c r="AD6898" s="3"/>
      <c r="AE6898" s="5">
        <v>2</v>
      </c>
      <c r="AF6898" s="3">
        <v>1.79680370550943</v>
      </c>
      <c r="AG6898" s="3"/>
      <c r="AH6898" s="3"/>
      <c r="AI6898" s="3"/>
      <c r="AJ6898" s="3"/>
      <c r="AK6898" s="3"/>
      <c r="AL6898" s="3"/>
      <c r="AM6898" s="3"/>
      <c r="AN6898" s="5" t="s">
        <v>46</v>
      </c>
      <c r="AO6898" s="1"/>
      <c r="AP6898" s="1"/>
      <c r="AQ6898" s="1"/>
    </row>
    <row r="6899" spans="1:43">
      <c r="A6899" s="1" t="s">
        <v>16986</v>
      </c>
      <c r="B6899" s="1" t="s">
        <v>16987</v>
      </c>
      <c r="C6899" s="3">
        <v>1.06027397260274</v>
      </c>
      <c r="D6899" s="4">
        <v>43850</v>
      </c>
      <c r="E6899" s="3">
        <v>5.9651873404</v>
      </c>
      <c r="F6899" s="5" t="s">
        <v>10694</v>
      </c>
      <c r="G6899" s="5">
        <v>388</v>
      </c>
      <c r="H6899" s="5" t="s">
        <v>60</v>
      </c>
      <c r="I6899" s="3">
        <v>-5.76131687242799</v>
      </c>
      <c r="J6899" s="3">
        <v>92.3611111111111</v>
      </c>
      <c r="K6899" s="3">
        <v>1.32743362831858</v>
      </c>
      <c r="L6899" s="3">
        <v>66.1553211888782</v>
      </c>
      <c r="M6899" s="3">
        <v>-5.50206327372765</v>
      </c>
      <c r="N6899" s="3">
        <v>91.3946587537092</v>
      </c>
      <c r="O6899" s="3">
        <v>4.86770691994572</v>
      </c>
      <c r="P6899" s="3">
        <v>64.0973630831643</v>
      </c>
      <c r="Q6899" s="3">
        <v>13.2417582417582</v>
      </c>
      <c r="R6899" s="3">
        <v>49.4240837696335</v>
      </c>
      <c r="S6899" s="3">
        <v>23.5858484909055</v>
      </c>
      <c r="T6899" s="3">
        <v>69.4444444444444</v>
      </c>
      <c r="U6899" s="3"/>
      <c r="V6899" s="3"/>
      <c r="W6899" s="3"/>
      <c r="X6899" s="3"/>
      <c r="Y6899" s="3"/>
      <c r="Z6899" s="3"/>
      <c r="AA6899" s="3">
        <v>0.101663154312583</v>
      </c>
      <c r="AB6899" s="3">
        <v>0.164275355154579</v>
      </c>
      <c r="AC6899" s="3">
        <v>-13.9592933947773</v>
      </c>
      <c r="AD6899" s="3"/>
      <c r="AE6899" s="5">
        <v>3</v>
      </c>
      <c r="AF6899" s="3">
        <v>1.86544821249204</v>
      </c>
      <c r="AG6899" s="3"/>
      <c r="AH6899" s="3"/>
      <c r="AI6899" s="3"/>
      <c r="AJ6899" s="3"/>
      <c r="AK6899" s="3"/>
      <c r="AL6899" s="3"/>
      <c r="AM6899" s="3"/>
      <c r="AN6899" s="5" t="s">
        <v>46</v>
      </c>
      <c r="AO6899" s="1"/>
      <c r="AP6899" s="1"/>
      <c r="AQ6899" s="1"/>
    </row>
    <row r="6900" spans="1:43">
      <c r="A6900" s="1" t="s">
        <v>16988</v>
      </c>
      <c r="B6900" s="1" t="s">
        <v>16989</v>
      </c>
      <c r="C6900" s="3">
        <v>0.131506849315068</v>
      </c>
      <c r="D6900" s="4">
        <v>44189</v>
      </c>
      <c r="E6900" s="3">
        <v>3.7178141418</v>
      </c>
      <c r="F6900" s="5" t="s">
        <v>14332</v>
      </c>
      <c r="G6900" s="5">
        <v>49</v>
      </c>
      <c r="H6900" s="5" t="s">
        <v>60</v>
      </c>
      <c r="I6900" s="3">
        <v>3.67164179104479</v>
      </c>
      <c r="J6900" s="3">
        <v>61.9047619047619</v>
      </c>
      <c r="K6900" s="3">
        <v>0.793266905291669</v>
      </c>
      <c r="L6900" s="3">
        <v>76.4141898370086</v>
      </c>
      <c r="M6900" s="3">
        <v>-0.875273522975918</v>
      </c>
      <c r="N6900" s="3">
        <v>66.864490603363</v>
      </c>
      <c r="O6900" s="3"/>
      <c r="P6900" s="3"/>
      <c r="Q6900" s="3"/>
      <c r="R6900" s="3"/>
      <c r="S6900" s="3"/>
      <c r="T6900" s="3"/>
      <c r="U6900" s="3"/>
      <c r="V6900" s="3"/>
      <c r="W6900" s="3"/>
      <c r="X6900" s="3"/>
      <c r="Y6900" s="3"/>
      <c r="Z6900" s="3"/>
      <c r="AA6900" s="3">
        <v>-0.00239819422617947</v>
      </c>
      <c r="AB6900" s="3">
        <v>-0.00342802213197304</v>
      </c>
      <c r="AC6900" s="3">
        <v>-9.70636215334421</v>
      </c>
      <c r="AD6900" s="3"/>
      <c r="AE6900" s="5"/>
      <c r="AF6900" s="3">
        <v>1.21393034825873</v>
      </c>
      <c r="AG6900" s="3"/>
      <c r="AH6900" s="3"/>
      <c r="AI6900" s="3"/>
      <c r="AJ6900" s="3"/>
      <c r="AK6900" s="3"/>
      <c r="AL6900" s="3"/>
      <c r="AM6900" s="3"/>
      <c r="AN6900" s="5" t="s">
        <v>46</v>
      </c>
      <c r="AO6900" s="1"/>
      <c r="AP6900" s="1"/>
      <c r="AQ6900" s="1"/>
    </row>
    <row r="6901" spans="1:43">
      <c r="A6901" s="1" t="s">
        <v>16990</v>
      </c>
      <c r="B6901" s="1" t="s">
        <v>16991</v>
      </c>
      <c r="C6901" s="3">
        <v>0.56986301369863</v>
      </c>
      <c r="D6901" s="4">
        <v>44029</v>
      </c>
      <c r="E6901" s="3">
        <v>24.5588310614</v>
      </c>
      <c r="F6901" s="5" t="s">
        <v>16992</v>
      </c>
      <c r="G6901" s="5">
        <v>209</v>
      </c>
      <c r="H6901" s="5" t="s">
        <v>60</v>
      </c>
      <c r="I6901" s="3">
        <v>1.05588205996613</v>
      </c>
      <c r="J6901" s="3">
        <v>78.5714285714286</v>
      </c>
      <c r="K6901" s="3">
        <v>0.724781572676714</v>
      </c>
      <c r="L6901" s="3">
        <v>77.5647171620326</v>
      </c>
      <c r="M6901" s="3">
        <v>-5.23120037365717</v>
      </c>
      <c r="N6901" s="3">
        <v>91.0979228486647</v>
      </c>
      <c r="O6901" s="3">
        <v>-2.75115030674846</v>
      </c>
      <c r="P6901" s="3">
        <v>84.3813387423935</v>
      </c>
      <c r="Q6901" s="3">
        <v>-0.665818075002461</v>
      </c>
      <c r="R6901" s="3">
        <v>74.0314136125654</v>
      </c>
      <c r="S6901" s="3"/>
      <c r="T6901" s="3"/>
      <c r="U6901" s="3"/>
      <c r="V6901" s="3"/>
      <c r="W6901" s="3"/>
      <c r="X6901" s="3"/>
      <c r="Y6901" s="3"/>
      <c r="Z6901" s="3"/>
      <c r="AA6901" s="3">
        <v>-0.0112906793700988</v>
      </c>
      <c r="AB6901" s="3">
        <v>-0.0164511765804043</v>
      </c>
      <c r="AC6901" s="3">
        <v>-13.6508233532934</v>
      </c>
      <c r="AD6901" s="3"/>
      <c r="AE6901" s="5">
        <v>2</v>
      </c>
      <c r="AF6901" s="3">
        <v>-0.179357551300398</v>
      </c>
      <c r="AG6901" s="3"/>
      <c r="AH6901" s="3"/>
      <c r="AI6901" s="3"/>
      <c r="AJ6901" s="3"/>
      <c r="AK6901" s="3"/>
      <c r="AL6901" s="3"/>
      <c r="AM6901" s="3"/>
      <c r="AN6901" s="5" t="s">
        <v>46</v>
      </c>
      <c r="AO6901" s="1"/>
      <c r="AP6901" s="1"/>
      <c r="AQ6901" s="1"/>
    </row>
    <row r="6902" spans="1:43">
      <c r="A6902" s="1" t="s">
        <v>16993</v>
      </c>
      <c r="B6902" s="1" t="s">
        <v>16994</v>
      </c>
      <c r="C6902" s="3">
        <v>0.863013698630137</v>
      </c>
      <c r="D6902" s="4">
        <v>43922</v>
      </c>
      <c r="E6902" s="3">
        <v>0.4528184749</v>
      </c>
      <c r="F6902" s="5" t="s">
        <v>14332</v>
      </c>
      <c r="G6902" s="5">
        <v>316</v>
      </c>
      <c r="H6902" s="5" t="s">
        <v>60</v>
      </c>
      <c r="I6902" s="3">
        <v>12.7863566943832</v>
      </c>
      <c r="J6902" s="3">
        <v>5.65476190476191</v>
      </c>
      <c r="K6902" s="3">
        <v>3.51997507982244</v>
      </c>
      <c r="L6902" s="3">
        <v>24.7363374880153</v>
      </c>
      <c r="M6902" s="3">
        <v>12.0448415374241</v>
      </c>
      <c r="N6902" s="3">
        <v>1.28585558852621</v>
      </c>
      <c r="O6902" s="3">
        <v>15.5109489051095</v>
      </c>
      <c r="P6902" s="3">
        <v>28.2961460446247</v>
      </c>
      <c r="Q6902" s="3">
        <v>22.663098643536</v>
      </c>
      <c r="R6902" s="3">
        <v>21.0471204188482</v>
      </c>
      <c r="S6902" s="3"/>
      <c r="T6902" s="3"/>
      <c r="U6902" s="3"/>
      <c r="V6902" s="3"/>
      <c r="W6902" s="3"/>
      <c r="X6902" s="3"/>
      <c r="Y6902" s="3"/>
      <c r="Z6902" s="3"/>
      <c r="AA6902" s="3">
        <v>0.24298937372387</v>
      </c>
      <c r="AB6902" s="3">
        <v>0.470612127778763</v>
      </c>
      <c r="AC6902" s="3">
        <v>-11.0610057006722</v>
      </c>
      <c r="AD6902" s="3"/>
      <c r="AE6902" s="5">
        <v>2</v>
      </c>
      <c r="AF6902" s="3">
        <v>2.31832699300998</v>
      </c>
      <c r="AG6902" s="3"/>
      <c r="AH6902" s="3"/>
      <c r="AI6902" s="3"/>
      <c r="AJ6902" s="3"/>
      <c r="AK6902" s="3"/>
      <c r="AL6902" s="3"/>
      <c r="AM6902" s="3"/>
      <c r="AN6902" s="5" t="s">
        <v>46</v>
      </c>
      <c r="AO6902" s="1"/>
      <c r="AP6902" s="1"/>
      <c r="AQ6902" s="1"/>
    </row>
    <row r="6903" spans="1:43">
      <c r="A6903" s="1" t="s">
        <v>16995</v>
      </c>
      <c r="B6903" s="1" t="s">
        <v>16996</v>
      </c>
      <c r="C6903" s="3">
        <v>0.167123287671233</v>
      </c>
      <c r="D6903" s="4">
        <v>44176</v>
      </c>
      <c r="E6903" s="3">
        <v>6.036871495</v>
      </c>
      <c r="F6903" s="5" t="s">
        <v>2485</v>
      </c>
      <c r="G6903" s="5">
        <v>62</v>
      </c>
      <c r="H6903" s="5" t="s">
        <v>60</v>
      </c>
      <c r="I6903" s="3">
        <v>13.0258339107196</v>
      </c>
      <c r="J6903" s="3">
        <v>4.96031746031746</v>
      </c>
      <c r="K6903" s="3">
        <v>3.63009347490696</v>
      </c>
      <c r="L6903" s="3">
        <v>20.2301054650048</v>
      </c>
      <c r="M6903" s="3">
        <v>12.369612281047</v>
      </c>
      <c r="N6903" s="3">
        <v>0.39564787339268</v>
      </c>
      <c r="O6903" s="3"/>
      <c r="P6903" s="3"/>
      <c r="Q6903" s="3"/>
      <c r="R6903" s="3"/>
      <c r="S6903" s="3"/>
      <c r="T6903" s="3"/>
      <c r="U6903" s="3"/>
      <c r="V6903" s="3"/>
      <c r="W6903" s="3"/>
      <c r="X6903" s="3"/>
      <c r="Y6903" s="3"/>
      <c r="Z6903" s="3"/>
      <c r="AA6903" s="3">
        <v>0.612762714011918</v>
      </c>
      <c r="AB6903" s="3">
        <v>5.09798441562645</v>
      </c>
      <c r="AC6903" s="3">
        <v>-3.09808967633376</v>
      </c>
      <c r="AD6903" s="3"/>
      <c r="AE6903" s="5"/>
      <c r="AF6903" s="3">
        <v>5.95862615064833</v>
      </c>
      <c r="AG6903" s="3"/>
      <c r="AH6903" s="3"/>
      <c r="AI6903" s="3"/>
      <c r="AJ6903" s="3"/>
      <c r="AK6903" s="3"/>
      <c r="AL6903" s="3"/>
      <c r="AM6903" s="3"/>
      <c r="AN6903" s="5" t="s">
        <v>46</v>
      </c>
      <c r="AO6903" s="1"/>
      <c r="AP6903" s="1"/>
      <c r="AQ6903" s="1"/>
    </row>
    <row r="6904" spans="1:43">
      <c r="A6904" s="1" t="s">
        <v>16997</v>
      </c>
      <c r="B6904" s="1" t="s">
        <v>16998</v>
      </c>
      <c r="C6904" s="3">
        <v>1.51232876712329</v>
      </c>
      <c r="D6904" s="4">
        <v>43685</v>
      </c>
      <c r="E6904" s="3">
        <v>0.7164369791</v>
      </c>
      <c r="F6904" s="5" t="s">
        <v>59</v>
      </c>
      <c r="G6904" s="5">
        <v>553</v>
      </c>
      <c r="H6904" s="5" t="s">
        <v>60</v>
      </c>
      <c r="I6904" s="3">
        <v>2.68797339737668</v>
      </c>
      <c r="J6904" s="3">
        <v>67.6587301587302</v>
      </c>
      <c r="K6904" s="3">
        <v>2.56481225205276</v>
      </c>
      <c r="L6904" s="3">
        <v>44.0076701821668</v>
      </c>
      <c r="M6904" s="3">
        <v>0.990188953488364</v>
      </c>
      <c r="N6904" s="3">
        <v>57.6656775469832</v>
      </c>
      <c r="O6904" s="3">
        <v>1.36773958238351</v>
      </c>
      <c r="P6904" s="3">
        <v>77.1805273833671</v>
      </c>
      <c r="Q6904" s="3">
        <v>3.96521088562611</v>
      </c>
      <c r="R6904" s="3">
        <v>65.8638743455497</v>
      </c>
      <c r="S6904" s="3">
        <v>15.3814218993254</v>
      </c>
      <c r="T6904" s="3">
        <v>81.8840579710145</v>
      </c>
      <c r="U6904" s="3"/>
      <c r="V6904" s="3"/>
      <c r="W6904" s="3"/>
      <c r="X6904" s="3"/>
      <c r="Y6904" s="3"/>
      <c r="Z6904" s="3"/>
      <c r="AA6904" s="3">
        <v>0.11374774210777</v>
      </c>
      <c r="AB6904" s="3">
        <v>0.0836520914713205</v>
      </c>
      <c r="AC6904" s="3">
        <v>-14.4442354711303</v>
      </c>
      <c r="AD6904" s="3"/>
      <c r="AE6904" s="5">
        <v>3</v>
      </c>
      <c r="AF6904" s="3">
        <v>0.577826703597793</v>
      </c>
      <c r="AG6904" s="3">
        <v>4.55952131842787</v>
      </c>
      <c r="AH6904" s="3"/>
      <c r="AI6904" s="3"/>
      <c r="AJ6904" s="3"/>
      <c r="AK6904" s="3"/>
      <c r="AL6904" s="3"/>
      <c r="AM6904" s="3"/>
      <c r="AN6904" s="5" t="s">
        <v>46</v>
      </c>
      <c r="AO6904" s="1"/>
      <c r="AP6904" s="1"/>
      <c r="AQ6904" s="1"/>
    </row>
    <row r="6905" spans="1:43">
      <c r="A6905" s="1" t="s">
        <v>16999</v>
      </c>
      <c r="B6905" s="1" t="s">
        <v>17000</v>
      </c>
      <c r="C6905" s="3">
        <v>1.18904109589041</v>
      </c>
      <c r="D6905" s="4">
        <v>43803</v>
      </c>
      <c r="E6905" s="3">
        <v>1.7357644671</v>
      </c>
      <c r="F6905" s="5" t="s">
        <v>4574</v>
      </c>
      <c r="G6905" s="5">
        <v>435</v>
      </c>
      <c r="H6905" s="5" t="s">
        <v>60</v>
      </c>
      <c r="I6905" s="3">
        <v>9.52841416245164</v>
      </c>
      <c r="J6905" s="3">
        <v>24.6031746031746</v>
      </c>
      <c r="K6905" s="3">
        <v>3.67527987044991</v>
      </c>
      <c r="L6905" s="3">
        <v>17.9290508149569</v>
      </c>
      <c r="M6905" s="3">
        <v>3.9827695784196</v>
      </c>
      <c r="N6905" s="3">
        <v>30.6627101879327</v>
      </c>
      <c r="O6905" s="3">
        <v>15.8536585365854</v>
      </c>
      <c r="P6905" s="3">
        <v>25.5578093306288</v>
      </c>
      <c r="Q6905" s="3">
        <v>22.8824167570725</v>
      </c>
      <c r="R6905" s="3">
        <v>19.7905759162304</v>
      </c>
      <c r="S6905" s="3">
        <v>50.2397714518927</v>
      </c>
      <c r="T6905" s="3">
        <v>31.4009661835749</v>
      </c>
      <c r="U6905" s="3"/>
      <c r="V6905" s="3"/>
      <c r="W6905" s="3"/>
      <c r="X6905" s="3"/>
      <c r="Y6905" s="3"/>
      <c r="Z6905" s="3"/>
      <c r="AA6905" s="3">
        <v>0.245035671679621</v>
      </c>
      <c r="AB6905" s="3">
        <v>0.33298450823949</v>
      </c>
      <c r="AC6905" s="3">
        <v>-15.8625939670758</v>
      </c>
      <c r="AD6905" s="3"/>
      <c r="AE6905" s="5">
        <v>3</v>
      </c>
      <c r="AF6905" s="3">
        <v>2.49558038161033</v>
      </c>
      <c r="AG6905" s="3">
        <v>37.4492238295898</v>
      </c>
      <c r="AH6905" s="3"/>
      <c r="AI6905" s="3"/>
      <c r="AJ6905" s="3"/>
      <c r="AK6905" s="3"/>
      <c r="AL6905" s="3"/>
      <c r="AM6905" s="3"/>
      <c r="AN6905" s="5" t="s">
        <v>46</v>
      </c>
      <c r="AO6905" s="1"/>
      <c r="AP6905" s="1"/>
      <c r="AQ6905" s="1"/>
    </row>
    <row r="6906" spans="1:43">
      <c r="A6906" s="1" t="s">
        <v>17001</v>
      </c>
      <c r="B6906" s="1" t="s">
        <v>17002</v>
      </c>
      <c r="C6906" s="3">
        <v>0.210958904109589</v>
      </c>
      <c r="D6906" s="4">
        <v>44160</v>
      </c>
      <c r="E6906" s="3">
        <v>11.4965729527</v>
      </c>
      <c r="F6906" s="5" t="s">
        <v>389</v>
      </c>
      <c r="G6906" s="5">
        <v>78</v>
      </c>
      <c r="H6906" s="5" t="s">
        <v>60</v>
      </c>
      <c r="I6906" s="3">
        <v>-2.60628282628085</v>
      </c>
      <c r="J6906" s="3">
        <v>88.2936507936508</v>
      </c>
      <c r="K6906" s="3">
        <v>0.696721311475413</v>
      </c>
      <c r="L6906" s="3">
        <v>77.8523489932886</v>
      </c>
      <c r="M6906" s="3">
        <v>-5.33615873627432</v>
      </c>
      <c r="N6906" s="3">
        <v>91.295746785361</v>
      </c>
      <c r="O6906" s="3"/>
      <c r="P6906" s="3"/>
      <c r="Q6906" s="3"/>
      <c r="R6906" s="3"/>
      <c r="S6906" s="3"/>
      <c r="T6906" s="3"/>
      <c r="U6906" s="3"/>
      <c r="V6906" s="3"/>
      <c r="W6906" s="3"/>
      <c r="X6906" s="3"/>
      <c r="Y6906" s="3"/>
      <c r="Z6906" s="3"/>
      <c r="AA6906" s="3">
        <v>-0.152602173735127</v>
      </c>
      <c r="AB6906" s="3">
        <v>-0.173088913373169</v>
      </c>
      <c r="AC6906" s="3">
        <v>-12.8967161988626</v>
      </c>
      <c r="AD6906" s="3"/>
      <c r="AE6906" s="5">
        <v>1</v>
      </c>
      <c r="AF6906" s="3">
        <v>-0.446883762718763</v>
      </c>
      <c r="AG6906" s="3"/>
      <c r="AH6906" s="3"/>
      <c r="AI6906" s="3"/>
      <c r="AJ6906" s="3"/>
      <c r="AK6906" s="3"/>
      <c r="AL6906" s="3"/>
      <c r="AM6906" s="3"/>
      <c r="AN6906" s="5" t="s">
        <v>46</v>
      </c>
      <c r="AO6906" s="1"/>
      <c r="AP6906" s="1"/>
      <c r="AQ6906" s="1"/>
    </row>
    <row r="6907" spans="1:43">
      <c r="A6907" s="1" t="s">
        <v>17003</v>
      </c>
      <c r="B6907" s="1" t="s">
        <v>17004</v>
      </c>
      <c r="C6907" s="3">
        <v>1.18630136986301</v>
      </c>
      <c r="D6907" s="4">
        <v>43804</v>
      </c>
      <c r="E6907" s="3">
        <v>59.3992719442</v>
      </c>
      <c r="F6907" s="5" t="s">
        <v>17005</v>
      </c>
      <c r="G6907" s="5">
        <v>434</v>
      </c>
      <c r="H6907" s="5" t="s">
        <v>60</v>
      </c>
      <c r="I6907" s="3">
        <v>9.07399136519281</v>
      </c>
      <c r="J6907" s="3">
        <v>29.4642857142857</v>
      </c>
      <c r="K6907" s="3">
        <v>3.65732880588569</v>
      </c>
      <c r="L6907" s="3">
        <v>18.3125599232982</v>
      </c>
      <c r="M6907" s="3">
        <v>3.4816384180791</v>
      </c>
      <c r="N6907" s="3">
        <v>37.8832838773492</v>
      </c>
      <c r="O6907" s="3">
        <v>14.7634711779449</v>
      </c>
      <c r="P6907" s="3">
        <v>33.367139959432</v>
      </c>
      <c r="Q6907" s="3">
        <v>20.8694217602904</v>
      </c>
      <c r="R6907" s="3">
        <v>28.3769633507853</v>
      </c>
      <c r="S6907" s="3">
        <v>49.0944240944241</v>
      </c>
      <c r="T6907" s="3">
        <v>33.8164251207729</v>
      </c>
      <c r="U6907" s="3"/>
      <c r="V6907" s="3"/>
      <c r="W6907" s="3"/>
      <c r="X6907" s="3"/>
      <c r="Y6907" s="3"/>
      <c r="Z6907" s="3"/>
      <c r="AA6907" s="3">
        <v>0.240334444364337</v>
      </c>
      <c r="AB6907" s="3">
        <v>0.325925136801376</v>
      </c>
      <c r="AC6907" s="3">
        <v>-16.10337972167</v>
      </c>
      <c r="AD6907" s="3"/>
      <c r="AE6907" s="5">
        <v>3</v>
      </c>
      <c r="AF6907" s="3">
        <v>2.42546337236905</v>
      </c>
      <c r="AG6907" s="3">
        <v>36.0211104365734</v>
      </c>
      <c r="AH6907" s="3"/>
      <c r="AI6907" s="3"/>
      <c r="AJ6907" s="3"/>
      <c r="AK6907" s="3"/>
      <c r="AL6907" s="3"/>
      <c r="AM6907" s="3"/>
      <c r="AN6907" s="5" t="s">
        <v>46</v>
      </c>
      <c r="AO6907" s="1"/>
      <c r="AP6907" s="1"/>
      <c r="AQ6907" s="1"/>
    </row>
    <row r="6908" spans="1:43">
      <c r="A6908" s="1" t="s">
        <v>17006</v>
      </c>
      <c r="B6908" s="1" t="s">
        <v>17007</v>
      </c>
      <c r="C6908" s="3">
        <v>1.13424657534247</v>
      </c>
      <c r="D6908" s="4">
        <v>43823</v>
      </c>
      <c r="E6908" s="3">
        <v>2.8730486574</v>
      </c>
      <c r="F6908" s="5" t="s">
        <v>10827</v>
      </c>
      <c r="G6908" s="5">
        <v>415</v>
      </c>
      <c r="H6908" s="5" t="s">
        <v>60</v>
      </c>
      <c r="I6908" s="3">
        <v>9.79721432831633</v>
      </c>
      <c r="J6908" s="3">
        <v>22.5198412698413</v>
      </c>
      <c r="K6908" s="3">
        <v>3.78040490126179</v>
      </c>
      <c r="L6908" s="3">
        <v>15.8197507190796</v>
      </c>
      <c r="M6908" s="3">
        <v>4.10664981204884</v>
      </c>
      <c r="N6908" s="3">
        <v>29.2779426310584</v>
      </c>
      <c r="O6908" s="3">
        <v>16.6328146836858</v>
      </c>
      <c r="P6908" s="3">
        <v>21.1967545638945</v>
      </c>
      <c r="Q6908" s="3">
        <v>26.8102435268852</v>
      </c>
      <c r="R6908" s="3">
        <v>11.8324607329843</v>
      </c>
      <c r="S6908" s="3">
        <v>59.7157365587282</v>
      </c>
      <c r="T6908" s="3">
        <v>17.2705314009662</v>
      </c>
      <c r="U6908" s="3"/>
      <c r="V6908" s="3"/>
      <c r="W6908" s="3"/>
      <c r="X6908" s="3"/>
      <c r="Y6908" s="3"/>
      <c r="Z6908" s="3"/>
      <c r="AA6908" s="3">
        <v>0.286942217526658</v>
      </c>
      <c r="AB6908" s="3">
        <v>0.407842482389523</v>
      </c>
      <c r="AC6908" s="3">
        <v>-15.716732480137</v>
      </c>
      <c r="AD6908" s="3"/>
      <c r="AE6908" s="5">
        <v>3</v>
      </c>
      <c r="AF6908" s="3">
        <v>2.96703169549408</v>
      </c>
      <c r="AG6908" s="3">
        <v>44.9173486881045</v>
      </c>
      <c r="AH6908" s="3"/>
      <c r="AI6908" s="3"/>
      <c r="AJ6908" s="3"/>
      <c r="AK6908" s="3"/>
      <c r="AL6908" s="3"/>
      <c r="AM6908" s="3"/>
      <c r="AN6908" s="5" t="s">
        <v>46</v>
      </c>
      <c r="AO6908" s="1"/>
      <c r="AP6908" s="1"/>
      <c r="AQ6908" s="1"/>
    </row>
    <row r="6909" spans="1:43">
      <c r="A6909" s="1" t="s">
        <v>17008</v>
      </c>
      <c r="B6909" s="1" t="s">
        <v>17009</v>
      </c>
      <c r="C6909" s="3">
        <v>1.38356164383562</v>
      </c>
      <c r="D6909" s="4">
        <v>43732</v>
      </c>
      <c r="E6909" s="3">
        <v>3.0229383422</v>
      </c>
      <c r="F6909" s="5" t="s">
        <v>8770</v>
      </c>
      <c r="G6909" s="5">
        <v>506</v>
      </c>
      <c r="H6909" s="5" t="s">
        <v>60</v>
      </c>
      <c r="I6909" s="3">
        <v>9.49276239558654</v>
      </c>
      <c r="J6909" s="3">
        <v>24.9007936507937</v>
      </c>
      <c r="K6909" s="3">
        <v>3.71365386190517</v>
      </c>
      <c r="L6909" s="3">
        <v>17.0661553211889</v>
      </c>
      <c r="M6909" s="3">
        <v>3.85145331671151</v>
      </c>
      <c r="N6909" s="3">
        <v>32.7398615232443</v>
      </c>
      <c r="O6909" s="3">
        <v>16.0602005462778</v>
      </c>
      <c r="P6909" s="3">
        <v>24.5436105476673</v>
      </c>
      <c r="Q6909" s="3">
        <v>25.5293837734951</v>
      </c>
      <c r="R6909" s="3">
        <v>13.2984293193717</v>
      </c>
      <c r="S6909" s="3">
        <v>62.7641523985809</v>
      </c>
      <c r="T6909" s="3">
        <v>12.43961352657</v>
      </c>
      <c r="U6909" s="3"/>
      <c r="V6909" s="3"/>
      <c r="W6909" s="3"/>
      <c r="X6909" s="3"/>
      <c r="Y6909" s="3"/>
      <c r="Z6909" s="3"/>
      <c r="AA6909" s="3">
        <v>0.300064239473689</v>
      </c>
      <c r="AB6909" s="3">
        <v>0.41728975212574</v>
      </c>
      <c r="AC6909" s="3">
        <v>-15.4339846062759</v>
      </c>
      <c r="AD6909" s="3"/>
      <c r="AE6909" s="5">
        <v>3</v>
      </c>
      <c r="AF6909" s="3">
        <v>2.88542583662794</v>
      </c>
      <c r="AG6909" s="3">
        <v>48.6348176501332</v>
      </c>
      <c r="AH6909" s="3"/>
      <c r="AI6909" s="3"/>
      <c r="AJ6909" s="3"/>
      <c r="AK6909" s="3"/>
      <c r="AL6909" s="3"/>
      <c r="AM6909" s="3"/>
      <c r="AN6909" s="5" t="s">
        <v>46</v>
      </c>
      <c r="AO6909" s="1"/>
      <c r="AP6909" s="1"/>
      <c r="AQ6909" s="1"/>
    </row>
    <row r="6910" spans="1:43">
      <c r="A6910" s="1" t="s">
        <v>17010</v>
      </c>
      <c r="B6910" s="1" t="s">
        <v>17011</v>
      </c>
      <c r="C6910" s="3">
        <v>1.12602739726027</v>
      </c>
      <c r="D6910" s="4">
        <v>43826</v>
      </c>
      <c r="E6910" s="3">
        <v>72.3693135389</v>
      </c>
      <c r="F6910" s="5" t="s">
        <v>11681</v>
      </c>
      <c r="G6910" s="5">
        <v>412</v>
      </c>
      <c r="H6910" s="5" t="s">
        <v>60</v>
      </c>
      <c r="I6910" s="3">
        <v>9.07706194290873</v>
      </c>
      <c r="J6910" s="3">
        <v>29.3650793650794</v>
      </c>
      <c r="K6910" s="3">
        <v>3.65995317833338</v>
      </c>
      <c r="L6910" s="3">
        <v>18.1208053691275</v>
      </c>
      <c r="M6910" s="3">
        <v>3.47503434004676</v>
      </c>
      <c r="N6910" s="3">
        <v>38.0811078140455</v>
      </c>
      <c r="O6910" s="3">
        <v>14.6185310332563</v>
      </c>
      <c r="P6910" s="3">
        <v>34.8884381338742</v>
      </c>
      <c r="Q6910" s="3">
        <v>20.7029299150991</v>
      </c>
      <c r="R6910" s="3">
        <v>29.4240837696335</v>
      </c>
      <c r="S6910" s="3">
        <v>48.7351326784211</v>
      </c>
      <c r="T6910" s="3">
        <v>34.6618357487923</v>
      </c>
      <c r="U6910" s="3"/>
      <c r="V6910" s="3"/>
      <c r="W6910" s="3"/>
      <c r="X6910" s="3"/>
      <c r="Y6910" s="3"/>
      <c r="Z6910" s="3"/>
      <c r="AA6910" s="3">
        <v>0.23535815150883</v>
      </c>
      <c r="AB6910" s="3">
        <v>0.302859767471415</v>
      </c>
      <c r="AC6910" s="3">
        <v>-14.9466277921014</v>
      </c>
      <c r="AD6910" s="3"/>
      <c r="AE6910" s="5">
        <v>3</v>
      </c>
      <c r="AF6910" s="3">
        <v>2.35212695772795</v>
      </c>
      <c r="AG6910" s="3">
        <v>36.3377884098614</v>
      </c>
      <c r="AH6910" s="3"/>
      <c r="AI6910" s="3"/>
      <c r="AJ6910" s="3"/>
      <c r="AK6910" s="3"/>
      <c r="AL6910" s="3"/>
      <c r="AM6910" s="3"/>
      <c r="AN6910" s="5" t="s">
        <v>46</v>
      </c>
      <c r="AO6910" s="1"/>
      <c r="AP6910" s="1"/>
      <c r="AQ6910" s="1"/>
    </row>
    <row r="6911" spans="1:43">
      <c r="A6911" s="1" t="s">
        <v>17012</v>
      </c>
      <c r="B6911" s="1" t="s">
        <v>17013</v>
      </c>
      <c r="C6911" s="3">
        <v>1.16438356164384</v>
      </c>
      <c r="D6911" s="4">
        <v>43812</v>
      </c>
      <c r="E6911" s="3">
        <v>5.6294759289</v>
      </c>
      <c r="F6911" s="5" t="s">
        <v>389</v>
      </c>
      <c r="G6911" s="5">
        <v>426</v>
      </c>
      <c r="H6911" s="5" t="s">
        <v>60</v>
      </c>
      <c r="I6911" s="3">
        <v>9.36607211798318</v>
      </c>
      <c r="J6911" s="3">
        <v>26.4880952380952</v>
      </c>
      <c r="K6911" s="3">
        <v>3.68201449381451</v>
      </c>
      <c r="L6911" s="3">
        <v>17.7372962607862</v>
      </c>
      <c r="M6911" s="3">
        <v>3.70478840240154</v>
      </c>
      <c r="N6911" s="3">
        <v>33.8278931750742</v>
      </c>
      <c r="O6911" s="3">
        <v>15.7757070459376</v>
      </c>
      <c r="P6911" s="3">
        <v>26.0649087221095</v>
      </c>
      <c r="Q6911" s="3">
        <v>21.5898360374281</v>
      </c>
      <c r="R6911" s="3">
        <v>25.6544502617801</v>
      </c>
      <c r="S6911" s="3">
        <v>48.3918281822944</v>
      </c>
      <c r="T6911" s="3">
        <v>35.3864734299517</v>
      </c>
      <c r="U6911" s="3"/>
      <c r="V6911" s="3"/>
      <c r="W6911" s="3"/>
      <c r="X6911" s="3"/>
      <c r="Y6911" s="3"/>
      <c r="Z6911" s="3"/>
      <c r="AA6911" s="3">
        <v>0.237702070810126</v>
      </c>
      <c r="AB6911" s="3">
        <v>0.296861378011016</v>
      </c>
      <c r="AC6911" s="3">
        <v>-15.9464215877982</v>
      </c>
      <c r="AD6911" s="3"/>
      <c r="AE6911" s="5">
        <v>3</v>
      </c>
      <c r="AF6911" s="3">
        <v>2.31164452564126</v>
      </c>
      <c r="AG6911" s="3">
        <v>35.4939983442404</v>
      </c>
      <c r="AH6911" s="3"/>
      <c r="AI6911" s="3"/>
      <c r="AJ6911" s="3"/>
      <c r="AK6911" s="3"/>
      <c r="AL6911" s="3"/>
      <c r="AM6911" s="3"/>
      <c r="AN6911" s="5" t="s">
        <v>46</v>
      </c>
      <c r="AO6911" s="1"/>
      <c r="AP6911" s="1"/>
      <c r="AQ6911" s="1"/>
    </row>
    <row r="6912" spans="1:43">
      <c r="A6912" s="1" t="s">
        <v>17014</v>
      </c>
      <c r="B6912" s="1" t="s">
        <v>17015</v>
      </c>
      <c r="C6912" s="3">
        <v>0.0931506849315069</v>
      </c>
      <c r="D6912" s="4">
        <v>44203</v>
      </c>
      <c r="E6912" s="3">
        <v>5.300409072</v>
      </c>
      <c r="F6912" s="5" t="s">
        <v>17016</v>
      </c>
      <c r="G6912" s="5">
        <v>35</v>
      </c>
      <c r="H6912" s="5" t="s">
        <v>60</v>
      </c>
      <c r="I6912" s="3">
        <v>-3.61</v>
      </c>
      <c r="J6912" s="3"/>
      <c r="K6912" s="3">
        <v>0.521430806132027</v>
      </c>
      <c r="L6912" s="3">
        <v>80.1534036433365</v>
      </c>
      <c r="M6912" s="3">
        <v>-3.63890832750175</v>
      </c>
      <c r="N6912" s="3">
        <v>86.5479723046489</v>
      </c>
      <c r="O6912" s="3"/>
      <c r="P6912" s="3"/>
      <c r="Q6912" s="3"/>
      <c r="R6912" s="3"/>
      <c r="S6912" s="3"/>
      <c r="T6912" s="3"/>
      <c r="U6912" s="3"/>
      <c r="V6912" s="3"/>
      <c r="W6912" s="3"/>
      <c r="X6912" s="3"/>
      <c r="Y6912" s="3"/>
      <c r="Z6912" s="3"/>
      <c r="AA6912" s="3">
        <v>-0.433057854970401</v>
      </c>
      <c r="AB6912" s="3">
        <v>-0.492572204353665</v>
      </c>
      <c r="AC6912" s="3">
        <v>-11.6965226554268</v>
      </c>
      <c r="AD6912" s="3"/>
      <c r="AE6912" s="5"/>
      <c r="AF6912" s="3"/>
      <c r="AG6912" s="3"/>
      <c r="AH6912" s="3"/>
      <c r="AI6912" s="3"/>
      <c r="AJ6912" s="3"/>
      <c r="AK6912" s="3"/>
      <c r="AL6912" s="3"/>
      <c r="AM6912" s="3"/>
      <c r="AN6912" s="5" t="s">
        <v>46</v>
      </c>
      <c r="AO6912" s="1"/>
      <c r="AP6912" s="1"/>
      <c r="AQ6912" s="1"/>
    </row>
    <row r="6913" spans="1:43">
      <c r="A6913" s="1" t="s">
        <v>17017</v>
      </c>
      <c r="B6913" s="1" t="s">
        <v>17018</v>
      </c>
      <c r="C6913" s="3">
        <v>1.06849315068493</v>
      </c>
      <c r="D6913" s="4">
        <v>43847</v>
      </c>
      <c r="E6913" s="3">
        <v>6.9298783949</v>
      </c>
      <c r="F6913" s="5" t="s">
        <v>2294</v>
      </c>
      <c r="G6913" s="5">
        <v>391</v>
      </c>
      <c r="H6913" s="5" t="s">
        <v>60</v>
      </c>
      <c r="I6913" s="3">
        <v>1.45777940771982</v>
      </c>
      <c r="J6913" s="3">
        <v>74.3055555555556</v>
      </c>
      <c r="K6913" s="3">
        <v>1.54156726004771</v>
      </c>
      <c r="L6913" s="3">
        <v>62.607861936721</v>
      </c>
      <c r="M6913" s="3">
        <v>-0.198412698412697</v>
      </c>
      <c r="N6913" s="3">
        <v>63.0069238377844</v>
      </c>
      <c r="O6913" s="3">
        <v>1.00401606425704</v>
      </c>
      <c r="P6913" s="3">
        <v>78.8032454361055</v>
      </c>
      <c r="Q6913" s="3">
        <v>5.92514597492104</v>
      </c>
      <c r="R6913" s="3">
        <v>63.6649214659686</v>
      </c>
      <c r="S6913" s="3">
        <v>10.5936438137118</v>
      </c>
      <c r="T6913" s="3">
        <v>86.9565217391304</v>
      </c>
      <c r="U6913" s="3"/>
      <c r="V6913" s="3"/>
      <c r="W6913" s="3"/>
      <c r="X6913" s="3"/>
      <c r="Y6913" s="3"/>
      <c r="Z6913" s="3"/>
      <c r="AA6913" s="3">
        <v>0.0815482680215953</v>
      </c>
      <c r="AB6913" s="3">
        <v>0.125059057917346</v>
      </c>
      <c r="AC6913" s="3">
        <v>-10.6849315068493</v>
      </c>
      <c r="AD6913" s="3"/>
      <c r="AE6913" s="5">
        <v>2</v>
      </c>
      <c r="AF6913" s="3">
        <v>0.867865141596878</v>
      </c>
      <c r="AG6913" s="3"/>
      <c r="AH6913" s="3"/>
      <c r="AI6913" s="3"/>
      <c r="AJ6913" s="3"/>
      <c r="AK6913" s="3"/>
      <c r="AL6913" s="3"/>
      <c r="AM6913" s="3"/>
      <c r="AN6913" s="5" t="s">
        <v>46</v>
      </c>
      <c r="AO6913" s="1"/>
      <c r="AP6913" s="1"/>
      <c r="AQ6913" s="1"/>
    </row>
    <row r="6914" spans="1:43">
      <c r="A6914" s="1" t="s">
        <v>17019</v>
      </c>
      <c r="B6914" s="1" t="s">
        <v>17020</v>
      </c>
      <c r="C6914" s="3">
        <v>0.495890410958904</v>
      </c>
      <c r="D6914" s="4">
        <v>44056</v>
      </c>
      <c r="E6914" s="3">
        <v>2.2206883162</v>
      </c>
      <c r="F6914" s="5" t="s">
        <v>11546</v>
      </c>
      <c r="G6914" s="5">
        <v>182</v>
      </c>
      <c r="H6914" s="5" t="s">
        <v>60</v>
      </c>
      <c r="I6914" s="3">
        <v>5.9476682436999</v>
      </c>
      <c r="J6914" s="3">
        <v>53.8690476190476</v>
      </c>
      <c r="K6914" s="3">
        <v>2.19800689205549</v>
      </c>
      <c r="L6914" s="3">
        <v>51.3902205177373</v>
      </c>
      <c r="M6914" s="3">
        <v>2.65693703807653</v>
      </c>
      <c r="N6914" s="3">
        <v>47.1810089020772</v>
      </c>
      <c r="O6914" s="3">
        <v>6.3584375302898</v>
      </c>
      <c r="P6914" s="3">
        <v>60.0405679513185</v>
      </c>
      <c r="Q6914" s="3"/>
      <c r="R6914" s="3"/>
      <c r="S6914" s="3"/>
      <c r="T6914" s="3"/>
      <c r="U6914" s="3"/>
      <c r="V6914" s="3"/>
      <c r="W6914" s="3"/>
      <c r="X6914" s="3"/>
      <c r="Y6914" s="3"/>
      <c r="Z6914" s="3"/>
      <c r="AA6914" s="3">
        <v>0.143255682008174</v>
      </c>
      <c r="AB6914" s="3">
        <v>0.229702585071957</v>
      </c>
      <c r="AC6914" s="3">
        <v>-4.50648055832502</v>
      </c>
      <c r="AD6914" s="3"/>
      <c r="AE6914" s="5">
        <v>1</v>
      </c>
      <c r="AF6914" s="3">
        <v>1.10334806236172</v>
      </c>
      <c r="AG6914" s="3"/>
      <c r="AH6914" s="3"/>
      <c r="AI6914" s="3"/>
      <c r="AJ6914" s="3"/>
      <c r="AK6914" s="3"/>
      <c r="AL6914" s="3"/>
      <c r="AM6914" s="3"/>
      <c r="AN6914" s="5" t="s">
        <v>46</v>
      </c>
      <c r="AO6914" s="1"/>
      <c r="AP6914" s="1"/>
      <c r="AQ6914" s="1"/>
    </row>
    <row r="6915" spans="1:43">
      <c r="A6915" s="1" t="s">
        <v>17021</v>
      </c>
      <c r="B6915" s="1" t="s">
        <v>17022</v>
      </c>
      <c r="C6915" s="3">
        <v>0.906849315068493</v>
      </c>
      <c r="D6915" s="4">
        <v>43906</v>
      </c>
      <c r="E6915" s="3">
        <v>0.2601629766</v>
      </c>
      <c r="F6915" s="5" t="s">
        <v>59</v>
      </c>
      <c r="G6915" s="5">
        <v>332</v>
      </c>
      <c r="H6915" s="5" t="s">
        <v>60</v>
      </c>
      <c r="I6915" s="3">
        <v>3.10857486109024</v>
      </c>
      <c r="J6915" s="3">
        <v>65.4761904761905</v>
      </c>
      <c r="K6915" s="3">
        <v>0.896399706098456</v>
      </c>
      <c r="L6915" s="3">
        <v>72.6749760306807</v>
      </c>
      <c r="M6915" s="3">
        <v>-0.449470784399013</v>
      </c>
      <c r="N6915" s="3">
        <v>64.4906033630069</v>
      </c>
      <c r="O6915" s="3">
        <v>2.85371882256011</v>
      </c>
      <c r="P6915" s="3">
        <v>70.2839756592292</v>
      </c>
      <c r="Q6915" s="3">
        <v>-2.19373219373219</v>
      </c>
      <c r="R6915" s="3">
        <v>78.4293193717277</v>
      </c>
      <c r="S6915" s="3"/>
      <c r="T6915" s="3"/>
      <c r="U6915" s="3"/>
      <c r="V6915" s="3"/>
      <c r="W6915" s="3"/>
      <c r="X6915" s="3"/>
      <c r="Y6915" s="3"/>
      <c r="Z6915" s="3"/>
      <c r="AA6915" s="3">
        <v>0.218532121014682</v>
      </c>
      <c r="AB6915" s="3">
        <v>0.374131531628915</v>
      </c>
      <c r="AC6915" s="3">
        <v>-9.99719966395966</v>
      </c>
      <c r="AD6915" s="3"/>
      <c r="AE6915" s="5">
        <v>2</v>
      </c>
      <c r="AF6915" s="3">
        <v>3.15757655382925</v>
      </c>
      <c r="AG6915" s="3"/>
      <c r="AH6915" s="3"/>
      <c r="AI6915" s="3"/>
      <c r="AJ6915" s="3"/>
      <c r="AK6915" s="3"/>
      <c r="AL6915" s="3"/>
      <c r="AM6915" s="3"/>
      <c r="AN6915" s="5" t="s">
        <v>46</v>
      </c>
      <c r="AO6915" s="1"/>
      <c r="AP6915" s="1"/>
      <c r="AQ6915" s="1"/>
    </row>
    <row r="6916" spans="1:43">
      <c r="A6916" s="1" t="s">
        <v>17023</v>
      </c>
      <c r="B6916" s="1" t="s">
        <v>17024</v>
      </c>
      <c r="C6916" s="3">
        <v>1.37808219178082</v>
      </c>
      <c r="D6916" s="4">
        <v>43734</v>
      </c>
      <c r="E6916" s="3">
        <v>0.9101285535</v>
      </c>
      <c r="F6916" s="5" t="s">
        <v>10220</v>
      </c>
      <c r="G6916" s="5">
        <v>504</v>
      </c>
      <c r="H6916" s="5" t="s">
        <v>60</v>
      </c>
      <c r="I6916" s="3">
        <v>5.02243450571719</v>
      </c>
      <c r="J6916" s="3">
        <v>56.8452380952381</v>
      </c>
      <c r="K6916" s="3">
        <v>2.7034677990092</v>
      </c>
      <c r="L6916" s="3">
        <v>42.5695110258869</v>
      </c>
      <c r="M6916" s="3">
        <v>1.28419877163596</v>
      </c>
      <c r="N6916" s="3">
        <v>55.5885262116716</v>
      </c>
      <c r="O6916" s="3">
        <v>8.17741334327247</v>
      </c>
      <c r="P6916" s="3">
        <v>55.4766734279919</v>
      </c>
      <c r="Q6916" s="3">
        <v>11.0583913675672</v>
      </c>
      <c r="R6916" s="3">
        <v>53.0890052356021</v>
      </c>
      <c r="S6916" s="3">
        <v>45.6589380708622</v>
      </c>
      <c r="T6916" s="3">
        <v>41.4251207729469</v>
      </c>
      <c r="U6916" s="3"/>
      <c r="V6916" s="3"/>
      <c r="W6916" s="3"/>
      <c r="X6916" s="3"/>
      <c r="Y6916" s="3"/>
      <c r="Z6916" s="3"/>
      <c r="AA6916" s="3">
        <v>0.288482594167514</v>
      </c>
      <c r="AB6916" s="3">
        <v>0.390258516116423</v>
      </c>
      <c r="AC6916" s="3">
        <v>-10.9763033175355</v>
      </c>
      <c r="AD6916" s="3"/>
      <c r="AE6916" s="5">
        <v>3</v>
      </c>
      <c r="AF6916" s="3">
        <v>2.23129101974149</v>
      </c>
      <c r="AG6916" s="3">
        <v>34.581573758881</v>
      </c>
      <c r="AH6916" s="3"/>
      <c r="AI6916" s="3"/>
      <c r="AJ6916" s="3"/>
      <c r="AK6916" s="3"/>
      <c r="AL6916" s="3"/>
      <c r="AM6916" s="3"/>
      <c r="AN6916" s="5" t="s">
        <v>46</v>
      </c>
      <c r="AO6916" s="1"/>
      <c r="AP6916" s="1"/>
      <c r="AQ6916" s="1"/>
    </row>
    <row r="6917" spans="1:43">
      <c r="A6917" s="1" t="s">
        <v>17025</v>
      </c>
      <c r="B6917" s="1" t="s">
        <v>17026</v>
      </c>
      <c r="C6917" s="3">
        <v>0.397260273972603</v>
      </c>
      <c r="D6917" s="4">
        <v>44092</v>
      </c>
      <c r="E6917" s="3">
        <v>1.3198859482</v>
      </c>
      <c r="F6917" s="5" t="s">
        <v>11681</v>
      </c>
      <c r="G6917" s="5">
        <v>146</v>
      </c>
      <c r="H6917" s="5" t="s">
        <v>60</v>
      </c>
      <c r="I6917" s="3">
        <v>1.61696570166983</v>
      </c>
      <c r="J6917" s="3">
        <v>72.3214285714286</v>
      </c>
      <c r="K6917" s="3">
        <v>0.967064203176166</v>
      </c>
      <c r="L6917" s="3">
        <v>70.4697986577181</v>
      </c>
      <c r="M6917" s="3">
        <v>-1.32258356735212</v>
      </c>
      <c r="N6917" s="3">
        <v>70.0296735905044</v>
      </c>
      <c r="O6917" s="3">
        <v>2.50305824785923</v>
      </c>
      <c r="P6917" s="3">
        <v>72.0081135902637</v>
      </c>
      <c r="Q6917" s="3"/>
      <c r="R6917" s="3"/>
      <c r="S6917" s="3"/>
      <c r="T6917" s="3"/>
      <c r="U6917" s="3"/>
      <c r="V6917" s="3"/>
      <c r="W6917" s="3"/>
      <c r="X6917" s="3"/>
      <c r="Y6917" s="3"/>
      <c r="Z6917" s="3"/>
      <c r="AA6917" s="3">
        <v>-0.0279893848267198</v>
      </c>
      <c r="AB6917" s="3">
        <v>-0.0382472576662954</v>
      </c>
      <c r="AC6917" s="3">
        <v>-5.90915860014892</v>
      </c>
      <c r="AD6917" s="3"/>
      <c r="AE6917" s="5">
        <v>1</v>
      </c>
      <c r="AF6917" s="3">
        <v>0.762689273254162</v>
      </c>
      <c r="AG6917" s="3"/>
      <c r="AH6917" s="3"/>
      <c r="AI6917" s="3"/>
      <c r="AJ6917" s="3"/>
      <c r="AK6917" s="3"/>
      <c r="AL6917" s="3"/>
      <c r="AM6917" s="3"/>
      <c r="AN6917" s="5" t="s">
        <v>46</v>
      </c>
      <c r="AO6917" s="1"/>
      <c r="AP6917" s="1"/>
      <c r="AQ6917" s="1"/>
    </row>
    <row r="6918" spans="1:43">
      <c r="A6918" s="1" t="s">
        <v>17027</v>
      </c>
      <c r="B6918" s="1" t="s">
        <v>17028</v>
      </c>
      <c r="C6918" s="3">
        <v>1.24109589041096</v>
      </c>
      <c r="D6918" s="4">
        <v>43784</v>
      </c>
      <c r="E6918" s="3">
        <v>0.4557084935</v>
      </c>
      <c r="F6918" s="5" t="s">
        <v>8864</v>
      </c>
      <c r="G6918" s="5">
        <v>454</v>
      </c>
      <c r="H6918" s="5" t="s">
        <v>60</v>
      </c>
      <c r="I6918" s="3">
        <v>1.63654696346856</v>
      </c>
      <c r="J6918" s="3">
        <v>71.8253968253968</v>
      </c>
      <c r="K6918" s="3">
        <v>0.986436498150426</v>
      </c>
      <c r="L6918" s="3">
        <v>70.1821668264621</v>
      </c>
      <c r="M6918" s="3">
        <v>-1.23605667772083</v>
      </c>
      <c r="N6918" s="3">
        <v>69.3372898120673</v>
      </c>
      <c r="O6918" s="3">
        <v>1.58139534883721</v>
      </c>
      <c r="P6918" s="3">
        <v>75.5578093306288</v>
      </c>
      <c r="Q6918" s="3">
        <v>-3.56906321289278</v>
      </c>
      <c r="R6918" s="3">
        <v>81.9895287958115</v>
      </c>
      <c r="S6918" s="3">
        <v>22.1704269998135</v>
      </c>
      <c r="T6918" s="3">
        <v>72.7053140096618</v>
      </c>
      <c r="U6918" s="3"/>
      <c r="V6918" s="3"/>
      <c r="W6918" s="3"/>
      <c r="X6918" s="3"/>
      <c r="Y6918" s="3"/>
      <c r="Z6918" s="3"/>
      <c r="AA6918" s="3">
        <v>0.11548584330382</v>
      </c>
      <c r="AB6918" s="3">
        <v>0.219692216091925</v>
      </c>
      <c r="AC6918" s="3">
        <v>-13.8377174192443</v>
      </c>
      <c r="AD6918" s="3"/>
      <c r="AE6918" s="5">
        <v>2</v>
      </c>
      <c r="AF6918" s="3">
        <v>1.9546099148714</v>
      </c>
      <c r="AG6918" s="3">
        <v>19.8914780436372</v>
      </c>
      <c r="AH6918" s="3"/>
      <c r="AI6918" s="3"/>
      <c r="AJ6918" s="3"/>
      <c r="AK6918" s="3"/>
      <c r="AL6918" s="3"/>
      <c r="AM6918" s="3"/>
      <c r="AN6918" s="5" t="s">
        <v>46</v>
      </c>
      <c r="AO6918" s="1"/>
      <c r="AP6918" s="1"/>
      <c r="AQ6918" s="1"/>
    </row>
    <row r="6919" spans="1:43">
      <c r="A6919" s="1" t="s">
        <v>17029</v>
      </c>
      <c r="B6919" s="1" t="s">
        <v>17030</v>
      </c>
      <c r="C6919" s="3">
        <v>0.619178082191781</v>
      </c>
      <c r="D6919" s="4">
        <v>44011</v>
      </c>
      <c r="E6919" s="3">
        <v>11.2956214505</v>
      </c>
      <c r="F6919" s="5" t="s">
        <v>7737</v>
      </c>
      <c r="G6919" s="5">
        <v>227</v>
      </c>
      <c r="H6919" s="5" t="s">
        <v>60</v>
      </c>
      <c r="I6919" s="3">
        <v>-6.82701202590193</v>
      </c>
      <c r="J6919" s="3">
        <v>96.9246031746032</v>
      </c>
      <c r="K6919" s="3">
        <v>-0.0991866693116336</v>
      </c>
      <c r="L6919" s="3">
        <v>89.6452540747843</v>
      </c>
      <c r="M6919" s="3">
        <v>-7.56240822320116</v>
      </c>
      <c r="N6919" s="3">
        <v>95.944609297725</v>
      </c>
      <c r="O6919" s="3">
        <v>-6.04477611940298</v>
      </c>
      <c r="P6919" s="3">
        <v>91.5821501014199</v>
      </c>
      <c r="Q6919" s="3">
        <v>-9.3184478256955</v>
      </c>
      <c r="R6919" s="3">
        <v>90.4712041884817</v>
      </c>
      <c r="S6919" s="3"/>
      <c r="T6919" s="3"/>
      <c r="U6919" s="3"/>
      <c r="V6919" s="3"/>
      <c r="W6919" s="3"/>
      <c r="X6919" s="3"/>
      <c r="Y6919" s="3"/>
      <c r="Z6919" s="3"/>
      <c r="AA6919" s="3">
        <v>-0.0870406306226305</v>
      </c>
      <c r="AB6919" s="3">
        <v>-0.112858799652629</v>
      </c>
      <c r="AC6919" s="3">
        <v>-16.0622206943967</v>
      </c>
      <c r="AD6919" s="3"/>
      <c r="AE6919" s="5">
        <v>2</v>
      </c>
      <c r="AF6919" s="3">
        <v>0.426031836230833</v>
      </c>
      <c r="AG6919" s="3"/>
      <c r="AH6919" s="3"/>
      <c r="AI6919" s="3"/>
      <c r="AJ6919" s="3"/>
      <c r="AK6919" s="3"/>
      <c r="AL6919" s="3"/>
      <c r="AM6919" s="3"/>
      <c r="AN6919" s="5" t="s">
        <v>46</v>
      </c>
      <c r="AO6919" s="1"/>
      <c r="AP6919" s="1"/>
      <c r="AQ6919" s="1"/>
    </row>
    <row r="6920" spans="1:43">
      <c r="A6920" s="1" t="s">
        <v>17031</v>
      </c>
      <c r="B6920" s="1" t="s">
        <v>17032</v>
      </c>
      <c r="C6920" s="3">
        <v>1.06849315068493</v>
      </c>
      <c r="D6920" s="4">
        <v>43847</v>
      </c>
      <c r="E6920" s="3">
        <v>0.5362720331</v>
      </c>
      <c r="F6920" s="5" t="s">
        <v>17033</v>
      </c>
      <c r="G6920" s="5">
        <v>391</v>
      </c>
      <c r="H6920" s="5" t="s">
        <v>60</v>
      </c>
      <c r="I6920" s="3">
        <v>3.42747867019711</v>
      </c>
      <c r="J6920" s="3">
        <v>62.5992063492063</v>
      </c>
      <c r="K6920" s="3">
        <v>4.23245126380549</v>
      </c>
      <c r="L6920" s="3">
        <v>10.3547459252157</v>
      </c>
      <c r="M6920" s="3">
        <v>-1.03455556337534</v>
      </c>
      <c r="N6920" s="3">
        <v>67.457962413452</v>
      </c>
      <c r="O6920" s="3">
        <v>7.41730960201665</v>
      </c>
      <c r="P6920" s="3">
        <v>58.0121703853955</v>
      </c>
      <c r="Q6920" s="3">
        <v>21.9601040763226</v>
      </c>
      <c r="R6920" s="3">
        <v>24.0837696335079</v>
      </c>
      <c r="S6920" s="3">
        <v>50.9932352625362</v>
      </c>
      <c r="T6920" s="3">
        <v>29.951690821256</v>
      </c>
      <c r="U6920" s="3"/>
      <c r="V6920" s="3"/>
      <c r="W6920" s="3"/>
      <c r="X6920" s="3"/>
      <c r="Y6920" s="3"/>
      <c r="Z6920" s="3"/>
      <c r="AA6920" s="3">
        <v>0.263626906079378</v>
      </c>
      <c r="AB6920" s="3">
        <v>0.328789148699132</v>
      </c>
      <c r="AC6920" s="3">
        <v>-13.9172165566887</v>
      </c>
      <c r="AD6920" s="3"/>
      <c r="AE6920" s="5">
        <v>2</v>
      </c>
      <c r="AF6920" s="3">
        <v>2.88105096813551</v>
      </c>
      <c r="AG6920" s="3"/>
      <c r="AH6920" s="3"/>
      <c r="AI6920" s="3"/>
      <c r="AJ6920" s="3"/>
      <c r="AK6920" s="3"/>
      <c r="AL6920" s="3"/>
      <c r="AM6920" s="3"/>
      <c r="AN6920" s="5" t="s">
        <v>46</v>
      </c>
      <c r="AO6920" s="1"/>
      <c r="AP6920" s="1"/>
      <c r="AQ6920" s="1"/>
    </row>
    <row r="6921" spans="1:43">
      <c r="A6921" s="1" t="s">
        <v>17034</v>
      </c>
      <c r="B6921" s="1" t="s">
        <v>17035</v>
      </c>
      <c r="C6921" s="3">
        <v>1.37534246575342</v>
      </c>
      <c r="D6921" s="4">
        <v>43735</v>
      </c>
      <c r="E6921" s="3">
        <v>8.963443263</v>
      </c>
      <c r="F6921" s="5" t="s">
        <v>1917</v>
      </c>
      <c r="G6921" s="5">
        <v>503</v>
      </c>
      <c r="H6921" s="5" t="s">
        <v>60</v>
      </c>
      <c r="I6921" s="3">
        <v>6.96014996674125</v>
      </c>
      <c r="J6921" s="3">
        <v>49.8015873015873</v>
      </c>
      <c r="K6921" s="3">
        <v>3.00489168413696</v>
      </c>
      <c r="L6921" s="3">
        <v>39.3096836049856</v>
      </c>
      <c r="M6921" s="3">
        <v>1.51515151515151</v>
      </c>
      <c r="N6921" s="3">
        <v>54.4015825914936</v>
      </c>
      <c r="O6921" s="3">
        <v>10.7923582837457</v>
      </c>
      <c r="P6921" s="3">
        <v>50.9127789046653</v>
      </c>
      <c r="Q6921" s="3">
        <v>12.1623335447051</v>
      </c>
      <c r="R6921" s="3">
        <v>51.413612565445</v>
      </c>
      <c r="S6921" s="3">
        <v>51.6070969400874</v>
      </c>
      <c r="T6921" s="3">
        <v>29.3478260869565</v>
      </c>
      <c r="U6921" s="3"/>
      <c r="V6921" s="3"/>
      <c r="W6921" s="3"/>
      <c r="X6921" s="3"/>
      <c r="Y6921" s="3"/>
      <c r="Z6921" s="3"/>
      <c r="AA6921" s="3">
        <v>0.201097516093328</v>
      </c>
      <c r="AB6921" s="3">
        <v>0.396765907701377</v>
      </c>
      <c r="AC6921" s="3">
        <v>-20.4669496664645</v>
      </c>
      <c r="AD6921" s="3"/>
      <c r="AE6921" s="5">
        <v>2</v>
      </c>
      <c r="AF6921" s="3">
        <v>3.6843809795584</v>
      </c>
      <c r="AG6921" s="3">
        <v>52.0191002865949</v>
      </c>
      <c r="AH6921" s="3"/>
      <c r="AI6921" s="3"/>
      <c r="AJ6921" s="3"/>
      <c r="AK6921" s="3"/>
      <c r="AL6921" s="3"/>
      <c r="AM6921" s="3"/>
      <c r="AN6921" s="5" t="s">
        <v>46</v>
      </c>
      <c r="AO6921" s="1"/>
      <c r="AP6921" s="1"/>
      <c r="AQ6921" s="1"/>
    </row>
    <row r="6922" spans="1:43">
      <c r="A6922" s="1" t="s">
        <v>17036</v>
      </c>
      <c r="B6922" s="1" t="s">
        <v>17037</v>
      </c>
      <c r="C6922" s="3">
        <v>1.24383561643836</v>
      </c>
      <c r="D6922" s="4">
        <v>43783</v>
      </c>
      <c r="E6922" s="3">
        <v>0.5735366728</v>
      </c>
      <c r="F6922" s="5" t="s">
        <v>8585</v>
      </c>
      <c r="G6922" s="5">
        <v>280</v>
      </c>
      <c r="H6922" s="5" t="s">
        <v>60</v>
      </c>
      <c r="I6922" s="3">
        <v>-0.770981716719302</v>
      </c>
      <c r="J6922" s="3">
        <v>82.6388888888889</v>
      </c>
      <c r="K6922" s="3">
        <v>0.625465376023825</v>
      </c>
      <c r="L6922" s="3">
        <v>79.0987535953979</v>
      </c>
      <c r="M6922" s="3">
        <v>-2.65091485376748</v>
      </c>
      <c r="N6922" s="3">
        <v>82.0969337289812</v>
      </c>
      <c r="O6922" s="3">
        <v>-1.2567587315505</v>
      </c>
      <c r="P6922" s="3">
        <v>83.0628803245436</v>
      </c>
      <c r="Q6922" s="3">
        <v>-4.16962133030776</v>
      </c>
      <c r="R6922" s="3">
        <v>84.3979057591623</v>
      </c>
      <c r="S6922" s="3">
        <v>28.7538109756097</v>
      </c>
      <c r="T6922" s="3">
        <v>59.4202898550725</v>
      </c>
      <c r="U6922" s="3"/>
      <c r="V6922" s="3"/>
      <c r="W6922" s="3"/>
      <c r="X6922" s="3"/>
      <c r="Y6922" s="3"/>
      <c r="Z6922" s="3"/>
      <c r="AA6922" s="3">
        <v>0.14864645534452</v>
      </c>
      <c r="AB6922" s="3">
        <v>0.257635954067343</v>
      </c>
      <c r="AC6922" s="3">
        <v>-12.8477760056707</v>
      </c>
      <c r="AD6922" s="3"/>
      <c r="AE6922" s="5">
        <v>2</v>
      </c>
      <c r="AF6922" s="3">
        <v>2.31496401591524</v>
      </c>
      <c r="AG6922" s="3">
        <v>23.3100952768061</v>
      </c>
      <c r="AH6922" s="3"/>
      <c r="AI6922" s="3"/>
      <c r="AJ6922" s="3"/>
      <c r="AK6922" s="3"/>
      <c r="AL6922" s="3"/>
      <c r="AM6922" s="3"/>
      <c r="AN6922" s="5" t="s">
        <v>46</v>
      </c>
      <c r="AO6922" s="1"/>
      <c r="AP6922" s="1"/>
      <c r="AQ6922" s="1"/>
    </row>
    <row r="6923" spans="1:43">
      <c r="A6923" s="1" t="s">
        <v>17038</v>
      </c>
      <c r="B6923" s="1" t="s">
        <v>17039</v>
      </c>
      <c r="C6923" s="3">
        <v>1.39452054794521</v>
      </c>
      <c r="D6923" s="4">
        <v>43728</v>
      </c>
      <c r="E6923" s="3">
        <v>22.6065924641</v>
      </c>
      <c r="F6923" s="5" t="s">
        <v>319</v>
      </c>
      <c r="G6923" s="5">
        <v>510</v>
      </c>
      <c r="H6923" s="5" t="s">
        <v>60</v>
      </c>
      <c r="I6923" s="3">
        <v>3.01391035548687</v>
      </c>
      <c r="J6923" s="3">
        <v>66.2698412698413</v>
      </c>
      <c r="K6923" s="3">
        <v>2.40061455732667</v>
      </c>
      <c r="L6923" s="3">
        <v>47.5551294343241</v>
      </c>
      <c r="M6923" s="3">
        <v>-2.65632131446827</v>
      </c>
      <c r="N6923" s="3">
        <v>82.5914935707221</v>
      </c>
      <c r="O6923" s="3">
        <v>6.76812174609531</v>
      </c>
      <c r="P6923" s="3">
        <v>59.1277890466531</v>
      </c>
      <c r="Q6923" s="3">
        <v>6.20456129867543</v>
      </c>
      <c r="R6923" s="3">
        <v>62.82722513089</v>
      </c>
      <c r="S6923" s="3">
        <v>21.9579139981702</v>
      </c>
      <c r="T6923" s="3">
        <v>73.1884057971015</v>
      </c>
      <c r="U6923" s="3"/>
      <c r="V6923" s="3"/>
      <c r="W6923" s="3"/>
      <c r="X6923" s="3"/>
      <c r="Y6923" s="3"/>
      <c r="Z6923" s="3"/>
      <c r="AA6923" s="3">
        <v>0.10389761529322</v>
      </c>
      <c r="AB6923" s="3">
        <v>0.0278881318552568</v>
      </c>
      <c r="AC6923" s="3">
        <v>-17.43</v>
      </c>
      <c r="AD6923" s="3"/>
      <c r="AE6923" s="5">
        <v>3</v>
      </c>
      <c r="AF6923" s="3">
        <v>0.725728274975151</v>
      </c>
      <c r="AG6923" s="3">
        <v>9.5097392228386</v>
      </c>
      <c r="AH6923" s="3"/>
      <c r="AI6923" s="3"/>
      <c r="AJ6923" s="3"/>
      <c r="AK6923" s="3"/>
      <c r="AL6923" s="3"/>
      <c r="AM6923" s="3"/>
      <c r="AN6923" s="5" t="s">
        <v>46</v>
      </c>
      <c r="AO6923" s="1"/>
      <c r="AP6923" s="1"/>
      <c r="AQ6923" s="1"/>
    </row>
    <row r="6924" spans="1:43">
      <c r="A6924" s="1" t="s">
        <v>17040</v>
      </c>
      <c r="B6924" s="1" t="s">
        <v>17041</v>
      </c>
      <c r="C6924" s="3">
        <v>0.572602739726027</v>
      </c>
      <c r="D6924" s="4">
        <v>44028</v>
      </c>
      <c r="E6924" s="3">
        <v>0.6729533202</v>
      </c>
      <c r="F6924" s="5" t="s">
        <v>12388</v>
      </c>
      <c r="G6924" s="5">
        <v>210</v>
      </c>
      <c r="H6924" s="5" t="s">
        <v>60</v>
      </c>
      <c r="I6924" s="3">
        <v>7.00541752288436</v>
      </c>
      <c r="J6924" s="3">
        <v>49.2063492063492</v>
      </c>
      <c r="K6924" s="3">
        <v>2.9752808988764</v>
      </c>
      <c r="L6924" s="3">
        <v>39.8849472674976</v>
      </c>
      <c r="M6924" s="3">
        <v>2.13069448159045</v>
      </c>
      <c r="N6924" s="3">
        <v>50.3461918892186</v>
      </c>
      <c r="O6924" s="3">
        <v>11.0615608337373</v>
      </c>
      <c r="P6924" s="3">
        <v>49.6957403651116</v>
      </c>
      <c r="Q6924" s="3">
        <v>14.3884173739391</v>
      </c>
      <c r="R6924" s="3">
        <v>47.6439790575916</v>
      </c>
      <c r="S6924" s="3"/>
      <c r="T6924" s="3"/>
      <c r="U6924" s="3"/>
      <c r="V6924" s="3"/>
      <c r="W6924" s="3"/>
      <c r="X6924" s="3"/>
      <c r="Y6924" s="3"/>
      <c r="Z6924" s="3"/>
      <c r="AA6924" s="3">
        <v>0.155072223189423</v>
      </c>
      <c r="AB6924" s="3">
        <v>0.238057348919093</v>
      </c>
      <c r="AC6924" s="3">
        <v>-5.89723627870768</v>
      </c>
      <c r="AD6924" s="3"/>
      <c r="AE6924" s="5">
        <v>1</v>
      </c>
      <c r="AF6924" s="3">
        <v>1.46203958135321</v>
      </c>
      <c r="AG6924" s="3"/>
      <c r="AH6924" s="3"/>
      <c r="AI6924" s="3"/>
      <c r="AJ6924" s="3"/>
      <c r="AK6924" s="3"/>
      <c r="AL6924" s="3"/>
      <c r="AM6924" s="3"/>
      <c r="AN6924" s="5" t="s">
        <v>46</v>
      </c>
      <c r="AO6924" s="1"/>
      <c r="AP6924" s="1"/>
      <c r="AQ6924" s="1"/>
    </row>
    <row r="6925" spans="1:43">
      <c r="A6925" s="1" t="s">
        <v>17042</v>
      </c>
      <c r="B6925" s="1" t="s">
        <v>17043</v>
      </c>
      <c r="C6925" s="3">
        <v>0.819178082191781</v>
      </c>
      <c r="D6925" s="4">
        <v>43938</v>
      </c>
      <c r="E6925" s="3">
        <v>0.2363149469</v>
      </c>
      <c r="F6925" s="5" t="s">
        <v>7737</v>
      </c>
      <c r="G6925" s="5">
        <v>300</v>
      </c>
      <c r="H6925" s="5" t="s">
        <v>60</v>
      </c>
      <c r="I6925" s="3">
        <v>6.95351517479829</v>
      </c>
      <c r="J6925" s="3">
        <v>50.1984126984127</v>
      </c>
      <c r="K6925" s="3">
        <v>2.85967634670804</v>
      </c>
      <c r="L6925" s="3">
        <v>41.4189837008629</v>
      </c>
      <c r="M6925" s="3">
        <v>2.18763764498604</v>
      </c>
      <c r="N6925" s="3">
        <v>49.8516320474777</v>
      </c>
      <c r="O6925" s="3">
        <v>10.8986615678776</v>
      </c>
      <c r="P6925" s="3">
        <v>50.709939148073</v>
      </c>
      <c r="Q6925" s="3">
        <v>13.9675781889635</v>
      </c>
      <c r="R6925" s="3">
        <v>48.2722513089005</v>
      </c>
      <c r="S6925" s="3"/>
      <c r="T6925" s="3"/>
      <c r="U6925" s="3"/>
      <c r="V6925" s="3"/>
      <c r="W6925" s="3"/>
      <c r="X6925" s="3"/>
      <c r="Y6925" s="3"/>
      <c r="Z6925" s="3"/>
      <c r="AA6925" s="3">
        <v>0.268021587163956</v>
      </c>
      <c r="AB6925" s="3">
        <v>0.50171085562303</v>
      </c>
      <c r="AC6925" s="3">
        <v>-7.25774185804593</v>
      </c>
      <c r="AD6925" s="3"/>
      <c r="AE6925" s="5">
        <v>1</v>
      </c>
      <c r="AF6925" s="3">
        <v>3.30161167873221</v>
      </c>
      <c r="AG6925" s="3"/>
      <c r="AH6925" s="3"/>
      <c r="AI6925" s="3"/>
      <c r="AJ6925" s="3"/>
      <c r="AK6925" s="3"/>
      <c r="AL6925" s="3"/>
      <c r="AM6925" s="3"/>
      <c r="AN6925" s="5" t="s">
        <v>46</v>
      </c>
      <c r="AO6925" s="1"/>
      <c r="AP6925" s="1"/>
      <c r="AQ6925" s="1"/>
    </row>
    <row r="6926" spans="1:43">
      <c r="A6926" s="1" t="s">
        <v>17044</v>
      </c>
      <c r="B6926" s="1" t="s">
        <v>17045</v>
      </c>
      <c r="C6926" s="3">
        <v>0.953424657534247</v>
      </c>
      <c r="D6926" s="4">
        <v>43889</v>
      </c>
      <c r="E6926" s="3">
        <v>2.0363776597</v>
      </c>
      <c r="F6926" s="5" t="s">
        <v>14290</v>
      </c>
      <c r="G6926" s="5">
        <v>349</v>
      </c>
      <c r="H6926" s="5" t="s">
        <v>60</v>
      </c>
      <c r="I6926" s="3">
        <v>-6.5594806763285</v>
      </c>
      <c r="J6926" s="3">
        <v>95.5357142857143</v>
      </c>
      <c r="K6926" s="3">
        <v>0.56051990251827</v>
      </c>
      <c r="L6926" s="3">
        <v>79.8657718120805</v>
      </c>
      <c r="M6926" s="3">
        <v>-7.18302466821625</v>
      </c>
      <c r="N6926" s="3">
        <v>94.4609297725025</v>
      </c>
      <c r="O6926" s="3">
        <v>-4.89397664413031</v>
      </c>
      <c r="P6926" s="3">
        <v>87.9310344827586</v>
      </c>
      <c r="Q6926" s="3">
        <v>-3.73279415195583</v>
      </c>
      <c r="R6926" s="3">
        <v>82.82722513089</v>
      </c>
      <c r="S6926" s="3"/>
      <c r="T6926" s="3"/>
      <c r="U6926" s="3"/>
      <c r="V6926" s="3"/>
      <c r="W6926" s="3"/>
      <c r="X6926" s="3"/>
      <c r="Y6926" s="3"/>
      <c r="Z6926" s="3"/>
      <c r="AA6926" s="3">
        <v>0.111308831140307</v>
      </c>
      <c r="AB6926" s="3">
        <v>0.203823825269523</v>
      </c>
      <c r="AC6926" s="3">
        <v>-12.3227206946454</v>
      </c>
      <c r="AD6926" s="3"/>
      <c r="AE6926" s="5">
        <v>2</v>
      </c>
      <c r="AF6926" s="3">
        <v>2.29466352500178</v>
      </c>
      <c r="AG6926" s="3"/>
      <c r="AH6926" s="3"/>
      <c r="AI6926" s="3"/>
      <c r="AJ6926" s="3"/>
      <c r="AK6926" s="3"/>
      <c r="AL6926" s="3"/>
      <c r="AM6926" s="3"/>
      <c r="AN6926" s="5" t="s">
        <v>46</v>
      </c>
      <c r="AO6926" s="1"/>
      <c r="AP6926" s="1"/>
      <c r="AQ6926" s="1"/>
    </row>
    <row r="6927" spans="1:43">
      <c r="A6927" s="1" t="s">
        <v>17046</v>
      </c>
      <c r="B6927" s="1" t="s">
        <v>17047</v>
      </c>
      <c r="C6927" s="3">
        <v>1.32876712328767</v>
      </c>
      <c r="D6927" s="4">
        <v>43752</v>
      </c>
      <c r="E6927" s="3">
        <v>12.9258671322</v>
      </c>
      <c r="F6927" s="5" t="s">
        <v>10249</v>
      </c>
      <c r="G6927" s="5">
        <v>486</v>
      </c>
      <c r="H6927" s="5" t="s">
        <v>60</v>
      </c>
      <c r="I6927" s="3">
        <v>14.5829710774938</v>
      </c>
      <c r="J6927" s="3">
        <v>2.48015873015873</v>
      </c>
      <c r="K6927" s="3">
        <v>6.05117751193606</v>
      </c>
      <c r="L6927" s="3">
        <v>0.479386385426654</v>
      </c>
      <c r="M6927" s="3">
        <v>6.5082700285545</v>
      </c>
      <c r="N6927" s="3">
        <v>9.19881305637982</v>
      </c>
      <c r="O6927" s="3">
        <v>27.9215737026013</v>
      </c>
      <c r="P6927" s="3">
        <v>1.21703853955375</v>
      </c>
      <c r="Q6927" s="3">
        <v>43.6074386168822</v>
      </c>
      <c r="R6927" s="3">
        <v>1.67539267015707</v>
      </c>
      <c r="S6927" s="3">
        <v>108.094736842105</v>
      </c>
      <c r="T6927" s="3">
        <v>1.20772946859903</v>
      </c>
      <c r="U6927" s="3"/>
      <c r="V6927" s="3"/>
      <c r="W6927" s="3"/>
      <c r="X6927" s="3"/>
      <c r="Y6927" s="3"/>
      <c r="Z6927" s="3"/>
      <c r="AA6927" s="3">
        <v>0.397209849999117</v>
      </c>
      <c r="AB6927" s="3">
        <v>0.532666597102316</v>
      </c>
      <c r="AC6927" s="3">
        <v>-18.6684446137727</v>
      </c>
      <c r="AD6927" s="3"/>
      <c r="AE6927" s="5">
        <v>3</v>
      </c>
      <c r="AF6927" s="3">
        <v>4.05626249457987</v>
      </c>
      <c r="AG6927" s="3">
        <v>84.8845758421854</v>
      </c>
      <c r="AH6927" s="3"/>
      <c r="AI6927" s="3"/>
      <c r="AJ6927" s="3"/>
      <c r="AK6927" s="3"/>
      <c r="AL6927" s="3"/>
      <c r="AM6927" s="3"/>
      <c r="AN6927" s="5" t="s">
        <v>46</v>
      </c>
      <c r="AO6927" s="1"/>
      <c r="AP6927" s="1"/>
      <c r="AQ6927" s="1"/>
    </row>
    <row r="6928" spans="1:43">
      <c r="A6928" s="1" t="s">
        <v>17048</v>
      </c>
      <c r="B6928" s="1" t="s">
        <v>17049</v>
      </c>
      <c r="C6928" s="3">
        <v>1.21369863013699</v>
      </c>
      <c r="D6928" s="4">
        <v>43794</v>
      </c>
      <c r="E6928" s="3">
        <v>15.9007981583</v>
      </c>
      <c r="F6928" s="5" t="s">
        <v>9607</v>
      </c>
      <c r="G6928" s="5">
        <v>444</v>
      </c>
      <c r="H6928" s="5" t="s">
        <v>60</v>
      </c>
      <c r="I6928" s="3">
        <v>9.09437524964598</v>
      </c>
      <c r="J6928" s="3">
        <v>29.0674603174603</v>
      </c>
      <c r="K6928" s="3">
        <v>3.64831297867936</v>
      </c>
      <c r="L6928" s="3">
        <v>19.0795781399808</v>
      </c>
      <c r="M6928" s="3">
        <v>3.5340133710111</v>
      </c>
      <c r="N6928" s="3">
        <v>36.5974282888229</v>
      </c>
      <c r="O6928" s="3">
        <v>15.007847490717</v>
      </c>
      <c r="P6928" s="3">
        <v>31.7444219066937</v>
      </c>
      <c r="Q6928" s="3">
        <v>22.0139706778216</v>
      </c>
      <c r="R6928" s="3">
        <v>23.6649214659686</v>
      </c>
      <c r="S6928" s="3">
        <v>54.0652803774262</v>
      </c>
      <c r="T6928" s="3">
        <v>25.2415458937198</v>
      </c>
      <c r="U6928" s="3"/>
      <c r="V6928" s="3"/>
      <c r="W6928" s="3"/>
      <c r="X6928" s="3"/>
      <c r="Y6928" s="3"/>
      <c r="Z6928" s="3"/>
      <c r="AA6928" s="3">
        <v>0.267860872337598</v>
      </c>
      <c r="AB6928" s="3">
        <v>0.402302171442707</v>
      </c>
      <c r="AC6928" s="3">
        <v>-15.8550800485287</v>
      </c>
      <c r="AD6928" s="3"/>
      <c r="AE6928" s="5">
        <v>3</v>
      </c>
      <c r="AF6928" s="3">
        <v>2.96490766748365</v>
      </c>
      <c r="AG6928" s="3">
        <v>40.2962740940658</v>
      </c>
      <c r="AH6928" s="3"/>
      <c r="AI6928" s="3"/>
      <c r="AJ6928" s="3"/>
      <c r="AK6928" s="3"/>
      <c r="AL6928" s="3"/>
      <c r="AM6928" s="3"/>
      <c r="AN6928" s="5" t="s">
        <v>46</v>
      </c>
      <c r="AO6928" s="1"/>
      <c r="AP6928" s="1"/>
      <c r="AQ6928" s="1"/>
    </row>
    <row r="6929" spans="1:43">
      <c r="A6929" s="1" t="s">
        <v>17050</v>
      </c>
      <c r="B6929" s="1" t="s">
        <v>17051</v>
      </c>
      <c r="C6929" s="3">
        <v>0.819178082191781</v>
      </c>
      <c r="D6929" s="4">
        <v>43938</v>
      </c>
      <c r="E6929" s="3">
        <v>1.3892438216</v>
      </c>
      <c r="F6929" s="5" t="s">
        <v>12388</v>
      </c>
      <c r="G6929" s="5">
        <v>300</v>
      </c>
      <c r="H6929" s="5" t="s">
        <v>60</v>
      </c>
      <c r="I6929" s="3">
        <v>9.81807468512928</v>
      </c>
      <c r="J6929" s="3">
        <v>22.4206349206349</v>
      </c>
      <c r="K6929" s="3">
        <v>4.25844346549194</v>
      </c>
      <c r="L6929" s="3">
        <v>9.9712368168744</v>
      </c>
      <c r="M6929" s="3">
        <v>4.19287211740042</v>
      </c>
      <c r="N6929" s="3">
        <v>27.893175074184</v>
      </c>
      <c r="O6929" s="3">
        <v>16.1848359697654</v>
      </c>
      <c r="P6929" s="3">
        <v>23.630831643002</v>
      </c>
      <c r="Q6929" s="3">
        <v>25.8758970029548</v>
      </c>
      <c r="R6929" s="3">
        <v>13.0890052356021</v>
      </c>
      <c r="S6929" s="3"/>
      <c r="T6929" s="3"/>
      <c r="U6929" s="3"/>
      <c r="V6929" s="3"/>
      <c r="W6929" s="3"/>
      <c r="X6929" s="3"/>
      <c r="Y6929" s="3"/>
      <c r="Z6929" s="3"/>
      <c r="AA6929" s="3">
        <v>0.346006022697561</v>
      </c>
      <c r="AB6929" s="3">
        <v>0.702409935876355</v>
      </c>
      <c r="AC6929" s="3">
        <v>-6.83906643896886</v>
      </c>
      <c r="AD6929" s="3"/>
      <c r="AE6929" s="5">
        <v>1</v>
      </c>
      <c r="AF6929" s="3">
        <v>3.80776177594789</v>
      </c>
      <c r="AG6929" s="3"/>
      <c r="AH6929" s="3"/>
      <c r="AI6929" s="3"/>
      <c r="AJ6929" s="3"/>
      <c r="AK6929" s="3"/>
      <c r="AL6929" s="3"/>
      <c r="AM6929" s="3"/>
      <c r="AN6929" s="5" t="s">
        <v>46</v>
      </c>
      <c r="AO6929" s="1"/>
      <c r="AP6929" s="1"/>
      <c r="AQ6929" s="1"/>
    </row>
    <row r="6930" spans="1:43">
      <c r="A6930" s="1" t="s">
        <v>17052</v>
      </c>
      <c r="B6930" s="1" t="s">
        <v>17053</v>
      </c>
      <c r="C6930" s="3">
        <v>1.39452054794521</v>
      </c>
      <c r="D6930" s="4">
        <v>43728</v>
      </c>
      <c r="E6930" s="3">
        <v>31.6442842781</v>
      </c>
      <c r="F6930" s="5" t="s">
        <v>10233</v>
      </c>
      <c r="G6930" s="5">
        <v>510</v>
      </c>
      <c r="H6930" s="5" t="s">
        <v>60</v>
      </c>
      <c r="I6930" s="3">
        <v>2.98990668444105</v>
      </c>
      <c r="J6930" s="3">
        <v>66.3690476190476</v>
      </c>
      <c r="K6930" s="3">
        <v>2.34670704012111</v>
      </c>
      <c r="L6930" s="3">
        <v>48.5139022051774</v>
      </c>
      <c r="M6930" s="3">
        <v>-2.65502655026551</v>
      </c>
      <c r="N6930" s="3">
        <v>82.3936696340257</v>
      </c>
      <c r="O6930" s="3">
        <v>6.38339726566342</v>
      </c>
      <c r="P6930" s="3">
        <v>59.9391480730223</v>
      </c>
      <c r="Q6930" s="3">
        <v>5.11175898931001</v>
      </c>
      <c r="R6930" s="3">
        <v>64.6073298429319</v>
      </c>
      <c r="S6930" s="3">
        <v>22.6860254083484</v>
      </c>
      <c r="T6930" s="3">
        <v>71.256038647343</v>
      </c>
      <c r="U6930" s="3"/>
      <c r="V6930" s="3"/>
      <c r="W6930" s="3"/>
      <c r="X6930" s="3"/>
      <c r="Y6930" s="3"/>
      <c r="Z6930" s="3"/>
      <c r="AA6930" s="3">
        <v>0.107290542844571</v>
      </c>
      <c r="AB6930" s="3">
        <v>0.0363425297940774</v>
      </c>
      <c r="AC6930" s="3">
        <v>-16.54</v>
      </c>
      <c r="AD6930" s="3"/>
      <c r="AE6930" s="5">
        <v>3</v>
      </c>
      <c r="AF6930" s="3">
        <v>0.812805861121785</v>
      </c>
      <c r="AG6930" s="3">
        <v>9.76674461979494</v>
      </c>
      <c r="AH6930" s="3"/>
      <c r="AI6930" s="3"/>
      <c r="AJ6930" s="3"/>
      <c r="AK6930" s="3"/>
      <c r="AL6930" s="3"/>
      <c r="AM6930" s="3"/>
      <c r="AN6930" s="5" t="s">
        <v>46</v>
      </c>
      <c r="AO6930" s="1"/>
      <c r="AP6930" s="1"/>
      <c r="AQ6930" s="1"/>
    </row>
    <row r="6931" spans="1:43">
      <c r="A6931" s="1" t="s">
        <v>17054</v>
      </c>
      <c r="B6931" s="1" t="s">
        <v>17055</v>
      </c>
      <c r="C6931" s="3">
        <v>0.895890410958904</v>
      </c>
      <c r="D6931" s="4">
        <v>43910</v>
      </c>
      <c r="E6931" s="3">
        <v>2.3552887238</v>
      </c>
      <c r="F6931" s="5" t="s">
        <v>11266</v>
      </c>
      <c r="G6931" s="5">
        <v>328</v>
      </c>
      <c r="H6931" s="5" t="s">
        <v>60</v>
      </c>
      <c r="I6931" s="3">
        <v>2.76974951830442</v>
      </c>
      <c r="J6931" s="3">
        <v>66.8650793650794</v>
      </c>
      <c r="K6931" s="3">
        <v>2.00812813770021</v>
      </c>
      <c r="L6931" s="3">
        <v>54.9376797698945</v>
      </c>
      <c r="M6931" s="3">
        <v>-0.311502219453313</v>
      </c>
      <c r="N6931" s="3">
        <v>63.6003956478734</v>
      </c>
      <c r="O6931" s="3">
        <v>1.56605850658352</v>
      </c>
      <c r="P6931" s="3">
        <v>75.659229208925</v>
      </c>
      <c r="Q6931" s="3">
        <v>12.4308218398398</v>
      </c>
      <c r="R6931" s="3">
        <v>50.9947643979058</v>
      </c>
      <c r="S6931" s="3"/>
      <c r="T6931" s="3"/>
      <c r="U6931" s="3"/>
      <c r="V6931" s="3"/>
      <c r="W6931" s="3"/>
      <c r="X6931" s="3"/>
      <c r="Y6931" s="3"/>
      <c r="Z6931" s="3"/>
      <c r="AA6931" s="3">
        <v>0.238318445405526</v>
      </c>
      <c r="AB6931" s="3">
        <v>0.445921819773962</v>
      </c>
      <c r="AC6931" s="3">
        <v>-7.46750558821095</v>
      </c>
      <c r="AD6931" s="3"/>
      <c r="AE6931" s="5">
        <v>1</v>
      </c>
      <c r="AF6931" s="3">
        <v>2.60002310056782</v>
      </c>
      <c r="AG6931" s="3"/>
      <c r="AH6931" s="3"/>
      <c r="AI6931" s="3"/>
      <c r="AJ6931" s="3"/>
      <c r="AK6931" s="3"/>
      <c r="AL6931" s="3"/>
      <c r="AM6931" s="3"/>
      <c r="AN6931" s="5" t="s">
        <v>46</v>
      </c>
      <c r="AO6931" s="1"/>
      <c r="AP6931" s="1"/>
      <c r="AQ6931" s="1"/>
    </row>
    <row r="6932" spans="1:43">
      <c r="A6932" s="1" t="s">
        <v>17056</v>
      </c>
      <c r="B6932" s="1" t="s">
        <v>17057</v>
      </c>
      <c r="C6932" s="3">
        <v>1.11506849315068</v>
      </c>
      <c r="D6932" s="4">
        <v>43830</v>
      </c>
      <c r="E6932" s="3">
        <v>47.734930556</v>
      </c>
      <c r="F6932" s="5" t="s">
        <v>14444</v>
      </c>
      <c r="G6932" s="5">
        <v>408</v>
      </c>
      <c r="H6932" s="5" t="s">
        <v>60</v>
      </c>
      <c r="I6932" s="3">
        <v>10.0374603784459</v>
      </c>
      <c r="J6932" s="3">
        <v>21.031746031746</v>
      </c>
      <c r="K6932" s="3">
        <v>-0.339277946933451</v>
      </c>
      <c r="L6932" s="3">
        <v>90.8916586768936</v>
      </c>
      <c r="M6932" s="3">
        <v>0.19240860591219</v>
      </c>
      <c r="N6932" s="3">
        <v>61.9188921859545</v>
      </c>
      <c r="O6932" s="3">
        <v>32.692419065269</v>
      </c>
      <c r="P6932" s="3">
        <v>0.304259634888438</v>
      </c>
      <c r="Q6932" s="3">
        <v>69.1796500036919</v>
      </c>
      <c r="R6932" s="3">
        <v>0.418848167539267</v>
      </c>
      <c r="S6932" s="3">
        <v>98.6474770244494</v>
      </c>
      <c r="T6932" s="3">
        <v>2.05314009661836</v>
      </c>
      <c r="U6932" s="3"/>
      <c r="V6932" s="3"/>
      <c r="W6932" s="3"/>
      <c r="X6932" s="3"/>
      <c r="Y6932" s="3"/>
      <c r="Z6932" s="3"/>
      <c r="AA6932" s="3">
        <v>0.267525900497734</v>
      </c>
      <c r="AB6932" s="3">
        <v>0.501989816081584</v>
      </c>
      <c r="AC6932" s="3">
        <v>-30.7643312101911</v>
      </c>
      <c r="AD6932" s="3"/>
      <c r="AE6932" s="5">
        <v>1</v>
      </c>
      <c r="AF6932" s="3">
        <v>6.63666580129657</v>
      </c>
      <c r="AG6932" s="3">
        <v>116.396777955093</v>
      </c>
      <c r="AH6932" s="3"/>
      <c r="AI6932" s="3"/>
      <c r="AJ6932" s="3"/>
      <c r="AK6932" s="3"/>
      <c r="AL6932" s="3"/>
      <c r="AM6932" s="3"/>
      <c r="AN6932" s="5" t="s">
        <v>46</v>
      </c>
      <c r="AO6932" s="1"/>
      <c r="AP6932" s="1"/>
      <c r="AQ6932" s="1"/>
    </row>
    <row r="6933" spans="1:43">
      <c r="A6933" s="1" t="s">
        <v>17058</v>
      </c>
      <c r="B6933" s="1" t="s">
        <v>17059</v>
      </c>
      <c r="C6933" s="3">
        <v>0.131506849315068</v>
      </c>
      <c r="D6933" s="4">
        <v>44189</v>
      </c>
      <c r="E6933" s="3">
        <v>8.7343493602</v>
      </c>
      <c r="F6933" s="5" t="s">
        <v>16992</v>
      </c>
      <c r="G6933" s="5">
        <v>49</v>
      </c>
      <c r="H6933" s="5" t="s">
        <v>60</v>
      </c>
      <c r="I6933" s="3">
        <v>3.40270243613768</v>
      </c>
      <c r="J6933" s="3">
        <v>62.6984126984127</v>
      </c>
      <c r="K6933" s="3">
        <v>5.13437625350983</v>
      </c>
      <c r="L6933" s="3">
        <v>2.4928092042186</v>
      </c>
      <c r="M6933" s="3">
        <v>1.54978690430066</v>
      </c>
      <c r="N6933" s="3">
        <v>54.1048466864491</v>
      </c>
      <c r="O6933" s="3"/>
      <c r="P6933" s="3"/>
      <c r="Q6933" s="3"/>
      <c r="R6933" s="3"/>
      <c r="S6933" s="3"/>
      <c r="T6933" s="3"/>
      <c r="U6933" s="3"/>
      <c r="V6933" s="3"/>
      <c r="W6933" s="3"/>
      <c r="X6933" s="3"/>
      <c r="Y6933" s="3"/>
      <c r="Z6933" s="3"/>
      <c r="AA6933" s="3">
        <v>0.0668403540583755</v>
      </c>
      <c r="AB6933" s="3">
        <v>0.0976179785056114</v>
      </c>
      <c r="AC6933" s="3">
        <v>-10.8611764705882</v>
      </c>
      <c r="AD6933" s="3"/>
      <c r="AE6933" s="5">
        <v>1</v>
      </c>
      <c r="AF6933" s="3">
        <v>-4.7144688825328</v>
      </c>
      <c r="AG6933" s="3"/>
      <c r="AH6933" s="3"/>
      <c r="AI6933" s="3"/>
      <c r="AJ6933" s="3"/>
      <c r="AK6933" s="3"/>
      <c r="AL6933" s="3"/>
      <c r="AM6933" s="3"/>
      <c r="AN6933" s="5" t="s">
        <v>46</v>
      </c>
      <c r="AO6933" s="1"/>
      <c r="AP6933" s="1"/>
      <c r="AQ6933" s="1"/>
    </row>
    <row r="6934" spans="1:43">
      <c r="A6934" s="1" t="s">
        <v>17060</v>
      </c>
      <c r="B6934" s="1" t="s">
        <v>17061</v>
      </c>
      <c r="C6934" s="3">
        <v>1.24109589041096</v>
      </c>
      <c r="D6934" s="4">
        <v>43784</v>
      </c>
      <c r="E6934" s="3">
        <v>17.5311624621</v>
      </c>
      <c r="F6934" s="5" t="s">
        <v>10249</v>
      </c>
      <c r="G6934" s="5">
        <v>454</v>
      </c>
      <c r="H6934" s="5" t="s">
        <v>60</v>
      </c>
      <c r="I6934" s="3">
        <v>4.02800933644548</v>
      </c>
      <c r="J6934" s="3">
        <v>60.3174603174603</v>
      </c>
      <c r="K6934" s="3">
        <v>2.03427524856097</v>
      </c>
      <c r="L6934" s="3">
        <v>54.5541706615532</v>
      </c>
      <c r="M6934" s="3">
        <v>0.50254493911475</v>
      </c>
      <c r="N6934" s="3">
        <v>60.4352126607319</v>
      </c>
      <c r="O6934" s="3">
        <v>2.71961016725933</v>
      </c>
      <c r="P6934" s="3">
        <v>71.0953346855984</v>
      </c>
      <c r="Q6934" s="3">
        <v>0.302211934156388</v>
      </c>
      <c r="R6934" s="3">
        <v>72.2513089005236</v>
      </c>
      <c r="S6934" s="3">
        <v>31.6926973406501</v>
      </c>
      <c r="T6934" s="3">
        <v>56.1594202898551</v>
      </c>
      <c r="U6934" s="3"/>
      <c r="V6934" s="3"/>
      <c r="W6934" s="3"/>
      <c r="X6934" s="3"/>
      <c r="Y6934" s="3"/>
      <c r="Z6934" s="3"/>
      <c r="AA6934" s="3">
        <v>0.118910278058793</v>
      </c>
      <c r="AB6934" s="3">
        <v>0.292419988447016</v>
      </c>
      <c r="AC6934" s="3">
        <v>-21.4408233276158</v>
      </c>
      <c r="AD6934" s="3"/>
      <c r="AE6934" s="5">
        <v>2</v>
      </c>
      <c r="AF6934" s="3">
        <v>3.33743659319792</v>
      </c>
      <c r="AG6934" s="3">
        <v>38.4155239585742</v>
      </c>
      <c r="AH6934" s="3"/>
      <c r="AI6934" s="3"/>
      <c r="AJ6934" s="3"/>
      <c r="AK6934" s="3"/>
      <c r="AL6934" s="3"/>
      <c r="AM6934" s="3"/>
      <c r="AN6934" s="5" t="s">
        <v>46</v>
      </c>
      <c r="AO6934" s="1"/>
      <c r="AP6934" s="1"/>
      <c r="AQ6934" s="1"/>
    </row>
    <row r="6935" spans="1:43">
      <c r="A6935" s="1" t="s">
        <v>17062</v>
      </c>
      <c r="B6935" s="1" t="s">
        <v>17063</v>
      </c>
      <c r="C6935" s="3">
        <v>0.4</v>
      </c>
      <c r="D6935" s="4">
        <v>44091</v>
      </c>
      <c r="E6935" s="3">
        <v>4.2871703691</v>
      </c>
      <c r="F6935" s="5" t="s">
        <v>8633</v>
      </c>
      <c r="G6935" s="5">
        <v>65</v>
      </c>
      <c r="H6935" s="5" t="s">
        <v>60</v>
      </c>
      <c r="I6935" s="3">
        <v>7.54465982516153</v>
      </c>
      <c r="J6935" s="3">
        <v>46.5277777777778</v>
      </c>
      <c r="K6935" s="3">
        <v>3.60673745880629</v>
      </c>
      <c r="L6935" s="3">
        <v>21.4765100671141</v>
      </c>
      <c r="M6935" s="3">
        <v>3.93975571677839</v>
      </c>
      <c r="N6935" s="3">
        <v>31.1572700296736</v>
      </c>
      <c r="O6935" s="3">
        <v>8.21302227746437</v>
      </c>
      <c r="P6935" s="3">
        <v>55.3752535496957</v>
      </c>
      <c r="Q6935" s="3"/>
      <c r="R6935" s="3"/>
      <c r="S6935" s="3"/>
      <c r="T6935" s="3"/>
      <c r="U6935" s="3"/>
      <c r="V6935" s="3"/>
      <c r="W6935" s="3"/>
      <c r="X6935" s="3"/>
      <c r="Y6935" s="3"/>
      <c r="Z6935" s="3"/>
      <c r="AA6935" s="3">
        <v>0.196215832311824</v>
      </c>
      <c r="AB6935" s="3">
        <v>0.320367814831706</v>
      </c>
      <c r="AC6935" s="3">
        <v>-5.34465068557039</v>
      </c>
      <c r="AD6935" s="3"/>
      <c r="AE6935" s="5"/>
      <c r="AF6935" s="3">
        <v>1.8560391798339</v>
      </c>
      <c r="AG6935" s="3"/>
      <c r="AH6935" s="3"/>
      <c r="AI6935" s="3"/>
      <c r="AJ6935" s="3"/>
      <c r="AK6935" s="3"/>
      <c r="AL6935" s="3"/>
      <c r="AM6935" s="3"/>
      <c r="AN6935" s="5" t="s">
        <v>46</v>
      </c>
      <c r="AO6935" s="1"/>
      <c r="AP6935" s="1"/>
      <c r="AQ6935" s="1"/>
    </row>
    <row r="6936" spans="1:43">
      <c r="A6936" s="1" t="s">
        <v>17064</v>
      </c>
      <c r="B6936" s="1" t="s">
        <v>17065</v>
      </c>
      <c r="C6936" s="3">
        <v>0.747945205479452</v>
      </c>
      <c r="D6936" s="4">
        <v>43964</v>
      </c>
      <c r="E6936" s="3">
        <v>3.6268284367</v>
      </c>
      <c r="F6936" s="5" t="s">
        <v>1929</v>
      </c>
      <c r="G6936" s="5">
        <v>35</v>
      </c>
      <c r="H6936" s="5" t="s">
        <v>60</v>
      </c>
      <c r="I6936" s="3">
        <v>9.97984623423156</v>
      </c>
      <c r="J6936" s="3">
        <v>21.3293650793651</v>
      </c>
      <c r="K6936" s="3">
        <v>3.55636772561147</v>
      </c>
      <c r="L6936" s="3">
        <v>23.3940556088207</v>
      </c>
      <c r="M6936" s="3">
        <v>3.99491812535291</v>
      </c>
      <c r="N6936" s="3">
        <v>30.3659742828882</v>
      </c>
      <c r="O6936" s="3">
        <v>17.0200937177349</v>
      </c>
      <c r="P6936" s="3">
        <v>19.9797160243408</v>
      </c>
      <c r="Q6936" s="3">
        <v>21.0582532248788</v>
      </c>
      <c r="R6936" s="3">
        <v>27.5392670157068</v>
      </c>
      <c r="S6936" s="3"/>
      <c r="T6936" s="3"/>
      <c r="U6936" s="3"/>
      <c r="V6936" s="3"/>
      <c r="W6936" s="3"/>
      <c r="X6936" s="3"/>
      <c r="Y6936" s="3"/>
      <c r="Z6936" s="3"/>
      <c r="AA6936" s="3">
        <v>0.339043341953674</v>
      </c>
      <c r="AB6936" s="3">
        <v>0.68478880672858</v>
      </c>
      <c r="AC6936" s="3">
        <v>-7.18524458700883</v>
      </c>
      <c r="AD6936" s="3"/>
      <c r="AE6936" s="5">
        <v>1</v>
      </c>
      <c r="AF6936" s="3">
        <v>4.26437507530579</v>
      </c>
      <c r="AG6936" s="3"/>
      <c r="AH6936" s="3"/>
      <c r="AI6936" s="3"/>
      <c r="AJ6936" s="3"/>
      <c r="AK6936" s="3"/>
      <c r="AL6936" s="3"/>
      <c r="AM6936" s="3"/>
      <c r="AN6936" s="5" t="s">
        <v>46</v>
      </c>
      <c r="AO6936" s="1"/>
      <c r="AP6936" s="1"/>
      <c r="AQ6936" s="1"/>
    </row>
    <row r="6937" spans="1:43">
      <c r="A6937" s="1" t="s">
        <v>17066</v>
      </c>
      <c r="B6937" s="1" t="s">
        <v>17067</v>
      </c>
      <c r="C6937" s="3">
        <v>0.783561643835616</v>
      </c>
      <c r="D6937" s="4">
        <v>43951</v>
      </c>
      <c r="E6937" s="3">
        <v>3.0033349469</v>
      </c>
      <c r="F6937" s="5" t="s">
        <v>9742</v>
      </c>
      <c r="G6937" s="5">
        <v>287</v>
      </c>
      <c r="H6937" s="5" t="s">
        <v>60</v>
      </c>
      <c r="I6937" s="3">
        <v>10.4016827249288</v>
      </c>
      <c r="J6937" s="3">
        <v>19.1468253968254</v>
      </c>
      <c r="K6937" s="3">
        <v>3.78899024047968</v>
      </c>
      <c r="L6937" s="3">
        <v>15.6279961649089</v>
      </c>
      <c r="M6937" s="3">
        <v>4.56268877321509</v>
      </c>
      <c r="N6937" s="3">
        <v>21.2660731948566</v>
      </c>
      <c r="O6937" s="3">
        <v>18.239953491752</v>
      </c>
      <c r="P6937" s="3">
        <v>16.2271805273834</v>
      </c>
      <c r="Q6937" s="3">
        <v>26.7705492793144</v>
      </c>
      <c r="R6937" s="3">
        <v>11.9371727748691</v>
      </c>
      <c r="S6937" s="3"/>
      <c r="T6937" s="3"/>
      <c r="U6937" s="3"/>
      <c r="V6937" s="3"/>
      <c r="W6937" s="3"/>
      <c r="X6937" s="3"/>
      <c r="Y6937" s="3"/>
      <c r="Z6937" s="3"/>
      <c r="AA6937" s="3">
        <v>0.424022746533908</v>
      </c>
      <c r="AB6937" s="3">
        <v>0.940356306429227</v>
      </c>
      <c r="AC6937" s="3">
        <v>-6.43206711722211</v>
      </c>
      <c r="AD6937" s="3"/>
      <c r="AE6937" s="5">
        <v>1</v>
      </c>
      <c r="AF6937" s="3">
        <v>4.90788381746004</v>
      </c>
      <c r="AG6937" s="3"/>
      <c r="AH6937" s="3"/>
      <c r="AI6937" s="3"/>
      <c r="AJ6937" s="3"/>
      <c r="AK6937" s="3"/>
      <c r="AL6937" s="3"/>
      <c r="AM6937" s="3"/>
      <c r="AN6937" s="5" t="s">
        <v>46</v>
      </c>
      <c r="AO6937" s="1"/>
      <c r="AP6937" s="1"/>
      <c r="AQ6937" s="1"/>
    </row>
    <row r="6938" spans="1:43">
      <c r="A6938" s="1" t="s">
        <v>17068</v>
      </c>
      <c r="B6938" s="1" t="s">
        <v>17069</v>
      </c>
      <c r="C6938" s="3">
        <v>0.178082191780822</v>
      </c>
      <c r="D6938" s="4">
        <v>44172</v>
      </c>
      <c r="E6938" s="3">
        <v>17.1868778726</v>
      </c>
      <c r="F6938" s="5" t="s">
        <v>17070</v>
      </c>
      <c r="G6938" s="5">
        <v>66</v>
      </c>
      <c r="H6938" s="5" t="s">
        <v>60</v>
      </c>
      <c r="I6938" s="3">
        <v>9.64279429878584</v>
      </c>
      <c r="J6938" s="3">
        <v>24.0079365079365</v>
      </c>
      <c r="K6938" s="3">
        <v>2.9832245268986</v>
      </c>
      <c r="L6938" s="3">
        <v>39.6931927133269</v>
      </c>
      <c r="M6938" s="3">
        <v>2.2816808929744</v>
      </c>
      <c r="N6938" s="3">
        <v>49.2581602373887</v>
      </c>
      <c r="O6938" s="3"/>
      <c r="P6938" s="3"/>
      <c r="Q6938" s="3"/>
      <c r="R6938" s="3"/>
      <c r="S6938" s="3"/>
      <c r="T6938" s="3"/>
      <c r="U6938" s="3"/>
      <c r="V6938" s="3"/>
      <c r="W6938" s="3"/>
      <c r="X6938" s="3"/>
      <c r="Y6938" s="3"/>
      <c r="Z6938" s="3"/>
      <c r="AA6938" s="3">
        <v>0.371487103720653</v>
      </c>
      <c r="AB6938" s="3">
        <v>1.01393238417328</v>
      </c>
      <c r="AC6938" s="3">
        <v>-9.51730418943535</v>
      </c>
      <c r="AD6938" s="3"/>
      <c r="AE6938" s="5"/>
      <c r="AF6938" s="3">
        <v>7.79517860285061</v>
      </c>
      <c r="AG6938" s="3"/>
      <c r="AH6938" s="3"/>
      <c r="AI6938" s="3"/>
      <c r="AJ6938" s="3"/>
      <c r="AK6938" s="3"/>
      <c r="AL6938" s="3"/>
      <c r="AM6938" s="3"/>
      <c r="AN6938" s="5" t="s">
        <v>46</v>
      </c>
      <c r="AO6938" s="1"/>
      <c r="AP6938" s="1"/>
      <c r="AQ6938" s="1"/>
    </row>
    <row r="6939" spans="1:43">
      <c r="A6939" s="1" t="s">
        <v>17071</v>
      </c>
      <c r="B6939" s="1" t="s">
        <v>17072</v>
      </c>
      <c r="C6939" s="3">
        <v>1.34520547945205</v>
      </c>
      <c r="D6939" s="4">
        <v>43746</v>
      </c>
      <c r="E6939" s="3">
        <v>23.3970498691</v>
      </c>
      <c r="F6939" s="5" t="s">
        <v>9405</v>
      </c>
      <c r="G6939" s="5">
        <v>492</v>
      </c>
      <c r="H6939" s="5" t="s">
        <v>60</v>
      </c>
      <c r="I6939" s="3">
        <v>7.34324697225204</v>
      </c>
      <c r="J6939" s="3">
        <v>47.5198412698413</v>
      </c>
      <c r="K6939" s="3">
        <v>3.04635761589405</v>
      </c>
      <c r="L6939" s="3">
        <v>38.7344199424736</v>
      </c>
      <c r="M6939" s="3">
        <v>2.36093852788539</v>
      </c>
      <c r="N6939" s="3">
        <v>48.5657764589515</v>
      </c>
      <c r="O6939" s="3">
        <v>11.7370142822947</v>
      </c>
      <c r="P6939" s="3">
        <v>47.3630831643002</v>
      </c>
      <c r="Q6939" s="3">
        <v>15.3162055335969</v>
      </c>
      <c r="R6939" s="3">
        <v>45.8638743455497</v>
      </c>
      <c r="S6939" s="3">
        <v>44.9539385156816</v>
      </c>
      <c r="T6939" s="3">
        <v>42.512077294686</v>
      </c>
      <c r="U6939" s="3"/>
      <c r="V6939" s="3"/>
      <c r="W6939" s="3"/>
      <c r="X6939" s="3"/>
      <c r="Y6939" s="3"/>
      <c r="Z6939" s="3"/>
      <c r="AA6939" s="3">
        <v>0.223138173135252</v>
      </c>
      <c r="AB6939" s="3">
        <v>0.284356253914656</v>
      </c>
      <c r="AC6939" s="3">
        <v>-15.3431514101453</v>
      </c>
      <c r="AD6939" s="3"/>
      <c r="AE6939" s="5">
        <v>3</v>
      </c>
      <c r="AF6939" s="3">
        <v>2.36834808053151</v>
      </c>
      <c r="AG6939" s="3">
        <v>33.1329281326235</v>
      </c>
      <c r="AH6939" s="3"/>
      <c r="AI6939" s="3"/>
      <c r="AJ6939" s="3"/>
      <c r="AK6939" s="3"/>
      <c r="AL6939" s="3"/>
      <c r="AM6939" s="3"/>
      <c r="AN6939" s="5" t="s">
        <v>46</v>
      </c>
      <c r="AO6939" s="1"/>
      <c r="AP6939" s="1"/>
      <c r="AQ6939" s="1"/>
    </row>
    <row r="6940" spans="1:43">
      <c r="A6940" s="1" t="s">
        <v>17073</v>
      </c>
      <c r="B6940" s="1" t="s">
        <v>17074</v>
      </c>
      <c r="C6940" s="3">
        <v>1.34520547945205</v>
      </c>
      <c r="D6940" s="4">
        <v>43746</v>
      </c>
      <c r="E6940" s="3">
        <v>1.0320292139</v>
      </c>
      <c r="F6940" s="5" t="s">
        <v>10302</v>
      </c>
      <c r="G6940" s="5">
        <v>492</v>
      </c>
      <c r="H6940" s="5" t="s">
        <v>60</v>
      </c>
      <c r="I6940" s="3">
        <v>7.06521739130434</v>
      </c>
      <c r="J6940" s="3">
        <v>48.7103174603175</v>
      </c>
      <c r="K6940" s="3">
        <v>3.11367601664206</v>
      </c>
      <c r="L6940" s="3">
        <v>37.967401725791</v>
      </c>
      <c r="M6940" s="3">
        <v>2.31721933679584</v>
      </c>
      <c r="N6940" s="3">
        <v>48.9614243323442</v>
      </c>
      <c r="O6940" s="3">
        <v>11.7771150069106</v>
      </c>
      <c r="P6940" s="3">
        <v>47.0588235294118</v>
      </c>
      <c r="Q6940" s="3">
        <v>18.036564756491</v>
      </c>
      <c r="R6940" s="3">
        <v>39.8952879581152</v>
      </c>
      <c r="S6940" s="3">
        <v>56.6999796043239</v>
      </c>
      <c r="T6940" s="3">
        <v>21.8599033816425</v>
      </c>
      <c r="U6940" s="3"/>
      <c r="V6940" s="3"/>
      <c r="W6940" s="3"/>
      <c r="X6940" s="3"/>
      <c r="Y6940" s="3"/>
      <c r="Z6940" s="3"/>
      <c r="AA6940" s="3">
        <v>0.272105574858494</v>
      </c>
      <c r="AB6940" s="3">
        <v>0.40560377630923</v>
      </c>
      <c r="AC6940" s="3">
        <v>-15.1298456906285</v>
      </c>
      <c r="AD6940" s="3"/>
      <c r="AE6940" s="5">
        <v>1</v>
      </c>
      <c r="AF6940" s="3">
        <v>3.11838924075558</v>
      </c>
      <c r="AG6940" s="3">
        <v>46.0120089175254</v>
      </c>
      <c r="AH6940" s="3"/>
      <c r="AI6940" s="3"/>
      <c r="AJ6940" s="3"/>
      <c r="AK6940" s="3"/>
      <c r="AL6940" s="3"/>
      <c r="AM6940" s="3"/>
      <c r="AN6940" s="5" t="s">
        <v>46</v>
      </c>
      <c r="AO6940" s="1"/>
      <c r="AP6940" s="1"/>
      <c r="AQ6940" s="1"/>
    </row>
    <row r="6941" spans="1:43">
      <c r="A6941" s="1" t="s">
        <v>17075</v>
      </c>
      <c r="B6941" s="1" t="s">
        <v>17076</v>
      </c>
      <c r="C6941" s="3">
        <v>0.747945205479452</v>
      </c>
      <c r="D6941" s="4">
        <v>43964</v>
      </c>
      <c r="E6941" s="3">
        <v>1.6022099473</v>
      </c>
      <c r="F6941" s="5" t="s">
        <v>10249</v>
      </c>
      <c r="G6941" s="5">
        <v>274</v>
      </c>
      <c r="H6941" s="5" t="s">
        <v>60</v>
      </c>
      <c r="I6941" s="3">
        <v>8.12939736922605</v>
      </c>
      <c r="J6941" s="3">
        <v>41.0714285714286</v>
      </c>
      <c r="K6941" s="3">
        <v>3.32505115463314</v>
      </c>
      <c r="L6941" s="3">
        <v>34.1323106423778</v>
      </c>
      <c r="M6941" s="3">
        <v>2.96387998834838</v>
      </c>
      <c r="N6941" s="3">
        <v>44.9060336300692</v>
      </c>
      <c r="O6941" s="3">
        <v>13.0306179550724</v>
      </c>
      <c r="P6941" s="3">
        <v>41.9878296146045</v>
      </c>
      <c r="Q6941" s="3">
        <v>16.6295471417966</v>
      </c>
      <c r="R6941" s="3">
        <v>43.2460732984293</v>
      </c>
      <c r="S6941" s="3"/>
      <c r="T6941" s="3"/>
      <c r="U6941" s="3"/>
      <c r="V6941" s="3"/>
      <c r="W6941" s="3"/>
      <c r="X6941" s="3"/>
      <c r="Y6941" s="3"/>
      <c r="Z6941" s="3"/>
      <c r="AA6941" s="3">
        <v>0.308618064847268</v>
      </c>
      <c r="AB6941" s="3">
        <v>0.574964466723701</v>
      </c>
      <c r="AC6941" s="3">
        <v>-6.80713128038898</v>
      </c>
      <c r="AD6941" s="3"/>
      <c r="AE6941" s="5">
        <v>1</v>
      </c>
      <c r="AF6941" s="3">
        <v>3.89918851446365</v>
      </c>
      <c r="AG6941" s="3"/>
      <c r="AH6941" s="3"/>
      <c r="AI6941" s="3"/>
      <c r="AJ6941" s="3"/>
      <c r="AK6941" s="3"/>
      <c r="AL6941" s="3"/>
      <c r="AM6941" s="3"/>
      <c r="AN6941" s="5" t="s">
        <v>46</v>
      </c>
      <c r="AO6941" s="1"/>
      <c r="AP6941" s="1"/>
      <c r="AQ6941" s="1"/>
    </row>
    <row r="6942" spans="1:43">
      <c r="A6942" s="1" t="s">
        <v>17077</v>
      </c>
      <c r="B6942" s="1" t="s">
        <v>17078</v>
      </c>
      <c r="C6942" s="3">
        <v>0.695890410958904</v>
      </c>
      <c r="D6942" s="4">
        <v>43983</v>
      </c>
      <c r="E6942" s="3">
        <v>0.4411332812</v>
      </c>
      <c r="F6942" s="5" t="s">
        <v>17079</v>
      </c>
      <c r="G6942" s="5">
        <v>255</v>
      </c>
      <c r="H6942" s="5" t="s">
        <v>60</v>
      </c>
      <c r="I6942" s="3">
        <v>7.22655528037554</v>
      </c>
      <c r="J6942" s="3">
        <v>47.718253968254</v>
      </c>
      <c r="K6942" s="3">
        <v>2.94921389785995</v>
      </c>
      <c r="L6942" s="3">
        <v>40.3643336529243</v>
      </c>
      <c r="M6942" s="3">
        <v>2.38599463504163</v>
      </c>
      <c r="N6942" s="3">
        <v>48.269040553907</v>
      </c>
      <c r="O6942" s="3">
        <v>11.2824644186135</v>
      </c>
      <c r="P6942" s="3">
        <v>48.6815415821501</v>
      </c>
      <c r="Q6942" s="3">
        <v>14.2924686274896</v>
      </c>
      <c r="R6942" s="3">
        <v>47.8534031413613</v>
      </c>
      <c r="S6942" s="3"/>
      <c r="T6942" s="3"/>
      <c r="U6942" s="3"/>
      <c r="V6942" s="3"/>
      <c r="W6942" s="3"/>
      <c r="X6942" s="3"/>
      <c r="Y6942" s="3"/>
      <c r="Z6942" s="3"/>
      <c r="AA6942" s="3">
        <v>0.139833824835168</v>
      </c>
      <c r="AB6942" s="3">
        <v>0.210182454135151</v>
      </c>
      <c r="AC6942" s="3">
        <v>-6.30877438408331</v>
      </c>
      <c r="AD6942" s="3"/>
      <c r="AE6942" s="5">
        <v>1</v>
      </c>
      <c r="AF6942" s="3">
        <v>1.2814526880925</v>
      </c>
      <c r="AG6942" s="3"/>
      <c r="AH6942" s="3"/>
      <c r="AI6942" s="3"/>
      <c r="AJ6942" s="3"/>
      <c r="AK6942" s="3"/>
      <c r="AL6942" s="3"/>
      <c r="AM6942" s="3"/>
      <c r="AN6942" s="5" t="s">
        <v>46</v>
      </c>
      <c r="AO6942" s="1"/>
      <c r="AP6942" s="1"/>
      <c r="AQ6942" s="1"/>
    </row>
    <row r="6943" spans="1:43">
      <c r="A6943" s="1" t="s">
        <v>17080</v>
      </c>
      <c r="B6943" s="1" t="s">
        <v>17081</v>
      </c>
      <c r="C6943" s="3">
        <v>1.05753424657534</v>
      </c>
      <c r="D6943" s="4">
        <v>43851</v>
      </c>
      <c r="E6943" s="3">
        <v>1.2337330727</v>
      </c>
      <c r="F6943" s="5" t="s">
        <v>10249</v>
      </c>
      <c r="G6943" s="5">
        <v>387</v>
      </c>
      <c r="H6943" s="5" t="s">
        <v>60</v>
      </c>
      <c r="I6943" s="3">
        <v>-6.25181950509462</v>
      </c>
      <c r="J6943" s="3">
        <v>93.4523809523809</v>
      </c>
      <c r="K6943" s="3">
        <v>-0.00776276975624817</v>
      </c>
      <c r="L6943" s="3">
        <v>87.7277085330777</v>
      </c>
      <c r="M6943" s="3">
        <v>-7.13049747656813</v>
      </c>
      <c r="N6943" s="3">
        <v>94.2631058358061</v>
      </c>
      <c r="O6943" s="3">
        <v>-5.01437947054052</v>
      </c>
      <c r="P6943" s="3">
        <v>88.7423935091278</v>
      </c>
      <c r="Q6943" s="3">
        <v>-6.85515944753778</v>
      </c>
      <c r="R6943" s="3">
        <v>87.7486910994764</v>
      </c>
      <c r="S6943" s="3">
        <v>29.4442769570897</v>
      </c>
      <c r="T6943" s="3">
        <v>58.5748792270531</v>
      </c>
      <c r="U6943" s="3"/>
      <c r="V6943" s="3"/>
      <c r="W6943" s="3"/>
      <c r="X6943" s="3"/>
      <c r="Y6943" s="3"/>
      <c r="Z6943" s="3"/>
      <c r="AA6943" s="3">
        <v>0.108489647636844</v>
      </c>
      <c r="AB6943" s="3">
        <v>0.187759733891157</v>
      </c>
      <c r="AC6943" s="3">
        <v>-17.6338320505059</v>
      </c>
      <c r="AD6943" s="3"/>
      <c r="AE6943" s="5">
        <v>2</v>
      </c>
      <c r="AF6943" s="3">
        <v>2.61863625472386</v>
      </c>
      <c r="AG6943" s="3"/>
      <c r="AH6943" s="3"/>
      <c r="AI6943" s="3"/>
      <c r="AJ6943" s="3"/>
      <c r="AK6943" s="3"/>
      <c r="AL6943" s="3"/>
      <c r="AM6943" s="3"/>
      <c r="AN6943" s="5" t="s">
        <v>46</v>
      </c>
      <c r="AO6943" s="1"/>
      <c r="AP6943" s="1"/>
      <c r="AQ6943" s="1"/>
    </row>
    <row r="6944" spans="1:43">
      <c r="A6944" s="1" t="s">
        <v>17082</v>
      </c>
      <c r="B6944" s="1" t="s">
        <v>17083</v>
      </c>
      <c r="C6944" s="3">
        <v>1.37808219178082</v>
      </c>
      <c r="D6944" s="4">
        <v>43734</v>
      </c>
      <c r="E6944" s="3">
        <v>5.5451020702</v>
      </c>
      <c r="F6944" s="5" t="s">
        <v>10257</v>
      </c>
      <c r="G6944" s="5">
        <v>504</v>
      </c>
      <c r="H6944" s="5" t="s">
        <v>60</v>
      </c>
      <c r="I6944" s="3">
        <v>1.53169860567347</v>
      </c>
      <c r="J6944" s="3">
        <v>73.2142857142857</v>
      </c>
      <c r="K6944" s="3">
        <v>-0.558358560376722</v>
      </c>
      <c r="L6944" s="3">
        <v>94.1514860977948</v>
      </c>
      <c r="M6944" s="3">
        <v>-3.77555005858613</v>
      </c>
      <c r="N6944" s="3">
        <v>86.7457962413452</v>
      </c>
      <c r="O6944" s="3">
        <v>0.189779042971392</v>
      </c>
      <c r="P6944" s="3">
        <v>80.4259634888438</v>
      </c>
      <c r="Q6944" s="3">
        <v>-2.86502825601262</v>
      </c>
      <c r="R6944" s="3">
        <v>79.3717277486911</v>
      </c>
      <c r="S6944" s="3">
        <v>18.7213878403341</v>
      </c>
      <c r="T6944" s="3">
        <v>79.1062801932367</v>
      </c>
      <c r="U6944" s="3"/>
      <c r="V6944" s="3"/>
      <c r="W6944" s="3"/>
      <c r="X6944" s="3"/>
      <c r="Y6944" s="3"/>
      <c r="Z6944" s="3"/>
      <c r="AA6944" s="3">
        <v>0.0825988346488827</v>
      </c>
      <c r="AB6944" s="3">
        <v>0.255571536746002</v>
      </c>
      <c r="AC6944" s="3">
        <v>-19.9956921309592</v>
      </c>
      <c r="AD6944" s="3"/>
      <c r="AE6944" s="5">
        <v>2</v>
      </c>
      <c r="AF6944" s="3">
        <v>2.82142477477237</v>
      </c>
      <c r="AG6944" s="3">
        <v>31.5442913794187</v>
      </c>
      <c r="AH6944" s="3"/>
      <c r="AI6944" s="3"/>
      <c r="AJ6944" s="3"/>
      <c r="AK6944" s="3"/>
      <c r="AL6944" s="3"/>
      <c r="AM6944" s="3"/>
      <c r="AN6944" s="5" t="s">
        <v>46</v>
      </c>
      <c r="AO6944" s="1"/>
      <c r="AP6944" s="1"/>
      <c r="AQ6944" s="1"/>
    </row>
    <row r="6945" spans="1:43">
      <c r="A6945" s="1" t="s">
        <v>17084</v>
      </c>
      <c r="B6945" s="1" t="s">
        <v>17085</v>
      </c>
      <c r="C6945" s="3">
        <v>1.18630136986301</v>
      </c>
      <c r="D6945" s="4">
        <v>43804</v>
      </c>
      <c r="E6945" s="3">
        <v>0.5290573072</v>
      </c>
      <c r="F6945" s="5" t="s">
        <v>10257</v>
      </c>
      <c r="G6945" s="5">
        <v>434</v>
      </c>
      <c r="H6945" s="5" t="s">
        <v>60</v>
      </c>
      <c r="I6945" s="3">
        <v>9.28505817513778</v>
      </c>
      <c r="J6945" s="3">
        <v>27.3809523809524</v>
      </c>
      <c r="K6945" s="3">
        <v>1.76051318602993</v>
      </c>
      <c r="L6945" s="3">
        <v>58.6768935762224</v>
      </c>
      <c r="M6945" s="3">
        <v>4.37166459536516</v>
      </c>
      <c r="N6945" s="3">
        <v>24.431256181998</v>
      </c>
      <c r="O6945" s="3">
        <v>10.2811679283176</v>
      </c>
      <c r="P6945" s="3">
        <v>51.3184584178499</v>
      </c>
      <c r="Q6945" s="3">
        <v>19.0146715571857</v>
      </c>
      <c r="R6945" s="3">
        <v>37.3821989528796</v>
      </c>
      <c r="S6945" s="3">
        <v>45.7878076176861</v>
      </c>
      <c r="T6945" s="3">
        <v>41.304347826087</v>
      </c>
      <c r="U6945" s="3"/>
      <c r="V6945" s="3"/>
      <c r="W6945" s="3"/>
      <c r="X6945" s="3"/>
      <c r="Y6945" s="3"/>
      <c r="Z6945" s="3"/>
      <c r="AA6945" s="3">
        <v>0.211375367924207</v>
      </c>
      <c r="AB6945" s="3">
        <v>0.252622530287714</v>
      </c>
      <c r="AC6945" s="3">
        <v>-16.7026570275091</v>
      </c>
      <c r="AD6945" s="3"/>
      <c r="AE6945" s="5">
        <v>1</v>
      </c>
      <c r="AF6945" s="3">
        <v>2.35265880138607</v>
      </c>
      <c r="AG6945" s="3">
        <v>30.4844411390742</v>
      </c>
      <c r="AH6945" s="3"/>
      <c r="AI6945" s="3"/>
      <c r="AJ6945" s="3"/>
      <c r="AK6945" s="3"/>
      <c r="AL6945" s="3"/>
      <c r="AM6945" s="3"/>
      <c r="AN6945" s="5" t="s">
        <v>46</v>
      </c>
      <c r="AO6945" s="1"/>
      <c r="AP6945" s="1"/>
      <c r="AQ6945" s="1"/>
    </row>
    <row r="6946" spans="1:43">
      <c r="A6946" s="1" t="s">
        <v>17086</v>
      </c>
      <c r="B6946" s="1" t="s">
        <v>17087</v>
      </c>
      <c r="C6946" s="3">
        <v>1.49041095890411</v>
      </c>
      <c r="D6946" s="4">
        <v>43693</v>
      </c>
      <c r="E6946" s="3">
        <v>27.7516358893</v>
      </c>
      <c r="F6946" s="5" t="s">
        <v>6587</v>
      </c>
      <c r="G6946" s="5">
        <v>545</v>
      </c>
      <c r="H6946" s="5" t="s">
        <v>60</v>
      </c>
      <c r="I6946" s="3">
        <v>-4.26263977826627</v>
      </c>
      <c r="J6946" s="3">
        <v>90.4761904761905</v>
      </c>
      <c r="K6946" s="3">
        <v>2.18300520248904</v>
      </c>
      <c r="L6946" s="3">
        <v>51.7737296260786</v>
      </c>
      <c r="M6946" s="3">
        <v>-4.41793893129771</v>
      </c>
      <c r="N6946" s="3">
        <v>89.3175074183976</v>
      </c>
      <c r="O6946" s="3">
        <v>-14.054054054054</v>
      </c>
      <c r="P6946" s="3">
        <v>98.7829614604462</v>
      </c>
      <c r="Q6946" s="3">
        <v>-21.6626261046375</v>
      </c>
      <c r="R6946" s="3">
        <v>99.4764397905759</v>
      </c>
      <c r="S6946" s="3">
        <v>-8.8203167667941</v>
      </c>
      <c r="T6946" s="3">
        <v>98.1884057971015</v>
      </c>
      <c r="U6946" s="3"/>
      <c r="V6946" s="3"/>
      <c r="W6946" s="3"/>
      <c r="X6946" s="3"/>
      <c r="Y6946" s="3"/>
      <c r="Z6946" s="3"/>
      <c r="AA6946" s="3">
        <v>-0.0414037481881575</v>
      </c>
      <c r="AB6946" s="3">
        <v>-0.00136892100510496</v>
      </c>
      <c r="AC6946" s="3">
        <v>-29.7085120302391</v>
      </c>
      <c r="AD6946" s="3"/>
      <c r="AE6946" s="5">
        <v>3</v>
      </c>
      <c r="AF6946" s="3">
        <v>0.237922923984025</v>
      </c>
      <c r="AG6946" s="3">
        <v>-7.20105934000947</v>
      </c>
      <c r="AH6946" s="3"/>
      <c r="AI6946" s="3"/>
      <c r="AJ6946" s="3"/>
      <c r="AK6946" s="3"/>
      <c r="AL6946" s="3"/>
      <c r="AM6946" s="3"/>
      <c r="AN6946" s="5" t="s">
        <v>46</v>
      </c>
      <c r="AO6946" s="1"/>
      <c r="AP6946" s="1"/>
      <c r="AQ6946" s="1"/>
    </row>
    <row r="6947" spans="1:43">
      <c r="A6947" s="1" t="s">
        <v>17088</v>
      </c>
      <c r="B6947" s="1" t="s">
        <v>17089</v>
      </c>
      <c r="C6947" s="3">
        <v>0.895890410958904</v>
      </c>
      <c r="D6947" s="4">
        <v>43910</v>
      </c>
      <c r="E6947" s="3">
        <v>0.3410598902</v>
      </c>
      <c r="F6947" s="5" t="s">
        <v>10973</v>
      </c>
      <c r="G6947" s="5">
        <v>328</v>
      </c>
      <c r="H6947" s="5" t="s">
        <v>60</v>
      </c>
      <c r="I6947" s="3">
        <v>-1.15086314736052</v>
      </c>
      <c r="J6947" s="3">
        <v>83.531746031746</v>
      </c>
      <c r="K6947" s="3">
        <v>1.57682749164453</v>
      </c>
      <c r="L6947" s="3">
        <v>62.2243528283797</v>
      </c>
      <c r="M6947" s="3">
        <v>-1.48769946808511</v>
      </c>
      <c r="N6947" s="3">
        <v>72.700296735905</v>
      </c>
      <c r="O6947" s="3">
        <v>-4.05536668285576</v>
      </c>
      <c r="P6947" s="3">
        <v>86.6125760649087</v>
      </c>
      <c r="Q6947" s="3">
        <v>-1.64301717699776</v>
      </c>
      <c r="R6947" s="3">
        <v>77.1727748691099</v>
      </c>
      <c r="S6947" s="3"/>
      <c r="T6947" s="3"/>
      <c r="U6947" s="3"/>
      <c r="V6947" s="3"/>
      <c r="W6947" s="3"/>
      <c r="X6947" s="3"/>
      <c r="Y6947" s="3"/>
      <c r="Z6947" s="3"/>
      <c r="AA6947" s="3">
        <v>0.145824882769853</v>
      </c>
      <c r="AB6947" s="3">
        <v>0.244792249068988</v>
      </c>
      <c r="AC6947" s="3">
        <v>-10.834169303187</v>
      </c>
      <c r="AD6947" s="3"/>
      <c r="AE6947" s="5">
        <v>2</v>
      </c>
      <c r="AF6947" s="3">
        <v>1.52448440064367</v>
      </c>
      <c r="AG6947" s="3"/>
      <c r="AH6947" s="3"/>
      <c r="AI6947" s="3"/>
      <c r="AJ6947" s="3"/>
      <c r="AK6947" s="3"/>
      <c r="AL6947" s="3"/>
      <c r="AM6947" s="3"/>
      <c r="AN6947" s="5" t="s">
        <v>46</v>
      </c>
      <c r="AO6947" s="1"/>
      <c r="AP6947" s="1"/>
      <c r="AQ6947" s="1"/>
    </row>
    <row r="6948" spans="1:43">
      <c r="A6948" s="1" t="s">
        <v>17090</v>
      </c>
      <c r="B6948" s="1" t="s">
        <v>17091</v>
      </c>
      <c r="C6948" s="3">
        <v>1.39452054794521</v>
      </c>
      <c r="D6948" s="4">
        <v>43728</v>
      </c>
      <c r="E6948" s="3">
        <v>49.3136058831</v>
      </c>
      <c r="F6948" s="5" t="s">
        <v>10236</v>
      </c>
      <c r="G6948" s="5">
        <v>510</v>
      </c>
      <c r="H6948" s="5" t="s">
        <v>60</v>
      </c>
      <c r="I6948" s="3">
        <v>2.97067532715638</v>
      </c>
      <c r="J6948" s="3">
        <v>66.468253968254</v>
      </c>
      <c r="K6948" s="3">
        <v>2.39361702127661</v>
      </c>
      <c r="L6948" s="3">
        <v>47.9386385426654</v>
      </c>
      <c r="M6948" s="3">
        <v>-2.66365688487583</v>
      </c>
      <c r="N6948" s="3">
        <v>82.6904055390702</v>
      </c>
      <c r="O6948" s="3">
        <v>6.45862137072883</v>
      </c>
      <c r="P6948" s="3">
        <v>59.8377281947262</v>
      </c>
      <c r="Q6948" s="3">
        <v>5.2734375</v>
      </c>
      <c r="R6948" s="3">
        <v>64.2931937172775</v>
      </c>
      <c r="S6948" s="3">
        <v>20.6896551724138</v>
      </c>
      <c r="T6948" s="3">
        <v>75.9661835748792</v>
      </c>
      <c r="U6948" s="3"/>
      <c r="V6948" s="3"/>
      <c r="W6948" s="3"/>
      <c r="X6948" s="3"/>
      <c r="Y6948" s="3"/>
      <c r="Z6948" s="3"/>
      <c r="AA6948" s="3">
        <v>0.0976518973254838</v>
      </c>
      <c r="AB6948" s="3">
        <v>0.0342192766196705</v>
      </c>
      <c r="AC6948" s="3">
        <v>-15.89</v>
      </c>
      <c r="AD6948" s="3"/>
      <c r="AE6948" s="5">
        <v>3</v>
      </c>
      <c r="AF6948" s="3">
        <v>0.769302858868017</v>
      </c>
      <c r="AG6948" s="3">
        <v>9.07258378798628</v>
      </c>
      <c r="AH6948" s="3"/>
      <c r="AI6948" s="3"/>
      <c r="AJ6948" s="3"/>
      <c r="AK6948" s="3"/>
      <c r="AL6948" s="3"/>
      <c r="AM6948" s="3"/>
      <c r="AN6948" s="5" t="s">
        <v>46</v>
      </c>
      <c r="AO6948" s="1"/>
      <c r="AP6948" s="1"/>
      <c r="AQ6948" s="1"/>
    </row>
    <row r="6949" spans="1:43">
      <c r="A6949" s="1" t="s">
        <v>17092</v>
      </c>
      <c r="B6949" s="1" t="s">
        <v>17093</v>
      </c>
      <c r="C6949" s="3">
        <v>0.0547945205479452</v>
      </c>
      <c r="D6949" s="4">
        <v>44217</v>
      </c>
      <c r="E6949" s="3">
        <v>5.24507</v>
      </c>
      <c r="F6949" s="5" t="s">
        <v>17094</v>
      </c>
      <c r="G6949" s="5">
        <v>21</v>
      </c>
      <c r="H6949" s="5" t="s">
        <v>60</v>
      </c>
      <c r="I6949" s="3">
        <v>0.839999999999996</v>
      </c>
      <c r="J6949" s="3"/>
      <c r="K6949" s="3">
        <v>1.47931971419945</v>
      </c>
      <c r="L6949" s="3">
        <v>63.8542665388303</v>
      </c>
      <c r="M6949" s="3">
        <v>0.839999999999996</v>
      </c>
      <c r="N6949" s="3"/>
      <c r="O6949" s="3"/>
      <c r="P6949" s="3"/>
      <c r="Q6949" s="3"/>
      <c r="R6949" s="3"/>
      <c r="S6949" s="3"/>
      <c r="T6949" s="3"/>
      <c r="U6949" s="3"/>
      <c r="V6949" s="3"/>
      <c r="W6949" s="3"/>
      <c r="X6949" s="3"/>
      <c r="Y6949" s="3"/>
      <c r="Z6949" s="3"/>
      <c r="AA6949" s="3">
        <v>0.234488691627118</v>
      </c>
      <c r="AB6949" s="3">
        <v>0.701659744406575</v>
      </c>
      <c r="AC6949" s="3">
        <v>-0.699510342760058</v>
      </c>
      <c r="AD6949" s="3"/>
      <c r="AE6949" s="5"/>
      <c r="AF6949" s="3"/>
      <c r="AG6949" s="3"/>
      <c r="AH6949" s="3"/>
      <c r="AI6949" s="3"/>
      <c r="AJ6949" s="3"/>
      <c r="AK6949" s="3"/>
      <c r="AL6949" s="3"/>
      <c r="AM6949" s="3"/>
      <c r="AN6949" s="5" t="s">
        <v>1266</v>
      </c>
      <c r="AO6949" s="1"/>
      <c r="AP6949" s="1"/>
      <c r="AQ6949" s="1"/>
    </row>
    <row r="6950" spans="1:43">
      <c r="A6950" s="1" t="s">
        <v>17095</v>
      </c>
      <c r="B6950" s="1" t="s">
        <v>17096</v>
      </c>
      <c r="C6950" s="3">
        <v>0.115068493150685</v>
      </c>
      <c r="D6950" s="4">
        <v>44195</v>
      </c>
      <c r="E6950" s="3">
        <v>9.0437863423</v>
      </c>
      <c r="F6950" s="5" t="s">
        <v>13940</v>
      </c>
      <c r="G6950" s="5">
        <v>43</v>
      </c>
      <c r="H6950" s="5" t="s">
        <v>60</v>
      </c>
      <c r="I6950" s="3">
        <v>0.399840063974411</v>
      </c>
      <c r="J6950" s="3">
        <v>80.0595238095238</v>
      </c>
      <c r="K6950" s="3">
        <v>1.39309509388249</v>
      </c>
      <c r="L6950" s="3">
        <v>65.1006711409396</v>
      </c>
      <c r="M6950" s="3">
        <v>-0.268096514745323</v>
      </c>
      <c r="N6950" s="3">
        <v>63.1058358061325</v>
      </c>
      <c r="O6950" s="3"/>
      <c r="P6950" s="3"/>
      <c r="Q6950" s="3"/>
      <c r="R6950" s="3"/>
      <c r="S6950" s="3"/>
      <c r="T6950" s="3"/>
      <c r="U6950" s="3"/>
      <c r="V6950" s="3"/>
      <c r="W6950" s="3"/>
      <c r="X6950" s="3"/>
      <c r="Y6950" s="3"/>
      <c r="Z6950" s="3"/>
      <c r="AA6950" s="3">
        <v>-0.15414374855267</v>
      </c>
      <c r="AB6950" s="3">
        <v>-0.203931487568865</v>
      </c>
      <c r="AC6950" s="3">
        <v>-7.50524508868968</v>
      </c>
      <c r="AD6950" s="3"/>
      <c r="AE6950" s="5">
        <v>1</v>
      </c>
      <c r="AF6950" s="3">
        <v>-2.10915633746501</v>
      </c>
      <c r="AG6950" s="3"/>
      <c r="AH6950" s="3"/>
      <c r="AI6950" s="3"/>
      <c r="AJ6950" s="3"/>
      <c r="AK6950" s="3"/>
      <c r="AL6950" s="3"/>
      <c r="AM6950" s="3"/>
      <c r="AN6950" s="5" t="s">
        <v>46</v>
      </c>
      <c r="AO6950" s="1"/>
      <c r="AP6950" s="1"/>
      <c r="AQ6950" s="1"/>
    </row>
    <row r="6951" spans="1:43">
      <c r="A6951" s="1" t="s">
        <v>17097</v>
      </c>
      <c r="B6951" s="1" t="s">
        <v>17098</v>
      </c>
      <c r="C6951" s="3">
        <v>0.83013698630137</v>
      </c>
      <c r="D6951" s="4">
        <v>43934</v>
      </c>
      <c r="E6951" s="3">
        <v>4.9388211099</v>
      </c>
      <c r="F6951" s="5" t="s">
        <v>9907</v>
      </c>
      <c r="G6951" s="5">
        <v>304</v>
      </c>
      <c r="H6951" s="5" t="s">
        <v>60</v>
      </c>
      <c r="I6951" s="3">
        <v>9.24014274523455</v>
      </c>
      <c r="J6951" s="3">
        <v>27.8769841269841</v>
      </c>
      <c r="K6951" s="3">
        <v>3.75483614959822</v>
      </c>
      <c r="L6951" s="3">
        <v>16.3950143815916</v>
      </c>
      <c r="M6951" s="3">
        <v>3.62291319209365</v>
      </c>
      <c r="N6951" s="3">
        <v>35.1137487636004</v>
      </c>
      <c r="O6951" s="3">
        <v>16.0158994268811</v>
      </c>
      <c r="P6951" s="3">
        <v>24.6450304259635</v>
      </c>
      <c r="Q6951" s="3">
        <v>25.3831245379528</v>
      </c>
      <c r="R6951" s="3">
        <v>13.717277486911</v>
      </c>
      <c r="S6951" s="3"/>
      <c r="T6951" s="3"/>
      <c r="U6951" s="3"/>
      <c r="V6951" s="3"/>
      <c r="W6951" s="3"/>
      <c r="X6951" s="3"/>
      <c r="Y6951" s="3"/>
      <c r="Z6951" s="3"/>
      <c r="AA6951" s="3">
        <v>0.407125502893897</v>
      </c>
      <c r="AB6951" s="3">
        <v>0.880978729672763</v>
      </c>
      <c r="AC6951" s="3">
        <v>-5.42557887555679</v>
      </c>
      <c r="AD6951" s="3"/>
      <c r="AE6951" s="5">
        <v>1</v>
      </c>
      <c r="AF6951" s="3">
        <v>4.79409232328536</v>
      </c>
      <c r="AG6951" s="3"/>
      <c r="AH6951" s="3"/>
      <c r="AI6951" s="3"/>
      <c r="AJ6951" s="3"/>
      <c r="AK6951" s="3"/>
      <c r="AL6951" s="3"/>
      <c r="AM6951" s="3"/>
      <c r="AN6951" s="5" t="s">
        <v>46</v>
      </c>
      <c r="AO6951" s="1"/>
      <c r="AP6951" s="1"/>
      <c r="AQ6951" s="1"/>
    </row>
    <row r="6952" spans="1:43">
      <c r="A6952" s="1" t="s">
        <v>17099</v>
      </c>
      <c r="B6952" s="1" t="s">
        <v>17100</v>
      </c>
      <c r="C6952" s="3">
        <v>0.906849315068493</v>
      </c>
      <c r="D6952" s="4">
        <v>43906</v>
      </c>
      <c r="E6952" s="3">
        <v>1.4063767615</v>
      </c>
      <c r="F6952" s="5" t="s">
        <v>10249</v>
      </c>
      <c r="G6952" s="5">
        <v>332</v>
      </c>
      <c r="H6952" s="5" t="s">
        <v>60</v>
      </c>
      <c r="I6952" s="3">
        <v>15.2044015855174</v>
      </c>
      <c r="J6952" s="3">
        <v>1.48809523809524</v>
      </c>
      <c r="K6952" s="3">
        <v>5.58477471127257</v>
      </c>
      <c r="L6952" s="3">
        <v>1.34228187919463</v>
      </c>
      <c r="M6952" s="3">
        <v>8.79378736242248</v>
      </c>
      <c r="N6952" s="3">
        <v>4.648862512364</v>
      </c>
      <c r="O6952" s="3">
        <v>25.4461122205759</v>
      </c>
      <c r="P6952" s="3">
        <v>3.14401622718053</v>
      </c>
      <c r="Q6952" s="3">
        <v>22.0189234914468</v>
      </c>
      <c r="R6952" s="3">
        <v>23.455497382199</v>
      </c>
      <c r="S6952" s="3"/>
      <c r="T6952" s="3"/>
      <c r="U6952" s="3"/>
      <c r="V6952" s="3"/>
      <c r="W6952" s="3"/>
      <c r="X6952" s="3"/>
      <c r="Y6952" s="3"/>
      <c r="Z6952" s="3"/>
      <c r="AA6952" s="3">
        <v>0.368435298564449</v>
      </c>
      <c r="AB6952" s="3">
        <v>0.696662921061342</v>
      </c>
      <c r="AC6952" s="3">
        <v>-13.3922090491169</v>
      </c>
      <c r="AD6952" s="3"/>
      <c r="AE6952" s="5">
        <v>2</v>
      </c>
      <c r="AF6952" s="3">
        <v>5.70267752921587</v>
      </c>
      <c r="AG6952" s="3"/>
      <c r="AH6952" s="3"/>
      <c r="AI6952" s="3"/>
      <c r="AJ6952" s="3"/>
      <c r="AK6952" s="3"/>
      <c r="AL6952" s="3"/>
      <c r="AM6952" s="3"/>
      <c r="AN6952" s="5" t="s">
        <v>46</v>
      </c>
      <c r="AO6952" s="1"/>
      <c r="AP6952" s="1"/>
      <c r="AQ6952" s="1"/>
    </row>
    <row r="6953" spans="1:43">
      <c r="A6953" s="1" t="s">
        <v>17101</v>
      </c>
      <c r="B6953" s="1" t="s">
        <v>17102</v>
      </c>
      <c r="C6953" s="3">
        <v>0.8</v>
      </c>
      <c r="D6953" s="4">
        <v>43945</v>
      </c>
      <c r="E6953" s="3">
        <v>1.266183632</v>
      </c>
      <c r="F6953" s="5" t="s">
        <v>10257</v>
      </c>
      <c r="G6953" s="5">
        <v>293</v>
      </c>
      <c r="H6953" s="5" t="s">
        <v>60</v>
      </c>
      <c r="I6953" s="3">
        <v>9.30688753269397</v>
      </c>
      <c r="J6953" s="3">
        <v>26.984126984127</v>
      </c>
      <c r="K6953" s="3">
        <v>3.52301658294914</v>
      </c>
      <c r="L6953" s="3">
        <v>24.5445829338447</v>
      </c>
      <c r="M6953" s="3">
        <v>5.64567095007373</v>
      </c>
      <c r="N6953" s="3">
        <v>14.6389713155292</v>
      </c>
      <c r="O6953" s="3">
        <v>14.794750495956</v>
      </c>
      <c r="P6953" s="3">
        <v>33.1643002028398</v>
      </c>
      <c r="Q6953" s="3">
        <v>8.65169350761897</v>
      </c>
      <c r="R6953" s="3">
        <v>57.3821989528796</v>
      </c>
      <c r="S6953" s="3"/>
      <c r="T6953" s="3"/>
      <c r="U6953" s="3"/>
      <c r="V6953" s="3"/>
      <c r="W6953" s="3"/>
      <c r="X6953" s="3"/>
      <c r="Y6953" s="3"/>
      <c r="Z6953" s="3"/>
      <c r="AA6953" s="3">
        <v>0.2520131337275</v>
      </c>
      <c r="AB6953" s="3">
        <v>0.442042555899137</v>
      </c>
      <c r="AC6953" s="3">
        <v>-15.3423705248523</v>
      </c>
      <c r="AD6953" s="3"/>
      <c r="AE6953" s="5">
        <v>2</v>
      </c>
      <c r="AF6953" s="3">
        <v>4.22470289293941</v>
      </c>
      <c r="AG6953" s="3"/>
      <c r="AH6953" s="3"/>
      <c r="AI6953" s="3"/>
      <c r="AJ6953" s="3"/>
      <c r="AK6953" s="3"/>
      <c r="AL6953" s="3"/>
      <c r="AM6953" s="3"/>
      <c r="AN6953" s="5" t="s">
        <v>46</v>
      </c>
      <c r="AO6953" s="1"/>
      <c r="AP6953" s="1"/>
      <c r="AQ6953" s="1"/>
    </row>
    <row r="6954" spans="1:43">
      <c r="A6954" s="1" t="s">
        <v>17103</v>
      </c>
      <c r="B6954" s="1" t="s">
        <v>17104</v>
      </c>
      <c r="C6954" s="3">
        <v>1.13424657534247</v>
      </c>
      <c r="D6954" s="4">
        <v>43823</v>
      </c>
      <c r="E6954" s="3">
        <v>6.0535610275</v>
      </c>
      <c r="F6954" s="5" t="s">
        <v>8497</v>
      </c>
      <c r="G6954" s="5">
        <v>415</v>
      </c>
      <c r="H6954" s="5" t="s">
        <v>60</v>
      </c>
      <c r="I6954" s="3">
        <v>-0.342157392400507</v>
      </c>
      <c r="J6954" s="3">
        <v>81.6468253968254</v>
      </c>
      <c r="K6954" s="3">
        <v>0.682252342399715</v>
      </c>
      <c r="L6954" s="3">
        <v>78.3317353787152</v>
      </c>
      <c r="M6954" s="3">
        <v>-3.32780155472094</v>
      </c>
      <c r="N6954" s="3">
        <v>85.3610286844708</v>
      </c>
      <c r="O6954" s="3">
        <v>-6.5439500126657</v>
      </c>
      <c r="P6954" s="3">
        <v>93.1034482758621</v>
      </c>
      <c r="Q6954" s="3">
        <v>-12.8092011974161</v>
      </c>
      <c r="R6954" s="3">
        <v>95.0785340314136</v>
      </c>
      <c r="S6954" s="3">
        <v>-0.77102384794692</v>
      </c>
      <c r="T6954" s="3">
        <v>94.5652173913043</v>
      </c>
      <c r="U6954" s="3"/>
      <c r="V6954" s="3"/>
      <c r="W6954" s="3"/>
      <c r="X6954" s="3"/>
      <c r="Y6954" s="3"/>
      <c r="Z6954" s="3"/>
      <c r="AA6954" s="3">
        <v>-0.00807062055653815</v>
      </c>
      <c r="AB6954" s="3">
        <v>0.0567818309225756</v>
      </c>
      <c r="AC6954" s="3">
        <v>-23.2092954846301</v>
      </c>
      <c r="AD6954" s="3"/>
      <c r="AE6954" s="5">
        <v>3</v>
      </c>
      <c r="AF6954" s="3">
        <v>1.01666260447847</v>
      </c>
      <c r="AG6954" s="3">
        <v>9.73544668776722</v>
      </c>
      <c r="AH6954" s="3"/>
      <c r="AI6954" s="3"/>
      <c r="AJ6954" s="3"/>
      <c r="AK6954" s="3"/>
      <c r="AL6954" s="3"/>
      <c r="AM6954" s="3"/>
      <c r="AN6954" s="5" t="s">
        <v>46</v>
      </c>
      <c r="AO6954" s="1"/>
      <c r="AP6954" s="1"/>
      <c r="AQ6954" s="1"/>
    </row>
    <row r="6955" spans="1:43">
      <c r="A6955" s="1" t="s">
        <v>17105</v>
      </c>
      <c r="B6955" s="1" t="s">
        <v>17106</v>
      </c>
      <c r="C6955" s="3">
        <v>1.26575342465753</v>
      </c>
      <c r="D6955" s="4">
        <v>43775</v>
      </c>
      <c r="E6955" s="3">
        <v>6.0523083224</v>
      </c>
      <c r="F6955" s="5" t="s">
        <v>591</v>
      </c>
      <c r="G6955" s="5">
        <v>463</v>
      </c>
      <c r="H6955" s="5" t="s">
        <v>60</v>
      </c>
      <c r="I6955" s="3">
        <v>3.06790175915697</v>
      </c>
      <c r="J6955" s="3">
        <v>65.8730158730159</v>
      </c>
      <c r="K6955" s="3">
        <v>1.76204061084076</v>
      </c>
      <c r="L6955" s="3">
        <v>58.5810162991371</v>
      </c>
      <c r="M6955" s="3">
        <v>-2.37462770667309</v>
      </c>
      <c r="N6955" s="3">
        <v>79.5252225519288</v>
      </c>
      <c r="O6955" s="3">
        <v>5.65380259604497</v>
      </c>
      <c r="P6955" s="3">
        <v>62.3732251521298</v>
      </c>
      <c r="Q6955" s="3">
        <v>12.6404755270735</v>
      </c>
      <c r="R6955" s="3">
        <v>50.5759162303665</v>
      </c>
      <c r="S6955" s="3">
        <v>30.031092527072</v>
      </c>
      <c r="T6955" s="3">
        <v>57.7294685990338</v>
      </c>
      <c r="U6955" s="3"/>
      <c r="V6955" s="3"/>
      <c r="W6955" s="3"/>
      <c r="X6955" s="3"/>
      <c r="Y6955" s="3"/>
      <c r="Z6955" s="3"/>
      <c r="AA6955" s="3">
        <v>0.167431163582221</v>
      </c>
      <c r="AB6955" s="3">
        <v>0.140789746312638</v>
      </c>
      <c r="AC6955" s="3">
        <v>-15.420920824504</v>
      </c>
      <c r="AD6955" s="3"/>
      <c r="AE6955" s="5">
        <v>3</v>
      </c>
      <c r="AF6955" s="3">
        <v>1.50164742586441</v>
      </c>
      <c r="AG6955" s="3">
        <v>12.8706047719669</v>
      </c>
      <c r="AH6955" s="3"/>
      <c r="AI6955" s="3"/>
      <c r="AJ6955" s="3"/>
      <c r="AK6955" s="3"/>
      <c r="AL6955" s="3"/>
      <c r="AM6955" s="3"/>
      <c r="AN6955" s="5" t="s">
        <v>46</v>
      </c>
      <c r="AO6955" s="1"/>
      <c r="AP6955" s="1"/>
      <c r="AQ6955" s="1"/>
    </row>
    <row r="6956" spans="1:43">
      <c r="A6956" s="1" t="s">
        <v>17107</v>
      </c>
      <c r="B6956" s="1" t="s">
        <v>17108</v>
      </c>
      <c r="C6956" s="3">
        <v>0.0547945205479452</v>
      </c>
      <c r="D6956" s="4">
        <v>44217</v>
      </c>
      <c r="E6956" s="3">
        <v>11.8674998669</v>
      </c>
      <c r="F6956" s="5" t="s">
        <v>6590</v>
      </c>
      <c r="G6956" s="5">
        <v>21</v>
      </c>
      <c r="H6956" s="5" t="s">
        <v>60</v>
      </c>
      <c r="I6956" s="3">
        <v>-1.61</v>
      </c>
      <c r="J6956" s="3"/>
      <c r="K6956" s="3">
        <v>1.49577057974004</v>
      </c>
      <c r="L6956" s="3">
        <v>63.183125599233</v>
      </c>
      <c r="M6956" s="3">
        <v>-1.61</v>
      </c>
      <c r="N6956" s="3"/>
      <c r="O6956" s="3"/>
      <c r="P6956" s="3"/>
      <c r="Q6956" s="3"/>
      <c r="R6956" s="3"/>
      <c r="S6956" s="3"/>
      <c r="T6956" s="3"/>
      <c r="U6956" s="3"/>
      <c r="V6956" s="3"/>
      <c r="W6956" s="3"/>
      <c r="X6956" s="3"/>
      <c r="Y6956" s="3"/>
      <c r="Z6956" s="3"/>
      <c r="AA6956" s="3">
        <v>-3.50097545660407</v>
      </c>
      <c r="AB6956" s="3">
        <v>-0.98020676755701</v>
      </c>
      <c r="AC6956" s="3">
        <v>-5.1458832933653</v>
      </c>
      <c r="AD6956" s="3"/>
      <c r="AE6956" s="5"/>
      <c r="AF6956" s="3"/>
      <c r="AG6956" s="3"/>
      <c r="AH6956" s="3"/>
      <c r="AI6956" s="3"/>
      <c r="AJ6956" s="3"/>
      <c r="AK6956" s="3"/>
      <c r="AL6956" s="3"/>
      <c r="AM6956" s="3"/>
      <c r="AN6956" s="5" t="s">
        <v>46</v>
      </c>
      <c r="AO6956" s="1"/>
      <c r="AP6956" s="1"/>
      <c r="AQ6956" s="1"/>
    </row>
    <row r="6957" spans="1:43">
      <c r="A6957" s="1" t="s">
        <v>17109</v>
      </c>
      <c r="B6957" s="1" t="s">
        <v>17110</v>
      </c>
      <c r="C6957" s="3">
        <v>0.0520547945205479</v>
      </c>
      <c r="D6957" s="4">
        <v>44218</v>
      </c>
      <c r="E6957" s="3">
        <v>19.9645447059</v>
      </c>
      <c r="F6957" s="5" t="s">
        <v>14551</v>
      </c>
      <c r="G6957" s="5">
        <v>20</v>
      </c>
      <c r="H6957" s="5" t="s">
        <v>60</v>
      </c>
      <c r="I6957" s="3">
        <v>-0.390000000000001</v>
      </c>
      <c r="J6957" s="3"/>
      <c r="K6957" s="3">
        <v>1.60138718890248</v>
      </c>
      <c r="L6957" s="3">
        <v>61.744966442953</v>
      </c>
      <c r="M6957" s="3">
        <v>-0.390000000000001</v>
      </c>
      <c r="N6957" s="3"/>
      <c r="O6957" s="3"/>
      <c r="P6957" s="3"/>
      <c r="Q6957" s="3"/>
      <c r="R6957" s="3"/>
      <c r="S6957" s="3"/>
      <c r="T6957" s="3"/>
      <c r="U6957" s="3"/>
      <c r="V6957" s="3"/>
      <c r="W6957" s="3"/>
      <c r="X6957" s="3"/>
      <c r="Y6957" s="3"/>
      <c r="Z6957" s="3"/>
      <c r="AA6957" s="3">
        <v>-1.24968680872973</v>
      </c>
      <c r="AB6957" s="3">
        <v>-0.870335397229549</v>
      </c>
      <c r="AC6957" s="3">
        <v>-5.06847945616315</v>
      </c>
      <c r="AD6957" s="3"/>
      <c r="AE6957" s="5"/>
      <c r="AF6957" s="3"/>
      <c r="AG6957" s="3"/>
      <c r="AH6957" s="3"/>
      <c r="AI6957" s="3"/>
      <c r="AJ6957" s="3"/>
      <c r="AK6957" s="3"/>
      <c r="AL6957" s="3"/>
      <c r="AM6957" s="3"/>
      <c r="AN6957" s="5" t="s">
        <v>46</v>
      </c>
      <c r="AO6957" s="1"/>
      <c r="AP6957" s="1"/>
      <c r="AQ6957" s="1"/>
    </row>
    <row r="6958" spans="1:43">
      <c r="A6958" s="1" t="s">
        <v>17111</v>
      </c>
      <c r="B6958" s="1" t="s">
        <v>17112</v>
      </c>
      <c r="C6958" s="3">
        <v>0.0986301369863014</v>
      </c>
      <c r="D6958" s="4">
        <v>44201</v>
      </c>
      <c r="E6958" s="3">
        <v>19.6765155584</v>
      </c>
      <c r="F6958" s="5" t="s">
        <v>17113</v>
      </c>
      <c r="G6958" s="5">
        <v>37</v>
      </c>
      <c r="H6958" s="5" t="s">
        <v>60</v>
      </c>
      <c r="I6958" s="3">
        <v>4.27</v>
      </c>
      <c r="J6958" s="3"/>
      <c r="K6958" s="3">
        <v>2.98271604938272</v>
      </c>
      <c r="L6958" s="3">
        <v>39.7890699904123</v>
      </c>
      <c r="M6958" s="3">
        <v>3.92704076547392</v>
      </c>
      <c r="N6958" s="3">
        <v>31.4540059347181</v>
      </c>
      <c r="O6958" s="3"/>
      <c r="P6958" s="3"/>
      <c r="Q6958" s="3"/>
      <c r="R6958" s="3"/>
      <c r="S6958" s="3"/>
      <c r="T6958" s="3"/>
      <c r="U6958" s="3"/>
      <c r="V6958" s="3"/>
      <c r="W6958" s="3"/>
      <c r="X6958" s="3"/>
      <c r="Y6958" s="3"/>
      <c r="Z6958" s="3"/>
      <c r="AA6958" s="3">
        <v>0.0326810818358642</v>
      </c>
      <c r="AB6958" s="3">
        <v>0.0766101681096507</v>
      </c>
      <c r="AC6958" s="3">
        <v>-9.34689799255155</v>
      </c>
      <c r="AD6958" s="3"/>
      <c r="AE6958" s="5"/>
      <c r="AF6958" s="3"/>
      <c r="AG6958" s="3"/>
      <c r="AH6958" s="3"/>
      <c r="AI6958" s="3"/>
      <c r="AJ6958" s="3"/>
      <c r="AK6958" s="3"/>
      <c r="AL6958" s="3"/>
      <c r="AM6958" s="3"/>
      <c r="AN6958" s="5" t="s">
        <v>46</v>
      </c>
      <c r="AO6958" s="1"/>
      <c r="AP6958" s="1"/>
      <c r="AQ6958" s="1"/>
    </row>
    <row r="6959" spans="1:43">
      <c r="A6959" s="1" t="s">
        <v>17114</v>
      </c>
      <c r="B6959" s="1" t="s">
        <v>17115</v>
      </c>
      <c r="C6959" s="3">
        <v>0.0438356164383562</v>
      </c>
      <c r="D6959" s="4">
        <v>44221</v>
      </c>
      <c r="E6959" s="3">
        <v>14.4026115141</v>
      </c>
      <c r="F6959" s="5" t="s">
        <v>16929</v>
      </c>
      <c r="G6959" s="5">
        <v>17</v>
      </c>
      <c r="H6959" s="5" t="s">
        <v>60</v>
      </c>
      <c r="I6959" s="3">
        <v>1.65</v>
      </c>
      <c r="J6959" s="3"/>
      <c r="K6959" s="3">
        <v>0.0787634143940053</v>
      </c>
      <c r="L6959" s="3">
        <v>86.2895493767977</v>
      </c>
      <c r="M6959" s="3">
        <v>1.65</v>
      </c>
      <c r="N6959" s="3"/>
      <c r="O6959" s="3"/>
      <c r="P6959" s="3"/>
      <c r="Q6959" s="3"/>
      <c r="R6959" s="3"/>
      <c r="S6959" s="3"/>
      <c r="T6959" s="3"/>
      <c r="U6959" s="3"/>
      <c r="V6959" s="3"/>
      <c r="W6959" s="3"/>
      <c r="X6959" s="3"/>
      <c r="Y6959" s="3"/>
      <c r="Z6959" s="3"/>
      <c r="AA6959" s="3"/>
      <c r="AB6959" s="3">
        <v>-1</v>
      </c>
      <c r="AC6959" s="3">
        <v>-2.46135669981294</v>
      </c>
      <c r="AD6959" s="3"/>
      <c r="AE6959" s="5"/>
      <c r="AF6959" s="3"/>
      <c r="AG6959" s="3"/>
      <c r="AH6959" s="3"/>
      <c r="AI6959" s="3"/>
      <c r="AJ6959" s="3"/>
      <c r="AK6959" s="3"/>
      <c r="AL6959" s="3"/>
      <c r="AM6959" s="3"/>
      <c r="AN6959" s="5" t="s">
        <v>51</v>
      </c>
      <c r="AO6959" s="1"/>
      <c r="AP6959" s="1"/>
      <c r="AQ6959" s="1"/>
    </row>
    <row r="6960" spans="1:43">
      <c r="A6960" s="1" t="s">
        <v>17116</v>
      </c>
      <c r="B6960" s="1" t="s">
        <v>17117</v>
      </c>
      <c r="C6960" s="3">
        <v>0.0438356164383562</v>
      </c>
      <c r="D6960" s="4">
        <v>44221</v>
      </c>
      <c r="E6960" s="3">
        <v>3.1020886574</v>
      </c>
      <c r="F6960" s="5" t="s">
        <v>14432</v>
      </c>
      <c r="G6960" s="5">
        <v>17</v>
      </c>
      <c r="H6960" s="5" t="s">
        <v>60</v>
      </c>
      <c r="I6960" s="3">
        <v>0.409999999999999</v>
      </c>
      <c r="J6960" s="3"/>
      <c r="K6960" s="3">
        <v>0.269622528460148</v>
      </c>
      <c r="L6960" s="3">
        <v>82.9338446788111</v>
      </c>
      <c r="M6960" s="3">
        <v>0.409999999999999</v>
      </c>
      <c r="N6960" s="3"/>
      <c r="O6960" s="3"/>
      <c r="P6960" s="3"/>
      <c r="Q6960" s="3"/>
      <c r="R6960" s="3"/>
      <c r="S6960" s="3"/>
      <c r="T6960" s="3"/>
      <c r="U6960" s="3"/>
      <c r="V6960" s="3"/>
      <c r="W6960" s="3"/>
      <c r="X6960" s="3"/>
      <c r="Y6960" s="3"/>
      <c r="Z6960" s="3"/>
      <c r="AA6960" s="3"/>
      <c r="AB6960" s="3">
        <v>-1</v>
      </c>
      <c r="AC6960" s="3">
        <v>-2.27681246255243</v>
      </c>
      <c r="AD6960" s="3"/>
      <c r="AE6960" s="5"/>
      <c r="AF6960" s="3"/>
      <c r="AG6960" s="3"/>
      <c r="AH6960" s="3"/>
      <c r="AI6960" s="3"/>
      <c r="AJ6960" s="3"/>
      <c r="AK6960" s="3"/>
      <c r="AL6960" s="3"/>
      <c r="AM6960" s="3"/>
      <c r="AN6960" s="5" t="s">
        <v>51</v>
      </c>
      <c r="AO6960" s="1"/>
      <c r="AP6960" s="1"/>
      <c r="AQ6960" s="1"/>
    </row>
    <row r="6961" spans="1:43">
      <c r="A6961" s="1" t="s">
        <v>17118</v>
      </c>
      <c r="B6961" s="1" t="s">
        <v>17119</v>
      </c>
      <c r="C6961" s="3">
        <v>0.594520547945205</v>
      </c>
      <c r="D6961" s="4">
        <v>44020</v>
      </c>
      <c r="E6961" s="3">
        <v>2.4231377479</v>
      </c>
      <c r="F6961" s="5" t="s">
        <v>1500</v>
      </c>
      <c r="G6961" s="5">
        <v>218</v>
      </c>
      <c r="H6961" s="5" t="s">
        <v>390</v>
      </c>
      <c r="I6961" s="3">
        <v>-2.52513623455369</v>
      </c>
      <c r="J6961" s="3">
        <v>95.2380952380952</v>
      </c>
      <c r="K6961" s="3">
        <v>0.162994899837011</v>
      </c>
      <c r="L6961" s="3">
        <v>23.8095238095238</v>
      </c>
      <c r="M6961" s="3">
        <v>-3.16923780720258</v>
      </c>
      <c r="N6961" s="3">
        <v>45.2380952380952</v>
      </c>
      <c r="O6961" s="3">
        <v>-3.57847851394443</v>
      </c>
      <c r="P6961" s="3">
        <v>52.3809523809524</v>
      </c>
      <c r="Q6961" s="3">
        <v>-13.7091477362807</v>
      </c>
      <c r="R6961" s="3">
        <v>76.9230769230769</v>
      </c>
      <c r="S6961" s="3"/>
      <c r="T6961" s="3"/>
      <c r="U6961" s="3"/>
      <c r="V6961" s="3"/>
      <c r="W6961" s="3"/>
      <c r="X6961" s="3"/>
      <c r="Y6961" s="3"/>
      <c r="Z6961" s="3"/>
      <c r="AA6961" s="3">
        <v>-0.141478830121403</v>
      </c>
      <c r="AB6961" s="3">
        <v>-0.174178769569495</v>
      </c>
      <c r="AC6961" s="3">
        <v>-17.2259658580413</v>
      </c>
      <c r="AD6961" s="3"/>
      <c r="AE6961" s="5">
        <v>4</v>
      </c>
      <c r="AF6961" s="3">
        <v>-1.76345519260081</v>
      </c>
      <c r="AG6961" s="3"/>
      <c r="AH6961" s="3"/>
      <c r="AI6961" s="3"/>
      <c r="AJ6961" s="3"/>
      <c r="AK6961" s="3"/>
      <c r="AL6961" s="3"/>
      <c r="AM6961" s="3"/>
      <c r="AN6961" s="5" t="s">
        <v>46</v>
      </c>
      <c r="AO6961" s="1"/>
      <c r="AP6961" s="1"/>
      <c r="AQ6961" s="1"/>
    </row>
    <row r="6962" spans="1:43">
      <c r="A6962" s="1" t="s">
        <v>17120</v>
      </c>
      <c r="B6962" s="1" t="s">
        <v>17121</v>
      </c>
      <c r="C6962" s="3">
        <v>0.8</v>
      </c>
      <c r="D6962" s="4">
        <v>43945</v>
      </c>
      <c r="E6962" s="3">
        <v>1.0416518309</v>
      </c>
      <c r="F6962" s="5" t="s">
        <v>6978</v>
      </c>
      <c r="G6962" s="5">
        <v>293</v>
      </c>
      <c r="H6962" s="5" t="s">
        <v>390</v>
      </c>
      <c r="I6962" s="3">
        <v>-1.93086025108918</v>
      </c>
      <c r="J6962" s="3">
        <v>26.1904761904762</v>
      </c>
      <c r="K6962" s="3">
        <v>0.0841883714811807</v>
      </c>
      <c r="L6962" s="3">
        <v>69.0476190476191</v>
      </c>
      <c r="M6962" s="3">
        <v>-3.38539682539682</v>
      </c>
      <c r="N6962" s="3">
        <v>59.5238095238095</v>
      </c>
      <c r="O6962" s="3">
        <v>-3.69845328202922</v>
      </c>
      <c r="P6962" s="3">
        <v>78.5714285714286</v>
      </c>
      <c r="Q6962" s="3">
        <v>-13.607666802925</v>
      </c>
      <c r="R6962" s="3">
        <v>51.2820512820513</v>
      </c>
      <c r="S6962" s="3"/>
      <c r="T6962" s="3"/>
      <c r="U6962" s="3"/>
      <c r="V6962" s="3"/>
      <c r="W6962" s="3"/>
      <c r="X6962" s="3"/>
      <c r="Y6962" s="3"/>
      <c r="Z6962" s="3"/>
      <c r="AA6962" s="3">
        <v>-0.0418075522899947</v>
      </c>
      <c r="AB6962" s="3">
        <v>-0.0550834944789148</v>
      </c>
      <c r="AC6962" s="3">
        <v>-16.9494576713624</v>
      </c>
      <c r="AD6962" s="3"/>
      <c r="AE6962" s="5">
        <v>4</v>
      </c>
      <c r="AF6962" s="3">
        <v>-0.0312785876426637</v>
      </c>
      <c r="AG6962" s="3"/>
      <c r="AH6962" s="3"/>
      <c r="AI6962" s="3"/>
      <c r="AJ6962" s="3"/>
      <c r="AK6962" s="3"/>
      <c r="AL6962" s="3"/>
      <c r="AM6962" s="3"/>
      <c r="AN6962" s="5" t="s">
        <v>46</v>
      </c>
      <c r="AO6962" s="1"/>
      <c r="AP6962" s="1"/>
      <c r="AQ6962" s="1"/>
    </row>
    <row r="6963" spans="1:43">
      <c r="A6963" s="1" t="s">
        <v>17122</v>
      </c>
      <c r="B6963" s="1" t="s">
        <v>17123</v>
      </c>
      <c r="C6963" s="3">
        <v>0.6</v>
      </c>
      <c r="D6963" s="4">
        <v>44018</v>
      </c>
      <c r="E6963" s="3">
        <v>2.4362988834</v>
      </c>
      <c r="F6963" s="5" t="s">
        <v>17124</v>
      </c>
      <c r="G6963" s="5">
        <v>220</v>
      </c>
      <c r="H6963" s="5" t="s">
        <v>390</v>
      </c>
      <c r="I6963" s="3">
        <v>-2.51343742001535</v>
      </c>
      <c r="J6963" s="3">
        <v>90.4761904761905</v>
      </c>
      <c r="K6963" s="3">
        <v>0.16041233860152</v>
      </c>
      <c r="L6963" s="3">
        <v>26.1904761904762</v>
      </c>
      <c r="M6963" s="3">
        <v>-3.15296989422294</v>
      </c>
      <c r="N6963" s="3">
        <v>40.4761904761905</v>
      </c>
      <c r="O6963" s="3">
        <v>-3.57224233524899</v>
      </c>
      <c r="P6963" s="3">
        <v>50</v>
      </c>
      <c r="Q6963" s="3">
        <v>-13.5973866884442</v>
      </c>
      <c r="R6963" s="3">
        <v>48.7179487179487</v>
      </c>
      <c r="S6963" s="3"/>
      <c r="T6963" s="3"/>
      <c r="U6963" s="3"/>
      <c r="V6963" s="3"/>
      <c r="W6963" s="3"/>
      <c r="X6963" s="3"/>
      <c r="Y6963" s="3"/>
      <c r="Z6963" s="3"/>
      <c r="AA6963" s="3">
        <v>-0.103184761027576</v>
      </c>
      <c r="AB6963" s="3">
        <v>-0.135467976121478</v>
      </c>
      <c r="AC6963" s="3">
        <v>-17.1042861964225</v>
      </c>
      <c r="AD6963" s="3"/>
      <c r="AE6963" s="5">
        <v>4</v>
      </c>
      <c r="AF6963" s="3">
        <v>-1.74812750406609</v>
      </c>
      <c r="AG6963" s="3"/>
      <c r="AH6963" s="3"/>
      <c r="AI6963" s="3"/>
      <c r="AJ6963" s="3"/>
      <c r="AK6963" s="3"/>
      <c r="AL6963" s="3"/>
      <c r="AM6963" s="3"/>
      <c r="AN6963" s="5" t="s">
        <v>46</v>
      </c>
      <c r="AO6963" s="1"/>
      <c r="AP6963" s="1"/>
      <c r="AQ6963" s="1"/>
    </row>
    <row r="6964" spans="1:43">
      <c r="A6964" s="1" t="s">
        <v>17125</v>
      </c>
      <c r="B6964" s="1" t="s">
        <v>17126</v>
      </c>
      <c r="C6964" s="3">
        <v>7.57260273972603</v>
      </c>
      <c r="D6964" s="4">
        <v>41473</v>
      </c>
      <c r="E6964" s="3">
        <v>5.9197605429</v>
      </c>
      <c r="F6964" s="5" t="s">
        <v>393</v>
      </c>
      <c r="G6964" s="5">
        <v>2586</v>
      </c>
      <c r="H6964" s="5" t="s">
        <v>390</v>
      </c>
      <c r="I6964" s="3">
        <v>-1.92784429558521</v>
      </c>
      <c r="J6964" s="3">
        <v>21.4285714285714</v>
      </c>
      <c r="K6964" s="3">
        <v>0.0888195079937504</v>
      </c>
      <c r="L6964" s="3">
        <v>54.7619047619048</v>
      </c>
      <c r="M6964" s="3">
        <v>-3.39282466942042</v>
      </c>
      <c r="N6964" s="3">
        <v>73.8095238095238</v>
      </c>
      <c r="O6964" s="3">
        <v>-3.66311753581513</v>
      </c>
      <c r="P6964" s="3">
        <v>71.4285714285714</v>
      </c>
      <c r="Q6964" s="3">
        <v>-13.6611641243528</v>
      </c>
      <c r="R6964" s="3">
        <v>71.7948717948718</v>
      </c>
      <c r="S6964" s="3">
        <v>7.71035481535119</v>
      </c>
      <c r="T6964" s="3">
        <v>77.2727272727273</v>
      </c>
      <c r="U6964" s="3">
        <v>31.3935410925023</v>
      </c>
      <c r="V6964" s="3">
        <v>53.3333333333333</v>
      </c>
      <c r="W6964" s="3">
        <v>39.2406485191148</v>
      </c>
      <c r="X6964" s="3">
        <v>46.6666666666667</v>
      </c>
      <c r="Y6964" s="3">
        <v>53.5574183424867</v>
      </c>
      <c r="Z6964" s="3">
        <v>44.4444444444444</v>
      </c>
      <c r="AA6964" s="3">
        <v>0.0477520361395465</v>
      </c>
      <c r="AB6964" s="3">
        <v>0.171404338107137</v>
      </c>
      <c r="AC6964" s="3">
        <v>-17.0757516505256</v>
      </c>
      <c r="AD6964" s="3">
        <v>0.681891419219719</v>
      </c>
      <c r="AE6964" s="5">
        <v>4</v>
      </c>
      <c r="AF6964" s="3">
        <v>1.0167427219545</v>
      </c>
      <c r="AG6964" s="3">
        <v>8.57773042077288</v>
      </c>
      <c r="AH6964" s="3">
        <v>14.4273318513368</v>
      </c>
      <c r="AI6964" s="3">
        <v>11.2327349660465</v>
      </c>
      <c r="AJ6964" s="3">
        <v>9.34078248369996</v>
      </c>
      <c r="AK6964" s="3">
        <v>8.21440400603644</v>
      </c>
      <c r="AL6964" s="3"/>
      <c r="AM6964" s="3"/>
      <c r="AN6964" s="5" t="s">
        <v>46</v>
      </c>
      <c r="AO6964" s="1"/>
      <c r="AP6964" s="1"/>
      <c r="AQ6964" s="1"/>
    </row>
    <row r="6965" spans="1:43">
      <c r="A6965" s="1" t="s">
        <v>17127</v>
      </c>
      <c r="B6965" s="1" t="s">
        <v>17128</v>
      </c>
      <c r="C6965" s="3">
        <v>0.83013698630137</v>
      </c>
      <c r="D6965" s="4">
        <v>43934</v>
      </c>
      <c r="E6965" s="3">
        <v>1.7032244268</v>
      </c>
      <c r="F6965" s="5" t="s">
        <v>1520</v>
      </c>
      <c r="G6965" s="5">
        <v>304</v>
      </c>
      <c r="H6965" s="5" t="s">
        <v>390</v>
      </c>
      <c r="I6965" s="3">
        <v>-1.96820980498235</v>
      </c>
      <c r="J6965" s="3">
        <v>45.2380952380952</v>
      </c>
      <c r="K6965" s="3">
        <v>0.0788996133918962</v>
      </c>
      <c r="L6965" s="3">
        <v>76.1904761904762</v>
      </c>
      <c r="M6965" s="3">
        <v>-3.41387887710036</v>
      </c>
      <c r="N6965" s="3">
        <v>80.9523809523809</v>
      </c>
      <c r="O6965" s="3">
        <v>-3.72666093204473</v>
      </c>
      <c r="P6965" s="3">
        <v>83.3333333333333</v>
      </c>
      <c r="Q6965" s="3">
        <v>-13.7765390977273</v>
      </c>
      <c r="R6965" s="3">
        <v>82.051282051282</v>
      </c>
      <c r="S6965" s="3"/>
      <c r="T6965" s="3"/>
      <c r="U6965" s="3"/>
      <c r="V6965" s="3"/>
      <c r="W6965" s="3"/>
      <c r="X6965" s="3"/>
      <c r="Y6965" s="3"/>
      <c r="Z6965" s="3"/>
      <c r="AA6965" s="3">
        <v>-0.0462386111055827</v>
      </c>
      <c r="AB6965" s="3">
        <v>-0.0608369578810624</v>
      </c>
      <c r="AC6965" s="3">
        <v>-17.1325295794886</v>
      </c>
      <c r="AD6965" s="3"/>
      <c r="AE6965" s="5">
        <v>4</v>
      </c>
      <c r="AF6965" s="3">
        <v>-0.105546760875833</v>
      </c>
      <c r="AG6965" s="3"/>
      <c r="AH6965" s="3"/>
      <c r="AI6965" s="3"/>
      <c r="AJ6965" s="3"/>
      <c r="AK6965" s="3"/>
      <c r="AL6965" s="3"/>
      <c r="AM6965" s="3"/>
      <c r="AN6965" s="5" t="s">
        <v>46</v>
      </c>
      <c r="AO6965" s="1"/>
      <c r="AP6965" s="1"/>
      <c r="AQ6965" s="1"/>
    </row>
    <row r="6966" spans="1:43">
      <c r="A6966" s="1" t="s">
        <v>17129</v>
      </c>
      <c r="B6966" s="1" t="s">
        <v>17130</v>
      </c>
      <c r="C6966" s="3">
        <v>0.517808219178082</v>
      </c>
      <c r="D6966" s="4">
        <v>44048</v>
      </c>
      <c r="E6966" s="3">
        <v>0.9685061049</v>
      </c>
      <c r="F6966" s="5" t="s">
        <v>11539</v>
      </c>
      <c r="G6966" s="5">
        <v>190</v>
      </c>
      <c r="H6966" s="5" t="s">
        <v>390</v>
      </c>
      <c r="I6966" s="3">
        <v>-2.54627262501278</v>
      </c>
      <c r="J6966" s="3">
        <v>97.6190476190476</v>
      </c>
      <c r="K6966" s="3">
        <v>0.126076906913223</v>
      </c>
      <c r="L6966" s="3">
        <v>35.7142857142857</v>
      </c>
      <c r="M6966" s="3">
        <v>-3.20205175084431</v>
      </c>
      <c r="N6966" s="3">
        <v>47.6190476190476</v>
      </c>
      <c r="O6966" s="3">
        <v>-3.5717899423252</v>
      </c>
      <c r="P6966" s="3">
        <v>47.6190476190476</v>
      </c>
      <c r="Q6966" s="3">
        <v>-9.43377452909418</v>
      </c>
      <c r="R6966" s="3">
        <v>30.7692307692308</v>
      </c>
      <c r="S6966" s="3"/>
      <c r="T6966" s="3"/>
      <c r="U6966" s="3"/>
      <c r="V6966" s="3"/>
      <c r="W6966" s="3"/>
      <c r="X6966" s="3"/>
      <c r="Y6966" s="3"/>
      <c r="Z6966" s="3"/>
      <c r="AA6966" s="3">
        <v>-0.300773620528402</v>
      </c>
      <c r="AB6966" s="3">
        <v>-0.337347338210838</v>
      </c>
      <c r="AC6966" s="3">
        <v>-12.8761751783436</v>
      </c>
      <c r="AD6966" s="3"/>
      <c r="AE6966" s="5">
        <v>3</v>
      </c>
      <c r="AF6966" s="3">
        <v>-1.67864181597916</v>
      </c>
      <c r="AG6966" s="3"/>
      <c r="AH6966" s="3"/>
      <c r="AI6966" s="3"/>
      <c r="AJ6966" s="3"/>
      <c r="AK6966" s="3"/>
      <c r="AL6966" s="3"/>
      <c r="AM6966" s="3"/>
      <c r="AN6966" s="5" t="s">
        <v>46</v>
      </c>
      <c r="AO6966" s="1"/>
      <c r="AP6966" s="1"/>
      <c r="AQ6966" s="1"/>
    </row>
    <row r="6967" spans="1:43">
      <c r="A6967" s="1" t="s">
        <v>17131</v>
      </c>
      <c r="B6967" s="1" t="s">
        <v>17132</v>
      </c>
      <c r="C6967" s="3">
        <v>7.57260273972603</v>
      </c>
      <c r="D6967" s="4">
        <v>41473</v>
      </c>
      <c r="E6967" s="3">
        <v>102.8061135391</v>
      </c>
      <c r="F6967" s="5" t="s">
        <v>389</v>
      </c>
      <c r="G6967" s="5">
        <v>2765</v>
      </c>
      <c r="H6967" s="5" t="s">
        <v>390</v>
      </c>
      <c r="I6967" s="3">
        <v>-1.98141283349867</v>
      </c>
      <c r="J6967" s="3">
        <v>47.6190476190476</v>
      </c>
      <c r="K6967" s="3">
        <v>0.0799637497667779</v>
      </c>
      <c r="L6967" s="3">
        <v>73.8095238095238</v>
      </c>
      <c r="M6967" s="3">
        <v>-3.38376820544491</v>
      </c>
      <c r="N6967" s="3">
        <v>57.1428571428571</v>
      </c>
      <c r="O6967" s="3">
        <v>-3.65399912755638</v>
      </c>
      <c r="P6967" s="3">
        <v>64.2857142857143</v>
      </c>
      <c r="Q6967" s="3">
        <v>-13.6433680627429</v>
      </c>
      <c r="R6967" s="3">
        <v>64.1025641025641</v>
      </c>
      <c r="S6967" s="3">
        <v>7.79765151732652</v>
      </c>
      <c r="T6967" s="3">
        <v>54.5454545454545</v>
      </c>
      <c r="U6967" s="3">
        <v>31.6791751420355</v>
      </c>
      <c r="V6967" s="3">
        <v>13.3333333333333</v>
      </c>
      <c r="W6967" s="3">
        <v>39.5487995242697</v>
      </c>
      <c r="X6967" s="3">
        <v>20</v>
      </c>
      <c r="Y6967" s="3">
        <v>53.8181073330602</v>
      </c>
      <c r="Z6967" s="3">
        <v>33.3333333333333</v>
      </c>
      <c r="AA6967" s="3">
        <v>0.0484144742292609</v>
      </c>
      <c r="AB6967" s="3">
        <v>0.172510775729747</v>
      </c>
      <c r="AC6967" s="3">
        <v>-17.0935107546482</v>
      </c>
      <c r="AD6967" s="3">
        <v>0.685988787969719</v>
      </c>
      <c r="AE6967" s="5">
        <v>4</v>
      </c>
      <c r="AF6967" s="3">
        <v>1.02374194226641</v>
      </c>
      <c r="AG6967" s="3">
        <v>8.67663045326594</v>
      </c>
      <c r="AH6967" s="3">
        <v>14.5638205763294</v>
      </c>
      <c r="AI6967" s="3">
        <v>11.331174606484</v>
      </c>
      <c r="AJ6967" s="3">
        <v>9.4262172343782</v>
      </c>
      <c r="AK6967" s="3">
        <v>8.17309131300137</v>
      </c>
      <c r="AL6967" s="3"/>
      <c r="AM6967" s="3"/>
      <c r="AN6967" s="5" t="s">
        <v>46</v>
      </c>
      <c r="AO6967" s="1"/>
      <c r="AP6967" s="1"/>
      <c r="AQ6967" s="1"/>
    </row>
    <row r="6968" spans="1:43">
      <c r="A6968" s="1" t="s">
        <v>17133</v>
      </c>
      <c r="B6968" s="1" t="s">
        <v>17134</v>
      </c>
      <c r="C6968" s="3">
        <v>0.454794520547945</v>
      </c>
      <c r="D6968" s="4">
        <v>44071</v>
      </c>
      <c r="E6968" s="3">
        <v>1.3331979402</v>
      </c>
      <c r="F6968" s="5" t="s">
        <v>12388</v>
      </c>
      <c r="G6968" s="5">
        <v>167</v>
      </c>
      <c r="H6968" s="5" t="s">
        <v>390</v>
      </c>
      <c r="I6968" s="3">
        <v>-2.51396648044694</v>
      </c>
      <c r="J6968" s="3">
        <v>92.8571428571429</v>
      </c>
      <c r="K6968" s="3">
        <v>0.164374983692956</v>
      </c>
      <c r="L6968" s="3">
        <v>21.4285714285714</v>
      </c>
      <c r="M6968" s="3">
        <v>-3.15826648504113</v>
      </c>
      <c r="N6968" s="3">
        <v>42.8571428571429</v>
      </c>
      <c r="O6968" s="3">
        <v>-3.5305942957658</v>
      </c>
      <c r="P6968" s="3">
        <v>38.0952380952381</v>
      </c>
      <c r="Q6968" s="3"/>
      <c r="R6968" s="3"/>
      <c r="S6968" s="3"/>
      <c r="T6968" s="3"/>
      <c r="U6968" s="3"/>
      <c r="V6968" s="3"/>
      <c r="W6968" s="3"/>
      <c r="X6968" s="3"/>
      <c r="Y6968" s="3"/>
      <c r="Z6968" s="3"/>
      <c r="AA6968" s="3">
        <v>-0.282814135725096</v>
      </c>
      <c r="AB6968" s="3">
        <v>-0.323004263549095</v>
      </c>
      <c r="AC6968" s="3">
        <v>-10.703568047462</v>
      </c>
      <c r="AD6968" s="3"/>
      <c r="AE6968" s="5">
        <v>3</v>
      </c>
      <c r="AF6968" s="3">
        <v>-1.39775453712293</v>
      </c>
      <c r="AG6968" s="3"/>
      <c r="AH6968" s="3"/>
      <c r="AI6968" s="3"/>
      <c r="AJ6968" s="3"/>
      <c r="AK6968" s="3"/>
      <c r="AL6968" s="3"/>
      <c r="AM6968" s="3"/>
      <c r="AN6968" s="5" t="s">
        <v>46</v>
      </c>
      <c r="AO6968" s="1"/>
      <c r="AP6968" s="1"/>
      <c r="AQ6968" s="1"/>
    </row>
    <row r="6969" spans="1:43">
      <c r="A6969" s="1" t="s">
        <v>17135</v>
      </c>
      <c r="B6969" s="1" t="s">
        <v>17136</v>
      </c>
      <c r="C6969" s="3">
        <v>15.3835616438356</v>
      </c>
      <c r="D6969" s="4">
        <v>38622</v>
      </c>
      <c r="E6969" s="3">
        <v>46.8263535244</v>
      </c>
      <c r="F6969" s="5" t="s">
        <v>2097</v>
      </c>
      <c r="G6969" s="5">
        <v>3426</v>
      </c>
      <c r="H6969" s="5" t="s">
        <v>55</v>
      </c>
      <c r="I6969" s="3">
        <v>7.01328009721379</v>
      </c>
      <c r="J6969" s="3">
        <v>70.8408953418028</v>
      </c>
      <c r="K6969" s="3">
        <v>3.66892763047256</v>
      </c>
      <c r="L6969" s="3">
        <v>27.7401129943503</v>
      </c>
      <c r="M6969" s="3">
        <v>2.99342838048563</v>
      </c>
      <c r="N6969" s="3">
        <v>69.7785757031718</v>
      </c>
      <c r="O6969" s="3">
        <v>15.0272119421552</v>
      </c>
      <c r="P6969" s="3">
        <v>66.4900662251656</v>
      </c>
      <c r="Q6969" s="3">
        <v>16.2528287654011</v>
      </c>
      <c r="R6969" s="3">
        <v>71.1890243902439</v>
      </c>
      <c r="S6969" s="3">
        <v>54.7314257028112</v>
      </c>
      <c r="T6969" s="3">
        <v>67.28515625</v>
      </c>
      <c r="U6969" s="3">
        <v>125.502987440556</v>
      </c>
      <c r="V6969" s="3">
        <v>60.4336043360434</v>
      </c>
      <c r="W6969" s="3">
        <v>68.6901395603393</v>
      </c>
      <c r="X6969" s="3">
        <v>79.1318864774624</v>
      </c>
      <c r="Y6969" s="3">
        <v>93.5884015492515</v>
      </c>
      <c r="Z6969" s="3">
        <v>76.7151767151767</v>
      </c>
      <c r="AA6969" s="3">
        <v>0.230878750422961</v>
      </c>
      <c r="AB6969" s="3">
        <v>0.168257857408367</v>
      </c>
      <c r="AC6969" s="3">
        <v>-36.2365859745445</v>
      </c>
      <c r="AD6969" s="3">
        <v>0.524419656485788</v>
      </c>
      <c r="AE6969" s="5">
        <v>3</v>
      </c>
      <c r="AF6969" s="3">
        <v>1.29679386064368</v>
      </c>
      <c r="AG6969" s="3">
        <v>55.7703536989437</v>
      </c>
      <c r="AH6969" s="3">
        <v>52.9221186200234</v>
      </c>
      <c r="AI6969" s="3">
        <v>17.1440156370406</v>
      </c>
      <c r="AJ6969" s="3">
        <v>18.1367331055334</v>
      </c>
      <c r="AK6969" s="3">
        <v>18.2893272141004</v>
      </c>
      <c r="AL6969" s="3">
        <v>18.3246936979521</v>
      </c>
      <c r="AM6969" s="3"/>
      <c r="AN6969" s="5" t="s">
        <v>46</v>
      </c>
      <c r="AO6969" s="1"/>
      <c r="AP6969" s="1"/>
      <c r="AQ6969" s="1"/>
    </row>
    <row r="6970" spans="1:43">
      <c r="A6970" s="1" t="s">
        <v>17137</v>
      </c>
      <c r="B6970" s="1" t="s">
        <v>17138</v>
      </c>
      <c r="C6970" s="3">
        <v>7.72602739726027</v>
      </c>
      <c r="D6970" s="4">
        <v>41417</v>
      </c>
      <c r="E6970" s="3">
        <v>24.4320853447</v>
      </c>
      <c r="F6970" s="5" t="s">
        <v>1397</v>
      </c>
      <c r="G6970" s="5">
        <v>834</v>
      </c>
      <c r="H6970" s="5" t="s">
        <v>55</v>
      </c>
      <c r="I6970" s="3">
        <v>3.05607228275312</v>
      </c>
      <c r="J6970" s="3">
        <v>86.0859044162129</v>
      </c>
      <c r="K6970" s="3">
        <v>0.805822719001819</v>
      </c>
      <c r="L6970" s="3">
        <v>80.3389830508475</v>
      </c>
      <c r="M6970" s="3">
        <v>1.97212726794635</v>
      </c>
      <c r="N6970" s="3">
        <v>77.2591262716936</v>
      </c>
      <c r="O6970" s="3">
        <v>8.17294281729428</v>
      </c>
      <c r="P6970" s="3">
        <v>86.0927152317881</v>
      </c>
      <c r="Q6970" s="3">
        <v>12.5036263417464</v>
      </c>
      <c r="R6970" s="3">
        <v>80.8689024390244</v>
      </c>
      <c r="S6970" s="3">
        <v>78.6273606632888</v>
      </c>
      <c r="T6970" s="3">
        <v>30.76171875</v>
      </c>
      <c r="U6970" s="3">
        <v>223.706176961603</v>
      </c>
      <c r="V6970" s="3">
        <v>8.94308943089431</v>
      </c>
      <c r="W6970" s="3">
        <v>190.486891385768</v>
      </c>
      <c r="X6970" s="3">
        <v>6.84474123539232</v>
      </c>
      <c r="Y6970" s="3">
        <v>259.344080477686</v>
      </c>
      <c r="Z6970" s="3">
        <v>7.9002079002079</v>
      </c>
      <c r="AA6970" s="3">
        <v>0.342118449013401</v>
      </c>
      <c r="AB6970" s="3">
        <v>0.37523544363526</v>
      </c>
      <c r="AC6970" s="3">
        <v>-27.3533424283765</v>
      </c>
      <c r="AD6970" s="3">
        <v>1.55709086252869</v>
      </c>
      <c r="AE6970" s="5">
        <v>5</v>
      </c>
      <c r="AF6970" s="3">
        <v>2.92336914393125</v>
      </c>
      <c r="AG6970" s="3">
        <v>78.8873279825178</v>
      </c>
      <c r="AH6970" s="3">
        <v>83.6503448393</v>
      </c>
      <c r="AI6970" s="3">
        <v>39.9539938447159</v>
      </c>
      <c r="AJ6970" s="3">
        <v>31.8555337759944</v>
      </c>
      <c r="AK6970" s="3">
        <v>34.4944949770346</v>
      </c>
      <c r="AL6970" s="3"/>
      <c r="AM6970" s="3"/>
      <c r="AN6970" s="5" t="s">
        <v>46</v>
      </c>
      <c r="AO6970" s="1"/>
      <c r="AP6970" s="1"/>
      <c r="AQ6970" s="1"/>
    </row>
    <row r="6971" spans="1:43">
      <c r="A6971" s="1" t="s">
        <v>17139</v>
      </c>
      <c r="B6971" s="1" t="s">
        <v>17140</v>
      </c>
      <c r="C6971" s="3">
        <v>16.9287671232877</v>
      </c>
      <c r="D6971" s="4">
        <v>38058</v>
      </c>
      <c r="E6971" s="3">
        <v>17.8113232351</v>
      </c>
      <c r="F6971" s="5" t="s">
        <v>17141</v>
      </c>
      <c r="G6971" s="5">
        <v>2074</v>
      </c>
      <c r="H6971" s="5" t="s">
        <v>93</v>
      </c>
      <c r="I6971" s="3">
        <v>12.7790311879024</v>
      </c>
      <c r="J6971" s="3">
        <v>17.4</v>
      </c>
      <c r="K6971" s="3">
        <v>2.92993630573248</v>
      </c>
      <c r="L6971" s="3">
        <v>29.5341922695738</v>
      </c>
      <c r="M6971" s="3">
        <v>8.99280587944549</v>
      </c>
      <c r="N6971" s="3">
        <v>8.78243512974052</v>
      </c>
      <c r="O6971" s="3">
        <v>17.6279847027446</v>
      </c>
      <c r="P6971" s="3">
        <v>30.8853118712274</v>
      </c>
      <c r="Q6971" s="3">
        <v>26.0952503027867</v>
      </c>
      <c r="R6971" s="3">
        <v>25.1805985552116</v>
      </c>
      <c r="S6971" s="3">
        <v>78.6696034960787</v>
      </c>
      <c r="T6971" s="3">
        <v>15.8814187400741</v>
      </c>
      <c r="U6971" s="3">
        <v>179.577322743296</v>
      </c>
      <c r="V6971" s="3">
        <v>11.4617940199336</v>
      </c>
      <c r="W6971" s="3">
        <v>150.679760879986</v>
      </c>
      <c r="X6971" s="3">
        <v>10.9238451935081</v>
      </c>
      <c r="Y6971" s="3">
        <v>208.600798797598</v>
      </c>
      <c r="Z6971" s="3">
        <v>9.35064935064935</v>
      </c>
      <c r="AA6971" s="3">
        <v>0.373013760912627</v>
      </c>
      <c r="AB6971" s="3">
        <v>0.3487714787881</v>
      </c>
      <c r="AC6971" s="3">
        <v>-24.4086723443922</v>
      </c>
      <c r="AD6971" s="3">
        <v>1.46537805206959</v>
      </c>
      <c r="AE6971" s="5">
        <v>3</v>
      </c>
      <c r="AF6971" s="3">
        <v>2.39827839066444</v>
      </c>
      <c r="AG6971" s="3">
        <v>75.0168055524879</v>
      </c>
      <c r="AH6971" s="3">
        <v>67.5021186724857</v>
      </c>
      <c r="AI6971" s="3">
        <v>31.5115746956736</v>
      </c>
      <c r="AJ6971" s="3">
        <v>26.6761314053338</v>
      </c>
      <c r="AK6971" s="3">
        <v>25.5077868289522</v>
      </c>
      <c r="AL6971" s="3">
        <v>20.772915204351</v>
      </c>
      <c r="AM6971" s="3"/>
      <c r="AN6971" s="5" t="s">
        <v>46</v>
      </c>
      <c r="AO6971" s="1"/>
      <c r="AP6971" s="1"/>
      <c r="AQ6971" s="1"/>
    </row>
    <row r="6972" spans="1:43">
      <c r="A6972" s="1" t="s">
        <v>17142</v>
      </c>
      <c r="B6972" s="1" t="s">
        <v>17143</v>
      </c>
      <c r="C6972" s="3">
        <v>15.5479452054795</v>
      </c>
      <c r="D6972" s="4">
        <v>38562</v>
      </c>
      <c r="E6972" s="3">
        <v>46.0095321567</v>
      </c>
      <c r="F6972" s="5" t="s">
        <v>10562</v>
      </c>
      <c r="G6972" s="5">
        <v>1539</v>
      </c>
      <c r="H6972" s="5" t="s">
        <v>55</v>
      </c>
      <c r="I6972" s="3">
        <v>-1.17449664429531</v>
      </c>
      <c r="J6972" s="3">
        <v>96.249243799153</v>
      </c>
      <c r="K6972" s="3">
        <v>0.170068027210892</v>
      </c>
      <c r="L6972" s="3">
        <v>87.5706214689266</v>
      </c>
      <c r="M6972" s="3">
        <v>-3.44262295081967</v>
      </c>
      <c r="N6972" s="3">
        <v>95.6912028725314</v>
      </c>
      <c r="O6972" s="3">
        <v>17.4476570289133</v>
      </c>
      <c r="P6972" s="3">
        <v>56.4900662251656</v>
      </c>
      <c r="Q6972" s="3">
        <v>-3.60065466448446</v>
      </c>
      <c r="R6972" s="3">
        <v>96.875</v>
      </c>
      <c r="S6972" s="3">
        <v>0.170068027210892</v>
      </c>
      <c r="T6972" s="3">
        <v>99.8046875</v>
      </c>
      <c r="U6972" s="3">
        <v>105.226480836237</v>
      </c>
      <c r="V6972" s="3">
        <v>73.9837398373984</v>
      </c>
      <c r="W6972" s="3">
        <v>88.1789137380192</v>
      </c>
      <c r="X6972" s="3">
        <v>65.4424040066778</v>
      </c>
      <c r="Y6972" s="3">
        <v>78.7556904400607</v>
      </c>
      <c r="Z6972" s="3">
        <v>82.3284823284823</v>
      </c>
      <c r="AA6972" s="3">
        <v>-0.0141607246498154</v>
      </c>
      <c r="AB6972" s="3">
        <v>0.145835430993255</v>
      </c>
      <c r="AC6972" s="3">
        <v>-35.7409713574097</v>
      </c>
      <c r="AD6972" s="3">
        <v>0.65504178168701</v>
      </c>
      <c r="AE6972" s="5">
        <v>3</v>
      </c>
      <c r="AF6972" s="3">
        <v>1.7004558264729</v>
      </c>
      <c r="AG6972" s="3">
        <v>21.6360491463603</v>
      </c>
      <c r="AH6972" s="3">
        <v>50.3017562801952</v>
      </c>
      <c r="AI6972" s="3">
        <v>24.3163360230188</v>
      </c>
      <c r="AJ6972" s="3">
        <v>23.9091000422728</v>
      </c>
      <c r="AK6972" s="3">
        <v>13.5373226497288</v>
      </c>
      <c r="AL6972" s="3">
        <v>14.527334039933</v>
      </c>
      <c r="AM6972" s="3"/>
      <c r="AN6972" s="5" t="s">
        <v>46</v>
      </c>
      <c r="AO6972" s="1"/>
      <c r="AP6972" s="1"/>
      <c r="AQ6972" s="1"/>
    </row>
    <row r="6973" spans="1:43">
      <c r="A6973" s="1" t="s">
        <v>17144</v>
      </c>
      <c r="B6973" s="1" t="s">
        <v>17145</v>
      </c>
      <c r="C6973" s="3">
        <v>14.7260273972603</v>
      </c>
      <c r="D6973" s="4">
        <v>38862</v>
      </c>
      <c r="E6973" s="3">
        <v>3.1687821453</v>
      </c>
      <c r="F6973" s="5" t="s">
        <v>17146</v>
      </c>
      <c r="G6973" s="5">
        <v>1464</v>
      </c>
      <c r="H6973" s="5" t="s">
        <v>93</v>
      </c>
      <c r="I6973" s="3">
        <v>5.2060737527115</v>
      </c>
      <c r="J6973" s="3">
        <v>51.8</v>
      </c>
      <c r="K6973" s="3">
        <v>1.2526096033403</v>
      </c>
      <c r="L6973" s="3">
        <v>60.0594648166501</v>
      </c>
      <c r="M6973" s="3">
        <v>2.86320254506895</v>
      </c>
      <c r="N6973" s="3">
        <v>44.1117764471058</v>
      </c>
      <c r="O6973" s="3">
        <v>3.41151385927506</v>
      </c>
      <c r="P6973" s="3">
        <v>84.0543259557344</v>
      </c>
      <c r="Q6973" s="3">
        <v>1.2526096033403</v>
      </c>
      <c r="R6973" s="3">
        <v>92.2600619195046</v>
      </c>
      <c r="S6973" s="3">
        <v>22.1662468513854</v>
      </c>
      <c r="T6973" s="3">
        <v>73.0545262043409</v>
      </c>
      <c r="U6973" s="3">
        <v>35.6643356643357</v>
      </c>
      <c r="V6973" s="3">
        <v>77.796234772979</v>
      </c>
      <c r="W6973" s="3">
        <v>34.5353675450763</v>
      </c>
      <c r="X6973" s="3">
        <v>76.5293383270911</v>
      </c>
      <c r="Y6973" s="3">
        <v>27.129750982962</v>
      </c>
      <c r="Z6973" s="3">
        <v>93.1168831168831</v>
      </c>
      <c r="AA6973" s="3">
        <v>0.268972894099199</v>
      </c>
      <c r="AB6973" s="3">
        <v>0.239260919829932</v>
      </c>
      <c r="AC6973" s="3">
        <v>-8.54392298435619</v>
      </c>
      <c r="AD6973" s="3">
        <v>1.21420858600015</v>
      </c>
      <c r="AE6973" s="5">
        <v>3</v>
      </c>
      <c r="AF6973" s="3">
        <v>0.686125290155593</v>
      </c>
      <c r="AG6973" s="3">
        <v>16.05462523885</v>
      </c>
      <c r="AH6973" s="3">
        <v>16.3451311840207</v>
      </c>
      <c r="AI6973" s="3">
        <v>7.53595270109879</v>
      </c>
      <c r="AJ6973" s="3">
        <v>4.8381093682244</v>
      </c>
      <c r="AK6973" s="3">
        <v>4.89464496189764</v>
      </c>
      <c r="AL6973" s="3">
        <v>7.71105502050919</v>
      </c>
      <c r="AM6973" s="3"/>
      <c r="AN6973" s="5" t="s">
        <v>46</v>
      </c>
      <c r="AO6973" s="1"/>
      <c r="AP6973" s="1"/>
      <c r="AQ6973" s="1"/>
    </row>
    <row r="6974" spans="1:43">
      <c r="A6974" s="1" t="s">
        <v>17147</v>
      </c>
      <c r="B6974" s="1" t="s">
        <v>17148</v>
      </c>
      <c r="C6974" s="3">
        <v>15.4739726027397</v>
      </c>
      <c r="D6974" s="4">
        <v>38589</v>
      </c>
      <c r="E6974" s="3">
        <v>32.4231372887</v>
      </c>
      <c r="F6974" s="5" t="s">
        <v>310</v>
      </c>
      <c r="G6974" s="5">
        <v>4024</v>
      </c>
      <c r="H6974" s="5" t="s">
        <v>55</v>
      </c>
      <c r="I6974" s="3">
        <v>18.5129217580999</v>
      </c>
      <c r="J6974" s="3">
        <v>5.02117362371446</v>
      </c>
      <c r="K6974" s="3">
        <v>1.28414145683633</v>
      </c>
      <c r="L6974" s="3">
        <v>74.0677966101695</v>
      </c>
      <c r="M6974" s="3">
        <v>12.0495331709388</v>
      </c>
      <c r="N6974" s="3">
        <v>5.6852184320766</v>
      </c>
      <c r="O6974" s="3">
        <v>25.5100044729241</v>
      </c>
      <c r="P6974" s="3">
        <v>20.1324503311258</v>
      </c>
      <c r="Q6974" s="3">
        <v>30.8774314920455</v>
      </c>
      <c r="R6974" s="3">
        <v>29.8780487804878</v>
      </c>
      <c r="S6974" s="3">
        <v>87.1905790492346</v>
      </c>
      <c r="T6974" s="3">
        <v>19.53125</v>
      </c>
      <c r="U6974" s="3">
        <v>141.418891352779</v>
      </c>
      <c r="V6974" s="3">
        <v>49.7289972899729</v>
      </c>
      <c r="W6974" s="3">
        <v>111.221137649051</v>
      </c>
      <c r="X6974" s="3">
        <v>50.2504173622704</v>
      </c>
      <c r="Y6974" s="3">
        <v>173.868867735994</v>
      </c>
      <c r="Z6974" s="3">
        <v>33.0561330561331</v>
      </c>
      <c r="AA6974" s="3">
        <v>0.321444277310109</v>
      </c>
      <c r="AB6974" s="3">
        <v>0.242439168028902</v>
      </c>
      <c r="AC6974" s="3">
        <v>-31.9432038685434</v>
      </c>
      <c r="AD6974" s="3">
        <v>0.884299616191553</v>
      </c>
      <c r="AE6974" s="5">
        <v>3</v>
      </c>
      <c r="AF6974" s="3">
        <v>1.98212952273929</v>
      </c>
      <c r="AG6974" s="3">
        <v>77.7398542955985</v>
      </c>
      <c r="AH6974" s="3">
        <v>62.0505081224248</v>
      </c>
      <c r="AI6974" s="3">
        <v>27.6988557039455</v>
      </c>
      <c r="AJ6974" s="3">
        <v>29.3396704480488</v>
      </c>
      <c r="AK6974" s="3">
        <v>27.5199361938111</v>
      </c>
      <c r="AL6974" s="3">
        <v>26.1103922750491</v>
      </c>
      <c r="AM6974" s="3"/>
      <c r="AN6974" s="5" t="s">
        <v>46</v>
      </c>
      <c r="AO6974" s="1"/>
      <c r="AP6974" s="1"/>
      <c r="AQ6974" s="1"/>
    </row>
    <row r="6975" spans="1:43">
      <c r="A6975" s="1" t="s">
        <v>17149</v>
      </c>
      <c r="B6975" s="1" t="s">
        <v>17150</v>
      </c>
      <c r="C6975" s="3">
        <v>17.4849315068493</v>
      </c>
      <c r="D6975" s="4">
        <v>37855</v>
      </c>
      <c r="E6975" s="3">
        <v>16.1224465069</v>
      </c>
      <c r="F6975" s="5" t="s">
        <v>17151</v>
      </c>
      <c r="G6975" s="5">
        <v>1767</v>
      </c>
      <c r="H6975" s="5" t="s">
        <v>55</v>
      </c>
      <c r="I6975" s="3">
        <v>2.49896479849154</v>
      </c>
      <c r="J6975" s="3">
        <v>88.1427707199032</v>
      </c>
      <c r="K6975" s="3">
        <v>3.19511502414086</v>
      </c>
      <c r="L6975" s="3">
        <v>37.0056497175141</v>
      </c>
      <c r="M6975" s="3">
        <v>1.65058048508149</v>
      </c>
      <c r="N6975" s="3">
        <v>78.9347695990425</v>
      </c>
      <c r="O6975" s="3">
        <v>8.3943892227649</v>
      </c>
      <c r="P6975" s="3">
        <v>85.6953642384106</v>
      </c>
      <c r="Q6975" s="3">
        <v>8.0605745617181</v>
      </c>
      <c r="R6975" s="3">
        <v>88.4908536585366</v>
      </c>
      <c r="S6975" s="3">
        <v>54.9663633935554</v>
      </c>
      <c r="T6975" s="3">
        <v>66.796875</v>
      </c>
      <c r="U6975" s="3">
        <v>109.656213322323</v>
      </c>
      <c r="V6975" s="3">
        <v>70.5962059620596</v>
      </c>
      <c r="W6975" s="3">
        <v>83.9292309312427</v>
      </c>
      <c r="X6975" s="3">
        <v>68.7813021702838</v>
      </c>
      <c r="Y6975" s="3">
        <v>114.615061977152</v>
      </c>
      <c r="Z6975" s="3">
        <v>64.6569646569647</v>
      </c>
      <c r="AA6975" s="3">
        <v>0.26166004802953</v>
      </c>
      <c r="AB6975" s="3">
        <v>0.224901736243619</v>
      </c>
      <c r="AC6975" s="3">
        <v>-23.5369025372784</v>
      </c>
      <c r="AD6975" s="3">
        <v>0.954986992984198</v>
      </c>
      <c r="AE6975" s="5">
        <v>3</v>
      </c>
      <c r="AF6975" s="3">
        <v>1.55387027376566</v>
      </c>
      <c r="AG6975" s="3">
        <v>47.5728638519494</v>
      </c>
      <c r="AH6975" s="3">
        <v>45.5355874276996</v>
      </c>
      <c r="AI6975" s="3">
        <v>21.2326515139041</v>
      </c>
      <c r="AJ6975" s="3">
        <v>18.3615510846425</v>
      </c>
      <c r="AK6975" s="3">
        <v>17.5534181913243</v>
      </c>
      <c r="AL6975" s="3">
        <v>15.1102046038859</v>
      </c>
      <c r="AM6975" s="3"/>
      <c r="AN6975" s="5" t="s">
        <v>46</v>
      </c>
      <c r="AO6975" s="1"/>
      <c r="AP6975" s="1"/>
      <c r="AQ6975" s="1"/>
    </row>
    <row r="6976" spans="1:43">
      <c r="A6976" s="1" t="s">
        <v>17152</v>
      </c>
      <c r="B6976" s="1" t="s">
        <v>17153</v>
      </c>
      <c r="C6976" s="3">
        <v>14.3232876712329</v>
      </c>
      <c r="D6976" s="4">
        <v>39009</v>
      </c>
      <c r="E6976" s="3">
        <v>5.2208136954</v>
      </c>
      <c r="F6976" s="5" t="s">
        <v>17154</v>
      </c>
      <c r="G6976" s="5">
        <v>162</v>
      </c>
      <c r="H6976" s="5" t="s">
        <v>55</v>
      </c>
      <c r="I6976" s="3">
        <v>13.0327575242409</v>
      </c>
      <c r="J6976" s="3">
        <v>31.0949788263763</v>
      </c>
      <c r="K6976" s="3">
        <v>4.36933223413025</v>
      </c>
      <c r="L6976" s="3">
        <v>14.0677966101695</v>
      </c>
      <c r="M6976" s="3">
        <v>7.10659907270016</v>
      </c>
      <c r="N6976" s="3">
        <v>32.196289646918</v>
      </c>
      <c r="O6976" s="3">
        <v>23.701922526529</v>
      </c>
      <c r="P6976" s="3">
        <v>26.8211920529801</v>
      </c>
      <c r="Q6976" s="3">
        <v>26.8650767098558</v>
      </c>
      <c r="R6976" s="3">
        <v>40.0914634146341</v>
      </c>
      <c r="S6976" s="3">
        <v>72.7826604443932</v>
      </c>
      <c r="T6976" s="3">
        <v>38.57421875</v>
      </c>
      <c r="U6976" s="3">
        <v>169.742250480179</v>
      </c>
      <c r="V6976" s="3">
        <v>30.2168021680217</v>
      </c>
      <c r="W6976" s="3">
        <v>118.080469383504</v>
      </c>
      <c r="X6976" s="3">
        <v>46.2437395659432</v>
      </c>
      <c r="Y6976" s="3">
        <v>98.4532271389887</v>
      </c>
      <c r="Z6976" s="3">
        <v>73.5966735966736</v>
      </c>
      <c r="AA6976" s="3">
        <v>0.290840437554036</v>
      </c>
      <c r="AB6976" s="3">
        <v>0.276726286789748</v>
      </c>
      <c r="AC6976" s="3">
        <v>-29.8662704309064</v>
      </c>
      <c r="AD6976" s="3">
        <v>0.991698837782805</v>
      </c>
      <c r="AE6976" s="5">
        <v>5</v>
      </c>
      <c r="AF6976" s="3">
        <v>2.14222471166557</v>
      </c>
      <c r="AG6976" s="3">
        <v>71.9687515654813</v>
      </c>
      <c r="AH6976" s="3">
        <v>68.3546608857164</v>
      </c>
      <c r="AI6976" s="3">
        <v>26.6774638515367</v>
      </c>
      <c r="AJ6976" s="3">
        <v>19.0781170292219</v>
      </c>
      <c r="AK6976" s="3">
        <v>8.26179199957222</v>
      </c>
      <c r="AL6976" s="3">
        <v>9.8243892318665</v>
      </c>
      <c r="AM6976" s="3"/>
      <c r="AN6976" s="5" t="s">
        <v>46</v>
      </c>
      <c r="AO6976" s="1"/>
      <c r="AP6976" s="1"/>
      <c r="AQ6976" s="1"/>
    </row>
    <row r="6977" spans="1:43">
      <c r="A6977" s="1" t="s">
        <v>17155</v>
      </c>
      <c r="B6977" s="1" t="s">
        <v>17156</v>
      </c>
      <c r="C6977" s="3">
        <v>13.8520547945205</v>
      </c>
      <c r="D6977" s="4">
        <v>39181</v>
      </c>
      <c r="E6977" s="3">
        <v>5.5355458592</v>
      </c>
      <c r="F6977" s="5" t="s">
        <v>17151</v>
      </c>
      <c r="G6977" s="5">
        <v>1767</v>
      </c>
      <c r="H6977" s="5" t="s">
        <v>55</v>
      </c>
      <c r="I6977" s="3">
        <v>2.62557077625572</v>
      </c>
      <c r="J6977" s="3">
        <v>87.7797943133696</v>
      </c>
      <c r="K6977" s="3">
        <v>3.21469575200919</v>
      </c>
      <c r="L6977" s="3">
        <v>36.271186440678</v>
      </c>
      <c r="M6977" s="3">
        <v>1.7543859649123</v>
      </c>
      <c r="N6977" s="3">
        <v>78.5757031717534</v>
      </c>
      <c r="O6977" s="3">
        <v>8.9036947304664</v>
      </c>
      <c r="P6977" s="3">
        <v>83.9735099337748</v>
      </c>
      <c r="Q6977" s="3">
        <v>9.2345078979344</v>
      </c>
      <c r="R6977" s="3">
        <v>86.6615853658537</v>
      </c>
      <c r="S6977" s="3">
        <v>59.5385980479148</v>
      </c>
      <c r="T6977" s="3">
        <v>59.66796875</v>
      </c>
      <c r="U6977" s="3">
        <v>125.31328320802</v>
      </c>
      <c r="V6977" s="3">
        <v>60.5691056910569</v>
      </c>
      <c r="W6977" s="3">
        <v>97.7997799779978</v>
      </c>
      <c r="X6977" s="3">
        <v>57.9298831385643</v>
      </c>
      <c r="Y6977" s="3">
        <v>134.419817470665</v>
      </c>
      <c r="Z6977" s="3">
        <v>54.0540540540541</v>
      </c>
      <c r="AA6977" s="3">
        <v>0.27765975969926</v>
      </c>
      <c r="AB6977" s="3">
        <v>0.257207071936735</v>
      </c>
      <c r="AC6977" s="3">
        <v>-23.1781376518219</v>
      </c>
      <c r="AD6977" s="3">
        <v>1.09915476331763</v>
      </c>
      <c r="AE6977" s="5">
        <v>3</v>
      </c>
      <c r="AF6977" s="3">
        <v>1.78312181630923</v>
      </c>
      <c r="AG6977" s="3">
        <v>52.4673919537088</v>
      </c>
      <c r="AH6977" s="3">
        <v>50.836007616652</v>
      </c>
      <c r="AI6977" s="3">
        <v>24.2561597615671</v>
      </c>
      <c r="AJ6977" s="3">
        <v>20.8444736520733</v>
      </c>
      <c r="AK6977" s="3">
        <v>19.040885480137</v>
      </c>
      <c r="AL6977" s="3">
        <v>16.1702359179581</v>
      </c>
      <c r="AM6977" s="3"/>
      <c r="AN6977" s="5" t="s">
        <v>46</v>
      </c>
      <c r="AO6977" s="1"/>
      <c r="AP6977" s="1"/>
      <c r="AQ6977" s="1"/>
    </row>
    <row r="6978" spans="1:43">
      <c r="A6978" s="1" t="s">
        <v>17157</v>
      </c>
      <c r="B6978" s="1" t="s">
        <v>17158</v>
      </c>
      <c r="C6978" s="3">
        <v>14.0794520547945</v>
      </c>
      <c r="D6978" s="4">
        <v>39098</v>
      </c>
      <c r="E6978" s="3">
        <v>13.3188961578</v>
      </c>
      <c r="F6978" s="5" t="s">
        <v>922</v>
      </c>
      <c r="G6978" s="5">
        <v>1343</v>
      </c>
      <c r="H6978" s="5" t="s">
        <v>55</v>
      </c>
      <c r="I6978" s="3">
        <v>12.2807637653865</v>
      </c>
      <c r="J6978" s="3">
        <v>36.2371445856019</v>
      </c>
      <c r="K6978" s="3">
        <v>3.54906054279748</v>
      </c>
      <c r="L6978" s="3">
        <v>29.1525423728814</v>
      </c>
      <c r="M6978" s="3">
        <v>5.57743458536346</v>
      </c>
      <c r="N6978" s="3">
        <v>45.9605026929982</v>
      </c>
      <c r="O6978" s="3">
        <v>20.1111384367143</v>
      </c>
      <c r="P6978" s="3">
        <v>43.9735099337748</v>
      </c>
      <c r="Q6978" s="3">
        <v>24.4897971603657</v>
      </c>
      <c r="R6978" s="3">
        <v>47.1036585365854</v>
      </c>
      <c r="S6978" s="3">
        <v>63.0150348001167</v>
      </c>
      <c r="T6978" s="3">
        <v>54.4921875</v>
      </c>
      <c r="U6978" s="3">
        <v>169.381218651698</v>
      </c>
      <c r="V6978" s="3">
        <v>30.4878048780488</v>
      </c>
      <c r="W6978" s="3">
        <v>122.333600623707</v>
      </c>
      <c r="X6978" s="3">
        <v>42.9048414023372</v>
      </c>
      <c r="Y6978" s="3">
        <v>172.178700207721</v>
      </c>
      <c r="Z6978" s="3">
        <v>34.0956340956341</v>
      </c>
      <c r="AA6978" s="3">
        <v>0.25336110519148</v>
      </c>
      <c r="AB6978" s="3">
        <v>0.256769940694471</v>
      </c>
      <c r="AC6978" s="3">
        <v>-32.5872873769024</v>
      </c>
      <c r="AD6978" s="3">
        <v>0.934536999741929</v>
      </c>
      <c r="AE6978" s="5">
        <v>3</v>
      </c>
      <c r="AF6978" s="3">
        <v>2.1444691714934</v>
      </c>
      <c r="AG6978" s="3">
        <v>68.0248590265408</v>
      </c>
      <c r="AH6978" s="3">
        <v>67.7105080183346</v>
      </c>
      <c r="AI6978" s="3">
        <v>27.5081874473158</v>
      </c>
      <c r="AJ6978" s="3">
        <v>25.5144865196439</v>
      </c>
      <c r="AK6978" s="3">
        <v>28.2553890634051</v>
      </c>
      <c r="AL6978" s="3">
        <v>25.743105407992</v>
      </c>
      <c r="AM6978" s="3"/>
      <c r="AN6978" s="5" t="s">
        <v>46</v>
      </c>
      <c r="AO6978" s="1"/>
      <c r="AP6978" s="1"/>
      <c r="AQ6978" s="1"/>
    </row>
    <row r="6979" spans="1:43">
      <c r="A6979" s="1" t="s">
        <v>17159</v>
      </c>
      <c r="B6979" s="1" t="s">
        <v>17160</v>
      </c>
      <c r="C6979" s="3">
        <v>14.5232876712329</v>
      </c>
      <c r="D6979" s="4">
        <v>38936</v>
      </c>
      <c r="E6979" s="3">
        <v>62.2442750836</v>
      </c>
      <c r="F6979" s="5" t="s">
        <v>13692</v>
      </c>
      <c r="G6979" s="5">
        <v>537</v>
      </c>
      <c r="H6979" s="5" t="s">
        <v>55</v>
      </c>
      <c r="I6979" s="3">
        <v>14.8134936799592</v>
      </c>
      <c r="J6979" s="3">
        <v>19.4192377495463</v>
      </c>
      <c r="K6979" s="3">
        <v>4.33399602385686</v>
      </c>
      <c r="L6979" s="3">
        <v>14.6327683615819</v>
      </c>
      <c r="M6979" s="3">
        <v>10.3480474037005</v>
      </c>
      <c r="N6979" s="3">
        <v>10.2333931777379</v>
      </c>
      <c r="O6979" s="3">
        <v>19.8499913718502</v>
      </c>
      <c r="P6979" s="3">
        <v>46.158940397351</v>
      </c>
      <c r="Q6979" s="3">
        <v>20.0206136902563</v>
      </c>
      <c r="R6979" s="3">
        <v>61.4329268292683</v>
      </c>
      <c r="S6979" s="3">
        <v>74.3658908302527</v>
      </c>
      <c r="T6979" s="3">
        <v>36.23046875</v>
      </c>
      <c r="U6979" s="3">
        <v>150.998307700411</v>
      </c>
      <c r="V6979" s="3">
        <v>44.4444444444444</v>
      </c>
      <c r="W6979" s="3">
        <v>95.069771811795</v>
      </c>
      <c r="X6979" s="3">
        <v>59.7662771285476</v>
      </c>
      <c r="Y6979" s="3">
        <v>116.199697861967</v>
      </c>
      <c r="Z6979" s="3">
        <v>63.4095634095634</v>
      </c>
      <c r="AA6979" s="3">
        <v>0.328291298545699</v>
      </c>
      <c r="AB6979" s="3">
        <v>0.225030035423533</v>
      </c>
      <c r="AC6979" s="3">
        <v>-33.9342370925872</v>
      </c>
      <c r="AD6979" s="3">
        <v>0.733697625796349</v>
      </c>
      <c r="AE6979" s="5">
        <v>8</v>
      </c>
      <c r="AF6979" s="3">
        <v>1.65636690970119</v>
      </c>
      <c r="AG6979" s="3">
        <v>68.8150815652007</v>
      </c>
      <c r="AH6979" s="3">
        <v>59.3790095897441</v>
      </c>
      <c r="AI6979" s="3">
        <v>23.0872723877723</v>
      </c>
      <c r="AJ6979" s="3">
        <v>21.9514842732163</v>
      </c>
      <c r="AK6979" s="3">
        <v>22.2212182534237</v>
      </c>
      <c r="AL6979" s="3">
        <v>20.438672743577</v>
      </c>
      <c r="AM6979" s="3"/>
      <c r="AN6979" s="5" t="s">
        <v>46</v>
      </c>
      <c r="AO6979" s="1"/>
      <c r="AP6979" s="1"/>
      <c r="AQ6979" s="1"/>
    </row>
    <row r="6980" spans="1:43">
      <c r="A6980" s="1" t="s">
        <v>17161</v>
      </c>
      <c r="B6980" s="1" t="s">
        <v>17162</v>
      </c>
      <c r="C6980" s="3">
        <v>13.1780821917808</v>
      </c>
      <c r="D6980" s="4">
        <v>39427</v>
      </c>
      <c r="E6980" s="3">
        <v>9.1210056454</v>
      </c>
      <c r="F6980" s="5" t="s">
        <v>17163</v>
      </c>
      <c r="G6980" s="5">
        <v>409</v>
      </c>
      <c r="H6980" s="5" t="s">
        <v>55</v>
      </c>
      <c r="I6980" s="3">
        <v>12.8553814337094</v>
      </c>
      <c r="J6980" s="3">
        <v>32.0629159104658</v>
      </c>
      <c r="K6980" s="3">
        <v>5.00945179584121</v>
      </c>
      <c r="L6980" s="3">
        <v>6.94915254237288</v>
      </c>
      <c r="M6980" s="3">
        <v>6.55061152121169</v>
      </c>
      <c r="N6980" s="3">
        <v>36.6846199880311</v>
      </c>
      <c r="O6980" s="3">
        <v>26.1889567448755</v>
      </c>
      <c r="P6980" s="3">
        <v>18.4105960264901</v>
      </c>
      <c r="Q6980" s="3">
        <v>33.909645171593</v>
      </c>
      <c r="R6980" s="3">
        <v>21.7987804878049</v>
      </c>
      <c r="S6980" s="3">
        <v>98.0829617745968</v>
      </c>
      <c r="T6980" s="3">
        <v>10.15625</v>
      </c>
      <c r="U6980" s="3">
        <v>112.873553911137</v>
      </c>
      <c r="V6980" s="3">
        <v>68.4281842818428</v>
      </c>
      <c r="W6980" s="3">
        <v>66.8971184222148</v>
      </c>
      <c r="X6980" s="3">
        <v>80.6343906510851</v>
      </c>
      <c r="Y6980" s="3">
        <v>139.253929102407</v>
      </c>
      <c r="Z6980" s="3">
        <v>51.3513513513513</v>
      </c>
      <c r="AA6980" s="3">
        <v>0.392661363609507</v>
      </c>
      <c r="AB6980" s="3">
        <v>0.143005322269652</v>
      </c>
      <c r="AC6980" s="3">
        <v>-32.8107502799552</v>
      </c>
      <c r="AD6980" s="3">
        <v>0.566302619557094</v>
      </c>
      <c r="AE6980" s="5">
        <v>5</v>
      </c>
      <c r="AF6980" s="3">
        <v>1.32096684007942</v>
      </c>
      <c r="AG6980" s="3">
        <v>86.3458108406191</v>
      </c>
      <c r="AH6980" s="3">
        <v>48.6119742875918</v>
      </c>
      <c r="AI6980" s="3">
        <v>16.6021199394218</v>
      </c>
      <c r="AJ6980" s="3">
        <v>20.1455243413096</v>
      </c>
      <c r="AK6980" s="3">
        <v>24.1429140529719</v>
      </c>
      <c r="AL6980" s="3">
        <v>19.3224183175773</v>
      </c>
      <c r="AM6980" s="3"/>
      <c r="AN6980" s="5" t="s">
        <v>46</v>
      </c>
      <c r="AO6980" s="1"/>
      <c r="AP6980" s="1"/>
      <c r="AQ6980" s="1"/>
    </row>
    <row r="6981" spans="1:43">
      <c r="A6981" s="1" t="s">
        <v>17164</v>
      </c>
      <c r="B6981" s="1" t="s">
        <v>17165</v>
      </c>
      <c r="C6981" s="3">
        <v>8.13698630136986</v>
      </c>
      <c r="D6981" s="4">
        <v>41267</v>
      </c>
      <c r="E6981" s="3">
        <v>4.9377842899</v>
      </c>
      <c r="F6981" s="5" t="s">
        <v>13828</v>
      </c>
      <c r="G6981" s="5">
        <v>1479</v>
      </c>
      <c r="H6981" s="5" t="s">
        <v>93</v>
      </c>
      <c r="I6981" s="3">
        <v>4.05883184839484</v>
      </c>
      <c r="J6981" s="3">
        <v>58.5</v>
      </c>
      <c r="K6981" s="3">
        <v>0.309006634554198</v>
      </c>
      <c r="L6981" s="3">
        <v>88.5530227948464</v>
      </c>
      <c r="M6981" s="3">
        <v>4.48241586595354</v>
      </c>
      <c r="N6981" s="3">
        <v>32.5349301397206</v>
      </c>
      <c r="O6981" s="3">
        <v>5.45576151347219</v>
      </c>
      <c r="P6981" s="3">
        <v>69.9698189134809</v>
      </c>
      <c r="Q6981" s="3">
        <v>7.30640221671283</v>
      </c>
      <c r="R6981" s="3">
        <v>74.5614035087719</v>
      </c>
      <c r="S6981" s="3">
        <v>59.1951536131545</v>
      </c>
      <c r="T6981" s="3">
        <v>32.3980942297512</v>
      </c>
      <c r="U6981" s="3">
        <v>134.904756837289</v>
      </c>
      <c r="V6981" s="3">
        <v>26.3012181616833</v>
      </c>
      <c r="W6981" s="3">
        <v>127.895932273384</v>
      </c>
      <c r="X6981" s="3">
        <v>18.8514357053683</v>
      </c>
      <c r="Y6981" s="3">
        <v>106.550521174475</v>
      </c>
      <c r="Z6981" s="3">
        <v>39.3506493506494</v>
      </c>
      <c r="AA6981" s="3">
        <v>0.282580648068825</v>
      </c>
      <c r="AB6981" s="3">
        <v>0.277497436869188</v>
      </c>
      <c r="AC6981" s="3">
        <v>-27.72001014456</v>
      </c>
      <c r="AD6981" s="3">
        <v>1.13748154151721</v>
      </c>
      <c r="AE6981" s="5">
        <v>3</v>
      </c>
      <c r="AF6981" s="3">
        <v>2.29900583333924</v>
      </c>
      <c r="AG6981" s="3">
        <v>58.2711483073768</v>
      </c>
      <c r="AH6981" s="3">
        <v>59.4714147763024</v>
      </c>
      <c r="AI6981" s="3">
        <v>29.8695239879514</v>
      </c>
      <c r="AJ6981" s="3">
        <v>20.573927398032</v>
      </c>
      <c r="AK6981" s="3">
        <v>15.8211300742705</v>
      </c>
      <c r="AL6981" s="3">
        <v>12.2922117836561</v>
      </c>
      <c r="AM6981" s="3"/>
      <c r="AN6981" s="5" t="s">
        <v>46</v>
      </c>
      <c r="AO6981" s="1"/>
      <c r="AP6981" s="1"/>
      <c r="AQ6981" s="1"/>
    </row>
    <row r="6982" spans="1:43">
      <c r="A6982" s="1" t="s">
        <v>17166</v>
      </c>
      <c r="B6982" s="1" t="s">
        <v>17167</v>
      </c>
      <c r="C6982" s="3">
        <v>13.8465753424658</v>
      </c>
      <c r="D6982" s="4">
        <v>39183</v>
      </c>
      <c r="E6982" s="3">
        <v>12.3282919686</v>
      </c>
      <c r="F6982" s="5" t="s">
        <v>2592</v>
      </c>
      <c r="G6982" s="5">
        <v>1066</v>
      </c>
      <c r="H6982" s="5" t="s">
        <v>55</v>
      </c>
      <c r="I6982" s="3">
        <v>9.4693076531482</v>
      </c>
      <c r="J6982" s="3">
        <v>56.5033272837266</v>
      </c>
      <c r="K6982" s="3">
        <v>3.27169274537695</v>
      </c>
      <c r="L6982" s="3">
        <v>35.4237288135593</v>
      </c>
      <c r="M6982" s="3">
        <v>4.38034190480969</v>
      </c>
      <c r="N6982" s="3">
        <v>57.6900059844405</v>
      </c>
      <c r="O6982" s="3">
        <v>18.4527209423866</v>
      </c>
      <c r="P6982" s="3">
        <v>53.1788079470199</v>
      </c>
      <c r="Q6982" s="3">
        <v>29.8716850435164</v>
      </c>
      <c r="R6982" s="3">
        <v>32.1646341463415</v>
      </c>
      <c r="S6982" s="3">
        <v>61.406023903923</v>
      </c>
      <c r="T6982" s="3">
        <v>56.73828125</v>
      </c>
      <c r="U6982" s="3">
        <v>132.811453833769</v>
      </c>
      <c r="V6982" s="3">
        <v>54.8780487804878</v>
      </c>
      <c r="W6982" s="3">
        <v>99.2902780352185</v>
      </c>
      <c r="X6982" s="3">
        <v>56.5943238731219</v>
      </c>
      <c r="Y6982" s="3">
        <v>109.192900546285</v>
      </c>
      <c r="Z6982" s="3">
        <v>67.7754677754678</v>
      </c>
      <c r="AA6982" s="3">
        <v>0.322636620417047</v>
      </c>
      <c r="AB6982" s="3">
        <v>0.264455353037802</v>
      </c>
      <c r="AC6982" s="3">
        <v>-28.4436493738819</v>
      </c>
      <c r="AD6982" s="3">
        <v>0.906710979574893</v>
      </c>
      <c r="AE6982" s="5">
        <v>6</v>
      </c>
      <c r="AF6982" s="3">
        <v>1.7158908731619</v>
      </c>
      <c r="AG6982" s="3">
        <v>57.885200807693</v>
      </c>
      <c r="AH6982" s="3">
        <v>53.826385135219</v>
      </c>
      <c r="AI6982" s="3">
        <v>21.9028492698221</v>
      </c>
      <c r="AJ6982" s="3">
        <v>19.5740037919626</v>
      </c>
      <c r="AK6982" s="3">
        <v>20.4271782523504</v>
      </c>
      <c r="AL6982" s="3">
        <v>20.9712655139737</v>
      </c>
      <c r="AM6982" s="3"/>
      <c r="AN6982" s="5" t="s">
        <v>46</v>
      </c>
      <c r="AO6982" s="1"/>
      <c r="AP6982" s="1"/>
      <c r="AQ6982" s="1"/>
    </row>
    <row r="6983" spans="1:43">
      <c r="A6983" s="1" t="s">
        <v>17168</v>
      </c>
      <c r="B6983" s="1" t="s">
        <v>17169</v>
      </c>
      <c r="C6983" s="3">
        <v>12.3068493150685</v>
      </c>
      <c r="D6983" s="4">
        <v>39745</v>
      </c>
      <c r="E6983" s="3">
        <v>0.1125061668</v>
      </c>
      <c r="F6983" s="5" t="s">
        <v>17170</v>
      </c>
      <c r="G6983" s="5">
        <v>2211</v>
      </c>
      <c r="H6983" s="5" t="s">
        <v>71</v>
      </c>
      <c r="I6983" s="3">
        <v>-1.40032948929158</v>
      </c>
      <c r="J6983" s="3">
        <v>84.9056603773585</v>
      </c>
      <c r="K6983" s="3">
        <v>0</v>
      </c>
      <c r="L6983" s="3">
        <v>51.5723270440252</v>
      </c>
      <c r="M6983" s="3">
        <v>-1.31904369332234</v>
      </c>
      <c r="N6983" s="3">
        <v>78.6163522012579</v>
      </c>
      <c r="O6983" s="3">
        <v>-1.80475799835931</v>
      </c>
      <c r="P6983" s="3">
        <v>83.5443037974684</v>
      </c>
      <c r="Q6983" s="3">
        <v>-2.12591986917416</v>
      </c>
      <c r="R6983" s="3">
        <v>85.8974358974359</v>
      </c>
      <c r="S6983" s="3">
        <v>0.672834314550043</v>
      </c>
      <c r="T6983" s="3">
        <v>76.510067114094</v>
      </c>
      <c r="U6983" s="3">
        <v>0.842459983150801</v>
      </c>
      <c r="V6983" s="3">
        <v>95.6834532374101</v>
      </c>
      <c r="W6983" s="3">
        <v>7.3660738275239</v>
      </c>
      <c r="X6983" s="3">
        <v>92.0863309352518</v>
      </c>
      <c r="Y6983" s="3">
        <v>12.6766747347827</v>
      </c>
      <c r="Z6983" s="3">
        <v>80.9523809523809</v>
      </c>
      <c r="AA6983" s="3">
        <v>-0.0217864144714605</v>
      </c>
      <c r="AB6983" s="3">
        <v>0.0662296235335392</v>
      </c>
      <c r="AC6983" s="3">
        <v>-3.58333333333332</v>
      </c>
      <c r="AD6983" s="3">
        <v>0.667813823534628</v>
      </c>
      <c r="AE6983" s="5">
        <v>3</v>
      </c>
      <c r="AF6983" s="3">
        <v>0.207878173370449</v>
      </c>
      <c r="AG6983" s="3">
        <v>0.929883113767627</v>
      </c>
      <c r="AH6983" s="3">
        <v>0.582946659614292</v>
      </c>
      <c r="AI6983" s="3">
        <v>2.53826302967697</v>
      </c>
      <c r="AJ6983" s="3">
        <v>2.58305709677868</v>
      </c>
      <c r="AK6983" s="3">
        <v>3.70112876395055</v>
      </c>
      <c r="AL6983" s="3">
        <v>3.23889931637957</v>
      </c>
      <c r="AM6983" s="3">
        <v>1000</v>
      </c>
      <c r="AN6983" s="5" t="s">
        <v>56</v>
      </c>
      <c r="AO6983" s="1"/>
      <c r="AP6983" s="1"/>
      <c r="AQ6983" s="1"/>
    </row>
    <row r="6984" spans="1:43">
      <c r="A6984" s="1" t="s">
        <v>17171</v>
      </c>
      <c r="B6984" s="1" t="s">
        <v>17172</v>
      </c>
      <c r="C6984" s="3">
        <v>11.7917808219178</v>
      </c>
      <c r="D6984" s="4">
        <v>39933</v>
      </c>
      <c r="E6984" s="3">
        <v>1.8440852344</v>
      </c>
      <c r="F6984" s="5" t="s">
        <v>13165</v>
      </c>
      <c r="G6984" s="5">
        <v>1368</v>
      </c>
      <c r="H6984" s="5" t="s">
        <v>55</v>
      </c>
      <c r="I6984" s="3">
        <v>9.83606557377051</v>
      </c>
      <c r="J6984" s="3">
        <v>53.6600120992136</v>
      </c>
      <c r="K6984" s="3">
        <v>2.01751046821472</v>
      </c>
      <c r="L6984" s="3">
        <v>60.9604519774011</v>
      </c>
      <c r="M6984" s="3">
        <v>5.09803921568629</v>
      </c>
      <c r="N6984" s="3">
        <v>50.7480550568522</v>
      </c>
      <c r="O6984" s="3">
        <v>21.2121212121212</v>
      </c>
      <c r="P6984" s="3">
        <v>38.6092715231788</v>
      </c>
      <c r="Q6984" s="3">
        <v>24.0166589541879</v>
      </c>
      <c r="R6984" s="3">
        <v>48.6280487804878</v>
      </c>
      <c r="S6984" s="3">
        <v>69.0851735015773</v>
      </c>
      <c r="T6984" s="3">
        <v>44.140625</v>
      </c>
      <c r="U6984" s="3">
        <v>166.401590457256</v>
      </c>
      <c r="V6984" s="3">
        <v>32.520325203252</v>
      </c>
      <c r="W6984" s="3">
        <v>113.036565977742</v>
      </c>
      <c r="X6984" s="3">
        <v>49.2487479131886</v>
      </c>
      <c r="Y6984" s="3">
        <v>145.646196150321</v>
      </c>
      <c r="Z6984" s="3">
        <v>48.6486486486487</v>
      </c>
      <c r="AA6984" s="3">
        <v>0.273566055414962</v>
      </c>
      <c r="AB6984" s="3">
        <v>0.239698410494739</v>
      </c>
      <c r="AC6984" s="3">
        <v>-32.8956965718454</v>
      </c>
      <c r="AD6984" s="3">
        <v>0.869811996909156</v>
      </c>
      <c r="AE6984" s="5">
        <v>8</v>
      </c>
      <c r="AF6984" s="3">
        <v>2.03271329568429</v>
      </c>
      <c r="AG6984" s="3">
        <v>74.7689932323226</v>
      </c>
      <c r="AH6984" s="3">
        <v>67.2339921212439</v>
      </c>
      <c r="AI6984" s="3">
        <v>25.833993246843</v>
      </c>
      <c r="AJ6984" s="3">
        <v>24.2691028826</v>
      </c>
      <c r="AK6984" s="3">
        <v>16.9311314514501</v>
      </c>
      <c r="AL6984" s="3">
        <v>18.4257862967827</v>
      </c>
      <c r="AM6984" s="3"/>
      <c r="AN6984" s="5" t="s">
        <v>46</v>
      </c>
      <c r="AO6984" s="1"/>
      <c r="AP6984" s="1"/>
      <c r="AQ6984" s="1"/>
    </row>
    <row r="6985" spans="1:43">
      <c r="A6985" s="1" t="s">
        <v>17173</v>
      </c>
      <c r="B6985" s="1" t="s">
        <v>17174</v>
      </c>
      <c r="C6985" s="3">
        <v>10.8356164383562</v>
      </c>
      <c r="D6985" s="4">
        <v>40282</v>
      </c>
      <c r="E6985" s="3">
        <v>9.0329354874</v>
      </c>
      <c r="F6985" s="5" t="s">
        <v>7992</v>
      </c>
      <c r="G6985" s="5">
        <v>534</v>
      </c>
      <c r="H6985" s="5" t="s">
        <v>55</v>
      </c>
      <c r="I6985" s="3">
        <v>5.45839957604663</v>
      </c>
      <c r="J6985" s="3">
        <v>76.7695099818512</v>
      </c>
      <c r="K6985" s="3">
        <v>3.37662337662337</v>
      </c>
      <c r="L6985" s="3">
        <v>33.1073446327684</v>
      </c>
      <c r="M6985" s="3">
        <v>3.00207039337474</v>
      </c>
      <c r="N6985" s="3">
        <v>69.7187312986236</v>
      </c>
      <c r="O6985" s="3">
        <v>11.734980348119</v>
      </c>
      <c r="P6985" s="3">
        <v>76.8211920529801</v>
      </c>
      <c r="Q6985" s="3">
        <v>8.56519367157665</v>
      </c>
      <c r="R6985" s="3">
        <v>87.6524390243902</v>
      </c>
      <c r="S6985" s="3">
        <v>75.1760563380282</v>
      </c>
      <c r="T6985" s="3">
        <v>34.9609375</v>
      </c>
      <c r="U6985" s="3">
        <v>211.424100156495</v>
      </c>
      <c r="V6985" s="3">
        <v>11.1111111111111</v>
      </c>
      <c r="W6985" s="3">
        <v>125.113122171946</v>
      </c>
      <c r="X6985" s="3">
        <v>39.8998330550918</v>
      </c>
      <c r="Y6985" s="3">
        <v>116.539717083787</v>
      </c>
      <c r="Z6985" s="3">
        <v>63.2016632016632</v>
      </c>
      <c r="AA6985" s="3">
        <v>0.269017054784369</v>
      </c>
      <c r="AB6985" s="3">
        <v>0.222298862848993</v>
      </c>
      <c r="AC6985" s="3">
        <v>-44.6546830652791</v>
      </c>
      <c r="AD6985" s="3">
        <v>0.694091011103634</v>
      </c>
      <c r="AE6985" s="5">
        <v>8</v>
      </c>
      <c r="AF6985" s="3">
        <v>2.05331400843459</v>
      </c>
      <c r="AG6985" s="3">
        <v>81.5046964982721</v>
      </c>
      <c r="AH6985" s="3">
        <v>81.5364412338596</v>
      </c>
      <c r="AI6985" s="3">
        <v>27.6923767002546</v>
      </c>
      <c r="AJ6985" s="3">
        <v>26.4806943819019</v>
      </c>
      <c r="AK6985" s="3">
        <v>14.980711658466</v>
      </c>
      <c r="AL6985" s="3">
        <v>14.784946731984</v>
      </c>
      <c r="AM6985" s="3"/>
      <c r="AN6985" s="5" t="s">
        <v>46</v>
      </c>
      <c r="AO6985" s="1"/>
      <c r="AP6985" s="1"/>
      <c r="AQ6985" s="1"/>
    </row>
    <row r="6986" spans="1:43">
      <c r="A6986" s="1" t="s">
        <v>17175</v>
      </c>
      <c r="B6986" s="1" t="s">
        <v>17176</v>
      </c>
      <c r="C6986" s="3">
        <v>10.3780821917808</v>
      </c>
      <c r="D6986" s="4">
        <v>40449</v>
      </c>
      <c r="E6986" s="3">
        <v>0.170953161</v>
      </c>
      <c r="F6986" s="5" t="s">
        <v>11546</v>
      </c>
      <c r="G6986" s="5">
        <v>947</v>
      </c>
      <c r="H6986" s="5" t="s">
        <v>60</v>
      </c>
      <c r="I6986" s="3">
        <v>3.37698139214334</v>
      </c>
      <c r="J6986" s="3">
        <v>62.8968253968254</v>
      </c>
      <c r="K6986" s="3">
        <v>2.38907849829351</v>
      </c>
      <c r="L6986" s="3">
        <v>48.1303930968361</v>
      </c>
      <c r="M6986" s="3">
        <v>0.738750839489584</v>
      </c>
      <c r="N6986" s="3">
        <v>60.0395647873393</v>
      </c>
      <c r="O6986" s="3">
        <v>6.53409090909092</v>
      </c>
      <c r="P6986" s="3">
        <v>59.5334685598377</v>
      </c>
      <c r="Q6986" s="3">
        <v>10.3752759381898</v>
      </c>
      <c r="R6986" s="3">
        <v>53.9267015706806</v>
      </c>
      <c r="S6986" s="3">
        <v>18.3898973954223</v>
      </c>
      <c r="T6986" s="3">
        <v>79.5893719806763</v>
      </c>
      <c r="U6986" s="3">
        <v>30.0954032957502</v>
      </c>
      <c r="V6986" s="3">
        <v>82.8522920203735</v>
      </c>
      <c r="W6986" s="3">
        <v>17.2791243158718</v>
      </c>
      <c r="X6986" s="3">
        <v>84.3181818181818</v>
      </c>
      <c r="Y6986" s="3">
        <v>55.2795031055901</v>
      </c>
      <c r="Z6986" s="3">
        <v>67.3139158576052</v>
      </c>
      <c r="AA6986" s="3">
        <v>0.113263924473363</v>
      </c>
      <c r="AB6986" s="3">
        <v>0.0560652319220624</v>
      </c>
      <c r="AC6986" s="3">
        <v>-21.7747949291573</v>
      </c>
      <c r="AD6986" s="3">
        <v>0.250121240213413</v>
      </c>
      <c r="AE6986" s="5">
        <v>4</v>
      </c>
      <c r="AF6986" s="3">
        <v>0.442202213867584</v>
      </c>
      <c r="AG6986" s="3">
        <v>8.06712553164053</v>
      </c>
      <c r="AH6986" s="3">
        <v>18.7808454249156</v>
      </c>
      <c r="AI6986" s="3">
        <v>6.41146187394732</v>
      </c>
      <c r="AJ6986" s="3">
        <v>9.85913833939269</v>
      </c>
      <c r="AK6986" s="3">
        <v>4.86571767514405</v>
      </c>
      <c r="AL6986" s="3">
        <v>9.67665478667685</v>
      </c>
      <c r="AM6986" s="3"/>
      <c r="AN6986" s="5" t="s">
        <v>46</v>
      </c>
      <c r="AO6986" s="1"/>
      <c r="AP6986" s="1"/>
      <c r="AQ6986" s="1"/>
    </row>
    <row r="6987" spans="1:43">
      <c r="A6987" s="1" t="s">
        <v>17177</v>
      </c>
      <c r="B6987" s="1" t="s">
        <v>17178</v>
      </c>
      <c r="C6987" s="3">
        <v>14.5178082191781</v>
      </c>
      <c r="D6987" s="4">
        <v>38938</v>
      </c>
      <c r="E6987" s="3">
        <v>14.2224802524</v>
      </c>
      <c r="F6987" s="5" t="s">
        <v>17179</v>
      </c>
      <c r="G6987" s="5">
        <v>2194</v>
      </c>
      <c r="H6987" s="5" t="s">
        <v>93</v>
      </c>
      <c r="I6987" s="3">
        <v>-4.36125048243921</v>
      </c>
      <c r="J6987" s="3">
        <v>98.65</v>
      </c>
      <c r="K6987" s="3">
        <v>-1.47117296222664</v>
      </c>
      <c r="L6987" s="3">
        <v>99.4053518334985</v>
      </c>
      <c r="M6987" s="3">
        <v>-4.87523992322457</v>
      </c>
      <c r="N6987" s="3">
        <v>97.2554890219561</v>
      </c>
      <c r="O6987" s="3">
        <v>-1.82250396196513</v>
      </c>
      <c r="P6987" s="3">
        <v>97.3340040241449</v>
      </c>
      <c r="Q6987" s="3">
        <v>-12.5925925925926</v>
      </c>
      <c r="R6987" s="3">
        <v>99.4324045407637</v>
      </c>
      <c r="S6987" s="3">
        <v>16.5569143932267</v>
      </c>
      <c r="T6987" s="3">
        <v>83.8538909475913</v>
      </c>
      <c r="U6987" s="3">
        <v>87.5851627554883</v>
      </c>
      <c r="V6987" s="3">
        <v>45.7364341085271</v>
      </c>
      <c r="W6987" s="3">
        <v>66.5322580645161</v>
      </c>
      <c r="X6987" s="3">
        <v>47.1910112359551</v>
      </c>
      <c r="Y6987" s="3">
        <v>47.8520286396182</v>
      </c>
      <c r="Z6987" s="3">
        <v>75.974025974026</v>
      </c>
      <c r="AA6987" s="3">
        <v>0.0793394925647664</v>
      </c>
      <c r="AB6987" s="3">
        <v>0.146988115780425</v>
      </c>
      <c r="AC6987" s="3">
        <v>-28.0232558139535</v>
      </c>
      <c r="AD6987" s="3">
        <v>0.659969602202055</v>
      </c>
      <c r="AE6987" s="5">
        <v>3</v>
      </c>
      <c r="AF6987" s="3">
        <v>1.49050418886978</v>
      </c>
      <c r="AG6987" s="3">
        <v>30.0339562130882</v>
      </c>
      <c r="AH6987" s="3">
        <v>41.0938669892926</v>
      </c>
      <c r="AI6987" s="3">
        <v>15.5133604420227</v>
      </c>
      <c r="AJ6987" s="3">
        <v>11.2587108771499</v>
      </c>
      <c r="AK6987" s="3">
        <v>12.4764175240806</v>
      </c>
      <c r="AL6987" s="3">
        <v>14.6467191015962</v>
      </c>
      <c r="AM6987" s="3"/>
      <c r="AN6987" s="5" t="s">
        <v>46</v>
      </c>
      <c r="AO6987" s="1"/>
      <c r="AP6987" s="1"/>
      <c r="AQ6987" s="1"/>
    </row>
    <row r="6988" spans="1:43">
      <c r="A6988" s="1" t="s">
        <v>17180</v>
      </c>
      <c r="B6988" s="1" t="s">
        <v>17181</v>
      </c>
      <c r="C6988" s="3">
        <v>10.2246575342466</v>
      </c>
      <c r="D6988" s="4">
        <v>40505</v>
      </c>
      <c r="E6988" s="3">
        <v>6.0400415502</v>
      </c>
      <c r="F6988" s="5" t="s">
        <v>17182</v>
      </c>
      <c r="G6988" s="5">
        <v>1882</v>
      </c>
      <c r="H6988" s="5" t="s">
        <v>45</v>
      </c>
      <c r="I6988" s="3">
        <v>1.9448946515397</v>
      </c>
      <c r="J6988" s="3">
        <v>31.0509554140127</v>
      </c>
      <c r="K6988" s="3">
        <v>0.639999999999994</v>
      </c>
      <c r="L6988" s="3">
        <v>36.8012422360248</v>
      </c>
      <c r="M6988" s="3">
        <v>0.559552358113513</v>
      </c>
      <c r="N6988" s="3">
        <v>30.4761904761905</v>
      </c>
      <c r="O6988" s="3">
        <v>3.28407224958949</v>
      </c>
      <c r="P6988" s="3">
        <v>33.112582781457</v>
      </c>
      <c r="Q6988" s="3">
        <v>4.57190357439733</v>
      </c>
      <c r="R6988" s="3">
        <v>27.5684931506849</v>
      </c>
      <c r="S6988" s="3">
        <v>9.48651000870322</v>
      </c>
      <c r="T6988" s="3">
        <v>41.9962335216573</v>
      </c>
      <c r="U6988" s="3">
        <v>19.0576516774564</v>
      </c>
      <c r="V6988" s="3">
        <v>45.859872611465</v>
      </c>
      <c r="W6988" s="3">
        <v>27.771843931982</v>
      </c>
      <c r="X6988" s="3">
        <v>28.9099526066351</v>
      </c>
      <c r="Y6988" s="3">
        <v>24.8030299410188</v>
      </c>
      <c r="Z6988" s="3">
        <v>54.4303797468354</v>
      </c>
      <c r="AA6988" s="3">
        <v>0.190535508534085</v>
      </c>
      <c r="AB6988" s="3">
        <v>0.391931492843709</v>
      </c>
      <c r="AC6988" s="3">
        <v>-2.98634812286689</v>
      </c>
      <c r="AD6988" s="3">
        <v>2.84494443242238</v>
      </c>
      <c r="AE6988" s="5">
        <v>2</v>
      </c>
      <c r="AF6988" s="3">
        <v>0.652186710258886</v>
      </c>
      <c r="AG6988" s="3">
        <v>8.06090240949959</v>
      </c>
      <c r="AH6988" s="3">
        <v>9.46477903918552</v>
      </c>
      <c r="AI6988" s="3">
        <v>8.07413268863755</v>
      </c>
      <c r="AJ6988" s="3">
        <v>4.97446107094834</v>
      </c>
      <c r="AK6988" s="3">
        <v>5.52625024004614</v>
      </c>
      <c r="AL6988" s="3">
        <v>7.59364860672398</v>
      </c>
      <c r="AM6988" s="3"/>
      <c r="AN6988" s="5" t="s">
        <v>46</v>
      </c>
      <c r="AO6988" s="1"/>
      <c r="AP6988" s="1"/>
      <c r="AQ6988" s="1"/>
    </row>
    <row r="6989" spans="1:43">
      <c r="A6989" s="1" t="s">
        <v>17183</v>
      </c>
      <c r="B6989" s="1" t="s">
        <v>17184</v>
      </c>
      <c r="C6989" s="3">
        <v>9.8</v>
      </c>
      <c r="D6989" s="4">
        <v>40660</v>
      </c>
      <c r="E6989" s="3">
        <v>0.1410434657</v>
      </c>
      <c r="F6989" s="5" t="s">
        <v>11546</v>
      </c>
      <c r="G6989" s="5">
        <v>947</v>
      </c>
      <c r="H6989" s="5" t="s">
        <v>60</v>
      </c>
      <c r="I6989" s="3">
        <v>10.1645123384254</v>
      </c>
      <c r="J6989" s="3">
        <v>20.2380952380952</v>
      </c>
      <c r="K6989" s="3">
        <v>4.63169642857143</v>
      </c>
      <c r="L6989" s="3">
        <v>4.79386385426654</v>
      </c>
      <c r="M6989" s="3">
        <v>4.45682451253482</v>
      </c>
      <c r="N6989" s="3">
        <v>22.650840751731</v>
      </c>
      <c r="O6989" s="3">
        <v>19.5028680688337</v>
      </c>
      <c r="P6989" s="3">
        <v>11.3590263691684</v>
      </c>
      <c r="Q6989" s="3">
        <v>22.1498371335505</v>
      </c>
      <c r="R6989" s="3">
        <v>22.9319371727749</v>
      </c>
      <c r="S6989" s="3">
        <v>55.6016597510373</v>
      </c>
      <c r="T6989" s="3">
        <v>23.0676328502415</v>
      </c>
      <c r="U6989" s="3">
        <v>87.125748502994</v>
      </c>
      <c r="V6989" s="3">
        <v>36.1629881154499</v>
      </c>
      <c r="W6989" s="3">
        <v>64.4736842105263</v>
      </c>
      <c r="X6989" s="3">
        <v>32.7272727272727</v>
      </c>
      <c r="Y6989" s="3">
        <v>97.7848101265823</v>
      </c>
      <c r="Z6989" s="3">
        <v>36.8932038834951</v>
      </c>
      <c r="AA6989" s="3">
        <v>0.290493881871158</v>
      </c>
      <c r="AB6989" s="3">
        <v>0.178772693065391</v>
      </c>
      <c r="AC6989" s="3">
        <v>-24.0485829959514</v>
      </c>
      <c r="AD6989" s="3">
        <v>0.74869734061511</v>
      </c>
      <c r="AE6989" s="5">
        <v>2</v>
      </c>
      <c r="AF6989" s="3">
        <v>1.21380112592499</v>
      </c>
      <c r="AG6989" s="3">
        <v>45.4396249623783</v>
      </c>
      <c r="AH6989" s="3">
        <v>37.9755101876654</v>
      </c>
      <c r="AI6989" s="3">
        <v>15.44338177903</v>
      </c>
      <c r="AJ6989" s="3">
        <v>15.2396809417332</v>
      </c>
      <c r="AK6989" s="3">
        <v>11.4897892234705</v>
      </c>
      <c r="AL6989" s="3">
        <v>14.2291834158075</v>
      </c>
      <c r="AM6989" s="3"/>
      <c r="AN6989" s="5" t="s">
        <v>46</v>
      </c>
      <c r="AO6989" s="1"/>
      <c r="AP6989" s="1"/>
      <c r="AQ6989" s="1"/>
    </row>
    <row r="6990" spans="1:43">
      <c r="A6990" s="1" t="s">
        <v>17185</v>
      </c>
      <c r="B6990" s="1" t="s">
        <v>17186</v>
      </c>
      <c r="C6990" s="3">
        <v>9.24383561643836</v>
      </c>
      <c r="D6990" s="4">
        <v>40863</v>
      </c>
      <c r="E6990" s="3">
        <v>2.5484558329</v>
      </c>
      <c r="F6990" s="5" t="s">
        <v>13165</v>
      </c>
      <c r="G6990" s="5">
        <v>23</v>
      </c>
      <c r="H6990" s="5" t="s">
        <v>55</v>
      </c>
      <c r="I6990" s="3">
        <v>20.1471941122355</v>
      </c>
      <c r="J6990" s="3">
        <v>2.29885057471264</v>
      </c>
      <c r="K6990" s="3">
        <v>3.11883142518754</v>
      </c>
      <c r="L6990" s="3">
        <v>38.5310734463277</v>
      </c>
      <c r="M6990" s="3">
        <v>14.2607174103237</v>
      </c>
      <c r="N6990" s="3">
        <v>1.55595451825254</v>
      </c>
      <c r="O6990" s="3">
        <v>27.9764821166095</v>
      </c>
      <c r="P6990" s="3">
        <v>13.9735099337748</v>
      </c>
      <c r="Q6990" s="3">
        <v>30.6</v>
      </c>
      <c r="R6990" s="3">
        <v>30.2591463414634</v>
      </c>
      <c r="S6990" s="3">
        <v>65.736040609137</v>
      </c>
      <c r="T6990" s="3">
        <v>49.90234375</v>
      </c>
      <c r="U6990" s="3">
        <v>180.860215053763</v>
      </c>
      <c r="V6990" s="3">
        <v>23.5772357723577</v>
      </c>
      <c r="W6990" s="3">
        <v>107.796340493238</v>
      </c>
      <c r="X6990" s="3">
        <v>51.4190317195326</v>
      </c>
      <c r="Y6990" s="3">
        <v>126.586962425684</v>
      </c>
      <c r="Z6990" s="3">
        <v>57.5883575883576</v>
      </c>
      <c r="AA6990" s="3">
        <v>0.186382801222791</v>
      </c>
      <c r="AB6990" s="3">
        <v>0.189934416539337</v>
      </c>
      <c r="AC6990" s="3">
        <v>-43.8538205980066</v>
      </c>
      <c r="AD6990" s="3">
        <v>0.628262335745091</v>
      </c>
      <c r="AE6990" s="5">
        <v>6</v>
      </c>
      <c r="AF6990" s="3">
        <v>1.89473984937198</v>
      </c>
      <c r="AG6990" s="3">
        <v>83.6960186383328</v>
      </c>
      <c r="AH6990" s="3">
        <v>76.7445052226107</v>
      </c>
      <c r="AI6990" s="3">
        <v>25.5673171528392</v>
      </c>
      <c r="AJ6990" s="3">
        <v>26.6140294463455</v>
      </c>
      <c r="AK6990" s="3">
        <v>12.3721140721939</v>
      </c>
      <c r="AL6990" s="3">
        <v>22.9177969359397</v>
      </c>
      <c r="AM6990" s="3"/>
      <c r="AN6990" s="5" t="s">
        <v>46</v>
      </c>
      <c r="AO6990" s="1"/>
      <c r="AP6990" s="1"/>
      <c r="AQ6990" s="1"/>
    </row>
    <row r="6991" spans="1:43">
      <c r="A6991" s="1" t="s">
        <v>17187</v>
      </c>
      <c r="B6991" s="1" t="s">
        <v>17188</v>
      </c>
      <c r="C6991" s="3">
        <v>8.72054794520548</v>
      </c>
      <c r="D6991" s="4">
        <v>41054</v>
      </c>
      <c r="E6991" s="3">
        <v>0.2262073068</v>
      </c>
      <c r="F6991" s="5" t="s">
        <v>17189</v>
      </c>
      <c r="G6991" s="5">
        <v>343</v>
      </c>
      <c r="H6991" s="5" t="s">
        <v>116</v>
      </c>
      <c r="I6991" s="3">
        <v>11.1585463471904</v>
      </c>
      <c r="J6991" s="3">
        <v>18.6915887850467</v>
      </c>
      <c r="K6991" s="3">
        <v>2.04781501077799</v>
      </c>
      <c r="L6991" s="3">
        <v>60.5504587155963</v>
      </c>
      <c r="M6991" s="3">
        <v>5.46301453090983</v>
      </c>
      <c r="N6991" s="3">
        <v>23.3644859813084</v>
      </c>
      <c r="O6991" s="3">
        <v>14.1870408946388</v>
      </c>
      <c r="P6991" s="3">
        <v>51</v>
      </c>
      <c r="Q6991" s="3">
        <v>11.8329217223236</v>
      </c>
      <c r="R6991" s="3">
        <v>56.0846560846561</v>
      </c>
      <c r="S6991" s="3">
        <v>40.8384043272481</v>
      </c>
      <c r="T6991" s="3">
        <v>68.7116564417178</v>
      </c>
      <c r="U6991" s="3">
        <v>79.2598967297763</v>
      </c>
      <c r="V6991" s="3">
        <v>78.9915966386555</v>
      </c>
      <c r="W6991" s="3">
        <v>41.2203389830509</v>
      </c>
      <c r="X6991" s="3">
        <v>86.8131868131868</v>
      </c>
      <c r="Y6991" s="3">
        <v>59.8618572524943</v>
      </c>
      <c r="Z6991" s="3">
        <v>93.0232558139535</v>
      </c>
      <c r="AA6991" s="3">
        <v>0.193918343319163</v>
      </c>
      <c r="AB6991" s="3">
        <v>0.106155063245548</v>
      </c>
      <c r="AC6991" s="3">
        <v>-37.3501199040767</v>
      </c>
      <c r="AD6991" s="3">
        <v>0.325821352549916</v>
      </c>
      <c r="AE6991" s="5">
        <v>6</v>
      </c>
      <c r="AF6991" s="3">
        <v>0.783378355773899</v>
      </c>
      <c r="AG6991" s="3">
        <v>45.6676552696995</v>
      </c>
      <c r="AH6991" s="3">
        <v>36.2648601460209</v>
      </c>
      <c r="AI6991" s="3">
        <v>9.43302658518632</v>
      </c>
      <c r="AJ6991" s="3">
        <v>11.7324225945518</v>
      </c>
      <c r="AK6991" s="3">
        <v>10.0693322003576</v>
      </c>
      <c r="AL6991" s="3">
        <v>14.0820372761925</v>
      </c>
      <c r="AM6991" s="3"/>
      <c r="AN6991" s="5" t="s">
        <v>46</v>
      </c>
      <c r="AO6991" s="1"/>
      <c r="AP6991" s="1"/>
      <c r="AQ6991" s="1"/>
    </row>
    <row r="6992" spans="1:43">
      <c r="A6992" s="1" t="s">
        <v>17190</v>
      </c>
      <c r="B6992" s="1" t="s">
        <v>17191</v>
      </c>
      <c r="C6992" s="3">
        <v>13.8027397260274</v>
      </c>
      <c r="D6992" s="4">
        <v>39199</v>
      </c>
      <c r="E6992" s="3">
        <v>36.9058034424</v>
      </c>
      <c r="F6992" s="5" t="s">
        <v>775</v>
      </c>
      <c r="G6992" s="5">
        <v>5039</v>
      </c>
      <c r="H6992" s="5" t="s">
        <v>55</v>
      </c>
      <c r="I6992" s="3">
        <v>14.1659022408596</v>
      </c>
      <c r="J6992" s="3">
        <v>23.049001814882</v>
      </c>
      <c r="K6992" s="3">
        <v>3.73898547273159</v>
      </c>
      <c r="L6992" s="3">
        <v>25.7627118644068</v>
      </c>
      <c r="M6992" s="3">
        <v>8.59232175502742</v>
      </c>
      <c r="N6992" s="3">
        <v>20.6463195691203</v>
      </c>
      <c r="O6992" s="3">
        <v>23.8438210765732</v>
      </c>
      <c r="P6992" s="3">
        <v>26.0927152317881</v>
      </c>
      <c r="Q6992" s="3">
        <v>24.9689203404418</v>
      </c>
      <c r="R6992" s="3">
        <v>45.8841463414634</v>
      </c>
      <c r="S6992" s="3">
        <v>84.2287170898642</v>
      </c>
      <c r="T6992" s="3">
        <v>22.65625</v>
      </c>
      <c r="U6992" s="3">
        <v>210.831318532981</v>
      </c>
      <c r="V6992" s="3">
        <v>11.2466124661247</v>
      </c>
      <c r="W6992" s="3">
        <v>150.526271109871</v>
      </c>
      <c r="X6992" s="3">
        <v>21.7028380634391</v>
      </c>
      <c r="Y6992" s="3">
        <v>199.722317562926</v>
      </c>
      <c r="Z6992" s="3">
        <v>22.4532224532225</v>
      </c>
      <c r="AA6992" s="3">
        <v>0.337483293435553</v>
      </c>
      <c r="AB6992" s="3">
        <v>0.293517012091323</v>
      </c>
      <c r="AC6992" s="3">
        <v>-35.7778423960454</v>
      </c>
      <c r="AD6992" s="3">
        <v>0.998949775436053</v>
      </c>
      <c r="AE6992" s="5">
        <v>3</v>
      </c>
      <c r="AF6992" s="3">
        <v>2.41816652761104</v>
      </c>
      <c r="AG6992" s="3">
        <v>77.5488953063512</v>
      </c>
      <c r="AH6992" s="3">
        <v>80.146295704834</v>
      </c>
      <c r="AI6992" s="3">
        <v>32.8390665289763</v>
      </c>
      <c r="AJ6992" s="3">
        <v>33.3021952030901</v>
      </c>
      <c r="AK6992" s="3">
        <v>29.5417921308049</v>
      </c>
      <c r="AL6992" s="3">
        <v>25.7625930452653</v>
      </c>
      <c r="AM6992" s="3"/>
      <c r="AN6992" s="5" t="s">
        <v>46</v>
      </c>
      <c r="AO6992" s="1"/>
      <c r="AP6992" s="1"/>
      <c r="AQ6992" s="1"/>
    </row>
    <row r="6993" spans="1:43">
      <c r="A6993" s="1" t="s">
        <v>17192</v>
      </c>
      <c r="B6993" s="1" t="s">
        <v>17193</v>
      </c>
      <c r="C6993" s="3">
        <v>13.3068493150685</v>
      </c>
      <c r="D6993" s="4">
        <v>39380</v>
      </c>
      <c r="E6993" s="3">
        <v>11.6359311331</v>
      </c>
      <c r="F6993" s="5" t="s">
        <v>17194</v>
      </c>
      <c r="G6993" s="5">
        <v>296</v>
      </c>
      <c r="H6993" s="5" t="s">
        <v>55</v>
      </c>
      <c r="I6993" s="3">
        <v>14.0975913422401</v>
      </c>
      <c r="J6993" s="3">
        <v>23.2909860859044</v>
      </c>
      <c r="K6993" s="3">
        <v>4.51355382051057</v>
      </c>
      <c r="L6993" s="3">
        <v>11.6949152542373</v>
      </c>
      <c r="M6993" s="3">
        <v>5.6208165255552</v>
      </c>
      <c r="N6993" s="3">
        <v>45.4817474566128</v>
      </c>
      <c r="O6993" s="3">
        <v>19.6915657808811</v>
      </c>
      <c r="P6993" s="3">
        <v>47.0860927152318</v>
      </c>
      <c r="Q6993" s="3">
        <v>26.874334398296</v>
      </c>
      <c r="R6993" s="3">
        <v>40.015243902439</v>
      </c>
      <c r="S6993" s="3">
        <v>62.3092643051771</v>
      </c>
      <c r="T6993" s="3">
        <v>55.17578125</v>
      </c>
      <c r="U6993" s="3">
        <v>99.3557563587684</v>
      </c>
      <c r="V6993" s="3">
        <v>76.2872628726287</v>
      </c>
      <c r="W6993" s="3">
        <v>63.1539304300192</v>
      </c>
      <c r="X6993" s="3">
        <v>82.1368948247079</v>
      </c>
      <c r="Y6993" s="3">
        <v>79.0830514844043</v>
      </c>
      <c r="Z6993" s="3">
        <v>81.9126819126819</v>
      </c>
      <c r="AA6993" s="3">
        <v>0.253630772841518</v>
      </c>
      <c r="AB6993" s="3">
        <v>0.155635186250482</v>
      </c>
      <c r="AC6993" s="3">
        <v>-27.5126771551164</v>
      </c>
      <c r="AD6993" s="3">
        <v>0.642947607985758</v>
      </c>
      <c r="AE6993" s="5">
        <v>3</v>
      </c>
      <c r="AF6993" s="3">
        <v>1.28222991954822</v>
      </c>
      <c r="AG6993" s="3">
        <v>50.3990333761377</v>
      </c>
      <c r="AH6993" s="3">
        <v>43.2289590065045</v>
      </c>
      <c r="AI6993" s="3">
        <v>16.4519811868262</v>
      </c>
      <c r="AJ6993" s="3">
        <v>15.0226369092798</v>
      </c>
      <c r="AK6993" s="3">
        <v>13.5140993863012</v>
      </c>
      <c r="AL6993" s="3">
        <v>17.8875632463077</v>
      </c>
      <c r="AM6993" s="3"/>
      <c r="AN6993" s="5" t="s">
        <v>46</v>
      </c>
      <c r="AO6993" s="1"/>
      <c r="AP6993" s="1"/>
      <c r="AQ6993" s="1"/>
    </row>
    <row r="6994" spans="1:43">
      <c r="A6994" s="1" t="s">
        <v>17195</v>
      </c>
      <c r="B6994" s="1" t="s">
        <v>17196</v>
      </c>
      <c r="C6994" s="3">
        <v>7.70958904109589</v>
      </c>
      <c r="D6994" s="4">
        <v>41423</v>
      </c>
      <c r="E6994" s="3">
        <v>9.9851887138</v>
      </c>
      <c r="F6994" s="5" t="s">
        <v>11977</v>
      </c>
      <c r="G6994" s="5">
        <v>1695</v>
      </c>
      <c r="H6994" s="5" t="s">
        <v>226</v>
      </c>
      <c r="I6994" s="3">
        <v>3.40836012861737</v>
      </c>
      <c r="J6994" s="3">
        <v>24.1820768136558</v>
      </c>
      <c r="K6994" s="3">
        <v>1.00502512562814</v>
      </c>
      <c r="L6994" s="3">
        <v>23.5449735449735</v>
      </c>
      <c r="M6994" s="3">
        <v>1.83660544648513</v>
      </c>
      <c r="N6994" s="3">
        <v>20.3102961918195</v>
      </c>
      <c r="O6994" s="3">
        <v>5.30451866404716</v>
      </c>
      <c r="P6994" s="3">
        <v>31.1320754716981</v>
      </c>
      <c r="Q6994" s="3">
        <v>7.63052208835342</v>
      </c>
      <c r="R6994" s="3">
        <v>39.5985401459854</v>
      </c>
      <c r="S6994" s="3">
        <v>15.850144092219</v>
      </c>
      <c r="T6994" s="3">
        <v>47.0744680851064</v>
      </c>
      <c r="U6994" s="3">
        <v>31.265306122449</v>
      </c>
      <c r="V6994" s="3">
        <v>36.1111111111111</v>
      </c>
      <c r="W6994" s="3">
        <v>32.6732673267327</v>
      </c>
      <c r="X6994" s="3">
        <v>39.7489539748954</v>
      </c>
      <c r="Y6994" s="3">
        <v>47.3158054855448</v>
      </c>
      <c r="Z6994" s="3">
        <v>37.7777777777778</v>
      </c>
      <c r="AA6994" s="3">
        <v>0.404299469268001</v>
      </c>
      <c r="AB6994" s="3">
        <v>0.416741684992418</v>
      </c>
      <c r="AC6994" s="3">
        <v>-5.05212510024059</v>
      </c>
      <c r="AD6994" s="3">
        <v>1.95233472671203</v>
      </c>
      <c r="AE6994" s="5">
        <v>1</v>
      </c>
      <c r="AF6994" s="3">
        <v>0.71515296125668</v>
      </c>
      <c r="AG6994" s="3">
        <v>13.7266998511408</v>
      </c>
      <c r="AH6994" s="3">
        <v>15.2999840890333</v>
      </c>
      <c r="AI6994" s="3">
        <v>9.02908494451582</v>
      </c>
      <c r="AJ6994" s="3">
        <v>9.2410984158761</v>
      </c>
      <c r="AK6994" s="3">
        <v>8.4832279329117</v>
      </c>
      <c r="AL6994" s="3"/>
      <c r="AM6994" s="3">
        <v>10</v>
      </c>
      <c r="AN6994" s="5" t="s">
        <v>56</v>
      </c>
      <c r="AO6994" s="1"/>
      <c r="AP6994" s="1"/>
      <c r="AQ6994" s="1"/>
    </row>
    <row r="6995" spans="1:43">
      <c r="A6995" s="1" t="s">
        <v>17197</v>
      </c>
      <c r="B6995" s="1" t="s">
        <v>17198</v>
      </c>
      <c r="C6995" s="3">
        <v>7.3041095890411</v>
      </c>
      <c r="D6995" s="4">
        <v>41571</v>
      </c>
      <c r="E6995" s="3">
        <v>3.2628622557</v>
      </c>
      <c r="F6995" s="5" t="s">
        <v>17199</v>
      </c>
      <c r="G6995" s="5">
        <v>1025</v>
      </c>
      <c r="H6995" s="5" t="s">
        <v>50</v>
      </c>
      <c r="I6995" s="3">
        <v>-0.126422250316067</v>
      </c>
      <c r="J6995" s="3">
        <v>82.7601607860652</v>
      </c>
      <c r="K6995" s="3">
        <v>-0.315457413249218</v>
      </c>
      <c r="L6995" s="3">
        <v>97.2554227534307</v>
      </c>
      <c r="M6995" s="3">
        <v>-0.441083805923122</v>
      </c>
      <c r="N6995" s="3">
        <v>92.0747996438112</v>
      </c>
      <c r="O6995" s="3">
        <v>0.253807106598986</v>
      </c>
      <c r="P6995" s="3">
        <v>80.2649611694838</v>
      </c>
      <c r="Q6995" s="3">
        <v>0.829610721123152</v>
      </c>
      <c r="R6995" s="3">
        <v>75.374215354901</v>
      </c>
      <c r="S6995" s="3">
        <v>2.01255055562165</v>
      </c>
      <c r="T6995" s="3">
        <v>43.5593220338983</v>
      </c>
      <c r="U6995" s="3">
        <v>7.814773396278</v>
      </c>
      <c r="V6995" s="3">
        <v>19.1176470588235</v>
      </c>
      <c r="W6995" s="3">
        <v>16.1153403634299</v>
      </c>
      <c r="X6995" s="3">
        <v>20.9277238403452</v>
      </c>
      <c r="Y6995" s="3">
        <v>14.1066486495536</v>
      </c>
      <c r="Z6995" s="3">
        <v>81.0457516339869</v>
      </c>
      <c r="AA6995" s="3">
        <v>0.0305904789673764</v>
      </c>
      <c r="AB6995" s="3">
        <v>0.428998338587614</v>
      </c>
      <c r="AC6995" s="3">
        <v>-2.38693467336683</v>
      </c>
      <c r="AD6995" s="3">
        <v>2.13538616180588</v>
      </c>
      <c r="AE6995" s="5">
        <v>2</v>
      </c>
      <c r="AF6995" s="3">
        <v>0.43527888530768</v>
      </c>
      <c r="AG6995" s="3">
        <v>2.68892169156572</v>
      </c>
      <c r="AH6995" s="3">
        <v>4.01895358909203</v>
      </c>
      <c r="AI6995" s="3">
        <v>5.07703452367716</v>
      </c>
      <c r="AJ6995" s="3">
        <v>3.6988114984746</v>
      </c>
      <c r="AK6995" s="3">
        <v>5.82995977616236</v>
      </c>
      <c r="AL6995" s="3"/>
      <c r="AM6995" s="3"/>
      <c r="AN6995" s="5" t="s">
        <v>51</v>
      </c>
      <c r="AO6995" s="1"/>
      <c r="AP6995" s="1"/>
      <c r="AQ6995" s="1"/>
    </row>
    <row r="6996" spans="1:43">
      <c r="A6996" s="1" t="s">
        <v>17200</v>
      </c>
      <c r="B6996" s="1" t="s">
        <v>17201</v>
      </c>
      <c r="C6996" s="3">
        <v>7.15068493150685</v>
      </c>
      <c r="D6996" s="4">
        <v>41627</v>
      </c>
      <c r="E6996" s="3">
        <v>14.9340549735</v>
      </c>
      <c r="F6996" s="5" t="s">
        <v>13258</v>
      </c>
      <c r="G6996" s="5">
        <v>2248</v>
      </c>
      <c r="H6996" s="5" t="s">
        <v>55</v>
      </c>
      <c r="I6996" s="3">
        <v>2.70186335403726</v>
      </c>
      <c r="J6996" s="3">
        <v>87.4773139745917</v>
      </c>
      <c r="K6996" s="3">
        <v>3.79786566227244</v>
      </c>
      <c r="L6996" s="3">
        <v>24.0112994350282</v>
      </c>
      <c r="M6996" s="3">
        <v>1.62876459741856</v>
      </c>
      <c r="N6996" s="3">
        <v>79.2339916217834</v>
      </c>
      <c r="O6996" s="3">
        <v>9.72130059721301</v>
      </c>
      <c r="P6996" s="3">
        <v>81.9205298013245</v>
      </c>
      <c r="Q6996" s="3">
        <v>8.42622950819672</v>
      </c>
      <c r="R6996" s="3">
        <v>87.9573170731707</v>
      </c>
      <c r="S6996" s="3">
        <v>66.8516649848638</v>
      </c>
      <c r="T6996" s="3">
        <v>47.75390625</v>
      </c>
      <c r="U6996" s="3">
        <v>166.049879324216</v>
      </c>
      <c r="V6996" s="3">
        <v>32.7913279132791</v>
      </c>
      <c r="W6996" s="3">
        <v>178.367003367003</v>
      </c>
      <c r="X6996" s="3">
        <v>9.51585976627713</v>
      </c>
      <c r="Y6996" s="3">
        <v>224.852652259332</v>
      </c>
      <c r="Z6996" s="3">
        <v>13.5135135135135</v>
      </c>
      <c r="AA6996" s="3">
        <v>0.267503025400723</v>
      </c>
      <c r="AB6996" s="3">
        <v>0.376885743986798</v>
      </c>
      <c r="AC6996" s="3">
        <v>-16.0123171670516</v>
      </c>
      <c r="AD6996" s="3">
        <v>2.53454520411007</v>
      </c>
      <c r="AE6996" s="5">
        <v>2</v>
      </c>
      <c r="AF6996" s="3">
        <v>2.84134346706278</v>
      </c>
      <c r="AG6996" s="3">
        <v>56.8399421139022</v>
      </c>
      <c r="AH6996" s="3">
        <v>69.1174004357647</v>
      </c>
      <c r="AI6996" s="3">
        <v>39.4434427961834</v>
      </c>
      <c r="AJ6996" s="3">
        <v>40.150492325886</v>
      </c>
      <c r="AK6996" s="3">
        <v>21.8542396657951</v>
      </c>
      <c r="AL6996" s="3"/>
      <c r="AM6996" s="3"/>
      <c r="AN6996" s="5" t="s">
        <v>46</v>
      </c>
      <c r="AO6996" s="1"/>
      <c r="AP6996" s="1"/>
      <c r="AQ6996" s="1"/>
    </row>
    <row r="6997" spans="1:43">
      <c r="A6997" s="1" t="s">
        <v>17202</v>
      </c>
      <c r="B6997" s="1" t="s">
        <v>17203</v>
      </c>
      <c r="C6997" s="3">
        <v>2.68767123287671</v>
      </c>
      <c r="D6997" s="4">
        <v>43256</v>
      </c>
      <c r="E6997" s="3">
        <v>0.021534052</v>
      </c>
      <c r="F6997" s="5" t="s">
        <v>6177</v>
      </c>
      <c r="G6997" s="5">
        <v>982</v>
      </c>
      <c r="H6997" s="5" t="s">
        <v>45</v>
      </c>
      <c r="I6997" s="3">
        <v>-5.28310826818289</v>
      </c>
      <c r="J6997" s="3">
        <v>99.6815286624204</v>
      </c>
      <c r="K6997" s="3">
        <v>-0.28681880533732</v>
      </c>
      <c r="L6997" s="3">
        <v>96.2732919254658</v>
      </c>
      <c r="M6997" s="3">
        <v>-4.33117970806413</v>
      </c>
      <c r="N6997" s="3">
        <v>96.3492063492064</v>
      </c>
      <c r="O6997" s="3">
        <v>-3.02001212856277</v>
      </c>
      <c r="P6997" s="3">
        <v>94.0397350993377</v>
      </c>
      <c r="Q6997" s="3">
        <v>-7.49652938454419</v>
      </c>
      <c r="R6997" s="3">
        <v>97.2602739726027</v>
      </c>
      <c r="S6997" s="3">
        <v>0.200501253132824</v>
      </c>
      <c r="T6997" s="3">
        <v>93.4086629001883</v>
      </c>
      <c r="U6997" s="3">
        <v>-2.60657734470158</v>
      </c>
      <c r="V6997" s="3">
        <v>99.1507430997877</v>
      </c>
      <c r="W6997" s="3"/>
      <c r="X6997" s="3"/>
      <c r="Y6997" s="3"/>
      <c r="Z6997" s="3"/>
      <c r="AA6997" s="3">
        <v>-0.0342865449695422</v>
      </c>
      <c r="AB6997" s="3">
        <v>-0.0853350418530514</v>
      </c>
      <c r="AC6997" s="3">
        <v>-12.4523809523809</v>
      </c>
      <c r="AD6997" s="3"/>
      <c r="AE6997" s="5">
        <v>8</v>
      </c>
      <c r="AF6997" s="3">
        <v>-0.075941667181784</v>
      </c>
      <c r="AG6997" s="3">
        <v>-3.58356739493919</v>
      </c>
      <c r="AH6997" s="3">
        <v>-1.83379100481118</v>
      </c>
      <c r="AI6997" s="3"/>
      <c r="AJ6997" s="3"/>
      <c r="AK6997" s="3"/>
      <c r="AL6997" s="3"/>
      <c r="AM6997" s="3"/>
      <c r="AN6997" s="5" t="s">
        <v>46</v>
      </c>
      <c r="AO6997" s="1"/>
      <c r="AP6997" s="1"/>
      <c r="AQ6997" s="1"/>
    </row>
    <row r="6998" spans="1:43">
      <c r="A6998" s="1" t="s">
        <v>17204</v>
      </c>
      <c r="B6998" s="1" t="s">
        <v>17205</v>
      </c>
      <c r="C6998" s="3">
        <v>6.86575342465753</v>
      </c>
      <c r="D6998" s="4">
        <v>41731</v>
      </c>
      <c r="E6998" s="3">
        <v>0.573471319</v>
      </c>
      <c r="F6998" s="5" t="s">
        <v>6177</v>
      </c>
      <c r="G6998" s="5">
        <v>1742</v>
      </c>
      <c r="H6998" s="5" t="s">
        <v>50</v>
      </c>
      <c r="I6998" s="3">
        <v>-2.34782608695651</v>
      </c>
      <c r="J6998" s="3">
        <v>99.1960696739616</v>
      </c>
      <c r="K6998" s="3">
        <v>-0.443262411347512</v>
      </c>
      <c r="L6998" s="3">
        <v>98.00796812749</v>
      </c>
      <c r="M6998" s="3">
        <v>-1.92139737991266</v>
      </c>
      <c r="N6998" s="3">
        <v>98.7978628673197</v>
      </c>
      <c r="O6998" s="3">
        <v>-2.66785855893718</v>
      </c>
      <c r="P6998" s="3">
        <v>98.2640475102787</v>
      </c>
      <c r="Q6998" s="3">
        <v>-3.31728068698431</v>
      </c>
      <c r="R6998" s="3">
        <v>98.7928536938677</v>
      </c>
      <c r="S6998" s="3">
        <v>-2.6821043490947</v>
      </c>
      <c r="T6998" s="3">
        <v>99.1525423728814</v>
      </c>
      <c r="U6998" s="3">
        <v>0.209983631658267</v>
      </c>
      <c r="V6998" s="3">
        <v>97.9102167182663</v>
      </c>
      <c r="W6998" s="3">
        <v>7.73868755563877</v>
      </c>
      <c r="X6998" s="3">
        <v>93.4196332254585</v>
      </c>
      <c r="Y6998" s="3">
        <v>13.4829697191756</v>
      </c>
      <c r="Z6998" s="3">
        <v>85.2941176470588</v>
      </c>
      <c r="AA6998" s="3">
        <v>-0.15816329838987</v>
      </c>
      <c r="AB6998" s="3">
        <v>0.0690563954824629</v>
      </c>
      <c r="AC6998" s="3">
        <v>-4.17651694247438</v>
      </c>
      <c r="AD6998" s="3">
        <v>0.601242263571197</v>
      </c>
      <c r="AE6998" s="5">
        <v>2</v>
      </c>
      <c r="AF6998" s="3">
        <v>0.223299008571688</v>
      </c>
      <c r="AG6998" s="3">
        <v>-3.17363245655818</v>
      </c>
      <c r="AH6998" s="3">
        <v>0.563081289654854</v>
      </c>
      <c r="AI6998" s="3">
        <v>2.6116168484388</v>
      </c>
      <c r="AJ6998" s="3">
        <v>2.56535591692164</v>
      </c>
      <c r="AK6998" s="3">
        <v>6.3709247829046</v>
      </c>
      <c r="AL6998" s="3"/>
      <c r="AM6998" s="3">
        <v>100</v>
      </c>
      <c r="AN6998" s="5" t="s">
        <v>56</v>
      </c>
      <c r="AO6998" s="1"/>
      <c r="AP6998" s="1"/>
      <c r="AQ6998" s="1"/>
    </row>
    <row r="6999" spans="1:43">
      <c r="A6999" s="1" t="s">
        <v>17206</v>
      </c>
      <c r="B6999" s="1" t="s">
        <v>17207</v>
      </c>
      <c r="C6999" s="3">
        <v>6.23013698630137</v>
      </c>
      <c r="D6999" s="4">
        <v>41963</v>
      </c>
      <c r="E6999" s="3">
        <v>104.1220757822</v>
      </c>
      <c r="F6999" s="5" t="s">
        <v>17208</v>
      </c>
      <c r="G6999" s="5">
        <v>1039</v>
      </c>
      <c r="H6999" s="5" t="s">
        <v>655</v>
      </c>
      <c r="I6999" s="3">
        <v>5.96369922212618</v>
      </c>
      <c r="J6999" s="3">
        <v>2.7027027027027</v>
      </c>
      <c r="K6999" s="3">
        <v>1.49006622516558</v>
      </c>
      <c r="L6999" s="3">
        <v>5.40540540540541</v>
      </c>
      <c r="M6999" s="3">
        <v>4.42930153321977</v>
      </c>
      <c r="N6999" s="3">
        <v>5.40540540540541</v>
      </c>
      <c r="O6999" s="3">
        <v>6.05536332179932</v>
      </c>
      <c r="P6999" s="3">
        <v>5.71428571428571</v>
      </c>
      <c r="Q6999" s="3">
        <v>5.41702493551161</v>
      </c>
      <c r="R6999" s="3">
        <v>17.1428571428571</v>
      </c>
      <c r="S6999" s="3">
        <v>8.39964633068082</v>
      </c>
      <c r="T6999" s="3">
        <v>59.0909090909091</v>
      </c>
      <c r="U6999" s="3">
        <v>17.3172820382135</v>
      </c>
      <c r="V6999" s="3">
        <v>61.1111111111111</v>
      </c>
      <c r="W6999" s="3">
        <v>26.0858768736998</v>
      </c>
      <c r="X6999" s="3">
        <v>22.2222222222222</v>
      </c>
      <c r="Y6999" s="3">
        <v>41.7807771695906</v>
      </c>
      <c r="Z6999" s="3">
        <v>6.66666666666667</v>
      </c>
      <c r="AA6999" s="3">
        <v>0.176860962952893</v>
      </c>
      <c r="AB6999" s="3">
        <v>0.316085515819609</v>
      </c>
      <c r="AC6999" s="3">
        <v>-3.31632653061224</v>
      </c>
      <c r="AD6999" s="3">
        <v>2.41759831399047</v>
      </c>
      <c r="AE6999" s="5">
        <v>3</v>
      </c>
      <c r="AF6999" s="3">
        <v>0.60418017847473</v>
      </c>
      <c r="AG6999" s="3">
        <v>8.03083358874008</v>
      </c>
      <c r="AH6999" s="3">
        <v>8.43088901364695</v>
      </c>
      <c r="AI6999" s="3">
        <v>7.68731715720428</v>
      </c>
      <c r="AJ6999" s="3">
        <v>8.1040025150112</v>
      </c>
      <c r="AK6999" s="3">
        <v>8.72504461404997</v>
      </c>
      <c r="AL6999" s="3"/>
      <c r="AM6999" s="3"/>
      <c r="AN6999" s="5" t="s">
        <v>46</v>
      </c>
      <c r="AO6999" s="1"/>
      <c r="AP6999" s="1"/>
      <c r="AQ6999" s="1"/>
    </row>
    <row r="7000" spans="1:43">
      <c r="A7000" s="1" t="s">
        <v>17209</v>
      </c>
      <c r="B7000" s="1" t="s">
        <v>17210</v>
      </c>
      <c r="C7000" s="3">
        <v>12.6027397260274</v>
      </c>
      <c r="D7000" s="4">
        <v>39637</v>
      </c>
      <c r="E7000" s="3">
        <v>101.3955589516</v>
      </c>
      <c r="F7000" s="5" t="s">
        <v>16502</v>
      </c>
      <c r="G7000" s="5">
        <v>2228</v>
      </c>
      <c r="H7000" s="5" t="s">
        <v>93</v>
      </c>
      <c r="I7000" s="3">
        <v>14.0151480296266</v>
      </c>
      <c r="J7000" s="3">
        <v>12.8</v>
      </c>
      <c r="K7000" s="3">
        <v>4.05069020140303</v>
      </c>
      <c r="L7000" s="3">
        <v>12.4380574826561</v>
      </c>
      <c r="M7000" s="3">
        <v>12.6202258584423</v>
      </c>
      <c r="N7000" s="3">
        <v>1.84630738522954</v>
      </c>
      <c r="O7000" s="3">
        <v>20.224450078554</v>
      </c>
      <c r="P7000" s="3">
        <v>22.7364185110664</v>
      </c>
      <c r="Q7000" s="3">
        <v>26.8514868483547</v>
      </c>
      <c r="R7000" s="3">
        <v>24.2002063983488</v>
      </c>
      <c r="S7000" s="3">
        <v>87.1387872722563</v>
      </c>
      <c r="T7000" s="3">
        <v>10.5876124933827</v>
      </c>
      <c r="U7000" s="3">
        <v>143.095966334996</v>
      </c>
      <c r="V7000" s="3">
        <v>23.1450719822813</v>
      </c>
      <c r="W7000" s="3">
        <v>113.280349951174</v>
      </c>
      <c r="X7000" s="3">
        <v>23.9700374531835</v>
      </c>
      <c r="Y7000" s="3">
        <v>234.917606466072</v>
      </c>
      <c r="Z7000" s="3">
        <v>5.58441558441558</v>
      </c>
      <c r="AA7000" s="3">
        <v>0.424483168570782</v>
      </c>
      <c r="AB7000" s="3">
        <v>0.304218248653784</v>
      </c>
      <c r="AC7000" s="3">
        <v>-26.9517457826599</v>
      </c>
      <c r="AD7000" s="3">
        <v>1.06345697221595</v>
      </c>
      <c r="AE7000" s="5">
        <v>3</v>
      </c>
      <c r="AF7000" s="3">
        <v>1.91529329587658</v>
      </c>
      <c r="AG7000" s="3">
        <v>71.8449079814311</v>
      </c>
      <c r="AH7000" s="3">
        <v>60.944797598657</v>
      </c>
      <c r="AI7000" s="3">
        <v>27.9796418032645</v>
      </c>
      <c r="AJ7000" s="3">
        <v>32.7681047482489</v>
      </c>
      <c r="AK7000" s="3">
        <v>34.2523969541171</v>
      </c>
      <c r="AL7000" s="3">
        <v>29.3237654717433</v>
      </c>
      <c r="AM7000" s="3"/>
      <c r="AN7000" s="5" t="s">
        <v>46</v>
      </c>
      <c r="AO7000" s="1"/>
      <c r="AP7000" s="1"/>
      <c r="AQ7000" s="1"/>
    </row>
    <row r="7001" spans="1:43">
      <c r="A7001" s="1" t="s">
        <v>17211</v>
      </c>
      <c r="B7001" s="1" t="s">
        <v>17212</v>
      </c>
      <c r="C7001" s="3">
        <v>13.9287671232877</v>
      </c>
      <c r="D7001" s="4">
        <v>39153</v>
      </c>
      <c r="E7001" s="3">
        <v>95.1500835543</v>
      </c>
      <c r="F7001" s="5" t="s">
        <v>16502</v>
      </c>
      <c r="G7001" s="5">
        <v>2513</v>
      </c>
      <c r="H7001" s="5" t="s">
        <v>55</v>
      </c>
      <c r="I7001" s="3">
        <v>16.2944838146304</v>
      </c>
      <c r="J7001" s="3">
        <v>12.2202056866304</v>
      </c>
      <c r="K7001" s="3">
        <v>4.81557905597112</v>
      </c>
      <c r="L7001" s="3">
        <v>8.19209039548022</v>
      </c>
      <c r="M7001" s="3">
        <v>13.7553991212045</v>
      </c>
      <c r="N7001" s="3">
        <v>2.21424296828247</v>
      </c>
      <c r="O7001" s="3">
        <v>23.8002256078074</v>
      </c>
      <c r="P7001" s="3">
        <v>26.3576158940397</v>
      </c>
      <c r="Q7001" s="3">
        <v>33.7647396786168</v>
      </c>
      <c r="R7001" s="3">
        <v>22.2560975609756</v>
      </c>
      <c r="S7001" s="3">
        <v>100.995605063242</v>
      </c>
      <c r="T7001" s="3">
        <v>8.88671875</v>
      </c>
      <c r="U7001" s="3">
        <v>161.174260172547</v>
      </c>
      <c r="V7001" s="3">
        <v>36.449864498645</v>
      </c>
      <c r="W7001" s="3">
        <v>124.139190200903</v>
      </c>
      <c r="X7001" s="3">
        <v>41.0684474123539</v>
      </c>
      <c r="Y7001" s="3">
        <v>243.109492588962</v>
      </c>
      <c r="Z7001" s="3">
        <v>10.6029106029106</v>
      </c>
      <c r="AA7001" s="3">
        <v>0.415832205380276</v>
      </c>
      <c r="AB7001" s="3">
        <v>0.291824231493436</v>
      </c>
      <c r="AC7001" s="3">
        <v>-29.7416008597729</v>
      </c>
      <c r="AD7001" s="3">
        <v>1.03577389556524</v>
      </c>
      <c r="AE7001" s="5">
        <v>3</v>
      </c>
      <c r="AF7001" s="3">
        <v>2.0373453500068</v>
      </c>
      <c r="AG7001" s="3">
        <v>80.8270834565663</v>
      </c>
      <c r="AH7001" s="3">
        <v>67.4791042798989</v>
      </c>
      <c r="AI7001" s="3">
        <v>29.8970056365599</v>
      </c>
      <c r="AJ7001" s="3">
        <v>34.1087609490425</v>
      </c>
      <c r="AK7001" s="3">
        <v>35.806002565065</v>
      </c>
      <c r="AL7001" s="3">
        <v>31.984951586065</v>
      </c>
      <c r="AM7001" s="3"/>
      <c r="AN7001" s="5" t="s">
        <v>46</v>
      </c>
      <c r="AO7001" s="1"/>
      <c r="AP7001" s="1"/>
      <c r="AQ7001" s="1"/>
    </row>
    <row r="7002" spans="1:43">
      <c r="A7002" s="1" t="s">
        <v>17213</v>
      </c>
      <c r="B7002" s="1" t="s">
        <v>17214</v>
      </c>
      <c r="C7002" s="3">
        <v>12.0575342465753</v>
      </c>
      <c r="D7002" s="4">
        <v>39836</v>
      </c>
      <c r="E7002" s="3">
        <v>192.9149090354</v>
      </c>
      <c r="F7002" s="5" t="s">
        <v>8810</v>
      </c>
      <c r="G7002" s="5">
        <v>1912</v>
      </c>
      <c r="H7002" s="5" t="s">
        <v>55</v>
      </c>
      <c r="I7002" s="3">
        <v>14.6663283430601</v>
      </c>
      <c r="J7002" s="3">
        <v>20.3266787658802</v>
      </c>
      <c r="K7002" s="3">
        <v>4.84918793503481</v>
      </c>
      <c r="L7002" s="3">
        <v>7.85310734463277</v>
      </c>
      <c r="M7002" s="3">
        <v>8.73435996150145</v>
      </c>
      <c r="N7002" s="3">
        <v>19.3297426690604</v>
      </c>
      <c r="O7002" s="3">
        <v>21.6747442110932</v>
      </c>
      <c r="P7002" s="3">
        <v>36.6225165562914</v>
      </c>
      <c r="Q7002" s="3">
        <v>34.1715493609156</v>
      </c>
      <c r="R7002" s="3">
        <v>21.3414634146341</v>
      </c>
      <c r="S7002" s="3">
        <v>72.0249702293571</v>
      </c>
      <c r="T7002" s="3">
        <v>40.0390625</v>
      </c>
      <c r="U7002" s="3">
        <v>121.026720236739</v>
      </c>
      <c r="V7002" s="3">
        <v>63.550135501355</v>
      </c>
      <c r="W7002" s="3">
        <v>113.746647095496</v>
      </c>
      <c r="X7002" s="3">
        <v>48.5809682804674</v>
      </c>
      <c r="Y7002" s="3">
        <v>202.776218073079</v>
      </c>
      <c r="Z7002" s="3">
        <v>19.7505197505198</v>
      </c>
      <c r="AA7002" s="3">
        <v>0.343577559383822</v>
      </c>
      <c r="AB7002" s="3">
        <v>0.283227041293065</v>
      </c>
      <c r="AC7002" s="3">
        <v>-22.9619367646314</v>
      </c>
      <c r="AD7002" s="3">
        <v>1.25231369561934</v>
      </c>
      <c r="AE7002" s="5">
        <v>3</v>
      </c>
      <c r="AF7002" s="3">
        <v>1.87427030702703</v>
      </c>
      <c r="AG7002" s="3">
        <v>58.5506919950054</v>
      </c>
      <c r="AH7002" s="3">
        <v>52.4286261362064</v>
      </c>
      <c r="AI7002" s="3">
        <v>27.0832956616693</v>
      </c>
      <c r="AJ7002" s="3">
        <v>27.7403757111216</v>
      </c>
      <c r="AK7002" s="3">
        <v>29.0074951128027</v>
      </c>
      <c r="AL7002" s="3">
        <v>28.8200903524302</v>
      </c>
      <c r="AM7002" s="3"/>
      <c r="AN7002" s="5" t="s">
        <v>46</v>
      </c>
      <c r="AO7002" s="1"/>
      <c r="AP7002" s="1"/>
      <c r="AQ7002" s="1"/>
    </row>
    <row r="7003" spans="1:43">
      <c r="A7003" s="1" t="s">
        <v>17215</v>
      </c>
      <c r="B7003" s="1" t="s">
        <v>17216</v>
      </c>
      <c r="C7003" s="3">
        <v>12.9424657534247</v>
      </c>
      <c r="D7003" s="4">
        <v>39513</v>
      </c>
      <c r="E7003" s="3">
        <v>7.4174394721</v>
      </c>
      <c r="F7003" s="5" t="s">
        <v>313</v>
      </c>
      <c r="G7003" s="5">
        <v>699</v>
      </c>
      <c r="H7003" s="5" t="s">
        <v>71</v>
      </c>
      <c r="I7003" s="3">
        <v>-0.330851943755163</v>
      </c>
      <c r="J7003" s="3">
        <v>67.2955974842767</v>
      </c>
      <c r="K7003" s="3">
        <v>-0.165700082850038</v>
      </c>
      <c r="L7003" s="3">
        <v>84.9056603773585</v>
      </c>
      <c r="M7003" s="3">
        <v>-0.577557755775572</v>
      </c>
      <c r="N7003" s="3">
        <v>58.4905660377358</v>
      </c>
      <c r="O7003" s="3">
        <v>-0.330851943755163</v>
      </c>
      <c r="P7003" s="3">
        <v>66.4556962025316</v>
      </c>
      <c r="Q7003" s="3">
        <v>0.668337510442773</v>
      </c>
      <c r="R7003" s="3">
        <v>45.5128205128205</v>
      </c>
      <c r="S7003" s="3">
        <v>0.584307178631059</v>
      </c>
      <c r="T7003" s="3">
        <v>77.8523489932886</v>
      </c>
      <c r="U7003" s="3">
        <v>5.90028736563155</v>
      </c>
      <c r="V7003" s="3">
        <v>71.2230215827338</v>
      </c>
      <c r="W7003" s="3">
        <v>10.8777035215605</v>
      </c>
      <c r="X7003" s="3">
        <v>81.294964028777</v>
      </c>
      <c r="Y7003" s="3">
        <v>13.7312379114297</v>
      </c>
      <c r="Z7003" s="3">
        <v>76.1904761904762</v>
      </c>
      <c r="AA7003" s="3">
        <v>-0.06497100415119</v>
      </c>
      <c r="AB7003" s="3">
        <v>0.197532920250144</v>
      </c>
      <c r="AC7003" s="3">
        <v>-3.34148329258355</v>
      </c>
      <c r="AD7003" s="3">
        <v>1.04604627831966</v>
      </c>
      <c r="AE7003" s="5">
        <v>3</v>
      </c>
      <c r="AF7003" s="3">
        <v>0.25366436741945</v>
      </c>
      <c r="AG7003" s="3">
        <v>1.20270885567855</v>
      </c>
      <c r="AH7003" s="3">
        <v>2.81018818823238</v>
      </c>
      <c r="AI7003" s="3">
        <v>3.19211869836686</v>
      </c>
      <c r="AJ7003" s="3">
        <v>2.70060110579373</v>
      </c>
      <c r="AK7003" s="3">
        <v>3.78864990496981</v>
      </c>
      <c r="AL7003" s="3">
        <v>4.65014899129026</v>
      </c>
      <c r="AM7003" s="3"/>
      <c r="AN7003" s="5" t="s">
        <v>46</v>
      </c>
      <c r="AO7003" s="1"/>
      <c r="AP7003" s="1"/>
      <c r="AQ7003" s="1"/>
    </row>
    <row r="7004" spans="1:43">
      <c r="A7004" s="1" t="s">
        <v>17217</v>
      </c>
      <c r="B7004" s="1" t="s">
        <v>17218</v>
      </c>
      <c r="C7004" s="3">
        <v>15.413698630137</v>
      </c>
      <c r="D7004" s="4">
        <v>38611</v>
      </c>
      <c r="E7004" s="3">
        <v>15.4770532257</v>
      </c>
      <c r="F7004" s="5" t="s">
        <v>1624</v>
      </c>
      <c r="G7004" s="5">
        <v>1366</v>
      </c>
      <c r="H7004" s="5" t="s">
        <v>55</v>
      </c>
      <c r="I7004" s="3">
        <v>8.86340459731828</v>
      </c>
      <c r="J7004" s="3">
        <v>61.222020568663</v>
      </c>
      <c r="K7004" s="3">
        <v>1.30818375418315</v>
      </c>
      <c r="L7004" s="3">
        <v>73.728813559322</v>
      </c>
      <c r="M7004" s="3">
        <v>5.54079189708055</v>
      </c>
      <c r="N7004" s="3">
        <v>46.3195691202873</v>
      </c>
      <c r="O7004" s="3">
        <v>9.54047196151091</v>
      </c>
      <c r="P7004" s="3">
        <v>82.4503311258278</v>
      </c>
      <c r="Q7004" s="3">
        <v>13.493302808133</v>
      </c>
      <c r="R7004" s="3">
        <v>78.6585365853659</v>
      </c>
      <c r="S7004" s="3">
        <v>81.4339585916995</v>
      </c>
      <c r="T7004" s="3">
        <v>26.66015625</v>
      </c>
      <c r="U7004" s="3">
        <v>153.030734441818</v>
      </c>
      <c r="V7004" s="3">
        <v>42.8184281842818</v>
      </c>
      <c r="W7004" s="3">
        <v>122.029953998849</v>
      </c>
      <c r="X7004" s="3">
        <v>43.2387312186978</v>
      </c>
      <c r="Y7004" s="3">
        <v>131.839110389095</v>
      </c>
      <c r="Z7004" s="3">
        <v>55.0935550935551</v>
      </c>
      <c r="AA7004" s="3">
        <v>0.361727806399894</v>
      </c>
      <c r="AB7004" s="3">
        <v>0.249405009695515</v>
      </c>
      <c r="AC7004" s="3">
        <v>-31.4196603904355</v>
      </c>
      <c r="AD7004" s="3">
        <v>0.967378976020262</v>
      </c>
      <c r="AE7004" s="5">
        <v>5</v>
      </c>
      <c r="AF7004" s="3">
        <v>2.24641501540384</v>
      </c>
      <c r="AG7004" s="3">
        <v>71.1105364816004</v>
      </c>
      <c r="AH7004" s="3">
        <v>65.9128030246079</v>
      </c>
      <c r="AI7004" s="3">
        <v>30.673712013294</v>
      </c>
      <c r="AJ7004" s="3">
        <v>25.1871923058757</v>
      </c>
      <c r="AK7004" s="3">
        <v>15.7579091584398</v>
      </c>
      <c r="AL7004" s="3">
        <v>20.4035531566164</v>
      </c>
      <c r="AM7004" s="3"/>
      <c r="AN7004" s="5" t="s">
        <v>46</v>
      </c>
      <c r="AO7004" s="1"/>
      <c r="AP7004" s="1"/>
      <c r="AQ7004" s="1"/>
    </row>
    <row r="7005" spans="1:43">
      <c r="A7005" s="1" t="s">
        <v>17219</v>
      </c>
      <c r="B7005" s="1" t="s">
        <v>17220</v>
      </c>
      <c r="C7005" s="3">
        <v>12.5561643835616</v>
      </c>
      <c r="D7005" s="4">
        <v>39654</v>
      </c>
      <c r="E7005" s="3">
        <v>5.5158452214</v>
      </c>
      <c r="F7005" s="5" t="s">
        <v>12890</v>
      </c>
      <c r="G7005" s="5">
        <v>1133</v>
      </c>
      <c r="H7005" s="5" t="s">
        <v>55</v>
      </c>
      <c r="I7005" s="3">
        <v>7.92996043438</v>
      </c>
      <c r="J7005" s="3">
        <v>66.3036902601331</v>
      </c>
      <c r="K7005" s="3">
        <v>2.34284573937338</v>
      </c>
      <c r="L7005" s="3">
        <v>55.5367231638418</v>
      </c>
      <c r="M7005" s="3">
        <v>-0.0350863514093146</v>
      </c>
      <c r="N7005" s="3">
        <v>88.2106523040096</v>
      </c>
      <c r="O7005" s="3">
        <v>19.9024009956845</v>
      </c>
      <c r="P7005" s="3">
        <v>45.6953642384106</v>
      </c>
      <c r="Q7005" s="3">
        <v>26.5802475235308</v>
      </c>
      <c r="R7005" s="3">
        <v>41.3109756097561</v>
      </c>
      <c r="S7005" s="3">
        <v>71.8039477186408</v>
      </c>
      <c r="T7005" s="3">
        <v>40.33203125</v>
      </c>
      <c r="U7005" s="3">
        <v>161.146077754469</v>
      </c>
      <c r="V7005" s="3">
        <v>36.5853658536585</v>
      </c>
      <c r="W7005" s="3">
        <v>162.452436569509</v>
      </c>
      <c r="X7005" s="3">
        <v>15.8597662771285</v>
      </c>
      <c r="Y7005" s="3">
        <v>145.901742168934</v>
      </c>
      <c r="Z7005" s="3">
        <v>48.4407484407484</v>
      </c>
      <c r="AA7005" s="3">
        <v>0.299210429329383</v>
      </c>
      <c r="AB7005" s="3">
        <v>0.38578861387882</v>
      </c>
      <c r="AC7005" s="3">
        <v>-17.3168986958675</v>
      </c>
      <c r="AD7005" s="3">
        <v>2.18613136494716</v>
      </c>
      <c r="AE7005" s="5">
        <v>2</v>
      </c>
      <c r="AF7005" s="3">
        <v>2.67533116143038</v>
      </c>
      <c r="AG7005" s="3">
        <v>70.1038533586801</v>
      </c>
      <c r="AH7005" s="3">
        <v>61.3074098159949</v>
      </c>
      <c r="AI7005" s="3">
        <v>35.4357342073386</v>
      </c>
      <c r="AJ7005" s="3">
        <v>24.3553978722471</v>
      </c>
      <c r="AK7005" s="3">
        <v>22.731254370895</v>
      </c>
      <c r="AL7005" s="3">
        <v>21.1896672408186</v>
      </c>
      <c r="AM7005" s="3"/>
      <c r="AN7005" s="5" t="s">
        <v>46</v>
      </c>
      <c r="AO7005" s="1"/>
      <c r="AP7005" s="1"/>
      <c r="AQ7005" s="1"/>
    </row>
    <row r="7006" spans="1:43">
      <c r="A7006" s="1" t="s">
        <v>17221</v>
      </c>
      <c r="B7006" s="1" t="s">
        <v>17222</v>
      </c>
      <c r="C7006" s="3">
        <v>11.5890410958904</v>
      </c>
      <c r="D7006" s="4">
        <v>40007</v>
      </c>
      <c r="E7006" s="3">
        <v>6.1104244902</v>
      </c>
      <c r="F7006" s="5" t="s">
        <v>12890</v>
      </c>
      <c r="G7006" s="5">
        <v>1001</v>
      </c>
      <c r="H7006" s="5" t="s">
        <v>93</v>
      </c>
      <c r="I7006" s="3">
        <v>7.67878893335653</v>
      </c>
      <c r="J7006" s="3">
        <v>40.8</v>
      </c>
      <c r="K7006" s="3">
        <v>2.14581648317185</v>
      </c>
      <c r="L7006" s="3">
        <v>41.6749256689792</v>
      </c>
      <c r="M7006" s="3">
        <v>0.247853555807547</v>
      </c>
      <c r="N7006" s="3">
        <v>82.7844311377245</v>
      </c>
      <c r="O7006" s="3">
        <v>19.511394360757</v>
      </c>
      <c r="P7006" s="3">
        <v>24.5975855130785</v>
      </c>
      <c r="Q7006" s="3">
        <v>25.5997564440836</v>
      </c>
      <c r="R7006" s="3">
        <v>26.4705882352941</v>
      </c>
      <c r="S7006" s="3">
        <v>64.6262303804203</v>
      </c>
      <c r="T7006" s="3">
        <v>27.7395447326628</v>
      </c>
      <c r="U7006" s="3">
        <v>150.538461538462</v>
      </c>
      <c r="V7006" s="3">
        <v>19.8781838316722</v>
      </c>
      <c r="W7006" s="3">
        <v>137.372458764864</v>
      </c>
      <c r="X7006" s="3">
        <v>15.41822721598</v>
      </c>
      <c r="Y7006" s="3">
        <v>276.188449848024</v>
      </c>
      <c r="Z7006" s="3">
        <v>2.20779220779221</v>
      </c>
      <c r="AA7006" s="3">
        <v>0.305086221494505</v>
      </c>
      <c r="AB7006" s="3">
        <v>0.379340721649681</v>
      </c>
      <c r="AC7006" s="3">
        <v>-16.0851360781577</v>
      </c>
      <c r="AD7006" s="3">
        <v>2.07185901768836</v>
      </c>
      <c r="AE7006" s="5">
        <v>3</v>
      </c>
      <c r="AF7006" s="3">
        <v>2.34120069656864</v>
      </c>
      <c r="AG7006" s="3">
        <v>66.3126595490396</v>
      </c>
      <c r="AH7006" s="3">
        <v>57.1620335018715</v>
      </c>
      <c r="AI7006" s="3">
        <v>31.624185461964</v>
      </c>
      <c r="AJ7006" s="3">
        <v>29.2299063907195</v>
      </c>
      <c r="AK7006" s="3">
        <v>31.4568895270825</v>
      </c>
      <c r="AL7006" s="3">
        <v>28.8572046658049</v>
      </c>
      <c r="AM7006" s="3"/>
      <c r="AN7006" s="5" t="s">
        <v>46</v>
      </c>
      <c r="AO7006" s="1"/>
      <c r="AP7006" s="1"/>
      <c r="AQ7006" s="1"/>
    </row>
    <row r="7007" spans="1:43">
      <c r="A7007" s="1" t="s">
        <v>17223</v>
      </c>
      <c r="B7007" s="1" t="s">
        <v>17224</v>
      </c>
      <c r="C7007" s="3">
        <v>11.027397260274</v>
      </c>
      <c r="D7007" s="4">
        <v>40212</v>
      </c>
      <c r="E7007" s="3">
        <v>2.6420860986</v>
      </c>
      <c r="F7007" s="5" t="s">
        <v>1567</v>
      </c>
      <c r="G7007" s="5">
        <v>1497</v>
      </c>
      <c r="H7007" s="5" t="s">
        <v>55</v>
      </c>
      <c r="I7007" s="3">
        <v>9.98668087373468</v>
      </c>
      <c r="J7007" s="3">
        <v>52.994555353902</v>
      </c>
      <c r="K7007" s="3">
        <v>4.69875240896642</v>
      </c>
      <c r="L7007" s="3">
        <v>9.49152542372881</v>
      </c>
      <c r="M7007" s="3">
        <v>5.21634982926456</v>
      </c>
      <c r="N7007" s="3">
        <v>49.6110113704369</v>
      </c>
      <c r="O7007" s="3">
        <v>14.3422874549986</v>
      </c>
      <c r="P7007" s="3">
        <v>68.6092715231788</v>
      </c>
      <c r="Q7007" s="3">
        <v>22.1568047337278</v>
      </c>
      <c r="R7007" s="3">
        <v>53.9634146341463</v>
      </c>
      <c r="S7007" s="3">
        <v>72.3966597077244</v>
      </c>
      <c r="T7007" s="3">
        <v>39.0625</v>
      </c>
      <c r="U7007" s="3">
        <v>145.767857142857</v>
      </c>
      <c r="V7007" s="3">
        <v>47.8319783197832</v>
      </c>
      <c r="W7007" s="3">
        <v>129.510839355197</v>
      </c>
      <c r="X7007" s="3">
        <v>36.0601001669449</v>
      </c>
      <c r="Y7007" s="3">
        <v>141.880492091388</v>
      </c>
      <c r="Z7007" s="3">
        <v>50.3118503118503</v>
      </c>
      <c r="AA7007" s="3">
        <v>0.322353803756578</v>
      </c>
      <c r="AB7007" s="3">
        <v>0.29890388820603</v>
      </c>
      <c r="AC7007" s="3">
        <v>-25.3929273084479</v>
      </c>
      <c r="AD7007" s="3">
        <v>1.25390767272925</v>
      </c>
      <c r="AE7007" s="5">
        <v>3</v>
      </c>
      <c r="AF7007" s="3">
        <v>2.20292666653892</v>
      </c>
      <c r="AG7007" s="3">
        <v>72.3915689131354</v>
      </c>
      <c r="AH7007" s="3">
        <v>59.3410015692476</v>
      </c>
      <c r="AI7007" s="3">
        <v>31.2972920321477</v>
      </c>
      <c r="AJ7007" s="3">
        <v>22.7788035355938</v>
      </c>
      <c r="AK7007" s="3">
        <v>17.9473586207849</v>
      </c>
      <c r="AL7007" s="3">
        <v>22.6318260194966</v>
      </c>
      <c r="AM7007" s="3"/>
      <c r="AN7007" s="5" t="s">
        <v>46</v>
      </c>
      <c r="AO7007" s="1"/>
      <c r="AP7007" s="1"/>
      <c r="AQ7007" s="1"/>
    </row>
    <row r="7008" spans="1:43">
      <c r="A7008" s="1" t="s">
        <v>17225</v>
      </c>
      <c r="B7008" s="1" t="s">
        <v>17226</v>
      </c>
      <c r="C7008" s="3">
        <v>10.5671232876712</v>
      </c>
      <c r="D7008" s="4">
        <v>40380</v>
      </c>
      <c r="E7008" s="3">
        <v>2.3857971033</v>
      </c>
      <c r="F7008" s="5" t="s">
        <v>3226</v>
      </c>
      <c r="G7008" s="5">
        <v>714</v>
      </c>
      <c r="H7008" s="5" t="s">
        <v>55</v>
      </c>
      <c r="I7008" s="3">
        <v>9.08163265306122</v>
      </c>
      <c r="J7008" s="3">
        <v>60.0120992135511</v>
      </c>
      <c r="K7008" s="3">
        <v>0.780126800065987</v>
      </c>
      <c r="L7008" s="3">
        <v>80.7344632768362</v>
      </c>
      <c r="M7008" s="3">
        <v>-1.76663833306532</v>
      </c>
      <c r="N7008" s="3">
        <v>92.9383602633154</v>
      </c>
      <c r="O7008" s="3">
        <v>28.5628382441371</v>
      </c>
      <c r="P7008" s="3">
        <v>11.9867549668874</v>
      </c>
      <c r="Q7008" s="3">
        <v>45.7892942379816</v>
      </c>
      <c r="R7008" s="3">
        <v>6.02134146341463</v>
      </c>
      <c r="S7008" s="3">
        <v>74.3882544861337</v>
      </c>
      <c r="T7008" s="3">
        <v>36.1328125</v>
      </c>
      <c r="U7008" s="3">
        <v>187.365591397849</v>
      </c>
      <c r="V7008" s="3">
        <v>20.189701897019</v>
      </c>
      <c r="W7008" s="3">
        <v>165.755127408328</v>
      </c>
      <c r="X7008" s="3">
        <v>13.5225375626043</v>
      </c>
      <c r="Y7008" s="3">
        <v>158.212560386473</v>
      </c>
      <c r="Z7008" s="3">
        <v>42.4116424116424</v>
      </c>
      <c r="AA7008" s="3">
        <v>0.247871122051636</v>
      </c>
      <c r="AB7008" s="3">
        <v>0.322832041285571</v>
      </c>
      <c r="AC7008" s="3">
        <v>-28.4243048403708</v>
      </c>
      <c r="AD7008" s="3">
        <v>1.35207587720611</v>
      </c>
      <c r="AE7008" s="5">
        <v>3</v>
      </c>
      <c r="AF7008" s="3">
        <v>2.64315104619897</v>
      </c>
      <c r="AG7008" s="3">
        <v>86.1159480448986</v>
      </c>
      <c r="AH7008" s="3">
        <v>71.3573779986892</v>
      </c>
      <c r="AI7008" s="3">
        <v>32.9817543321718</v>
      </c>
      <c r="AJ7008" s="3">
        <v>25.0443715410131</v>
      </c>
      <c r="AK7008" s="3">
        <v>23.3432698493404</v>
      </c>
      <c r="AL7008" s="3">
        <v>24.5140105955766</v>
      </c>
      <c r="AM7008" s="3"/>
      <c r="AN7008" s="5" t="s">
        <v>46</v>
      </c>
      <c r="AO7008" s="1"/>
      <c r="AP7008" s="1"/>
      <c r="AQ7008" s="1"/>
    </row>
    <row r="7009" spans="1:43">
      <c r="A7009" s="1" t="s">
        <v>17227</v>
      </c>
      <c r="B7009" s="1" t="s">
        <v>17228</v>
      </c>
      <c r="C7009" s="3">
        <v>10.0438356164384</v>
      </c>
      <c r="D7009" s="4">
        <v>40571</v>
      </c>
      <c r="E7009" s="3">
        <v>1.0190148567</v>
      </c>
      <c r="F7009" s="5" t="s">
        <v>4625</v>
      </c>
      <c r="G7009" s="5">
        <v>1700</v>
      </c>
      <c r="H7009" s="5" t="s">
        <v>55</v>
      </c>
      <c r="I7009" s="3">
        <v>0.38124999999999</v>
      </c>
      <c r="J7009" s="3">
        <v>94.0713853599516</v>
      </c>
      <c r="K7009" s="3">
        <v>0.676988654171621</v>
      </c>
      <c r="L7009" s="3">
        <v>82.2598870056497</v>
      </c>
      <c r="M7009" s="3">
        <v>-3.79178147837546</v>
      </c>
      <c r="N7009" s="3">
        <v>96.1699581089168</v>
      </c>
      <c r="O7009" s="3">
        <v>8.59364435429343</v>
      </c>
      <c r="P7009" s="3">
        <v>84.7682119205298</v>
      </c>
      <c r="Q7009" s="3">
        <v>16.2156295224313</v>
      </c>
      <c r="R7009" s="3">
        <v>71.4939024390244</v>
      </c>
      <c r="S7009" s="3">
        <v>49.2657992565056</v>
      </c>
      <c r="T7009" s="3">
        <v>75.390625</v>
      </c>
      <c r="U7009" s="3">
        <v>169.932773109244</v>
      </c>
      <c r="V7009" s="3">
        <v>30.0813008130081</v>
      </c>
      <c r="W7009" s="3">
        <v>138.293768545994</v>
      </c>
      <c r="X7009" s="3">
        <v>29.3823038397329</v>
      </c>
      <c r="Y7009" s="3">
        <v>132.263195950832</v>
      </c>
      <c r="Z7009" s="3">
        <v>54.2619542619543</v>
      </c>
      <c r="AA7009" s="3">
        <v>0.183242021144994</v>
      </c>
      <c r="AB7009" s="3">
        <v>0.256668152537995</v>
      </c>
      <c r="AC7009" s="3">
        <v>-33.8669950738916</v>
      </c>
      <c r="AD7009" s="3">
        <v>0.989107222865438</v>
      </c>
      <c r="AE7009" s="5">
        <v>7</v>
      </c>
      <c r="AF7009" s="3">
        <v>2.40973464761545</v>
      </c>
      <c r="AG7009" s="3">
        <v>58.6891628446976</v>
      </c>
      <c r="AH7009" s="3">
        <v>66.3633361625891</v>
      </c>
      <c r="AI7009" s="3">
        <v>29.5581606292316</v>
      </c>
      <c r="AJ7009" s="3">
        <v>21.6723323266671</v>
      </c>
      <c r="AK7009" s="3">
        <v>25.9622154202093</v>
      </c>
      <c r="AL7009" s="3">
        <v>26.6832550088401</v>
      </c>
      <c r="AM7009" s="3"/>
      <c r="AN7009" s="5" t="s">
        <v>46</v>
      </c>
      <c r="AO7009" s="1"/>
      <c r="AP7009" s="1"/>
      <c r="AQ7009" s="1"/>
    </row>
    <row r="7010" spans="1:43">
      <c r="A7010" s="1" t="s">
        <v>17229</v>
      </c>
      <c r="B7010" s="1" t="s">
        <v>17230</v>
      </c>
      <c r="C7010" s="3">
        <v>9.58904109589041</v>
      </c>
      <c r="D7010" s="4">
        <v>40737</v>
      </c>
      <c r="E7010" s="3">
        <v>0.210434492</v>
      </c>
      <c r="F7010" s="5" t="s">
        <v>5979</v>
      </c>
      <c r="G7010" s="5">
        <v>476</v>
      </c>
      <c r="H7010" s="5" t="s">
        <v>55</v>
      </c>
      <c r="I7010" s="3">
        <v>6.78672985781992</v>
      </c>
      <c r="J7010" s="3">
        <v>71.8088324258923</v>
      </c>
      <c r="K7010" s="3">
        <v>3.30567145018569</v>
      </c>
      <c r="L7010" s="3">
        <v>34.8022598870056</v>
      </c>
      <c r="M7010" s="3">
        <v>0.240234896343107</v>
      </c>
      <c r="N7010" s="3">
        <v>86.9539198084979</v>
      </c>
      <c r="O7010" s="3">
        <v>14.0283400809717</v>
      </c>
      <c r="P7010" s="3">
        <v>69.8675496688742</v>
      </c>
      <c r="Q7010" s="3">
        <v>26.1590145576708</v>
      </c>
      <c r="R7010" s="3">
        <v>42.6067073170732</v>
      </c>
      <c r="S7010" s="3">
        <v>61.0578984989278</v>
      </c>
      <c r="T7010" s="3">
        <v>57.51953125</v>
      </c>
      <c r="U7010" s="3">
        <v>99.2219274977896</v>
      </c>
      <c r="V7010" s="3">
        <v>76.4227642276423</v>
      </c>
      <c r="W7010" s="3">
        <v>71.6070068545316</v>
      </c>
      <c r="X7010" s="3">
        <v>77.2954924874791</v>
      </c>
      <c r="Y7010" s="3">
        <v>95.9304347826087</v>
      </c>
      <c r="Z7010" s="3">
        <v>75.2598752598753</v>
      </c>
      <c r="AA7010" s="3">
        <v>0.266956653801375</v>
      </c>
      <c r="AB7010" s="3">
        <v>0.18489588069146</v>
      </c>
      <c r="AC7010" s="3">
        <v>-29.0231904427266</v>
      </c>
      <c r="AD7010" s="3">
        <v>0.678213538465522</v>
      </c>
      <c r="AE7010" s="5">
        <v>3</v>
      </c>
      <c r="AF7010" s="3">
        <v>1.44960335665566</v>
      </c>
      <c r="AG7010" s="3">
        <v>50.2621248960793</v>
      </c>
      <c r="AH7010" s="3">
        <v>46.5651817082659</v>
      </c>
      <c r="AI7010" s="3">
        <v>19.4528309819612</v>
      </c>
      <c r="AJ7010" s="3">
        <v>15.4705676049707</v>
      </c>
      <c r="AK7010" s="3">
        <v>15.8864250552575</v>
      </c>
      <c r="AL7010" s="3">
        <v>19.1826358522935</v>
      </c>
      <c r="AM7010" s="3"/>
      <c r="AN7010" s="5" t="s">
        <v>46</v>
      </c>
      <c r="AO7010" s="1"/>
      <c r="AP7010" s="1"/>
      <c r="AQ7010" s="1"/>
    </row>
    <row r="7011" spans="1:43">
      <c r="A7011" s="1" t="s">
        <v>17231</v>
      </c>
      <c r="B7011" s="1" t="s">
        <v>17232</v>
      </c>
      <c r="C7011" s="3">
        <v>14.2301369863014</v>
      </c>
      <c r="D7011" s="4">
        <v>39043</v>
      </c>
      <c r="E7011" s="3">
        <v>4.1014908033</v>
      </c>
      <c r="F7011" s="5" t="s">
        <v>14056</v>
      </c>
      <c r="G7011" s="5">
        <v>491</v>
      </c>
      <c r="H7011" s="5" t="s">
        <v>60</v>
      </c>
      <c r="I7011" s="3">
        <v>9.37372795994921</v>
      </c>
      <c r="J7011" s="3">
        <v>26.3888888888889</v>
      </c>
      <c r="K7011" s="3">
        <v>4.02100140863106</v>
      </c>
      <c r="L7011" s="3">
        <v>12.751677852349</v>
      </c>
      <c r="M7011" s="3">
        <v>4.22666545706877</v>
      </c>
      <c r="N7011" s="3">
        <v>26.9040553907023</v>
      </c>
      <c r="O7011" s="3">
        <v>16.5549838296482</v>
      </c>
      <c r="P7011" s="3">
        <v>21.6024340770791</v>
      </c>
      <c r="Q7011" s="3">
        <v>29.1181380174405</v>
      </c>
      <c r="R7011" s="3">
        <v>9.63350785340314</v>
      </c>
      <c r="S7011" s="3">
        <v>61.1339951271929</v>
      </c>
      <c r="T7011" s="3">
        <v>14.8550724637681</v>
      </c>
      <c r="U7011" s="3">
        <v>93.8907038555116</v>
      </c>
      <c r="V7011" s="3">
        <v>28.8624787775891</v>
      </c>
      <c r="W7011" s="3">
        <v>72.4564263560013</v>
      </c>
      <c r="X7011" s="3">
        <v>24.3181818181818</v>
      </c>
      <c r="Y7011" s="3">
        <v>157.716019801111</v>
      </c>
      <c r="Z7011" s="3">
        <v>9.70873786407767</v>
      </c>
      <c r="AA7011" s="3">
        <v>0.317780426402747</v>
      </c>
      <c r="AB7011" s="3">
        <v>0.198177088916189</v>
      </c>
      <c r="AC7011" s="3">
        <v>-23.7864823348694</v>
      </c>
      <c r="AD7011" s="3">
        <v>0.835798503396961</v>
      </c>
      <c r="AE7011" s="5">
        <v>3</v>
      </c>
      <c r="AF7011" s="3">
        <v>1.42747645684957</v>
      </c>
      <c r="AG7011" s="3">
        <v>45.9254452011449</v>
      </c>
      <c r="AH7011" s="3">
        <v>43.3655242235066</v>
      </c>
      <c r="AI7011" s="3">
        <v>19.8505717441358</v>
      </c>
      <c r="AJ7011" s="3">
        <v>22.7171451476572</v>
      </c>
      <c r="AK7011" s="3">
        <v>15.3091097833708</v>
      </c>
      <c r="AL7011" s="3">
        <v>17.0042373916403</v>
      </c>
      <c r="AM7011" s="3"/>
      <c r="AN7011" s="5" t="s">
        <v>46</v>
      </c>
      <c r="AO7011" s="1"/>
      <c r="AP7011" s="1"/>
      <c r="AQ7011" s="1"/>
    </row>
    <row r="7012" spans="1:43">
      <c r="A7012" s="1" t="s">
        <v>17233</v>
      </c>
      <c r="B7012" s="1" t="s">
        <v>17234</v>
      </c>
      <c r="C7012" s="3">
        <v>12.8301369863014</v>
      </c>
      <c r="D7012" s="4">
        <v>39554</v>
      </c>
      <c r="E7012" s="3">
        <v>12.349013184</v>
      </c>
      <c r="F7012" s="5" t="s">
        <v>17235</v>
      </c>
      <c r="G7012" s="5">
        <v>213</v>
      </c>
      <c r="H7012" s="5" t="s">
        <v>55</v>
      </c>
      <c r="I7012" s="3">
        <v>13.0534676277739</v>
      </c>
      <c r="J7012" s="3">
        <v>30.8529945553539</v>
      </c>
      <c r="K7012" s="3">
        <v>0.047348484848469</v>
      </c>
      <c r="L7012" s="3">
        <v>88.4745762711864</v>
      </c>
      <c r="M7012" s="3">
        <v>5.12437826926492</v>
      </c>
      <c r="N7012" s="3">
        <v>50.5685218432077</v>
      </c>
      <c r="O7012" s="3">
        <v>23.3801784254251</v>
      </c>
      <c r="P7012" s="3">
        <v>28.0794701986755</v>
      </c>
      <c r="Q7012" s="3">
        <v>21.3184730940342</v>
      </c>
      <c r="R7012" s="3">
        <v>56.9359756097561</v>
      </c>
      <c r="S7012" s="3">
        <v>63.1494915555305</v>
      </c>
      <c r="T7012" s="3">
        <v>54.296875</v>
      </c>
      <c r="U7012" s="3">
        <v>139.757353947446</v>
      </c>
      <c r="V7012" s="3">
        <v>51.6260162601626</v>
      </c>
      <c r="W7012" s="3">
        <v>88.8820129878663</v>
      </c>
      <c r="X7012" s="3">
        <v>64.6076794657763</v>
      </c>
      <c r="Y7012" s="3">
        <v>73.7288258131617</v>
      </c>
      <c r="Z7012" s="3">
        <v>84.4074844074844</v>
      </c>
      <c r="AA7012" s="3">
        <v>0.223609102672146</v>
      </c>
      <c r="AB7012" s="3">
        <v>0.176399395606252</v>
      </c>
      <c r="AC7012" s="3">
        <v>-40.0133155792277</v>
      </c>
      <c r="AD7012" s="3">
        <v>0.588930478146857</v>
      </c>
      <c r="AE7012" s="5">
        <v>7</v>
      </c>
      <c r="AF7012" s="3">
        <v>1.64819510559411</v>
      </c>
      <c r="AG7012" s="3">
        <v>65.781772578361</v>
      </c>
      <c r="AH7012" s="3">
        <v>58.9654299604382</v>
      </c>
      <c r="AI7012" s="3">
        <v>21.0313687730827</v>
      </c>
      <c r="AJ7012" s="3">
        <v>15.5057760068293</v>
      </c>
      <c r="AK7012" s="3">
        <v>17.1683484643075</v>
      </c>
      <c r="AL7012" s="3">
        <v>23.1984727391339</v>
      </c>
      <c r="AM7012" s="3"/>
      <c r="AN7012" s="5" t="s">
        <v>46</v>
      </c>
      <c r="AO7012" s="1"/>
      <c r="AP7012" s="1"/>
      <c r="AQ7012" s="1"/>
    </row>
    <row r="7013" spans="1:43">
      <c r="A7013" s="1" t="s">
        <v>17236</v>
      </c>
      <c r="B7013" s="1" t="s">
        <v>17237</v>
      </c>
      <c r="C7013" s="3">
        <v>12.1232876712329</v>
      </c>
      <c r="D7013" s="4">
        <v>39812</v>
      </c>
      <c r="E7013" s="3">
        <v>0.1397598703</v>
      </c>
      <c r="F7013" s="5" t="s">
        <v>6703</v>
      </c>
      <c r="G7013" s="5">
        <v>706</v>
      </c>
      <c r="H7013" s="5" t="s">
        <v>45</v>
      </c>
      <c r="I7013" s="3">
        <v>0</v>
      </c>
      <c r="J7013" s="3">
        <v>73.8853503184713</v>
      </c>
      <c r="K7013" s="3">
        <v>0</v>
      </c>
      <c r="L7013" s="3">
        <v>81.3664596273292</v>
      </c>
      <c r="M7013" s="3">
        <v>-0.139082058414468</v>
      </c>
      <c r="N7013" s="3">
        <v>54.4444444444444</v>
      </c>
      <c r="O7013" s="3">
        <v>0.630693763139448</v>
      </c>
      <c r="P7013" s="3">
        <v>71.1920529801324</v>
      </c>
      <c r="Q7013" s="3">
        <v>1.12676056338028</v>
      </c>
      <c r="R7013" s="3">
        <v>68.6643835616438</v>
      </c>
      <c r="S7013" s="3">
        <v>1.55586987270155</v>
      </c>
      <c r="T7013" s="3">
        <v>87.1939736346516</v>
      </c>
      <c r="U7013" s="3">
        <v>6.6643136317647</v>
      </c>
      <c r="V7013" s="3">
        <v>91.0828025477707</v>
      </c>
      <c r="W7013" s="3">
        <v>4.70655091320698</v>
      </c>
      <c r="X7013" s="3">
        <v>96.2085308056872</v>
      </c>
      <c r="Y7013" s="3">
        <v>8.26986285527947</v>
      </c>
      <c r="Z7013" s="3">
        <v>94.5147679324894</v>
      </c>
      <c r="AA7013" s="3">
        <v>0.00529934087665485</v>
      </c>
      <c r="AB7013" s="3">
        <v>0.00510024039458477</v>
      </c>
      <c r="AC7013" s="3">
        <v>-7.09876543209878</v>
      </c>
      <c r="AD7013" s="3">
        <v>0.217224153497027</v>
      </c>
      <c r="AE7013" s="5">
        <v>4</v>
      </c>
      <c r="AF7013" s="3">
        <v>0.111287463115762</v>
      </c>
      <c r="AG7013" s="3">
        <v>2.55092561399795</v>
      </c>
      <c r="AH7013" s="3">
        <v>4.12726353720545</v>
      </c>
      <c r="AI7013" s="3">
        <v>1.50053591397223</v>
      </c>
      <c r="AJ7013" s="3">
        <v>1.5450668125528</v>
      </c>
      <c r="AK7013" s="3">
        <v>2.58271838029274</v>
      </c>
      <c r="AL7013" s="3">
        <v>5.20220857822185</v>
      </c>
      <c r="AM7013" s="3"/>
      <c r="AN7013" s="5" t="s">
        <v>46</v>
      </c>
      <c r="AO7013" s="1"/>
      <c r="AP7013" s="1"/>
      <c r="AQ7013" s="1"/>
    </row>
    <row r="7014" spans="1:43">
      <c r="A7014" s="1" t="s">
        <v>17238</v>
      </c>
      <c r="B7014" s="1" t="s">
        <v>17239</v>
      </c>
      <c r="C7014" s="3">
        <v>11.6958904109589</v>
      </c>
      <c r="D7014" s="4">
        <v>39968</v>
      </c>
      <c r="E7014" s="3">
        <v>2.064475203</v>
      </c>
      <c r="F7014" s="5" t="s">
        <v>17235</v>
      </c>
      <c r="G7014" s="5">
        <v>3570</v>
      </c>
      <c r="H7014" s="5" t="s">
        <v>93</v>
      </c>
      <c r="I7014" s="3">
        <v>13.3161788356385</v>
      </c>
      <c r="J7014" s="3">
        <v>15.1</v>
      </c>
      <c r="K7014" s="3">
        <v>-0.141723356009066</v>
      </c>
      <c r="L7014" s="3">
        <v>95.589692765114</v>
      </c>
      <c r="M7014" s="3">
        <v>5.47904191616767</v>
      </c>
      <c r="N7014" s="3">
        <v>26.6966067864271</v>
      </c>
      <c r="O7014" s="3">
        <v>26.2724014336918</v>
      </c>
      <c r="P7014" s="3">
        <v>9.30583501006036</v>
      </c>
      <c r="Q7014" s="3">
        <v>28.015988372093</v>
      </c>
      <c r="R7014" s="3">
        <v>22.2910216718266</v>
      </c>
      <c r="S7014" s="3">
        <v>64.8572765559195</v>
      </c>
      <c r="T7014" s="3">
        <v>27.4219163578613</v>
      </c>
      <c r="U7014" s="3">
        <v>166.087613293051</v>
      </c>
      <c r="V7014" s="3">
        <v>14.7286821705426</v>
      </c>
      <c r="W7014" s="3">
        <v>101.429388221841</v>
      </c>
      <c r="X7014" s="3">
        <v>29.9625468164794</v>
      </c>
      <c r="Y7014" s="3">
        <v>92.9353778751369</v>
      </c>
      <c r="Z7014" s="3">
        <v>45.8441558441558</v>
      </c>
      <c r="AA7014" s="3">
        <v>0.220620143515106</v>
      </c>
      <c r="AB7014" s="3">
        <v>0.19834387757706</v>
      </c>
      <c r="AC7014" s="3">
        <v>-37.2296601441812</v>
      </c>
      <c r="AD7014" s="3">
        <v>0.704755601634737</v>
      </c>
      <c r="AE7014" s="5">
        <v>5</v>
      </c>
      <c r="AF7014" s="3">
        <v>1.9019414580727</v>
      </c>
      <c r="AG7014" s="3">
        <v>70.8228000328442</v>
      </c>
      <c r="AH7014" s="3">
        <v>68.2159174493742</v>
      </c>
      <c r="AI7014" s="3">
        <v>24.0058131216831</v>
      </c>
      <c r="AJ7014" s="3">
        <v>17.3662309950003</v>
      </c>
      <c r="AK7014" s="3">
        <v>26.5068249070219</v>
      </c>
      <c r="AL7014" s="3">
        <v>23.8740012790065</v>
      </c>
      <c r="AM7014" s="3"/>
      <c r="AN7014" s="5" t="s">
        <v>46</v>
      </c>
      <c r="AO7014" s="1"/>
      <c r="AP7014" s="1"/>
      <c r="AQ7014" s="1"/>
    </row>
    <row r="7015" spans="1:43">
      <c r="A7015" s="1" t="s">
        <v>17240</v>
      </c>
      <c r="B7015" s="1" t="s">
        <v>17241</v>
      </c>
      <c r="C7015" s="3">
        <v>11.1972602739726</v>
      </c>
      <c r="D7015" s="4">
        <v>40150</v>
      </c>
      <c r="E7015" s="3">
        <v>0.8435603022</v>
      </c>
      <c r="F7015" s="5" t="s">
        <v>17242</v>
      </c>
      <c r="G7015" s="5">
        <v>1855</v>
      </c>
      <c r="H7015" s="5" t="s">
        <v>55</v>
      </c>
      <c r="I7015" s="3">
        <v>13.9467778134017</v>
      </c>
      <c r="J7015" s="3">
        <v>24.3194192377495</v>
      </c>
      <c r="K7015" s="3">
        <v>4.40658049353701</v>
      </c>
      <c r="L7015" s="3">
        <v>13.6723163841808</v>
      </c>
      <c r="M7015" s="3">
        <v>3.9485229599298</v>
      </c>
      <c r="N7015" s="3">
        <v>61.8791143028127</v>
      </c>
      <c r="O7015" s="3">
        <v>25.7607926397735</v>
      </c>
      <c r="P7015" s="3">
        <v>19.2715231788079</v>
      </c>
      <c r="Q7015" s="3">
        <v>25.3173483779972</v>
      </c>
      <c r="R7015" s="3">
        <v>45.0457317073171</v>
      </c>
      <c r="S7015" s="3">
        <v>50.0211059518784</v>
      </c>
      <c r="T7015" s="3">
        <v>74.21875</v>
      </c>
      <c r="U7015" s="3">
        <v>168.631897203326</v>
      </c>
      <c r="V7015" s="3">
        <v>31.3008130081301</v>
      </c>
      <c r="W7015" s="3">
        <v>137.725752508361</v>
      </c>
      <c r="X7015" s="3">
        <v>30.0500834724541</v>
      </c>
      <c r="Y7015" s="3">
        <v>168.22641509434</v>
      </c>
      <c r="Z7015" s="3">
        <v>36.5904365904366</v>
      </c>
      <c r="AA7015" s="3">
        <v>0.174591256334108</v>
      </c>
      <c r="AB7015" s="3">
        <v>0.236759729529387</v>
      </c>
      <c r="AC7015" s="3">
        <v>-25.1545117428925</v>
      </c>
      <c r="AD7015" s="3">
        <v>1.32748059767671</v>
      </c>
      <c r="AE7015" s="5">
        <v>5</v>
      </c>
      <c r="AF7015" s="3">
        <v>2.34597711365409</v>
      </c>
      <c r="AG7015" s="3">
        <v>60.9963794200306</v>
      </c>
      <c r="AH7015" s="3">
        <v>66.9016393170549</v>
      </c>
      <c r="AI7015" s="3">
        <v>30.7908387220947</v>
      </c>
      <c r="AJ7015" s="3">
        <v>26.1564345537923</v>
      </c>
      <c r="AK7015" s="3">
        <v>27.6976370233571</v>
      </c>
      <c r="AL7015" s="3">
        <v>26.3454701281546</v>
      </c>
      <c r="AM7015" s="3"/>
      <c r="AN7015" s="5" t="s">
        <v>46</v>
      </c>
      <c r="AO7015" s="1"/>
      <c r="AP7015" s="1"/>
      <c r="AQ7015" s="1"/>
    </row>
    <row r="7016" spans="1:43">
      <c r="A7016" s="1" t="s">
        <v>17243</v>
      </c>
      <c r="B7016" s="1" t="s">
        <v>17244</v>
      </c>
      <c r="C7016" s="3">
        <v>10.1780821917808</v>
      </c>
      <c r="D7016" s="4">
        <v>40522</v>
      </c>
      <c r="E7016" s="3">
        <v>6.907528276</v>
      </c>
      <c r="F7016" s="5" t="s">
        <v>7723</v>
      </c>
      <c r="G7016" s="5">
        <v>3716</v>
      </c>
      <c r="H7016" s="5" t="s">
        <v>116</v>
      </c>
      <c r="I7016" s="3">
        <v>12.6265316995205</v>
      </c>
      <c r="J7016" s="3">
        <v>7.00934579439252</v>
      </c>
      <c r="K7016" s="3">
        <v>3.98425971470734</v>
      </c>
      <c r="L7016" s="3">
        <v>15.5963302752294</v>
      </c>
      <c r="M7016" s="3">
        <v>6.17780010045202</v>
      </c>
      <c r="N7016" s="3">
        <v>12.6168224299065</v>
      </c>
      <c r="O7016" s="3">
        <v>20.7640684190658</v>
      </c>
      <c r="P7016" s="3">
        <v>13</v>
      </c>
      <c r="Q7016" s="3">
        <v>29.2034875099157</v>
      </c>
      <c r="R7016" s="3">
        <v>12.1693121693122</v>
      </c>
      <c r="S7016" s="3">
        <v>61.9503091457831</v>
      </c>
      <c r="T7016" s="3">
        <v>25.7668711656442</v>
      </c>
      <c r="U7016" s="3">
        <v>107.596535275676</v>
      </c>
      <c r="V7016" s="3">
        <v>34.453781512605</v>
      </c>
      <c r="W7016" s="3">
        <v>88.2615638529412</v>
      </c>
      <c r="X7016" s="3">
        <v>21.978021978022</v>
      </c>
      <c r="Y7016" s="3">
        <v>170.188455459296</v>
      </c>
      <c r="Z7016" s="3">
        <v>13.953488372093</v>
      </c>
      <c r="AA7016" s="3">
        <v>0.304629474337869</v>
      </c>
      <c r="AB7016" s="3">
        <v>0.227420839430556</v>
      </c>
      <c r="AC7016" s="3">
        <v>-23.2724902216428</v>
      </c>
      <c r="AD7016" s="3">
        <v>1.00676213273167</v>
      </c>
      <c r="AE7016" s="5">
        <v>3</v>
      </c>
      <c r="AF7016" s="3">
        <v>1.60692904654645</v>
      </c>
      <c r="AG7016" s="3">
        <v>47.1211214189939</v>
      </c>
      <c r="AH7016" s="3">
        <v>47.69492856712</v>
      </c>
      <c r="AI7016" s="3">
        <v>22.0712301125223</v>
      </c>
      <c r="AJ7016" s="3">
        <v>23.3009182362243</v>
      </c>
      <c r="AK7016" s="3">
        <v>17.7524448398502</v>
      </c>
      <c r="AL7016" s="3">
        <v>18.1034124060964</v>
      </c>
      <c r="AM7016" s="3"/>
      <c r="AN7016" s="5" t="s">
        <v>46</v>
      </c>
      <c r="AO7016" s="1"/>
      <c r="AP7016" s="1"/>
      <c r="AQ7016" s="1"/>
    </row>
    <row r="7017" spans="1:43">
      <c r="A7017" s="1" t="s">
        <v>17245</v>
      </c>
      <c r="B7017" s="1" t="s">
        <v>17246</v>
      </c>
      <c r="C7017" s="3">
        <v>8.75068493150685</v>
      </c>
      <c r="D7017" s="4">
        <v>41043</v>
      </c>
      <c r="E7017" s="3">
        <v>0.3044372063</v>
      </c>
      <c r="F7017" s="5" t="s">
        <v>7723</v>
      </c>
      <c r="G7017" s="5">
        <v>3195</v>
      </c>
      <c r="H7017" s="5" t="s">
        <v>60</v>
      </c>
      <c r="I7017" s="3">
        <v>0.907543959160523</v>
      </c>
      <c r="J7017" s="3">
        <v>79.5634920634921</v>
      </c>
      <c r="K7017" s="3">
        <v>1.48317170564746</v>
      </c>
      <c r="L7017" s="3">
        <v>63.5666347075743</v>
      </c>
      <c r="M7017" s="3">
        <v>-1.49501661129569</v>
      </c>
      <c r="N7017" s="3">
        <v>72.7992087042532</v>
      </c>
      <c r="O7017" s="3">
        <v>0.850340136054416</v>
      </c>
      <c r="P7017" s="3">
        <v>79.2089249492901</v>
      </c>
      <c r="Q7017" s="3">
        <v>-1.49501661129569</v>
      </c>
      <c r="R7017" s="3">
        <v>76.6492146596859</v>
      </c>
      <c r="S7017" s="3">
        <v>24.4926522043387</v>
      </c>
      <c r="T7017" s="3">
        <v>67.9951690821256</v>
      </c>
      <c r="U7017" s="3">
        <v>47.3902236951118</v>
      </c>
      <c r="V7017" s="3">
        <v>71.8166383701189</v>
      </c>
      <c r="W7017" s="3">
        <v>20.2027027027027</v>
      </c>
      <c r="X7017" s="3">
        <v>80.4545454545455</v>
      </c>
      <c r="Y7017" s="3">
        <v>28.726483357453</v>
      </c>
      <c r="Z7017" s="3">
        <v>80.9061488673139</v>
      </c>
      <c r="AA7017" s="3">
        <v>0.126894861905247</v>
      </c>
      <c r="AB7017" s="3">
        <v>0.0535352922375285</v>
      </c>
      <c r="AC7017" s="3">
        <v>-31.8486882245271</v>
      </c>
      <c r="AD7017" s="3">
        <v>0.19824265002315</v>
      </c>
      <c r="AE7017" s="5">
        <v>3</v>
      </c>
      <c r="AF7017" s="3">
        <v>0.403577831702532</v>
      </c>
      <c r="AG7017" s="3">
        <v>16.6395974247197</v>
      </c>
      <c r="AH7017" s="3">
        <v>22.6449670922468</v>
      </c>
      <c r="AI7017" s="3">
        <v>4.24062140343087</v>
      </c>
      <c r="AJ7017" s="3">
        <v>4.13557085412488</v>
      </c>
      <c r="AK7017" s="3">
        <v>6.83203100783982</v>
      </c>
      <c r="AL7017" s="3">
        <v>10.9256382423526</v>
      </c>
      <c r="AM7017" s="3"/>
      <c r="AN7017" s="5" t="s">
        <v>46</v>
      </c>
      <c r="AO7017" s="1"/>
      <c r="AP7017" s="1"/>
      <c r="AQ7017" s="1"/>
    </row>
    <row r="7018" spans="1:43">
      <c r="A7018" s="1" t="s">
        <v>17247</v>
      </c>
      <c r="B7018" s="1" t="s">
        <v>17248</v>
      </c>
      <c r="C7018" s="3">
        <v>8.4027397260274</v>
      </c>
      <c r="D7018" s="4">
        <v>41170</v>
      </c>
      <c r="E7018" s="3">
        <v>1.3046619358</v>
      </c>
      <c r="F7018" s="5" t="s">
        <v>6214</v>
      </c>
      <c r="G7018" s="5">
        <v>708</v>
      </c>
      <c r="H7018" s="5" t="s">
        <v>50</v>
      </c>
      <c r="I7018" s="3">
        <v>0.18975271446952</v>
      </c>
      <c r="J7018" s="3">
        <v>37.9633765073694</v>
      </c>
      <c r="K7018" s="3">
        <v>0.0986193293885507</v>
      </c>
      <c r="L7018" s="3">
        <v>3.14298362107127</v>
      </c>
      <c r="M7018" s="3">
        <v>-0.00255007384999906</v>
      </c>
      <c r="N7018" s="3">
        <v>37.8895814781834</v>
      </c>
      <c r="O7018" s="3">
        <v>0.479597707857585</v>
      </c>
      <c r="P7018" s="3">
        <v>69.1183188670626</v>
      </c>
      <c r="Q7018" s="3">
        <v>0.77112458708733</v>
      </c>
      <c r="R7018" s="3">
        <v>78.4162240463544</v>
      </c>
      <c r="S7018" s="3">
        <v>1.35928290179796</v>
      </c>
      <c r="T7018" s="3">
        <v>72.1468926553672</v>
      </c>
      <c r="U7018" s="3">
        <v>4.70191366155106</v>
      </c>
      <c r="V7018" s="3">
        <v>84.1331269349845</v>
      </c>
      <c r="W7018" s="3">
        <v>10.5511676658965</v>
      </c>
      <c r="X7018" s="3">
        <v>82.740021574973</v>
      </c>
      <c r="Y7018" s="3">
        <v>15.5556114367745</v>
      </c>
      <c r="Z7018" s="3">
        <v>73.8562091503268</v>
      </c>
      <c r="AA7018" s="3">
        <v>-0.00804020831610751</v>
      </c>
      <c r="AB7018" s="3">
        <v>0.262622507284813</v>
      </c>
      <c r="AC7018" s="3">
        <v>-2.55681818181819</v>
      </c>
      <c r="AD7018" s="3">
        <v>1.32736592650361</v>
      </c>
      <c r="AE7018" s="5">
        <v>4</v>
      </c>
      <c r="AF7018" s="3">
        <v>0.279671163789352</v>
      </c>
      <c r="AG7018" s="3">
        <v>1.8383830961533</v>
      </c>
      <c r="AH7018" s="3">
        <v>2.51716811514304</v>
      </c>
      <c r="AI7018" s="3">
        <v>3.46751759132295</v>
      </c>
      <c r="AJ7018" s="3">
        <v>2.9718559063993</v>
      </c>
      <c r="AK7018" s="3">
        <v>4.4911787250937</v>
      </c>
      <c r="AL7018" s="3">
        <v>5.06629333615445</v>
      </c>
      <c r="AM7018" s="3"/>
      <c r="AN7018" s="5" t="s">
        <v>46</v>
      </c>
      <c r="AO7018" s="1"/>
      <c r="AP7018" s="1"/>
      <c r="AQ7018" s="1"/>
    </row>
    <row r="7019" spans="1:43">
      <c r="A7019" s="1" t="s">
        <v>17249</v>
      </c>
      <c r="B7019" s="1" t="s">
        <v>17250</v>
      </c>
      <c r="C7019" s="3">
        <v>7.88767123287671</v>
      </c>
      <c r="D7019" s="4">
        <v>41358</v>
      </c>
      <c r="E7019" s="3">
        <v>2.5639041974</v>
      </c>
      <c r="F7019" s="5" t="s">
        <v>17235</v>
      </c>
      <c r="G7019" s="5">
        <v>2880</v>
      </c>
      <c r="H7019" s="5" t="s">
        <v>93</v>
      </c>
      <c r="I7019" s="3">
        <v>14.1333333333333</v>
      </c>
      <c r="J7019" s="3">
        <v>12.45</v>
      </c>
      <c r="K7019" s="3">
        <v>0</v>
      </c>
      <c r="L7019" s="3">
        <v>94.0535183349851</v>
      </c>
      <c r="M7019" s="3">
        <v>5.7660626029654</v>
      </c>
      <c r="N7019" s="3">
        <v>24.9001996007984</v>
      </c>
      <c r="O7019" s="3">
        <v>26.2536873156342</v>
      </c>
      <c r="P7019" s="3">
        <v>9.35613682092555</v>
      </c>
      <c r="Q7019" s="3">
        <v>27.5074478649454</v>
      </c>
      <c r="R7019" s="3">
        <v>23.0650154798762</v>
      </c>
      <c r="S7019" s="3">
        <v>62.6689189189189</v>
      </c>
      <c r="T7019" s="3">
        <v>29.6453149814717</v>
      </c>
      <c r="U7019" s="3">
        <v>152.921864740643</v>
      </c>
      <c r="V7019" s="3">
        <v>19.047619047619</v>
      </c>
      <c r="W7019" s="3">
        <v>89.2874692874693</v>
      </c>
      <c r="X7019" s="3">
        <v>36.4544319600499</v>
      </c>
      <c r="Y7019" s="3">
        <v>78.0859916782247</v>
      </c>
      <c r="Z7019" s="3">
        <v>51.1688311688312</v>
      </c>
      <c r="AA7019" s="3">
        <v>0.215109209279318</v>
      </c>
      <c r="AB7019" s="3">
        <v>0.179886587097501</v>
      </c>
      <c r="AC7019" s="3">
        <v>-37.888198757764</v>
      </c>
      <c r="AD7019" s="3">
        <v>0.624290753291812</v>
      </c>
      <c r="AE7019" s="5">
        <v>5</v>
      </c>
      <c r="AF7019" s="3">
        <v>1.72212501424854</v>
      </c>
      <c r="AG7019" s="3">
        <v>67.7382500079841</v>
      </c>
      <c r="AH7019" s="3">
        <v>64.1820558162457</v>
      </c>
      <c r="AI7019" s="3">
        <v>21.2726870526814</v>
      </c>
      <c r="AJ7019" s="3">
        <v>15.1729452606259</v>
      </c>
      <c r="AK7019" s="3">
        <v>25.2575165655354</v>
      </c>
      <c r="AL7019" s="3"/>
      <c r="AM7019" s="3"/>
      <c r="AN7019" s="5" t="s">
        <v>46</v>
      </c>
      <c r="AO7019" s="1"/>
      <c r="AP7019" s="1"/>
      <c r="AQ7019" s="1"/>
    </row>
    <row r="7020" spans="1:43">
      <c r="A7020" s="1" t="s">
        <v>17251</v>
      </c>
      <c r="B7020" s="1" t="s">
        <v>17252</v>
      </c>
      <c r="C7020" s="3">
        <v>7.74520547945205</v>
      </c>
      <c r="D7020" s="4">
        <v>41410</v>
      </c>
      <c r="E7020" s="3">
        <v>0.5234547656</v>
      </c>
      <c r="F7020" s="5" t="s">
        <v>6214</v>
      </c>
      <c r="G7020" s="5">
        <v>1639</v>
      </c>
      <c r="H7020" s="5" t="s">
        <v>50</v>
      </c>
      <c r="I7020" s="3">
        <v>-0.198274454339298</v>
      </c>
      <c r="J7020" s="3">
        <v>87.8517195176418</v>
      </c>
      <c r="K7020" s="3">
        <v>0</v>
      </c>
      <c r="L7020" s="3">
        <v>43.3820274457725</v>
      </c>
      <c r="M7020" s="3">
        <v>-0.380228375115343</v>
      </c>
      <c r="N7020" s="3">
        <v>89.9821905609973</v>
      </c>
      <c r="O7020" s="3">
        <v>0.351597311752497</v>
      </c>
      <c r="P7020" s="3">
        <v>76.0621288259479</v>
      </c>
      <c r="Q7020" s="3">
        <v>0.907561839795446</v>
      </c>
      <c r="R7020" s="3">
        <v>70.738773539353</v>
      </c>
      <c r="S7020" s="3">
        <v>2.70948258693465</v>
      </c>
      <c r="T7020" s="3">
        <v>18.3050847457627</v>
      </c>
      <c r="U7020" s="3">
        <v>6.30423338172837</v>
      </c>
      <c r="V7020" s="3">
        <v>48.374613003096</v>
      </c>
      <c r="W7020" s="3">
        <v>11.4615068583897</v>
      </c>
      <c r="X7020" s="3">
        <v>75.2966558791802</v>
      </c>
      <c r="Y7020" s="3">
        <v>18.2361691246794</v>
      </c>
      <c r="Z7020" s="3">
        <v>49.3464052287582</v>
      </c>
      <c r="AA7020" s="3">
        <v>0.0960981788328716</v>
      </c>
      <c r="AB7020" s="3">
        <v>0.361862413429579</v>
      </c>
      <c r="AC7020" s="3">
        <v>-1.65593376264949</v>
      </c>
      <c r="AD7020" s="3">
        <v>2.22010194844447</v>
      </c>
      <c r="AE7020" s="5">
        <v>2</v>
      </c>
      <c r="AF7020" s="3">
        <v>0.300832073056618</v>
      </c>
      <c r="AG7020" s="3">
        <v>3.07724991511227</v>
      </c>
      <c r="AH7020" s="3">
        <v>3.55956161762776</v>
      </c>
      <c r="AI7020" s="3">
        <v>3.7479574745324</v>
      </c>
      <c r="AJ7020" s="3">
        <v>3.58085752090198</v>
      </c>
      <c r="AK7020" s="3">
        <v>4.31694264498699</v>
      </c>
      <c r="AL7020" s="3"/>
      <c r="AM7020" s="3"/>
      <c r="AN7020" s="5" t="s">
        <v>51</v>
      </c>
      <c r="AO7020" s="1"/>
      <c r="AP7020" s="1"/>
      <c r="AQ7020" s="1"/>
    </row>
    <row r="7021" spans="1:43">
      <c r="A7021" s="1" t="s">
        <v>17253</v>
      </c>
      <c r="B7021" s="1" t="s">
        <v>17254</v>
      </c>
      <c r="C7021" s="3">
        <v>7.19178082191781</v>
      </c>
      <c r="D7021" s="4">
        <v>41612</v>
      </c>
      <c r="E7021" s="3">
        <v>0.5830983857</v>
      </c>
      <c r="F7021" s="5" t="s">
        <v>17255</v>
      </c>
      <c r="G7021" s="5">
        <v>70</v>
      </c>
      <c r="H7021" s="5" t="s">
        <v>93</v>
      </c>
      <c r="I7021" s="3">
        <v>9.90173847316705</v>
      </c>
      <c r="J7021" s="3">
        <v>31.3</v>
      </c>
      <c r="K7021" s="3">
        <v>2.07090207090206</v>
      </c>
      <c r="L7021" s="3">
        <v>43.211100099108</v>
      </c>
      <c r="M7021" s="3">
        <v>3.37717739068609</v>
      </c>
      <c r="N7021" s="3">
        <v>39.8702594810379</v>
      </c>
      <c r="O7021" s="3">
        <v>19.2780968006563</v>
      </c>
      <c r="P7021" s="3">
        <v>25.4527162977867</v>
      </c>
      <c r="Q7021" s="3">
        <v>24.5929734361611</v>
      </c>
      <c r="R7021" s="3">
        <v>28.328173374613</v>
      </c>
      <c r="S7021" s="3">
        <v>67.0304422745548</v>
      </c>
      <c r="T7021" s="3">
        <v>25.5690841715193</v>
      </c>
      <c r="U7021" s="3">
        <v>132.268370607029</v>
      </c>
      <c r="V7021" s="3">
        <v>27.2978959025471</v>
      </c>
      <c r="W7021" s="3">
        <v>91.190006574622</v>
      </c>
      <c r="X7021" s="3">
        <v>34.956304619226</v>
      </c>
      <c r="Y7021" s="3">
        <v>116.208178438662</v>
      </c>
      <c r="Z7021" s="3">
        <v>35.1948051948052</v>
      </c>
      <c r="AA7021" s="3">
        <v>0.339662096101869</v>
      </c>
      <c r="AB7021" s="3">
        <v>0.220392968821866</v>
      </c>
      <c r="AC7021" s="3">
        <v>-34.3230403800475</v>
      </c>
      <c r="AD7021" s="3">
        <v>0.701144161758977</v>
      </c>
      <c r="AE7021" s="5">
        <v>3</v>
      </c>
      <c r="AF7021" s="3">
        <v>1.68876036680221</v>
      </c>
      <c r="AG7021" s="3">
        <v>57.4923861101049</v>
      </c>
      <c r="AH7021" s="3">
        <v>59.1012049308214</v>
      </c>
      <c r="AI7021" s="3">
        <v>22.4124703495582</v>
      </c>
      <c r="AJ7021" s="3">
        <v>17.5750281005685</v>
      </c>
      <c r="AK7021" s="3">
        <v>23.3479373269804</v>
      </c>
      <c r="AL7021" s="3"/>
      <c r="AM7021" s="3"/>
      <c r="AN7021" s="5" t="s">
        <v>46</v>
      </c>
      <c r="AO7021" s="1"/>
      <c r="AP7021" s="1"/>
      <c r="AQ7021" s="1"/>
    </row>
    <row r="7022" spans="1:43">
      <c r="A7022" s="1" t="s">
        <v>17256</v>
      </c>
      <c r="B7022" s="1" t="s">
        <v>17257</v>
      </c>
      <c r="C7022" s="3">
        <v>6.73424657534247</v>
      </c>
      <c r="D7022" s="4">
        <v>41779</v>
      </c>
      <c r="E7022" s="3">
        <v>3.2608383528</v>
      </c>
      <c r="F7022" s="5" t="s">
        <v>12254</v>
      </c>
      <c r="G7022" s="5">
        <v>833</v>
      </c>
      <c r="H7022" s="5" t="s">
        <v>93</v>
      </c>
      <c r="I7022" s="3">
        <v>18.1619256017506</v>
      </c>
      <c r="J7022" s="3">
        <v>2.7</v>
      </c>
      <c r="K7022" s="3">
        <v>1.82275298554369</v>
      </c>
      <c r="L7022" s="3">
        <v>47.0267591674926</v>
      </c>
      <c r="M7022" s="3">
        <v>10.054347826087</v>
      </c>
      <c r="N7022" s="3">
        <v>5.63872255489022</v>
      </c>
      <c r="O7022" s="3">
        <v>36.421052631579</v>
      </c>
      <c r="P7022" s="3">
        <v>0.754527162977867</v>
      </c>
      <c r="Q7022" s="3">
        <v>42.2300263388938</v>
      </c>
      <c r="R7022" s="3">
        <v>4.95356037151703</v>
      </c>
      <c r="S7022" s="3">
        <v>104.674668351232</v>
      </c>
      <c r="T7022" s="3">
        <v>3.44097406034939</v>
      </c>
      <c r="U7022" s="3">
        <v>232.990750256937</v>
      </c>
      <c r="V7022" s="3">
        <v>3.04540420819491</v>
      </c>
      <c r="W7022" s="3">
        <v>164.489795918367</v>
      </c>
      <c r="X7022" s="3">
        <v>7.80274656679151</v>
      </c>
      <c r="Y7022" s="3">
        <v>169.55074875208</v>
      </c>
      <c r="Z7022" s="3">
        <v>19.3506493506494</v>
      </c>
      <c r="AA7022" s="3">
        <v>0.410177110260481</v>
      </c>
      <c r="AB7022" s="3">
        <v>0.31782367441858</v>
      </c>
      <c r="AC7022" s="3">
        <v>-34.0488527017024</v>
      </c>
      <c r="AD7022" s="3">
        <v>1.12227465680907</v>
      </c>
      <c r="AE7022" s="5">
        <v>7</v>
      </c>
      <c r="AF7022" s="3">
        <v>2.66454378343725</v>
      </c>
      <c r="AG7022" s="3">
        <v>106.119242946781</v>
      </c>
      <c r="AH7022" s="3">
        <v>86.2912006006494</v>
      </c>
      <c r="AI7022" s="3">
        <v>34.66734053156</v>
      </c>
      <c r="AJ7022" s="3">
        <v>25.5458711427273</v>
      </c>
      <c r="AK7022" s="3">
        <v>25.6341917049124</v>
      </c>
      <c r="AL7022" s="3"/>
      <c r="AM7022" s="3"/>
      <c r="AN7022" s="5" t="s">
        <v>46</v>
      </c>
      <c r="AO7022" s="1"/>
      <c r="AP7022" s="1"/>
      <c r="AQ7022" s="1"/>
    </row>
    <row r="7023" spans="1:43">
      <c r="A7023" s="1" t="s">
        <v>17258</v>
      </c>
      <c r="B7023" s="1" t="s">
        <v>17259</v>
      </c>
      <c r="C7023" s="3">
        <v>6.63287671232877</v>
      </c>
      <c r="D7023" s="4">
        <v>41816</v>
      </c>
      <c r="E7023" s="3">
        <v>7.8092206264</v>
      </c>
      <c r="F7023" s="5" t="s">
        <v>5718</v>
      </c>
      <c r="G7023" s="5">
        <v>2422</v>
      </c>
      <c r="H7023" s="5" t="s">
        <v>93</v>
      </c>
      <c r="I7023" s="3">
        <v>3.97987191216835</v>
      </c>
      <c r="J7023" s="3">
        <v>59</v>
      </c>
      <c r="K7023" s="3">
        <v>1.06714095153402</v>
      </c>
      <c r="L7023" s="3">
        <v>66.8979187314172</v>
      </c>
      <c r="M7023" s="3">
        <v>1.5638963360143</v>
      </c>
      <c r="N7023" s="3">
        <v>62.5249500998004</v>
      </c>
      <c r="O7023" s="3">
        <v>9.22633349351274</v>
      </c>
      <c r="P7023" s="3">
        <v>52.5653923541248</v>
      </c>
      <c r="Q7023" s="3">
        <v>12.4690747154874</v>
      </c>
      <c r="R7023" s="3">
        <v>52.218782249742</v>
      </c>
      <c r="S7023" s="3">
        <v>28.8548752834467</v>
      </c>
      <c r="T7023" s="3">
        <v>63.5786130227634</v>
      </c>
      <c r="U7023" s="3">
        <v>61.2056737588653</v>
      </c>
      <c r="V7023" s="3">
        <v>59.1915836101883</v>
      </c>
      <c r="W7023" s="3">
        <v>56.6505858028946</v>
      </c>
      <c r="X7023" s="3">
        <v>53.9325842696629</v>
      </c>
      <c r="Y7023" s="3">
        <v>77.7169663799844</v>
      </c>
      <c r="Z7023" s="3">
        <v>51.5584415584416</v>
      </c>
      <c r="AA7023" s="3">
        <v>0.358429135519209</v>
      </c>
      <c r="AB7023" s="3">
        <v>0.420507244307313</v>
      </c>
      <c r="AC7023" s="3">
        <v>-8.77573131094259</v>
      </c>
      <c r="AD7023" s="3">
        <v>1.83541702020559</v>
      </c>
      <c r="AE7023" s="5">
        <v>3</v>
      </c>
      <c r="AF7023" s="3">
        <v>1.22438558788566</v>
      </c>
      <c r="AG7023" s="3">
        <v>26.6749337348038</v>
      </c>
      <c r="AH7023" s="3">
        <v>27.1604506982076</v>
      </c>
      <c r="AI7023" s="3">
        <v>15.4929378449775</v>
      </c>
      <c r="AJ7023" s="3">
        <v>13.1786638381374</v>
      </c>
      <c r="AK7023" s="3">
        <v>13.9296730342735</v>
      </c>
      <c r="AL7023" s="3"/>
      <c r="AM7023" s="3"/>
      <c r="AN7023" s="5" t="s">
        <v>46</v>
      </c>
      <c r="AO7023" s="1"/>
      <c r="AP7023" s="1"/>
      <c r="AQ7023" s="1"/>
    </row>
    <row r="7024" spans="1:43">
      <c r="A7024" s="1" t="s">
        <v>17260</v>
      </c>
      <c r="B7024" s="1" t="s">
        <v>17261</v>
      </c>
      <c r="C7024" s="3">
        <v>6.15342465753425</v>
      </c>
      <c r="D7024" s="4">
        <v>41978</v>
      </c>
      <c r="E7024" s="3"/>
      <c r="F7024" s="5"/>
      <c r="G7024" s="5"/>
      <c r="H7024" s="5" t="s">
        <v>50</v>
      </c>
      <c r="I7024" s="3">
        <v>0.56864337936636</v>
      </c>
      <c r="J7024" s="3"/>
      <c r="K7024" s="3"/>
      <c r="L7024" s="3"/>
      <c r="M7024" s="3">
        <v>0.0808407437348335</v>
      </c>
      <c r="N7024" s="3"/>
      <c r="O7024" s="3">
        <v>0.978792822185972</v>
      </c>
      <c r="P7024" s="3"/>
      <c r="Q7024" s="3">
        <v>1.22649223221585</v>
      </c>
      <c r="R7024" s="3"/>
      <c r="S7024" s="3">
        <v>2.56835128417563</v>
      </c>
      <c r="T7024" s="3"/>
      <c r="U7024" s="3">
        <v>6.81622088006902</v>
      </c>
      <c r="V7024" s="3"/>
      <c r="W7024" s="3">
        <v>12.7504553734062</v>
      </c>
      <c r="X7024" s="3"/>
      <c r="Y7024" s="3">
        <v>15.5929038281979</v>
      </c>
      <c r="Z7024" s="3"/>
      <c r="AA7024" s="3">
        <v>0.128038127001831</v>
      </c>
      <c r="AB7024" s="3">
        <v>0.479112448591371</v>
      </c>
      <c r="AC7024" s="3">
        <v>-1.37875101378752</v>
      </c>
      <c r="AD7024" s="3">
        <v>2.95464806287529</v>
      </c>
      <c r="AE7024" s="5">
        <v>2</v>
      </c>
      <c r="AF7024" s="3">
        <v>0.317782434238512</v>
      </c>
      <c r="AG7024" s="3">
        <v>2.89985315705339</v>
      </c>
      <c r="AH7024" s="3">
        <v>3.87077899135966</v>
      </c>
      <c r="AI7024" s="3">
        <v>3.94620607741778</v>
      </c>
      <c r="AJ7024" s="3">
        <v>3.36975553455421</v>
      </c>
      <c r="AK7024" s="3">
        <v>3.62420712214258</v>
      </c>
      <c r="AL7024" s="3"/>
      <c r="AM7024" s="3"/>
      <c r="AN7024" s="5" t="s">
        <v>51</v>
      </c>
      <c r="AO7024" s="1"/>
      <c r="AP7024" s="1"/>
      <c r="AQ7024" s="1"/>
    </row>
    <row r="7025" spans="1:43">
      <c r="A7025" s="1" t="s">
        <v>17262</v>
      </c>
      <c r="B7025" s="1" t="s">
        <v>17263</v>
      </c>
      <c r="C7025" s="3">
        <v>6.21095890410959</v>
      </c>
      <c r="D7025" s="4">
        <v>41970</v>
      </c>
      <c r="E7025" s="3">
        <v>9.038119515</v>
      </c>
      <c r="F7025" s="5" t="s">
        <v>17264</v>
      </c>
      <c r="G7025" s="5">
        <v>644</v>
      </c>
      <c r="H7025" s="5" t="s">
        <v>226</v>
      </c>
      <c r="I7025" s="3">
        <v>3.4711964549483</v>
      </c>
      <c r="J7025" s="3">
        <v>23.6130867709815</v>
      </c>
      <c r="K7025" s="3">
        <v>1.15523465703971</v>
      </c>
      <c r="L7025" s="3">
        <v>18.5185185185185</v>
      </c>
      <c r="M7025" s="3">
        <v>1.89090909090909</v>
      </c>
      <c r="N7025" s="3">
        <v>19.605077574048</v>
      </c>
      <c r="O7025" s="3">
        <v>5.4176072234763</v>
      </c>
      <c r="P7025" s="3">
        <v>29.2452830188679</v>
      </c>
      <c r="Q7025" s="3">
        <v>7.85219399538107</v>
      </c>
      <c r="R7025" s="3">
        <v>37.4087591240876</v>
      </c>
      <c r="S7025" s="3">
        <v>15.5940594059406</v>
      </c>
      <c r="T7025" s="3">
        <v>49.2021276595745</v>
      </c>
      <c r="U7025" s="3">
        <v>28.3819709455993</v>
      </c>
      <c r="V7025" s="3">
        <v>49.6527777777778</v>
      </c>
      <c r="W7025" s="3">
        <v>29.9722404022457</v>
      </c>
      <c r="X7025" s="3">
        <v>47.6987447698745</v>
      </c>
      <c r="Y7025" s="3">
        <v>42.3863762438495</v>
      </c>
      <c r="Z7025" s="3">
        <v>48.8888888888889</v>
      </c>
      <c r="AA7025" s="3">
        <v>0.350850471295675</v>
      </c>
      <c r="AB7025" s="3">
        <v>0.412976408649657</v>
      </c>
      <c r="AC7025" s="3">
        <v>-3.84923817161187</v>
      </c>
      <c r="AD7025" s="3">
        <v>2.3677762244405</v>
      </c>
      <c r="AE7025" s="5">
        <v>2</v>
      </c>
      <c r="AF7025" s="3">
        <v>0.650538889786703</v>
      </c>
      <c r="AG7025" s="3">
        <v>13.102896773992</v>
      </c>
      <c r="AH7025" s="3">
        <v>13.1413266145238</v>
      </c>
      <c r="AI7025" s="3">
        <v>8.16651721258119</v>
      </c>
      <c r="AJ7025" s="3">
        <v>7.95695741869378</v>
      </c>
      <c r="AK7025" s="3">
        <v>8.27472618346716</v>
      </c>
      <c r="AL7025" s="3"/>
      <c r="AM7025" s="3">
        <v>100</v>
      </c>
      <c r="AN7025" s="5" t="s">
        <v>56</v>
      </c>
      <c r="AO7025" s="1"/>
      <c r="AP7025" s="1"/>
      <c r="AQ7025" s="1"/>
    </row>
    <row r="7026" spans="1:43">
      <c r="A7026" s="1" t="s">
        <v>17265</v>
      </c>
      <c r="B7026" s="1" t="s">
        <v>17266</v>
      </c>
      <c r="C7026" s="3">
        <v>4.79178082191781</v>
      </c>
      <c r="D7026" s="4">
        <v>42488</v>
      </c>
      <c r="E7026" s="3">
        <v>55.6121164982</v>
      </c>
      <c r="F7026" s="5" t="s">
        <v>17141</v>
      </c>
      <c r="G7026" s="5">
        <v>1750</v>
      </c>
      <c r="H7026" s="5" t="s">
        <v>93</v>
      </c>
      <c r="I7026" s="3">
        <v>14.1828958509737</v>
      </c>
      <c r="J7026" s="3">
        <v>12.3</v>
      </c>
      <c r="K7026" s="3">
        <v>3.2542113323124</v>
      </c>
      <c r="L7026" s="3">
        <v>23.8850346878097</v>
      </c>
      <c r="M7026" s="3">
        <v>10.0367197062423</v>
      </c>
      <c r="N7026" s="3">
        <v>5.68862275449102</v>
      </c>
      <c r="O7026" s="3">
        <v>19.8659062265113</v>
      </c>
      <c r="P7026" s="3">
        <v>23.5412474849095</v>
      </c>
      <c r="Q7026" s="3">
        <v>29.6043636036004</v>
      </c>
      <c r="R7026" s="3">
        <v>18.5758513931889</v>
      </c>
      <c r="S7026" s="3">
        <v>98.0875147811964</v>
      </c>
      <c r="T7026" s="3">
        <v>4.92323980942298</v>
      </c>
      <c r="U7026" s="3">
        <v>257.45470486142</v>
      </c>
      <c r="V7026" s="3">
        <v>1.16279069767442</v>
      </c>
      <c r="W7026" s="3">
        <v>206.96468513688</v>
      </c>
      <c r="X7026" s="3">
        <v>2.80898876404494</v>
      </c>
      <c r="Y7026" s="3"/>
      <c r="Z7026" s="3"/>
      <c r="AA7026" s="3">
        <v>0.376842349232298</v>
      </c>
      <c r="AB7026" s="3">
        <v>0.368058847625687</v>
      </c>
      <c r="AC7026" s="3">
        <v>-28.5976168652612</v>
      </c>
      <c r="AD7026" s="3">
        <v>1.58172257875725</v>
      </c>
      <c r="AE7026" s="5">
        <v>3</v>
      </c>
      <c r="AF7026" s="3">
        <v>3.00359185332104</v>
      </c>
      <c r="AG7026" s="3">
        <v>96.0849428115114</v>
      </c>
      <c r="AH7026" s="3">
        <v>89.5354693024304</v>
      </c>
      <c r="AI7026" s="3">
        <v>40.313620750738</v>
      </c>
      <c r="AJ7026" s="3">
        <v>34.8249890392351</v>
      </c>
      <c r="AK7026" s="3"/>
      <c r="AL7026" s="3"/>
      <c r="AM7026" s="3"/>
      <c r="AN7026" s="5" t="s">
        <v>46</v>
      </c>
      <c r="AO7026" s="1"/>
      <c r="AP7026" s="1"/>
      <c r="AQ7026" s="1"/>
    </row>
    <row r="7027" spans="1:43">
      <c r="A7027" s="1" t="s">
        <v>17267</v>
      </c>
      <c r="B7027" s="1" t="s">
        <v>17268</v>
      </c>
      <c r="C7027" s="3">
        <v>4.54520547945206</v>
      </c>
      <c r="D7027" s="4">
        <v>42578</v>
      </c>
      <c r="E7027" s="3">
        <v>6.4979836939</v>
      </c>
      <c r="F7027" s="5" t="s">
        <v>17269</v>
      </c>
      <c r="G7027" s="5">
        <v>485</v>
      </c>
      <c r="H7027" s="5" t="s">
        <v>226</v>
      </c>
      <c r="I7027" s="3">
        <v>5.04658385093167</v>
      </c>
      <c r="J7027" s="3">
        <v>7.96586059743954</v>
      </c>
      <c r="K7027" s="3">
        <v>1.34831460674157</v>
      </c>
      <c r="L7027" s="3">
        <v>14.021164021164</v>
      </c>
      <c r="M7027" s="3">
        <v>3.12499999999999</v>
      </c>
      <c r="N7027" s="3">
        <v>5.21861777150917</v>
      </c>
      <c r="O7027" s="3">
        <v>7.72292993630573</v>
      </c>
      <c r="P7027" s="3">
        <v>13.0503144654088</v>
      </c>
      <c r="Q7027" s="3">
        <v>11.0837438423645</v>
      </c>
      <c r="R7027" s="3">
        <v>14.4160583941606</v>
      </c>
      <c r="S7027" s="3">
        <v>21.7821782178218</v>
      </c>
      <c r="T7027" s="3">
        <v>20.7446808510638</v>
      </c>
      <c r="U7027" s="3">
        <v>30.8510638297872</v>
      </c>
      <c r="V7027" s="3">
        <v>38.8888888888889</v>
      </c>
      <c r="W7027" s="3">
        <v>40.2072538860104</v>
      </c>
      <c r="X7027" s="3">
        <v>19.6652719665272</v>
      </c>
      <c r="Y7027" s="3"/>
      <c r="Z7027" s="3"/>
      <c r="AA7027" s="3">
        <v>0.37171343711575</v>
      </c>
      <c r="AB7027" s="3">
        <v>0.485675549172229</v>
      </c>
      <c r="AC7027" s="3">
        <v>-5.06550218340612</v>
      </c>
      <c r="AD7027" s="3">
        <v>2.34943842625792</v>
      </c>
      <c r="AE7027" s="5">
        <v>2</v>
      </c>
      <c r="AF7027" s="3">
        <v>0.88054692412906</v>
      </c>
      <c r="AG7027" s="3">
        <v>18.3875676554699</v>
      </c>
      <c r="AH7027" s="3">
        <v>14.2202622555599</v>
      </c>
      <c r="AI7027" s="3">
        <v>11.4279026545841</v>
      </c>
      <c r="AJ7027" s="3">
        <v>7.61764712642994</v>
      </c>
      <c r="AK7027" s="3"/>
      <c r="AL7027" s="3"/>
      <c r="AM7027" s="3">
        <v>10</v>
      </c>
      <c r="AN7027" s="5" t="s">
        <v>56</v>
      </c>
      <c r="AO7027" s="1"/>
      <c r="AP7027" s="1"/>
      <c r="AQ7027" s="1"/>
    </row>
    <row r="7028" spans="1:43">
      <c r="A7028" s="1" t="s">
        <v>17270</v>
      </c>
      <c r="B7028" s="1" t="s">
        <v>17271</v>
      </c>
      <c r="C7028" s="3">
        <v>4.49315068493151</v>
      </c>
      <c r="D7028" s="4">
        <v>42597</v>
      </c>
      <c r="E7028" s="3">
        <v>2.180157666</v>
      </c>
      <c r="F7028" s="5" t="s">
        <v>8196</v>
      </c>
      <c r="G7028" s="5">
        <v>220</v>
      </c>
      <c r="H7028" s="5" t="s">
        <v>45</v>
      </c>
      <c r="I7028" s="3">
        <v>0.0363603308790241</v>
      </c>
      <c r="J7028" s="3">
        <v>72.6114649681529</v>
      </c>
      <c r="K7028" s="3">
        <v>-0.0454132606721036</v>
      </c>
      <c r="L7028" s="3">
        <v>88.8198757763975</v>
      </c>
      <c r="M7028" s="3">
        <v>-0.172351233671983</v>
      </c>
      <c r="N7028" s="3">
        <v>55.7142857142857</v>
      </c>
      <c r="O7028" s="3">
        <v>0.963302752293583</v>
      </c>
      <c r="P7028" s="3">
        <v>65.5629139072848</v>
      </c>
      <c r="Q7028" s="3">
        <v>1.19540229885059</v>
      </c>
      <c r="R7028" s="3">
        <v>67.4657534246575</v>
      </c>
      <c r="S7028" s="3">
        <v>2.25794461995913</v>
      </c>
      <c r="T7028" s="3">
        <v>84.9340866290019</v>
      </c>
      <c r="U7028" s="3">
        <v>7.031705893795</v>
      </c>
      <c r="V7028" s="3">
        <v>89.8089171974522</v>
      </c>
      <c r="W7028" s="3">
        <v>13.1587322949781</v>
      </c>
      <c r="X7028" s="3">
        <v>81.042654028436</v>
      </c>
      <c r="Y7028" s="3"/>
      <c r="Z7028" s="3"/>
      <c r="AA7028" s="3">
        <v>0.0533386246235621</v>
      </c>
      <c r="AB7028" s="3">
        <v>0.363575963929322</v>
      </c>
      <c r="AC7028" s="3">
        <v>-2.7027027027027</v>
      </c>
      <c r="AD7028" s="3">
        <v>1.55361634903977</v>
      </c>
      <c r="AE7028" s="5">
        <v>4</v>
      </c>
      <c r="AF7028" s="3">
        <v>0.346960794788055</v>
      </c>
      <c r="AG7028" s="3">
        <v>3.15192527852064</v>
      </c>
      <c r="AH7028" s="3">
        <v>3.59922469512552</v>
      </c>
      <c r="AI7028" s="3">
        <v>4.23279625308788</v>
      </c>
      <c r="AJ7028" s="3">
        <v>3.43575485415266</v>
      </c>
      <c r="AK7028" s="3"/>
      <c r="AL7028" s="3"/>
      <c r="AM7028" s="3"/>
      <c r="AN7028" s="5" t="s">
        <v>46</v>
      </c>
      <c r="AO7028" s="1"/>
      <c r="AP7028" s="1"/>
      <c r="AQ7028" s="1"/>
    </row>
    <row r="7029" spans="1:43">
      <c r="A7029" s="1" t="s">
        <v>17272</v>
      </c>
      <c r="B7029" s="1" t="s">
        <v>17273</v>
      </c>
      <c r="C7029" s="3">
        <v>3.54246575342466</v>
      </c>
      <c r="D7029" s="4">
        <v>42944</v>
      </c>
      <c r="E7029" s="3">
        <v>3.2657312573</v>
      </c>
      <c r="F7029" s="5" t="s">
        <v>10496</v>
      </c>
      <c r="G7029" s="5">
        <v>1273</v>
      </c>
      <c r="H7029" s="5" t="s">
        <v>50</v>
      </c>
      <c r="I7029" s="3">
        <v>0.293505017989013</v>
      </c>
      <c r="J7029" s="3">
        <v>19.606967396159</v>
      </c>
      <c r="K7029" s="3">
        <v>-0.00943930526713418</v>
      </c>
      <c r="L7029" s="3">
        <v>57.1934484285082</v>
      </c>
      <c r="M7029" s="3">
        <v>0.0850340136054385</v>
      </c>
      <c r="N7029" s="3">
        <v>22.7960819234194</v>
      </c>
      <c r="O7029" s="3">
        <v>0.674776658429945</v>
      </c>
      <c r="P7029" s="3">
        <v>51.301964367291</v>
      </c>
      <c r="Q7029" s="3">
        <v>1.20378331900259</v>
      </c>
      <c r="R7029" s="3">
        <v>39.6426846933848</v>
      </c>
      <c r="S7029" s="3">
        <v>2.69510421715946</v>
      </c>
      <c r="T7029" s="3">
        <v>18.7005649717514</v>
      </c>
      <c r="U7029" s="3">
        <v>5.08928571428571</v>
      </c>
      <c r="V7029" s="3">
        <v>78.0959752321981</v>
      </c>
      <c r="W7029" s="3">
        <v>7.73330522612026</v>
      </c>
      <c r="X7029" s="3">
        <v>93.5275080906149</v>
      </c>
      <c r="Y7029" s="3"/>
      <c r="Z7029" s="3"/>
      <c r="AA7029" s="3">
        <v>0.103159729330744</v>
      </c>
      <c r="AB7029" s="3">
        <v>0.0658127436583087</v>
      </c>
      <c r="AC7029" s="3">
        <v>-4.60182135245108</v>
      </c>
      <c r="AD7029" s="3">
        <v>0.545304637911553</v>
      </c>
      <c r="AE7029" s="5">
        <v>3</v>
      </c>
      <c r="AF7029" s="3">
        <v>0.207339754906901</v>
      </c>
      <c r="AG7029" s="3">
        <v>3.91163595337269</v>
      </c>
      <c r="AH7029" s="3">
        <v>1.45959916067075</v>
      </c>
      <c r="AI7029" s="3">
        <v>2.77432705923213</v>
      </c>
      <c r="AJ7029" s="3"/>
      <c r="AK7029" s="3"/>
      <c r="AL7029" s="3"/>
      <c r="AM7029" s="3">
        <v>0.1</v>
      </c>
      <c r="AN7029" s="5" t="s">
        <v>56</v>
      </c>
      <c r="AO7029" s="1"/>
      <c r="AP7029" s="1"/>
      <c r="AQ7029" s="1"/>
    </row>
    <row r="7030" spans="1:43">
      <c r="A7030" s="1" t="s">
        <v>17274</v>
      </c>
      <c r="B7030" s="1" t="s">
        <v>17275</v>
      </c>
      <c r="C7030" s="3">
        <v>3.54246575342466</v>
      </c>
      <c r="D7030" s="4">
        <v>42944</v>
      </c>
      <c r="E7030" s="3">
        <v>5.1189208336</v>
      </c>
      <c r="F7030" s="5" t="s">
        <v>10496</v>
      </c>
      <c r="G7030" s="5">
        <v>1273</v>
      </c>
      <c r="H7030" s="5" t="s">
        <v>50</v>
      </c>
      <c r="I7030" s="3">
        <v>0.369003690036907</v>
      </c>
      <c r="J7030" s="3">
        <v>9.55783832067887</v>
      </c>
      <c r="K7030" s="3">
        <v>0.184162062615104</v>
      </c>
      <c r="L7030" s="3">
        <v>1.5493581230633</v>
      </c>
      <c r="M7030" s="3">
        <v>0.091996320147205</v>
      </c>
      <c r="N7030" s="3">
        <v>21.3713268032057</v>
      </c>
      <c r="O7030" s="3">
        <v>0.670974706796625</v>
      </c>
      <c r="P7030" s="3">
        <v>51.7131110095934</v>
      </c>
      <c r="Q7030" s="3">
        <v>1.29404882080862</v>
      </c>
      <c r="R7030" s="3">
        <v>27.4746499275712</v>
      </c>
      <c r="S7030" s="3">
        <v>3.39672311943551</v>
      </c>
      <c r="T7030" s="3">
        <v>7.79661016949153</v>
      </c>
      <c r="U7030" s="3">
        <v>8.79731169642409</v>
      </c>
      <c r="V7030" s="3">
        <v>12.2291021671827</v>
      </c>
      <c r="W7030" s="3">
        <v>17.5935715275591</v>
      </c>
      <c r="X7030" s="3">
        <v>12.5134843581446</v>
      </c>
      <c r="Y7030" s="3"/>
      <c r="Z7030" s="3"/>
      <c r="AA7030" s="3">
        <v>0.138717137469876</v>
      </c>
      <c r="AB7030" s="3">
        <v>0.709861154713064</v>
      </c>
      <c r="AC7030" s="3">
        <v>-1.48992112182296</v>
      </c>
      <c r="AD7030" s="3">
        <v>3.71853464529517</v>
      </c>
      <c r="AE7030" s="5">
        <v>3</v>
      </c>
      <c r="AF7030" s="3">
        <v>0.45161755976709</v>
      </c>
      <c r="AG7030" s="3">
        <v>4.22874133441482</v>
      </c>
      <c r="AH7030" s="3">
        <v>4.44861877254874</v>
      </c>
      <c r="AI7030" s="3">
        <v>5.70998185228198</v>
      </c>
      <c r="AJ7030" s="3"/>
      <c r="AK7030" s="3"/>
      <c r="AL7030" s="3"/>
      <c r="AM7030" s="3"/>
      <c r="AN7030" s="5" t="s">
        <v>51</v>
      </c>
      <c r="AO7030" s="1"/>
      <c r="AP7030" s="1"/>
      <c r="AQ7030" s="1"/>
    </row>
    <row r="7031" spans="1:43">
      <c r="A7031" s="1" t="s">
        <v>17276</v>
      </c>
      <c r="B7031" s="1" t="s">
        <v>17277</v>
      </c>
      <c r="C7031" s="3">
        <v>4.25205479452055</v>
      </c>
      <c r="D7031" s="4">
        <v>42685</v>
      </c>
      <c r="E7031" s="3">
        <v>2.2834455627</v>
      </c>
      <c r="F7031" s="5" t="s">
        <v>17278</v>
      </c>
      <c r="G7031" s="5">
        <v>1534</v>
      </c>
      <c r="H7031" s="5" t="s">
        <v>93</v>
      </c>
      <c r="I7031" s="3">
        <v>17.4761036521355</v>
      </c>
      <c r="J7031" s="3">
        <v>3.7</v>
      </c>
      <c r="K7031" s="3">
        <v>2.07393182909264</v>
      </c>
      <c r="L7031" s="3">
        <v>43.1119920713578</v>
      </c>
      <c r="M7031" s="3">
        <v>11.4652686762778</v>
      </c>
      <c r="N7031" s="3">
        <v>2.84431137724551</v>
      </c>
      <c r="O7031" s="3">
        <v>21.8732087584547</v>
      </c>
      <c r="P7031" s="3">
        <v>18.2595573440644</v>
      </c>
      <c r="Q7031" s="3">
        <v>22.2937996088807</v>
      </c>
      <c r="R7031" s="3">
        <v>32.0949432404541</v>
      </c>
      <c r="S7031" s="3">
        <v>63.6041859033549</v>
      </c>
      <c r="T7031" s="3">
        <v>28.7453679195341</v>
      </c>
      <c r="U7031" s="3">
        <v>95.5126436781609</v>
      </c>
      <c r="V7031" s="3">
        <v>42.8017718715393</v>
      </c>
      <c r="W7031" s="3">
        <v>76.1995524985497</v>
      </c>
      <c r="X7031" s="3">
        <v>42.3845193508115</v>
      </c>
      <c r="Y7031" s="3"/>
      <c r="Z7031" s="3"/>
      <c r="AA7031" s="3">
        <v>0.289106777405139</v>
      </c>
      <c r="AB7031" s="3">
        <v>0.189322382266645</v>
      </c>
      <c r="AC7031" s="3">
        <v>-22.0685415706163</v>
      </c>
      <c r="AD7031" s="3">
        <v>0.939810985441339</v>
      </c>
      <c r="AE7031" s="5">
        <v>3</v>
      </c>
      <c r="AF7031" s="3">
        <v>1.42679560170028</v>
      </c>
      <c r="AG7031" s="3">
        <v>48.4281489370051</v>
      </c>
      <c r="AH7031" s="3">
        <v>43.0603607903906</v>
      </c>
      <c r="AI7031" s="3">
        <v>20.7332484660976</v>
      </c>
      <c r="AJ7031" s="3">
        <v>22.1120666095243</v>
      </c>
      <c r="AK7031" s="3"/>
      <c r="AL7031" s="3"/>
      <c r="AM7031" s="3"/>
      <c r="AN7031" s="5" t="s">
        <v>51</v>
      </c>
      <c r="AO7031" s="1"/>
      <c r="AP7031" s="1"/>
      <c r="AQ7031" s="1"/>
    </row>
    <row r="7032" spans="1:43">
      <c r="A7032" s="1" t="s">
        <v>17279</v>
      </c>
      <c r="B7032" s="1" t="s">
        <v>17280</v>
      </c>
      <c r="C7032" s="3">
        <v>8.66849315068493</v>
      </c>
      <c r="D7032" s="4">
        <v>41073</v>
      </c>
      <c r="E7032" s="3">
        <v>1.8899159024</v>
      </c>
      <c r="F7032" s="5" t="s">
        <v>4625</v>
      </c>
      <c r="G7032" s="5">
        <v>122</v>
      </c>
      <c r="H7032" s="5" t="s">
        <v>55</v>
      </c>
      <c r="I7032" s="3">
        <v>7.72008355714713</v>
      </c>
      <c r="J7032" s="3">
        <v>67.211131276467</v>
      </c>
      <c r="K7032" s="3">
        <v>1.85383747178329</v>
      </c>
      <c r="L7032" s="3">
        <v>65.1412429378531</v>
      </c>
      <c r="M7032" s="3">
        <v>0.798637290218081</v>
      </c>
      <c r="N7032" s="3">
        <v>83.7821663674446</v>
      </c>
      <c r="O7032" s="3">
        <v>24.6013117017605</v>
      </c>
      <c r="P7032" s="3">
        <v>23.6423841059603</v>
      </c>
      <c r="Q7032" s="3">
        <v>51.0334728033473</v>
      </c>
      <c r="R7032" s="3">
        <v>2.74390243902439</v>
      </c>
      <c r="S7032" s="3">
        <v>113.591715976331</v>
      </c>
      <c r="T7032" s="3">
        <v>4.296875</v>
      </c>
      <c r="U7032" s="3">
        <v>165.614422369389</v>
      </c>
      <c r="V7032" s="3">
        <v>33.0623306233062</v>
      </c>
      <c r="W7032" s="3">
        <v>183.781446540881</v>
      </c>
      <c r="X7032" s="3">
        <v>8.51419031719533</v>
      </c>
      <c r="Y7032" s="3">
        <v>200.157991019458</v>
      </c>
      <c r="Z7032" s="3">
        <v>21.8295218295218</v>
      </c>
      <c r="AA7032" s="3">
        <v>0.482488996886657</v>
      </c>
      <c r="AB7032" s="3">
        <v>0.450915577060456</v>
      </c>
      <c r="AC7032" s="3">
        <v>-17.5034867503487</v>
      </c>
      <c r="AD7032" s="3">
        <v>2.37026635087709</v>
      </c>
      <c r="AE7032" s="5">
        <v>3</v>
      </c>
      <c r="AF7032" s="3">
        <v>2.77901296750615</v>
      </c>
      <c r="AG7032" s="3">
        <v>102.610701849646</v>
      </c>
      <c r="AH7032" s="3">
        <v>65.9226710682117</v>
      </c>
      <c r="AI7032" s="3">
        <v>37.5854298546654</v>
      </c>
      <c r="AJ7032" s="3">
        <v>28.8994038825073</v>
      </c>
      <c r="AK7032" s="3">
        <v>28.4339131818258</v>
      </c>
      <c r="AL7032" s="3">
        <v>29.2431004438409</v>
      </c>
      <c r="AM7032" s="3"/>
      <c r="AN7032" s="5" t="s">
        <v>46</v>
      </c>
      <c r="AO7032" s="1"/>
      <c r="AP7032" s="1"/>
      <c r="AQ7032" s="1"/>
    </row>
    <row r="7033" spans="1:43">
      <c r="A7033" s="1" t="s">
        <v>17281</v>
      </c>
      <c r="B7033" s="1" t="s">
        <v>17282</v>
      </c>
      <c r="C7033" s="3">
        <v>8.14520547945206</v>
      </c>
      <c r="D7033" s="4">
        <v>41264</v>
      </c>
      <c r="E7033" s="3">
        <v>32.8581493766</v>
      </c>
      <c r="F7033" s="5" t="s">
        <v>17283</v>
      </c>
      <c r="G7033" s="5">
        <v>2974</v>
      </c>
      <c r="H7033" s="5" t="s">
        <v>50</v>
      </c>
      <c r="I7033" s="3">
        <v>0.324175378879981</v>
      </c>
      <c r="J7033" s="3">
        <v>14.6493970522555</v>
      </c>
      <c r="K7033" s="3">
        <v>0.056579372777242</v>
      </c>
      <c r="L7033" s="3">
        <v>11.2881806108898</v>
      </c>
      <c r="M7033" s="3">
        <v>0.242934650578989</v>
      </c>
      <c r="N7033" s="3">
        <v>7.03472840605521</v>
      </c>
      <c r="O7033" s="3">
        <v>0.658643681899494</v>
      </c>
      <c r="P7033" s="3">
        <v>53.6317953403381</v>
      </c>
      <c r="Q7033" s="3">
        <v>1.29285655838311</v>
      </c>
      <c r="R7033" s="3">
        <v>27.6677933365524</v>
      </c>
      <c r="S7033" s="3">
        <v>2.73029045643153</v>
      </c>
      <c r="T7033" s="3">
        <v>17.683615819209</v>
      </c>
      <c r="U7033" s="3">
        <v>7.05966215167795</v>
      </c>
      <c r="V7033" s="3">
        <v>28.9473684210526</v>
      </c>
      <c r="W7033" s="3">
        <v>11.5518068917207</v>
      </c>
      <c r="X7033" s="3">
        <v>74.5415318230852</v>
      </c>
      <c r="Y7033" s="3">
        <v>21.4306111070533</v>
      </c>
      <c r="Z7033" s="3">
        <v>24.5098039215686</v>
      </c>
      <c r="AA7033" s="3">
        <v>0.739040403276472</v>
      </c>
      <c r="AB7033" s="3">
        <v>3.30857713122784</v>
      </c>
      <c r="AC7033" s="3">
        <v>-0.0852514919011215</v>
      </c>
      <c r="AD7033" s="3">
        <v>43.4512139904185</v>
      </c>
      <c r="AE7033" s="5"/>
      <c r="AF7033" s="3">
        <v>0.300223744285091</v>
      </c>
      <c r="AG7033" s="3">
        <v>2.89151170730033</v>
      </c>
      <c r="AH7033" s="3">
        <v>3.52302321305187</v>
      </c>
      <c r="AI7033" s="3">
        <v>3.78158420644057</v>
      </c>
      <c r="AJ7033" s="3">
        <v>3.87410161472399</v>
      </c>
      <c r="AK7033" s="3">
        <v>4.30230796486499</v>
      </c>
      <c r="AL7033" s="3">
        <v>5.61325337113581</v>
      </c>
      <c r="AM7033" s="3"/>
      <c r="AN7033" s="5" t="s">
        <v>46</v>
      </c>
      <c r="AO7033" s="1"/>
      <c r="AP7033" s="1"/>
      <c r="AQ7033" s="1"/>
    </row>
    <row r="7034" spans="1:43">
      <c r="A7034" s="1" t="s">
        <v>17284</v>
      </c>
      <c r="B7034" s="1" t="s">
        <v>17285</v>
      </c>
      <c r="C7034" s="3">
        <v>7.69041095890411</v>
      </c>
      <c r="D7034" s="4">
        <v>41430</v>
      </c>
      <c r="E7034" s="3">
        <v>10.2876887757</v>
      </c>
      <c r="F7034" s="5" t="s">
        <v>17286</v>
      </c>
      <c r="G7034" s="5">
        <v>261</v>
      </c>
      <c r="H7034" s="5" t="s">
        <v>93</v>
      </c>
      <c r="I7034" s="3">
        <v>-0.98944075087994</v>
      </c>
      <c r="J7034" s="3">
        <v>95.75</v>
      </c>
      <c r="K7034" s="3">
        <v>1.07797340998921</v>
      </c>
      <c r="L7034" s="3">
        <v>66.4519326065411</v>
      </c>
      <c r="M7034" s="3">
        <v>-2.55946424447694</v>
      </c>
      <c r="N7034" s="3">
        <v>94.061876247505</v>
      </c>
      <c r="O7034" s="3">
        <v>-0.98944075087994</v>
      </c>
      <c r="P7034" s="3">
        <v>96.8812877263581</v>
      </c>
      <c r="Q7034" s="3">
        <v>5.92887029288701</v>
      </c>
      <c r="R7034" s="3">
        <v>81.7853457172343</v>
      </c>
      <c r="S7034" s="3">
        <v>47.2774869109947</v>
      </c>
      <c r="T7034" s="3">
        <v>45.0502911593436</v>
      </c>
      <c r="U7034" s="3">
        <v>85.8810572687224</v>
      </c>
      <c r="V7034" s="3">
        <v>46.7331118493909</v>
      </c>
      <c r="W7034" s="3">
        <v>70.9453072248481</v>
      </c>
      <c r="X7034" s="3">
        <v>44.5068664169788</v>
      </c>
      <c r="Y7034" s="3">
        <v>114.187817258883</v>
      </c>
      <c r="Z7034" s="3">
        <v>36.3636363636364</v>
      </c>
      <c r="AA7034" s="3">
        <v>0.211916550498422</v>
      </c>
      <c r="AB7034" s="3">
        <v>0.185351346315813</v>
      </c>
      <c r="AC7034" s="3">
        <v>-20.5033763044813</v>
      </c>
      <c r="AD7034" s="3">
        <v>0.952534504978025</v>
      </c>
      <c r="AE7034" s="5">
        <v>3</v>
      </c>
      <c r="AF7034" s="3">
        <v>1.40056599753974</v>
      </c>
      <c r="AG7034" s="3">
        <v>41.2926875965686</v>
      </c>
      <c r="AH7034" s="3">
        <v>35.1858972236075</v>
      </c>
      <c r="AI7034" s="3">
        <v>16.9991076519253</v>
      </c>
      <c r="AJ7034" s="3">
        <v>15.7633683661537</v>
      </c>
      <c r="AK7034" s="3">
        <v>28.8361924765764</v>
      </c>
      <c r="AL7034" s="3"/>
      <c r="AM7034" s="3"/>
      <c r="AN7034" s="5" t="s">
        <v>46</v>
      </c>
      <c r="AO7034" s="1"/>
      <c r="AP7034" s="1"/>
      <c r="AQ7034" s="1"/>
    </row>
    <row r="7035" spans="1:43">
      <c r="A7035" s="1" t="s">
        <v>17287</v>
      </c>
      <c r="B7035" s="1" t="s">
        <v>17288</v>
      </c>
      <c r="C7035" s="3">
        <v>7.42191780821918</v>
      </c>
      <c r="D7035" s="4">
        <v>41528</v>
      </c>
      <c r="E7035" s="3">
        <v>7.7325251603</v>
      </c>
      <c r="F7035" s="5" t="s">
        <v>914</v>
      </c>
      <c r="G7035" s="5">
        <v>261</v>
      </c>
      <c r="H7035" s="5" t="s">
        <v>55</v>
      </c>
      <c r="I7035" s="3">
        <v>2.74951348345844</v>
      </c>
      <c r="J7035" s="3">
        <v>87.1748336358137</v>
      </c>
      <c r="K7035" s="3">
        <v>1.63064400813949</v>
      </c>
      <c r="L7035" s="3">
        <v>68.4745762711864</v>
      </c>
      <c r="M7035" s="3">
        <v>-4.27113551595524</v>
      </c>
      <c r="N7035" s="3">
        <v>96.5290245362059</v>
      </c>
      <c r="O7035" s="3">
        <v>13.9303329223181</v>
      </c>
      <c r="P7035" s="3">
        <v>70.2649006622516</v>
      </c>
      <c r="Q7035" s="3">
        <v>20.6233681462141</v>
      </c>
      <c r="R7035" s="3">
        <v>59.984756097561</v>
      </c>
      <c r="S7035" s="3">
        <v>47.3644338118022</v>
      </c>
      <c r="T7035" s="3">
        <v>78.02734375</v>
      </c>
      <c r="U7035" s="3">
        <v>136.008939974457</v>
      </c>
      <c r="V7035" s="3">
        <v>53.6585365853659</v>
      </c>
      <c r="W7035" s="3">
        <v>105.44191217343</v>
      </c>
      <c r="X7035" s="3">
        <v>52.9215358931553</v>
      </c>
      <c r="Y7035" s="3">
        <v>144.723000561441</v>
      </c>
      <c r="Z7035" s="3">
        <v>49.0644490644491</v>
      </c>
      <c r="AA7035" s="3">
        <v>0.209669628590579</v>
      </c>
      <c r="AB7035" s="3">
        <v>0.243854308915943</v>
      </c>
      <c r="AC7035" s="3">
        <v>-26.0980592441267</v>
      </c>
      <c r="AD7035" s="3">
        <v>1.03720405452709</v>
      </c>
      <c r="AE7035" s="5">
        <v>6</v>
      </c>
      <c r="AF7035" s="3">
        <v>1.96997053238465</v>
      </c>
      <c r="AG7035" s="3">
        <v>46.2388572004783</v>
      </c>
      <c r="AH7035" s="3">
        <v>55.326786106724</v>
      </c>
      <c r="AI7035" s="3">
        <v>25.1406338242414</v>
      </c>
      <c r="AJ7035" s="3">
        <v>20.3579782320617</v>
      </c>
      <c r="AK7035" s="3">
        <v>26.3987113484612</v>
      </c>
      <c r="AL7035" s="3"/>
      <c r="AM7035" s="3"/>
      <c r="AN7035" s="5" t="s">
        <v>46</v>
      </c>
      <c r="AO7035" s="1"/>
      <c r="AP7035" s="1"/>
      <c r="AQ7035" s="1"/>
    </row>
    <row r="7036" spans="1:43">
      <c r="A7036" s="1" t="s">
        <v>17289</v>
      </c>
      <c r="B7036" s="1" t="s">
        <v>17290</v>
      </c>
      <c r="C7036" s="3">
        <v>7.24931506849315</v>
      </c>
      <c r="D7036" s="4">
        <v>41591</v>
      </c>
      <c r="E7036" s="3">
        <v>19.3393531815</v>
      </c>
      <c r="F7036" s="5" t="s">
        <v>17291</v>
      </c>
      <c r="G7036" s="5">
        <v>2647</v>
      </c>
      <c r="H7036" s="5" t="s">
        <v>50</v>
      </c>
      <c r="I7036" s="3">
        <v>0.273437499999991</v>
      </c>
      <c r="J7036" s="3">
        <v>23.537293434569</v>
      </c>
      <c r="K7036" s="3">
        <v>0.0292255236239667</v>
      </c>
      <c r="L7036" s="3">
        <v>28.5967242142541</v>
      </c>
      <c r="M7036" s="3">
        <v>0.126767430521679</v>
      </c>
      <c r="N7036" s="3">
        <v>17.3196794300979</v>
      </c>
      <c r="O7036" s="3">
        <v>0.666666666666656</v>
      </c>
      <c r="P7036" s="3">
        <v>52.5810872544541</v>
      </c>
      <c r="Q7036" s="3">
        <v>1.35800788479101</v>
      </c>
      <c r="R7036" s="3">
        <v>21.6803476581362</v>
      </c>
      <c r="S7036" s="3">
        <v>2.23861231446599</v>
      </c>
      <c r="T7036" s="3">
        <v>33.1638418079096</v>
      </c>
      <c r="U7036" s="3">
        <v>6.44621096507132</v>
      </c>
      <c r="V7036" s="3">
        <v>44.5820433436532</v>
      </c>
      <c r="W7036" s="3">
        <v>12.6428404710125</v>
      </c>
      <c r="X7036" s="3">
        <v>63.2146709816613</v>
      </c>
      <c r="Y7036" s="3">
        <v>24.7827932426234</v>
      </c>
      <c r="Z7036" s="3">
        <v>8.16993464052288</v>
      </c>
      <c r="AA7036" s="3">
        <v>0.28314586791973</v>
      </c>
      <c r="AB7036" s="3">
        <v>0.585189166904686</v>
      </c>
      <c r="AC7036" s="3">
        <v>-0.578512396694203</v>
      </c>
      <c r="AD7036" s="3">
        <v>6.98457413430186</v>
      </c>
      <c r="AE7036" s="5">
        <v>2</v>
      </c>
      <c r="AF7036" s="3">
        <v>0.326549168272263</v>
      </c>
      <c r="AG7036" s="3">
        <v>2.34820397652606</v>
      </c>
      <c r="AH7036" s="3">
        <v>3.55251145503999</v>
      </c>
      <c r="AI7036" s="3">
        <v>4.23246844633367</v>
      </c>
      <c r="AJ7036" s="3">
        <v>4.26709103070908</v>
      </c>
      <c r="AK7036" s="3">
        <v>5.15843905262947</v>
      </c>
      <c r="AL7036" s="3"/>
      <c r="AM7036" s="3"/>
      <c r="AN7036" s="5" t="s">
        <v>51</v>
      </c>
      <c r="AO7036" s="1"/>
      <c r="AP7036" s="1"/>
      <c r="AQ7036" s="1"/>
    </row>
    <row r="7037" spans="1:43">
      <c r="A7037" s="1" t="s">
        <v>17292</v>
      </c>
      <c r="B7037" s="1" t="s">
        <v>17293</v>
      </c>
      <c r="C7037" s="3">
        <v>7.19178082191781</v>
      </c>
      <c r="D7037" s="4">
        <v>41612</v>
      </c>
      <c r="E7037" s="3">
        <v>0.6967510531</v>
      </c>
      <c r="F7037" s="5" t="s">
        <v>17294</v>
      </c>
      <c r="G7037" s="5">
        <v>2626</v>
      </c>
      <c r="H7037" s="5" t="s">
        <v>45</v>
      </c>
      <c r="I7037" s="3">
        <v>0.0244180367898578</v>
      </c>
      <c r="J7037" s="3">
        <v>73.0891719745223</v>
      </c>
      <c r="K7037" s="3">
        <v>0.564648117839623</v>
      </c>
      <c r="L7037" s="3">
        <v>42.3913043478261</v>
      </c>
      <c r="M7037" s="3">
        <v>-0.12191157347203</v>
      </c>
      <c r="N7037" s="3">
        <v>53.4920634920635</v>
      </c>
      <c r="O7037" s="3">
        <v>0.130367473315421</v>
      </c>
      <c r="P7037" s="3">
        <v>79.1390728476821</v>
      </c>
      <c r="Q7037" s="3">
        <v>0.228366364896844</v>
      </c>
      <c r="R7037" s="3">
        <v>76.541095890411</v>
      </c>
      <c r="S7037" s="3">
        <v>0.58934271916184</v>
      </c>
      <c r="T7037" s="3">
        <v>91.9020715630885</v>
      </c>
      <c r="U7037" s="3">
        <v>7.07501960442625</v>
      </c>
      <c r="V7037" s="3">
        <v>89.3842887473461</v>
      </c>
      <c r="W7037" s="3">
        <v>5.44877295349238</v>
      </c>
      <c r="X7037" s="3">
        <v>95.9715639810426</v>
      </c>
      <c r="Y7037" s="3">
        <v>22.7235695033113</v>
      </c>
      <c r="Z7037" s="3">
        <v>59.0717299578059</v>
      </c>
      <c r="AA7037" s="3">
        <v>-0.0929190004209918</v>
      </c>
      <c r="AB7037" s="3">
        <v>0.00549318734950934</v>
      </c>
      <c r="AC7037" s="3">
        <v>-5.32634426783904</v>
      </c>
      <c r="AD7037" s="3">
        <v>0.334366613910614</v>
      </c>
      <c r="AE7037" s="5">
        <v>4</v>
      </c>
      <c r="AF7037" s="3">
        <v>0.112199859865309</v>
      </c>
      <c r="AG7037" s="3">
        <v>-1.73079398466</v>
      </c>
      <c r="AH7037" s="3">
        <v>3.41389687467457</v>
      </c>
      <c r="AI7037" s="3">
        <v>1.75239387000503</v>
      </c>
      <c r="AJ7037" s="3">
        <v>3.1117859767489</v>
      </c>
      <c r="AK7037" s="3">
        <v>3.71807299289708</v>
      </c>
      <c r="AL7037" s="3"/>
      <c r="AM7037" s="3"/>
      <c r="AN7037" s="5" t="s">
        <v>46</v>
      </c>
      <c r="AO7037" s="1"/>
      <c r="AP7037" s="1"/>
      <c r="AQ7037" s="1"/>
    </row>
    <row r="7038" spans="1:43">
      <c r="A7038" s="1" t="s">
        <v>17295</v>
      </c>
      <c r="B7038" s="1" t="s">
        <v>17296</v>
      </c>
      <c r="C7038" s="3">
        <v>6.80821917808219</v>
      </c>
      <c r="D7038" s="4">
        <v>41752</v>
      </c>
      <c r="E7038" s="3">
        <v>0.0816960988</v>
      </c>
      <c r="F7038" s="5" t="s">
        <v>17297</v>
      </c>
      <c r="G7038" s="5">
        <v>351</v>
      </c>
      <c r="H7038" s="5" t="s">
        <v>93</v>
      </c>
      <c r="I7038" s="3">
        <v>2.51700680272108</v>
      </c>
      <c r="J7038" s="3">
        <v>74.25</v>
      </c>
      <c r="K7038" s="3">
        <v>0.681453768038481</v>
      </c>
      <c r="L7038" s="3">
        <v>80.1783944499504</v>
      </c>
      <c r="M7038" s="3">
        <v>0.735294117647052</v>
      </c>
      <c r="N7038" s="3">
        <v>77.3952095808383</v>
      </c>
      <c r="O7038" s="3">
        <v>1.48148148148147</v>
      </c>
      <c r="P7038" s="3">
        <v>92.3541247484909</v>
      </c>
      <c r="Q7038" s="3">
        <v>1.68690958164642</v>
      </c>
      <c r="R7038" s="3">
        <v>91.8472652218782</v>
      </c>
      <c r="S7038" s="3">
        <v>5.75438596491227</v>
      </c>
      <c r="T7038" s="3">
        <v>96.9825304393859</v>
      </c>
      <c r="U7038" s="3">
        <v>33.2449160035367</v>
      </c>
      <c r="V7038" s="3">
        <v>80.8416389811739</v>
      </c>
      <c r="W7038" s="3">
        <v>17.5507020280811</v>
      </c>
      <c r="X7038" s="3">
        <v>94.6941323345818</v>
      </c>
      <c r="Y7038" s="3">
        <v>37</v>
      </c>
      <c r="Z7038" s="3">
        <v>86.2337662337662</v>
      </c>
      <c r="AA7038" s="3">
        <v>0.10967465744147</v>
      </c>
      <c r="AB7038" s="3">
        <v>0.0621516915061278</v>
      </c>
      <c r="AC7038" s="3">
        <v>-27.4607703281027</v>
      </c>
      <c r="AD7038" s="3">
        <v>0.201287871115021</v>
      </c>
      <c r="AE7038" s="5">
        <v>3</v>
      </c>
      <c r="AF7038" s="3">
        <v>0.392653824546898</v>
      </c>
      <c r="AG7038" s="3">
        <v>3.38365379053682</v>
      </c>
      <c r="AH7038" s="3">
        <v>20.5138669120357</v>
      </c>
      <c r="AI7038" s="3">
        <v>5.49001119746508</v>
      </c>
      <c r="AJ7038" s="3">
        <v>6.36945857965849</v>
      </c>
      <c r="AK7038" s="3">
        <v>12.6022421462447</v>
      </c>
      <c r="AL7038" s="3"/>
      <c r="AM7038" s="3"/>
      <c r="AN7038" s="5" t="s">
        <v>46</v>
      </c>
      <c r="AO7038" s="1"/>
      <c r="AP7038" s="1"/>
      <c r="AQ7038" s="1"/>
    </row>
    <row r="7039" spans="1:43">
      <c r="A7039" s="1" t="s">
        <v>17298</v>
      </c>
      <c r="B7039" s="1" t="s">
        <v>17299</v>
      </c>
      <c r="C7039" s="3">
        <v>5.92328767123288</v>
      </c>
      <c r="D7039" s="4">
        <v>42075</v>
      </c>
      <c r="E7039" s="3">
        <v>13.6300328595</v>
      </c>
      <c r="F7039" s="5" t="s">
        <v>17242</v>
      </c>
      <c r="G7039" s="5">
        <v>213</v>
      </c>
      <c r="H7039" s="5" t="s">
        <v>93</v>
      </c>
      <c r="I7039" s="3">
        <v>12.8230616302187</v>
      </c>
      <c r="J7039" s="3">
        <v>16.8</v>
      </c>
      <c r="K7039" s="3">
        <v>4.22405876951332</v>
      </c>
      <c r="L7039" s="3">
        <v>10.6541129831516</v>
      </c>
      <c r="M7039" s="3">
        <v>4.12844036697247</v>
      </c>
      <c r="N7039" s="3">
        <v>34.7305389221557</v>
      </c>
      <c r="O7039" s="3">
        <v>22.9685807150596</v>
      </c>
      <c r="P7039" s="3">
        <v>15.8953722334004</v>
      </c>
      <c r="Q7039" s="3">
        <v>20.4883227176221</v>
      </c>
      <c r="R7039" s="3">
        <v>35.7069143446852</v>
      </c>
      <c r="S7039" s="3">
        <v>55.0546448087432</v>
      </c>
      <c r="T7039" s="3">
        <v>37.4801482265749</v>
      </c>
      <c r="U7039" s="3">
        <v>128.83064516129</v>
      </c>
      <c r="V7039" s="3">
        <v>28.8482834994463</v>
      </c>
      <c r="W7039" s="3">
        <v>80.4451510333863</v>
      </c>
      <c r="X7039" s="3">
        <v>40.1373283395755</v>
      </c>
      <c r="Y7039" s="3">
        <v>63.0747126436782</v>
      </c>
      <c r="Z7039" s="3">
        <v>60.1298701298701</v>
      </c>
      <c r="AA7039" s="3">
        <v>0.199057058636817</v>
      </c>
      <c r="AB7039" s="3">
        <v>0.160118840318136</v>
      </c>
      <c r="AC7039" s="3">
        <v>-39.8956975228162</v>
      </c>
      <c r="AD7039" s="3">
        <v>0.543932640212534</v>
      </c>
      <c r="AE7039" s="5">
        <v>7</v>
      </c>
      <c r="AF7039" s="3">
        <v>1.40609070944023</v>
      </c>
      <c r="AG7039" s="3">
        <v>56.7998607592832</v>
      </c>
      <c r="AH7039" s="3">
        <v>54.917658045974</v>
      </c>
      <c r="AI7039" s="3">
        <v>18.5302192965202</v>
      </c>
      <c r="AJ7039" s="3">
        <v>13.620274446919</v>
      </c>
      <c r="AK7039" s="3"/>
      <c r="AL7039" s="3"/>
      <c r="AM7039" s="3"/>
      <c r="AN7039" s="5" t="s">
        <v>46</v>
      </c>
      <c r="AO7039" s="1"/>
      <c r="AP7039" s="1"/>
      <c r="AQ7039" s="1"/>
    </row>
    <row r="7040" spans="1:43">
      <c r="A7040" s="1" t="s">
        <v>17300</v>
      </c>
      <c r="B7040" s="1" t="s">
        <v>17301</v>
      </c>
      <c r="C7040" s="3">
        <v>5.72054794520548</v>
      </c>
      <c r="D7040" s="4">
        <v>42149</v>
      </c>
      <c r="E7040" s="3">
        <v>8.1593320642</v>
      </c>
      <c r="F7040" s="5" t="s">
        <v>17302</v>
      </c>
      <c r="G7040" s="5">
        <v>2089</v>
      </c>
      <c r="H7040" s="5" t="s">
        <v>93</v>
      </c>
      <c r="I7040" s="3">
        <v>18.5404339250493</v>
      </c>
      <c r="J7040" s="3">
        <v>2.25</v>
      </c>
      <c r="K7040" s="3">
        <v>5.06993006993007</v>
      </c>
      <c r="L7040" s="3">
        <v>3.61744301288404</v>
      </c>
      <c r="M7040" s="3">
        <v>14.6946564885496</v>
      </c>
      <c r="N7040" s="3">
        <v>0.798403193612774</v>
      </c>
      <c r="O7040" s="3">
        <v>28.4387588139109</v>
      </c>
      <c r="P7040" s="3">
        <v>5.93561368209255</v>
      </c>
      <c r="Q7040" s="3">
        <v>20.2920718262857</v>
      </c>
      <c r="R7040" s="3">
        <v>36.0165118679051</v>
      </c>
      <c r="S7040" s="3">
        <v>94.737396573543</v>
      </c>
      <c r="T7040" s="3">
        <v>6.14081524616199</v>
      </c>
      <c r="U7040" s="3">
        <v>220.901106243902</v>
      </c>
      <c r="V7040" s="3">
        <v>4.04208194905869</v>
      </c>
      <c r="W7040" s="3">
        <v>210.488385982301</v>
      </c>
      <c r="X7040" s="3">
        <v>2.30961298377029</v>
      </c>
      <c r="Y7040" s="3">
        <v>190.761223337017</v>
      </c>
      <c r="Z7040" s="3">
        <v>12.3376623376623</v>
      </c>
      <c r="AA7040" s="3">
        <v>0.295089244908338</v>
      </c>
      <c r="AB7040" s="3">
        <v>0.310185866216524</v>
      </c>
      <c r="AC7040" s="3">
        <v>-33.6933045356372</v>
      </c>
      <c r="AD7040" s="3">
        <v>1.358907738901</v>
      </c>
      <c r="AE7040" s="5">
        <v>3</v>
      </c>
      <c r="AF7040" s="3">
        <v>3.06871098487032</v>
      </c>
      <c r="AG7040" s="3">
        <v>110.366690655908</v>
      </c>
      <c r="AH7040" s="3">
        <v>82.0934564856064</v>
      </c>
      <c r="AI7040" s="3">
        <v>43.4217229488912</v>
      </c>
      <c r="AJ7040" s="3">
        <v>31.7807967570631</v>
      </c>
      <c r="AK7040" s="3"/>
      <c r="AL7040" s="3"/>
      <c r="AM7040" s="3"/>
      <c r="AN7040" s="5" t="s">
        <v>46</v>
      </c>
      <c r="AO7040" s="1"/>
      <c r="AP7040" s="1"/>
      <c r="AQ7040" s="1"/>
    </row>
    <row r="7041" spans="1:43">
      <c r="A7041" s="1" t="s">
        <v>17303</v>
      </c>
      <c r="B7041" s="1" t="s">
        <v>17304</v>
      </c>
      <c r="C7041" s="3">
        <v>5.02465753424658</v>
      </c>
      <c r="D7041" s="4">
        <v>42403</v>
      </c>
      <c r="E7041" s="3">
        <v>0.5344789959</v>
      </c>
      <c r="F7041" s="5" t="s">
        <v>17305</v>
      </c>
      <c r="G7041" s="5">
        <v>43</v>
      </c>
      <c r="H7041" s="5" t="s">
        <v>93</v>
      </c>
      <c r="I7041" s="3">
        <v>16.0361377752682</v>
      </c>
      <c r="J7041" s="3">
        <v>5.95</v>
      </c>
      <c r="K7041" s="3">
        <v>3.00751879699248</v>
      </c>
      <c r="L7041" s="3">
        <v>28.1962338949455</v>
      </c>
      <c r="M7041" s="3">
        <v>7.53532182103611</v>
      </c>
      <c r="N7041" s="3">
        <v>13.9720558882236</v>
      </c>
      <c r="O7041" s="3">
        <v>20.9535020600353</v>
      </c>
      <c r="P7041" s="3">
        <v>21.2776659959759</v>
      </c>
      <c r="Q7041" s="3">
        <v>26.2285012285012</v>
      </c>
      <c r="R7041" s="3">
        <v>25.077399380805</v>
      </c>
      <c r="S7041" s="3">
        <v>65.4589371980676</v>
      </c>
      <c r="T7041" s="3">
        <v>26.7866596082583</v>
      </c>
      <c r="U7041" s="3">
        <v>140.350877192982</v>
      </c>
      <c r="V7041" s="3">
        <v>24.1971207087486</v>
      </c>
      <c r="W7041" s="3">
        <v>100.097370983447</v>
      </c>
      <c r="X7041" s="3">
        <v>31.210986267166</v>
      </c>
      <c r="Y7041" s="3">
        <v>106.325301204819</v>
      </c>
      <c r="Z7041" s="3">
        <v>39.4805194805195</v>
      </c>
      <c r="AA7041" s="3">
        <v>0.302861700084732</v>
      </c>
      <c r="AB7041" s="3">
        <v>0.227830722211517</v>
      </c>
      <c r="AC7041" s="3">
        <v>-33.3629103815439</v>
      </c>
      <c r="AD7041" s="3">
        <v>0.77809281752038</v>
      </c>
      <c r="AE7041" s="5">
        <v>5</v>
      </c>
      <c r="AF7041" s="3">
        <v>1.75503456150802</v>
      </c>
      <c r="AG7041" s="3">
        <v>57.0394864518363</v>
      </c>
      <c r="AH7041" s="3">
        <v>60.6772683791945</v>
      </c>
      <c r="AI7041" s="3">
        <v>22.5327708068483</v>
      </c>
      <c r="AJ7041" s="3">
        <v>17.6367360679038</v>
      </c>
      <c r="AK7041" s="3"/>
      <c r="AL7041" s="3"/>
      <c r="AM7041" s="3"/>
      <c r="AN7041" s="5" t="s">
        <v>46</v>
      </c>
      <c r="AO7041" s="1"/>
      <c r="AP7041" s="1"/>
      <c r="AQ7041" s="1"/>
    </row>
    <row r="7042" spans="1:43">
      <c r="A7042" s="1" t="s">
        <v>17306</v>
      </c>
      <c r="B7042" s="1" t="s">
        <v>17307</v>
      </c>
      <c r="C7042" s="3">
        <v>4.01095890410959</v>
      </c>
      <c r="D7042" s="4">
        <v>42773</v>
      </c>
      <c r="E7042" s="3">
        <v>10.8232440733</v>
      </c>
      <c r="F7042" s="5" t="s">
        <v>5718</v>
      </c>
      <c r="G7042" s="5">
        <v>1465</v>
      </c>
      <c r="H7042" s="5" t="s">
        <v>93</v>
      </c>
      <c r="I7042" s="3">
        <v>3.5487959442332</v>
      </c>
      <c r="J7042" s="3">
        <v>63.25</v>
      </c>
      <c r="K7042" s="3">
        <v>1.07706862673748</v>
      </c>
      <c r="L7042" s="3">
        <v>66.5510406342914</v>
      </c>
      <c r="M7042" s="3">
        <v>1.73600937591562</v>
      </c>
      <c r="N7042" s="3">
        <v>58.0838323353293</v>
      </c>
      <c r="O7042" s="3">
        <v>6.510736196319</v>
      </c>
      <c r="P7042" s="3">
        <v>63.0784708249497</v>
      </c>
      <c r="Q7042" s="3">
        <v>10.6076292107988</v>
      </c>
      <c r="R7042" s="3">
        <v>57.7399380804954</v>
      </c>
      <c r="S7042" s="3">
        <v>24.822503819538</v>
      </c>
      <c r="T7042" s="3">
        <v>68.5018528321863</v>
      </c>
      <c r="U7042" s="3">
        <v>56.0552548423077</v>
      </c>
      <c r="V7042" s="3">
        <v>62.7353266888151</v>
      </c>
      <c r="W7042" s="3">
        <v>39.225766575</v>
      </c>
      <c r="X7042" s="3">
        <v>70.2247191011236</v>
      </c>
      <c r="Y7042" s="3"/>
      <c r="Z7042" s="3"/>
      <c r="AA7042" s="3">
        <v>0.340447351979986</v>
      </c>
      <c r="AB7042" s="3">
        <v>0.243232077411772</v>
      </c>
      <c r="AC7042" s="3">
        <v>-16.3809523809524</v>
      </c>
      <c r="AD7042" s="3">
        <v>0.710571515959467</v>
      </c>
      <c r="AE7042" s="5">
        <v>8</v>
      </c>
      <c r="AF7042" s="3">
        <v>0.86687856453531</v>
      </c>
      <c r="AG7042" s="3">
        <v>22.9221051682587</v>
      </c>
      <c r="AH7042" s="3">
        <v>25.8102425253344</v>
      </c>
      <c r="AI7042" s="3">
        <v>10.6323721173541</v>
      </c>
      <c r="AJ7042" s="3"/>
      <c r="AK7042" s="3"/>
      <c r="AL7042" s="3"/>
      <c r="AM7042" s="3">
        <v>500</v>
      </c>
      <c r="AN7042" s="5" t="s">
        <v>56</v>
      </c>
      <c r="AO7042" s="1"/>
      <c r="AP7042" s="1"/>
      <c r="AQ7042" s="1"/>
    </row>
    <row r="7043" spans="1:43">
      <c r="A7043" s="1" t="s">
        <v>17308</v>
      </c>
      <c r="B7043" s="1" t="s">
        <v>17309</v>
      </c>
      <c r="C7043" s="3">
        <v>17.9232876712329</v>
      </c>
      <c r="D7043" s="4">
        <v>37695</v>
      </c>
      <c r="E7043" s="3">
        <v>12.3337365118</v>
      </c>
      <c r="F7043" s="5" t="s">
        <v>2160</v>
      </c>
      <c r="G7043" s="5">
        <v>476</v>
      </c>
      <c r="H7043" s="5" t="s">
        <v>60</v>
      </c>
      <c r="I7043" s="3">
        <v>7.00497344685159</v>
      </c>
      <c r="J7043" s="3">
        <v>49.3055555555556</v>
      </c>
      <c r="K7043" s="3">
        <v>3.58221134230928</v>
      </c>
      <c r="L7043" s="3">
        <v>22.6270373921381</v>
      </c>
      <c r="M7043" s="3">
        <v>2.84371708660781</v>
      </c>
      <c r="N7043" s="3">
        <v>45.6973293768546</v>
      </c>
      <c r="O7043" s="3">
        <v>13.026444662096</v>
      </c>
      <c r="P7043" s="3">
        <v>42.0892494929006</v>
      </c>
      <c r="Q7043" s="3">
        <v>16.3093274693055</v>
      </c>
      <c r="R7043" s="3">
        <v>44.0837696335078</v>
      </c>
      <c r="S7043" s="3">
        <v>36.6709732988803</v>
      </c>
      <c r="T7043" s="3">
        <v>51.4492753623188</v>
      </c>
      <c r="U7043" s="3">
        <v>56.4070970921637</v>
      </c>
      <c r="V7043" s="3">
        <v>63.6672325976231</v>
      </c>
      <c r="W7043" s="3">
        <v>39.7555873610041</v>
      </c>
      <c r="X7043" s="3">
        <v>55</v>
      </c>
      <c r="Y7043" s="3">
        <v>85.3138686131387</v>
      </c>
      <c r="Z7043" s="3">
        <v>45.9546925566343</v>
      </c>
      <c r="AA7043" s="3">
        <v>0.203946339938318</v>
      </c>
      <c r="AB7043" s="3">
        <v>0.116791320863304</v>
      </c>
      <c r="AC7043" s="3">
        <v>-22.2187597382362</v>
      </c>
      <c r="AD7043" s="3">
        <v>0.53022830229659</v>
      </c>
      <c r="AE7043" s="5">
        <v>3</v>
      </c>
      <c r="AF7043" s="3">
        <v>0.830923760387946</v>
      </c>
      <c r="AG7043" s="3">
        <v>24.4728593594159</v>
      </c>
      <c r="AH7043" s="3">
        <v>28.1095383857523</v>
      </c>
      <c r="AI7043" s="3">
        <v>11.1420868151083</v>
      </c>
      <c r="AJ7043" s="3">
        <v>13.4066423351623</v>
      </c>
      <c r="AK7043" s="3">
        <v>8.72917178496364</v>
      </c>
      <c r="AL7043" s="3">
        <v>12.3255211422678</v>
      </c>
      <c r="AM7043" s="3"/>
      <c r="AN7043" s="5" t="s">
        <v>46</v>
      </c>
      <c r="AO7043" s="1"/>
      <c r="AP7043" s="1"/>
      <c r="AQ7043" s="1"/>
    </row>
    <row r="7044" spans="1:43">
      <c r="A7044" s="1" t="s">
        <v>17310</v>
      </c>
      <c r="B7044" s="1" t="s">
        <v>17311</v>
      </c>
      <c r="C7044" s="3">
        <v>14.2082191780822</v>
      </c>
      <c r="D7044" s="4">
        <v>39051</v>
      </c>
      <c r="E7044" s="3">
        <v>17.5975393903</v>
      </c>
      <c r="F7044" s="5" t="s">
        <v>6584</v>
      </c>
      <c r="G7044" s="5">
        <v>2108</v>
      </c>
      <c r="H7044" s="5" t="s">
        <v>55</v>
      </c>
      <c r="I7044" s="3">
        <v>1.80537208278293</v>
      </c>
      <c r="J7044" s="3">
        <v>89.8971566848155</v>
      </c>
      <c r="K7044" s="3">
        <v>1.4543630892678</v>
      </c>
      <c r="L7044" s="3">
        <v>71.0734463276836</v>
      </c>
      <c r="M7044" s="3">
        <v>-4.2763352457562</v>
      </c>
      <c r="N7044" s="3">
        <v>96.588868940754</v>
      </c>
      <c r="O7044" s="3">
        <v>14.0280419925315</v>
      </c>
      <c r="P7044" s="3">
        <v>69.9337748344371</v>
      </c>
      <c r="Q7044" s="3">
        <v>30.2954673536752</v>
      </c>
      <c r="R7044" s="3">
        <v>31.1737804878049</v>
      </c>
      <c r="S7044" s="3">
        <v>42.7916004940886</v>
      </c>
      <c r="T7044" s="3">
        <v>83.10546875</v>
      </c>
      <c r="U7044" s="3">
        <v>152.362388897552</v>
      </c>
      <c r="V7044" s="3">
        <v>43.9024390243902</v>
      </c>
      <c r="W7044" s="3">
        <v>101.644654871667</v>
      </c>
      <c r="X7044" s="3">
        <v>55.0918196994992</v>
      </c>
      <c r="Y7044" s="3">
        <v>168.615848741926</v>
      </c>
      <c r="Z7044" s="3">
        <v>36.1746361746362</v>
      </c>
      <c r="AA7044" s="3">
        <v>0.173325571058449</v>
      </c>
      <c r="AB7044" s="3">
        <v>0.196377331523371</v>
      </c>
      <c r="AC7044" s="3">
        <v>-31.8884072468601</v>
      </c>
      <c r="AD7044" s="3">
        <v>0.82420809756983</v>
      </c>
      <c r="AE7044" s="5">
        <v>3</v>
      </c>
      <c r="AF7044" s="3">
        <v>1.9721705997864</v>
      </c>
      <c r="AG7044" s="3">
        <v>55.6876714475449</v>
      </c>
      <c r="AH7044" s="3">
        <v>58.8880425098297</v>
      </c>
      <c r="AI7044" s="3">
        <v>26.6977939199388</v>
      </c>
      <c r="AJ7044" s="3">
        <v>25.0916002759624</v>
      </c>
      <c r="AK7044" s="3">
        <v>26.464993132009</v>
      </c>
      <c r="AL7044" s="3">
        <v>23.6559711741125</v>
      </c>
      <c r="AM7044" s="3"/>
      <c r="AN7044" s="5" t="s">
        <v>46</v>
      </c>
      <c r="AO7044" s="1"/>
      <c r="AP7044" s="1"/>
      <c r="AQ7044" s="1"/>
    </row>
    <row r="7045" spans="1:43">
      <c r="A7045" s="1" t="s">
        <v>17312</v>
      </c>
      <c r="B7045" s="1" t="s">
        <v>17313</v>
      </c>
      <c r="C7045" s="3">
        <v>12.6328767123288</v>
      </c>
      <c r="D7045" s="4">
        <v>39626</v>
      </c>
      <c r="E7045" s="3">
        <v>0.3104827389</v>
      </c>
      <c r="F7045" s="5" t="s">
        <v>17314</v>
      </c>
      <c r="G7045" s="5">
        <v>902</v>
      </c>
      <c r="H7045" s="5" t="s">
        <v>93</v>
      </c>
      <c r="I7045" s="3">
        <v>12.4475179056557</v>
      </c>
      <c r="J7045" s="3">
        <v>19.5</v>
      </c>
      <c r="K7045" s="3">
        <v>3.31291127751305</v>
      </c>
      <c r="L7045" s="3">
        <v>22.794846382557</v>
      </c>
      <c r="M7045" s="3">
        <v>5.94285182427401</v>
      </c>
      <c r="N7045" s="3">
        <v>24.251497005988</v>
      </c>
      <c r="O7045" s="3">
        <v>18.5924150864763</v>
      </c>
      <c r="P7045" s="3">
        <v>27.6156941649899</v>
      </c>
      <c r="Q7045" s="3">
        <v>12.0710874809236</v>
      </c>
      <c r="R7045" s="3">
        <v>53.1991744066047</v>
      </c>
      <c r="S7045" s="3">
        <v>23.14058527614</v>
      </c>
      <c r="T7045" s="3">
        <v>70.8840656431975</v>
      </c>
      <c r="U7045" s="3">
        <v>70.1292877961288</v>
      </c>
      <c r="V7045" s="3">
        <v>54.8172757475083</v>
      </c>
      <c r="W7045" s="3">
        <v>54.6325227550605</v>
      </c>
      <c r="X7045" s="3">
        <v>55.4931335830212</v>
      </c>
      <c r="Y7045" s="3">
        <v>73.1310365807286</v>
      </c>
      <c r="Z7045" s="3">
        <v>54.025974025974</v>
      </c>
      <c r="AA7045" s="3">
        <v>0.0899484763139366</v>
      </c>
      <c r="AB7045" s="3">
        <v>0.136563670831342</v>
      </c>
      <c r="AC7045" s="3">
        <v>-29.179272919368</v>
      </c>
      <c r="AD7045" s="3">
        <v>0.534876069425378</v>
      </c>
      <c r="AE7045" s="5">
        <v>5</v>
      </c>
      <c r="AF7045" s="3">
        <v>1.15835452568434</v>
      </c>
      <c r="AG7045" s="3">
        <v>30.1016060169806</v>
      </c>
      <c r="AH7045" s="3">
        <v>31.451328690964</v>
      </c>
      <c r="AI7045" s="3">
        <v>15.4447090393117</v>
      </c>
      <c r="AJ7045" s="3">
        <v>13.1183983531053</v>
      </c>
      <c r="AK7045" s="3">
        <v>15.0043759694424</v>
      </c>
      <c r="AL7045" s="3">
        <v>16.3429282831467</v>
      </c>
      <c r="AM7045" s="3"/>
      <c r="AN7045" s="5" t="s">
        <v>46</v>
      </c>
      <c r="AO7045" s="1"/>
      <c r="AP7045" s="1"/>
      <c r="AQ7045" s="1"/>
    </row>
    <row r="7046" spans="1:43">
      <c r="A7046" s="1" t="s">
        <v>17315</v>
      </c>
      <c r="B7046" s="1" t="s">
        <v>17316</v>
      </c>
      <c r="C7046" s="3">
        <v>11.7424657534247</v>
      </c>
      <c r="D7046" s="4">
        <v>39951</v>
      </c>
      <c r="E7046" s="3">
        <v>9.855017571</v>
      </c>
      <c r="F7046" s="5" t="s">
        <v>2419</v>
      </c>
      <c r="G7046" s="5">
        <v>141</v>
      </c>
      <c r="H7046" s="5" t="s">
        <v>55</v>
      </c>
      <c r="I7046" s="3">
        <v>3.08228123639528</v>
      </c>
      <c r="J7046" s="3">
        <v>86.0254083484574</v>
      </c>
      <c r="K7046" s="3">
        <v>2.07794447318503</v>
      </c>
      <c r="L7046" s="3">
        <v>60.2824858757062</v>
      </c>
      <c r="M7046" s="3">
        <v>2.56432469895172</v>
      </c>
      <c r="N7046" s="3">
        <v>72.2920406941951</v>
      </c>
      <c r="O7046" s="3">
        <v>1.63104129109794</v>
      </c>
      <c r="P7046" s="3">
        <v>95.4966887417219</v>
      </c>
      <c r="Q7046" s="3">
        <v>-2.66381649264161</v>
      </c>
      <c r="R7046" s="3">
        <v>96.6463414634146</v>
      </c>
      <c r="S7046" s="3">
        <v>14.7523504894834</v>
      </c>
      <c r="T7046" s="3">
        <v>98.2421875</v>
      </c>
      <c r="U7046" s="3">
        <v>21.256129719818</v>
      </c>
      <c r="V7046" s="3">
        <v>99.5934959349593</v>
      </c>
      <c r="W7046" s="3">
        <v>9.98332661975732</v>
      </c>
      <c r="X7046" s="3">
        <v>98.6644407345576</v>
      </c>
      <c r="Y7046" s="3">
        <v>56.3362766210386</v>
      </c>
      <c r="Z7046" s="3">
        <v>91.4760914760915</v>
      </c>
      <c r="AA7046" s="3">
        <v>0.0943659363244326</v>
      </c>
      <c r="AB7046" s="3">
        <v>0.0350153112397419</v>
      </c>
      <c r="AC7046" s="3">
        <v>-30.7714786674459</v>
      </c>
      <c r="AD7046" s="3">
        <v>0.104539223524755</v>
      </c>
      <c r="AE7046" s="5">
        <v>6</v>
      </c>
      <c r="AF7046" s="3">
        <v>0.0973243908602436</v>
      </c>
      <c r="AG7046" s="3">
        <v>3.64595555149065</v>
      </c>
      <c r="AH7046" s="3">
        <v>15.7914255285918</v>
      </c>
      <c r="AI7046" s="3">
        <v>6.01765811126906</v>
      </c>
      <c r="AJ7046" s="3">
        <v>7.7364540087427</v>
      </c>
      <c r="AK7046" s="3">
        <v>20.7680330865639</v>
      </c>
      <c r="AL7046" s="3">
        <v>18.8655699258051</v>
      </c>
      <c r="AM7046" s="3"/>
      <c r="AN7046" s="5" t="s">
        <v>46</v>
      </c>
      <c r="AO7046" s="1"/>
      <c r="AP7046" s="1"/>
      <c r="AQ7046" s="1"/>
    </row>
    <row r="7047" spans="1:43">
      <c r="A7047" s="1" t="s">
        <v>17317</v>
      </c>
      <c r="B7047" s="1" t="s">
        <v>17318</v>
      </c>
      <c r="C7047" s="3">
        <v>11.5068493150685</v>
      </c>
      <c r="D7047" s="4">
        <v>40037</v>
      </c>
      <c r="E7047" s="3">
        <v>0.5736841056</v>
      </c>
      <c r="F7047" s="5" t="s">
        <v>4965</v>
      </c>
      <c r="G7047" s="5">
        <v>1275</v>
      </c>
      <c r="H7047" s="5" t="s">
        <v>71</v>
      </c>
      <c r="I7047" s="3">
        <v>-0.141155712395241</v>
      </c>
      <c r="J7047" s="3">
        <v>57.2327044025157</v>
      </c>
      <c r="K7047" s="3">
        <v>0.097276264591433</v>
      </c>
      <c r="L7047" s="3">
        <v>39.622641509434</v>
      </c>
      <c r="M7047" s="3">
        <v>-0.745352507891983</v>
      </c>
      <c r="N7047" s="3">
        <v>64.1509433962264</v>
      </c>
      <c r="O7047" s="3">
        <v>0.114983194763833</v>
      </c>
      <c r="P7047" s="3">
        <v>56.9620253164557</v>
      </c>
      <c r="Q7047" s="3">
        <v>0.177006814762369</v>
      </c>
      <c r="R7047" s="3">
        <v>58.3333333333333</v>
      </c>
      <c r="S7047" s="3">
        <v>1.51569506726456</v>
      </c>
      <c r="T7047" s="3">
        <v>67.1140939597315</v>
      </c>
      <c r="U7047" s="3">
        <v>6.46162528216705</v>
      </c>
      <c r="V7047" s="3">
        <v>65.4676258992806</v>
      </c>
      <c r="W7047" s="3">
        <v>12.6020496372989</v>
      </c>
      <c r="X7047" s="3">
        <v>66.9064748201439</v>
      </c>
      <c r="Y7047" s="3">
        <v>16.1379438219426</v>
      </c>
      <c r="Z7047" s="3">
        <v>65.0793650793651</v>
      </c>
      <c r="AA7047" s="3">
        <v>-0.0143274911420033</v>
      </c>
      <c r="AB7047" s="3">
        <v>0.400706574583417</v>
      </c>
      <c r="AC7047" s="3">
        <v>-1.47928994082838</v>
      </c>
      <c r="AD7047" s="3">
        <v>2.72301284802729</v>
      </c>
      <c r="AE7047" s="5">
        <v>2</v>
      </c>
      <c r="AF7047" s="3">
        <v>0.328252387587742</v>
      </c>
      <c r="AG7047" s="3">
        <v>2.14780301344857</v>
      </c>
      <c r="AH7047" s="3">
        <v>3.6873808500925</v>
      </c>
      <c r="AI7047" s="3">
        <v>4.13835376414584</v>
      </c>
      <c r="AJ7047" s="3">
        <v>3.32149259628405</v>
      </c>
      <c r="AK7047" s="3">
        <v>4.4990310724516</v>
      </c>
      <c r="AL7047" s="3">
        <v>5.72399551244385</v>
      </c>
      <c r="AM7047" s="3"/>
      <c r="AN7047" s="5" t="s">
        <v>46</v>
      </c>
      <c r="AO7047" s="1"/>
      <c r="AP7047" s="1"/>
      <c r="AQ7047" s="1"/>
    </row>
    <row r="7048" spans="1:43">
      <c r="A7048" s="1" t="s">
        <v>17319</v>
      </c>
      <c r="B7048" s="1" t="s">
        <v>17320</v>
      </c>
      <c r="C7048" s="3">
        <v>8.39452054794521</v>
      </c>
      <c r="D7048" s="4">
        <v>41173</v>
      </c>
      <c r="E7048" s="3">
        <v>12.2593472199</v>
      </c>
      <c r="F7048" s="5" t="s">
        <v>2602</v>
      </c>
      <c r="G7048" s="5">
        <v>2744</v>
      </c>
      <c r="H7048" s="5" t="s">
        <v>50</v>
      </c>
      <c r="I7048" s="3">
        <v>0.225131326607179</v>
      </c>
      <c r="J7048" s="3">
        <v>32.1572130415364</v>
      </c>
      <c r="K7048" s="3">
        <v>-0.0083187754762552</v>
      </c>
      <c r="L7048" s="3">
        <v>56.3966356795042</v>
      </c>
      <c r="M7048" s="3">
        <v>0.049941734642903</v>
      </c>
      <c r="N7048" s="3">
        <v>26.9367764915405</v>
      </c>
      <c r="O7048" s="3">
        <v>0.720630132394825</v>
      </c>
      <c r="P7048" s="3">
        <v>43.0790315212426</v>
      </c>
      <c r="Q7048" s="3">
        <v>1.51169664724263</v>
      </c>
      <c r="R7048" s="3">
        <v>13.7614678899083</v>
      </c>
      <c r="S7048" s="3">
        <v>2.99914310197085</v>
      </c>
      <c r="T7048" s="3">
        <v>12.316384180791</v>
      </c>
      <c r="U7048" s="3">
        <v>7.56996125839823</v>
      </c>
      <c r="V7048" s="3">
        <v>21.3622291021672</v>
      </c>
      <c r="W7048" s="3">
        <v>15.0007696624638</v>
      </c>
      <c r="X7048" s="3">
        <v>30.7443365695793</v>
      </c>
      <c r="Y7048" s="3">
        <v>18.7773863803284</v>
      </c>
      <c r="Z7048" s="3">
        <v>45.7516339869281</v>
      </c>
      <c r="AA7048" s="3">
        <v>0.199981628191213</v>
      </c>
      <c r="AB7048" s="3">
        <v>0.800386827471482</v>
      </c>
      <c r="AC7048" s="3">
        <v>-0.866857431408856</v>
      </c>
      <c r="AD7048" s="3">
        <v>5.49143396068255</v>
      </c>
      <c r="AE7048" s="5">
        <v>3</v>
      </c>
      <c r="AF7048" s="3">
        <v>0.392810688351914</v>
      </c>
      <c r="AG7048" s="3">
        <v>3.61527139211932</v>
      </c>
      <c r="AH7048" s="3">
        <v>3.96435491414537</v>
      </c>
      <c r="AI7048" s="3">
        <v>4.79476723926755</v>
      </c>
      <c r="AJ7048" s="3">
        <v>3.86953793210154</v>
      </c>
      <c r="AK7048" s="3">
        <v>4.52079592626593</v>
      </c>
      <c r="AL7048" s="3">
        <v>4.80606995061899</v>
      </c>
      <c r="AM7048" s="3"/>
      <c r="AN7048" s="5" t="s">
        <v>46</v>
      </c>
      <c r="AO7048" s="1"/>
      <c r="AP7048" s="1"/>
      <c r="AQ7048" s="1"/>
    </row>
    <row r="7049" spans="1:43">
      <c r="A7049" s="1" t="s">
        <v>17321</v>
      </c>
      <c r="B7049" s="1" t="s">
        <v>17322</v>
      </c>
      <c r="C7049" s="3">
        <v>5.68219178082192</v>
      </c>
      <c r="D7049" s="4">
        <v>42163</v>
      </c>
      <c r="E7049" s="3">
        <v>0.2365739184</v>
      </c>
      <c r="F7049" s="5" t="s">
        <v>4965</v>
      </c>
      <c r="G7049" s="5">
        <v>483</v>
      </c>
      <c r="H7049" s="5" t="s">
        <v>45</v>
      </c>
      <c r="I7049" s="3">
        <v>-1.03919920531826</v>
      </c>
      <c r="J7049" s="3">
        <v>89.4904458598726</v>
      </c>
      <c r="K7049" s="3">
        <v>0.68413278395397</v>
      </c>
      <c r="L7049" s="3">
        <v>33.695652173913</v>
      </c>
      <c r="M7049" s="3">
        <v>-2.20493845805332</v>
      </c>
      <c r="N7049" s="3">
        <v>90.1587301587302</v>
      </c>
      <c r="O7049" s="3">
        <v>-1.1600396855682</v>
      </c>
      <c r="P7049" s="3">
        <v>88.0794701986755</v>
      </c>
      <c r="Q7049" s="3">
        <v>0.504423405245999</v>
      </c>
      <c r="R7049" s="3">
        <v>74.6575342465753</v>
      </c>
      <c r="S7049" s="3">
        <v>6.03405927624037</v>
      </c>
      <c r="T7049" s="3">
        <v>64.9717514124294</v>
      </c>
      <c r="U7049" s="3">
        <v>15.4895666131621</v>
      </c>
      <c r="V7049" s="3">
        <v>59.0233545647558</v>
      </c>
      <c r="W7049" s="3">
        <v>17.3204094573784</v>
      </c>
      <c r="X7049" s="3">
        <v>65.1658767772512</v>
      </c>
      <c r="Y7049" s="3">
        <v>25.5793658489285</v>
      </c>
      <c r="Z7049" s="3">
        <v>50.6329113924051</v>
      </c>
      <c r="AA7049" s="3">
        <v>0.0775224520705461</v>
      </c>
      <c r="AB7049" s="3">
        <v>0.140443509956171</v>
      </c>
      <c r="AC7049" s="3">
        <v>-5.76265239891236</v>
      </c>
      <c r="AD7049" s="3">
        <v>0.94725268211117</v>
      </c>
      <c r="AE7049" s="5">
        <v>3</v>
      </c>
      <c r="AF7049" s="3">
        <v>0.39316164878533</v>
      </c>
      <c r="AG7049" s="3">
        <v>3.02608367578436</v>
      </c>
      <c r="AH7049" s="3">
        <v>8.1142403480676</v>
      </c>
      <c r="AI7049" s="3">
        <v>4.44277008875447</v>
      </c>
      <c r="AJ7049" s="3">
        <v>4.62209606984736</v>
      </c>
      <c r="AK7049" s="3"/>
      <c r="AL7049" s="3"/>
      <c r="AM7049" s="3"/>
      <c r="AN7049" s="5" t="s">
        <v>46</v>
      </c>
      <c r="AO7049" s="1"/>
      <c r="AP7049" s="1"/>
      <c r="AQ7049" s="1"/>
    </row>
    <row r="7050" spans="1:43">
      <c r="A7050" s="1" t="s">
        <v>17323</v>
      </c>
      <c r="B7050" s="1" t="s">
        <v>17324</v>
      </c>
      <c r="C7050" s="3">
        <v>5.73698630136986</v>
      </c>
      <c r="D7050" s="4">
        <v>42143</v>
      </c>
      <c r="E7050" s="3">
        <v>1.8036930597</v>
      </c>
      <c r="F7050" s="5" t="s">
        <v>2419</v>
      </c>
      <c r="G7050" s="5">
        <v>141</v>
      </c>
      <c r="H7050" s="5" t="s">
        <v>93</v>
      </c>
      <c r="I7050" s="3">
        <v>-1.19869233563385</v>
      </c>
      <c r="J7050" s="3">
        <v>96.2</v>
      </c>
      <c r="K7050" s="3">
        <v>1.55885372911418</v>
      </c>
      <c r="L7050" s="3">
        <v>51.9326065411298</v>
      </c>
      <c r="M7050" s="3">
        <v>0.815418828762069</v>
      </c>
      <c r="N7050" s="3">
        <v>76.3972055888224</v>
      </c>
      <c r="O7050" s="3">
        <v>-4.49438202247191</v>
      </c>
      <c r="P7050" s="3">
        <v>98.2394366197183</v>
      </c>
      <c r="Q7050" s="3">
        <v>-8.02265618395468</v>
      </c>
      <c r="R7050" s="3">
        <v>97.9360165118679</v>
      </c>
      <c r="S7050" s="3">
        <v>10.7604601445587</v>
      </c>
      <c r="T7050" s="3">
        <v>93.5944944415034</v>
      </c>
      <c r="U7050" s="3">
        <v>18.9278302286236</v>
      </c>
      <c r="V7050" s="3">
        <v>94.2414174972315</v>
      </c>
      <c r="W7050" s="3">
        <v>6.74091763836546</v>
      </c>
      <c r="X7050" s="3">
        <v>98.689138576779</v>
      </c>
      <c r="Y7050" s="3">
        <v>60.9565816818883</v>
      </c>
      <c r="Z7050" s="3">
        <v>61.948051948052</v>
      </c>
      <c r="AA7050" s="3">
        <v>0.0725581220720602</v>
      </c>
      <c r="AB7050" s="3">
        <v>0.0271966494372664</v>
      </c>
      <c r="AC7050" s="3">
        <v>-32.3709463931171</v>
      </c>
      <c r="AD7050" s="3">
        <v>0.0677843022731674</v>
      </c>
      <c r="AE7050" s="5">
        <v>6</v>
      </c>
      <c r="AF7050" s="3">
        <v>0.0443881991609938</v>
      </c>
      <c r="AG7050" s="3">
        <v>1.16316889939172</v>
      </c>
      <c r="AH7050" s="3">
        <v>14.7189070325181</v>
      </c>
      <c r="AI7050" s="3">
        <v>5.74444055329224</v>
      </c>
      <c r="AJ7050" s="3">
        <v>7.66015202944872</v>
      </c>
      <c r="AK7050" s="3"/>
      <c r="AL7050" s="3"/>
      <c r="AM7050" s="3"/>
      <c r="AN7050" s="5" t="s">
        <v>46</v>
      </c>
      <c r="AO7050" s="1"/>
      <c r="AP7050" s="1"/>
      <c r="AQ7050" s="1"/>
    </row>
    <row r="7051" spans="1:43">
      <c r="A7051" s="1" t="s">
        <v>17325</v>
      </c>
      <c r="B7051" s="1" t="s">
        <v>17326</v>
      </c>
      <c r="C7051" s="3">
        <v>3.96712328767123</v>
      </c>
      <c r="D7051" s="4">
        <v>42789</v>
      </c>
      <c r="E7051" s="3">
        <v>20.913494682</v>
      </c>
      <c r="F7051" s="5" t="s">
        <v>6997</v>
      </c>
      <c r="G7051" s="5">
        <v>1185</v>
      </c>
      <c r="H7051" s="5" t="s">
        <v>191</v>
      </c>
      <c r="I7051" s="3">
        <v>10.3830799938584</v>
      </c>
      <c r="J7051" s="3">
        <v>47.5587703435805</v>
      </c>
      <c r="K7051" s="3">
        <v>3.00522960097429</v>
      </c>
      <c r="L7051" s="3">
        <v>38.527397260274</v>
      </c>
      <c r="M7051" s="3">
        <v>5.68929398360838</v>
      </c>
      <c r="N7051" s="3">
        <v>46.6666666666667</v>
      </c>
      <c r="O7051" s="3">
        <v>17.069695489334</v>
      </c>
      <c r="P7051" s="3">
        <v>55.6190476190476</v>
      </c>
      <c r="Q7051" s="3">
        <v>22.3597991660284</v>
      </c>
      <c r="R7051" s="3">
        <v>49.2662473794549</v>
      </c>
      <c r="S7051" s="3">
        <v>54.8489580528781</v>
      </c>
      <c r="T7051" s="3">
        <v>64.4607843137255</v>
      </c>
      <c r="U7051" s="3">
        <v>145.115922263894</v>
      </c>
      <c r="V7051" s="3">
        <v>52.1994134897361</v>
      </c>
      <c r="W7051" s="3">
        <v>140.101861901979</v>
      </c>
      <c r="X7051" s="3">
        <v>39.9293286219081</v>
      </c>
      <c r="Y7051" s="3"/>
      <c r="Z7051" s="3"/>
      <c r="AA7051" s="3">
        <v>0.250122294765767</v>
      </c>
      <c r="AB7051" s="3">
        <v>0.297639744453511</v>
      </c>
      <c r="AC7051" s="3">
        <v>-21.8025880228709</v>
      </c>
      <c r="AD7051" s="3">
        <v>1.5518465274918</v>
      </c>
      <c r="AE7051" s="5">
        <v>2</v>
      </c>
      <c r="AF7051" s="3">
        <v>2.34169187070153</v>
      </c>
      <c r="AG7051" s="3">
        <v>52.8114860039972</v>
      </c>
      <c r="AH7051" s="3">
        <v>61.562925494543</v>
      </c>
      <c r="AI7051" s="3">
        <v>35.7015058435498</v>
      </c>
      <c r="AJ7051" s="3"/>
      <c r="AK7051" s="3"/>
      <c r="AL7051" s="3"/>
      <c r="AM7051" s="3"/>
      <c r="AN7051" s="5" t="s">
        <v>46</v>
      </c>
      <c r="AO7051" s="1"/>
      <c r="AP7051" s="1"/>
      <c r="AQ7051" s="1"/>
    </row>
    <row r="7052" spans="1:43">
      <c r="A7052" s="1" t="s">
        <v>17327</v>
      </c>
      <c r="B7052" s="1" t="s">
        <v>17328</v>
      </c>
      <c r="C7052" s="3">
        <v>5.52054794520548</v>
      </c>
      <c r="D7052" s="4">
        <v>42222</v>
      </c>
      <c r="E7052" s="3">
        <v>14.3052013264</v>
      </c>
      <c r="F7052" s="5" t="s">
        <v>6584</v>
      </c>
      <c r="G7052" s="5">
        <v>2016</v>
      </c>
      <c r="H7052" s="5" t="s">
        <v>93</v>
      </c>
      <c r="I7052" s="3">
        <v>3.14062016189676</v>
      </c>
      <c r="J7052" s="3">
        <v>67.8</v>
      </c>
      <c r="K7052" s="3">
        <v>0.847714199212834</v>
      </c>
      <c r="L7052" s="3">
        <v>73.2903865213082</v>
      </c>
      <c r="M7052" s="3">
        <v>-4.24623218758983</v>
      </c>
      <c r="N7052" s="3">
        <v>96.6067864271457</v>
      </c>
      <c r="O7052" s="3">
        <v>17.1178863830429</v>
      </c>
      <c r="P7052" s="3">
        <v>32.1931589537223</v>
      </c>
      <c r="Q7052" s="3">
        <v>33.1182918474538</v>
      </c>
      <c r="R7052" s="3">
        <v>12.7450980392157</v>
      </c>
      <c r="S7052" s="3">
        <v>48.9808957894064</v>
      </c>
      <c r="T7052" s="3">
        <v>43.3562731604023</v>
      </c>
      <c r="U7052" s="3">
        <v>148.661618854644</v>
      </c>
      <c r="V7052" s="3">
        <v>20.4872646733112</v>
      </c>
      <c r="W7052" s="3">
        <v>112.351483699819</v>
      </c>
      <c r="X7052" s="3">
        <v>24.4694132334582</v>
      </c>
      <c r="Y7052" s="3">
        <v>226.081437616608</v>
      </c>
      <c r="Z7052" s="3">
        <v>6.49350649350649</v>
      </c>
      <c r="AA7052" s="3">
        <v>0.193589174006313</v>
      </c>
      <c r="AB7052" s="3">
        <v>0.218871913612933</v>
      </c>
      <c r="AC7052" s="3">
        <v>-29.2309309108428</v>
      </c>
      <c r="AD7052" s="3">
        <v>0.974149969895382</v>
      </c>
      <c r="AE7052" s="5">
        <v>5</v>
      </c>
      <c r="AF7052" s="3">
        <v>2.06850767710021</v>
      </c>
      <c r="AG7052" s="3">
        <v>59.8034065888154</v>
      </c>
      <c r="AH7052" s="3">
        <v>58.3336486116082</v>
      </c>
      <c r="AI7052" s="3">
        <v>28.2334991032054</v>
      </c>
      <c r="AJ7052" s="3">
        <v>29.6489141499316</v>
      </c>
      <c r="AK7052" s="3"/>
      <c r="AL7052" s="3"/>
      <c r="AM7052" s="3"/>
      <c r="AN7052" s="5" t="s">
        <v>46</v>
      </c>
      <c r="AO7052" s="1"/>
      <c r="AP7052" s="1"/>
      <c r="AQ7052" s="1"/>
    </row>
    <row r="7053" spans="1:43">
      <c r="A7053" s="1" t="s">
        <v>17329</v>
      </c>
      <c r="B7053" s="1" t="s">
        <v>17330</v>
      </c>
      <c r="C7053" s="3">
        <v>5.04657534246575</v>
      </c>
      <c r="D7053" s="4">
        <v>42395</v>
      </c>
      <c r="E7053" s="3">
        <v>18.7742130588</v>
      </c>
      <c r="F7053" s="5" t="s">
        <v>6584</v>
      </c>
      <c r="G7053" s="5">
        <v>1843</v>
      </c>
      <c r="H7053" s="5" t="s">
        <v>93</v>
      </c>
      <c r="I7053" s="3">
        <v>2.77957658779578</v>
      </c>
      <c r="J7053" s="3">
        <v>72.4</v>
      </c>
      <c r="K7053" s="3">
        <v>1.28614206469981</v>
      </c>
      <c r="L7053" s="3">
        <v>59.1179385530228</v>
      </c>
      <c r="M7053" s="3">
        <v>-5.42262559589292</v>
      </c>
      <c r="N7053" s="3">
        <v>97.7544910179641</v>
      </c>
      <c r="O7053" s="3">
        <v>19.4938321654022</v>
      </c>
      <c r="P7053" s="3">
        <v>24.748490945674</v>
      </c>
      <c r="Q7053" s="3">
        <v>37.5625041669445</v>
      </c>
      <c r="R7053" s="3">
        <v>7.84313725490196</v>
      </c>
      <c r="S7053" s="3">
        <v>59.0702335980264</v>
      </c>
      <c r="T7053" s="3">
        <v>32.503970354685</v>
      </c>
      <c r="U7053" s="3">
        <v>157.526210683974</v>
      </c>
      <c r="V7053" s="3">
        <v>17.7740863787375</v>
      </c>
      <c r="W7053" s="3">
        <v>114.837492714006</v>
      </c>
      <c r="X7053" s="3">
        <v>23.1585518102372</v>
      </c>
      <c r="Y7053" s="3">
        <v>203.71604007145</v>
      </c>
      <c r="Z7053" s="3">
        <v>10</v>
      </c>
      <c r="AA7053" s="3">
        <v>0.215960831505717</v>
      </c>
      <c r="AB7053" s="3">
        <v>0.210213324282185</v>
      </c>
      <c r="AC7053" s="3">
        <v>-31.1074588843361</v>
      </c>
      <c r="AD7053" s="3">
        <v>0.931410373638761</v>
      </c>
      <c r="AE7053" s="5">
        <v>5</v>
      </c>
      <c r="AF7053" s="3">
        <v>2.12341684072215</v>
      </c>
      <c r="AG7053" s="3">
        <v>67.9109484779227</v>
      </c>
      <c r="AH7053" s="3">
        <v>60.1209234982969</v>
      </c>
      <c r="AI7053" s="3">
        <v>29.2985889418686</v>
      </c>
      <c r="AJ7053" s="3">
        <v>30.1793255652509</v>
      </c>
      <c r="AK7053" s="3"/>
      <c r="AL7053" s="3"/>
      <c r="AM7053" s="3"/>
      <c r="AN7053" s="5" t="s">
        <v>46</v>
      </c>
      <c r="AO7053" s="1"/>
      <c r="AP7053" s="1"/>
      <c r="AQ7053" s="1"/>
    </row>
    <row r="7054" spans="1:43">
      <c r="A7054" s="1" t="s">
        <v>17331</v>
      </c>
      <c r="B7054" s="1" t="s">
        <v>17332</v>
      </c>
      <c r="C7054" s="3">
        <v>4.6958904109589</v>
      </c>
      <c r="D7054" s="4">
        <v>42523</v>
      </c>
      <c r="E7054" s="3">
        <v>6.5249571047</v>
      </c>
      <c r="F7054" s="5" t="s">
        <v>4518</v>
      </c>
      <c r="G7054" s="5">
        <v>427</v>
      </c>
      <c r="H7054" s="5" t="s">
        <v>93</v>
      </c>
      <c r="I7054" s="3">
        <v>2.97705753823743</v>
      </c>
      <c r="J7054" s="3">
        <v>69.5</v>
      </c>
      <c r="K7054" s="3">
        <v>0.909983049335348</v>
      </c>
      <c r="L7054" s="3">
        <v>71.6551040634291</v>
      </c>
      <c r="M7054" s="3">
        <v>1.65363530151883</v>
      </c>
      <c r="N7054" s="3">
        <v>60.3293413173653</v>
      </c>
      <c r="O7054" s="3">
        <v>5.34750474984685</v>
      </c>
      <c r="P7054" s="3">
        <v>70.8752515090543</v>
      </c>
      <c r="Q7054" s="3">
        <v>7.63630736513676</v>
      </c>
      <c r="R7054" s="3">
        <v>71.8782249742002</v>
      </c>
      <c r="S7054" s="3">
        <v>19.491106998625</v>
      </c>
      <c r="T7054" s="3">
        <v>78.0836421386977</v>
      </c>
      <c r="U7054" s="3">
        <v>26.4281894657508</v>
      </c>
      <c r="V7054" s="3">
        <v>88.4274640088594</v>
      </c>
      <c r="W7054" s="3">
        <v>29.5718502583383</v>
      </c>
      <c r="X7054" s="3">
        <v>83.7702871410737</v>
      </c>
      <c r="Y7054" s="3"/>
      <c r="Z7054" s="3"/>
      <c r="AA7054" s="3">
        <v>0.336201489958935</v>
      </c>
      <c r="AB7054" s="3">
        <v>0.400411653728162</v>
      </c>
      <c r="AC7054" s="3">
        <v>-5.1748878923767</v>
      </c>
      <c r="AD7054" s="3">
        <v>1.73958913271614</v>
      </c>
      <c r="AE7054" s="5">
        <v>4</v>
      </c>
      <c r="AF7054" s="3">
        <v>0.659858633191521</v>
      </c>
      <c r="AG7054" s="3">
        <v>16.7522607852295</v>
      </c>
      <c r="AH7054" s="3">
        <v>12.0148324332844</v>
      </c>
      <c r="AI7054" s="3">
        <v>8.84228575023607</v>
      </c>
      <c r="AJ7054" s="3">
        <v>6.82415016333211</v>
      </c>
      <c r="AK7054" s="3"/>
      <c r="AL7054" s="3"/>
      <c r="AM7054" s="3">
        <v>100</v>
      </c>
      <c r="AN7054" s="5" t="s">
        <v>56</v>
      </c>
      <c r="AO7054" s="1"/>
      <c r="AP7054" s="1"/>
      <c r="AQ7054" s="1"/>
    </row>
    <row r="7055" spans="1:43">
      <c r="A7055" s="1" t="s">
        <v>17333</v>
      </c>
      <c r="B7055" s="1" t="s">
        <v>17334</v>
      </c>
      <c r="C7055" s="3">
        <v>4.63835616438356</v>
      </c>
      <c r="D7055" s="4">
        <v>42544</v>
      </c>
      <c r="E7055" s="3">
        <v>0.7122371528</v>
      </c>
      <c r="F7055" s="5" t="s">
        <v>17335</v>
      </c>
      <c r="G7055" s="5">
        <v>273</v>
      </c>
      <c r="H7055" s="5" t="s">
        <v>93</v>
      </c>
      <c r="I7055" s="3">
        <v>15.2268948956345</v>
      </c>
      <c r="J7055" s="3">
        <v>8.35</v>
      </c>
      <c r="K7055" s="3">
        <v>2.62118885720552</v>
      </c>
      <c r="L7055" s="3">
        <v>33.8949454905847</v>
      </c>
      <c r="M7055" s="3">
        <v>8.90996915556073</v>
      </c>
      <c r="N7055" s="3">
        <v>9.13173652694611</v>
      </c>
      <c r="O7055" s="3">
        <v>25.1688850244131</v>
      </c>
      <c r="P7055" s="3">
        <v>11.0160965794769</v>
      </c>
      <c r="Q7055" s="3">
        <v>20.2621939464045</v>
      </c>
      <c r="R7055" s="3">
        <v>36.171310629515</v>
      </c>
      <c r="S7055" s="3">
        <v>66.2432264368837</v>
      </c>
      <c r="T7055" s="3">
        <v>26.2572789835892</v>
      </c>
      <c r="U7055" s="3">
        <v>74.8808522567984</v>
      </c>
      <c r="V7055" s="3">
        <v>52.0487264673311</v>
      </c>
      <c r="W7055" s="3">
        <v>84.9575014825064</v>
      </c>
      <c r="X7055" s="3">
        <v>38.2646691635456</v>
      </c>
      <c r="Y7055" s="3"/>
      <c r="Z7055" s="3"/>
      <c r="AA7055" s="3">
        <v>0.278719934599816</v>
      </c>
      <c r="AB7055" s="3">
        <v>0.310385526069261</v>
      </c>
      <c r="AC7055" s="3">
        <v>-14.1545281823939</v>
      </c>
      <c r="AD7055" s="3">
        <v>1.60406871868579</v>
      </c>
      <c r="AE7055" s="5">
        <v>2</v>
      </c>
      <c r="AF7055" s="3">
        <v>1.61387239988085</v>
      </c>
      <c r="AG7055" s="3">
        <v>52.0519623259205</v>
      </c>
      <c r="AH7055" s="3">
        <v>29.7107714587481</v>
      </c>
      <c r="AI7055" s="3">
        <v>20.9568971171562</v>
      </c>
      <c r="AJ7055" s="3">
        <v>16.1181795710747</v>
      </c>
      <c r="AK7055" s="3"/>
      <c r="AL7055" s="3"/>
      <c r="AM7055" s="3"/>
      <c r="AN7055" s="5" t="s">
        <v>46</v>
      </c>
      <c r="AO7055" s="1"/>
      <c r="AP7055" s="1"/>
      <c r="AQ7055" s="1"/>
    </row>
    <row r="7056" spans="1:43">
      <c r="A7056" s="1" t="s">
        <v>17336</v>
      </c>
      <c r="B7056" s="1" t="s">
        <v>17337</v>
      </c>
      <c r="C7056" s="3">
        <v>4.27945205479452</v>
      </c>
      <c r="D7056" s="4">
        <v>42675</v>
      </c>
      <c r="E7056" s="3">
        <v>2.3595786037</v>
      </c>
      <c r="F7056" s="5" t="s">
        <v>4518</v>
      </c>
      <c r="G7056" s="5">
        <v>147</v>
      </c>
      <c r="H7056" s="5" t="s">
        <v>198</v>
      </c>
      <c r="I7056" s="3">
        <v>0.255802936996682</v>
      </c>
      <c r="J7056" s="3">
        <v>37.5661375661376</v>
      </c>
      <c r="K7056" s="3">
        <v>0.0472723834735802</v>
      </c>
      <c r="L7056" s="3">
        <v>23.1382978723404</v>
      </c>
      <c r="M7056" s="3">
        <v>0.10405827263269</v>
      </c>
      <c r="N7056" s="3">
        <v>38.9920424403183</v>
      </c>
      <c r="O7056" s="3">
        <v>0.710837421008177</v>
      </c>
      <c r="P7056" s="3">
        <v>39.367816091954</v>
      </c>
      <c r="Q7056" s="3">
        <v>0.533590340883685</v>
      </c>
      <c r="R7056" s="3">
        <v>89.2857142857143</v>
      </c>
      <c r="S7056" s="3">
        <v>0.760808427774786</v>
      </c>
      <c r="T7056" s="3">
        <v>90.6976744186046</v>
      </c>
      <c r="U7056" s="3">
        <v>3.93938282612728</v>
      </c>
      <c r="V7056" s="3">
        <v>93.7007874015748</v>
      </c>
      <c r="W7056" s="3">
        <v>9.5072011827957</v>
      </c>
      <c r="X7056" s="3">
        <v>71.4285714285714</v>
      </c>
      <c r="Y7056" s="3"/>
      <c r="Z7056" s="3"/>
      <c r="AA7056" s="3">
        <v>-0.0405226930739023</v>
      </c>
      <c r="AB7056" s="3">
        <v>0.192371575351233</v>
      </c>
      <c r="AC7056" s="3">
        <v>-3.24890273079997</v>
      </c>
      <c r="AD7056" s="3">
        <v>0.944299898822362</v>
      </c>
      <c r="AE7056" s="5">
        <v>5</v>
      </c>
      <c r="AF7056" s="3">
        <v>0.251791395360479</v>
      </c>
      <c r="AG7056" s="3">
        <v>1.45561359488249</v>
      </c>
      <c r="AH7056" s="3">
        <v>2.03496858098811</v>
      </c>
      <c r="AI7056" s="3">
        <v>3.14486773742384</v>
      </c>
      <c r="AJ7056" s="3">
        <v>2.81134451177956</v>
      </c>
      <c r="AK7056" s="3"/>
      <c r="AL7056" s="3"/>
      <c r="AM7056" s="3"/>
      <c r="AN7056" s="5" t="s">
        <v>46</v>
      </c>
      <c r="AO7056" s="1"/>
      <c r="AP7056" s="1"/>
      <c r="AQ7056" s="1"/>
    </row>
    <row r="7057" spans="1:43">
      <c r="A7057" s="1" t="s">
        <v>17338</v>
      </c>
      <c r="B7057" s="1" t="s">
        <v>17339</v>
      </c>
      <c r="C7057" s="3">
        <v>4.24109589041096</v>
      </c>
      <c r="D7057" s="4">
        <v>42689</v>
      </c>
      <c r="E7057" s="3">
        <v>5.9541208125</v>
      </c>
      <c r="F7057" s="5" t="s">
        <v>2383</v>
      </c>
      <c r="G7057" s="5">
        <v>742</v>
      </c>
      <c r="H7057" s="5" t="s">
        <v>50</v>
      </c>
      <c r="I7057" s="3">
        <v>-0.074689571468588</v>
      </c>
      <c r="J7057" s="3">
        <v>76.6413577489951</v>
      </c>
      <c r="K7057" s="3">
        <v>-0.0373587372746917</v>
      </c>
      <c r="L7057" s="3">
        <v>74.0593182824259</v>
      </c>
      <c r="M7057" s="3">
        <v>-0.344506517690893</v>
      </c>
      <c r="N7057" s="3">
        <v>87.9341050756901</v>
      </c>
      <c r="O7057" s="3">
        <v>-0.0466940605155028</v>
      </c>
      <c r="P7057" s="3">
        <v>89.2645043398812</v>
      </c>
      <c r="Q7057" s="3">
        <v>0.507089867593197</v>
      </c>
      <c r="R7057" s="3">
        <v>85.7073877353935</v>
      </c>
      <c r="S7057" s="3">
        <v>1.83634633682207</v>
      </c>
      <c r="T7057" s="3">
        <v>53.3333333333333</v>
      </c>
      <c r="U7057" s="3">
        <v>7.06468986139538</v>
      </c>
      <c r="V7057" s="3">
        <v>28.7925696594427</v>
      </c>
      <c r="W7057" s="3">
        <v>14.2795007420981</v>
      </c>
      <c r="X7057" s="3">
        <v>40.8845738942826</v>
      </c>
      <c r="Y7057" s="3"/>
      <c r="Z7057" s="3"/>
      <c r="AA7057" s="3">
        <v>0.0339687376644782</v>
      </c>
      <c r="AB7057" s="3">
        <v>0.532557877859165</v>
      </c>
      <c r="AC7057" s="3">
        <v>-1.15671641791045</v>
      </c>
      <c r="AD7057" s="3">
        <v>3.92595496075224</v>
      </c>
      <c r="AE7057" s="5">
        <v>2</v>
      </c>
      <c r="AF7057" s="3">
        <v>0.379486875442032</v>
      </c>
      <c r="AG7057" s="3">
        <v>2.2986384582717</v>
      </c>
      <c r="AH7057" s="3">
        <v>3.56930410171608</v>
      </c>
      <c r="AI7057" s="3">
        <v>4.7002772113204</v>
      </c>
      <c r="AJ7057" s="3">
        <v>4.0962230030543</v>
      </c>
      <c r="AK7057" s="3"/>
      <c r="AL7057" s="3"/>
      <c r="AM7057" s="3"/>
      <c r="AN7057" s="5" t="s">
        <v>51</v>
      </c>
      <c r="AO7057" s="1"/>
      <c r="AP7057" s="1"/>
      <c r="AQ7057" s="1"/>
    </row>
    <row r="7058" spans="1:43">
      <c r="A7058" s="1" t="s">
        <v>17340</v>
      </c>
      <c r="B7058" s="1" t="s">
        <v>17341</v>
      </c>
      <c r="C7058" s="3">
        <v>4.4</v>
      </c>
      <c r="D7058" s="4">
        <v>42631</v>
      </c>
      <c r="E7058" s="3">
        <v>2.6344421661</v>
      </c>
      <c r="F7058" s="5" t="s">
        <v>4732</v>
      </c>
      <c r="G7058" s="5">
        <v>1078</v>
      </c>
      <c r="H7058" s="5" t="s">
        <v>50</v>
      </c>
      <c r="I7058" s="3">
        <v>-0.3718890054353</v>
      </c>
      <c r="J7058" s="3">
        <v>93.7025457793658</v>
      </c>
      <c r="K7058" s="3">
        <v>-0.0478331579450839</v>
      </c>
      <c r="L7058" s="3">
        <v>78.9287295263391</v>
      </c>
      <c r="M7058" s="3">
        <v>-0.352885073915113</v>
      </c>
      <c r="N7058" s="3">
        <v>88.5574354407836</v>
      </c>
      <c r="O7058" s="3">
        <v>1.02494681879713</v>
      </c>
      <c r="P7058" s="3">
        <v>7.76610324349018</v>
      </c>
      <c r="Q7058" s="3">
        <v>1.72329860773051</v>
      </c>
      <c r="R7058" s="3">
        <v>6.80830516658619</v>
      </c>
      <c r="S7058" s="3">
        <v>2.66967776878669</v>
      </c>
      <c r="T7058" s="3">
        <v>19.4350282485876</v>
      </c>
      <c r="U7058" s="3">
        <v>7.403032711829</v>
      </c>
      <c r="V7058" s="3">
        <v>23.5294117647059</v>
      </c>
      <c r="W7058" s="3">
        <v>13.3066454723387</v>
      </c>
      <c r="X7058" s="3">
        <v>55.3398058252427</v>
      </c>
      <c r="Y7058" s="3"/>
      <c r="Z7058" s="3"/>
      <c r="AA7058" s="3">
        <v>0.0601306309525663</v>
      </c>
      <c r="AB7058" s="3">
        <v>0.288981429787695</v>
      </c>
      <c r="AC7058" s="3">
        <v>-3.38276659045027</v>
      </c>
      <c r="AD7058" s="3">
        <v>1.25467158378594</v>
      </c>
      <c r="AE7058" s="5">
        <v>3</v>
      </c>
      <c r="AF7058" s="3">
        <v>0.355337102267385</v>
      </c>
      <c r="AG7058" s="3">
        <v>3.97990295200643</v>
      </c>
      <c r="AH7058" s="3">
        <v>3.59631137721099</v>
      </c>
      <c r="AI7058" s="3">
        <v>4.45099213544824</v>
      </c>
      <c r="AJ7058" s="3">
        <v>3.93721083387097</v>
      </c>
      <c r="AK7058" s="3"/>
      <c r="AL7058" s="3"/>
      <c r="AM7058" s="3"/>
      <c r="AN7058" s="5" t="s">
        <v>46</v>
      </c>
      <c r="AO7058" s="1"/>
      <c r="AP7058" s="1"/>
      <c r="AQ7058" s="1"/>
    </row>
    <row r="7059" spans="1:43">
      <c r="A7059" s="1" t="s">
        <v>17342</v>
      </c>
      <c r="B7059" s="1" t="s">
        <v>17343</v>
      </c>
      <c r="C7059" s="3">
        <v>3.87123287671233</v>
      </c>
      <c r="D7059" s="4">
        <v>42824</v>
      </c>
      <c r="E7059" s="3">
        <v>0.8883218506</v>
      </c>
      <c r="F7059" s="5" t="s">
        <v>2419</v>
      </c>
      <c r="G7059" s="5">
        <v>141</v>
      </c>
      <c r="H7059" s="5" t="s">
        <v>93</v>
      </c>
      <c r="I7059" s="3">
        <v>-2.63454494223724</v>
      </c>
      <c r="J7059" s="3">
        <v>97.8</v>
      </c>
      <c r="K7059" s="3">
        <v>1.34174059681796</v>
      </c>
      <c r="L7059" s="3">
        <v>57.3835480673935</v>
      </c>
      <c r="M7059" s="3">
        <v>-0.086742807575529</v>
      </c>
      <c r="N7059" s="3">
        <v>86.1776447105788</v>
      </c>
      <c r="O7059" s="3">
        <v>-7.38407933529884</v>
      </c>
      <c r="P7059" s="3">
        <v>99.5472837022133</v>
      </c>
      <c r="Q7059" s="3">
        <v>-10.2991758063469</v>
      </c>
      <c r="R7059" s="3">
        <v>98.8648090815274</v>
      </c>
      <c r="S7059" s="3">
        <v>16.0732280819617</v>
      </c>
      <c r="T7059" s="3">
        <v>84.5950238221281</v>
      </c>
      <c r="U7059" s="3">
        <v>32.6487523992323</v>
      </c>
      <c r="V7059" s="3">
        <v>81.063122923588</v>
      </c>
      <c r="W7059" s="3">
        <v>25.3696145124717</v>
      </c>
      <c r="X7059" s="3">
        <v>88.3270911360799</v>
      </c>
      <c r="Y7059" s="3"/>
      <c r="Z7059" s="3"/>
      <c r="AA7059" s="3">
        <v>0.099445957753039</v>
      </c>
      <c r="AB7059" s="3">
        <v>0.0742726508973991</v>
      </c>
      <c r="AC7059" s="3">
        <v>-31.1666398843002</v>
      </c>
      <c r="AD7059" s="3">
        <v>0.250684384054715</v>
      </c>
      <c r="AE7059" s="5">
        <v>3</v>
      </c>
      <c r="AF7059" s="3">
        <v>0.532250788687767</v>
      </c>
      <c r="AG7059" s="3">
        <v>6.2177320283848</v>
      </c>
      <c r="AH7059" s="3">
        <v>21.8482012953173</v>
      </c>
      <c r="AI7059" s="3">
        <v>11.2993608255471</v>
      </c>
      <c r="AJ7059" s="3"/>
      <c r="AK7059" s="3"/>
      <c r="AL7059" s="3"/>
      <c r="AM7059" s="3"/>
      <c r="AN7059" s="5" t="s">
        <v>46</v>
      </c>
      <c r="AO7059" s="1"/>
      <c r="AP7059" s="1"/>
      <c r="AQ7059" s="1"/>
    </row>
    <row r="7060" spans="1:43">
      <c r="A7060" s="1" t="s">
        <v>17344</v>
      </c>
      <c r="B7060" s="1" t="s">
        <v>17345</v>
      </c>
      <c r="C7060" s="3">
        <v>4.38904109589041</v>
      </c>
      <c r="D7060" s="4">
        <v>42635</v>
      </c>
      <c r="E7060" s="3">
        <v>29.2300669659</v>
      </c>
      <c r="F7060" s="5" t="s">
        <v>17346</v>
      </c>
      <c r="G7060" s="5">
        <v>1603</v>
      </c>
      <c r="H7060" s="5" t="s">
        <v>50</v>
      </c>
      <c r="I7060" s="3">
        <v>0.213101084035943</v>
      </c>
      <c r="J7060" s="3">
        <v>33.8990620812863</v>
      </c>
      <c r="K7060" s="3">
        <v>0.0184945441094872</v>
      </c>
      <c r="L7060" s="3">
        <v>36.4320495794599</v>
      </c>
      <c r="M7060" s="3">
        <v>0.0277443817626923</v>
      </c>
      <c r="N7060" s="3">
        <v>31.2555654496883</v>
      </c>
      <c r="O7060" s="3">
        <v>0.754541220307404</v>
      </c>
      <c r="P7060" s="3">
        <v>38.2366377341252</v>
      </c>
      <c r="Q7060" s="3">
        <v>1.25444673282155</v>
      </c>
      <c r="R7060" s="3">
        <v>32.399806856591</v>
      </c>
      <c r="S7060" s="3">
        <v>2.01848707790981</v>
      </c>
      <c r="T7060" s="3">
        <v>43.2203389830509</v>
      </c>
      <c r="U7060" s="3">
        <v>5.96649358283531</v>
      </c>
      <c r="V7060" s="3">
        <v>56.5015479876161</v>
      </c>
      <c r="W7060" s="3">
        <v>11.4667992440392</v>
      </c>
      <c r="X7060" s="3">
        <v>75.0809061488673</v>
      </c>
      <c r="Y7060" s="3"/>
      <c r="Z7060" s="3"/>
      <c r="AA7060" s="3">
        <v>0.0828131323258205</v>
      </c>
      <c r="AB7060" s="3">
        <v>0.718657590041531</v>
      </c>
      <c r="AC7060" s="3">
        <v>-0.957516036069548</v>
      </c>
      <c r="AD7060" s="3">
        <v>3.84116769605998</v>
      </c>
      <c r="AE7060" s="5">
        <v>3</v>
      </c>
      <c r="AF7060" s="3">
        <v>0.302369361870057</v>
      </c>
      <c r="AG7060" s="3">
        <v>2.38672828715192</v>
      </c>
      <c r="AH7060" s="3">
        <v>3.07083854649284</v>
      </c>
      <c r="AI7060" s="3">
        <v>3.81779054873879</v>
      </c>
      <c r="AJ7060" s="3">
        <v>3.69331783889526</v>
      </c>
      <c r="AK7060" s="3"/>
      <c r="AL7060" s="3"/>
      <c r="AM7060" s="3">
        <v>1</v>
      </c>
      <c r="AN7060" s="5" t="s">
        <v>56</v>
      </c>
      <c r="AO7060" s="1"/>
      <c r="AP7060" s="1"/>
      <c r="AQ7060" s="1"/>
    </row>
    <row r="7061" spans="1:43">
      <c r="A7061" s="1" t="s">
        <v>17347</v>
      </c>
      <c r="B7061" s="1" t="s">
        <v>17348</v>
      </c>
      <c r="C7061" s="3">
        <v>4.43013698630137</v>
      </c>
      <c r="D7061" s="4">
        <v>42620</v>
      </c>
      <c r="E7061" s="3">
        <v>5.248281739</v>
      </c>
      <c r="F7061" s="5" t="s">
        <v>17349</v>
      </c>
      <c r="G7061" s="5">
        <v>1133</v>
      </c>
      <c r="H7061" s="5" t="s">
        <v>93</v>
      </c>
      <c r="I7061" s="3">
        <v>4.2602633617351</v>
      </c>
      <c r="J7061" s="3">
        <v>56.8</v>
      </c>
      <c r="K7061" s="3">
        <v>1.27915726109857</v>
      </c>
      <c r="L7061" s="3">
        <v>59.2666005946482</v>
      </c>
      <c r="M7061" s="3">
        <v>2.59146341463415</v>
      </c>
      <c r="N7061" s="3">
        <v>47.1057884231537</v>
      </c>
      <c r="O7061" s="3">
        <v>6.91024622716443</v>
      </c>
      <c r="P7061" s="3">
        <v>60.7645875251509</v>
      </c>
      <c r="Q7061" s="3">
        <v>10.6907894736842</v>
      </c>
      <c r="R7061" s="3">
        <v>57.5851393188854</v>
      </c>
      <c r="S7061" s="3">
        <v>21.2612612612613</v>
      </c>
      <c r="T7061" s="3">
        <v>74.9602964531498</v>
      </c>
      <c r="U7061" s="3">
        <v>36.4684031366027</v>
      </c>
      <c r="V7061" s="3">
        <v>76.5227021040974</v>
      </c>
      <c r="W7061" s="3">
        <v>42.9900405386715</v>
      </c>
      <c r="X7061" s="3">
        <v>65.792759051186</v>
      </c>
      <c r="Y7061" s="3"/>
      <c r="Z7061" s="3"/>
      <c r="AA7061" s="3">
        <v>0.435607495828638</v>
      </c>
      <c r="AB7061" s="3">
        <v>0.666718282645275</v>
      </c>
      <c r="AC7061" s="3">
        <v>-3.43007915567282</v>
      </c>
      <c r="AD7061" s="3">
        <v>3.68365280036971</v>
      </c>
      <c r="AE7061" s="5">
        <v>1</v>
      </c>
      <c r="AF7061" s="3">
        <v>0.938144743699986</v>
      </c>
      <c r="AG7061" s="3">
        <v>18.4969768216834</v>
      </c>
      <c r="AH7061" s="3">
        <v>16.8471602511245</v>
      </c>
      <c r="AI7061" s="3">
        <v>12.9240142353971</v>
      </c>
      <c r="AJ7061" s="3">
        <v>11.6376897060863</v>
      </c>
      <c r="AK7061" s="3"/>
      <c r="AL7061" s="3"/>
      <c r="AM7061" s="3">
        <v>10</v>
      </c>
      <c r="AN7061" s="5" t="s">
        <v>56</v>
      </c>
      <c r="AO7061" s="1"/>
      <c r="AP7061" s="1"/>
      <c r="AQ7061" s="1"/>
    </row>
    <row r="7062" spans="1:43">
      <c r="A7062" s="1" t="s">
        <v>17350</v>
      </c>
      <c r="B7062" s="1" t="s">
        <v>17351</v>
      </c>
      <c r="C7062" s="3">
        <v>4.38904109589041</v>
      </c>
      <c r="D7062" s="4">
        <v>42635</v>
      </c>
      <c r="E7062" s="3">
        <v>5.5009385642</v>
      </c>
      <c r="F7062" s="5" t="s">
        <v>6830</v>
      </c>
      <c r="G7062" s="5">
        <v>1597</v>
      </c>
      <c r="H7062" s="5" t="s">
        <v>93</v>
      </c>
      <c r="I7062" s="3">
        <v>13.3673416271928</v>
      </c>
      <c r="J7062" s="3">
        <v>14.85</v>
      </c>
      <c r="K7062" s="3">
        <v>4.18580176042864</v>
      </c>
      <c r="L7062" s="3">
        <v>10.9514370664024</v>
      </c>
      <c r="M7062" s="3">
        <v>7.07999410000492</v>
      </c>
      <c r="N7062" s="3">
        <v>16.2674650698603</v>
      </c>
      <c r="O7062" s="3">
        <v>20.5390746070401</v>
      </c>
      <c r="P7062" s="3">
        <v>22.4346076458752</v>
      </c>
      <c r="Q7062" s="3">
        <v>29.3212992102607</v>
      </c>
      <c r="R7062" s="3">
        <v>19.2982456140351</v>
      </c>
      <c r="S7062" s="3">
        <v>69.922758835921</v>
      </c>
      <c r="T7062" s="3">
        <v>22.4986765484383</v>
      </c>
      <c r="U7062" s="3">
        <v>129.83326298016</v>
      </c>
      <c r="V7062" s="3">
        <v>28.4053156146179</v>
      </c>
      <c r="W7062" s="3">
        <v>113.876067956398</v>
      </c>
      <c r="X7062" s="3">
        <v>23.6579275905119</v>
      </c>
      <c r="Y7062" s="3"/>
      <c r="Z7062" s="3"/>
      <c r="AA7062" s="3">
        <v>0.33559662207229</v>
      </c>
      <c r="AB7062" s="3">
        <v>0.289190047403412</v>
      </c>
      <c r="AC7062" s="3">
        <v>-22.2684515195369</v>
      </c>
      <c r="AD7062" s="3">
        <v>1.29247791924874</v>
      </c>
      <c r="AE7062" s="5">
        <v>3</v>
      </c>
      <c r="AF7062" s="3">
        <v>1.94526804914486</v>
      </c>
      <c r="AG7062" s="3">
        <v>56.931438558512</v>
      </c>
      <c r="AH7062" s="3">
        <v>55.5152397633498</v>
      </c>
      <c r="AI7062" s="3">
        <v>27.2781626480229</v>
      </c>
      <c r="AJ7062" s="3">
        <v>22.0947680042523</v>
      </c>
      <c r="AK7062" s="3"/>
      <c r="AL7062" s="3"/>
      <c r="AM7062" s="3">
        <v>1</v>
      </c>
      <c r="AN7062" s="5" t="s">
        <v>56</v>
      </c>
      <c r="AO7062" s="1"/>
      <c r="AP7062" s="1"/>
      <c r="AQ7062" s="1"/>
    </row>
    <row r="7063" spans="1:43">
      <c r="A7063" s="1" t="s">
        <v>17352</v>
      </c>
      <c r="B7063" s="1" t="s">
        <v>17353</v>
      </c>
      <c r="C7063" s="3">
        <v>4.36986301369863</v>
      </c>
      <c r="D7063" s="4">
        <v>42642</v>
      </c>
      <c r="E7063" s="3">
        <v>0.0018548465</v>
      </c>
      <c r="F7063" s="5" t="s">
        <v>8196</v>
      </c>
      <c r="G7063" s="5">
        <v>220</v>
      </c>
      <c r="H7063" s="5" t="s">
        <v>50</v>
      </c>
      <c r="I7063" s="3">
        <v>0.110176282051284</v>
      </c>
      <c r="J7063" s="3">
        <v>52.0321572130415</v>
      </c>
      <c r="K7063" s="3">
        <v>0</v>
      </c>
      <c r="L7063" s="3">
        <v>43.3820274457725</v>
      </c>
      <c r="M7063" s="3">
        <v>0.0300240192153815</v>
      </c>
      <c r="N7063" s="3">
        <v>29.8753339269813</v>
      </c>
      <c r="O7063" s="3">
        <v>0.512872083668549</v>
      </c>
      <c r="P7063" s="3">
        <v>66.4687071722248</v>
      </c>
      <c r="Q7063" s="3">
        <v>0.715437323659821</v>
      </c>
      <c r="R7063" s="3">
        <v>80.3959439884114</v>
      </c>
      <c r="S7063" s="3">
        <v>0.76620627079343</v>
      </c>
      <c r="T7063" s="3">
        <v>86.6101694915254</v>
      </c>
      <c r="U7063" s="3">
        <v>2.99876339653751</v>
      </c>
      <c r="V7063" s="3">
        <v>94.5046439628483</v>
      </c>
      <c r="W7063" s="3">
        <v>-18.2546822605709</v>
      </c>
      <c r="X7063" s="3">
        <v>100</v>
      </c>
      <c r="Y7063" s="3"/>
      <c r="Z7063" s="3"/>
      <c r="AA7063" s="3">
        <v>-0.151728190046081</v>
      </c>
      <c r="AB7063" s="3">
        <v>-0.415253431794142</v>
      </c>
      <c r="AC7063" s="3">
        <v>-22.4905845750778</v>
      </c>
      <c r="AD7063" s="3">
        <v>-0.288411032979216</v>
      </c>
      <c r="AE7063" s="5">
        <v>9</v>
      </c>
      <c r="AF7063" s="3">
        <v>-0.540997819110675</v>
      </c>
      <c r="AG7063" s="3">
        <v>1.29578952246305</v>
      </c>
      <c r="AH7063" s="3">
        <v>1.58600852542257</v>
      </c>
      <c r="AI7063" s="3">
        <v>-7.05406203573139</v>
      </c>
      <c r="AJ7063" s="3">
        <v>-5.28401145523658</v>
      </c>
      <c r="AK7063" s="3"/>
      <c r="AL7063" s="3"/>
      <c r="AM7063" s="3">
        <v>1</v>
      </c>
      <c r="AN7063" s="5" t="s">
        <v>56</v>
      </c>
      <c r="AO7063" s="1"/>
      <c r="AP7063" s="1"/>
      <c r="AQ7063" s="1"/>
    </row>
    <row r="7064" spans="1:43">
      <c r="A7064" s="1" t="s">
        <v>17354</v>
      </c>
      <c r="B7064" s="1" t="s">
        <v>17355</v>
      </c>
      <c r="C7064" s="3">
        <v>3.98630136986301</v>
      </c>
      <c r="D7064" s="4">
        <v>42782</v>
      </c>
      <c r="E7064" s="3">
        <v>34.8339882674</v>
      </c>
      <c r="F7064" s="5" t="s">
        <v>7682</v>
      </c>
      <c r="G7064" s="5">
        <v>1456</v>
      </c>
      <c r="H7064" s="5" t="s">
        <v>50</v>
      </c>
      <c r="I7064" s="3">
        <v>0.267133382461331</v>
      </c>
      <c r="J7064" s="3">
        <v>25.1898168825368</v>
      </c>
      <c r="K7064" s="3">
        <v>0.00918779860345592</v>
      </c>
      <c r="L7064" s="3">
        <v>42.5852146967685</v>
      </c>
      <c r="M7064" s="3">
        <v>0.0827510114012622</v>
      </c>
      <c r="N7064" s="3">
        <v>22.9741763134461</v>
      </c>
      <c r="O7064" s="3">
        <v>0.768376226624692</v>
      </c>
      <c r="P7064" s="3">
        <v>36.0438556418456</v>
      </c>
      <c r="Q7064" s="3">
        <v>1.27465574990697</v>
      </c>
      <c r="R7064" s="3">
        <v>29.7923708353452</v>
      </c>
      <c r="S7064" s="3">
        <v>2.10111621799081</v>
      </c>
      <c r="T7064" s="3">
        <v>39.774011299435</v>
      </c>
      <c r="U7064" s="3">
        <v>5.8440295604823</v>
      </c>
      <c r="V7064" s="3">
        <v>60.061919504644</v>
      </c>
      <c r="W7064" s="3">
        <v>11.3939966001357</v>
      </c>
      <c r="X7064" s="3">
        <v>75.8360302049622</v>
      </c>
      <c r="Y7064" s="3"/>
      <c r="Z7064" s="3"/>
      <c r="AA7064" s="3">
        <v>0.0894179231508294</v>
      </c>
      <c r="AB7064" s="3">
        <v>0.670309133615465</v>
      </c>
      <c r="AC7064" s="3">
        <v>-0.98872666789873</v>
      </c>
      <c r="AD7064" s="3">
        <v>3.697122965427</v>
      </c>
      <c r="AE7064" s="5">
        <v>3</v>
      </c>
      <c r="AF7064" s="3">
        <v>0.301073817584897</v>
      </c>
      <c r="AG7064" s="3">
        <v>2.4793865613286</v>
      </c>
      <c r="AH7064" s="3">
        <v>3.00119184077297</v>
      </c>
      <c r="AI7064" s="3">
        <v>3.78873220376155</v>
      </c>
      <c r="AJ7064" s="3"/>
      <c r="AK7064" s="3"/>
      <c r="AL7064" s="3"/>
      <c r="AM7064" s="3"/>
      <c r="AN7064" s="5" t="s">
        <v>46</v>
      </c>
      <c r="AO7064" s="1"/>
      <c r="AP7064" s="1"/>
      <c r="AQ7064" s="1"/>
    </row>
    <row r="7065" spans="1:43">
      <c r="A7065" s="1" t="s">
        <v>17356</v>
      </c>
      <c r="B7065" s="1" t="s">
        <v>17357</v>
      </c>
      <c r="C7065" s="3">
        <v>3.92602739726027</v>
      </c>
      <c r="D7065" s="4">
        <v>42804</v>
      </c>
      <c r="E7065" s="3">
        <v>7.4211144459</v>
      </c>
      <c r="F7065" s="5" t="s">
        <v>17358</v>
      </c>
      <c r="G7065" s="5">
        <v>1434</v>
      </c>
      <c r="H7065" s="5" t="s">
        <v>93</v>
      </c>
      <c r="I7065" s="3">
        <v>3.9727582292849</v>
      </c>
      <c r="J7065" s="3">
        <v>59.05</v>
      </c>
      <c r="K7065" s="3">
        <v>1.10375275938189</v>
      </c>
      <c r="L7065" s="3">
        <v>65.5104063429138</v>
      </c>
      <c r="M7065" s="3">
        <v>2.13443771901878</v>
      </c>
      <c r="N7065" s="3">
        <v>52.7944111776447</v>
      </c>
      <c r="O7065" s="3">
        <v>5.76494845360825</v>
      </c>
      <c r="P7065" s="3">
        <v>67.5050301810865</v>
      </c>
      <c r="Q7065" s="3">
        <v>9.01980787214147</v>
      </c>
      <c r="R7065" s="3">
        <v>64.0350877192982</v>
      </c>
      <c r="S7065" s="3">
        <v>19.2375639237564</v>
      </c>
      <c r="T7065" s="3">
        <v>78.507146638433</v>
      </c>
      <c r="U7065" s="3">
        <v>32.3732503368373</v>
      </c>
      <c r="V7065" s="3">
        <v>81.2292358803987</v>
      </c>
      <c r="W7065" s="3">
        <v>39.6977390241694</v>
      </c>
      <c r="X7065" s="3">
        <v>69.2883895131086</v>
      </c>
      <c r="Y7065" s="3"/>
      <c r="Z7065" s="3"/>
      <c r="AA7065" s="3">
        <v>0.484178278424787</v>
      </c>
      <c r="AB7065" s="3">
        <v>0.801580129967567</v>
      </c>
      <c r="AC7065" s="3">
        <v>-3.12471778199223</v>
      </c>
      <c r="AD7065" s="3">
        <v>3.76533788999833</v>
      </c>
      <c r="AE7065" s="5">
        <v>4</v>
      </c>
      <c r="AF7065" s="3">
        <v>0.85158079230728</v>
      </c>
      <c r="AG7065" s="3">
        <v>16.6923878030311</v>
      </c>
      <c r="AH7065" s="3">
        <v>14.0965670969344</v>
      </c>
      <c r="AI7065" s="3">
        <v>10.9563610812377</v>
      </c>
      <c r="AJ7065" s="3"/>
      <c r="AK7065" s="3"/>
      <c r="AL7065" s="3"/>
      <c r="AM7065" s="3">
        <v>10</v>
      </c>
      <c r="AN7065" s="5" t="s">
        <v>56</v>
      </c>
      <c r="AO7065" s="1"/>
      <c r="AP7065" s="1"/>
      <c r="AQ7065" s="1"/>
    </row>
    <row r="7066" spans="1:43">
      <c r="A7066" s="1" t="s">
        <v>17359</v>
      </c>
      <c r="B7066" s="1" t="s">
        <v>17360</v>
      </c>
      <c r="C7066" s="3">
        <v>14.8602739726027</v>
      </c>
      <c r="D7066" s="4">
        <v>38813</v>
      </c>
      <c r="E7066" s="3">
        <v>18.4976075276</v>
      </c>
      <c r="F7066" s="5" t="s">
        <v>14090</v>
      </c>
      <c r="G7066" s="5">
        <v>1996</v>
      </c>
      <c r="H7066" s="5" t="s">
        <v>60</v>
      </c>
      <c r="I7066" s="3">
        <v>7.68963262428784</v>
      </c>
      <c r="J7066" s="3">
        <v>45.1388888888889</v>
      </c>
      <c r="K7066" s="3">
        <v>3.05753952331272</v>
      </c>
      <c r="L7066" s="3">
        <v>38.4467881112176</v>
      </c>
      <c r="M7066" s="3">
        <v>2.81068502508333</v>
      </c>
      <c r="N7066" s="3">
        <v>46.0929772502473</v>
      </c>
      <c r="O7066" s="3">
        <v>11.9988533071276</v>
      </c>
      <c r="P7066" s="3">
        <v>45.7403651115619</v>
      </c>
      <c r="Q7066" s="3">
        <v>16.981909592741</v>
      </c>
      <c r="R7066" s="3">
        <v>42.303664921466</v>
      </c>
      <c r="S7066" s="3">
        <v>45.0511257798083</v>
      </c>
      <c r="T7066" s="3">
        <v>42.2705314009662</v>
      </c>
      <c r="U7066" s="3">
        <v>76.0063960036469</v>
      </c>
      <c r="V7066" s="3">
        <v>46.0101867572156</v>
      </c>
      <c r="W7066" s="3">
        <v>50.235246724196</v>
      </c>
      <c r="X7066" s="3">
        <v>47.7272727272727</v>
      </c>
      <c r="Y7066" s="3">
        <v>93.1501122555258</v>
      </c>
      <c r="Z7066" s="3">
        <v>39.8058252427184</v>
      </c>
      <c r="AA7066" s="3">
        <v>0.243250937221756</v>
      </c>
      <c r="AB7066" s="3">
        <v>0.140480416169914</v>
      </c>
      <c r="AC7066" s="3">
        <v>-26.1694058154235</v>
      </c>
      <c r="AD7066" s="3">
        <v>0.55419325721762</v>
      </c>
      <c r="AE7066" s="5">
        <v>3</v>
      </c>
      <c r="AF7066" s="3">
        <v>1.03356368939834</v>
      </c>
      <c r="AG7066" s="3">
        <v>33.5045873783685</v>
      </c>
      <c r="AH7066" s="3">
        <v>35.4140899555599</v>
      </c>
      <c r="AI7066" s="3">
        <v>13.4519212382283</v>
      </c>
      <c r="AJ7066" s="3">
        <v>15.0653987618327</v>
      </c>
      <c r="AK7066" s="3">
        <v>10.8712863981483</v>
      </c>
      <c r="AL7066" s="3">
        <v>13.353954302563</v>
      </c>
      <c r="AM7066" s="3"/>
      <c r="AN7066" s="5" t="s">
        <v>46</v>
      </c>
      <c r="AO7066" s="1"/>
      <c r="AP7066" s="1"/>
      <c r="AQ7066" s="1"/>
    </row>
    <row r="7067" spans="1:43">
      <c r="A7067" s="1" t="s">
        <v>17361</v>
      </c>
      <c r="B7067" s="1" t="s">
        <v>17362</v>
      </c>
      <c r="C7067" s="3">
        <v>4.77534246575342</v>
      </c>
      <c r="D7067" s="4">
        <v>42494</v>
      </c>
      <c r="E7067" s="3">
        <v>0.2217820613</v>
      </c>
      <c r="F7067" s="5" t="s">
        <v>6214</v>
      </c>
      <c r="G7067" s="5">
        <v>1396</v>
      </c>
      <c r="H7067" s="5" t="s">
        <v>50</v>
      </c>
      <c r="I7067" s="3">
        <v>0.0937207122774297</v>
      </c>
      <c r="J7067" s="3">
        <v>55.5158552925413</v>
      </c>
      <c r="K7067" s="3">
        <v>0</v>
      </c>
      <c r="L7067" s="3">
        <v>43.3820274457725</v>
      </c>
      <c r="M7067" s="3">
        <v>-0.0935453695041867</v>
      </c>
      <c r="N7067" s="3">
        <v>53.7845057880677</v>
      </c>
      <c r="O7067" s="3">
        <v>0.470366886171237</v>
      </c>
      <c r="P7067" s="3">
        <v>69.8035632709</v>
      </c>
      <c r="Q7067" s="3">
        <v>0.659754948162128</v>
      </c>
      <c r="R7067" s="3">
        <v>81.989377112506</v>
      </c>
      <c r="S7067" s="3">
        <v>2.1936903350819</v>
      </c>
      <c r="T7067" s="3">
        <v>35.0847457627119</v>
      </c>
      <c r="U7067" s="3">
        <v>5.89682583653922</v>
      </c>
      <c r="V7067" s="3">
        <v>58.5139318885449</v>
      </c>
      <c r="W7067" s="3">
        <v>9.70032374590655</v>
      </c>
      <c r="X7067" s="3">
        <v>87.8101402373247</v>
      </c>
      <c r="Y7067" s="3"/>
      <c r="Z7067" s="3"/>
      <c r="AA7067" s="3">
        <v>0.0788044950864138</v>
      </c>
      <c r="AB7067" s="3">
        <v>0.21179493612592</v>
      </c>
      <c r="AC7067" s="3">
        <v>-1.65030781434506</v>
      </c>
      <c r="AD7067" s="3">
        <v>1.89563505960547</v>
      </c>
      <c r="AE7067" s="5">
        <v>3</v>
      </c>
      <c r="AF7067" s="3">
        <v>0.260469199489393</v>
      </c>
      <c r="AG7067" s="3">
        <v>2.57328814861109</v>
      </c>
      <c r="AH7067" s="3">
        <v>3.17017775632888</v>
      </c>
      <c r="AI7067" s="3">
        <v>3.29236436680458</v>
      </c>
      <c r="AJ7067" s="3">
        <v>3.07672288835819</v>
      </c>
      <c r="AK7067" s="3"/>
      <c r="AL7067" s="3"/>
      <c r="AM7067" s="3"/>
      <c r="AN7067" s="5" t="s">
        <v>51</v>
      </c>
      <c r="AO7067" s="1"/>
      <c r="AP7067" s="1"/>
      <c r="AQ7067" s="1"/>
    </row>
    <row r="7068" spans="1:43">
      <c r="A7068" s="1" t="s">
        <v>17363</v>
      </c>
      <c r="B7068" s="1" t="s">
        <v>17364</v>
      </c>
      <c r="C7068" s="3">
        <v>4.55890410958904</v>
      </c>
      <c r="D7068" s="4">
        <v>42573</v>
      </c>
      <c r="E7068" s="3">
        <v>89.314450971</v>
      </c>
      <c r="F7068" s="5" t="s">
        <v>6703</v>
      </c>
      <c r="G7068" s="5">
        <v>1344</v>
      </c>
      <c r="H7068" s="5" t="s">
        <v>50</v>
      </c>
      <c r="I7068" s="3">
        <v>0.352975781939411</v>
      </c>
      <c r="J7068" s="3">
        <v>11.0317105850826</v>
      </c>
      <c r="K7068" s="3">
        <v>-0.0390663150698178</v>
      </c>
      <c r="L7068" s="3">
        <v>75.3873395307658</v>
      </c>
      <c r="M7068" s="3">
        <v>0.0880109524741004</v>
      </c>
      <c r="N7068" s="3">
        <v>22.3063223508459</v>
      </c>
      <c r="O7068" s="3">
        <v>0.471303484904323</v>
      </c>
      <c r="P7068" s="3">
        <v>69.7121973503883</v>
      </c>
      <c r="Q7068" s="3">
        <v>1.3259313847625</v>
      </c>
      <c r="R7068" s="3">
        <v>24.2877836793819</v>
      </c>
      <c r="S7068" s="3">
        <v>3.1156725191293</v>
      </c>
      <c r="T7068" s="3">
        <v>10.6779661016949</v>
      </c>
      <c r="U7068" s="3">
        <v>9.16520317602542</v>
      </c>
      <c r="V7068" s="3">
        <v>9.8297213622291</v>
      </c>
      <c r="W7068" s="3">
        <v>17.9159445230897</v>
      </c>
      <c r="X7068" s="3">
        <v>11.4347357065804</v>
      </c>
      <c r="Y7068" s="3"/>
      <c r="Z7068" s="3"/>
      <c r="AA7068" s="3">
        <v>0.145219706313765</v>
      </c>
      <c r="AB7068" s="3">
        <v>0.782342257691795</v>
      </c>
      <c r="AC7068" s="3">
        <v>-1.50525933986216</v>
      </c>
      <c r="AD7068" s="3">
        <v>3.74453939809967</v>
      </c>
      <c r="AE7068" s="5">
        <v>2</v>
      </c>
      <c r="AF7068" s="3">
        <v>0.459527078537094</v>
      </c>
      <c r="AG7068" s="3">
        <v>4.01981750377478</v>
      </c>
      <c r="AH7068" s="3">
        <v>4.6931776479245</v>
      </c>
      <c r="AI7068" s="3">
        <v>5.75188448337907</v>
      </c>
      <c r="AJ7068" s="3">
        <v>5.12473460629383</v>
      </c>
      <c r="AK7068" s="3"/>
      <c r="AL7068" s="3"/>
      <c r="AM7068" s="3"/>
      <c r="AN7068" s="5" t="s">
        <v>51</v>
      </c>
      <c r="AO7068" s="1"/>
      <c r="AP7068" s="1"/>
      <c r="AQ7068" s="1"/>
    </row>
    <row r="7069" spans="1:43">
      <c r="A7069" s="1" t="s">
        <v>17365</v>
      </c>
      <c r="B7069" s="1" t="s">
        <v>17366</v>
      </c>
      <c r="C7069" s="3">
        <v>4.58904109589041</v>
      </c>
      <c r="D7069" s="4">
        <v>42562</v>
      </c>
      <c r="E7069" s="3">
        <v>3.3233670886</v>
      </c>
      <c r="F7069" s="5" t="s">
        <v>6703</v>
      </c>
      <c r="G7069" s="5">
        <v>1368</v>
      </c>
      <c r="H7069" s="5" t="s">
        <v>50</v>
      </c>
      <c r="I7069" s="3">
        <v>0.296735905044516</v>
      </c>
      <c r="J7069" s="3">
        <v>19.2943278249218</v>
      </c>
      <c r="K7069" s="3">
        <v>0.0987166831194552</v>
      </c>
      <c r="L7069" s="3">
        <v>3.05444887118194</v>
      </c>
      <c r="M7069" s="3">
        <v>0</v>
      </c>
      <c r="N7069" s="3">
        <v>34.1495992876224</v>
      </c>
      <c r="O7069" s="3">
        <v>0.790489222007284</v>
      </c>
      <c r="P7069" s="3">
        <v>31.7953403380539</v>
      </c>
      <c r="Q7069" s="3">
        <v>1.36643487470447</v>
      </c>
      <c r="R7069" s="3">
        <v>20.9077740222115</v>
      </c>
      <c r="S7069" s="3">
        <v>2.04674651815888</v>
      </c>
      <c r="T7069" s="3">
        <v>41.9774011299435</v>
      </c>
      <c r="U7069" s="3">
        <v>6.59331247827441</v>
      </c>
      <c r="V7069" s="3">
        <v>39.7832817337461</v>
      </c>
      <c r="W7069" s="3">
        <v>15.3087993542665</v>
      </c>
      <c r="X7069" s="3">
        <v>27.1844660194175</v>
      </c>
      <c r="Y7069" s="3"/>
      <c r="Z7069" s="3"/>
      <c r="AA7069" s="3">
        <v>0.0397364977087247</v>
      </c>
      <c r="AB7069" s="3">
        <v>0.448768411394686</v>
      </c>
      <c r="AC7069" s="3">
        <v>-2.1495327102804</v>
      </c>
      <c r="AD7069" s="3">
        <v>2.25796518369912</v>
      </c>
      <c r="AE7069" s="5">
        <v>4</v>
      </c>
      <c r="AF7069" s="3">
        <v>0.397964278345447</v>
      </c>
      <c r="AG7069" s="3">
        <v>2.6563645228066</v>
      </c>
      <c r="AH7069" s="3">
        <v>3.75566399271943</v>
      </c>
      <c r="AI7069" s="3">
        <v>5.00246811762259</v>
      </c>
      <c r="AJ7069" s="3">
        <v>4.34677355475996</v>
      </c>
      <c r="AK7069" s="3"/>
      <c r="AL7069" s="3"/>
      <c r="AM7069" s="3"/>
      <c r="AN7069" s="5" t="s">
        <v>51</v>
      </c>
      <c r="AO7069" s="1"/>
      <c r="AP7069" s="1"/>
      <c r="AQ7069" s="1"/>
    </row>
    <row r="7070" spans="1:43">
      <c r="A7070" s="1" t="s">
        <v>17367</v>
      </c>
      <c r="B7070" s="1" t="s">
        <v>17368</v>
      </c>
      <c r="C7070" s="3">
        <v>4.23561643835616</v>
      </c>
      <c r="D7070" s="4">
        <v>42691</v>
      </c>
      <c r="E7070" s="3">
        <v>0.8338248587</v>
      </c>
      <c r="F7070" s="5" t="s">
        <v>6703</v>
      </c>
      <c r="G7070" s="5">
        <v>1368</v>
      </c>
      <c r="H7070" s="5" t="s">
        <v>50</v>
      </c>
      <c r="I7070" s="3">
        <v>0.215436493068553</v>
      </c>
      <c r="J7070" s="3">
        <v>33.5864225100491</v>
      </c>
      <c r="K7070" s="3">
        <v>0.018696830887154</v>
      </c>
      <c r="L7070" s="3">
        <v>35.9008410801239</v>
      </c>
      <c r="M7070" s="3">
        <v>-0.0933794005042357</v>
      </c>
      <c r="N7070" s="3">
        <v>53.6954585930543</v>
      </c>
      <c r="O7070" s="3">
        <v>0.412951665884568</v>
      </c>
      <c r="P7070" s="3">
        <v>72.8643216080402</v>
      </c>
      <c r="Q7070" s="3">
        <v>0.686994165255038</v>
      </c>
      <c r="R7070" s="3">
        <v>81.2650893288267</v>
      </c>
      <c r="S7070" s="3">
        <v>0.838831291234703</v>
      </c>
      <c r="T7070" s="3">
        <v>85.1412429378531</v>
      </c>
      <c r="U7070" s="3">
        <v>3.7831021437579</v>
      </c>
      <c r="V7070" s="3">
        <v>91.7956656346749</v>
      </c>
      <c r="W7070" s="3">
        <v>8.04110784543326</v>
      </c>
      <c r="X7070" s="3">
        <v>92.5566343042071</v>
      </c>
      <c r="Y7070" s="3"/>
      <c r="Z7070" s="3"/>
      <c r="AA7070" s="3">
        <v>-0.0406183370728409</v>
      </c>
      <c r="AB7070" s="3">
        <v>0.127440176365908</v>
      </c>
      <c r="AC7070" s="3">
        <v>-2.83798677443056</v>
      </c>
      <c r="AD7070" s="3">
        <v>0.918520709979775</v>
      </c>
      <c r="AE7070" s="5">
        <v>4</v>
      </c>
      <c r="AF7070" s="3">
        <v>0.215896101658062</v>
      </c>
      <c r="AG7070" s="3">
        <v>1.94241918794997</v>
      </c>
      <c r="AH7070" s="3">
        <v>2.26942406001878</v>
      </c>
      <c r="AI7070" s="3">
        <v>2.80234538222628</v>
      </c>
      <c r="AJ7070" s="3">
        <v>2.57215982099583</v>
      </c>
      <c r="AK7070" s="3"/>
      <c r="AL7070" s="3"/>
      <c r="AM7070" s="3"/>
      <c r="AN7070" s="5" t="s">
        <v>51</v>
      </c>
      <c r="AO7070" s="1"/>
      <c r="AP7070" s="1"/>
      <c r="AQ7070" s="1"/>
    </row>
    <row r="7071" spans="1:43">
      <c r="A7071" s="1" t="s">
        <v>17369</v>
      </c>
      <c r="B7071" s="1" t="s">
        <v>17370</v>
      </c>
      <c r="C7071" s="3">
        <v>4.25205479452055</v>
      </c>
      <c r="D7071" s="4">
        <v>42685</v>
      </c>
      <c r="E7071" s="3">
        <v>6.013096025</v>
      </c>
      <c r="F7071" s="5" t="s">
        <v>6703</v>
      </c>
      <c r="G7071" s="5">
        <v>1368</v>
      </c>
      <c r="H7071" s="5" t="s">
        <v>50</v>
      </c>
      <c r="I7071" s="3">
        <v>-0.0477783086478545</v>
      </c>
      <c r="J7071" s="3">
        <v>74.3188923626619</v>
      </c>
      <c r="K7071" s="3">
        <v>0.0286889165152566</v>
      </c>
      <c r="L7071" s="3">
        <v>29.4820717131474</v>
      </c>
      <c r="M7071" s="3">
        <v>-0.181315010974321</v>
      </c>
      <c r="N7071" s="3">
        <v>69.5458593054319</v>
      </c>
      <c r="O7071" s="3">
        <v>0.936022387339583</v>
      </c>
      <c r="P7071" s="3">
        <v>12.3800822293285</v>
      </c>
      <c r="Q7071" s="3">
        <v>1.3662125448074</v>
      </c>
      <c r="R7071" s="3">
        <v>20.9560598744568</v>
      </c>
      <c r="S7071" s="3">
        <v>1.68543291923072</v>
      </c>
      <c r="T7071" s="3">
        <v>60.0564971751412</v>
      </c>
      <c r="U7071" s="3">
        <v>5.51812747558837</v>
      </c>
      <c r="V7071" s="3">
        <v>69.6594427244582</v>
      </c>
      <c r="W7071" s="3">
        <v>12.6907736384705</v>
      </c>
      <c r="X7071" s="3">
        <v>62.3516720604099</v>
      </c>
      <c r="Y7071" s="3"/>
      <c r="Z7071" s="3"/>
      <c r="AA7071" s="3">
        <v>0.0203639974234499</v>
      </c>
      <c r="AB7071" s="3">
        <v>0.375626776318339</v>
      </c>
      <c r="AC7071" s="3">
        <v>-2.75850012299203</v>
      </c>
      <c r="AD7071" s="3">
        <v>1.47014359240876</v>
      </c>
      <c r="AE7071" s="5">
        <v>4</v>
      </c>
      <c r="AF7071" s="3">
        <v>0.331062882917102</v>
      </c>
      <c r="AG7071" s="3">
        <v>2.40738949130839</v>
      </c>
      <c r="AH7071" s="3">
        <v>2.90676870310744</v>
      </c>
      <c r="AI7071" s="3">
        <v>4.15843734668346</v>
      </c>
      <c r="AJ7071" s="3">
        <v>3.79846303113087</v>
      </c>
      <c r="AK7071" s="3"/>
      <c r="AL7071" s="3"/>
      <c r="AM7071" s="3"/>
      <c r="AN7071" s="5" t="s">
        <v>46</v>
      </c>
      <c r="AO7071" s="1"/>
      <c r="AP7071" s="1"/>
      <c r="AQ7071" s="1"/>
    </row>
    <row r="7072" spans="1:43">
      <c r="A7072" s="1" t="s">
        <v>17371</v>
      </c>
      <c r="B7072" s="1" t="s">
        <v>17372</v>
      </c>
      <c r="C7072" s="3">
        <v>3.8958904109589</v>
      </c>
      <c r="D7072" s="4">
        <v>42815</v>
      </c>
      <c r="E7072" s="3">
        <v>44.2194353474</v>
      </c>
      <c r="F7072" s="5" t="s">
        <v>6214</v>
      </c>
      <c r="G7072" s="5">
        <v>1344</v>
      </c>
      <c r="H7072" s="5" t="s">
        <v>50</v>
      </c>
      <c r="I7072" s="3">
        <v>0.0721500721500718</v>
      </c>
      <c r="J7072" s="3">
        <v>59.1782045556052</v>
      </c>
      <c r="K7072" s="3">
        <v>-0.0810445745159927</v>
      </c>
      <c r="L7072" s="3">
        <v>88.0478087649402</v>
      </c>
      <c r="M7072" s="3">
        <v>-0.251708018698327</v>
      </c>
      <c r="N7072" s="3">
        <v>79.6081923419412</v>
      </c>
      <c r="O7072" s="3">
        <v>0.909421607857399</v>
      </c>
      <c r="P7072" s="3">
        <v>14.4358154408406</v>
      </c>
      <c r="Q7072" s="3">
        <v>1.35184508586042</v>
      </c>
      <c r="R7072" s="3">
        <v>21.9700627716079</v>
      </c>
      <c r="S7072" s="3">
        <v>2.53187950471261</v>
      </c>
      <c r="T7072" s="3">
        <v>22.3728813559322</v>
      </c>
      <c r="U7072" s="3">
        <v>7.8538102643857</v>
      </c>
      <c r="V7072" s="3">
        <v>18.5758513931889</v>
      </c>
      <c r="W7072" s="3">
        <v>16.2023861691324</v>
      </c>
      <c r="X7072" s="3">
        <v>20.4962243797195</v>
      </c>
      <c r="Y7072" s="3"/>
      <c r="Z7072" s="3"/>
      <c r="AA7072" s="3">
        <v>0.0712862549117787</v>
      </c>
      <c r="AB7072" s="3">
        <v>0.506107650335906</v>
      </c>
      <c r="AC7072" s="3">
        <v>-2.68600590921301</v>
      </c>
      <c r="AD7072" s="3">
        <v>1.90738032160404</v>
      </c>
      <c r="AE7072" s="5">
        <v>4</v>
      </c>
      <c r="AF7072" s="3">
        <v>0.419770492695549</v>
      </c>
      <c r="AG7072" s="3">
        <v>3.32168550548946</v>
      </c>
      <c r="AH7072" s="3">
        <v>4.03468698630884</v>
      </c>
      <c r="AI7072" s="3">
        <v>5.23892714613614</v>
      </c>
      <c r="AJ7072" s="3"/>
      <c r="AK7072" s="3"/>
      <c r="AL7072" s="3"/>
      <c r="AM7072" s="3"/>
      <c r="AN7072" s="5" t="s">
        <v>46</v>
      </c>
      <c r="AO7072" s="1"/>
      <c r="AP7072" s="1"/>
      <c r="AQ7072" s="1"/>
    </row>
    <row r="7073" spans="1:43">
      <c r="A7073" s="1" t="s">
        <v>17373</v>
      </c>
      <c r="B7073" s="1" t="s">
        <v>17374</v>
      </c>
      <c r="C7073" s="3">
        <v>4.14794520547945</v>
      </c>
      <c r="D7073" s="4">
        <v>42723</v>
      </c>
      <c r="E7073" s="3">
        <v>98.2816588868</v>
      </c>
      <c r="F7073" s="5" t="s">
        <v>6703</v>
      </c>
      <c r="G7073" s="5">
        <v>1368</v>
      </c>
      <c r="H7073" s="5" t="s">
        <v>50</v>
      </c>
      <c r="I7073" s="3">
        <v>0.249472270197644</v>
      </c>
      <c r="J7073" s="3">
        <v>28.2715497990174</v>
      </c>
      <c r="K7073" s="3">
        <v>0.0287218764959208</v>
      </c>
      <c r="L7073" s="3">
        <v>29.3492695883134</v>
      </c>
      <c r="M7073" s="3">
        <v>0.0478789619840871</v>
      </c>
      <c r="N7073" s="3">
        <v>27.8717720391808</v>
      </c>
      <c r="O7073" s="3">
        <v>0.868893608804778</v>
      </c>
      <c r="P7073" s="3">
        <v>19.1868433074463</v>
      </c>
      <c r="Q7073" s="3">
        <v>1.23285606287627</v>
      </c>
      <c r="R7073" s="3">
        <v>35.6349589570256</v>
      </c>
      <c r="S7073" s="3">
        <v>2.33704142284747</v>
      </c>
      <c r="T7073" s="3">
        <v>29.0960451977401</v>
      </c>
      <c r="U7073" s="3">
        <v>6.43069701727498</v>
      </c>
      <c r="V7073" s="3">
        <v>44.8916408668731</v>
      </c>
      <c r="W7073" s="3">
        <v>14.8917454495887</v>
      </c>
      <c r="X7073" s="3">
        <v>32.9018338727077</v>
      </c>
      <c r="Y7073" s="3"/>
      <c r="Z7073" s="3"/>
      <c r="AA7073" s="3">
        <v>0.0683921344743516</v>
      </c>
      <c r="AB7073" s="3">
        <v>0.519707014005337</v>
      </c>
      <c r="AC7073" s="3">
        <v>-2.0665691294806</v>
      </c>
      <c r="AD7073" s="3">
        <v>2.28747969741177</v>
      </c>
      <c r="AE7073" s="5">
        <v>4</v>
      </c>
      <c r="AF7073" s="3">
        <v>0.386914217347353</v>
      </c>
      <c r="AG7073" s="3">
        <v>2.89118664200161</v>
      </c>
      <c r="AH7073" s="3">
        <v>3.43953427661356</v>
      </c>
      <c r="AI7073" s="3">
        <v>4.87228353340741</v>
      </c>
      <c r="AJ7073" s="3">
        <v>4.53612257654668</v>
      </c>
      <c r="AK7073" s="3"/>
      <c r="AL7073" s="3"/>
      <c r="AM7073" s="3">
        <v>1</v>
      </c>
      <c r="AN7073" s="5" t="s">
        <v>56</v>
      </c>
      <c r="AO7073" s="1"/>
      <c r="AP7073" s="1"/>
      <c r="AQ7073" s="1"/>
    </row>
    <row r="7074" spans="1:43">
      <c r="A7074" s="1" t="s">
        <v>17375</v>
      </c>
      <c r="B7074" s="1" t="s">
        <v>17376</v>
      </c>
      <c r="C7074" s="3">
        <v>3.81643835616438</v>
      </c>
      <c r="D7074" s="4">
        <v>42844</v>
      </c>
      <c r="E7074" s="3">
        <v>2.2153044336</v>
      </c>
      <c r="F7074" s="5" t="s">
        <v>8512</v>
      </c>
      <c r="G7074" s="5">
        <v>577</v>
      </c>
      <c r="H7074" s="5" t="s">
        <v>50</v>
      </c>
      <c r="I7074" s="3">
        <v>0.160710909434667</v>
      </c>
      <c r="J7074" s="3">
        <v>43.3675748101831</v>
      </c>
      <c r="K7074" s="3">
        <v>0.0661125802795711</v>
      </c>
      <c r="L7074" s="3">
        <v>7.30411686586985</v>
      </c>
      <c r="M7074" s="3">
        <v>0.0566625743696339</v>
      </c>
      <c r="N7074" s="3">
        <v>26.6251113089938</v>
      </c>
      <c r="O7074" s="3">
        <v>0.626840155760297</v>
      </c>
      <c r="P7074" s="3">
        <v>56.8296025582458</v>
      </c>
      <c r="Q7074" s="3">
        <v>1.00134957541132</v>
      </c>
      <c r="R7074" s="3">
        <v>63.0130371801062</v>
      </c>
      <c r="S7074" s="3">
        <v>1.8203800548286</v>
      </c>
      <c r="T7074" s="3">
        <v>53.954802259887</v>
      </c>
      <c r="U7074" s="3">
        <v>4.42819812446838</v>
      </c>
      <c r="V7074" s="3">
        <v>87.0743034055727</v>
      </c>
      <c r="W7074" s="3">
        <v>8.24400121032524</v>
      </c>
      <c r="X7074" s="3">
        <v>92.017259978425</v>
      </c>
      <c r="Y7074" s="3"/>
      <c r="Z7074" s="3"/>
      <c r="AA7074" s="3">
        <v>0.0321421747183576</v>
      </c>
      <c r="AB7074" s="3">
        <v>0.24839380468979</v>
      </c>
      <c r="AC7074" s="3">
        <v>-1.43077062392466</v>
      </c>
      <c r="AD7074" s="3">
        <v>1.86670155204838</v>
      </c>
      <c r="AE7074" s="5">
        <v>4</v>
      </c>
      <c r="AF7074" s="3">
        <v>0.215720660960241</v>
      </c>
      <c r="AG7074" s="3">
        <v>2.10334119698516</v>
      </c>
      <c r="AH7074" s="3">
        <v>2.30417296817178</v>
      </c>
      <c r="AI7074" s="3">
        <v>2.74622613331115</v>
      </c>
      <c r="AJ7074" s="3"/>
      <c r="AK7074" s="3"/>
      <c r="AL7074" s="3"/>
      <c r="AM7074" s="3"/>
      <c r="AN7074" s="5" t="s">
        <v>51</v>
      </c>
      <c r="AO7074" s="1"/>
      <c r="AP7074" s="1"/>
      <c r="AQ7074" s="1"/>
    </row>
    <row r="7075" spans="1:43">
      <c r="A7075" s="1" t="s">
        <v>17377</v>
      </c>
      <c r="B7075" s="1" t="s">
        <v>17378</v>
      </c>
      <c r="C7075" s="3">
        <v>16.1123287671233</v>
      </c>
      <c r="D7075" s="4">
        <v>38356</v>
      </c>
      <c r="E7075" s="3">
        <v>83.8470308298</v>
      </c>
      <c r="F7075" s="5" t="s">
        <v>9500</v>
      </c>
      <c r="G7075" s="5">
        <v>1812</v>
      </c>
      <c r="H7075" s="5" t="s">
        <v>64</v>
      </c>
      <c r="I7075" s="3">
        <v>0.212968959694918</v>
      </c>
      <c r="J7075" s="3">
        <v>93.731778425656</v>
      </c>
      <c r="K7075" s="3">
        <v>0.033497362736435</v>
      </c>
      <c r="L7075" s="3">
        <v>89.5043731778426</v>
      </c>
      <c r="M7075" s="3">
        <v>0.153097037146363</v>
      </c>
      <c r="N7075" s="3">
        <v>94.3148688046647</v>
      </c>
      <c r="O7075" s="3">
        <v>0.519806191639387</v>
      </c>
      <c r="P7075" s="3">
        <v>90.3508771929825</v>
      </c>
      <c r="Q7075" s="3">
        <v>0.99682392998427</v>
      </c>
      <c r="R7075" s="3">
        <v>88.0177514792899</v>
      </c>
      <c r="S7075" s="3">
        <v>1.82864491466456</v>
      </c>
      <c r="T7075" s="3">
        <v>83.808095952024</v>
      </c>
      <c r="U7075" s="3">
        <v>4.21946970534308</v>
      </c>
      <c r="V7075" s="3">
        <v>79.7839506172839</v>
      </c>
      <c r="W7075" s="3">
        <v>7.6366860775891</v>
      </c>
      <c r="X7075" s="3">
        <v>77.4691358024691</v>
      </c>
      <c r="Y7075" s="3">
        <v>14.6123474455809</v>
      </c>
      <c r="Z7075" s="3">
        <v>72.9323308270677</v>
      </c>
      <c r="AA7075" s="3">
        <v>-0.558050590357595</v>
      </c>
      <c r="AB7075" s="3">
        <v>1.30193138716207</v>
      </c>
      <c r="AC7075" s="3">
        <v>0</v>
      </c>
      <c r="AD7075" s="3"/>
      <c r="AE7075" s="5"/>
      <c r="AF7075" s="3">
        <v>0.203034591970882</v>
      </c>
      <c r="AG7075" s="3">
        <v>1.3465511439392</v>
      </c>
      <c r="AH7075" s="3">
        <v>1.50335986362664</v>
      </c>
      <c r="AI7075" s="3">
        <v>1.83996149204853</v>
      </c>
      <c r="AJ7075" s="3">
        <v>2.06756930929246</v>
      </c>
      <c r="AK7075" s="3">
        <v>2.1450486356392</v>
      </c>
      <c r="AL7075" s="3">
        <v>2.39514923600064</v>
      </c>
      <c r="AM7075" s="3">
        <v>50000</v>
      </c>
      <c r="AN7075" s="5" t="s">
        <v>56</v>
      </c>
      <c r="AO7075" s="1"/>
      <c r="AP7075" s="1"/>
      <c r="AQ7075" s="1"/>
    </row>
    <row r="7076" spans="1:43">
      <c r="A7076" s="1" t="s">
        <v>17379</v>
      </c>
      <c r="B7076" s="1" t="s">
        <v>17380</v>
      </c>
      <c r="C7076" s="3">
        <v>14.7287671232877</v>
      </c>
      <c r="D7076" s="4">
        <v>38861</v>
      </c>
      <c r="E7076" s="3">
        <v>52.3867511285</v>
      </c>
      <c r="F7076" s="5" t="s">
        <v>5605</v>
      </c>
      <c r="G7076" s="5">
        <v>419</v>
      </c>
      <c r="H7076" s="5" t="s">
        <v>64</v>
      </c>
      <c r="I7076" s="3">
        <v>0.224184047062333</v>
      </c>
      <c r="J7076" s="3">
        <v>90.6705539358601</v>
      </c>
      <c r="K7076" s="3">
        <v>0.0382035816568696</v>
      </c>
      <c r="L7076" s="3">
        <v>71.5743440233236</v>
      </c>
      <c r="M7076" s="3">
        <v>0.164986995922253</v>
      </c>
      <c r="N7076" s="3">
        <v>91.5451895043732</v>
      </c>
      <c r="O7076" s="3">
        <v>0.520766224736248</v>
      </c>
      <c r="P7076" s="3">
        <v>89.766081871345</v>
      </c>
      <c r="Q7076" s="3">
        <v>0.980555278583367</v>
      </c>
      <c r="R7076" s="3">
        <v>89.9408284023669</v>
      </c>
      <c r="S7076" s="3">
        <v>1.75626519440966</v>
      </c>
      <c r="T7076" s="3">
        <v>88.7556221889055</v>
      </c>
      <c r="U7076" s="3">
        <v>4.19385021074507</v>
      </c>
      <c r="V7076" s="3">
        <v>81.6358024691358</v>
      </c>
      <c r="W7076" s="3">
        <v>7.69876471607752</v>
      </c>
      <c r="X7076" s="3">
        <v>74.8456790123457</v>
      </c>
      <c r="Y7076" s="3">
        <v>14.4067959013695</v>
      </c>
      <c r="Z7076" s="3">
        <v>77.9448621553885</v>
      </c>
      <c r="AA7076" s="3">
        <v>-0.580886635590503</v>
      </c>
      <c r="AB7076" s="3">
        <v>1.2146354842626</v>
      </c>
      <c r="AC7076" s="3">
        <v>0</v>
      </c>
      <c r="AD7076" s="3"/>
      <c r="AE7076" s="5"/>
      <c r="AF7076" s="3">
        <v>0.2047899125718</v>
      </c>
      <c r="AG7076" s="3">
        <v>1.29825882836991</v>
      </c>
      <c r="AH7076" s="3">
        <v>1.50385861678</v>
      </c>
      <c r="AI7076" s="3">
        <v>1.85633857631837</v>
      </c>
      <c r="AJ7076" s="3">
        <v>2.03681940525167</v>
      </c>
      <c r="AK7076" s="3">
        <v>2.07288900669458</v>
      </c>
      <c r="AL7076" s="3">
        <v>2.3755929123622</v>
      </c>
      <c r="AM7076" s="3">
        <v>5000</v>
      </c>
      <c r="AN7076" s="5" t="s">
        <v>206</v>
      </c>
      <c r="AO7076" s="1"/>
      <c r="AP7076" s="1"/>
      <c r="AQ7076" s="1"/>
    </row>
    <row r="7077" spans="1:43">
      <c r="A7077" s="1" t="s">
        <v>17381</v>
      </c>
      <c r="B7077" s="1" t="s">
        <v>17382</v>
      </c>
      <c r="C7077" s="3">
        <v>9.93424657534247</v>
      </c>
      <c r="D7077" s="4">
        <v>40611</v>
      </c>
      <c r="E7077" s="3">
        <v>419.8702825756</v>
      </c>
      <c r="F7077" s="5" t="s">
        <v>4611</v>
      </c>
      <c r="G7077" s="5">
        <v>710</v>
      </c>
      <c r="H7077" s="5" t="s">
        <v>64</v>
      </c>
      <c r="I7077" s="3">
        <v>0.28378277614983</v>
      </c>
      <c r="J7077" s="3">
        <v>29.8833819241983</v>
      </c>
      <c r="K7077" s="3">
        <v>0.0401753316073555</v>
      </c>
      <c r="L7077" s="3">
        <v>56.268221574344</v>
      </c>
      <c r="M7077" s="3">
        <v>0.213949723718097</v>
      </c>
      <c r="N7077" s="3">
        <v>27.4052478134111</v>
      </c>
      <c r="O7077" s="3">
        <v>0.6369485564152</v>
      </c>
      <c r="P7077" s="3">
        <v>36.8421052631579</v>
      </c>
      <c r="Q7077" s="3">
        <v>1.21083390883909</v>
      </c>
      <c r="R7077" s="3">
        <v>25.887573964497</v>
      </c>
      <c r="S7077" s="3">
        <v>2.13749012789817</v>
      </c>
      <c r="T7077" s="3">
        <v>36.2818590704648</v>
      </c>
      <c r="U7077" s="3">
        <v>4.72653525553265</v>
      </c>
      <c r="V7077" s="3">
        <v>41.0493827160494</v>
      </c>
      <c r="W7077" s="3">
        <v>8.27457169752874</v>
      </c>
      <c r="X7077" s="3">
        <v>49.6913580246914</v>
      </c>
      <c r="Y7077" s="3">
        <v>15.6471276899255</v>
      </c>
      <c r="Z7077" s="3">
        <v>43.609022556391</v>
      </c>
      <c r="AA7077" s="3">
        <v>0.170069044949046</v>
      </c>
      <c r="AB7077" s="3">
        <v>2.62946395331167</v>
      </c>
      <c r="AC7077" s="3">
        <v>0</v>
      </c>
      <c r="AD7077" s="3"/>
      <c r="AE7077" s="5"/>
      <c r="AF7077" s="3">
        <v>0.219080656375527</v>
      </c>
      <c r="AG7077" s="3">
        <v>1.58526149576659</v>
      </c>
      <c r="AH7077" s="3">
        <v>1.69028247959309</v>
      </c>
      <c r="AI7077" s="3">
        <v>1.99178553514172</v>
      </c>
      <c r="AJ7077" s="3">
        <v>2.20278193659134</v>
      </c>
      <c r="AK7077" s="3">
        <v>2.23333133705697</v>
      </c>
      <c r="AL7077" s="3">
        <v>2.54042561397172</v>
      </c>
      <c r="AM7077" s="3">
        <v>500</v>
      </c>
      <c r="AN7077" s="5" t="s">
        <v>206</v>
      </c>
      <c r="AO7077" s="1"/>
      <c r="AP7077" s="1"/>
      <c r="AQ7077" s="1"/>
    </row>
    <row r="7078" spans="1:43">
      <c r="A7078" s="1" t="s">
        <v>17383</v>
      </c>
      <c r="B7078" s="1" t="s">
        <v>17384</v>
      </c>
      <c r="C7078" s="3">
        <v>8.07671232876712</v>
      </c>
      <c r="D7078" s="4">
        <v>41289</v>
      </c>
      <c r="E7078" s="3">
        <v>0.863660252</v>
      </c>
      <c r="F7078" s="5" t="s">
        <v>5605</v>
      </c>
      <c r="G7078" s="5">
        <v>742</v>
      </c>
      <c r="H7078" s="5" t="s">
        <v>64</v>
      </c>
      <c r="I7078" s="3">
        <v>0.222122166542809</v>
      </c>
      <c r="J7078" s="3">
        <v>91.399416909621</v>
      </c>
      <c r="K7078" s="3">
        <v>0.0383386680585181</v>
      </c>
      <c r="L7078" s="3">
        <v>70.9912536443149</v>
      </c>
      <c r="M7078" s="3">
        <v>0.165249504703407</v>
      </c>
      <c r="N7078" s="3">
        <v>91.2536443148688</v>
      </c>
      <c r="O7078" s="3">
        <v>0.592896919832625</v>
      </c>
      <c r="P7078" s="3">
        <v>62.8654970760234</v>
      </c>
      <c r="Q7078" s="3">
        <v>1.01158530592476</v>
      </c>
      <c r="R7078" s="3">
        <v>85.6508875739645</v>
      </c>
      <c r="S7078" s="3">
        <v>1.53239528971099</v>
      </c>
      <c r="T7078" s="3">
        <v>95.5022488755622</v>
      </c>
      <c r="U7078" s="3">
        <v>3.37972536518806</v>
      </c>
      <c r="V7078" s="3">
        <v>97.3765432098765</v>
      </c>
      <c r="W7078" s="3">
        <v>6.68872933964032</v>
      </c>
      <c r="X7078" s="3">
        <v>94.1358024691358</v>
      </c>
      <c r="Y7078" s="3">
        <v>13.4510471813552</v>
      </c>
      <c r="Z7078" s="3">
        <v>91.4786967418546</v>
      </c>
      <c r="AA7078" s="3">
        <v>-0.758635756642368</v>
      </c>
      <c r="AB7078" s="3">
        <v>0.173627206979847</v>
      </c>
      <c r="AC7078" s="3">
        <v>0</v>
      </c>
      <c r="AD7078" s="3"/>
      <c r="AE7078" s="5"/>
      <c r="AF7078" s="3">
        <v>0.177406288535939</v>
      </c>
      <c r="AG7078" s="3">
        <v>1.11400836259035</v>
      </c>
      <c r="AH7078" s="3">
        <v>1.19984693209934</v>
      </c>
      <c r="AI7078" s="3">
        <v>1.62869371016052</v>
      </c>
      <c r="AJ7078" s="3">
        <v>1.86631079788697</v>
      </c>
      <c r="AK7078" s="3">
        <v>2.01727231187245</v>
      </c>
      <c r="AL7078" s="3"/>
      <c r="AM7078" s="3">
        <v>300</v>
      </c>
      <c r="AN7078" s="5" t="s">
        <v>206</v>
      </c>
      <c r="AO7078" s="1"/>
      <c r="AP7078" s="1"/>
      <c r="AQ7078" s="1"/>
    </row>
    <row r="7079" spans="1:43">
      <c r="A7079" s="1" t="s">
        <v>17385</v>
      </c>
      <c r="B7079" s="1" t="s">
        <v>17386</v>
      </c>
      <c r="C7079" s="3">
        <v>14.8986301369863</v>
      </c>
      <c r="D7079" s="4">
        <v>38799</v>
      </c>
      <c r="E7079" s="3">
        <v>305.9843031972</v>
      </c>
      <c r="F7079" s="5" t="s">
        <v>585</v>
      </c>
      <c r="G7079" s="5">
        <v>1014</v>
      </c>
      <c r="H7079" s="5" t="s">
        <v>64</v>
      </c>
      <c r="I7079" s="3">
        <v>0.281411207164907</v>
      </c>
      <c r="J7079" s="3">
        <v>33.8192419825073</v>
      </c>
      <c r="K7079" s="3">
        <v>0.0430772132264568</v>
      </c>
      <c r="L7079" s="3">
        <v>32.2157434402332</v>
      </c>
      <c r="M7079" s="3">
        <v>0.208010828441048</v>
      </c>
      <c r="N7079" s="3">
        <v>38.4839650145773</v>
      </c>
      <c r="O7079" s="3">
        <v>0.631485344234014</v>
      </c>
      <c r="P7079" s="3">
        <v>39.766081871345</v>
      </c>
      <c r="Q7079" s="3">
        <v>1.14874297868549</v>
      </c>
      <c r="R7079" s="3">
        <v>45.2662721893491</v>
      </c>
      <c r="S7079" s="3">
        <v>2.1285113109006</v>
      </c>
      <c r="T7079" s="3">
        <v>38.5307346326837</v>
      </c>
      <c r="U7079" s="3">
        <v>4.80388257011067</v>
      </c>
      <c r="V7079" s="3">
        <v>34.7222222222222</v>
      </c>
      <c r="W7079" s="3">
        <v>8.52646880951108</v>
      </c>
      <c r="X7079" s="3">
        <v>37.6543209876543</v>
      </c>
      <c r="Y7079" s="3">
        <v>15.3592753006317</v>
      </c>
      <c r="Z7079" s="3">
        <v>52.6315789473684</v>
      </c>
      <c r="AA7079" s="3">
        <v>0.0694089637967242</v>
      </c>
      <c r="AB7079" s="3">
        <v>2.75400558880534</v>
      </c>
      <c r="AC7079" s="3">
        <v>0</v>
      </c>
      <c r="AD7079" s="3"/>
      <c r="AE7079" s="5"/>
      <c r="AF7079" s="3">
        <v>0.226111298945806</v>
      </c>
      <c r="AG7079" s="3">
        <v>1.54669478361305</v>
      </c>
      <c r="AH7079" s="3">
        <v>1.69295033627281</v>
      </c>
      <c r="AI7079" s="3">
        <v>2.01302004160331</v>
      </c>
      <c r="AJ7079" s="3">
        <v>2.16221957024563</v>
      </c>
      <c r="AK7079" s="3">
        <v>2.10833245945352</v>
      </c>
      <c r="AL7079" s="3">
        <v>2.3507443031942</v>
      </c>
      <c r="AM7079" s="3"/>
      <c r="AN7079" s="5" t="s">
        <v>206</v>
      </c>
      <c r="AO7079" s="1"/>
      <c r="AP7079" s="1"/>
      <c r="AQ7079" s="1"/>
    </row>
    <row r="7080" spans="1:43">
      <c r="A7080" s="1" t="s">
        <v>17387</v>
      </c>
      <c r="B7080" s="1" t="s">
        <v>17388</v>
      </c>
      <c r="C7080" s="3">
        <v>14.841095890411</v>
      </c>
      <c r="D7080" s="4">
        <v>38820</v>
      </c>
      <c r="E7080" s="3">
        <v>0.5292154064</v>
      </c>
      <c r="F7080" s="5" t="s">
        <v>15267</v>
      </c>
      <c r="G7080" s="5">
        <v>8</v>
      </c>
      <c r="H7080" s="5" t="s">
        <v>45</v>
      </c>
      <c r="I7080" s="3">
        <v>-0.0189107413010732</v>
      </c>
      <c r="J7080" s="3">
        <v>74.8407643312102</v>
      </c>
      <c r="K7080" s="3">
        <v>0.0567751703255138</v>
      </c>
      <c r="L7080" s="3">
        <v>77.0186335403727</v>
      </c>
      <c r="M7080" s="3">
        <v>-0.103920642418522</v>
      </c>
      <c r="N7080" s="3">
        <v>52.5396825396825</v>
      </c>
      <c r="O7080" s="3">
        <v>-0.179363730765596</v>
      </c>
      <c r="P7080" s="3">
        <v>81.953642384106</v>
      </c>
      <c r="Q7080" s="3">
        <v>0.227488151658766</v>
      </c>
      <c r="R7080" s="3">
        <v>76.7123287671233</v>
      </c>
      <c r="S7080" s="3">
        <v>0.648790258618288</v>
      </c>
      <c r="T7080" s="3">
        <v>91.713747645951</v>
      </c>
      <c r="U7080" s="3">
        <v>5.10304278105571</v>
      </c>
      <c r="V7080" s="3">
        <v>94.0552016985138</v>
      </c>
      <c r="W7080" s="3">
        <v>12.468212602821</v>
      </c>
      <c r="X7080" s="3">
        <v>83.8862559241706</v>
      </c>
      <c r="Y7080" s="3">
        <v>17.2141050968813</v>
      </c>
      <c r="Z7080" s="3">
        <v>75.5274261603376</v>
      </c>
      <c r="AA7080" s="3">
        <v>-0.0537745529289191</v>
      </c>
      <c r="AB7080" s="3">
        <v>0.301342785534064</v>
      </c>
      <c r="AC7080" s="3">
        <v>-2.84998143334571</v>
      </c>
      <c r="AD7080" s="3">
        <v>1.39894558055949</v>
      </c>
      <c r="AE7080" s="5">
        <v>4</v>
      </c>
      <c r="AF7080" s="3">
        <v>0.323943351816012</v>
      </c>
      <c r="AG7080" s="3">
        <v>1.43873839929547</v>
      </c>
      <c r="AH7080" s="3">
        <v>2.51377487091786</v>
      </c>
      <c r="AI7080" s="3">
        <v>4.09081433807228</v>
      </c>
      <c r="AJ7080" s="3">
        <v>3.66203693411802</v>
      </c>
      <c r="AK7080" s="3">
        <v>2.58353907354389</v>
      </c>
      <c r="AL7080" s="3">
        <v>3.8951071124244</v>
      </c>
      <c r="AM7080" s="3"/>
      <c r="AN7080" s="5" t="s">
        <v>46</v>
      </c>
      <c r="AO7080" s="1"/>
      <c r="AP7080" s="1"/>
      <c r="AQ7080" s="1"/>
    </row>
    <row r="7081" spans="1:43">
      <c r="A7081" s="1" t="s">
        <v>17389</v>
      </c>
      <c r="B7081" s="1" t="s">
        <v>17390</v>
      </c>
      <c r="C7081" s="3">
        <v>6.88767123287671</v>
      </c>
      <c r="D7081" s="4">
        <v>41723</v>
      </c>
      <c r="E7081" s="3">
        <v>7.5989625275</v>
      </c>
      <c r="F7081" s="5" t="s">
        <v>4983</v>
      </c>
      <c r="G7081" s="5">
        <v>713</v>
      </c>
      <c r="H7081" s="5" t="s">
        <v>64</v>
      </c>
      <c r="I7081" s="3">
        <v>0.302170839388934</v>
      </c>
      <c r="J7081" s="3">
        <v>10.7871720116618</v>
      </c>
      <c r="K7081" s="3">
        <v>0.036234115906962</v>
      </c>
      <c r="L7081" s="3">
        <v>81.1953352769679</v>
      </c>
      <c r="M7081" s="3">
        <v>0.22355622218026</v>
      </c>
      <c r="N7081" s="3">
        <v>14.4314868804665</v>
      </c>
      <c r="O7081" s="3">
        <v>0.589081069706311</v>
      </c>
      <c r="P7081" s="3">
        <v>65.4970760233918</v>
      </c>
      <c r="Q7081" s="3">
        <v>1.08534835196664</v>
      </c>
      <c r="R7081" s="3">
        <v>65.9763313609467</v>
      </c>
      <c r="S7081" s="3">
        <v>1.82443778438804</v>
      </c>
      <c r="T7081" s="3">
        <v>84.1079460269865</v>
      </c>
      <c r="U7081" s="3">
        <v>4.07510717584321</v>
      </c>
      <c r="V7081" s="3">
        <v>88.2716049382716</v>
      </c>
      <c r="W7081" s="3">
        <v>7.13094431895853</v>
      </c>
      <c r="X7081" s="3">
        <v>88.8888888888889</v>
      </c>
      <c r="Y7081" s="3">
        <v>13.7182631452853</v>
      </c>
      <c r="Z7081" s="3">
        <v>88.9724310776942</v>
      </c>
      <c r="AA7081" s="3">
        <v>-0.325667401297892</v>
      </c>
      <c r="AB7081" s="3">
        <v>0.802879609931514</v>
      </c>
      <c r="AC7081" s="3">
        <v>0</v>
      </c>
      <c r="AD7081" s="3"/>
      <c r="AE7081" s="5"/>
      <c r="AF7081" s="3">
        <v>0.18947913457321</v>
      </c>
      <c r="AG7081" s="3">
        <v>1.38124392670476</v>
      </c>
      <c r="AH7081" s="3">
        <v>1.48583652442913</v>
      </c>
      <c r="AI7081" s="3">
        <v>1.75807168056787</v>
      </c>
      <c r="AJ7081" s="3">
        <v>1.94576152023715</v>
      </c>
      <c r="AK7081" s="3">
        <v>2.05336477672762</v>
      </c>
      <c r="AL7081" s="3"/>
      <c r="AM7081" s="3">
        <v>500</v>
      </c>
      <c r="AN7081" s="5" t="s">
        <v>206</v>
      </c>
      <c r="AO7081" s="1"/>
      <c r="AP7081" s="1"/>
      <c r="AQ7081" s="1"/>
    </row>
    <row r="7082" spans="1:43">
      <c r="A7082" s="1" t="s">
        <v>17391</v>
      </c>
      <c r="B7082" s="1" t="s">
        <v>17392</v>
      </c>
      <c r="C7082" s="3">
        <v>15.0684931506849</v>
      </c>
      <c r="D7082" s="4">
        <v>38737</v>
      </c>
      <c r="E7082" s="3">
        <v>2.2948793017</v>
      </c>
      <c r="F7082" s="5" t="s">
        <v>1115</v>
      </c>
      <c r="G7082" s="5">
        <v>566</v>
      </c>
      <c r="H7082" s="5" t="s">
        <v>64</v>
      </c>
      <c r="I7082" s="3">
        <v>0.245578346114517</v>
      </c>
      <c r="J7082" s="3">
        <v>77.8425655976676</v>
      </c>
      <c r="K7082" s="3">
        <v>0.0375298881092217</v>
      </c>
      <c r="L7082" s="3">
        <v>75.6559766763848</v>
      </c>
      <c r="M7082" s="3">
        <v>0.187934869897474</v>
      </c>
      <c r="N7082" s="3">
        <v>71.4285714285714</v>
      </c>
      <c r="O7082" s="3">
        <v>0.507369519767303</v>
      </c>
      <c r="P7082" s="3">
        <v>91.812865497076</v>
      </c>
      <c r="Q7082" s="3">
        <v>0.958213121393931</v>
      </c>
      <c r="R7082" s="3">
        <v>91.5680473372781</v>
      </c>
      <c r="S7082" s="3">
        <v>1.73605346793695</v>
      </c>
      <c r="T7082" s="3">
        <v>89.8050974512744</v>
      </c>
      <c r="U7082" s="3">
        <v>3.91670551070842</v>
      </c>
      <c r="V7082" s="3">
        <v>91.358024691358</v>
      </c>
      <c r="W7082" s="3">
        <v>6.87531346718642</v>
      </c>
      <c r="X7082" s="3">
        <v>92.5925925925926</v>
      </c>
      <c r="Y7082" s="3">
        <v>13.3437745498715</v>
      </c>
      <c r="Z7082" s="3">
        <v>92.2305764411028</v>
      </c>
      <c r="AA7082" s="3">
        <v>-0.760308019005447</v>
      </c>
      <c r="AB7082" s="3">
        <v>0.474109033595403</v>
      </c>
      <c r="AC7082" s="3">
        <v>0</v>
      </c>
      <c r="AD7082" s="3"/>
      <c r="AE7082" s="5"/>
      <c r="AF7082" s="3">
        <v>0.183184949432284</v>
      </c>
      <c r="AG7082" s="3">
        <v>1.26958478391022</v>
      </c>
      <c r="AH7082" s="3">
        <v>1.38099894795718</v>
      </c>
      <c r="AI7082" s="3">
        <v>1.67029220520214</v>
      </c>
      <c r="AJ7082" s="3">
        <v>1.85934929435612</v>
      </c>
      <c r="AK7082" s="3">
        <v>1.93624214263992</v>
      </c>
      <c r="AL7082" s="3">
        <v>2.18201743612239</v>
      </c>
      <c r="AM7082" s="3">
        <v>100</v>
      </c>
      <c r="AN7082" s="5" t="s">
        <v>56</v>
      </c>
      <c r="AO7082" s="1"/>
      <c r="AP7082" s="1"/>
      <c r="AQ7082" s="1"/>
    </row>
    <row r="7083" spans="1:43">
      <c r="A7083" s="1" t="s">
        <v>17393</v>
      </c>
      <c r="B7083" s="1" t="s">
        <v>17394</v>
      </c>
      <c r="C7083" s="3">
        <v>12.6328767123288</v>
      </c>
      <c r="D7083" s="4">
        <v>39626</v>
      </c>
      <c r="E7083" s="3">
        <v>1.3234959467</v>
      </c>
      <c r="F7083" s="5" t="s">
        <v>17395</v>
      </c>
      <c r="G7083" s="5">
        <v>874</v>
      </c>
      <c r="H7083" s="5" t="s">
        <v>1442</v>
      </c>
      <c r="I7083" s="3">
        <v>12.1443736730361</v>
      </c>
      <c r="J7083" s="3">
        <v>72.972972972973</v>
      </c>
      <c r="K7083" s="3">
        <v>-2.00371057513914</v>
      </c>
      <c r="L7083" s="3">
        <v>92.5</v>
      </c>
      <c r="M7083" s="3">
        <v>6.62091239402504</v>
      </c>
      <c r="N7083" s="3">
        <v>70</v>
      </c>
      <c r="O7083" s="3">
        <v>25.2846299810247</v>
      </c>
      <c r="P7083" s="3">
        <v>55.8823529411765</v>
      </c>
      <c r="Q7083" s="3">
        <v>6.92307692307692</v>
      </c>
      <c r="R7083" s="3">
        <v>90.9090909090909</v>
      </c>
      <c r="S7083" s="3">
        <v>27.5845410628019</v>
      </c>
      <c r="T7083" s="3">
        <v>87.0967741935484</v>
      </c>
      <c r="U7083" s="3">
        <v>62.4231242312423</v>
      </c>
      <c r="V7083" s="3">
        <v>69.2307692307692</v>
      </c>
      <c r="W7083" s="3">
        <v>50.2275312855518</v>
      </c>
      <c r="X7083" s="3">
        <v>65</v>
      </c>
      <c r="Y7083" s="3">
        <v>131.260945709282</v>
      </c>
      <c r="Z7083" s="3">
        <v>50</v>
      </c>
      <c r="AA7083" s="3">
        <v>0.131819169383542</v>
      </c>
      <c r="AB7083" s="3">
        <v>0.122839773373055</v>
      </c>
      <c r="AC7083" s="3">
        <v>-29.2972459639126</v>
      </c>
      <c r="AD7083" s="3">
        <v>0.494959549439367</v>
      </c>
      <c r="AE7083" s="5">
        <v>5</v>
      </c>
      <c r="AF7083" s="3">
        <v>1.01595978722727</v>
      </c>
      <c r="AG7083" s="3">
        <v>33.0990468377663</v>
      </c>
      <c r="AH7083" s="3">
        <v>35.0394199444472</v>
      </c>
      <c r="AI7083" s="3">
        <v>15.5152907846843</v>
      </c>
      <c r="AJ7083" s="3">
        <v>20.9791411105389</v>
      </c>
      <c r="AK7083" s="3">
        <v>12.2303751183601</v>
      </c>
      <c r="AL7083" s="3">
        <v>11.5049587972327</v>
      </c>
      <c r="AM7083" s="3">
        <v>50</v>
      </c>
      <c r="AN7083" s="5" t="s">
        <v>56</v>
      </c>
      <c r="AO7083" s="1"/>
      <c r="AP7083" s="1"/>
      <c r="AQ7083" s="1"/>
    </row>
    <row r="7084" spans="1:43">
      <c r="A7084" s="1" t="s">
        <v>17396</v>
      </c>
      <c r="B7084" s="1" t="s">
        <v>17397</v>
      </c>
      <c r="C7084" s="3">
        <v>10.0465753424658</v>
      </c>
      <c r="D7084" s="4">
        <v>40570</v>
      </c>
      <c r="E7084" s="3">
        <v>0.2365799496</v>
      </c>
      <c r="F7084" s="5" t="s">
        <v>17395</v>
      </c>
      <c r="G7084" s="5">
        <v>874</v>
      </c>
      <c r="H7084" s="5" t="s">
        <v>1442</v>
      </c>
      <c r="I7084" s="3">
        <v>12.7118644067797</v>
      </c>
      <c r="J7084" s="3">
        <v>70.2702702702703</v>
      </c>
      <c r="K7084" s="3">
        <v>-1.70551449687321</v>
      </c>
      <c r="L7084" s="3">
        <v>90</v>
      </c>
      <c r="M7084" s="3">
        <v>6.92640692640693</v>
      </c>
      <c r="N7084" s="3">
        <v>67.5</v>
      </c>
      <c r="O7084" s="3">
        <v>24.5677233429395</v>
      </c>
      <c r="P7084" s="3">
        <v>58.8235294117647</v>
      </c>
      <c r="Q7084" s="3">
        <v>6.40000000000001</v>
      </c>
      <c r="R7084" s="3">
        <v>93.9393939393939</v>
      </c>
      <c r="S7084" s="3">
        <v>30.3921568627451</v>
      </c>
      <c r="T7084" s="3">
        <v>83.8709677419355</v>
      </c>
      <c r="U7084" s="3">
        <v>64.5099904852522</v>
      </c>
      <c r="V7084" s="3">
        <v>65.3846153846154</v>
      </c>
      <c r="W7084" s="3">
        <v>54.2372881355932</v>
      </c>
      <c r="X7084" s="3">
        <v>60</v>
      </c>
      <c r="Y7084" s="3">
        <v>145.945945945946</v>
      </c>
      <c r="Z7084" s="3">
        <v>31.25</v>
      </c>
      <c r="AA7084" s="3">
        <v>0.147371030475844</v>
      </c>
      <c r="AB7084" s="3">
        <v>0.137834564808803</v>
      </c>
      <c r="AC7084" s="3">
        <v>-25.6725595695619</v>
      </c>
      <c r="AD7084" s="3">
        <v>0.604103945547914</v>
      </c>
      <c r="AE7084" s="5">
        <v>4</v>
      </c>
      <c r="AF7084" s="3">
        <v>1.10848281606665</v>
      </c>
      <c r="AG7084" s="3">
        <v>34.4201482881732</v>
      </c>
      <c r="AH7084" s="3">
        <v>35.2872830149943</v>
      </c>
      <c r="AI7084" s="3">
        <v>16.2939917397573</v>
      </c>
      <c r="AJ7084" s="3">
        <v>21.4529554873671</v>
      </c>
      <c r="AK7084" s="3">
        <v>13.5788978259927</v>
      </c>
      <c r="AL7084" s="3">
        <v>11.517916609298</v>
      </c>
      <c r="AM7084" s="3">
        <v>50</v>
      </c>
      <c r="AN7084" s="5" t="s">
        <v>51</v>
      </c>
      <c r="AO7084" s="1"/>
      <c r="AP7084" s="1"/>
      <c r="AQ7084" s="1"/>
    </row>
    <row r="7085" spans="1:43">
      <c r="A7085" s="1" t="s">
        <v>17398</v>
      </c>
      <c r="B7085" s="1" t="s">
        <v>17399</v>
      </c>
      <c r="C7085" s="3">
        <v>6.41095890410959</v>
      </c>
      <c r="D7085" s="4">
        <v>41897</v>
      </c>
      <c r="E7085" s="3">
        <v>7.7485592743</v>
      </c>
      <c r="F7085" s="5" t="s">
        <v>13840</v>
      </c>
      <c r="G7085" s="5">
        <v>1752</v>
      </c>
      <c r="H7085" s="5" t="s">
        <v>191</v>
      </c>
      <c r="I7085" s="3">
        <v>7.36683037400832</v>
      </c>
      <c r="J7085" s="3">
        <v>71.6094032549729</v>
      </c>
      <c r="K7085" s="3">
        <v>0.637393767705389</v>
      </c>
      <c r="L7085" s="3">
        <v>80.8219178082192</v>
      </c>
      <c r="M7085" s="3">
        <v>2.5622518946229</v>
      </c>
      <c r="N7085" s="3">
        <v>73.8738738738739</v>
      </c>
      <c r="O7085" s="3">
        <v>11.015625</v>
      </c>
      <c r="P7085" s="3">
        <v>74.4761904761905</v>
      </c>
      <c r="Q7085" s="3">
        <v>16.1422149570903</v>
      </c>
      <c r="R7085" s="3">
        <v>67.9245283018868</v>
      </c>
      <c r="S7085" s="3">
        <v>57.6261785912368</v>
      </c>
      <c r="T7085" s="3">
        <v>60.2941176470588</v>
      </c>
      <c r="U7085" s="3">
        <v>148.643919510061</v>
      </c>
      <c r="V7085" s="3">
        <v>50.4398826979472</v>
      </c>
      <c r="W7085" s="3">
        <v>60.8375778155065</v>
      </c>
      <c r="X7085" s="3">
        <v>88.6925795053003</v>
      </c>
      <c r="Y7085" s="3">
        <v>165.111940298507</v>
      </c>
      <c r="Z7085" s="3">
        <v>51.2658227848101</v>
      </c>
      <c r="AA7085" s="3">
        <v>0.276011043827246</v>
      </c>
      <c r="AB7085" s="3">
        <v>0.140227023340788</v>
      </c>
      <c r="AC7085" s="3">
        <v>-50.2681618722574</v>
      </c>
      <c r="AD7085" s="3">
        <v>0.340784550371721</v>
      </c>
      <c r="AE7085" s="5">
        <v>7</v>
      </c>
      <c r="AF7085" s="3">
        <v>1.22082502661567</v>
      </c>
      <c r="AG7085" s="3">
        <v>61.7699329958314</v>
      </c>
      <c r="AH7085" s="3">
        <v>63.299644397691</v>
      </c>
      <c r="AI7085" s="3">
        <v>14.3196593685794</v>
      </c>
      <c r="AJ7085" s="3">
        <v>22.1772479777184</v>
      </c>
      <c r="AK7085" s="3">
        <v>19.8542985716416</v>
      </c>
      <c r="AL7085" s="3"/>
      <c r="AM7085" s="3"/>
      <c r="AN7085" s="5" t="s">
        <v>46</v>
      </c>
      <c r="AO7085" s="1"/>
      <c r="AP7085" s="1"/>
      <c r="AQ7085" s="1"/>
    </row>
    <row r="7086" spans="1:43">
      <c r="A7086" s="1" t="s">
        <v>17400</v>
      </c>
      <c r="B7086" s="1" t="s">
        <v>17401</v>
      </c>
      <c r="C7086" s="3">
        <v>4.75068493150685</v>
      </c>
      <c r="D7086" s="4">
        <v>42503</v>
      </c>
      <c r="E7086" s="3">
        <v>0.6911481352</v>
      </c>
      <c r="F7086" s="5" t="s">
        <v>17402</v>
      </c>
      <c r="G7086" s="5">
        <v>1630</v>
      </c>
      <c r="H7086" s="5" t="s">
        <v>93</v>
      </c>
      <c r="I7086" s="3">
        <v>1.44694533762058</v>
      </c>
      <c r="J7086" s="3">
        <v>85.55</v>
      </c>
      <c r="K7086" s="3">
        <v>0.158730158730156</v>
      </c>
      <c r="L7086" s="3">
        <v>91.4767096134787</v>
      </c>
      <c r="M7086" s="3">
        <v>0.959999999999996</v>
      </c>
      <c r="N7086" s="3">
        <v>73.9520958083832</v>
      </c>
      <c r="O7086" s="3">
        <v>1.12179487179486</v>
      </c>
      <c r="P7086" s="3">
        <v>93.158953722334</v>
      </c>
      <c r="Q7086" s="3">
        <v>0.238284352660845</v>
      </c>
      <c r="R7086" s="3">
        <v>93.6016511867905</v>
      </c>
      <c r="S7086" s="3">
        <v>19.369624175639</v>
      </c>
      <c r="T7086" s="3">
        <v>78.2953943885654</v>
      </c>
      <c r="U7086" s="3">
        <v>31.738429417021</v>
      </c>
      <c r="V7086" s="3">
        <v>82.0598006644518</v>
      </c>
      <c r="W7086" s="3">
        <v>33.4027633163614</v>
      </c>
      <c r="X7086" s="3">
        <v>77.7777777777778</v>
      </c>
      <c r="Y7086" s="3"/>
      <c r="Z7086" s="3"/>
      <c r="AA7086" s="3">
        <v>0.35507330166749</v>
      </c>
      <c r="AB7086" s="3">
        <v>0.423960161987009</v>
      </c>
      <c r="AC7086" s="3">
        <v>-4.24929178470256</v>
      </c>
      <c r="AD7086" s="3">
        <v>2.36840966856931</v>
      </c>
      <c r="AE7086" s="5">
        <v>2</v>
      </c>
      <c r="AF7086" s="3">
        <v>0.797642921427434</v>
      </c>
      <c r="AG7086" s="3">
        <v>19.6442473745494</v>
      </c>
      <c r="AH7086" s="3">
        <v>15.4645529841508</v>
      </c>
      <c r="AI7086" s="3">
        <v>9.82012167540409</v>
      </c>
      <c r="AJ7086" s="3">
        <v>8.53660578231996</v>
      </c>
      <c r="AK7086" s="3"/>
      <c r="AL7086" s="3"/>
      <c r="AM7086" s="3"/>
      <c r="AN7086" s="5" t="s">
        <v>46</v>
      </c>
      <c r="AO7086" s="1"/>
      <c r="AP7086" s="1"/>
      <c r="AQ7086" s="1"/>
    </row>
    <row r="7087" spans="1:43">
      <c r="A7087" s="1" t="s">
        <v>17403</v>
      </c>
      <c r="B7087" s="1" t="s">
        <v>17404</v>
      </c>
      <c r="C7087" s="3">
        <v>4.48767123287671</v>
      </c>
      <c r="D7087" s="4">
        <v>42599</v>
      </c>
      <c r="E7087" s="3">
        <v>6.0629783262</v>
      </c>
      <c r="F7087" s="5" t="s">
        <v>17405</v>
      </c>
      <c r="G7087" s="5">
        <v>1503</v>
      </c>
      <c r="H7087" s="5" t="s">
        <v>93</v>
      </c>
      <c r="I7087" s="3">
        <v>1.20978463174688</v>
      </c>
      <c r="J7087" s="3">
        <v>87.25</v>
      </c>
      <c r="K7087" s="3">
        <v>0.69439851861649</v>
      </c>
      <c r="L7087" s="3">
        <v>79.6333002973241</v>
      </c>
      <c r="M7087" s="3">
        <v>0.455235204855836</v>
      </c>
      <c r="N7087" s="3">
        <v>80.439121756487</v>
      </c>
      <c r="O7087" s="3">
        <v>2.87837837837838</v>
      </c>
      <c r="P7087" s="3">
        <v>87.2233400402415</v>
      </c>
      <c r="Q7087" s="3">
        <v>5.11563686572317</v>
      </c>
      <c r="R7087" s="3">
        <v>84.1073271413829</v>
      </c>
      <c r="S7087" s="3">
        <v>39.0883347035717</v>
      </c>
      <c r="T7087" s="3">
        <v>53.7850714663843</v>
      </c>
      <c r="U7087" s="3">
        <v>53.5188546077838</v>
      </c>
      <c r="V7087" s="3">
        <v>64.3964562569214</v>
      </c>
      <c r="W7087" s="3">
        <v>54.6886111957737</v>
      </c>
      <c r="X7087" s="3">
        <v>55.4307116104869</v>
      </c>
      <c r="Y7087" s="3"/>
      <c r="Z7087" s="3"/>
      <c r="AA7087" s="3">
        <v>0.35094985432534</v>
      </c>
      <c r="AB7087" s="3">
        <v>0.474578777912347</v>
      </c>
      <c r="AC7087" s="3">
        <v>-6.64526172407083</v>
      </c>
      <c r="AD7087" s="3">
        <v>2.35073440450331</v>
      </c>
      <c r="AE7087" s="5">
        <v>2</v>
      </c>
      <c r="AF7087" s="3">
        <v>1.19230826544797</v>
      </c>
      <c r="AG7087" s="3">
        <v>35.3183469742357</v>
      </c>
      <c r="AH7087" s="3">
        <v>23.1866173356487</v>
      </c>
      <c r="AI7087" s="3">
        <v>13.9935673004941</v>
      </c>
      <c r="AJ7087" s="3">
        <v>10.9575636399595</v>
      </c>
      <c r="AK7087" s="3"/>
      <c r="AL7087" s="3"/>
      <c r="AM7087" s="3"/>
      <c r="AN7087" s="5" t="s">
        <v>46</v>
      </c>
      <c r="AO7087" s="1"/>
      <c r="AP7087" s="1"/>
      <c r="AQ7087" s="1"/>
    </row>
    <row r="7088" spans="1:43">
      <c r="A7088" s="1" t="s">
        <v>17406</v>
      </c>
      <c r="B7088" s="1" t="s">
        <v>17407</v>
      </c>
      <c r="C7088" s="3">
        <v>4.43013698630137</v>
      </c>
      <c r="D7088" s="4">
        <v>42620</v>
      </c>
      <c r="E7088" s="3">
        <v>4.1897462426</v>
      </c>
      <c r="F7088" s="5" t="s">
        <v>6005</v>
      </c>
      <c r="G7088" s="5">
        <v>1384</v>
      </c>
      <c r="H7088" s="5" t="s">
        <v>93</v>
      </c>
      <c r="I7088" s="3">
        <v>3.35679945054944</v>
      </c>
      <c r="J7088" s="3">
        <v>64.8</v>
      </c>
      <c r="K7088" s="3">
        <v>1.30427465499831</v>
      </c>
      <c r="L7088" s="3">
        <v>58.6223984142716</v>
      </c>
      <c r="M7088" s="3">
        <v>1.03222557905337</v>
      </c>
      <c r="N7088" s="3">
        <v>72.4051896207585</v>
      </c>
      <c r="O7088" s="3">
        <v>6.54925214620762</v>
      </c>
      <c r="P7088" s="3">
        <v>62.7766599597586</v>
      </c>
      <c r="Q7088" s="3">
        <v>7.92469744509189</v>
      </c>
      <c r="R7088" s="3">
        <v>70.1754385964912</v>
      </c>
      <c r="S7088" s="3">
        <v>20.1303582493108</v>
      </c>
      <c r="T7088" s="3">
        <v>76.9190047644256</v>
      </c>
      <c r="U7088" s="3">
        <v>33.0328151286732</v>
      </c>
      <c r="V7088" s="3">
        <v>80.8970099667774</v>
      </c>
      <c r="W7088" s="3">
        <v>36.4256337739117</v>
      </c>
      <c r="X7088" s="3">
        <v>74.2821473158552</v>
      </c>
      <c r="Y7088" s="3"/>
      <c r="Z7088" s="3"/>
      <c r="AA7088" s="3">
        <v>0.452724533276945</v>
      </c>
      <c r="AB7088" s="3">
        <v>0.456625927031023</v>
      </c>
      <c r="AC7088" s="3">
        <v>-3.54418155480445</v>
      </c>
      <c r="AD7088" s="3">
        <v>3.07199074936192</v>
      </c>
      <c r="AE7088" s="5">
        <v>2</v>
      </c>
      <c r="AF7088" s="3">
        <v>0.808342739361298</v>
      </c>
      <c r="AG7088" s="3">
        <v>18.6511063547019</v>
      </c>
      <c r="AH7088" s="3">
        <v>14.7225599476206</v>
      </c>
      <c r="AI7088" s="3">
        <v>10.3474785582624</v>
      </c>
      <c r="AJ7088" s="3">
        <v>9.90331330661805</v>
      </c>
      <c r="AK7088" s="3"/>
      <c r="AL7088" s="3"/>
      <c r="AM7088" s="3"/>
      <c r="AN7088" s="5" t="s">
        <v>46</v>
      </c>
      <c r="AO7088" s="1"/>
      <c r="AP7088" s="1"/>
      <c r="AQ7088" s="1"/>
    </row>
    <row r="7089" spans="1:43">
      <c r="A7089" s="1" t="s">
        <v>17408</v>
      </c>
      <c r="B7089" s="1" t="s">
        <v>17409</v>
      </c>
      <c r="C7089" s="3">
        <v>4.43561643835616</v>
      </c>
      <c r="D7089" s="4">
        <v>42618</v>
      </c>
      <c r="E7089" s="3">
        <v>2.0061294723</v>
      </c>
      <c r="F7089" s="5" t="s">
        <v>6970</v>
      </c>
      <c r="G7089" s="5">
        <v>1384</v>
      </c>
      <c r="H7089" s="5" t="s">
        <v>93</v>
      </c>
      <c r="I7089" s="3">
        <v>10.820635394881</v>
      </c>
      <c r="J7089" s="3">
        <v>26.1</v>
      </c>
      <c r="K7089" s="3">
        <v>4.23887587822014</v>
      </c>
      <c r="L7089" s="3">
        <v>10.406342913776</v>
      </c>
      <c r="M7089" s="3">
        <v>4.55228788875316</v>
      </c>
      <c r="N7089" s="3">
        <v>32.0359281437126</v>
      </c>
      <c r="O7089" s="3">
        <v>18.7186599807959</v>
      </c>
      <c r="P7089" s="3">
        <v>27.2635814889336</v>
      </c>
      <c r="Q7089" s="3">
        <v>34.5363317615766</v>
      </c>
      <c r="R7089" s="3">
        <v>10.9907120743034</v>
      </c>
      <c r="S7089" s="3">
        <v>71.8134795028179</v>
      </c>
      <c r="T7089" s="3">
        <v>20.4340921122287</v>
      </c>
      <c r="U7089" s="3">
        <v>120.702700380221</v>
      </c>
      <c r="V7089" s="3">
        <v>32.6135105204873</v>
      </c>
      <c r="W7089" s="3">
        <v>112.167124280967</v>
      </c>
      <c r="X7089" s="3">
        <v>24.5942571785268</v>
      </c>
      <c r="Y7089" s="3"/>
      <c r="Z7089" s="3"/>
      <c r="AA7089" s="3">
        <v>0.40997759194948</v>
      </c>
      <c r="AB7089" s="3">
        <v>0.340903277190014</v>
      </c>
      <c r="AC7089" s="3">
        <v>-14.0509965882564</v>
      </c>
      <c r="AD7089" s="3">
        <v>2.02392672988315</v>
      </c>
      <c r="AE7089" s="5">
        <v>3</v>
      </c>
      <c r="AF7089" s="3">
        <v>2.07538920091918</v>
      </c>
      <c r="AG7089" s="3">
        <v>56.0155430132648</v>
      </c>
      <c r="AH7089" s="3">
        <v>51.5512447163639</v>
      </c>
      <c r="AI7089" s="3">
        <v>28.4450249341917</v>
      </c>
      <c r="AJ7089" s="3">
        <v>23.1809002398505</v>
      </c>
      <c r="AK7089" s="3"/>
      <c r="AL7089" s="3"/>
      <c r="AM7089" s="3"/>
      <c r="AN7089" s="5" t="s">
        <v>46</v>
      </c>
      <c r="AO7089" s="1"/>
      <c r="AP7089" s="1"/>
      <c r="AQ7089" s="1"/>
    </row>
    <row r="7090" spans="1:43">
      <c r="A7090" s="1" t="s">
        <v>17410</v>
      </c>
      <c r="B7090" s="1" t="s">
        <v>17411</v>
      </c>
      <c r="C7090" s="3">
        <v>4.12602739726027</v>
      </c>
      <c r="D7090" s="4">
        <v>42731</v>
      </c>
      <c r="E7090" s="3">
        <v>40.6327813839</v>
      </c>
      <c r="F7090" s="5" t="s">
        <v>7981</v>
      </c>
      <c r="G7090" s="5">
        <v>1494</v>
      </c>
      <c r="H7090" s="5" t="s">
        <v>50</v>
      </c>
      <c r="I7090" s="3">
        <v>0.268533614654284</v>
      </c>
      <c r="J7090" s="3">
        <v>24.4752121482805</v>
      </c>
      <c r="K7090" s="3">
        <v>0.00956571647216043</v>
      </c>
      <c r="L7090" s="3">
        <v>41.6555998229305</v>
      </c>
      <c r="M7090" s="3">
        <v>0.0669984686064467</v>
      </c>
      <c r="N7090" s="3">
        <v>25.1558325912734</v>
      </c>
      <c r="O7090" s="3">
        <v>0.780798149219199</v>
      </c>
      <c r="P7090" s="3">
        <v>34.0338053905893</v>
      </c>
      <c r="Q7090" s="3">
        <v>1.26888802789617</v>
      </c>
      <c r="R7090" s="3">
        <v>30.6132303235152</v>
      </c>
      <c r="S7090" s="3">
        <v>2.14948705422571</v>
      </c>
      <c r="T7090" s="3">
        <v>37.3446327683616</v>
      </c>
      <c r="U7090" s="3">
        <v>6.43032606992933</v>
      </c>
      <c r="V7090" s="3">
        <v>44.969040247678</v>
      </c>
      <c r="W7090" s="3">
        <v>11.7299410176877</v>
      </c>
      <c r="X7090" s="3">
        <v>72.7076591154261</v>
      </c>
      <c r="Y7090" s="3"/>
      <c r="Z7090" s="3"/>
      <c r="AA7090" s="3">
        <v>0.0939509149779845</v>
      </c>
      <c r="AB7090" s="3">
        <v>0.689862697191685</v>
      </c>
      <c r="AC7090" s="3">
        <v>-1.07557860366848</v>
      </c>
      <c r="AD7090" s="3">
        <v>3.49519013128569</v>
      </c>
      <c r="AE7090" s="5">
        <v>3</v>
      </c>
      <c r="AF7090" s="3">
        <v>0.309075241924811</v>
      </c>
      <c r="AG7090" s="3">
        <v>2.6126881780679</v>
      </c>
      <c r="AH7090" s="3">
        <v>3.27876440319039</v>
      </c>
      <c r="AI7090" s="3">
        <v>3.90330041059033</v>
      </c>
      <c r="AJ7090" s="3">
        <v>3.79796186813575</v>
      </c>
      <c r="AK7090" s="3"/>
      <c r="AL7090" s="3"/>
      <c r="AM7090" s="3">
        <v>1</v>
      </c>
      <c r="AN7090" s="5" t="s">
        <v>56</v>
      </c>
      <c r="AO7090" s="1"/>
      <c r="AP7090" s="1"/>
      <c r="AQ7090" s="1"/>
    </row>
    <row r="7091" spans="1:43">
      <c r="A7091" s="1" t="s">
        <v>17412</v>
      </c>
      <c r="B7091" s="1" t="s">
        <v>17413</v>
      </c>
      <c r="C7091" s="3">
        <v>4.23287671232877</v>
      </c>
      <c r="D7091" s="4">
        <v>42692</v>
      </c>
      <c r="E7091" s="3">
        <v>5.9281702426</v>
      </c>
      <c r="F7091" s="5" t="s">
        <v>17414</v>
      </c>
      <c r="G7091" s="5">
        <v>1384</v>
      </c>
      <c r="H7091" s="5" t="s">
        <v>93</v>
      </c>
      <c r="I7091" s="3">
        <v>3.55871886120996</v>
      </c>
      <c r="J7091" s="3">
        <v>63.1</v>
      </c>
      <c r="K7091" s="3">
        <v>1.22699386503068</v>
      </c>
      <c r="L7091" s="3">
        <v>60.6045589692765</v>
      </c>
      <c r="M7091" s="3">
        <v>1.67068987422183</v>
      </c>
      <c r="N7091" s="3">
        <v>59.5808383233533</v>
      </c>
      <c r="O7091" s="3">
        <v>6.63601838896663</v>
      </c>
      <c r="P7091" s="3">
        <v>62.2233400402414</v>
      </c>
      <c r="Q7091" s="3">
        <v>11.4864864864865</v>
      </c>
      <c r="R7091" s="3">
        <v>54.7471620227038</v>
      </c>
      <c r="S7091" s="3">
        <v>47.3214285714286</v>
      </c>
      <c r="T7091" s="3">
        <v>44.9973530968767</v>
      </c>
      <c r="U7091" s="3">
        <v>55.842259006816</v>
      </c>
      <c r="V7091" s="3">
        <v>62.7906976744186</v>
      </c>
      <c r="W7091" s="3">
        <v>57.4455591650302</v>
      </c>
      <c r="X7091" s="3">
        <v>53.1835205992509</v>
      </c>
      <c r="Y7091" s="3"/>
      <c r="Z7091" s="3"/>
      <c r="AA7091" s="3">
        <v>0.42204472512106</v>
      </c>
      <c r="AB7091" s="3">
        <v>0.456448394865696</v>
      </c>
      <c r="AC7091" s="3">
        <v>-7.72101288316304</v>
      </c>
      <c r="AD7091" s="3">
        <v>2.11149046368956</v>
      </c>
      <c r="AE7091" s="5">
        <v>2</v>
      </c>
      <c r="AF7091" s="3">
        <v>1.26696079082246</v>
      </c>
      <c r="AG7091" s="3">
        <v>43.2074449871558</v>
      </c>
      <c r="AH7091" s="3">
        <v>24.7725946084908</v>
      </c>
      <c r="AI7091" s="3">
        <v>16.4029401371897</v>
      </c>
      <c r="AJ7091" s="3">
        <v>14.1929618481305</v>
      </c>
      <c r="AK7091" s="3"/>
      <c r="AL7091" s="3"/>
      <c r="AM7091" s="3"/>
      <c r="AN7091" s="5" t="s">
        <v>46</v>
      </c>
      <c r="AO7091" s="1"/>
      <c r="AP7091" s="1"/>
      <c r="AQ7091" s="1"/>
    </row>
    <row r="7092" spans="1:43">
      <c r="A7092" s="1" t="s">
        <v>17415</v>
      </c>
      <c r="B7092" s="1" t="s">
        <v>17416</v>
      </c>
      <c r="C7092" s="3">
        <v>4.17534246575342</v>
      </c>
      <c r="D7092" s="4">
        <v>42713</v>
      </c>
      <c r="E7092" s="3">
        <v>5.1061863039</v>
      </c>
      <c r="F7092" s="5" t="s">
        <v>17417</v>
      </c>
      <c r="G7092" s="5">
        <v>1384</v>
      </c>
      <c r="H7092" s="5" t="s">
        <v>93</v>
      </c>
      <c r="I7092" s="3">
        <v>2.86773607748183</v>
      </c>
      <c r="J7092" s="3">
        <v>70.8</v>
      </c>
      <c r="K7092" s="3">
        <v>1.13069999256118</v>
      </c>
      <c r="L7092" s="3">
        <v>64.3706640237859</v>
      </c>
      <c r="M7092" s="3">
        <v>1.05552664833123</v>
      </c>
      <c r="N7092" s="3">
        <v>71.7065868263473</v>
      </c>
      <c r="O7092" s="3">
        <v>4.96448424953675</v>
      </c>
      <c r="P7092" s="3">
        <v>74.2957746478873</v>
      </c>
      <c r="Q7092" s="3">
        <v>9.38128570279187</v>
      </c>
      <c r="R7092" s="3">
        <v>62.3839009287926</v>
      </c>
      <c r="S7092" s="3">
        <v>25.2533628155519</v>
      </c>
      <c r="T7092" s="3">
        <v>67.7607199576496</v>
      </c>
      <c r="U7092" s="3">
        <v>48.4628412788304</v>
      </c>
      <c r="V7092" s="3">
        <v>67.4418604651163</v>
      </c>
      <c r="W7092" s="3">
        <v>49.8341996889183</v>
      </c>
      <c r="X7092" s="3">
        <v>59.3008739076155</v>
      </c>
      <c r="Y7092" s="3"/>
      <c r="Z7092" s="3"/>
      <c r="AA7092" s="3">
        <v>0.388032956786256</v>
      </c>
      <c r="AB7092" s="3">
        <v>0.465690511082716</v>
      </c>
      <c r="AC7092" s="3">
        <v>-5.32258064516131</v>
      </c>
      <c r="AD7092" s="3">
        <v>2.70566427447748</v>
      </c>
      <c r="AE7092" s="5">
        <v>3</v>
      </c>
      <c r="AF7092" s="3">
        <v>1.0894423074139</v>
      </c>
      <c r="AG7092" s="3">
        <v>21.0503684847545</v>
      </c>
      <c r="AH7092" s="3">
        <v>22.7410458686036</v>
      </c>
      <c r="AI7092" s="3">
        <v>13.6690301367386</v>
      </c>
      <c r="AJ7092" s="3">
        <v>11.9900395623825</v>
      </c>
      <c r="AK7092" s="3"/>
      <c r="AL7092" s="3"/>
      <c r="AM7092" s="3"/>
      <c r="AN7092" s="5" t="s">
        <v>46</v>
      </c>
      <c r="AO7092" s="1"/>
      <c r="AP7092" s="1"/>
      <c r="AQ7092" s="1"/>
    </row>
    <row r="7093" spans="1:43">
      <c r="A7093" s="1" t="s">
        <v>17418</v>
      </c>
      <c r="B7093" s="1" t="s">
        <v>17419</v>
      </c>
      <c r="C7093" s="3">
        <v>4.12602739726027</v>
      </c>
      <c r="D7093" s="4">
        <v>42731</v>
      </c>
      <c r="E7093" s="3">
        <v>7.5220280526</v>
      </c>
      <c r="F7093" s="5" t="s">
        <v>17420</v>
      </c>
      <c r="G7093" s="5">
        <v>1384</v>
      </c>
      <c r="H7093" s="5" t="s">
        <v>93</v>
      </c>
      <c r="I7093" s="3">
        <v>3.10833333333333</v>
      </c>
      <c r="J7093" s="3">
        <v>68.2</v>
      </c>
      <c r="K7093" s="3">
        <v>0.921696574225129</v>
      </c>
      <c r="L7093" s="3">
        <v>71.3082259663033</v>
      </c>
      <c r="M7093" s="3">
        <v>2.78285429473335</v>
      </c>
      <c r="N7093" s="3">
        <v>45.059880239521</v>
      </c>
      <c r="O7093" s="3">
        <v>5.18575193403044</v>
      </c>
      <c r="P7093" s="3">
        <v>71.830985915493</v>
      </c>
      <c r="Q7093" s="3">
        <v>7.22766270907358</v>
      </c>
      <c r="R7093" s="3">
        <v>75.1805985552116</v>
      </c>
      <c r="S7093" s="3">
        <v>17.4592851165911</v>
      </c>
      <c r="T7093" s="3">
        <v>81.6834303864479</v>
      </c>
      <c r="U7093" s="3">
        <v>26.9112217162815</v>
      </c>
      <c r="V7093" s="3">
        <v>87.984496124031</v>
      </c>
      <c r="W7093" s="3">
        <v>33.2738863639465</v>
      </c>
      <c r="X7093" s="3">
        <v>77.9650436953808</v>
      </c>
      <c r="Y7093" s="3"/>
      <c r="Z7093" s="3"/>
      <c r="AA7093" s="3">
        <v>0.546171386012238</v>
      </c>
      <c r="AB7093" s="3">
        <v>0.896913938128925</v>
      </c>
      <c r="AC7093" s="3">
        <v>-1.77853783668234</v>
      </c>
      <c r="AD7093" s="3">
        <v>5.63871816693025</v>
      </c>
      <c r="AE7093" s="5">
        <v>1</v>
      </c>
      <c r="AF7093" s="3">
        <v>0.753060210171056</v>
      </c>
      <c r="AG7093" s="3">
        <v>16.1987759206568</v>
      </c>
      <c r="AH7093" s="3">
        <v>12.3560935373118</v>
      </c>
      <c r="AI7093" s="3">
        <v>9.96851573246391</v>
      </c>
      <c r="AJ7093" s="3">
        <v>9.02525047360547</v>
      </c>
      <c r="AK7093" s="3"/>
      <c r="AL7093" s="3"/>
      <c r="AM7093" s="3">
        <v>1</v>
      </c>
      <c r="AN7093" s="5" t="s">
        <v>56</v>
      </c>
      <c r="AO7093" s="1"/>
      <c r="AP7093" s="1"/>
      <c r="AQ7093" s="1"/>
    </row>
    <row r="7094" spans="1:43">
      <c r="A7094" s="1" t="s">
        <v>17421</v>
      </c>
      <c r="B7094" s="1" t="s">
        <v>17422</v>
      </c>
      <c r="C7094" s="3">
        <v>4.12054794520548</v>
      </c>
      <c r="D7094" s="4">
        <v>42733</v>
      </c>
      <c r="E7094" s="3">
        <v>5.8220095859</v>
      </c>
      <c r="F7094" s="5" t="s">
        <v>17423</v>
      </c>
      <c r="G7094" s="5">
        <v>1384</v>
      </c>
      <c r="H7094" s="5" t="s">
        <v>93</v>
      </c>
      <c r="I7094" s="3">
        <v>4.93372606774669</v>
      </c>
      <c r="J7094" s="3">
        <v>53.1</v>
      </c>
      <c r="K7094" s="3">
        <v>1.568068424804</v>
      </c>
      <c r="L7094" s="3">
        <v>51.6352824578791</v>
      </c>
      <c r="M7094" s="3">
        <v>2.88808664259928</v>
      </c>
      <c r="N7094" s="3">
        <v>43.9620758483034</v>
      </c>
      <c r="O7094" s="3">
        <v>7.87282361847087</v>
      </c>
      <c r="P7094" s="3">
        <v>56.9919517102616</v>
      </c>
      <c r="Q7094" s="3">
        <v>15.2912621359223</v>
      </c>
      <c r="R7094" s="3">
        <v>46.6460268317853</v>
      </c>
      <c r="S7094" s="3">
        <v>35.6869126179228</v>
      </c>
      <c r="T7094" s="3">
        <v>56.43197458973</v>
      </c>
      <c r="U7094" s="3">
        <v>61.5660814101715</v>
      </c>
      <c r="V7094" s="3">
        <v>58.9700996677741</v>
      </c>
      <c r="W7094" s="3">
        <v>50.8222605557087</v>
      </c>
      <c r="X7094" s="3">
        <v>58.8014981273408</v>
      </c>
      <c r="Y7094" s="3"/>
      <c r="Z7094" s="3"/>
      <c r="AA7094" s="3">
        <v>0.469475512283494</v>
      </c>
      <c r="AB7094" s="3">
        <v>0.368804609392582</v>
      </c>
      <c r="AC7094" s="3">
        <v>-11.0518539565955</v>
      </c>
      <c r="AD7094" s="3">
        <v>1.3257119659388</v>
      </c>
      <c r="AE7094" s="5">
        <v>3</v>
      </c>
      <c r="AF7094" s="3">
        <v>1.10280293066901</v>
      </c>
      <c r="AG7094" s="3">
        <v>30.5424801257356</v>
      </c>
      <c r="AH7094" s="3">
        <v>26.9360169446627</v>
      </c>
      <c r="AI7094" s="3">
        <v>13.6410020071197</v>
      </c>
      <c r="AJ7094" s="3">
        <v>13.747232910846</v>
      </c>
      <c r="AK7094" s="3"/>
      <c r="AL7094" s="3"/>
      <c r="AM7094" s="3"/>
      <c r="AN7094" s="5" t="s">
        <v>46</v>
      </c>
      <c r="AO7094" s="1"/>
      <c r="AP7094" s="1"/>
      <c r="AQ7094" s="1"/>
    </row>
    <row r="7095" spans="1:43">
      <c r="A7095" s="1" t="s">
        <v>17424</v>
      </c>
      <c r="B7095" s="1" t="s">
        <v>17425</v>
      </c>
      <c r="C7095" s="3">
        <v>3.81369863013699</v>
      </c>
      <c r="D7095" s="4">
        <v>42845</v>
      </c>
      <c r="E7095" s="3">
        <v>10.3464379653</v>
      </c>
      <c r="F7095" s="5" t="s">
        <v>7981</v>
      </c>
      <c r="G7095" s="5">
        <v>1393</v>
      </c>
      <c r="H7095" s="5" t="s">
        <v>50</v>
      </c>
      <c r="I7095" s="3">
        <v>0.124010302394355</v>
      </c>
      <c r="J7095" s="3">
        <v>49.5310406431443</v>
      </c>
      <c r="K7095" s="3">
        <v>-0.028574149919042</v>
      </c>
      <c r="L7095" s="3">
        <v>68.8357680389553</v>
      </c>
      <c r="M7095" s="3">
        <v>-0.0856734888148562</v>
      </c>
      <c r="N7095" s="3">
        <v>51.5583259127337</v>
      </c>
      <c r="O7095" s="3">
        <v>0.777724435909742</v>
      </c>
      <c r="P7095" s="3">
        <v>34.5363179534034</v>
      </c>
      <c r="Q7095" s="3">
        <v>1.09805432479291</v>
      </c>
      <c r="R7095" s="3">
        <v>53.1144374698213</v>
      </c>
      <c r="S7095" s="3">
        <v>2.40999121865548</v>
      </c>
      <c r="T7095" s="3">
        <v>26.2146892655367</v>
      </c>
      <c r="U7095" s="3">
        <v>6.01594529364542</v>
      </c>
      <c r="V7095" s="3">
        <v>54.8761609907121</v>
      </c>
      <c r="W7095" s="3">
        <v>11.1020647594824</v>
      </c>
      <c r="X7095" s="3">
        <v>78.3171521035599</v>
      </c>
      <c r="Y7095" s="3"/>
      <c r="Z7095" s="3"/>
      <c r="AA7095" s="3">
        <v>0.109916391848642</v>
      </c>
      <c r="AB7095" s="3">
        <v>0.593526306671289</v>
      </c>
      <c r="AC7095" s="3">
        <v>-1.13658070678129</v>
      </c>
      <c r="AD7095" s="3">
        <v>3.13658287184813</v>
      </c>
      <c r="AE7095" s="5">
        <v>2</v>
      </c>
      <c r="AF7095" s="3">
        <v>0.293613432718487</v>
      </c>
      <c r="AG7095" s="3">
        <v>2.92217989784829</v>
      </c>
      <c r="AH7095" s="3">
        <v>3.09316089623137</v>
      </c>
      <c r="AI7095" s="3">
        <v>3.73182886686403</v>
      </c>
      <c r="AJ7095" s="3"/>
      <c r="AK7095" s="3"/>
      <c r="AL7095" s="3"/>
      <c r="AM7095" s="3"/>
      <c r="AN7095" s="5" t="s">
        <v>51</v>
      </c>
      <c r="AO7095" s="1"/>
      <c r="AP7095" s="1"/>
      <c r="AQ7095" s="1"/>
    </row>
    <row r="7096" spans="1:43">
      <c r="A7096" s="1" t="s">
        <v>17426</v>
      </c>
      <c r="B7096" s="1" t="s">
        <v>17427</v>
      </c>
      <c r="C7096" s="3">
        <v>5.65205479452055</v>
      </c>
      <c r="D7096" s="4">
        <v>42174</v>
      </c>
      <c r="E7096" s="3">
        <v>0.0816332292</v>
      </c>
      <c r="F7096" s="5" t="s">
        <v>17428</v>
      </c>
      <c r="G7096" s="5">
        <v>1630</v>
      </c>
      <c r="H7096" s="5" t="s">
        <v>93</v>
      </c>
      <c r="I7096" s="3">
        <v>-0.0934579439252461</v>
      </c>
      <c r="J7096" s="3">
        <v>93.35</v>
      </c>
      <c r="K7096" s="3">
        <v>0</v>
      </c>
      <c r="L7096" s="3">
        <v>94.0535183349851</v>
      </c>
      <c r="M7096" s="3">
        <v>-0.0934579439252461</v>
      </c>
      <c r="N7096" s="3">
        <v>86.2774451097804</v>
      </c>
      <c r="O7096" s="3">
        <v>0.281425891181973</v>
      </c>
      <c r="P7096" s="3">
        <v>94.8692152917505</v>
      </c>
      <c r="Q7096" s="3">
        <v>0.0936329588014751</v>
      </c>
      <c r="R7096" s="3">
        <v>94.0660474716202</v>
      </c>
      <c r="S7096" s="3">
        <v>4.73693297176252</v>
      </c>
      <c r="T7096" s="3">
        <v>97.3530968766543</v>
      </c>
      <c r="U7096" s="3">
        <v>13.2360139523118</v>
      </c>
      <c r="V7096" s="3">
        <v>97.6744186046512</v>
      </c>
      <c r="W7096" s="3">
        <v>17.5998524346637</v>
      </c>
      <c r="X7096" s="3">
        <v>94.6317103620474</v>
      </c>
      <c r="Y7096" s="3">
        <v>23.7767846837945</v>
      </c>
      <c r="Z7096" s="3">
        <v>94.2857142857143</v>
      </c>
      <c r="AA7096" s="3">
        <v>0.179124181700988</v>
      </c>
      <c r="AB7096" s="3">
        <v>0.396595825200746</v>
      </c>
      <c r="AC7096" s="3">
        <v>-2.33690360272638</v>
      </c>
      <c r="AD7096" s="3">
        <v>2.37159927533323</v>
      </c>
      <c r="AE7096" s="5">
        <v>4</v>
      </c>
      <c r="AF7096" s="3">
        <v>0.446865515805774</v>
      </c>
      <c r="AG7096" s="3">
        <v>4.9479829647729</v>
      </c>
      <c r="AH7096" s="3">
        <v>6.42375268418729</v>
      </c>
      <c r="AI7096" s="3">
        <v>5.49771725946155</v>
      </c>
      <c r="AJ7096" s="3">
        <v>4.88327396343935</v>
      </c>
      <c r="AK7096" s="3"/>
      <c r="AL7096" s="3"/>
      <c r="AM7096" s="3"/>
      <c r="AN7096" s="5" t="s">
        <v>46</v>
      </c>
      <c r="AO7096" s="1"/>
      <c r="AP7096" s="1"/>
      <c r="AQ7096" s="1"/>
    </row>
    <row r="7097" spans="1:43">
      <c r="A7097" s="1" t="s">
        <v>17429</v>
      </c>
      <c r="B7097" s="1" t="s">
        <v>17430</v>
      </c>
      <c r="C7097" s="3">
        <v>4.92328767123288</v>
      </c>
      <c r="D7097" s="4">
        <v>42440</v>
      </c>
      <c r="E7097" s="3">
        <v>2.547147852</v>
      </c>
      <c r="F7097" s="5" t="s">
        <v>9468</v>
      </c>
      <c r="G7097" s="5">
        <v>1798</v>
      </c>
      <c r="H7097" s="5" t="s">
        <v>93</v>
      </c>
      <c r="I7097" s="3">
        <v>10.3167137033553</v>
      </c>
      <c r="J7097" s="3">
        <v>28.8</v>
      </c>
      <c r="K7097" s="3">
        <v>4.57788347205707</v>
      </c>
      <c r="L7097" s="3">
        <v>7.18533201189296</v>
      </c>
      <c r="M7097" s="3">
        <v>4.76474091721262</v>
      </c>
      <c r="N7097" s="3">
        <v>30.7884231536926</v>
      </c>
      <c r="O7097" s="3">
        <v>21.1432506887052</v>
      </c>
      <c r="P7097" s="3">
        <v>20.4728370221328</v>
      </c>
      <c r="Q7097" s="3">
        <v>30.8779761904762</v>
      </c>
      <c r="R7097" s="3">
        <v>15.7378740970072</v>
      </c>
      <c r="S7097" s="3">
        <v>98.5327313769752</v>
      </c>
      <c r="T7097" s="3">
        <v>4.76442562202223</v>
      </c>
      <c r="U7097" s="3">
        <v>236.328871892925</v>
      </c>
      <c r="V7097" s="3">
        <v>2.76854928017719</v>
      </c>
      <c r="W7097" s="3">
        <v>184.168012924071</v>
      </c>
      <c r="X7097" s="3">
        <v>4.11985018726592</v>
      </c>
      <c r="Y7097" s="3"/>
      <c r="Z7097" s="3"/>
      <c r="AA7097" s="3">
        <v>0.311793870861248</v>
      </c>
      <c r="AB7097" s="3">
        <v>0.339450046140798</v>
      </c>
      <c r="AC7097" s="3">
        <v>-30.6558585114223</v>
      </c>
      <c r="AD7097" s="3">
        <v>1.35543502182013</v>
      </c>
      <c r="AE7097" s="5">
        <v>7</v>
      </c>
      <c r="AF7097" s="3">
        <v>2.89840778735687</v>
      </c>
      <c r="AG7097" s="3">
        <v>107.761120312011</v>
      </c>
      <c r="AH7097" s="3">
        <v>87.1187699119923</v>
      </c>
      <c r="AI7097" s="3">
        <v>39.3155019319162</v>
      </c>
      <c r="AJ7097" s="3">
        <v>38.4940616688169</v>
      </c>
      <c r="AK7097" s="3"/>
      <c r="AL7097" s="3"/>
      <c r="AM7097" s="3"/>
      <c r="AN7097" s="5" t="s">
        <v>46</v>
      </c>
      <c r="AO7097" s="1"/>
      <c r="AP7097" s="1"/>
      <c r="AQ7097" s="1"/>
    </row>
    <row r="7098" spans="1:43">
      <c r="A7098" s="1" t="s">
        <v>17431</v>
      </c>
      <c r="B7098" s="1" t="s">
        <v>17432</v>
      </c>
      <c r="C7098" s="3">
        <v>5.15616438356164</v>
      </c>
      <c r="D7098" s="4">
        <v>42355</v>
      </c>
      <c r="E7098" s="3">
        <v>2.4762111292</v>
      </c>
      <c r="F7098" s="5" t="s">
        <v>13716</v>
      </c>
      <c r="G7098" s="5">
        <v>1883</v>
      </c>
      <c r="H7098" s="5" t="s">
        <v>93</v>
      </c>
      <c r="I7098" s="3">
        <v>8.09345014601587</v>
      </c>
      <c r="J7098" s="3">
        <v>38.85</v>
      </c>
      <c r="K7098" s="3">
        <v>3.64000000000001</v>
      </c>
      <c r="L7098" s="3">
        <v>17.2943508424182</v>
      </c>
      <c r="M7098" s="3">
        <v>4.51795078660751</v>
      </c>
      <c r="N7098" s="3">
        <v>32.3353293413174</v>
      </c>
      <c r="O7098" s="3">
        <v>14.494034467521</v>
      </c>
      <c r="P7098" s="3">
        <v>39.8893360160966</v>
      </c>
      <c r="Q7098" s="3">
        <v>21.6431924882629</v>
      </c>
      <c r="R7098" s="3">
        <v>33.2301341589267</v>
      </c>
      <c r="S7098" s="3">
        <v>70.3484549638396</v>
      </c>
      <c r="T7098" s="3">
        <v>22.0222339862361</v>
      </c>
      <c r="U7098" s="3">
        <v>205.90318772137</v>
      </c>
      <c r="V7098" s="3">
        <v>5.81395348837209</v>
      </c>
      <c r="W7098" s="3">
        <v>184.412733260154</v>
      </c>
      <c r="X7098" s="3">
        <v>4.05742821473159</v>
      </c>
      <c r="Y7098" s="3">
        <v>177.706323687031</v>
      </c>
      <c r="Z7098" s="3">
        <v>16.7532467532468</v>
      </c>
      <c r="AA7098" s="3">
        <v>0.300593923888542</v>
      </c>
      <c r="AB7098" s="3">
        <v>0.364771803416787</v>
      </c>
      <c r="AC7098" s="3">
        <v>-23.5004916420846</v>
      </c>
      <c r="AD7098" s="3">
        <v>1.76985967634559</v>
      </c>
      <c r="AE7098" s="5">
        <v>3</v>
      </c>
      <c r="AF7098" s="3">
        <v>2.86927002534296</v>
      </c>
      <c r="AG7098" s="3">
        <v>79.9855391219368</v>
      </c>
      <c r="AH7098" s="3">
        <v>79.2726293630406</v>
      </c>
      <c r="AI7098" s="3">
        <v>39.837464395916</v>
      </c>
      <c r="AJ7098" s="3">
        <v>33.2516489299773</v>
      </c>
      <c r="AK7098" s="3"/>
      <c r="AL7098" s="3"/>
      <c r="AM7098" s="3"/>
      <c r="AN7098" s="5" t="s">
        <v>46</v>
      </c>
      <c r="AO7098" s="1"/>
      <c r="AP7098" s="1"/>
      <c r="AQ7098" s="1"/>
    </row>
    <row r="7099" spans="1:43">
      <c r="A7099" s="1" t="s">
        <v>17433</v>
      </c>
      <c r="B7099" s="1" t="s">
        <v>17434</v>
      </c>
      <c r="C7099" s="3">
        <v>5.75616438356164</v>
      </c>
      <c r="D7099" s="4">
        <v>42136</v>
      </c>
      <c r="E7099" s="3">
        <v>8.6500677236</v>
      </c>
      <c r="F7099" s="5" t="s">
        <v>17435</v>
      </c>
      <c r="G7099" s="5">
        <v>723</v>
      </c>
      <c r="H7099" s="5" t="s">
        <v>93</v>
      </c>
      <c r="I7099" s="3">
        <v>10.5072463768116</v>
      </c>
      <c r="J7099" s="3">
        <v>27.8</v>
      </c>
      <c r="K7099" s="3">
        <v>4.45205479452055</v>
      </c>
      <c r="L7099" s="3">
        <v>8.07730426164519</v>
      </c>
      <c r="M7099" s="3">
        <v>4.09556313993174</v>
      </c>
      <c r="N7099" s="3">
        <v>34.9301397205589</v>
      </c>
      <c r="O7099" s="3">
        <v>13.1025957972806</v>
      </c>
      <c r="P7099" s="3">
        <v>42.907444668008</v>
      </c>
      <c r="Q7099" s="3">
        <v>9.84393757503002</v>
      </c>
      <c r="R7099" s="3">
        <v>60.577915376677</v>
      </c>
      <c r="S7099" s="3">
        <v>39.6946564885496</v>
      </c>
      <c r="T7099" s="3">
        <v>52.8851244044468</v>
      </c>
      <c r="U7099" s="3">
        <v>105.156950672646</v>
      </c>
      <c r="V7099" s="3">
        <v>39.0365448504983</v>
      </c>
      <c r="W7099" s="3">
        <v>66.970802919708</v>
      </c>
      <c r="X7099" s="3">
        <v>47.0037453183521</v>
      </c>
      <c r="Y7099" s="3">
        <v>36.5671641791045</v>
      </c>
      <c r="Z7099" s="3">
        <v>86.4935064935065</v>
      </c>
      <c r="AA7099" s="3">
        <v>0.18885079664292</v>
      </c>
      <c r="AB7099" s="3">
        <v>0.165697522375647</v>
      </c>
      <c r="AC7099" s="3">
        <v>-31.7512274959083</v>
      </c>
      <c r="AD7099" s="3">
        <v>0.585748392252102</v>
      </c>
      <c r="AE7099" s="5">
        <v>5</v>
      </c>
      <c r="AF7099" s="3">
        <v>1.21901877044542</v>
      </c>
      <c r="AG7099" s="3">
        <v>35.4157019139729</v>
      </c>
      <c r="AH7099" s="3">
        <v>45.5699892711548</v>
      </c>
      <c r="AI7099" s="3">
        <v>15.7957941893739</v>
      </c>
      <c r="AJ7099" s="3">
        <v>14.3651095294493</v>
      </c>
      <c r="AK7099" s="3"/>
      <c r="AL7099" s="3"/>
      <c r="AM7099" s="3"/>
      <c r="AN7099" s="5" t="s">
        <v>46</v>
      </c>
      <c r="AO7099" s="1"/>
      <c r="AP7099" s="1"/>
      <c r="AQ7099" s="1"/>
    </row>
    <row r="7100" spans="1:43">
      <c r="A7100" s="1" t="s">
        <v>17436</v>
      </c>
      <c r="B7100" s="1" t="s">
        <v>17437</v>
      </c>
      <c r="C7100" s="3">
        <v>5.81095890410959</v>
      </c>
      <c r="D7100" s="4">
        <v>42116</v>
      </c>
      <c r="E7100" s="3">
        <v>5.0729181421</v>
      </c>
      <c r="F7100" s="5" t="s">
        <v>17438</v>
      </c>
      <c r="G7100" s="5">
        <v>1384</v>
      </c>
      <c r="H7100" s="5" t="s">
        <v>93</v>
      </c>
      <c r="I7100" s="3">
        <v>3.9241334205363</v>
      </c>
      <c r="J7100" s="3">
        <v>59.65</v>
      </c>
      <c r="K7100" s="3">
        <v>1.2746972594009</v>
      </c>
      <c r="L7100" s="3">
        <v>59.5143706640238</v>
      </c>
      <c r="M7100" s="3">
        <v>1.40395660497767</v>
      </c>
      <c r="N7100" s="3">
        <v>65.9680638722555</v>
      </c>
      <c r="O7100" s="3">
        <v>6.85944855413584</v>
      </c>
      <c r="P7100" s="3">
        <v>60.9154929577465</v>
      </c>
      <c r="Q7100" s="3">
        <v>7.72881355932203</v>
      </c>
      <c r="R7100" s="3">
        <v>71.2074303405573</v>
      </c>
      <c r="S7100" s="3">
        <v>34.7752332485157</v>
      </c>
      <c r="T7100" s="3">
        <v>57.7554261514029</v>
      </c>
      <c r="U7100" s="3">
        <v>49.7643732327992</v>
      </c>
      <c r="V7100" s="3">
        <v>66.3344407530454</v>
      </c>
      <c r="W7100" s="3">
        <v>47.5394614670381</v>
      </c>
      <c r="X7100" s="3">
        <v>61.4232209737828</v>
      </c>
      <c r="Y7100" s="3">
        <v>60.3861021438356</v>
      </c>
      <c r="Z7100" s="3">
        <v>62.8571428571429</v>
      </c>
      <c r="AA7100" s="3">
        <v>0.359122065373583</v>
      </c>
      <c r="AB7100" s="3">
        <v>0.435555971336499</v>
      </c>
      <c r="AC7100" s="3">
        <v>-7.23089564502877</v>
      </c>
      <c r="AD7100" s="3">
        <v>1.91057272631393</v>
      </c>
      <c r="AE7100" s="5">
        <v>3</v>
      </c>
      <c r="AF7100" s="3">
        <v>1.06114549321467</v>
      </c>
      <c r="AG7100" s="3">
        <v>31.8859624422053</v>
      </c>
      <c r="AH7100" s="3">
        <v>21.4327934534601</v>
      </c>
      <c r="AI7100" s="3">
        <v>13.14735697459</v>
      </c>
      <c r="AJ7100" s="3">
        <v>11.8351908932239</v>
      </c>
      <c r="AK7100" s="3"/>
      <c r="AL7100" s="3"/>
      <c r="AM7100" s="3"/>
      <c r="AN7100" s="5" t="s">
        <v>46</v>
      </c>
      <c r="AO7100" s="1"/>
      <c r="AP7100" s="1"/>
      <c r="AQ7100" s="1"/>
    </row>
    <row r="7101" spans="1:43">
      <c r="A7101" s="1" t="s">
        <v>17439</v>
      </c>
      <c r="B7101" s="1" t="s">
        <v>17440</v>
      </c>
      <c r="C7101" s="3">
        <v>3.83013698630137</v>
      </c>
      <c r="D7101" s="4">
        <v>42839</v>
      </c>
      <c r="E7101" s="3">
        <v>8.0643327296</v>
      </c>
      <c r="F7101" s="5" t="s">
        <v>14274</v>
      </c>
      <c r="G7101" s="5">
        <v>1399</v>
      </c>
      <c r="H7101" s="5" t="s">
        <v>50</v>
      </c>
      <c r="I7101" s="3">
        <v>-0.0579766160981694</v>
      </c>
      <c r="J7101" s="3">
        <v>74.8995087092452</v>
      </c>
      <c r="K7101" s="3">
        <v>-0.0193330111164734</v>
      </c>
      <c r="L7101" s="3">
        <v>63.8335546702081</v>
      </c>
      <c r="M7101" s="3">
        <v>-0.173728404594138</v>
      </c>
      <c r="N7101" s="3">
        <v>68.4772929652716</v>
      </c>
      <c r="O7101" s="3">
        <v>0.789319820697731</v>
      </c>
      <c r="P7101" s="3">
        <v>32.023755139333</v>
      </c>
      <c r="Q7101" s="3">
        <v>1.18831510234307</v>
      </c>
      <c r="R7101" s="3">
        <v>41.7672621921777</v>
      </c>
      <c r="S7101" s="3">
        <v>1.65655371459723</v>
      </c>
      <c r="T7101" s="3">
        <v>61.5254237288136</v>
      </c>
      <c r="U7101" s="3">
        <v>6.03861587990222</v>
      </c>
      <c r="V7101" s="3">
        <v>54.4117647058823</v>
      </c>
      <c r="W7101" s="3">
        <v>10.0330440764126</v>
      </c>
      <c r="X7101" s="3">
        <v>85.7605177993528</v>
      </c>
      <c r="Y7101" s="3"/>
      <c r="Z7101" s="3"/>
      <c r="AA7101" s="3">
        <v>0.0170037770284323</v>
      </c>
      <c r="AB7101" s="3">
        <v>0.190843068264199</v>
      </c>
      <c r="AC7101" s="3">
        <v>-2.93373324585245</v>
      </c>
      <c r="AD7101" s="3">
        <v>1.10178684179001</v>
      </c>
      <c r="AE7101" s="5">
        <v>4</v>
      </c>
      <c r="AF7101" s="3">
        <v>0.248445848712947</v>
      </c>
      <c r="AG7101" s="3">
        <v>3.0202746011597</v>
      </c>
      <c r="AH7101" s="3">
        <v>3.14036776150006</v>
      </c>
      <c r="AI7101" s="3">
        <v>3.4296313902997</v>
      </c>
      <c r="AJ7101" s="3"/>
      <c r="AK7101" s="3"/>
      <c r="AL7101" s="3"/>
      <c r="AM7101" s="3">
        <v>500</v>
      </c>
      <c r="AN7101" s="5" t="s">
        <v>56</v>
      </c>
      <c r="AO7101" s="1"/>
      <c r="AP7101" s="1"/>
      <c r="AQ7101" s="1"/>
    </row>
    <row r="7102" spans="1:43">
      <c r="A7102" s="1" t="s">
        <v>17441</v>
      </c>
      <c r="B7102" s="1" t="s">
        <v>17442</v>
      </c>
      <c r="C7102" s="3">
        <v>5.81095890410959</v>
      </c>
      <c r="D7102" s="4">
        <v>42116</v>
      </c>
      <c r="E7102" s="3">
        <v>7.0192042294</v>
      </c>
      <c r="F7102" s="5" t="s">
        <v>14271</v>
      </c>
      <c r="G7102" s="5">
        <v>2122</v>
      </c>
      <c r="H7102" s="5" t="s">
        <v>93</v>
      </c>
      <c r="I7102" s="3">
        <v>7.64540337711068</v>
      </c>
      <c r="J7102" s="3">
        <v>40.9</v>
      </c>
      <c r="K7102" s="3">
        <v>2.86866875840431</v>
      </c>
      <c r="L7102" s="3">
        <v>30.5252725470763</v>
      </c>
      <c r="M7102" s="3">
        <v>5.95567867036011</v>
      </c>
      <c r="N7102" s="3">
        <v>24.1017964071856</v>
      </c>
      <c r="O7102" s="3">
        <v>13.2773938795657</v>
      </c>
      <c r="P7102" s="3">
        <v>42.3038229376258</v>
      </c>
      <c r="Q7102" s="3">
        <v>20.7259337190952</v>
      </c>
      <c r="R7102" s="3">
        <v>35.2425180598555</v>
      </c>
      <c r="S7102" s="3">
        <v>80.1412872841444</v>
      </c>
      <c r="T7102" s="3">
        <v>14.7697194282689</v>
      </c>
      <c r="U7102" s="3">
        <v>181.941031941032</v>
      </c>
      <c r="V7102" s="3">
        <v>10.6866002214839</v>
      </c>
      <c r="W7102" s="3">
        <v>156.138392857143</v>
      </c>
      <c r="X7102" s="3">
        <v>9.73782771535581</v>
      </c>
      <c r="Y7102" s="3">
        <v>203.973509933775</v>
      </c>
      <c r="Z7102" s="3">
        <v>9.87012987012987</v>
      </c>
      <c r="AA7102" s="3">
        <v>0.319374612063682</v>
      </c>
      <c r="AB7102" s="3">
        <v>0.3600950450652</v>
      </c>
      <c r="AC7102" s="3">
        <v>-21.9289340101523</v>
      </c>
      <c r="AD7102" s="3">
        <v>1.67561899299063</v>
      </c>
      <c r="AE7102" s="5">
        <v>2</v>
      </c>
      <c r="AF7102" s="3">
        <v>2.54062521525509</v>
      </c>
      <c r="AG7102" s="3">
        <v>89.2028296221828</v>
      </c>
      <c r="AH7102" s="3">
        <v>68.2423763916109</v>
      </c>
      <c r="AI7102" s="3">
        <v>33.0161447725368</v>
      </c>
      <c r="AJ7102" s="3">
        <v>28.1278676166826</v>
      </c>
      <c r="AK7102" s="3"/>
      <c r="AL7102" s="3"/>
      <c r="AM7102" s="3"/>
      <c r="AN7102" s="5" t="s">
        <v>46</v>
      </c>
      <c r="AO7102" s="1"/>
      <c r="AP7102" s="1"/>
      <c r="AQ7102" s="1"/>
    </row>
    <row r="7103" spans="1:43">
      <c r="A7103" s="1" t="s">
        <v>17443</v>
      </c>
      <c r="B7103" s="1" t="s">
        <v>17444</v>
      </c>
      <c r="C7103" s="3">
        <v>7.0027397260274</v>
      </c>
      <c r="D7103" s="4">
        <v>41681</v>
      </c>
      <c r="E7103" s="3">
        <v>0.9645938396</v>
      </c>
      <c r="F7103" s="5" t="s">
        <v>17445</v>
      </c>
      <c r="G7103" s="5">
        <v>661</v>
      </c>
      <c r="H7103" s="5" t="s">
        <v>93</v>
      </c>
      <c r="I7103" s="3">
        <v>3.93623942745608</v>
      </c>
      <c r="J7103" s="3">
        <v>59.45</v>
      </c>
      <c r="K7103" s="3">
        <v>1.20367437440608</v>
      </c>
      <c r="L7103" s="3">
        <v>61.199207135778</v>
      </c>
      <c r="M7103" s="3">
        <v>1.78400764574705</v>
      </c>
      <c r="N7103" s="3">
        <v>57.1357285429142</v>
      </c>
      <c r="O7103" s="3">
        <v>7.72083614295346</v>
      </c>
      <c r="P7103" s="3">
        <v>57.2434607645875</v>
      </c>
      <c r="Q7103" s="3">
        <v>7.90273556231003</v>
      </c>
      <c r="R7103" s="3">
        <v>70.3818369453044</v>
      </c>
      <c r="S7103" s="3">
        <v>40.377855887522</v>
      </c>
      <c r="T7103" s="3">
        <v>52.0381154049762</v>
      </c>
      <c r="U7103" s="3">
        <v>96.9790382244143</v>
      </c>
      <c r="V7103" s="3">
        <v>42.1926910299003</v>
      </c>
      <c r="W7103" s="3">
        <v>62.0182555780933</v>
      </c>
      <c r="X7103" s="3">
        <v>50.1248439450687</v>
      </c>
      <c r="Y7103" s="3">
        <v>91.3173652694611</v>
      </c>
      <c r="Z7103" s="3">
        <v>46.6233766233766</v>
      </c>
      <c r="AA7103" s="3">
        <v>0.27441053580017</v>
      </c>
      <c r="AB7103" s="3">
        <v>0.182516729975699</v>
      </c>
      <c r="AC7103" s="3">
        <v>-29.2336802270577</v>
      </c>
      <c r="AD7103" s="3">
        <v>0.595751323338221</v>
      </c>
      <c r="AE7103" s="5">
        <v>7</v>
      </c>
      <c r="AF7103" s="3">
        <v>1.33573645690366</v>
      </c>
      <c r="AG7103" s="3">
        <v>41.6971639707805</v>
      </c>
      <c r="AH7103" s="3">
        <v>43.7932823182753</v>
      </c>
      <c r="AI7103" s="3">
        <v>16.155009935738</v>
      </c>
      <c r="AJ7103" s="3">
        <v>17.8356732278106</v>
      </c>
      <c r="AK7103" s="3">
        <v>16.2926673610335</v>
      </c>
      <c r="AL7103" s="3"/>
      <c r="AM7103" s="3"/>
      <c r="AN7103" s="5" t="s">
        <v>46</v>
      </c>
      <c r="AO7103" s="1"/>
      <c r="AP7103" s="1"/>
      <c r="AQ7103" s="1"/>
    </row>
    <row r="7104" spans="1:43">
      <c r="A7104" s="1" t="s">
        <v>17446</v>
      </c>
      <c r="B7104" s="1" t="s">
        <v>17447</v>
      </c>
      <c r="C7104" s="3">
        <v>7.57534246575342</v>
      </c>
      <c r="D7104" s="4">
        <v>41472</v>
      </c>
      <c r="E7104" s="3">
        <v>0.8981696031</v>
      </c>
      <c r="F7104" s="5" t="s">
        <v>6973</v>
      </c>
      <c r="G7104" s="5">
        <v>1384</v>
      </c>
      <c r="H7104" s="5" t="s">
        <v>45</v>
      </c>
      <c r="I7104" s="3">
        <v>2.82776349614396</v>
      </c>
      <c r="J7104" s="3">
        <v>17.515923566879</v>
      </c>
      <c r="K7104" s="3">
        <v>0.819155639571519</v>
      </c>
      <c r="L7104" s="3">
        <v>25.6211180124224</v>
      </c>
      <c r="M7104" s="3">
        <v>0.565681961030803</v>
      </c>
      <c r="N7104" s="3">
        <v>30.1587301587302</v>
      </c>
      <c r="O7104" s="3">
        <v>2.30179028132992</v>
      </c>
      <c r="P7104" s="3">
        <v>46.1920529801325</v>
      </c>
      <c r="Q7104" s="3">
        <v>1.84595798854234</v>
      </c>
      <c r="R7104" s="3">
        <v>57.0205479452055</v>
      </c>
      <c r="S7104" s="3">
        <v>8.69565217391304</v>
      </c>
      <c r="T7104" s="3">
        <v>45.5743879472693</v>
      </c>
      <c r="U7104" s="3">
        <v>14.6366539458186</v>
      </c>
      <c r="V7104" s="3">
        <v>64.1188959660297</v>
      </c>
      <c r="W7104" s="3">
        <v>21.4304668746101</v>
      </c>
      <c r="X7104" s="3">
        <v>49.7630331753554</v>
      </c>
      <c r="Y7104" s="3">
        <v>29.2516855245684</v>
      </c>
      <c r="Z7104" s="3">
        <v>41.3502109704641</v>
      </c>
      <c r="AA7104" s="3">
        <v>0.139120526242744</v>
      </c>
      <c r="AB7104" s="3">
        <v>0.256768654702269</v>
      </c>
      <c r="AC7104" s="3">
        <v>-3.41772151898734</v>
      </c>
      <c r="AD7104" s="3">
        <v>1.95271939899875</v>
      </c>
      <c r="AE7104" s="5">
        <v>2</v>
      </c>
      <c r="AF7104" s="3">
        <v>0.486808241944789</v>
      </c>
      <c r="AG7104" s="3">
        <v>7.12696737699121</v>
      </c>
      <c r="AH7104" s="3">
        <v>7.07324965124894</v>
      </c>
      <c r="AI7104" s="3">
        <v>6.25698693028249</v>
      </c>
      <c r="AJ7104" s="3">
        <v>5.22970535429397</v>
      </c>
      <c r="AK7104" s="3">
        <v>6.23867669540079</v>
      </c>
      <c r="AL7104" s="3"/>
      <c r="AM7104" s="3"/>
      <c r="AN7104" s="5" t="s">
        <v>46</v>
      </c>
      <c r="AO7104" s="1"/>
      <c r="AP7104" s="1"/>
      <c r="AQ7104" s="1"/>
    </row>
    <row r="7105" spans="1:43">
      <c r="A7105" s="1" t="s">
        <v>17448</v>
      </c>
      <c r="B7105" s="1" t="s">
        <v>17449</v>
      </c>
      <c r="C7105" s="3">
        <v>7.51232876712329</v>
      </c>
      <c r="D7105" s="4">
        <v>41495</v>
      </c>
      <c r="E7105" s="3">
        <v>8.05074968</v>
      </c>
      <c r="F7105" s="5" t="s">
        <v>9408</v>
      </c>
      <c r="G7105" s="5">
        <v>310</v>
      </c>
      <c r="H7105" s="5" t="s">
        <v>50</v>
      </c>
      <c r="I7105" s="3">
        <v>0.307905629728391</v>
      </c>
      <c r="J7105" s="3">
        <v>16.8825368468066</v>
      </c>
      <c r="K7105" s="3">
        <v>0.0431478284885541</v>
      </c>
      <c r="L7105" s="3">
        <v>17.3970783532537</v>
      </c>
      <c r="M7105" s="3">
        <v>0.113613155361949</v>
      </c>
      <c r="N7105" s="3">
        <v>18.5218165627783</v>
      </c>
      <c r="O7105" s="3">
        <v>0.752296492876208</v>
      </c>
      <c r="P7105" s="3">
        <v>38.7391502969392</v>
      </c>
      <c r="Q7105" s="3">
        <v>1.48062634704158</v>
      </c>
      <c r="R7105" s="3">
        <v>15.0169000482859</v>
      </c>
      <c r="S7105" s="3">
        <v>2.87661786435807</v>
      </c>
      <c r="T7105" s="3">
        <v>14.8587570621469</v>
      </c>
      <c r="U7105" s="3">
        <v>4.47749049555314</v>
      </c>
      <c r="V7105" s="3">
        <v>86.8421052631579</v>
      </c>
      <c r="W7105" s="3">
        <v>11.0340906282582</v>
      </c>
      <c r="X7105" s="3">
        <v>79.0722761596548</v>
      </c>
      <c r="Y7105" s="3">
        <v>19.2400109951602</v>
      </c>
      <c r="Z7105" s="3">
        <v>39.5424836601307</v>
      </c>
      <c r="AA7105" s="3">
        <v>0.169295554068477</v>
      </c>
      <c r="AB7105" s="3">
        <v>0.451223145449686</v>
      </c>
      <c r="AC7105" s="3">
        <v>-1.08843537414966</v>
      </c>
      <c r="AD7105" s="3">
        <v>3.25595154769739</v>
      </c>
      <c r="AE7105" s="5">
        <v>2</v>
      </c>
      <c r="AF7105" s="3">
        <v>0.293719516039507</v>
      </c>
      <c r="AG7105" s="3">
        <v>3.16950094301796</v>
      </c>
      <c r="AH7105" s="3">
        <v>2.36332226894418</v>
      </c>
      <c r="AI7105" s="3">
        <v>3.82764569597003</v>
      </c>
      <c r="AJ7105" s="3">
        <v>3.34597837359656</v>
      </c>
      <c r="AK7105" s="3">
        <v>5.35338147002569</v>
      </c>
      <c r="AL7105" s="3"/>
      <c r="AM7105" s="3"/>
      <c r="AN7105" s="5" t="s">
        <v>51</v>
      </c>
      <c r="AO7105" s="1"/>
      <c r="AP7105" s="1"/>
      <c r="AQ7105" s="1"/>
    </row>
    <row r="7106" spans="1:43">
      <c r="A7106" s="1" t="s">
        <v>17450</v>
      </c>
      <c r="B7106" s="1" t="s">
        <v>17451</v>
      </c>
      <c r="C7106" s="3">
        <v>6.70958904109589</v>
      </c>
      <c r="D7106" s="4">
        <v>41788</v>
      </c>
      <c r="E7106" s="3">
        <v>5.0339172776</v>
      </c>
      <c r="F7106" s="5" t="s">
        <v>8893</v>
      </c>
      <c r="G7106" s="5">
        <v>1405</v>
      </c>
      <c r="H7106" s="5" t="s">
        <v>55</v>
      </c>
      <c r="I7106" s="3">
        <v>18.2605682605682</v>
      </c>
      <c r="J7106" s="3">
        <v>6.04960677555959</v>
      </c>
      <c r="K7106" s="3">
        <v>5.40457072266829</v>
      </c>
      <c r="L7106" s="3">
        <v>4.06779661016949</v>
      </c>
      <c r="M7106" s="3">
        <v>10.8836907082521</v>
      </c>
      <c r="N7106" s="3">
        <v>9.03650508677439</v>
      </c>
      <c r="O7106" s="3">
        <v>33.2682545880515</v>
      </c>
      <c r="P7106" s="3">
        <v>3.44370860927152</v>
      </c>
      <c r="Q7106" s="3">
        <v>30.1181852840259</v>
      </c>
      <c r="R7106" s="3">
        <v>31.4786585365854</v>
      </c>
      <c r="S7106" s="3">
        <v>86.8089764641489</v>
      </c>
      <c r="T7106" s="3">
        <v>20.01953125</v>
      </c>
      <c r="U7106" s="3">
        <v>168.721405071819</v>
      </c>
      <c r="V7106" s="3">
        <v>31.1653116531165</v>
      </c>
      <c r="W7106" s="3">
        <v>118.97278298613</v>
      </c>
      <c r="X7106" s="3">
        <v>45.7429048414023</v>
      </c>
      <c r="Y7106" s="3">
        <v>215.338301996671</v>
      </c>
      <c r="Z7106" s="3">
        <v>16.6320166320166</v>
      </c>
      <c r="AA7106" s="3">
        <v>0.322618175952903</v>
      </c>
      <c r="AB7106" s="3">
        <v>0.258010259905003</v>
      </c>
      <c r="AC7106" s="3">
        <v>-30.7866751194969</v>
      </c>
      <c r="AD7106" s="3">
        <v>0.967774796282832</v>
      </c>
      <c r="AE7106" s="5">
        <v>3</v>
      </c>
      <c r="AF7106" s="3">
        <v>2.11661195635716</v>
      </c>
      <c r="AG7106" s="3">
        <v>78.3256683964753</v>
      </c>
      <c r="AH7106" s="3">
        <v>66.355153860333</v>
      </c>
      <c r="AI7106" s="3">
        <v>28.2290189069579</v>
      </c>
      <c r="AJ7106" s="3">
        <v>33.8516429813583</v>
      </c>
      <c r="AK7106" s="3">
        <v>30.8283158105576</v>
      </c>
      <c r="AL7106" s="3"/>
      <c r="AM7106" s="3"/>
      <c r="AN7106" s="5" t="s">
        <v>46</v>
      </c>
      <c r="AO7106" s="1"/>
      <c r="AP7106" s="1"/>
      <c r="AQ7106" s="1"/>
    </row>
    <row r="7107" spans="1:43">
      <c r="A7107" s="1" t="s">
        <v>17452</v>
      </c>
      <c r="B7107" s="1" t="s">
        <v>17453</v>
      </c>
      <c r="C7107" s="3">
        <v>13.9232876712329</v>
      </c>
      <c r="D7107" s="4">
        <v>39155</v>
      </c>
      <c r="E7107" s="3">
        <v>1.5142184416</v>
      </c>
      <c r="F7107" s="5" t="s">
        <v>7981</v>
      </c>
      <c r="G7107" s="5">
        <v>1630</v>
      </c>
      <c r="H7107" s="5" t="s">
        <v>71</v>
      </c>
      <c r="I7107" s="3">
        <v>1.16255279262306</v>
      </c>
      <c r="J7107" s="3">
        <v>15.7232704402516</v>
      </c>
      <c r="K7107" s="3">
        <v>0.247855100095341</v>
      </c>
      <c r="L7107" s="3">
        <v>29.559748427673</v>
      </c>
      <c r="M7107" s="3">
        <v>0.125524836787851</v>
      </c>
      <c r="N7107" s="3">
        <v>23.8993710691824</v>
      </c>
      <c r="O7107" s="3">
        <v>0.855883439708703</v>
      </c>
      <c r="P7107" s="3">
        <v>27.2151898734177</v>
      </c>
      <c r="Q7107" s="3">
        <v>1.04772592367251</v>
      </c>
      <c r="R7107" s="3">
        <v>33.3333333333333</v>
      </c>
      <c r="S7107" s="3">
        <v>6.04544515884035</v>
      </c>
      <c r="T7107" s="3">
        <v>20.8053691275168</v>
      </c>
      <c r="U7107" s="3">
        <v>12.7756400432699</v>
      </c>
      <c r="V7107" s="3">
        <v>23.021582733813</v>
      </c>
      <c r="W7107" s="3">
        <v>19.9405424671988</v>
      </c>
      <c r="X7107" s="3">
        <v>27.3381294964029</v>
      </c>
      <c r="Y7107" s="3">
        <v>25.4307761661447</v>
      </c>
      <c r="Z7107" s="3">
        <v>19.8412698412698</v>
      </c>
      <c r="AA7107" s="3">
        <v>0.161099400892786</v>
      </c>
      <c r="AB7107" s="3">
        <v>0.457343450928715</v>
      </c>
      <c r="AC7107" s="3">
        <v>-1.96005917159763</v>
      </c>
      <c r="AD7107" s="3">
        <v>3.18182409342453</v>
      </c>
      <c r="AE7107" s="5">
        <v>2</v>
      </c>
      <c r="AF7107" s="3">
        <v>0.507834778487649</v>
      </c>
      <c r="AG7107" s="3">
        <v>6.9351019737921</v>
      </c>
      <c r="AH7107" s="3">
        <v>6.06691267874691</v>
      </c>
      <c r="AI7107" s="3">
        <v>6.17672174344246</v>
      </c>
      <c r="AJ7107" s="3">
        <v>4.96254462872499</v>
      </c>
      <c r="AK7107" s="3">
        <v>5.43615369244923</v>
      </c>
      <c r="AL7107" s="3">
        <v>5.75363983561274</v>
      </c>
      <c r="AM7107" s="3"/>
      <c r="AN7107" s="5" t="s">
        <v>46</v>
      </c>
      <c r="AO7107" s="1"/>
      <c r="AP7107" s="1"/>
      <c r="AQ7107" s="1"/>
    </row>
    <row r="7108" spans="1:43">
      <c r="A7108" s="1" t="s">
        <v>17454</v>
      </c>
      <c r="B7108" s="1" t="s">
        <v>17455</v>
      </c>
      <c r="C7108" s="3">
        <v>12.7205479452055</v>
      </c>
      <c r="D7108" s="4">
        <v>39594</v>
      </c>
      <c r="E7108" s="3">
        <v>3.8911195607</v>
      </c>
      <c r="F7108" s="5" t="s">
        <v>17456</v>
      </c>
      <c r="G7108" s="5">
        <v>1837</v>
      </c>
      <c r="H7108" s="5" t="s">
        <v>55</v>
      </c>
      <c r="I7108" s="3">
        <v>5.59921176528726</v>
      </c>
      <c r="J7108" s="3">
        <v>76.2855414398064</v>
      </c>
      <c r="K7108" s="3">
        <v>2.5904353157572</v>
      </c>
      <c r="L7108" s="3">
        <v>50.0564971751412</v>
      </c>
      <c r="M7108" s="3">
        <v>1.13213101540322</v>
      </c>
      <c r="N7108" s="3">
        <v>81.7474566128067</v>
      </c>
      <c r="O7108" s="3">
        <v>8.21437330317236</v>
      </c>
      <c r="P7108" s="3">
        <v>86.0264900662252</v>
      </c>
      <c r="Q7108" s="3">
        <v>21.0542597504108</v>
      </c>
      <c r="R7108" s="3">
        <v>58.0030487804878</v>
      </c>
      <c r="S7108" s="3">
        <v>63.456277760416</v>
      </c>
      <c r="T7108" s="3">
        <v>53.22265625</v>
      </c>
      <c r="U7108" s="3">
        <v>165.912995127906</v>
      </c>
      <c r="V7108" s="3">
        <v>32.9268292682927</v>
      </c>
      <c r="W7108" s="3">
        <v>117.001481307396</v>
      </c>
      <c r="X7108" s="3">
        <v>46.7445742904841</v>
      </c>
      <c r="Y7108" s="3">
        <v>166.60320093452</v>
      </c>
      <c r="Z7108" s="3">
        <v>38.6694386694387</v>
      </c>
      <c r="AA7108" s="3">
        <v>0.273242359411305</v>
      </c>
      <c r="AB7108" s="3">
        <v>0.265668581627492</v>
      </c>
      <c r="AC7108" s="3">
        <v>-29.9452221545953</v>
      </c>
      <c r="AD7108" s="3">
        <v>0.981946731777454</v>
      </c>
      <c r="AE7108" s="5">
        <v>7</v>
      </c>
      <c r="AF7108" s="3">
        <v>2.17453168764391</v>
      </c>
      <c r="AG7108" s="3">
        <v>68.7470972522103</v>
      </c>
      <c r="AH7108" s="3">
        <v>67.4984339328411</v>
      </c>
      <c r="AI7108" s="3">
        <v>27.9250010366598</v>
      </c>
      <c r="AJ7108" s="3">
        <v>26.7223062693482</v>
      </c>
      <c r="AK7108" s="3">
        <v>28.1112981284351</v>
      </c>
      <c r="AL7108" s="3">
        <v>28.1873827897462</v>
      </c>
      <c r="AM7108" s="3"/>
      <c r="AN7108" s="5" t="s">
        <v>46</v>
      </c>
      <c r="AO7108" s="1"/>
      <c r="AP7108" s="1"/>
      <c r="AQ7108" s="1"/>
    </row>
    <row r="7109" spans="1:43">
      <c r="A7109" s="1" t="s">
        <v>17457</v>
      </c>
      <c r="B7109" s="1" t="s">
        <v>17458</v>
      </c>
      <c r="C7109" s="3">
        <v>8.20547945205479</v>
      </c>
      <c r="D7109" s="4">
        <v>41242</v>
      </c>
      <c r="E7109" s="3">
        <v>8.1957129949</v>
      </c>
      <c r="F7109" s="5" t="s">
        <v>17459</v>
      </c>
      <c r="G7109" s="5">
        <v>2996</v>
      </c>
      <c r="H7109" s="5" t="s">
        <v>50</v>
      </c>
      <c r="I7109" s="3">
        <v>-0.0861326442721901</v>
      </c>
      <c r="J7109" s="3">
        <v>78.2492184010719</v>
      </c>
      <c r="K7109" s="3">
        <v>0</v>
      </c>
      <c r="L7109" s="3">
        <v>43.3820274457725</v>
      </c>
      <c r="M7109" s="3">
        <v>-0.257953568357715</v>
      </c>
      <c r="N7109" s="3">
        <v>80.5431878895815</v>
      </c>
      <c r="O7109" s="3">
        <v>0</v>
      </c>
      <c r="P7109" s="3">
        <v>87.756966651439</v>
      </c>
      <c r="Q7109" s="3">
        <v>0.694444444444438</v>
      </c>
      <c r="R7109" s="3">
        <v>80.8788025108643</v>
      </c>
      <c r="S7109" s="3">
        <v>3.2947462154942</v>
      </c>
      <c r="T7109" s="3">
        <v>8.75706214689266</v>
      </c>
      <c r="U7109" s="3">
        <v>7.1099945410489</v>
      </c>
      <c r="V7109" s="3">
        <v>27.7863777089783</v>
      </c>
      <c r="W7109" s="3">
        <v>14.6249773498896</v>
      </c>
      <c r="X7109" s="3">
        <v>36.5695792880259</v>
      </c>
      <c r="Y7109" s="3">
        <v>24.1028474597096</v>
      </c>
      <c r="Z7109" s="3">
        <v>10.4575163398693</v>
      </c>
      <c r="AA7109" s="3">
        <v>0.148063566956805</v>
      </c>
      <c r="AB7109" s="3">
        <v>0.613731309005869</v>
      </c>
      <c r="AC7109" s="3">
        <v>-1.21633362293657</v>
      </c>
      <c r="AD7109" s="3">
        <v>3.81989297890497</v>
      </c>
      <c r="AE7109" s="5">
        <v>2</v>
      </c>
      <c r="AF7109" s="3">
        <v>0.385406837607151</v>
      </c>
      <c r="AG7109" s="3">
        <v>3.1657532275561</v>
      </c>
      <c r="AH7109" s="3">
        <v>3.63994805249503</v>
      </c>
      <c r="AI7109" s="3">
        <v>4.80137909953477</v>
      </c>
      <c r="AJ7109" s="3">
        <v>4.76644532184038</v>
      </c>
      <c r="AK7109" s="3">
        <v>5.77539834400631</v>
      </c>
      <c r="AL7109" s="3">
        <v>6.48407558410848</v>
      </c>
      <c r="AM7109" s="3"/>
      <c r="AN7109" s="5" t="s">
        <v>46</v>
      </c>
      <c r="AO7109" s="1"/>
      <c r="AP7109" s="1"/>
      <c r="AQ7109" s="1"/>
    </row>
    <row r="7110" spans="1:43">
      <c r="A7110" s="1" t="s">
        <v>17460</v>
      </c>
      <c r="B7110" s="1" t="s">
        <v>17461</v>
      </c>
      <c r="C7110" s="3">
        <v>11.8082191780822</v>
      </c>
      <c r="D7110" s="4">
        <v>39927</v>
      </c>
      <c r="E7110" s="3">
        <v>20.0975315776</v>
      </c>
      <c r="F7110" s="5" t="s">
        <v>17462</v>
      </c>
      <c r="G7110" s="5">
        <v>2626</v>
      </c>
      <c r="H7110" s="5" t="s">
        <v>55</v>
      </c>
      <c r="I7110" s="3">
        <v>14.5602502947578</v>
      </c>
      <c r="J7110" s="3">
        <v>20.9921355111918</v>
      </c>
      <c r="K7110" s="3">
        <v>2.21456692913387</v>
      </c>
      <c r="L7110" s="3">
        <v>58.0790960451977</v>
      </c>
      <c r="M7110" s="3">
        <v>9.5266835608954</v>
      </c>
      <c r="N7110" s="3">
        <v>14.4823459006583</v>
      </c>
      <c r="O7110" s="3">
        <v>14.9515748047314</v>
      </c>
      <c r="P7110" s="3">
        <v>66.953642384106</v>
      </c>
      <c r="Q7110" s="3">
        <v>14.657831427888</v>
      </c>
      <c r="R7110" s="3">
        <v>75.2286585365854</v>
      </c>
      <c r="S7110" s="3">
        <v>74.0249438866716</v>
      </c>
      <c r="T7110" s="3">
        <v>37.3046875</v>
      </c>
      <c r="U7110" s="3">
        <v>197.377630613173</v>
      </c>
      <c r="V7110" s="3">
        <v>15.8536585365854</v>
      </c>
      <c r="W7110" s="3">
        <v>142.717409668957</v>
      </c>
      <c r="X7110" s="3">
        <v>26.5442404006678</v>
      </c>
      <c r="Y7110" s="3">
        <v>158.358360757873</v>
      </c>
      <c r="Z7110" s="3">
        <v>42.2037422037422</v>
      </c>
      <c r="AA7110" s="3">
        <v>0.248670913216224</v>
      </c>
      <c r="AB7110" s="3">
        <v>0.279218308803464</v>
      </c>
      <c r="AC7110" s="3">
        <v>-31.7057291666667</v>
      </c>
      <c r="AD7110" s="3">
        <v>1.0823787107688</v>
      </c>
      <c r="AE7110" s="5">
        <v>5</v>
      </c>
      <c r="AF7110" s="3">
        <v>2.48397292225682</v>
      </c>
      <c r="AG7110" s="3">
        <v>96.1442012174485</v>
      </c>
      <c r="AH7110" s="3">
        <v>77.5585268973959</v>
      </c>
      <c r="AI7110" s="3">
        <v>32.4908161609065</v>
      </c>
      <c r="AJ7110" s="3">
        <v>26.5034845468028</v>
      </c>
      <c r="AK7110" s="3">
        <v>27.1090838452606</v>
      </c>
      <c r="AL7110" s="3">
        <v>32.0025478617479</v>
      </c>
      <c r="AM7110" s="3"/>
      <c r="AN7110" s="5" t="s">
        <v>46</v>
      </c>
      <c r="AO7110" s="1"/>
      <c r="AP7110" s="1"/>
      <c r="AQ7110" s="1"/>
    </row>
    <row r="7111" spans="1:43">
      <c r="A7111" s="1" t="s">
        <v>17463</v>
      </c>
      <c r="B7111" s="1" t="s">
        <v>17464</v>
      </c>
      <c r="C7111" s="3">
        <v>11.1287671232877</v>
      </c>
      <c r="D7111" s="4">
        <v>40175</v>
      </c>
      <c r="E7111" s="3">
        <v>20.0567748033</v>
      </c>
      <c r="F7111" s="5" t="s">
        <v>17465</v>
      </c>
      <c r="G7111" s="5">
        <v>4063</v>
      </c>
      <c r="H7111" s="5" t="s">
        <v>60</v>
      </c>
      <c r="I7111" s="3">
        <v>7.11633663366336</v>
      </c>
      <c r="J7111" s="3">
        <v>48.6111111111111</v>
      </c>
      <c r="K7111" s="3">
        <v>2.6081802015412</v>
      </c>
      <c r="L7111" s="3">
        <v>43.5282837967402</v>
      </c>
      <c r="M7111" s="3">
        <v>4.15162454873647</v>
      </c>
      <c r="N7111" s="3">
        <v>28.6844708209693</v>
      </c>
      <c r="O7111" s="3">
        <v>7.98502807236432</v>
      </c>
      <c r="P7111" s="3">
        <v>56.1866125760649</v>
      </c>
      <c r="Q7111" s="3">
        <v>14.8639681486397</v>
      </c>
      <c r="R7111" s="3">
        <v>46.7015706806283</v>
      </c>
      <c r="S7111" s="3">
        <v>24.7118155619597</v>
      </c>
      <c r="T7111" s="3">
        <v>67.512077294686</v>
      </c>
      <c r="U7111" s="3">
        <v>36.0591000720109</v>
      </c>
      <c r="V7111" s="3">
        <v>79.2869269949066</v>
      </c>
      <c r="W7111" s="3">
        <v>25.0180994419476</v>
      </c>
      <c r="X7111" s="3">
        <v>74.5454545454545</v>
      </c>
      <c r="Y7111" s="3">
        <v>101.083328620482</v>
      </c>
      <c r="Z7111" s="3">
        <v>33.3333333333333</v>
      </c>
      <c r="AA7111" s="3">
        <v>0.152155688985494</v>
      </c>
      <c r="AB7111" s="3">
        <v>0.078168261751752</v>
      </c>
      <c r="AC7111" s="3">
        <v>-20.5657041838539</v>
      </c>
      <c r="AD7111" s="3">
        <v>0.375008617797445</v>
      </c>
      <c r="AE7111" s="5">
        <v>3</v>
      </c>
      <c r="AF7111" s="3">
        <v>0.52804100673582</v>
      </c>
      <c r="AG7111" s="3">
        <v>12.96744429034</v>
      </c>
      <c r="AH7111" s="3">
        <v>20.9289536524857</v>
      </c>
      <c r="AI7111" s="3">
        <v>9.0059503118689</v>
      </c>
      <c r="AJ7111" s="3">
        <v>15.1293442326123</v>
      </c>
      <c r="AK7111" s="3">
        <v>11.5582210432746</v>
      </c>
      <c r="AL7111" s="3">
        <v>14.7140200850421</v>
      </c>
      <c r="AM7111" s="3"/>
      <c r="AN7111" s="5" t="s">
        <v>46</v>
      </c>
      <c r="AO7111" s="1"/>
      <c r="AP7111" s="1"/>
      <c r="AQ7111" s="1"/>
    </row>
    <row r="7112" spans="1:43">
      <c r="A7112" s="1" t="s">
        <v>17466</v>
      </c>
      <c r="B7112" s="1" t="s">
        <v>17467</v>
      </c>
      <c r="C7112" s="3">
        <v>10.5808219178082</v>
      </c>
      <c r="D7112" s="4">
        <v>40375</v>
      </c>
      <c r="E7112" s="3">
        <v>11.8963951183</v>
      </c>
      <c r="F7112" s="5" t="s">
        <v>6711</v>
      </c>
      <c r="G7112" s="5">
        <v>1872</v>
      </c>
      <c r="H7112" s="5" t="s">
        <v>55</v>
      </c>
      <c r="I7112" s="3">
        <v>7.37605804111246</v>
      </c>
      <c r="J7112" s="3">
        <v>69.2075015124017</v>
      </c>
      <c r="K7112" s="3">
        <v>3.55685131195337</v>
      </c>
      <c r="L7112" s="3">
        <v>29.0960451977401</v>
      </c>
      <c r="M7112" s="3">
        <v>3.1958163858222</v>
      </c>
      <c r="N7112" s="3">
        <v>67.7438659485338</v>
      </c>
      <c r="O7112" s="3">
        <v>12.7857747671465</v>
      </c>
      <c r="P7112" s="3">
        <v>74.3708609271523</v>
      </c>
      <c r="Q7112" s="3">
        <v>14.6052914605292</v>
      </c>
      <c r="R7112" s="3">
        <v>75.3810975609756</v>
      </c>
      <c r="S7112" s="3">
        <v>60.3370448390009</v>
      </c>
      <c r="T7112" s="3">
        <v>58.7890625</v>
      </c>
      <c r="U7112" s="3">
        <v>179.391714735186</v>
      </c>
      <c r="V7112" s="3">
        <v>24.9322493224932</v>
      </c>
      <c r="W7112" s="3">
        <v>151.558073654391</v>
      </c>
      <c r="X7112" s="3">
        <v>21.0350584307179</v>
      </c>
      <c r="Y7112" s="3">
        <v>238.285714285714</v>
      </c>
      <c r="Z7112" s="3">
        <v>11.8503118503119</v>
      </c>
      <c r="AA7112" s="3">
        <v>0.220507293899503</v>
      </c>
      <c r="AB7112" s="3">
        <v>0.291075443869815</v>
      </c>
      <c r="AC7112" s="3">
        <v>-24.7191011235955</v>
      </c>
      <c r="AD7112" s="3">
        <v>1.45337094886984</v>
      </c>
      <c r="AE7112" s="5">
        <v>3</v>
      </c>
      <c r="AF7112" s="3">
        <v>2.6426292942007</v>
      </c>
      <c r="AG7112" s="3">
        <v>67.1119320707841</v>
      </c>
      <c r="AH7112" s="3">
        <v>71.0594852273548</v>
      </c>
      <c r="AI7112" s="3">
        <v>34.7635090017621</v>
      </c>
      <c r="AJ7112" s="3">
        <v>34.5089078775202</v>
      </c>
      <c r="AK7112" s="3">
        <v>28.6309758417057</v>
      </c>
      <c r="AL7112" s="3">
        <v>31.8070749127298</v>
      </c>
      <c r="AM7112" s="3"/>
      <c r="AN7112" s="5" t="s">
        <v>46</v>
      </c>
      <c r="AO7112" s="1"/>
      <c r="AP7112" s="1"/>
      <c r="AQ7112" s="1"/>
    </row>
    <row r="7113" spans="1:43">
      <c r="A7113" s="1" t="s">
        <v>17468</v>
      </c>
      <c r="B7113" s="1" t="s">
        <v>17469</v>
      </c>
      <c r="C7113" s="3">
        <v>6.23561643835616</v>
      </c>
      <c r="D7113" s="4">
        <v>41961</v>
      </c>
      <c r="E7113" s="3">
        <v>7.6523901731</v>
      </c>
      <c r="F7113" s="5" t="s">
        <v>17470</v>
      </c>
      <c r="G7113" s="5">
        <v>1056</v>
      </c>
      <c r="H7113" s="5" t="s">
        <v>191</v>
      </c>
      <c r="I7113" s="3">
        <v>9.92182802164763</v>
      </c>
      <c r="J7113" s="3">
        <v>51.5370705244123</v>
      </c>
      <c r="K7113" s="3">
        <v>3.77519159806983</v>
      </c>
      <c r="L7113" s="3">
        <v>21.7465753424658</v>
      </c>
      <c r="M7113" s="3">
        <v>8.51884832294449</v>
      </c>
      <c r="N7113" s="3">
        <v>21.6216216216216</v>
      </c>
      <c r="O7113" s="3">
        <v>14.3214509068168</v>
      </c>
      <c r="P7113" s="3">
        <v>66.4761904761905</v>
      </c>
      <c r="Q7113" s="3">
        <v>18.624269954575</v>
      </c>
      <c r="R7113" s="3">
        <v>60.7966457023061</v>
      </c>
      <c r="S7113" s="3">
        <v>84.9266565503288</v>
      </c>
      <c r="T7113" s="3">
        <v>27.6960784313726</v>
      </c>
      <c r="U7113" s="3">
        <v>194.838709677419</v>
      </c>
      <c r="V7113" s="3">
        <v>24.3401759530792</v>
      </c>
      <c r="W7113" s="3">
        <v>182.316602316602</v>
      </c>
      <c r="X7113" s="3">
        <v>16.2544169611307</v>
      </c>
      <c r="Y7113" s="3">
        <v>214.900947459087</v>
      </c>
      <c r="Z7113" s="3">
        <v>31.6455696202532</v>
      </c>
      <c r="AA7113" s="3">
        <v>0.412118259100833</v>
      </c>
      <c r="AB7113" s="3">
        <v>0.411819992623731</v>
      </c>
      <c r="AC7113" s="3">
        <v>-22.0638153428378</v>
      </c>
      <c r="AD7113" s="3">
        <v>1.86932774428763</v>
      </c>
      <c r="AE7113" s="5">
        <v>1</v>
      </c>
      <c r="AF7113" s="3">
        <v>2.71723742957267</v>
      </c>
      <c r="AG7113" s="3">
        <v>83.1998550443491</v>
      </c>
      <c r="AH7113" s="3">
        <v>73.4805468176167</v>
      </c>
      <c r="AI7113" s="3">
        <v>37.1396043117238</v>
      </c>
      <c r="AJ7113" s="3">
        <v>30.2965718730119</v>
      </c>
      <c r="AK7113" s="3">
        <v>27.9816149306922</v>
      </c>
      <c r="AL7113" s="3"/>
      <c r="AM7113" s="3"/>
      <c r="AN7113" s="5" t="s">
        <v>46</v>
      </c>
      <c r="AO7113" s="1"/>
      <c r="AP7113" s="1"/>
      <c r="AQ7113" s="1"/>
    </row>
    <row r="7114" spans="1:43">
      <c r="A7114" s="1" t="s">
        <v>17471</v>
      </c>
      <c r="B7114" s="1" t="s">
        <v>17472</v>
      </c>
      <c r="C7114" s="3">
        <v>10.1260273972603</v>
      </c>
      <c r="D7114" s="4">
        <v>40541</v>
      </c>
      <c r="E7114" s="3">
        <v>184.8637613964</v>
      </c>
      <c r="F7114" s="5" t="s">
        <v>17473</v>
      </c>
      <c r="G7114" s="5">
        <v>642</v>
      </c>
      <c r="H7114" s="5" t="s">
        <v>55</v>
      </c>
      <c r="I7114" s="3">
        <v>4.27227883318825</v>
      </c>
      <c r="J7114" s="3">
        <v>82.7586206896552</v>
      </c>
      <c r="K7114" s="3">
        <v>3.89632476742802</v>
      </c>
      <c r="L7114" s="3">
        <v>22.090395480226</v>
      </c>
      <c r="M7114" s="3">
        <v>-0.863328032196299</v>
      </c>
      <c r="N7114" s="3">
        <v>90.3052064631957</v>
      </c>
      <c r="O7114" s="3">
        <v>2.56195017124437</v>
      </c>
      <c r="P7114" s="3">
        <v>94.3708609271523</v>
      </c>
      <c r="Q7114" s="3">
        <v>-5.85461326264852</v>
      </c>
      <c r="R7114" s="3">
        <v>97.6371951219512</v>
      </c>
      <c r="S7114" s="3">
        <v>18.7920507136468</v>
      </c>
      <c r="T7114" s="3">
        <v>97.16796875</v>
      </c>
      <c r="U7114" s="3">
        <v>184.549816013787</v>
      </c>
      <c r="V7114" s="3">
        <v>21.5447154471545</v>
      </c>
      <c r="W7114" s="3">
        <v>146.300850703544</v>
      </c>
      <c r="X7114" s="3">
        <v>24.5409015025042</v>
      </c>
      <c r="Y7114" s="3">
        <v>196.308871319785</v>
      </c>
      <c r="Z7114" s="3">
        <v>24.1164241164241</v>
      </c>
      <c r="AA7114" s="3">
        <v>0.0564589076131837</v>
      </c>
      <c r="AB7114" s="3">
        <v>0.225619201982233</v>
      </c>
      <c r="AC7114" s="3">
        <v>-32.4470954978718</v>
      </c>
      <c r="AD7114" s="3">
        <v>1.07788359750998</v>
      </c>
      <c r="AE7114" s="5">
        <v>3</v>
      </c>
      <c r="AF7114" s="3">
        <v>2.84376452626621</v>
      </c>
      <c r="AG7114" s="3">
        <v>44.6364347929294</v>
      </c>
      <c r="AH7114" s="3">
        <v>75.9573141608612</v>
      </c>
      <c r="AI7114" s="3">
        <v>35.8851890012483</v>
      </c>
      <c r="AJ7114" s="3">
        <v>33.8899940658725</v>
      </c>
      <c r="AK7114" s="3">
        <v>30.5309087556475</v>
      </c>
      <c r="AL7114" s="3">
        <v>30.9209478004628</v>
      </c>
      <c r="AM7114" s="3"/>
      <c r="AN7114" s="5" t="s">
        <v>46</v>
      </c>
      <c r="AO7114" s="1"/>
      <c r="AP7114" s="1"/>
      <c r="AQ7114" s="1"/>
    </row>
    <row r="7115" spans="1:43">
      <c r="A7115" s="1" t="s">
        <v>17474</v>
      </c>
      <c r="B7115" s="1" t="s">
        <v>17475</v>
      </c>
      <c r="C7115" s="3">
        <v>6.52054794520548</v>
      </c>
      <c r="D7115" s="4">
        <v>41857</v>
      </c>
      <c r="E7115" s="3">
        <v>10.8772800887</v>
      </c>
      <c r="F7115" s="5" t="s">
        <v>14274</v>
      </c>
      <c r="G7115" s="5">
        <v>1799</v>
      </c>
      <c r="H7115" s="5" t="s">
        <v>50</v>
      </c>
      <c r="I7115" s="3">
        <v>-0.0580383052815047</v>
      </c>
      <c r="J7115" s="3">
        <v>74.9441715051362</v>
      </c>
      <c r="K7115" s="3">
        <v>-0.00967773153974894</v>
      </c>
      <c r="L7115" s="3">
        <v>58.0787959274015</v>
      </c>
      <c r="M7115" s="3">
        <v>-0.154619250096636</v>
      </c>
      <c r="N7115" s="3">
        <v>64.7373107747106</v>
      </c>
      <c r="O7115" s="3">
        <v>0.535362582725073</v>
      </c>
      <c r="P7115" s="3">
        <v>65.2809502055733</v>
      </c>
      <c r="Q7115" s="3">
        <v>0.988398253040345</v>
      </c>
      <c r="R7115" s="3">
        <v>64.0270400772574</v>
      </c>
      <c r="S7115" s="3">
        <v>0.327765475627084</v>
      </c>
      <c r="T7115" s="3">
        <v>91.9209039548023</v>
      </c>
      <c r="U7115" s="3">
        <v>4.15591217492378</v>
      </c>
      <c r="V7115" s="3">
        <v>89.7832817337461</v>
      </c>
      <c r="W7115" s="3">
        <v>8.56495354480142</v>
      </c>
      <c r="X7115" s="3">
        <v>90.8306364617044</v>
      </c>
      <c r="Y7115" s="3">
        <v>12.5844788008535</v>
      </c>
      <c r="Z7115" s="3">
        <v>87.9084967320261</v>
      </c>
      <c r="AA7115" s="3">
        <v>-0.0502676745463901</v>
      </c>
      <c r="AB7115" s="3">
        <v>0.108872973074266</v>
      </c>
      <c r="AC7115" s="3">
        <v>-4.48689860660765</v>
      </c>
      <c r="AD7115" s="3">
        <v>0.617801457807555</v>
      </c>
      <c r="AE7115" s="5">
        <v>3</v>
      </c>
      <c r="AF7115" s="3">
        <v>0.220309993996855</v>
      </c>
      <c r="AG7115" s="3">
        <v>2.38942679899323</v>
      </c>
      <c r="AH7115" s="3">
        <v>2.36096027421813</v>
      </c>
      <c r="AI7115" s="3">
        <v>2.4917660227171</v>
      </c>
      <c r="AJ7115" s="3">
        <v>2.60774587109733</v>
      </c>
      <c r="AK7115" s="3">
        <v>5.70814410184592</v>
      </c>
      <c r="AL7115" s="3"/>
      <c r="AM7115" s="3"/>
      <c r="AN7115" s="5" t="s">
        <v>46</v>
      </c>
      <c r="AO7115" s="1"/>
      <c r="AP7115" s="1"/>
      <c r="AQ7115" s="1"/>
    </row>
    <row r="7116" spans="1:43">
      <c r="A7116" s="1" t="s">
        <v>17476</v>
      </c>
      <c r="B7116" s="1" t="s">
        <v>17477</v>
      </c>
      <c r="C7116" s="3">
        <v>9.70684931506849</v>
      </c>
      <c r="D7116" s="4">
        <v>40694</v>
      </c>
      <c r="E7116" s="3">
        <v>21.5831660225</v>
      </c>
      <c r="F7116" s="5" t="s">
        <v>17478</v>
      </c>
      <c r="G7116" s="5">
        <v>1105</v>
      </c>
      <c r="H7116" s="5" t="s">
        <v>45</v>
      </c>
      <c r="I7116" s="3">
        <v>0.446030330062431</v>
      </c>
      <c r="J7116" s="3">
        <v>61.6242038216561</v>
      </c>
      <c r="K7116" s="3">
        <v>0.446030330062431</v>
      </c>
      <c r="L7116" s="3">
        <v>50.7763975155279</v>
      </c>
      <c r="M7116" s="3">
        <v>-0.530035335689053</v>
      </c>
      <c r="N7116" s="3">
        <v>68.8888888888889</v>
      </c>
      <c r="O7116" s="3">
        <v>0.896057347670224</v>
      </c>
      <c r="P7116" s="3">
        <v>67.0529801324503</v>
      </c>
      <c r="Q7116" s="3">
        <v>1.46207677747927</v>
      </c>
      <c r="R7116" s="3">
        <v>64.041095890411</v>
      </c>
      <c r="S7116" s="3">
        <v>5.80438616507318</v>
      </c>
      <c r="T7116" s="3">
        <v>66.4783427495292</v>
      </c>
      <c r="U7116" s="3">
        <v>13.047239612081</v>
      </c>
      <c r="V7116" s="3">
        <v>71.1252653927813</v>
      </c>
      <c r="W7116" s="3">
        <v>18.9913008964552</v>
      </c>
      <c r="X7116" s="3">
        <v>59.9526066350711</v>
      </c>
      <c r="Y7116" s="3">
        <v>27.4453606999343</v>
      </c>
      <c r="Z7116" s="3">
        <v>45.5696202531646</v>
      </c>
      <c r="AA7116" s="3">
        <v>0.104132925513533</v>
      </c>
      <c r="AB7116" s="3">
        <v>0.259749409090978</v>
      </c>
      <c r="AC7116" s="3">
        <v>-2.53393665158372</v>
      </c>
      <c r="AD7116" s="3">
        <v>2.35052086632718</v>
      </c>
      <c r="AE7116" s="5">
        <v>2</v>
      </c>
      <c r="AF7116" s="3">
        <v>0.470477211528014</v>
      </c>
      <c r="AG7116" s="3">
        <v>5.91497750932315</v>
      </c>
      <c r="AH7116" s="3">
        <v>6.06618732539084</v>
      </c>
      <c r="AI7116" s="3">
        <v>5.75126820123162</v>
      </c>
      <c r="AJ7116" s="3">
        <v>4.73038431086181</v>
      </c>
      <c r="AK7116" s="3">
        <v>6.17380390553059</v>
      </c>
      <c r="AL7116" s="3">
        <v>7.99051211629958</v>
      </c>
      <c r="AM7116" s="3"/>
      <c r="AN7116" s="5" t="s">
        <v>46</v>
      </c>
      <c r="AO7116" s="1"/>
      <c r="AP7116" s="1"/>
      <c r="AQ7116" s="1"/>
    </row>
    <row r="7117" spans="1:43">
      <c r="A7117" s="1" t="s">
        <v>17479</v>
      </c>
      <c r="B7117" s="1" t="s">
        <v>17480</v>
      </c>
      <c r="C7117" s="3">
        <v>6.91780821917808</v>
      </c>
      <c r="D7117" s="4">
        <v>41712</v>
      </c>
      <c r="E7117" s="3">
        <v>2.9321157097</v>
      </c>
      <c r="F7117" s="5" t="s">
        <v>17481</v>
      </c>
      <c r="G7117" s="5">
        <v>2526</v>
      </c>
      <c r="H7117" s="5" t="s">
        <v>60</v>
      </c>
      <c r="I7117" s="3">
        <v>-0.0873743993010146</v>
      </c>
      <c r="J7117" s="3">
        <v>81.25</v>
      </c>
      <c r="K7117" s="3">
        <v>0.17520805957074</v>
      </c>
      <c r="L7117" s="3">
        <v>84.8513902205177</v>
      </c>
      <c r="M7117" s="3">
        <v>-1.03851146689745</v>
      </c>
      <c r="N7117" s="3">
        <v>67.5568743818002</v>
      </c>
      <c r="O7117" s="3">
        <v>-0.995670995671001</v>
      </c>
      <c r="P7117" s="3">
        <v>82.7586206896552</v>
      </c>
      <c r="Q7117" s="3">
        <v>0.351031154014919</v>
      </c>
      <c r="R7117" s="3">
        <v>72.0418848167539</v>
      </c>
      <c r="S7117" s="3">
        <v>39.3662400975015</v>
      </c>
      <c r="T7117" s="3">
        <v>48.1884057971014</v>
      </c>
      <c r="U7117" s="3">
        <v>72.9954614220877</v>
      </c>
      <c r="V7117" s="3">
        <v>49.5755517826825</v>
      </c>
      <c r="W7117" s="3">
        <v>40.9987669543773</v>
      </c>
      <c r="X7117" s="3">
        <v>54.3181818181818</v>
      </c>
      <c r="Y7117" s="3">
        <v>62.1985815602837</v>
      </c>
      <c r="Z7117" s="3">
        <v>59.8705501618123</v>
      </c>
      <c r="AA7117" s="3">
        <v>0.207651751978126</v>
      </c>
      <c r="AB7117" s="3">
        <v>0.113295003342639</v>
      </c>
      <c r="AC7117" s="3">
        <v>-30.5849582172702</v>
      </c>
      <c r="AD7117" s="3">
        <v>0.395975003534955</v>
      </c>
      <c r="AE7117" s="5">
        <v>4</v>
      </c>
      <c r="AF7117" s="3">
        <v>0.971423808815546</v>
      </c>
      <c r="AG7117" s="3">
        <v>33.2940979695081</v>
      </c>
      <c r="AH7117" s="3">
        <v>32.8794488207264</v>
      </c>
      <c r="AI7117" s="3">
        <v>10.3887131428982</v>
      </c>
      <c r="AJ7117" s="3">
        <v>8.77284001997836</v>
      </c>
      <c r="AK7117" s="3">
        <v>12.2769732646399</v>
      </c>
      <c r="AL7117" s="3"/>
      <c r="AM7117" s="3"/>
      <c r="AN7117" s="5" t="s">
        <v>46</v>
      </c>
      <c r="AO7117" s="1"/>
      <c r="AP7117" s="1"/>
      <c r="AQ7117" s="1"/>
    </row>
    <row r="7118" spans="1:43">
      <c r="A7118" s="1" t="s">
        <v>17482</v>
      </c>
      <c r="B7118" s="1" t="s">
        <v>17483</v>
      </c>
      <c r="C7118" s="3">
        <v>9.54520547945205</v>
      </c>
      <c r="D7118" s="4">
        <v>40753</v>
      </c>
      <c r="E7118" s="3">
        <v>2.2362649063</v>
      </c>
      <c r="F7118" s="5" t="s">
        <v>7278</v>
      </c>
      <c r="G7118" s="5">
        <v>2974</v>
      </c>
      <c r="H7118" s="5" t="s">
        <v>55</v>
      </c>
      <c r="I7118" s="3">
        <v>0.840074673304298</v>
      </c>
      <c r="J7118" s="3">
        <v>93.0429522081065</v>
      </c>
      <c r="K7118" s="3">
        <v>2.27201009782266</v>
      </c>
      <c r="L7118" s="3">
        <v>57.0056497175141</v>
      </c>
      <c r="M7118" s="3">
        <v>-3.2248432367871</v>
      </c>
      <c r="N7118" s="3">
        <v>95.5116696588869</v>
      </c>
      <c r="O7118" s="3">
        <v>17.1728127259581</v>
      </c>
      <c r="P7118" s="3">
        <v>57.4834437086093</v>
      </c>
      <c r="Q7118" s="3">
        <v>30.7909604519774</v>
      </c>
      <c r="R7118" s="3">
        <v>30.1067073170732</v>
      </c>
      <c r="S7118" s="3">
        <v>83.314479638009</v>
      </c>
      <c r="T7118" s="3">
        <v>23.92578125</v>
      </c>
      <c r="U7118" s="3">
        <v>154.395604395604</v>
      </c>
      <c r="V7118" s="3">
        <v>41.4634146341463</v>
      </c>
      <c r="W7118" s="3">
        <v>109.773462783172</v>
      </c>
      <c r="X7118" s="3">
        <v>50.7512520868113</v>
      </c>
      <c r="Y7118" s="3">
        <v>103.964757709251</v>
      </c>
      <c r="Z7118" s="3">
        <v>70.2702702702703</v>
      </c>
      <c r="AA7118" s="3">
        <v>0.326792512726855</v>
      </c>
      <c r="AB7118" s="3">
        <v>0.23920008619108</v>
      </c>
      <c r="AC7118" s="3">
        <v>-28.8518738845925</v>
      </c>
      <c r="AD7118" s="3">
        <v>0.968887859772717</v>
      </c>
      <c r="AE7118" s="5">
        <v>3</v>
      </c>
      <c r="AF7118" s="3">
        <v>2.05231524430128</v>
      </c>
      <c r="AG7118" s="3">
        <v>78.5707422493387</v>
      </c>
      <c r="AH7118" s="3">
        <v>63.4918545967775</v>
      </c>
      <c r="AI7118" s="3">
        <v>25.6585924279448</v>
      </c>
      <c r="AJ7118" s="3">
        <v>25.0226974951616</v>
      </c>
      <c r="AK7118" s="3">
        <v>18.9100512811796</v>
      </c>
      <c r="AL7118" s="3">
        <v>20.4282181859955</v>
      </c>
      <c r="AM7118" s="3"/>
      <c r="AN7118" s="5" t="s">
        <v>46</v>
      </c>
      <c r="AO7118" s="1"/>
      <c r="AP7118" s="1"/>
      <c r="AQ7118" s="1"/>
    </row>
    <row r="7119" spans="1:43">
      <c r="A7119" s="1" t="s">
        <v>17484</v>
      </c>
      <c r="B7119" s="1" t="s">
        <v>17485</v>
      </c>
      <c r="C7119" s="3">
        <v>8.39452054794521</v>
      </c>
      <c r="D7119" s="4">
        <v>41173</v>
      </c>
      <c r="E7119" s="3">
        <v>7.7854928971</v>
      </c>
      <c r="F7119" s="5" t="s">
        <v>9468</v>
      </c>
      <c r="G7119" s="5">
        <v>1837</v>
      </c>
      <c r="H7119" s="5" t="s">
        <v>55</v>
      </c>
      <c r="I7119" s="3">
        <v>9.20865357244522</v>
      </c>
      <c r="J7119" s="3">
        <v>58.4996975196612</v>
      </c>
      <c r="K7119" s="3">
        <v>4.56527664213684</v>
      </c>
      <c r="L7119" s="3">
        <v>11.2429378531073</v>
      </c>
      <c r="M7119" s="3">
        <v>3.59119751586339</v>
      </c>
      <c r="N7119" s="3">
        <v>65.1107121484141</v>
      </c>
      <c r="O7119" s="3">
        <v>19.0350605026373</v>
      </c>
      <c r="P7119" s="3">
        <v>51.1258278145695</v>
      </c>
      <c r="Q7119" s="3">
        <v>25.4578155657292</v>
      </c>
      <c r="R7119" s="3">
        <v>44.5884146341463</v>
      </c>
      <c r="S7119" s="3">
        <v>79.1501284146626</v>
      </c>
      <c r="T7119" s="3">
        <v>29.6875</v>
      </c>
      <c r="U7119" s="3">
        <v>191.416635017091</v>
      </c>
      <c r="V7119" s="3">
        <v>18.8346883468835</v>
      </c>
      <c r="W7119" s="3">
        <v>134.576582084989</v>
      </c>
      <c r="X7119" s="3">
        <v>32.3873121869783</v>
      </c>
      <c r="Y7119" s="3">
        <v>138.965125532481</v>
      </c>
      <c r="Z7119" s="3">
        <v>51.7671517671518</v>
      </c>
      <c r="AA7119" s="3">
        <v>0.26814027426043</v>
      </c>
      <c r="AB7119" s="3">
        <v>0.264195257871363</v>
      </c>
      <c r="AC7119" s="3">
        <v>-33.7527964205816</v>
      </c>
      <c r="AD7119" s="3">
        <v>0.971817667469293</v>
      </c>
      <c r="AE7119" s="5">
        <v>7</v>
      </c>
      <c r="AF7119" s="3">
        <v>2.35051882566033</v>
      </c>
      <c r="AG7119" s="3">
        <v>84.298365583002</v>
      </c>
      <c r="AH7119" s="3">
        <v>74.2273329922777</v>
      </c>
      <c r="AI7119" s="3">
        <v>29.3379955729091</v>
      </c>
      <c r="AJ7119" s="3">
        <v>27.4734566864425</v>
      </c>
      <c r="AK7119" s="3">
        <v>28.3728121589651</v>
      </c>
      <c r="AL7119" s="3">
        <v>34.2604493041365</v>
      </c>
      <c r="AM7119" s="3"/>
      <c r="AN7119" s="5" t="s">
        <v>46</v>
      </c>
      <c r="AO7119" s="1"/>
      <c r="AP7119" s="1"/>
      <c r="AQ7119" s="1"/>
    </row>
    <row r="7120" spans="1:43">
      <c r="A7120" s="1" t="s">
        <v>17486</v>
      </c>
      <c r="B7120" s="1" t="s">
        <v>17487</v>
      </c>
      <c r="C7120" s="3">
        <v>12.8739726027397</v>
      </c>
      <c r="D7120" s="4">
        <v>39538</v>
      </c>
      <c r="E7120" s="3">
        <v>11.7606446045</v>
      </c>
      <c r="F7120" s="5" t="s">
        <v>5840</v>
      </c>
      <c r="G7120" s="5">
        <v>897</v>
      </c>
      <c r="H7120" s="5" t="s">
        <v>71</v>
      </c>
      <c r="I7120" s="3">
        <v>0.0413870456089881</v>
      </c>
      <c r="J7120" s="3">
        <v>49.0566037735849</v>
      </c>
      <c r="K7120" s="3">
        <v>0.249600638977621</v>
      </c>
      <c r="L7120" s="3">
        <v>27.6729559748428</v>
      </c>
      <c r="M7120" s="3">
        <v>-0.534236304858239</v>
      </c>
      <c r="N7120" s="3">
        <v>56.6037735849057</v>
      </c>
      <c r="O7120" s="3">
        <v>0.435444700146105</v>
      </c>
      <c r="P7120" s="3">
        <v>43.0379746835443</v>
      </c>
      <c r="Q7120" s="3">
        <v>0.993618224250986</v>
      </c>
      <c r="R7120" s="3">
        <v>36.5384615384615</v>
      </c>
      <c r="S7120" s="3">
        <v>3.91965199304495</v>
      </c>
      <c r="T7120" s="3">
        <v>32.2147651006711</v>
      </c>
      <c r="U7120" s="3">
        <v>10.3114060066562</v>
      </c>
      <c r="V7120" s="3">
        <v>38.1294964028777</v>
      </c>
      <c r="W7120" s="3">
        <v>20.5179151839769</v>
      </c>
      <c r="X7120" s="3">
        <v>23.7410071942446</v>
      </c>
      <c r="Y7120" s="3">
        <v>18.463419671574</v>
      </c>
      <c r="Z7120" s="3">
        <v>52.3809523809524</v>
      </c>
      <c r="AA7120" s="3">
        <v>0.0700789324113985</v>
      </c>
      <c r="AB7120" s="3">
        <v>0.368627199776462</v>
      </c>
      <c r="AC7120" s="3">
        <v>-2.19340072477589</v>
      </c>
      <c r="AD7120" s="3">
        <v>2.92078330004723</v>
      </c>
      <c r="AE7120" s="5">
        <v>2</v>
      </c>
      <c r="AF7120" s="3">
        <v>0.507423606456827</v>
      </c>
      <c r="AG7120" s="3">
        <v>3.87631028218187</v>
      </c>
      <c r="AH7120" s="3">
        <v>5.21073318770882</v>
      </c>
      <c r="AI7120" s="3">
        <v>6.2747135160611</v>
      </c>
      <c r="AJ7120" s="3">
        <v>4.64121709673908</v>
      </c>
      <c r="AK7120" s="3">
        <v>4.40653314215749</v>
      </c>
      <c r="AL7120" s="3">
        <v>5.69576879726348</v>
      </c>
      <c r="AM7120" s="3">
        <v>100</v>
      </c>
      <c r="AN7120" s="5" t="s">
        <v>56</v>
      </c>
      <c r="AO7120" s="1"/>
      <c r="AP7120" s="1"/>
      <c r="AQ7120" s="1"/>
    </row>
    <row r="7121" spans="1:43">
      <c r="A7121" s="1" t="s">
        <v>17488</v>
      </c>
      <c r="B7121" s="1" t="s">
        <v>17489</v>
      </c>
      <c r="C7121" s="3">
        <v>9.38356164383562</v>
      </c>
      <c r="D7121" s="4">
        <v>40812</v>
      </c>
      <c r="E7121" s="3">
        <v>0.6367433469</v>
      </c>
      <c r="F7121" s="5" t="s">
        <v>15294</v>
      </c>
      <c r="G7121" s="5">
        <v>1923</v>
      </c>
      <c r="H7121" s="5" t="s">
        <v>45</v>
      </c>
      <c r="I7121" s="3">
        <v>2.55037783375316</v>
      </c>
      <c r="J7121" s="3">
        <v>20.859872611465</v>
      </c>
      <c r="K7121" s="3">
        <v>1.08628181253881</v>
      </c>
      <c r="L7121" s="3">
        <v>14.4409937888199</v>
      </c>
      <c r="M7121" s="3">
        <v>1.58284600389864</v>
      </c>
      <c r="N7121" s="3">
        <v>10.6349206349206</v>
      </c>
      <c r="O7121" s="3">
        <v>0.238516580749396</v>
      </c>
      <c r="P7121" s="3">
        <v>77.4834437086093</v>
      </c>
      <c r="Q7121" s="3">
        <v>-1.35534186416294</v>
      </c>
      <c r="R7121" s="3">
        <v>87.3287671232877</v>
      </c>
      <c r="S7121" s="3">
        <v>1.22766122766124</v>
      </c>
      <c r="T7121" s="3">
        <v>88.8888888888889</v>
      </c>
      <c r="U7121" s="3">
        <v>10.5942275042445</v>
      </c>
      <c r="V7121" s="3">
        <v>78.1316348195329</v>
      </c>
      <c r="W7121" s="3">
        <v>11.636675235647</v>
      </c>
      <c r="X7121" s="3">
        <v>86.7298578199052</v>
      </c>
      <c r="Y7121" s="3">
        <v>6.96223316912972</v>
      </c>
      <c r="Z7121" s="3">
        <v>95.3586497890295</v>
      </c>
      <c r="AA7121" s="3">
        <v>-0.0337470936418116</v>
      </c>
      <c r="AB7121" s="3">
        <v>0.110084608100771</v>
      </c>
      <c r="AC7121" s="3">
        <v>-6.07462686567166</v>
      </c>
      <c r="AD7121" s="3">
        <v>0.614115996506198</v>
      </c>
      <c r="AE7121" s="5">
        <v>5</v>
      </c>
      <c r="AF7121" s="3">
        <v>0.261332176536496</v>
      </c>
      <c r="AG7121" s="3">
        <v>3.21660185487513</v>
      </c>
      <c r="AH7121" s="3">
        <v>4.64732258496268</v>
      </c>
      <c r="AI7121" s="3">
        <v>3.25806170824239</v>
      </c>
      <c r="AJ7121" s="3">
        <v>2.00953199791358</v>
      </c>
      <c r="AK7121" s="3">
        <v>2.09309781459028</v>
      </c>
      <c r="AL7121" s="3">
        <v>5.87128190571857</v>
      </c>
      <c r="AM7121" s="3"/>
      <c r="AN7121" s="5" t="s">
        <v>46</v>
      </c>
      <c r="AO7121" s="1"/>
      <c r="AP7121" s="1"/>
      <c r="AQ7121" s="1"/>
    </row>
    <row r="7122" spans="1:43">
      <c r="A7122" s="1" t="s">
        <v>17490</v>
      </c>
      <c r="B7122" s="1" t="s">
        <v>17491</v>
      </c>
      <c r="C7122" s="3">
        <v>11.3753424657534</v>
      </c>
      <c r="D7122" s="4">
        <v>40085</v>
      </c>
      <c r="E7122" s="3">
        <v>3.2828117207</v>
      </c>
      <c r="F7122" s="5" t="s">
        <v>9816</v>
      </c>
      <c r="G7122" s="5">
        <v>2968</v>
      </c>
      <c r="H7122" s="5" t="s">
        <v>60</v>
      </c>
      <c r="I7122" s="3">
        <v>4.96627835683629</v>
      </c>
      <c r="J7122" s="3">
        <v>57.0436507936508</v>
      </c>
      <c r="K7122" s="3">
        <v>2.94648226097414</v>
      </c>
      <c r="L7122" s="3">
        <v>40.4602109300096</v>
      </c>
      <c r="M7122" s="3">
        <v>1.4218009478673</v>
      </c>
      <c r="N7122" s="3">
        <v>54.9950544015826</v>
      </c>
      <c r="O7122" s="3">
        <v>8.35443037974683</v>
      </c>
      <c r="P7122" s="3">
        <v>55.0709939148073</v>
      </c>
      <c r="Q7122" s="3">
        <v>15.9891598915989</v>
      </c>
      <c r="R7122" s="3">
        <v>44.9214659685864</v>
      </c>
      <c r="S7122" s="3">
        <v>34.4854673998429</v>
      </c>
      <c r="T7122" s="3">
        <v>54.1062801932367</v>
      </c>
      <c r="U7122" s="3">
        <v>48.6111111111111</v>
      </c>
      <c r="V7122" s="3">
        <v>69.9490662139219</v>
      </c>
      <c r="W7122" s="3">
        <v>33.8545738858483</v>
      </c>
      <c r="X7122" s="3">
        <v>65</v>
      </c>
      <c r="Y7122" s="3">
        <v>83.2976445396146</v>
      </c>
      <c r="Z7122" s="3">
        <v>46.2783171521036</v>
      </c>
      <c r="AA7122" s="3">
        <v>0.20334115535049</v>
      </c>
      <c r="AB7122" s="3">
        <v>0.103472964966855</v>
      </c>
      <c r="AC7122" s="3">
        <v>-20.8888888888889</v>
      </c>
      <c r="AD7122" s="3">
        <v>0.487721148997652</v>
      </c>
      <c r="AE7122" s="5">
        <v>3</v>
      </c>
      <c r="AF7122" s="3">
        <v>0.750671747653064</v>
      </c>
      <c r="AG7122" s="3">
        <v>21.8735560193797</v>
      </c>
      <c r="AH7122" s="3">
        <v>25.1595983036422</v>
      </c>
      <c r="AI7122" s="3">
        <v>9.79690480918629</v>
      </c>
      <c r="AJ7122" s="3">
        <v>12.799779823522</v>
      </c>
      <c r="AK7122" s="3">
        <v>8.31076546455069</v>
      </c>
      <c r="AL7122" s="3">
        <v>12.6044528518186</v>
      </c>
      <c r="AM7122" s="3"/>
      <c r="AN7122" s="5" t="s">
        <v>46</v>
      </c>
      <c r="AO7122" s="1"/>
      <c r="AP7122" s="1"/>
      <c r="AQ7122" s="1"/>
    </row>
    <row r="7123" spans="1:43">
      <c r="A7123" s="1" t="s">
        <v>17492</v>
      </c>
      <c r="B7123" s="1" t="s">
        <v>17493</v>
      </c>
      <c r="C7123" s="3">
        <v>15.3780821917808</v>
      </c>
      <c r="D7123" s="4">
        <v>38624</v>
      </c>
      <c r="E7123" s="3">
        <v>105.4138618573</v>
      </c>
      <c r="F7123" s="5" t="s">
        <v>16517</v>
      </c>
      <c r="G7123" s="5">
        <v>1349</v>
      </c>
      <c r="H7123" s="5" t="s">
        <v>55</v>
      </c>
      <c r="I7123" s="3">
        <v>20.207561508495</v>
      </c>
      <c r="J7123" s="3">
        <v>2.23835450695705</v>
      </c>
      <c r="K7123" s="3">
        <v>4.03262008080204</v>
      </c>
      <c r="L7123" s="3">
        <v>19.6045197740113</v>
      </c>
      <c r="M7123" s="3">
        <v>13.6726193433155</v>
      </c>
      <c r="N7123" s="3">
        <v>2.39377618192699</v>
      </c>
      <c r="O7123" s="3">
        <v>28.6237761637077</v>
      </c>
      <c r="P7123" s="3">
        <v>11.9205298013245</v>
      </c>
      <c r="Q7123" s="3">
        <v>34.950311076605</v>
      </c>
      <c r="R7123" s="3">
        <v>19.2073170731707</v>
      </c>
      <c r="S7123" s="3">
        <v>84.0202806938251</v>
      </c>
      <c r="T7123" s="3">
        <v>22.94921875</v>
      </c>
      <c r="U7123" s="3">
        <v>171.549746250206</v>
      </c>
      <c r="V7123" s="3">
        <v>28.5907859078591</v>
      </c>
      <c r="W7123" s="3">
        <v>162.958090344257</v>
      </c>
      <c r="X7123" s="3">
        <v>15.5258764607679</v>
      </c>
      <c r="Y7123" s="3">
        <v>268.120401935742</v>
      </c>
      <c r="Z7123" s="3">
        <v>6.02910602910603</v>
      </c>
      <c r="AA7123" s="3">
        <v>0.390303529957926</v>
      </c>
      <c r="AB7123" s="3">
        <v>0.354840332123661</v>
      </c>
      <c r="AC7123" s="3">
        <v>-24.8223865448746</v>
      </c>
      <c r="AD7123" s="3">
        <v>1.52867377168885</v>
      </c>
      <c r="AE7123" s="5">
        <v>3</v>
      </c>
      <c r="AF7123" s="3">
        <v>2.45671586554002</v>
      </c>
      <c r="AG7123" s="3">
        <v>71.9754148292867</v>
      </c>
      <c r="AH7123" s="3">
        <v>67.7962529085495</v>
      </c>
      <c r="AI7123" s="3">
        <v>34.9648073785941</v>
      </c>
      <c r="AJ7123" s="3">
        <v>31.6656365225808</v>
      </c>
      <c r="AK7123" s="3">
        <v>33.3082600940344</v>
      </c>
      <c r="AL7123" s="3">
        <v>26.2543607123457</v>
      </c>
      <c r="AM7123" s="3">
        <v>10</v>
      </c>
      <c r="AN7123" s="5" t="s">
        <v>56</v>
      </c>
      <c r="AO7123" s="1"/>
      <c r="AP7123" s="1"/>
      <c r="AQ7123" s="1"/>
    </row>
    <row r="7124" spans="1:43">
      <c r="A7124" s="1" t="s">
        <v>17494</v>
      </c>
      <c r="B7124" s="1" t="s">
        <v>17495</v>
      </c>
      <c r="C7124" s="3">
        <v>14.6712328767123</v>
      </c>
      <c r="D7124" s="4">
        <v>38882</v>
      </c>
      <c r="E7124" s="3">
        <v>33.4391980123</v>
      </c>
      <c r="F7124" s="5" t="s">
        <v>17496</v>
      </c>
      <c r="G7124" s="5">
        <v>953</v>
      </c>
      <c r="H7124" s="5" t="s">
        <v>93</v>
      </c>
      <c r="I7124" s="3">
        <v>-0.157433090936356</v>
      </c>
      <c r="J7124" s="3">
        <v>93.55</v>
      </c>
      <c r="K7124" s="3">
        <v>1.17754311327204</v>
      </c>
      <c r="L7124" s="3">
        <v>62.2398414271556</v>
      </c>
      <c r="M7124" s="3">
        <v>-0.715670195318321</v>
      </c>
      <c r="N7124" s="3">
        <v>89.2215568862275</v>
      </c>
      <c r="O7124" s="3">
        <v>1.5113741690923</v>
      </c>
      <c r="P7124" s="3">
        <v>92.3038229376258</v>
      </c>
      <c r="Q7124" s="3">
        <v>2.41531566190962</v>
      </c>
      <c r="R7124" s="3">
        <v>90.7636738906089</v>
      </c>
      <c r="S7124" s="3">
        <v>22.388269994734</v>
      </c>
      <c r="T7124" s="3">
        <v>72.6839597670725</v>
      </c>
      <c r="U7124" s="3">
        <v>61.173322670864</v>
      </c>
      <c r="V7124" s="3">
        <v>59.2469545957918</v>
      </c>
      <c r="W7124" s="3">
        <v>37.1875403390169</v>
      </c>
      <c r="X7124" s="3">
        <v>72.8464419475655</v>
      </c>
      <c r="Y7124" s="3">
        <v>102.825042784739</v>
      </c>
      <c r="Z7124" s="3">
        <v>41.1688311688312</v>
      </c>
      <c r="AA7124" s="3">
        <v>0.150512406732684</v>
      </c>
      <c r="AB7124" s="3">
        <v>0.115677329296127</v>
      </c>
      <c r="AC7124" s="3">
        <v>-28.6566390041494</v>
      </c>
      <c r="AD7124" s="3">
        <v>0.387113139290692</v>
      </c>
      <c r="AE7124" s="5">
        <v>3</v>
      </c>
      <c r="AF7124" s="3">
        <v>0.783613884336871</v>
      </c>
      <c r="AG7124" s="3">
        <v>21.1439504296813</v>
      </c>
      <c r="AH7124" s="3">
        <v>29.6248707089774</v>
      </c>
      <c r="AI7124" s="3">
        <v>9.7121762901315</v>
      </c>
      <c r="AJ7124" s="3">
        <v>19.9399204231255</v>
      </c>
      <c r="AK7124" s="3">
        <v>20.2028122795669</v>
      </c>
      <c r="AL7124" s="3">
        <v>16.8083080369055</v>
      </c>
      <c r="AM7124" s="3"/>
      <c r="AN7124" s="5" t="s">
        <v>46</v>
      </c>
      <c r="AO7124" s="1"/>
      <c r="AP7124" s="1"/>
      <c r="AQ7124" s="1"/>
    </row>
    <row r="7125" spans="1:43">
      <c r="A7125" s="1" t="s">
        <v>17497</v>
      </c>
      <c r="B7125" s="1" t="s">
        <v>17498</v>
      </c>
      <c r="C7125" s="3">
        <v>14.3123287671233</v>
      </c>
      <c r="D7125" s="4">
        <v>39013</v>
      </c>
      <c r="E7125" s="3">
        <v>34.8281729151</v>
      </c>
      <c r="F7125" s="5" t="s">
        <v>17499</v>
      </c>
      <c r="G7125" s="5">
        <v>2151</v>
      </c>
      <c r="H7125" s="5" t="s">
        <v>55</v>
      </c>
      <c r="I7125" s="3">
        <v>7.59435924087882</v>
      </c>
      <c r="J7125" s="3">
        <v>68.4815486993345</v>
      </c>
      <c r="K7125" s="3">
        <v>2.3647346099473</v>
      </c>
      <c r="L7125" s="3">
        <v>54.9152542372881</v>
      </c>
      <c r="M7125" s="3">
        <v>5.32590062124029</v>
      </c>
      <c r="N7125" s="3">
        <v>48.5338120885697</v>
      </c>
      <c r="O7125" s="3">
        <v>3.67578991177446</v>
      </c>
      <c r="P7125" s="3">
        <v>92.9801324503311</v>
      </c>
      <c r="Q7125" s="3">
        <v>-2.2921200786447</v>
      </c>
      <c r="R7125" s="3">
        <v>96.1890243902439</v>
      </c>
      <c r="S7125" s="3">
        <v>52.3372278474892</v>
      </c>
      <c r="T7125" s="3">
        <v>70.8984375</v>
      </c>
      <c r="U7125" s="3">
        <v>127.397866371455</v>
      </c>
      <c r="V7125" s="3">
        <v>59.349593495935</v>
      </c>
      <c r="W7125" s="3">
        <v>102.564266403695</v>
      </c>
      <c r="X7125" s="3">
        <v>54.2570951585977</v>
      </c>
      <c r="Y7125" s="3">
        <v>104.433157898235</v>
      </c>
      <c r="Z7125" s="3">
        <v>69.6465696465696</v>
      </c>
      <c r="AA7125" s="3">
        <v>0.270316844140658</v>
      </c>
      <c r="AB7125" s="3">
        <v>0.242930319176697</v>
      </c>
      <c r="AC7125" s="3">
        <v>-29.1311634054807</v>
      </c>
      <c r="AD7125" s="3">
        <v>0.908786762650114</v>
      </c>
      <c r="AE7125" s="5">
        <v>3</v>
      </c>
      <c r="AF7125" s="3">
        <v>1.89796459338165</v>
      </c>
      <c r="AG7125" s="3">
        <v>52.1383123556737</v>
      </c>
      <c r="AH7125" s="3">
        <v>54.6364263208026</v>
      </c>
      <c r="AI7125" s="3">
        <v>24.3403323364336</v>
      </c>
      <c r="AJ7125" s="3">
        <v>15.5462970051705</v>
      </c>
      <c r="AK7125" s="3">
        <v>20.6267123968494</v>
      </c>
      <c r="AL7125" s="3">
        <v>19.6800414360762</v>
      </c>
      <c r="AM7125" s="3"/>
      <c r="AN7125" s="5" t="s">
        <v>46</v>
      </c>
      <c r="AO7125" s="1"/>
      <c r="AP7125" s="1"/>
      <c r="AQ7125" s="1"/>
    </row>
    <row r="7126" spans="1:43">
      <c r="A7126" s="1" t="s">
        <v>17500</v>
      </c>
      <c r="B7126" s="1" t="s">
        <v>17501</v>
      </c>
      <c r="C7126" s="3">
        <v>13.5205479452055</v>
      </c>
      <c r="D7126" s="4">
        <v>39302</v>
      </c>
      <c r="E7126" s="3">
        <v>26.0875086728</v>
      </c>
      <c r="F7126" s="5" t="s">
        <v>17499</v>
      </c>
      <c r="G7126" s="5">
        <v>867</v>
      </c>
      <c r="H7126" s="5" t="s">
        <v>55</v>
      </c>
      <c r="I7126" s="3">
        <v>7.60859797749589</v>
      </c>
      <c r="J7126" s="3">
        <v>68.3605565638234</v>
      </c>
      <c r="K7126" s="3">
        <v>2.34345351043643</v>
      </c>
      <c r="L7126" s="3">
        <v>55.4802259887006</v>
      </c>
      <c r="M7126" s="3">
        <v>5.27987152724041</v>
      </c>
      <c r="N7126" s="3">
        <v>48.8928785158588</v>
      </c>
      <c r="O7126" s="3">
        <v>3.55458684955852</v>
      </c>
      <c r="P7126" s="3">
        <v>93.3774834437086</v>
      </c>
      <c r="Q7126" s="3">
        <v>-2.08335670428835</v>
      </c>
      <c r="R7126" s="3">
        <v>95.9603658536585</v>
      </c>
      <c r="S7126" s="3">
        <v>53.9564941602958</v>
      </c>
      <c r="T7126" s="3">
        <v>68.359375</v>
      </c>
      <c r="U7126" s="3">
        <v>129.099745853509</v>
      </c>
      <c r="V7126" s="3">
        <v>57.4525745257453</v>
      </c>
      <c r="W7126" s="3">
        <v>113.445388163238</v>
      </c>
      <c r="X7126" s="3">
        <v>48.7479131886477</v>
      </c>
      <c r="Y7126" s="3">
        <v>163.112925238496</v>
      </c>
      <c r="Z7126" s="3">
        <v>40.1247401247401</v>
      </c>
      <c r="AA7126" s="3">
        <v>0.276995805509399</v>
      </c>
      <c r="AB7126" s="3">
        <v>0.277941746402766</v>
      </c>
      <c r="AC7126" s="3">
        <v>-22.6590836254344</v>
      </c>
      <c r="AD7126" s="3">
        <v>1.26638570160968</v>
      </c>
      <c r="AE7126" s="5">
        <v>3</v>
      </c>
      <c r="AF7126" s="3">
        <v>1.99000465437263</v>
      </c>
      <c r="AG7126" s="3">
        <v>53.0696873689491</v>
      </c>
      <c r="AH7126" s="3">
        <v>54.0280647949026</v>
      </c>
      <c r="AI7126" s="3">
        <v>27.5917917450967</v>
      </c>
      <c r="AJ7126" s="3">
        <v>25.3418810596546</v>
      </c>
      <c r="AK7126" s="3">
        <v>23.7229730098032</v>
      </c>
      <c r="AL7126" s="3">
        <v>19.8957663935878</v>
      </c>
      <c r="AM7126" s="3"/>
      <c r="AN7126" s="5" t="s">
        <v>46</v>
      </c>
      <c r="AO7126" s="1"/>
      <c r="AP7126" s="1"/>
      <c r="AQ7126" s="1"/>
    </row>
    <row r="7127" spans="1:43">
      <c r="A7127" s="1" t="s">
        <v>17502</v>
      </c>
      <c r="B7127" s="1" t="s">
        <v>17503</v>
      </c>
      <c r="C7127" s="3">
        <v>12.4794520547945</v>
      </c>
      <c r="D7127" s="4">
        <v>39682</v>
      </c>
      <c r="E7127" s="3">
        <v>1.2010594385</v>
      </c>
      <c r="F7127" s="5" t="s">
        <v>17504</v>
      </c>
      <c r="G7127" s="5">
        <v>1909</v>
      </c>
      <c r="H7127" s="5" t="s">
        <v>1442</v>
      </c>
      <c r="I7127" s="3">
        <v>7.84930915196948</v>
      </c>
      <c r="J7127" s="3">
        <v>91.8918918918919</v>
      </c>
      <c r="K7127" s="3">
        <v>0.301318267419965</v>
      </c>
      <c r="L7127" s="3">
        <v>47.5</v>
      </c>
      <c r="M7127" s="3">
        <v>4.79004357466323</v>
      </c>
      <c r="N7127" s="3">
        <v>85</v>
      </c>
      <c r="O7127" s="3">
        <v>19.2702863587644</v>
      </c>
      <c r="P7127" s="3">
        <v>88.2352941176471</v>
      </c>
      <c r="Q7127" s="3">
        <v>22.649347149805</v>
      </c>
      <c r="R7127" s="3">
        <v>66.6666666666667</v>
      </c>
      <c r="S7127" s="3">
        <v>31.5597698059875</v>
      </c>
      <c r="T7127" s="3">
        <v>80.6451612903226</v>
      </c>
      <c r="U7127" s="3">
        <v>60.2676253124875</v>
      </c>
      <c r="V7127" s="3">
        <v>80.7692307692308</v>
      </c>
      <c r="W7127" s="3">
        <v>66.4817056920805</v>
      </c>
      <c r="X7127" s="3">
        <v>45</v>
      </c>
      <c r="Y7127" s="3">
        <v>128.202931948176</v>
      </c>
      <c r="Z7127" s="3">
        <v>56.25</v>
      </c>
      <c r="AA7127" s="3">
        <v>0.16951771062686</v>
      </c>
      <c r="AB7127" s="3">
        <v>0.208700706200616</v>
      </c>
      <c r="AC7127" s="3">
        <v>-23.5211267605634</v>
      </c>
      <c r="AD7127" s="3">
        <v>0.78578410814092</v>
      </c>
      <c r="AE7127" s="5">
        <v>2</v>
      </c>
      <c r="AF7127" s="3">
        <v>1.26380581662172</v>
      </c>
      <c r="AG7127" s="3">
        <v>32.2430795968107</v>
      </c>
      <c r="AH7127" s="3">
        <v>29.3349998523831</v>
      </c>
      <c r="AI7127" s="3">
        <v>17.6878469039519</v>
      </c>
      <c r="AJ7127" s="3">
        <v>18.2505868172804</v>
      </c>
      <c r="AK7127" s="3">
        <v>13.7827512449936</v>
      </c>
      <c r="AL7127" s="3">
        <v>13.3338205848169</v>
      </c>
      <c r="AM7127" s="3"/>
      <c r="AN7127" s="5" t="s">
        <v>46</v>
      </c>
      <c r="AO7127" s="1"/>
      <c r="AP7127" s="1"/>
      <c r="AQ7127" s="1"/>
    </row>
    <row r="7128" spans="1:43">
      <c r="A7128" s="1" t="s">
        <v>17505</v>
      </c>
      <c r="B7128" s="1" t="s">
        <v>17506</v>
      </c>
      <c r="C7128" s="3">
        <v>12.0630136986301</v>
      </c>
      <c r="D7128" s="4">
        <v>39834</v>
      </c>
      <c r="E7128" s="3">
        <v>67.1359441449</v>
      </c>
      <c r="F7128" s="5" t="s">
        <v>6470</v>
      </c>
      <c r="G7128" s="5">
        <v>2044</v>
      </c>
      <c r="H7128" s="5" t="s">
        <v>93</v>
      </c>
      <c r="I7128" s="3">
        <v>4.85859318346627</v>
      </c>
      <c r="J7128" s="3">
        <v>53.5</v>
      </c>
      <c r="K7128" s="3">
        <v>2.04657727593507</v>
      </c>
      <c r="L7128" s="3">
        <v>43.7066402378593</v>
      </c>
      <c r="M7128" s="3">
        <v>2.79011906877555</v>
      </c>
      <c r="N7128" s="3">
        <v>44.810379241517</v>
      </c>
      <c r="O7128" s="3">
        <v>8.78314839195033</v>
      </c>
      <c r="P7128" s="3">
        <v>54.2253521126761</v>
      </c>
      <c r="Q7128" s="3">
        <v>11.7897178198686</v>
      </c>
      <c r="R7128" s="3">
        <v>53.8699690402477</v>
      </c>
      <c r="S7128" s="3">
        <v>32.054794520548</v>
      </c>
      <c r="T7128" s="3">
        <v>60.2964531498147</v>
      </c>
      <c r="U7128" s="3">
        <v>95.5375253549695</v>
      </c>
      <c r="V7128" s="3">
        <v>42.7464008859358</v>
      </c>
      <c r="W7128" s="3">
        <v>112.80353200883</v>
      </c>
      <c r="X7128" s="3">
        <v>24.1573033707865</v>
      </c>
      <c r="Y7128" s="3">
        <v>192.300584937332</v>
      </c>
      <c r="Z7128" s="3">
        <v>12.2077922077922</v>
      </c>
      <c r="AA7128" s="3">
        <v>0.204198691905587</v>
      </c>
      <c r="AB7128" s="3">
        <v>0.291036702047557</v>
      </c>
      <c r="AC7128" s="3">
        <v>-17.6470588235294</v>
      </c>
      <c r="AD7128" s="3">
        <v>1.61875386462033</v>
      </c>
      <c r="AE7128" s="5">
        <v>5</v>
      </c>
      <c r="AF7128" s="3">
        <v>1.97452351359274</v>
      </c>
      <c r="AG7128" s="3">
        <v>34.455200972323</v>
      </c>
      <c r="AH7128" s="3">
        <v>41.4320662096089</v>
      </c>
      <c r="AI7128" s="3">
        <v>27.366527998203</v>
      </c>
      <c r="AJ7128" s="3">
        <v>23.4416383246147</v>
      </c>
      <c r="AK7128" s="3">
        <v>30.270231408582</v>
      </c>
      <c r="AL7128" s="3">
        <v>29.157595408849</v>
      </c>
      <c r="AM7128" s="3">
        <v>100</v>
      </c>
      <c r="AN7128" s="5" t="s">
        <v>56</v>
      </c>
      <c r="AO7128" s="1"/>
      <c r="AP7128" s="1"/>
      <c r="AQ7128" s="1"/>
    </row>
    <row r="7129" spans="1:43">
      <c r="A7129" s="1" t="s">
        <v>17507</v>
      </c>
      <c r="B7129" s="1" t="s">
        <v>17508</v>
      </c>
      <c r="C7129" s="3">
        <v>11.8465753424658</v>
      </c>
      <c r="D7129" s="4">
        <v>39913</v>
      </c>
      <c r="E7129" s="3">
        <v>8.9907274557</v>
      </c>
      <c r="F7129" s="5" t="s">
        <v>17509</v>
      </c>
      <c r="G7129" s="5">
        <v>223</v>
      </c>
      <c r="H7129" s="5" t="s">
        <v>55</v>
      </c>
      <c r="I7129" s="3">
        <v>14.7222219692439</v>
      </c>
      <c r="J7129" s="3">
        <v>19.9637023593466</v>
      </c>
      <c r="K7129" s="3">
        <v>3.99629972247919</v>
      </c>
      <c r="L7129" s="3">
        <v>20.5649717514124</v>
      </c>
      <c r="M7129" s="3">
        <v>8.40759268705565</v>
      </c>
      <c r="N7129" s="3">
        <v>21.3644524236984</v>
      </c>
      <c r="O7129" s="3">
        <v>24.7045258878418</v>
      </c>
      <c r="P7129" s="3">
        <v>22.9801324503311</v>
      </c>
      <c r="Q7129" s="3">
        <v>29.9019494782577</v>
      </c>
      <c r="R7129" s="3">
        <v>32.0121951219512</v>
      </c>
      <c r="S7129" s="3">
        <v>88.5706278746513</v>
      </c>
      <c r="T7129" s="3">
        <v>18.26171875</v>
      </c>
      <c r="U7129" s="3">
        <v>170.202857972076</v>
      </c>
      <c r="V7129" s="3">
        <v>29.810298102981</v>
      </c>
      <c r="W7129" s="3">
        <v>171.650917665984</v>
      </c>
      <c r="X7129" s="3">
        <v>12.0200333889816</v>
      </c>
      <c r="Y7129" s="3">
        <v>125.126940961151</v>
      </c>
      <c r="Z7129" s="3">
        <v>58.004158004158</v>
      </c>
      <c r="AA7129" s="3">
        <v>0.342414003065416</v>
      </c>
      <c r="AB7129" s="3">
        <v>0.292223920631982</v>
      </c>
      <c r="AC7129" s="3">
        <v>-28.0928399386906</v>
      </c>
      <c r="AD7129" s="3">
        <v>1.40413659159352</v>
      </c>
      <c r="AE7129" s="5">
        <v>7</v>
      </c>
      <c r="AF7129" s="3">
        <v>2.62705362583031</v>
      </c>
      <c r="AG7129" s="3">
        <v>81.960929292856</v>
      </c>
      <c r="AH7129" s="3">
        <v>65.4602493693968</v>
      </c>
      <c r="AI7129" s="3">
        <v>38.48691349789</v>
      </c>
      <c r="AJ7129" s="3">
        <v>21.3541040871041</v>
      </c>
      <c r="AK7129" s="3">
        <v>24.3045322117997</v>
      </c>
      <c r="AL7129" s="3">
        <v>21.3022935978582</v>
      </c>
      <c r="AM7129" s="3"/>
      <c r="AN7129" s="5" t="s">
        <v>46</v>
      </c>
      <c r="AO7129" s="1"/>
      <c r="AP7129" s="1"/>
      <c r="AQ7129" s="1"/>
    </row>
    <row r="7130" spans="1:43">
      <c r="A7130" s="1" t="s">
        <v>17510</v>
      </c>
      <c r="B7130" s="1" t="s">
        <v>17511</v>
      </c>
      <c r="C7130" s="3">
        <v>10.6246575342466</v>
      </c>
      <c r="D7130" s="4">
        <v>40359</v>
      </c>
      <c r="E7130" s="3">
        <v>31.6865621927</v>
      </c>
      <c r="F7130" s="5" t="s">
        <v>16528</v>
      </c>
      <c r="G7130" s="5">
        <v>2109</v>
      </c>
      <c r="H7130" s="5" t="s">
        <v>93</v>
      </c>
      <c r="I7130" s="3">
        <v>4.08997955010225</v>
      </c>
      <c r="J7130" s="3">
        <v>58.25</v>
      </c>
      <c r="K7130" s="3">
        <v>1.44494270054807</v>
      </c>
      <c r="L7130" s="3">
        <v>54.6085232903865</v>
      </c>
      <c r="M7130" s="3">
        <v>0.842000990589386</v>
      </c>
      <c r="N7130" s="3">
        <v>75.748502994012</v>
      </c>
      <c r="O7130" s="3">
        <v>7.12739897093535</v>
      </c>
      <c r="P7130" s="3">
        <v>59.9597585513078</v>
      </c>
      <c r="Q7130" s="3">
        <v>8.33533728419303</v>
      </c>
      <c r="R7130" s="3">
        <v>67.9566563467492</v>
      </c>
      <c r="S7130" s="3">
        <v>42.6946886338333</v>
      </c>
      <c r="T7130" s="3">
        <v>48.9677077818952</v>
      </c>
      <c r="U7130" s="3">
        <v>131.772486309825</v>
      </c>
      <c r="V7130" s="3">
        <v>27.5747508305648</v>
      </c>
      <c r="W7130" s="3">
        <v>115.095130283841</v>
      </c>
      <c r="X7130" s="3">
        <v>22.9088639200999</v>
      </c>
      <c r="Y7130" s="3">
        <v>190.17951632909</v>
      </c>
      <c r="Z7130" s="3">
        <v>12.7272727272727</v>
      </c>
      <c r="AA7130" s="3">
        <v>0.271331366164629</v>
      </c>
      <c r="AB7130" s="3">
        <v>0.312196197038113</v>
      </c>
      <c r="AC7130" s="3">
        <v>-20.9053497942387</v>
      </c>
      <c r="AD7130" s="3">
        <v>1.3884126139095</v>
      </c>
      <c r="AE7130" s="5">
        <v>1</v>
      </c>
      <c r="AF7130" s="3">
        <v>1.96275604168389</v>
      </c>
      <c r="AG7130" s="3">
        <v>38.103730348109</v>
      </c>
      <c r="AH7130" s="3">
        <v>53.147033028706</v>
      </c>
      <c r="AI7130" s="3">
        <v>27.9149043038441</v>
      </c>
      <c r="AJ7130" s="3">
        <v>24.5636598766939</v>
      </c>
      <c r="AK7130" s="3">
        <v>26.7248848031272</v>
      </c>
      <c r="AL7130" s="3">
        <v>24.7089235584179</v>
      </c>
      <c r="AM7130" s="3">
        <v>100</v>
      </c>
      <c r="AN7130" s="5" t="s">
        <v>56</v>
      </c>
      <c r="AO7130" s="1"/>
      <c r="AP7130" s="1"/>
      <c r="AQ7130" s="1"/>
    </row>
    <row r="7131" spans="1:43">
      <c r="A7131" s="1" t="s">
        <v>17512</v>
      </c>
      <c r="B7131" s="1" t="s">
        <v>17513</v>
      </c>
      <c r="C7131" s="3">
        <v>10.1452054794521</v>
      </c>
      <c r="D7131" s="4">
        <v>40534</v>
      </c>
      <c r="E7131" s="3">
        <v>17.3490380923</v>
      </c>
      <c r="F7131" s="5" t="s">
        <v>17514</v>
      </c>
      <c r="G7131" s="5">
        <v>281</v>
      </c>
      <c r="H7131" s="5" t="s">
        <v>55</v>
      </c>
      <c r="I7131" s="3">
        <v>-0.411214953271021</v>
      </c>
      <c r="J7131" s="3">
        <v>95.2813067150635</v>
      </c>
      <c r="K7131" s="3">
        <v>0.150375939849618</v>
      </c>
      <c r="L7131" s="3">
        <v>87.6271186440678</v>
      </c>
      <c r="M7131" s="3">
        <v>-0.522778192681103</v>
      </c>
      <c r="N7131" s="3">
        <v>89.5272292040694</v>
      </c>
      <c r="O7131" s="3">
        <v>-3.09203346671517</v>
      </c>
      <c r="P7131" s="3">
        <v>98.1456953642384</v>
      </c>
      <c r="Q7131" s="3">
        <v>-4.24155283968368</v>
      </c>
      <c r="R7131" s="3">
        <v>96.9512195121951</v>
      </c>
      <c r="S7131" s="3">
        <v>67.0219435736677</v>
      </c>
      <c r="T7131" s="3">
        <v>47.265625</v>
      </c>
      <c r="U7131" s="3">
        <v>118.898931799507</v>
      </c>
      <c r="V7131" s="3">
        <v>64.769647696477</v>
      </c>
      <c r="W7131" s="3">
        <v>94.4525547445255</v>
      </c>
      <c r="X7131" s="3">
        <v>60.6010016694491</v>
      </c>
      <c r="Y7131" s="3">
        <v>184.516962941176</v>
      </c>
      <c r="Z7131" s="3">
        <v>28.2744282744283</v>
      </c>
      <c r="AA7131" s="3">
        <v>0.266203622427746</v>
      </c>
      <c r="AB7131" s="3">
        <v>0.209090812477472</v>
      </c>
      <c r="AC7131" s="3">
        <v>-27.8364116094987</v>
      </c>
      <c r="AD7131" s="3">
        <v>0.889692319815414</v>
      </c>
      <c r="AE7131" s="5">
        <v>3</v>
      </c>
      <c r="AF7131" s="3">
        <v>1.98967303603184</v>
      </c>
      <c r="AG7131" s="3">
        <v>56.09774478173</v>
      </c>
      <c r="AH7131" s="3">
        <v>53.1122989104762</v>
      </c>
      <c r="AI7131" s="3">
        <v>24.0328547642566</v>
      </c>
      <c r="AJ7131" s="3">
        <v>23.807577138177</v>
      </c>
      <c r="AK7131" s="3">
        <v>30.1159828480036</v>
      </c>
      <c r="AL7131" s="3">
        <v>26.3601473951294</v>
      </c>
      <c r="AM7131" s="3"/>
      <c r="AN7131" s="5" t="s">
        <v>46</v>
      </c>
      <c r="AO7131" s="1"/>
      <c r="AP7131" s="1"/>
      <c r="AQ7131" s="1"/>
    </row>
    <row r="7132" spans="1:43">
      <c r="A7132" s="1" t="s">
        <v>17515</v>
      </c>
      <c r="B7132" s="1" t="s">
        <v>17516</v>
      </c>
      <c r="C7132" s="3">
        <v>9.64657534246575</v>
      </c>
      <c r="D7132" s="4">
        <v>40716</v>
      </c>
      <c r="E7132" s="3">
        <v>65.0669742806</v>
      </c>
      <c r="F7132" s="5" t="s">
        <v>12301</v>
      </c>
      <c r="G7132" s="5">
        <v>989</v>
      </c>
      <c r="H7132" s="5" t="s">
        <v>55</v>
      </c>
      <c r="I7132" s="3">
        <v>4.12260900558393</v>
      </c>
      <c r="J7132" s="3">
        <v>83.3635813672111</v>
      </c>
      <c r="K7132" s="3">
        <v>1.08886223124479</v>
      </c>
      <c r="L7132" s="3">
        <v>76.4406779661017</v>
      </c>
      <c r="M7132" s="3">
        <v>1.65874028534971</v>
      </c>
      <c r="N7132" s="3">
        <v>78.8749251944943</v>
      </c>
      <c r="O7132" s="3">
        <v>16.6076798211767</v>
      </c>
      <c r="P7132" s="3">
        <v>59.6688741721854</v>
      </c>
      <c r="Q7132" s="3">
        <v>21.3413452219422</v>
      </c>
      <c r="R7132" s="3">
        <v>56.6310975609756</v>
      </c>
      <c r="S7132" s="3">
        <v>69.3853884808659</v>
      </c>
      <c r="T7132" s="3">
        <v>43.5546875</v>
      </c>
      <c r="U7132" s="3">
        <v>176.991150442478</v>
      </c>
      <c r="V7132" s="3">
        <v>26.1517615176152</v>
      </c>
      <c r="W7132" s="3">
        <v>157.203820455161</v>
      </c>
      <c r="X7132" s="3">
        <v>18.0300500834725</v>
      </c>
      <c r="Y7132" s="3">
        <v>259.805313712039</v>
      </c>
      <c r="Z7132" s="3">
        <v>7.48440748440748</v>
      </c>
      <c r="AA7132" s="3">
        <v>0.307807228558244</v>
      </c>
      <c r="AB7132" s="3">
        <v>0.331099549309875</v>
      </c>
      <c r="AC7132" s="3">
        <v>-23.2759798647567</v>
      </c>
      <c r="AD7132" s="3">
        <v>1.58676587116366</v>
      </c>
      <c r="AE7132" s="5">
        <v>2</v>
      </c>
      <c r="AF7132" s="3">
        <v>2.59054789341944</v>
      </c>
      <c r="AG7132" s="3">
        <v>68.8794761859178</v>
      </c>
      <c r="AH7132" s="3">
        <v>68.3358070306036</v>
      </c>
      <c r="AI7132" s="3">
        <v>33.5517738974255</v>
      </c>
      <c r="AJ7132" s="3">
        <v>29.3228973795494</v>
      </c>
      <c r="AK7132" s="3">
        <v>37.243421263694</v>
      </c>
      <c r="AL7132" s="3">
        <v>34.6212947241784</v>
      </c>
      <c r="AM7132" s="3"/>
      <c r="AN7132" s="5" t="s">
        <v>46</v>
      </c>
      <c r="AO7132" s="1"/>
      <c r="AP7132" s="1"/>
      <c r="AQ7132" s="1"/>
    </row>
    <row r="7133" spans="1:43">
      <c r="A7133" s="1" t="s">
        <v>17517</v>
      </c>
      <c r="B7133" s="1" t="s">
        <v>17518</v>
      </c>
      <c r="C7133" s="3">
        <v>9.37808219178082</v>
      </c>
      <c r="D7133" s="4">
        <v>40814</v>
      </c>
      <c r="E7133" s="3">
        <v>0.7340928351</v>
      </c>
      <c r="F7133" s="5" t="s">
        <v>9816</v>
      </c>
      <c r="G7133" s="5">
        <v>2968</v>
      </c>
      <c r="H7133" s="5" t="s">
        <v>60</v>
      </c>
      <c r="I7133" s="3">
        <v>6.00000000000002</v>
      </c>
      <c r="J7133" s="3">
        <v>53.5714285714286</v>
      </c>
      <c r="K7133" s="3">
        <v>2.26510067114095</v>
      </c>
      <c r="L7133" s="3">
        <v>50.431447746884</v>
      </c>
      <c r="M7133" s="3">
        <v>1.49875104079934</v>
      </c>
      <c r="N7133" s="3">
        <v>54.5994065281899</v>
      </c>
      <c r="O7133" s="3">
        <v>8.83928571428571</v>
      </c>
      <c r="P7133" s="3">
        <v>54.7667342799189</v>
      </c>
      <c r="Q7133" s="3">
        <v>15.0542708824917</v>
      </c>
      <c r="R7133" s="3">
        <v>46.282722513089</v>
      </c>
      <c r="S7133" s="3">
        <v>33.8824821526634</v>
      </c>
      <c r="T7133" s="3">
        <v>54.8309178743961</v>
      </c>
      <c r="U7133" s="3">
        <v>73.8944365192582</v>
      </c>
      <c r="V7133" s="3">
        <v>48.8964346349745</v>
      </c>
      <c r="W7133" s="3">
        <v>44.6884272997033</v>
      </c>
      <c r="X7133" s="3">
        <v>52.0454545454545</v>
      </c>
      <c r="Y7133" s="3">
        <v>100.823723228995</v>
      </c>
      <c r="Z7133" s="3">
        <v>33.6569579288026</v>
      </c>
      <c r="AA7133" s="3">
        <v>0.182243150271599</v>
      </c>
      <c r="AB7133" s="3">
        <v>0.11698951903791</v>
      </c>
      <c r="AC7133" s="3">
        <v>-30.7482250136537</v>
      </c>
      <c r="AD7133" s="3">
        <v>0.425344966906472</v>
      </c>
      <c r="AE7133" s="5">
        <v>3</v>
      </c>
      <c r="AF7133" s="3">
        <v>0.916769917435324</v>
      </c>
      <c r="AG7133" s="3">
        <v>21.6370942688959</v>
      </c>
      <c r="AH7133" s="3">
        <v>36.4814812936614</v>
      </c>
      <c r="AI7133" s="3">
        <v>12.3129767326067</v>
      </c>
      <c r="AJ7133" s="3">
        <v>16.7265590019862</v>
      </c>
      <c r="AK7133" s="3">
        <v>13.018332673954</v>
      </c>
      <c r="AL7133" s="3">
        <v>14.8670240878277</v>
      </c>
      <c r="AM7133" s="3"/>
      <c r="AN7133" s="5" t="s">
        <v>46</v>
      </c>
      <c r="AO7133" s="1"/>
      <c r="AP7133" s="1"/>
      <c r="AQ7133" s="1"/>
    </row>
    <row r="7134" spans="1:43">
      <c r="A7134" s="1" t="s">
        <v>17519</v>
      </c>
      <c r="B7134" s="1" t="s">
        <v>17520</v>
      </c>
      <c r="C7134" s="3">
        <v>5.63013698630137</v>
      </c>
      <c r="D7134" s="4">
        <v>42182</v>
      </c>
      <c r="E7134" s="3">
        <v>5.3571143499</v>
      </c>
      <c r="F7134" s="5" t="s">
        <v>6293</v>
      </c>
      <c r="G7134" s="5">
        <v>1849</v>
      </c>
      <c r="H7134" s="5" t="s">
        <v>93</v>
      </c>
      <c r="I7134" s="3">
        <v>9.03471231573942</v>
      </c>
      <c r="J7134" s="3">
        <v>34.5</v>
      </c>
      <c r="K7134" s="3">
        <v>4.27467030468396</v>
      </c>
      <c r="L7134" s="3">
        <v>9.76214073339941</v>
      </c>
      <c r="M7134" s="3">
        <v>3.89669234254647</v>
      </c>
      <c r="N7134" s="3">
        <v>36.2275449101796</v>
      </c>
      <c r="O7134" s="3">
        <v>19.4893173527879</v>
      </c>
      <c r="P7134" s="3">
        <v>24.8490945674044</v>
      </c>
      <c r="Q7134" s="3">
        <v>42.4223602484472</v>
      </c>
      <c r="R7134" s="3">
        <v>4.85036119711042</v>
      </c>
      <c r="S7134" s="3">
        <v>115.305164319249</v>
      </c>
      <c r="T7134" s="3">
        <v>2.11752249867655</v>
      </c>
      <c r="U7134" s="3">
        <v>156.2582023671</v>
      </c>
      <c r="V7134" s="3">
        <v>18.0509413067553</v>
      </c>
      <c r="W7134" s="3">
        <v>122.720166985885</v>
      </c>
      <c r="X7134" s="3">
        <v>20.4744069912609</v>
      </c>
      <c r="Y7134" s="3">
        <v>276.560179414716</v>
      </c>
      <c r="Z7134" s="3">
        <v>2.07792207792208</v>
      </c>
      <c r="AA7134" s="3">
        <v>0.502662193435132</v>
      </c>
      <c r="AB7134" s="3">
        <v>0.289705121374611</v>
      </c>
      <c r="AC7134" s="3">
        <v>-27.5242047026279</v>
      </c>
      <c r="AD7134" s="3">
        <v>1.10918554564557</v>
      </c>
      <c r="AE7134" s="5">
        <v>3</v>
      </c>
      <c r="AF7134" s="3">
        <v>2.22047036778597</v>
      </c>
      <c r="AG7134" s="3">
        <v>96.5242341982258</v>
      </c>
      <c r="AH7134" s="3">
        <v>63.6366526408152</v>
      </c>
      <c r="AI7134" s="3">
        <v>29.2011700537276</v>
      </c>
      <c r="AJ7134" s="3">
        <v>32.149668393089</v>
      </c>
      <c r="AK7134" s="3"/>
      <c r="AL7134" s="3"/>
      <c r="AM7134" s="3"/>
      <c r="AN7134" s="5" t="s">
        <v>46</v>
      </c>
      <c r="AO7134" s="1"/>
      <c r="AP7134" s="1"/>
      <c r="AQ7134" s="1"/>
    </row>
    <row r="7135" spans="1:43">
      <c r="A7135" s="1" t="s">
        <v>17521</v>
      </c>
      <c r="B7135" s="1" t="s">
        <v>17522</v>
      </c>
      <c r="C7135" s="3">
        <v>8.52876712328767</v>
      </c>
      <c r="D7135" s="4">
        <v>41124</v>
      </c>
      <c r="E7135" s="3">
        <v>83.0080811824</v>
      </c>
      <c r="F7135" s="5" t="s">
        <v>6470</v>
      </c>
      <c r="G7135" s="5">
        <v>1975</v>
      </c>
      <c r="H7135" s="5" t="s">
        <v>55</v>
      </c>
      <c r="I7135" s="3">
        <v>4.77253698018421</v>
      </c>
      <c r="J7135" s="3">
        <v>80.096793708409</v>
      </c>
      <c r="K7135" s="3">
        <v>2.40043644298964</v>
      </c>
      <c r="L7135" s="3">
        <v>53.728813559322</v>
      </c>
      <c r="M7135" s="3">
        <v>2.76485080755544</v>
      </c>
      <c r="N7135" s="3">
        <v>71.2746858168761</v>
      </c>
      <c r="O7135" s="3">
        <v>8.9378990133488</v>
      </c>
      <c r="P7135" s="3">
        <v>83.9072847682119</v>
      </c>
      <c r="Q7135" s="3">
        <v>12.0931621379516</v>
      </c>
      <c r="R7135" s="3">
        <v>82.0884146341463</v>
      </c>
      <c r="S7135" s="3">
        <v>33.7847469707769</v>
      </c>
      <c r="T7135" s="3">
        <v>89.74609375</v>
      </c>
      <c r="U7135" s="3">
        <v>107.174392935982</v>
      </c>
      <c r="V7135" s="3">
        <v>71.9512195121951</v>
      </c>
      <c r="W7135" s="3">
        <v>126.389867425897</v>
      </c>
      <c r="X7135" s="3">
        <v>38.7312186978297</v>
      </c>
      <c r="Y7135" s="3">
        <v>223.056509967176</v>
      </c>
      <c r="Z7135" s="3">
        <v>14.1372141372141</v>
      </c>
      <c r="AA7135" s="3">
        <v>0.191595680201228</v>
      </c>
      <c r="AB7135" s="3">
        <v>0.294256584307578</v>
      </c>
      <c r="AC7135" s="3">
        <v>-19.1028776943623</v>
      </c>
      <c r="AD7135" s="3">
        <v>1.63541561166353</v>
      </c>
      <c r="AE7135" s="5">
        <v>5</v>
      </c>
      <c r="AF7135" s="3">
        <v>2.12611696684349</v>
      </c>
      <c r="AG7135" s="3">
        <v>35.0657172404009</v>
      </c>
      <c r="AH7135" s="3">
        <v>45.8722753087507</v>
      </c>
      <c r="AI7135" s="3">
        <v>29.8999599468971</v>
      </c>
      <c r="AJ7135" s="3">
        <v>26.0932157778751</v>
      </c>
      <c r="AK7135" s="3">
        <v>25.9784913737154</v>
      </c>
      <c r="AL7135" s="3">
        <v>25.9018748117822</v>
      </c>
      <c r="AM7135" s="3">
        <v>100</v>
      </c>
      <c r="AN7135" s="5" t="s">
        <v>56</v>
      </c>
      <c r="AO7135" s="1"/>
      <c r="AP7135" s="1"/>
      <c r="AQ7135" s="1"/>
    </row>
    <row r="7136" spans="1:43">
      <c r="A7136" s="1" t="s">
        <v>17523</v>
      </c>
      <c r="B7136" s="1" t="s">
        <v>17524</v>
      </c>
      <c r="C7136" s="3">
        <v>5.61917808219178</v>
      </c>
      <c r="D7136" s="4">
        <v>42186</v>
      </c>
      <c r="E7136" s="3">
        <v>12.9265841944</v>
      </c>
      <c r="F7136" s="5" t="s">
        <v>6293</v>
      </c>
      <c r="G7136" s="5">
        <v>902</v>
      </c>
      <c r="H7136" s="5" t="s">
        <v>191</v>
      </c>
      <c r="I7136" s="3">
        <v>10.50796812749</v>
      </c>
      <c r="J7136" s="3">
        <v>46.4737793851718</v>
      </c>
      <c r="K7136" s="3">
        <v>4.62046204620462</v>
      </c>
      <c r="L7136" s="3">
        <v>9.41780821917808</v>
      </c>
      <c r="M7136" s="3">
        <v>5.16587677725119</v>
      </c>
      <c r="N7136" s="3">
        <v>52.2522522522522</v>
      </c>
      <c r="O7136" s="3">
        <v>21.0583742498636</v>
      </c>
      <c r="P7136" s="3">
        <v>39.0476190476191</v>
      </c>
      <c r="Q7136" s="3">
        <v>47.0510271703115</v>
      </c>
      <c r="R7136" s="3">
        <v>7.9664570230608</v>
      </c>
      <c r="S7136" s="3">
        <v>132.112970711297</v>
      </c>
      <c r="T7136" s="3">
        <v>1.7156862745098</v>
      </c>
      <c r="U7136" s="3">
        <v>184.051515394559</v>
      </c>
      <c r="V7136" s="3">
        <v>31.3782991202346</v>
      </c>
      <c r="W7136" s="3">
        <v>179.108960878993</v>
      </c>
      <c r="X7136" s="3">
        <v>16.9611307420495</v>
      </c>
      <c r="Y7136" s="3">
        <v>321.000544069565</v>
      </c>
      <c r="Z7136" s="3">
        <v>5.69620253164557</v>
      </c>
      <c r="AA7136" s="3">
        <v>0.505279440891733</v>
      </c>
      <c r="AB7136" s="3">
        <v>0.358762556437372</v>
      </c>
      <c r="AC7136" s="3">
        <v>-23.3183856502242</v>
      </c>
      <c r="AD7136" s="3">
        <v>1.74576866911976</v>
      </c>
      <c r="AE7136" s="5">
        <v>3</v>
      </c>
      <c r="AF7136" s="3">
        <v>2.74814469432627</v>
      </c>
      <c r="AG7136" s="3">
        <v>111.289419765546</v>
      </c>
      <c r="AH7136" s="3">
        <v>73.3001231547306</v>
      </c>
      <c r="AI7136" s="3">
        <v>39.140311147584</v>
      </c>
      <c r="AJ7136" s="3">
        <v>36.768942803342</v>
      </c>
      <c r="AK7136" s="3"/>
      <c r="AL7136" s="3"/>
      <c r="AM7136" s="3"/>
      <c r="AN7136" s="5" t="s">
        <v>46</v>
      </c>
      <c r="AO7136" s="1"/>
      <c r="AP7136" s="1"/>
      <c r="AQ7136" s="1"/>
    </row>
    <row r="7137" spans="1:43">
      <c r="A7137" s="1" t="s">
        <v>17525</v>
      </c>
      <c r="B7137" s="1" t="s">
        <v>17526</v>
      </c>
      <c r="C7137" s="3">
        <v>0.53972602739726</v>
      </c>
      <c r="D7137" s="4">
        <v>44040</v>
      </c>
      <c r="E7137" s="3">
        <v>30.4660744276</v>
      </c>
      <c r="F7137" s="5" t="s">
        <v>4229</v>
      </c>
      <c r="G7137" s="5">
        <v>198</v>
      </c>
      <c r="H7137" s="5" t="s">
        <v>50</v>
      </c>
      <c r="I7137" s="3">
        <v>0.128293693871495</v>
      </c>
      <c r="J7137" s="3">
        <v>48.8610987047789</v>
      </c>
      <c r="K7137" s="3">
        <v>-0.0394088669950696</v>
      </c>
      <c r="L7137" s="3">
        <v>75.8742806551572</v>
      </c>
      <c r="M7137" s="3">
        <v>-0.157449320999808</v>
      </c>
      <c r="N7137" s="3">
        <v>65.1825467497774</v>
      </c>
      <c r="O7137" s="3">
        <v>0.804769001490312</v>
      </c>
      <c r="P7137" s="3">
        <v>29.6025582457743</v>
      </c>
      <c r="Q7137" s="3">
        <v>1.44985501449855</v>
      </c>
      <c r="R7137" s="3">
        <v>16.368903911154</v>
      </c>
      <c r="S7137" s="3"/>
      <c r="T7137" s="3"/>
      <c r="U7137" s="3"/>
      <c r="V7137" s="3"/>
      <c r="W7137" s="3"/>
      <c r="X7137" s="3"/>
      <c r="Y7137" s="3"/>
      <c r="Z7137" s="3"/>
      <c r="AA7137" s="3">
        <v>0.216519357988747</v>
      </c>
      <c r="AB7137" s="3">
        <v>0.3174081779462</v>
      </c>
      <c r="AC7137" s="3">
        <v>-0.343946540880509</v>
      </c>
      <c r="AD7137" s="3"/>
      <c r="AE7137" s="5"/>
      <c r="AF7137" s="3">
        <v>0.233866012313276</v>
      </c>
      <c r="AG7137" s="3"/>
      <c r="AH7137" s="3"/>
      <c r="AI7137" s="3"/>
      <c r="AJ7137" s="3"/>
      <c r="AK7137" s="3"/>
      <c r="AL7137" s="3"/>
      <c r="AM7137" s="3"/>
      <c r="AN7137" s="5" t="s">
        <v>46</v>
      </c>
      <c r="AO7137" s="1"/>
      <c r="AP7137" s="1"/>
      <c r="AQ7137" s="1"/>
    </row>
    <row r="7138" spans="1:43">
      <c r="A7138" s="1" t="s">
        <v>17527</v>
      </c>
      <c r="B7138" s="1" t="s">
        <v>17528</v>
      </c>
      <c r="C7138" s="3">
        <v>8.15068493150685</v>
      </c>
      <c r="D7138" s="4">
        <v>41262</v>
      </c>
      <c r="E7138" s="3">
        <v>48.837805468</v>
      </c>
      <c r="F7138" s="5" t="s">
        <v>10724</v>
      </c>
      <c r="G7138" s="5">
        <v>1342</v>
      </c>
      <c r="H7138" s="5" t="s">
        <v>50</v>
      </c>
      <c r="I7138" s="3">
        <v>0.242078233585178</v>
      </c>
      <c r="J7138" s="3">
        <v>29.5221080839661</v>
      </c>
      <c r="K7138" s="3">
        <v>-0.0188501413760477</v>
      </c>
      <c r="L7138" s="3">
        <v>62.5498007968127</v>
      </c>
      <c r="M7138" s="3">
        <v>-0.0479903209972083</v>
      </c>
      <c r="N7138" s="3">
        <v>44.8352626892253</v>
      </c>
      <c r="O7138" s="3">
        <v>0.0734467001081228</v>
      </c>
      <c r="P7138" s="3">
        <v>86.2951119232526</v>
      </c>
      <c r="Q7138" s="3">
        <v>0.808311023456689</v>
      </c>
      <c r="R7138" s="3">
        <v>76.6779333655239</v>
      </c>
      <c r="S7138" s="3">
        <v>1.65769532652586</v>
      </c>
      <c r="T7138" s="3">
        <v>61.4689265536723</v>
      </c>
      <c r="U7138" s="3">
        <v>6.88624254411343</v>
      </c>
      <c r="V7138" s="3">
        <v>32.9721362229102</v>
      </c>
      <c r="W7138" s="3">
        <v>17.3898679840266</v>
      </c>
      <c r="X7138" s="3">
        <v>13.2686084142395</v>
      </c>
      <c r="Y7138" s="3">
        <v>14.4193573843558</v>
      </c>
      <c r="Z7138" s="3">
        <v>79.7385620915033</v>
      </c>
      <c r="AA7138" s="3">
        <v>0.0148240827632969</v>
      </c>
      <c r="AB7138" s="3">
        <v>0.475632487243108</v>
      </c>
      <c r="AC7138" s="3">
        <v>-2.30252366339568</v>
      </c>
      <c r="AD7138" s="3">
        <v>2.37976180156726</v>
      </c>
      <c r="AE7138" s="5">
        <v>3</v>
      </c>
      <c r="AF7138" s="3">
        <v>0.446940935355978</v>
      </c>
      <c r="AG7138" s="3">
        <v>2.76575039977209</v>
      </c>
      <c r="AH7138" s="3">
        <v>3.66339980224644</v>
      </c>
      <c r="AI7138" s="3">
        <v>5.57400739009666</v>
      </c>
      <c r="AJ7138" s="3">
        <v>4.11731756218618</v>
      </c>
      <c r="AK7138" s="3">
        <v>4.06763588483268</v>
      </c>
      <c r="AL7138" s="3">
        <v>4.2115844514732</v>
      </c>
      <c r="AM7138" s="3"/>
      <c r="AN7138" s="5" t="s">
        <v>46</v>
      </c>
      <c r="AO7138" s="1"/>
      <c r="AP7138" s="1"/>
      <c r="AQ7138" s="1"/>
    </row>
    <row r="7139" spans="1:43">
      <c r="A7139" s="1" t="s">
        <v>17529</v>
      </c>
      <c r="B7139" s="1" t="s">
        <v>17530</v>
      </c>
      <c r="C7139" s="3">
        <v>0.53972602739726</v>
      </c>
      <c r="D7139" s="4">
        <v>44040</v>
      </c>
      <c r="E7139" s="3">
        <v>7.783945081</v>
      </c>
      <c r="F7139" s="5" t="s">
        <v>17531</v>
      </c>
      <c r="G7139" s="5">
        <v>198</v>
      </c>
      <c r="H7139" s="5" t="s">
        <v>50</v>
      </c>
      <c r="I7139" s="3">
        <v>0.0197726149283221</v>
      </c>
      <c r="J7139" s="3">
        <v>65.9669495310406</v>
      </c>
      <c r="K7139" s="3">
        <v>0.00988533017002659</v>
      </c>
      <c r="L7139" s="3">
        <v>38.7782204515272</v>
      </c>
      <c r="M7139" s="3">
        <v>-0.0888801106063501</v>
      </c>
      <c r="N7139" s="3">
        <v>52.6714158504007</v>
      </c>
      <c r="O7139" s="3">
        <v>0.696725390663891</v>
      </c>
      <c r="P7139" s="3">
        <v>47.4189127455459</v>
      </c>
      <c r="Q7139" s="3">
        <v>1.08912869704238</v>
      </c>
      <c r="R7139" s="3">
        <v>54.2250120714631</v>
      </c>
      <c r="S7139" s="3"/>
      <c r="T7139" s="3"/>
      <c r="U7139" s="3"/>
      <c r="V7139" s="3"/>
      <c r="W7139" s="3"/>
      <c r="X7139" s="3"/>
      <c r="Y7139" s="3"/>
      <c r="Z7139" s="3"/>
      <c r="AA7139" s="3">
        <v>0.155523300530728</v>
      </c>
      <c r="AB7139" s="3">
        <v>0.219564414751154</v>
      </c>
      <c r="AC7139" s="3">
        <v>-0.23682652457077</v>
      </c>
      <c r="AD7139" s="3"/>
      <c r="AE7139" s="5">
        <v>1</v>
      </c>
      <c r="AF7139" s="3">
        <v>0.184312403627531</v>
      </c>
      <c r="AG7139" s="3"/>
      <c r="AH7139" s="3"/>
      <c r="AI7139" s="3"/>
      <c r="AJ7139" s="3"/>
      <c r="AK7139" s="3"/>
      <c r="AL7139" s="3"/>
      <c r="AM7139" s="3"/>
      <c r="AN7139" s="5" t="s">
        <v>46</v>
      </c>
      <c r="AO7139" s="1"/>
      <c r="AP7139" s="1"/>
      <c r="AQ7139" s="1"/>
    </row>
    <row r="7140" spans="1:43">
      <c r="A7140" s="1" t="s">
        <v>17532</v>
      </c>
      <c r="B7140" s="1" t="s">
        <v>17533</v>
      </c>
      <c r="C7140" s="3">
        <v>7.82191780821918</v>
      </c>
      <c r="D7140" s="4">
        <v>41382</v>
      </c>
      <c r="E7140" s="3">
        <v>28.7531762206</v>
      </c>
      <c r="F7140" s="5" t="s">
        <v>15294</v>
      </c>
      <c r="G7140" s="5">
        <v>2018</v>
      </c>
      <c r="H7140" s="5" t="s">
        <v>50</v>
      </c>
      <c r="I7140" s="3">
        <v>0.321815215172305</v>
      </c>
      <c r="J7140" s="3">
        <v>14.8280482358196</v>
      </c>
      <c r="K7140" s="3">
        <v>0</v>
      </c>
      <c r="L7140" s="3">
        <v>43.3820274457725</v>
      </c>
      <c r="M7140" s="3">
        <v>0.0754872148328536</v>
      </c>
      <c r="N7140" s="3">
        <v>24.1317898486198</v>
      </c>
      <c r="O7140" s="3">
        <v>0.0849389986650128</v>
      </c>
      <c r="P7140" s="3">
        <v>85.929648241206</v>
      </c>
      <c r="Q7140" s="3">
        <v>0.728350925810496</v>
      </c>
      <c r="R7140" s="3">
        <v>80.0096571704491</v>
      </c>
      <c r="S7140" s="3">
        <v>1.28485552668286</v>
      </c>
      <c r="T7140" s="3">
        <v>74.2937853107345</v>
      </c>
      <c r="U7140" s="3">
        <v>5.31694495199193</v>
      </c>
      <c r="V7140" s="3">
        <v>73.8390092879257</v>
      </c>
      <c r="W7140" s="3">
        <v>14.0770060957978</v>
      </c>
      <c r="X7140" s="3">
        <v>44.2286947141316</v>
      </c>
      <c r="Y7140" s="3">
        <v>19.0835504661344</v>
      </c>
      <c r="Z7140" s="3">
        <v>42.156862745098</v>
      </c>
      <c r="AA7140" s="3">
        <v>-0.0110652462753531</v>
      </c>
      <c r="AB7140" s="3">
        <v>0.456097274943466</v>
      </c>
      <c r="AC7140" s="3">
        <v>-1.93579603469157</v>
      </c>
      <c r="AD7140" s="3">
        <v>2.31405902207168</v>
      </c>
      <c r="AE7140" s="5">
        <v>3</v>
      </c>
      <c r="AF7140" s="3">
        <v>0.366974198026284</v>
      </c>
      <c r="AG7140" s="3">
        <v>1.97316910763803</v>
      </c>
      <c r="AH7140" s="3">
        <v>2.82932741305892</v>
      </c>
      <c r="AI7140" s="3">
        <v>4.67696522967207</v>
      </c>
      <c r="AJ7140" s="3">
        <v>4.17090753088372</v>
      </c>
      <c r="AK7140" s="3">
        <v>4.43192179082328</v>
      </c>
      <c r="AL7140" s="3"/>
      <c r="AM7140" s="3"/>
      <c r="AN7140" s="5" t="s">
        <v>46</v>
      </c>
      <c r="AO7140" s="1"/>
      <c r="AP7140" s="1"/>
      <c r="AQ7140" s="1"/>
    </row>
    <row r="7141" spans="1:43">
      <c r="A7141" s="1" t="s">
        <v>17534</v>
      </c>
      <c r="B7141" s="1" t="s">
        <v>17535</v>
      </c>
      <c r="C7141" s="3">
        <v>7.80547945205479</v>
      </c>
      <c r="D7141" s="4">
        <v>41388</v>
      </c>
      <c r="E7141" s="3">
        <v>0.5019888324</v>
      </c>
      <c r="F7141" s="5" t="s">
        <v>15294</v>
      </c>
      <c r="G7141" s="5">
        <v>212</v>
      </c>
      <c r="H7141" s="5" t="s">
        <v>45</v>
      </c>
      <c r="I7141" s="3">
        <v>2.24203371877483</v>
      </c>
      <c r="J7141" s="3">
        <v>25.1592356687898</v>
      </c>
      <c r="K7141" s="3">
        <v>0.800626577321384</v>
      </c>
      <c r="L7141" s="3">
        <v>26.5527950310559</v>
      </c>
      <c r="M7141" s="3">
        <v>1.40956049728594</v>
      </c>
      <c r="N7141" s="3">
        <v>13.1746031746032</v>
      </c>
      <c r="O7141" s="3">
        <v>1.8823115489489</v>
      </c>
      <c r="P7141" s="3">
        <v>50.4966887417219</v>
      </c>
      <c r="Q7141" s="3">
        <v>-1.01692018458382</v>
      </c>
      <c r="R7141" s="3">
        <v>85.2739726027397</v>
      </c>
      <c r="S7141" s="3">
        <v>2.77728482697427</v>
      </c>
      <c r="T7141" s="3">
        <v>82.6741996233522</v>
      </c>
      <c r="U7141" s="3">
        <v>8.25233644859813</v>
      </c>
      <c r="V7141" s="3">
        <v>86.8365180467091</v>
      </c>
      <c r="W7141" s="3">
        <v>13.6702649656526</v>
      </c>
      <c r="X7141" s="3">
        <v>79.3838862559242</v>
      </c>
      <c r="Y7141" s="3">
        <v>14.8941704358522</v>
      </c>
      <c r="Z7141" s="3">
        <v>83.5443037974684</v>
      </c>
      <c r="AA7141" s="3">
        <v>0.0175692486285958</v>
      </c>
      <c r="AB7141" s="3">
        <v>0.19017334052109</v>
      </c>
      <c r="AC7141" s="3">
        <v>-4.56753302087772</v>
      </c>
      <c r="AD7141" s="3">
        <v>0.953567516778324</v>
      </c>
      <c r="AE7141" s="5">
        <v>3</v>
      </c>
      <c r="AF7141" s="3">
        <v>0.314392644935307</v>
      </c>
      <c r="AG7141" s="3">
        <v>2.68206935170667</v>
      </c>
      <c r="AH7141" s="3">
        <v>3.54955279500189</v>
      </c>
      <c r="AI7141" s="3">
        <v>4.20117598700613</v>
      </c>
      <c r="AJ7141" s="3">
        <v>3.4977691878957</v>
      </c>
      <c r="AK7141" s="3">
        <v>4.96837082667048</v>
      </c>
      <c r="AL7141" s="3"/>
      <c r="AM7141" s="3"/>
      <c r="AN7141" s="5" t="s">
        <v>46</v>
      </c>
      <c r="AO7141" s="1"/>
      <c r="AP7141" s="1"/>
      <c r="AQ7141" s="1"/>
    </row>
    <row r="7142" spans="1:43">
      <c r="A7142" s="1" t="s">
        <v>17536</v>
      </c>
      <c r="B7142" s="1" t="s">
        <v>17537</v>
      </c>
      <c r="C7142" s="3">
        <v>7.69041095890411</v>
      </c>
      <c r="D7142" s="4">
        <v>41430</v>
      </c>
      <c r="E7142" s="3">
        <v>22.3952027095</v>
      </c>
      <c r="F7142" s="5" t="s">
        <v>11719</v>
      </c>
      <c r="G7142" s="5">
        <v>1234</v>
      </c>
      <c r="H7142" s="5" t="s">
        <v>55</v>
      </c>
      <c r="I7142" s="3">
        <v>11.0211946050096</v>
      </c>
      <c r="J7142" s="3">
        <v>44.5856019358742</v>
      </c>
      <c r="K7142" s="3">
        <v>1.87411598302687</v>
      </c>
      <c r="L7142" s="3">
        <v>64.7457627118644</v>
      </c>
      <c r="M7142" s="3">
        <v>4.64947330185251</v>
      </c>
      <c r="N7142" s="3">
        <v>55.4159186116098</v>
      </c>
      <c r="O7142" s="3">
        <v>24.4492440604752</v>
      </c>
      <c r="P7142" s="3">
        <v>24.3046357615894</v>
      </c>
      <c r="Q7142" s="3">
        <v>23.1196581196581</v>
      </c>
      <c r="R7142" s="3">
        <v>51.6768292682927</v>
      </c>
      <c r="S7142" s="3">
        <v>67.0144927536232</v>
      </c>
      <c r="T7142" s="3">
        <v>47.36328125</v>
      </c>
      <c r="U7142" s="3">
        <v>233.449074074074</v>
      </c>
      <c r="V7142" s="3">
        <v>5.42005420054201</v>
      </c>
      <c r="W7142" s="3">
        <v>209.784946236559</v>
      </c>
      <c r="X7142" s="3">
        <v>4.17362270450751</v>
      </c>
      <c r="Y7142" s="3">
        <v>221.139739812646</v>
      </c>
      <c r="Z7142" s="3">
        <v>14.5530145530146</v>
      </c>
      <c r="AA7142" s="3">
        <v>0.226907041300091</v>
      </c>
      <c r="AB7142" s="3">
        <v>0.348785268079794</v>
      </c>
      <c r="AC7142" s="3">
        <v>-28.61328125</v>
      </c>
      <c r="AD7142" s="3">
        <v>1.5963255736391</v>
      </c>
      <c r="AE7142" s="5">
        <v>4</v>
      </c>
      <c r="AF7142" s="3">
        <v>3.21609984445651</v>
      </c>
      <c r="AG7142" s="3">
        <v>68.8404875588059</v>
      </c>
      <c r="AH7142" s="3">
        <v>87.0076547154731</v>
      </c>
      <c r="AI7142" s="3">
        <v>41.2419008880655</v>
      </c>
      <c r="AJ7142" s="3">
        <v>30.1980238475232</v>
      </c>
      <c r="AK7142" s="3">
        <v>28.0948325128936</v>
      </c>
      <c r="AL7142" s="3"/>
      <c r="AM7142" s="3">
        <v>100</v>
      </c>
      <c r="AN7142" s="5" t="s">
        <v>56</v>
      </c>
      <c r="AO7142" s="1"/>
      <c r="AP7142" s="1"/>
      <c r="AQ7142" s="1"/>
    </row>
    <row r="7143" spans="1:43">
      <c r="A7143" s="1" t="s">
        <v>17538</v>
      </c>
      <c r="B7143" s="1" t="s">
        <v>17539</v>
      </c>
      <c r="C7143" s="3">
        <v>4.11780821917808</v>
      </c>
      <c r="D7143" s="4">
        <v>42734</v>
      </c>
      <c r="E7143" s="3">
        <v>0.1569083507</v>
      </c>
      <c r="F7143" s="5" t="s">
        <v>15294</v>
      </c>
      <c r="G7143" s="5">
        <v>212</v>
      </c>
      <c r="H7143" s="5" t="s">
        <v>45</v>
      </c>
      <c r="I7143" s="3">
        <v>2.81207133058986</v>
      </c>
      <c r="J7143" s="3">
        <v>17.6751592356688</v>
      </c>
      <c r="K7143" s="3">
        <v>0.942760942760944</v>
      </c>
      <c r="L7143" s="3">
        <v>20.4968944099379</v>
      </c>
      <c r="M7143" s="3">
        <v>1.2153950033761</v>
      </c>
      <c r="N7143" s="3">
        <v>16.031746031746</v>
      </c>
      <c r="O7143" s="3">
        <v>4.53277545327756</v>
      </c>
      <c r="P7143" s="3">
        <v>20.0331125827815</v>
      </c>
      <c r="Q7143" s="3">
        <v>2.67123287671234</v>
      </c>
      <c r="R7143" s="3">
        <v>49.6575342465753</v>
      </c>
      <c r="S7143" s="3">
        <v>6.23671155209072</v>
      </c>
      <c r="T7143" s="3">
        <v>63.4651600753296</v>
      </c>
      <c r="U7143" s="3">
        <v>18.6856690419636</v>
      </c>
      <c r="V7143" s="3">
        <v>47.5583864118896</v>
      </c>
      <c r="W7143" s="3">
        <v>20.5953338696702</v>
      </c>
      <c r="X7143" s="3">
        <v>54.2654028436019</v>
      </c>
      <c r="Y7143" s="3"/>
      <c r="Z7143" s="3"/>
      <c r="AA7143" s="3">
        <v>0.140298634163386</v>
      </c>
      <c r="AB7143" s="3">
        <v>0.291222007466315</v>
      </c>
      <c r="AC7143" s="3">
        <v>-3.58255451713396</v>
      </c>
      <c r="AD7143" s="3">
        <v>1.79458158589096</v>
      </c>
      <c r="AE7143" s="5">
        <v>4</v>
      </c>
      <c r="AF7143" s="3">
        <v>0.455786801778968</v>
      </c>
      <c r="AG7143" s="3">
        <v>6.1988372984815</v>
      </c>
      <c r="AH7143" s="3">
        <v>8.53169278519561</v>
      </c>
      <c r="AI7143" s="3">
        <v>5.40608406070289</v>
      </c>
      <c r="AJ7143" s="3">
        <v>4.03576279524285</v>
      </c>
      <c r="AK7143" s="3"/>
      <c r="AL7143" s="3"/>
      <c r="AM7143" s="3"/>
      <c r="AN7143" s="5" t="s">
        <v>46</v>
      </c>
      <c r="AO7143" s="1"/>
      <c r="AP7143" s="1"/>
      <c r="AQ7143" s="1"/>
    </row>
    <row r="7144" spans="1:43">
      <c r="A7144" s="1" t="s">
        <v>17540</v>
      </c>
      <c r="B7144" s="1" t="s">
        <v>17541</v>
      </c>
      <c r="C7144" s="3">
        <v>7.5013698630137</v>
      </c>
      <c r="D7144" s="4">
        <v>41499</v>
      </c>
      <c r="E7144" s="3">
        <v>0.251799907</v>
      </c>
      <c r="F7144" s="5" t="s">
        <v>15294</v>
      </c>
      <c r="G7144" s="5">
        <v>212</v>
      </c>
      <c r="H7144" s="5" t="s">
        <v>45</v>
      </c>
      <c r="I7144" s="3">
        <v>3.19524428757199</v>
      </c>
      <c r="J7144" s="3">
        <v>12.5796178343949</v>
      </c>
      <c r="K7144" s="3">
        <v>0.963286077789896</v>
      </c>
      <c r="L7144" s="3">
        <v>19.4099378881988</v>
      </c>
      <c r="M7144" s="3">
        <v>1.46118721461187</v>
      </c>
      <c r="N7144" s="3">
        <v>12.2222222222222</v>
      </c>
      <c r="O7144" s="3">
        <v>4.83769501761451</v>
      </c>
      <c r="P7144" s="3">
        <v>17.7152317880795</v>
      </c>
      <c r="Q7144" s="3">
        <v>3.15053230997773</v>
      </c>
      <c r="R7144" s="3">
        <v>44.0068493150685</v>
      </c>
      <c r="S7144" s="3">
        <v>7.30843528654219</v>
      </c>
      <c r="T7144" s="3">
        <v>54.9905838041431</v>
      </c>
      <c r="U7144" s="3">
        <v>20.1514059120404</v>
      </c>
      <c r="V7144" s="3">
        <v>40.9766454352442</v>
      </c>
      <c r="W7144" s="3">
        <v>22.4467303453343</v>
      </c>
      <c r="X7144" s="3">
        <v>45.7345971563981</v>
      </c>
      <c r="Y7144" s="3">
        <v>27.5057383320582</v>
      </c>
      <c r="Z7144" s="3">
        <v>45.1476793248945</v>
      </c>
      <c r="AA7144" s="3">
        <v>0.165887130802045</v>
      </c>
      <c r="AB7144" s="3">
        <v>0.318259969225672</v>
      </c>
      <c r="AC7144" s="3">
        <v>-3.69056068133428</v>
      </c>
      <c r="AD7144" s="3">
        <v>1.88862114637592</v>
      </c>
      <c r="AE7144" s="5">
        <v>4</v>
      </c>
      <c r="AF7144" s="3">
        <v>0.494373653903559</v>
      </c>
      <c r="AG7144" s="3">
        <v>7.20592355359964</v>
      </c>
      <c r="AH7144" s="3">
        <v>9.12408866264416</v>
      </c>
      <c r="AI7144" s="3">
        <v>5.92209646158843</v>
      </c>
      <c r="AJ7144" s="3">
        <v>4.61215148302696</v>
      </c>
      <c r="AK7144" s="3">
        <v>5.8121441606577</v>
      </c>
      <c r="AL7144" s="3"/>
      <c r="AM7144" s="3"/>
      <c r="AN7144" s="5" t="s">
        <v>46</v>
      </c>
      <c r="AO7144" s="1"/>
      <c r="AP7144" s="1"/>
      <c r="AQ7144" s="1"/>
    </row>
    <row r="7145" spans="1:43">
      <c r="A7145" s="1" t="s">
        <v>17542</v>
      </c>
      <c r="B7145" s="1" t="s">
        <v>17543</v>
      </c>
      <c r="C7145" s="3">
        <v>7.44109589041096</v>
      </c>
      <c r="D7145" s="4">
        <v>41521</v>
      </c>
      <c r="E7145" s="3">
        <v>80.9427152531</v>
      </c>
      <c r="F7145" s="5" t="s">
        <v>11114</v>
      </c>
      <c r="G7145" s="5">
        <v>2007</v>
      </c>
      <c r="H7145" s="5" t="s">
        <v>2390</v>
      </c>
      <c r="I7145" s="3">
        <v>11.932215234102</v>
      </c>
      <c r="J7145" s="3">
        <v>8.46153846153846</v>
      </c>
      <c r="K7145" s="3">
        <v>1.77918983320095</v>
      </c>
      <c r="L7145" s="3">
        <v>30.0751879699248</v>
      </c>
      <c r="M7145" s="3">
        <v>7.98921287712793</v>
      </c>
      <c r="N7145" s="3">
        <v>5.3030303030303</v>
      </c>
      <c r="O7145" s="3">
        <v>15.7542908762421</v>
      </c>
      <c r="P7145" s="3">
        <v>20.3125</v>
      </c>
      <c r="Q7145" s="3">
        <v>22.3644003055768</v>
      </c>
      <c r="R7145" s="3">
        <v>19.6261682242991</v>
      </c>
      <c r="S7145" s="3">
        <v>56.0019478938398</v>
      </c>
      <c r="T7145" s="3">
        <v>28</v>
      </c>
      <c r="U7145" s="3">
        <v>138.71087928465</v>
      </c>
      <c r="V7145" s="3">
        <v>9.52380952380952</v>
      </c>
      <c r="W7145" s="3">
        <v>139.962546816479</v>
      </c>
      <c r="X7145" s="3">
        <v>3.03030303030303</v>
      </c>
      <c r="Y7145" s="3">
        <v>281.596188207266</v>
      </c>
      <c r="Z7145" s="3">
        <v>3.57142857142857</v>
      </c>
      <c r="AA7145" s="3">
        <v>0.350547661588731</v>
      </c>
      <c r="AB7145" s="3">
        <v>0.425809900881785</v>
      </c>
      <c r="AC7145" s="3">
        <v>-19.5145320983711</v>
      </c>
      <c r="AD7145" s="3">
        <v>1.73247441960275</v>
      </c>
      <c r="AE7145" s="5">
        <v>5</v>
      </c>
      <c r="AF7145" s="3">
        <v>2.26490076158647</v>
      </c>
      <c r="AG7145" s="3">
        <v>59.9021082297823</v>
      </c>
      <c r="AH7145" s="3">
        <v>55.1463962993005</v>
      </c>
      <c r="AI7145" s="3">
        <v>32.6643322281387</v>
      </c>
      <c r="AJ7145" s="3">
        <v>33.0527244321922</v>
      </c>
      <c r="AK7145" s="3">
        <v>32.874990623413</v>
      </c>
      <c r="AL7145" s="3"/>
      <c r="AM7145" s="3">
        <v>1</v>
      </c>
      <c r="AN7145" s="5" t="s">
        <v>56</v>
      </c>
      <c r="AO7145" s="1"/>
      <c r="AP7145" s="1"/>
      <c r="AQ7145" s="1"/>
    </row>
    <row r="7146" spans="1:43">
      <c r="A7146" s="1" t="s">
        <v>17544</v>
      </c>
      <c r="B7146" s="1" t="s">
        <v>17545</v>
      </c>
      <c r="C7146" s="3">
        <v>7.04109589041096</v>
      </c>
      <c r="D7146" s="4">
        <v>41667</v>
      </c>
      <c r="E7146" s="3">
        <v>0.0717619417</v>
      </c>
      <c r="F7146" s="5" t="s">
        <v>15294</v>
      </c>
      <c r="G7146" s="5">
        <v>212</v>
      </c>
      <c r="H7146" s="5" t="s">
        <v>45</v>
      </c>
      <c r="I7146" s="3">
        <v>5.3625312526942</v>
      </c>
      <c r="J7146" s="3">
        <v>2.70700636942675</v>
      </c>
      <c r="K7146" s="3">
        <v>2.41347523673845</v>
      </c>
      <c r="L7146" s="3">
        <v>2.79503105590062</v>
      </c>
      <c r="M7146" s="3">
        <v>3.52393053790766</v>
      </c>
      <c r="N7146" s="3">
        <v>1.26984126984127</v>
      </c>
      <c r="O7146" s="3">
        <v>12.397682332383</v>
      </c>
      <c r="P7146" s="3">
        <v>1.82119205298013</v>
      </c>
      <c r="Q7146" s="3">
        <v>6.61257960394311</v>
      </c>
      <c r="R7146" s="3">
        <v>14.5547945205479</v>
      </c>
      <c r="S7146" s="3">
        <v>10.497287522604</v>
      </c>
      <c r="T7146" s="3">
        <v>34.4632768361582</v>
      </c>
      <c r="U7146" s="3">
        <v>22.4549098196393</v>
      </c>
      <c r="V7146" s="3">
        <v>33.9702760084926</v>
      </c>
      <c r="W7146" s="3">
        <v>24.0710659898477</v>
      </c>
      <c r="X7146" s="3">
        <v>40.2843601895735</v>
      </c>
      <c r="Y7146" s="3">
        <v>16.1168549130708</v>
      </c>
      <c r="Z7146" s="3">
        <v>79.3248945147679</v>
      </c>
      <c r="AA7146" s="3">
        <v>0.0900786933703545</v>
      </c>
      <c r="AB7146" s="3">
        <v>0.1675017191274</v>
      </c>
      <c r="AC7146" s="3">
        <v>-8.28586224754013</v>
      </c>
      <c r="AD7146" s="3">
        <v>0.897932305466059</v>
      </c>
      <c r="AE7146" s="5">
        <v>3</v>
      </c>
      <c r="AF7146" s="3">
        <v>0.485713468391158</v>
      </c>
      <c r="AG7146" s="3">
        <v>8.62779797928779</v>
      </c>
      <c r="AH7146" s="3">
        <v>9.35884762568686</v>
      </c>
      <c r="AI7146" s="3">
        <v>5.87056610394503</v>
      </c>
      <c r="AJ7146" s="3">
        <v>3.47527981064777</v>
      </c>
      <c r="AK7146" s="3">
        <v>5.08911713922233</v>
      </c>
      <c r="AL7146" s="3"/>
      <c r="AM7146" s="3"/>
      <c r="AN7146" s="5" t="s">
        <v>46</v>
      </c>
      <c r="AO7146" s="1"/>
      <c r="AP7146" s="1"/>
      <c r="AQ7146" s="1"/>
    </row>
    <row r="7147" spans="1:43">
      <c r="A7147" s="1" t="s">
        <v>17546</v>
      </c>
      <c r="B7147" s="1" t="s">
        <v>17547</v>
      </c>
      <c r="C7147" s="3">
        <v>6.76438356164384</v>
      </c>
      <c r="D7147" s="4">
        <v>41768</v>
      </c>
      <c r="E7147" s="3">
        <v>117.9939283537</v>
      </c>
      <c r="F7147" s="5" t="s">
        <v>16517</v>
      </c>
      <c r="G7147" s="5">
        <v>2304</v>
      </c>
      <c r="H7147" s="5" t="s">
        <v>55</v>
      </c>
      <c r="I7147" s="3">
        <v>20.2980837473385</v>
      </c>
      <c r="J7147" s="3">
        <v>2.11736237144586</v>
      </c>
      <c r="K7147" s="3">
        <v>3.94521668029435</v>
      </c>
      <c r="L7147" s="3">
        <v>21.4124293785311</v>
      </c>
      <c r="M7147" s="3">
        <v>13.7075134168157</v>
      </c>
      <c r="N7147" s="3">
        <v>2.27408737283064</v>
      </c>
      <c r="O7147" s="3">
        <v>28.7015945330296</v>
      </c>
      <c r="P7147" s="3">
        <v>11.6556291390728</v>
      </c>
      <c r="Q7147" s="3">
        <v>34.8091198303287</v>
      </c>
      <c r="R7147" s="3">
        <v>19.7408536585366</v>
      </c>
      <c r="S7147" s="3">
        <v>85.1110302147798</v>
      </c>
      <c r="T7147" s="3">
        <v>21.38671875</v>
      </c>
      <c r="U7147" s="3">
        <v>172.946859903382</v>
      </c>
      <c r="V7147" s="3">
        <v>27.7777777777778</v>
      </c>
      <c r="W7147" s="3">
        <v>164.568158168574</v>
      </c>
      <c r="X7147" s="3">
        <v>14.5242070116861</v>
      </c>
      <c r="Y7147" s="3">
        <v>311.541014705882</v>
      </c>
      <c r="Z7147" s="3">
        <v>2.28690228690229</v>
      </c>
      <c r="AA7147" s="3">
        <v>0.39418479701064</v>
      </c>
      <c r="AB7147" s="3">
        <v>0.357423508263647</v>
      </c>
      <c r="AC7147" s="3">
        <v>-24.6537396121884</v>
      </c>
      <c r="AD7147" s="3">
        <v>1.55050667955995</v>
      </c>
      <c r="AE7147" s="5">
        <v>3</v>
      </c>
      <c r="AF7147" s="3">
        <v>2.48359523885904</v>
      </c>
      <c r="AG7147" s="3">
        <v>73.1903026103072</v>
      </c>
      <c r="AH7147" s="3">
        <v>68.3353557066691</v>
      </c>
      <c r="AI7147" s="3">
        <v>35.386131799049</v>
      </c>
      <c r="AJ7147" s="3">
        <v>35.3572843878788</v>
      </c>
      <c r="AK7147" s="3">
        <v>36.6324688758374</v>
      </c>
      <c r="AL7147" s="3"/>
      <c r="AM7147" s="3">
        <v>10</v>
      </c>
      <c r="AN7147" s="5" t="s">
        <v>56</v>
      </c>
      <c r="AO7147" s="1"/>
      <c r="AP7147" s="1"/>
      <c r="AQ7147" s="1"/>
    </row>
    <row r="7148" spans="1:43">
      <c r="A7148" s="1" t="s">
        <v>17548</v>
      </c>
      <c r="B7148" s="1" t="s">
        <v>17549</v>
      </c>
      <c r="C7148" s="3">
        <v>6.72876712328767</v>
      </c>
      <c r="D7148" s="4">
        <v>41781</v>
      </c>
      <c r="E7148" s="3">
        <v>12.9663855174</v>
      </c>
      <c r="F7148" s="5" t="s">
        <v>5344</v>
      </c>
      <c r="G7148" s="5">
        <v>217</v>
      </c>
      <c r="H7148" s="5" t="s">
        <v>93</v>
      </c>
      <c r="I7148" s="3">
        <v>2.20524104425337</v>
      </c>
      <c r="J7148" s="3">
        <v>78.4</v>
      </c>
      <c r="K7148" s="3">
        <v>0.629425649095202</v>
      </c>
      <c r="L7148" s="3">
        <v>81.7145688800793</v>
      </c>
      <c r="M7148" s="3">
        <v>1.10456921762296</v>
      </c>
      <c r="N7148" s="3">
        <v>71.1077844311377</v>
      </c>
      <c r="O7148" s="3">
        <v>4.07004048063703</v>
      </c>
      <c r="P7148" s="3">
        <v>80.3822937625755</v>
      </c>
      <c r="Q7148" s="3">
        <v>7.22619494054462</v>
      </c>
      <c r="R7148" s="3">
        <v>75.2321981424149</v>
      </c>
      <c r="S7148" s="3">
        <v>15.8227778107779</v>
      </c>
      <c r="T7148" s="3">
        <v>85.1244044467973</v>
      </c>
      <c r="U7148" s="3">
        <v>26.3664607594677</v>
      </c>
      <c r="V7148" s="3">
        <v>88.59357696567</v>
      </c>
      <c r="W7148" s="3">
        <v>31.1698868842421</v>
      </c>
      <c r="X7148" s="3">
        <v>81.3358302122347</v>
      </c>
      <c r="Y7148" s="3">
        <v>49.3508466997646</v>
      </c>
      <c r="Z7148" s="3">
        <v>73.8961038961039</v>
      </c>
      <c r="AA7148" s="3">
        <v>0.473738776898797</v>
      </c>
      <c r="AB7148" s="3">
        <v>0.702849035131599</v>
      </c>
      <c r="AC7148" s="3">
        <v>-2.06270627062705</v>
      </c>
      <c r="AD7148" s="3">
        <v>4.58022035409835</v>
      </c>
      <c r="AE7148" s="5">
        <v>1</v>
      </c>
      <c r="AF7148" s="3">
        <v>0.723050039485883</v>
      </c>
      <c r="AG7148" s="3">
        <v>13.7375447385973</v>
      </c>
      <c r="AH7148" s="3">
        <v>11.7225843306314</v>
      </c>
      <c r="AI7148" s="3">
        <v>8.9807476320751</v>
      </c>
      <c r="AJ7148" s="3">
        <v>9.45510820230477</v>
      </c>
      <c r="AK7148" s="3">
        <v>9.50259584573729</v>
      </c>
      <c r="AL7148" s="3"/>
      <c r="AM7148" s="3">
        <v>5</v>
      </c>
      <c r="AN7148" s="5" t="s">
        <v>56</v>
      </c>
      <c r="AO7148" s="1"/>
      <c r="AP7148" s="1"/>
      <c r="AQ7148" s="1"/>
    </row>
    <row r="7149" spans="1:43">
      <c r="A7149" s="1" t="s">
        <v>17550</v>
      </c>
      <c r="B7149" s="1" t="s">
        <v>17551</v>
      </c>
      <c r="C7149" s="3">
        <v>6.50684931506849</v>
      </c>
      <c r="D7149" s="4">
        <v>41862</v>
      </c>
      <c r="E7149" s="3">
        <v>7.4142368062</v>
      </c>
      <c r="F7149" s="5" t="s">
        <v>17531</v>
      </c>
      <c r="G7149" s="5">
        <v>2018</v>
      </c>
      <c r="H7149" s="5" t="s">
        <v>50</v>
      </c>
      <c r="I7149" s="3">
        <v>0.0289967137057779</v>
      </c>
      <c r="J7149" s="3">
        <v>65.1630192050022</v>
      </c>
      <c r="K7149" s="3">
        <v>0.0096637031310335</v>
      </c>
      <c r="L7149" s="3">
        <v>40.9473218238158</v>
      </c>
      <c r="M7149" s="3">
        <v>-0.173627857625161</v>
      </c>
      <c r="N7149" s="3">
        <v>68.4327693677649</v>
      </c>
      <c r="O7149" s="3">
        <v>0.977875194376564</v>
      </c>
      <c r="P7149" s="3">
        <v>10.0502512562814</v>
      </c>
      <c r="Q7149" s="3">
        <v>1.34328413232402</v>
      </c>
      <c r="R7149" s="3">
        <v>22.646064703042</v>
      </c>
      <c r="S7149" s="3">
        <v>1.24776693789983</v>
      </c>
      <c r="T7149" s="3">
        <v>75.593220338983</v>
      </c>
      <c r="U7149" s="3">
        <v>4.27857006419804</v>
      </c>
      <c r="V7149" s="3">
        <v>88.390092879257</v>
      </c>
      <c r="W7149" s="3">
        <v>7.39286261910183</v>
      </c>
      <c r="X7149" s="3">
        <v>94.066882416397</v>
      </c>
      <c r="Y7149" s="3">
        <v>14.0697287803038</v>
      </c>
      <c r="Z7149" s="3">
        <v>81.3725490196078</v>
      </c>
      <c r="AA7149" s="3">
        <v>-0.0139609163583082</v>
      </c>
      <c r="AB7149" s="3">
        <v>0.141198170261931</v>
      </c>
      <c r="AC7149" s="3">
        <v>-2.60732327405779</v>
      </c>
      <c r="AD7149" s="3">
        <v>0.921059276829633</v>
      </c>
      <c r="AE7149" s="5">
        <v>4</v>
      </c>
      <c r="AF7149" s="3">
        <v>0.197446007800609</v>
      </c>
      <c r="AG7149" s="3">
        <v>1.9963591491305</v>
      </c>
      <c r="AH7149" s="3">
        <v>2.14206275430528</v>
      </c>
      <c r="AI7149" s="3">
        <v>2.55274371124072</v>
      </c>
      <c r="AJ7149" s="3">
        <v>2.47444926412792</v>
      </c>
      <c r="AK7149" s="3">
        <v>4.3751190387268</v>
      </c>
      <c r="AL7149" s="3"/>
      <c r="AM7149" s="3"/>
      <c r="AN7149" s="5" t="s">
        <v>46</v>
      </c>
      <c r="AO7149" s="1"/>
      <c r="AP7149" s="1"/>
      <c r="AQ7149" s="1"/>
    </row>
    <row r="7150" spans="1:43">
      <c r="A7150" s="1" t="s">
        <v>17552</v>
      </c>
      <c r="B7150" s="1" t="s">
        <v>17553</v>
      </c>
      <c r="C7150" s="3">
        <v>6.16164383561644</v>
      </c>
      <c r="D7150" s="4">
        <v>41988</v>
      </c>
      <c r="E7150" s="3">
        <v>13.4792911741</v>
      </c>
      <c r="F7150" s="5" t="s">
        <v>5840</v>
      </c>
      <c r="G7150" s="5">
        <v>832</v>
      </c>
      <c r="H7150" s="5" t="s">
        <v>50</v>
      </c>
      <c r="I7150" s="3">
        <v>-0.137741046831965</v>
      </c>
      <c r="J7150" s="3">
        <v>83.5194283162126</v>
      </c>
      <c r="K7150" s="3">
        <v>-0.0197005516154708</v>
      </c>
      <c r="L7150" s="3">
        <v>65.0730411686587</v>
      </c>
      <c r="M7150" s="3">
        <v>-0.255503144654115</v>
      </c>
      <c r="N7150" s="3">
        <v>80.0089047195013</v>
      </c>
      <c r="O7150" s="3">
        <v>0.814461660707188</v>
      </c>
      <c r="P7150" s="3">
        <v>28.0036546368205</v>
      </c>
      <c r="Q7150" s="3">
        <v>1.02518164626256</v>
      </c>
      <c r="R7150" s="3">
        <v>60.6953162723322</v>
      </c>
      <c r="S7150" s="3">
        <v>1.46338340018066</v>
      </c>
      <c r="T7150" s="3">
        <v>69.4350282485876</v>
      </c>
      <c r="U7150" s="3">
        <v>5.18239344581979</v>
      </c>
      <c r="V7150" s="3">
        <v>76.2383900928793</v>
      </c>
      <c r="W7150" s="3">
        <v>11.9241760699267</v>
      </c>
      <c r="X7150" s="3">
        <v>70.6580366774541</v>
      </c>
      <c r="Y7150" s="3">
        <v>18.5307198263862</v>
      </c>
      <c r="Z7150" s="3">
        <v>47.0588235294118</v>
      </c>
      <c r="AA7150" s="3">
        <v>0.00142983432846947</v>
      </c>
      <c r="AB7150" s="3">
        <v>0.301628193124092</v>
      </c>
      <c r="AC7150" s="3">
        <v>-3.05180886452489</v>
      </c>
      <c r="AD7150" s="3">
        <v>1.25149828602838</v>
      </c>
      <c r="AE7150" s="5">
        <v>4</v>
      </c>
      <c r="AF7150" s="3">
        <v>0.312421452938551</v>
      </c>
      <c r="AG7150" s="3">
        <v>2.11171640580718</v>
      </c>
      <c r="AH7150" s="3">
        <v>2.79880119443312</v>
      </c>
      <c r="AI7150" s="3">
        <v>3.96323448710174</v>
      </c>
      <c r="AJ7150" s="3">
        <v>3.33909028000756</v>
      </c>
      <c r="AK7150" s="3">
        <v>4.90041689677618</v>
      </c>
      <c r="AL7150" s="3"/>
      <c r="AM7150" s="3"/>
      <c r="AN7150" s="5" t="s">
        <v>46</v>
      </c>
      <c r="AO7150" s="1"/>
      <c r="AP7150" s="1"/>
      <c r="AQ7150" s="1"/>
    </row>
    <row r="7151" spans="1:43">
      <c r="A7151" s="1" t="s">
        <v>17554</v>
      </c>
      <c r="B7151" s="1" t="s">
        <v>17555</v>
      </c>
      <c r="C7151" s="3">
        <v>6.06575342465753</v>
      </c>
      <c r="D7151" s="4">
        <v>42023</v>
      </c>
      <c r="E7151" s="3">
        <v>5.353749158</v>
      </c>
      <c r="F7151" s="5" t="s">
        <v>4229</v>
      </c>
      <c r="G7151" s="5">
        <v>2028</v>
      </c>
      <c r="H7151" s="5" t="s">
        <v>50</v>
      </c>
      <c r="I7151" s="3">
        <v>0.345768880800721</v>
      </c>
      <c r="J7151" s="3">
        <v>11.9696292987941</v>
      </c>
      <c r="K7151" s="3">
        <v>0</v>
      </c>
      <c r="L7151" s="3">
        <v>43.3820274457725</v>
      </c>
      <c r="M7151" s="3">
        <v>0.0544365813826762</v>
      </c>
      <c r="N7151" s="3">
        <v>26.8032056990205</v>
      </c>
      <c r="O7151" s="3">
        <v>0.519551544982225</v>
      </c>
      <c r="P7151" s="3">
        <v>65.9661946094107</v>
      </c>
      <c r="Q7151" s="3">
        <v>0.9020947445649</v>
      </c>
      <c r="R7151" s="3">
        <v>71.07677450507</v>
      </c>
      <c r="S7151" s="3">
        <v>1.72296187731317</v>
      </c>
      <c r="T7151" s="3">
        <v>58.135593220339</v>
      </c>
      <c r="U7151" s="3">
        <v>5.58341583850152</v>
      </c>
      <c r="V7151" s="3">
        <v>67.7244582043344</v>
      </c>
      <c r="W7151" s="3">
        <v>9.29574066050274</v>
      </c>
      <c r="X7151" s="3">
        <v>89.3203883495146</v>
      </c>
      <c r="Y7151" s="3">
        <v>14.279872629712</v>
      </c>
      <c r="Z7151" s="3">
        <v>80.0653594771242</v>
      </c>
      <c r="AA7151" s="3">
        <v>0.0258674228735342</v>
      </c>
      <c r="AB7151" s="3">
        <v>0.286489922675146</v>
      </c>
      <c r="AC7151" s="3">
        <v>-1.43884892086331</v>
      </c>
      <c r="AD7151" s="3">
        <v>2.08616391774268</v>
      </c>
      <c r="AE7151" s="5">
        <v>3</v>
      </c>
      <c r="AF7151" s="3">
        <v>0.245580790180466</v>
      </c>
      <c r="AG7151" s="3">
        <v>2.35554535794933</v>
      </c>
      <c r="AH7151" s="3">
        <v>2.76190910149436</v>
      </c>
      <c r="AI7151" s="3">
        <v>3.14598082479045</v>
      </c>
      <c r="AJ7151" s="3">
        <v>2.92844577173288</v>
      </c>
      <c r="AK7151" s="3"/>
      <c r="AL7151" s="3"/>
      <c r="AM7151" s="3"/>
      <c r="AN7151" s="5" t="s">
        <v>46</v>
      </c>
      <c r="AO7151" s="1"/>
      <c r="AP7151" s="1"/>
      <c r="AQ7151" s="1"/>
    </row>
    <row r="7152" spans="1:43">
      <c r="A7152" s="1" t="s">
        <v>17556</v>
      </c>
      <c r="B7152" s="1" t="s">
        <v>17557</v>
      </c>
      <c r="C7152" s="3">
        <v>5.74794520547945</v>
      </c>
      <c r="D7152" s="4">
        <v>42139</v>
      </c>
      <c r="E7152" s="3">
        <v>11.9985697865</v>
      </c>
      <c r="F7152" s="5" t="s">
        <v>5344</v>
      </c>
      <c r="G7152" s="5">
        <v>217</v>
      </c>
      <c r="H7152" s="5" t="s">
        <v>93</v>
      </c>
      <c r="I7152" s="3">
        <v>2.63888888888889</v>
      </c>
      <c r="J7152" s="3">
        <v>73.2</v>
      </c>
      <c r="K7152" s="3">
        <v>0.887372013651874</v>
      </c>
      <c r="L7152" s="3">
        <v>72.398414271556</v>
      </c>
      <c r="M7152" s="3">
        <v>1.37174211248286</v>
      </c>
      <c r="N7152" s="3">
        <v>66.7664670658683</v>
      </c>
      <c r="O7152" s="3">
        <v>4.97159090909092</v>
      </c>
      <c r="P7152" s="3">
        <v>74.2454728370221</v>
      </c>
      <c r="Q7152" s="3">
        <v>8.35777126099707</v>
      </c>
      <c r="R7152" s="3">
        <v>67.8534571723426</v>
      </c>
      <c r="S7152" s="3">
        <v>17.1156893819334</v>
      </c>
      <c r="T7152" s="3">
        <v>82.5833774483854</v>
      </c>
      <c r="U7152" s="3">
        <v>27.5237273511648</v>
      </c>
      <c r="V7152" s="3">
        <v>87.3200442967885</v>
      </c>
      <c r="W7152" s="3">
        <v>31.3777777777778</v>
      </c>
      <c r="X7152" s="3">
        <v>80.7116104868914</v>
      </c>
      <c r="Y7152" s="3">
        <v>46.8436216374269</v>
      </c>
      <c r="Z7152" s="3">
        <v>77.4025974025974</v>
      </c>
      <c r="AA7152" s="3">
        <v>0.526737152854038</v>
      </c>
      <c r="AB7152" s="3">
        <v>0.721682974693641</v>
      </c>
      <c r="AC7152" s="3">
        <v>-1.47975077881621</v>
      </c>
      <c r="AD7152" s="3">
        <v>6.42360496992989</v>
      </c>
      <c r="AE7152" s="5">
        <v>1</v>
      </c>
      <c r="AF7152" s="3">
        <v>0.720304597834718</v>
      </c>
      <c r="AG7152" s="3">
        <v>15.1604596346641</v>
      </c>
      <c r="AH7152" s="3">
        <v>12.4430384598506</v>
      </c>
      <c r="AI7152" s="3">
        <v>8.98487196058893</v>
      </c>
      <c r="AJ7152" s="3">
        <v>9.23364502259252</v>
      </c>
      <c r="AK7152" s="3"/>
      <c r="AL7152" s="3"/>
      <c r="AM7152" s="3">
        <v>5</v>
      </c>
      <c r="AN7152" s="5" t="s">
        <v>56</v>
      </c>
      <c r="AO7152" s="1"/>
      <c r="AP7152" s="1"/>
      <c r="AQ7152" s="1"/>
    </row>
    <row r="7153" spans="1:43">
      <c r="A7153" s="1" t="s">
        <v>17558</v>
      </c>
      <c r="B7153" s="1" t="s">
        <v>17559</v>
      </c>
      <c r="C7153" s="3">
        <v>5.70958904109589</v>
      </c>
      <c r="D7153" s="4">
        <v>42153</v>
      </c>
      <c r="E7153" s="3">
        <v>0.8433725139</v>
      </c>
      <c r="F7153" s="5" t="s">
        <v>5344</v>
      </c>
      <c r="G7153" s="5">
        <v>441</v>
      </c>
      <c r="H7153" s="5" t="s">
        <v>45</v>
      </c>
      <c r="I7153" s="3">
        <v>2.4061510628675</v>
      </c>
      <c r="J7153" s="3">
        <v>22.9299363057325</v>
      </c>
      <c r="K7153" s="3">
        <v>0.604283302230529</v>
      </c>
      <c r="L7153" s="3">
        <v>39.1304347826087</v>
      </c>
      <c r="M7153" s="3">
        <v>1.49722072798997</v>
      </c>
      <c r="N7153" s="3">
        <v>11.5873015873016</v>
      </c>
      <c r="O7153" s="3">
        <v>3.45426299917756</v>
      </c>
      <c r="P7153" s="3">
        <v>31.6225165562914</v>
      </c>
      <c r="Q7153" s="3">
        <v>3.48263254113346</v>
      </c>
      <c r="R7153" s="3">
        <v>39.7260273972603</v>
      </c>
      <c r="S7153" s="3">
        <v>7.30805687203793</v>
      </c>
      <c r="T7153" s="3">
        <v>55.1789077212806</v>
      </c>
      <c r="U7153" s="3">
        <v>10.3411306042885</v>
      </c>
      <c r="V7153" s="3">
        <v>79.6178343949045</v>
      </c>
      <c r="W7153" s="3">
        <v>12.7589641434263</v>
      </c>
      <c r="X7153" s="3">
        <v>82.7014218009479</v>
      </c>
      <c r="Y7153" s="3">
        <v>16.7113402061856</v>
      </c>
      <c r="Z7153" s="3">
        <v>77.6371308016878</v>
      </c>
      <c r="AA7153" s="3">
        <v>0.163685299050233</v>
      </c>
      <c r="AB7153" s="3">
        <v>0.148469226510185</v>
      </c>
      <c r="AC7153" s="3">
        <v>-2.96934865900384</v>
      </c>
      <c r="AD7153" s="3">
        <v>1.37280516148026</v>
      </c>
      <c r="AE7153" s="5">
        <v>3</v>
      </c>
      <c r="AF7153" s="3">
        <v>0.302481775334741</v>
      </c>
      <c r="AG7153" s="3">
        <v>5.63895001601518</v>
      </c>
      <c r="AH7153" s="3">
        <v>4.43870658204621</v>
      </c>
      <c r="AI7153" s="3">
        <v>3.87648637367399</v>
      </c>
      <c r="AJ7153" s="3">
        <v>3.41559825970605</v>
      </c>
      <c r="AK7153" s="3"/>
      <c r="AL7153" s="3"/>
      <c r="AM7153" s="3"/>
      <c r="AN7153" s="5" t="s">
        <v>46</v>
      </c>
      <c r="AO7153" s="1"/>
      <c r="AP7153" s="1"/>
      <c r="AQ7153" s="1"/>
    </row>
    <row r="7154" spans="1:43">
      <c r="A7154" s="1" t="s">
        <v>17560</v>
      </c>
      <c r="B7154" s="1" t="s">
        <v>17561</v>
      </c>
      <c r="C7154" s="3">
        <v>5.6986301369863</v>
      </c>
      <c r="D7154" s="4">
        <v>42157</v>
      </c>
      <c r="E7154" s="3">
        <v>12.6294235452</v>
      </c>
      <c r="F7154" s="5" t="s">
        <v>5344</v>
      </c>
      <c r="G7154" s="5">
        <v>217</v>
      </c>
      <c r="H7154" s="5" t="s">
        <v>93</v>
      </c>
      <c r="I7154" s="3">
        <v>2.24475018102824</v>
      </c>
      <c r="J7154" s="3">
        <v>77.35</v>
      </c>
      <c r="K7154" s="3">
        <v>0.569800569800576</v>
      </c>
      <c r="L7154" s="3">
        <v>83.3498513379584</v>
      </c>
      <c r="M7154" s="3">
        <v>1.0737294201861</v>
      </c>
      <c r="N7154" s="3">
        <v>71.5069860279441</v>
      </c>
      <c r="O7154" s="3">
        <v>4.4154181015356</v>
      </c>
      <c r="P7154" s="3">
        <v>78.2193158953722</v>
      </c>
      <c r="Q7154" s="3">
        <v>7.46460537400115</v>
      </c>
      <c r="R7154" s="3">
        <v>73.374613003096</v>
      </c>
      <c r="S7154" s="3">
        <v>14.421567641168</v>
      </c>
      <c r="T7154" s="3">
        <v>87.8242456326098</v>
      </c>
      <c r="U7154" s="3">
        <v>30.7184738471872</v>
      </c>
      <c r="V7154" s="3">
        <v>83.1672203765227</v>
      </c>
      <c r="W7154" s="3">
        <v>35.9700457222707</v>
      </c>
      <c r="X7154" s="3">
        <v>75.0936329588015</v>
      </c>
      <c r="Y7154" s="3">
        <v>53.8396268300395</v>
      </c>
      <c r="Z7154" s="3">
        <v>68.8311688311688</v>
      </c>
      <c r="AA7154" s="3">
        <v>0.474488696913766</v>
      </c>
      <c r="AB7154" s="3">
        <v>0.48165551197266</v>
      </c>
      <c r="AC7154" s="3">
        <v>-4.0765391014975</v>
      </c>
      <c r="AD7154" s="3">
        <v>2.64055983717589</v>
      </c>
      <c r="AE7154" s="5">
        <v>2</v>
      </c>
      <c r="AF7154" s="3">
        <v>0.812724382830339</v>
      </c>
      <c r="AG7154" s="3">
        <v>12.6046247627623</v>
      </c>
      <c r="AH7154" s="3">
        <v>15.0112446707559</v>
      </c>
      <c r="AI7154" s="3">
        <v>9.83070496220046</v>
      </c>
      <c r="AJ7154" s="3">
        <v>10.1051086955259</v>
      </c>
      <c r="AK7154" s="3"/>
      <c r="AL7154" s="3"/>
      <c r="AM7154" s="3">
        <v>5</v>
      </c>
      <c r="AN7154" s="5" t="s">
        <v>56</v>
      </c>
      <c r="AO7154" s="1"/>
      <c r="AP7154" s="1"/>
      <c r="AQ7154" s="1"/>
    </row>
    <row r="7155" spans="1:43">
      <c r="A7155" s="1" t="s">
        <v>17562</v>
      </c>
      <c r="B7155" s="1" t="s">
        <v>17563</v>
      </c>
      <c r="C7155" s="3">
        <v>5.67671232876712</v>
      </c>
      <c r="D7155" s="4">
        <v>42165</v>
      </c>
      <c r="E7155" s="3">
        <v>3.7885488964</v>
      </c>
      <c r="F7155" s="5" t="s">
        <v>16528</v>
      </c>
      <c r="G7155" s="5">
        <v>2073</v>
      </c>
      <c r="H7155" s="5" t="s">
        <v>93</v>
      </c>
      <c r="I7155" s="3">
        <v>4.02067777139574</v>
      </c>
      <c r="J7155" s="3">
        <v>58.85</v>
      </c>
      <c r="K7155" s="3">
        <v>2.89772727272727</v>
      </c>
      <c r="L7155" s="3">
        <v>29.8810703666997</v>
      </c>
      <c r="M7155" s="3">
        <v>1.22973728339855</v>
      </c>
      <c r="N7155" s="3">
        <v>68.9121756487026</v>
      </c>
      <c r="O7155" s="3">
        <v>12.7646326276463</v>
      </c>
      <c r="P7155" s="3">
        <v>43.5110663983903</v>
      </c>
      <c r="Q7155" s="3">
        <v>15.8669225847729</v>
      </c>
      <c r="R7155" s="3">
        <v>45.6656346749226</v>
      </c>
      <c r="S7155" s="3">
        <v>60.2654867256637</v>
      </c>
      <c r="T7155" s="3">
        <v>31.6040232927475</v>
      </c>
      <c r="U7155" s="3">
        <v>114.57345971564</v>
      </c>
      <c r="V7155" s="3">
        <v>35.9357696566999</v>
      </c>
      <c r="W7155" s="3">
        <v>87.8630705394191</v>
      </c>
      <c r="X7155" s="3">
        <v>37.0162297128589</v>
      </c>
      <c r="Y7155" s="3">
        <v>116.109785202864</v>
      </c>
      <c r="Z7155" s="3">
        <v>35.3246753246753</v>
      </c>
      <c r="AA7155" s="3">
        <v>0.299173272755457</v>
      </c>
      <c r="AB7155" s="3">
        <v>0.229707251996541</v>
      </c>
      <c r="AC7155" s="3">
        <v>-24.4252873563218</v>
      </c>
      <c r="AD7155" s="3">
        <v>0.955684608807805</v>
      </c>
      <c r="AE7155" s="5">
        <v>2</v>
      </c>
      <c r="AF7155" s="3">
        <v>1.67380068368162</v>
      </c>
      <c r="AG7155" s="3">
        <v>51.0309417465787</v>
      </c>
      <c r="AH7155" s="3">
        <v>47.0966483043989</v>
      </c>
      <c r="AI7155" s="3">
        <v>20.874370092071</v>
      </c>
      <c r="AJ7155" s="3">
        <v>15.716912004178</v>
      </c>
      <c r="AK7155" s="3"/>
      <c r="AL7155" s="3"/>
      <c r="AM7155" s="3"/>
      <c r="AN7155" s="5" t="s">
        <v>46</v>
      </c>
      <c r="AO7155" s="1"/>
      <c r="AP7155" s="1"/>
      <c r="AQ7155" s="1"/>
    </row>
    <row r="7156" spans="1:43">
      <c r="A7156" s="1" t="s">
        <v>17564</v>
      </c>
      <c r="B7156" s="1" t="s">
        <v>17565</v>
      </c>
      <c r="C7156" s="3">
        <v>5.12328767123288</v>
      </c>
      <c r="D7156" s="4">
        <v>42367</v>
      </c>
      <c r="E7156" s="3">
        <v>4.9689622143</v>
      </c>
      <c r="F7156" s="5" t="s">
        <v>1115</v>
      </c>
      <c r="G7156" s="5">
        <v>488</v>
      </c>
      <c r="H7156" s="5" t="s">
        <v>50</v>
      </c>
      <c r="I7156" s="3">
        <v>-0.166683008138063</v>
      </c>
      <c r="J7156" s="3">
        <v>85.2166145600715</v>
      </c>
      <c r="K7156" s="3">
        <v>0.00982221785679268</v>
      </c>
      <c r="L7156" s="3">
        <v>39.6193005754759</v>
      </c>
      <c r="M7156" s="3">
        <v>-0.352319436288905</v>
      </c>
      <c r="N7156" s="3">
        <v>88.4683882457703</v>
      </c>
      <c r="O7156" s="3">
        <v>0.801900801900794</v>
      </c>
      <c r="P7156" s="3">
        <v>29.8766560073093</v>
      </c>
      <c r="Q7156" s="3">
        <v>1.07246153423826</v>
      </c>
      <c r="R7156" s="3">
        <v>56.1564461612747</v>
      </c>
      <c r="S7156" s="3">
        <v>1.68798133853927</v>
      </c>
      <c r="T7156" s="3">
        <v>59.8870056497175</v>
      </c>
      <c r="U7156" s="3">
        <v>5.43174026929575</v>
      </c>
      <c r="V7156" s="3">
        <v>71.3622291021672</v>
      </c>
      <c r="W7156" s="3">
        <v>14.105459755468</v>
      </c>
      <c r="X7156" s="3">
        <v>43.6893203883495</v>
      </c>
      <c r="Y7156" s="3">
        <v>15.2408374644776</v>
      </c>
      <c r="Z7156" s="3">
        <v>75.1633986928105</v>
      </c>
      <c r="AA7156" s="3">
        <v>0.0170872844551646</v>
      </c>
      <c r="AB7156" s="3">
        <v>0.444503834468275</v>
      </c>
      <c r="AC7156" s="3">
        <v>-2.51957278032161</v>
      </c>
      <c r="AD7156" s="3">
        <v>1.78134021763363</v>
      </c>
      <c r="AE7156" s="5">
        <v>4</v>
      </c>
      <c r="AF7156" s="3">
        <v>0.369648091001943</v>
      </c>
      <c r="AG7156" s="3">
        <v>2.45274187286884</v>
      </c>
      <c r="AH7156" s="3">
        <v>2.78191908392336</v>
      </c>
      <c r="AI7156" s="3">
        <v>4.65064430989988</v>
      </c>
      <c r="AJ7156" s="3">
        <v>3.73563697368249</v>
      </c>
      <c r="AK7156" s="3"/>
      <c r="AL7156" s="3"/>
      <c r="AM7156" s="3"/>
      <c r="AN7156" s="5" t="s">
        <v>46</v>
      </c>
      <c r="AO7156" s="1"/>
      <c r="AP7156" s="1"/>
      <c r="AQ7156" s="1"/>
    </row>
    <row r="7157" spans="1:43">
      <c r="A7157" s="1" t="s">
        <v>17566</v>
      </c>
      <c r="B7157" s="1" t="s">
        <v>17567</v>
      </c>
      <c r="C7157" s="3">
        <v>4.88493150684932</v>
      </c>
      <c r="D7157" s="4">
        <v>42454</v>
      </c>
      <c r="E7157" s="3">
        <v>9.6625557398</v>
      </c>
      <c r="F7157" s="5" t="s">
        <v>17568</v>
      </c>
      <c r="G7157" s="5">
        <v>714</v>
      </c>
      <c r="H7157" s="5" t="s">
        <v>93</v>
      </c>
      <c r="I7157" s="3">
        <v>2.13607594936708</v>
      </c>
      <c r="J7157" s="3">
        <v>78.95</v>
      </c>
      <c r="K7157" s="3">
        <v>0.702028081123237</v>
      </c>
      <c r="L7157" s="3">
        <v>79.2368681863231</v>
      </c>
      <c r="M7157" s="3">
        <v>1.01721439749608</v>
      </c>
      <c r="N7157" s="3">
        <v>72.8043912175649</v>
      </c>
      <c r="O7157" s="3">
        <v>4.281098546042</v>
      </c>
      <c r="P7157" s="3">
        <v>79.1750503018109</v>
      </c>
      <c r="Q7157" s="3">
        <v>7.22591362126246</v>
      </c>
      <c r="R7157" s="3">
        <v>75.2837977296182</v>
      </c>
      <c r="S7157" s="3">
        <v>17.0444242973708</v>
      </c>
      <c r="T7157" s="3">
        <v>82.795129698253</v>
      </c>
      <c r="U7157" s="3">
        <v>20.3168685927307</v>
      </c>
      <c r="V7157" s="3">
        <v>93.3554817275748</v>
      </c>
      <c r="W7157" s="3">
        <v>25.5836575875486</v>
      </c>
      <c r="X7157" s="3">
        <v>87.8277153558053</v>
      </c>
      <c r="Y7157" s="3"/>
      <c r="Z7157" s="3"/>
      <c r="AA7157" s="3">
        <v>0.406166993975636</v>
      </c>
      <c r="AB7157" s="3">
        <v>0.393774710606961</v>
      </c>
      <c r="AC7157" s="3">
        <v>-3.25581395348836</v>
      </c>
      <c r="AD7157" s="3">
        <v>2.41850411563169</v>
      </c>
      <c r="AE7157" s="5">
        <v>2</v>
      </c>
      <c r="AF7157" s="3">
        <v>0.617781006182607</v>
      </c>
      <c r="AG7157" s="3">
        <v>13.8510215174291</v>
      </c>
      <c r="AH7157" s="3">
        <v>9.08537247390349</v>
      </c>
      <c r="AI7157" s="3">
        <v>7.70430414002938</v>
      </c>
      <c r="AJ7157" s="3">
        <v>6.30238247836306</v>
      </c>
      <c r="AK7157" s="3"/>
      <c r="AL7157" s="3"/>
      <c r="AM7157" s="3">
        <v>1</v>
      </c>
      <c r="AN7157" s="5" t="s">
        <v>56</v>
      </c>
      <c r="AO7157" s="1"/>
      <c r="AP7157" s="1"/>
      <c r="AQ7157" s="1"/>
    </row>
    <row r="7158" spans="1:43">
      <c r="A7158" s="1" t="s">
        <v>17569</v>
      </c>
      <c r="B7158" s="1" t="s">
        <v>17570</v>
      </c>
      <c r="C7158" s="3">
        <v>4.77260273972603</v>
      </c>
      <c r="D7158" s="4">
        <v>42495</v>
      </c>
      <c r="E7158" s="3">
        <v>3.2720716272</v>
      </c>
      <c r="F7158" s="5" t="s">
        <v>17571</v>
      </c>
      <c r="G7158" s="5">
        <v>1743</v>
      </c>
      <c r="H7158" s="5" t="s">
        <v>93</v>
      </c>
      <c r="I7158" s="3">
        <v>2.31160425335183</v>
      </c>
      <c r="J7158" s="3">
        <v>76.35</v>
      </c>
      <c r="K7158" s="3">
        <v>2.64378478664192</v>
      </c>
      <c r="L7158" s="3">
        <v>33.6471754212091</v>
      </c>
      <c r="M7158" s="3">
        <v>-0.0902934537246036</v>
      </c>
      <c r="N7158" s="3">
        <v>86.2275449101796</v>
      </c>
      <c r="O7158" s="3">
        <v>15.8032443746729</v>
      </c>
      <c r="P7158" s="3">
        <v>36.1167002012072</v>
      </c>
      <c r="Q7158" s="3">
        <v>13.9546858908342</v>
      </c>
      <c r="R7158" s="3">
        <v>49.1228070175439</v>
      </c>
      <c r="S7158" s="3">
        <v>55.5165144061841</v>
      </c>
      <c r="T7158" s="3">
        <v>36.8448914769719</v>
      </c>
      <c r="U7158" s="3">
        <v>139.243243243243</v>
      </c>
      <c r="V7158" s="3">
        <v>24.5847176079734</v>
      </c>
      <c r="W7158" s="3">
        <v>156.431054461182</v>
      </c>
      <c r="X7158" s="3">
        <v>9.67540574282147</v>
      </c>
      <c r="Y7158" s="3"/>
      <c r="Z7158" s="3"/>
      <c r="AA7158" s="3">
        <v>0.214561996221038</v>
      </c>
      <c r="AB7158" s="3">
        <v>0.257938041096735</v>
      </c>
      <c r="AC7158" s="3">
        <v>-25.1113089937667</v>
      </c>
      <c r="AD7158" s="3">
        <v>1.46533598205752</v>
      </c>
      <c r="AE7158" s="5">
        <v>4</v>
      </c>
      <c r="AF7158" s="3">
        <v>2.45220685331147</v>
      </c>
      <c r="AG7158" s="3">
        <v>49.5545160160645</v>
      </c>
      <c r="AH7158" s="3">
        <v>54.1338980024519</v>
      </c>
      <c r="AI7158" s="3">
        <v>34.264344592992</v>
      </c>
      <c r="AJ7158" s="3">
        <v>22.1048524792955</v>
      </c>
      <c r="AK7158" s="3"/>
      <c r="AL7158" s="3"/>
      <c r="AM7158" s="3"/>
      <c r="AN7158" s="5" t="s">
        <v>46</v>
      </c>
      <c r="AO7158" s="1"/>
      <c r="AP7158" s="1"/>
      <c r="AQ7158" s="1"/>
    </row>
    <row r="7159" spans="1:43">
      <c r="A7159" s="1" t="s">
        <v>17572</v>
      </c>
      <c r="B7159" s="1" t="s">
        <v>17573</v>
      </c>
      <c r="C7159" s="3">
        <v>4.80821917808219</v>
      </c>
      <c r="D7159" s="4">
        <v>42482</v>
      </c>
      <c r="E7159" s="3">
        <v>10.5779900533</v>
      </c>
      <c r="F7159" s="5" t="s">
        <v>5344</v>
      </c>
      <c r="G7159" s="5">
        <v>217</v>
      </c>
      <c r="H7159" s="5" t="s">
        <v>93</v>
      </c>
      <c r="I7159" s="3">
        <v>2.90827740492168</v>
      </c>
      <c r="J7159" s="3">
        <v>70.35</v>
      </c>
      <c r="K7159" s="3">
        <v>0.877192982456122</v>
      </c>
      <c r="L7159" s="3">
        <v>72.5966303270565</v>
      </c>
      <c r="M7159" s="3">
        <v>1.54525386313465</v>
      </c>
      <c r="N7159" s="3">
        <v>63.0738522954092</v>
      </c>
      <c r="O7159" s="3">
        <v>5.18292682926827</v>
      </c>
      <c r="P7159" s="3">
        <v>71.8812877263581</v>
      </c>
      <c r="Q7159" s="3">
        <v>8.49056603773584</v>
      </c>
      <c r="R7159" s="3">
        <v>66.9246646026832</v>
      </c>
      <c r="S7159" s="3">
        <v>18.2519280205655</v>
      </c>
      <c r="T7159" s="3">
        <v>79.9364743250397</v>
      </c>
      <c r="U7159" s="3">
        <v>27.8962001853568</v>
      </c>
      <c r="V7159" s="3">
        <v>86.8770764119601</v>
      </c>
      <c r="W7159" s="3">
        <v>34.6289298892989</v>
      </c>
      <c r="X7159" s="3">
        <v>76.4044943820225</v>
      </c>
      <c r="Y7159" s="3"/>
      <c r="Z7159" s="3"/>
      <c r="AA7159" s="3">
        <v>0.534328328990359</v>
      </c>
      <c r="AB7159" s="3">
        <v>0.943602860982419</v>
      </c>
      <c r="AC7159" s="3">
        <v>-1.34566862910007</v>
      </c>
      <c r="AD7159" s="3">
        <v>7.72823140134781</v>
      </c>
      <c r="AE7159" s="5">
        <v>1</v>
      </c>
      <c r="AF7159" s="3">
        <v>0.799081488127155</v>
      </c>
      <c r="AG7159" s="3">
        <v>16.5288041846231</v>
      </c>
      <c r="AH7159" s="3">
        <v>12.5953531676294</v>
      </c>
      <c r="AI7159" s="3">
        <v>9.95355522430676</v>
      </c>
      <c r="AJ7159" s="3">
        <v>8.98345989761895</v>
      </c>
      <c r="AK7159" s="3"/>
      <c r="AL7159" s="3"/>
      <c r="AM7159" s="3">
        <v>1</v>
      </c>
      <c r="AN7159" s="5" t="s">
        <v>56</v>
      </c>
      <c r="AO7159" s="1"/>
      <c r="AP7159" s="1"/>
      <c r="AQ7159" s="1"/>
    </row>
    <row r="7160" spans="1:43">
      <c r="A7160" s="1" t="s">
        <v>17574</v>
      </c>
      <c r="B7160" s="1" t="s">
        <v>17575</v>
      </c>
      <c r="C7160" s="3">
        <v>4.80821917808219</v>
      </c>
      <c r="D7160" s="4">
        <v>42482</v>
      </c>
      <c r="E7160" s="3">
        <v>12.1060290391</v>
      </c>
      <c r="F7160" s="5" t="s">
        <v>5344</v>
      </c>
      <c r="G7160" s="5">
        <v>217</v>
      </c>
      <c r="H7160" s="5" t="s">
        <v>93</v>
      </c>
      <c r="I7160" s="3">
        <v>2.41874527588813</v>
      </c>
      <c r="J7160" s="3">
        <v>75.1</v>
      </c>
      <c r="K7160" s="3">
        <v>0.743494423791823</v>
      </c>
      <c r="L7160" s="3">
        <v>76.8582755203171</v>
      </c>
      <c r="M7160" s="3">
        <v>1.27055306427503</v>
      </c>
      <c r="N7160" s="3">
        <v>68.313373253493</v>
      </c>
      <c r="O7160" s="3">
        <v>4.31100846805235</v>
      </c>
      <c r="P7160" s="3">
        <v>79.0241448692153</v>
      </c>
      <c r="Q7160" s="3">
        <v>7.62509928514695</v>
      </c>
      <c r="R7160" s="3">
        <v>72.0846233230134</v>
      </c>
      <c r="S7160" s="3">
        <v>17.4176776429809</v>
      </c>
      <c r="T7160" s="3">
        <v>81.7893065113817</v>
      </c>
      <c r="U7160" s="3">
        <v>27.1106941838649</v>
      </c>
      <c r="V7160" s="3">
        <v>87.6522702104097</v>
      </c>
      <c r="W7160" s="3">
        <v>33.847673572744</v>
      </c>
      <c r="X7160" s="3">
        <v>77.3408239700374</v>
      </c>
      <c r="Y7160" s="3"/>
      <c r="Z7160" s="3"/>
      <c r="AA7160" s="3">
        <v>0.548953317600938</v>
      </c>
      <c r="AB7160" s="3">
        <v>0.967531341694509</v>
      </c>
      <c r="AC7160" s="3">
        <v>-1.44557823129251</v>
      </c>
      <c r="AD7160" s="3">
        <v>7.04635879450707</v>
      </c>
      <c r="AE7160" s="5">
        <v>1</v>
      </c>
      <c r="AF7160" s="3">
        <v>0.787869751451828</v>
      </c>
      <c r="AG7160" s="3">
        <v>15.9010791667942</v>
      </c>
      <c r="AH7160" s="3">
        <v>12.3798479566888</v>
      </c>
      <c r="AI7160" s="3">
        <v>9.78682374439961</v>
      </c>
      <c r="AJ7160" s="3">
        <v>8.9080649829179</v>
      </c>
      <c r="AK7160" s="3"/>
      <c r="AL7160" s="3"/>
      <c r="AM7160" s="3">
        <v>1</v>
      </c>
      <c r="AN7160" s="5" t="s">
        <v>56</v>
      </c>
      <c r="AO7160" s="1"/>
      <c r="AP7160" s="1"/>
      <c r="AQ7160" s="1"/>
    </row>
    <row r="7161" spans="1:43">
      <c r="A7161" s="1" t="s">
        <v>17576</v>
      </c>
      <c r="B7161" s="1" t="s">
        <v>17577</v>
      </c>
      <c r="C7161" s="3">
        <v>4.25205479452055</v>
      </c>
      <c r="D7161" s="4">
        <v>42685</v>
      </c>
      <c r="E7161" s="3">
        <v>160.9200047526</v>
      </c>
      <c r="F7161" s="5" t="s">
        <v>11114</v>
      </c>
      <c r="G7161" s="5">
        <v>1553</v>
      </c>
      <c r="H7161" s="5" t="s">
        <v>93</v>
      </c>
      <c r="I7161" s="3">
        <v>16.1477411477412</v>
      </c>
      <c r="J7161" s="3">
        <v>5.7</v>
      </c>
      <c r="K7161" s="3">
        <v>2.56064690026955</v>
      </c>
      <c r="L7161" s="3">
        <v>35.1337958374628</v>
      </c>
      <c r="M7161" s="3">
        <v>10.997666277713</v>
      </c>
      <c r="N7161" s="3">
        <v>3.84231536926148</v>
      </c>
      <c r="O7161" s="3">
        <v>20.9472345835982</v>
      </c>
      <c r="P7161" s="3">
        <v>21.327967806841</v>
      </c>
      <c r="Q7161" s="3">
        <v>28.8520149001016</v>
      </c>
      <c r="R7161" s="3">
        <v>20.0722394220846</v>
      </c>
      <c r="S7161" s="3">
        <v>70.7809694793537</v>
      </c>
      <c r="T7161" s="3">
        <v>21.5987294865008</v>
      </c>
      <c r="U7161" s="3">
        <v>185.446361590398</v>
      </c>
      <c r="V7161" s="3">
        <v>9.85603543743079</v>
      </c>
      <c r="W7161" s="3">
        <v>178.550512445095</v>
      </c>
      <c r="X7161" s="3">
        <v>4.61922596754057</v>
      </c>
      <c r="Y7161" s="3"/>
      <c r="Z7161" s="3"/>
      <c r="AA7161" s="3">
        <v>0.341001783473828</v>
      </c>
      <c r="AB7161" s="3">
        <v>0.399423483238331</v>
      </c>
      <c r="AC7161" s="3">
        <v>-24.6500304321363</v>
      </c>
      <c r="AD7161" s="3">
        <v>1.64765602534342</v>
      </c>
      <c r="AE7161" s="5">
        <v>5</v>
      </c>
      <c r="AF7161" s="3">
        <v>2.64100962602684</v>
      </c>
      <c r="AG7161" s="3">
        <v>75.6038095186499</v>
      </c>
      <c r="AH7161" s="3">
        <v>69.875942406219</v>
      </c>
      <c r="AI7161" s="3">
        <v>39.0737625275331</v>
      </c>
      <c r="AJ7161" s="3">
        <v>41.5053341990683</v>
      </c>
      <c r="AK7161" s="3"/>
      <c r="AL7161" s="3"/>
      <c r="AM7161" s="3">
        <v>10</v>
      </c>
      <c r="AN7161" s="5" t="s">
        <v>56</v>
      </c>
      <c r="AO7161" s="1"/>
      <c r="AP7161" s="1"/>
      <c r="AQ7161" s="1"/>
    </row>
    <row r="7162" spans="1:43">
      <c r="A7162" s="1" t="s">
        <v>17578</v>
      </c>
      <c r="B7162" s="1" t="s">
        <v>17579</v>
      </c>
      <c r="C7162" s="3">
        <v>4.49041095890411</v>
      </c>
      <c r="D7162" s="4">
        <v>42598</v>
      </c>
      <c r="E7162" s="3">
        <v>42.9102518603</v>
      </c>
      <c r="F7162" s="5" t="s">
        <v>13120</v>
      </c>
      <c r="G7162" s="5">
        <v>639</v>
      </c>
      <c r="H7162" s="5" t="s">
        <v>93</v>
      </c>
      <c r="I7162" s="3">
        <v>12.2270742358079</v>
      </c>
      <c r="J7162" s="3">
        <v>20.6</v>
      </c>
      <c r="K7162" s="3">
        <v>2.48116969428445</v>
      </c>
      <c r="L7162" s="3">
        <v>36.4222001982161</v>
      </c>
      <c r="M7162" s="3">
        <v>6.6390041493776</v>
      </c>
      <c r="N7162" s="3">
        <v>19.7105788423154</v>
      </c>
      <c r="O7162" s="3">
        <v>16.8181818181818</v>
      </c>
      <c r="P7162" s="3">
        <v>33.0482897384306</v>
      </c>
      <c r="Q7162" s="3">
        <v>17.5902389425521</v>
      </c>
      <c r="R7162" s="3">
        <v>42.2084623323013</v>
      </c>
      <c r="S7162" s="3">
        <v>58.2079343365253</v>
      </c>
      <c r="T7162" s="3">
        <v>33.4039174166226</v>
      </c>
      <c r="U7162" s="3">
        <v>240.147058823529</v>
      </c>
      <c r="V7162" s="3">
        <v>2.38095238095238</v>
      </c>
      <c r="W7162" s="3">
        <v>227.620396600567</v>
      </c>
      <c r="X7162" s="3">
        <v>1.5605493133583</v>
      </c>
      <c r="Y7162" s="3"/>
      <c r="Z7162" s="3"/>
      <c r="AA7162" s="3">
        <v>0.2356795582518</v>
      </c>
      <c r="AB7162" s="3">
        <v>0.358279559907064</v>
      </c>
      <c r="AC7162" s="3">
        <v>-30.0884955752212</v>
      </c>
      <c r="AD7162" s="3">
        <v>1.60907897278901</v>
      </c>
      <c r="AE7162" s="5">
        <v>7</v>
      </c>
      <c r="AF7162" s="3">
        <v>3.2508935546348</v>
      </c>
      <c r="AG7162" s="3">
        <v>71.4149956475013</v>
      </c>
      <c r="AH7162" s="3">
        <v>86.0133714272206</v>
      </c>
      <c r="AI7162" s="3">
        <v>47.4452580723736</v>
      </c>
      <c r="AJ7162" s="3">
        <v>27.7046750449395</v>
      </c>
      <c r="AK7162" s="3"/>
      <c r="AL7162" s="3"/>
      <c r="AM7162" s="3"/>
      <c r="AN7162" s="5" t="s">
        <v>46</v>
      </c>
      <c r="AO7162" s="1"/>
      <c r="AP7162" s="1"/>
      <c r="AQ7162" s="1"/>
    </row>
    <row r="7163" spans="1:43">
      <c r="A7163" s="1" t="s">
        <v>17580</v>
      </c>
      <c r="B7163" s="1" t="s">
        <v>17581</v>
      </c>
      <c r="C7163" s="3">
        <v>4.27123287671233</v>
      </c>
      <c r="D7163" s="4">
        <v>42678</v>
      </c>
      <c r="E7163" s="3">
        <v>5.6580562608</v>
      </c>
      <c r="F7163" s="5" t="s">
        <v>17531</v>
      </c>
      <c r="G7163" s="5">
        <v>1413</v>
      </c>
      <c r="H7163" s="5" t="s">
        <v>50</v>
      </c>
      <c r="I7163" s="3">
        <v>0</v>
      </c>
      <c r="J7163" s="3">
        <v>68.0214381420277</v>
      </c>
      <c r="K7163" s="3">
        <v>0</v>
      </c>
      <c r="L7163" s="3">
        <v>43.3820274457725</v>
      </c>
      <c r="M7163" s="3">
        <v>-0.179533213644512</v>
      </c>
      <c r="N7163" s="3">
        <v>69.3232413178985</v>
      </c>
      <c r="O7163" s="3">
        <v>0.879978227342834</v>
      </c>
      <c r="P7163" s="3">
        <v>17.8620374600274</v>
      </c>
      <c r="Q7163" s="3">
        <v>1.16448326055314</v>
      </c>
      <c r="R7163" s="3">
        <v>44.9058425881217</v>
      </c>
      <c r="S7163" s="3">
        <v>1.6360478932456</v>
      </c>
      <c r="T7163" s="3">
        <v>62.3728813559322</v>
      </c>
      <c r="U7163" s="3">
        <v>5.50284629981026</v>
      </c>
      <c r="V7163" s="3">
        <v>70.2012383900929</v>
      </c>
      <c r="W7163" s="3">
        <v>13.3468620311284</v>
      </c>
      <c r="X7163" s="3">
        <v>54.5846817691478</v>
      </c>
      <c r="Y7163" s="3"/>
      <c r="Z7163" s="3"/>
      <c r="AA7163" s="3">
        <v>0.0175069154379447</v>
      </c>
      <c r="AB7163" s="3">
        <v>0.407979000880241</v>
      </c>
      <c r="AC7163" s="3">
        <v>-2.84801703486824</v>
      </c>
      <c r="AD7163" s="3">
        <v>1.49457340053067</v>
      </c>
      <c r="AE7163" s="5">
        <v>4</v>
      </c>
      <c r="AF7163" s="3">
        <v>0.345466329108784</v>
      </c>
      <c r="AG7163" s="3">
        <v>2.48659886969784</v>
      </c>
      <c r="AH7163" s="3">
        <v>2.8674800151544</v>
      </c>
      <c r="AI7163" s="3">
        <v>4.38715561966709</v>
      </c>
      <c r="AJ7163" s="3">
        <v>3.66099345141102</v>
      </c>
      <c r="AK7163" s="3"/>
      <c r="AL7163" s="3"/>
      <c r="AM7163" s="3"/>
      <c r="AN7163" s="5" t="s">
        <v>46</v>
      </c>
      <c r="AO7163" s="1"/>
      <c r="AP7163" s="1"/>
      <c r="AQ7163" s="1"/>
    </row>
    <row r="7164" spans="1:43">
      <c r="A7164" s="1" t="s">
        <v>17582</v>
      </c>
      <c r="B7164" s="1" t="s">
        <v>17583</v>
      </c>
      <c r="C7164" s="3">
        <v>4.31232876712329</v>
      </c>
      <c r="D7164" s="4">
        <v>42663</v>
      </c>
      <c r="E7164" s="3">
        <v>76.6330746409</v>
      </c>
      <c r="F7164" s="5" t="s">
        <v>11719</v>
      </c>
      <c r="G7164" s="5">
        <v>985</v>
      </c>
      <c r="H7164" s="5" t="s">
        <v>55</v>
      </c>
      <c r="I7164" s="3">
        <v>12.4836541678071</v>
      </c>
      <c r="J7164" s="3">
        <v>34.4222625529341</v>
      </c>
      <c r="K7164" s="3">
        <v>1.60701041122984</v>
      </c>
      <c r="L7164" s="3">
        <v>68.9830508474576</v>
      </c>
      <c r="M7164" s="3">
        <v>6.15313970841465</v>
      </c>
      <c r="N7164" s="3">
        <v>40.5745062836625</v>
      </c>
      <c r="O7164" s="3">
        <v>25.3023476405027</v>
      </c>
      <c r="P7164" s="3">
        <v>20.7284768211921</v>
      </c>
      <c r="Q7164" s="3">
        <v>24.9721255532655</v>
      </c>
      <c r="R7164" s="3">
        <v>45.8079268292683</v>
      </c>
      <c r="S7164" s="3">
        <v>70.8531571897085</v>
      </c>
      <c r="T7164" s="3">
        <v>41.50390625</v>
      </c>
      <c r="U7164" s="3">
        <v>254.630872483221</v>
      </c>
      <c r="V7164" s="3">
        <v>2.30352303523035</v>
      </c>
      <c r="W7164" s="3">
        <v>240.338608759661</v>
      </c>
      <c r="X7164" s="3">
        <v>1.5025041736227</v>
      </c>
      <c r="Y7164" s="3"/>
      <c r="Z7164" s="3"/>
      <c r="AA7164" s="3">
        <v>0.232119530094398</v>
      </c>
      <c r="AB7164" s="3">
        <v>0.36362858949803</v>
      </c>
      <c r="AC7164" s="3">
        <v>-24.8440136561629</v>
      </c>
      <c r="AD7164" s="3">
        <v>2.02493220429026</v>
      </c>
      <c r="AE7164" s="5">
        <v>2</v>
      </c>
      <c r="AF7164" s="3">
        <v>3.51853444410993</v>
      </c>
      <c r="AG7164" s="3">
        <v>74.4926617194032</v>
      </c>
      <c r="AH7164" s="3">
        <v>92.0122686185639</v>
      </c>
      <c r="AI7164" s="3">
        <v>48.7259687179133</v>
      </c>
      <c r="AJ7164" s="3">
        <v>41.0104511367513</v>
      </c>
      <c r="AK7164" s="3"/>
      <c r="AL7164" s="3"/>
      <c r="AM7164" s="3"/>
      <c r="AN7164" s="5" t="s">
        <v>46</v>
      </c>
      <c r="AO7164" s="1"/>
      <c r="AP7164" s="1"/>
      <c r="AQ7164" s="1"/>
    </row>
    <row r="7165" spans="1:43">
      <c r="A7165" s="1" t="s">
        <v>17584</v>
      </c>
      <c r="B7165" s="1" t="s">
        <v>17585</v>
      </c>
      <c r="C7165" s="3">
        <v>4.26301369863014</v>
      </c>
      <c r="D7165" s="4">
        <v>42681</v>
      </c>
      <c r="E7165" s="3">
        <v>5.7876984381</v>
      </c>
      <c r="F7165" s="5" t="s">
        <v>8170</v>
      </c>
      <c r="G7165" s="5">
        <v>1557</v>
      </c>
      <c r="H7165" s="5" t="s">
        <v>93</v>
      </c>
      <c r="I7165" s="3">
        <v>10.5590062111801</v>
      </c>
      <c r="J7165" s="3">
        <v>27.3</v>
      </c>
      <c r="K7165" s="3">
        <v>1.13636363636366</v>
      </c>
      <c r="L7165" s="3">
        <v>64.1228939544103</v>
      </c>
      <c r="M7165" s="3">
        <v>6.43974241030361</v>
      </c>
      <c r="N7165" s="3">
        <v>21.0578842315369</v>
      </c>
      <c r="O7165" s="3">
        <v>15.1243781094528</v>
      </c>
      <c r="P7165" s="3">
        <v>38.0281690140845</v>
      </c>
      <c r="Q7165" s="3">
        <v>26.0348583877996</v>
      </c>
      <c r="R7165" s="3">
        <v>25.4385964912281</v>
      </c>
      <c r="S7165" s="3">
        <v>68.4133915574964</v>
      </c>
      <c r="T7165" s="3">
        <v>24.2985706723134</v>
      </c>
      <c r="U7165" s="3">
        <v>125.316455696203</v>
      </c>
      <c r="V7165" s="3">
        <v>30.7862679955703</v>
      </c>
      <c r="W7165" s="3">
        <v>95.8061773356451</v>
      </c>
      <c r="X7165" s="3">
        <v>33.1460674157303</v>
      </c>
      <c r="Y7165" s="3"/>
      <c r="Z7165" s="3"/>
      <c r="AA7165" s="3">
        <v>0.325319932550455</v>
      </c>
      <c r="AB7165" s="3">
        <v>0.28346667898287</v>
      </c>
      <c r="AC7165" s="3">
        <v>-22.1058867778385</v>
      </c>
      <c r="AD7165" s="3">
        <v>1.13337013028092</v>
      </c>
      <c r="AE7165" s="5">
        <v>5</v>
      </c>
      <c r="AF7165" s="3">
        <v>1.7797218205496</v>
      </c>
      <c r="AG7165" s="3">
        <v>66.5947802729832</v>
      </c>
      <c r="AH7165" s="3">
        <v>51.6216487305203</v>
      </c>
      <c r="AI7165" s="3">
        <v>24.0514003312484</v>
      </c>
      <c r="AJ7165" s="3">
        <v>26.5130766993667</v>
      </c>
      <c r="AK7165" s="3"/>
      <c r="AL7165" s="3"/>
      <c r="AM7165" s="3"/>
      <c r="AN7165" s="5" t="s">
        <v>51</v>
      </c>
      <c r="AO7165" s="1"/>
      <c r="AP7165" s="1"/>
      <c r="AQ7165" s="1"/>
    </row>
    <row r="7166" spans="1:43">
      <c r="A7166" s="1" t="s">
        <v>17586</v>
      </c>
      <c r="B7166" s="1" t="s">
        <v>17587</v>
      </c>
      <c r="C7166" s="3">
        <v>4.20547945205479</v>
      </c>
      <c r="D7166" s="4">
        <v>42702</v>
      </c>
      <c r="E7166" s="3">
        <v>33.6239326794</v>
      </c>
      <c r="F7166" s="5" t="s">
        <v>4229</v>
      </c>
      <c r="G7166" s="5">
        <v>1536</v>
      </c>
      <c r="H7166" s="5" t="s">
        <v>50</v>
      </c>
      <c r="I7166" s="3">
        <v>0.304953432786618</v>
      </c>
      <c r="J7166" s="3">
        <v>17.552478785172</v>
      </c>
      <c r="K7166" s="3">
        <v>-0.041067761806977</v>
      </c>
      <c r="L7166" s="3">
        <v>77.5564409030545</v>
      </c>
      <c r="M7166" s="3">
        <v>0.0246568587162151</v>
      </c>
      <c r="N7166" s="3">
        <v>31.5672306322351</v>
      </c>
      <c r="O7166" s="3">
        <v>0.123406005758952</v>
      </c>
      <c r="P7166" s="3">
        <v>84.3307446322522</v>
      </c>
      <c r="Q7166" s="3">
        <v>0.962336153973789</v>
      </c>
      <c r="R7166" s="3">
        <v>66.5379043940126</v>
      </c>
      <c r="S7166" s="3">
        <v>2.32910115193812</v>
      </c>
      <c r="T7166" s="3">
        <v>29.4350282485876</v>
      </c>
      <c r="U7166" s="3">
        <v>8.23550337958022</v>
      </c>
      <c r="V7166" s="3">
        <v>16.0990712074303</v>
      </c>
      <c r="W7166" s="3">
        <v>16.7162175122279</v>
      </c>
      <c r="X7166" s="3">
        <v>16.6127292340885</v>
      </c>
      <c r="Y7166" s="3"/>
      <c r="Z7166" s="3"/>
      <c r="AA7166" s="3">
        <v>0.0673296510520707</v>
      </c>
      <c r="AB7166" s="3">
        <v>0.585494107774109</v>
      </c>
      <c r="AC7166" s="3">
        <v>-1.83832581042265</v>
      </c>
      <c r="AD7166" s="3">
        <v>2.87091200972841</v>
      </c>
      <c r="AE7166" s="5">
        <v>3</v>
      </c>
      <c r="AF7166" s="3">
        <v>0.431109629776909</v>
      </c>
      <c r="AG7166" s="3">
        <v>3.27688482063972</v>
      </c>
      <c r="AH7166" s="3">
        <v>4.23804978283462</v>
      </c>
      <c r="AI7166" s="3">
        <v>5.48480129348909</v>
      </c>
      <c r="AJ7166" s="3">
        <v>4.8998648000669</v>
      </c>
      <c r="AK7166" s="3"/>
      <c r="AL7166" s="3"/>
      <c r="AM7166" s="3"/>
      <c r="AN7166" s="5" t="s">
        <v>46</v>
      </c>
      <c r="AO7166" s="1"/>
      <c r="AP7166" s="1"/>
      <c r="AQ7166" s="1"/>
    </row>
    <row r="7167" spans="1:43">
      <c r="A7167" s="1" t="s">
        <v>17588</v>
      </c>
      <c r="B7167" s="1" t="s">
        <v>17589</v>
      </c>
      <c r="C7167" s="3">
        <v>3.94520547945205</v>
      </c>
      <c r="D7167" s="4">
        <v>42797</v>
      </c>
      <c r="E7167" s="3">
        <v>39.7203463549</v>
      </c>
      <c r="F7167" s="5" t="s">
        <v>4229</v>
      </c>
      <c r="G7167" s="5">
        <v>1441</v>
      </c>
      <c r="H7167" s="5" t="s">
        <v>50</v>
      </c>
      <c r="I7167" s="3">
        <v>0.0297678110736184</v>
      </c>
      <c r="J7167" s="3">
        <v>64.4484144707459</v>
      </c>
      <c r="K7167" s="3">
        <v>0.00992063492063247</v>
      </c>
      <c r="L7167" s="3">
        <v>38.2470119521912</v>
      </c>
      <c r="M7167" s="3">
        <v>-0.08919722497522</v>
      </c>
      <c r="N7167" s="3">
        <v>52.8940338379341</v>
      </c>
      <c r="O7167" s="3">
        <v>0.707619082286578</v>
      </c>
      <c r="P7167" s="3">
        <v>45.7286432160804</v>
      </c>
      <c r="Q7167" s="3">
        <v>1.01347506144327</v>
      </c>
      <c r="R7167" s="3">
        <v>61.5644616127475</v>
      </c>
      <c r="S7167" s="3">
        <v>1.28516756466831</v>
      </c>
      <c r="T7167" s="3">
        <v>74.2372881355932</v>
      </c>
      <c r="U7167" s="3">
        <v>6.62270386219386</v>
      </c>
      <c r="V7167" s="3">
        <v>38.6996904024768</v>
      </c>
      <c r="W7167" s="3">
        <v>14.2998267951587</v>
      </c>
      <c r="X7167" s="3">
        <v>40.7766990291262</v>
      </c>
      <c r="Y7167" s="3"/>
      <c r="Z7167" s="3"/>
      <c r="AA7167" s="3">
        <v>-0.0121453333339515</v>
      </c>
      <c r="AB7167" s="3">
        <v>0.589477280315635</v>
      </c>
      <c r="AC7167" s="3">
        <v>-1.47293437576279</v>
      </c>
      <c r="AD7167" s="3">
        <v>3.08730854475325</v>
      </c>
      <c r="AE7167" s="5">
        <v>4</v>
      </c>
      <c r="AF7167" s="3">
        <v>0.373980757878211</v>
      </c>
      <c r="AG7167" s="3">
        <v>3.15211861770601</v>
      </c>
      <c r="AH7167" s="3">
        <v>3.36850253305336</v>
      </c>
      <c r="AI7167" s="3">
        <v>4.8418193631826</v>
      </c>
      <c r="AJ7167" s="3"/>
      <c r="AK7167" s="3"/>
      <c r="AL7167" s="3"/>
      <c r="AM7167" s="3">
        <v>1</v>
      </c>
      <c r="AN7167" s="5" t="s">
        <v>56</v>
      </c>
      <c r="AO7167" s="1"/>
      <c r="AP7167" s="1"/>
      <c r="AQ7167" s="1"/>
    </row>
    <row r="7168" spans="1:43">
      <c r="A7168" s="1" t="s">
        <v>17590</v>
      </c>
      <c r="B7168" s="1" t="s">
        <v>17591</v>
      </c>
      <c r="C7168" s="3">
        <v>4.21917808219178</v>
      </c>
      <c r="D7168" s="4">
        <v>42697</v>
      </c>
      <c r="E7168" s="3">
        <v>35.1106039922</v>
      </c>
      <c r="F7168" s="5" t="s">
        <v>17531</v>
      </c>
      <c r="G7168" s="5">
        <v>1413</v>
      </c>
      <c r="H7168" s="5" t="s">
        <v>50</v>
      </c>
      <c r="I7168" s="3">
        <v>0.21196647075827</v>
      </c>
      <c r="J7168" s="3">
        <v>34.0777132648504</v>
      </c>
      <c r="K7168" s="3">
        <v>0.00961538461538324</v>
      </c>
      <c r="L7168" s="3">
        <v>41.3014608233732</v>
      </c>
      <c r="M7168" s="3">
        <v>-0.0192252234932204</v>
      </c>
      <c r="N7168" s="3">
        <v>39.9821905609973</v>
      </c>
      <c r="O7168" s="3">
        <v>0.8141901715615</v>
      </c>
      <c r="P7168" s="3">
        <v>28.0493375970763</v>
      </c>
      <c r="Q7168" s="3">
        <v>1.23613003698657</v>
      </c>
      <c r="R7168" s="3">
        <v>35.1521004345727</v>
      </c>
      <c r="S7168" s="3">
        <v>1.99867178846326</v>
      </c>
      <c r="T7168" s="3">
        <v>44.2372881355932</v>
      </c>
      <c r="U7168" s="3">
        <v>6.01514841212174</v>
      </c>
      <c r="V7168" s="3">
        <v>54.953560371517</v>
      </c>
      <c r="W7168" s="3">
        <v>11.3320536381477</v>
      </c>
      <c r="X7168" s="3">
        <v>76.3754045307443</v>
      </c>
      <c r="Y7168" s="3"/>
      <c r="Z7168" s="3"/>
      <c r="AA7168" s="3">
        <v>0.0662592674380413</v>
      </c>
      <c r="AB7168" s="3">
        <v>0.574992864224174</v>
      </c>
      <c r="AC7168" s="3">
        <v>-1.19929804772513</v>
      </c>
      <c r="AD7168" s="3">
        <v>3.03199216205091</v>
      </c>
      <c r="AE7168" s="5">
        <v>3</v>
      </c>
      <c r="AF7168" s="3">
        <v>0.29911279133331</v>
      </c>
      <c r="AG7168" s="3">
        <v>2.42713819291069</v>
      </c>
      <c r="AH7168" s="3">
        <v>3.10178171196667</v>
      </c>
      <c r="AI7168" s="3">
        <v>3.7786465742502</v>
      </c>
      <c r="AJ7168" s="3">
        <v>3.74483367523892</v>
      </c>
      <c r="AK7168" s="3"/>
      <c r="AL7168" s="3"/>
      <c r="AM7168" s="3">
        <v>5</v>
      </c>
      <c r="AN7168" s="5" t="s">
        <v>56</v>
      </c>
      <c r="AO7168" s="1"/>
      <c r="AP7168" s="1"/>
      <c r="AQ7168" s="1"/>
    </row>
    <row r="7169" spans="1:43">
      <c r="A7169" s="1" t="s">
        <v>17592</v>
      </c>
      <c r="B7169" s="1" t="s">
        <v>17593</v>
      </c>
      <c r="C7169" s="3">
        <v>8.02191780821918</v>
      </c>
      <c r="D7169" s="4">
        <v>41309</v>
      </c>
      <c r="E7169" s="3">
        <v>1.3802846694</v>
      </c>
      <c r="F7169" s="5" t="s">
        <v>17594</v>
      </c>
      <c r="G7169" s="5">
        <v>1575</v>
      </c>
      <c r="H7169" s="5" t="s">
        <v>64</v>
      </c>
      <c r="I7169" s="3">
        <v>0.195961818468268</v>
      </c>
      <c r="J7169" s="3">
        <v>96.2099125364432</v>
      </c>
      <c r="K7169" s="3">
        <v>0.0308116893370964</v>
      </c>
      <c r="L7169" s="3">
        <v>93.731778425656</v>
      </c>
      <c r="M7169" s="3">
        <v>0.146861102244551</v>
      </c>
      <c r="N7169" s="3">
        <v>95.7725947521866</v>
      </c>
      <c r="O7169" s="3">
        <v>0.429107230133584</v>
      </c>
      <c r="P7169" s="3">
        <v>96.1988304093567</v>
      </c>
      <c r="Q7169" s="3">
        <v>0.761926133606495</v>
      </c>
      <c r="R7169" s="3">
        <v>97.3372781065089</v>
      </c>
      <c r="S7169" s="3">
        <v>1.45269271815373</v>
      </c>
      <c r="T7169" s="3">
        <v>96.4017991004498</v>
      </c>
      <c r="U7169" s="3">
        <v>3.38951293704668</v>
      </c>
      <c r="V7169" s="3">
        <v>97.0679012345679</v>
      </c>
      <c r="W7169" s="3">
        <v>6.48621090564147</v>
      </c>
      <c r="X7169" s="3">
        <v>95.8333333333333</v>
      </c>
      <c r="Y7169" s="3">
        <v>12.5229074659353</v>
      </c>
      <c r="Z7169" s="3">
        <v>95.7393483709273</v>
      </c>
      <c r="AA7169" s="3">
        <v>-1.39574643528542</v>
      </c>
      <c r="AB7169" s="3">
        <v>0.183769242934167</v>
      </c>
      <c r="AC7169" s="3">
        <v>0</v>
      </c>
      <c r="AD7169" s="3"/>
      <c r="AE7169" s="5"/>
      <c r="AF7169" s="3">
        <v>0.17311644545951</v>
      </c>
      <c r="AG7169" s="3">
        <v>1.10708734816012</v>
      </c>
      <c r="AH7169" s="3">
        <v>1.24157861366645</v>
      </c>
      <c r="AI7169" s="3">
        <v>1.63274151023136</v>
      </c>
      <c r="AJ7169" s="3">
        <v>1.8215539314641</v>
      </c>
      <c r="AK7169" s="3">
        <v>1.80229400322616</v>
      </c>
      <c r="AL7169" s="3"/>
      <c r="AM7169" s="3"/>
      <c r="AN7169" s="5" t="s">
        <v>46</v>
      </c>
      <c r="AO7169" s="1"/>
      <c r="AP7169" s="1"/>
      <c r="AQ7169" s="1"/>
    </row>
    <row r="7170" spans="1:43">
      <c r="A7170" s="1" t="s">
        <v>17595</v>
      </c>
      <c r="B7170" s="1" t="s">
        <v>17596</v>
      </c>
      <c r="C7170" s="3">
        <v>7.17260273972603</v>
      </c>
      <c r="D7170" s="4">
        <v>41619</v>
      </c>
      <c r="E7170" s="3">
        <v>0.7489720038</v>
      </c>
      <c r="F7170" s="5" t="s">
        <v>17597</v>
      </c>
      <c r="G7170" s="5">
        <v>2074</v>
      </c>
      <c r="H7170" s="5" t="s">
        <v>64</v>
      </c>
      <c r="I7170" s="3">
        <v>0.0917402816615818</v>
      </c>
      <c r="J7170" s="3">
        <v>98.6880466472303</v>
      </c>
      <c r="K7170" s="3">
        <v>0.0122615848511642</v>
      </c>
      <c r="L7170" s="3">
        <v>98.5422740524781</v>
      </c>
      <c r="M7170" s="3">
        <v>0.0616982132752117</v>
      </c>
      <c r="N7170" s="3">
        <v>98.5422740524781</v>
      </c>
      <c r="O7170" s="3">
        <v>0.242812661797041</v>
      </c>
      <c r="P7170" s="3">
        <v>98.6842105263158</v>
      </c>
      <c r="Q7170" s="3">
        <v>0.529818188422089</v>
      </c>
      <c r="R7170" s="3">
        <v>98.6686390532544</v>
      </c>
      <c r="S7170" s="3">
        <v>1.05425615708609</v>
      </c>
      <c r="T7170" s="3">
        <v>98.5007496251874</v>
      </c>
      <c r="U7170" s="3">
        <v>2.81203439328623</v>
      </c>
      <c r="V7170" s="3">
        <v>98.3024691358025</v>
      </c>
      <c r="W7170" s="3">
        <v>5.48032019345426</v>
      </c>
      <c r="X7170" s="3">
        <v>97.9938271604938</v>
      </c>
      <c r="Y7170" s="3">
        <v>11.1727617376931</v>
      </c>
      <c r="Z7170" s="3">
        <v>97.4937343358396</v>
      </c>
      <c r="AA7170" s="3">
        <v>-1.72093089175562</v>
      </c>
      <c r="AB7170" s="3">
        <v>-0.252054344580032</v>
      </c>
      <c r="AC7170" s="3">
        <v>0</v>
      </c>
      <c r="AD7170" s="3"/>
      <c r="AE7170" s="5"/>
      <c r="AF7170" s="3">
        <v>0.147020479658422</v>
      </c>
      <c r="AG7170" s="3">
        <v>0.804431185283505</v>
      </c>
      <c r="AH7170" s="3">
        <v>1.04431088040664</v>
      </c>
      <c r="AI7170" s="3">
        <v>1.40826988072924</v>
      </c>
      <c r="AJ7170" s="3">
        <v>1.62318771751795</v>
      </c>
      <c r="AK7170" s="3">
        <v>1.74686941015008</v>
      </c>
      <c r="AL7170" s="3"/>
      <c r="AM7170" s="3"/>
      <c r="AN7170" s="5" t="s">
        <v>46</v>
      </c>
      <c r="AO7170" s="1"/>
      <c r="AP7170" s="1"/>
      <c r="AQ7170" s="1"/>
    </row>
    <row r="7171" spans="1:43">
      <c r="A7171" s="1" t="s">
        <v>17598</v>
      </c>
      <c r="B7171" s="1" t="s">
        <v>17599</v>
      </c>
      <c r="C7171" s="3">
        <v>7.1972602739726</v>
      </c>
      <c r="D7171" s="4">
        <v>41610</v>
      </c>
      <c r="E7171" s="3">
        <v>2.6733158441</v>
      </c>
      <c r="F7171" s="5" t="s">
        <v>17600</v>
      </c>
      <c r="G7171" s="5">
        <v>2628</v>
      </c>
      <c r="H7171" s="5" t="s">
        <v>64</v>
      </c>
      <c r="I7171" s="3">
        <v>0.22635667334118</v>
      </c>
      <c r="J7171" s="3">
        <v>89.9416909620991</v>
      </c>
      <c r="K7171" s="3">
        <v>0.0340224859655357</v>
      </c>
      <c r="L7171" s="3">
        <v>88.1924198250729</v>
      </c>
      <c r="M7171" s="3">
        <v>0.16736495588414</v>
      </c>
      <c r="N7171" s="3">
        <v>90.5247813411079</v>
      </c>
      <c r="O7171" s="3">
        <v>0.502886482480445</v>
      </c>
      <c r="P7171" s="3">
        <v>92.8362573099415</v>
      </c>
      <c r="Q7171" s="3">
        <v>0.847074827646191</v>
      </c>
      <c r="R7171" s="3">
        <v>96.0059171597633</v>
      </c>
      <c r="S7171" s="3">
        <v>1.52413169068595</v>
      </c>
      <c r="T7171" s="3">
        <v>95.6521739130435</v>
      </c>
      <c r="U7171" s="3">
        <v>3.56186368589102</v>
      </c>
      <c r="V7171" s="3">
        <v>95.9876543209877</v>
      </c>
      <c r="W7171" s="3">
        <v>6.54738289179442</v>
      </c>
      <c r="X7171" s="3">
        <v>95.2160493827161</v>
      </c>
      <c r="Y7171" s="3">
        <v>13.0163092746779</v>
      </c>
      <c r="Z7171" s="3">
        <v>93.734335839599</v>
      </c>
      <c r="AA7171" s="3">
        <v>-1.19782251176518</v>
      </c>
      <c r="AB7171" s="3">
        <v>0.0887868987790193</v>
      </c>
      <c r="AC7171" s="3">
        <v>0</v>
      </c>
      <c r="AD7171" s="3"/>
      <c r="AE7171" s="5"/>
      <c r="AF7171" s="3">
        <v>0.174567553155324</v>
      </c>
      <c r="AG7171" s="3">
        <v>1.12144799106975</v>
      </c>
      <c r="AH7171" s="3">
        <v>1.27108319625284</v>
      </c>
      <c r="AI7171" s="3">
        <v>1.57738205663018</v>
      </c>
      <c r="AJ7171" s="3">
        <v>1.85034276827978</v>
      </c>
      <c r="AK7171" s="3">
        <v>1.87640636742967</v>
      </c>
      <c r="AL7171" s="3"/>
      <c r="AM7171" s="3"/>
      <c r="AN7171" s="5" t="s">
        <v>46</v>
      </c>
      <c r="AO7171" s="1"/>
      <c r="AP7171" s="1"/>
      <c r="AQ7171" s="1"/>
    </row>
    <row r="7172" spans="1:43">
      <c r="A7172" s="1" t="s">
        <v>17601</v>
      </c>
      <c r="B7172" s="1" t="s">
        <v>17602</v>
      </c>
      <c r="C7172" s="3">
        <v>6.31506849315068</v>
      </c>
      <c r="D7172" s="4">
        <v>41932</v>
      </c>
      <c r="E7172" s="3">
        <v>5.3319333004</v>
      </c>
      <c r="F7172" s="5" t="s">
        <v>1710</v>
      </c>
      <c r="G7172" s="5">
        <v>175</v>
      </c>
      <c r="H7172" s="5" t="s">
        <v>64</v>
      </c>
      <c r="I7172" s="3">
        <v>0.229565018057394</v>
      </c>
      <c r="J7172" s="3">
        <v>88.3381924198251</v>
      </c>
      <c r="K7172" s="3">
        <v>0.0331972901913993</v>
      </c>
      <c r="L7172" s="3">
        <v>90.0874635568513</v>
      </c>
      <c r="M7172" s="3">
        <v>0.17157534666944</v>
      </c>
      <c r="N7172" s="3">
        <v>87.0262390670554</v>
      </c>
      <c r="O7172" s="3">
        <v>0.520183705399086</v>
      </c>
      <c r="P7172" s="3">
        <v>90.2046783625731</v>
      </c>
      <c r="Q7172" s="3">
        <v>1.00205208026446</v>
      </c>
      <c r="R7172" s="3">
        <v>87.2781065088757</v>
      </c>
      <c r="S7172" s="3">
        <v>1.54292148383996</v>
      </c>
      <c r="T7172" s="3">
        <v>95.2023988005997</v>
      </c>
      <c r="U7172" s="3">
        <v>3.58163978990823</v>
      </c>
      <c r="V7172" s="3">
        <v>95.679012345679</v>
      </c>
      <c r="W7172" s="3">
        <v>6.37020720780609</v>
      </c>
      <c r="X7172" s="3">
        <v>96.6049382716049</v>
      </c>
      <c r="Y7172" s="3">
        <v>12.7479595164457</v>
      </c>
      <c r="Z7172" s="3">
        <v>94.9874686716792</v>
      </c>
      <c r="AA7172" s="3">
        <v>-0.876029612607894</v>
      </c>
      <c r="AB7172" s="3">
        <v>-0.0217352634727571</v>
      </c>
      <c r="AC7172" s="3">
        <v>0</v>
      </c>
      <c r="AD7172" s="3"/>
      <c r="AE7172" s="5"/>
      <c r="AF7172" s="3">
        <v>0.170244130749974</v>
      </c>
      <c r="AG7172" s="3">
        <v>1.12170713256847</v>
      </c>
      <c r="AH7172" s="3">
        <v>1.26481569701211</v>
      </c>
      <c r="AI7172" s="3">
        <v>1.53197400285683</v>
      </c>
      <c r="AJ7172" s="3">
        <v>1.77985722281186</v>
      </c>
      <c r="AK7172" s="3">
        <v>1.89314972567449</v>
      </c>
      <c r="AL7172" s="3"/>
      <c r="AM7172" s="3"/>
      <c r="AN7172" s="5" t="s">
        <v>46</v>
      </c>
      <c r="AO7172" s="1"/>
      <c r="AP7172" s="1"/>
      <c r="AQ7172" s="1"/>
    </row>
    <row r="7173" spans="1:43">
      <c r="A7173" s="1" t="s">
        <v>17603</v>
      </c>
      <c r="B7173" s="1" t="s">
        <v>17604</v>
      </c>
      <c r="C7173" s="3">
        <v>8.14520547945206</v>
      </c>
      <c r="D7173" s="4">
        <v>41264</v>
      </c>
      <c r="E7173" s="3">
        <v>119.8837487993</v>
      </c>
      <c r="F7173" s="5" t="s">
        <v>628</v>
      </c>
      <c r="G7173" s="5">
        <v>351</v>
      </c>
      <c r="H7173" s="5" t="s">
        <v>64</v>
      </c>
      <c r="I7173" s="3">
        <v>0.228815958350444</v>
      </c>
      <c r="J7173" s="3">
        <v>88.9212827988338</v>
      </c>
      <c r="K7173" s="3">
        <v>0.0327812011544556</v>
      </c>
      <c r="L7173" s="3">
        <v>90.8163265306122</v>
      </c>
      <c r="M7173" s="3">
        <v>0.170775604362426</v>
      </c>
      <c r="N7173" s="3">
        <v>87.4635568513119</v>
      </c>
      <c r="O7173" s="3">
        <v>0.503147792579378</v>
      </c>
      <c r="P7173" s="3">
        <v>92.6900584795322</v>
      </c>
      <c r="Q7173" s="3">
        <v>0.923979374547318</v>
      </c>
      <c r="R7173" s="3">
        <v>93.9349112426035</v>
      </c>
      <c r="S7173" s="3">
        <v>1.63485885536719</v>
      </c>
      <c r="T7173" s="3">
        <v>93.8530734632684</v>
      </c>
      <c r="U7173" s="3">
        <v>3.71385484262414</v>
      </c>
      <c r="V7173" s="3">
        <v>94.4444444444444</v>
      </c>
      <c r="W7173" s="3">
        <v>6.62529418258776</v>
      </c>
      <c r="X7173" s="3">
        <v>94.2901234567901</v>
      </c>
      <c r="Y7173" s="3">
        <v>12.5260395527997</v>
      </c>
      <c r="Z7173" s="3">
        <v>95.4887218045113</v>
      </c>
      <c r="AA7173" s="3">
        <v>-0.958352685011201</v>
      </c>
      <c r="AB7173" s="3">
        <v>0.222893706325466</v>
      </c>
      <c r="AC7173" s="3">
        <v>0</v>
      </c>
      <c r="AD7173" s="3"/>
      <c r="AE7173" s="5"/>
      <c r="AF7173" s="3">
        <v>0.176863227046643</v>
      </c>
      <c r="AG7173" s="3">
        <v>1.21595589552843</v>
      </c>
      <c r="AH7173" s="3">
        <v>1.32207828988087</v>
      </c>
      <c r="AI7173" s="3">
        <v>1.59882474629296</v>
      </c>
      <c r="AJ7173" s="3">
        <v>1.79145834651526</v>
      </c>
      <c r="AK7173" s="3">
        <v>1.80556561843903</v>
      </c>
      <c r="AL7173" s="3">
        <v>2.05580563128434</v>
      </c>
      <c r="AM7173" s="3"/>
      <c r="AN7173" s="5" t="s">
        <v>46</v>
      </c>
      <c r="AO7173" s="1"/>
      <c r="AP7173" s="1"/>
      <c r="AQ7173" s="1"/>
    </row>
    <row r="7174" spans="1:43">
      <c r="A7174" s="1" t="s">
        <v>17605</v>
      </c>
      <c r="B7174" s="1" t="s">
        <v>17606</v>
      </c>
      <c r="C7174" s="3">
        <v>7.88219178082192</v>
      </c>
      <c r="D7174" s="4">
        <v>41360</v>
      </c>
      <c r="E7174" s="3">
        <v>4.7256092695</v>
      </c>
      <c r="F7174" s="5" t="s">
        <v>261</v>
      </c>
      <c r="G7174" s="5">
        <v>219</v>
      </c>
      <c r="H7174" s="5" t="s">
        <v>64</v>
      </c>
      <c r="I7174" s="3">
        <v>0.299681074023691</v>
      </c>
      <c r="J7174" s="3">
        <v>13.265306122449</v>
      </c>
      <c r="K7174" s="3">
        <v>0.05305084097252</v>
      </c>
      <c r="L7174" s="3">
        <v>0.43731778425656</v>
      </c>
      <c r="M7174" s="3">
        <v>0.184110635303846</v>
      </c>
      <c r="N7174" s="3">
        <v>75.3644314868805</v>
      </c>
      <c r="O7174" s="3">
        <v>0.592943154159362</v>
      </c>
      <c r="P7174" s="3">
        <v>62.5730994152047</v>
      </c>
      <c r="Q7174" s="3">
        <v>1.02690890204598</v>
      </c>
      <c r="R7174" s="3">
        <v>84.0236686390533</v>
      </c>
      <c r="S7174" s="3">
        <v>1.83215799399982</v>
      </c>
      <c r="T7174" s="3">
        <v>83.2083958020989</v>
      </c>
      <c r="U7174" s="3">
        <v>3.74740869461158</v>
      </c>
      <c r="V7174" s="3">
        <v>94.1358024691358</v>
      </c>
      <c r="W7174" s="3">
        <v>6.6918301505494</v>
      </c>
      <c r="X7174" s="3">
        <v>93.9814814814815</v>
      </c>
      <c r="Y7174" s="3">
        <v>12.6987829504988</v>
      </c>
      <c r="Z7174" s="3">
        <v>95.2380952380952</v>
      </c>
      <c r="AA7174" s="3">
        <v>-0.11534054917663</v>
      </c>
      <c r="AB7174" s="3">
        <v>0.27601080180679</v>
      </c>
      <c r="AC7174" s="3">
        <v>0</v>
      </c>
      <c r="AD7174" s="3"/>
      <c r="AE7174" s="5"/>
      <c r="AF7174" s="3">
        <v>0.17761029606823</v>
      </c>
      <c r="AG7174" s="3">
        <v>1.37289876732352</v>
      </c>
      <c r="AH7174" s="3">
        <v>1.35004679769053</v>
      </c>
      <c r="AI7174" s="3">
        <v>1.64149217877061</v>
      </c>
      <c r="AJ7174" s="3">
        <v>1.81010578918517</v>
      </c>
      <c r="AK7174" s="3">
        <v>1.89196908891227</v>
      </c>
      <c r="AL7174" s="3"/>
      <c r="AM7174" s="3"/>
      <c r="AN7174" s="5" t="s">
        <v>46</v>
      </c>
      <c r="AO7174" s="1"/>
      <c r="AP7174" s="1"/>
      <c r="AQ7174" s="1"/>
    </row>
    <row r="7175" spans="1:43">
      <c r="A7175" s="1" t="s">
        <v>17607</v>
      </c>
      <c r="B7175" s="1" t="s">
        <v>17608</v>
      </c>
      <c r="C7175" s="3">
        <v>7.83835616438356</v>
      </c>
      <c r="D7175" s="4">
        <v>41376</v>
      </c>
      <c r="E7175" s="3">
        <v>9.2977991381</v>
      </c>
      <c r="F7175" s="5" t="s">
        <v>17609</v>
      </c>
      <c r="G7175" s="5">
        <v>2862</v>
      </c>
      <c r="H7175" s="5" t="s">
        <v>93</v>
      </c>
      <c r="I7175" s="3">
        <v>1.03425985778927</v>
      </c>
      <c r="J7175" s="3">
        <v>88.5</v>
      </c>
      <c r="K7175" s="3">
        <v>1.82410423452769</v>
      </c>
      <c r="L7175" s="3">
        <v>46.9276511397423</v>
      </c>
      <c r="M7175" s="3">
        <v>-3.99262899262899</v>
      </c>
      <c r="N7175" s="3">
        <v>96.3572854291417</v>
      </c>
      <c r="O7175" s="3">
        <v>20.0460829493088</v>
      </c>
      <c r="P7175" s="3">
        <v>23.0382293762575</v>
      </c>
      <c r="Q7175" s="3">
        <v>26.7639902676399</v>
      </c>
      <c r="R7175" s="3">
        <v>24.4582043343653</v>
      </c>
      <c r="S7175" s="3">
        <v>63.0672926447574</v>
      </c>
      <c r="T7175" s="3">
        <v>29.3806246691371</v>
      </c>
      <c r="U7175" s="3">
        <v>116.182572614108</v>
      </c>
      <c r="V7175" s="3">
        <v>35.1605758582503</v>
      </c>
      <c r="W7175" s="3">
        <v>101.028938906752</v>
      </c>
      <c r="X7175" s="3">
        <v>30.3370786516854</v>
      </c>
      <c r="Y7175" s="3">
        <v>110.08064516129</v>
      </c>
      <c r="Z7175" s="3">
        <v>37.9220779220779</v>
      </c>
      <c r="AA7175" s="3">
        <v>0.220755084915089</v>
      </c>
      <c r="AB7175" s="3">
        <v>0.196073537287523</v>
      </c>
      <c r="AC7175" s="3">
        <v>-25.9943181818182</v>
      </c>
      <c r="AD7175" s="3">
        <v>1.00615269934008</v>
      </c>
      <c r="AE7175" s="5">
        <v>3</v>
      </c>
      <c r="AF7175" s="3">
        <v>1.90798014469191</v>
      </c>
      <c r="AG7175" s="3">
        <v>62.3959797193991</v>
      </c>
      <c r="AH7175" s="3">
        <v>51.1764684516026</v>
      </c>
      <c r="AI7175" s="3">
        <v>20.1165258256977</v>
      </c>
      <c r="AJ7175" s="3">
        <v>16.9923661907625</v>
      </c>
      <c r="AK7175" s="3">
        <v>20.2744129091242</v>
      </c>
      <c r="AL7175" s="3"/>
      <c r="AM7175" s="3"/>
      <c r="AN7175" s="5" t="s">
        <v>46</v>
      </c>
      <c r="AO7175" s="1"/>
      <c r="AP7175" s="1"/>
      <c r="AQ7175" s="1"/>
    </row>
    <row r="7176" spans="1:43">
      <c r="A7176" s="1" t="s">
        <v>17610</v>
      </c>
      <c r="B7176" s="1" t="s">
        <v>17611</v>
      </c>
      <c r="C7176" s="3">
        <v>6.75616438356164</v>
      </c>
      <c r="D7176" s="4">
        <v>41771</v>
      </c>
      <c r="E7176" s="3">
        <v>10.257056963</v>
      </c>
      <c r="F7176" s="5" t="s">
        <v>17612</v>
      </c>
      <c r="G7176" s="5">
        <v>461</v>
      </c>
      <c r="H7176" s="5" t="s">
        <v>93</v>
      </c>
      <c r="I7176" s="3">
        <v>5.11448111804936</v>
      </c>
      <c r="J7176" s="3">
        <v>52.1</v>
      </c>
      <c r="K7176" s="3">
        <v>1.05774728416237</v>
      </c>
      <c r="L7176" s="3">
        <v>67.0961347869177</v>
      </c>
      <c r="M7176" s="3">
        <v>1.34747706422018</v>
      </c>
      <c r="N7176" s="3">
        <v>67.3652694610778</v>
      </c>
      <c r="O7176" s="3">
        <v>11.8670886075949</v>
      </c>
      <c r="P7176" s="3">
        <v>46.0261569416499</v>
      </c>
      <c r="Q7176" s="3">
        <v>20.0339558573854</v>
      </c>
      <c r="R7176" s="3">
        <v>36.8937048503612</v>
      </c>
      <c r="S7176" s="3">
        <v>80.5413687436159</v>
      </c>
      <c r="T7176" s="3">
        <v>14.5050291159344</v>
      </c>
      <c r="U7176" s="3">
        <v>136.771600803751</v>
      </c>
      <c r="V7176" s="3">
        <v>25.4706533776301</v>
      </c>
      <c r="W7176" s="3">
        <v>127.917472598324</v>
      </c>
      <c r="X7176" s="3">
        <v>18.789013732834</v>
      </c>
      <c r="Y7176" s="3">
        <v>199.322607959356</v>
      </c>
      <c r="Z7176" s="3">
        <v>10.7792207792208</v>
      </c>
      <c r="AA7176" s="3">
        <v>0.328579116624292</v>
      </c>
      <c r="AB7176" s="3">
        <v>0.350156245912868</v>
      </c>
      <c r="AC7176" s="3">
        <v>-17.2824791418355</v>
      </c>
      <c r="AD7176" s="3">
        <v>1.82468822628714</v>
      </c>
      <c r="AE7176" s="5">
        <v>2</v>
      </c>
      <c r="AF7176" s="3">
        <v>2.23819267116918</v>
      </c>
      <c r="AG7176" s="3">
        <v>77.5792393838775</v>
      </c>
      <c r="AH7176" s="3">
        <v>55.3436873593946</v>
      </c>
      <c r="AI7176" s="3">
        <v>29.824248771985</v>
      </c>
      <c r="AJ7176" s="3">
        <v>25.5449130504747</v>
      </c>
      <c r="AK7176" s="3">
        <v>22.1826653833324</v>
      </c>
      <c r="AL7176" s="3"/>
      <c r="AM7176" s="3"/>
      <c r="AN7176" s="5" t="s">
        <v>46</v>
      </c>
      <c r="AO7176" s="1"/>
      <c r="AP7176" s="1"/>
      <c r="AQ7176" s="1"/>
    </row>
    <row r="7177" spans="1:43">
      <c r="A7177" s="1" t="s">
        <v>17613</v>
      </c>
      <c r="B7177" s="1" t="s">
        <v>17614</v>
      </c>
      <c r="C7177" s="3">
        <v>6.16986301369863</v>
      </c>
      <c r="D7177" s="4">
        <v>41985</v>
      </c>
      <c r="E7177" s="3">
        <v>24.6225693696</v>
      </c>
      <c r="F7177" s="5" t="s">
        <v>8133</v>
      </c>
      <c r="G7177" s="5">
        <v>1336</v>
      </c>
      <c r="H7177" s="5" t="s">
        <v>55</v>
      </c>
      <c r="I7177" s="3">
        <v>12.4075319435104</v>
      </c>
      <c r="J7177" s="3">
        <v>35.1482153660012</v>
      </c>
      <c r="K7177" s="3">
        <v>4.20822942643391</v>
      </c>
      <c r="L7177" s="3">
        <v>16.6101694915254</v>
      </c>
      <c r="M7177" s="3">
        <v>6.22815379726724</v>
      </c>
      <c r="N7177" s="3">
        <v>40.1555954518253</v>
      </c>
      <c r="O7177" s="3">
        <v>22.1856725146199</v>
      </c>
      <c r="P7177" s="3">
        <v>33.1788079470199</v>
      </c>
      <c r="Q7177" s="3">
        <v>26.3894139886578</v>
      </c>
      <c r="R7177" s="3">
        <v>41.9969512195122</v>
      </c>
      <c r="S7177" s="3">
        <v>103.22188449848</v>
      </c>
      <c r="T7177" s="3">
        <v>8.0078125</v>
      </c>
      <c r="U7177" s="3">
        <v>230.009871668312</v>
      </c>
      <c r="V7177" s="3">
        <v>6.91056910569106</v>
      </c>
      <c r="W7177" s="3">
        <v>201.442741208296</v>
      </c>
      <c r="X7177" s="3">
        <v>5.00834724540902</v>
      </c>
      <c r="Y7177" s="3">
        <v>182.825719120135</v>
      </c>
      <c r="Z7177" s="3">
        <v>29.3139293139293</v>
      </c>
      <c r="AA7177" s="3">
        <v>0.428477545843697</v>
      </c>
      <c r="AB7177" s="3">
        <v>0.393981477988131</v>
      </c>
      <c r="AC7177" s="3">
        <v>-26.2989608313349</v>
      </c>
      <c r="AD7177" s="3">
        <v>1.68671883223646</v>
      </c>
      <c r="AE7177" s="5">
        <v>2</v>
      </c>
      <c r="AF7177" s="3">
        <v>3.14233913466551</v>
      </c>
      <c r="AG7177" s="3">
        <v>92.5534796788459</v>
      </c>
      <c r="AH7177" s="3">
        <v>86.6020248091541</v>
      </c>
      <c r="AI7177" s="3">
        <v>43.566305397302</v>
      </c>
      <c r="AJ7177" s="3">
        <v>32.6955879267551</v>
      </c>
      <c r="AK7177" s="3">
        <v>26.1643647750489</v>
      </c>
      <c r="AL7177" s="3"/>
      <c r="AM7177" s="3"/>
      <c r="AN7177" s="5" t="s">
        <v>46</v>
      </c>
      <c r="AO7177" s="1"/>
      <c r="AP7177" s="1"/>
      <c r="AQ7177" s="1"/>
    </row>
    <row r="7178" spans="1:43">
      <c r="A7178" s="1" t="s">
        <v>17615</v>
      </c>
      <c r="B7178" s="1" t="s">
        <v>17616</v>
      </c>
      <c r="C7178" s="3">
        <v>6.70684931506849</v>
      </c>
      <c r="D7178" s="4">
        <v>41789</v>
      </c>
      <c r="E7178" s="3">
        <v>7.7131137169</v>
      </c>
      <c r="F7178" s="5" t="s">
        <v>17617</v>
      </c>
      <c r="G7178" s="5">
        <v>244</v>
      </c>
      <c r="H7178" s="5" t="s">
        <v>93</v>
      </c>
      <c r="I7178" s="3">
        <v>2.83121597096191</v>
      </c>
      <c r="J7178" s="3">
        <v>71.55</v>
      </c>
      <c r="K7178" s="3">
        <v>1.61406025824966</v>
      </c>
      <c r="L7178" s="3">
        <v>50.6442021803766</v>
      </c>
      <c r="M7178" s="3">
        <v>-3.34356874786761</v>
      </c>
      <c r="N7178" s="3">
        <v>95.5588822355289</v>
      </c>
      <c r="O7178" s="3">
        <v>2.49638205499279</v>
      </c>
      <c r="P7178" s="3">
        <v>88.2293762575453</v>
      </c>
      <c r="Q7178" s="3">
        <v>20.0932598558711</v>
      </c>
      <c r="R7178" s="3">
        <v>36.687306501548</v>
      </c>
      <c r="S7178" s="3">
        <v>59.785673998872</v>
      </c>
      <c r="T7178" s="3">
        <v>32.0275277924828</v>
      </c>
      <c r="U7178" s="3">
        <v>132.022932022932</v>
      </c>
      <c r="V7178" s="3">
        <v>27.4640088593577</v>
      </c>
      <c r="W7178" s="3">
        <v>114.296520423601</v>
      </c>
      <c r="X7178" s="3">
        <v>23.5330836454432</v>
      </c>
      <c r="Y7178" s="3">
        <v>103.959683225342</v>
      </c>
      <c r="Z7178" s="3">
        <v>40.6493506493507</v>
      </c>
      <c r="AA7178" s="3">
        <v>0.204085049738099</v>
      </c>
      <c r="AB7178" s="3">
        <v>0.22603468253808</v>
      </c>
      <c r="AC7178" s="3">
        <v>-25.7477243172952</v>
      </c>
      <c r="AD7178" s="3">
        <v>1.12109566218477</v>
      </c>
      <c r="AE7178" s="5">
        <v>3</v>
      </c>
      <c r="AF7178" s="3">
        <v>2.07471925061423</v>
      </c>
      <c r="AG7178" s="3">
        <v>60.1112127774532</v>
      </c>
      <c r="AH7178" s="3">
        <v>55.2780167493166</v>
      </c>
      <c r="AI7178" s="3">
        <v>24.8293855453582</v>
      </c>
      <c r="AJ7178" s="3">
        <v>20.4433025495249</v>
      </c>
      <c r="AK7178" s="3">
        <v>19.8322973300774</v>
      </c>
      <c r="AL7178" s="3"/>
      <c r="AM7178" s="3"/>
      <c r="AN7178" s="5" t="s">
        <v>46</v>
      </c>
      <c r="AO7178" s="1"/>
      <c r="AP7178" s="1"/>
      <c r="AQ7178" s="1"/>
    </row>
    <row r="7179" spans="1:43">
      <c r="A7179" s="1" t="s">
        <v>17618</v>
      </c>
      <c r="B7179" s="1" t="s">
        <v>17619</v>
      </c>
      <c r="C7179" s="3">
        <v>4.54520547945206</v>
      </c>
      <c r="D7179" s="4">
        <v>42578</v>
      </c>
      <c r="E7179" s="3">
        <v>2.346146194</v>
      </c>
      <c r="F7179" s="5" t="s">
        <v>6219</v>
      </c>
      <c r="G7179" s="5">
        <v>1660</v>
      </c>
      <c r="H7179" s="5" t="s">
        <v>93</v>
      </c>
      <c r="I7179" s="3">
        <v>3.91459074733096</v>
      </c>
      <c r="J7179" s="3">
        <v>59.7</v>
      </c>
      <c r="K7179" s="3">
        <v>2.31254379817799</v>
      </c>
      <c r="L7179" s="3">
        <v>38.8503468780971</v>
      </c>
      <c r="M7179" s="3">
        <v>1.81311018131102</v>
      </c>
      <c r="N7179" s="3">
        <v>56.6367265469062</v>
      </c>
      <c r="O7179" s="3">
        <v>4.13694721825963</v>
      </c>
      <c r="P7179" s="3">
        <v>80.0804828973843</v>
      </c>
      <c r="Q7179" s="3">
        <v>5.56760665220535</v>
      </c>
      <c r="R7179" s="3">
        <v>83.1269349845201</v>
      </c>
      <c r="S7179" s="3">
        <v>40.3846153846154</v>
      </c>
      <c r="T7179" s="3">
        <v>51.9322392800423</v>
      </c>
      <c r="U7179" s="3">
        <v>140.131578947368</v>
      </c>
      <c r="V7179" s="3">
        <v>24.2524916943522</v>
      </c>
      <c r="W7179" s="3">
        <v>93.3774834437086</v>
      </c>
      <c r="X7179" s="3">
        <v>33.9575530586767</v>
      </c>
      <c r="Y7179" s="3"/>
      <c r="Z7179" s="3"/>
      <c r="AA7179" s="3">
        <v>0.139098992992637</v>
      </c>
      <c r="AB7179" s="3">
        <v>0.176110716737345</v>
      </c>
      <c r="AC7179" s="3">
        <v>-37.0660694288914</v>
      </c>
      <c r="AD7179" s="3">
        <v>0.661950545518466</v>
      </c>
      <c r="AE7179" s="5">
        <v>8</v>
      </c>
      <c r="AF7179" s="3">
        <v>1.89733895406354</v>
      </c>
      <c r="AG7179" s="3">
        <v>56.324081415741</v>
      </c>
      <c r="AH7179" s="3">
        <v>58.2753254937792</v>
      </c>
      <c r="AI7179" s="3">
        <v>23.5690503368973</v>
      </c>
      <c r="AJ7179" s="3">
        <v>14.1791779200654</v>
      </c>
      <c r="AK7179" s="3"/>
      <c r="AL7179" s="3"/>
      <c r="AM7179" s="3"/>
      <c r="AN7179" s="5" t="s">
        <v>46</v>
      </c>
      <c r="AO7179" s="1"/>
      <c r="AP7179" s="1"/>
      <c r="AQ7179" s="1"/>
    </row>
    <row r="7180" spans="1:43">
      <c r="A7180" s="1" t="s">
        <v>17620</v>
      </c>
      <c r="B7180" s="1" t="s">
        <v>17621</v>
      </c>
      <c r="C7180" s="3">
        <v>4.62465753424657</v>
      </c>
      <c r="D7180" s="4">
        <v>42549</v>
      </c>
      <c r="E7180" s="3">
        <v>13.5159828895</v>
      </c>
      <c r="F7180" s="5" t="s">
        <v>6305</v>
      </c>
      <c r="G7180" s="5">
        <v>1056</v>
      </c>
      <c r="H7180" s="5" t="s">
        <v>45</v>
      </c>
      <c r="I7180" s="3">
        <v>2.46487354476114</v>
      </c>
      <c r="J7180" s="3">
        <v>22.1337579617834</v>
      </c>
      <c r="K7180" s="3">
        <v>0.925266903914595</v>
      </c>
      <c r="L7180" s="3">
        <v>21.4285714285714</v>
      </c>
      <c r="M7180" s="3">
        <v>1.35811293781271</v>
      </c>
      <c r="N7180" s="3">
        <v>13.8095238095238</v>
      </c>
      <c r="O7180" s="3">
        <v>5.31440831820433</v>
      </c>
      <c r="P7180" s="3">
        <v>14.5695364238411</v>
      </c>
      <c r="Q7180" s="3">
        <v>6.12889812889813</v>
      </c>
      <c r="R7180" s="3">
        <v>15.7534246575342</v>
      </c>
      <c r="S7180" s="3">
        <v>17.2116091109478</v>
      </c>
      <c r="T7180" s="3">
        <v>12.6177024482109</v>
      </c>
      <c r="U7180" s="3">
        <v>29.7061962250998</v>
      </c>
      <c r="V7180" s="3">
        <v>21.8683651804671</v>
      </c>
      <c r="W7180" s="3">
        <v>33.4213661920881</v>
      </c>
      <c r="X7180" s="3">
        <v>16.824644549763</v>
      </c>
      <c r="Y7180" s="3"/>
      <c r="Z7180" s="3"/>
      <c r="AA7180" s="3">
        <v>0.31702273217469</v>
      </c>
      <c r="AB7180" s="3">
        <v>0.54536593362766</v>
      </c>
      <c r="AC7180" s="3">
        <v>-3.07079646017698</v>
      </c>
      <c r="AD7180" s="3">
        <v>3.27900934470313</v>
      </c>
      <c r="AE7180" s="5">
        <v>1</v>
      </c>
      <c r="AF7180" s="3">
        <v>0.756346664560765</v>
      </c>
      <c r="AG7180" s="3">
        <v>15.7463257156896</v>
      </c>
      <c r="AH7180" s="3">
        <v>13.3053951047509</v>
      </c>
      <c r="AI7180" s="3">
        <v>9.51695451672563</v>
      </c>
      <c r="AJ7180" s="3">
        <v>6.93916050812968</v>
      </c>
      <c r="AK7180" s="3"/>
      <c r="AL7180" s="3"/>
      <c r="AM7180" s="3"/>
      <c r="AN7180" s="5" t="s">
        <v>46</v>
      </c>
      <c r="AO7180" s="1"/>
      <c r="AP7180" s="1"/>
      <c r="AQ7180" s="1"/>
    </row>
    <row r="7181" spans="1:43">
      <c r="A7181" s="1" t="s">
        <v>17622</v>
      </c>
      <c r="B7181" s="1" t="s">
        <v>17623</v>
      </c>
      <c r="C7181" s="3">
        <v>4.36986301369863</v>
      </c>
      <c r="D7181" s="4">
        <v>42642</v>
      </c>
      <c r="E7181" s="3">
        <v>0.4882462919</v>
      </c>
      <c r="F7181" s="5" t="s">
        <v>17624</v>
      </c>
      <c r="G7181" s="5">
        <v>427</v>
      </c>
      <c r="H7181" s="5" t="s">
        <v>191</v>
      </c>
      <c r="I7181" s="3">
        <v>9.61331901181524</v>
      </c>
      <c r="J7181" s="3">
        <v>54.249547920434</v>
      </c>
      <c r="K7181" s="3">
        <v>2.87298387096774</v>
      </c>
      <c r="L7181" s="3">
        <v>41.0958904109589</v>
      </c>
      <c r="M7181" s="3">
        <v>4.13265306122449</v>
      </c>
      <c r="N7181" s="3">
        <v>63.0630630630631</v>
      </c>
      <c r="O7181" s="3">
        <v>13.0747922437673</v>
      </c>
      <c r="P7181" s="3">
        <v>71.2380952380952</v>
      </c>
      <c r="Q7181" s="3">
        <v>10.8034744842562</v>
      </c>
      <c r="R7181" s="3">
        <v>79.0356394129979</v>
      </c>
      <c r="S7181" s="3">
        <v>32.0181112548512</v>
      </c>
      <c r="T7181" s="3">
        <v>89.7058823529412</v>
      </c>
      <c r="U7181" s="3">
        <v>102.279484638256</v>
      </c>
      <c r="V7181" s="3">
        <v>76.2463343108504</v>
      </c>
      <c r="W7181" s="3">
        <v>83.8738738738738</v>
      </c>
      <c r="X7181" s="3">
        <v>74.5583038869258</v>
      </c>
      <c r="Y7181" s="3"/>
      <c r="Z7181" s="3"/>
      <c r="AA7181" s="3">
        <v>0.115695541731721</v>
      </c>
      <c r="AB7181" s="3">
        <v>0.189696297083078</v>
      </c>
      <c r="AC7181" s="3">
        <v>-24.4783306581059</v>
      </c>
      <c r="AD7181" s="3">
        <v>0.917757421641558</v>
      </c>
      <c r="AE7181" s="5">
        <v>3</v>
      </c>
      <c r="AF7181" s="3">
        <v>1.61017407919024</v>
      </c>
      <c r="AG7181" s="3">
        <v>48.2975415934322</v>
      </c>
      <c r="AH7181" s="3">
        <v>44.4121168783445</v>
      </c>
      <c r="AI7181" s="3">
        <v>20.4621555553207</v>
      </c>
      <c r="AJ7181" s="3">
        <v>20.5266362006336</v>
      </c>
      <c r="AK7181" s="3"/>
      <c r="AL7181" s="3"/>
      <c r="AM7181" s="3"/>
      <c r="AN7181" s="5" t="s">
        <v>46</v>
      </c>
      <c r="AO7181" s="1"/>
      <c r="AP7181" s="1"/>
      <c r="AQ7181" s="1"/>
    </row>
    <row r="7182" spans="1:43">
      <c r="A7182" s="1" t="s">
        <v>17625</v>
      </c>
      <c r="B7182" s="1" t="s">
        <v>17626</v>
      </c>
      <c r="C7182" s="3">
        <v>1.05205479452055</v>
      </c>
      <c r="D7182" s="4">
        <v>43853</v>
      </c>
      <c r="E7182" s="3">
        <v>7.377098016</v>
      </c>
      <c r="F7182" s="5" t="s">
        <v>4426</v>
      </c>
      <c r="G7182" s="5">
        <v>385</v>
      </c>
      <c r="H7182" s="5" t="s">
        <v>226</v>
      </c>
      <c r="I7182" s="3">
        <v>4.04063905692569</v>
      </c>
      <c r="J7182" s="3">
        <v>14.5092460881935</v>
      </c>
      <c r="K7182" s="3">
        <v>1.31410014349368</v>
      </c>
      <c r="L7182" s="3">
        <v>14.6825396825397</v>
      </c>
      <c r="M7182" s="3">
        <v>2.4906409962564</v>
      </c>
      <c r="N7182" s="3">
        <v>10.7193229901269</v>
      </c>
      <c r="O7182" s="3">
        <v>7.03742120801084</v>
      </c>
      <c r="P7182" s="3">
        <v>16.6666666666667</v>
      </c>
      <c r="Q7182" s="3">
        <v>9.09164836952101</v>
      </c>
      <c r="R7182" s="3">
        <v>24.6350364963504</v>
      </c>
      <c r="S7182" s="3">
        <v>17.3665791776028</v>
      </c>
      <c r="T7182" s="3">
        <v>40.4255319148936</v>
      </c>
      <c r="U7182" s="3"/>
      <c r="V7182" s="3"/>
      <c r="W7182" s="3"/>
      <c r="X7182" s="3"/>
      <c r="Y7182" s="3"/>
      <c r="Z7182" s="3"/>
      <c r="AA7182" s="3">
        <v>0.270803102943657</v>
      </c>
      <c r="AB7182" s="3">
        <v>0.43624224353528</v>
      </c>
      <c r="AC7182" s="3">
        <v>-6.05752099770935</v>
      </c>
      <c r="AD7182" s="3"/>
      <c r="AE7182" s="5">
        <v>1</v>
      </c>
      <c r="AF7182" s="3">
        <v>1.15464255295252</v>
      </c>
      <c r="AG7182" s="3"/>
      <c r="AH7182" s="3"/>
      <c r="AI7182" s="3"/>
      <c r="AJ7182" s="3"/>
      <c r="AK7182" s="3"/>
      <c r="AL7182" s="3"/>
      <c r="AM7182" s="3">
        <v>100</v>
      </c>
      <c r="AN7182" s="5" t="s">
        <v>56</v>
      </c>
      <c r="AO7182" s="1"/>
      <c r="AP7182" s="1"/>
      <c r="AQ7182" s="1"/>
    </row>
    <row r="7183" spans="1:43">
      <c r="A7183" s="1" t="s">
        <v>17627</v>
      </c>
      <c r="B7183" s="1" t="s">
        <v>17628</v>
      </c>
      <c r="C7183" s="3">
        <v>4.92876712328767</v>
      </c>
      <c r="D7183" s="4">
        <v>42438</v>
      </c>
      <c r="E7183" s="3">
        <v>0.2060506609</v>
      </c>
      <c r="F7183" s="5" t="s">
        <v>4192</v>
      </c>
      <c r="G7183" s="5">
        <v>346</v>
      </c>
      <c r="H7183" s="5" t="s">
        <v>50</v>
      </c>
      <c r="I7183" s="3">
        <v>0.0669600153051254</v>
      </c>
      <c r="J7183" s="3">
        <v>60.1161232693167</v>
      </c>
      <c r="K7183" s="3">
        <v>0.0382518886869839</v>
      </c>
      <c r="L7183" s="3">
        <v>22.6206285967242</v>
      </c>
      <c r="M7183" s="3">
        <v>-0.0286697247706413</v>
      </c>
      <c r="N7183" s="3">
        <v>41.5405164737311</v>
      </c>
      <c r="O7183" s="3">
        <v>0.422386483632511</v>
      </c>
      <c r="P7183" s="3">
        <v>72.4531749657378</v>
      </c>
      <c r="Q7183" s="3">
        <v>0.596211174151342</v>
      </c>
      <c r="R7183" s="3">
        <v>83.5828102366007</v>
      </c>
      <c r="S7183" s="3">
        <v>0.904061541396116</v>
      </c>
      <c r="T7183" s="3">
        <v>83.1073446327684</v>
      </c>
      <c r="U7183" s="3">
        <v>5.20336592413251</v>
      </c>
      <c r="V7183" s="3">
        <v>75.8513931888545</v>
      </c>
      <c r="W7183" s="3">
        <v>14.1696819635188</v>
      </c>
      <c r="X7183" s="3">
        <v>42.8263214670982</v>
      </c>
      <c r="Y7183" s="3"/>
      <c r="Z7183" s="3"/>
      <c r="AA7183" s="3">
        <v>-0.0782129110995362</v>
      </c>
      <c r="AB7183" s="3">
        <v>0.578864341351961</v>
      </c>
      <c r="AC7183" s="3">
        <v>-1.4828897338403</v>
      </c>
      <c r="AD7183" s="3">
        <v>3.03986190906102</v>
      </c>
      <c r="AE7183" s="5">
        <v>3</v>
      </c>
      <c r="AF7183" s="3">
        <v>0.375168053818575</v>
      </c>
      <c r="AG7183" s="3">
        <v>1.61135158580998</v>
      </c>
      <c r="AH7183" s="3">
        <v>2.80331078294378</v>
      </c>
      <c r="AI7183" s="3">
        <v>4.54296306143542</v>
      </c>
      <c r="AJ7183" s="3">
        <v>3.96704203343405</v>
      </c>
      <c r="AK7183" s="3"/>
      <c r="AL7183" s="3"/>
      <c r="AM7183" s="3"/>
      <c r="AN7183" s="5" t="s">
        <v>51</v>
      </c>
      <c r="AO7183" s="1"/>
      <c r="AP7183" s="1"/>
      <c r="AQ7183" s="1"/>
    </row>
    <row r="7184" spans="1:43">
      <c r="A7184" s="1" t="s">
        <v>17629</v>
      </c>
      <c r="B7184" s="1" t="s">
        <v>17630</v>
      </c>
      <c r="C7184" s="3">
        <v>4.56164383561644</v>
      </c>
      <c r="D7184" s="4">
        <v>42572</v>
      </c>
      <c r="E7184" s="3">
        <v>10.308326525</v>
      </c>
      <c r="F7184" s="5" t="s">
        <v>17631</v>
      </c>
      <c r="G7184" s="5">
        <v>346</v>
      </c>
      <c r="H7184" s="5" t="s">
        <v>50</v>
      </c>
      <c r="I7184" s="3">
        <v>0.0947214328769728</v>
      </c>
      <c r="J7184" s="3">
        <v>55.3818669048682</v>
      </c>
      <c r="K7184" s="3">
        <v>0.0258153343085978</v>
      </c>
      <c r="L7184" s="3">
        <v>30.4116865869854</v>
      </c>
      <c r="M7184" s="3">
        <v>-0.120295583433548</v>
      </c>
      <c r="N7184" s="3">
        <v>59.7506678539626</v>
      </c>
      <c r="O7184" s="3">
        <v>0.999218003301774</v>
      </c>
      <c r="P7184" s="3">
        <v>8.72544540886249</v>
      </c>
      <c r="Q7184" s="3">
        <v>1.27660982545381</v>
      </c>
      <c r="R7184" s="3">
        <v>29.5992274263641</v>
      </c>
      <c r="S7184" s="3">
        <v>2.17747879197265</v>
      </c>
      <c r="T7184" s="3">
        <v>35.9887005649718</v>
      </c>
      <c r="U7184" s="3">
        <v>6.97007811353016</v>
      </c>
      <c r="V7184" s="3">
        <v>30.9597523219814</v>
      </c>
      <c r="W7184" s="3">
        <v>15.5769860683733</v>
      </c>
      <c r="X7184" s="3">
        <v>24.7033441208198</v>
      </c>
      <c r="Y7184" s="3"/>
      <c r="Z7184" s="3"/>
      <c r="AA7184" s="3">
        <v>0.0663266260188606</v>
      </c>
      <c r="AB7184" s="3">
        <v>0.490567476747087</v>
      </c>
      <c r="AC7184" s="3">
        <v>-1.92323913960354</v>
      </c>
      <c r="AD7184" s="3">
        <v>2.56580097992449</v>
      </c>
      <c r="AE7184" s="5">
        <v>4</v>
      </c>
      <c r="AF7184" s="3">
        <v>0.408288485850029</v>
      </c>
      <c r="AG7184" s="3">
        <v>2.8326881216947</v>
      </c>
      <c r="AH7184" s="3">
        <v>3.67438076848423</v>
      </c>
      <c r="AI7184" s="3">
        <v>5.07795820569592</v>
      </c>
      <c r="AJ7184" s="3">
        <v>4.42942294846078</v>
      </c>
      <c r="AK7184" s="3"/>
      <c r="AL7184" s="3"/>
      <c r="AM7184" s="3"/>
      <c r="AN7184" s="5" t="s">
        <v>46</v>
      </c>
      <c r="AO7184" s="1"/>
      <c r="AP7184" s="1"/>
      <c r="AQ7184" s="1"/>
    </row>
    <row r="7185" spans="1:43">
      <c r="A7185" s="1" t="s">
        <v>17632</v>
      </c>
      <c r="B7185" s="1" t="s">
        <v>17633</v>
      </c>
      <c r="C7185" s="3">
        <v>5.22191780821918</v>
      </c>
      <c r="D7185" s="4">
        <v>42331</v>
      </c>
      <c r="E7185" s="3">
        <v>2.110421566</v>
      </c>
      <c r="F7185" s="5" t="s">
        <v>3424</v>
      </c>
      <c r="G7185" s="5">
        <v>489</v>
      </c>
      <c r="H7185" s="5" t="s">
        <v>50</v>
      </c>
      <c r="I7185" s="3">
        <v>0.528151469855489</v>
      </c>
      <c r="J7185" s="3">
        <v>4.01965163019205</v>
      </c>
      <c r="K7185" s="3">
        <v>0.109159472065085</v>
      </c>
      <c r="L7185" s="3">
        <v>2.21336874723329</v>
      </c>
      <c r="M7185" s="3">
        <v>0.398089171974519</v>
      </c>
      <c r="N7185" s="3">
        <v>2.13713268032057</v>
      </c>
      <c r="O7185" s="3">
        <v>-1.24326970141949</v>
      </c>
      <c r="P7185" s="3">
        <v>96.5280950205573</v>
      </c>
      <c r="Q7185" s="3">
        <v>-0.227475027198109</v>
      </c>
      <c r="R7185" s="3">
        <v>93.9159826170932</v>
      </c>
      <c r="S7185" s="3">
        <v>1.54253263310237</v>
      </c>
      <c r="T7185" s="3">
        <v>66.7231638418079</v>
      </c>
      <c r="U7185" s="3">
        <v>5.91637303050934</v>
      </c>
      <c r="V7185" s="3">
        <v>58.1269349845201</v>
      </c>
      <c r="W7185" s="3">
        <v>14.5221924475019</v>
      </c>
      <c r="X7185" s="3">
        <v>37.6483279395901</v>
      </c>
      <c r="Y7185" s="3">
        <v>21.8189852735655</v>
      </c>
      <c r="Z7185" s="3">
        <v>21.8954248366013</v>
      </c>
      <c r="AA7185" s="3">
        <v>0.00464831604341693</v>
      </c>
      <c r="AB7185" s="3">
        <v>0.434618495854236</v>
      </c>
      <c r="AC7185" s="3">
        <v>-2.16348507097406</v>
      </c>
      <c r="AD7185" s="3">
        <v>2.13314759237233</v>
      </c>
      <c r="AE7185" s="5">
        <v>2</v>
      </c>
      <c r="AF7185" s="3">
        <v>0.375276847306845</v>
      </c>
      <c r="AG7185" s="3">
        <v>2.39106371219486</v>
      </c>
      <c r="AH7185" s="3">
        <v>3.07650498870604</v>
      </c>
      <c r="AI7185" s="3">
        <v>4.62386652324458</v>
      </c>
      <c r="AJ7185" s="3">
        <v>4.06716581454487</v>
      </c>
      <c r="AK7185" s="3"/>
      <c r="AL7185" s="3"/>
      <c r="AM7185" s="3"/>
      <c r="AN7185" s="5" t="s">
        <v>51</v>
      </c>
      <c r="AO7185" s="1"/>
      <c r="AP7185" s="1"/>
      <c r="AQ7185" s="1"/>
    </row>
    <row r="7186" spans="1:43">
      <c r="A7186" s="1" t="s">
        <v>17634</v>
      </c>
      <c r="B7186" s="1" t="s">
        <v>17635</v>
      </c>
      <c r="C7186" s="3">
        <v>5.24109589041096</v>
      </c>
      <c r="D7186" s="4">
        <v>42324</v>
      </c>
      <c r="E7186" s="3">
        <v>1.1316440693</v>
      </c>
      <c r="F7186" s="5" t="s">
        <v>3424</v>
      </c>
      <c r="G7186" s="5">
        <v>489</v>
      </c>
      <c r="H7186" s="5" t="s">
        <v>45</v>
      </c>
      <c r="I7186" s="3">
        <v>0.367355043685446</v>
      </c>
      <c r="J7186" s="3">
        <v>62.8980891719745</v>
      </c>
      <c r="K7186" s="3">
        <v>0.387288977159882</v>
      </c>
      <c r="L7186" s="3">
        <v>55.1242236024845</v>
      </c>
      <c r="M7186" s="3">
        <v>0.257859763959133</v>
      </c>
      <c r="N7186" s="3">
        <v>41.5873015873016</v>
      </c>
      <c r="O7186" s="3">
        <v>-0.521550875811856</v>
      </c>
      <c r="P7186" s="3">
        <v>85.2649006622516</v>
      </c>
      <c r="Q7186" s="3">
        <v>0.0494853523357032</v>
      </c>
      <c r="R7186" s="3">
        <v>78.4246575342466</v>
      </c>
      <c r="S7186" s="3">
        <v>1.39418254764292</v>
      </c>
      <c r="T7186" s="3">
        <v>87.758945386064</v>
      </c>
      <c r="U7186" s="3">
        <v>6.28745662916623</v>
      </c>
      <c r="V7186" s="3">
        <v>91.932059447983</v>
      </c>
      <c r="W7186" s="3">
        <v>10.6501751313485</v>
      </c>
      <c r="X7186" s="3">
        <v>88.6255924170616</v>
      </c>
      <c r="Y7186" s="3">
        <v>5.98657999580624</v>
      </c>
      <c r="Z7186" s="3">
        <v>97.4683544303797</v>
      </c>
      <c r="AA7186" s="3">
        <v>-0.0539041833957625</v>
      </c>
      <c r="AB7186" s="3">
        <v>0.0516480535728211</v>
      </c>
      <c r="AC7186" s="3">
        <v>-9.86087133136997</v>
      </c>
      <c r="AD7186" s="3">
        <v>0.347295241718989</v>
      </c>
      <c r="AE7186" s="5">
        <v>4</v>
      </c>
      <c r="AF7186" s="3">
        <v>0.126968394157777</v>
      </c>
      <c r="AG7186" s="3">
        <v>1.41681355562426</v>
      </c>
      <c r="AH7186" s="3">
        <v>5.3418133098766</v>
      </c>
      <c r="AI7186" s="3">
        <v>2.90646074144882</v>
      </c>
      <c r="AJ7186" s="3">
        <v>1.97999407021203</v>
      </c>
      <c r="AK7186" s="3"/>
      <c r="AL7186" s="3"/>
      <c r="AM7186" s="3"/>
      <c r="AN7186" s="5" t="s">
        <v>46</v>
      </c>
      <c r="AO7186" s="1"/>
      <c r="AP7186" s="1"/>
      <c r="AQ7186" s="1"/>
    </row>
    <row r="7187" spans="1:43">
      <c r="A7187" s="1" t="s">
        <v>17636</v>
      </c>
      <c r="B7187" s="1" t="s">
        <v>17637</v>
      </c>
      <c r="C7187" s="3">
        <v>4.25479452054795</v>
      </c>
      <c r="D7187" s="4">
        <v>42684</v>
      </c>
      <c r="E7187" s="3">
        <v>7.3647365011</v>
      </c>
      <c r="F7187" s="5" t="s">
        <v>17638</v>
      </c>
      <c r="G7187" s="5">
        <v>657</v>
      </c>
      <c r="H7187" s="5" t="s">
        <v>93</v>
      </c>
      <c r="I7187" s="3">
        <v>4.43636363636364</v>
      </c>
      <c r="J7187" s="3">
        <v>55.9</v>
      </c>
      <c r="K7187" s="3">
        <v>1.55586987270155</v>
      </c>
      <c r="L7187" s="3">
        <v>52.2794846382557</v>
      </c>
      <c r="M7187" s="3">
        <v>2.57142857142858</v>
      </c>
      <c r="N7187" s="3">
        <v>47.1556886227545</v>
      </c>
      <c r="O7187" s="3">
        <v>8.37735849056604</v>
      </c>
      <c r="P7187" s="3">
        <v>55.4828973843058</v>
      </c>
      <c r="Q7187" s="3">
        <v>13.5177865612648</v>
      </c>
      <c r="R7187" s="3">
        <v>49.8968008255934</v>
      </c>
      <c r="S7187" s="3">
        <v>27.9857397504456</v>
      </c>
      <c r="T7187" s="3">
        <v>64.7961884595024</v>
      </c>
      <c r="U7187" s="3">
        <v>39.6887159533074</v>
      </c>
      <c r="V7187" s="3">
        <v>73.3665559246955</v>
      </c>
      <c r="W7187" s="3">
        <v>43.7437437437437</v>
      </c>
      <c r="X7187" s="3">
        <v>65.3558052434457</v>
      </c>
      <c r="Y7187" s="3"/>
      <c r="Z7187" s="3"/>
      <c r="AA7187" s="3">
        <v>0.452207611149962</v>
      </c>
      <c r="AB7187" s="3">
        <v>0.278777849508178</v>
      </c>
      <c r="AC7187" s="3">
        <v>-14.2161635832522</v>
      </c>
      <c r="AD7187" s="3">
        <v>0.902663663038706</v>
      </c>
      <c r="AE7187" s="5">
        <v>4</v>
      </c>
      <c r="AF7187" s="3">
        <v>0.902770272122031</v>
      </c>
      <c r="AG7187" s="3">
        <v>25.8253597154693</v>
      </c>
      <c r="AH7187" s="3">
        <v>17.3111969597789</v>
      </c>
      <c r="AI7187" s="3">
        <v>12.2137857804258</v>
      </c>
      <c r="AJ7187" s="3">
        <v>11.2592751379371</v>
      </c>
      <c r="AK7187" s="3"/>
      <c r="AL7187" s="3"/>
      <c r="AM7187" s="3">
        <v>1</v>
      </c>
      <c r="AN7187" s="5" t="s">
        <v>56</v>
      </c>
      <c r="AO7187" s="1"/>
      <c r="AP7187" s="1"/>
      <c r="AQ7187" s="1"/>
    </row>
    <row r="7188" spans="1:43">
      <c r="A7188" s="1" t="s">
        <v>17639</v>
      </c>
      <c r="B7188" s="1" t="s">
        <v>17640</v>
      </c>
      <c r="C7188" s="3">
        <v>4.89041095890411</v>
      </c>
      <c r="D7188" s="4">
        <v>42452</v>
      </c>
      <c r="E7188" s="3">
        <v>16.2884553175</v>
      </c>
      <c r="F7188" s="5" t="s">
        <v>17641</v>
      </c>
      <c r="G7188" s="5">
        <v>430</v>
      </c>
      <c r="H7188" s="5" t="s">
        <v>93</v>
      </c>
      <c r="I7188" s="3">
        <v>3.6235201779057</v>
      </c>
      <c r="J7188" s="3">
        <v>62.45</v>
      </c>
      <c r="K7188" s="3">
        <v>1.3109093234429</v>
      </c>
      <c r="L7188" s="3">
        <v>58.3250743310208</v>
      </c>
      <c r="M7188" s="3">
        <v>2.16676339717548</v>
      </c>
      <c r="N7188" s="3">
        <v>52.2455089820359</v>
      </c>
      <c r="O7188" s="3">
        <v>5.69046030687125</v>
      </c>
      <c r="P7188" s="3">
        <v>68.158953722334</v>
      </c>
      <c r="Q7188" s="3">
        <v>8.89408206749605</v>
      </c>
      <c r="R7188" s="3">
        <v>64.8090815273478</v>
      </c>
      <c r="S7188" s="3">
        <v>20.7085714285714</v>
      </c>
      <c r="T7188" s="3">
        <v>75.9131815775543</v>
      </c>
      <c r="U7188" s="3">
        <v>50.1848516447057</v>
      </c>
      <c r="V7188" s="3">
        <v>66.1129568106312</v>
      </c>
      <c r="W7188" s="3">
        <v>58.5885885885886</v>
      </c>
      <c r="X7188" s="3">
        <v>51.9350811485643</v>
      </c>
      <c r="Y7188" s="3"/>
      <c r="Z7188" s="3"/>
      <c r="AA7188" s="3">
        <v>0.408614298945527</v>
      </c>
      <c r="AB7188" s="3">
        <v>0.436033720754248</v>
      </c>
      <c r="AC7188" s="3">
        <v>-8.37366892545983</v>
      </c>
      <c r="AD7188" s="3">
        <v>1.98038649664077</v>
      </c>
      <c r="AE7188" s="5">
        <v>2</v>
      </c>
      <c r="AF7188" s="3">
        <v>1.23520250076965</v>
      </c>
      <c r="AG7188" s="3">
        <v>19.0067007492456</v>
      </c>
      <c r="AH7188" s="3">
        <v>23.1183049871053</v>
      </c>
      <c r="AI7188" s="3">
        <v>16.5984950187107</v>
      </c>
      <c r="AJ7188" s="3">
        <v>11.9263610603018</v>
      </c>
      <c r="AK7188" s="3"/>
      <c r="AL7188" s="3"/>
      <c r="AM7188" s="3">
        <v>1</v>
      </c>
      <c r="AN7188" s="5" t="s">
        <v>56</v>
      </c>
      <c r="AO7188" s="1"/>
      <c r="AP7188" s="1"/>
      <c r="AQ7188" s="1"/>
    </row>
    <row r="7189" spans="1:43">
      <c r="A7189" s="1" t="s">
        <v>17642</v>
      </c>
      <c r="B7189" s="1" t="s">
        <v>17643</v>
      </c>
      <c r="C7189" s="3">
        <v>5.36986301369863</v>
      </c>
      <c r="D7189" s="4">
        <v>42277</v>
      </c>
      <c r="E7189" s="3">
        <v>1.222134663</v>
      </c>
      <c r="F7189" s="5" t="s">
        <v>4192</v>
      </c>
      <c r="G7189" s="5">
        <v>1522</v>
      </c>
      <c r="H7189" s="5" t="s">
        <v>50</v>
      </c>
      <c r="I7189" s="3">
        <v>0.14427238626526</v>
      </c>
      <c r="J7189" s="3">
        <v>46.5386333184457</v>
      </c>
      <c r="K7189" s="3">
        <v>0.0768935024990296</v>
      </c>
      <c r="L7189" s="3">
        <v>5.75475874280655</v>
      </c>
      <c r="M7189" s="3">
        <v>0.028821212412323</v>
      </c>
      <c r="N7189" s="3">
        <v>30.9884238646483</v>
      </c>
      <c r="O7189" s="3">
        <v>0.301851404277547</v>
      </c>
      <c r="P7189" s="3">
        <v>78.2092279579717</v>
      </c>
      <c r="Q7189" s="3">
        <v>1.06114579341274</v>
      </c>
      <c r="R7189" s="3">
        <v>57.2187349106712</v>
      </c>
      <c r="S7189" s="3">
        <v>2.80987449985893</v>
      </c>
      <c r="T7189" s="3">
        <v>16.271186440678</v>
      </c>
      <c r="U7189" s="3">
        <v>7.95747205886764</v>
      </c>
      <c r="V7189" s="3">
        <v>17.8792569659443</v>
      </c>
      <c r="W7189" s="3">
        <v>15.2850597600552</v>
      </c>
      <c r="X7189" s="3">
        <v>27.5080906148867</v>
      </c>
      <c r="Y7189" s="3">
        <v>18.1491843811346</v>
      </c>
      <c r="Z7189" s="3">
        <v>50.3267973856209</v>
      </c>
      <c r="AA7189" s="3">
        <v>0.111064164537731</v>
      </c>
      <c r="AB7189" s="3">
        <v>0.523591071624798</v>
      </c>
      <c r="AC7189" s="3">
        <v>-1.50730534492324</v>
      </c>
      <c r="AD7189" s="3">
        <v>3.21526555106305</v>
      </c>
      <c r="AE7189" s="5">
        <v>2</v>
      </c>
      <c r="AF7189" s="3">
        <v>0.400242348988963</v>
      </c>
      <c r="AG7189" s="3">
        <v>3.64683220598843</v>
      </c>
      <c r="AH7189" s="3">
        <v>4.17133443257638</v>
      </c>
      <c r="AI7189" s="3">
        <v>4.92226146409336</v>
      </c>
      <c r="AJ7189" s="3">
        <v>4.0200947212564</v>
      </c>
      <c r="AK7189" s="3"/>
      <c r="AL7189" s="3"/>
      <c r="AM7189" s="3"/>
      <c r="AN7189" s="5" t="s">
        <v>51</v>
      </c>
      <c r="AO7189" s="1"/>
      <c r="AP7189" s="1"/>
      <c r="AQ7189" s="1"/>
    </row>
    <row r="7190" spans="1:43">
      <c r="A7190" s="1" t="s">
        <v>17644</v>
      </c>
      <c r="B7190" s="1" t="s">
        <v>17645</v>
      </c>
      <c r="C7190" s="3">
        <v>5.44657534246575</v>
      </c>
      <c r="D7190" s="4">
        <v>42249</v>
      </c>
      <c r="E7190" s="3">
        <v>0.2525953174</v>
      </c>
      <c r="F7190" s="5" t="s">
        <v>3424</v>
      </c>
      <c r="G7190" s="5">
        <v>478</v>
      </c>
      <c r="H7190" s="5" t="s">
        <v>50</v>
      </c>
      <c r="I7190" s="3">
        <v>0.368512642030937</v>
      </c>
      <c r="J7190" s="3">
        <v>9.69182670835194</v>
      </c>
      <c r="K7190" s="3">
        <v>0.0714431516636103</v>
      </c>
      <c r="L7190" s="3">
        <v>6.06463036741921</v>
      </c>
      <c r="M7190" s="3">
        <v>0.296644844517202</v>
      </c>
      <c r="N7190" s="3">
        <v>3.5173642030276</v>
      </c>
      <c r="O7190" s="3">
        <v>-3.09349673848586</v>
      </c>
      <c r="P7190" s="3">
        <v>98.8122430333486</v>
      </c>
      <c r="Q7190" s="3">
        <v>-2.27452854155697</v>
      </c>
      <c r="R7190" s="3">
        <v>98.4065668759054</v>
      </c>
      <c r="S7190" s="3">
        <v>-0.160161593343834</v>
      </c>
      <c r="T7190" s="3">
        <v>94.5762711864407</v>
      </c>
      <c r="U7190" s="3">
        <v>2.9869295478979</v>
      </c>
      <c r="V7190" s="3">
        <v>94.6594427244582</v>
      </c>
      <c r="W7190" s="3">
        <v>7.88020839754623</v>
      </c>
      <c r="X7190" s="3">
        <v>93.0960086299892</v>
      </c>
      <c r="Y7190" s="3">
        <v>10.3674629990562</v>
      </c>
      <c r="Z7190" s="3">
        <v>96.078431372549</v>
      </c>
      <c r="AA7190" s="3">
        <v>-0.0966245157760595</v>
      </c>
      <c r="AB7190" s="3">
        <v>0.0894401208734261</v>
      </c>
      <c r="AC7190" s="3">
        <v>-3.80708156622942</v>
      </c>
      <c r="AD7190" s="3">
        <v>0.671349354226163</v>
      </c>
      <c r="AE7190" s="5">
        <v>2</v>
      </c>
      <c r="AF7190" s="3">
        <v>0.212849267964502</v>
      </c>
      <c r="AG7190" s="3">
        <v>0.806435698834584</v>
      </c>
      <c r="AH7190" s="3">
        <v>1.83646373678426</v>
      </c>
      <c r="AI7190" s="3">
        <v>2.68895812777823</v>
      </c>
      <c r="AJ7190" s="3">
        <v>2.29186449293985</v>
      </c>
      <c r="AK7190" s="3"/>
      <c r="AL7190" s="3"/>
      <c r="AM7190" s="3"/>
      <c r="AN7190" s="5" t="s">
        <v>51</v>
      </c>
      <c r="AO7190" s="1"/>
      <c r="AP7190" s="1"/>
      <c r="AQ7190" s="1"/>
    </row>
    <row r="7191" spans="1:43">
      <c r="A7191" s="1" t="s">
        <v>17646</v>
      </c>
      <c r="B7191" s="1" t="s">
        <v>17647</v>
      </c>
      <c r="C7191" s="3">
        <v>5.60547945205479</v>
      </c>
      <c r="D7191" s="4">
        <v>42191</v>
      </c>
      <c r="E7191" s="3">
        <v>11.5096384771</v>
      </c>
      <c r="F7191" s="5" t="s">
        <v>7287</v>
      </c>
      <c r="G7191" s="5">
        <v>672</v>
      </c>
      <c r="H7191" s="5" t="s">
        <v>93</v>
      </c>
      <c r="I7191" s="3">
        <v>0.862821134270471</v>
      </c>
      <c r="J7191" s="3">
        <v>89.45</v>
      </c>
      <c r="K7191" s="3">
        <v>0.260190806591493</v>
      </c>
      <c r="L7191" s="3">
        <v>89.593657086224</v>
      </c>
      <c r="M7191" s="3">
        <v>0.154023873700428</v>
      </c>
      <c r="N7191" s="3">
        <v>83.8822355289421</v>
      </c>
      <c r="O7191" s="3">
        <v>0.424710424710421</v>
      </c>
      <c r="P7191" s="3">
        <v>94.5674044265593</v>
      </c>
      <c r="Q7191" s="3">
        <v>-0.800915331807777</v>
      </c>
      <c r="R7191" s="3">
        <v>95.1496388028896</v>
      </c>
      <c r="S7191" s="3">
        <v>9.45817990531299</v>
      </c>
      <c r="T7191" s="3">
        <v>94.6532556908417</v>
      </c>
      <c r="U7191" s="3">
        <v>34.488107549121</v>
      </c>
      <c r="V7191" s="3">
        <v>79.5681063122924</v>
      </c>
      <c r="W7191" s="3">
        <v>32.0304568527919</v>
      </c>
      <c r="X7191" s="3">
        <v>80.2122347066167</v>
      </c>
      <c r="Y7191" s="3">
        <v>16.7676767676768</v>
      </c>
      <c r="Z7191" s="3">
        <v>97.2727272727273</v>
      </c>
      <c r="AA7191" s="3">
        <v>0.107466863779045</v>
      </c>
      <c r="AB7191" s="3">
        <v>0.257111689900153</v>
      </c>
      <c r="AC7191" s="3">
        <v>-7.21130221130221</v>
      </c>
      <c r="AD7191" s="3">
        <v>1.34317542266512</v>
      </c>
      <c r="AE7191" s="5">
        <v>4</v>
      </c>
      <c r="AF7191" s="3">
        <v>0.741874631832902</v>
      </c>
      <c r="AG7191" s="3">
        <v>8.25053017750223</v>
      </c>
      <c r="AH7191" s="3">
        <v>16.1337070728689</v>
      </c>
      <c r="AI7191" s="3">
        <v>5.63108063957274</v>
      </c>
      <c r="AJ7191" s="3">
        <v>2.72752307999158</v>
      </c>
      <c r="AK7191" s="3"/>
      <c r="AL7191" s="3"/>
      <c r="AM7191" s="3"/>
      <c r="AN7191" s="5" t="s">
        <v>46</v>
      </c>
      <c r="AO7191" s="1"/>
      <c r="AP7191" s="1"/>
      <c r="AQ7191" s="1"/>
    </row>
    <row r="7192" spans="1:43">
      <c r="A7192" s="1" t="s">
        <v>17648</v>
      </c>
      <c r="B7192" s="1" t="s">
        <v>17649</v>
      </c>
      <c r="C7192" s="3">
        <v>5.61917808219178</v>
      </c>
      <c r="D7192" s="4">
        <v>42186</v>
      </c>
      <c r="E7192" s="3">
        <v>4.1437206978</v>
      </c>
      <c r="F7192" s="5" t="s">
        <v>17638</v>
      </c>
      <c r="G7192" s="5">
        <v>1235</v>
      </c>
      <c r="H7192" s="5" t="s">
        <v>93</v>
      </c>
      <c r="I7192" s="3">
        <v>11.213620733037</v>
      </c>
      <c r="J7192" s="3">
        <v>24.85</v>
      </c>
      <c r="K7192" s="3">
        <v>3.45634703908872</v>
      </c>
      <c r="L7192" s="3">
        <v>20.6144697720515</v>
      </c>
      <c r="M7192" s="3">
        <v>6.56594068954434</v>
      </c>
      <c r="N7192" s="3">
        <v>20.3592814371257</v>
      </c>
      <c r="O7192" s="3">
        <v>26.774702423634</v>
      </c>
      <c r="P7192" s="3">
        <v>8.35010060362173</v>
      </c>
      <c r="Q7192" s="3">
        <v>38.0530973451328</v>
      </c>
      <c r="R7192" s="3">
        <v>7.48194014447884</v>
      </c>
      <c r="S7192" s="3">
        <v>106.060606060606</v>
      </c>
      <c r="T7192" s="3">
        <v>3.01746956061408</v>
      </c>
      <c r="U7192" s="3">
        <v>196.655029397129</v>
      </c>
      <c r="V7192" s="3">
        <v>7.47508305647841</v>
      </c>
      <c r="W7192" s="3">
        <v>183.367921133455</v>
      </c>
      <c r="X7192" s="3">
        <v>4.18227215980025</v>
      </c>
      <c r="Y7192" s="3">
        <v>260.051690731707</v>
      </c>
      <c r="Z7192" s="3">
        <v>3.24675324675325</v>
      </c>
      <c r="AA7192" s="3">
        <v>0.408570520421259</v>
      </c>
      <c r="AB7192" s="3">
        <v>0.395145484340416</v>
      </c>
      <c r="AC7192" s="3">
        <v>-23.4775641025641</v>
      </c>
      <c r="AD7192" s="3">
        <v>1.76420740052409</v>
      </c>
      <c r="AE7192" s="5">
        <v>3</v>
      </c>
      <c r="AF7192" s="3">
        <v>2.93505464916312</v>
      </c>
      <c r="AG7192" s="3">
        <v>94.1113160933236</v>
      </c>
      <c r="AH7192" s="3">
        <v>77.5276137259424</v>
      </c>
      <c r="AI7192" s="3">
        <v>40.3056776441855</v>
      </c>
      <c r="AJ7192" s="3">
        <v>36.9814399384608</v>
      </c>
      <c r="AK7192" s="3"/>
      <c r="AL7192" s="3"/>
      <c r="AM7192" s="3"/>
      <c r="AN7192" s="5" t="s">
        <v>46</v>
      </c>
      <c r="AO7192" s="1"/>
      <c r="AP7192" s="1"/>
      <c r="AQ7192" s="1"/>
    </row>
    <row r="7193" spans="1:43">
      <c r="A7193" s="1" t="s">
        <v>17650</v>
      </c>
      <c r="B7193" s="1" t="s">
        <v>17651</v>
      </c>
      <c r="C7193" s="3">
        <v>5.67123287671233</v>
      </c>
      <c r="D7193" s="4">
        <v>42167</v>
      </c>
      <c r="E7193" s="3">
        <v>8.1508602629</v>
      </c>
      <c r="F7193" s="5" t="s">
        <v>17652</v>
      </c>
      <c r="G7193" s="5">
        <v>797</v>
      </c>
      <c r="H7193" s="5" t="s">
        <v>93</v>
      </c>
      <c r="I7193" s="3">
        <v>5.52702099151408</v>
      </c>
      <c r="J7193" s="3">
        <v>50.55</v>
      </c>
      <c r="K7193" s="3">
        <v>1.72757117485604</v>
      </c>
      <c r="L7193" s="3">
        <v>48.7115956392468</v>
      </c>
      <c r="M7193" s="3">
        <v>4.02289362170492</v>
      </c>
      <c r="N7193" s="3">
        <v>35.5289421157685</v>
      </c>
      <c r="O7193" s="3">
        <v>8.1535732677233</v>
      </c>
      <c r="P7193" s="3">
        <v>56.0362173038229</v>
      </c>
      <c r="Q7193" s="3">
        <v>12.7737008531711</v>
      </c>
      <c r="R7193" s="3">
        <v>51.1351909184727</v>
      </c>
      <c r="S7193" s="3">
        <v>32.6642335766423</v>
      </c>
      <c r="T7193" s="3">
        <v>59.8200105876125</v>
      </c>
      <c r="U7193" s="3">
        <v>96.2416943521595</v>
      </c>
      <c r="V7193" s="3">
        <v>42.2480620155039</v>
      </c>
      <c r="W7193" s="3">
        <v>96.690946930281</v>
      </c>
      <c r="X7193" s="3">
        <v>32.70911360799</v>
      </c>
      <c r="Y7193" s="3">
        <v>86.7786561264822</v>
      </c>
      <c r="Z7193" s="3">
        <v>48.5714285714286</v>
      </c>
      <c r="AA7193" s="3">
        <v>0.248790997004193</v>
      </c>
      <c r="AB7193" s="3">
        <v>0.215909533788846</v>
      </c>
      <c r="AC7193" s="3">
        <v>-32.642089093702</v>
      </c>
      <c r="AD7193" s="3">
        <v>0.773292484110786</v>
      </c>
      <c r="AE7193" s="5">
        <v>3</v>
      </c>
      <c r="AF7193" s="3">
        <v>1.70831464659218</v>
      </c>
      <c r="AG7193" s="3">
        <v>32.6373847353202</v>
      </c>
      <c r="AH7193" s="3">
        <v>44.3593435546972</v>
      </c>
      <c r="AI7193" s="3">
        <v>20.8838602055836</v>
      </c>
      <c r="AJ7193" s="3">
        <v>19.5692223723871</v>
      </c>
      <c r="AK7193" s="3"/>
      <c r="AL7193" s="3"/>
      <c r="AM7193" s="3">
        <v>100</v>
      </c>
      <c r="AN7193" s="5" t="s">
        <v>56</v>
      </c>
      <c r="AO7193" s="1"/>
      <c r="AP7193" s="1"/>
      <c r="AQ7193" s="1"/>
    </row>
    <row r="7194" spans="1:43">
      <c r="A7194" s="1" t="s">
        <v>17653</v>
      </c>
      <c r="B7194" s="1" t="s">
        <v>17654</v>
      </c>
      <c r="C7194" s="3">
        <v>5.67945205479452</v>
      </c>
      <c r="D7194" s="4">
        <v>42164</v>
      </c>
      <c r="E7194" s="3">
        <v>8.2182086738</v>
      </c>
      <c r="F7194" s="5" t="s">
        <v>17652</v>
      </c>
      <c r="G7194" s="5">
        <v>797</v>
      </c>
      <c r="H7194" s="5" t="s">
        <v>93</v>
      </c>
      <c r="I7194" s="3">
        <v>4.97607655502393</v>
      </c>
      <c r="J7194" s="3">
        <v>52.65</v>
      </c>
      <c r="K7194" s="3">
        <v>1.6430909877077</v>
      </c>
      <c r="L7194" s="3">
        <v>50.1486620416254</v>
      </c>
      <c r="M7194" s="3">
        <v>3.17261270299078</v>
      </c>
      <c r="N7194" s="3">
        <v>41.1177644710579</v>
      </c>
      <c r="O7194" s="3">
        <v>7.37357259380098</v>
      </c>
      <c r="P7194" s="3">
        <v>58.7525150905433</v>
      </c>
      <c r="Q7194" s="3">
        <v>11.0323886639676</v>
      </c>
      <c r="R7194" s="3">
        <v>56.4499484004128</v>
      </c>
      <c r="S7194" s="3">
        <v>21.8167012140953</v>
      </c>
      <c r="T7194" s="3">
        <v>73.9015352038115</v>
      </c>
      <c r="U7194" s="3">
        <v>39.3664775133395</v>
      </c>
      <c r="V7194" s="3">
        <v>73.6987818383167</v>
      </c>
      <c r="W7194" s="3">
        <v>45.233892321271</v>
      </c>
      <c r="X7194" s="3">
        <v>63.6079900124844</v>
      </c>
      <c r="Y7194" s="3">
        <v>62.4383020730504</v>
      </c>
      <c r="Z7194" s="3">
        <v>60.5194805194805</v>
      </c>
      <c r="AA7194" s="3">
        <v>0.26072427565894</v>
      </c>
      <c r="AB7194" s="3">
        <v>0.29212544906124</v>
      </c>
      <c r="AC7194" s="3">
        <v>-7.83965397389356</v>
      </c>
      <c r="AD7194" s="3">
        <v>1.68633272694905</v>
      </c>
      <c r="AE7194" s="5">
        <v>3</v>
      </c>
      <c r="AF7194" s="3">
        <v>0.953681825044631</v>
      </c>
      <c r="AG7194" s="3">
        <v>19.2364132784683</v>
      </c>
      <c r="AH7194" s="3">
        <v>19.2694862371031</v>
      </c>
      <c r="AI7194" s="3">
        <v>11.921363136919</v>
      </c>
      <c r="AJ7194" s="3">
        <v>9.58600642069061</v>
      </c>
      <c r="AK7194" s="3"/>
      <c r="AL7194" s="3"/>
      <c r="AM7194" s="3">
        <v>500</v>
      </c>
      <c r="AN7194" s="5" t="s">
        <v>56</v>
      </c>
      <c r="AO7194" s="1"/>
      <c r="AP7194" s="1"/>
      <c r="AQ7194" s="1"/>
    </row>
    <row r="7195" spans="1:43">
      <c r="A7195" s="1" t="s">
        <v>17655</v>
      </c>
      <c r="B7195" s="1" t="s">
        <v>17656</v>
      </c>
      <c r="C7195" s="3">
        <v>5.58356164383562</v>
      </c>
      <c r="D7195" s="4">
        <v>42199</v>
      </c>
      <c r="E7195" s="3">
        <v>3.2223940173</v>
      </c>
      <c r="F7195" s="5" t="s">
        <v>6219</v>
      </c>
      <c r="G7195" s="5">
        <v>896</v>
      </c>
      <c r="H7195" s="5" t="s">
        <v>191</v>
      </c>
      <c r="I7195" s="3">
        <v>13.4312696747114</v>
      </c>
      <c r="J7195" s="3">
        <v>28.2097649186257</v>
      </c>
      <c r="K7195" s="3">
        <v>3.74280230326295</v>
      </c>
      <c r="L7195" s="3">
        <v>22.2602739726027</v>
      </c>
      <c r="M7195" s="3">
        <v>7.02970297029703</v>
      </c>
      <c r="N7195" s="3">
        <v>34.0540540540541</v>
      </c>
      <c r="O7195" s="3">
        <v>24.2528735632184</v>
      </c>
      <c r="P7195" s="3">
        <v>27.2380952380952</v>
      </c>
      <c r="Q7195" s="3">
        <v>27.027027027027</v>
      </c>
      <c r="R7195" s="3">
        <v>35.2201257861635</v>
      </c>
      <c r="S7195" s="3">
        <v>70.6393054459353</v>
      </c>
      <c r="T7195" s="3">
        <v>43.6274509803922</v>
      </c>
      <c r="U7195" s="3">
        <v>122.199383350462</v>
      </c>
      <c r="V7195" s="3">
        <v>66.2756598240469</v>
      </c>
      <c r="W7195" s="3">
        <v>85.261353898886</v>
      </c>
      <c r="X7195" s="3">
        <v>73.4982332155477</v>
      </c>
      <c r="Y7195" s="3">
        <v>122.886597938144</v>
      </c>
      <c r="Z7195" s="3">
        <v>66.4556962025316</v>
      </c>
      <c r="AA7195" s="3">
        <v>0.318907364506424</v>
      </c>
      <c r="AB7195" s="3">
        <v>0.211488073237358</v>
      </c>
      <c r="AC7195" s="3">
        <v>-29.228371005456</v>
      </c>
      <c r="AD7195" s="3">
        <v>0.779101604773455</v>
      </c>
      <c r="AE7195" s="5">
        <v>3</v>
      </c>
      <c r="AF7195" s="3">
        <v>1.56802042258764</v>
      </c>
      <c r="AG7195" s="3">
        <v>62.3536162736809</v>
      </c>
      <c r="AH7195" s="3">
        <v>51.3089158020138</v>
      </c>
      <c r="AI7195" s="3">
        <v>20.9084162330766</v>
      </c>
      <c r="AJ7195" s="3">
        <v>15.268320144353</v>
      </c>
      <c r="AK7195" s="3"/>
      <c r="AL7195" s="3"/>
      <c r="AM7195" s="3"/>
      <c r="AN7195" s="5" t="s">
        <v>46</v>
      </c>
      <c r="AO7195" s="1"/>
      <c r="AP7195" s="1"/>
      <c r="AQ7195" s="1"/>
    </row>
    <row r="7196" spans="1:43">
      <c r="A7196" s="1" t="s">
        <v>17657</v>
      </c>
      <c r="B7196" s="1" t="s">
        <v>17658</v>
      </c>
      <c r="C7196" s="3">
        <v>5.77260273972603</v>
      </c>
      <c r="D7196" s="4">
        <v>42130</v>
      </c>
      <c r="E7196" s="3">
        <v>6.6013456445</v>
      </c>
      <c r="F7196" s="5" t="s">
        <v>17652</v>
      </c>
      <c r="G7196" s="5">
        <v>539</v>
      </c>
      <c r="H7196" s="5" t="s">
        <v>45</v>
      </c>
      <c r="I7196" s="3">
        <v>2.14187010594195</v>
      </c>
      <c r="J7196" s="3">
        <v>27.7070063694268</v>
      </c>
      <c r="K7196" s="3">
        <v>1.10182370820667</v>
      </c>
      <c r="L7196" s="3">
        <v>13.9751552795031</v>
      </c>
      <c r="M7196" s="3">
        <v>0.248643761301991</v>
      </c>
      <c r="N7196" s="3">
        <v>42.0634920634921</v>
      </c>
      <c r="O7196" s="3">
        <v>5.32541858519807</v>
      </c>
      <c r="P7196" s="3">
        <v>14.4039735099338</v>
      </c>
      <c r="Q7196" s="3">
        <v>5.22995748074018</v>
      </c>
      <c r="R7196" s="3">
        <v>20.7191780821918</v>
      </c>
      <c r="S7196" s="3">
        <v>20.962375155843</v>
      </c>
      <c r="T7196" s="3">
        <v>7.72128060263653</v>
      </c>
      <c r="U7196" s="3">
        <v>42.5314206695652</v>
      </c>
      <c r="V7196" s="3">
        <v>8.9171974522293</v>
      </c>
      <c r="W7196" s="3">
        <v>44.6324755574587</v>
      </c>
      <c r="X7196" s="3">
        <v>6.87203791469194</v>
      </c>
      <c r="Y7196" s="3">
        <v>40.1372598114062</v>
      </c>
      <c r="Z7196" s="3">
        <v>17.2995780590717</v>
      </c>
      <c r="AA7196" s="3">
        <v>0.158677171712757</v>
      </c>
      <c r="AB7196" s="3">
        <v>0.194197592817786</v>
      </c>
      <c r="AC7196" s="3">
        <v>-9.27010148321624</v>
      </c>
      <c r="AD7196" s="3">
        <v>1.40926735806478</v>
      </c>
      <c r="AE7196" s="5">
        <v>3</v>
      </c>
      <c r="AF7196" s="3">
        <v>0.928869317079387</v>
      </c>
      <c r="AG7196" s="3">
        <v>20.7172089481138</v>
      </c>
      <c r="AH7196" s="3">
        <v>20.2775920323417</v>
      </c>
      <c r="AI7196" s="3">
        <v>12.2429193126832</v>
      </c>
      <c r="AJ7196" s="3">
        <v>8.84941963851</v>
      </c>
      <c r="AK7196" s="3"/>
      <c r="AL7196" s="3"/>
      <c r="AM7196" s="3"/>
      <c r="AN7196" s="5" t="s">
        <v>46</v>
      </c>
      <c r="AO7196" s="1"/>
      <c r="AP7196" s="1"/>
      <c r="AQ7196" s="1"/>
    </row>
    <row r="7197" spans="1:43">
      <c r="A7197" s="1" t="s">
        <v>17659</v>
      </c>
      <c r="B7197" s="1" t="s">
        <v>17660</v>
      </c>
      <c r="C7197" s="3">
        <v>6.0027397260274</v>
      </c>
      <c r="D7197" s="4">
        <v>42046</v>
      </c>
      <c r="E7197" s="3">
        <v>8.2873787879</v>
      </c>
      <c r="F7197" s="5" t="s">
        <v>17638</v>
      </c>
      <c r="G7197" s="5">
        <v>2103</v>
      </c>
      <c r="H7197" s="5" t="s">
        <v>93</v>
      </c>
      <c r="I7197" s="3">
        <v>4.05982905982907</v>
      </c>
      <c r="J7197" s="3">
        <v>58.45</v>
      </c>
      <c r="K7197" s="3">
        <v>1.38792505204719</v>
      </c>
      <c r="L7197" s="3">
        <v>56.0455896927651</v>
      </c>
      <c r="M7197" s="3">
        <v>2.45441795231418</v>
      </c>
      <c r="N7197" s="3">
        <v>48.502994011976</v>
      </c>
      <c r="O7197" s="3">
        <v>7.66396462785558</v>
      </c>
      <c r="P7197" s="3">
        <v>57.3943661971831</v>
      </c>
      <c r="Q7197" s="3">
        <v>11.2718964204113</v>
      </c>
      <c r="R7197" s="3">
        <v>55.4179566563467</v>
      </c>
      <c r="S7197" s="3">
        <v>22.5671140939597</v>
      </c>
      <c r="T7197" s="3">
        <v>72.1545791424034</v>
      </c>
      <c r="U7197" s="3">
        <v>43.9408866995074</v>
      </c>
      <c r="V7197" s="3">
        <v>70.5426356589147</v>
      </c>
      <c r="W7197" s="3">
        <v>45.182878339749</v>
      </c>
      <c r="X7197" s="3">
        <v>63.6704119850187</v>
      </c>
      <c r="Y7197" s="3">
        <v>72.1166067619048</v>
      </c>
      <c r="Z7197" s="3">
        <v>55.0649350649351</v>
      </c>
      <c r="AA7197" s="3">
        <v>0.381922543988593</v>
      </c>
      <c r="AB7197" s="3">
        <v>0.626305459903964</v>
      </c>
      <c r="AC7197" s="3">
        <v>-3.24459234608985</v>
      </c>
      <c r="AD7197" s="3">
        <v>4.07047478290922</v>
      </c>
      <c r="AE7197" s="5">
        <v>2</v>
      </c>
      <c r="AF7197" s="3">
        <v>0.98456361258237</v>
      </c>
      <c r="AG7197" s="3">
        <v>21.1555721192178</v>
      </c>
      <c r="AH7197" s="3">
        <v>19.1954097164173</v>
      </c>
      <c r="AI7197" s="3">
        <v>12.6278373669083</v>
      </c>
      <c r="AJ7197" s="3">
        <v>12.4523610397659</v>
      </c>
      <c r="AK7197" s="3"/>
      <c r="AL7197" s="3"/>
      <c r="AM7197" s="3">
        <v>1</v>
      </c>
      <c r="AN7197" s="5" t="s">
        <v>56</v>
      </c>
      <c r="AO7197" s="1"/>
      <c r="AP7197" s="1"/>
      <c r="AQ7197" s="1"/>
    </row>
    <row r="7198" spans="1:43">
      <c r="A7198" s="1" t="s">
        <v>17661</v>
      </c>
      <c r="B7198" s="1" t="s">
        <v>17662</v>
      </c>
      <c r="C7198" s="3">
        <v>6.52054794520548</v>
      </c>
      <c r="D7198" s="4">
        <v>41857</v>
      </c>
      <c r="E7198" s="3">
        <v>8.0028371412</v>
      </c>
      <c r="F7198" s="5" t="s">
        <v>17638</v>
      </c>
      <c r="G7198" s="5">
        <v>2309</v>
      </c>
      <c r="H7198" s="5" t="s">
        <v>93</v>
      </c>
      <c r="I7198" s="3">
        <v>4.11547911547912</v>
      </c>
      <c r="J7198" s="3">
        <v>57.95</v>
      </c>
      <c r="K7198" s="3">
        <v>1.55781905332534</v>
      </c>
      <c r="L7198" s="3">
        <v>52.0317145688801</v>
      </c>
      <c r="M7198" s="3">
        <v>2.23160434258144</v>
      </c>
      <c r="N7198" s="3">
        <v>51.8463073852295</v>
      </c>
      <c r="O7198" s="3">
        <v>7.41444866920152</v>
      </c>
      <c r="P7198" s="3">
        <v>58.6016096579477</v>
      </c>
      <c r="Q7198" s="3">
        <v>11.8073878627968</v>
      </c>
      <c r="R7198" s="3">
        <v>53.7667698658411</v>
      </c>
      <c r="S7198" s="3">
        <v>24.3580337490829</v>
      </c>
      <c r="T7198" s="3">
        <v>69.4547379565908</v>
      </c>
      <c r="U7198" s="3">
        <v>52.1543985637343</v>
      </c>
      <c r="V7198" s="3">
        <v>64.9501661129568</v>
      </c>
      <c r="W7198" s="3">
        <v>53.8112522686025</v>
      </c>
      <c r="X7198" s="3">
        <v>55.8052434456929</v>
      </c>
      <c r="Y7198" s="3">
        <v>69.3845356538071</v>
      </c>
      <c r="Z7198" s="3">
        <v>56.7532467532468</v>
      </c>
      <c r="AA7198" s="3">
        <v>0.46859024677356</v>
      </c>
      <c r="AB7198" s="3">
        <v>0.5769093585427</v>
      </c>
      <c r="AC7198" s="3">
        <v>-4.92524186455585</v>
      </c>
      <c r="AD7198" s="3">
        <v>3.12728543481664</v>
      </c>
      <c r="AE7198" s="5">
        <v>3</v>
      </c>
      <c r="AF7198" s="3">
        <v>1.15012083407301</v>
      </c>
      <c r="AG7198" s="3">
        <v>21.48842413681</v>
      </c>
      <c r="AH7198" s="3">
        <v>23.7492106762802</v>
      </c>
      <c r="AI7198" s="3">
        <v>14.5091062974345</v>
      </c>
      <c r="AJ7198" s="3">
        <v>12.9650733243169</v>
      </c>
      <c r="AK7198" s="3">
        <v>10.2207675554796</v>
      </c>
      <c r="AL7198" s="3"/>
      <c r="AM7198" s="3">
        <v>400</v>
      </c>
      <c r="AN7198" s="5" t="s">
        <v>56</v>
      </c>
      <c r="AO7198" s="1"/>
      <c r="AP7198" s="1"/>
      <c r="AQ7198" s="1"/>
    </row>
    <row r="7199" spans="1:43">
      <c r="A7199" s="1" t="s">
        <v>17663</v>
      </c>
      <c r="B7199" s="1" t="s">
        <v>17664</v>
      </c>
      <c r="C7199" s="3">
        <v>7.20547945205479</v>
      </c>
      <c r="D7199" s="4">
        <v>41607</v>
      </c>
      <c r="E7199" s="3">
        <v>3.072548671</v>
      </c>
      <c r="F7199" s="5" t="s">
        <v>17665</v>
      </c>
      <c r="G7199" s="5">
        <v>272</v>
      </c>
      <c r="H7199" s="5" t="s">
        <v>50</v>
      </c>
      <c r="I7199" s="3">
        <v>-0.0737404076900838</v>
      </c>
      <c r="J7199" s="3">
        <v>76.552032157213</v>
      </c>
      <c r="K7199" s="3">
        <v>-0.0737404076900838</v>
      </c>
      <c r="L7199" s="3">
        <v>86.3213811420983</v>
      </c>
      <c r="M7199" s="3">
        <v>-0.269181541287791</v>
      </c>
      <c r="N7199" s="3">
        <v>82.2350845948353</v>
      </c>
      <c r="O7199" s="3">
        <v>0.0289395414472807</v>
      </c>
      <c r="P7199" s="3">
        <v>87.1630881681133</v>
      </c>
      <c r="Q7199" s="3">
        <v>1.37364364207072</v>
      </c>
      <c r="R7199" s="3">
        <v>20.3766296475133</v>
      </c>
      <c r="S7199" s="3">
        <v>2.52870526533829</v>
      </c>
      <c r="T7199" s="3">
        <v>22.5423728813559</v>
      </c>
      <c r="U7199" s="3">
        <v>8.82398885923764</v>
      </c>
      <c r="V7199" s="3">
        <v>11.9195046439628</v>
      </c>
      <c r="W7199" s="3">
        <v>18.4253931082185</v>
      </c>
      <c r="X7199" s="3">
        <v>9.06148867313916</v>
      </c>
      <c r="Y7199" s="3">
        <v>23.7316095780168</v>
      </c>
      <c r="Z7199" s="3">
        <v>12.7450980392157</v>
      </c>
      <c r="AA7199" s="3">
        <v>0.0645555561484506</v>
      </c>
      <c r="AB7199" s="3">
        <v>0.484767240987395</v>
      </c>
      <c r="AC7199" s="3">
        <v>-2.61541325390916</v>
      </c>
      <c r="AD7199" s="3">
        <v>2.21308780548874</v>
      </c>
      <c r="AE7199" s="5">
        <v>3</v>
      </c>
      <c r="AF7199" s="3">
        <v>0.479748547990491</v>
      </c>
      <c r="AG7199" s="3">
        <v>3.55950382423511</v>
      </c>
      <c r="AH7199" s="3">
        <v>4.59491066507249</v>
      </c>
      <c r="AI7199" s="3">
        <v>5.74469584021484</v>
      </c>
      <c r="AJ7199" s="3">
        <v>5.02994347704147</v>
      </c>
      <c r="AK7199" s="3">
        <v>6.08316852500959</v>
      </c>
      <c r="AL7199" s="3"/>
      <c r="AM7199" s="3"/>
      <c r="AN7199" s="5" t="s">
        <v>51</v>
      </c>
      <c r="AO7199" s="1"/>
      <c r="AP7199" s="1"/>
      <c r="AQ7199" s="1"/>
    </row>
    <row r="7200" spans="1:43">
      <c r="A7200" s="1" t="s">
        <v>17666</v>
      </c>
      <c r="B7200" s="1" t="s">
        <v>17667</v>
      </c>
      <c r="C7200" s="3">
        <v>6.02191780821918</v>
      </c>
      <c r="D7200" s="4">
        <v>42039</v>
      </c>
      <c r="E7200" s="3">
        <v>4.2700236432</v>
      </c>
      <c r="F7200" s="5" t="s">
        <v>6219</v>
      </c>
      <c r="G7200" s="5">
        <v>2162</v>
      </c>
      <c r="H7200" s="5" t="s">
        <v>191</v>
      </c>
      <c r="I7200" s="3">
        <v>8.32</v>
      </c>
      <c r="J7200" s="3">
        <v>64.5569620253165</v>
      </c>
      <c r="K7200" s="3">
        <v>-0.294550810014727</v>
      </c>
      <c r="L7200" s="3">
        <v>93.1506849315068</v>
      </c>
      <c r="M7200" s="3">
        <v>7.54567116759334</v>
      </c>
      <c r="N7200" s="3">
        <v>30.8108108108108</v>
      </c>
      <c r="O7200" s="3">
        <v>5.45171339563863</v>
      </c>
      <c r="P7200" s="3">
        <v>87.6190476190476</v>
      </c>
      <c r="Q7200" s="3">
        <v>-0.294550810014727</v>
      </c>
      <c r="R7200" s="3">
        <v>94.9685534591195</v>
      </c>
      <c r="S7200" s="3">
        <v>47.9781420765027</v>
      </c>
      <c r="T7200" s="3">
        <v>72.3039215686274</v>
      </c>
      <c r="U7200" s="3">
        <v>105.46282245827</v>
      </c>
      <c r="V7200" s="3">
        <v>74.7800586510264</v>
      </c>
      <c r="W7200" s="3">
        <v>57.4418604651163</v>
      </c>
      <c r="X7200" s="3">
        <v>90.8127208480565</v>
      </c>
      <c r="Y7200" s="3">
        <v>64.9710236024845</v>
      </c>
      <c r="Z7200" s="3">
        <v>93.0379746835443</v>
      </c>
      <c r="AA7200" s="3">
        <v>0.21334951305609</v>
      </c>
      <c r="AB7200" s="3">
        <v>0.140648171232898</v>
      </c>
      <c r="AC7200" s="3">
        <v>-34.3551797040169</v>
      </c>
      <c r="AD7200" s="3">
        <v>0.474511737108508</v>
      </c>
      <c r="AE7200" s="5">
        <v>8</v>
      </c>
      <c r="AF7200" s="3">
        <v>1.22888766011823</v>
      </c>
      <c r="AG7200" s="3">
        <v>51.0531122446108</v>
      </c>
      <c r="AH7200" s="3">
        <v>46.1118237023996</v>
      </c>
      <c r="AI7200" s="3">
        <v>15.4062544464687</v>
      </c>
      <c r="AJ7200" s="3">
        <v>7.55305077187662</v>
      </c>
      <c r="AK7200" s="3"/>
      <c r="AL7200" s="3"/>
      <c r="AM7200" s="3"/>
      <c r="AN7200" s="5" t="s">
        <v>46</v>
      </c>
      <c r="AO7200" s="1"/>
      <c r="AP7200" s="1"/>
      <c r="AQ7200" s="1"/>
    </row>
    <row r="7201" spans="1:43">
      <c r="A7201" s="1" t="s">
        <v>17668</v>
      </c>
      <c r="B7201" s="1" t="s">
        <v>17669</v>
      </c>
      <c r="C7201" s="3">
        <v>8.87397260273973</v>
      </c>
      <c r="D7201" s="4">
        <v>40998</v>
      </c>
      <c r="E7201" s="3">
        <v>68.047213706</v>
      </c>
      <c r="F7201" s="5" t="s">
        <v>17670</v>
      </c>
      <c r="G7201" s="5">
        <v>797</v>
      </c>
      <c r="H7201" s="5" t="s">
        <v>45</v>
      </c>
      <c r="I7201" s="3">
        <v>0.490854905627289</v>
      </c>
      <c r="J7201" s="3">
        <v>60.828025477707</v>
      </c>
      <c r="K7201" s="3">
        <v>0.679117147707973</v>
      </c>
      <c r="L7201" s="3">
        <v>34.1614906832298</v>
      </c>
      <c r="M7201" s="3">
        <v>-2.36189178447738</v>
      </c>
      <c r="N7201" s="3">
        <v>91.7460317460317</v>
      </c>
      <c r="O7201" s="3">
        <v>0.62020946697091</v>
      </c>
      <c r="P7201" s="3">
        <v>71.6887417218543</v>
      </c>
      <c r="Q7201" s="3">
        <v>1.18858487790526</v>
      </c>
      <c r="R7201" s="3">
        <v>67.6369863013699</v>
      </c>
      <c r="S7201" s="3">
        <v>18.4366391184573</v>
      </c>
      <c r="T7201" s="3">
        <v>10.3578154425612</v>
      </c>
      <c r="U7201" s="3">
        <v>39.1568214921508</v>
      </c>
      <c r="V7201" s="3">
        <v>10.1910828025478</v>
      </c>
      <c r="W7201" s="3">
        <v>37.8627545294212</v>
      </c>
      <c r="X7201" s="3">
        <v>11.8483412322275</v>
      </c>
      <c r="Y7201" s="3">
        <v>39.3146467919637</v>
      </c>
      <c r="Z7201" s="3">
        <v>19.831223628692</v>
      </c>
      <c r="AA7201" s="3">
        <v>0.119124228333493</v>
      </c>
      <c r="AB7201" s="3">
        <v>0.143905259915455</v>
      </c>
      <c r="AC7201" s="3">
        <v>-12.2533827197823</v>
      </c>
      <c r="AD7201" s="3">
        <v>0.920153440137066</v>
      </c>
      <c r="AE7201" s="5">
        <v>4</v>
      </c>
      <c r="AF7201" s="3">
        <v>0.858133916545996</v>
      </c>
      <c r="AG7201" s="3">
        <v>14.8543144299127</v>
      </c>
      <c r="AH7201" s="3">
        <v>19.295464397037</v>
      </c>
      <c r="AI7201" s="3">
        <v>12.006666913469</v>
      </c>
      <c r="AJ7201" s="3">
        <v>9.47931561616098</v>
      </c>
      <c r="AK7201" s="3">
        <v>9.6234170381013</v>
      </c>
      <c r="AL7201" s="3">
        <v>17.3669862813682</v>
      </c>
      <c r="AM7201" s="3"/>
      <c r="AN7201" s="5" t="s">
        <v>46</v>
      </c>
      <c r="AO7201" s="1"/>
      <c r="AP7201" s="1"/>
      <c r="AQ7201" s="1"/>
    </row>
    <row r="7202" spans="1:43">
      <c r="A7202" s="1" t="s">
        <v>17671</v>
      </c>
      <c r="B7202" s="1" t="s">
        <v>17672</v>
      </c>
      <c r="C7202" s="3">
        <v>9.31780821917808</v>
      </c>
      <c r="D7202" s="4">
        <v>40836</v>
      </c>
      <c r="E7202" s="3">
        <v>39.3672987928</v>
      </c>
      <c r="F7202" s="5" t="s">
        <v>12753</v>
      </c>
      <c r="G7202" s="5">
        <v>1198</v>
      </c>
      <c r="H7202" s="5" t="s">
        <v>55</v>
      </c>
      <c r="I7202" s="3">
        <v>15.0902302426882</v>
      </c>
      <c r="J7202" s="3">
        <v>17.5438596491228</v>
      </c>
      <c r="K7202" s="3">
        <v>5.08522727272728</v>
      </c>
      <c r="L7202" s="3">
        <v>5.93220338983051</v>
      </c>
      <c r="M7202" s="3">
        <v>8.95434462444772</v>
      </c>
      <c r="N7202" s="3">
        <v>17.7139437462597</v>
      </c>
      <c r="O7202" s="3">
        <v>30.1548205489092</v>
      </c>
      <c r="P7202" s="3">
        <v>8.80794701986755</v>
      </c>
      <c r="Q7202" s="3">
        <v>49.0330378726833</v>
      </c>
      <c r="R7202" s="3">
        <v>3.42987804878049</v>
      </c>
      <c r="S7202" s="3">
        <v>128.649391038808</v>
      </c>
      <c r="T7202" s="3">
        <v>1.26953125</v>
      </c>
      <c r="U7202" s="3">
        <v>213.081064838327</v>
      </c>
      <c r="V7202" s="3">
        <v>10.7046070460705</v>
      </c>
      <c r="W7202" s="3">
        <v>180.992423843817</v>
      </c>
      <c r="X7202" s="3">
        <v>8.84808013355593</v>
      </c>
      <c r="Y7202" s="3">
        <v>243.611084951846</v>
      </c>
      <c r="Z7202" s="3">
        <v>10.3950103950104</v>
      </c>
      <c r="AA7202" s="3">
        <v>0.442764692956289</v>
      </c>
      <c r="AB7202" s="3">
        <v>0.35105962153126</v>
      </c>
      <c r="AC7202" s="3">
        <v>-28.3997469955724</v>
      </c>
      <c r="AD7202" s="3">
        <v>1.44451032423627</v>
      </c>
      <c r="AE7202" s="5">
        <v>7</v>
      </c>
      <c r="AF7202" s="3">
        <v>2.81385490074417</v>
      </c>
      <c r="AG7202" s="3">
        <v>120.613880772093</v>
      </c>
      <c r="AH7202" s="3">
        <v>85.7530007737689</v>
      </c>
      <c r="AI7202" s="3">
        <v>39.320286092175</v>
      </c>
      <c r="AJ7202" s="3">
        <v>39.1897109881646</v>
      </c>
      <c r="AK7202" s="3">
        <v>37.3228040283685</v>
      </c>
      <c r="AL7202" s="3">
        <v>32.7836003742921</v>
      </c>
      <c r="AM7202" s="3"/>
      <c r="AN7202" s="5" t="s">
        <v>46</v>
      </c>
      <c r="AO7202" s="1"/>
      <c r="AP7202" s="1"/>
      <c r="AQ7202" s="1"/>
    </row>
    <row r="7203" spans="1:43">
      <c r="A7203" s="1" t="s">
        <v>17673</v>
      </c>
      <c r="B7203" s="1" t="s">
        <v>17674</v>
      </c>
      <c r="C7203" s="3">
        <v>9.87671232876712</v>
      </c>
      <c r="D7203" s="4">
        <v>40632</v>
      </c>
      <c r="E7203" s="3">
        <v>0.3561219962</v>
      </c>
      <c r="F7203" s="5" t="s">
        <v>6464</v>
      </c>
      <c r="G7203" s="5">
        <v>406</v>
      </c>
      <c r="H7203" s="5" t="s">
        <v>112</v>
      </c>
      <c r="I7203" s="3">
        <v>4.18118466898956</v>
      </c>
      <c r="J7203" s="3">
        <v>50</v>
      </c>
      <c r="K7203" s="3">
        <v>2.53772290809328</v>
      </c>
      <c r="L7203" s="3">
        <v>25</v>
      </c>
      <c r="M7203" s="3">
        <v>1.97817189631651</v>
      </c>
      <c r="N7203" s="3">
        <v>100</v>
      </c>
      <c r="O7203" s="3">
        <v>10.3321033210332</v>
      </c>
      <c r="P7203" s="3">
        <v>100</v>
      </c>
      <c r="Q7203" s="3">
        <v>14.9116064565719</v>
      </c>
      <c r="R7203" s="3">
        <v>100</v>
      </c>
      <c r="S7203" s="3">
        <v>12.1530382595649</v>
      </c>
      <c r="T7203" s="3">
        <v>100</v>
      </c>
      <c r="U7203" s="3">
        <v>31.6757014926337</v>
      </c>
      <c r="V7203" s="3">
        <v>100</v>
      </c>
      <c r="W7203" s="3">
        <v>41.6134902845306</v>
      </c>
      <c r="X7203" s="3">
        <v>100</v>
      </c>
      <c r="Y7203" s="3">
        <v>74.3625445319564</v>
      </c>
      <c r="Z7203" s="3">
        <v>100</v>
      </c>
      <c r="AA7203" s="3">
        <v>0.0710392948796149</v>
      </c>
      <c r="AB7203" s="3">
        <v>0.126461420099194</v>
      </c>
      <c r="AC7203" s="3">
        <v>-26.9001490312966</v>
      </c>
      <c r="AD7203" s="3">
        <v>0.456252940510821</v>
      </c>
      <c r="AE7203" s="5">
        <v>2</v>
      </c>
      <c r="AF7203" s="3">
        <v>0.902340504520376</v>
      </c>
      <c r="AG7203" s="3">
        <v>15.3852042960198</v>
      </c>
      <c r="AH7203" s="3">
        <v>17.5795754142669</v>
      </c>
      <c r="AI7203" s="3">
        <v>11.3685337118866</v>
      </c>
      <c r="AJ7203" s="3">
        <v>10.7219274836296</v>
      </c>
      <c r="AK7203" s="3">
        <v>10.0179851697382</v>
      </c>
      <c r="AL7203" s="3">
        <v>11.5176895460184</v>
      </c>
      <c r="AM7203" s="3"/>
      <c r="AN7203" s="5" t="s">
        <v>46</v>
      </c>
      <c r="AO7203" s="1"/>
      <c r="AP7203" s="1"/>
      <c r="AQ7203" s="1"/>
    </row>
    <row r="7204" spans="1:43">
      <c r="A7204" s="1" t="s">
        <v>17675</v>
      </c>
      <c r="B7204" s="1" t="s">
        <v>17676</v>
      </c>
      <c r="C7204" s="3">
        <v>10.2383561643836</v>
      </c>
      <c r="D7204" s="4">
        <v>40500</v>
      </c>
      <c r="E7204" s="3">
        <v>12.7222134062</v>
      </c>
      <c r="F7204" s="5" t="s">
        <v>6219</v>
      </c>
      <c r="G7204" s="5">
        <v>2162</v>
      </c>
      <c r="H7204" s="5" t="s">
        <v>55</v>
      </c>
      <c r="I7204" s="3">
        <v>11.3313008130081</v>
      </c>
      <c r="J7204" s="3">
        <v>42.2867513611615</v>
      </c>
      <c r="K7204" s="3">
        <v>1.34135060129509</v>
      </c>
      <c r="L7204" s="3">
        <v>73.0508474576271</v>
      </c>
      <c r="M7204" s="3">
        <v>7.13936430317848</v>
      </c>
      <c r="N7204" s="3">
        <v>32.1364452423698</v>
      </c>
      <c r="O7204" s="3">
        <v>14.3528183716075</v>
      </c>
      <c r="P7204" s="3">
        <v>68.5430463576159</v>
      </c>
      <c r="Q7204" s="3">
        <v>5.18482957273161</v>
      </c>
      <c r="R7204" s="3">
        <v>91.3871951219512</v>
      </c>
      <c r="S7204" s="3">
        <v>49.4542974079127</v>
      </c>
      <c r="T7204" s="3">
        <v>75</v>
      </c>
      <c r="U7204" s="3">
        <v>90.6875543951262</v>
      </c>
      <c r="V7204" s="3">
        <v>80.8943089430894</v>
      </c>
      <c r="W7204" s="3">
        <v>51.6262975778547</v>
      </c>
      <c r="X7204" s="3">
        <v>89.4824707846411</v>
      </c>
      <c r="Y7204" s="3">
        <v>70.9858674135876</v>
      </c>
      <c r="Z7204" s="3">
        <v>85.4469854469855</v>
      </c>
      <c r="AA7204" s="3">
        <v>0.211737122742461</v>
      </c>
      <c r="AB7204" s="3">
        <v>0.126655256522848</v>
      </c>
      <c r="AC7204" s="3">
        <v>-32.2459222082811</v>
      </c>
      <c r="AD7204" s="3">
        <v>0.460665370399492</v>
      </c>
      <c r="AE7204" s="5">
        <v>2</v>
      </c>
      <c r="AF7204" s="3">
        <v>1.04812051608579</v>
      </c>
      <c r="AG7204" s="3">
        <v>48.7161898250671</v>
      </c>
      <c r="AH7204" s="3">
        <v>40.7053214917848</v>
      </c>
      <c r="AI7204" s="3">
        <v>14.2324843822938</v>
      </c>
      <c r="AJ7204" s="3">
        <v>6.88659155289424</v>
      </c>
      <c r="AK7204" s="3">
        <v>20.7165866186725</v>
      </c>
      <c r="AL7204" s="3">
        <v>25.3462304092374</v>
      </c>
      <c r="AM7204" s="3"/>
      <c r="AN7204" s="5" t="s">
        <v>46</v>
      </c>
      <c r="AO7204" s="1"/>
      <c r="AP7204" s="1"/>
      <c r="AQ7204" s="1"/>
    </row>
    <row r="7205" spans="1:43">
      <c r="A7205" s="1" t="s">
        <v>17677</v>
      </c>
      <c r="B7205" s="1" t="s">
        <v>17678</v>
      </c>
      <c r="C7205" s="3">
        <v>10.6301369863014</v>
      </c>
      <c r="D7205" s="4">
        <v>40357</v>
      </c>
      <c r="E7205" s="3">
        <v>3.9609837309</v>
      </c>
      <c r="F7205" s="5" t="s">
        <v>4192</v>
      </c>
      <c r="G7205" s="5">
        <v>3881</v>
      </c>
      <c r="H7205" s="5" t="s">
        <v>50</v>
      </c>
      <c r="I7205" s="3">
        <v>0.223473674801108</v>
      </c>
      <c r="J7205" s="3">
        <v>32.3358642251005</v>
      </c>
      <c r="K7205" s="3">
        <v>0.0089198109000129</v>
      </c>
      <c r="L7205" s="3">
        <v>42.8508189464365</v>
      </c>
      <c r="M7205" s="3">
        <v>0.0803356243863181</v>
      </c>
      <c r="N7205" s="3">
        <v>23.1077471059662</v>
      </c>
      <c r="O7205" s="3">
        <v>0.483957698512279</v>
      </c>
      <c r="P7205" s="3">
        <v>68.6158063042485</v>
      </c>
      <c r="Q7205" s="3">
        <v>1.01810973961617</v>
      </c>
      <c r="R7205" s="3">
        <v>61.1781747947851</v>
      </c>
      <c r="S7205" s="3">
        <v>2.17807345302106</v>
      </c>
      <c r="T7205" s="3">
        <v>35.8757062146893</v>
      </c>
      <c r="U7205" s="3">
        <v>5.76962778957583</v>
      </c>
      <c r="V7205" s="3">
        <v>62.3065015479876</v>
      </c>
      <c r="W7205" s="3">
        <v>12.368512756242</v>
      </c>
      <c r="X7205" s="3">
        <v>66.0194174757282</v>
      </c>
      <c r="Y7205" s="3">
        <v>16.4022824642297</v>
      </c>
      <c r="Z7205" s="3">
        <v>66.3398692810458</v>
      </c>
      <c r="AA7205" s="3">
        <v>0.0714890226220076</v>
      </c>
      <c r="AB7205" s="3">
        <v>0.477668519611171</v>
      </c>
      <c r="AC7205" s="3">
        <v>-1.48867890889641</v>
      </c>
      <c r="AD7205" s="3">
        <v>2.6575836441723</v>
      </c>
      <c r="AE7205" s="5">
        <v>3</v>
      </c>
      <c r="AF7205" s="3">
        <v>0.326635934930931</v>
      </c>
      <c r="AG7205" s="3">
        <v>2.69877025040728</v>
      </c>
      <c r="AH7205" s="3">
        <v>3.04066662749367</v>
      </c>
      <c r="AI7205" s="3">
        <v>4.07688347188877</v>
      </c>
      <c r="AJ7205" s="3">
        <v>3.68204137320411</v>
      </c>
      <c r="AK7205" s="3">
        <v>4.96345791426045</v>
      </c>
      <c r="AL7205" s="3">
        <v>4.67534913915724</v>
      </c>
      <c r="AM7205" s="3"/>
      <c r="AN7205" s="5" t="s">
        <v>46</v>
      </c>
      <c r="AO7205" s="1"/>
      <c r="AP7205" s="1"/>
      <c r="AQ7205" s="1"/>
    </row>
    <row r="7206" spans="1:43">
      <c r="A7206" s="1" t="s">
        <v>17679</v>
      </c>
      <c r="B7206" s="1" t="s">
        <v>17680</v>
      </c>
      <c r="C7206" s="3">
        <v>11.5424657534247</v>
      </c>
      <c r="D7206" s="4">
        <v>40024</v>
      </c>
      <c r="E7206" s="3">
        <v>0.4304741685</v>
      </c>
      <c r="F7206" s="5" t="s">
        <v>17681</v>
      </c>
      <c r="G7206" s="5">
        <v>554</v>
      </c>
      <c r="H7206" s="5" t="s">
        <v>55</v>
      </c>
      <c r="I7206" s="3">
        <v>9.63741174906084</v>
      </c>
      <c r="J7206" s="3">
        <v>55.0514216575923</v>
      </c>
      <c r="K7206" s="3">
        <v>2.75611024440977</v>
      </c>
      <c r="L7206" s="3">
        <v>46.271186440678</v>
      </c>
      <c r="M7206" s="3">
        <v>5.72551551633985</v>
      </c>
      <c r="N7206" s="3">
        <v>44.7037701974865</v>
      </c>
      <c r="O7206" s="3">
        <v>19.4812008684658</v>
      </c>
      <c r="P7206" s="3">
        <v>48.3443708609272</v>
      </c>
      <c r="Q7206" s="3">
        <v>26.9189226815228</v>
      </c>
      <c r="R7206" s="3">
        <v>39.7865853658537</v>
      </c>
      <c r="S7206" s="3">
        <v>97.884047236238</v>
      </c>
      <c r="T7206" s="3">
        <v>10.546875</v>
      </c>
      <c r="U7206" s="3">
        <v>163.693586535746</v>
      </c>
      <c r="V7206" s="3">
        <v>34.6883468834688</v>
      </c>
      <c r="W7206" s="3">
        <v>149.618438670549</v>
      </c>
      <c r="X7206" s="3">
        <v>22.8714524207012</v>
      </c>
      <c r="Y7206" s="3">
        <v>171.413456972929</v>
      </c>
      <c r="Z7206" s="3">
        <v>34.7193347193347</v>
      </c>
      <c r="AA7206" s="3">
        <v>0.428605061927188</v>
      </c>
      <c r="AB7206" s="3">
        <v>0.335504209001158</v>
      </c>
      <c r="AC7206" s="3">
        <v>-30.0988319856244</v>
      </c>
      <c r="AD7206" s="3">
        <v>1.18198631638321</v>
      </c>
      <c r="AE7206" s="5">
        <v>5</v>
      </c>
      <c r="AF7206" s="3">
        <v>2.35491295870764</v>
      </c>
      <c r="AG7206" s="3">
        <v>91.6099849483258</v>
      </c>
      <c r="AH7206" s="3">
        <v>63.8774041779318</v>
      </c>
      <c r="AI7206" s="3">
        <v>32.7116877092988</v>
      </c>
      <c r="AJ7206" s="3">
        <v>27.0639990649924</v>
      </c>
      <c r="AK7206" s="3">
        <v>22.4791586102351</v>
      </c>
      <c r="AL7206" s="3">
        <v>23.6382633198642</v>
      </c>
      <c r="AM7206" s="3"/>
      <c r="AN7206" s="5" t="s">
        <v>46</v>
      </c>
      <c r="AO7206" s="1"/>
      <c r="AP7206" s="1"/>
      <c r="AQ7206" s="1"/>
    </row>
    <row r="7207" spans="1:43">
      <c r="A7207" s="1" t="s">
        <v>17682</v>
      </c>
      <c r="B7207" s="1" t="s">
        <v>17683</v>
      </c>
      <c r="C7207" s="3">
        <v>12.1260273972603</v>
      </c>
      <c r="D7207" s="4">
        <v>39811</v>
      </c>
      <c r="E7207" s="3">
        <v>22.481022936</v>
      </c>
      <c r="F7207" s="5" t="s">
        <v>17652</v>
      </c>
      <c r="G7207" s="5">
        <v>800</v>
      </c>
      <c r="H7207" s="5" t="s">
        <v>45</v>
      </c>
      <c r="I7207" s="3">
        <v>2.70448548812665</v>
      </c>
      <c r="J7207" s="3">
        <v>19.4267515923567</v>
      </c>
      <c r="K7207" s="3">
        <v>0.907323395981851</v>
      </c>
      <c r="L7207" s="3">
        <v>22.0496894409938</v>
      </c>
      <c r="M7207" s="3">
        <v>1.1038961038961</v>
      </c>
      <c r="N7207" s="3">
        <v>19.3650793650794</v>
      </c>
      <c r="O7207" s="3">
        <v>4.4265593561368</v>
      </c>
      <c r="P7207" s="3">
        <v>20.8609271523179</v>
      </c>
      <c r="Q7207" s="3">
        <v>5.63093622795114</v>
      </c>
      <c r="R7207" s="3">
        <v>18.4931506849315</v>
      </c>
      <c r="S7207" s="3">
        <v>14.6847750881779</v>
      </c>
      <c r="T7207" s="3">
        <v>18.6440677966102</v>
      </c>
      <c r="U7207" s="3">
        <v>22.6489955804125</v>
      </c>
      <c r="V7207" s="3">
        <v>32.9087048832272</v>
      </c>
      <c r="W7207" s="3">
        <v>25.5326169924203</v>
      </c>
      <c r="X7207" s="3">
        <v>36.9668246445498</v>
      </c>
      <c r="Y7207" s="3">
        <v>22.9623668464708</v>
      </c>
      <c r="Z7207" s="3">
        <v>58.2278481012658</v>
      </c>
      <c r="AA7207" s="3">
        <v>0.230841229772513</v>
      </c>
      <c r="AB7207" s="3">
        <v>0.192765419662985</v>
      </c>
      <c r="AC7207" s="3">
        <v>-7.21994125133142</v>
      </c>
      <c r="AD7207" s="3">
        <v>1.08859747018878</v>
      </c>
      <c r="AE7207" s="5">
        <v>3</v>
      </c>
      <c r="AF7207" s="3">
        <v>0.547435954958262</v>
      </c>
      <c r="AG7207" s="3">
        <v>12.8793191560365</v>
      </c>
      <c r="AH7207" s="3">
        <v>11.5212073816043</v>
      </c>
      <c r="AI7207" s="3">
        <v>6.7043397079581</v>
      </c>
      <c r="AJ7207" s="3">
        <v>5.34354123547791</v>
      </c>
      <c r="AK7207" s="3">
        <v>7.1873243395723</v>
      </c>
      <c r="AL7207" s="3">
        <v>10.1091924677127</v>
      </c>
      <c r="AM7207" s="3"/>
      <c r="AN7207" s="5" t="s">
        <v>46</v>
      </c>
      <c r="AO7207" s="1"/>
      <c r="AP7207" s="1"/>
      <c r="AQ7207" s="1"/>
    </row>
    <row r="7208" spans="1:43">
      <c r="A7208" s="1" t="s">
        <v>17684</v>
      </c>
      <c r="B7208" s="1" t="s">
        <v>17685</v>
      </c>
      <c r="C7208" s="3">
        <v>12.6547945205479</v>
      </c>
      <c r="D7208" s="4">
        <v>39618</v>
      </c>
      <c r="E7208" s="3">
        <v>3.5688928444</v>
      </c>
      <c r="F7208" s="5" t="s">
        <v>17686</v>
      </c>
      <c r="G7208" s="5">
        <v>724</v>
      </c>
      <c r="H7208" s="5" t="s">
        <v>55</v>
      </c>
      <c r="I7208" s="3">
        <v>19.4887508394896</v>
      </c>
      <c r="J7208" s="3">
        <v>3.20629159104658</v>
      </c>
      <c r="K7208" s="3">
        <v>2.82463427849015</v>
      </c>
      <c r="L7208" s="3">
        <v>45.0847457627119</v>
      </c>
      <c r="M7208" s="3">
        <v>14.6937953263497</v>
      </c>
      <c r="N7208" s="3">
        <v>1.19688809096349</v>
      </c>
      <c r="O7208" s="3">
        <v>27.7349008346047</v>
      </c>
      <c r="P7208" s="3">
        <v>14.5033112582781</v>
      </c>
      <c r="Q7208" s="3">
        <v>37.1440959676254</v>
      </c>
      <c r="R7208" s="3">
        <v>14.1006097560976</v>
      </c>
      <c r="S7208" s="3">
        <v>74.8372435818695</v>
      </c>
      <c r="T7208" s="3">
        <v>35.25390625</v>
      </c>
      <c r="U7208" s="3">
        <v>147.724378009242</v>
      </c>
      <c r="V7208" s="3">
        <v>47.0189701897019</v>
      </c>
      <c r="W7208" s="3">
        <v>124.721187067289</v>
      </c>
      <c r="X7208" s="3">
        <v>40.567612687813</v>
      </c>
      <c r="Y7208" s="3">
        <v>173.823261422079</v>
      </c>
      <c r="Z7208" s="3">
        <v>33.2640332640333</v>
      </c>
      <c r="AA7208" s="3">
        <v>0.34820379885872</v>
      </c>
      <c r="AB7208" s="3">
        <v>0.296300219082436</v>
      </c>
      <c r="AC7208" s="3">
        <v>-26.7581280951017</v>
      </c>
      <c r="AD7208" s="3">
        <v>1.15548014087649</v>
      </c>
      <c r="AE7208" s="5">
        <v>7</v>
      </c>
      <c r="AF7208" s="3">
        <v>2.07999511837271</v>
      </c>
      <c r="AG7208" s="3">
        <v>79.5399965948634</v>
      </c>
      <c r="AH7208" s="3">
        <v>61.3656672543618</v>
      </c>
      <c r="AI7208" s="3">
        <v>29.1200939055418</v>
      </c>
      <c r="AJ7208" s="3">
        <v>28.9344225220823</v>
      </c>
      <c r="AK7208" s="3">
        <v>21.5576200992371</v>
      </c>
      <c r="AL7208" s="3">
        <v>24.447304581477</v>
      </c>
      <c r="AM7208" s="3"/>
      <c r="AN7208" s="5" t="s">
        <v>46</v>
      </c>
      <c r="AO7208" s="1"/>
      <c r="AP7208" s="1"/>
      <c r="AQ7208" s="1"/>
    </row>
    <row r="7209" spans="1:43">
      <c r="A7209" s="1" t="s">
        <v>17687</v>
      </c>
      <c r="B7209" s="1" t="s">
        <v>17688</v>
      </c>
      <c r="C7209" s="3">
        <v>14.2657534246575</v>
      </c>
      <c r="D7209" s="4">
        <v>39030</v>
      </c>
      <c r="E7209" s="3">
        <v>6.9148796694</v>
      </c>
      <c r="F7209" s="5" t="s">
        <v>6222</v>
      </c>
      <c r="G7209" s="5">
        <v>24</v>
      </c>
      <c r="H7209" s="5" t="s">
        <v>55</v>
      </c>
      <c r="I7209" s="3">
        <v>3.84962652876961</v>
      </c>
      <c r="J7209" s="3">
        <v>83.7870538415003</v>
      </c>
      <c r="K7209" s="3">
        <v>2.4868367760227</v>
      </c>
      <c r="L7209" s="3">
        <v>51.864406779661</v>
      </c>
      <c r="M7209" s="3">
        <v>2.00757881157785</v>
      </c>
      <c r="N7209" s="3">
        <v>76.8402154398564</v>
      </c>
      <c r="O7209" s="3">
        <v>4.75228168602406</v>
      </c>
      <c r="P7209" s="3">
        <v>91.5894039735099</v>
      </c>
      <c r="Q7209" s="3">
        <v>4.4086203148991</v>
      </c>
      <c r="R7209" s="3">
        <v>91.9969512195122</v>
      </c>
      <c r="S7209" s="3">
        <v>40.9145265217096</v>
      </c>
      <c r="T7209" s="3">
        <v>84.765625</v>
      </c>
      <c r="U7209" s="3">
        <v>91.7447201527648</v>
      </c>
      <c r="V7209" s="3">
        <v>79.810298102981</v>
      </c>
      <c r="W7209" s="3">
        <v>69.952207340045</v>
      </c>
      <c r="X7209" s="3">
        <v>78.2971619365609</v>
      </c>
      <c r="Y7209" s="3">
        <v>71.905099720627</v>
      </c>
      <c r="Z7209" s="3">
        <v>85.031185031185</v>
      </c>
      <c r="AA7209" s="3">
        <v>0.20779877350104</v>
      </c>
      <c r="AB7209" s="3">
        <v>0.178790614654904</v>
      </c>
      <c r="AC7209" s="3">
        <v>-29.4274048048618</v>
      </c>
      <c r="AD7209" s="3">
        <v>0.655806302787098</v>
      </c>
      <c r="AE7209" s="5">
        <v>5</v>
      </c>
      <c r="AF7209" s="3">
        <v>1.29651189832505</v>
      </c>
      <c r="AG7209" s="3">
        <v>44.4680637047417</v>
      </c>
      <c r="AH7209" s="3">
        <v>41.0014044539577</v>
      </c>
      <c r="AI7209" s="3">
        <v>15.7796095915691</v>
      </c>
      <c r="AJ7209" s="3">
        <v>11.8571698565947</v>
      </c>
      <c r="AK7209" s="3">
        <v>20.8091124042935</v>
      </c>
      <c r="AL7209" s="3">
        <v>20.9595707095878</v>
      </c>
      <c r="AM7209" s="3"/>
      <c r="AN7209" s="5" t="s">
        <v>46</v>
      </c>
      <c r="AO7209" s="1"/>
      <c r="AP7209" s="1"/>
      <c r="AQ7209" s="1"/>
    </row>
    <row r="7210" spans="1:43">
      <c r="A7210" s="1" t="s">
        <v>17689</v>
      </c>
      <c r="B7210" s="1" t="s">
        <v>17690</v>
      </c>
      <c r="C7210" s="3">
        <v>14.7945205479452</v>
      </c>
      <c r="D7210" s="4">
        <v>38837</v>
      </c>
      <c r="E7210" s="3">
        <v>17.459120349</v>
      </c>
      <c r="F7210" s="5" t="s">
        <v>17691</v>
      </c>
      <c r="G7210" s="5">
        <v>896</v>
      </c>
      <c r="H7210" s="5" t="s">
        <v>55</v>
      </c>
      <c r="I7210" s="3">
        <v>6.86706400621923</v>
      </c>
      <c r="J7210" s="3">
        <v>71.5063520871143</v>
      </c>
      <c r="K7210" s="3">
        <v>3.03560274828232</v>
      </c>
      <c r="L7210" s="3">
        <v>40.6214689265537</v>
      </c>
      <c r="M7210" s="3">
        <v>1.55134203398177</v>
      </c>
      <c r="N7210" s="3">
        <v>79.7725912627169</v>
      </c>
      <c r="O7210" s="3">
        <v>10.8453164897191</v>
      </c>
      <c r="P7210" s="3">
        <v>78.3443708609271</v>
      </c>
      <c r="Q7210" s="3">
        <v>18.7959095491862</v>
      </c>
      <c r="R7210" s="3">
        <v>64.405487804878</v>
      </c>
      <c r="S7210" s="3">
        <v>55.7168491064465</v>
      </c>
      <c r="T7210" s="3">
        <v>65.4296875</v>
      </c>
      <c r="U7210" s="3">
        <v>122.436459283724</v>
      </c>
      <c r="V7210" s="3">
        <v>62.1951219512195</v>
      </c>
      <c r="W7210" s="3">
        <v>100.472202772332</v>
      </c>
      <c r="X7210" s="3">
        <v>55.9265442404007</v>
      </c>
      <c r="Y7210" s="3">
        <v>104.060696710168</v>
      </c>
      <c r="Z7210" s="3">
        <v>70.0623700623701</v>
      </c>
      <c r="AA7210" s="3">
        <v>0.282037393100453</v>
      </c>
      <c r="AB7210" s="3">
        <v>0.255502906880466</v>
      </c>
      <c r="AC7210" s="3">
        <v>-25.1546537833933</v>
      </c>
      <c r="AD7210" s="3">
        <v>1.03511261977976</v>
      </c>
      <c r="AE7210" s="5">
        <v>5</v>
      </c>
      <c r="AF7210" s="3">
        <v>1.75215358961281</v>
      </c>
      <c r="AG7210" s="3">
        <v>55.7779849052775</v>
      </c>
      <c r="AH7210" s="3">
        <v>51.5587803858808</v>
      </c>
      <c r="AI7210" s="3">
        <v>24.1851690692121</v>
      </c>
      <c r="AJ7210" s="3">
        <v>16.4362178708924</v>
      </c>
      <c r="AK7210" s="3">
        <v>17.2175677261318</v>
      </c>
      <c r="AL7210" s="3">
        <v>16.8106634944039</v>
      </c>
      <c r="AM7210" s="3"/>
      <c r="AN7210" s="5" t="s">
        <v>46</v>
      </c>
      <c r="AO7210" s="1"/>
      <c r="AP7210" s="1"/>
      <c r="AQ7210" s="1"/>
    </row>
    <row r="7211" spans="1:43">
      <c r="A7211" s="1" t="s">
        <v>17692</v>
      </c>
      <c r="B7211" s="1" t="s">
        <v>17693</v>
      </c>
      <c r="C7211" s="3">
        <v>16.0767123287671</v>
      </c>
      <c r="D7211" s="4">
        <v>38369</v>
      </c>
      <c r="E7211" s="3">
        <v>7.9280568193</v>
      </c>
      <c r="F7211" s="5" t="s">
        <v>17694</v>
      </c>
      <c r="G7211" s="5">
        <v>42</v>
      </c>
      <c r="H7211" s="5" t="s">
        <v>55</v>
      </c>
      <c r="I7211" s="3">
        <v>10.7541715937459</v>
      </c>
      <c r="J7211" s="3">
        <v>46.9449485783424</v>
      </c>
      <c r="K7211" s="3">
        <v>4.83148862081828</v>
      </c>
      <c r="L7211" s="3">
        <v>8.0225988700565</v>
      </c>
      <c r="M7211" s="3">
        <v>6.11153071500502</v>
      </c>
      <c r="N7211" s="3">
        <v>40.9934171154997</v>
      </c>
      <c r="O7211" s="3">
        <v>14.6246940440576</v>
      </c>
      <c r="P7211" s="3">
        <v>67.9470198675497</v>
      </c>
      <c r="Q7211" s="3">
        <v>21.139613422433</v>
      </c>
      <c r="R7211" s="3">
        <v>57.6981707317073</v>
      </c>
      <c r="S7211" s="3">
        <v>58.1618384150981</v>
      </c>
      <c r="T7211" s="3">
        <v>61.9140625</v>
      </c>
      <c r="U7211" s="3">
        <v>109.790304120802</v>
      </c>
      <c r="V7211" s="3">
        <v>70.4607046070461</v>
      </c>
      <c r="W7211" s="3">
        <v>95.7969613223778</v>
      </c>
      <c r="X7211" s="3">
        <v>59.2654424040067</v>
      </c>
      <c r="Y7211" s="3">
        <v>157.47700785359</v>
      </c>
      <c r="Z7211" s="3">
        <v>43.2432432432432</v>
      </c>
      <c r="AA7211" s="3">
        <v>0.300552584778938</v>
      </c>
      <c r="AB7211" s="3">
        <v>0.251553044016172</v>
      </c>
      <c r="AC7211" s="3">
        <v>-21.4415621709582</v>
      </c>
      <c r="AD7211" s="3">
        <v>1.16839403530561</v>
      </c>
      <c r="AE7211" s="5">
        <v>3</v>
      </c>
      <c r="AF7211" s="3">
        <v>1.61751188807704</v>
      </c>
      <c r="AG7211" s="3">
        <v>53.6240508426524</v>
      </c>
      <c r="AH7211" s="3">
        <v>45.7841444052306</v>
      </c>
      <c r="AI7211" s="3">
        <v>23.2871288864174</v>
      </c>
      <c r="AJ7211" s="3">
        <v>22.7033429492854</v>
      </c>
      <c r="AK7211" s="3">
        <v>24.7493195078016</v>
      </c>
      <c r="AL7211" s="3">
        <v>19.8508459768646</v>
      </c>
      <c r="AM7211" s="3"/>
      <c r="AN7211" s="5" t="s">
        <v>46</v>
      </c>
      <c r="AO7211" s="1"/>
      <c r="AP7211" s="1"/>
      <c r="AQ7211" s="1"/>
    </row>
    <row r="7212" spans="1:43">
      <c r="A7212" s="1" t="s">
        <v>17695</v>
      </c>
      <c r="B7212" s="1" t="s">
        <v>17696</v>
      </c>
      <c r="C7212" s="3">
        <v>16.9095890410959</v>
      </c>
      <c r="D7212" s="4">
        <v>38065</v>
      </c>
      <c r="E7212" s="3">
        <v>244.0333198312</v>
      </c>
      <c r="F7212" s="5" t="s">
        <v>7261</v>
      </c>
      <c r="G7212" s="5">
        <v>1505</v>
      </c>
      <c r="H7212" s="5" t="s">
        <v>64</v>
      </c>
      <c r="I7212" s="3">
        <v>0.264919971502984</v>
      </c>
      <c r="J7212" s="3">
        <v>57.5801749271137</v>
      </c>
      <c r="K7212" s="3">
        <v>0.0391699755370782</v>
      </c>
      <c r="L7212" s="3">
        <v>63.7026239067055</v>
      </c>
      <c r="M7212" s="3">
        <v>0.19723498741565</v>
      </c>
      <c r="N7212" s="3">
        <v>56.7055393586006</v>
      </c>
      <c r="O7212" s="3">
        <v>0.601451137020952</v>
      </c>
      <c r="P7212" s="3">
        <v>56.7251461988304</v>
      </c>
      <c r="Q7212" s="3">
        <v>1.12587030486307</v>
      </c>
      <c r="R7212" s="3">
        <v>53.698224852071</v>
      </c>
      <c r="S7212" s="3">
        <v>2.05281300170542</v>
      </c>
      <c r="T7212" s="3">
        <v>52.4737631184408</v>
      </c>
      <c r="U7212" s="3">
        <v>4.49671843292186</v>
      </c>
      <c r="V7212" s="3">
        <v>63.2716049382716</v>
      </c>
      <c r="W7212" s="3">
        <v>7.70698957136034</v>
      </c>
      <c r="X7212" s="3">
        <v>74.6913580246914</v>
      </c>
      <c r="Y7212" s="3">
        <v>14.8432081781226</v>
      </c>
      <c r="Z7212" s="3">
        <v>65.9147869674185</v>
      </c>
      <c r="AA7212" s="3">
        <v>-0.0453611497553217</v>
      </c>
      <c r="AB7212" s="3">
        <v>1.62698809751995</v>
      </c>
      <c r="AC7212" s="3">
        <v>0</v>
      </c>
      <c r="AD7212" s="3"/>
      <c r="AE7212" s="5"/>
      <c r="AF7212" s="3">
        <v>0.204823902307329</v>
      </c>
      <c r="AG7212" s="3">
        <v>1.51586296472028</v>
      </c>
      <c r="AH7212" s="3">
        <v>1.62553646523271</v>
      </c>
      <c r="AI7212" s="3">
        <v>1.86879289248687</v>
      </c>
      <c r="AJ7212" s="3">
        <v>2.10016276971421</v>
      </c>
      <c r="AK7212" s="3">
        <v>2.17537853465548</v>
      </c>
      <c r="AL7212" s="3">
        <v>2.29169383148577</v>
      </c>
      <c r="AM7212" s="3">
        <v>500</v>
      </c>
      <c r="AN7212" s="5" t="s">
        <v>206</v>
      </c>
      <c r="AO7212" s="1"/>
      <c r="AP7212" s="1"/>
      <c r="AQ7212" s="1"/>
    </row>
    <row r="7213" spans="1:43">
      <c r="A7213" s="1" t="s">
        <v>17697</v>
      </c>
      <c r="B7213" s="1" t="s">
        <v>17698</v>
      </c>
      <c r="C7213" s="3">
        <v>15.2054794520548</v>
      </c>
      <c r="D7213" s="4">
        <v>38687</v>
      </c>
      <c r="E7213" s="3">
        <v>12.2530711665</v>
      </c>
      <c r="F7213" s="5" t="s">
        <v>936</v>
      </c>
      <c r="G7213" s="5">
        <v>1422</v>
      </c>
      <c r="H7213" s="5" t="s">
        <v>55</v>
      </c>
      <c r="I7213" s="3">
        <v>9.77870603957107</v>
      </c>
      <c r="J7213" s="3">
        <v>53.8415003024803</v>
      </c>
      <c r="K7213" s="3">
        <v>1.95068342605946</v>
      </c>
      <c r="L7213" s="3">
        <v>62.9378531073446</v>
      </c>
      <c r="M7213" s="3">
        <v>3.76093643939525</v>
      </c>
      <c r="N7213" s="3">
        <v>62.9563135846798</v>
      </c>
      <c r="O7213" s="3">
        <v>26.6469474744711</v>
      </c>
      <c r="P7213" s="3">
        <v>16.887417218543</v>
      </c>
      <c r="Q7213" s="3">
        <v>46.2981467689206</v>
      </c>
      <c r="R7213" s="3">
        <v>5.48780487804878</v>
      </c>
      <c r="S7213" s="3">
        <v>92.1760624791173</v>
      </c>
      <c r="T7213" s="3">
        <v>15.52734375</v>
      </c>
      <c r="U7213" s="3">
        <v>203.171146580421</v>
      </c>
      <c r="V7213" s="3">
        <v>14.0921409214092</v>
      </c>
      <c r="W7213" s="3">
        <v>133.417101911444</v>
      </c>
      <c r="X7213" s="3">
        <v>33.0550918196995</v>
      </c>
      <c r="Y7213" s="3">
        <v>131.869858759439</v>
      </c>
      <c r="Z7213" s="3">
        <v>54.8856548856549</v>
      </c>
      <c r="AA7213" s="3">
        <v>0.346667111398126</v>
      </c>
      <c r="AB7213" s="3">
        <v>0.30597995201577</v>
      </c>
      <c r="AC7213" s="3">
        <v>-33.09963099631</v>
      </c>
      <c r="AD7213" s="3">
        <v>0.984385443461385</v>
      </c>
      <c r="AE7213" s="5">
        <v>3</v>
      </c>
      <c r="AF7213" s="3">
        <v>2.39124681289167</v>
      </c>
      <c r="AG7213" s="3">
        <v>94.5116194684088</v>
      </c>
      <c r="AH7213" s="3">
        <v>75.410005788683</v>
      </c>
      <c r="AI7213" s="3">
        <v>30.0755631438904</v>
      </c>
      <c r="AJ7213" s="3">
        <v>23.822572947894</v>
      </c>
      <c r="AK7213" s="3">
        <v>21.870958473476</v>
      </c>
      <c r="AL7213" s="3">
        <v>20.4174203825881</v>
      </c>
      <c r="AM7213" s="3"/>
      <c r="AN7213" s="5" t="s">
        <v>46</v>
      </c>
      <c r="AO7213" s="1"/>
      <c r="AP7213" s="1"/>
      <c r="AQ7213" s="1"/>
    </row>
    <row r="7214" spans="1:43">
      <c r="A7214" s="1" t="s">
        <v>17699</v>
      </c>
      <c r="B7214" s="1" t="s">
        <v>17700</v>
      </c>
      <c r="C7214" s="3">
        <v>14.8082191780822</v>
      </c>
      <c r="D7214" s="4">
        <v>38832</v>
      </c>
      <c r="E7214" s="3">
        <v>35.4696623505</v>
      </c>
      <c r="F7214" s="5" t="s">
        <v>17701</v>
      </c>
      <c r="G7214" s="5">
        <v>2747</v>
      </c>
      <c r="H7214" s="5" t="s">
        <v>64</v>
      </c>
      <c r="I7214" s="3">
        <v>0.278992673360762</v>
      </c>
      <c r="J7214" s="3">
        <v>36.4431486880466</v>
      </c>
      <c r="K7214" s="3">
        <v>0.0418087704832476</v>
      </c>
      <c r="L7214" s="3">
        <v>44.1690962099125</v>
      </c>
      <c r="M7214" s="3">
        <v>0.213793370965839</v>
      </c>
      <c r="N7214" s="3">
        <v>27.8425655976676</v>
      </c>
      <c r="O7214" s="3">
        <v>0.620600527205056</v>
      </c>
      <c r="P7214" s="3">
        <v>45.6140350877193</v>
      </c>
      <c r="Q7214" s="3">
        <v>1.11309808513648</v>
      </c>
      <c r="R7214" s="3">
        <v>56.8047337278106</v>
      </c>
      <c r="S7214" s="3">
        <v>2.14039834974004</v>
      </c>
      <c r="T7214" s="3">
        <v>35.832083958021</v>
      </c>
      <c r="U7214" s="3">
        <v>4.83622822900587</v>
      </c>
      <c r="V7214" s="3">
        <v>31.9444444444444</v>
      </c>
      <c r="W7214" s="3">
        <v>8.58356134282157</v>
      </c>
      <c r="X7214" s="3">
        <v>34.4135802469136</v>
      </c>
      <c r="Y7214" s="3">
        <v>15.366484535375</v>
      </c>
      <c r="Z7214" s="3">
        <v>52.1303258145363</v>
      </c>
      <c r="AA7214" s="3">
        <v>0.117862425806974</v>
      </c>
      <c r="AB7214" s="3">
        <v>3.48050668076925</v>
      </c>
      <c r="AC7214" s="3">
        <v>0</v>
      </c>
      <c r="AD7214" s="3"/>
      <c r="AE7214" s="5"/>
      <c r="AF7214" s="3">
        <v>0.227576087023778</v>
      </c>
      <c r="AG7214" s="3">
        <v>1.56397069794385</v>
      </c>
      <c r="AH7214" s="3">
        <v>1.74981645474013</v>
      </c>
      <c r="AI7214" s="3">
        <v>2.08501205397356</v>
      </c>
      <c r="AJ7214" s="3">
        <v>2.18071607776404</v>
      </c>
      <c r="AK7214" s="3">
        <v>2.1945644196766</v>
      </c>
      <c r="AL7214" s="3">
        <v>2.44040501271394</v>
      </c>
      <c r="AM7214" s="3">
        <v>10000</v>
      </c>
      <c r="AN7214" s="5" t="s">
        <v>56</v>
      </c>
      <c r="AO7214" s="1"/>
      <c r="AP7214" s="1"/>
      <c r="AQ7214" s="1"/>
    </row>
    <row r="7215" spans="1:43">
      <c r="A7215" s="1" t="s">
        <v>17702</v>
      </c>
      <c r="B7215" s="1" t="s">
        <v>17703</v>
      </c>
      <c r="C7215" s="3">
        <v>14.4356164383562</v>
      </c>
      <c r="D7215" s="4">
        <v>38968</v>
      </c>
      <c r="E7215" s="3">
        <v>19.8306262974</v>
      </c>
      <c r="F7215" s="5" t="s">
        <v>17704</v>
      </c>
      <c r="G7215" s="5">
        <v>3282</v>
      </c>
      <c r="H7215" s="5" t="s">
        <v>55</v>
      </c>
      <c r="I7215" s="3">
        <v>17.9273430010346</v>
      </c>
      <c r="J7215" s="3">
        <v>6.47307924984876</v>
      </c>
      <c r="K7215" s="3">
        <v>5.72951365756163</v>
      </c>
      <c r="L7215" s="3">
        <v>2.71186440677966</v>
      </c>
      <c r="M7215" s="3">
        <v>9.18229011020082</v>
      </c>
      <c r="N7215" s="3">
        <v>16.4572112507481</v>
      </c>
      <c r="O7215" s="3">
        <v>30.2268548222849</v>
      </c>
      <c r="P7215" s="3">
        <v>8.41059602649007</v>
      </c>
      <c r="Q7215" s="3">
        <v>41.1947281769553</v>
      </c>
      <c r="R7215" s="3">
        <v>9.60365853658537</v>
      </c>
      <c r="S7215" s="3">
        <v>78.9062137168446</v>
      </c>
      <c r="T7215" s="3">
        <v>30.2734375</v>
      </c>
      <c r="U7215" s="3">
        <v>153.874120217381</v>
      </c>
      <c r="V7215" s="3">
        <v>42.5474254742547</v>
      </c>
      <c r="W7215" s="3">
        <v>131.393708285878</v>
      </c>
      <c r="X7215" s="3">
        <v>34.5575959933222</v>
      </c>
      <c r="Y7215" s="3">
        <v>163.520373820566</v>
      </c>
      <c r="Z7215" s="3">
        <v>39.7089397089397</v>
      </c>
      <c r="AA7215" s="3">
        <v>0.344257846939801</v>
      </c>
      <c r="AB7215" s="3">
        <v>0.32103643727447</v>
      </c>
      <c r="AC7215" s="3">
        <v>-21.4397577782418</v>
      </c>
      <c r="AD7215" s="3">
        <v>1.50184909262289</v>
      </c>
      <c r="AE7215" s="5">
        <v>3</v>
      </c>
      <c r="AF7215" s="3">
        <v>2.15745155929899</v>
      </c>
      <c r="AG7215" s="3">
        <v>72.2301543434947</v>
      </c>
      <c r="AH7215" s="3">
        <v>59.7308960634165</v>
      </c>
      <c r="AI7215" s="3">
        <v>29.7581466482123</v>
      </c>
      <c r="AJ7215" s="3">
        <v>24.7272222376384</v>
      </c>
      <c r="AK7215" s="3">
        <v>25.2514396680838</v>
      </c>
      <c r="AL7215" s="3">
        <v>25.1778903622352</v>
      </c>
      <c r="AM7215" s="3"/>
      <c r="AN7215" s="5" t="s">
        <v>46</v>
      </c>
      <c r="AO7215" s="1"/>
      <c r="AP7215" s="1"/>
      <c r="AQ7215" s="1"/>
    </row>
    <row r="7216" spans="1:43">
      <c r="A7216" s="1" t="s">
        <v>17705</v>
      </c>
      <c r="B7216" s="1" t="s">
        <v>17706</v>
      </c>
      <c r="C7216" s="3">
        <v>13.958904109589</v>
      </c>
      <c r="D7216" s="4">
        <v>39142</v>
      </c>
      <c r="E7216" s="3">
        <v>20.6061262187</v>
      </c>
      <c r="F7216" s="5" t="s">
        <v>140</v>
      </c>
      <c r="G7216" s="5">
        <v>2094</v>
      </c>
      <c r="H7216" s="5" t="s">
        <v>55</v>
      </c>
      <c r="I7216" s="3">
        <v>4.34836592550402</v>
      </c>
      <c r="J7216" s="3">
        <v>82.2746521476104</v>
      </c>
      <c r="K7216" s="3">
        <v>2.03565267395054</v>
      </c>
      <c r="L7216" s="3">
        <v>60.6214689265537</v>
      </c>
      <c r="M7216" s="3">
        <v>-0.0187922910343917</v>
      </c>
      <c r="N7216" s="3">
        <v>87.9712746858169</v>
      </c>
      <c r="O7216" s="3">
        <v>9.77170343861247</v>
      </c>
      <c r="P7216" s="3">
        <v>81.7880794701987</v>
      </c>
      <c r="Q7216" s="3">
        <v>13.0199240648451</v>
      </c>
      <c r="R7216" s="3">
        <v>79.7256097560976</v>
      </c>
      <c r="S7216" s="3">
        <v>50.5065545337339</v>
      </c>
      <c r="T7216" s="3">
        <v>73.4375</v>
      </c>
      <c r="U7216" s="3">
        <v>106.112132763573</v>
      </c>
      <c r="V7216" s="3">
        <v>73.0352303523035</v>
      </c>
      <c r="W7216" s="3">
        <v>76.3996543306748</v>
      </c>
      <c r="X7216" s="3">
        <v>74.2904841402337</v>
      </c>
      <c r="Y7216" s="3">
        <v>90.5758480484212</v>
      </c>
      <c r="Z7216" s="3">
        <v>78.7941787941788</v>
      </c>
      <c r="AA7216" s="3">
        <v>0.276197894070001</v>
      </c>
      <c r="AB7216" s="3">
        <v>0.242600690247737</v>
      </c>
      <c r="AC7216" s="3">
        <v>-25.7692868601429</v>
      </c>
      <c r="AD7216" s="3">
        <v>0.806613846858578</v>
      </c>
      <c r="AE7216" s="5">
        <v>5</v>
      </c>
      <c r="AF7216" s="3">
        <v>1.49647293936538</v>
      </c>
      <c r="AG7216" s="3">
        <v>46.3059138599396</v>
      </c>
      <c r="AH7216" s="3">
        <v>46.7542300340437</v>
      </c>
      <c r="AI7216" s="3">
        <v>18.1689155039299</v>
      </c>
      <c r="AJ7216" s="3">
        <v>16.4802200925354</v>
      </c>
      <c r="AK7216" s="3">
        <v>15.1125875938945</v>
      </c>
      <c r="AL7216" s="3">
        <v>17.353331213364</v>
      </c>
      <c r="AM7216" s="3"/>
      <c r="AN7216" s="5" t="s">
        <v>46</v>
      </c>
      <c r="AO7216" s="1"/>
      <c r="AP7216" s="1"/>
      <c r="AQ7216" s="1"/>
    </row>
    <row r="7217" spans="1:43">
      <c r="A7217" s="1" t="s">
        <v>17707</v>
      </c>
      <c r="B7217" s="1" t="s">
        <v>17708</v>
      </c>
      <c r="C7217" s="3">
        <v>12.2191780821918</v>
      </c>
      <c r="D7217" s="4">
        <v>39777</v>
      </c>
      <c r="E7217" s="3">
        <v>4.7128250858</v>
      </c>
      <c r="F7217" s="5" t="s">
        <v>2351</v>
      </c>
      <c r="G7217" s="5">
        <v>1263</v>
      </c>
      <c r="H7217" s="5" t="s">
        <v>55</v>
      </c>
      <c r="I7217" s="3">
        <v>8.06616549878001</v>
      </c>
      <c r="J7217" s="3">
        <v>65.5172413793103</v>
      </c>
      <c r="K7217" s="3">
        <v>3.08917197452229</v>
      </c>
      <c r="L7217" s="3">
        <v>39.4915254237288</v>
      </c>
      <c r="M7217" s="3">
        <v>4.24530295142014</v>
      </c>
      <c r="N7217" s="3">
        <v>58.8270496708558</v>
      </c>
      <c r="O7217" s="3">
        <v>17.602537321828</v>
      </c>
      <c r="P7217" s="3">
        <v>55.8940397350993</v>
      </c>
      <c r="Q7217" s="3">
        <v>36.3765813478259</v>
      </c>
      <c r="R7217" s="3">
        <v>15.625</v>
      </c>
      <c r="S7217" s="3">
        <v>81.8602555855561</v>
      </c>
      <c r="T7217" s="3">
        <v>25.9765625</v>
      </c>
      <c r="U7217" s="3">
        <v>185.39293201494</v>
      </c>
      <c r="V7217" s="3">
        <v>21.1382113821138</v>
      </c>
      <c r="W7217" s="3">
        <v>150.199598754337</v>
      </c>
      <c r="X7217" s="3">
        <v>22.3706176961603</v>
      </c>
      <c r="Y7217" s="3">
        <v>167.405960649132</v>
      </c>
      <c r="Z7217" s="3">
        <v>37.2141372141372</v>
      </c>
      <c r="AA7217" s="3">
        <v>0.40805525845162</v>
      </c>
      <c r="AB7217" s="3">
        <v>0.367256116971453</v>
      </c>
      <c r="AC7217" s="3">
        <v>-25.6394260761073</v>
      </c>
      <c r="AD7217" s="3">
        <v>1.39165947739969</v>
      </c>
      <c r="AE7217" s="5">
        <v>3</v>
      </c>
      <c r="AF7217" s="3">
        <v>2.54984700254029</v>
      </c>
      <c r="AG7217" s="3">
        <v>76.5917101239531</v>
      </c>
      <c r="AH7217" s="3">
        <v>71.9570093391138</v>
      </c>
      <c r="AI7217" s="3">
        <v>32.4786967052383</v>
      </c>
      <c r="AJ7217" s="3">
        <v>27.7782372236399</v>
      </c>
      <c r="AK7217" s="3">
        <v>24.1350721186146</v>
      </c>
      <c r="AL7217" s="3">
        <v>22.6332469822921</v>
      </c>
      <c r="AM7217" s="3"/>
      <c r="AN7217" s="5" t="s">
        <v>46</v>
      </c>
      <c r="AO7217" s="1"/>
      <c r="AP7217" s="1"/>
      <c r="AQ7217" s="1"/>
    </row>
    <row r="7218" spans="1:43">
      <c r="A7218" s="1" t="s">
        <v>17709</v>
      </c>
      <c r="B7218" s="1" t="s">
        <v>17710</v>
      </c>
      <c r="C7218" s="3">
        <v>12.6383561643836</v>
      </c>
      <c r="D7218" s="4">
        <v>39624</v>
      </c>
      <c r="E7218" s="3">
        <v>6.9101037109</v>
      </c>
      <c r="F7218" s="5" t="s">
        <v>3081</v>
      </c>
      <c r="G7218" s="5">
        <v>55</v>
      </c>
      <c r="H7218" s="5" t="s">
        <v>71</v>
      </c>
      <c r="I7218" s="3">
        <v>-0.220143093010444</v>
      </c>
      <c r="J7218" s="3">
        <v>62.8930817610063</v>
      </c>
      <c r="K7218" s="3">
        <v>0.0551876379690868</v>
      </c>
      <c r="L7218" s="3">
        <v>45.9119496855346</v>
      </c>
      <c r="M7218" s="3">
        <v>-0.493962678375416</v>
      </c>
      <c r="N7218" s="3">
        <v>55.3459119496855</v>
      </c>
      <c r="O7218" s="3">
        <v>-0.0551267916207389</v>
      </c>
      <c r="P7218" s="3">
        <v>63.9240506329114</v>
      </c>
      <c r="Q7218" s="3">
        <v>0.387596899224808</v>
      </c>
      <c r="R7218" s="3">
        <v>54.4871794871795</v>
      </c>
      <c r="S7218" s="3">
        <v>1.68255748738083</v>
      </c>
      <c r="T7218" s="3">
        <v>65.7718120805369</v>
      </c>
      <c r="U7218" s="3">
        <v>4.91590296366987</v>
      </c>
      <c r="V7218" s="3">
        <v>81.294964028777</v>
      </c>
      <c r="W7218" s="3">
        <v>13.5822979519079</v>
      </c>
      <c r="X7218" s="3">
        <v>63.3093525179856</v>
      </c>
      <c r="Y7218" s="3">
        <v>13.0165081738162</v>
      </c>
      <c r="Z7218" s="3">
        <v>79.3650793650794</v>
      </c>
      <c r="AA7218" s="3">
        <v>0.00675738000625002</v>
      </c>
      <c r="AB7218" s="3">
        <v>0.289199659971631</v>
      </c>
      <c r="AC7218" s="3">
        <v>-3.0864197530864</v>
      </c>
      <c r="AD7218" s="3">
        <v>1.4024579001859</v>
      </c>
      <c r="AE7218" s="5">
        <v>2</v>
      </c>
      <c r="AF7218" s="3">
        <v>0.34134270046424</v>
      </c>
      <c r="AG7218" s="3">
        <v>2.06361162699851</v>
      </c>
      <c r="AH7218" s="3">
        <v>2.59625618706711</v>
      </c>
      <c r="AI7218" s="3">
        <v>4.38403737240025</v>
      </c>
      <c r="AJ7218" s="3">
        <v>2.93876248730784</v>
      </c>
      <c r="AK7218" s="3">
        <v>4.0898610238838</v>
      </c>
      <c r="AL7218" s="3">
        <v>6.0980285204286</v>
      </c>
      <c r="AM7218" s="3"/>
      <c r="AN7218" s="5" t="s">
        <v>46</v>
      </c>
      <c r="AO7218" s="1"/>
      <c r="AP7218" s="1"/>
      <c r="AQ7218" s="1"/>
    </row>
    <row r="7219" spans="1:43">
      <c r="A7219" s="1" t="s">
        <v>17711</v>
      </c>
      <c r="B7219" s="1" t="s">
        <v>17712</v>
      </c>
      <c r="C7219" s="3">
        <v>11.7013698630137</v>
      </c>
      <c r="D7219" s="4">
        <v>39966</v>
      </c>
      <c r="E7219" s="3">
        <v>1.2307407108</v>
      </c>
      <c r="F7219" s="5" t="s">
        <v>17713</v>
      </c>
      <c r="G7219" s="5">
        <v>307</v>
      </c>
      <c r="H7219" s="5" t="s">
        <v>45</v>
      </c>
      <c r="I7219" s="3">
        <v>0.501392757660163</v>
      </c>
      <c r="J7219" s="3">
        <v>60.5095541401274</v>
      </c>
      <c r="K7219" s="3">
        <v>0.557413600891847</v>
      </c>
      <c r="L7219" s="3">
        <v>43.3229813664596</v>
      </c>
      <c r="M7219" s="3">
        <v>-0.933552992861067</v>
      </c>
      <c r="N7219" s="3">
        <v>76.1904761904762</v>
      </c>
      <c r="O7219" s="3">
        <v>2.96803652968036</v>
      </c>
      <c r="P7219" s="3">
        <v>35.5960264900662</v>
      </c>
      <c r="Q7219" s="3">
        <v>4.94473531122744</v>
      </c>
      <c r="R7219" s="3">
        <v>23.458904109589</v>
      </c>
      <c r="S7219" s="3">
        <v>9.0689238210399</v>
      </c>
      <c r="T7219" s="3">
        <v>44.0677966101695</v>
      </c>
      <c r="U7219" s="3">
        <v>15.0510204081633</v>
      </c>
      <c r="V7219" s="3">
        <v>62.208067940552</v>
      </c>
      <c r="W7219" s="3">
        <v>14.0328697850822</v>
      </c>
      <c r="X7219" s="3">
        <v>77.7251184834123</v>
      </c>
      <c r="Y7219" s="3">
        <v>19.3121693121693</v>
      </c>
      <c r="Z7219" s="3">
        <v>70.042194092827</v>
      </c>
      <c r="AA7219" s="3">
        <v>0.152017144823053</v>
      </c>
      <c r="AB7219" s="3">
        <v>0.122276280742508</v>
      </c>
      <c r="AC7219" s="3">
        <v>-4.68557336621455</v>
      </c>
      <c r="AD7219" s="3">
        <v>0.953158643715036</v>
      </c>
      <c r="AE7219" s="5">
        <v>4</v>
      </c>
      <c r="AF7219" s="3">
        <v>0.314495227809304</v>
      </c>
      <c r="AG7219" s="3">
        <v>7.87928630490144</v>
      </c>
      <c r="AH7219" s="3">
        <v>6.8288138473575</v>
      </c>
      <c r="AI7219" s="3">
        <v>3.75489043057884</v>
      </c>
      <c r="AJ7219" s="3">
        <v>3.88421816043487</v>
      </c>
      <c r="AK7219" s="3">
        <v>5.92590169301868</v>
      </c>
      <c r="AL7219" s="3">
        <v>7.261120030707</v>
      </c>
      <c r="AM7219" s="3">
        <v>1000</v>
      </c>
      <c r="AN7219" s="5" t="s">
        <v>56</v>
      </c>
      <c r="AO7219" s="1"/>
      <c r="AP7219" s="1"/>
      <c r="AQ7219" s="1"/>
    </row>
    <row r="7220" spans="1:43">
      <c r="A7220" s="1" t="s">
        <v>17714</v>
      </c>
      <c r="B7220" s="1" t="s">
        <v>17715</v>
      </c>
      <c r="C7220" s="3">
        <v>10.7150684931507</v>
      </c>
      <c r="D7220" s="4">
        <v>40326</v>
      </c>
      <c r="E7220" s="3">
        <v>0.8868173165</v>
      </c>
      <c r="F7220" s="5" t="s">
        <v>6014</v>
      </c>
      <c r="G7220" s="5">
        <v>1683</v>
      </c>
      <c r="H7220" s="5" t="s">
        <v>60</v>
      </c>
      <c r="I7220" s="3">
        <v>4.39683892461456</v>
      </c>
      <c r="J7220" s="3">
        <v>59.3253968253968</v>
      </c>
      <c r="K7220" s="3">
        <v>3.02393149323343</v>
      </c>
      <c r="L7220" s="3">
        <v>39.0220517737296</v>
      </c>
      <c r="M7220" s="3">
        <v>2.20730458527706</v>
      </c>
      <c r="N7220" s="3">
        <v>49.6538081107814</v>
      </c>
      <c r="O7220" s="3">
        <v>6.81755123072655</v>
      </c>
      <c r="P7220" s="3">
        <v>58.8235294117647</v>
      </c>
      <c r="Q7220" s="3">
        <v>14.6034446098235</v>
      </c>
      <c r="R7220" s="3">
        <v>47.1204188481675</v>
      </c>
      <c r="S7220" s="3">
        <v>35.5856309116522</v>
      </c>
      <c r="T7220" s="3">
        <v>52.6570048309179</v>
      </c>
      <c r="U7220" s="3">
        <v>61.8753003363767</v>
      </c>
      <c r="V7220" s="3">
        <v>58.9134125636672</v>
      </c>
      <c r="W7220" s="3">
        <v>51.3988764044944</v>
      </c>
      <c r="X7220" s="3">
        <v>46.8181818181818</v>
      </c>
      <c r="Y7220" s="3">
        <v>113.931888544892</v>
      </c>
      <c r="Z7220" s="3">
        <v>25.2427184466019</v>
      </c>
      <c r="AA7220" s="3">
        <v>0.214214762279026</v>
      </c>
      <c r="AB7220" s="3">
        <v>0.151989953040789</v>
      </c>
      <c r="AC7220" s="3">
        <v>-19.3481717011129</v>
      </c>
      <c r="AD7220" s="3">
        <v>0.764787145481532</v>
      </c>
      <c r="AE7220" s="5">
        <v>3</v>
      </c>
      <c r="AF7220" s="3">
        <v>1.08641150433216</v>
      </c>
      <c r="AG7220" s="3">
        <v>25.0228964509222</v>
      </c>
      <c r="AH7220" s="3">
        <v>31.6561140396935</v>
      </c>
      <c r="AI7220" s="3">
        <v>14.6055445134514</v>
      </c>
      <c r="AJ7220" s="3">
        <v>17.7092805807769</v>
      </c>
      <c r="AK7220" s="3">
        <v>12.5104165397184</v>
      </c>
      <c r="AL7220" s="3">
        <v>15.4007884382828</v>
      </c>
      <c r="AM7220" s="3"/>
      <c r="AN7220" s="5" t="s">
        <v>46</v>
      </c>
      <c r="AO7220" s="1"/>
      <c r="AP7220" s="1"/>
      <c r="AQ7220" s="1"/>
    </row>
    <row r="7221" spans="1:43">
      <c r="A7221" s="1" t="s">
        <v>17716</v>
      </c>
      <c r="B7221" s="1" t="s">
        <v>17717</v>
      </c>
      <c r="C7221" s="3">
        <v>10.2438356164384</v>
      </c>
      <c r="D7221" s="4">
        <v>40498</v>
      </c>
      <c r="E7221" s="3">
        <v>6.8028160723</v>
      </c>
      <c r="F7221" s="5" t="s">
        <v>3591</v>
      </c>
      <c r="G7221" s="5">
        <v>2270</v>
      </c>
      <c r="H7221" s="5" t="s">
        <v>55</v>
      </c>
      <c r="I7221" s="3">
        <v>8.50236290487279</v>
      </c>
      <c r="J7221" s="3">
        <v>63.1578947368421</v>
      </c>
      <c r="K7221" s="3">
        <v>2.20976253298153</v>
      </c>
      <c r="L7221" s="3">
        <v>58.1920903954802</v>
      </c>
      <c r="M7221" s="3">
        <v>1.0793969372667</v>
      </c>
      <c r="N7221" s="3">
        <v>81.9868342309994</v>
      </c>
      <c r="O7221" s="3">
        <v>18.6695524824278</v>
      </c>
      <c r="P7221" s="3">
        <v>52.2516556291391</v>
      </c>
      <c r="Q7221" s="3">
        <v>29.338581648829</v>
      </c>
      <c r="R7221" s="3">
        <v>33.9939024390244</v>
      </c>
      <c r="S7221" s="3">
        <v>75.9670831874627</v>
      </c>
      <c r="T7221" s="3">
        <v>33.49609375</v>
      </c>
      <c r="U7221" s="3">
        <v>176.984068954154</v>
      </c>
      <c r="V7221" s="3">
        <v>26.2872628726287</v>
      </c>
      <c r="W7221" s="3">
        <v>138.142253855827</v>
      </c>
      <c r="X7221" s="3">
        <v>29.8831385642738</v>
      </c>
      <c r="Y7221" s="3">
        <v>226.815062268374</v>
      </c>
      <c r="Z7221" s="3">
        <v>13.0977130977131</v>
      </c>
      <c r="AA7221" s="3">
        <v>0.314124502721754</v>
      </c>
      <c r="AB7221" s="3">
        <v>0.323058085240066</v>
      </c>
      <c r="AC7221" s="3">
        <v>-23.8730158730159</v>
      </c>
      <c r="AD7221" s="3">
        <v>1.40199466693054</v>
      </c>
      <c r="AE7221" s="5">
        <v>3</v>
      </c>
      <c r="AF7221" s="3">
        <v>2.38739844033076</v>
      </c>
      <c r="AG7221" s="3">
        <v>81.8834336151243</v>
      </c>
      <c r="AH7221" s="3">
        <v>68.0460895503633</v>
      </c>
      <c r="AI7221" s="3">
        <v>31.5180804914577</v>
      </c>
      <c r="AJ7221" s="3">
        <v>31.7937198994161</v>
      </c>
      <c r="AK7221" s="3">
        <v>23.9169454484566</v>
      </c>
      <c r="AL7221" s="3">
        <v>23.4123539060023</v>
      </c>
      <c r="AM7221" s="3"/>
      <c r="AN7221" s="5" t="s">
        <v>46</v>
      </c>
      <c r="AO7221" s="1"/>
      <c r="AP7221" s="1"/>
      <c r="AQ7221" s="1"/>
    </row>
    <row r="7222" spans="1:43">
      <c r="A7222" s="1" t="s">
        <v>17718</v>
      </c>
      <c r="B7222" s="1" t="s">
        <v>17719</v>
      </c>
      <c r="C7222" s="3">
        <v>7.05479452054795</v>
      </c>
      <c r="D7222" s="4">
        <v>41662</v>
      </c>
      <c r="E7222" s="3">
        <v>1.6861154877</v>
      </c>
      <c r="F7222" s="5" t="s">
        <v>17704</v>
      </c>
      <c r="G7222" s="5">
        <v>2576</v>
      </c>
      <c r="H7222" s="5" t="s">
        <v>93</v>
      </c>
      <c r="I7222" s="3">
        <v>16.0099889012209</v>
      </c>
      <c r="J7222" s="3">
        <v>6</v>
      </c>
      <c r="K7222" s="3">
        <v>4.81323640010029</v>
      </c>
      <c r="L7222" s="3">
        <v>5.69871159563925</v>
      </c>
      <c r="M7222" s="3">
        <v>8.45654993514916</v>
      </c>
      <c r="N7222" s="3">
        <v>10.0798403193613</v>
      </c>
      <c r="O7222" s="3">
        <v>28.1729000613121</v>
      </c>
      <c r="P7222" s="3">
        <v>6.38832997987928</v>
      </c>
      <c r="Q7222" s="3">
        <v>39.4596397598399</v>
      </c>
      <c r="R7222" s="3">
        <v>6.65634674922601</v>
      </c>
      <c r="S7222" s="3">
        <v>63.0019493177388</v>
      </c>
      <c r="T7222" s="3">
        <v>29.4865007940709</v>
      </c>
      <c r="U7222" s="3">
        <v>123.224773091297</v>
      </c>
      <c r="V7222" s="3">
        <v>31.8383167220377</v>
      </c>
      <c r="W7222" s="3">
        <v>107.288051561725</v>
      </c>
      <c r="X7222" s="3">
        <v>26.9038701622971</v>
      </c>
      <c r="Y7222" s="3">
        <v>127.847411444142</v>
      </c>
      <c r="Z7222" s="3">
        <v>30.9090909090909</v>
      </c>
      <c r="AA7222" s="3">
        <v>0.343098868641037</v>
      </c>
      <c r="AB7222" s="3">
        <v>0.335295232837457</v>
      </c>
      <c r="AC7222" s="3">
        <v>-16.983758700696</v>
      </c>
      <c r="AD7222" s="3">
        <v>1.61612090450505</v>
      </c>
      <c r="AE7222" s="5">
        <v>3</v>
      </c>
      <c r="AF7222" s="3">
        <v>1.87590533842706</v>
      </c>
      <c r="AG7222" s="3">
        <v>58.183268015255</v>
      </c>
      <c r="AH7222" s="3">
        <v>49.3946089242552</v>
      </c>
      <c r="AI7222" s="3">
        <v>25.1288706700138</v>
      </c>
      <c r="AJ7222" s="3">
        <v>20.2558324404214</v>
      </c>
      <c r="AK7222" s="3">
        <v>22.2339844951748</v>
      </c>
      <c r="AL7222" s="3"/>
      <c r="AM7222" s="3"/>
      <c r="AN7222" s="5" t="s">
        <v>46</v>
      </c>
      <c r="AO7222" s="1"/>
      <c r="AP7222" s="1"/>
      <c r="AQ7222" s="1"/>
    </row>
    <row r="7223" spans="1:43">
      <c r="A7223" s="1" t="s">
        <v>17720</v>
      </c>
      <c r="B7223" s="1" t="s">
        <v>17721</v>
      </c>
      <c r="C7223" s="3">
        <v>0.0547945205479452</v>
      </c>
      <c r="D7223" s="4">
        <v>44217</v>
      </c>
      <c r="E7223" s="3"/>
      <c r="F7223" s="5" t="s">
        <v>219</v>
      </c>
      <c r="G7223" s="5">
        <v>15</v>
      </c>
      <c r="H7223" s="5" t="s">
        <v>50</v>
      </c>
      <c r="I7223" s="3">
        <v>0.00999200639488299</v>
      </c>
      <c r="J7223" s="3"/>
      <c r="K7223" s="3">
        <v>-0.0199780241734292</v>
      </c>
      <c r="L7223" s="3">
        <v>67.153607791058</v>
      </c>
      <c r="M7223" s="3">
        <v>0.00999200639488299</v>
      </c>
      <c r="N7223" s="3"/>
      <c r="O7223" s="3"/>
      <c r="P7223" s="3"/>
      <c r="Q7223" s="3"/>
      <c r="R7223" s="3"/>
      <c r="S7223" s="3"/>
      <c r="T7223" s="3"/>
      <c r="U7223" s="3"/>
      <c r="V7223" s="3"/>
      <c r="W7223" s="3"/>
      <c r="X7223" s="3"/>
      <c r="Y7223" s="3"/>
      <c r="Z7223" s="3"/>
      <c r="AA7223" s="3">
        <v>-1.14681563869629</v>
      </c>
      <c r="AB7223" s="3">
        <v>-0.851202767400833</v>
      </c>
      <c r="AC7223" s="3">
        <v>-0.089883151902539</v>
      </c>
      <c r="AD7223" s="3"/>
      <c r="AE7223" s="5"/>
      <c r="AF7223" s="3"/>
      <c r="AG7223" s="3"/>
      <c r="AH7223" s="3"/>
      <c r="AI7223" s="3"/>
      <c r="AJ7223" s="3"/>
      <c r="AK7223" s="3"/>
      <c r="AL7223" s="3"/>
      <c r="AM7223" s="3"/>
      <c r="AN7223" s="5" t="s">
        <v>46</v>
      </c>
      <c r="AO7223" s="1"/>
      <c r="AP7223" s="1"/>
      <c r="AQ7223" s="1"/>
    </row>
    <row r="7224" spans="1:43">
      <c r="A7224" s="1" t="s">
        <v>17722</v>
      </c>
      <c r="B7224" s="1" t="s">
        <v>17723</v>
      </c>
      <c r="C7224" s="3">
        <v>9.43287671232877</v>
      </c>
      <c r="D7224" s="4">
        <v>40794</v>
      </c>
      <c r="E7224" s="3">
        <v>6.2298534642</v>
      </c>
      <c r="F7224" s="5" t="s">
        <v>6014</v>
      </c>
      <c r="G7224" s="5">
        <v>1232</v>
      </c>
      <c r="H7224" s="5" t="s">
        <v>60</v>
      </c>
      <c r="I7224" s="3">
        <v>8.56363946157778</v>
      </c>
      <c r="J7224" s="3">
        <v>35.515873015873</v>
      </c>
      <c r="K7224" s="3">
        <v>2.43071185132789</v>
      </c>
      <c r="L7224" s="3">
        <v>46.7881112176414</v>
      </c>
      <c r="M7224" s="3">
        <v>3.03696756039976</v>
      </c>
      <c r="N7224" s="3">
        <v>43.9169139465875</v>
      </c>
      <c r="O7224" s="3">
        <v>11.8059942444023</v>
      </c>
      <c r="P7224" s="3">
        <v>46.8559837728195</v>
      </c>
      <c r="Q7224" s="3">
        <v>25.0510284189041</v>
      </c>
      <c r="R7224" s="3">
        <v>14.3455497382199</v>
      </c>
      <c r="S7224" s="3">
        <v>44.016997423263</v>
      </c>
      <c r="T7224" s="3">
        <v>43.8405797101449</v>
      </c>
      <c r="U7224" s="3">
        <v>87.9417143531355</v>
      </c>
      <c r="V7224" s="3">
        <v>35.3140916808149</v>
      </c>
      <c r="W7224" s="3">
        <v>67.921146953405</v>
      </c>
      <c r="X7224" s="3">
        <v>28.6363636363636</v>
      </c>
      <c r="Y7224" s="3">
        <v>156.940075812566</v>
      </c>
      <c r="Z7224" s="3">
        <v>10.0323624595469</v>
      </c>
      <c r="AA7224" s="3">
        <v>0.215171110936404</v>
      </c>
      <c r="AB7224" s="3">
        <v>0.166467534693967</v>
      </c>
      <c r="AC7224" s="3">
        <v>-27.0109911487209</v>
      </c>
      <c r="AD7224" s="3">
        <v>0.696842356416831</v>
      </c>
      <c r="AE7224" s="5">
        <v>3</v>
      </c>
      <c r="AF7224" s="3">
        <v>1.32658874461529</v>
      </c>
      <c r="AG7224" s="3">
        <v>30.8774398220308</v>
      </c>
      <c r="AH7224" s="3">
        <v>42.0370728172265</v>
      </c>
      <c r="AI7224" s="3">
        <v>18.4681533515949</v>
      </c>
      <c r="AJ7224" s="3">
        <v>24.2062671170844</v>
      </c>
      <c r="AK7224" s="3">
        <v>19.337548153223</v>
      </c>
      <c r="AL7224" s="3">
        <v>19.6989545704958</v>
      </c>
      <c r="AM7224" s="3"/>
      <c r="AN7224" s="5" t="s">
        <v>46</v>
      </c>
      <c r="AO7224" s="1"/>
      <c r="AP7224" s="1"/>
      <c r="AQ7224" s="1"/>
    </row>
    <row r="7225" spans="1:43">
      <c r="A7225" s="1" t="s">
        <v>17724</v>
      </c>
      <c r="B7225" s="1" t="s">
        <v>17725</v>
      </c>
      <c r="C7225" s="3">
        <v>9.22739726027397</v>
      </c>
      <c r="D7225" s="4">
        <v>40869</v>
      </c>
      <c r="E7225" s="3">
        <v>0.6498248217</v>
      </c>
      <c r="F7225" s="5" t="s">
        <v>3591</v>
      </c>
      <c r="G7225" s="5">
        <v>1479</v>
      </c>
      <c r="H7225" s="5" t="s">
        <v>93</v>
      </c>
      <c r="I7225" s="3">
        <v>7.51126690035051</v>
      </c>
      <c r="J7225" s="3">
        <v>41.5</v>
      </c>
      <c r="K7225" s="3">
        <v>2.80105338759875</v>
      </c>
      <c r="L7225" s="3">
        <v>31.0703666997027</v>
      </c>
      <c r="M7225" s="3">
        <v>1.32137800849455</v>
      </c>
      <c r="N7225" s="3">
        <v>67.7145708582834</v>
      </c>
      <c r="O7225" s="3">
        <v>17.8698874553939</v>
      </c>
      <c r="P7225" s="3">
        <v>30.0804828973843</v>
      </c>
      <c r="Q7225" s="3">
        <v>27.3050696709161</v>
      </c>
      <c r="R7225" s="3">
        <v>23.5810113519092</v>
      </c>
      <c r="S7225" s="3">
        <v>58.8605253422124</v>
      </c>
      <c r="T7225" s="3">
        <v>32.6627845420858</v>
      </c>
      <c r="U7225" s="3">
        <v>135.158817086528</v>
      </c>
      <c r="V7225" s="3">
        <v>26.2458471760797</v>
      </c>
      <c r="W7225" s="3">
        <v>108.547838756678</v>
      </c>
      <c r="X7225" s="3">
        <v>26.1548064918851</v>
      </c>
      <c r="Y7225" s="3">
        <v>178.289047310434</v>
      </c>
      <c r="Z7225" s="3">
        <v>16.3636363636364</v>
      </c>
      <c r="AA7225" s="3">
        <v>0.27431500148664</v>
      </c>
      <c r="AB7225" s="3">
        <v>0.292709033701244</v>
      </c>
      <c r="AC7225" s="3">
        <v>-21.3181818181818</v>
      </c>
      <c r="AD7225" s="3">
        <v>1.29959501187433</v>
      </c>
      <c r="AE7225" s="5">
        <v>3</v>
      </c>
      <c r="AF7225" s="3">
        <v>1.96497677658496</v>
      </c>
      <c r="AG7225" s="3">
        <v>65.3420572197025</v>
      </c>
      <c r="AH7225" s="3">
        <v>54.981561737325</v>
      </c>
      <c r="AI7225" s="3">
        <v>25.8763685688975</v>
      </c>
      <c r="AJ7225" s="3">
        <v>27.058993612701</v>
      </c>
      <c r="AK7225" s="3">
        <v>19.9410178676447</v>
      </c>
      <c r="AL7225" s="3">
        <v>22.638306793124</v>
      </c>
      <c r="AM7225" s="3"/>
      <c r="AN7225" s="5" t="s">
        <v>46</v>
      </c>
      <c r="AO7225" s="1"/>
      <c r="AP7225" s="1"/>
      <c r="AQ7225" s="1"/>
    </row>
    <row r="7226" spans="1:43">
      <c r="A7226" s="1" t="s">
        <v>17726</v>
      </c>
      <c r="B7226" s="1" t="s">
        <v>17727</v>
      </c>
      <c r="C7226" s="3">
        <v>9.16986301369863</v>
      </c>
      <c r="D7226" s="4">
        <v>40890</v>
      </c>
      <c r="E7226" s="3">
        <v>2.6078441125</v>
      </c>
      <c r="F7226" s="5" t="s">
        <v>371</v>
      </c>
      <c r="G7226" s="5">
        <v>1028</v>
      </c>
      <c r="H7226" s="5" t="s">
        <v>45</v>
      </c>
      <c r="I7226" s="3">
        <v>1.840490797546</v>
      </c>
      <c r="J7226" s="3">
        <v>32.1656050955414</v>
      </c>
      <c r="K7226" s="3">
        <v>0.258843830888693</v>
      </c>
      <c r="L7226" s="3">
        <v>63.8198757763975</v>
      </c>
      <c r="M7226" s="3">
        <v>-2.106149957877</v>
      </c>
      <c r="N7226" s="3">
        <v>89.3650793650794</v>
      </c>
      <c r="O7226" s="3">
        <v>1.840490797546</v>
      </c>
      <c r="P7226" s="3">
        <v>51.4900662251656</v>
      </c>
      <c r="Q7226" s="3">
        <v>-0.488575443105177</v>
      </c>
      <c r="R7226" s="3">
        <v>82.1917808219178</v>
      </c>
      <c r="S7226" s="3">
        <v>4.00427151320349</v>
      </c>
      <c r="T7226" s="3">
        <v>74.5762711864407</v>
      </c>
      <c r="U7226" s="3">
        <v>12.3675015576341</v>
      </c>
      <c r="V7226" s="3">
        <v>74.0976645435244</v>
      </c>
      <c r="W7226" s="3">
        <v>14.6396385376598</v>
      </c>
      <c r="X7226" s="3">
        <v>74.6445497630332</v>
      </c>
      <c r="Y7226" s="3">
        <v>14.7539676385739</v>
      </c>
      <c r="Z7226" s="3">
        <v>84.3881856540084</v>
      </c>
      <c r="AA7226" s="3">
        <v>0.0070179406566316</v>
      </c>
      <c r="AB7226" s="3">
        <v>0.0967479836105957</v>
      </c>
      <c r="AC7226" s="3">
        <v>-6.43317207033725</v>
      </c>
      <c r="AD7226" s="3">
        <v>0.722927586732673</v>
      </c>
      <c r="AE7226" s="5">
        <v>2</v>
      </c>
      <c r="AF7226" s="3">
        <v>0.342327312190723</v>
      </c>
      <c r="AG7226" s="3">
        <v>3.09442986064417</v>
      </c>
      <c r="AH7226" s="3">
        <v>5.14866516931554</v>
      </c>
      <c r="AI7226" s="3">
        <v>3.24995936227399</v>
      </c>
      <c r="AJ7226" s="3">
        <v>2.34278903137684</v>
      </c>
      <c r="AK7226" s="3">
        <v>5.33260747773154</v>
      </c>
      <c r="AL7226" s="3">
        <v>7.9674055496141</v>
      </c>
      <c r="AM7226" s="3">
        <v>1000</v>
      </c>
      <c r="AN7226" s="5" t="s">
        <v>56</v>
      </c>
      <c r="AO7226" s="1"/>
      <c r="AP7226" s="1"/>
      <c r="AQ7226" s="1"/>
    </row>
    <row r="7227" spans="1:43">
      <c r="A7227" s="1" t="s">
        <v>17728</v>
      </c>
      <c r="B7227" s="1" t="s">
        <v>17729</v>
      </c>
      <c r="C7227" s="3">
        <v>8.91232876712329</v>
      </c>
      <c r="D7227" s="4">
        <v>40984</v>
      </c>
      <c r="E7227" s="3">
        <v>1.1045086497</v>
      </c>
      <c r="F7227" s="5" t="s">
        <v>6058</v>
      </c>
      <c r="G7227" s="5">
        <v>3254</v>
      </c>
      <c r="H7227" s="5" t="s">
        <v>116</v>
      </c>
      <c r="I7227" s="3">
        <v>10.7352344412882</v>
      </c>
      <c r="J7227" s="3">
        <v>24.7663551401869</v>
      </c>
      <c r="K7227" s="3">
        <v>3.58905338716914</v>
      </c>
      <c r="L7227" s="3">
        <v>30.2752293577982</v>
      </c>
      <c r="M7227" s="3">
        <v>4.38154188545397</v>
      </c>
      <c r="N7227" s="3">
        <v>41.1214953271028</v>
      </c>
      <c r="O7227" s="3">
        <v>16.2233321717582</v>
      </c>
      <c r="P7227" s="3">
        <v>41</v>
      </c>
      <c r="Q7227" s="3">
        <v>25.6730165375759</v>
      </c>
      <c r="R7227" s="3">
        <v>19.5767195767196</v>
      </c>
      <c r="S7227" s="3">
        <v>66.3083827358857</v>
      </c>
      <c r="T7227" s="3">
        <v>10.4294478527607</v>
      </c>
      <c r="U7227" s="3">
        <v>124.981262179583</v>
      </c>
      <c r="V7227" s="3">
        <v>15.1260504201681</v>
      </c>
      <c r="W7227" s="3">
        <v>78.5557075724228</v>
      </c>
      <c r="X7227" s="3">
        <v>38.4615384615385</v>
      </c>
      <c r="Y7227" s="3">
        <v>146.303438089768</v>
      </c>
      <c r="Z7227" s="3">
        <v>32.5581395348837</v>
      </c>
      <c r="AA7227" s="3">
        <v>0.27959891711766</v>
      </c>
      <c r="AB7227" s="3">
        <v>0.176842376643293</v>
      </c>
      <c r="AC7227" s="3">
        <v>-35.6741275060995</v>
      </c>
      <c r="AD7227" s="3">
        <v>0.596372833497916</v>
      </c>
      <c r="AE7227" s="5">
        <v>3</v>
      </c>
      <c r="AF7227" s="3">
        <v>1.43184785364943</v>
      </c>
      <c r="AG7227" s="3">
        <v>55.758200100193</v>
      </c>
      <c r="AH7227" s="3">
        <v>53.9083656232613</v>
      </c>
      <c r="AI7227" s="3">
        <v>19.9847493405776</v>
      </c>
      <c r="AJ7227" s="3">
        <v>22.9008059230667</v>
      </c>
      <c r="AK7227" s="3">
        <v>19.2544000878999</v>
      </c>
      <c r="AL7227" s="3">
        <v>19.1208808918309</v>
      </c>
      <c r="AM7227" s="3"/>
      <c r="AN7227" s="5" t="s">
        <v>46</v>
      </c>
      <c r="AO7227" s="1"/>
      <c r="AP7227" s="1"/>
      <c r="AQ7227" s="1"/>
    </row>
    <row r="7228" spans="1:43">
      <c r="A7228" s="1" t="s">
        <v>17730</v>
      </c>
      <c r="B7228" s="1" t="s">
        <v>17731</v>
      </c>
      <c r="C7228" s="3">
        <v>8.4986301369863</v>
      </c>
      <c r="D7228" s="4">
        <v>41135</v>
      </c>
      <c r="E7228" s="3">
        <v>0.2418443154</v>
      </c>
      <c r="F7228" s="5" t="s">
        <v>6787</v>
      </c>
      <c r="G7228" s="5">
        <v>441</v>
      </c>
      <c r="H7228" s="5" t="s">
        <v>55</v>
      </c>
      <c r="I7228" s="3">
        <v>14.3327348892879</v>
      </c>
      <c r="J7228" s="3">
        <v>22.3835450695705</v>
      </c>
      <c r="K7228" s="3">
        <v>4.37039060366021</v>
      </c>
      <c r="L7228" s="3">
        <v>14.0112994350282</v>
      </c>
      <c r="M7228" s="3">
        <v>6.52355729021466</v>
      </c>
      <c r="N7228" s="3">
        <v>36.983842010772</v>
      </c>
      <c r="O7228" s="3">
        <v>23.9377229970808</v>
      </c>
      <c r="P7228" s="3">
        <v>25.6953642384106</v>
      </c>
      <c r="Q7228" s="3">
        <v>40.3231729709879</v>
      </c>
      <c r="R7228" s="3">
        <v>10.2134146341463</v>
      </c>
      <c r="S7228" s="3">
        <v>72.89592760181</v>
      </c>
      <c r="T7228" s="3">
        <v>38.4765625</v>
      </c>
      <c r="U7228" s="3">
        <v>129.489489489489</v>
      </c>
      <c r="V7228" s="3">
        <v>57.0460704607046</v>
      </c>
      <c r="W7228" s="3">
        <v>86.2993661628474</v>
      </c>
      <c r="X7228" s="3">
        <v>67.1118530884808</v>
      </c>
      <c r="Y7228" s="3">
        <v>127.575938058368</v>
      </c>
      <c r="Z7228" s="3">
        <v>57.3804573804574</v>
      </c>
      <c r="AA7228" s="3">
        <v>0.297571379344132</v>
      </c>
      <c r="AB7228" s="3">
        <v>0.212708883191186</v>
      </c>
      <c r="AC7228" s="3">
        <v>-28.2225237449118</v>
      </c>
      <c r="AD7228" s="3">
        <v>0.814963316471525</v>
      </c>
      <c r="AE7228" s="5">
        <v>8</v>
      </c>
      <c r="AF7228" s="3">
        <v>1.57680677456122</v>
      </c>
      <c r="AG7228" s="3">
        <v>74.1975879462468</v>
      </c>
      <c r="AH7228" s="3">
        <v>52.3911835353478</v>
      </c>
      <c r="AI7228" s="3">
        <v>21.6547157947463</v>
      </c>
      <c r="AJ7228" s="3">
        <v>19.2106050407862</v>
      </c>
      <c r="AK7228" s="3">
        <v>16.1315136080582</v>
      </c>
      <c r="AL7228" s="3">
        <v>20.356586700528</v>
      </c>
      <c r="AM7228" s="3"/>
      <c r="AN7228" s="5" t="s">
        <v>46</v>
      </c>
      <c r="AO7228" s="1"/>
      <c r="AP7228" s="1"/>
      <c r="AQ7228" s="1"/>
    </row>
    <row r="7229" spans="1:43">
      <c r="A7229" s="1" t="s">
        <v>17732</v>
      </c>
      <c r="B7229" s="1" t="s">
        <v>17733</v>
      </c>
      <c r="C7229" s="3">
        <v>8.70958904109589</v>
      </c>
      <c r="D7229" s="4">
        <v>41058</v>
      </c>
      <c r="E7229" s="3">
        <v>1.056888339</v>
      </c>
      <c r="F7229" s="5" t="s">
        <v>17734</v>
      </c>
      <c r="G7229" s="5">
        <v>555</v>
      </c>
      <c r="H7229" s="5" t="s">
        <v>45</v>
      </c>
      <c r="I7229" s="3">
        <v>0.448275862068962</v>
      </c>
      <c r="J7229" s="3">
        <v>61.3057324840764</v>
      </c>
      <c r="K7229" s="3">
        <v>3.04209409267774</v>
      </c>
      <c r="L7229" s="3">
        <v>0.62111801242236</v>
      </c>
      <c r="M7229" s="3">
        <v>-1.45466847090664</v>
      </c>
      <c r="N7229" s="3">
        <v>84.4444444444444</v>
      </c>
      <c r="O7229" s="3">
        <v>2.89650300247262</v>
      </c>
      <c r="P7229" s="3">
        <v>37.0860927152318</v>
      </c>
      <c r="Q7229" s="3">
        <v>0</v>
      </c>
      <c r="R7229" s="3">
        <v>79.1095890410959</v>
      </c>
      <c r="S7229" s="3">
        <v>14.4597249508841</v>
      </c>
      <c r="T7229" s="3">
        <v>19.2090395480226</v>
      </c>
      <c r="U7229" s="3">
        <v>33.7465564738292</v>
      </c>
      <c r="V7229" s="3">
        <v>15.0743099787686</v>
      </c>
      <c r="W7229" s="3">
        <v>27.931488801054</v>
      </c>
      <c r="X7229" s="3">
        <v>28.1990521327014</v>
      </c>
      <c r="Y7229" s="3">
        <v>19.1411042944785</v>
      </c>
      <c r="Z7229" s="3">
        <v>70.464135021097</v>
      </c>
      <c r="AA7229" s="3">
        <v>0.0622466241168813</v>
      </c>
      <c r="AB7229" s="3">
        <v>0.0872807374538875</v>
      </c>
      <c r="AC7229" s="3">
        <v>-14.0122788010112</v>
      </c>
      <c r="AD7229" s="3">
        <v>0.60954255078674</v>
      </c>
      <c r="AE7229" s="5">
        <v>4</v>
      </c>
      <c r="AF7229" s="3">
        <v>0.609275020504281</v>
      </c>
      <c r="AG7229" s="3">
        <v>11.2689245479599</v>
      </c>
      <c r="AH7229" s="3">
        <v>15.4355988162592</v>
      </c>
      <c r="AI7229" s="3">
        <v>6.98177647644567</v>
      </c>
      <c r="AJ7229" s="3">
        <v>4.34557511602982</v>
      </c>
      <c r="AK7229" s="3">
        <v>6.59030597023527</v>
      </c>
      <c r="AL7229" s="3">
        <v>14.0725415299437</v>
      </c>
      <c r="AM7229" s="3"/>
      <c r="AN7229" s="5" t="s">
        <v>46</v>
      </c>
      <c r="AO7229" s="1"/>
      <c r="AP7229" s="1"/>
      <c r="AQ7229" s="1"/>
    </row>
    <row r="7230" spans="1:43">
      <c r="A7230" s="1" t="s">
        <v>17735</v>
      </c>
      <c r="B7230" s="1" t="s">
        <v>17736</v>
      </c>
      <c r="C7230" s="3">
        <v>8.24383561643836</v>
      </c>
      <c r="D7230" s="4">
        <v>41228</v>
      </c>
      <c r="E7230" s="3">
        <v>24.8624759951</v>
      </c>
      <c r="F7230" s="5" t="s">
        <v>17737</v>
      </c>
      <c r="G7230" s="5">
        <v>3010</v>
      </c>
      <c r="H7230" s="5" t="s">
        <v>50</v>
      </c>
      <c r="I7230" s="3">
        <v>0.167714884696014</v>
      </c>
      <c r="J7230" s="3">
        <v>42.2510049129075</v>
      </c>
      <c r="K7230" s="3">
        <v>0</v>
      </c>
      <c r="L7230" s="3">
        <v>43.3820274457725</v>
      </c>
      <c r="M7230" s="3">
        <v>-0.00697593303104213</v>
      </c>
      <c r="N7230" s="3">
        <v>37.9341050756901</v>
      </c>
      <c r="O7230" s="3">
        <v>0.554191511750264</v>
      </c>
      <c r="P7230" s="3">
        <v>64.0931932389219</v>
      </c>
      <c r="Q7230" s="3">
        <v>1.17165443252399</v>
      </c>
      <c r="R7230" s="3">
        <v>44.0849830999517</v>
      </c>
      <c r="S7230" s="3">
        <v>2.39302807343382</v>
      </c>
      <c r="T7230" s="3">
        <v>26.5536723163842</v>
      </c>
      <c r="U7230" s="3">
        <v>7.05003734129948</v>
      </c>
      <c r="V7230" s="3">
        <v>29.1795665634675</v>
      </c>
      <c r="W7230" s="3">
        <v>16.3474025974026</v>
      </c>
      <c r="X7230" s="3">
        <v>19.4174757281553</v>
      </c>
      <c r="Y7230" s="3">
        <v>20.9620253164557</v>
      </c>
      <c r="Z7230" s="3">
        <v>27.4509803921569</v>
      </c>
      <c r="AA7230" s="3">
        <v>0.0996634978391155</v>
      </c>
      <c r="AB7230" s="3">
        <v>0.849443141527039</v>
      </c>
      <c r="AC7230" s="3">
        <v>-1.24088614694334</v>
      </c>
      <c r="AD7230" s="3">
        <v>4.16385254481503</v>
      </c>
      <c r="AE7230" s="5">
        <v>3</v>
      </c>
      <c r="AF7230" s="3">
        <v>0.425874826418676</v>
      </c>
      <c r="AG7230" s="3">
        <v>3.37195720175469</v>
      </c>
      <c r="AH7230" s="3">
        <v>3.54893474730737</v>
      </c>
      <c r="AI7230" s="3">
        <v>5.3654726797616</v>
      </c>
      <c r="AJ7230" s="3">
        <v>4.61666164512744</v>
      </c>
      <c r="AK7230" s="3">
        <v>5.01153221685628</v>
      </c>
      <c r="AL7230" s="3">
        <v>4.5677992777335</v>
      </c>
      <c r="AM7230" s="3"/>
      <c r="AN7230" s="5" t="s">
        <v>46</v>
      </c>
      <c r="AO7230" s="1"/>
      <c r="AP7230" s="1"/>
      <c r="AQ7230" s="1"/>
    </row>
    <row r="7231" spans="1:43">
      <c r="A7231" s="1" t="s">
        <v>17738</v>
      </c>
      <c r="B7231" s="1" t="s">
        <v>17739</v>
      </c>
      <c r="C7231" s="3">
        <v>0.764383561643836</v>
      </c>
      <c r="D7231" s="4">
        <v>43958</v>
      </c>
      <c r="E7231" s="3">
        <v>81.9944312526</v>
      </c>
      <c r="F7231" s="5" t="s">
        <v>9255</v>
      </c>
      <c r="G7231" s="5">
        <v>280</v>
      </c>
      <c r="H7231" s="5" t="s">
        <v>50</v>
      </c>
      <c r="I7231" s="3">
        <v>-0.230115057528772</v>
      </c>
      <c r="J7231" s="3">
        <v>89.2362661902635</v>
      </c>
      <c r="K7231" s="3">
        <v>-0.050115265109758</v>
      </c>
      <c r="L7231" s="3">
        <v>81.0978308986277</v>
      </c>
      <c r="M7231" s="3">
        <v>-0.359712230215821</v>
      </c>
      <c r="N7231" s="3">
        <v>89.0026714158504</v>
      </c>
      <c r="O7231" s="3">
        <v>0.717099282900717</v>
      </c>
      <c r="P7231" s="3">
        <v>43.9926907263591</v>
      </c>
      <c r="Q7231" s="3">
        <v>1.07439691871072</v>
      </c>
      <c r="R7231" s="3">
        <v>55.9150169000483</v>
      </c>
      <c r="S7231" s="3"/>
      <c r="T7231" s="3"/>
      <c r="U7231" s="3"/>
      <c r="V7231" s="3"/>
      <c r="W7231" s="3"/>
      <c r="X7231" s="3"/>
      <c r="Y7231" s="3"/>
      <c r="Z7231" s="3"/>
      <c r="AA7231" s="3">
        <v>-0.155505906241328</v>
      </c>
      <c r="AB7231" s="3">
        <v>-0.172875504585835</v>
      </c>
      <c r="AC7231" s="3">
        <v>-1.94883070157905</v>
      </c>
      <c r="AD7231" s="3"/>
      <c r="AE7231" s="5">
        <v>3</v>
      </c>
      <c r="AF7231" s="3">
        <v>0.0260202302798539</v>
      </c>
      <c r="AG7231" s="3"/>
      <c r="AH7231" s="3"/>
      <c r="AI7231" s="3"/>
      <c r="AJ7231" s="3"/>
      <c r="AK7231" s="3"/>
      <c r="AL7231" s="3"/>
      <c r="AM7231" s="3"/>
      <c r="AN7231" s="5" t="s">
        <v>51</v>
      </c>
      <c r="AO7231" s="1"/>
      <c r="AP7231" s="1"/>
      <c r="AQ7231" s="1"/>
    </row>
    <row r="7232" spans="1:43">
      <c r="A7232" s="1" t="s">
        <v>17740</v>
      </c>
      <c r="B7232" s="1" t="s">
        <v>17741</v>
      </c>
      <c r="C7232" s="3">
        <v>0.112328767123288</v>
      </c>
      <c r="D7232" s="4">
        <v>44196</v>
      </c>
      <c r="E7232" s="3">
        <v>1.2660891325</v>
      </c>
      <c r="F7232" s="5" t="s">
        <v>17742</v>
      </c>
      <c r="G7232" s="5">
        <v>42</v>
      </c>
      <c r="H7232" s="5" t="s">
        <v>198</v>
      </c>
      <c r="I7232" s="3">
        <v>0.179910044977514</v>
      </c>
      <c r="J7232" s="3">
        <v>58.7301587301587</v>
      </c>
      <c r="K7232" s="3">
        <v>0.0499101617089184</v>
      </c>
      <c r="L7232" s="3">
        <v>15.9574468085106</v>
      </c>
      <c r="M7232" s="3">
        <v>0.0798801797303956</v>
      </c>
      <c r="N7232" s="3">
        <v>46.1538461538462</v>
      </c>
      <c r="O7232" s="3"/>
      <c r="P7232" s="3"/>
      <c r="Q7232" s="3"/>
      <c r="R7232" s="3"/>
      <c r="S7232" s="3"/>
      <c r="T7232" s="3"/>
      <c r="U7232" s="3"/>
      <c r="V7232" s="3"/>
      <c r="W7232" s="3"/>
      <c r="X7232" s="3"/>
      <c r="Y7232" s="3"/>
      <c r="Z7232" s="3"/>
      <c r="AA7232" s="3">
        <v>-0.00937376455741492</v>
      </c>
      <c r="AB7232" s="3">
        <v>-0.0136658280332115</v>
      </c>
      <c r="AC7232" s="3">
        <v>-0.0798482882523118</v>
      </c>
      <c r="AD7232" s="3"/>
      <c r="AE7232" s="5"/>
      <c r="AF7232" s="3">
        <v>0.0599700149925193</v>
      </c>
      <c r="AG7232" s="3"/>
      <c r="AH7232" s="3"/>
      <c r="AI7232" s="3"/>
      <c r="AJ7232" s="3"/>
      <c r="AK7232" s="3"/>
      <c r="AL7232" s="3"/>
      <c r="AM7232" s="3"/>
      <c r="AN7232" s="5" t="s">
        <v>46</v>
      </c>
      <c r="AO7232" s="1"/>
      <c r="AP7232" s="1"/>
      <c r="AQ7232" s="1"/>
    </row>
    <row r="7233" spans="1:43">
      <c r="A7233" s="1" t="s">
        <v>17743</v>
      </c>
      <c r="B7233" s="1" t="s">
        <v>17744</v>
      </c>
      <c r="C7233" s="3">
        <v>1.07945205479452</v>
      </c>
      <c r="D7233" s="4">
        <v>43843</v>
      </c>
      <c r="E7233" s="3">
        <v>77.1437480129</v>
      </c>
      <c r="F7233" s="5" t="s">
        <v>17745</v>
      </c>
      <c r="G7233" s="5">
        <v>395</v>
      </c>
      <c r="H7233" s="5" t="s">
        <v>198</v>
      </c>
      <c r="I7233" s="3">
        <v>0.273704789833835</v>
      </c>
      <c r="J7233" s="3">
        <v>32.8042328042328</v>
      </c>
      <c r="K7233" s="3">
        <v>0.0292540224280806</v>
      </c>
      <c r="L7233" s="3">
        <v>48.936170212766</v>
      </c>
      <c r="M7233" s="3">
        <v>0.14644147222494</v>
      </c>
      <c r="N7233" s="3">
        <v>26.790450928382</v>
      </c>
      <c r="O7233" s="3">
        <v>0.460287924787009</v>
      </c>
      <c r="P7233" s="3">
        <v>74.7126436781609</v>
      </c>
      <c r="Q7233" s="3">
        <v>1.22360371028221</v>
      </c>
      <c r="R7233" s="3">
        <v>47.9166666666667</v>
      </c>
      <c r="S7233" s="3">
        <v>2.23240980665736</v>
      </c>
      <c r="T7233" s="3">
        <v>49.6124031007752</v>
      </c>
      <c r="U7233" s="3"/>
      <c r="V7233" s="3"/>
      <c r="W7233" s="3"/>
      <c r="X7233" s="3"/>
      <c r="Y7233" s="3"/>
      <c r="Z7233" s="3"/>
      <c r="AA7233" s="3">
        <v>0.192224778013805</v>
      </c>
      <c r="AB7233" s="3">
        <v>0.297616937530761</v>
      </c>
      <c r="AC7233" s="3">
        <v>-0.306293844481781</v>
      </c>
      <c r="AD7233" s="3"/>
      <c r="AE7233" s="5">
        <v>1</v>
      </c>
      <c r="AF7233" s="3">
        <v>0.189557463011184</v>
      </c>
      <c r="AG7233" s="3"/>
      <c r="AH7233" s="3"/>
      <c r="AI7233" s="3"/>
      <c r="AJ7233" s="3"/>
      <c r="AK7233" s="3"/>
      <c r="AL7233" s="3"/>
      <c r="AM7233" s="3"/>
      <c r="AN7233" s="5" t="s">
        <v>46</v>
      </c>
      <c r="AO7233" s="1"/>
      <c r="AP7233" s="1"/>
      <c r="AQ7233" s="1"/>
    </row>
    <row r="7234" spans="1:43">
      <c r="A7234" s="1" t="s">
        <v>17746</v>
      </c>
      <c r="B7234" s="1" t="s">
        <v>17747</v>
      </c>
      <c r="C7234" s="3">
        <v>10.4164383561644</v>
      </c>
      <c r="D7234" s="4">
        <v>40435</v>
      </c>
      <c r="E7234" s="3">
        <v>0.3004534127</v>
      </c>
      <c r="F7234" s="5" t="s">
        <v>17748</v>
      </c>
      <c r="G7234" s="5">
        <v>1186</v>
      </c>
      <c r="H7234" s="5" t="s">
        <v>1442</v>
      </c>
      <c r="I7234" s="3">
        <v>3.59204618345093</v>
      </c>
      <c r="J7234" s="3">
        <v>100</v>
      </c>
      <c r="K7234" s="3">
        <v>1.06382978723404</v>
      </c>
      <c r="L7234" s="3">
        <v>37.5</v>
      </c>
      <c r="M7234" s="3">
        <v>2.99744897959183</v>
      </c>
      <c r="N7234" s="3">
        <v>97.5</v>
      </c>
      <c r="O7234" s="3">
        <v>5.14322916666666</v>
      </c>
      <c r="P7234" s="3">
        <v>100</v>
      </c>
      <c r="Q7234" s="3">
        <v>3.52564102564102</v>
      </c>
      <c r="R7234" s="3">
        <v>96.969696969697</v>
      </c>
      <c r="S7234" s="3">
        <v>1.70025188916876</v>
      </c>
      <c r="T7234" s="3">
        <v>100</v>
      </c>
      <c r="U7234" s="3">
        <v>18.9248895434462</v>
      </c>
      <c r="V7234" s="3">
        <v>92.3076923076923</v>
      </c>
      <c r="W7234" s="3">
        <v>19.0125276344878</v>
      </c>
      <c r="X7234" s="3">
        <v>90</v>
      </c>
      <c r="Y7234" s="3">
        <v>71.6259298618491</v>
      </c>
      <c r="Z7234" s="3">
        <v>87.5</v>
      </c>
      <c r="AA7234" s="3">
        <v>0.0189127293908042</v>
      </c>
      <c r="AB7234" s="3">
        <v>0.0656607087411305</v>
      </c>
      <c r="AC7234" s="3">
        <v>-23.3395406579764</v>
      </c>
      <c r="AD7234" s="3">
        <v>0.25546173617541</v>
      </c>
      <c r="AE7234" s="5">
        <v>3</v>
      </c>
      <c r="AF7234" s="3">
        <v>0.321327807602552</v>
      </c>
      <c r="AG7234" s="3">
        <v>5.39675691993171</v>
      </c>
      <c r="AH7234" s="3">
        <v>12.4497308163708</v>
      </c>
      <c r="AI7234" s="3">
        <v>5.53658338302194</v>
      </c>
      <c r="AJ7234" s="3">
        <v>9.87329890261681</v>
      </c>
      <c r="AK7234" s="3">
        <v>8.07252048424072</v>
      </c>
      <c r="AL7234" s="3">
        <v>8.12956243017451</v>
      </c>
      <c r="AM7234" s="3"/>
      <c r="AN7234" s="5" t="s">
        <v>46</v>
      </c>
      <c r="AO7234" s="1"/>
      <c r="AP7234" s="1"/>
      <c r="AQ7234" s="1"/>
    </row>
    <row r="7235" spans="1:43">
      <c r="A7235" s="1" t="s">
        <v>17749</v>
      </c>
      <c r="B7235" s="1" t="s">
        <v>17750</v>
      </c>
      <c r="C7235" s="3">
        <v>9.64931506849315</v>
      </c>
      <c r="D7235" s="4">
        <v>40715</v>
      </c>
      <c r="E7235" s="3">
        <v>0.2203091776</v>
      </c>
      <c r="F7235" s="5" t="s">
        <v>17751</v>
      </c>
      <c r="G7235" s="5">
        <v>1186</v>
      </c>
      <c r="H7235" s="5" t="s">
        <v>1442</v>
      </c>
      <c r="I7235" s="3">
        <v>7.67634854771785</v>
      </c>
      <c r="J7235" s="3">
        <v>94.5945945945946</v>
      </c>
      <c r="K7235" s="3">
        <v>0.48402710551792</v>
      </c>
      <c r="L7235" s="3">
        <v>45</v>
      </c>
      <c r="M7235" s="3">
        <v>5.48780487804879</v>
      </c>
      <c r="N7235" s="3">
        <v>80</v>
      </c>
      <c r="O7235" s="3">
        <v>8.80503144654089</v>
      </c>
      <c r="P7235" s="3">
        <v>97.0588235294118</v>
      </c>
      <c r="Q7235" s="3">
        <v>9.14826498422714</v>
      </c>
      <c r="R7235" s="3">
        <v>87.8787878787879</v>
      </c>
      <c r="S7235" s="3">
        <v>9.26315789473685</v>
      </c>
      <c r="T7235" s="3">
        <v>93.5483870967742</v>
      </c>
      <c r="U7235" s="3">
        <v>17.420814479638</v>
      </c>
      <c r="V7235" s="3">
        <v>96.1538461538462</v>
      </c>
      <c r="W7235" s="3">
        <v>14.1914191419142</v>
      </c>
      <c r="X7235" s="3">
        <v>95</v>
      </c>
      <c r="Y7235" s="3">
        <v>63.9810426540284</v>
      </c>
      <c r="Z7235" s="3">
        <v>100</v>
      </c>
      <c r="AA7235" s="3">
        <v>0.0713035531129736</v>
      </c>
      <c r="AB7235" s="3">
        <v>0.0537372638813197</v>
      </c>
      <c r="AC7235" s="3">
        <v>-19.8170731707317</v>
      </c>
      <c r="AD7235" s="3">
        <v>0.227803571379709</v>
      </c>
      <c r="AE7235" s="5">
        <v>4</v>
      </c>
      <c r="AF7235" s="3">
        <v>0.159431624324618</v>
      </c>
      <c r="AG7235" s="3">
        <v>7.68114932111794</v>
      </c>
      <c r="AH7235" s="3">
        <v>12.7452544774595</v>
      </c>
      <c r="AI7235" s="3">
        <v>3.75252170833147</v>
      </c>
      <c r="AJ7235" s="3">
        <v>8.50917111604361</v>
      </c>
      <c r="AK7235" s="3">
        <v>4.133543931346</v>
      </c>
      <c r="AL7235" s="3">
        <v>1.49256100983304</v>
      </c>
      <c r="AM7235" s="3"/>
      <c r="AN7235" s="5" t="s">
        <v>46</v>
      </c>
      <c r="AO7235" s="1"/>
      <c r="AP7235" s="1"/>
      <c r="AQ7235" s="1"/>
    </row>
    <row r="7236" spans="1:43">
      <c r="A7236" s="1" t="s">
        <v>17752</v>
      </c>
      <c r="B7236" s="1" t="s">
        <v>17753</v>
      </c>
      <c r="C7236" s="3">
        <v>1.08767123287671</v>
      </c>
      <c r="D7236" s="4">
        <v>43840</v>
      </c>
      <c r="E7236" s="3">
        <v>0.8520574026</v>
      </c>
      <c r="F7236" s="5" t="s">
        <v>17754</v>
      </c>
      <c r="G7236" s="5">
        <v>398</v>
      </c>
      <c r="H7236" s="5" t="s">
        <v>112</v>
      </c>
      <c r="I7236" s="3">
        <v>0.553651463221722</v>
      </c>
      <c r="J7236" s="3">
        <v>92.6315789473684</v>
      </c>
      <c r="K7236" s="3">
        <v>0.71296540797466</v>
      </c>
      <c r="L7236" s="3">
        <v>62.8865979381443</v>
      </c>
      <c r="M7236" s="3">
        <v>-4.72145890582063</v>
      </c>
      <c r="N7236" s="3">
        <v>97.8947368421053</v>
      </c>
      <c r="O7236" s="3">
        <v>4.57910611461475</v>
      </c>
      <c r="P7236" s="3">
        <v>91.4893617021277</v>
      </c>
      <c r="Q7236" s="3">
        <v>2.84481596332749</v>
      </c>
      <c r="R7236" s="3">
        <v>95.5056179775281</v>
      </c>
      <c r="S7236" s="3">
        <v>-9.21209235896214</v>
      </c>
      <c r="T7236" s="3">
        <v>96.2962962962963</v>
      </c>
      <c r="U7236" s="3"/>
      <c r="V7236" s="3"/>
      <c r="W7236" s="3"/>
      <c r="X7236" s="3"/>
      <c r="Y7236" s="3"/>
      <c r="Z7236" s="3"/>
      <c r="AA7236" s="3">
        <v>-0.0439194242299488</v>
      </c>
      <c r="AB7236" s="3">
        <v>-0.101121157732665</v>
      </c>
      <c r="AC7236" s="3">
        <v>-32.0088300220751</v>
      </c>
      <c r="AD7236" s="3"/>
      <c r="AE7236" s="5">
        <v>4</v>
      </c>
      <c r="AF7236" s="3">
        <v>-1.12008645159813</v>
      </c>
      <c r="AG7236" s="3"/>
      <c r="AH7236" s="3"/>
      <c r="AI7236" s="3"/>
      <c r="AJ7236" s="3"/>
      <c r="AK7236" s="3"/>
      <c r="AL7236" s="3"/>
      <c r="AM7236" s="3"/>
      <c r="AN7236" s="5" t="s">
        <v>46</v>
      </c>
      <c r="AO7236" s="1"/>
      <c r="AP7236" s="1"/>
      <c r="AQ7236" s="1"/>
    </row>
    <row r="7237" spans="1:43">
      <c r="A7237" s="1" t="s">
        <v>17755</v>
      </c>
      <c r="B7237" s="1" t="s">
        <v>17756</v>
      </c>
      <c r="C7237" s="3">
        <v>14.7315068493151</v>
      </c>
      <c r="D7237" s="4">
        <v>38860</v>
      </c>
      <c r="E7237" s="3">
        <v>1.568589112</v>
      </c>
      <c r="F7237" s="5" t="s">
        <v>12717</v>
      </c>
      <c r="G7237" s="5">
        <v>1839</v>
      </c>
      <c r="H7237" s="5" t="s">
        <v>45</v>
      </c>
      <c r="I7237" s="3">
        <v>-0.350294985250749</v>
      </c>
      <c r="J7237" s="3">
        <v>81.2101910828026</v>
      </c>
      <c r="K7237" s="3">
        <v>0.120403815874757</v>
      </c>
      <c r="L7237" s="3">
        <v>72.360248447205</v>
      </c>
      <c r="M7237" s="3">
        <v>-0.478733198306038</v>
      </c>
      <c r="N7237" s="3">
        <v>67.1428571428571</v>
      </c>
      <c r="O7237" s="3">
        <v>0.185356811862836</v>
      </c>
      <c r="P7237" s="3">
        <v>78.6423841059603</v>
      </c>
      <c r="Q7237" s="3">
        <v>0.830146441563272</v>
      </c>
      <c r="R7237" s="3">
        <v>72.4315068493151</v>
      </c>
      <c r="S7237" s="3">
        <v>2.95238095238094</v>
      </c>
      <c r="T7237" s="3">
        <v>81.7325800376648</v>
      </c>
      <c r="U7237" s="3">
        <v>9.08260418558769</v>
      </c>
      <c r="V7237" s="3">
        <v>83.651804670913</v>
      </c>
      <c r="W7237" s="3">
        <v>16.7229202232164</v>
      </c>
      <c r="X7237" s="3">
        <v>67.5355450236967</v>
      </c>
      <c r="Y7237" s="3">
        <v>17.9974898649909</v>
      </c>
      <c r="Z7237" s="3">
        <v>74.2616033755274</v>
      </c>
      <c r="AA7237" s="3">
        <v>0.0687143242011621</v>
      </c>
      <c r="AB7237" s="3">
        <v>0.422266881194488</v>
      </c>
      <c r="AC7237" s="3">
        <v>-1.62106446776611</v>
      </c>
      <c r="AD7237" s="3">
        <v>3.25692365366532</v>
      </c>
      <c r="AE7237" s="5">
        <v>2</v>
      </c>
      <c r="AF7237" s="3">
        <v>0.39634918082286</v>
      </c>
      <c r="AG7237" s="3">
        <v>3.09600597451092</v>
      </c>
      <c r="AH7237" s="3">
        <v>4.41713793981091</v>
      </c>
      <c r="AI7237" s="3">
        <v>5.32972759187986</v>
      </c>
      <c r="AJ7237" s="3">
        <v>3.9309135631596</v>
      </c>
      <c r="AK7237" s="3">
        <v>4.50474999367629</v>
      </c>
      <c r="AL7237" s="3">
        <v>5.84745767085197</v>
      </c>
      <c r="AM7237" s="3"/>
      <c r="AN7237" s="5" t="s">
        <v>46</v>
      </c>
      <c r="AO7237" s="1"/>
      <c r="AP7237" s="1"/>
      <c r="AQ7237" s="1"/>
    </row>
    <row r="7238" spans="1:43">
      <c r="A7238" s="1" t="s">
        <v>17757</v>
      </c>
      <c r="B7238" s="1" t="s">
        <v>17758</v>
      </c>
      <c r="C7238" s="3">
        <v>14.3835616438356</v>
      </c>
      <c r="D7238" s="4">
        <v>38987</v>
      </c>
      <c r="E7238" s="3">
        <v>9.0107588089</v>
      </c>
      <c r="F7238" s="5" t="s">
        <v>17759</v>
      </c>
      <c r="G7238" s="5">
        <v>894</v>
      </c>
      <c r="H7238" s="5" t="s">
        <v>55</v>
      </c>
      <c r="I7238" s="3">
        <v>10.5733900599497</v>
      </c>
      <c r="J7238" s="3">
        <v>48.2758620689655</v>
      </c>
      <c r="K7238" s="3">
        <v>4.82629021908515</v>
      </c>
      <c r="L7238" s="3">
        <v>8.07909604519774</v>
      </c>
      <c r="M7238" s="3">
        <v>2.0981206196152</v>
      </c>
      <c r="N7238" s="3">
        <v>76.1220825852783</v>
      </c>
      <c r="O7238" s="3">
        <v>18.2697279966904</v>
      </c>
      <c r="P7238" s="3">
        <v>53.841059602649</v>
      </c>
      <c r="Q7238" s="3">
        <v>16.9034962175424</v>
      </c>
      <c r="R7238" s="3">
        <v>69.1310975609756</v>
      </c>
      <c r="S7238" s="3">
        <v>53.6719747362763</v>
      </c>
      <c r="T7238" s="3">
        <v>68.75</v>
      </c>
      <c r="U7238" s="3">
        <v>104.724815703163</v>
      </c>
      <c r="V7238" s="3">
        <v>74.1192411924119</v>
      </c>
      <c r="W7238" s="3">
        <v>78.0075224656712</v>
      </c>
      <c r="X7238" s="3">
        <v>73.4557595993322</v>
      </c>
      <c r="Y7238" s="3">
        <v>131.2687750673</v>
      </c>
      <c r="Z7238" s="3">
        <v>55.5093555093555</v>
      </c>
      <c r="AA7238" s="3">
        <v>0.206152072256572</v>
      </c>
      <c r="AB7238" s="3">
        <v>0.184138391387696</v>
      </c>
      <c r="AC7238" s="3">
        <v>-25.9390950278144</v>
      </c>
      <c r="AD7238" s="3">
        <v>0.815412815569298</v>
      </c>
      <c r="AE7238" s="5">
        <v>3</v>
      </c>
      <c r="AF7238" s="3">
        <v>1.350138444172</v>
      </c>
      <c r="AG7238" s="3">
        <v>46.7239435269905</v>
      </c>
      <c r="AH7238" s="3">
        <v>43.3721442164977</v>
      </c>
      <c r="AI7238" s="3">
        <v>18.4622118708424</v>
      </c>
      <c r="AJ7238" s="3">
        <v>18.5281479508983</v>
      </c>
      <c r="AK7238" s="3">
        <v>17.1836179172694</v>
      </c>
      <c r="AL7238" s="3">
        <v>23.2965055311145</v>
      </c>
      <c r="AM7238" s="3"/>
      <c r="AN7238" s="5" t="s">
        <v>46</v>
      </c>
      <c r="AO7238" s="1"/>
      <c r="AP7238" s="1"/>
      <c r="AQ7238" s="1"/>
    </row>
    <row r="7239" spans="1:43">
      <c r="A7239" s="1" t="s">
        <v>17760</v>
      </c>
      <c r="B7239" s="1" t="s">
        <v>17761</v>
      </c>
      <c r="C7239" s="3">
        <v>13.8520547945205</v>
      </c>
      <c r="D7239" s="4">
        <v>39181</v>
      </c>
      <c r="E7239" s="3">
        <v>12.760942033</v>
      </c>
      <c r="F7239" s="5" t="s">
        <v>2612</v>
      </c>
      <c r="G7239" s="5">
        <v>278</v>
      </c>
      <c r="H7239" s="5" t="s">
        <v>93</v>
      </c>
      <c r="I7239" s="3">
        <v>4.54408336761277</v>
      </c>
      <c r="J7239" s="3">
        <v>55.15</v>
      </c>
      <c r="K7239" s="3">
        <v>1.40987444137051</v>
      </c>
      <c r="L7239" s="3">
        <v>55.203171456888</v>
      </c>
      <c r="M7239" s="3">
        <v>-0.128369704749679</v>
      </c>
      <c r="N7239" s="3">
        <v>86.4770459081836</v>
      </c>
      <c r="O7239" s="3">
        <v>18.5754276827372</v>
      </c>
      <c r="P7239" s="3">
        <v>27.8672032193159</v>
      </c>
      <c r="Q7239" s="3">
        <v>28.5690195946174</v>
      </c>
      <c r="R7239" s="3">
        <v>20.9494324045408</v>
      </c>
      <c r="S7239" s="3">
        <v>80.9044749205144</v>
      </c>
      <c r="T7239" s="3">
        <v>14.0285865537321</v>
      </c>
      <c r="U7239" s="3">
        <v>139.67056456683</v>
      </c>
      <c r="V7239" s="3">
        <v>24.4186046511628</v>
      </c>
      <c r="W7239" s="3">
        <v>107.998690528154</v>
      </c>
      <c r="X7239" s="3">
        <v>26.4669163545568</v>
      </c>
      <c r="Y7239" s="3">
        <v>165.660787789165</v>
      </c>
      <c r="Z7239" s="3">
        <v>20.2597402597403</v>
      </c>
      <c r="AA7239" s="3">
        <v>0.30789059162669</v>
      </c>
      <c r="AB7239" s="3">
        <v>0.235584236128674</v>
      </c>
      <c r="AC7239" s="3">
        <v>-31.6979459139944</v>
      </c>
      <c r="AD7239" s="3">
        <v>0.870498605712629</v>
      </c>
      <c r="AE7239" s="5">
        <v>4</v>
      </c>
      <c r="AF7239" s="3">
        <v>2.00157389143973</v>
      </c>
      <c r="AG7239" s="3">
        <v>67.2969158772807</v>
      </c>
      <c r="AH7239" s="3">
        <v>59.6571102700455</v>
      </c>
      <c r="AI7239" s="3">
        <v>27.1044188919999</v>
      </c>
      <c r="AJ7239" s="3">
        <v>25.3890641035334</v>
      </c>
      <c r="AK7239" s="3">
        <v>23.3988635338167</v>
      </c>
      <c r="AL7239" s="3">
        <v>27.3153769758999</v>
      </c>
      <c r="AM7239" s="3"/>
      <c r="AN7239" s="5" t="s">
        <v>46</v>
      </c>
      <c r="AO7239" s="1"/>
      <c r="AP7239" s="1"/>
      <c r="AQ7239" s="1"/>
    </row>
    <row r="7240" spans="1:43">
      <c r="A7240" s="1" t="s">
        <v>17762</v>
      </c>
      <c r="B7240" s="1" t="s">
        <v>17763</v>
      </c>
      <c r="C7240" s="3">
        <v>12.5616438356164</v>
      </c>
      <c r="D7240" s="4">
        <v>39652</v>
      </c>
      <c r="E7240" s="3">
        <v>1.3857051499</v>
      </c>
      <c r="F7240" s="5" t="s">
        <v>17759</v>
      </c>
      <c r="G7240" s="5">
        <v>222</v>
      </c>
      <c r="H7240" s="5" t="s">
        <v>2390</v>
      </c>
      <c r="I7240" s="3">
        <v>6.9983136593592</v>
      </c>
      <c r="J7240" s="3">
        <v>23.8461538461538</v>
      </c>
      <c r="K7240" s="3">
        <v>3.55464159811985</v>
      </c>
      <c r="L7240" s="3">
        <v>9.02255639097744</v>
      </c>
      <c r="M7240" s="3">
        <v>2.34861438203698</v>
      </c>
      <c r="N7240" s="3">
        <v>34.0909090909091</v>
      </c>
      <c r="O7240" s="3">
        <v>14.9748124524336</v>
      </c>
      <c r="P7240" s="3">
        <v>21.09375</v>
      </c>
      <c r="Q7240" s="3">
        <v>13.6648633155387</v>
      </c>
      <c r="R7240" s="3">
        <v>41.1214953271028</v>
      </c>
      <c r="S7240" s="3">
        <v>52.326307197388</v>
      </c>
      <c r="T7240" s="3">
        <v>29.3333333333333</v>
      </c>
      <c r="U7240" s="3">
        <v>122.960151802657</v>
      </c>
      <c r="V7240" s="3">
        <v>26.1904761904762</v>
      </c>
      <c r="W7240" s="3">
        <v>120.067980022198</v>
      </c>
      <c r="X7240" s="3">
        <v>15.1515151515152</v>
      </c>
      <c r="Y7240" s="3">
        <v>152.788844621514</v>
      </c>
      <c r="Z7240" s="3">
        <v>25</v>
      </c>
      <c r="AA7240" s="3">
        <v>0.298223405810425</v>
      </c>
      <c r="AB7240" s="3">
        <v>0.333791369182301</v>
      </c>
      <c r="AC7240" s="3">
        <v>-17.5328534636466</v>
      </c>
      <c r="AD7240" s="3">
        <v>1.71165546205233</v>
      </c>
      <c r="AE7240" s="5">
        <v>3</v>
      </c>
      <c r="AF7240" s="3">
        <v>2.09226392217131</v>
      </c>
      <c r="AG7240" s="3">
        <v>41.4483420870482</v>
      </c>
      <c r="AH7240" s="3">
        <v>51.4666366904506</v>
      </c>
      <c r="AI7240" s="3">
        <v>27.7557567376656</v>
      </c>
      <c r="AJ7240" s="3">
        <v>24.6520589528998</v>
      </c>
      <c r="AK7240" s="3">
        <v>22.5248316794454</v>
      </c>
      <c r="AL7240" s="3">
        <v>20.4554551225736</v>
      </c>
      <c r="AM7240" s="3"/>
      <c r="AN7240" s="5" t="s">
        <v>46</v>
      </c>
      <c r="AO7240" s="1"/>
      <c r="AP7240" s="1"/>
      <c r="AQ7240" s="1"/>
    </row>
    <row r="7241" spans="1:43">
      <c r="A7241" s="1" t="s">
        <v>17764</v>
      </c>
      <c r="B7241" s="1" t="s">
        <v>17765</v>
      </c>
      <c r="C7241" s="3">
        <v>0.227397260273973</v>
      </c>
      <c r="D7241" s="4">
        <v>44154</v>
      </c>
      <c r="E7241" s="3">
        <v>1.050600661</v>
      </c>
      <c r="F7241" s="5" t="s">
        <v>17766</v>
      </c>
      <c r="G7241" s="5">
        <v>84</v>
      </c>
      <c r="H7241" s="5" t="s">
        <v>198</v>
      </c>
      <c r="I7241" s="3">
        <v>0.196587007940053</v>
      </c>
      <c r="J7241" s="3">
        <v>53.4391534391534</v>
      </c>
      <c r="K7241" s="3">
        <v>-0.00891742464775156</v>
      </c>
      <c r="L7241" s="3">
        <v>81.3829787234042</v>
      </c>
      <c r="M7241" s="3">
        <v>0.107133291670383</v>
      </c>
      <c r="N7241" s="3">
        <v>38.7267904509284</v>
      </c>
      <c r="O7241" s="3"/>
      <c r="P7241" s="3"/>
      <c r="Q7241" s="3"/>
      <c r="R7241" s="3"/>
      <c r="S7241" s="3"/>
      <c r="T7241" s="3"/>
      <c r="U7241" s="3"/>
      <c r="V7241" s="3"/>
      <c r="W7241" s="3"/>
      <c r="X7241" s="3"/>
      <c r="Y7241" s="3"/>
      <c r="Z7241" s="3"/>
      <c r="AA7241" s="3">
        <v>-0.167911809262181</v>
      </c>
      <c r="AB7241" s="3">
        <v>0.172009110209725</v>
      </c>
      <c r="AC7241" s="3">
        <v>-2.32517329121698</v>
      </c>
      <c r="AD7241" s="3"/>
      <c r="AE7241" s="5"/>
      <c r="AF7241" s="3">
        <v>0.268588299487828</v>
      </c>
      <c r="AG7241" s="3"/>
      <c r="AH7241" s="3"/>
      <c r="AI7241" s="3"/>
      <c r="AJ7241" s="3"/>
      <c r="AK7241" s="3"/>
      <c r="AL7241" s="3"/>
      <c r="AM7241" s="3"/>
      <c r="AN7241" s="5" t="s">
        <v>46</v>
      </c>
      <c r="AO7241" s="1"/>
      <c r="AP7241" s="1"/>
      <c r="AQ7241" s="1"/>
    </row>
    <row r="7242" spans="1:43">
      <c r="A7242" s="1" t="s">
        <v>17767</v>
      </c>
      <c r="B7242" s="1" t="s">
        <v>17768</v>
      </c>
      <c r="C7242" s="3">
        <v>11.641095890411</v>
      </c>
      <c r="D7242" s="4">
        <v>39988</v>
      </c>
      <c r="E7242" s="3">
        <v>34.469619384</v>
      </c>
      <c r="F7242" s="5" t="s">
        <v>17769</v>
      </c>
      <c r="G7242" s="5">
        <v>278</v>
      </c>
      <c r="H7242" s="5" t="s">
        <v>191</v>
      </c>
      <c r="I7242" s="3">
        <v>13.6209766406703</v>
      </c>
      <c r="J7242" s="3">
        <v>27.6672694394213</v>
      </c>
      <c r="K7242" s="3">
        <v>3.99356373782503</v>
      </c>
      <c r="L7242" s="3">
        <v>18.1506849315068</v>
      </c>
      <c r="M7242" s="3">
        <v>6.54133492336291</v>
      </c>
      <c r="N7242" s="3">
        <v>39.0990990990991</v>
      </c>
      <c r="O7242" s="3">
        <v>21.5307367620877</v>
      </c>
      <c r="P7242" s="3">
        <v>37.3333333333333</v>
      </c>
      <c r="Q7242" s="3">
        <v>33.8356134205715</v>
      </c>
      <c r="R7242" s="3">
        <v>26.2054507337526</v>
      </c>
      <c r="S7242" s="3">
        <v>60.6133509583609</v>
      </c>
      <c r="T7242" s="3">
        <v>57.5980392156863</v>
      </c>
      <c r="U7242" s="3">
        <v>113.915492957746</v>
      </c>
      <c r="V7242" s="3">
        <v>70.0879765395894</v>
      </c>
      <c r="W7242" s="3">
        <v>90.7980277001351</v>
      </c>
      <c r="X7242" s="3">
        <v>66.7844522968198</v>
      </c>
      <c r="Y7242" s="3">
        <v>204.475517466045</v>
      </c>
      <c r="Z7242" s="3">
        <v>34.8101265822785</v>
      </c>
      <c r="AA7242" s="3">
        <v>0.275893529667867</v>
      </c>
      <c r="AB7242" s="3">
        <v>0.206930413097025</v>
      </c>
      <c r="AC7242" s="3">
        <v>-27.1142748337581</v>
      </c>
      <c r="AD7242" s="3">
        <v>0.884431156981719</v>
      </c>
      <c r="AE7242" s="5">
        <v>3</v>
      </c>
      <c r="AF7242" s="3">
        <v>1.67711067722161</v>
      </c>
      <c r="AG7242" s="3">
        <v>49.966733763065</v>
      </c>
      <c r="AH7242" s="3">
        <v>50.1951979219733</v>
      </c>
      <c r="AI7242" s="3">
        <v>23.228730266342</v>
      </c>
      <c r="AJ7242" s="3">
        <v>24.7000358402569</v>
      </c>
      <c r="AK7242" s="3">
        <v>24.8008557870839</v>
      </c>
      <c r="AL7242" s="3">
        <v>27.685522486731</v>
      </c>
      <c r="AM7242" s="3"/>
      <c r="AN7242" s="5" t="s">
        <v>46</v>
      </c>
      <c r="AO7242" s="1"/>
      <c r="AP7242" s="1"/>
      <c r="AQ7242" s="1"/>
    </row>
    <row r="7243" spans="1:43">
      <c r="A7243" s="1" t="s">
        <v>17770</v>
      </c>
      <c r="B7243" s="1" t="s">
        <v>17771</v>
      </c>
      <c r="C7243" s="3">
        <v>11.1753424657534</v>
      </c>
      <c r="D7243" s="4">
        <v>40158</v>
      </c>
      <c r="E7243" s="3">
        <v>0.9363761305</v>
      </c>
      <c r="F7243" s="5" t="s">
        <v>17772</v>
      </c>
      <c r="G7243" s="5">
        <v>388</v>
      </c>
      <c r="H7243" s="5" t="s">
        <v>191</v>
      </c>
      <c r="I7243" s="3">
        <v>1.79819740602329</v>
      </c>
      <c r="J7243" s="3">
        <v>92.7667269439421</v>
      </c>
      <c r="K7243" s="3">
        <v>1.81610307374347</v>
      </c>
      <c r="L7243" s="3">
        <v>63.3561643835616</v>
      </c>
      <c r="M7243" s="3">
        <v>-3.58525921299188</v>
      </c>
      <c r="N7243" s="3">
        <v>96.7567567567568</v>
      </c>
      <c r="O7243" s="3">
        <v>15.6370174299555</v>
      </c>
      <c r="P7243" s="3">
        <v>61.3333333333333</v>
      </c>
      <c r="Q7243" s="3">
        <v>14.8454937751104</v>
      </c>
      <c r="R7243" s="3">
        <v>69.601677148847</v>
      </c>
      <c r="S7243" s="3">
        <v>48.071880795549</v>
      </c>
      <c r="T7243" s="3">
        <v>72.0588235294118</v>
      </c>
      <c r="U7243" s="3">
        <v>146.502714787608</v>
      </c>
      <c r="V7243" s="3">
        <v>51.6129032258064</v>
      </c>
      <c r="W7243" s="3">
        <v>109.595365257536</v>
      </c>
      <c r="X7243" s="3">
        <v>54.0636042402827</v>
      </c>
      <c r="Y7243" s="3">
        <v>137.501282182788</v>
      </c>
      <c r="Z7243" s="3">
        <v>58.2278481012658</v>
      </c>
      <c r="AA7243" s="3">
        <v>0.180724844360326</v>
      </c>
      <c r="AB7243" s="3">
        <v>0.228198476169334</v>
      </c>
      <c r="AC7243" s="3">
        <v>-28.6211468346039</v>
      </c>
      <c r="AD7243" s="3">
        <v>0.975435235248767</v>
      </c>
      <c r="AE7243" s="5">
        <v>8</v>
      </c>
      <c r="AF7243" s="3">
        <v>2.04864156523655</v>
      </c>
      <c r="AG7243" s="3">
        <v>53.8492271876301</v>
      </c>
      <c r="AH7243" s="3">
        <v>57.8397822722509</v>
      </c>
      <c r="AI7243" s="3">
        <v>24.2520880843641</v>
      </c>
      <c r="AJ7243" s="3">
        <v>20.6046214270291</v>
      </c>
      <c r="AK7243" s="3">
        <v>15.4251633449426</v>
      </c>
      <c r="AL7243" s="3">
        <v>18.7044904778425</v>
      </c>
      <c r="AM7243" s="3"/>
      <c r="AN7243" s="5" t="s">
        <v>46</v>
      </c>
      <c r="AO7243" s="1"/>
      <c r="AP7243" s="1"/>
      <c r="AQ7243" s="1"/>
    </row>
    <row r="7244" spans="1:43">
      <c r="A7244" s="1" t="s">
        <v>17773</v>
      </c>
      <c r="B7244" s="1" t="s">
        <v>17774</v>
      </c>
      <c r="C7244" s="3">
        <v>10.6849315068493</v>
      </c>
      <c r="D7244" s="4">
        <v>40337</v>
      </c>
      <c r="E7244" s="3">
        <v>74.0363367331</v>
      </c>
      <c r="F7244" s="5" t="s">
        <v>2612</v>
      </c>
      <c r="G7244" s="5">
        <v>544</v>
      </c>
      <c r="H7244" s="5" t="s">
        <v>191</v>
      </c>
      <c r="I7244" s="3">
        <v>0.346031746031744</v>
      </c>
      <c r="J7244" s="3">
        <v>94.5750452079566</v>
      </c>
      <c r="K7244" s="3">
        <v>-1.73164210657216</v>
      </c>
      <c r="L7244" s="3">
        <v>98.458904109589</v>
      </c>
      <c r="M7244" s="3">
        <v>-7.53276386613621</v>
      </c>
      <c r="N7244" s="3">
        <v>99.8198198198198</v>
      </c>
      <c r="O7244" s="3">
        <v>31.0217616580311</v>
      </c>
      <c r="P7244" s="3">
        <v>7.61904761904762</v>
      </c>
      <c r="Q7244" s="3">
        <v>48.7482352941176</v>
      </c>
      <c r="R7244" s="3">
        <v>7.12788259958071</v>
      </c>
      <c r="S7244" s="3">
        <v>98.2749968636307</v>
      </c>
      <c r="T7244" s="3">
        <v>15.4411764705882</v>
      </c>
      <c r="U7244" s="3">
        <v>226.505526288607</v>
      </c>
      <c r="V7244" s="3">
        <v>12.316715542522</v>
      </c>
      <c r="W7244" s="3">
        <v>153.826387215932</v>
      </c>
      <c r="X7244" s="3">
        <v>28.9752650176678</v>
      </c>
      <c r="Y7244" s="3">
        <v>117.617900172117</v>
      </c>
      <c r="Z7244" s="3">
        <v>70.253164556962</v>
      </c>
      <c r="AA7244" s="3">
        <v>0.256065575300976</v>
      </c>
      <c r="AB7244" s="3">
        <v>0.213801126832805</v>
      </c>
      <c r="AC7244" s="3">
        <v>-42.5668449197861</v>
      </c>
      <c r="AD7244" s="3">
        <v>0.853542442318793</v>
      </c>
      <c r="AE7244" s="5">
        <v>7</v>
      </c>
      <c r="AF7244" s="3">
        <v>2.88694234767504</v>
      </c>
      <c r="AG7244" s="3">
        <v>119.624857566672</v>
      </c>
      <c r="AH7244" s="3">
        <v>87.0961254073673</v>
      </c>
      <c r="AI7244" s="3">
        <v>32.9513123207396</v>
      </c>
      <c r="AJ7244" s="3">
        <v>23.3834193687482</v>
      </c>
      <c r="AK7244" s="3">
        <v>22.200414271743</v>
      </c>
      <c r="AL7244" s="3">
        <v>23.9994235524182</v>
      </c>
      <c r="AM7244" s="3"/>
      <c r="AN7244" s="5" t="s">
        <v>46</v>
      </c>
      <c r="AO7244" s="1"/>
      <c r="AP7244" s="1"/>
      <c r="AQ7244" s="1"/>
    </row>
    <row r="7245" spans="1:43">
      <c r="A7245" s="1" t="s">
        <v>17775</v>
      </c>
      <c r="B7245" s="1" t="s">
        <v>17776</v>
      </c>
      <c r="C7245" s="3">
        <v>10.1835616438356</v>
      </c>
      <c r="D7245" s="4">
        <v>40520</v>
      </c>
      <c r="E7245" s="3">
        <v>3.3126034328</v>
      </c>
      <c r="F7245" s="5" t="s">
        <v>1327</v>
      </c>
      <c r="G7245" s="5">
        <v>1818</v>
      </c>
      <c r="H7245" s="5" t="s">
        <v>191</v>
      </c>
      <c r="I7245" s="3">
        <v>10.0023611675995</v>
      </c>
      <c r="J7245" s="3">
        <v>50.6329113924051</v>
      </c>
      <c r="K7245" s="3">
        <v>2.76429936774003</v>
      </c>
      <c r="L7245" s="3">
        <v>43.1506849315069</v>
      </c>
      <c r="M7245" s="3">
        <v>6.55587742033845</v>
      </c>
      <c r="N7245" s="3">
        <v>38.7387387387387</v>
      </c>
      <c r="O7245" s="3">
        <v>15.3842894632557</v>
      </c>
      <c r="P7245" s="3">
        <v>62.4761904761905</v>
      </c>
      <c r="Q7245" s="3">
        <v>29.2808501423843</v>
      </c>
      <c r="R7245" s="3">
        <v>31.6561844863732</v>
      </c>
      <c r="S7245" s="3">
        <v>79.2376530804389</v>
      </c>
      <c r="T7245" s="3">
        <v>34.0686274509804</v>
      </c>
      <c r="U7245" s="3">
        <v>146.219757763371</v>
      </c>
      <c r="V7245" s="3">
        <v>51.9061583577713</v>
      </c>
      <c r="W7245" s="3">
        <v>106.690991021279</v>
      </c>
      <c r="X7245" s="3">
        <v>56.8904593639576</v>
      </c>
      <c r="Y7245" s="3">
        <v>244.69318526635</v>
      </c>
      <c r="Z7245" s="3">
        <v>20.253164556962</v>
      </c>
      <c r="AA7245" s="3">
        <v>0.367610809064368</v>
      </c>
      <c r="AB7245" s="3">
        <v>0.249064926344941</v>
      </c>
      <c r="AC7245" s="3">
        <v>-27.8242810125591</v>
      </c>
      <c r="AD7245" s="3">
        <v>0.982075639221708</v>
      </c>
      <c r="AE7245" s="5">
        <v>3</v>
      </c>
      <c r="AF7245" s="3">
        <v>1.90131838900814</v>
      </c>
      <c r="AG7245" s="3">
        <v>68.2793544468656</v>
      </c>
      <c r="AH7245" s="3">
        <v>58.548131234002</v>
      </c>
      <c r="AI7245" s="3">
        <v>26.5853365884242</v>
      </c>
      <c r="AJ7245" s="3">
        <v>31.3570438789712</v>
      </c>
      <c r="AK7245" s="3">
        <v>24.4688914066558</v>
      </c>
      <c r="AL7245" s="3">
        <v>18.746465787022</v>
      </c>
      <c r="AM7245" s="3"/>
      <c r="AN7245" s="5" t="s">
        <v>46</v>
      </c>
      <c r="AO7245" s="1"/>
      <c r="AP7245" s="1"/>
      <c r="AQ7245" s="1"/>
    </row>
    <row r="7246" spans="1:43">
      <c r="A7246" s="1" t="s">
        <v>17777</v>
      </c>
      <c r="B7246" s="1" t="s">
        <v>17778</v>
      </c>
      <c r="C7246" s="3">
        <v>9.55068493150685</v>
      </c>
      <c r="D7246" s="4">
        <v>40751</v>
      </c>
      <c r="E7246" s="3">
        <v>14.0034401957</v>
      </c>
      <c r="F7246" s="5" t="s">
        <v>1491</v>
      </c>
      <c r="G7246" s="5">
        <v>2028</v>
      </c>
      <c r="H7246" s="5" t="s">
        <v>191</v>
      </c>
      <c r="I7246" s="3">
        <v>-0.202117710941518</v>
      </c>
      <c r="J7246" s="3">
        <v>95.4792043399638</v>
      </c>
      <c r="K7246" s="3">
        <v>-0.657637908771509</v>
      </c>
      <c r="L7246" s="3">
        <v>95.5479452054795</v>
      </c>
      <c r="M7246" s="3">
        <v>-3.85375494071146</v>
      </c>
      <c r="N7246" s="3">
        <v>97.2972972972973</v>
      </c>
      <c r="O7246" s="3">
        <v>-0.523213856146268</v>
      </c>
      <c r="P7246" s="3">
        <v>97.5238095238095</v>
      </c>
      <c r="Q7246" s="3">
        <v>-4.66831882888595</v>
      </c>
      <c r="R7246" s="3">
        <v>97.6939203354298</v>
      </c>
      <c r="S7246" s="3">
        <v>24.363745723845</v>
      </c>
      <c r="T7246" s="3">
        <v>94.8529411764706</v>
      </c>
      <c r="U7246" s="3">
        <v>131.780284453163</v>
      </c>
      <c r="V7246" s="3">
        <v>60.9970674486804</v>
      </c>
      <c r="W7246" s="3">
        <v>88.5443975834948</v>
      </c>
      <c r="X7246" s="3">
        <v>69.2579505300353</v>
      </c>
      <c r="Y7246" s="3">
        <v>65.195246179966</v>
      </c>
      <c r="Z7246" s="3">
        <v>91.7721518987342</v>
      </c>
      <c r="AA7246" s="3">
        <v>0.0857551639796542</v>
      </c>
      <c r="AB7246" s="3">
        <v>0.160934272234293</v>
      </c>
      <c r="AC7246" s="3">
        <v>-38.1054743479507</v>
      </c>
      <c r="AD7246" s="3">
        <v>0.616487003310153</v>
      </c>
      <c r="AE7246" s="5">
        <v>5</v>
      </c>
      <c r="AF7246" s="3">
        <v>1.84683303088898</v>
      </c>
      <c r="AG7246" s="3">
        <v>37.808753218047</v>
      </c>
      <c r="AH7246" s="3">
        <v>60.0753329206817</v>
      </c>
      <c r="AI7246" s="3">
        <v>22.5671045482176</v>
      </c>
      <c r="AJ7246" s="3">
        <v>17.3820831845495</v>
      </c>
      <c r="AK7246" s="3">
        <v>21.5348273207072</v>
      </c>
      <c r="AL7246" s="3">
        <v>23.7547037820819</v>
      </c>
      <c r="AM7246" s="3"/>
      <c r="AN7246" s="5" t="s">
        <v>46</v>
      </c>
      <c r="AO7246" s="1"/>
      <c r="AP7246" s="1"/>
      <c r="AQ7246" s="1"/>
    </row>
    <row r="7247" spans="1:43">
      <c r="A7247" s="1" t="s">
        <v>17779</v>
      </c>
      <c r="B7247" s="1" t="s">
        <v>17780</v>
      </c>
      <c r="C7247" s="3">
        <v>9.28219178082192</v>
      </c>
      <c r="D7247" s="4">
        <v>40849</v>
      </c>
      <c r="E7247" s="3">
        <v>150.2876938836</v>
      </c>
      <c r="F7247" s="5" t="s">
        <v>17781</v>
      </c>
      <c r="G7247" s="5">
        <v>3379</v>
      </c>
      <c r="H7247" s="5" t="s">
        <v>64</v>
      </c>
      <c r="I7247" s="3">
        <v>0.245742418816706</v>
      </c>
      <c r="J7247" s="3">
        <v>77.4052478134111</v>
      </c>
      <c r="K7247" s="3">
        <v>0.0326671810982773</v>
      </c>
      <c r="L7247" s="3">
        <v>91.1078717201166</v>
      </c>
      <c r="M7247" s="3">
        <v>0.190921868743939</v>
      </c>
      <c r="N7247" s="3">
        <v>67.4927113702624</v>
      </c>
      <c r="O7247" s="3">
        <v>0.533081686233374</v>
      </c>
      <c r="P7247" s="3">
        <v>87.1345029239766</v>
      </c>
      <c r="Q7247" s="3">
        <v>1.0297355060763</v>
      </c>
      <c r="R7247" s="3">
        <v>83.4319526627219</v>
      </c>
      <c r="S7247" s="3">
        <v>1.76202005071204</v>
      </c>
      <c r="T7247" s="3">
        <v>88.455772113943</v>
      </c>
      <c r="U7247" s="3">
        <v>3.98420043203735</v>
      </c>
      <c r="V7247" s="3">
        <v>89.3518518518518</v>
      </c>
      <c r="W7247" s="3">
        <v>6.99580105429282</v>
      </c>
      <c r="X7247" s="3">
        <v>91.6666666666667</v>
      </c>
      <c r="Y7247" s="3">
        <v>12.8155956892974</v>
      </c>
      <c r="Z7247" s="3">
        <v>94.2355889724311</v>
      </c>
      <c r="AA7247" s="3">
        <v>-0.509155684150963</v>
      </c>
      <c r="AB7247" s="3">
        <v>0.726822429439197</v>
      </c>
      <c r="AC7247" s="3">
        <v>0</v>
      </c>
      <c r="AD7247" s="3"/>
      <c r="AE7247" s="5"/>
      <c r="AF7247" s="3">
        <v>0.186652066287687</v>
      </c>
      <c r="AG7247" s="3">
        <v>1.32072034588364</v>
      </c>
      <c r="AH7247" s="3">
        <v>1.45873779999355</v>
      </c>
      <c r="AI7247" s="3">
        <v>1.72635870612423</v>
      </c>
      <c r="AJ7247" s="3">
        <v>1.88127366416211</v>
      </c>
      <c r="AK7247" s="3">
        <v>1.81760480565014</v>
      </c>
      <c r="AL7247" s="3">
        <v>1.96852082422916</v>
      </c>
      <c r="AM7247" s="3"/>
      <c r="AN7247" s="5" t="s">
        <v>206</v>
      </c>
      <c r="AO7247" s="1"/>
      <c r="AP7247" s="1"/>
      <c r="AQ7247" s="1"/>
    </row>
    <row r="7248" spans="1:43">
      <c r="A7248" s="1" t="s">
        <v>17782</v>
      </c>
      <c r="B7248" s="1" t="s">
        <v>17783</v>
      </c>
      <c r="C7248" s="3">
        <v>8.53424657534247</v>
      </c>
      <c r="D7248" s="4">
        <v>41122</v>
      </c>
      <c r="E7248" s="3">
        <v>3.7292324341</v>
      </c>
      <c r="F7248" s="5" t="s">
        <v>3542</v>
      </c>
      <c r="G7248" s="5">
        <v>3116</v>
      </c>
      <c r="H7248" s="5" t="s">
        <v>60</v>
      </c>
      <c r="I7248" s="3">
        <v>8.27378190255221</v>
      </c>
      <c r="J7248" s="3">
        <v>39.1865079365079</v>
      </c>
      <c r="K7248" s="3">
        <v>4.44026677409247</v>
      </c>
      <c r="L7248" s="3">
        <v>7.09491850431448</v>
      </c>
      <c r="M7248" s="3">
        <v>2.50856690976189</v>
      </c>
      <c r="N7248" s="3">
        <v>47.4777448071217</v>
      </c>
      <c r="O7248" s="3">
        <v>15.8712817202165</v>
      </c>
      <c r="P7248" s="3">
        <v>25.4563894523327</v>
      </c>
      <c r="Q7248" s="3">
        <v>30.0468175231301</v>
      </c>
      <c r="R7248" s="3">
        <v>7.53926701570681</v>
      </c>
      <c r="S7248" s="3">
        <v>54.5743623716462</v>
      </c>
      <c r="T7248" s="3">
        <v>24.1545893719807</v>
      </c>
      <c r="U7248" s="3">
        <v>89.722304138051</v>
      </c>
      <c r="V7248" s="3">
        <v>33.616298811545</v>
      </c>
      <c r="W7248" s="3">
        <v>68.4581345346013</v>
      </c>
      <c r="X7248" s="3">
        <v>28.4090909090909</v>
      </c>
      <c r="Y7248" s="3">
        <v>192.160409736173</v>
      </c>
      <c r="Z7248" s="3">
        <v>4.85436893203883</v>
      </c>
      <c r="AA7248" s="3">
        <v>0.297168503819569</v>
      </c>
      <c r="AB7248" s="3">
        <v>0.185023749667477</v>
      </c>
      <c r="AC7248" s="3">
        <v>-24.5572328539165</v>
      </c>
      <c r="AD7248" s="3">
        <v>0.771613651568133</v>
      </c>
      <c r="AE7248" s="5">
        <v>3</v>
      </c>
      <c r="AF7248" s="3">
        <v>1.32727620707631</v>
      </c>
      <c r="AG7248" s="3">
        <v>40.5379989321999</v>
      </c>
      <c r="AH7248" s="3">
        <v>41.8536755058188</v>
      </c>
      <c r="AI7248" s="3">
        <v>18.964602272365</v>
      </c>
      <c r="AJ7248" s="3">
        <v>24.698396965041</v>
      </c>
      <c r="AK7248" s="3">
        <v>18.5650219390807</v>
      </c>
      <c r="AL7248" s="3">
        <v>17.750416747798</v>
      </c>
      <c r="AM7248" s="3"/>
      <c r="AN7248" s="5" t="s">
        <v>46</v>
      </c>
      <c r="AO7248" s="1"/>
      <c r="AP7248" s="1"/>
      <c r="AQ7248" s="1"/>
    </row>
    <row r="7249" spans="1:43">
      <c r="A7249" s="1" t="s">
        <v>17784</v>
      </c>
      <c r="B7249" s="1" t="s">
        <v>17785</v>
      </c>
      <c r="C7249" s="3">
        <v>14.7972602739726</v>
      </c>
      <c r="D7249" s="4">
        <v>38836</v>
      </c>
      <c r="E7249" s="3">
        <v>7.1070960102</v>
      </c>
      <c r="F7249" s="5" t="s">
        <v>17786</v>
      </c>
      <c r="G7249" s="5">
        <v>742</v>
      </c>
      <c r="H7249" s="5" t="s">
        <v>55</v>
      </c>
      <c r="I7249" s="3">
        <v>8.51173140388875</v>
      </c>
      <c r="J7249" s="3">
        <v>63.0973986690865</v>
      </c>
      <c r="K7249" s="3">
        <v>1.82402571313782</v>
      </c>
      <c r="L7249" s="3">
        <v>66.045197740113</v>
      </c>
      <c r="M7249" s="3">
        <v>4.34782608695653</v>
      </c>
      <c r="N7249" s="3">
        <v>57.9892280071813</v>
      </c>
      <c r="O7249" s="3">
        <v>12.507549837876</v>
      </c>
      <c r="P7249" s="3">
        <v>74.9668874172185</v>
      </c>
      <c r="Q7249" s="3">
        <v>14.8542453411224</v>
      </c>
      <c r="R7249" s="3">
        <v>74.8475609756098</v>
      </c>
      <c r="S7249" s="3">
        <v>46.101557629542</v>
      </c>
      <c r="T7249" s="3">
        <v>79.19921875</v>
      </c>
      <c r="U7249" s="3">
        <v>93.4444305682895</v>
      </c>
      <c r="V7249" s="3">
        <v>79.4037940379404</v>
      </c>
      <c r="W7249" s="3">
        <v>44.4422547358307</v>
      </c>
      <c r="X7249" s="3">
        <v>92.6544240400668</v>
      </c>
      <c r="Y7249" s="3">
        <v>58.3804004460947</v>
      </c>
      <c r="Z7249" s="3">
        <v>90.6444906444906</v>
      </c>
      <c r="AA7249" s="3">
        <v>0.194775249408529</v>
      </c>
      <c r="AB7249" s="3">
        <v>0.109031834596164</v>
      </c>
      <c r="AC7249" s="3">
        <v>-36.4152246199568</v>
      </c>
      <c r="AD7249" s="3">
        <v>0.357393174832072</v>
      </c>
      <c r="AE7249" s="5">
        <v>8</v>
      </c>
      <c r="AF7249" s="3">
        <v>0.85722436878976</v>
      </c>
      <c r="AG7249" s="3">
        <v>45.3732697617884</v>
      </c>
      <c r="AH7249" s="3">
        <v>39.9398205533821</v>
      </c>
      <c r="AI7249" s="3">
        <v>11.2977800305437</v>
      </c>
      <c r="AJ7249" s="3">
        <v>10.8974821072531</v>
      </c>
      <c r="AK7249" s="3">
        <v>14.5864984178235</v>
      </c>
      <c r="AL7249" s="3">
        <v>16.9927568482092</v>
      </c>
      <c r="AM7249" s="3"/>
      <c r="AN7249" s="5" t="s">
        <v>46</v>
      </c>
      <c r="AO7249" s="1"/>
      <c r="AP7249" s="1"/>
      <c r="AQ7249" s="1"/>
    </row>
    <row r="7250" spans="1:43">
      <c r="A7250" s="1" t="s">
        <v>17787</v>
      </c>
      <c r="B7250" s="1" t="s">
        <v>17788</v>
      </c>
      <c r="C7250" s="3">
        <v>14.2164383561644</v>
      </c>
      <c r="D7250" s="4">
        <v>39048</v>
      </c>
      <c r="E7250" s="3">
        <v>19.8258505335</v>
      </c>
      <c r="F7250" s="5" t="s">
        <v>1263</v>
      </c>
      <c r="G7250" s="5">
        <v>2085</v>
      </c>
      <c r="H7250" s="5" t="s">
        <v>55</v>
      </c>
      <c r="I7250" s="3">
        <v>12.4904604426355</v>
      </c>
      <c r="J7250" s="3">
        <v>34.3617664851785</v>
      </c>
      <c r="K7250" s="3">
        <v>1.14364135407137</v>
      </c>
      <c r="L7250" s="3">
        <v>75.7627118644068</v>
      </c>
      <c r="M7250" s="3">
        <v>5.94154288452323</v>
      </c>
      <c r="N7250" s="3">
        <v>42.9084380610413</v>
      </c>
      <c r="O7250" s="3">
        <v>23.6111097960597</v>
      </c>
      <c r="P7250" s="3">
        <v>27.0198675496689</v>
      </c>
      <c r="Q7250" s="3">
        <v>29.8599365290899</v>
      </c>
      <c r="R7250" s="3">
        <v>32.2408536585366</v>
      </c>
      <c r="S7250" s="3">
        <v>65.1962657615055</v>
      </c>
      <c r="T7250" s="3">
        <v>50.5859375</v>
      </c>
      <c r="U7250" s="3">
        <v>149.247913745067</v>
      </c>
      <c r="V7250" s="3">
        <v>45.5284552845528</v>
      </c>
      <c r="W7250" s="3">
        <v>104.328768395645</v>
      </c>
      <c r="X7250" s="3">
        <v>53.5893155258765</v>
      </c>
      <c r="Y7250" s="3">
        <v>153.769302960582</v>
      </c>
      <c r="Z7250" s="3">
        <v>44.2827442827443</v>
      </c>
      <c r="AA7250" s="3">
        <v>0.267816063746094</v>
      </c>
      <c r="AB7250" s="3">
        <v>0.232261964191032</v>
      </c>
      <c r="AC7250" s="3">
        <v>-32.9793031013403</v>
      </c>
      <c r="AD7250" s="3">
        <v>0.813829113323931</v>
      </c>
      <c r="AE7250" s="5">
        <v>5</v>
      </c>
      <c r="AF7250" s="3">
        <v>1.92694779285917</v>
      </c>
      <c r="AG7250" s="3">
        <v>68.1993361892178</v>
      </c>
      <c r="AH7250" s="3">
        <v>61.7819379502386</v>
      </c>
      <c r="AI7250" s="3">
        <v>25.9390774221463</v>
      </c>
      <c r="AJ7250" s="3">
        <v>25.5659587252067</v>
      </c>
      <c r="AK7250" s="3">
        <v>22.5732055066065</v>
      </c>
      <c r="AL7250" s="3">
        <v>23.2853018100499</v>
      </c>
      <c r="AM7250" s="3"/>
      <c r="AN7250" s="5" t="s">
        <v>46</v>
      </c>
      <c r="AO7250" s="1"/>
      <c r="AP7250" s="1"/>
      <c r="AQ7250" s="1"/>
    </row>
    <row r="7251" spans="1:43">
      <c r="A7251" s="1" t="s">
        <v>17789</v>
      </c>
      <c r="B7251" s="1" t="s">
        <v>17790</v>
      </c>
      <c r="C7251" s="3">
        <v>12.6958904109589</v>
      </c>
      <c r="D7251" s="4">
        <v>39603</v>
      </c>
      <c r="E7251" s="3">
        <v>11.2925612367</v>
      </c>
      <c r="F7251" s="5" t="s">
        <v>1955</v>
      </c>
      <c r="G7251" s="5">
        <v>1912</v>
      </c>
      <c r="H7251" s="5" t="s">
        <v>55</v>
      </c>
      <c r="I7251" s="3">
        <v>11.0325821220607</v>
      </c>
      <c r="J7251" s="3">
        <v>44.464609800363</v>
      </c>
      <c r="K7251" s="3">
        <v>4.66792373769118</v>
      </c>
      <c r="L7251" s="3">
        <v>9.83050847457627</v>
      </c>
      <c r="M7251" s="3">
        <v>6.23936713167745</v>
      </c>
      <c r="N7251" s="3">
        <v>40.0957510472771</v>
      </c>
      <c r="O7251" s="3">
        <v>15.1460986783147</v>
      </c>
      <c r="P7251" s="3">
        <v>66.0264900662252</v>
      </c>
      <c r="Q7251" s="3">
        <v>21.8853604430075</v>
      </c>
      <c r="R7251" s="3">
        <v>54.7256097560976</v>
      </c>
      <c r="S7251" s="3">
        <v>48.8334595658455</v>
      </c>
      <c r="T7251" s="3">
        <v>76.171875</v>
      </c>
      <c r="U7251" s="3">
        <v>90.3992415344381</v>
      </c>
      <c r="V7251" s="3">
        <v>81.3008130081301</v>
      </c>
      <c r="W7251" s="3">
        <v>59.815788486032</v>
      </c>
      <c r="X7251" s="3">
        <v>83.8063439065108</v>
      </c>
      <c r="Y7251" s="3">
        <v>136.998542886754</v>
      </c>
      <c r="Z7251" s="3">
        <v>52.1829521829522</v>
      </c>
      <c r="AA7251" s="3">
        <v>0.252288268016482</v>
      </c>
      <c r="AB7251" s="3">
        <v>0.166762979328437</v>
      </c>
      <c r="AC7251" s="3">
        <v>-27.2312951006457</v>
      </c>
      <c r="AD7251" s="3">
        <v>0.619966759698037</v>
      </c>
      <c r="AE7251" s="5">
        <v>2</v>
      </c>
      <c r="AF7251" s="3">
        <v>1.12745983404722</v>
      </c>
      <c r="AG7251" s="3">
        <v>38.2545459405265</v>
      </c>
      <c r="AH7251" s="3">
        <v>40.8668371729756</v>
      </c>
      <c r="AI7251" s="3">
        <v>16.7079149586863</v>
      </c>
      <c r="AJ7251" s="3">
        <v>19.5866348508773</v>
      </c>
      <c r="AK7251" s="3">
        <v>23.1176027402885</v>
      </c>
      <c r="AL7251" s="3">
        <v>20.4684538441195</v>
      </c>
      <c r="AM7251" s="3"/>
      <c r="AN7251" s="5" t="s">
        <v>46</v>
      </c>
      <c r="AO7251" s="1"/>
      <c r="AP7251" s="1"/>
      <c r="AQ7251" s="1"/>
    </row>
    <row r="7252" spans="1:43">
      <c r="A7252" s="1" t="s">
        <v>17791</v>
      </c>
      <c r="B7252" s="1" t="s">
        <v>17792</v>
      </c>
      <c r="C7252" s="3">
        <v>12.3808219178082</v>
      </c>
      <c r="D7252" s="4">
        <v>39718</v>
      </c>
      <c r="E7252" s="3">
        <v>25.2789974898</v>
      </c>
      <c r="F7252" s="5" t="s">
        <v>17793</v>
      </c>
      <c r="G7252" s="5">
        <v>2557</v>
      </c>
      <c r="H7252" s="5" t="s">
        <v>45</v>
      </c>
      <c r="I7252" s="3">
        <v>3.28677074774034</v>
      </c>
      <c r="J7252" s="3">
        <v>11.3057324840764</v>
      </c>
      <c r="K7252" s="3">
        <v>1.20772946859904</v>
      </c>
      <c r="L7252" s="3">
        <v>11.9565217391304</v>
      </c>
      <c r="M7252" s="3">
        <v>1.45278450363195</v>
      </c>
      <c r="N7252" s="3">
        <v>12.5396825396825</v>
      </c>
      <c r="O7252" s="3">
        <v>6.99065463419482</v>
      </c>
      <c r="P7252" s="3">
        <v>7.28476821192053</v>
      </c>
      <c r="Q7252" s="3">
        <v>8.95378591188648</v>
      </c>
      <c r="R7252" s="3">
        <v>5.99315068493151</v>
      </c>
      <c r="S7252" s="3">
        <v>16.9768854447778</v>
      </c>
      <c r="T7252" s="3">
        <v>13.3709981167608</v>
      </c>
      <c r="U7252" s="3">
        <v>22.8153039696508</v>
      </c>
      <c r="V7252" s="3">
        <v>32.2717622080679</v>
      </c>
      <c r="W7252" s="3">
        <v>28.78389818126</v>
      </c>
      <c r="X7252" s="3">
        <v>24.8815165876777</v>
      </c>
      <c r="Y7252" s="3">
        <v>44.4979980048232</v>
      </c>
      <c r="Z7252" s="3">
        <v>11.3924050632911</v>
      </c>
      <c r="AA7252" s="3">
        <v>0.368592988644134</v>
      </c>
      <c r="AB7252" s="3">
        <v>0.497490279031632</v>
      </c>
      <c r="AC7252" s="3">
        <v>-3.09364548494982</v>
      </c>
      <c r="AD7252" s="3">
        <v>2.83845644499253</v>
      </c>
      <c r="AE7252" s="5">
        <v>2</v>
      </c>
      <c r="AF7252" s="3">
        <v>0.656240287163037</v>
      </c>
      <c r="AG7252" s="3">
        <v>15.0070632433626</v>
      </c>
      <c r="AH7252" s="3">
        <v>10.5800884273963</v>
      </c>
      <c r="AI7252" s="3">
        <v>8.7644904790749</v>
      </c>
      <c r="AJ7252" s="3">
        <v>7.10413659244915</v>
      </c>
      <c r="AK7252" s="3">
        <v>8.45535945989593</v>
      </c>
      <c r="AL7252" s="3">
        <v>8.45387875742469</v>
      </c>
      <c r="AM7252" s="3"/>
      <c r="AN7252" s="5" t="s">
        <v>46</v>
      </c>
      <c r="AO7252" s="1"/>
      <c r="AP7252" s="1"/>
      <c r="AQ7252" s="1"/>
    </row>
    <row r="7253" spans="1:43">
      <c r="A7253" s="1" t="s">
        <v>17794</v>
      </c>
      <c r="B7253" s="1" t="s">
        <v>17795</v>
      </c>
      <c r="C7253" s="3">
        <v>11.4684931506849</v>
      </c>
      <c r="D7253" s="4">
        <v>40051</v>
      </c>
      <c r="E7253" s="3">
        <v>30.8995540631</v>
      </c>
      <c r="F7253" s="5" t="s">
        <v>1263</v>
      </c>
      <c r="G7253" s="5">
        <v>2114</v>
      </c>
      <c r="H7253" s="5" t="s">
        <v>55</v>
      </c>
      <c r="I7253" s="3">
        <v>12.1905651564689</v>
      </c>
      <c r="J7253" s="3">
        <v>36.8421052631579</v>
      </c>
      <c r="K7253" s="3">
        <v>0.292275574112736</v>
      </c>
      <c r="L7253" s="3">
        <v>86.6666666666667</v>
      </c>
      <c r="M7253" s="3">
        <v>6.33023461708722</v>
      </c>
      <c r="N7253" s="3">
        <v>39.3177737881508</v>
      </c>
      <c r="O7253" s="3">
        <v>23.7506439979392</v>
      </c>
      <c r="P7253" s="3">
        <v>26.6225165562914</v>
      </c>
      <c r="Q7253" s="3">
        <v>30.5434782608696</v>
      </c>
      <c r="R7253" s="3">
        <v>30.4878048780488</v>
      </c>
      <c r="S7253" s="3">
        <v>58.3388266315096</v>
      </c>
      <c r="T7253" s="3">
        <v>61.5234375</v>
      </c>
      <c r="U7253" s="3">
        <v>113.132209405501</v>
      </c>
      <c r="V7253" s="3">
        <v>68.2926829268293</v>
      </c>
      <c r="W7253" s="3">
        <v>70.8392603129445</v>
      </c>
      <c r="X7253" s="3">
        <v>77.79632721202</v>
      </c>
      <c r="Y7253" s="3">
        <v>134.546700954654</v>
      </c>
      <c r="Z7253" s="3">
        <v>53.8461538461538</v>
      </c>
      <c r="AA7253" s="3">
        <v>0.251821029763881</v>
      </c>
      <c r="AB7253" s="3">
        <v>0.171905240431227</v>
      </c>
      <c r="AC7253" s="3">
        <v>-33.2268370607029</v>
      </c>
      <c r="AD7253" s="3">
        <v>0.587040416732584</v>
      </c>
      <c r="AE7253" s="5">
        <v>3</v>
      </c>
      <c r="AF7253" s="3">
        <v>1.41822927692577</v>
      </c>
      <c r="AG7253" s="3">
        <v>57.3031736653374</v>
      </c>
      <c r="AH7253" s="3">
        <v>49.5698226669117</v>
      </c>
      <c r="AI7253" s="3">
        <v>19.1115106409737</v>
      </c>
      <c r="AJ7253" s="3">
        <v>20.4137044399206</v>
      </c>
      <c r="AK7253" s="3">
        <v>22.8737462636291</v>
      </c>
      <c r="AL7253" s="3">
        <v>26.1633181498246</v>
      </c>
      <c r="AM7253" s="3"/>
      <c r="AN7253" s="5" t="s">
        <v>46</v>
      </c>
      <c r="AO7253" s="1"/>
      <c r="AP7253" s="1"/>
      <c r="AQ7253" s="1"/>
    </row>
    <row r="7254" spans="1:43">
      <c r="A7254" s="1" t="s">
        <v>17796</v>
      </c>
      <c r="B7254" s="1" t="s">
        <v>17797</v>
      </c>
      <c r="C7254" s="3">
        <v>11.0082191780822</v>
      </c>
      <c r="D7254" s="4">
        <v>40219</v>
      </c>
      <c r="E7254" s="3">
        <v>1.7260996645</v>
      </c>
      <c r="F7254" s="5" t="s">
        <v>12928</v>
      </c>
      <c r="G7254" s="5">
        <v>2486</v>
      </c>
      <c r="H7254" s="5" t="s">
        <v>55</v>
      </c>
      <c r="I7254" s="3">
        <v>12.8313592780598</v>
      </c>
      <c r="J7254" s="3">
        <v>32.3049001814882</v>
      </c>
      <c r="K7254" s="3">
        <v>1.39381652306134</v>
      </c>
      <c r="L7254" s="3">
        <v>72.316384180791</v>
      </c>
      <c r="M7254" s="3">
        <v>3.86812045690552</v>
      </c>
      <c r="N7254" s="3">
        <v>62.4177139437463</v>
      </c>
      <c r="O7254" s="3">
        <v>24.914142990946</v>
      </c>
      <c r="P7254" s="3">
        <v>21.9867549668874</v>
      </c>
      <c r="Q7254" s="3">
        <v>35.1689189189189</v>
      </c>
      <c r="R7254" s="3">
        <v>18.6737804878049</v>
      </c>
      <c r="S7254" s="3">
        <v>72.4568965517242</v>
      </c>
      <c r="T7254" s="3">
        <v>38.96484375</v>
      </c>
      <c r="U7254" s="3">
        <v>249.12739965096</v>
      </c>
      <c r="V7254" s="3">
        <v>3.11653116531165</v>
      </c>
      <c r="W7254" s="3">
        <v>173.666210670315</v>
      </c>
      <c r="X7254" s="3">
        <v>11.0183639398998</v>
      </c>
      <c r="Y7254" s="3">
        <v>163.050624589086</v>
      </c>
      <c r="Z7254" s="3">
        <v>40.3326403326403</v>
      </c>
      <c r="AA7254" s="3">
        <v>0.21952820589289</v>
      </c>
      <c r="AB7254" s="3">
        <v>0.280968853065054</v>
      </c>
      <c r="AC7254" s="3">
        <v>-37.5440658049354</v>
      </c>
      <c r="AD7254" s="3">
        <v>1.05980911636886</v>
      </c>
      <c r="AE7254" s="5">
        <v>9</v>
      </c>
      <c r="AF7254" s="3">
        <v>2.87159698912643</v>
      </c>
      <c r="AG7254" s="3">
        <v>93.1888232734345</v>
      </c>
      <c r="AH7254" s="3">
        <v>91.8259835468822</v>
      </c>
      <c r="AI7254" s="3">
        <v>39.0924286509185</v>
      </c>
      <c r="AJ7254" s="3">
        <v>31.1196743485382</v>
      </c>
      <c r="AK7254" s="3">
        <v>25.0356425651757</v>
      </c>
      <c r="AL7254" s="3">
        <v>30.0205632301835</v>
      </c>
      <c r="AM7254" s="3"/>
      <c r="AN7254" s="5" t="s">
        <v>46</v>
      </c>
      <c r="AO7254" s="1"/>
      <c r="AP7254" s="1"/>
      <c r="AQ7254" s="1"/>
    </row>
    <row r="7255" spans="1:43">
      <c r="A7255" s="1" t="s">
        <v>17798</v>
      </c>
      <c r="B7255" s="1" t="s">
        <v>17799</v>
      </c>
      <c r="C7255" s="3">
        <v>9.8958904109589</v>
      </c>
      <c r="D7255" s="4">
        <v>40625</v>
      </c>
      <c r="E7255" s="3">
        <v>58.03755171</v>
      </c>
      <c r="F7255" s="5" t="s">
        <v>952</v>
      </c>
      <c r="G7255" s="5">
        <v>1791</v>
      </c>
      <c r="H7255" s="5" t="s">
        <v>64</v>
      </c>
      <c r="I7255" s="3">
        <v>0.263976147069581</v>
      </c>
      <c r="J7255" s="3">
        <v>58.600583090379</v>
      </c>
      <c r="K7255" s="3">
        <v>0.0487341274420261</v>
      </c>
      <c r="L7255" s="3">
        <v>4.81049562682216</v>
      </c>
      <c r="M7255" s="3">
        <v>0.211412140655518</v>
      </c>
      <c r="N7255" s="3">
        <v>32.6530612244898</v>
      </c>
      <c r="O7255" s="3">
        <v>0.561349094784063</v>
      </c>
      <c r="P7255" s="3">
        <v>79.9707602339181</v>
      </c>
      <c r="Q7255" s="3">
        <v>1.06690880985373</v>
      </c>
      <c r="R7255" s="3">
        <v>73.0769230769231</v>
      </c>
      <c r="S7255" s="3">
        <v>1.8190431157987</v>
      </c>
      <c r="T7255" s="3">
        <v>85.0074962518741</v>
      </c>
      <c r="U7255" s="3">
        <v>4.16177984734891</v>
      </c>
      <c r="V7255" s="3">
        <v>83.179012345679</v>
      </c>
      <c r="W7255" s="3">
        <v>7.41972727002957</v>
      </c>
      <c r="X7255" s="3">
        <v>83.4876543209877</v>
      </c>
      <c r="Y7255" s="3">
        <v>14.157063404666</v>
      </c>
      <c r="Z7255" s="3">
        <v>83.7092731829574</v>
      </c>
      <c r="AA7255" s="3">
        <v>-0.355266228826875</v>
      </c>
      <c r="AB7255" s="3">
        <v>1.21402776858143</v>
      </c>
      <c r="AC7255" s="3">
        <v>0</v>
      </c>
      <c r="AD7255" s="3"/>
      <c r="AE7255" s="5"/>
      <c r="AF7255" s="3">
        <v>0.196459791347566</v>
      </c>
      <c r="AG7255" s="3">
        <v>1.37810851087661</v>
      </c>
      <c r="AH7255" s="3">
        <v>1.50649431863832</v>
      </c>
      <c r="AI7255" s="3">
        <v>1.84184096899989</v>
      </c>
      <c r="AJ7255" s="3">
        <v>2.04090159734662</v>
      </c>
      <c r="AK7255" s="3">
        <v>2.08393166901411</v>
      </c>
      <c r="AL7255" s="3">
        <v>2.39006042620118</v>
      </c>
      <c r="AM7255" s="3">
        <v>500</v>
      </c>
      <c r="AN7255" s="5" t="s">
        <v>56</v>
      </c>
      <c r="AO7255" s="1"/>
      <c r="AP7255" s="1"/>
      <c r="AQ7255" s="1"/>
    </row>
    <row r="7256" spans="1:43">
      <c r="A7256" s="1" t="s">
        <v>17800</v>
      </c>
      <c r="B7256" s="1" t="s">
        <v>17801</v>
      </c>
      <c r="C7256" s="3">
        <v>0.942465753424658</v>
      </c>
      <c r="D7256" s="4">
        <v>43893</v>
      </c>
      <c r="E7256" s="3">
        <v>10.3222376445</v>
      </c>
      <c r="F7256" s="5" t="s">
        <v>952</v>
      </c>
      <c r="G7256" s="5">
        <v>345</v>
      </c>
      <c r="H7256" s="5" t="s">
        <v>50</v>
      </c>
      <c r="I7256" s="3">
        <v>0.276515899664244</v>
      </c>
      <c r="J7256" s="3">
        <v>23.0013398838767</v>
      </c>
      <c r="K7256" s="3">
        <v>0.0295537385479449</v>
      </c>
      <c r="L7256" s="3">
        <v>27.5343072155821</v>
      </c>
      <c r="M7256" s="3">
        <v>0.0985804416403896</v>
      </c>
      <c r="N7256" s="3">
        <v>20.2137132680321</v>
      </c>
      <c r="O7256" s="3">
        <v>0.784119106699754</v>
      </c>
      <c r="P7256" s="3">
        <v>33.2115121059845</v>
      </c>
      <c r="Q7256" s="3">
        <v>1.20602013355925</v>
      </c>
      <c r="R7256" s="3">
        <v>39.1598261709319</v>
      </c>
      <c r="S7256" s="3"/>
      <c r="T7256" s="3"/>
      <c r="U7256" s="3"/>
      <c r="V7256" s="3"/>
      <c r="W7256" s="3"/>
      <c r="X7256" s="3"/>
      <c r="Y7256" s="3"/>
      <c r="Z7256" s="3"/>
      <c r="AA7256" s="3">
        <v>-0.00359705576007085</v>
      </c>
      <c r="AB7256" s="3">
        <v>-0.00453310807643536</v>
      </c>
      <c r="AC7256" s="3">
        <v>-1.36108097445508</v>
      </c>
      <c r="AD7256" s="3"/>
      <c r="AE7256" s="5">
        <v>3</v>
      </c>
      <c r="AF7256" s="3">
        <v>0.0970295479022008</v>
      </c>
      <c r="AG7256" s="3"/>
      <c r="AH7256" s="3"/>
      <c r="AI7256" s="3"/>
      <c r="AJ7256" s="3"/>
      <c r="AK7256" s="3"/>
      <c r="AL7256" s="3"/>
      <c r="AM7256" s="3">
        <v>1</v>
      </c>
      <c r="AN7256" s="5" t="s">
        <v>56</v>
      </c>
      <c r="AO7256" s="1"/>
      <c r="AP7256" s="1"/>
      <c r="AQ7256" s="1"/>
    </row>
    <row r="7257" spans="1:43">
      <c r="A7257" s="1" t="s">
        <v>17802</v>
      </c>
      <c r="B7257" s="1" t="s">
        <v>17803</v>
      </c>
      <c r="C7257" s="3">
        <v>3.44931506849315</v>
      </c>
      <c r="D7257" s="4">
        <v>42978</v>
      </c>
      <c r="E7257" s="3">
        <v>10.9028356233</v>
      </c>
      <c r="F7257" s="5" t="s">
        <v>17804</v>
      </c>
      <c r="G7257" s="5">
        <v>475</v>
      </c>
      <c r="H7257" s="5" t="s">
        <v>93</v>
      </c>
      <c r="I7257" s="3">
        <v>13.5632280231291</v>
      </c>
      <c r="J7257" s="3">
        <v>14.05</v>
      </c>
      <c r="K7257" s="3">
        <v>1.66929252006903</v>
      </c>
      <c r="L7257" s="3">
        <v>49.8513379583746</v>
      </c>
      <c r="M7257" s="3">
        <v>6.6081894347638</v>
      </c>
      <c r="N7257" s="3">
        <v>20.0099800399202</v>
      </c>
      <c r="O7257" s="3">
        <v>24.8525889073153</v>
      </c>
      <c r="P7257" s="3">
        <v>11.6197183098592</v>
      </c>
      <c r="Q7257" s="3">
        <v>38.8757942201271</v>
      </c>
      <c r="R7257" s="3">
        <v>6.86274509803922</v>
      </c>
      <c r="S7257" s="3">
        <v>96.8121414566844</v>
      </c>
      <c r="T7257" s="3">
        <v>5.45262043409211</v>
      </c>
      <c r="U7257" s="3">
        <v>167.763287887769</v>
      </c>
      <c r="V7257" s="3">
        <v>14.1749723145072</v>
      </c>
      <c r="W7257" s="3">
        <v>168.798968560944</v>
      </c>
      <c r="X7257" s="3">
        <v>6.74157303370786</v>
      </c>
      <c r="Y7257" s="3"/>
      <c r="Z7257" s="3"/>
      <c r="AA7257" s="3">
        <v>0.330511497857017</v>
      </c>
      <c r="AB7257" s="3">
        <v>0.515911889297942</v>
      </c>
      <c r="AC7257" s="3">
        <v>-18.6598812553011</v>
      </c>
      <c r="AD7257" s="3">
        <v>2.0877604621572</v>
      </c>
      <c r="AE7257" s="5">
        <v>4</v>
      </c>
      <c r="AF7257" s="3">
        <v>2.87664403220636</v>
      </c>
      <c r="AG7257" s="3">
        <v>114.961775045516</v>
      </c>
      <c r="AH7257" s="3">
        <v>62.5772912227639</v>
      </c>
      <c r="AI7257" s="3">
        <v>38.0186293270525</v>
      </c>
      <c r="AJ7257" s="3"/>
      <c r="AK7257" s="3"/>
      <c r="AL7257" s="3"/>
      <c r="AM7257" s="3"/>
      <c r="AN7257" s="5" t="s">
        <v>46</v>
      </c>
      <c r="AO7257" s="1"/>
      <c r="AP7257" s="1"/>
      <c r="AQ7257" s="1"/>
    </row>
    <row r="7258" spans="1:43">
      <c r="A7258" s="1" t="s">
        <v>17805</v>
      </c>
      <c r="B7258" s="1" t="s">
        <v>17806</v>
      </c>
      <c r="C7258" s="3">
        <v>8.01369863013699</v>
      </c>
      <c r="D7258" s="4">
        <v>41312</v>
      </c>
      <c r="E7258" s="3">
        <v>2.9896993395</v>
      </c>
      <c r="F7258" s="5" t="s">
        <v>7321</v>
      </c>
      <c r="G7258" s="5">
        <v>448</v>
      </c>
      <c r="H7258" s="5" t="s">
        <v>50</v>
      </c>
      <c r="I7258" s="3">
        <v>-0.0836120401337676</v>
      </c>
      <c r="J7258" s="3">
        <v>78.0705672175078</v>
      </c>
      <c r="K7258" s="3">
        <v>-0.167084377610684</v>
      </c>
      <c r="L7258" s="3">
        <v>95.0420540061974</v>
      </c>
      <c r="M7258" s="3">
        <v>-0.167084377610684</v>
      </c>
      <c r="N7258" s="3">
        <v>66.8299198575245</v>
      </c>
      <c r="O7258" s="3">
        <v>-0.0836120401337676</v>
      </c>
      <c r="P7258" s="3">
        <v>90.2695294655094</v>
      </c>
      <c r="Q7258" s="3">
        <v>0.929054054054075</v>
      </c>
      <c r="R7258" s="3">
        <v>69.1453404152583</v>
      </c>
      <c r="S7258" s="3">
        <v>2.83993115318419</v>
      </c>
      <c r="T7258" s="3">
        <v>15.6497175141243</v>
      </c>
      <c r="U7258" s="3">
        <v>10.9563602599814</v>
      </c>
      <c r="V7258" s="3">
        <v>3.25077399380805</v>
      </c>
      <c r="W7258" s="3">
        <v>17.1568627450981</v>
      </c>
      <c r="X7258" s="3">
        <v>14.5631067961165</v>
      </c>
      <c r="Y7258" s="3">
        <v>26.178315660805</v>
      </c>
      <c r="Z7258" s="3">
        <v>4.90196078431373</v>
      </c>
      <c r="AA7258" s="3">
        <v>0.0865160826594998</v>
      </c>
      <c r="AB7258" s="3">
        <v>0.211523856134292</v>
      </c>
      <c r="AC7258" s="3">
        <v>-4.91510277033065</v>
      </c>
      <c r="AD7258" s="3">
        <v>1.10063838192003</v>
      </c>
      <c r="AE7258" s="5">
        <v>2</v>
      </c>
      <c r="AF7258" s="3">
        <v>0.449793906991027</v>
      </c>
      <c r="AG7258" s="3">
        <v>3.92064782187984</v>
      </c>
      <c r="AH7258" s="3">
        <v>5.47026052300419</v>
      </c>
      <c r="AI7258" s="3">
        <v>5.81790814410577</v>
      </c>
      <c r="AJ7258" s="3">
        <v>5.4020263380119</v>
      </c>
      <c r="AK7258" s="3">
        <v>6.84874085657354</v>
      </c>
      <c r="AL7258" s="3"/>
      <c r="AM7258" s="3"/>
      <c r="AN7258" s="5" t="s">
        <v>46</v>
      </c>
      <c r="AO7258" s="1"/>
      <c r="AP7258" s="1"/>
      <c r="AQ7258" s="1"/>
    </row>
    <row r="7259" spans="1:43">
      <c r="A7259" s="1" t="s">
        <v>17807</v>
      </c>
      <c r="B7259" s="1" t="s">
        <v>17808</v>
      </c>
      <c r="C7259" s="3">
        <v>14.2328767123288</v>
      </c>
      <c r="D7259" s="4">
        <v>39042</v>
      </c>
      <c r="E7259" s="3">
        <v>5.5701750287</v>
      </c>
      <c r="F7259" s="5" t="s">
        <v>1769</v>
      </c>
      <c r="G7259" s="5">
        <v>2058</v>
      </c>
      <c r="H7259" s="5" t="s">
        <v>55</v>
      </c>
      <c r="I7259" s="3">
        <v>14.2857142857143</v>
      </c>
      <c r="J7259" s="3">
        <v>22.5650332728373</v>
      </c>
      <c r="K7259" s="3">
        <v>4.42458347125677</v>
      </c>
      <c r="L7259" s="3">
        <v>13.4463276836158</v>
      </c>
      <c r="M7259" s="3">
        <v>6.57657657657658</v>
      </c>
      <c r="N7259" s="3">
        <v>36.4452423698384</v>
      </c>
      <c r="O7259" s="3">
        <v>31.3896987366375</v>
      </c>
      <c r="P7259" s="3">
        <v>6.15894039735099</v>
      </c>
      <c r="Q7259" s="3">
        <v>43.4374052743255</v>
      </c>
      <c r="R7259" s="3">
        <v>7.6219512195122</v>
      </c>
      <c r="S7259" s="3">
        <v>114.408699592207</v>
      </c>
      <c r="T7259" s="3">
        <v>3.80859375</v>
      </c>
      <c r="U7259" s="3">
        <v>162.233305624827</v>
      </c>
      <c r="V7259" s="3">
        <v>35.3658536585366</v>
      </c>
      <c r="W7259" s="3">
        <v>135.364337229545</v>
      </c>
      <c r="X7259" s="3">
        <v>32.0534223706177</v>
      </c>
      <c r="Y7259" s="3">
        <v>115.237662042302</v>
      </c>
      <c r="Z7259" s="3">
        <v>64.4490644490645</v>
      </c>
      <c r="AA7259" s="3">
        <v>0.439245152414323</v>
      </c>
      <c r="AB7259" s="3">
        <v>0.318811646213913</v>
      </c>
      <c r="AC7259" s="3">
        <v>-23.3653620810874</v>
      </c>
      <c r="AD7259" s="3">
        <v>1.41019791963671</v>
      </c>
      <c r="AE7259" s="5">
        <v>3</v>
      </c>
      <c r="AF7259" s="3">
        <v>2.39458876812186</v>
      </c>
      <c r="AG7259" s="3">
        <v>93.7299335650278</v>
      </c>
      <c r="AH7259" s="3">
        <v>68.3827770672039</v>
      </c>
      <c r="AI7259" s="3">
        <v>31.403736950835</v>
      </c>
      <c r="AJ7259" s="3">
        <v>23.2673192044271</v>
      </c>
      <c r="AK7259" s="3">
        <v>16.0730530022593</v>
      </c>
      <c r="AL7259" s="3">
        <v>14.6687587912595</v>
      </c>
      <c r="AM7259" s="3"/>
      <c r="AN7259" s="5" t="s">
        <v>46</v>
      </c>
      <c r="AO7259" s="1"/>
      <c r="AP7259" s="1"/>
      <c r="AQ7259" s="1"/>
    </row>
    <row r="7260" spans="1:43">
      <c r="A7260" s="1" t="s">
        <v>17809</v>
      </c>
      <c r="B7260" s="1" t="s">
        <v>17810</v>
      </c>
      <c r="C7260" s="3">
        <v>13.5972602739726</v>
      </c>
      <c r="D7260" s="4">
        <v>39274</v>
      </c>
      <c r="E7260" s="3">
        <v>8.6136230949</v>
      </c>
      <c r="F7260" s="5" t="s">
        <v>1769</v>
      </c>
      <c r="G7260" s="5">
        <v>1683</v>
      </c>
      <c r="H7260" s="5" t="s">
        <v>55</v>
      </c>
      <c r="I7260" s="3">
        <v>14.6809432444142</v>
      </c>
      <c r="J7260" s="3">
        <v>20.2661826981246</v>
      </c>
      <c r="K7260" s="3">
        <v>4.33582972014189</v>
      </c>
      <c r="L7260" s="3">
        <v>14.5197740112994</v>
      </c>
      <c r="M7260" s="3">
        <v>6.50074721232325</v>
      </c>
      <c r="N7260" s="3">
        <v>37.342908438061</v>
      </c>
      <c r="O7260" s="3">
        <v>32.3405471037783</v>
      </c>
      <c r="P7260" s="3">
        <v>4.96688741721854</v>
      </c>
      <c r="Q7260" s="3">
        <v>44.9276495893625</v>
      </c>
      <c r="R7260" s="3">
        <v>6.40243902439024</v>
      </c>
      <c r="S7260" s="3">
        <v>121.057026962539</v>
      </c>
      <c r="T7260" s="3">
        <v>2.05078125</v>
      </c>
      <c r="U7260" s="3">
        <v>159.61888748774</v>
      </c>
      <c r="V7260" s="3">
        <v>38.0758807588076</v>
      </c>
      <c r="W7260" s="3">
        <v>127.489257213014</v>
      </c>
      <c r="X7260" s="3">
        <v>37.228714524207</v>
      </c>
      <c r="Y7260" s="3">
        <v>118.37360047142</v>
      </c>
      <c r="Z7260" s="3">
        <v>61.3305613305613</v>
      </c>
      <c r="AA7260" s="3">
        <v>0.439483747411958</v>
      </c>
      <c r="AB7260" s="3">
        <v>0.291362299393531</v>
      </c>
      <c r="AC7260" s="3">
        <v>-27.0910938029123</v>
      </c>
      <c r="AD7260" s="3">
        <v>1.16100361914017</v>
      </c>
      <c r="AE7260" s="5">
        <v>3</v>
      </c>
      <c r="AF7260" s="3">
        <v>2.29829564867007</v>
      </c>
      <c r="AG7260" s="3">
        <v>98.1210590526601</v>
      </c>
      <c r="AH7260" s="3">
        <v>67.8203339803442</v>
      </c>
      <c r="AI7260" s="3">
        <v>30.701442498693</v>
      </c>
      <c r="AJ7260" s="3">
        <v>22.7846145363533</v>
      </c>
      <c r="AK7260" s="3">
        <v>14.7948474241764</v>
      </c>
      <c r="AL7260" s="3">
        <v>16.9176284890693</v>
      </c>
      <c r="AM7260" s="3"/>
      <c r="AN7260" s="5" t="s">
        <v>46</v>
      </c>
      <c r="AO7260" s="1"/>
      <c r="AP7260" s="1"/>
      <c r="AQ7260" s="1"/>
    </row>
    <row r="7261" spans="1:43">
      <c r="A7261" s="1" t="s">
        <v>17811</v>
      </c>
      <c r="B7261" s="1" t="s">
        <v>17812</v>
      </c>
      <c r="C7261" s="3">
        <v>8.49315068493151</v>
      </c>
      <c r="D7261" s="4">
        <v>41137</v>
      </c>
      <c r="E7261" s="3">
        <v>0.5763322943</v>
      </c>
      <c r="F7261" s="5" t="s">
        <v>17813</v>
      </c>
      <c r="G7261" s="5">
        <v>406</v>
      </c>
      <c r="H7261" s="5" t="s">
        <v>93</v>
      </c>
      <c r="I7261" s="3">
        <v>10.9229929000546</v>
      </c>
      <c r="J7261" s="3">
        <v>25.8</v>
      </c>
      <c r="K7261" s="3">
        <v>2.31738035264484</v>
      </c>
      <c r="L7261" s="3">
        <v>38.7512388503469</v>
      </c>
      <c r="M7261" s="3">
        <v>3.62244897959185</v>
      </c>
      <c r="N7261" s="3">
        <v>37.9241516966068</v>
      </c>
      <c r="O7261" s="3">
        <v>11.7776554760594</v>
      </c>
      <c r="P7261" s="3">
        <v>46.4285714285714</v>
      </c>
      <c r="Q7261" s="3">
        <v>9.96210070384408</v>
      </c>
      <c r="R7261" s="3">
        <v>60.1135190918473</v>
      </c>
      <c r="S7261" s="3">
        <v>33.2677165354331</v>
      </c>
      <c r="T7261" s="3">
        <v>59.1847538380095</v>
      </c>
      <c r="U7261" s="3">
        <v>63.7903225806452</v>
      </c>
      <c r="V7261" s="3">
        <v>57.7519379844961</v>
      </c>
      <c r="W7261" s="3">
        <v>46.5367965367966</v>
      </c>
      <c r="X7261" s="3">
        <v>62.3595505617977</v>
      </c>
      <c r="Y7261" s="3">
        <v>61.0626486915147</v>
      </c>
      <c r="Z7261" s="3">
        <v>61.8181818181818</v>
      </c>
      <c r="AA7261" s="3">
        <v>0.157006173659925</v>
      </c>
      <c r="AB7261" s="3">
        <v>0.13058167525832</v>
      </c>
      <c r="AC7261" s="3">
        <v>-23.3651226158038</v>
      </c>
      <c r="AD7261" s="3">
        <v>0.580232798280961</v>
      </c>
      <c r="AE7261" s="5">
        <v>3</v>
      </c>
      <c r="AF7261" s="3">
        <v>1.01140289046546</v>
      </c>
      <c r="AG7261" s="3">
        <v>27.0576425211348</v>
      </c>
      <c r="AH7261" s="3">
        <v>31.7138965169195</v>
      </c>
      <c r="AI7261" s="3">
        <v>12.1128230015748</v>
      </c>
      <c r="AJ7261" s="3">
        <v>11.679217195413</v>
      </c>
      <c r="AK7261" s="3">
        <v>9.03267949586994</v>
      </c>
      <c r="AL7261" s="3">
        <v>11.8657597017523</v>
      </c>
      <c r="AM7261" s="3"/>
      <c r="AN7261" s="5" t="s">
        <v>46</v>
      </c>
      <c r="AO7261" s="1"/>
      <c r="AP7261" s="1"/>
      <c r="AQ7261" s="1"/>
    </row>
    <row r="7262" spans="1:43">
      <c r="A7262" s="1" t="s">
        <v>17814</v>
      </c>
      <c r="B7262" s="1" t="s">
        <v>17815</v>
      </c>
      <c r="C7262" s="3">
        <v>13.8246575342466</v>
      </c>
      <c r="D7262" s="4">
        <v>39191</v>
      </c>
      <c r="E7262" s="3">
        <v>35.5900177119</v>
      </c>
      <c r="F7262" s="5" t="s">
        <v>17816</v>
      </c>
      <c r="G7262" s="5">
        <v>2270</v>
      </c>
      <c r="H7262" s="5" t="s">
        <v>55</v>
      </c>
      <c r="I7262" s="3">
        <v>18.3650650681741</v>
      </c>
      <c r="J7262" s="3">
        <v>5.68663036902601</v>
      </c>
      <c r="K7262" s="3">
        <v>5.94351162014899</v>
      </c>
      <c r="L7262" s="3">
        <v>1.86440677966102</v>
      </c>
      <c r="M7262" s="3">
        <v>10.5919907138711</v>
      </c>
      <c r="N7262" s="3">
        <v>9.69479353680431</v>
      </c>
      <c r="O7262" s="3">
        <v>34.1523514502957</v>
      </c>
      <c r="P7262" s="3">
        <v>2.71523178807947</v>
      </c>
      <c r="Q7262" s="3">
        <v>55.5573696885587</v>
      </c>
      <c r="R7262" s="3">
        <v>1.21951219512195</v>
      </c>
      <c r="S7262" s="3">
        <v>163.992795788307</v>
      </c>
      <c r="T7262" s="3">
        <v>0.09765625</v>
      </c>
      <c r="U7262" s="3">
        <v>232.663111793317</v>
      </c>
      <c r="V7262" s="3">
        <v>5.82655826558266</v>
      </c>
      <c r="W7262" s="3">
        <v>187.034256197896</v>
      </c>
      <c r="X7262" s="3">
        <v>8.01335559265442</v>
      </c>
      <c r="Y7262" s="3">
        <v>327.826529516867</v>
      </c>
      <c r="Z7262" s="3">
        <v>1.66320166320166</v>
      </c>
      <c r="AA7262" s="3">
        <v>0.562781443265023</v>
      </c>
      <c r="AB7262" s="3">
        <v>0.372116916221831</v>
      </c>
      <c r="AC7262" s="3">
        <v>-30.6536926147705</v>
      </c>
      <c r="AD7262" s="3">
        <v>1.37097627912932</v>
      </c>
      <c r="AE7262" s="5">
        <v>3</v>
      </c>
      <c r="AF7262" s="3">
        <v>2.87728238955976</v>
      </c>
      <c r="AG7262" s="3">
        <v>152.402641527035</v>
      </c>
      <c r="AH7262" s="3">
        <v>86.9594165534661</v>
      </c>
      <c r="AI7262" s="3">
        <v>40.940138475077</v>
      </c>
      <c r="AJ7262" s="3">
        <v>41.6972168711489</v>
      </c>
      <c r="AK7262" s="3">
        <v>34.0204273439843</v>
      </c>
      <c r="AL7262" s="3">
        <v>28.5019911473347</v>
      </c>
      <c r="AM7262" s="3"/>
      <c r="AN7262" s="5" t="s">
        <v>46</v>
      </c>
      <c r="AO7262" s="1"/>
      <c r="AP7262" s="1"/>
      <c r="AQ7262" s="1"/>
    </row>
    <row r="7263" spans="1:43">
      <c r="A7263" s="1" t="s">
        <v>17817</v>
      </c>
      <c r="B7263" s="1" t="s">
        <v>17818</v>
      </c>
      <c r="C7263" s="3">
        <v>11.3945205479452</v>
      </c>
      <c r="D7263" s="4">
        <v>40078</v>
      </c>
      <c r="E7263" s="3">
        <v>12.0027758297</v>
      </c>
      <c r="F7263" s="5" t="s">
        <v>4995</v>
      </c>
      <c r="G7263" s="5">
        <v>2042</v>
      </c>
      <c r="H7263" s="5" t="s">
        <v>55</v>
      </c>
      <c r="I7263" s="3">
        <v>4.54385346953153</v>
      </c>
      <c r="J7263" s="3">
        <v>81.0647307924985</v>
      </c>
      <c r="K7263" s="3">
        <v>1.36612021857924</v>
      </c>
      <c r="L7263" s="3">
        <v>72.9378531073446</v>
      </c>
      <c r="M7263" s="3">
        <v>2.38013107968266</v>
      </c>
      <c r="N7263" s="3">
        <v>73.8479952124476</v>
      </c>
      <c r="O7263" s="3">
        <v>10.7462686567164</v>
      </c>
      <c r="P7263" s="3">
        <v>78.8079470198676</v>
      </c>
      <c r="Q7263" s="3">
        <v>12.7659574468085</v>
      </c>
      <c r="R7263" s="3">
        <v>80.3353658536585</v>
      </c>
      <c r="S7263" s="3">
        <v>41.5355269432523</v>
      </c>
      <c r="T7263" s="3">
        <v>84.47265625</v>
      </c>
      <c r="U7263" s="3">
        <v>74.1784037558686</v>
      </c>
      <c r="V7263" s="3">
        <v>88.6178861788618</v>
      </c>
      <c r="W7263" s="3">
        <v>63.1665750412315</v>
      </c>
      <c r="X7263" s="3">
        <v>81.9699499165276</v>
      </c>
      <c r="Y7263" s="3">
        <v>113.362363867212</v>
      </c>
      <c r="Z7263" s="3">
        <v>65.4885654885655</v>
      </c>
      <c r="AA7263" s="3">
        <v>0.322835287965211</v>
      </c>
      <c r="AB7263" s="3">
        <v>0.227341148127165</v>
      </c>
      <c r="AC7263" s="3">
        <v>-21.9806763285024</v>
      </c>
      <c r="AD7263" s="3">
        <v>0.804899923392715</v>
      </c>
      <c r="AE7263" s="5">
        <v>5</v>
      </c>
      <c r="AF7263" s="3">
        <v>1.16058862082148</v>
      </c>
      <c r="AG7263" s="3">
        <v>39.5538544714597</v>
      </c>
      <c r="AH7263" s="3">
        <v>33.8235418216425</v>
      </c>
      <c r="AI7263" s="3">
        <v>17.0241304333511</v>
      </c>
      <c r="AJ7263" s="3">
        <v>17.8527879350468</v>
      </c>
      <c r="AK7263" s="3">
        <v>23.9430777452063</v>
      </c>
      <c r="AL7263" s="3">
        <v>24.4764021261497</v>
      </c>
      <c r="AM7263" s="3"/>
      <c r="AN7263" s="5" t="s">
        <v>46</v>
      </c>
      <c r="AO7263" s="1"/>
      <c r="AP7263" s="1"/>
      <c r="AQ7263" s="1"/>
    </row>
    <row r="7264" spans="1:43">
      <c r="A7264" s="1" t="s">
        <v>17819</v>
      </c>
      <c r="B7264" s="1" t="s">
        <v>17820</v>
      </c>
      <c r="C7264" s="3">
        <v>10.6301369863014</v>
      </c>
      <c r="D7264" s="4">
        <v>40357</v>
      </c>
      <c r="E7264" s="3">
        <v>0.9547079432</v>
      </c>
      <c r="F7264" s="5" t="s">
        <v>17821</v>
      </c>
      <c r="G7264" s="5">
        <v>1142</v>
      </c>
      <c r="H7264" s="5" t="s">
        <v>55</v>
      </c>
      <c r="I7264" s="3">
        <v>8.66197183098592</v>
      </c>
      <c r="J7264" s="3">
        <v>62.2504537205082</v>
      </c>
      <c r="K7264" s="3">
        <v>1.24671916010499</v>
      </c>
      <c r="L7264" s="3">
        <v>74.5197740112994</v>
      </c>
      <c r="M7264" s="3">
        <v>6.267217630854</v>
      </c>
      <c r="N7264" s="3">
        <v>39.9760622381807</v>
      </c>
      <c r="O7264" s="3">
        <v>7.98365692360487</v>
      </c>
      <c r="P7264" s="3">
        <v>86.4900662251656</v>
      </c>
      <c r="Q7264" s="3">
        <v>-6.18568128948777</v>
      </c>
      <c r="R7264" s="3">
        <v>97.7896341463415</v>
      </c>
      <c r="S7264" s="3">
        <v>22.3236731302603</v>
      </c>
      <c r="T7264" s="3">
        <v>95.8984375</v>
      </c>
      <c r="U7264" s="3">
        <v>82.6955966770215</v>
      </c>
      <c r="V7264" s="3">
        <v>85.0948509485095</v>
      </c>
      <c r="W7264" s="3">
        <v>60.7483983749118</v>
      </c>
      <c r="X7264" s="3">
        <v>83.30550918197</v>
      </c>
      <c r="Y7264" s="3">
        <v>65.0350223315761</v>
      </c>
      <c r="Z7264" s="3">
        <v>86.9022869022869</v>
      </c>
      <c r="AA7264" s="3">
        <v>0.0884655819129091</v>
      </c>
      <c r="AB7264" s="3">
        <v>0.142299179020617</v>
      </c>
      <c r="AC7264" s="3">
        <v>-24.5454545454545</v>
      </c>
      <c r="AD7264" s="3">
        <v>0.697033332624427</v>
      </c>
      <c r="AE7264" s="5">
        <v>5</v>
      </c>
      <c r="AF7264" s="3">
        <v>1.35397268302999</v>
      </c>
      <c r="AG7264" s="3">
        <v>30.7801364790625</v>
      </c>
      <c r="AH7264" s="3">
        <v>38.1325432111996</v>
      </c>
      <c r="AI7264" s="3">
        <v>15.7237292513937</v>
      </c>
      <c r="AJ7264" s="3">
        <v>14.2760615905713</v>
      </c>
      <c r="AK7264" s="3">
        <v>15.7234804882137</v>
      </c>
      <c r="AL7264" s="3">
        <v>18.0795428771644</v>
      </c>
      <c r="AM7264" s="3">
        <v>500</v>
      </c>
      <c r="AN7264" s="5" t="s">
        <v>56</v>
      </c>
      <c r="AO7264" s="1"/>
      <c r="AP7264" s="1"/>
      <c r="AQ7264" s="1"/>
    </row>
    <row r="7265" spans="1:43">
      <c r="A7265" s="1" t="s">
        <v>17822</v>
      </c>
      <c r="B7265" s="1" t="s">
        <v>17823</v>
      </c>
      <c r="C7265" s="3">
        <v>9.77808219178082</v>
      </c>
      <c r="D7265" s="4">
        <v>40668</v>
      </c>
      <c r="E7265" s="3">
        <v>0.4316475043</v>
      </c>
      <c r="F7265" s="5" t="s">
        <v>17824</v>
      </c>
      <c r="G7265" s="5">
        <v>1408</v>
      </c>
      <c r="H7265" s="5" t="s">
        <v>55</v>
      </c>
      <c r="I7265" s="3">
        <v>8.01583374567046</v>
      </c>
      <c r="J7265" s="3">
        <v>65.9407138535995</v>
      </c>
      <c r="K7265" s="3">
        <v>3.02029259084472</v>
      </c>
      <c r="L7265" s="3">
        <v>40.7344632768362</v>
      </c>
      <c r="M7265" s="3">
        <v>3.75475285171101</v>
      </c>
      <c r="N7265" s="3">
        <v>63.1358467983244</v>
      </c>
      <c r="O7265" s="3">
        <v>10.2525252525252</v>
      </c>
      <c r="P7265" s="3">
        <v>80.2649006622517</v>
      </c>
      <c r="Q7265" s="3">
        <v>10.6436898124683</v>
      </c>
      <c r="R7265" s="3">
        <v>84.7560975609756</v>
      </c>
      <c r="S7265" s="3">
        <v>39.3997445721584</v>
      </c>
      <c r="T7265" s="3">
        <v>85.44921875</v>
      </c>
      <c r="U7265" s="3">
        <v>64.2588412340105</v>
      </c>
      <c r="V7265" s="3">
        <v>92.6829268292683</v>
      </c>
      <c r="W7265" s="3">
        <v>59.3430656934306</v>
      </c>
      <c r="X7265" s="3">
        <v>84.4741235392321</v>
      </c>
      <c r="Y7265" s="3">
        <v>93.0150309460654</v>
      </c>
      <c r="Z7265" s="3">
        <v>77.1309771309771</v>
      </c>
      <c r="AA7265" s="3">
        <v>0.18206769405628</v>
      </c>
      <c r="AB7265" s="3">
        <v>0.154620917743102</v>
      </c>
      <c r="AC7265" s="3">
        <v>-24.2442205097807</v>
      </c>
      <c r="AD7265" s="3">
        <v>0.691601985441878</v>
      </c>
      <c r="AE7265" s="5">
        <v>5</v>
      </c>
      <c r="AF7265" s="3">
        <v>1.10603243974311</v>
      </c>
      <c r="AG7265" s="3">
        <v>37.6018526102398</v>
      </c>
      <c r="AH7265" s="3">
        <v>29.3996495122583</v>
      </c>
      <c r="AI7265" s="3">
        <v>13.674359169203</v>
      </c>
      <c r="AJ7265" s="3">
        <v>15.6273089906906</v>
      </c>
      <c r="AK7265" s="3">
        <v>19.0036294708708</v>
      </c>
      <c r="AL7265" s="3">
        <v>18.3523775208619</v>
      </c>
      <c r="AM7265" s="3"/>
      <c r="AN7265" s="5" t="s">
        <v>46</v>
      </c>
      <c r="AO7265" s="1"/>
      <c r="AP7265" s="1"/>
      <c r="AQ7265" s="1"/>
    </row>
    <row r="7266" spans="1:43">
      <c r="A7266" s="1" t="s">
        <v>17825</v>
      </c>
      <c r="B7266" s="1" t="s">
        <v>17826</v>
      </c>
      <c r="C7266" s="3">
        <v>8.8986301369863</v>
      </c>
      <c r="D7266" s="4">
        <v>40989</v>
      </c>
      <c r="E7266" s="3">
        <v>11.8885751386</v>
      </c>
      <c r="F7266" s="5" t="s">
        <v>17816</v>
      </c>
      <c r="G7266" s="5">
        <v>2063</v>
      </c>
      <c r="H7266" s="5" t="s">
        <v>55</v>
      </c>
      <c r="I7266" s="3">
        <v>17.6829268292683</v>
      </c>
      <c r="J7266" s="3">
        <v>7.44101633393829</v>
      </c>
      <c r="K7266" s="3">
        <v>5.77757478876456</v>
      </c>
      <c r="L7266" s="3">
        <v>2.48587570621469</v>
      </c>
      <c r="M7266" s="3">
        <v>10.1022106013786</v>
      </c>
      <c r="N7266" s="3">
        <v>11.7893476959904</v>
      </c>
      <c r="O7266" s="3">
        <v>32.7220630372493</v>
      </c>
      <c r="P7266" s="3">
        <v>4.37086092715232</v>
      </c>
      <c r="Q7266" s="3">
        <v>53.5299966854491</v>
      </c>
      <c r="R7266" s="3">
        <v>1.7530487804878</v>
      </c>
      <c r="S7266" s="3">
        <v>156.478405315615</v>
      </c>
      <c r="T7266" s="3">
        <v>0.1953125</v>
      </c>
      <c r="U7266" s="3">
        <v>266.455696202532</v>
      </c>
      <c r="V7266" s="3">
        <v>1.49051490514905</v>
      </c>
      <c r="W7266" s="3">
        <v>215.413635135274</v>
      </c>
      <c r="X7266" s="3">
        <v>3.83973288814691</v>
      </c>
      <c r="Y7266" s="3">
        <v>322.117199441365</v>
      </c>
      <c r="Z7266" s="3">
        <v>2.07900207900208</v>
      </c>
      <c r="AA7266" s="3">
        <v>0.558873596171019</v>
      </c>
      <c r="AB7266" s="3">
        <v>0.406331856685244</v>
      </c>
      <c r="AC7266" s="3">
        <v>-30.5178496738318</v>
      </c>
      <c r="AD7266" s="3">
        <v>1.52538643572725</v>
      </c>
      <c r="AE7266" s="5">
        <v>5</v>
      </c>
      <c r="AF7266" s="3">
        <v>3.08379929103799</v>
      </c>
      <c r="AG7266" s="3">
        <v>147.802478711799</v>
      </c>
      <c r="AH7266" s="3">
        <v>94.6724433614593</v>
      </c>
      <c r="AI7266" s="3">
        <v>44.9179863391019</v>
      </c>
      <c r="AJ7266" s="3">
        <v>40.4517544464957</v>
      </c>
      <c r="AK7266" s="3">
        <v>36.6257872081826</v>
      </c>
      <c r="AL7266" s="3">
        <v>35.749703439702</v>
      </c>
      <c r="AM7266" s="3"/>
      <c r="AN7266" s="5" t="s">
        <v>46</v>
      </c>
      <c r="AO7266" s="1"/>
      <c r="AP7266" s="1"/>
      <c r="AQ7266" s="1"/>
    </row>
    <row r="7267" spans="1:43">
      <c r="A7267" s="1" t="s">
        <v>17827</v>
      </c>
      <c r="B7267" s="1" t="s">
        <v>17828</v>
      </c>
      <c r="C7267" s="3">
        <v>12.2739726027397</v>
      </c>
      <c r="D7267" s="4">
        <v>39757</v>
      </c>
      <c r="E7267" s="3">
        <v>0.7418848305</v>
      </c>
      <c r="F7267" s="5" t="s">
        <v>17829</v>
      </c>
      <c r="G7267" s="5">
        <v>2508</v>
      </c>
      <c r="H7267" s="5" t="s">
        <v>93</v>
      </c>
      <c r="I7267" s="3">
        <v>7.2222563409691</v>
      </c>
      <c r="J7267" s="3">
        <v>42.6</v>
      </c>
      <c r="K7267" s="3">
        <v>2.12330369677117</v>
      </c>
      <c r="L7267" s="3">
        <v>42.2695738354807</v>
      </c>
      <c r="M7267" s="3">
        <v>3.06375442739079</v>
      </c>
      <c r="N7267" s="3">
        <v>41.9660678642715</v>
      </c>
      <c r="O7267" s="3">
        <v>6.52876929647934</v>
      </c>
      <c r="P7267" s="3">
        <v>62.9275653923541</v>
      </c>
      <c r="Q7267" s="3">
        <v>7.33431698020409</v>
      </c>
      <c r="R7267" s="3">
        <v>74.2518059855521</v>
      </c>
      <c r="S7267" s="3">
        <v>45.2204274561299</v>
      </c>
      <c r="T7267" s="3">
        <v>46.8501852832186</v>
      </c>
      <c r="U7267" s="3">
        <v>91.4847394248719</v>
      </c>
      <c r="V7267" s="3">
        <v>43.9091915836102</v>
      </c>
      <c r="W7267" s="3">
        <v>61.6201470375066</v>
      </c>
      <c r="X7267" s="3">
        <v>50.374531835206</v>
      </c>
      <c r="Y7267" s="3">
        <v>90.00439710572</v>
      </c>
      <c r="Z7267" s="3">
        <v>47.1428571428571</v>
      </c>
      <c r="AA7267" s="3">
        <v>0.23843864958804</v>
      </c>
      <c r="AB7267" s="3">
        <v>0.170371428163033</v>
      </c>
      <c r="AC7267" s="3">
        <v>-29.5262664165103</v>
      </c>
      <c r="AD7267" s="3">
        <v>0.586593952902389</v>
      </c>
      <c r="AE7267" s="5">
        <v>7</v>
      </c>
      <c r="AF7267" s="3">
        <v>1.21604389301332</v>
      </c>
      <c r="AG7267" s="3">
        <v>42.150218159035</v>
      </c>
      <c r="AH7267" s="3">
        <v>40.4436206617707</v>
      </c>
      <c r="AI7267" s="3">
        <v>15.4854774849318</v>
      </c>
      <c r="AJ7267" s="3">
        <v>15.662506070162</v>
      </c>
      <c r="AK7267" s="3">
        <v>20.1099782263653</v>
      </c>
      <c r="AL7267" s="3">
        <v>18.8034843954173</v>
      </c>
      <c r="AM7267" s="3"/>
      <c r="AN7267" s="5" t="s">
        <v>46</v>
      </c>
      <c r="AO7267" s="1"/>
      <c r="AP7267" s="1"/>
      <c r="AQ7267" s="1"/>
    </row>
    <row r="7268" spans="1:43">
      <c r="A7268" s="1" t="s">
        <v>17830</v>
      </c>
      <c r="B7268" s="1" t="s">
        <v>17831</v>
      </c>
      <c r="C7268" s="3">
        <v>11.9479452054795</v>
      </c>
      <c r="D7268" s="4">
        <v>39876</v>
      </c>
      <c r="E7268" s="3">
        <v>4.0129537045</v>
      </c>
      <c r="F7268" s="5" t="s">
        <v>17832</v>
      </c>
      <c r="G7268" s="5">
        <v>965</v>
      </c>
      <c r="H7268" s="5" t="s">
        <v>45</v>
      </c>
      <c r="I7268" s="3">
        <v>0.483091787439628</v>
      </c>
      <c r="J7268" s="3">
        <v>60.9872611464968</v>
      </c>
      <c r="K7268" s="3">
        <v>0.19267822736031</v>
      </c>
      <c r="L7268" s="3">
        <v>67.8571428571429</v>
      </c>
      <c r="M7268" s="3">
        <v>0.0962463907603566</v>
      </c>
      <c r="N7268" s="3">
        <v>46.1904761904762</v>
      </c>
      <c r="O7268" s="3">
        <v>1.46341463414635</v>
      </c>
      <c r="P7268" s="3">
        <v>56.6225165562914</v>
      </c>
      <c r="Q7268" s="3">
        <v>1.46341463414635</v>
      </c>
      <c r="R7268" s="3">
        <v>63.8698630136986</v>
      </c>
      <c r="S7268" s="3">
        <v>3.86674566474755</v>
      </c>
      <c r="T7268" s="3">
        <v>75.3295668549906</v>
      </c>
      <c r="U7268" s="3">
        <v>5.06912117110703</v>
      </c>
      <c r="V7268" s="3">
        <v>94.692144373673</v>
      </c>
      <c r="W7268" s="3">
        <v>12.1602880942521</v>
      </c>
      <c r="X7268" s="3">
        <v>84.8341232227488</v>
      </c>
      <c r="Y7268" s="3">
        <v>6.39551224089558</v>
      </c>
      <c r="Z7268" s="3">
        <v>96.2025316455696</v>
      </c>
      <c r="AA7268" s="3">
        <v>0.127228927826686</v>
      </c>
      <c r="AB7268" s="3">
        <v>0.27770197221703</v>
      </c>
      <c r="AC7268" s="3">
        <v>-2.96943231441049</v>
      </c>
      <c r="AD7268" s="3">
        <v>1.31074009554929</v>
      </c>
      <c r="AE7268" s="5">
        <v>3</v>
      </c>
      <c r="AF7268" s="3">
        <v>0.325802530956631</v>
      </c>
      <c r="AG7268" s="3">
        <v>3.17719189812602</v>
      </c>
      <c r="AH7268" s="3">
        <v>2.71938050479075</v>
      </c>
      <c r="AI7268" s="3">
        <v>3.64926206301726</v>
      </c>
      <c r="AJ7268" s="3">
        <v>2.07115037138328</v>
      </c>
      <c r="AK7268" s="3">
        <v>0.982108437575757</v>
      </c>
      <c r="AL7268" s="3">
        <v>2.24933750705045</v>
      </c>
      <c r="AM7268" s="3"/>
      <c r="AN7268" s="5" t="s">
        <v>46</v>
      </c>
      <c r="AO7268" s="1"/>
      <c r="AP7268" s="1"/>
      <c r="AQ7268" s="1"/>
    </row>
    <row r="7269" spans="1:43">
      <c r="A7269" s="1" t="s">
        <v>17833</v>
      </c>
      <c r="B7269" s="1" t="s">
        <v>17834</v>
      </c>
      <c r="C7269" s="3">
        <v>16.0356164383562</v>
      </c>
      <c r="D7269" s="4">
        <v>38384</v>
      </c>
      <c r="E7269" s="3">
        <v>4.4752694346</v>
      </c>
      <c r="F7269" s="5" t="s">
        <v>17835</v>
      </c>
      <c r="G7269" s="5">
        <v>1308</v>
      </c>
      <c r="H7269" s="5" t="s">
        <v>55</v>
      </c>
      <c r="I7269" s="3">
        <v>7.64705170037565</v>
      </c>
      <c r="J7269" s="3">
        <v>67.816091954023</v>
      </c>
      <c r="K7269" s="3">
        <v>1.895070948469</v>
      </c>
      <c r="L7269" s="3">
        <v>64.1242937853107</v>
      </c>
      <c r="M7269" s="3">
        <v>3.44631686026042</v>
      </c>
      <c r="N7269" s="3">
        <v>66.3674446439258</v>
      </c>
      <c r="O7269" s="3">
        <v>10.7652564791868</v>
      </c>
      <c r="P7269" s="3">
        <v>78.7417218543046</v>
      </c>
      <c r="Q7269" s="3">
        <v>11.7487755668899</v>
      </c>
      <c r="R7269" s="3">
        <v>82.5457317073171</v>
      </c>
      <c r="S7269" s="3">
        <v>42.9359131741011</v>
      </c>
      <c r="T7269" s="3">
        <v>83.0078125</v>
      </c>
      <c r="U7269" s="3">
        <v>95.9023419337953</v>
      </c>
      <c r="V7269" s="3">
        <v>77.6422764227642</v>
      </c>
      <c r="W7269" s="3">
        <v>74.3960442050213</v>
      </c>
      <c r="X7269" s="3">
        <v>75.6260434056761</v>
      </c>
      <c r="Y7269" s="3">
        <v>83.7139734376309</v>
      </c>
      <c r="Z7269" s="3">
        <v>80.8731808731809</v>
      </c>
      <c r="AA7269" s="3">
        <v>0.203163713025564</v>
      </c>
      <c r="AB7269" s="3">
        <v>0.180180269050669</v>
      </c>
      <c r="AC7269" s="3">
        <v>-27.1419939577039</v>
      </c>
      <c r="AD7269" s="3">
        <v>0.74893712330636</v>
      </c>
      <c r="AE7269" s="5">
        <v>3</v>
      </c>
      <c r="AF7269" s="3">
        <v>1.5246771768146</v>
      </c>
      <c r="AG7269" s="3">
        <v>47.4818192764263</v>
      </c>
      <c r="AH7269" s="3">
        <v>40.4144695709318</v>
      </c>
      <c r="AI7269" s="3">
        <v>14.252732946169</v>
      </c>
      <c r="AJ7269" s="3">
        <v>12.3882129170498</v>
      </c>
      <c r="AK7269" s="3">
        <v>13.938700458019</v>
      </c>
      <c r="AL7269" s="3">
        <v>11.9585872720609</v>
      </c>
      <c r="AM7269" s="3"/>
      <c r="AN7269" s="5" t="s">
        <v>46</v>
      </c>
      <c r="AO7269" s="1"/>
      <c r="AP7269" s="1"/>
      <c r="AQ7269" s="1"/>
    </row>
    <row r="7270" spans="1:43">
      <c r="A7270" s="1" t="s">
        <v>17836</v>
      </c>
      <c r="B7270" s="1" t="s">
        <v>17837</v>
      </c>
      <c r="C7270" s="3">
        <v>14.1671232876712</v>
      </c>
      <c r="D7270" s="4">
        <v>39066</v>
      </c>
      <c r="E7270" s="3">
        <v>5.0959327892</v>
      </c>
      <c r="F7270" s="5" t="s">
        <v>17838</v>
      </c>
      <c r="G7270" s="5">
        <v>316</v>
      </c>
      <c r="H7270" s="5" t="s">
        <v>55</v>
      </c>
      <c r="I7270" s="3">
        <v>4.87935859715215</v>
      </c>
      <c r="J7270" s="3">
        <v>79.6128251663642</v>
      </c>
      <c r="K7270" s="3">
        <v>2.92625169147499</v>
      </c>
      <c r="L7270" s="3">
        <v>42.9378531073446</v>
      </c>
      <c r="M7270" s="3">
        <v>0.745584013915167</v>
      </c>
      <c r="N7270" s="3">
        <v>84.2010771992819</v>
      </c>
      <c r="O7270" s="3">
        <v>10.3207326995463</v>
      </c>
      <c r="P7270" s="3">
        <v>80</v>
      </c>
      <c r="Q7270" s="3">
        <v>15.9564858704391</v>
      </c>
      <c r="R7270" s="3">
        <v>72.1036585365854</v>
      </c>
      <c r="S7270" s="3">
        <v>57.8279438161901</v>
      </c>
      <c r="T7270" s="3">
        <v>62.40234375</v>
      </c>
      <c r="U7270" s="3">
        <v>186.202403628779</v>
      </c>
      <c r="V7270" s="3">
        <v>20.5962059620596</v>
      </c>
      <c r="W7270" s="3">
        <v>115.391155459819</v>
      </c>
      <c r="X7270" s="3">
        <v>47.4123539232053</v>
      </c>
      <c r="Y7270" s="3">
        <v>62.0745020373569</v>
      </c>
      <c r="Z7270" s="3">
        <v>89.1891891891892</v>
      </c>
      <c r="AA7270" s="3">
        <v>0.256997457193395</v>
      </c>
      <c r="AB7270" s="3">
        <v>0.226391555039339</v>
      </c>
      <c r="AC7270" s="3">
        <v>-40.6196213425129</v>
      </c>
      <c r="AD7270" s="3">
        <v>0.716016196223847</v>
      </c>
      <c r="AE7270" s="5">
        <v>7</v>
      </c>
      <c r="AF7270" s="3">
        <v>2.03858542029799</v>
      </c>
      <c r="AG7270" s="3">
        <v>79.98352790071</v>
      </c>
      <c r="AH7270" s="3">
        <v>71.3690240794888</v>
      </c>
      <c r="AI7270" s="3">
        <v>25.7237116832892</v>
      </c>
      <c r="AJ7270" s="3">
        <v>19.7473100011487</v>
      </c>
      <c r="AK7270" s="3">
        <v>13.8423484804294</v>
      </c>
      <c r="AL7270" s="3">
        <v>13.8857873288077</v>
      </c>
      <c r="AM7270" s="3"/>
      <c r="AN7270" s="5" t="s">
        <v>46</v>
      </c>
      <c r="AO7270" s="1"/>
      <c r="AP7270" s="1"/>
      <c r="AQ7270" s="1"/>
    </row>
    <row r="7271" spans="1:43">
      <c r="A7271" s="1" t="s">
        <v>17839</v>
      </c>
      <c r="B7271" s="1" t="s">
        <v>17840</v>
      </c>
      <c r="C7271" s="3">
        <v>12.8109589041096</v>
      </c>
      <c r="D7271" s="4">
        <v>39561</v>
      </c>
      <c r="E7271" s="3">
        <v>4.015614252</v>
      </c>
      <c r="F7271" s="5" t="s">
        <v>17841</v>
      </c>
      <c r="G7271" s="5">
        <v>191</v>
      </c>
      <c r="H7271" s="5" t="s">
        <v>55</v>
      </c>
      <c r="I7271" s="3">
        <v>11.0756749253861</v>
      </c>
      <c r="J7271" s="3">
        <v>44.2831215970962</v>
      </c>
      <c r="K7271" s="3">
        <v>4.48565541290221</v>
      </c>
      <c r="L7271" s="3">
        <v>12.4858757062147</v>
      </c>
      <c r="M7271" s="3">
        <v>3.48623464047513</v>
      </c>
      <c r="N7271" s="3">
        <v>66.0083782166367</v>
      </c>
      <c r="O7271" s="3">
        <v>18.7180528378626</v>
      </c>
      <c r="P7271" s="3">
        <v>52.1192052980132</v>
      </c>
      <c r="Q7271" s="3">
        <v>31.2333380845613</v>
      </c>
      <c r="R7271" s="3">
        <v>28.734756097561</v>
      </c>
      <c r="S7271" s="3">
        <v>75.3435403504423</v>
      </c>
      <c r="T7271" s="3">
        <v>34.66796875</v>
      </c>
      <c r="U7271" s="3">
        <v>178.699792002523</v>
      </c>
      <c r="V7271" s="3">
        <v>25.4742547425474</v>
      </c>
      <c r="W7271" s="3">
        <v>98.0992127138989</v>
      </c>
      <c r="X7271" s="3">
        <v>57.762938230384</v>
      </c>
      <c r="Y7271" s="3">
        <v>112.555852593847</v>
      </c>
      <c r="Z7271" s="3">
        <v>66.3201663201663</v>
      </c>
      <c r="AA7271" s="3">
        <v>0.278959378248238</v>
      </c>
      <c r="AB7271" s="3">
        <v>0.18311341840088</v>
      </c>
      <c r="AC7271" s="3">
        <v>-42.5868325557284</v>
      </c>
      <c r="AD7271" s="3">
        <v>0.599704829873848</v>
      </c>
      <c r="AE7271" s="5">
        <v>7</v>
      </c>
      <c r="AF7271" s="3">
        <v>1.77264876486019</v>
      </c>
      <c r="AG7271" s="3">
        <v>81.9764494301388</v>
      </c>
      <c r="AH7271" s="3">
        <v>71.2650825255501</v>
      </c>
      <c r="AI7271" s="3">
        <v>22.4866743952556</v>
      </c>
      <c r="AJ7271" s="3">
        <v>17.059392164225</v>
      </c>
      <c r="AK7271" s="3">
        <v>18.9014097259174</v>
      </c>
      <c r="AL7271" s="3">
        <v>13.2066213669018</v>
      </c>
      <c r="AM7271" s="3"/>
      <c r="AN7271" s="5" t="s">
        <v>46</v>
      </c>
      <c r="AO7271" s="1"/>
      <c r="AP7271" s="1"/>
      <c r="AQ7271" s="1"/>
    </row>
    <row r="7272" spans="1:43">
      <c r="A7272" s="1" t="s">
        <v>17842</v>
      </c>
      <c r="B7272" s="1" t="s">
        <v>17843</v>
      </c>
      <c r="C7272" s="3">
        <v>11.7753424657534</v>
      </c>
      <c r="D7272" s="4">
        <v>39939</v>
      </c>
      <c r="E7272" s="3">
        <v>2.8662135108</v>
      </c>
      <c r="F7272" s="5" t="s">
        <v>4262</v>
      </c>
      <c r="G7272" s="5">
        <v>1067</v>
      </c>
      <c r="H7272" s="5" t="s">
        <v>93</v>
      </c>
      <c r="I7272" s="3">
        <v>6.05760200354795</v>
      </c>
      <c r="J7272" s="3">
        <v>48.65</v>
      </c>
      <c r="K7272" s="3">
        <v>3.1408565049726</v>
      </c>
      <c r="L7272" s="3">
        <v>25.6689791873142</v>
      </c>
      <c r="M7272" s="3">
        <v>2.30509839448388</v>
      </c>
      <c r="N7272" s="3">
        <v>51.0479041916168</v>
      </c>
      <c r="O7272" s="3">
        <v>15.6717691913731</v>
      </c>
      <c r="P7272" s="3">
        <v>36.6197183098592</v>
      </c>
      <c r="Q7272" s="3">
        <v>24.0737349691754</v>
      </c>
      <c r="R7272" s="3">
        <v>29.2569659442724</v>
      </c>
      <c r="S7272" s="3">
        <v>66.8746408340859</v>
      </c>
      <c r="T7272" s="3">
        <v>25.6749602964531</v>
      </c>
      <c r="U7272" s="3">
        <v>131.172523598317</v>
      </c>
      <c r="V7272" s="3">
        <v>27.8516057585825</v>
      </c>
      <c r="W7272" s="3">
        <v>128.753094755796</v>
      </c>
      <c r="X7272" s="3">
        <v>18.6641697877653</v>
      </c>
      <c r="Y7272" s="3">
        <v>133.026168889412</v>
      </c>
      <c r="Z7272" s="3">
        <v>29.3506493506493</v>
      </c>
      <c r="AA7272" s="3">
        <v>0.376455938186966</v>
      </c>
      <c r="AB7272" s="3">
        <v>0.405231330485911</v>
      </c>
      <c r="AC7272" s="3">
        <v>-20.8561808561809</v>
      </c>
      <c r="AD7272" s="3">
        <v>1.51971246180771</v>
      </c>
      <c r="AE7272" s="5">
        <v>3</v>
      </c>
      <c r="AF7272" s="3">
        <v>2.08105698691916</v>
      </c>
      <c r="AG7272" s="3">
        <v>62.1970566976199</v>
      </c>
      <c r="AH7272" s="3">
        <v>53.1254191070683</v>
      </c>
      <c r="AI7272" s="3">
        <v>25.4426697805294</v>
      </c>
      <c r="AJ7272" s="3">
        <v>19.7585849746833</v>
      </c>
      <c r="AK7272" s="3">
        <v>20.183262333519</v>
      </c>
      <c r="AL7272" s="3">
        <v>20.6762360404699</v>
      </c>
      <c r="AM7272" s="3"/>
      <c r="AN7272" s="5" t="s">
        <v>46</v>
      </c>
      <c r="AO7272" s="1"/>
      <c r="AP7272" s="1"/>
      <c r="AQ7272" s="1"/>
    </row>
    <row r="7273" spans="1:43">
      <c r="A7273" s="1" t="s">
        <v>17844</v>
      </c>
      <c r="B7273" s="1" t="s">
        <v>17845</v>
      </c>
      <c r="C7273" s="3">
        <v>11.1232876712329</v>
      </c>
      <c r="D7273" s="4">
        <v>40177</v>
      </c>
      <c r="E7273" s="3">
        <v>0.2895157962</v>
      </c>
      <c r="F7273" s="5" t="s">
        <v>17846</v>
      </c>
      <c r="G7273" s="5">
        <v>390</v>
      </c>
      <c r="H7273" s="5" t="s">
        <v>55</v>
      </c>
      <c r="I7273" s="3">
        <v>1.76756834120509</v>
      </c>
      <c r="J7273" s="3">
        <v>89.9576527525711</v>
      </c>
      <c r="K7273" s="3">
        <v>-2.32158802115529</v>
      </c>
      <c r="L7273" s="3">
        <v>98.8700564971751</v>
      </c>
      <c r="M7273" s="3">
        <v>-3.23875620875008</v>
      </c>
      <c r="N7273" s="3">
        <v>95.5715140634351</v>
      </c>
      <c r="O7273" s="3">
        <v>13.0085823267641</v>
      </c>
      <c r="P7273" s="3">
        <v>73.7748344370861</v>
      </c>
      <c r="Q7273" s="3">
        <v>22.2260421143103</v>
      </c>
      <c r="R7273" s="3">
        <v>53.734756097561</v>
      </c>
      <c r="S7273" s="3">
        <v>65.3604651162791</v>
      </c>
      <c r="T7273" s="3">
        <v>50.390625</v>
      </c>
      <c r="U7273" s="3">
        <v>89.1090425531915</v>
      </c>
      <c r="V7273" s="3">
        <v>82.1138211382114</v>
      </c>
      <c r="W7273" s="3">
        <v>69.7016706443914</v>
      </c>
      <c r="X7273" s="3">
        <v>78.6310517529215</v>
      </c>
      <c r="Y7273" s="3">
        <v>48.1718067443609</v>
      </c>
      <c r="Z7273" s="3">
        <v>93.1392931392931</v>
      </c>
      <c r="AA7273" s="3">
        <v>0.229721290605866</v>
      </c>
      <c r="AB7273" s="3">
        <v>0.167770068193171</v>
      </c>
      <c r="AC7273" s="3">
        <v>-29.3691830403309</v>
      </c>
      <c r="AD7273" s="3">
        <v>0.655113008244755</v>
      </c>
      <c r="AE7273" s="5">
        <v>3</v>
      </c>
      <c r="AF7273" s="3">
        <v>1.46052856511001</v>
      </c>
      <c r="AG7273" s="3">
        <v>50.9310554682122</v>
      </c>
      <c r="AH7273" s="3">
        <v>41.1488679893609</v>
      </c>
      <c r="AI7273" s="3">
        <v>16.9593243601122</v>
      </c>
      <c r="AJ7273" s="3">
        <v>11.4031661197032</v>
      </c>
      <c r="AK7273" s="3">
        <v>11.3524729383742</v>
      </c>
      <c r="AL7273" s="3">
        <v>12.2836031408695</v>
      </c>
      <c r="AM7273" s="3"/>
      <c r="AN7273" s="5" t="s">
        <v>46</v>
      </c>
      <c r="AO7273" s="1"/>
      <c r="AP7273" s="1"/>
      <c r="AQ7273" s="1"/>
    </row>
    <row r="7274" spans="1:43">
      <c r="A7274" s="1" t="s">
        <v>17847</v>
      </c>
      <c r="B7274" s="1" t="s">
        <v>17848</v>
      </c>
      <c r="C7274" s="3">
        <v>10.627397260274</v>
      </c>
      <c r="D7274" s="4">
        <v>40358</v>
      </c>
      <c r="E7274" s="3">
        <v>0.1001298569</v>
      </c>
      <c r="F7274" s="5" t="s">
        <v>3455</v>
      </c>
      <c r="G7274" s="5">
        <v>57</v>
      </c>
      <c r="H7274" s="5" t="s">
        <v>93</v>
      </c>
      <c r="I7274" s="3">
        <v>8.15197068282103</v>
      </c>
      <c r="J7274" s="3">
        <v>38.45</v>
      </c>
      <c r="K7274" s="3">
        <v>1.22497550048999</v>
      </c>
      <c r="L7274" s="3">
        <v>60.7532210109019</v>
      </c>
      <c r="M7274" s="3">
        <v>3.2338663620788</v>
      </c>
      <c r="N7274" s="3">
        <v>40.7185628742515</v>
      </c>
      <c r="O7274" s="3">
        <v>10.4652051027424</v>
      </c>
      <c r="P7274" s="3">
        <v>49.0442655935614</v>
      </c>
      <c r="Q7274" s="3">
        <v>7.74102220235433</v>
      </c>
      <c r="R7274" s="3">
        <v>71.0526315789474</v>
      </c>
      <c r="S7274" s="3">
        <v>18.3387888707038</v>
      </c>
      <c r="T7274" s="3">
        <v>79.8305982001059</v>
      </c>
      <c r="U7274" s="3">
        <v>59.7900552486188</v>
      </c>
      <c r="V7274" s="3">
        <v>60.0221483942414</v>
      </c>
      <c r="W7274" s="3">
        <v>42.0530451866405</v>
      </c>
      <c r="X7274" s="3">
        <v>66.729088639201</v>
      </c>
      <c r="Y7274" s="3">
        <v>66.6589588110529</v>
      </c>
      <c r="Z7274" s="3">
        <v>57.6623376623377</v>
      </c>
      <c r="AA7274" s="3">
        <v>0.0935470061565775</v>
      </c>
      <c r="AB7274" s="3">
        <v>0.114673812825645</v>
      </c>
      <c r="AC7274" s="3">
        <v>-24.0574506283663</v>
      </c>
      <c r="AD7274" s="3">
        <v>0.514979850351281</v>
      </c>
      <c r="AE7274" s="5">
        <v>5</v>
      </c>
      <c r="AF7274" s="3">
        <v>0.829802729778567</v>
      </c>
      <c r="AG7274" s="3">
        <v>15.2974544743258</v>
      </c>
      <c r="AH7274" s="3">
        <v>27.4540857907125</v>
      </c>
      <c r="AI7274" s="3">
        <v>9.93980071204199</v>
      </c>
      <c r="AJ7274" s="3">
        <v>12.7833077310556</v>
      </c>
      <c r="AK7274" s="3">
        <v>13.5780155699798</v>
      </c>
      <c r="AL7274" s="3">
        <v>15.303071346289</v>
      </c>
      <c r="AM7274" s="3"/>
      <c r="AN7274" s="5" t="s">
        <v>46</v>
      </c>
      <c r="AO7274" s="1"/>
      <c r="AP7274" s="1"/>
      <c r="AQ7274" s="1"/>
    </row>
    <row r="7275" spans="1:43">
      <c r="A7275" s="1" t="s">
        <v>17849</v>
      </c>
      <c r="B7275" s="1" t="s">
        <v>17850</v>
      </c>
      <c r="C7275" s="3">
        <v>0.117808219178082</v>
      </c>
      <c r="D7275" s="4">
        <v>44194</v>
      </c>
      <c r="E7275" s="3">
        <v>4.1731496145</v>
      </c>
      <c r="F7275" s="5" t="s">
        <v>810</v>
      </c>
      <c r="G7275" s="5">
        <v>44</v>
      </c>
      <c r="H7275" s="5" t="s">
        <v>191</v>
      </c>
      <c r="I7275" s="3">
        <v>3.89222425244351</v>
      </c>
      <c r="J7275" s="3">
        <v>86.0759493670886</v>
      </c>
      <c r="K7275" s="3">
        <v>1.40410474168436</v>
      </c>
      <c r="L7275" s="3">
        <v>71.2328767123288</v>
      </c>
      <c r="M7275" s="3">
        <v>-2.1471303302647</v>
      </c>
      <c r="N7275" s="3">
        <v>93.6936936936937</v>
      </c>
      <c r="O7275" s="3"/>
      <c r="P7275" s="3"/>
      <c r="Q7275" s="3"/>
      <c r="R7275" s="3"/>
      <c r="S7275" s="3"/>
      <c r="T7275" s="3"/>
      <c r="U7275" s="3"/>
      <c r="V7275" s="3"/>
      <c r="W7275" s="3"/>
      <c r="X7275" s="3"/>
      <c r="Y7275" s="3"/>
      <c r="Z7275" s="3"/>
      <c r="AA7275" s="3">
        <v>0.293375587153235</v>
      </c>
      <c r="AB7275" s="3">
        <v>0.282423008157486</v>
      </c>
      <c r="AC7275" s="3">
        <v>-30.1502145922747</v>
      </c>
      <c r="AD7275" s="3"/>
      <c r="AE7275" s="5"/>
      <c r="AF7275" s="3">
        <v>0.475651846051219</v>
      </c>
      <c r="AG7275" s="3"/>
      <c r="AH7275" s="3"/>
      <c r="AI7275" s="3"/>
      <c r="AJ7275" s="3"/>
      <c r="AK7275" s="3"/>
      <c r="AL7275" s="3"/>
      <c r="AM7275" s="3"/>
      <c r="AN7275" s="5" t="s">
        <v>46</v>
      </c>
      <c r="AO7275" s="1"/>
      <c r="AP7275" s="1"/>
      <c r="AQ7275" s="1"/>
    </row>
    <row r="7276" spans="1:43">
      <c r="A7276" s="1" t="s">
        <v>17851</v>
      </c>
      <c r="B7276" s="1" t="s">
        <v>17852</v>
      </c>
      <c r="C7276" s="3">
        <v>8.03561643835616</v>
      </c>
      <c r="D7276" s="4">
        <v>41304</v>
      </c>
      <c r="E7276" s="3">
        <v>0.3293718948</v>
      </c>
      <c r="F7276" s="5" t="s">
        <v>3310</v>
      </c>
      <c r="G7276" s="5">
        <v>57</v>
      </c>
      <c r="H7276" s="5" t="s">
        <v>93</v>
      </c>
      <c r="I7276" s="3">
        <v>-0.37501339333548</v>
      </c>
      <c r="J7276" s="3">
        <v>94.55</v>
      </c>
      <c r="K7276" s="3">
        <v>2.64392559474526</v>
      </c>
      <c r="L7276" s="3">
        <v>33.597621407334</v>
      </c>
      <c r="M7276" s="3">
        <v>-4.75800256081946</v>
      </c>
      <c r="N7276" s="3">
        <v>97.0059880239521</v>
      </c>
      <c r="O7276" s="3">
        <v>17.2066053195512</v>
      </c>
      <c r="P7276" s="3">
        <v>32.092555331992</v>
      </c>
      <c r="Q7276" s="3">
        <v>19.9123033273149</v>
      </c>
      <c r="R7276" s="3">
        <v>37.3065015479876</v>
      </c>
      <c r="S7276" s="3">
        <v>55.0441887610472</v>
      </c>
      <c r="T7276" s="3">
        <v>37.5330862890418</v>
      </c>
      <c r="U7276" s="3">
        <v>118.083734021344</v>
      </c>
      <c r="V7276" s="3">
        <v>33.9424141749723</v>
      </c>
      <c r="W7276" s="3">
        <v>97.8508351952335</v>
      </c>
      <c r="X7276" s="3">
        <v>31.8976279650437</v>
      </c>
      <c r="Y7276" s="3">
        <v>117.469655417451</v>
      </c>
      <c r="Z7276" s="3">
        <v>34.6753246753247</v>
      </c>
      <c r="AA7276" s="3">
        <v>0.244369058514442</v>
      </c>
      <c r="AB7276" s="3">
        <v>0.239591247941988</v>
      </c>
      <c r="AC7276" s="3">
        <v>-22.5950782997763</v>
      </c>
      <c r="AD7276" s="3">
        <v>1.12799501113386</v>
      </c>
      <c r="AE7276" s="5">
        <v>2</v>
      </c>
      <c r="AF7276" s="3">
        <v>1.92886285467898</v>
      </c>
      <c r="AG7276" s="3">
        <v>49.2901911735138</v>
      </c>
      <c r="AH7276" s="3">
        <v>49.6061401140148</v>
      </c>
      <c r="AI7276" s="3">
        <v>23.1953671960597</v>
      </c>
      <c r="AJ7276" s="3">
        <v>23.8480168405264</v>
      </c>
      <c r="AK7276" s="3">
        <v>18.7342224988645</v>
      </c>
      <c r="AL7276" s="3"/>
      <c r="AM7276" s="3"/>
      <c r="AN7276" s="5" t="s">
        <v>46</v>
      </c>
      <c r="AO7276" s="1"/>
      <c r="AP7276" s="1"/>
      <c r="AQ7276" s="1"/>
    </row>
    <row r="7277" spans="1:43">
      <c r="A7277" s="1" t="s">
        <v>17853</v>
      </c>
      <c r="B7277" s="1" t="s">
        <v>17854</v>
      </c>
      <c r="C7277" s="3">
        <v>5.48493150684931</v>
      </c>
      <c r="D7277" s="4">
        <v>42235</v>
      </c>
      <c r="E7277" s="3">
        <v>0.1568778709</v>
      </c>
      <c r="F7277" s="5" t="s">
        <v>17855</v>
      </c>
      <c r="G7277" s="5">
        <v>316</v>
      </c>
      <c r="H7277" s="5" t="s">
        <v>93</v>
      </c>
      <c r="I7277" s="3">
        <v>26.2104698945864</v>
      </c>
      <c r="J7277" s="3">
        <v>0.1</v>
      </c>
      <c r="K7277" s="3">
        <v>2.58992109212375</v>
      </c>
      <c r="L7277" s="3">
        <v>34.4895936570862</v>
      </c>
      <c r="M7277" s="3">
        <v>17.5113674171011</v>
      </c>
      <c r="N7277" s="3">
        <v>0.249500998003992</v>
      </c>
      <c r="O7277" s="3">
        <v>34.9293263720871</v>
      </c>
      <c r="P7277" s="3">
        <v>0.905432595573441</v>
      </c>
      <c r="Q7277" s="3">
        <v>38.0676265554759</v>
      </c>
      <c r="R7277" s="3">
        <v>7.37874097007224</v>
      </c>
      <c r="S7277" s="3">
        <v>74.5490486780331</v>
      </c>
      <c r="T7277" s="3">
        <v>18.0518793012176</v>
      </c>
      <c r="U7277" s="3">
        <v>168.968143165376</v>
      </c>
      <c r="V7277" s="3">
        <v>13.7873754152824</v>
      </c>
      <c r="W7277" s="3">
        <v>92.9527451515979</v>
      </c>
      <c r="X7277" s="3">
        <v>34.1448189762797</v>
      </c>
      <c r="Y7277" s="3">
        <v>123.278050079576</v>
      </c>
      <c r="Z7277" s="3">
        <v>32.7272727272727</v>
      </c>
      <c r="AA7277" s="3">
        <v>0.336003303405405</v>
      </c>
      <c r="AB7277" s="3">
        <v>0.217044408917639</v>
      </c>
      <c r="AC7277" s="3">
        <v>-39.0444549912988</v>
      </c>
      <c r="AD7277" s="3">
        <v>0.626076778292795</v>
      </c>
      <c r="AE7277" s="5">
        <v>3</v>
      </c>
      <c r="AF7277" s="3">
        <v>1.63795238930453</v>
      </c>
      <c r="AG7277" s="3">
        <v>58.7866684745379</v>
      </c>
      <c r="AH7277" s="3">
        <v>54.8888302510967</v>
      </c>
      <c r="AI7277" s="3">
        <v>21.0686728914808</v>
      </c>
      <c r="AJ7277" s="3">
        <v>21.1312996543616</v>
      </c>
      <c r="AK7277" s="3"/>
      <c r="AL7277" s="3"/>
      <c r="AM7277" s="3"/>
      <c r="AN7277" s="5" t="s">
        <v>46</v>
      </c>
      <c r="AO7277" s="1"/>
      <c r="AP7277" s="1"/>
      <c r="AQ7277" s="1"/>
    </row>
    <row r="7278" spans="1:43">
      <c r="A7278" s="1" t="s">
        <v>17856</v>
      </c>
      <c r="B7278" s="1" t="s">
        <v>17857</v>
      </c>
      <c r="C7278" s="3">
        <v>10.7616438356164</v>
      </c>
      <c r="D7278" s="4">
        <v>40309</v>
      </c>
      <c r="E7278" s="3">
        <v>32.2670151536</v>
      </c>
      <c r="F7278" s="5" t="s">
        <v>17858</v>
      </c>
      <c r="G7278" s="5">
        <v>2296</v>
      </c>
      <c r="H7278" s="5" t="s">
        <v>64</v>
      </c>
      <c r="I7278" s="3">
        <v>0.234281181609529</v>
      </c>
      <c r="J7278" s="3">
        <v>86.2973760932945</v>
      </c>
      <c r="K7278" s="3">
        <v>0.0403463921146975</v>
      </c>
      <c r="L7278" s="3">
        <v>54.66472303207</v>
      </c>
      <c r="M7278" s="3">
        <v>0.175563436564316</v>
      </c>
      <c r="N7278" s="3">
        <v>84.6938775510204</v>
      </c>
      <c r="O7278" s="3">
        <v>0.539816402206578</v>
      </c>
      <c r="P7278" s="3">
        <v>85.5263157894737</v>
      </c>
      <c r="Q7278" s="3">
        <v>1.04553180256382</v>
      </c>
      <c r="R7278" s="3">
        <v>80.0295857988166</v>
      </c>
      <c r="S7278" s="3">
        <v>1.78355447017197</v>
      </c>
      <c r="T7278" s="3">
        <v>87.256371814093</v>
      </c>
      <c r="U7278" s="3">
        <v>4.17285178734064</v>
      </c>
      <c r="V7278" s="3">
        <v>82.5617283950617</v>
      </c>
      <c r="W7278" s="3">
        <v>7.24561656295086</v>
      </c>
      <c r="X7278" s="3">
        <v>87.037037037037</v>
      </c>
      <c r="Y7278" s="3">
        <v>14.1449990670308</v>
      </c>
      <c r="Z7278" s="3">
        <v>83.9598997493734</v>
      </c>
      <c r="AA7278" s="3">
        <v>-0.442221931527214</v>
      </c>
      <c r="AB7278" s="3">
        <v>1.00898675856337</v>
      </c>
      <c r="AC7278" s="3">
        <v>0</v>
      </c>
      <c r="AD7278" s="3"/>
      <c r="AE7278" s="5"/>
      <c r="AF7278" s="3">
        <v>0.192392396011366</v>
      </c>
      <c r="AG7278" s="3">
        <v>1.34994351113229</v>
      </c>
      <c r="AH7278" s="3">
        <v>1.525336273337</v>
      </c>
      <c r="AI7278" s="3">
        <v>1.78396716465268</v>
      </c>
      <c r="AJ7278" s="3">
        <v>2.01598144088684</v>
      </c>
      <c r="AK7278" s="3">
        <v>2.08943017587653</v>
      </c>
      <c r="AL7278" s="3">
        <v>2.23649437720528</v>
      </c>
      <c r="AM7278" s="3">
        <v>50</v>
      </c>
      <c r="AN7278" s="5" t="s">
        <v>56</v>
      </c>
      <c r="AO7278" s="1"/>
      <c r="AP7278" s="1"/>
      <c r="AQ7278" s="1"/>
    </row>
    <row r="7279" spans="1:43">
      <c r="A7279" s="1" t="s">
        <v>17859</v>
      </c>
      <c r="B7279" s="1" t="s">
        <v>17860</v>
      </c>
      <c r="C7279" s="3">
        <v>10.0328767123288</v>
      </c>
      <c r="D7279" s="4">
        <v>40575</v>
      </c>
      <c r="E7279" s="3">
        <v>0.838106041</v>
      </c>
      <c r="F7279" s="5" t="s">
        <v>3310</v>
      </c>
      <c r="G7279" s="5">
        <v>390</v>
      </c>
      <c r="H7279" s="5" t="s">
        <v>60</v>
      </c>
      <c r="I7279" s="3">
        <v>10.7686148919135</v>
      </c>
      <c r="J7279" s="3">
        <v>17.8571428571429</v>
      </c>
      <c r="K7279" s="3">
        <v>3.44477675710318</v>
      </c>
      <c r="L7279" s="3">
        <v>28.7631831255992</v>
      </c>
      <c r="M7279" s="3">
        <v>2.92804761398662</v>
      </c>
      <c r="N7279" s="3">
        <v>45.1038575667656</v>
      </c>
      <c r="O7279" s="3">
        <v>17.473313925279</v>
      </c>
      <c r="P7279" s="3">
        <v>18.3569979716024</v>
      </c>
      <c r="Q7279" s="3">
        <v>20.0657079097446</v>
      </c>
      <c r="R7279" s="3">
        <v>32.6701570680628</v>
      </c>
      <c r="S7279" s="3">
        <v>59.0229885057471</v>
      </c>
      <c r="T7279" s="3">
        <v>18.5990338164251</v>
      </c>
      <c r="U7279" s="3">
        <v>115.211111111111</v>
      </c>
      <c r="V7279" s="3">
        <v>15.7894736842105</v>
      </c>
      <c r="W7279" s="3">
        <v>72.9375</v>
      </c>
      <c r="X7279" s="3">
        <v>23.8636363636364</v>
      </c>
      <c r="Y7279" s="3">
        <v>90.0785083415113</v>
      </c>
      <c r="Z7279" s="3">
        <v>42.0711974110032</v>
      </c>
      <c r="AA7279" s="3">
        <v>0.238060891298859</v>
      </c>
      <c r="AB7279" s="3">
        <v>0.165455002123619</v>
      </c>
      <c r="AC7279" s="3">
        <v>-33.7519623233909</v>
      </c>
      <c r="AD7279" s="3">
        <v>0.592317273024785</v>
      </c>
      <c r="AE7279" s="5">
        <v>7</v>
      </c>
      <c r="AF7279" s="3">
        <v>1.38786948946989</v>
      </c>
      <c r="AG7279" s="3">
        <v>55.005023996374</v>
      </c>
      <c r="AH7279" s="3">
        <v>48.3875689302699</v>
      </c>
      <c r="AI7279" s="3">
        <v>16.7425203314378</v>
      </c>
      <c r="AJ7279" s="3">
        <v>16.2305968080451</v>
      </c>
      <c r="AK7279" s="3">
        <v>14.3693069360371</v>
      </c>
      <c r="AL7279" s="3">
        <v>17.5848027150131</v>
      </c>
      <c r="AM7279" s="3"/>
      <c r="AN7279" s="5" t="s">
        <v>46</v>
      </c>
      <c r="AO7279" s="1"/>
      <c r="AP7279" s="1"/>
      <c r="AQ7279" s="1"/>
    </row>
    <row r="7280" spans="1:43">
      <c r="A7280" s="1" t="s">
        <v>17861</v>
      </c>
      <c r="B7280" s="1" t="s">
        <v>17862</v>
      </c>
      <c r="C7280" s="3">
        <v>0.36986301369863</v>
      </c>
      <c r="D7280" s="4">
        <v>44102</v>
      </c>
      <c r="E7280" s="3">
        <v>124.5833968841</v>
      </c>
      <c r="F7280" s="5" t="s">
        <v>17863</v>
      </c>
      <c r="G7280" s="5">
        <v>136</v>
      </c>
      <c r="H7280" s="5" t="s">
        <v>60</v>
      </c>
      <c r="I7280" s="3">
        <v>2.43053137405113</v>
      </c>
      <c r="J7280" s="3">
        <v>69.1468253968254</v>
      </c>
      <c r="K7280" s="3">
        <v>1.25989672977627</v>
      </c>
      <c r="L7280" s="3">
        <v>67.1140939597315</v>
      </c>
      <c r="M7280" s="3">
        <v>3.46816742877243</v>
      </c>
      <c r="N7280" s="3">
        <v>38.1800197823937</v>
      </c>
      <c r="O7280" s="3">
        <v>-0.976233757490063</v>
      </c>
      <c r="P7280" s="3">
        <v>82.657200811359</v>
      </c>
      <c r="Q7280" s="3"/>
      <c r="R7280" s="3"/>
      <c r="S7280" s="3"/>
      <c r="T7280" s="3"/>
      <c r="U7280" s="3"/>
      <c r="V7280" s="3"/>
      <c r="W7280" s="3"/>
      <c r="X7280" s="3"/>
      <c r="Y7280" s="3"/>
      <c r="Z7280" s="3"/>
      <c r="AA7280" s="3">
        <v>-0.0484818928390142</v>
      </c>
      <c r="AB7280" s="3">
        <v>-0.068244325391548</v>
      </c>
      <c r="AC7280" s="3">
        <v>-8.66100926345793</v>
      </c>
      <c r="AD7280" s="3"/>
      <c r="AE7280" s="5">
        <v>2</v>
      </c>
      <c r="AF7280" s="3">
        <v>0.393369306064816</v>
      </c>
      <c r="AG7280" s="3"/>
      <c r="AH7280" s="3"/>
      <c r="AI7280" s="3"/>
      <c r="AJ7280" s="3"/>
      <c r="AK7280" s="3"/>
      <c r="AL7280" s="3"/>
      <c r="AM7280" s="3"/>
      <c r="AN7280" s="5" t="s">
        <v>46</v>
      </c>
      <c r="AO7280" s="1"/>
      <c r="AP7280" s="1"/>
      <c r="AQ7280" s="1"/>
    </row>
    <row r="7281" spans="1:43">
      <c r="A7281" s="1" t="s">
        <v>17864</v>
      </c>
      <c r="B7281" s="1" t="s">
        <v>17865</v>
      </c>
      <c r="C7281" s="3">
        <v>0.36986301369863</v>
      </c>
      <c r="D7281" s="4">
        <v>44102</v>
      </c>
      <c r="E7281" s="3">
        <v>49.2149957117</v>
      </c>
      <c r="F7281" s="5" t="s">
        <v>6978</v>
      </c>
      <c r="G7281" s="5">
        <v>136</v>
      </c>
      <c r="H7281" s="5" t="s">
        <v>60</v>
      </c>
      <c r="I7281" s="3">
        <v>2.46419545071609</v>
      </c>
      <c r="J7281" s="3">
        <v>68.9484126984127</v>
      </c>
      <c r="K7281" s="3">
        <v>1.23465353402234</v>
      </c>
      <c r="L7281" s="3">
        <v>67.4976030680729</v>
      </c>
      <c r="M7281" s="3">
        <v>3.53266652479251</v>
      </c>
      <c r="N7281" s="3">
        <v>36.7952522255193</v>
      </c>
      <c r="O7281" s="3">
        <v>-1.73040667923513</v>
      </c>
      <c r="P7281" s="3">
        <v>83.8742393509128</v>
      </c>
      <c r="Q7281" s="3"/>
      <c r="R7281" s="3"/>
      <c r="S7281" s="3"/>
      <c r="T7281" s="3"/>
      <c r="U7281" s="3"/>
      <c r="V7281" s="3"/>
      <c r="W7281" s="3"/>
      <c r="X7281" s="3"/>
      <c r="Y7281" s="3"/>
      <c r="Z7281" s="3"/>
      <c r="AA7281" s="3">
        <v>-0.0565176325586386</v>
      </c>
      <c r="AB7281" s="3">
        <v>-0.0802270117814174</v>
      </c>
      <c r="AC7281" s="3">
        <v>-8.57553392985436</v>
      </c>
      <c r="AD7281" s="3"/>
      <c r="AE7281" s="5">
        <v>2</v>
      </c>
      <c r="AF7281" s="3">
        <v>0.30670440308077</v>
      </c>
      <c r="AG7281" s="3"/>
      <c r="AH7281" s="3"/>
      <c r="AI7281" s="3"/>
      <c r="AJ7281" s="3"/>
      <c r="AK7281" s="3"/>
      <c r="AL7281" s="3"/>
      <c r="AM7281" s="3"/>
      <c r="AN7281" s="5" t="s">
        <v>46</v>
      </c>
      <c r="AO7281" s="1"/>
      <c r="AP7281" s="1"/>
      <c r="AQ7281" s="1"/>
    </row>
    <row r="7282" spans="1:43">
      <c r="A7282" s="1" t="s">
        <v>17866</v>
      </c>
      <c r="B7282" s="1" t="s">
        <v>17867</v>
      </c>
      <c r="C7282" s="3">
        <v>0.36986301369863</v>
      </c>
      <c r="D7282" s="4">
        <v>44102</v>
      </c>
      <c r="E7282" s="3">
        <v>65.1770182517</v>
      </c>
      <c r="F7282" s="5" t="s">
        <v>17868</v>
      </c>
      <c r="G7282" s="5">
        <v>136</v>
      </c>
      <c r="H7282" s="5" t="s">
        <v>60</v>
      </c>
      <c r="I7282" s="3">
        <v>2.45308216770928</v>
      </c>
      <c r="J7282" s="3">
        <v>69.0476190476191</v>
      </c>
      <c r="K7282" s="3">
        <v>1.22925203139108</v>
      </c>
      <c r="L7282" s="3">
        <v>67.6893576222435</v>
      </c>
      <c r="M7282" s="3">
        <v>3.52272727272728</v>
      </c>
      <c r="N7282" s="3">
        <v>37.0919881305638</v>
      </c>
      <c r="O7282" s="3">
        <v>-1.85833557769998</v>
      </c>
      <c r="P7282" s="3">
        <v>83.9756592292089</v>
      </c>
      <c r="Q7282" s="3"/>
      <c r="R7282" s="3"/>
      <c r="S7282" s="3"/>
      <c r="T7282" s="3"/>
      <c r="U7282" s="3"/>
      <c r="V7282" s="3"/>
      <c r="W7282" s="3"/>
      <c r="X7282" s="3"/>
      <c r="Y7282" s="3"/>
      <c r="Z7282" s="3"/>
      <c r="AA7282" s="3">
        <v>-0.0522059554327037</v>
      </c>
      <c r="AB7282" s="3">
        <v>-0.0751346303643946</v>
      </c>
      <c r="AC7282" s="3">
        <v>-8.61009414225942</v>
      </c>
      <c r="AD7282" s="3"/>
      <c r="AE7282" s="5">
        <v>2</v>
      </c>
      <c r="AF7282" s="3">
        <v>0.379924098196678</v>
      </c>
      <c r="AG7282" s="3"/>
      <c r="AH7282" s="3"/>
      <c r="AI7282" s="3"/>
      <c r="AJ7282" s="3"/>
      <c r="AK7282" s="3"/>
      <c r="AL7282" s="3"/>
      <c r="AM7282" s="3"/>
      <c r="AN7282" s="5" t="s">
        <v>46</v>
      </c>
      <c r="AO7282" s="1"/>
      <c r="AP7282" s="1"/>
      <c r="AQ7282" s="1"/>
    </row>
    <row r="7283" spans="1:43">
      <c r="A7283" s="1" t="s">
        <v>17869</v>
      </c>
      <c r="B7283" s="1" t="s">
        <v>17870</v>
      </c>
      <c r="C7283" s="3">
        <v>0.36986301369863</v>
      </c>
      <c r="D7283" s="4">
        <v>44102</v>
      </c>
      <c r="E7283" s="3">
        <v>49.8421849166</v>
      </c>
      <c r="F7283" s="5" t="s">
        <v>1917</v>
      </c>
      <c r="G7283" s="5">
        <v>136</v>
      </c>
      <c r="H7283" s="5" t="s">
        <v>60</v>
      </c>
      <c r="I7283" s="3">
        <v>2.4244529350469</v>
      </c>
      <c r="J7283" s="3">
        <v>69.3452380952381</v>
      </c>
      <c r="K7283" s="3">
        <v>1.24982832028567</v>
      </c>
      <c r="L7283" s="3">
        <v>67.2099712368169</v>
      </c>
      <c r="M7283" s="3">
        <v>3.48845370955289</v>
      </c>
      <c r="N7283" s="3">
        <v>37.784371909001</v>
      </c>
      <c r="O7283" s="3">
        <v>1.99930819785542</v>
      </c>
      <c r="P7283" s="3">
        <v>73.4279918864097</v>
      </c>
      <c r="Q7283" s="3"/>
      <c r="R7283" s="3"/>
      <c r="S7283" s="3"/>
      <c r="T7283" s="3"/>
      <c r="U7283" s="3"/>
      <c r="V7283" s="3"/>
      <c r="W7283" s="3"/>
      <c r="X7283" s="3"/>
      <c r="Y7283" s="3"/>
      <c r="Z7283" s="3"/>
      <c r="AA7283" s="3">
        <v>-0.0308139265658722</v>
      </c>
      <c r="AB7283" s="3">
        <v>-0.0443903317584097</v>
      </c>
      <c r="AC7283" s="3">
        <v>-8.63974151857836</v>
      </c>
      <c r="AD7283" s="3"/>
      <c r="AE7283" s="5">
        <v>2</v>
      </c>
      <c r="AF7283" s="3">
        <v>0.613914662794186</v>
      </c>
      <c r="AG7283" s="3"/>
      <c r="AH7283" s="3"/>
      <c r="AI7283" s="3"/>
      <c r="AJ7283" s="3"/>
      <c r="AK7283" s="3"/>
      <c r="AL7283" s="3"/>
      <c r="AM7283" s="3"/>
      <c r="AN7283" s="5" t="s">
        <v>46</v>
      </c>
      <c r="AO7283" s="1"/>
      <c r="AP7283" s="1"/>
      <c r="AQ7283" s="1"/>
    </row>
    <row r="7284" spans="1:43">
      <c r="A7284" s="1" t="s">
        <v>17871</v>
      </c>
      <c r="B7284" s="1" t="s">
        <v>17872</v>
      </c>
      <c r="C7284" s="3">
        <v>14.3808219178082</v>
      </c>
      <c r="D7284" s="4">
        <v>38988</v>
      </c>
      <c r="E7284" s="3">
        <v>26.9231942978</v>
      </c>
      <c r="F7284" s="5" t="s">
        <v>1106</v>
      </c>
      <c r="G7284" s="5">
        <v>764</v>
      </c>
      <c r="H7284" s="5" t="s">
        <v>55</v>
      </c>
      <c r="I7284" s="3">
        <v>0.98584428715876</v>
      </c>
      <c r="J7284" s="3">
        <v>91.9540229885057</v>
      </c>
      <c r="K7284" s="3">
        <v>-0.149962509372654</v>
      </c>
      <c r="L7284" s="3">
        <v>91.638418079096</v>
      </c>
      <c r="M7284" s="3">
        <v>-2.83115240550664</v>
      </c>
      <c r="N7284" s="3">
        <v>94.6140035906643</v>
      </c>
      <c r="O7284" s="3">
        <v>15.2558998326698</v>
      </c>
      <c r="P7284" s="3">
        <v>65.2980132450331</v>
      </c>
      <c r="Q7284" s="3">
        <v>15.0633640552995</v>
      </c>
      <c r="R7284" s="3">
        <v>74.4664634146341</v>
      </c>
      <c r="S7284" s="3">
        <v>46.5302230046948</v>
      </c>
      <c r="T7284" s="3">
        <v>78.90625</v>
      </c>
      <c r="U7284" s="3">
        <v>103.163140764849</v>
      </c>
      <c r="V7284" s="3">
        <v>74.6612466124661</v>
      </c>
      <c r="W7284" s="3">
        <v>64.7558561530848</v>
      </c>
      <c r="X7284" s="3">
        <v>81.4691151919866</v>
      </c>
      <c r="Y7284" s="3">
        <v>64.1600920447074</v>
      </c>
      <c r="Z7284" s="3">
        <v>87.5259875259875</v>
      </c>
      <c r="AA7284" s="3">
        <v>0.234698937906034</v>
      </c>
      <c r="AB7284" s="3">
        <v>0.16175657425343</v>
      </c>
      <c r="AC7284" s="3">
        <v>-32.0085849615157</v>
      </c>
      <c r="AD7284" s="3">
        <v>0.564612025363501</v>
      </c>
      <c r="AE7284" s="5">
        <v>8</v>
      </c>
      <c r="AF7284" s="3">
        <v>1.36221268537648</v>
      </c>
      <c r="AG7284" s="3">
        <v>46.2794308436976</v>
      </c>
      <c r="AH7284" s="3">
        <v>45.7084250003618</v>
      </c>
      <c r="AI7284" s="3">
        <v>17.114951453699</v>
      </c>
      <c r="AJ7284" s="3">
        <v>13.4597560604945</v>
      </c>
      <c r="AK7284" s="3">
        <v>11.7956186111034</v>
      </c>
      <c r="AL7284" s="3">
        <v>14.1664280091862</v>
      </c>
      <c r="AM7284" s="3"/>
      <c r="AN7284" s="5" t="s">
        <v>46</v>
      </c>
      <c r="AO7284" s="1"/>
      <c r="AP7284" s="1"/>
      <c r="AQ7284" s="1"/>
    </row>
    <row r="7285" spans="1:43">
      <c r="A7285" s="1" t="s">
        <v>17873</v>
      </c>
      <c r="B7285" s="1" t="s">
        <v>17874</v>
      </c>
      <c r="C7285" s="3">
        <v>13.4958904109589</v>
      </c>
      <c r="D7285" s="4">
        <v>39311</v>
      </c>
      <c r="E7285" s="3">
        <v>63.667802516</v>
      </c>
      <c r="F7285" s="5" t="s">
        <v>1941</v>
      </c>
      <c r="G7285" s="5">
        <v>405</v>
      </c>
      <c r="H7285" s="5" t="s">
        <v>55</v>
      </c>
      <c r="I7285" s="3">
        <v>3.54220611082341</v>
      </c>
      <c r="J7285" s="3">
        <v>84.4525105868119</v>
      </c>
      <c r="K7285" s="3">
        <v>2.4282786885246</v>
      </c>
      <c r="L7285" s="3">
        <v>52.8248587570621</v>
      </c>
      <c r="M7285" s="3">
        <v>-3.52248600656244</v>
      </c>
      <c r="N7285" s="3">
        <v>95.8707360861759</v>
      </c>
      <c r="O7285" s="3">
        <v>11.9861095552817</v>
      </c>
      <c r="P7285" s="3">
        <v>76.0264900662252</v>
      </c>
      <c r="Q7285" s="3">
        <v>17.8474596251326</v>
      </c>
      <c r="R7285" s="3">
        <v>66.5396341463415</v>
      </c>
      <c r="S7285" s="3">
        <v>49.8351318944844</v>
      </c>
      <c r="T7285" s="3">
        <v>74.51171875</v>
      </c>
      <c r="U7285" s="3">
        <v>89.696394686907</v>
      </c>
      <c r="V7285" s="3">
        <v>81.7073170731707</v>
      </c>
      <c r="W7285" s="3">
        <v>57.1608237698475</v>
      </c>
      <c r="X7285" s="3">
        <v>86.4774624373957</v>
      </c>
      <c r="Y7285" s="3">
        <v>38.0801104972376</v>
      </c>
      <c r="Z7285" s="3">
        <v>96.2577962577963</v>
      </c>
      <c r="AA7285" s="3">
        <v>0.230380732257671</v>
      </c>
      <c r="AB7285" s="3">
        <v>0.149689295577442</v>
      </c>
      <c r="AC7285" s="3">
        <v>-28.8831093772576</v>
      </c>
      <c r="AD7285" s="3">
        <v>0.562017765772533</v>
      </c>
      <c r="AE7285" s="5">
        <v>8</v>
      </c>
      <c r="AF7285" s="3">
        <v>1.15105222406521</v>
      </c>
      <c r="AG7285" s="3">
        <v>46.0558142151605</v>
      </c>
      <c r="AH7285" s="3">
        <v>40.1933186569886</v>
      </c>
      <c r="AI7285" s="3">
        <v>15.2070361726743</v>
      </c>
      <c r="AJ7285" s="3">
        <v>9.23444787578975</v>
      </c>
      <c r="AK7285" s="3">
        <v>11.3741487565008</v>
      </c>
      <c r="AL7285" s="3">
        <v>14.171039068546</v>
      </c>
      <c r="AM7285" s="3"/>
      <c r="AN7285" s="5" t="s">
        <v>46</v>
      </c>
      <c r="AO7285" s="1"/>
      <c r="AP7285" s="1"/>
      <c r="AQ7285" s="1"/>
    </row>
    <row r="7286" spans="1:43">
      <c r="A7286" s="1" t="s">
        <v>17875</v>
      </c>
      <c r="B7286" s="1" t="s">
        <v>17876</v>
      </c>
      <c r="C7286" s="3">
        <v>11.2958904109589</v>
      </c>
      <c r="D7286" s="4">
        <v>40114</v>
      </c>
      <c r="E7286" s="3">
        <v>3.6661037041</v>
      </c>
      <c r="F7286" s="5" t="s">
        <v>17877</v>
      </c>
      <c r="G7286" s="5">
        <v>2157</v>
      </c>
      <c r="H7286" s="5" t="s">
        <v>93</v>
      </c>
      <c r="I7286" s="3">
        <v>2.68762677484787</v>
      </c>
      <c r="J7286" s="3">
        <v>72.8</v>
      </c>
      <c r="K7286" s="3">
        <v>0.197921820880755</v>
      </c>
      <c r="L7286" s="3">
        <v>90.782953419227</v>
      </c>
      <c r="M7286" s="3">
        <v>-2.45664739884394</v>
      </c>
      <c r="N7286" s="3">
        <v>93.812375249501</v>
      </c>
      <c r="O7286" s="3">
        <v>9.87520347259902</v>
      </c>
      <c r="P7286" s="3">
        <v>50.7042253521127</v>
      </c>
      <c r="Q7286" s="3">
        <v>12.0641947980078</v>
      </c>
      <c r="R7286" s="3">
        <v>53.2507739938081</v>
      </c>
      <c r="S7286" s="3">
        <v>42.4050632911392</v>
      </c>
      <c r="T7286" s="3">
        <v>49.1794600317628</v>
      </c>
      <c r="U7286" s="3">
        <v>71.4648602878916</v>
      </c>
      <c r="V7286" s="3">
        <v>54.3189368770764</v>
      </c>
      <c r="W7286" s="3">
        <v>60.332541567696</v>
      </c>
      <c r="X7286" s="3">
        <v>50.936329588015</v>
      </c>
      <c r="Y7286" s="3">
        <v>21.4028776978417</v>
      </c>
      <c r="Z7286" s="3">
        <v>95.4545454545455</v>
      </c>
      <c r="AA7286" s="3">
        <v>0.170455676915819</v>
      </c>
      <c r="AB7286" s="3">
        <v>0.146474032422338</v>
      </c>
      <c r="AC7286" s="3">
        <v>-24.4708994708995</v>
      </c>
      <c r="AD7286" s="3">
        <v>0.695034108697261</v>
      </c>
      <c r="AE7286" s="5">
        <v>5</v>
      </c>
      <c r="AF7286" s="3">
        <v>1.39494934835652</v>
      </c>
      <c r="AG7286" s="3">
        <v>44.8057672254389</v>
      </c>
      <c r="AH7286" s="3">
        <v>31.3012147137615</v>
      </c>
      <c r="AI7286" s="3">
        <v>12.8703078214478</v>
      </c>
      <c r="AJ7286" s="3">
        <v>3.49585751790316</v>
      </c>
      <c r="AK7286" s="3">
        <v>11.2536734114855</v>
      </c>
      <c r="AL7286" s="3">
        <v>15.7216488672097</v>
      </c>
      <c r="AM7286" s="3"/>
      <c r="AN7286" s="5" t="s">
        <v>46</v>
      </c>
      <c r="AO7286" s="1"/>
      <c r="AP7286" s="1"/>
      <c r="AQ7286" s="1"/>
    </row>
    <row r="7287" spans="1:43">
      <c r="A7287" s="1" t="s">
        <v>17878</v>
      </c>
      <c r="B7287" s="1" t="s">
        <v>17879</v>
      </c>
      <c r="C7287" s="3">
        <v>10.7397260273973</v>
      </c>
      <c r="D7287" s="4">
        <v>40317</v>
      </c>
      <c r="E7287" s="3">
        <v>8.7690180856</v>
      </c>
      <c r="F7287" s="5" t="s">
        <v>12314</v>
      </c>
      <c r="G7287" s="5">
        <v>2162</v>
      </c>
      <c r="H7287" s="5" t="s">
        <v>55</v>
      </c>
      <c r="I7287" s="3">
        <v>18.0992539734025</v>
      </c>
      <c r="J7287" s="3">
        <v>6.23109497882638</v>
      </c>
      <c r="K7287" s="3">
        <v>5.01874819728873</v>
      </c>
      <c r="L7287" s="3">
        <v>6.8361581920904</v>
      </c>
      <c r="M7287" s="3">
        <v>10.299909118449</v>
      </c>
      <c r="N7287" s="3">
        <v>10.6523040095751</v>
      </c>
      <c r="O7287" s="3">
        <v>30.268336314848</v>
      </c>
      <c r="P7287" s="3">
        <v>8.34437086092715</v>
      </c>
      <c r="Q7287" s="3">
        <v>28.7482319660538</v>
      </c>
      <c r="R7287" s="3">
        <v>34.9085365853659</v>
      </c>
      <c r="S7287" s="3">
        <v>88.9465490399585</v>
      </c>
      <c r="T7287" s="3">
        <v>17.67578125</v>
      </c>
      <c r="U7287" s="3">
        <v>192.920353982301</v>
      </c>
      <c r="V7287" s="3">
        <v>18.1571815718157</v>
      </c>
      <c r="W7287" s="3">
        <v>120.399515738499</v>
      </c>
      <c r="X7287" s="3">
        <v>44.9081803005008</v>
      </c>
      <c r="Y7287" s="3">
        <v>119.33734939759</v>
      </c>
      <c r="Z7287" s="3">
        <v>60.9147609147609</v>
      </c>
      <c r="AA7287" s="3">
        <v>0.335388258596046</v>
      </c>
      <c r="AB7287" s="3">
        <v>0.260484263949872</v>
      </c>
      <c r="AC7287" s="3">
        <v>-34.9223946784922</v>
      </c>
      <c r="AD7287" s="3">
        <v>0.8612049762841</v>
      </c>
      <c r="AE7287" s="5">
        <v>6</v>
      </c>
      <c r="AF7287" s="3">
        <v>2.12552633504517</v>
      </c>
      <c r="AG7287" s="3">
        <v>103.405440394448</v>
      </c>
      <c r="AH7287" s="3">
        <v>72.8836566932644</v>
      </c>
      <c r="AI7287" s="3">
        <v>25.5365403117058</v>
      </c>
      <c r="AJ7287" s="3">
        <v>22.9069382189491</v>
      </c>
      <c r="AK7287" s="3">
        <v>20.8558261520159</v>
      </c>
      <c r="AL7287" s="3">
        <v>26.8895612503008</v>
      </c>
      <c r="AM7287" s="3"/>
      <c r="AN7287" s="5" t="s">
        <v>46</v>
      </c>
      <c r="AO7287" s="1"/>
      <c r="AP7287" s="1"/>
      <c r="AQ7287" s="1"/>
    </row>
    <row r="7288" spans="1:43">
      <c r="A7288" s="1" t="s">
        <v>17880</v>
      </c>
      <c r="B7288" s="1" t="s">
        <v>17881</v>
      </c>
      <c r="C7288" s="3">
        <v>9.76438356164384</v>
      </c>
      <c r="D7288" s="4">
        <v>40673</v>
      </c>
      <c r="E7288" s="3">
        <v>5.2309408325</v>
      </c>
      <c r="F7288" s="5" t="s">
        <v>1106</v>
      </c>
      <c r="G7288" s="5">
        <v>853</v>
      </c>
      <c r="H7288" s="5" t="s">
        <v>93</v>
      </c>
      <c r="I7288" s="3">
        <v>-1.49063032367972</v>
      </c>
      <c r="J7288" s="3">
        <v>96.35</v>
      </c>
      <c r="K7288" s="3">
        <v>-0.215703192407243</v>
      </c>
      <c r="L7288" s="3">
        <v>96.1347869177403</v>
      </c>
      <c r="M7288" s="3">
        <v>-4.89309210526315</v>
      </c>
      <c r="N7288" s="3">
        <v>97.3053892215569</v>
      </c>
      <c r="O7288" s="3">
        <v>10.4584527220631</v>
      </c>
      <c r="P7288" s="3">
        <v>49.0945674044266</v>
      </c>
      <c r="Q7288" s="3">
        <v>10.9352517985612</v>
      </c>
      <c r="R7288" s="3">
        <v>56.7079463364293</v>
      </c>
      <c r="S7288" s="3">
        <v>40.2668283808369</v>
      </c>
      <c r="T7288" s="3">
        <v>52.14399152991</v>
      </c>
      <c r="U7288" s="3">
        <v>101.886762531035</v>
      </c>
      <c r="V7288" s="3">
        <v>40.3100775193798</v>
      </c>
      <c r="W7288" s="3">
        <v>79.2249218535242</v>
      </c>
      <c r="X7288" s="3">
        <v>40.7615480649188</v>
      </c>
      <c r="Y7288" s="3">
        <v>81.1198987679466</v>
      </c>
      <c r="Z7288" s="3">
        <v>50.1298701298701</v>
      </c>
      <c r="AA7288" s="3">
        <v>0.226053781674436</v>
      </c>
      <c r="AB7288" s="3">
        <v>0.217930445008385</v>
      </c>
      <c r="AC7288" s="3">
        <v>-25.6956310224439</v>
      </c>
      <c r="AD7288" s="3">
        <v>0.833843142790216</v>
      </c>
      <c r="AE7288" s="5">
        <v>5</v>
      </c>
      <c r="AF7288" s="3">
        <v>1.61536468123765</v>
      </c>
      <c r="AG7288" s="3">
        <v>43.4745349335551</v>
      </c>
      <c r="AH7288" s="3">
        <v>43.6869055343226</v>
      </c>
      <c r="AI7288" s="3">
        <v>18.9394690741902</v>
      </c>
      <c r="AJ7288" s="3">
        <v>15.8357662802751</v>
      </c>
      <c r="AK7288" s="3">
        <v>17.8259660187285</v>
      </c>
      <c r="AL7288" s="3">
        <v>22.8355062987402</v>
      </c>
      <c r="AM7288" s="3"/>
      <c r="AN7288" s="5" t="s">
        <v>46</v>
      </c>
      <c r="AO7288" s="1"/>
      <c r="AP7288" s="1"/>
      <c r="AQ7288" s="1"/>
    </row>
    <row r="7289" spans="1:43">
      <c r="A7289" s="1" t="s">
        <v>17882</v>
      </c>
      <c r="B7289" s="1" t="s">
        <v>17883</v>
      </c>
      <c r="C7289" s="3">
        <v>1.13150684931507</v>
      </c>
      <c r="D7289" s="4">
        <v>43824</v>
      </c>
      <c r="E7289" s="3">
        <v>0.3551951131</v>
      </c>
      <c r="F7289" s="5" t="s">
        <v>1947</v>
      </c>
      <c r="G7289" s="5">
        <v>414</v>
      </c>
      <c r="H7289" s="5" t="s">
        <v>116</v>
      </c>
      <c r="I7289" s="3">
        <v>8.51160329578956</v>
      </c>
      <c r="J7289" s="3">
        <v>51.4018691588785</v>
      </c>
      <c r="K7289" s="3">
        <v>2.29459132045892</v>
      </c>
      <c r="L7289" s="3">
        <v>56.4220183486239</v>
      </c>
      <c r="M7289" s="3">
        <v>4.84990139507706</v>
      </c>
      <c r="N7289" s="3">
        <v>32.7102803738318</v>
      </c>
      <c r="O7289" s="3">
        <v>7.90799067879425</v>
      </c>
      <c r="P7289" s="3">
        <v>68</v>
      </c>
      <c r="Q7289" s="3">
        <v>4.98025449758666</v>
      </c>
      <c r="R7289" s="3">
        <v>67.1957671957672</v>
      </c>
      <c r="S7289" s="3">
        <v>39.2472596760113</v>
      </c>
      <c r="T7289" s="3">
        <v>71.1656441717791</v>
      </c>
      <c r="U7289" s="3"/>
      <c r="V7289" s="3"/>
      <c r="W7289" s="3"/>
      <c r="X7289" s="3"/>
      <c r="Y7289" s="3"/>
      <c r="Z7289" s="3"/>
      <c r="AA7289" s="3">
        <v>0.18891165305791</v>
      </c>
      <c r="AB7289" s="3">
        <v>0.329084266559421</v>
      </c>
      <c r="AC7289" s="3">
        <v>-12.9627985439048</v>
      </c>
      <c r="AD7289" s="3"/>
      <c r="AE7289" s="5">
        <v>2</v>
      </c>
      <c r="AF7289" s="3">
        <v>2.47466693889941</v>
      </c>
      <c r="AG7289" s="3">
        <v>34.9630061699631</v>
      </c>
      <c r="AH7289" s="3"/>
      <c r="AI7289" s="3"/>
      <c r="AJ7289" s="3"/>
      <c r="AK7289" s="3"/>
      <c r="AL7289" s="3"/>
      <c r="AM7289" s="3"/>
      <c r="AN7289" s="5" t="s">
        <v>46</v>
      </c>
      <c r="AO7289" s="1"/>
      <c r="AP7289" s="1"/>
      <c r="AQ7289" s="1"/>
    </row>
    <row r="7290" spans="1:43">
      <c r="A7290" s="1" t="s">
        <v>17884</v>
      </c>
      <c r="B7290" s="1" t="s">
        <v>17885</v>
      </c>
      <c r="C7290" s="3">
        <v>8.67123287671233</v>
      </c>
      <c r="D7290" s="4">
        <v>41072</v>
      </c>
      <c r="E7290" s="3">
        <v>17.9434214721</v>
      </c>
      <c r="F7290" s="5" t="s">
        <v>1106</v>
      </c>
      <c r="G7290" s="5">
        <v>965</v>
      </c>
      <c r="H7290" s="5" t="s">
        <v>55</v>
      </c>
      <c r="I7290" s="3">
        <v>0.226427300663112</v>
      </c>
      <c r="J7290" s="3">
        <v>94.313369630974</v>
      </c>
      <c r="K7290" s="3">
        <v>-0.321698568441364</v>
      </c>
      <c r="L7290" s="3">
        <v>92.8813559322034</v>
      </c>
      <c r="M7290" s="3">
        <v>-3.18700203093266</v>
      </c>
      <c r="N7290" s="3">
        <v>95.3919808497905</v>
      </c>
      <c r="O7290" s="3">
        <v>14.801778436458</v>
      </c>
      <c r="P7290" s="3">
        <v>67.2185430463576</v>
      </c>
      <c r="Q7290" s="3">
        <v>12.8163116693974</v>
      </c>
      <c r="R7290" s="3">
        <v>80.1829268292683</v>
      </c>
      <c r="S7290" s="3">
        <v>43.4158759546401</v>
      </c>
      <c r="T7290" s="3">
        <v>82.51953125</v>
      </c>
      <c r="U7290" s="3">
        <v>108.793800539084</v>
      </c>
      <c r="V7290" s="3">
        <v>71.2737127371274</v>
      </c>
      <c r="W7290" s="3">
        <v>99.0684227433344</v>
      </c>
      <c r="X7290" s="3">
        <v>56.7612687813022</v>
      </c>
      <c r="Y7290" s="3">
        <v>22.5187821273231</v>
      </c>
      <c r="Z7290" s="3">
        <v>97.9209979209979</v>
      </c>
      <c r="AA7290" s="3">
        <v>0.217532129592586</v>
      </c>
      <c r="AB7290" s="3">
        <v>0.231109234648724</v>
      </c>
      <c r="AC7290" s="3">
        <v>-31.0607987789367</v>
      </c>
      <c r="AD7290" s="3">
        <v>0.828811888873455</v>
      </c>
      <c r="AE7290" s="5">
        <v>7</v>
      </c>
      <c r="AF7290" s="3">
        <v>1.89302808780229</v>
      </c>
      <c r="AG7290" s="3">
        <v>45.7258336184446</v>
      </c>
      <c r="AH7290" s="3">
        <v>47.0564373833852</v>
      </c>
      <c r="AI7290" s="3">
        <v>26.0900544119975</v>
      </c>
      <c r="AJ7290" s="3">
        <v>10.3362886543279</v>
      </c>
      <c r="AK7290" s="3">
        <v>18.065596641741</v>
      </c>
      <c r="AL7290" s="3">
        <v>30.235652867678</v>
      </c>
      <c r="AM7290" s="3"/>
      <c r="AN7290" s="5" t="s">
        <v>46</v>
      </c>
      <c r="AO7290" s="1"/>
      <c r="AP7290" s="1"/>
      <c r="AQ7290" s="1"/>
    </row>
    <row r="7291" spans="1:43">
      <c r="A7291" s="1" t="s">
        <v>17886</v>
      </c>
      <c r="B7291" s="1" t="s">
        <v>17887</v>
      </c>
      <c r="C7291" s="3">
        <v>8.22739726027397</v>
      </c>
      <c r="D7291" s="4">
        <v>41234</v>
      </c>
      <c r="E7291" s="3">
        <v>35.8997955377</v>
      </c>
      <c r="F7291" s="5" t="s">
        <v>9234</v>
      </c>
      <c r="G7291" s="5">
        <v>162</v>
      </c>
      <c r="H7291" s="5" t="s">
        <v>50</v>
      </c>
      <c r="I7291" s="3">
        <v>0</v>
      </c>
      <c r="J7291" s="3">
        <v>68.0214381420277</v>
      </c>
      <c r="K7291" s="3">
        <v>-0.092506938020345</v>
      </c>
      <c r="L7291" s="3">
        <v>90.8809207613989</v>
      </c>
      <c r="M7291" s="3">
        <v>-0.369003690036902</v>
      </c>
      <c r="N7291" s="3">
        <v>89.3588601959038</v>
      </c>
      <c r="O7291" s="3">
        <v>0</v>
      </c>
      <c r="P7291" s="3">
        <v>87.756966651439</v>
      </c>
      <c r="Q7291" s="3">
        <v>0.65237651444549</v>
      </c>
      <c r="R7291" s="3">
        <v>82.2308063737325</v>
      </c>
      <c r="S7291" s="3">
        <v>1.83654759009432</v>
      </c>
      <c r="T7291" s="3">
        <v>53.2768361581921</v>
      </c>
      <c r="U7291" s="3">
        <v>6.2832552095232</v>
      </c>
      <c r="V7291" s="3">
        <v>48.8390092879257</v>
      </c>
      <c r="W7291" s="3">
        <v>13.6020865493412</v>
      </c>
      <c r="X7291" s="3">
        <v>49.5145631067961</v>
      </c>
      <c r="Y7291" s="3">
        <v>18.1428152548488</v>
      </c>
      <c r="Z7291" s="3">
        <v>50.6535947712418</v>
      </c>
      <c r="AA7291" s="3">
        <v>0.0292269879133128</v>
      </c>
      <c r="AB7291" s="3">
        <v>0.504713011672463</v>
      </c>
      <c r="AC7291" s="3">
        <v>-1.66204986149585</v>
      </c>
      <c r="AD7291" s="3">
        <v>2.60799706764168</v>
      </c>
      <c r="AE7291" s="5">
        <v>2</v>
      </c>
      <c r="AF7291" s="3">
        <v>0.358292960854821</v>
      </c>
      <c r="AG7291" s="3">
        <v>2.51133360948905</v>
      </c>
      <c r="AH7291" s="3">
        <v>3.24484990734284</v>
      </c>
      <c r="AI7291" s="3">
        <v>4.46500962858307</v>
      </c>
      <c r="AJ7291" s="3">
        <v>3.82680115881395</v>
      </c>
      <c r="AK7291" s="3">
        <v>4.61309067661337</v>
      </c>
      <c r="AL7291" s="3">
        <v>5.80931499879358</v>
      </c>
      <c r="AM7291" s="3"/>
      <c r="AN7291" s="5" t="s">
        <v>46</v>
      </c>
      <c r="AO7291" s="1"/>
      <c r="AP7291" s="1"/>
      <c r="AQ7291" s="1"/>
    </row>
    <row r="7292" spans="1:43">
      <c r="A7292" s="1" t="s">
        <v>17888</v>
      </c>
      <c r="B7292" s="1" t="s">
        <v>17889</v>
      </c>
      <c r="C7292" s="3">
        <v>13.9397260273973</v>
      </c>
      <c r="D7292" s="4">
        <v>39149</v>
      </c>
      <c r="E7292" s="3">
        <v>12.5547823271</v>
      </c>
      <c r="F7292" s="5" t="s">
        <v>1728</v>
      </c>
      <c r="G7292" s="5">
        <v>801</v>
      </c>
      <c r="H7292" s="5" t="s">
        <v>55</v>
      </c>
      <c r="I7292" s="3">
        <v>0.584124904465548</v>
      </c>
      <c r="J7292" s="3">
        <v>93.3454325468845</v>
      </c>
      <c r="K7292" s="3">
        <v>2.66911846651064</v>
      </c>
      <c r="L7292" s="3">
        <v>47.909604519774</v>
      </c>
      <c r="M7292" s="3">
        <v>-5.21631771181644</v>
      </c>
      <c r="N7292" s="3">
        <v>97.4865350089767</v>
      </c>
      <c r="O7292" s="3">
        <v>5.12952185324661</v>
      </c>
      <c r="P7292" s="3">
        <v>90.9933774834437</v>
      </c>
      <c r="Q7292" s="3">
        <v>6.22045428340829</v>
      </c>
      <c r="R7292" s="3">
        <v>90.1676829268293</v>
      </c>
      <c r="S7292" s="3">
        <v>32.4205835848785</v>
      </c>
      <c r="T7292" s="3">
        <v>90.52734375</v>
      </c>
      <c r="U7292" s="3">
        <v>90.9524303036584</v>
      </c>
      <c r="V7292" s="3">
        <v>80.6233062330623</v>
      </c>
      <c r="W7292" s="3">
        <v>62.679429584491</v>
      </c>
      <c r="X7292" s="3">
        <v>82.3038397328882</v>
      </c>
      <c r="Y7292" s="3">
        <v>98.1825174384566</v>
      </c>
      <c r="Z7292" s="3">
        <v>74.012474012474</v>
      </c>
      <c r="AA7292" s="3">
        <v>0.126798618909471</v>
      </c>
      <c r="AB7292" s="3">
        <v>0.144040456787972</v>
      </c>
      <c r="AC7292" s="3">
        <v>-27.0807735729401</v>
      </c>
      <c r="AD7292" s="3">
        <v>0.648992368533788</v>
      </c>
      <c r="AE7292" s="5">
        <v>3</v>
      </c>
      <c r="AF7292" s="3">
        <v>1.38811643514083</v>
      </c>
      <c r="AG7292" s="3">
        <v>35.528730050752</v>
      </c>
      <c r="AH7292" s="3">
        <v>41.8592201157951</v>
      </c>
      <c r="AI7292" s="3">
        <v>16.5059145550812</v>
      </c>
      <c r="AJ7292" s="3">
        <v>17.9335300235337</v>
      </c>
      <c r="AK7292" s="3">
        <v>12.1172957848863</v>
      </c>
      <c r="AL7292" s="3">
        <v>14.3748180845864</v>
      </c>
      <c r="AM7292" s="3"/>
      <c r="AN7292" s="5" t="s">
        <v>46</v>
      </c>
      <c r="AO7292" s="1"/>
      <c r="AP7292" s="1"/>
      <c r="AQ7292" s="1"/>
    </row>
    <row r="7293" spans="1:43">
      <c r="A7293" s="1" t="s">
        <v>17890</v>
      </c>
      <c r="B7293" s="1" t="s">
        <v>17891</v>
      </c>
      <c r="C7293" s="3">
        <v>12.5424657534247</v>
      </c>
      <c r="D7293" s="4">
        <v>39659</v>
      </c>
      <c r="E7293" s="3">
        <v>9.1909781323</v>
      </c>
      <c r="F7293" s="5" t="s">
        <v>2270</v>
      </c>
      <c r="G7293" s="5">
        <v>1143</v>
      </c>
      <c r="H7293" s="5" t="s">
        <v>93</v>
      </c>
      <c r="I7293" s="3">
        <v>-1.59744408945687</v>
      </c>
      <c r="J7293" s="3">
        <v>96.45</v>
      </c>
      <c r="K7293" s="3">
        <v>-0.484652665589662</v>
      </c>
      <c r="L7293" s="3">
        <v>97.3736372646184</v>
      </c>
      <c r="M7293" s="3">
        <v>-4.93827160493827</v>
      </c>
      <c r="N7293" s="3">
        <v>97.4051896207585</v>
      </c>
      <c r="O7293" s="3">
        <v>-0.98191626489831</v>
      </c>
      <c r="P7293" s="3">
        <v>96.830985915493</v>
      </c>
      <c r="Q7293" s="3">
        <v>2.11680043804939</v>
      </c>
      <c r="R7293" s="3">
        <v>91.2280701754386</v>
      </c>
      <c r="S7293" s="3">
        <v>22.5232562781131</v>
      </c>
      <c r="T7293" s="3">
        <v>72.2604552673372</v>
      </c>
      <c r="U7293" s="3">
        <v>125.273824971377</v>
      </c>
      <c r="V7293" s="3">
        <v>30.8416389811739</v>
      </c>
      <c r="W7293" s="3">
        <v>125.82823143152</v>
      </c>
      <c r="X7293" s="3">
        <v>19.4132334581773</v>
      </c>
      <c r="Y7293" s="3">
        <v>180.992027791204</v>
      </c>
      <c r="Z7293" s="3">
        <v>15.5844155844156</v>
      </c>
      <c r="AA7293" s="3">
        <v>0.0997908370299659</v>
      </c>
      <c r="AB7293" s="3">
        <v>0.256930244038336</v>
      </c>
      <c r="AC7293" s="3">
        <v>-24.7093023255814</v>
      </c>
      <c r="AD7293" s="3">
        <v>1.25995962369384</v>
      </c>
      <c r="AE7293" s="5">
        <v>4</v>
      </c>
      <c r="AF7293" s="3">
        <v>2.30568184514956</v>
      </c>
      <c r="AG7293" s="3">
        <v>32.7161589871672</v>
      </c>
      <c r="AH7293" s="3">
        <v>55.4077689194397</v>
      </c>
      <c r="AI7293" s="3">
        <v>29.0485945662253</v>
      </c>
      <c r="AJ7293" s="3">
        <v>27.66933884515</v>
      </c>
      <c r="AK7293" s="3">
        <v>17.6497914949646</v>
      </c>
      <c r="AL7293" s="3">
        <v>21.3695238804126</v>
      </c>
      <c r="AM7293" s="3"/>
      <c r="AN7293" s="5" t="s">
        <v>46</v>
      </c>
      <c r="AO7293" s="1"/>
      <c r="AP7293" s="1"/>
      <c r="AQ7293" s="1"/>
    </row>
    <row r="7294" spans="1:43">
      <c r="A7294" s="1" t="s">
        <v>17892</v>
      </c>
      <c r="B7294" s="1" t="s">
        <v>17893</v>
      </c>
      <c r="C7294" s="3">
        <v>11.8520547945205</v>
      </c>
      <c r="D7294" s="4">
        <v>39911</v>
      </c>
      <c r="E7294" s="3">
        <v>6.1592574623</v>
      </c>
      <c r="F7294" s="5" t="s">
        <v>1063</v>
      </c>
      <c r="G7294" s="5">
        <v>8</v>
      </c>
      <c r="H7294" s="5" t="s">
        <v>71</v>
      </c>
      <c r="I7294" s="3">
        <v>-0.780487804878049</v>
      </c>
      <c r="J7294" s="3">
        <v>74.8427672955975</v>
      </c>
      <c r="K7294" s="3">
        <v>0</v>
      </c>
      <c r="L7294" s="3">
        <v>51.5723270440252</v>
      </c>
      <c r="M7294" s="3">
        <v>-0.973709834469319</v>
      </c>
      <c r="N7294" s="3">
        <v>70.440251572327</v>
      </c>
      <c r="O7294" s="3">
        <v>-0.294117647058835</v>
      </c>
      <c r="P7294" s="3">
        <v>65.8227848101266</v>
      </c>
      <c r="Q7294" s="3">
        <v>0</v>
      </c>
      <c r="R7294" s="3">
        <v>62.8205128205128</v>
      </c>
      <c r="S7294" s="3">
        <v>-0.391772771792354</v>
      </c>
      <c r="T7294" s="3">
        <v>86.5771812080537</v>
      </c>
      <c r="U7294" s="3">
        <v>0.501704271452087</v>
      </c>
      <c r="V7294" s="3">
        <v>97.1223021582734</v>
      </c>
      <c r="W7294" s="3">
        <v>6.53761197078827</v>
      </c>
      <c r="X7294" s="3">
        <v>94.2446043165468</v>
      </c>
      <c r="Y7294" s="3">
        <v>7.73563038252427</v>
      </c>
      <c r="Z7294" s="3">
        <v>88.0952380952381</v>
      </c>
      <c r="AA7294" s="3">
        <v>-0.132606925762897</v>
      </c>
      <c r="AB7294" s="3">
        <v>0.0598949444554747</v>
      </c>
      <c r="AC7294" s="3">
        <v>-2.6086956521739</v>
      </c>
      <c r="AD7294" s="3">
        <v>0.816284252825342</v>
      </c>
      <c r="AE7294" s="5">
        <v>3</v>
      </c>
      <c r="AF7294" s="3">
        <v>0.17807021827034</v>
      </c>
      <c r="AG7294" s="3">
        <v>0.389144520554052</v>
      </c>
      <c r="AH7294" s="3">
        <v>0.381017033260145</v>
      </c>
      <c r="AI7294" s="3">
        <v>2.2617422001072</v>
      </c>
      <c r="AJ7294" s="3">
        <v>1.68598515596547</v>
      </c>
      <c r="AK7294" s="3">
        <v>2.30426798267067</v>
      </c>
      <c r="AL7294" s="3">
        <v>4.86202527006347</v>
      </c>
      <c r="AM7294" s="3"/>
      <c r="AN7294" s="5" t="s">
        <v>46</v>
      </c>
      <c r="AO7294" s="1"/>
      <c r="AP7294" s="1"/>
      <c r="AQ7294" s="1"/>
    </row>
    <row r="7295" spans="1:43">
      <c r="A7295" s="1" t="s">
        <v>17894</v>
      </c>
      <c r="B7295" s="1" t="s">
        <v>17895</v>
      </c>
      <c r="C7295" s="3">
        <v>11.2027397260274</v>
      </c>
      <c r="D7295" s="4">
        <v>40148</v>
      </c>
      <c r="E7295" s="3">
        <v>1.1967399909</v>
      </c>
      <c r="F7295" s="5" t="s">
        <v>17896</v>
      </c>
      <c r="G7295" s="5">
        <v>657</v>
      </c>
      <c r="H7295" s="5" t="s">
        <v>55</v>
      </c>
      <c r="I7295" s="3">
        <v>0.142450142450143</v>
      </c>
      <c r="J7295" s="3">
        <v>94.4343617664852</v>
      </c>
      <c r="K7295" s="3">
        <v>0.464451589853516</v>
      </c>
      <c r="L7295" s="3">
        <v>84.6892655367232</v>
      </c>
      <c r="M7295" s="3">
        <v>-2.56410256410257</v>
      </c>
      <c r="N7295" s="3">
        <v>94.0754039497307</v>
      </c>
      <c r="O7295" s="3">
        <v>15.0102249488753</v>
      </c>
      <c r="P7295" s="3">
        <v>66.6887417218543</v>
      </c>
      <c r="Q7295" s="3">
        <v>22.7411610650371</v>
      </c>
      <c r="R7295" s="3">
        <v>52.2865853658537</v>
      </c>
      <c r="S7295" s="3">
        <v>48</v>
      </c>
      <c r="T7295" s="3">
        <v>77.24609375</v>
      </c>
      <c r="U7295" s="3">
        <v>150.40071237756</v>
      </c>
      <c r="V7295" s="3">
        <v>44.7154471544715</v>
      </c>
      <c r="W7295" s="3">
        <v>144.73455178416</v>
      </c>
      <c r="X7295" s="3">
        <v>25.0417362270451</v>
      </c>
      <c r="Y7295" s="3">
        <v>177.317554240631</v>
      </c>
      <c r="Z7295" s="3">
        <v>32.016632016632</v>
      </c>
      <c r="AA7295" s="3">
        <v>0.166266160574771</v>
      </c>
      <c r="AB7295" s="3">
        <v>0.266328597875461</v>
      </c>
      <c r="AC7295" s="3">
        <v>-24.9534450651769</v>
      </c>
      <c r="AD7295" s="3">
        <v>1.39010834213486</v>
      </c>
      <c r="AE7295" s="5">
        <v>3</v>
      </c>
      <c r="AF7295" s="3">
        <v>2.63687946212144</v>
      </c>
      <c r="AG7295" s="3">
        <v>52.810788957851</v>
      </c>
      <c r="AH7295" s="3">
        <v>61.3256581634298</v>
      </c>
      <c r="AI7295" s="3">
        <v>31.4920030327704</v>
      </c>
      <c r="AJ7295" s="3">
        <v>24.9398693732975</v>
      </c>
      <c r="AK7295" s="3">
        <v>21.0908832863147</v>
      </c>
      <c r="AL7295" s="3">
        <v>21.4360192502805</v>
      </c>
      <c r="AM7295" s="3"/>
      <c r="AN7295" s="5" t="s">
        <v>46</v>
      </c>
      <c r="AO7295" s="1"/>
      <c r="AP7295" s="1"/>
      <c r="AQ7295" s="1"/>
    </row>
    <row r="7296" spans="1:43">
      <c r="A7296" s="1" t="s">
        <v>17897</v>
      </c>
      <c r="B7296" s="1" t="s">
        <v>17898</v>
      </c>
      <c r="C7296" s="3">
        <v>10.5479452054795</v>
      </c>
      <c r="D7296" s="4">
        <v>40387</v>
      </c>
      <c r="E7296" s="3">
        <v>3.7214648809</v>
      </c>
      <c r="F7296" s="5" t="s">
        <v>13007</v>
      </c>
      <c r="G7296" s="5">
        <v>633</v>
      </c>
      <c r="H7296" s="5" t="s">
        <v>55</v>
      </c>
      <c r="I7296" s="3">
        <v>17.5393651676573</v>
      </c>
      <c r="J7296" s="3">
        <v>7.62250453720508</v>
      </c>
      <c r="K7296" s="3">
        <v>5.57661072008662</v>
      </c>
      <c r="L7296" s="3">
        <v>3.1638418079096</v>
      </c>
      <c r="M7296" s="3">
        <v>10.0328596753109</v>
      </c>
      <c r="N7296" s="3">
        <v>12.0287253141831</v>
      </c>
      <c r="O7296" s="3">
        <v>29.0585164356487</v>
      </c>
      <c r="P7296" s="3">
        <v>10.8609271523179</v>
      </c>
      <c r="Q7296" s="3">
        <v>45.4973563194294</v>
      </c>
      <c r="R7296" s="3">
        <v>6.17378048780488</v>
      </c>
      <c r="S7296" s="3">
        <v>109.702653460143</v>
      </c>
      <c r="T7296" s="3">
        <v>5.859375</v>
      </c>
      <c r="U7296" s="3">
        <v>221.997576518435</v>
      </c>
      <c r="V7296" s="3">
        <v>9.34959349593496</v>
      </c>
      <c r="W7296" s="3">
        <v>156.526012208503</v>
      </c>
      <c r="X7296" s="3">
        <v>18.3639398998331</v>
      </c>
      <c r="Y7296" s="3">
        <v>150.624679294449</v>
      </c>
      <c r="Z7296" s="3">
        <v>45.7380457380457</v>
      </c>
      <c r="AA7296" s="3">
        <v>0.431254642938148</v>
      </c>
      <c r="AB7296" s="3">
        <v>0.291595646913909</v>
      </c>
      <c r="AC7296" s="3">
        <v>-38.0558428128232</v>
      </c>
      <c r="AD7296" s="3">
        <v>0.967350990598277</v>
      </c>
      <c r="AE7296" s="5">
        <v>7</v>
      </c>
      <c r="AF7296" s="3">
        <v>2.42627795653188</v>
      </c>
      <c r="AG7296" s="3">
        <v>93.2358434915647</v>
      </c>
      <c r="AH7296" s="3">
        <v>79.0912080594505</v>
      </c>
      <c r="AI7296" s="3">
        <v>31.0923523771487</v>
      </c>
      <c r="AJ7296" s="3">
        <v>23.0054065090558</v>
      </c>
      <c r="AK7296" s="3">
        <v>17.1639368198686</v>
      </c>
      <c r="AL7296" s="3">
        <v>20.2913070889585</v>
      </c>
      <c r="AM7296" s="3"/>
      <c r="AN7296" s="5" t="s">
        <v>46</v>
      </c>
      <c r="AO7296" s="1"/>
      <c r="AP7296" s="1"/>
      <c r="AQ7296" s="1"/>
    </row>
    <row r="7297" spans="1:43">
      <c r="A7297" s="1" t="s">
        <v>17899</v>
      </c>
      <c r="B7297" s="1" t="s">
        <v>17900</v>
      </c>
      <c r="C7297" s="3">
        <v>9.67123287671233</v>
      </c>
      <c r="D7297" s="4">
        <v>40707</v>
      </c>
      <c r="E7297" s="3">
        <v>1.2459915412</v>
      </c>
      <c r="F7297" s="5" t="s">
        <v>17896</v>
      </c>
      <c r="G7297" s="5">
        <v>2189</v>
      </c>
      <c r="H7297" s="5" t="s">
        <v>55</v>
      </c>
      <c r="I7297" s="3">
        <v>3.25342465753426</v>
      </c>
      <c r="J7297" s="3">
        <v>85.2994555353902</v>
      </c>
      <c r="K7297" s="3">
        <v>0.458142440649736</v>
      </c>
      <c r="L7297" s="3">
        <v>84.8022598870056</v>
      </c>
      <c r="M7297" s="3">
        <v>-1.02585145670906</v>
      </c>
      <c r="N7297" s="3">
        <v>90.8438061041293</v>
      </c>
      <c r="O7297" s="3">
        <v>18.1194906953967</v>
      </c>
      <c r="P7297" s="3">
        <v>54.3046357615894</v>
      </c>
      <c r="Q7297" s="3">
        <v>28.2978723404255</v>
      </c>
      <c r="R7297" s="3">
        <v>36.5091463414634</v>
      </c>
      <c r="S7297" s="3">
        <v>60.692871419054</v>
      </c>
      <c r="T7297" s="3">
        <v>58.0078125</v>
      </c>
      <c r="U7297" s="3">
        <v>160.756756756757</v>
      </c>
      <c r="V7297" s="3">
        <v>36.7208672086721</v>
      </c>
      <c r="W7297" s="3">
        <v>101.672240802676</v>
      </c>
      <c r="X7297" s="3">
        <v>54.9248747913189</v>
      </c>
      <c r="Y7297" s="3">
        <v>111.346918382353</v>
      </c>
      <c r="Z7297" s="3">
        <v>66.943866943867</v>
      </c>
      <c r="AA7297" s="3">
        <v>0.196731981049141</v>
      </c>
      <c r="AB7297" s="3">
        <v>0.194419868904403</v>
      </c>
      <c r="AC7297" s="3">
        <v>-34.2185128983308</v>
      </c>
      <c r="AD7297" s="3">
        <v>0.768251720211058</v>
      </c>
      <c r="AE7297" s="5">
        <v>8</v>
      </c>
      <c r="AF7297" s="3">
        <v>2.12080258633111</v>
      </c>
      <c r="AG7297" s="3">
        <v>68.5951868282853</v>
      </c>
      <c r="AH7297" s="3">
        <v>63.9477890328641</v>
      </c>
      <c r="AI7297" s="3">
        <v>25.8129176564758</v>
      </c>
      <c r="AJ7297" s="3">
        <v>17.1430084016075</v>
      </c>
      <c r="AK7297" s="3">
        <v>20.3132493436611</v>
      </c>
      <c r="AL7297" s="3">
        <v>24.0458713785359</v>
      </c>
      <c r="AM7297" s="3"/>
      <c r="AN7297" s="5" t="s">
        <v>46</v>
      </c>
      <c r="AO7297" s="1"/>
      <c r="AP7297" s="1"/>
      <c r="AQ7297" s="1"/>
    </row>
    <row r="7298" spans="1:43">
      <c r="A7298" s="1" t="s">
        <v>17901</v>
      </c>
      <c r="B7298" s="1" t="s">
        <v>17902</v>
      </c>
      <c r="C7298" s="3">
        <v>8.44109589041096</v>
      </c>
      <c r="D7298" s="4">
        <v>41156</v>
      </c>
      <c r="E7298" s="3">
        <v>0.3904960767</v>
      </c>
      <c r="F7298" s="5" t="s">
        <v>17896</v>
      </c>
      <c r="G7298" s="5">
        <v>1071</v>
      </c>
      <c r="H7298" s="5" t="s">
        <v>55</v>
      </c>
      <c r="I7298" s="3">
        <v>13.3745835316516</v>
      </c>
      <c r="J7298" s="3">
        <v>28.1306715063521</v>
      </c>
      <c r="K7298" s="3">
        <v>3.74564459930314</v>
      </c>
      <c r="L7298" s="3">
        <v>25.5932203389831</v>
      </c>
      <c r="M7298" s="3">
        <v>7.39404869251578</v>
      </c>
      <c r="N7298" s="3">
        <v>29.9222022740874</v>
      </c>
      <c r="O7298" s="3">
        <v>22.0286885245902</v>
      </c>
      <c r="P7298" s="3">
        <v>34.5695364238411</v>
      </c>
      <c r="Q7298" s="3">
        <v>21.8414322250639</v>
      </c>
      <c r="R7298" s="3">
        <v>54.8780487804878</v>
      </c>
      <c r="S7298" s="3">
        <v>75.6637168141593</v>
      </c>
      <c r="T7298" s="3">
        <v>34.375</v>
      </c>
      <c r="U7298" s="3">
        <v>148.902821316614</v>
      </c>
      <c r="V7298" s="3">
        <v>45.7994579945799</v>
      </c>
      <c r="W7298" s="3">
        <v>83.6545875096376</v>
      </c>
      <c r="X7298" s="3">
        <v>69.1151919866444</v>
      </c>
      <c r="Y7298" s="3">
        <v>91.4790996784566</v>
      </c>
      <c r="Z7298" s="3">
        <v>77.962577962578</v>
      </c>
      <c r="AA7298" s="3">
        <v>0.327194350101588</v>
      </c>
      <c r="AB7298" s="3">
        <v>0.189981230943659</v>
      </c>
      <c r="AC7298" s="3">
        <v>-36.0972122944961</v>
      </c>
      <c r="AD7298" s="3">
        <v>0.621005168748863</v>
      </c>
      <c r="AE7298" s="5">
        <v>5</v>
      </c>
      <c r="AF7298" s="3">
        <v>1.62903609236485</v>
      </c>
      <c r="AG7298" s="3">
        <v>72.4184492877437</v>
      </c>
      <c r="AH7298" s="3">
        <v>60.3179646751014</v>
      </c>
      <c r="AI7298" s="3">
        <v>23.0577272859751</v>
      </c>
      <c r="AJ7298" s="3">
        <v>17.9654798082549</v>
      </c>
      <c r="AK7298" s="3">
        <v>16.5325564604421</v>
      </c>
      <c r="AL7298" s="3">
        <v>19.5491106086401</v>
      </c>
      <c r="AM7298" s="3"/>
      <c r="AN7298" s="5" t="s">
        <v>46</v>
      </c>
      <c r="AO7298" s="1"/>
      <c r="AP7298" s="1"/>
      <c r="AQ7298" s="1"/>
    </row>
    <row r="7299" spans="1:43">
      <c r="A7299" s="1" t="s">
        <v>17903</v>
      </c>
      <c r="B7299" s="1" t="s">
        <v>17904</v>
      </c>
      <c r="C7299" s="3">
        <v>7.75068493150685</v>
      </c>
      <c r="D7299" s="4">
        <v>41408</v>
      </c>
      <c r="E7299" s="3">
        <v>3.513291498</v>
      </c>
      <c r="F7299" s="5" t="s">
        <v>1063</v>
      </c>
      <c r="G7299" s="5">
        <v>8</v>
      </c>
      <c r="H7299" s="5" t="s">
        <v>45</v>
      </c>
      <c r="I7299" s="3">
        <v>0.81154192966639</v>
      </c>
      <c r="J7299" s="3">
        <v>54.9363057324841</v>
      </c>
      <c r="K7299" s="3">
        <v>0</v>
      </c>
      <c r="L7299" s="3">
        <v>81.3664596273292</v>
      </c>
      <c r="M7299" s="3">
        <v>-0.798580301685869</v>
      </c>
      <c r="N7299" s="3">
        <v>74.1269841269841</v>
      </c>
      <c r="O7299" s="3">
        <v>2.05390537078201</v>
      </c>
      <c r="P7299" s="3">
        <v>49.0066225165563</v>
      </c>
      <c r="Q7299" s="3">
        <v>2.9467654352683</v>
      </c>
      <c r="R7299" s="3">
        <v>45.8904109589041</v>
      </c>
      <c r="S7299" s="3">
        <v>7.16850216965143</v>
      </c>
      <c r="T7299" s="3">
        <v>56.6854990583804</v>
      </c>
      <c r="U7299" s="3">
        <v>20.3696019202038</v>
      </c>
      <c r="V7299" s="3">
        <v>39.7027600849257</v>
      </c>
      <c r="W7299" s="3">
        <v>22.6603728910035</v>
      </c>
      <c r="X7299" s="3">
        <v>44.5497630331754</v>
      </c>
      <c r="Y7299" s="3">
        <v>24.4911247251976</v>
      </c>
      <c r="Z7299" s="3">
        <v>55.2742616033755</v>
      </c>
      <c r="AA7299" s="3">
        <v>0.115492345988443</v>
      </c>
      <c r="AB7299" s="3">
        <v>0.134168386620758</v>
      </c>
      <c r="AC7299" s="3">
        <v>-12.1611154144074</v>
      </c>
      <c r="AD7299" s="3">
        <v>0.578247490382029</v>
      </c>
      <c r="AE7299" s="5">
        <v>3</v>
      </c>
      <c r="AF7299" s="3">
        <v>0.52883159521733</v>
      </c>
      <c r="AG7299" s="3">
        <v>5.78192333325049</v>
      </c>
      <c r="AH7299" s="3">
        <v>11.2063599644021</v>
      </c>
      <c r="AI7299" s="3">
        <v>6.71042448216479</v>
      </c>
      <c r="AJ7299" s="3">
        <v>5.22231345840127</v>
      </c>
      <c r="AK7299" s="3">
        <v>3.58197849263595</v>
      </c>
      <c r="AL7299" s="3"/>
      <c r="AM7299" s="3"/>
      <c r="AN7299" s="5" t="s">
        <v>46</v>
      </c>
      <c r="AO7299" s="1"/>
      <c r="AP7299" s="1"/>
      <c r="AQ7299" s="1"/>
    </row>
    <row r="7300" spans="1:43">
      <c r="A7300" s="1" t="s">
        <v>17905</v>
      </c>
      <c r="B7300" s="1" t="s">
        <v>17906</v>
      </c>
      <c r="C7300" s="3">
        <v>13.5013698630137</v>
      </c>
      <c r="D7300" s="4">
        <v>39309</v>
      </c>
      <c r="E7300" s="3">
        <v>0.898200091</v>
      </c>
      <c r="F7300" s="5" t="s">
        <v>17907</v>
      </c>
      <c r="G7300" s="5">
        <v>1945</v>
      </c>
      <c r="H7300" s="5" t="s">
        <v>55</v>
      </c>
      <c r="I7300" s="3">
        <v>6.97121732241882</v>
      </c>
      <c r="J7300" s="3">
        <v>71.1433756805808</v>
      </c>
      <c r="K7300" s="3">
        <v>3.51347898300755</v>
      </c>
      <c r="L7300" s="3">
        <v>29.6610169491525</v>
      </c>
      <c r="M7300" s="3">
        <v>3.11823851342753</v>
      </c>
      <c r="N7300" s="3">
        <v>68.5218432076601</v>
      </c>
      <c r="O7300" s="3">
        <v>12.5825053845619</v>
      </c>
      <c r="P7300" s="3">
        <v>74.8344370860927</v>
      </c>
      <c r="Q7300" s="3">
        <v>22.7296826478831</v>
      </c>
      <c r="R7300" s="3">
        <v>52.4390243902439</v>
      </c>
      <c r="S7300" s="3">
        <v>45.991210163779</v>
      </c>
      <c r="T7300" s="3">
        <v>79.296875</v>
      </c>
      <c r="U7300" s="3">
        <v>61.2607346857504</v>
      </c>
      <c r="V7300" s="3">
        <v>93.2249322493225</v>
      </c>
      <c r="W7300" s="3">
        <v>45.8140363650366</v>
      </c>
      <c r="X7300" s="3">
        <v>91.9866444073456</v>
      </c>
      <c r="Y7300" s="3">
        <v>63.5499001951446</v>
      </c>
      <c r="Z7300" s="3">
        <v>88.1496881496882</v>
      </c>
      <c r="AA7300" s="3">
        <v>0.352548237535571</v>
      </c>
      <c r="AB7300" s="3">
        <v>0.193924451010394</v>
      </c>
      <c r="AC7300" s="3">
        <v>-18.2495188687139</v>
      </c>
      <c r="AD7300" s="3">
        <v>0.732651905842491</v>
      </c>
      <c r="AE7300" s="5">
        <v>6</v>
      </c>
      <c r="AF7300" s="3">
        <v>0.940488938711776</v>
      </c>
      <c r="AG7300" s="3">
        <v>35.8241122286852</v>
      </c>
      <c r="AH7300" s="3">
        <v>29.0282025578232</v>
      </c>
      <c r="AI7300" s="3">
        <v>12.8423949005942</v>
      </c>
      <c r="AJ7300" s="3">
        <v>14.1746716142674</v>
      </c>
      <c r="AK7300" s="3">
        <v>8.85946320264033</v>
      </c>
      <c r="AL7300" s="3">
        <v>11.2893262962409</v>
      </c>
      <c r="AM7300" s="3"/>
      <c r="AN7300" s="5" t="s">
        <v>46</v>
      </c>
      <c r="AO7300" s="1"/>
      <c r="AP7300" s="1"/>
      <c r="AQ7300" s="1"/>
    </row>
    <row r="7301" spans="1:43">
      <c r="A7301" s="1" t="s">
        <v>17908</v>
      </c>
      <c r="B7301" s="1" t="s">
        <v>17909</v>
      </c>
      <c r="C7301" s="3">
        <v>12.4465753424658</v>
      </c>
      <c r="D7301" s="4">
        <v>39694</v>
      </c>
      <c r="E7301" s="3">
        <v>0.9573332388</v>
      </c>
      <c r="F7301" s="5" t="s">
        <v>17910</v>
      </c>
      <c r="G7301" s="5">
        <v>1053</v>
      </c>
      <c r="H7301" s="5" t="s">
        <v>93</v>
      </c>
      <c r="I7301" s="3">
        <v>6.64259927797835</v>
      </c>
      <c r="J7301" s="3">
        <v>45.15</v>
      </c>
      <c r="K7301" s="3">
        <v>2.42718446601942</v>
      </c>
      <c r="L7301" s="3">
        <v>36.9177403369673</v>
      </c>
      <c r="M7301" s="3">
        <v>2.49826509368494</v>
      </c>
      <c r="N7301" s="3">
        <v>48.0538922155689</v>
      </c>
      <c r="O7301" s="3">
        <v>10.5538922155689</v>
      </c>
      <c r="P7301" s="3">
        <v>48.8430583501006</v>
      </c>
      <c r="Q7301" s="3">
        <v>13.0068859984698</v>
      </c>
      <c r="R7301" s="3">
        <v>50.7223942208462</v>
      </c>
      <c r="S7301" s="3">
        <v>29.7103002598844</v>
      </c>
      <c r="T7301" s="3">
        <v>63.1021704605611</v>
      </c>
      <c r="U7301" s="3">
        <v>93.6703353943066</v>
      </c>
      <c r="V7301" s="3">
        <v>43.4108527131783</v>
      </c>
      <c r="W7301" s="3">
        <v>51.1804674919318</v>
      </c>
      <c r="X7301" s="3">
        <v>58.6142322097378</v>
      </c>
      <c r="Y7301" s="3">
        <v>46.5861892775521</v>
      </c>
      <c r="Z7301" s="3">
        <v>77.7922077922078</v>
      </c>
      <c r="AA7301" s="3">
        <v>0.113713790071907</v>
      </c>
      <c r="AB7301" s="3">
        <v>0.128316907218395</v>
      </c>
      <c r="AC7301" s="3">
        <v>-29.2263610315186</v>
      </c>
      <c r="AD7301" s="3">
        <v>0.504411230033192</v>
      </c>
      <c r="AE7301" s="5">
        <v>5</v>
      </c>
      <c r="AF7301" s="3">
        <v>1.20817792463815</v>
      </c>
      <c r="AG7301" s="3">
        <v>30.9674248305081</v>
      </c>
      <c r="AH7301" s="3">
        <v>40.9951578961397</v>
      </c>
      <c r="AI7301" s="3">
        <v>13.9216045670158</v>
      </c>
      <c r="AJ7301" s="3">
        <v>13.9846315548034</v>
      </c>
      <c r="AK7301" s="3">
        <v>8.14449186767479</v>
      </c>
      <c r="AL7301" s="3">
        <v>10.6410999536846</v>
      </c>
      <c r="AM7301" s="3"/>
      <c r="AN7301" s="5" t="s">
        <v>46</v>
      </c>
      <c r="AO7301" s="1"/>
      <c r="AP7301" s="1"/>
      <c r="AQ7301" s="1"/>
    </row>
    <row r="7302" spans="1:43">
      <c r="A7302" s="1" t="s">
        <v>17911</v>
      </c>
      <c r="B7302" s="1" t="s">
        <v>17912</v>
      </c>
      <c r="C7302" s="3">
        <v>11.8958904109589</v>
      </c>
      <c r="D7302" s="4">
        <v>39895</v>
      </c>
      <c r="E7302" s="3">
        <v>32.810386476</v>
      </c>
      <c r="F7302" s="5" t="s">
        <v>7685</v>
      </c>
      <c r="G7302" s="5">
        <v>1112</v>
      </c>
      <c r="H7302" s="5" t="s">
        <v>45</v>
      </c>
      <c r="I7302" s="3">
        <v>1.12554112554111</v>
      </c>
      <c r="J7302" s="3">
        <v>47.9299363057325</v>
      </c>
      <c r="K7302" s="3">
        <v>0.516351118760759</v>
      </c>
      <c r="L7302" s="3">
        <v>45.4968944099379</v>
      </c>
      <c r="M7302" s="3">
        <v>-0.0855431993156645</v>
      </c>
      <c r="N7302" s="3">
        <v>51.4285714285714</v>
      </c>
      <c r="O7302" s="3">
        <v>1.56521739130435</v>
      </c>
      <c r="P7302" s="3">
        <v>55.2980132450331</v>
      </c>
      <c r="Q7302" s="3">
        <v>1.74216027874564</v>
      </c>
      <c r="R7302" s="3">
        <v>58.5616438356164</v>
      </c>
      <c r="S7302" s="3">
        <v>5.22522522522521</v>
      </c>
      <c r="T7302" s="3">
        <v>70.0564971751412</v>
      </c>
      <c r="U7302" s="3">
        <v>13.2880698351115</v>
      </c>
      <c r="V7302" s="3">
        <v>70.276008492569</v>
      </c>
      <c r="W7302" s="3">
        <v>15.6584360655565</v>
      </c>
      <c r="X7302" s="3">
        <v>71.563981042654</v>
      </c>
      <c r="Y7302" s="3">
        <v>22.3077074171512</v>
      </c>
      <c r="Z7302" s="3">
        <v>61.1814345991561</v>
      </c>
      <c r="AA7302" s="3">
        <v>0.0738348315487393</v>
      </c>
      <c r="AB7302" s="3">
        <v>0.131557302673867</v>
      </c>
      <c r="AC7302" s="3">
        <v>-5.36796536796538</v>
      </c>
      <c r="AD7302" s="3">
        <v>0.923859941436033</v>
      </c>
      <c r="AE7302" s="5">
        <v>4</v>
      </c>
      <c r="AF7302" s="3">
        <v>0.348645582967073</v>
      </c>
      <c r="AG7302" s="3">
        <v>4.80026147260337</v>
      </c>
      <c r="AH7302" s="3">
        <v>6.92900404855532</v>
      </c>
      <c r="AI7302" s="3">
        <v>4.40824910712647</v>
      </c>
      <c r="AJ7302" s="3">
        <v>4.70090750052699</v>
      </c>
      <c r="AK7302" s="3">
        <v>4.8967765649925</v>
      </c>
      <c r="AL7302" s="3">
        <v>5.98466528756327</v>
      </c>
      <c r="AM7302" s="3"/>
      <c r="AN7302" s="5" t="s">
        <v>46</v>
      </c>
      <c r="AO7302" s="1"/>
      <c r="AP7302" s="1"/>
      <c r="AQ7302" s="1"/>
    </row>
    <row r="7303" spans="1:43">
      <c r="A7303" s="1" t="s">
        <v>17913</v>
      </c>
      <c r="B7303" s="1" t="s">
        <v>17914</v>
      </c>
      <c r="C7303" s="3">
        <v>11.4246575342466</v>
      </c>
      <c r="D7303" s="4">
        <v>40067</v>
      </c>
      <c r="E7303" s="3">
        <v>0.3729808813</v>
      </c>
      <c r="F7303" s="5" t="s">
        <v>17910</v>
      </c>
      <c r="G7303" s="5">
        <v>1053</v>
      </c>
      <c r="H7303" s="5" t="s">
        <v>55</v>
      </c>
      <c r="I7303" s="3">
        <v>6.2062062062062</v>
      </c>
      <c r="J7303" s="3">
        <v>74.4706594071385</v>
      </c>
      <c r="K7303" s="3">
        <v>2.71055179090029</v>
      </c>
      <c r="L7303" s="3">
        <v>46.9491525423729</v>
      </c>
      <c r="M7303" s="3">
        <v>2.51207729468599</v>
      </c>
      <c r="N7303" s="3">
        <v>72.591262716936</v>
      </c>
      <c r="O7303" s="3">
        <v>11.5667718191377</v>
      </c>
      <c r="P7303" s="3">
        <v>77.2847682119205</v>
      </c>
      <c r="Q7303" s="3">
        <v>14.4552319309601</v>
      </c>
      <c r="R7303" s="3">
        <v>75.609756097561</v>
      </c>
      <c r="S7303" s="3">
        <v>38.8743455497382</v>
      </c>
      <c r="T7303" s="3">
        <v>86.23046875</v>
      </c>
      <c r="U7303" s="3">
        <v>93.9670932358318</v>
      </c>
      <c r="V7303" s="3">
        <v>78.9972899728997</v>
      </c>
      <c r="W7303" s="3">
        <v>66.3009404388715</v>
      </c>
      <c r="X7303" s="3">
        <v>81.135225375626</v>
      </c>
      <c r="Y7303" s="3">
        <v>8.48670756646216</v>
      </c>
      <c r="Z7303" s="3">
        <v>98.960498960499</v>
      </c>
      <c r="AA7303" s="3">
        <v>0.136388167398203</v>
      </c>
      <c r="AB7303" s="3">
        <v>0.154678369578883</v>
      </c>
      <c r="AC7303" s="3">
        <v>-29.0322580645161</v>
      </c>
      <c r="AD7303" s="3">
        <v>0.635145485446015</v>
      </c>
      <c r="AE7303" s="5">
        <v>5</v>
      </c>
      <c r="AF7303" s="3">
        <v>1.39137927392555</v>
      </c>
      <c r="AG7303" s="3">
        <v>35.0218249139707</v>
      </c>
      <c r="AH7303" s="3">
        <v>41.105350659774</v>
      </c>
      <c r="AI7303" s="3">
        <v>14.8094521792848</v>
      </c>
      <c r="AJ7303" s="3">
        <v>3.58983113946827</v>
      </c>
      <c r="AK7303" s="3">
        <v>2.74123953233054</v>
      </c>
      <c r="AL7303" s="3">
        <v>6.81357418316944</v>
      </c>
      <c r="AM7303" s="3"/>
      <c r="AN7303" s="5" t="s">
        <v>46</v>
      </c>
      <c r="AO7303" s="1"/>
      <c r="AP7303" s="1"/>
      <c r="AQ7303" s="1"/>
    </row>
    <row r="7304" spans="1:43">
      <c r="A7304" s="1" t="s">
        <v>17915</v>
      </c>
      <c r="B7304" s="1" t="s">
        <v>17916</v>
      </c>
      <c r="C7304" s="3">
        <v>10.413698630137</v>
      </c>
      <c r="D7304" s="4">
        <v>40436</v>
      </c>
      <c r="E7304" s="3">
        <v>1.8736720657</v>
      </c>
      <c r="F7304" s="5" t="s">
        <v>17917</v>
      </c>
      <c r="G7304" s="5">
        <v>1945</v>
      </c>
      <c r="H7304" s="5" t="s">
        <v>55</v>
      </c>
      <c r="I7304" s="3">
        <v>11.9628339140534</v>
      </c>
      <c r="J7304" s="3">
        <v>38.475499092559</v>
      </c>
      <c r="K7304" s="3">
        <v>4.61204557786218</v>
      </c>
      <c r="L7304" s="3">
        <v>10.3954802259887</v>
      </c>
      <c r="M7304" s="3">
        <v>7.28992765720646</v>
      </c>
      <c r="N7304" s="3">
        <v>30.81986834231</v>
      </c>
      <c r="O7304" s="3">
        <v>20.4247345409119</v>
      </c>
      <c r="P7304" s="3">
        <v>42.5827814569536</v>
      </c>
      <c r="Q7304" s="3">
        <v>35.966149506347</v>
      </c>
      <c r="R7304" s="3">
        <v>16.6920731707317</v>
      </c>
      <c r="S7304" s="3">
        <v>69.1228070175439</v>
      </c>
      <c r="T7304" s="3">
        <v>43.9453125</v>
      </c>
      <c r="U7304" s="3">
        <v>111.635565312843</v>
      </c>
      <c r="V7304" s="3">
        <v>69.2411924119241</v>
      </c>
      <c r="W7304" s="3">
        <v>73.6936936936937</v>
      </c>
      <c r="X7304" s="3">
        <v>76.126878130217</v>
      </c>
      <c r="Y7304" s="3">
        <v>118.346545866365</v>
      </c>
      <c r="Z7304" s="3">
        <v>61.5384615384615</v>
      </c>
      <c r="AA7304" s="3">
        <v>0.335419099239447</v>
      </c>
      <c r="AB7304" s="3">
        <v>0.182072993496753</v>
      </c>
      <c r="AC7304" s="3">
        <v>-32.6429163214582</v>
      </c>
      <c r="AD7304" s="3">
        <v>0.617781541672052</v>
      </c>
      <c r="AE7304" s="5">
        <v>3</v>
      </c>
      <c r="AF7304" s="3">
        <v>1.40998753285062</v>
      </c>
      <c r="AG7304" s="3">
        <v>53.6741406404471</v>
      </c>
      <c r="AH7304" s="3">
        <v>51.8967642562124</v>
      </c>
      <c r="AI7304" s="3">
        <v>19.7277288724938</v>
      </c>
      <c r="AJ7304" s="3">
        <v>23.4591409258207</v>
      </c>
      <c r="AK7304" s="3">
        <v>12.278100319164</v>
      </c>
      <c r="AL7304" s="3">
        <v>14.231025658069</v>
      </c>
      <c r="AM7304" s="3">
        <v>10</v>
      </c>
      <c r="AN7304" s="5" t="s">
        <v>56</v>
      </c>
      <c r="AO7304" s="1"/>
      <c r="AP7304" s="1"/>
      <c r="AQ7304" s="1"/>
    </row>
    <row r="7305" spans="1:43">
      <c r="A7305" s="1" t="s">
        <v>17918</v>
      </c>
      <c r="B7305" s="1" t="s">
        <v>17919</v>
      </c>
      <c r="C7305" s="3">
        <v>9.4958904109589</v>
      </c>
      <c r="D7305" s="4">
        <v>40771</v>
      </c>
      <c r="E7305" s="3">
        <v>2.0053076444</v>
      </c>
      <c r="F7305" s="5" t="s">
        <v>7685</v>
      </c>
      <c r="G7305" s="5">
        <v>1112</v>
      </c>
      <c r="H7305" s="5" t="s">
        <v>93</v>
      </c>
      <c r="I7305" s="3">
        <v>7.71495877502944</v>
      </c>
      <c r="J7305" s="3">
        <v>40.65</v>
      </c>
      <c r="K7305" s="3">
        <v>1.61111111111111</v>
      </c>
      <c r="L7305" s="3">
        <v>50.792864222002</v>
      </c>
      <c r="M7305" s="3">
        <v>2.81056773468241</v>
      </c>
      <c r="N7305" s="3">
        <v>44.4610778443114</v>
      </c>
      <c r="O7305" s="3">
        <v>16.9437340153453</v>
      </c>
      <c r="P7305" s="3">
        <v>32.5452716297787</v>
      </c>
      <c r="Q7305" s="3">
        <v>24.1683638832315</v>
      </c>
      <c r="R7305" s="3">
        <v>29.0505675954592</v>
      </c>
      <c r="S7305" s="3">
        <v>57.8084555651424</v>
      </c>
      <c r="T7305" s="3">
        <v>34.1450502911593</v>
      </c>
      <c r="U7305" s="3">
        <v>90.1247401247401</v>
      </c>
      <c r="V7305" s="3">
        <v>44.8504983388704</v>
      </c>
      <c r="W7305" s="3">
        <v>70.1395348837209</v>
      </c>
      <c r="X7305" s="3">
        <v>44.7565543071161</v>
      </c>
      <c r="Y7305" s="3">
        <v>72.710103871577</v>
      </c>
      <c r="Z7305" s="3">
        <v>54.5454545454545</v>
      </c>
      <c r="AA7305" s="3">
        <v>0.318852997937078</v>
      </c>
      <c r="AB7305" s="3">
        <v>0.215543267589606</v>
      </c>
      <c r="AC7305" s="3">
        <v>-22.5473321858864</v>
      </c>
      <c r="AD7305" s="3">
        <v>0.85785817958586</v>
      </c>
      <c r="AE7305" s="5">
        <v>3</v>
      </c>
      <c r="AF7305" s="3">
        <v>1.37528179058395</v>
      </c>
      <c r="AG7305" s="3">
        <v>51.5248637843893</v>
      </c>
      <c r="AH7305" s="3">
        <v>38.1528358322547</v>
      </c>
      <c r="AI7305" s="3">
        <v>16.9863857462336</v>
      </c>
      <c r="AJ7305" s="3">
        <v>15.4192561974101</v>
      </c>
      <c r="AK7305" s="3">
        <v>10.5039304366443</v>
      </c>
      <c r="AL7305" s="3">
        <v>8.9977985430626</v>
      </c>
      <c r="AM7305" s="3"/>
      <c r="AN7305" s="5" t="s">
        <v>46</v>
      </c>
      <c r="AO7305" s="1"/>
      <c r="AP7305" s="1"/>
      <c r="AQ7305" s="1"/>
    </row>
    <row r="7306" spans="1:43">
      <c r="A7306" s="1" t="s">
        <v>17920</v>
      </c>
      <c r="B7306" s="1" t="s">
        <v>17921</v>
      </c>
      <c r="C7306" s="3">
        <v>6.07945205479452</v>
      </c>
      <c r="D7306" s="4">
        <v>42018</v>
      </c>
      <c r="E7306" s="3">
        <v>1.7529457423</v>
      </c>
      <c r="F7306" s="5" t="s">
        <v>7632</v>
      </c>
      <c r="G7306" s="5">
        <v>1112</v>
      </c>
      <c r="H7306" s="5" t="s">
        <v>50</v>
      </c>
      <c r="I7306" s="3">
        <v>0.0853970964987107</v>
      </c>
      <c r="J7306" s="3">
        <v>57.2577043322912</v>
      </c>
      <c r="K7306" s="3">
        <v>0.0853970964987107</v>
      </c>
      <c r="L7306" s="3">
        <v>4.73660911907924</v>
      </c>
      <c r="M7306" s="3">
        <v>-0.170357751277682</v>
      </c>
      <c r="N7306" s="3">
        <v>67.8539626001781</v>
      </c>
      <c r="O7306" s="3">
        <v>-0.0852514919011158</v>
      </c>
      <c r="P7306" s="3">
        <v>90.4065783462768</v>
      </c>
      <c r="Q7306" s="3">
        <v>0.342465753424672</v>
      </c>
      <c r="R7306" s="3">
        <v>88.0251086431676</v>
      </c>
      <c r="S7306" s="3">
        <v>2.62697022767076</v>
      </c>
      <c r="T7306" s="3">
        <v>20.3954802259887</v>
      </c>
      <c r="U7306" s="3">
        <v>10.4618284637135</v>
      </c>
      <c r="V7306" s="3">
        <v>4.72136222910217</v>
      </c>
      <c r="W7306" s="3">
        <v>13.4559535333979</v>
      </c>
      <c r="X7306" s="3">
        <v>52.9665587918015</v>
      </c>
      <c r="Y7306" s="3">
        <v>15.6083234323432</v>
      </c>
      <c r="Z7306" s="3">
        <v>73.202614379085</v>
      </c>
      <c r="AA7306" s="3">
        <v>0.0490997201643085</v>
      </c>
      <c r="AB7306" s="3">
        <v>0.136228398877957</v>
      </c>
      <c r="AC7306" s="3">
        <v>-5.70934256055361</v>
      </c>
      <c r="AD7306" s="3">
        <v>0.751390595213171</v>
      </c>
      <c r="AE7306" s="5">
        <v>2</v>
      </c>
      <c r="AF7306" s="3">
        <v>0.350613277323064</v>
      </c>
      <c r="AG7306" s="3">
        <v>2.3008468388382</v>
      </c>
      <c r="AH7306" s="3">
        <v>5.93525344389645</v>
      </c>
      <c r="AI7306" s="3">
        <v>4.46698760037978</v>
      </c>
      <c r="AJ7306" s="3">
        <v>3.74682880359549</v>
      </c>
      <c r="AK7306" s="3"/>
      <c r="AL7306" s="3"/>
      <c r="AM7306" s="3"/>
      <c r="AN7306" s="5" t="s">
        <v>46</v>
      </c>
      <c r="AO7306" s="1"/>
      <c r="AP7306" s="1"/>
      <c r="AQ7306" s="1"/>
    </row>
    <row r="7307" spans="1:43">
      <c r="A7307" s="1" t="s">
        <v>17922</v>
      </c>
      <c r="B7307" s="1" t="s">
        <v>17923</v>
      </c>
      <c r="C7307" s="3">
        <v>6.53424657534247</v>
      </c>
      <c r="D7307" s="4">
        <v>41852</v>
      </c>
      <c r="E7307" s="3">
        <v>108.4113182995</v>
      </c>
      <c r="F7307" s="5" t="s">
        <v>7635</v>
      </c>
      <c r="G7307" s="5">
        <v>1112</v>
      </c>
      <c r="H7307" s="5" t="s">
        <v>64</v>
      </c>
      <c r="I7307" s="3">
        <v>0.255379354069007</v>
      </c>
      <c r="J7307" s="3">
        <v>67.4927113702624</v>
      </c>
      <c r="K7307" s="3">
        <v>0.0380314350024994</v>
      </c>
      <c r="L7307" s="3">
        <v>72.1574344023324</v>
      </c>
      <c r="M7307" s="3">
        <v>0.192592098132322</v>
      </c>
      <c r="N7307" s="3">
        <v>64.1399416909621</v>
      </c>
      <c r="O7307" s="3">
        <v>0.586309582678365</v>
      </c>
      <c r="P7307" s="3">
        <v>68.1286549707602</v>
      </c>
      <c r="Q7307" s="3">
        <v>1.03025119591913</v>
      </c>
      <c r="R7307" s="3">
        <v>82.6923076923077</v>
      </c>
      <c r="S7307" s="3">
        <v>1.98388311804883</v>
      </c>
      <c r="T7307" s="3">
        <v>64.167916041979</v>
      </c>
      <c r="U7307" s="3">
        <v>4.60548182788077</v>
      </c>
      <c r="V7307" s="3">
        <v>52.4691358024691</v>
      </c>
      <c r="W7307" s="3">
        <v>8.35836366229831</v>
      </c>
      <c r="X7307" s="3">
        <v>46.141975308642</v>
      </c>
      <c r="Y7307" s="3">
        <v>15.9219121111311</v>
      </c>
      <c r="Z7307" s="3">
        <v>35.3383458646617</v>
      </c>
      <c r="AA7307" s="3">
        <v>0.0061430262858253</v>
      </c>
      <c r="AB7307" s="3">
        <v>2.73630536079915</v>
      </c>
      <c r="AC7307" s="3">
        <v>0</v>
      </c>
      <c r="AD7307" s="3"/>
      <c r="AE7307" s="5"/>
      <c r="AF7307" s="3">
        <v>0.221777939922928</v>
      </c>
      <c r="AG7307" s="3">
        <v>1.52857120285912</v>
      </c>
      <c r="AH7307" s="3">
        <v>1.71590897300185</v>
      </c>
      <c r="AI7307" s="3">
        <v>2.05618823835529</v>
      </c>
      <c r="AJ7307" s="3">
        <v>2.25203317902405</v>
      </c>
      <c r="AK7307" s="3">
        <v>2.42605742540423</v>
      </c>
      <c r="AL7307" s="3"/>
      <c r="AM7307" s="3">
        <v>10</v>
      </c>
      <c r="AN7307" s="5" t="s">
        <v>206</v>
      </c>
      <c r="AO7307" s="1"/>
      <c r="AP7307" s="1"/>
      <c r="AQ7307" s="1"/>
    </row>
    <row r="7308" spans="1:43">
      <c r="A7308" s="1" t="s">
        <v>17924</v>
      </c>
      <c r="B7308" s="1" t="s">
        <v>17925</v>
      </c>
      <c r="C7308" s="3">
        <v>13.7534246575342</v>
      </c>
      <c r="D7308" s="4">
        <v>39217</v>
      </c>
      <c r="E7308" s="3">
        <v>15.0548877223</v>
      </c>
      <c r="F7308" s="5" t="s">
        <v>1955</v>
      </c>
      <c r="G7308" s="5">
        <v>22</v>
      </c>
      <c r="H7308" s="5" t="s">
        <v>55</v>
      </c>
      <c r="I7308" s="3">
        <v>-0.514705882352923</v>
      </c>
      <c r="J7308" s="3">
        <v>95.7047791893527</v>
      </c>
      <c r="K7308" s="3">
        <v>0.830405621207279</v>
      </c>
      <c r="L7308" s="3">
        <v>80.1694915254237</v>
      </c>
      <c r="M7308" s="3">
        <v>-2.70186973494967</v>
      </c>
      <c r="N7308" s="3">
        <v>94.4344703770197</v>
      </c>
      <c r="O7308" s="3">
        <v>2.14624676445211</v>
      </c>
      <c r="P7308" s="3">
        <v>94.5695364238411</v>
      </c>
      <c r="Q7308" s="3">
        <v>-2.63184949110723</v>
      </c>
      <c r="R7308" s="3">
        <v>96.5701219512195</v>
      </c>
      <c r="S7308" s="3">
        <v>11.9618100860876</v>
      </c>
      <c r="T7308" s="3">
        <v>98.6328125</v>
      </c>
      <c r="U7308" s="3">
        <v>47.8724732476853</v>
      </c>
      <c r="V7308" s="3">
        <v>96.7479674796748</v>
      </c>
      <c r="W7308" s="3">
        <v>20.2026893066476</v>
      </c>
      <c r="X7308" s="3">
        <v>97.6627712854758</v>
      </c>
      <c r="Y7308" s="3">
        <v>19.004213453147</v>
      </c>
      <c r="Z7308" s="3">
        <v>98.1288981288981</v>
      </c>
      <c r="AA7308" s="3">
        <v>0.0589336076465871</v>
      </c>
      <c r="AB7308" s="3">
        <v>0.0523964917451083</v>
      </c>
      <c r="AC7308" s="3">
        <v>-32.0107051431231</v>
      </c>
      <c r="AD7308" s="3">
        <v>0.197239154306775</v>
      </c>
      <c r="AE7308" s="5">
        <v>4</v>
      </c>
      <c r="AF7308" s="3">
        <v>0.469305846670403</v>
      </c>
      <c r="AG7308" s="3">
        <v>12.8435218630444</v>
      </c>
      <c r="AH7308" s="3">
        <v>22.6265417798305</v>
      </c>
      <c r="AI7308" s="3">
        <v>4.02585018033101</v>
      </c>
      <c r="AJ7308" s="3">
        <v>1.55656559855777</v>
      </c>
      <c r="AK7308" s="3">
        <v>7.19579993528878</v>
      </c>
      <c r="AL7308" s="3">
        <v>14.1581193728244</v>
      </c>
      <c r="AM7308" s="3"/>
      <c r="AN7308" s="5" t="s">
        <v>46</v>
      </c>
      <c r="AO7308" s="1"/>
      <c r="AP7308" s="1"/>
      <c r="AQ7308" s="1"/>
    </row>
    <row r="7309" spans="1:43">
      <c r="A7309" s="1" t="s">
        <v>17926</v>
      </c>
      <c r="B7309" s="1" t="s">
        <v>17927</v>
      </c>
      <c r="C7309" s="3">
        <v>12.3917808219178</v>
      </c>
      <c r="D7309" s="4">
        <v>39714</v>
      </c>
      <c r="E7309" s="3">
        <v>23.9314405754</v>
      </c>
      <c r="F7309" s="5" t="s">
        <v>619</v>
      </c>
      <c r="G7309" s="5">
        <v>1148</v>
      </c>
      <c r="H7309" s="5" t="s">
        <v>55</v>
      </c>
      <c r="I7309" s="3">
        <v>3.13941067660164</v>
      </c>
      <c r="J7309" s="3">
        <v>85.783424077435</v>
      </c>
      <c r="K7309" s="3">
        <v>1.83408360128617</v>
      </c>
      <c r="L7309" s="3">
        <v>65.6497175141243</v>
      </c>
      <c r="M7309" s="3">
        <v>-1.70333217460396</v>
      </c>
      <c r="N7309" s="3">
        <v>92.7588270496709</v>
      </c>
      <c r="O7309" s="3">
        <v>13.3904276344055</v>
      </c>
      <c r="P7309" s="3">
        <v>72.5165562913907</v>
      </c>
      <c r="Q7309" s="3">
        <v>18.7260076775432</v>
      </c>
      <c r="R7309" s="3">
        <v>64.4817073170732</v>
      </c>
      <c r="S7309" s="3">
        <v>37.4010828821324</v>
      </c>
      <c r="T7309" s="3">
        <v>87.01171875</v>
      </c>
      <c r="U7309" s="3">
        <v>88.12906904909</v>
      </c>
      <c r="V7309" s="3">
        <v>82.520325203252</v>
      </c>
      <c r="W7309" s="3">
        <v>81.9468701167387</v>
      </c>
      <c r="X7309" s="3">
        <v>70.2838063439065</v>
      </c>
      <c r="Y7309" s="3">
        <v>49.1241948242739</v>
      </c>
      <c r="Z7309" s="3">
        <v>92.9313929313929</v>
      </c>
      <c r="AA7309" s="3">
        <v>0.147990919241342</v>
      </c>
      <c r="AB7309" s="3">
        <v>0.185797119239415</v>
      </c>
      <c r="AC7309" s="3">
        <v>-26.3041267073525</v>
      </c>
      <c r="AD7309" s="3">
        <v>0.837763407284574</v>
      </c>
      <c r="AE7309" s="5">
        <v>3</v>
      </c>
      <c r="AF7309" s="3">
        <v>1.52097646782648</v>
      </c>
      <c r="AG7309" s="3">
        <v>36.4275695528909</v>
      </c>
      <c r="AH7309" s="3">
        <v>37.3448274121828</v>
      </c>
      <c r="AI7309" s="3">
        <v>19.7213209358906</v>
      </c>
      <c r="AJ7309" s="3">
        <v>14.030947991982</v>
      </c>
      <c r="AK7309" s="3">
        <v>16.0021000617675</v>
      </c>
      <c r="AL7309" s="3">
        <v>19.2364177839884</v>
      </c>
      <c r="AM7309" s="3"/>
      <c r="AN7309" s="5" t="s">
        <v>46</v>
      </c>
      <c r="AO7309" s="1"/>
      <c r="AP7309" s="1"/>
      <c r="AQ7309" s="1"/>
    </row>
    <row r="7310" spans="1:43">
      <c r="A7310" s="1" t="s">
        <v>17928</v>
      </c>
      <c r="B7310" s="1" t="s">
        <v>17929</v>
      </c>
      <c r="C7310" s="3">
        <v>12.0575342465753</v>
      </c>
      <c r="D7310" s="4">
        <v>39836</v>
      </c>
      <c r="E7310" s="3">
        <v>0.4390287707</v>
      </c>
      <c r="F7310" s="5" t="s">
        <v>4267</v>
      </c>
      <c r="G7310" s="5">
        <v>930</v>
      </c>
      <c r="H7310" s="5" t="s">
        <v>71</v>
      </c>
      <c r="I7310" s="3">
        <v>1.25733445096395</v>
      </c>
      <c r="J7310" s="3">
        <v>13.2075471698113</v>
      </c>
      <c r="K7310" s="3">
        <v>0.499168053244593</v>
      </c>
      <c r="L7310" s="3">
        <v>17.6100628930818</v>
      </c>
      <c r="M7310" s="3">
        <v>0.415627597672476</v>
      </c>
      <c r="N7310" s="3">
        <v>11.9496855345912</v>
      </c>
      <c r="O7310" s="3">
        <v>0.834724540901508</v>
      </c>
      <c r="P7310" s="3">
        <v>27.8481012658228</v>
      </c>
      <c r="Q7310" s="3">
        <v>1.76916596461668</v>
      </c>
      <c r="R7310" s="3">
        <v>17.3076923076923</v>
      </c>
      <c r="S7310" s="3">
        <v>2.80851063829787</v>
      </c>
      <c r="T7310" s="3">
        <v>45.6375838926174</v>
      </c>
      <c r="U7310" s="3">
        <v>0.666666666666676</v>
      </c>
      <c r="V7310" s="3">
        <v>96.4028776978417</v>
      </c>
      <c r="W7310" s="3">
        <v>-4.50592885375493</v>
      </c>
      <c r="X7310" s="3">
        <v>97.841726618705</v>
      </c>
      <c r="Y7310" s="3">
        <v>-6.28394103956555</v>
      </c>
      <c r="Z7310" s="3">
        <v>99.2063492063492</v>
      </c>
      <c r="AA7310" s="3">
        <v>-0.00360733916159829</v>
      </c>
      <c r="AB7310" s="3">
        <v>-0.102184262486821</v>
      </c>
      <c r="AC7310" s="3">
        <v>-12.4012638230648</v>
      </c>
      <c r="AD7310" s="3">
        <v>-0.122758345717945</v>
      </c>
      <c r="AE7310" s="5">
        <v>3</v>
      </c>
      <c r="AF7310" s="3">
        <v>-0.146948008350687</v>
      </c>
      <c r="AG7310" s="3">
        <v>2.29061174119651</v>
      </c>
      <c r="AH7310" s="3">
        <v>-0.440933598716353</v>
      </c>
      <c r="AI7310" s="3">
        <v>-1.81760354296853</v>
      </c>
      <c r="AJ7310" s="3">
        <v>-2.05031602804642</v>
      </c>
      <c r="AK7310" s="3">
        <v>2.23073289886024</v>
      </c>
      <c r="AL7310" s="3">
        <v>4.93315898278794</v>
      </c>
      <c r="AM7310" s="3"/>
      <c r="AN7310" s="5" t="s">
        <v>46</v>
      </c>
      <c r="AO7310" s="1"/>
      <c r="AP7310" s="1"/>
      <c r="AQ7310" s="1"/>
    </row>
    <row r="7311" spans="1:43">
      <c r="A7311" s="1" t="s">
        <v>17930</v>
      </c>
      <c r="B7311" s="1" t="s">
        <v>17931</v>
      </c>
      <c r="C7311" s="3">
        <v>11.2219178082192</v>
      </c>
      <c r="D7311" s="4">
        <v>40141</v>
      </c>
      <c r="E7311" s="3">
        <v>6.0489014696</v>
      </c>
      <c r="F7311" s="5" t="s">
        <v>471</v>
      </c>
      <c r="G7311" s="5">
        <v>1084</v>
      </c>
      <c r="H7311" s="5" t="s">
        <v>93</v>
      </c>
      <c r="I7311" s="3">
        <v>10.0866021395823</v>
      </c>
      <c r="J7311" s="3">
        <v>30.05</v>
      </c>
      <c r="K7311" s="3">
        <v>3.5457594633445</v>
      </c>
      <c r="L7311" s="3">
        <v>18.8800792864222</v>
      </c>
      <c r="M7311" s="3">
        <v>3.24892498805543</v>
      </c>
      <c r="N7311" s="3">
        <v>40.5688622754491</v>
      </c>
      <c r="O7311" s="3">
        <v>15.0692225772098</v>
      </c>
      <c r="P7311" s="3">
        <v>38.1790744466801</v>
      </c>
      <c r="Q7311" s="3">
        <v>25.4207777132908</v>
      </c>
      <c r="R7311" s="3">
        <v>26.9865841073271</v>
      </c>
      <c r="S7311" s="3">
        <v>64.7103658536585</v>
      </c>
      <c r="T7311" s="3">
        <v>27.580730545262</v>
      </c>
      <c r="U7311" s="3">
        <v>113.537006522325</v>
      </c>
      <c r="V7311" s="3">
        <v>36.2126245847176</v>
      </c>
      <c r="W7311" s="3">
        <v>100.332923007314</v>
      </c>
      <c r="X7311" s="3">
        <v>31.023720349563</v>
      </c>
      <c r="Y7311" s="3">
        <v>40.3356852366092</v>
      </c>
      <c r="Z7311" s="3">
        <v>83.5064935064935</v>
      </c>
      <c r="AA7311" s="3">
        <v>0.279458223586306</v>
      </c>
      <c r="AB7311" s="3">
        <v>0.280619452234173</v>
      </c>
      <c r="AC7311" s="3">
        <v>-24.9586776859504</v>
      </c>
      <c r="AD7311" s="3">
        <v>1.04207273038558</v>
      </c>
      <c r="AE7311" s="5">
        <v>7</v>
      </c>
      <c r="AF7311" s="3">
        <v>1.64465404313583</v>
      </c>
      <c r="AG7311" s="3">
        <v>65.1504553504146</v>
      </c>
      <c r="AH7311" s="3">
        <v>45.7638650223418</v>
      </c>
      <c r="AI7311" s="3">
        <v>18.0803006225043</v>
      </c>
      <c r="AJ7311" s="3">
        <v>8.11143764880098</v>
      </c>
      <c r="AK7311" s="3">
        <v>12.5011747397217</v>
      </c>
      <c r="AL7311" s="3">
        <v>20.1685988449728</v>
      </c>
      <c r="AM7311" s="3"/>
      <c r="AN7311" s="5" t="s">
        <v>46</v>
      </c>
      <c r="AO7311" s="1"/>
      <c r="AP7311" s="1"/>
      <c r="AQ7311" s="1"/>
    </row>
    <row r="7312" spans="1:43">
      <c r="A7312" s="1" t="s">
        <v>17932</v>
      </c>
      <c r="B7312" s="1" t="s">
        <v>17933</v>
      </c>
      <c r="C7312" s="3">
        <v>10.6575342465753</v>
      </c>
      <c r="D7312" s="4">
        <v>40347</v>
      </c>
      <c r="E7312" s="3">
        <v>1.4789278031</v>
      </c>
      <c r="F7312" s="5" t="s">
        <v>17934</v>
      </c>
      <c r="G7312" s="5">
        <v>1651</v>
      </c>
      <c r="H7312" s="5" t="s">
        <v>55</v>
      </c>
      <c r="I7312" s="3">
        <v>8.76288659793814</v>
      </c>
      <c r="J7312" s="3">
        <v>61.5849969751966</v>
      </c>
      <c r="K7312" s="3">
        <v>4.61080813088747</v>
      </c>
      <c r="L7312" s="3">
        <v>10.4519774011299</v>
      </c>
      <c r="M7312" s="3">
        <v>3.4313725490196</v>
      </c>
      <c r="N7312" s="3">
        <v>66.427289048474</v>
      </c>
      <c r="O7312" s="3">
        <v>18.2735426008969</v>
      </c>
      <c r="P7312" s="3">
        <v>53.7748344370861</v>
      </c>
      <c r="Q7312" s="3">
        <v>16.4459161147903</v>
      </c>
      <c r="R7312" s="3">
        <v>70.3506097560976</v>
      </c>
      <c r="S7312" s="3">
        <v>56.8773234200743</v>
      </c>
      <c r="T7312" s="3">
        <v>63.96484375</v>
      </c>
      <c r="U7312" s="3">
        <v>135.228539576366</v>
      </c>
      <c r="V7312" s="3">
        <v>54.0650406504065</v>
      </c>
      <c r="W7312" s="3">
        <v>86.3957597173145</v>
      </c>
      <c r="X7312" s="3">
        <v>66.9449081803005</v>
      </c>
      <c r="Y7312" s="3">
        <v>131.106243154436</v>
      </c>
      <c r="Z7312" s="3">
        <v>55.9251559251559</v>
      </c>
      <c r="AA7312" s="3">
        <v>0.229357572971807</v>
      </c>
      <c r="AB7312" s="3">
        <v>0.197561933308472</v>
      </c>
      <c r="AC7312" s="3">
        <v>-33.1210191082803</v>
      </c>
      <c r="AD7312" s="3">
        <v>0.695072005415936</v>
      </c>
      <c r="AE7312" s="5">
        <v>3</v>
      </c>
      <c r="AF7312" s="3">
        <v>1.61730220583952</v>
      </c>
      <c r="AG7312" s="3">
        <v>58.1604858451138</v>
      </c>
      <c r="AH7312" s="3">
        <v>53.9460807027216</v>
      </c>
      <c r="AI7312" s="3">
        <v>18.1195902616449</v>
      </c>
      <c r="AJ7312" s="3">
        <v>18.4179858682676</v>
      </c>
      <c r="AK7312" s="3">
        <v>21.2318610192317</v>
      </c>
      <c r="AL7312" s="3">
        <v>22.0304266055011</v>
      </c>
      <c r="AM7312" s="3"/>
      <c r="AN7312" s="5" t="s">
        <v>46</v>
      </c>
      <c r="AO7312" s="1"/>
      <c r="AP7312" s="1"/>
      <c r="AQ7312" s="1"/>
    </row>
    <row r="7313" spans="1:43">
      <c r="A7313" s="1" t="s">
        <v>17935</v>
      </c>
      <c r="B7313" s="1" t="s">
        <v>17936</v>
      </c>
      <c r="C7313" s="3">
        <v>10.5150684931507</v>
      </c>
      <c r="D7313" s="4">
        <v>40399</v>
      </c>
      <c r="E7313" s="3">
        <v>0.5931433307</v>
      </c>
      <c r="F7313" s="5" t="s">
        <v>4267</v>
      </c>
      <c r="G7313" s="5">
        <v>3839</v>
      </c>
      <c r="H7313" s="5" t="s">
        <v>45</v>
      </c>
      <c r="I7313" s="3">
        <v>2.28832951945081</v>
      </c>
      <c r="J7313" s="3">
        <v>24.3630573248408</v>
      </c>
      <c r="K7313" s="3">
        <v>1.07405313736575</v>
      </c>
      <c r="L7313" s="3">
        <v>14.9068322981366</v>
      </c>
      <c r="M7313" s="3">
        <v>1.07405313736575</v>
      </c>
      <c r="N7313" s="3">
        <v>19.8412698412698</v>
      </c>
      <c r="O7313" s="3">
        <v>4.37828371278459</v>
      </c>
      <c r="P7313" s="3">
        <v>21.523178807947</v>
      </c>
      <c r="Q7313" s="3">
        <v>4.1958041958042</v>
      </c>
      <c r="R7313" s="3">
        <v>30.4794520547945</v>
      </c>
      <c r="S7313" s="3">
        <v>11.5408608858391</v>
      </c>
      <c r="T7313" s="3">
        <v>30.3201506591337</v>
      </c>
      <c r="U7313" s="3">
        <v>26.271186440678</v>
      </c>
      <c r="V7313" s="3">
        <v>25.6900212314225</v>
      </c>
      <c r="W7313" s="3">
        <v>25.2100840336135</v>
      </c>
      <c r="X7313" s="3">
        <v>38.3886255924171</v>
      </c>
      <c r="Y7313" s="3">
        <v>29.004329004329</v>
      </c>
      <c r="Z7313" s="3">
        <v>41.7721518987342</v>
      </c>
      <c r="AA7313" s="3">
        <v>0.173616482030151</v>
      </c>
      <c r="AB7313" s="3">
        <v>0.167466025337991</v>
      </c>
      <c r="AC7313" s="3">
        <v>-8.32769126607988</v>
      </c>
      <c r="AD7313" s="3">
        <v>0.932710357881895</v>
      </c>
      <c r="AE7313" s="5">
        <v>5</v>
      </c>
      <c r="AF7313" s="3">
        <v>0.550783959014158</v>
      </c>
      <c r="AG7313" s="3">
        <v>9.68890003836951</v>
      </c>
      <c r="AH7313" s="3">
        <v>12.9749745950259</v>
      </c>
      <c r="AI7313" s="3">
        <v>5.58264289496511</v>
      </c>
      <c r="AJ7313" s="3">
        <v>6.5906396147821</v>
      </c>
      <c r="AK7313" s="3">
        <v>4.46739654522978</v>
      </c>
      <c r="AL7313" s="3">
        <v>7.9958189407185</v>
      </c>
      <c r="AM7313" s="3"/>
      <c r="AN7313" s="5" t="s">
        <v>46</v>
      </c>
      <c r="AO7313" s="1"/>
      <c r="AP7313" s="1"/>
      <c r="AQ7313" s="1"/>
    </row>
    <row r="7314" spans="1:43">
      <c r="A7314" s="1" t="s">
        <v>17937</v>
      </c>
      <c r="B7314" s="1" t="s">
        <v>17938</v>
      </c>
      <c r="C7314" s="3">
        <v>10.2630136986301</v>
      </c>
      <c r="D7314" s="4">
        <v>40491</v>
      </c>
      <c r="E7314" s="3">
        <v>8.2796620497</v>
      </c>
      <c r="F7314" s="5" t="s">
        <v>17939</v>
      </c>
      <c r="G7314" s="5">
        <v>2474</v>
      </c>
      <c r="H7314" s="5" t="s">
        <v>93</v>
      </c>
      <c r="I7314" s="3">
        <v>2.58675078864353</v>
      </c>
      <c r="J7314" s="3">
        <v>73.9</v>
      </c>
      <c r="K7314" s="3">
        <v>1.68855534709191</v>
      </c>
      <c r="L7314" s="3">
        <v>49.6531219028741</v>
      </c>
      <c r="M7314" s="3">
        <v>-2.40096038415367</v>
      </c>
      <c r="N7314" s="3">
        <v>93.7624750499002</v>
      </c>
      <c r="O7314" s="3">
        <v>13.8655462184874</v>
      </c>
      <c r="P7314" s="3">
        <v>41.0965794768612</v>
      </c>
      <c r="Q7314" s="3">
        <v>17.3160173160173</v>
      </c>
      <c r="R7314" s="3">
        <v>42.6728586171311</v>
      </c>
      <c r="S7314" s="3">
        <v>38.0305602716468</v>
      </c>
      <c r="T7314" s="3">
        <v>54.7379565907888</v>
      </c>
      <c r="U7314" s="3">
        <v>99.3522065463777</v>
      </c>
      <c r="V7314" s="3">
        <v>41.0299003322259</v>
      </c>
      <c r="W7314" s="3">
        <v>80.8199983279832</v>
      </c>
      <c r="X7314" s="3">
        <v>40.0124843945069</v>
      </c>
      <c r="Y7314" s="3">
        <v>106.960908629393</v>
      </c>
      <c r="Z7314" s="3">
        <v>39.2207792207792</v>
      </c>
      <c r="AA7314" s="3">
        <v>0.168027502105851</v>
      </c>
      <c r="AB7314" s="3">
        <v>0.204725883934194</v>
      </c>
      <c r="AC7314" s="3">
        <v>-24.0396530359356</v>
      </c>
      <c r="AD7314" s="3">
        <v>0.906195760950791</v>
      </c>
      <c r="AE7314" s="5">
        <v>5</v>
      </c>
      <c r="AF7314" s="3">
        <v>1.57800237079167</v>
      </c>
      <c r="AG7314" s="3">
        <v>34.6532372975015</v>
      </c>
      <c r="AH7314" s="3">
        <v>42.2226613132107</v>
      </c>
      <c r="AI7314" s="3">
        <v>20.4258639953442</v>
      </c>
      <c r="AJ7314" s="3">
        <v>17.5980050163831</v>
      </c>
      <c r="AK7314" s="3">
        <v>16.2931281185161</v>
      </c>
      <c r="AL7314" s="3">
        <v>20.2934029939265</v>
      </c>
      <c r="AM7314" s="3"/>
      <c r="AN7314" s="5" t="s">
        <v>46</v>
      </c>
      <c r="AO7314" s="1"/>
      <c r="AP7314" s="1"/>
      <c r="AQ7314" s="1"/>
    </row>
    <row r="7315" spans="1:43">
      <c r="A7315" s="1" t="s">
        <v>17940</v>
      </c>
      <c r="B7315" s="1" t="s">
        <v>17941</v>
      </c>
      <c r="C7315" s="3">
        <v>9.91780821917808</v>
      </c>
      <c r="D7315" s="4">
        <v>40617</v>
      </c>
      <c r="E7315" s="3">
        <v>17.2385660726</v>
      </c>
      <c r="F7315" s="5" t="s">
        <v>4267</v>
      </c>
      <c r="G7315" s="5">
        <v>3621</v>
      </c>
      <c r="H7315" s="5" t="s">
        <v>45</v>
      </c>
      <c r="I7315" s="3">
        <v>4.75352112676056</v>
      </c>
      <c r="J7315" s="3">
        <v>4.61783439490446</v>
      </c>
      <c r="K7315" s="3">
        <v>1.88356164383561</v>
      </c>
      <c r="L7315" s="3">
        <v>5.90062111801242</v>
      </c>
      <c r="M7315" s="3">
        <v>2.11670480549199</v>
      </c>
      <c r="N7315" s="3">
        <v>4.28571428571429</v>
      </c>
      <c r="O7315" s="3">
        <v>8.90787065283708</v>
      </c>
      <c r="P7315" s="3">
        <v>3.97350993377483</v>
      </c>
      <c r="Q7315" s="3">
        <v>10.3896103896104</v>
      </c>
      <c r="R7315" s="3">
        <v>5.30821917808219</v>
      </c>
      <c r="S7315" s="3">
        <v>20.5266711681296</v>
      </c>
      <c r="T7315" s="3">
        <v>7.90960451977401</v>
      </c>
      <c r="U7315" s="3">
        <v>40.1098901098901</v>
      </c>
      <c r="V7315" s="3">
        <v>9.76645435244161</v>
      </c>
      <c r="W7315" s="3">
        <v>39.2355694227769</v>
      </c>
      <c r="X7315" s="3">
        <v>10.4265402843602</v>
      </c>
      <c r="Y7315" s="3">
        <v>52.1018602442334</v>
      </c>
      <c r="Z7315" s="3">
        <v>5.90717299578059</v>
      </c>
      <c r="AA7315" s="3">
        <v>0.202794640617391</v>
      </c>
      <c r="AB7315" s="3">
        <v>0.228101407298514</v>
      </c>
      <c r="AC7315" s="3">
        <v>-7.72727272727273</v>
      </c>
      <c r="AD7315" s="3">
        <v>1.50667045352299</v>
      </c>
      <c r="AE7315" s="5">
        <v>5</v>
      </c>
      <c r="AF7315" s="3">
        <v>0.817886982327086</v>
      </c>
      <c r="AG7315" s="3">
        <v>17.6154647077698</v>
      </c>
      <c r="AH7315" s="3">
        <v>18.2377437981368</v>
      </c>
      <c r="AI7315" s="3">
        <v>10.6621772365702</v>
      </c>
      <c r="AJ7315" s="3">
        <v>10.4060064646498</v>
      </c>
      <c r="AK7315" s="3">
        <v>9.37463575834723</v>
      </c>
      <c r="AL7315" s="3">
        <v>10.4118572852435</v>
      </c>
      <c r="AM7315" s="3"/>
      <c r="AN7315" s="5" t="s">
        <v>46</v>
      </c>
      <c r="AO7315" s="1"/>
      <c r="AP7315" s="1"/>
      <c r="AQ7315" s="1"/>
    </row>
    <row r="7316" spans="1:43">
      <c r="A7316" s="1" t="s">
        <v>17942</v>
      </c>
      <c r="B7316" s="1" t="s">
        <v>17943</v>
      </c>
      <c r="C7316" s="3">
        <v>9.70684931506849</v>
      </c>
      <c r="D7316" s="4">
        <v>40694</v>
      </c>
      <c r="E7316" s="3">
        <v>7.8733710774</v>
      </c>
      <c r="F7316" s="5" t="s">
        <v>17934</v>
      </c>
      <c r="G7316" s="5">
        <v>1148</v>
      </c>
      <c r="H7316" s="5" t="s">
        <v>55</v>
      </c>
      <c r="I7316" s="3">
        <v>8.20969337289813</v>
      </c>
      <c r="J7316" s="3">
        <v>64.8517846339988</v>
      </c>
      <c r="K7316" s="3">
        <v>4.63892874222859</v>
      </c>
      <c r="L7316" s="3">
        <v>10.1694915254237</v>
      </c>
      <c r="M7316" s="3">
        <v>3.15888731730316</v>
      </c>
      <c r="N7316" s="3">
        <v>68.162776780371</v>
      </c>
      <c r="O7316" s="3">
        <v>16.8803418803419</v>
      </c>
      <c r="P7316" s="3">
        <v>58.4105960264901</v>
      </c>
      <c r="Q7316" s="3">
        <v>13.9583333333333</v>
      </c>
      <c r="R7316" s="3">
        <v>77.4390243902439</v>
      </c>
      <c r="S7316" s="3">
        <v>55.3977272727273</v>
      </c>
      <c r="T7316" s="3">
        <v>65.91796875</v>
      </c>
      <c r="U7316" s="3">
        <v>121.906693711968</v>
      </c>
      <c r="V7316" s="3">
        <v>63.0081300813008</v>
      </c>
      <c r="W7316" s="3">
        <v>82.3333333333333</v>
      </c>
      <c r="X7316" s="3">
        <v>69.6160267111853</v>
      </c>
      <c r="Y7316" s="3">
        <v>55.7057374878613</v>
      </c>
      <c r="Z7316" s="3">
        <v>91.8918918918919</v>
      </c>
      <c r="AA7316" s="3">
        <v>0.221541798705575</v>
      </c>
      <c r="AB7316" s="3">
        <v>0.19247336849142</v>
      </c>
      <c r="AC7316" s="3">
        <v>-31.6728624535316</v>
      </c>
      <c r="AD7316" s="3">
        <v>0.69847870600205</v>
      </c>
      <c r="AE7316" s="5">
        <v>5</v>
      </c>
      <c r="AF7316" s="3">
        <v>1.51116900740359</v>
      </c>
      <c r="AG7316" s="3">
        <v>56.4266342578152</v>
      </c>
      <c r="AH7316" s="3">
        <v>49.7582513173856</v>
      </c>
      <c r="AI7316" s="3">
        <v>18.2017087546927</v>
      </c>
      <c r="AJ7316" s="3">
        <v>13.0385606649215</v>
      </c>
      <c r="AK7316" s="3">
        <v>17.2989053525322</v>
      </c>
      <c r="AL7316" s="3">
        <v>22.8954358170671</v>
      </c>
      <c r="AM7316" s="3"/>
      <c r="AN7316" s="5" t="s">
        <v>46</v>
      </c>
      <c r="AO7316" s="1"/>
      <c r="AP7316" s="1"/>
      <c r="AQ7316" s="1"/>
    </row>
    <row r="7317" spans="1:43">
      <c r="A7317" s="1" t="s">
        <v>17944</v>
      </c>
      <c r="B7317" s="1" t="s">
        <v>17945</v>
      </c>
      <c r="C7317" s="3">
        <v>8.7041095890411</v>
      </c>
      <c r="D7317" s="4">
        <v>41060</v>
      </c>
      <c r="E7317" s="3">
        <v>5.5029587225</v>
      </c>
      <c r="F7317" s="5" t="s">
        <v>1032</v>
      </c>
      <c r="G7317" s="5">
        <v>706</v>
      </c>
      <c r="H7317" s="5" t="s">
        <v>55</v>
      </c>
      <c r="I7317" s="3">
        <v>-3.95402298850574</v>
      </c>
      <c r="J7317" s="3">
        <v>98.2456140350877</v>
      </c>
      <c r="K7317" s="3">
        <v>0.771828268210325</v>
      </c>
      <c r="L7317" s="3">
        <v>80.8474576271186</v>
      </c>
      <c r="M7317" s="3">
        <v>-7.40248226950354</v>
      </c>
      <c r="N7317" s="3">
        <v>98.6834230999402</v>
      </c>
      <c r="O7317" s="3">
        <v>4.76429287863591</v>
      </c>
      <c r="P7317" s="3">
        <v>91.523178807947</v>
      </c>
      <c r="Q7317" s="3">
        <v>-1.64783427495292</v>
      </c>
      <c r="R7317" s="3">
        <v>95.8841463414634</v>
      </c>
      <c r="S7317" s="3">
        <v>29.1898577612863</v>
      </c>
      <c r="T7317" s="3">
        <v>92.67578125</v>
      </c>
      <c r="U7317" s="3">
        <v>118.972746331237</v>
      </c>
      <c r="V7317" s="3">
        <v>64.4986449864499</v>
      </c>
      <c r="W7317" s="3">
        <v>97.261567516525</v>
      </c>
      <c r="X7317" s="3">
        <v>58.2637729549249</v>
      </c>
      <c r="Y7317" s="3">
        <v>29.9964264735453</v>
      </c>
      <c r="Z7317" s="3">
        <v>97.0893970893971</v>
      </c>
      <c r="AA7317" s="3">
        <v>0.126673870277233</v>
      </c>
      <c r="AB7317" s="3">
        <v>0.216603169223521</v>
      </c>
      <c r="AC7317" s="3">
        <v>-32.9613095238095</v>
      </c>
      <c r="AD7317" s="3">
        <v>0.769467538505877</v>
      </c>
      <c r="AE7317" s="5">
        <v>3</v>
      </c>
      <c r="AF7317" s="3">
        <v>1.86791089036368</v>
      </c>
      <c r="AG7317" s="3">
        <v>34.6016828313984</v>
      </c>
      <c r="AH7317" s="3">
        <v>49.912725616496</v>
      </c>
      <c r="AI7317" s="3">
        <v>17.4152340677012</v>
      </c>
      <c r="AJ7317" s="3">
        <v>6.77749117138946</v>
      </c>
      <c r="AK7317" s="3">
        <v>10.1409729574978</v>
      </c>
      <c r="AL7317" s="3">
        <v>21.0711639739303</v>
      </c>
      <c r="AM7317" s="3"/>
      <c r="AN7317" s="5" t="s">
        <v>46</v>
      </c>
      <c r="AO7317" s="1"/>
      <c r="AP7317" s="1"/>
      <c r="AQ7317" s="1"/>
    </row>
    <row r="7318" spans="1:43">
      <c r="A7318" s="1" t="s">
        <v>17946</v>
      </c>
      <c r="B7318" s="1" t="s">
        <v>17947</v>
      </c>
      <c r="C7318" s="3">
        <v>8.17260273972603</v>
      </c>
      <c r="D7318" s="4">
        <v>41254</v>
      </c>
      <c r="E7318" s="3">
        <v>2.28452131</v>
      </c>
      <c r="F7318" s="5" t="s">
        <v>4821</v>
      </c>
      <c r="G7318" s="5">
        <v>419</v>
      </c>
      <c r="H7318" s="5" t="s">
        <v>64</v>
      </c>
      <c r="I7318" s="3">
        <v>0.17238160921861</v>
      </c>
      <c r="J7318" s="3">
        <v>97.8134110787172</v>
      </c>
      <c r="K7318" s="3">
        <v>0.0270169824850043</v>
      </c>
      <c r="L7318" s="3">
        <v>96.6472303206997</v>
      </c>
      <c r="M7318" s="3">
        <v>0.125898432511047</v>
      </c>
      <c r="N7318" s="3">
        <v>97.2303206997084</v>
      </c>
      <c r="O7318" s="3">
        <v>0.349508583955739</v>
      </c>
      <c r="P7318" s="3">
        <v>97.8070175438597</v>
      </c>
      <c r="Q7318" s="3">
        <v>0.668588599142984</v>
      </c>
      <c r="R7318" s="3">
        <v>98.2248520710059</v>
      </c>
      <c r="S7318" s="3">
        <v>1.09732530520161</v>
      </c>
      <c r="T7318" s="3">
        <v>98.0509745127436</v>
      </c>
      <c r="U7318" s="3">
        <v>3.06654318537542</v>
      </c>
      <c r="V7318" s="3">
        <v>98.1481481481482</v>
      </c>
      <c r="W7318" s="3">
        <v>5.84415086535783</v>
      </c>
      <c r="X7318" s="3">
        <v>97.6851851851852</v>
      </c>
      <c r="Y7318" s="3">
        <v>12.1687480728145</v>
      </c>
      <c r="Z7318" s="3">
        <v>96.7418546365915</v>
      </c>
      <c r="AA7318" s="3">
        <v>-1.91022515574639</v>
      </c>
      <c r="AB7318" s="3">
        <v>-0.212642514329866</v>
      </c>
      <c r="AC7318" s="3">
        <v>0</v>
      </c>
      <c r="AD7318" s="3"/>
      <c r="AE7318" s="5"/>
      <c r="AF7318" s="3">
        <v>0.155642263744222</v>
      </c>
      <c r="AG7318" s="3">
        <v>0.831205903472254</v>
      </c>
      <c r="AH7318" s="3">
        <v>1.09923188293479</v>
      </c>
      <c r="AI7318" s="3">
        <v>1.44876927762692</v>
      </c>
      <c r="AJ7318" s="3">
        <v>1.7070896490301</v>
      </c>
      <c r="AK7318" s="3">
        <v>1.86911500917237</v>
      </c>
      <c r="AL7318" s="3">
        <v>2.06716208098907</v>
      </c>
      <c r="AM7318" s="3"/>
      <c r="AN7318" s="5" t="s">
        <v>46</v>
      </c>
      <c r="AO7318" s="1"/>
      <c r="AP7318" s="1"/>
      <c r="AQ7318" s="1"/>
    </row>
    <row r="7319" spans="1:43">
      <c r="A7319" s="1" t="s">
        <v>17948</v>
      </c>
      <c r="B7319" s="1" t="s">
        <v>17949</v>
      </c>
      <c r="C7319" s="3">
        <v>7.84657534246575</v>
      </c>
      <c r="D7319" s="4">
        <v>41373</v>
      </c>
      <c r="E7319" s="3">
        <v>4.7569471365</v>
      </c>
      <c r="F7319" s="5" t="s">
        <v>17950</v>
      </c>
      <c r="G7319" s="5">
        <v>1982</v>
      </c>
      <c r="H7319" s="5" t="s">
        <v>93</v>
      </c>
      <c r="I7319" s="3">
        <v>9.2029942756495</v>
      </c>
      <c r="J7319" s="3">
        <v>33.7</v>
      </c>
      <c r="K7319" s="3">
        <v>2.52170318313353</v>
      </c>
      <c r="L7319" s="3">
        <v>35.6293359762141</v>
      </c>
      <c r="M7319" s="3">
        <v>3.37640683618175</v>
      </c>
      <c r="N7319" s="3">
        <v>39.9201596806387</v>
      </c>
      <c r="O7319" s="3">
        <v>19.1162343900096</v>
      </c>
      <c r="P7319" s="3">
        <v>26.0060362173038</v>
      </c>
      <c r="Q7319" s="3">
        <v>21.9272369714848</v>
      </c>
      <c r="R7319" s="3">
        <v>32.6625386996904</v>
      </c>
      <c r="S7319" s="3">
        <v>61.7742987606002</v>
      </c>
      <c r="T7319" s="3">
        <v>30.1746956061408</v>
      </c>
      <c r="U7319" s="3">
        <v>114.347450302507</v>
      </c>
      <c r="V7319" s="3">
        <v>36.046511627907</v>
      </c>
      <c r="W7319" s="3">
        <v>82.4871228844739</v>
      </c>
      <c r="X7319" s="3">
        <v>39.3258426966292</v>
      </c>
      <c r="Y7319" s="3">
        <v>95.8187818154774</v>
      </c>
      <c r="Z7319" s="3">
        <v>44.5454545454545</v>
      </c>
      <c r="AA7319" s="3">
        <v>0.222254215421826</v>
      </c>
      <c r="AB7319" s="3">
        <v>0.196284045994406</v>
      </c>
      <c r="AC7319" s="3">
        <v>-29.1417165668663</v>
      </c>
      <c r="AD7319" s="3">
        <v>0.760321810005577</v>
      </c>
      <c r="AE7319" s="5">
        <v>7</v>
      </c>
      <c r="AF7319" s="3">
        <v>1.57798115464344</v>
      </c>
      <c r="AG7319" s="3">
        <v>67.1099157194868</v>
      </c>
      <c r="AH7319" s="3">
        <v>48.8271465258697</v>
      </c>
      <c r="AI7319" s="3">
        <v>18.1915159395225</v>
      </c>
      <c r="AJ7319" s="3">
        <v>14.7076097610707</v>
      </c>
      <c r="AK7319" s="3">
        <v>15.4740690438064</v>
      </c>
      <c r="AL7319" s="3"/>
      <c r="AM7319" s="3"/>
      <c r="AN7319" s="5" t="s">
        <v>46</v>
      </c>
      <c r="AO7319" s="1"/>
      <c r="AP7319" s="1"/>
      <c r="AQ7319" s="1"/>
    </row>
    <row r="7320" spans="1:43">
      <c r="A7320" s="1" t="s">
        <v>17951</v>
      </c>
      <c r="B7320" s="1" t="s">
        <v>17952</v>
      </c>
      <c r="C7320" s="3">
        <v>7.90684931506849</v>
      </c>
      <c r="D7320" s="4">
        <v>41351</v>
      </c>
      <c r="E7320" s="3">
        <v>2.0815866329</v>
      </c>
      <c r="F7320" s="5" t="s">
        <v>1731</v>
      </c>
      <c r="G7320" s="5">
        <v>2207</v>
      </c>
      <c r="H7320" s="5" t="s">
        <v>93</v>
      </c>
      <c r="I7320" s="3">
        <v>14.0392781316348</v>
      </c>
      <c r="J7320" s="3">
        <v>12.65</v>
      </c>
      <c r="K7320" s="3">
        <v>3.44246509388541</v>
      </c>
      <c r="L7320" s="3">
        <v>20.9613478691774</v>
      </c>
      <c r="M7320" s="3">
        <v>5.62930186823992</v>
      </c>
      <c r="N7320" s="3">
        <v>25.7984031936128</v>
      </c>
      <c r="O7320" s="3">
        <v>26.90490253987</v>
      </c>
      <c r="P7320" s="3">
        <v>8.14889336016097</v>
      </c>
      <c r="Q7320" s="3">
        <v>31.7290006131208</v>
      </c>
      <c r="R7320" s="3">
        <v>14.3962848297214</v>
      </c>
      <c r="S7320" s="3">
        <v>80.546218487395</v>
      </c>
      <c r="T7320" s="3">
        <v>14.4520910534674</v>
      </c>
      <c r="U7320" s="3">
        <v>188.77688172043</v>
      </c>
      <c r="V7320" s="3">
        <v>8.97009966777409</v>
      </c>
      <c r="W7320" s="3">
        <v>122.296947749612</v>
      </c>
      <c r="X7320" s="3">
        <v>20.7240948813983</v>
      </c>
      <c r="Y7320" s="3">
        <v>178.214937156609</v>
      </c>
      <c r="Z7320" s="3">
        <v>16.4935064935065</v>
      </c>
      <c r="AA7320" s="3">
        <v>0.280884031856949</v>
      </c>
      <c r="AB7320" s="3">
        <v>0.25751098252739</v>
      </c>
      <c r="AC7320" s="3">
        <v>-35.6767097082736</v>
      </c>
      <c r="AD7320" s="3">
        <v>0.853410250563726</v>
      </c>
      <c r="AE7320" s="5">
        <v>7</v>
      </c>
      <c r="AF7320" s="3">
        <v>2.20470313892608</v>
      </c>
      <c r="AG7320" s="3">
        <v>85.7211947881413</v>
      </c>
      <c r="AH7320" s="3">
        <v>74.9274840366219</v>
      </c>
      <c r="AI7320" s="3">
        <v>29.255371247636</v>
      </c>
      <c r="AJ7320" s="3">
        <v>25.2236293720984</v>
      </c>
      <c r="AK7320" s="3">
        <v>23.9837838914845</v>
      </c>
      <c r="AL7320" s="3"/>
      <c r="AM7320" s="3"/>
      <c r="AN7320" s="5" t="s">
        <v>46</v>
      </c>
      <c r="AO7320" s="1"/>
      <c r="AP7320" s="1"/>
      <c r="AQ7320" s="1"/>
    </row>
    <row r="7321" spans="1:43">
      <c r="A7321" s="1" t="s">
        <v>17953</v>
      </c>
      <c r="B7321" s="1" t="s">
        <v>17954</v>
      </c>
      <c r="C7321" s="3">
        <v>7.80547945205479</v>
      </c>
      <c r="D7321" s="4">
        <v>41388</v>
      </c>
      <c r="E7321" s="3">
        <v>30.0328825829</v>
      </c>
      <c r="F7321" s="5" t="s">
        <v>10755</v>
      </c>
      <c r="G7321" s="5">
        <v>1141</v>
      </c>
      <c r="H7321" s="5" t="s">
        <v>50</v>
      </c>
      <c r="I7321" s="3">
        <v>-0.188356164383562</v>
      </c>
      <c r="J7321" s="3">
        <v>87.0031263957124</v>
      </c>
      <c r="K7321" s="3">
        <v>-0.0428706164794584</v>
      </c>
      <c r="L7321" s="3">
        <v>77.6892430278884</v>
      </c>
      <c r="M7321" s="3">
        <v>-0.307850179579283</v>
      </c>
      <c r="N7321" s="3">
        <v>85.7079252003562</v>
      </c>
      <c r="O7321" s="3">
        <v>0.804150453955882</v>
      </c>
      <c r="P7321" s="3">
        <v>29.6482412060301</v>
      </c>
      <c r="Q7321" s="3">
        <v>1.18913288777016</v>
      </c>
      <c r="R7321" s="3">
        <v>41.6224046354418</v>
      </c>
      <c r="S7321" s="3">
        <v>2.29409535942566</v>
      </c>
      <c r="T7321" s="3">
        <v>31.1299435028249</v>
      </c>
      <c r="U7321" s="3">
        <v>6.11817369061914</v>
      </c>
      <c r="V7321" s="3">
        <v>52.4767801857585</v>
      </c>
      <c r="W7321" s="3">
        <v>14.6637606977484</v>
      </c>
      <c r="X7321" s="3">
        <v>35.9223300970874</v>
      </c>
      <c r="Y7321" s="3">
        <v>21.6229697530429</v>
      </c>
      <c r="Z7321" s="3">
        <v>23.5294117647059</v>
      </c>
      <c r="AA7321" s="3">
        <v>0.0513961046770193</v>
      </c>
      <c r="AB7321" s="3">
        <v>0.3110267818397</v>
      </c>
      <c r="AC7321" s="3">
        <v>-2.97281273820616</v>
      </c>
      <c r="AD7321" s="3">
        <v>1.5668809911001</v>
      </c>
      <c r="AE7321" s="5">
        <v>4</v>
      </c>
      <c r="AF7321" s="3">
        <v>0.384858246190746</v>
      </c>
      <c r="AG7321" s="3">
        <v>3.35269481397049</v>
      </c>
      <c r="AH7321" s="3">
        <v>2.92524909893832</v>
      </c>
      <c r="AI7321" s="3">
        <v>4.69920899989753</v>
      </c>
      <c r="AJ7321" s="3">
        <v>4.13056544081938</v>
      </c>
      <c r="AK7321" s="3">
        <v>5.54314290150635</v>
      </c>
      <c r="AL7321" s="3"/>
      <c r="AM7321" s="3"/>
      <c r="AN7321" s="5" t="s">
        <v>46</v>
      </c>
      <c r="AO7321" s="1"/>
      <c r="AP7321" s="1"/>
      <c r="AQ7321" s="1"/>
    </row>
    <row r="7322" spans="1:43">
      <c r="A7322" s="1" t="s">
        <v>17955</v>
      </c>
      <c r="B7322" s="1" t="s">
        <v>17956</v>
      </c>
      <c r="C7322" s="3">
        <v>12.5287671232877</v>
      </c>
      <c r="D7322" s="4">
        <v>39664</v>
      </c>
      <c r="E7322" s="3">
        <v>22.0973940267</v>
      </c>
      <c r="F7322" s="5" t="s">
        <v>17957</v>
      </c>
      <c r="G7322" s="5">
        <v>395</v>
      </c>
      <c r="H7322" s="5" t="s">
        <v>55</v>
      </c>
      <c r="I7322" s="3">
        <v>5.4280087409286</v>
      </c>
      <c r="J7322" s="3">
        <v>76.8905021173624</v>
      </c>
      <c r="K7322" s="3">
        <v>1.21733274625088</v>
      </c>
      <c r="L7322" s="3">
        <v>74.9152542372881</v>
      </c>
      <c r="M7322" s="3">
        <v>1.9248324248194</v>
      </c>
      <c r="N7322" s="3">
        <v>77.6181926989827</v>
      </c>
      <c r="O7322" s="3">
        <v>12.5968824732763</v>
      </c>
      <c r="P7322" s="3">
        <v>74.7682119205298</v>
      </c>
      <c r="Q7322" s="3">
        <v>15.9373423917881</v>
      </c>
      <c r="R7322" s="3">
        <v>72.2560975609756</v>
      </c>
      <c r="S7322" s="3">
        <v>53.8967431969441</v>
      </c>
      <c r="T7322" s="3">
        <v>68.65234375</v>
      </c>
      <c r="U7322" s="3">
        <v>116.792410961944</v>
      </c>
      <c r="V7322" s="3">
        <v>65.9891598915989</v>
      </c>
      <c r="W7322" s="3">
        <v>72.7324964639321</v>
      </c>
      <c r="X7322" s="3">
        <v>76.6277128547579</v>
      </c>
      <c r="Y7322" s="3">
        <v>90.6757745791656</v>
      </c>
      <c r="Z7322" s="3">
        <v>78.5862785862786</v>
      </c>
      <c r="AA7322" s="3">
        <v>0.19890100205441</v>
      </c>
      <c r="AB7322" s="3">
        <v>0.169986669021482</v>
      </c>
      <c r="AC7322" s="3">
        <v>-29.6435504522738</v>
      </c>
      <c r="AD7322" s="3">
        <v>0.672811593445257</v>
      </c>
      <c r="AE7322" s="5">
        <v>5</v>
      </c>
      <c r="AF7322" s="3">
        <v>1.60377279194529</v>
      </c>
      <c r="AG7322" s="3">
        <v>62.798837759635</v>
      </c>
      <c r="AH7322" s="3">
        <v>50.2645428892377</v>
      </c>
      <c r="AI7322" s="3">
        <v>17.4133809876099</v>
      </c>
      <c r="AJ7322" s="3">
        <v>17.1965382014029</v>
      </c>
      <c r="AK7322" s="3">
        <v>17.7923044981962</v>
      </c>
      <c r="AL7322" s="3">
        <v>20.8156632062723</v>
      </c>
      <c r="AM7322" s="3"/>
      <c r="AN7322" s="5" t="s">
        <v>46</v>
      </c>
      <c r="AO7322" s="1"/>
      <c r="AP7322" s="1"/>
      <c r="AQ7322" s="1"/>
    </row>
    <row r="7323" spans="1:43">
      <c r="A7323" s="1" t="s">
        <v>17958</v>
      </c>
      <c r="B7323" s="1" t="s">
        <v>17959</v>
      </c>
      <c r="C7323" s="3">
        <v>12.1424657534247</v>
      </c>
      <c r="D7323" s="4">
        <v>39805</v>
      </c>
      <c r="E7323" s="3">
        <v>1.0268725685</v>
      </c>
      <c r="F7323" s="5" t="s">
        <v>4415</v>
      </c>
      <c r="G7323" s="5">
        <v>3293</v>
      </c>
      <c r="H7323" s="5" t="s">
        <v>71</v>
      </c>
      <c r="I7323" s="3">
        <v>-0.19577915837073</v>
      </c>
      <c r="J7323" s="3">
        <v>61.6352201257862</v>
      </c>
      <c r="K7323" s="3">
        <v>0</v>
      </c>
      <c r="L7323" s="3">
        <v>51.5723270440252</v>
      </c>
      <c r="M7323" s="3">
        <v>-0.431399510673701</v>
      </c>
      <c r="N7323" s="3">
        <v>51.5723270440252</v>
      </c>
      <c r="O7323" s="3">
        <v>0.394324888684909</v>
      </c>
      <c r="P7323" s="3">
        <v>44.9367088607595</v>
      </c>
      <c r="Q7323" s="3">
        <v>0.905710660287367</v>
      </c>
      <c r="R7323" s="3">
        <v>39.7435897435897</v>
      </c>
      <c r="S7323" s="3">
        <v>1.55626013867822</v>
      </c>
      <c r="T7323" s="3">
        <v>66.4429530201342</v>
      </c>
      <c r="U7323" s="3">
        <v>6.71104652813023</v>
      </c>
      <c r="V7323" s="3">
        <v>64.7482014388489</v>
      </c>
      <c r="W7323" s="3">
        <v>12.6777057874316</v>
      </c>
      <c r="X7323" s="3">
        <v>66.1870503597122</v>
      </c>
      <c r="Y7323" s="3">
        <v>17.9401194396258</v>
      </c>
      <c r="Z7323" s="3">
        <v>55.5555555555556</v>
      </c>
      <c r="AA7323" s="3">
        <v>0.00459558759048629</v>
      </c>
      <c r="AB7323" s="3">
        <v>0.394257979714069</v>
      </c>
      <c r="AC7323" s="3">
        <v>-2.27738556137552</v>
      </c>
      <c r="AD7323" s="3">
        <v>1.77895933331372</v>
      </c>
      <c r="AE7323" s="5">
        <v>3</v>
      </c>
      <c r="AF7323" s="3">
        <v>0.334425025923972</v>
      </c>
      <c r="AG7323" s="3">
        <v>1.92090880259663</v>
      </c>
      <c r="AH7323" s="3">
        <v>3.41706315153241</v>
      </c>
      <c r="AI7323" s="3">
        <v>4.18467425928797</v>
      </c>
      <c r="AJ7323" s="3">
        <v>3.77823839856917</v>
      </c>
      <c r="AK7323" s="3">
        <v>4.35914532079003</v>
      </c>
      <c r="AL7323" s="3">
        <v>6.36432820998034</v>
      </c>
      <c r="AM7323" s="3"/>
      <c r="AN7323" s="5" t="s">
        <v>46</v>
      </c>
      <c r="AO7323" s="1"/>
      <c r="AP7323" s="1"/>
      <c r="AQ7323" s="1"/>
    </row>
    <row r="7324" spans="1:43">
      <c r="A7324" s="1" t="s">
        <v>17960</v>
      </c>
      <c r="B7324" s="1" t="s">
        <v>17961</v>
      </c>
      <c r="C7324" s="3">
        <v>11.8520547945205</v>
      </c>
      <c r="D7324" s="4">
        <v>39911</v>
      </c>
      <c r="E7324" s="3">
        <v>4.6425562052</v>
      </c>
      <c r="F7324" s="5" t="s">
        <v>17962</v>
      </c>
      <c r="G7324" s="5">
        <v>2494</v>
      </c>
      <c r="H7324" s="5" t="s">
        <v>55</v>
      </c>
      <c r="I7324" s="3">
        <v>11.2539331205119</v>
      </c>
      <c r="J7324" s="3">
        <v>42.9522081064731</v>
      </c>
      <c r="K7324" s="3">
        <v>2.83556118009966</v>
      </c>
      <c r="L7324" s="3">
        <v>44.9152542372881</v>
      </c>
      <c r="M7324" s="3">
        <v>5.0876617277759</v>
      </c>
      <c r="N7324" s="3">
        <v>51.0472770795931</v>
      </c>
      <c r="O7324" s="3">
        <v>19.6432343996957</v>
      </c>
      <c r="P7324" s="3">
        <v>47.2185430463576</v>
      </c>
      <c r="Q7324" s="3">
        <v>31.2336063345267</v>
      </c>
      <c r="R7324" s="3">
        <v>28.6585365853659</v>
      </c>
      <c r="S7324" s="3">
        <v>72.345971026697</v>
      </c>
      <c r="T7324" s="3">
        <v>39.453125</v>
      </c>
      <c r="U7324" s="3">
        <v>156.725077785419</v>
      </c>
      <c r="V7324" s="3">
        <v>39.9728997289973</v>
      </c>
      <c r="W7324" s="3">
        <v>123.134713084609</v>
      </c>
      <c r="X7324" s="3">
        <v>41.9031719532554</v>
      </c>
      <c r="Y7324" s="3">
        <v>197.669531818363</v>
      </c>
      <c r="Z7324" s="3">
        <v>23.7006237006237</v>
      </c>
      <c r="AA7324" s="3">
        <v>0.33558915792427</v>
      </c>
      <c r="AB7324" s="3">
        <v>0.327157889220479</v>
      </c>
      <c r="AC7324" s="3">
        <v>-23.6615304256986</v>
      </c>
      <c r="AD7324" s="3">
        <v>1.29367103110812</v>
      </c>
      <c r="AE7324" s="5">
        <v>5</v>
      </c>
      <c r="AF7324" s="3">
        <v>2.12330983369375</v>
      </c>
      <c r="AG7324" s="3">
        <v>79.0638087289141</v>
      </c>
      <c r="AH7324" s="3">
        <v>61.1215961171708</v>
      </c>
      <c r="AI7324" s="3">
        <v>27.4475172987509</v>
      </c>
      <c r="AJ7324" s="3">
        <v>27.7807699576424</v>
      </c>
      <c r="AK7324" s="3">
        <v>25.8832141161572</v>
      </c>
      <c r="AL7324" s="3">
        <v>24.4627655738378</v>
      </c>
      <c r="AM7324" s="3"/>
      <c r="AN7324" s="5" t="s">
        <v>46</v>
      </c>
      <c r="AO7324" s="1"/>
      <c r="AP7324" s="1"/>
      <c r="AQ7324" s="1"/>
    </row>
    <row r="7325" spans="1:43">
      <c r="A7325" s="1" t="s">
        <v>17963</v>
      </c>
      <c r="B7325" s="1" t="s">
        <v>17964</v>
      </c>
      <c r="C7325" s="3">
        <v>11.3753424657534</v>
      </c>
      <c r="D7325" s="4">
        <v>40085</v>
      </c>
      <c r="E7325" s="3">
        <v>5.2035582349</v>
      </c>
      <c r="F7325" s="5" t="s">
        <v>17962</v>
      </c>
      <c r="G7325" s="5">
        <v>2077</v>
      </c>
      <c r="H7325" s="5" t="s">
        <v>55</v>
      </c>
      <c r="I7325" s="3">
        <v>12.7306050594449</v>
      </c>
      <c r="J7325" s="3">
        <v>32.6073805202662</v>
      </c>
      <c r="K7325" s="3">
        <v>3.36775534573114</v>
      </c>
      <c r="L7325" s="3">
        <v>33.3898305084746</v>
      </c>
      <c r="M7325" s="3">
        <v>5.72669290270049</v>
      </c>
      <c r="N7325" s="3">
        <v>44.6439257929384</v>
      </c>
      <c r="O7325" s="3">
        <v>22.3300970873786</v>
      </c>
      <c r="P7325" s="3">
        <v>32.4503311258278</v>
      </c>
      <c r="Q7325" s="3">
        <v>36.3334111059263</v>
      </c>
      <c r="R7325" s="3">
        <v>15.8536585365854</v>
      </c>
      <c r="S7325" s="3">
        <v>83.9669421487603</v>
      </c>
      <c r="T7325" s="3">
        <v>23.046875</v>
      </c>
      <c r="U7325" s="3">
        <v>180.335832083958</v>
      </c>
      <c r="V7325" s="3">
        <v>24.390243902439</v>
      </c>
      <c r="W7325" s="3">
        <v>143.646408839779</v>
      </c>
      <c r="X7325" s="3">
        <v>26.0434056761269</v>
      </c>
      <c r="Y7325" s="3">
        <v>223.054595715273</v>
      </c>
      <c r="Z7325" s="3">
        <v>14.3451143451143</v>
      </c>
      <c r="AA7325" s="3">
        <v>0.333532246566661</v>
      </c>
      <c r="AB7325" s="3">
        <v>0.337867395948412</v>
      </c>
      <c r="AC7325" s="3">
        <v>-24.1705471478463</v>
      </c>
      <c r="AD7325" s="3">
        <v>1.42687884606749</v>
      </c>
      <c r="AE7325" s="5">
        <v>5</v>
      </c>
      <c r="AF7325" s="3">
        <v>2.36499268972533</v>
      </c>
      <c r="AG7325" s="3">
        <v>91.6527968835974</v>
      </c>
      <c r="AH7325" s="3">
        <v>68.3833618126815</v>
      </c>
      <c r="AI7325" s="3">
        <v>30.9139489570402</v>
      </c>
      <c r="AJ7325" s="3">
        <v>30.2250256495026</v>
      </c>
      <c r="AK7325" s="3">
        <v>26.0749582153184</v>
      </c>
      <c r="AL7325" s="3">
        <v>23.6839021234537</v>
      </c>
      <c r="AM7325" s="3"/>
      <c r="AN7325" s="5" t="s">
        <v>46</v>
      </c>
      <c r="AO7325" s="1"/>
      <c r="AP7325" s="1"/>
      <c r="AQ7325" s="1"/>
    </row>
    <row r="7326" spans="1:43">
      <c r="A7326" s="1" t="s">
        <v>17965</v>
      </c>
      <c r="B7326" s="1" t="s">
        <v>17966</v>
      </c>
      <c r="C7326" s="3">
        <v>10.8904109589041</v>
      </c>
      <c r="D7326" s="4">
        <v>40262</v>
      </c>
      <c r="E7326" s="3">
        <v>10.0143609165</v>
      </c>
      <c r="F7326" s="5" t="s">
        <v>17967</v>
      </c>
      <c r="G7326" s="5">
        <v>461</v>
      </c>
      <c r="H7326" s="5" t="s">
        <v>55</v>
      </c>
      <c r="I7326" s="3">
        <v>12.4604847207587</v>
      </c>
      <c r="J7326" s="3">
        <v>34.6037507562008</v>
      </c>
      <c r="K7326" s="3">
        <v>3.22247378717606</v>
      </c>
      <c r="L7326" s="3">
        <v>36.1016949152542</v>
      </c>
      <c r="M7326" s="3">
        <v>5.48080594802218</v>
      </c>
      <c r="N7326" s="3">
        <v>46.8581687612208</v>
      </c>
      <c r="O7326" s="3">
        <v>22.0443381760532</v>
      </c>
      <c r="P7326" s="3">
        <v>34.1721854304636</v>
      </c>
      <c r="Q7326" s="3">
        <v>35.5277208577448</v>
      </c>
      <c r="R7326" s="3">
        <v>17.3018292682927</v>
      </c>
      <c r="S7326" s="3">
        <v>81.0432569974555</v>
      </c>
      <c r="T7326" s="3">
        <v>27.1484375</v>
      </c>
      <c r="U7326" s="3">
        <v>182.936675302766</v>
      </c>
      <c r="V7326" s="3">
        <v>22.0867208672087</v>
      </c>
      <c r="W7326" s="3">
        <v>124.899425287356</v>
      </c>
      <c r="X7326" s="3">
        <v>40.4006677796327</v>
      </c>
      <c r="Y7326" s="3">
        <v>132.025485515071</v>
      </c>
      <c r="Z7326" s="3">
        <v>54.6777546777547</v>
      </c>
      <c r="AA7326" s="3">
        <v>0.325343608479282</v>
      </c>
      <c r="AB7326" s="3">
        <v>0.281247122814344</v>
      </c>
      <c r="AC7326" s="3">
        <v>-30.6162402669633</v>
      </c>
      <c r="AD7326" s="3">
        <v>1.01100023687035</v>
      </c>
      <c r="AE7326" s="5">
        <v>5</v>
      </c>
      <c r="AF7326" s="3">
        <v>2.15349416080098</v>
      </c>
      <c r="AG7326" s="3">
        <v>93.46741262838</v>
      </c>
      <c r="AH7326" s="3">
        <v>69.448083379629</v>
      </c>
      <c r="AI7326" s="3">
        <v>26.6305991966239</v>
      </c>
      <c r="AJ7326" s="3">
        <v>23.491648809781</v>
      </c>
      <c r="AK7326" s="3">
        <v>25.931268101655</v>
      </c>
      <c r="AL7326" s="3">
        <v>26.7920667842459</v>
      </c>
      <c r="AM7326" s="3"/>
      <c r="AN7326" s="5" t="s">
        <v>46</v>
      </c>
      <c r="AO7326" s="1"/>
      <c r="AP7326" s="1"/>
      <c r="AQ7326" s="1"/>
    </row>
    <row r="7327" spans="1:43">
      <c r="A7327" s="1" t="s">
        <v>17968</v>
      </c>
      <c r="B7327" s="1" t="s">
        <v>17969</v>
      </c>
      <c r="C7327" s="3">
        <v>10.4520547945205</v>
      </c>
      <c r="D7327" s="4">
        <v>40422</v>
      </c>
      <c r="E7327" s="3">
        <v>2.1227603979</v>
      </c>
      <c r="F7327" s="5" t="s">
        <v>17970</v>
      </c>
      <c r="G7327" s="5">
        <v>1898</v>
      </c>
      <c r="H7327" s="5" t="s">
        <v>55</v>
      </c>
      <c r="I7327" s="3">
        <v>8.24172559272684</v>
      </c>
      <c r="J7327" s="3">
        <v>64.670296430732</v>
      </c>
      <c r="K7327" s="3">
        <v>3.08998302207132</v>
      </c>
      <c r="L7327" s="3">
        <v>39.3785310734463</v>
      </c>
      <c r="M7327" s="3">
        <v>2.46371920350996</v>
      </c>
      <c r="N7327" s="3">
        <v>73.1897067624177</v>
      </c>
      <c r="O7327" s="3">
        <v>14.4436765722184</v>
      </c>
      <c r="P7327" s="3">
        <v>68.3443708609272</v>
      </c>
      <c r="Q7327" s="3">
        <v>20.1028548823103</v>
      </c>
      <c r="R7327" s="3">
        <v>61.0518292682927</v>
      </c>
      <c r="S7327" s="3">
        <v>50.5454545454546</v>
      </c>
      <c r="T7327" s="3">
        <v>73.2421875</v>
      </c>
      <c r="U7327" s="3">
        <v>93.7872340425532</v>
      </c>
      <c r="V7327" s="3">
        <v>79.1327913279133</v>
      </c>
      <c r="W7327" s="3">
        <v>70.1952723535457</v>
      </c>
      <c r="X7327" s="3">
        <v>78.1302170283806</v>
      </c>
      <c r="Y7327" s="3">
        <v>116.882962257412</v>
      </c>
      <c r="Z7327" s="3">
        <v>62.7858627858628</v>
      </c>
      <c r="AA7327" s="3">
        <v>0.262694350146781</v>
      </c>
      <c r="AB7327" s="3">
        <v>0.214009642083175</v>
      </c>
      <c r="AC7327" s="3">
        <v>-23.4073817961794</v>
      </c>
      <c r="AD7327" s="3">
        <v>0.826893860488382</v>
      </c>
      <c r="AE7327" s="5">
        <v>3</v>
      </c>
      <c r="AF7327" s="3">
        <v>1.32174601111729</v>
      </c>
      <c r="AG7327" s="3">
        <v>43.066009582553</v>
      </c>
      <c r="AH7327" s="3">
        <v>40.9024549712456</v>
      </c>
      <c r="AI7327" s="3">
        <v>17.7534596769992</v>
      </c>
      <c r="AJ7327" s="3">
        <v>17.9450934793365</v>
      </c>
      <c r="AK7327" s="3">
        <v>13.5261465203404</v>
      </c>
      <c r="AL7327" s="3">
        <v>12.6029969683824</v>
      </c>
      <c r="AM7327" s="3"/>
      <c r="AN7327" s="5" t="s">
        <v>46</v>
      </c>
      <c r="AO7327" s="1"/>
      <c r="AP7327" s="1"/>
      <c r="AQ7327" s="1"/>
    </row>
    <row r="7328" spans="1:43">
      <c r="A7328" s="1" t="s">
        <v>17971</v>
      </c>
      <c r="B7328" s="1" t="s">
        <v>17972</v>
      </c>
      <c r="C7328" s="3">
        <v>10.2246575342466</v>
      </c>
      <c r="D7328" s="4">
        <v>40505</v>
      </c>
      <c r="E7328" s="3">
        <v>24.3800457147</v>
      </c>
      <c r="F7328" s="5" t="s">
        <v>17973</v>
      </c>
      <c r="G7328" s="5">
        <v>1625</v>
      </c>
      <c r="H7328" s="5" t="s">
        <v>64</v>
      </c>
      <c r="I7328" s="3">
        <v>0.252271564880059</v>
      </c>
      <c r="J7328" s="3">
        <v>70.9912536443149</v>
      </c>
      <c r="K7328" s="3">
        <v>0.0369093071157813</v>
      </c>
      <c r="L7328" s="3">
        <v>77.9883381924198</v>
      </c>
      <c r="M7328" s="3">
        <v>0.188180406605448</v>
      </c>
      <c r="N7328" s="3">
        <v>70.9912536443149</v>
      </c>
      <c r="O7328" s="3">
        <v>0.565869639792894</v>
      </c>
      <c r="P7328" s="3">
        <v>78.0701754385965</v>
      </c>
      <c r="Q7328" s="3">
        <v>1.0446919105621</v>
      </c>
      <c r="R7328" s="3">
        <v>80.1775147928994</v>
      </c>
      <c r="S7328" s="3">
        <v>1.92529044009005</v>
      </c>
      <c r="T7328" s="3">
        <v>73.3133433283358</v>
      </c>
      <c r="U7328" s="3">
        <v>4.42767399088277</v>
      </c>
      <c r="V7328" s="3">
        <v>68.0555555555556</v>
      </c>
      <c r="W7328" s="3">
        <v>8.10703867846058</v>
      </c>
      <c r="X7328" s="3">
        <v>57.2530864197531</v>
      </c>
      <c r="Y7328" s="3">
        <v>14.8352344548392</v>
      </c>
      <c r="Z7328" s="3">
        <v>66.4160401002506</v>
      </c>
      <c r="AA7328" s="3">
        <v>-0.237619827329025</v>
      </c>
      <c r="AB7328" s="3">
        <v>2.13499477208789</v>
      </c>
      <c r="AC7328" s="3">
        <v>0</v>
      </c>
      <c r="AD7328" s="3"/>
      <c r="AE7328" s="5"/>
      <c r="AF7328" s="3">
        <v>0.215157680591549</v>
      </c>
      <c r="AG7328" s="3">
        <v>1.44566773970214</v>
      </c>
      <c r="AH7328" s="3">
        <v>1.61479190924325</v>
      </c>
      <c r="AI7328" s="3">
        <v>1.97785242866686</v>
      </c>
      <c r="AJ7328" s="3">
        <v>2.10530720349782</v>
      </c>
      <c r="AK7328" s="3">
        <v>2.16976703735123</v>
      </c>
      <c r="AL7328" s="3">
        <v>2.45304039956795</v>
      </c>
      <c r="AM7328" s="3">
        <v>1000</v>
      </c>
      <c r="AN7328" s="5" t="s">
        <v>206</v>
      </c>
      <c r="AO7328" s="1"/>
      <c r="AP7328" s="1"/>
      <c r="AQ7328" s="1"/>
    </row>
    <row r="7329" spans="1:43">
      <c r="A7329" s="1" t="s">
        <v>17974</v>
      </c>
      <c r="B7329" s="1" t="s">
        <v>17975</v>
      </c>
      <c r="C7329" s="3">
        <v>9.84109589041096</v>
      </c>
      <c r="D7329" s="4">
        <v>40645</v>
      </c>
      <c r="E7329" s="3">
        <v>6.5868636719</v>
      </c>
      <c r="F7329" s="5" t="s">
        <v>17970</v>
      </c>
      <c r="G7329" s="5">
        <v>3114</v>
      </c>
      <c r="H7329" s="5" t="s">
        <v>60</v>
      </c>
      <c r="I7329" s="3">
        <v>8.59708684700471</v>
      </c>
      <c r="J7329" s="3">
        <v>35.0198412698413</v>
      </c>
      <c r="K7329" s="3">
        <v>3.46410684474124</v>
      </c>
      <c r="L7329" s="3">
        <v>26.8456375838926</v>
      </c>
      <c r="M7329" s="3">
        <v>3.2701520516559</v>
      </c>
      <c r="N7329" s="3">
        <v>41.2462908011869</v>
      </c>
      <c r="O7329" s="3">
        <v>13.8723013321084</v>
      </c>
      <c r="P7329" s="3">
        <v>39.9594320486815</v>
      </c>
      <c r="Q7329" s="3">
        <v>19.3692066931504</v>
      </c>
      <c r="R7329" s="3">
        <v>36.1256544502618</v>
      </c>
      <c r="S7329" s="3">
        <v>46.0598026218884</v>
      </c>
      <c r="T7329" s="3">
        <v>40.8212560386473</v>
      </c>
      <c r="U7329" s="3">
        <v>78.9084348218313</v>
      </c>
      <c r="V7329" s="3">
        <v>43.4634974533107</v>
      </c>
      <c r="W7329" s="3">
        <v>55.484123872991</v>
      </c>
      <c r="X7329" s="3">
        <v>42.0454545454545</v>
      </c>
      <c r="Y7329" s="3">
        <v>107.382620516574</v>
      </c>
      <c r="Z7329" s="3">
        <v>29.7734627831715</v>
      </c>
      <c r="AA7329" s="3">
        <v>0.238249364119628</v>
      </c>
      <c r="AB7329" s="3">
        <v>0.15192112560758</v>
      </c>
      <c r="AC7329" s="3">
        <v>-25.5686389234257</v>
      </c>
      <c r="AD7329" s="3">
        <v>0.618677680155066</v>
      </c>
      <c r="AE7329" s="5">
        <v>3</v>
      </c>
      <c r="AF7329" s="3">
        <v>1.10624942276222</v>
      </c>
      <c r="AG7329" s="3">
        <v>33.8430404426113</v>
      </c>
      <c r="AH7329" s="3">
        <v>37.0745118323258</v>
      </c>
      <c r="AI7329" s="3">
        <v>14.8230597282008</v>
      </c>
      <c r="AJ7329" s="3">
        <v>16.920859614077</v>
      </c>
      <c r="AK7329" s="3">
        <v>11.9214320197261</v>
      </c>
      <c r="AL7329" s="3">
        <v>14.4346071754184</v>
      </c>
      <c r="AM7329" s="3"/>
      <c r="AN7329" s="5" t="s">
        <v>46</v>
      </c>
      <c r="AO7329" s="1"/>
      <c r="AP7329" s="1"/>
      <c r="AQ7329" s="1"/>
    </row>
    <row r="7330" spans="1:43">
      <c r="A7330" s="1" t="s">
        <v>17976</v>
      </c>
      <c r="B7330" s="1" t="s">
        <v>17977</v>
      </c>
      <c r="C7330" s="3">
        <v>9.62191780821918</v>
      </c>
      <c r="D7330" s="4">
        <v>40725</v>
      </c>
      <c r="E7330" s="3">
        <v>0.6495097046</v>
      </c>
      <c r="F7330" s="5" t="s">
        <v>17978</v>
      </c>
      <c r="G7330" s="5">
        <v>3513</v>
      </c>
      <c r="H7330" s="5" t="s">
        <v>45</v>
      </c>
      <c r="I7330" s="3">
        <v>1.0918653175556</v>
      </c>
      <c r="J7330" s="3">
        <v>48.8853503184713</v>
      </c>
      <c r="K7330" s="3">
        <v>0.386012715712988</v>
      </c>
      <c r="L7330" s="3">
        <v>55.4347826086957</v>
      </c>
      <c r="M7330" s="3">
        <v>-0.315670800450957</v>
      </c>
      <c r="N7330" s="3">
        <v>61.1111111111111</v>
      </c>
      <c r="O7330" s="3">
        <v>2.17830935459642</v>
      </c>
      <c r="P7330" s="3">
        <v>47.5165562913907</v>
      </c>
      <c r="Q7330" s="3">
        <v>1.66724157755548</v>
      </c>
      <c r="R7330" s="3">
        <v>59.7602739726027</v>
      </c>
      <c r="S7330" s="3">
        <v>8.73093949827841</v>
      </c>
      <c r="T7330" s="3">
        <v>45.3860640301318</v>
      </c>
      <c r="U7330" s="3">
        <v>15.3179002282361</v>
      </c>
      <c r="V7330" s="3">
        <v>59.2356687898089</v>
      </c>
      <c r="W7330" s="3">
        <v>21.1066977126421</v>
      </c>
      <c r="X7330" s="3">
        <v>50.9478672985782</v>
      </c>
      <c r="Y7330" s="3">
        <v>27.433883404194</v>
      </c>
      <c r="Z7330" s="3">
        <v>45.9915611814346</v>
      </c>
      <c r="AA7330" s="3">
        <v>0.226066461562301</v>
      </c>
      <c r="AB7330" s="3">
        <v>0.444862788098666</v>
      </c>
      <c r="AC7330" s="3">
        <v>-2.49337509033969</v>
      </c>
      <c r="AD7330" s="3">
        <v>2.63864501318005</v>
      </c>
      <c r="AE7330" s="5">
        <v>2</v>
      </c>
      <c r="AF7330" s="3">
        <v>0.527726120952807</v>
      </c>
      <c r="AG7330" s="3">
        <v>8.46860407721699</v>
      </c>
      <c r="AH7330" s="3">
        <v>7.30139157301579</v>
      </c>
      <c r="AI7330" s="3">
        <v>6.56588677821957</v>
      </c>
      <c r="AJ7330" s="3">
        <v>5.29899244862873</v>
      </c>
      <c r="AK7330" s="3">
        <v>5.64592465523113</v>
      </c>
      <c r="AL7330" s="3">
        <v>6.9090629981833</v>
      </c>
      <c r="AM7330" s="3"/>
      <c r="AN7330" s="5" t="s">
        <v>46</v>
      </c>
      <c r="AO7330" s="1"/>
      <c r="AP7330" s="1"/>
      <c r="AQ7330" s="1"/>
    </row>
    <row r="7331" spans="1:43">
      <c r="A7331" s="1" t="s">
        <v>17979</v>
      </c>
      <c r="B7331" s="1" t="s">
        <v>17980</v>
      </c>
      <c r="C7331" s="3">
        <v>9.43835616438356</v>
      </c>
      <c r="D7331" s="4">
        <v>40792</v>
      </c>
      <c r="E7331" s="3">
        <v>45.5404260013</v>
      </c>
      <c r="F7331" s="5" t="s">
        <v>258</v>
      </c>
      <c r="G7331" s="5">
        <v>1898</v>
      </c>
      <c r="H7331" s="5" t="s">
        <v>55</v>
      </c>
      <c r="I7331" s="3">
        <v>12.7518863737239</v>
      </c>
      <c r="J7331" s="3">
        <v>32.5468844525106</v>
      </c>
      <c r="K7331" s="3">
        <v>4.5132888998601</v>
      </c>
      <c r="L7331" s="3">
        <v>11.7514124293785</v>
      </c>
      <c r="M7331" s="3">
        <v>4.92338193383172</v>
      </c>
      <c r="N7331" s="3">
        <v>52.6630760023938</v>
      </c>
      <c r="O7331" s="3">
        <v>20.0860357379219</v>
      </c>
      <c r="P7331" s="3">
        <v>44.2384105960265</v>
      </c>
      <c r="Q7331" s="3">
        <v>32.7844859129162</v>
      </c>
      <c r="R7331" s="3">
        <v>25</v>
      </c>
      <c r="S7331" s="3">
        <v>70.4327406910433</v>
      </c>
      <c r="T7331" s="3">
        <v>42.28515625</v>
      </c>
      <c r="U7331" s="3">
        <v>154.233386709367</v>
      </c>
      <c r="V7331" s="3">
        <v>41.7344173441734</v>
      </c>
      <c r="W7331" s="3">
        <v>127.870470039469</v>
      </c>
      <c r="X7331" s="3">
        <v>36.7278797996661</v>
      </c>
      <c r="Y7331" s="3">
        <v>273.903444215484</v>
      </c>
      <c r="Z7331" s="3">
        <v>5.40540540540541</v>
      </c>
      <c r="AA7331" s="3">
        <v>0.314068857434054</v>
      </c>
      <c r="AB7331" s="3">
        <v>0.299402697860011</v>
      </c>
      <c r="AC7331" s="3">
        <v>-23.0564563066434</v>
      </c>
      <c r="AD7331" s="3">
        <v>1.36734412512393</v>
      </c>
      <c r="AE7331" s="5">
        <v>5</v>
      </c>
      <c r="AF7331" s="3">
        <v>2.18662832301058</v>
      </c>
      <c r="AG7331" s="3">
        <v>77.9839542588239</v>
      </c>
      <c r="AH7331" s="3">
        <v>62.1255374184535</v>
      </c>
      <c r="AI7331" s="3">
        <v>31.0113391714251</v>
      </c>
      <c r="AJ7331" s="3">
        <v>32.3128998141311</v>
      </c>
      <c r="AK7331" s="3">
        <v>24.5458834459249</v>
      </c>
      <c r="AL7331" s="3">
        <v>16.1057094437094</v>
      </c>
      <c r="AM7331" s="3"/>
      <c r="AN7331" s="5" t="s">
        <v>46</v>
      </c>
      <c r="AO7331" s="1"/>
      <c r="AP7331" s="1"/>
      <c r="AQ7331" s="1"/>
    </row>
    <row r="7332" spans="1:43">
      <c r="A7332" s="1" t="s">
        <v>17981</v>
      </c>
      <c r="B7332" s="1" t="s">
        <v>17982</v>
      </c>
      <c r="C7332" s="3">
        <v>9.20821917808219</v>
      </c>
      <c r="D7332" s="4">
        <v>40876</v>
      </c>
      <c r="E7332" s="3">
        <v>0.768537549</v>
      </c>
      <c r="F7332" s="5" t="s">
        <v>17970</v>
      </c>
      <c r="G7332" s="5">
        <v>2558</v>
      </c>
      <c r="H7332" s="5" t="s">
        <v>60</v>
      </c>
      <c r="I7332" s="3">
        <v>1.20730639309395</v>
      </c>
      <c r="J7332" s="3">
        <v>77.1825396825397</v>
      </c>
      <c r="K7332" s="3">
        <v>0.860295492799689</v>
      </c>
      <c r="L7332" s="3">
        <v>74.496644295302</v>
      </c>
      <c r="M7332" s="3">
        <v>-1.5995620970685</v>
      </c>
      <c r="N7332" s="3">
        <v>73.4915924826904</v>
      </c>
      <c r="O7332" s="3">
        <v>1.11874999999999</v>
      </c>
      <c r="P7332" s="3">
        <v>78.1947261663286</v>
      </c>
      <c r="Q7332" s="3">
        <v>-4.3850836238993</v>
      </c>
      <c r="R7332" s="3">
        <v>85.2356020942408</v>
      </c>
      <c r="S7332" s="3">
        <v>18.3713784021071</v>
      </c>
      <c r="T7332" s="3">
        <v>79.7101449275362</v>
      </c>
      <c r="U7332" s="3">
        <v>46.2839059674503</v>
      </c>
      <c r="V7332" s="3">
        <v>72.8353140916808</v>
      </c>
      <c r="W7332" s="3">
        <v>14.8342678685499</v>
      </c>
      <c r="X7332" s="3">
        <v>85.6818181818182</v>
      </c>
      <c r="Y7332" s="3">
        <v>11.764299530257</v>
      </c>
      <c r="Z7332" s="3">
        <v>93.8511326860841</v>
      </c>
      <c r="AA7332" s="3">
        <v>0.0972857946340495</v>
      </c>
      <c r="AB7332" s="3">
        <v>0.0407487512098008</v>
      </c>
      <c r="AC7332" s="3">
        <v>-34.3829033889732</v>
      </c>
      <c r="AD7332" s="3">
        <v>0.136980860214713</v>
      </c>
      <c r="AE7332" s="5">
        <v>7</v>
      </c>
      <c r="AF7332" s="3">
        <v>0.302914008659895</v>
      </c>
      <c r="AG7332" s="3">
        <v>16.2884157461623</v>
      </c>
      <c r="AH7332" s="3">
        <v>22.1707892122334</v>
      </c>
      <c r="AI7332" s="3">
        <v>2.26647359587444</v>
      </c>
      <c r="AJ7332" s="3">
        <v>1.63667060826798</v>
      </c>
      <c r="AK7332" s="3">
        <v>5.6589239464601</v>
      </c>
      <c r="AL7332" s="3">
        <v>10.8168696216463</v>
      </c>
      <c r="AM7332" s="3"/>
      <c r="AN7332" s="5" t="s">
        <v>46</v>
      </c>
      <c r="AO7332" s="1"/>
      <c r="AP7332" s="1"/>
      <c r="AQ7332" s="1"/>
    </row>
    <row r="7333" spans="1:43">
      <c r="A7333" s="1" t="s">
        <v>17983</v>
      </c>
      <c r="B7333" s="1" t="s">
        <v>17984</v>
      </c>
      <c r="C7333" s="3">
        <v>8.80547945205479</v>
      </c>
      <c r="D7333" s="4">
        <v>41023</v>
      </c>
      <c r="E7333" s="3">
        <v>12.7875026812</v>
      </c>
      <c r="F7333" s="5" t="s">
        <v>3072</v>
      </c>
      <c r="G7333" s="5">
        <v>1367</v>
      </c>
      <c r="H7333" s="5" t="s">
        <v>55</v>
      </c>
      <c r="I7333" s="3">
        <v>10.8945936173857</v>
      </c>
      <c r="J7333" s="3">
        <v>45.7350272232305</v>
      </c>
      <c r="K7333" s="3">
        <v>3.19827158744775</v>
      </c>
      <c r="L7333" s="3">
        <v>36.8361581920904</v>
      </c>
      <c r="M7333" s="3">
        <v>4.12579290628071</v>
      </c>
      <c r="N7333" s="3">
        <v>60.0239377618193</v>
      </c>
      <c r="O7333" s="3">
        <v>22.3215785054576</v>
      </c>
      <c r="P7333" s="3">
        <v>32.5165562913907</v>
      </c>
      <c r="Q7333" s="3">
        <v>42.4130599477015</v>
      </c>
      <c r="R7333" s="3">
        <v>8.84146341463415</v>
      </c>
      <c r="S7333" s="3">
        <v>111.836126358646</v>
      </c>
      <c r="T7333" s="3">
        <v>5.17578125</v>
      </c>
      <c r="U7333" s="3">
        <v>205.323273603689</v>
      </c>
      <c r="V7333" s="3">
        <v>13.0081300813008</v>
      </c>
      <c r="W7333" s="3">
        <v>147.028401865197</v>
      </c>
      <c r="X7333" s="3">
        <v>24.3739565943239</v>
      </c>
      <c r="Y7333" s="3">
        <v>156.657123981502</v>
      </c>
      <c r="Z7333" s="3">
        <v>43.4511434511435</v>
      </c>
      <c r="AA7333" s="3">
        <v>0.413813006707887</v>
      </c>
      <c r="AB7333" s="3">
        <v>0.332713193877299</v>
      </c>
      <c r="AC7333" s="3">
        <v>-28.8963874553394</v>
      </c>
      <c r="AD7333" s="3">
        <v>1.2149172593163</v>
      </c>
      <c r="AE7333" s="5">
        <v>5</v>
      </c>
      <c r="AF7333" s="3">
        <v>2.47535391738208</v>
      </c>
      <c r="AG7333" s="3">
        <v>112.100409735919</v>
      </c>
      <c r="AH7333" s="3">
        <v>77.1028485094673</v>
      </c>
      <c r="AI7333" s="3">
        <v>31.5751605297583</v>
      </c>
      <c r="AJ7333" s="3">
        <v>26.9900283709185</v>
      </c>
      <c r="AK7333" s="3">
        <v>26.7143441186483</v>
      </c>
      <c r="AL7333" s="3">
        <v>29.2539324607398</v>
      </c>
      <c r="AM7333" s="3"/>
      <c r="AN7333" s="5" t="s">
        <v>46</v>
      </c>
      <c r="AO7333" s="1"/>
      <c r="AP7333" s="1"/>
      <c r="AQ7333" s="1"/>
    </row>
    <row r="7334" spans="1:43">
      <c r="A7334" s="1" t="s">
        <v>17985</v>
      </c>
      <c r="B7334" s="1" t="s">
        <v>17986</v>
      </c>
      <c r="C7334" s="3">
        <v>8.24657534246575</v>
      </c>
      <c r="D7334" s="4">
        <v>41227</v>
      </c>
      <c r="E7334" s="3">
        <v>2.5165093567</v>
      </c>
      <c r="F7334" s="5" t="s">
        <v>2129</v>
      </c>
      <c r="G7334" s="5">
        <v>395</v>
      </c>
      <c r="H7334" s="5" t="s">
        <v>55</v>
      </c>
      <c r="I7334" s="3">
        <v>10.7354924594069</v>
      </c>
      <c r="J7334" s="3">
        <v>47.1264367816092</v>
      </c>
      <c r="K7334" s="3">
        <v>4.46996612410146</v>
      </c>
      <c r="L7334" s="3">
        <v>12.7118644067797</v>
      </c>
      <c r="M7334" s="3">
        <v>3.3800467679427</v>
      </c>
      <c r="N7334" s="3">
        <v>66.9060442848594</v>
      </c>
      <c r="O7334" s="3">
        <v>18.4605006745615</v>
      </c>
      <c r="P7334" s="3">
        <v>53.112582781457</v>
      </c>
      <c r="Q7334" s="3">
        <v>28.0093951849677</v>
      </c>
      <c r="R7334" s="3">
        <v>37.1951219512195</v>
      </c>
      <c r="S7334" s="3">
        <v>67.5500901091911</v>
      </c>
      <c r="T7334" s="3">
        <v>46.58203125</v>
      </c>
      <c r="U7334" s="3">
        <v>157.735741367361</v>
      </c>
      <c r="V7334" s="3">
        <v>39.2953929539295</v>
      </c>
      <c r="W7334" s="3">
        <v>114.953588793309</v>
      </c>
      <c r="X7334" s="3">
        <v>47.7462437395659</v>
      </c>
      <c r="Y7334" s="3">
        <v>166.987626166646</v>
      </c>
      <c r="Z7334" s="3">
        <v>37.8378378378378</v>
      </c>
      <c r="AA7334" s="3">
        <v>0.258135887978392</v>
      </c>
      <c r="AB7334" s="3">
        <v>0.271279296213255</v>
      </c>
      <c r="AC7334" s="3">
        <v>-27.1278442263389</v>
      </c>
      <c r="AD7334" s="3">
        <v>1.06890157532756</v>
      </c>
      <c r="AE7334" s="5">
        <v>5</v>
      </c>
      <c r="AF7334" s="3">
        <v>2.03674655211372</v>
      </c>
      <c r="AG7334" s="3">
        <v>75.6223332938499</v>
      </c>
      <c r="AH7334" s="3">
        <v>62.1670219108309</v>
      </c>
      <c r="AI7334" s="3">
        <v>26.0827711839368</v>
      </c>
      <c r="AJ7334" s="3">
        <v>26.1128085312338</v>
      </c>
      <c r="AK7334" s="3">
        <v>28.7981560374058</v>
      </c>
      <c r="AL7334" s="3">
        <v>31.1283013880295</v>
      </c>
      <c r="AM7334" s="3"/>
      <c r="AN7334" s="5" t="s">
        <v>46</v>
      </c>
      <c r="AO7334" s="1"/>
      <c r="AP7334" s="1"/>
      <c r="AQ7334" s="1"/>
    </row>
    <row r="7335" spans="1:43">
      <c r="A7335" s="1" t="s">
        <v>17987</v>
      </c>
      <c r="B7335" s="1" t="s">
        <v>17988</v>
      </c>
      <c r="C7335" s="3">
        <v>0.619178082191781</v>
      </c>
      <c r="D7335" s="4">
        <v>44011</v>
      </c>
      <c r="E7335" s="3">
        <v>1.2562663782</v>
      </c>
      <c r="F7335" s="5" t="s">
        <v>4415</v>
      </c>
      <c r="G7335" s="5">
        <v>227</v>
      </c>
      <c r="H7335" s="5" t="s">
        <v>50</v>
      </c>
      <c r="I7335" s="3">
        <v>-0.0691494616220412</v>
      </c>
      <c r="J7335" s="3">
        <v>76.1500669941938</v>
      </c>
      <c r="K7335" s="3">
        <v>-0.0691494616220412</v>
      </c>
      <c r="L7335" s="3">
        <v>85.436033643205</v>
      </c>
      <c r="M7335" s="3">
        <v>-0.334975369458113</v>
      </c>
      <c r="N7335" s="3">
        <v>87.0436331255565</v>
      </c>
      <c r="O7335" s="3">
        <v>0.676751592356702</v>
      </c>
      <c r="P7335" s="3">
        <v>51.0735495660119</v>
      </c>
      <c r="Q7335" s="3">
        <v>0.948009180720493</v>
      </c>
      <c r="R7335" s="3">
        <v>67.7450507001449</v>
      </c>
      <c r="S7335" s="3"/>
      <c r="T7335" s="3"/>
      <c r="U7335" s="3"/>
      <c r="V7335" s="3"/>
      <c r="W7335" s="3"/>
      <c r="X7335" s="3"/>
      <c r="Y7335" s="3"/>
      <c r="Z7335" s="3"/>
      <c r="AA7335" s="3">
        <v>0.0386802382742626</v>
      </c>
      <c r="AB7335" s="3">
        <v>0.0531710807674888</v>
      </c>
      <c r="AC7335" s="3">
        <v>-0.472394449365212</v>
      </c>
      <c r="AD7335" s="3"/>
      <c r="AE7335" s="5">
        <v>1</v>
      </c>
      <c r="AF7335" s="3">
        <v>0.172526147681468</v>
      </c>
      <c r="AG7335" s="3"/>
      <c r="AH7335" s="3"/>
      <c r="AI7335" s="3"/>
      <c r="AJ7335" s="3"/>
      <c r="AK7335" s="3"/>
      <c r="AL7335" s="3"/>
      <c r="AM7335" s="3"/>
      <c r="AN7335" s="5" t="s">
        <v>46</v>
      </c>
      <c r="AO7335" s="1"/>
      <c r="AP7335" s="1"/>
      <c r="AQ7335" s="1"/>
    </row>
    <row r="7336" spans="1:43">
      <c r="A7336" s="1" t="s">
        <v>17989</v>
      </c>
      <c r="B7336" s="1" t="s">
        <v>17990</v>
      </c>
      <c r="C7336" s="3">
        <v>10.0520547945205</v>
      </c>
      <c r="D7336" s="4">
        <v>40568</v>
      </c>
      <c r="E7336" s="3">
        <v>3.5045542812</v>
      </c>
      <c r="F7336" s="5" t="s">
        <v>17991</v>
      </c>
      <c r="G7336" s="5">
        <v>112</v>
      </c>
      <c r="H7336" s="5" t="s">
        <v>55</v>
      </c>
      <c r="I7336" s="3">
        <v>-0.307219662058372</v>
      </c>
      <c r="J7336" s="3">
        <v>95.0998185117967</v>
      </c>
      <c r="K7336" s="3">
        <v>0.0771010023130387</v>
      </c>
      <c r="L7336" s="3">
        <v>88.135593220339</v>
      </c>
      <c r="M7336" s="3">
        <v>-1.14242193450114</v>
      </c>
      <c r="N7336" s="3">
        <v>91.6217833632555</v>
      </c>
      <c r="O7336" s="3">
        <v>5.01618122977347</v>
      </c>
      <c r="P7336" s="3">
        <v>91.1258278145695</v>
      </c>
      <c r="Q7336" s="3">
        <v>2.93417922283903</v>
      </c>
      <c r="R7336" s="3">
        <v>93.2926829268293</v>
      </c>
      <c r="S7336" s="3">
        <v>35.9162303664922</v>
      </c>
      <c r="T7336" s="3">
        <v>87.890625</v>
      </c>
      <c r="U7336" s="3">
        <v>66.8380462724936</v>
      </c>
      <c r="V7336" s="3">
        <v>91.7344173441735</v>
      </c>
      <c r="W7336" s="3">
        <v>57.1428571428572</v>
      </c>
      <c r="X7336" s="3">
        <v>86.644407345576</v>
      </c>
      <c r="Y7336" s="3">
        <v>65.5612244897959</v>
      </c>
      <c r="Z7336" s="3">
        <v>86.6943866943867</v>
      </c>
      <c r="AA7336" s="3">
        <v>0.180493611787102</v>
      </c>
      <c r="AB7336" s="3">
        <v>0.173903639092478</v>
      </c>
      <c r="AC7336" s="3">
        <v>-18.8826815642458</v>
      </c>
      <c r="AD7336" s="3">
        <v>0.859432978645699</v>
      </c>
      <c r="AE7336" s="5">
        <v>4</v>
      </c>
      <c r="AF7336" s="3">
        <v>1.25671799375659</v>
      </c>
      <c r="AG7336" s="3">
        <v>26.178302744045</v>
      </c>
      <c r="AH7336" s="3">
        <v>29.9474392026984</v>
      </c>
      <c r="AI7336" s="3">
        <v>13.6242707309308</v>
      </c>
      <c r="AJ7336" s="3">
        <v>11.3569748221904</v>
      </c>
      <c r="AK7336" s="3">
        <v>6.95952886990794</v>
      </c>
      <c r="AL7336" s="3">
        <v>9.72887410510572</v>
      </c>
      <c r="AM7336" s="3"/>
      <c r="AN7336" s="5" t="s">
        <v>46</v>
      </c>
      <c r="AO7336" s="1"/>
      <c r="AP7336" s="1"/>
      <c r="AQ7336" s="1"/>
    </row>
    <row r="7337" spans="1:43">
      <c r="A7337" s="1" t="s">
        <v>17992</v>
      </c>
      <c r="B7337" s="1" t="s">
        <v>17993</v>
      </c>
      <c r="C7337" s="3">
        <v>2.37808219178082</v>
      </c>
      <c r="D7337" s="4">
        <v>43369</v>
      </c>
      <c r="E7337" s="3">
        <v>1.8779425488</v>
      </c>
      <c r="F7337" s="5" t="s">
        <v>17994</v>
      </c>
      <c r="G7337" s="5">
        <v>353</v>
      </c>
      <c r="H7337" s="5" t="s">
        <v>191</v>
      </c>
      <c r="I7337" s="3">
        <v>13.0293971101146</v>
      </c>
      <c r="J7337" s="3">
        <v>30.7414104882459</v>
      </c>
      <c r="K7337" s="3">
        <v>3.13238770685578</v>
      </c>
      <c r="L7337" s="3">
        <v>36.1301369863014</v>
      </c>
      <c r="M7337" s="3">
        <v>7.78770312648484</v>
      </c>
      <c r="N7337" s="3">
        <v>27.7477477477477</v>
      </c>
      <c r="O7337" s="3">
        <v>29.2224437482199</v>
      </c>
      <c r="P7337" s="3">
        <v>12.1904761904762</v>
      </c>
      <c r="Q7337" s="3">
        <v>35.4651857159919</v>
      </c>
      <c r="R7337" s="3">
        <v>23.6897274633124</v>
      </c>
      <c r="S7337" s="3">
        <v>69.31631586804</v>
      </c>
      <c r="T7337" s="3">
        <v>45.8333333333333</v>
      </c>
      <c r="U7337" s="3">
        <v>124.938026772434</v>
      </c>
      <c r="V7337" s="3">
        <v>63.6363636363636</v>
      </c>
      <c r="W7337" s="3"/>
      <c r="X7337" s="3"/>
      <c r="Y7337" s="3"/>
      <c r="Z7337" s="3"/>
      <c r="AA7337" s="3">
        <v>0.33628837011959</v>
      </c>
      <c r="AB7337" s="3">
        <v>0.472677681610227</v>
      </c>
      <c r="AC7337" s="3">
        <v>-15.039637599094</v>
      </c>
      <c r="AD7337" s="3"/>
      <c r="AE7337" s="5">
        <v>2</v>
      </c>
      <c r="AF7337" s="3">
        <v>2.92483177954442</v>
      </c>
      <c r="AG7337" s="3">
        <v>54.3315728218526</v>
      </c>
      <c r="AH7337" s="3">
        <v>49.3827088096473</v>
      </c>
      <c r="AI7337" s="3"/>
      <c r="AJ7337" s="3"/>
      <c r="AK7337" s="3"/>
      <c r="AL7337" s="3"/>
      <c r="AM7337" s="3"/>
      <c r="AN7337" s="5" t="s">
        <v>46</v>
      </c>
      <c r="AO7337" s="1"/>
      <c r="AP7337" s="1"/>
      <c r="AQ7337" s="1"/>
    </row>
    <row r="7338" spans="1:43">
      <c r="A7338" s="1" t="s">
        <v>17995</v>
      </c>
      <c r="B7338" s="1" t="s">
        <v>17996</v>
      </c>
      <c r="C7338" s="3">
        <v>9.49041095890411</v>
      </c>
      <c r="D7338" s="4">
        <v>40773</v>
      </c>
      <c r="E7338" s="3">
        <v>2.7677616826</v>
      </c>
      <c r="F7338" s="5" t="s">
        <v>17997</v>
      </c>
      <c r="G7338" s="5">
        <v>657</v>
      </c>
      <c r="H7338" s="5" t="s">
        <v>93</v>
      </c>
      <c r="I7338" s="3">
        <v>1.03168754605748</v>
      </c>
      <c r="J7338" s="3">
        <v>88.55</v>
      </c>
      <c r="K7338" s="3">
        <v>0.292611558156554</v>
      </c>
      <c r="L7338" s="3">
        <v>89.0485629335976</v>
      </c>
      <c r="M7338" s="3">
        <v>-1.50862068965518</v>
      </c>
      <c r="N7338" s="3">
        <v>91.4670658682635</v>
      </c>
      <c r="O7338" s="3">
        <v>1.10619469026548</v>
      </c>
      <c r="P7338" s="3">
        <v>93.2092555331992</v>
      </c>
      <c r="Q7338" s="3">
        <v>3.23795180722891</v>
      </c>
      <c r="R7338" s="3">
        <v>89.2156862745098</v>
      </c>
      <c r="S7338" s="3">
        <v>29.9526066350711</v>
      </c>
      <c r="T7338" s="3">
        <v>62.7316040232928</v>
      </c>
      <c r="U7338" s="3">
        <v>62.0567375886525</v>
      </c>
      <c r="V7338" s="3">
        <v>58.8039867109634</v>
      </c>
      <c r="W7338" s="3">
        <v>48.0561555075594</v>
      </c>
      <c r="X7338" s="3">
        <v>60.8614232209738</v>
      </c>
      <c r="Y7338" s="3">
        <v>38.4848484848485</v>
      </c>
      <c r="Z7338" s="3">
        <v>85.0649350649351</v>
      </c>
      <c r="AA7338" s="3">
        <v>0.214304165818818</v>
      </c>
      <c r="AB7338" s="3">
        <v>0.149594587724103</v>
      </c>
      <c r="AC7338" s="3">
        <v>-28.0821917808219</v>
      </c>
      <c r="AD7338" s="3">
        <v>0.496671279757542</v>
      </c>
      <c r="AE7338" s="5">
        <v>3</v>
      </c>
      <c r="AF7338" s="3">
        <v>1.07728438660578</v>
      </c>
      <c r="AG7338" s="3">
        <v>24.0693294690652</v>
      </c>
      <c r="AH7338" s="3">
        <v>32.4767977030488</v>
      </c>
      <c r="AI7338" s="3">
        <v>10.5118967138743</v>
      </c>
      <c r="AJ7338" s="3">
        <v>10.3991704121379</v>
      </c>
      <c r="AK7338" s="3">
        <v>11.2355246245949</v>
      </c>
      <c r="AL7338" s="3">
        <v>13.4310512578447</v>
      </c>
      <c r="AM7338" s="3"/>
      <c r="AN7338" s="5" t="s">
        <v>46</v>
      </c>
      <c r="AO7338" s="1"/>
      <c r="AP7338" s="1"/>
      <c r="AQ7338" s="1"/>
    </row>
    <row r="7339" spans="1:43">
      <c r="A7339" s="1" t="s">
        <v>17998</v>
      </c>
      <c r="B7339" s="1" t="s">
        <v>17999</v>
      </c>
      <c r="C7339" s="3">
        <v>5.6986301369863</v>
      </c>
      <c r="D7339" s="4">
        <v>42157</v>
      </c>
      <c r="E7339" s="3">
        <v>1.9945191927</v>
      </c>
      <c r="F7339" s="5" t="s">
        <v>18000</v>
      </c>
      <c r="G7339" s="5">
        <v>353</v>
      </c>
      <c r="H7339" s="5" t="s">
        <v>93</v>
      </c>
      <c r="I7339" s="3">
        <v>8.69297163995066</v>
      </c>
      <c r="J7339" s="3">
        <v>35.95</v>
      </c>
      <c r="K7339" s="3">
        <v>3.5840188014101</v>
      </c>
      <c r="L7339" s="3">
        <v>18.2854311199207</v>
      </c>
      <c r="M7339" s="3">
        <v>2.38095238095238</v>
      </c>
      <c r="N7339" s="3">
        <v>49.9001996007984</v>
      </c>
      <c r="O7339" s="3">
        <v>15.1534944480732</v>
      </c>
      <c r="P7339" s="3">
        <v>37.9275653923541</v>
      </c>
      <c r="Q7339" s="3">
        <v>15.4551407989522</v>
      </c>
      <c r="R7339" s="3">
        <v>46.3364293085655</v>
      </c>
      <c r="S7339" s="3">
        <v>41.4927768860353</v>
      </c>
      <c r="T7339" s="3">
        <v>50.5029115934357</v>
      </c>
      <c r="U7339" s="3">
        <v>76.3</v>
      </c>
      <c r="V7339" s="3">
        <v>51.5503875968992</v>
      </c>
      <c r="W7339" s="3">
        <v>67.9047619047619</v>
      </c>
      <c r="X7339" s="3">
        <v>46.3171036204744</v>
      </c>
      <c r="Y7339" s="3">
        <v>80.6352459016393</v>
      </c>
      <c r="Z7339" s="3">
        <v>50.3896103896104</v>
      </c>
      <c r="AA7339" s="3">
        <v>0.205028235336657</v>
      </c>
      <c r="AB7339" s="3">
        <v>0.236008215669205</v>
      </c>
      <c r="AC7339" s="3">
        <v>-19.1848208011244</v>
      </c>
      <c r="AD7339" s="3">
        <v>0.980908036848633</v>
      </c>
      <c r="AE7339" s="5">
        <v>3</v>
      </c>
      <c r="AF7339" s="3">
        <v>1.37719371203088</v>
      </c>
      <c r="AG7339" s="3">
        <v>32.7539329343274</v>
      </c>
      <c r="AH7339" s="3">
        <v>32.4880434779171</v>
      </c>
      <c r="AI7339" s="3">
        <v>17.7200624207773</v>
      </c>
      <c r="AJ7339" s="3">
        <v>16.9360424711061</v>
      </c>
      <c r="AK7339" s="3"/>
      <c r="AL7339" s="3"/>
      <c r="AM7339" s="3"/>
      <c r="AN7339" s="5" t="s">
        <v>46</v>
      </c>
      <c r="AO7339" s="1"/>
      <c r="AP7339" s="1"/>
      <c r="AQ7339" s="1"/>
    </row>
    <row r="7340" spans="1:43">
      <c r="A7340" s="1" t="s">
        <v>18001</v>
      </c>
      <c r="B7340" s="1" t="s">
        <v>18002</v>
      </c>
      <c r="C7340" s="3">
        <v>5.54794520547945</v>
      </c>
      <c r="D7340" s="4">
        <v>42212</v>
      </c>
      <c r="E7340" s="3">
        <v>1.5312076966</v>
      </c>
      <c r="F7340" s="5" t="s">
        <v>18003</v>
      </c>
      <c r="G7340" s="5">
        <v>2017</v>
      </c>
      <c r="H7340" s="5" t="s">
        <v>93</v>
      </c>
      <c r="I7340" s="3">
        <v>5.76015108593013</v>
      </c>
      <c r="J7340" s="3">
        <v>49.85</v>
      </c>
      <c r="K7340" s="3">
        <v>2.28310502283106</v>
      </c>
      <c r="L7340" s="3">
        <v>39.2467789890981</v>
      </c>
      <c r="M7340" s="3">
        <v>2.37659963436929</v>
      </c>
      <c r="N7340" s="3">
        <v>49.9500998003992</v>
      </c>
      <c r="O7340" s="3">
        <v>6.98711252567429</v>
      </c>
      <c r="P7340" s="3">
        <v>60.3621730382294</v>
      </c>
      <c r="Q7340" s="3">
        <v>3.37932754202126</v>
      </c>
      <c r="R7340" s="3">
        <v>88.9576883384933</v>
      </c>
      <c r="S7340" s="3">
        <v>30.7480020101482</v>
      </c>
      <c r="T7340" s="3">
        <v>61.6199047114876</v>
      </c>
      <c r="U7340" s="3">
        <v>54.6752778102106</v>
      </c>
      <c r="V7340" s="3">
        <v>63.7320044296788</v>
      </c>
      <c r="W7340" s="3">
        <v>53.5361562923351</v>
      </c>
      <c r="X7340" s="3">
        <v>56.1173533083645</v>
      </c>
      <c r="Y7340" s="3">
        <v>73.8320558627649</v>
      </c>
      <c r="Z7340" s="3">
        <v>53.7662337662338</v>
      </c>
      <c r="AA7340" s="3">
        <v>0.167212843403276</v>
      </c>
      <c r="AB7340" s="3">
        <v>0.24990745833529</v>
      </c>
      <c r="AC7340" s="3">
        <v>-14.0540540540541</v>
      </c>
      <c r="AD7340" s="3">
        <v>1.09106747108742</v>
      </c>
      <c r="AE7340" s="5">
        <v>3</v>
      </c>
      <c r="AF7340" s="3">
        <v>1.14656815399688</v>
      </c>
      <c r="AG7340" s="3">
        <v>25.4068372568991</v>
      </c>
      <c r="AH7340" s="3">
        <v>22.9398561704512</v>
      </c>
      <c r="AI7340" s="3">
        <v>14.1594012830636</v>
      </c>
      <c r="AJ7340" s="3">
        <v>13.6923824266232</v>
      </c>
      <c r="AK7340" s="3"/>
      <c r="AL7340" s="3"/>
      <c r="AM7340" s="3">
        <v>20</v>
      </c>
      <c r="AN7340" s="5" t="s">
        <v>56</v>
      </c>
      <c r="AO7340" s="1"/>
      <c r="AP7340" s="1"/>
      <c r="AQ7340" s="1"/>
    </row>
    <row r="7341" spans="1:43">
      <c r="A7341" s="1" t="s">
        <v>18004</v>
      </c>
      <c r="B7341" s="1" t="s">
        <v>18005</v>
      </c>
      <c r="C7341" s="3">
        <v>4.92328767123288</v>
      </c>
      <c r="D7341" s="4">
        <v>42440</v>
      </c>
      <c r="E7341" s="3">
        <v>2.8751327008</v>
      </c>
      <c r="F7341" s="5" t="s">
        <v>18003</v>
      </c>
      <c r="G7341" s="5">
        <v>1798</v>
      </c>
      <c r="H7341" s="5" t="s">
        <v>93</v>
      </c>
      <c r="I7341" s="3">
        <v>14.828431372549</v>
      </c>
      <c r="J7341" s="3">
        <v>9.45</v>
      </c>
      <c r="K7341" s="3">
        <v>3.99556048834628</v>
      </c>
      <c r="L7341" s="3">
        <v>12.8344895936571</v>
      </c>
      <c r="M7341" s="3">
        <v>8.26112073945696</v>
      </c>
      <c r="N7341" s="3">
        <v>10.4790419161677</v>
      </c>
      <c r="O7341" s="3">
        <v>19.3630573248408</v>
      </c>
      <c r="P7341" s="3">
        <v>25.3521126760563</v>
      </c>
      <c r="Q7341" s="3">
        <v>17.2715894868586</v>
      </c>
      <c r="R7341" s="3">
        <v>42.8792569659443</v>
      </c>
      <c r="S7341" s="3">
        <v>40.6906906906907</v>
      </c>
      <c r="T7341" s="3">
        <v>51.508734780307</v>
      </c>
      <c r="U7341" s="3">
        <v>72.8782287822878</v>
      </c>
      <c r="V7341" s="3">
        <v>53.5991140642303</v>
      </c>
      <c r="W7341" s="3">
        <v>74.487895716946</v>
      </c>
      <c r="X7341" s="3">
        <v>42.8214731585518</v>
      </c>
      <c r="Y7341" s="3"/>
      <c r="Z7341" s="3"/>
      <c r="AA7341" s="3">
        <v>0.262080250037619</v>
      </c>
      <c r="AB7341" s="3">
        <v>0.338302114589456</v>
      </c>
      <c r="AC7341" s="3">
        <v>-11.5275813295615</v>
      </c>
      <c r="AD7341" s="3">
        <v>1.76522107596347</v>
      </c>
      <c r="AE7341" s="5">
        <v>2</v>
      </c>
      <c r="AF7341" s="3">
        <v>1.4309783958187</v>
      </c>
      <c r="AG7341" s="3">
        <v>42.3454389720544</v>
      </c>
      <c r="AH7341" s="3">
        <v>31.7910247047496</v>
      </c>
      <c r="AI7341" s="3">
        <v>18.7754195595527</v>
      </c>
      <c r="AJ7341" s="3">
        <v>15.2704042109615</v>
      </c>
      <c r="AK7341" s="3"/>
      <c r="AL7341" s="3"/>
      <c r="AM7341" s="3">
        <v>50</v>
      </c>
      <c r="AN7341" s="5" t="s">
        <v>56</v>
      </c>
      <c r="AO7341" s="1"/>
      <c r="AP7341" s="1"/>
      <c r="AQ7341" s="1"/>
    </row>
    <row r="7342" spans="1:43">
      <c r="A7342" s="1" t="s">
        <v>18006</v>
      </c>
      <c r="B7342" s="1" t="s">
        <v>18007</v>
      </c>
      <c r="C7342" s="3">
        <v>5.05753424657534</v>
      </c>
      <c r="D7342" s="4">
        <v>42391</v>
      </c>
      <c r="E7342" s="3">
        <v>3.6141837768</v>
      </c>
      <c r="F7342" s="5" t="s">
        <v>18003</v>
      </c>
      <c r="G7342" s="5">
        <v>1834</v>
      </c>
      <c r="H7342" s="5" t="s">
        <v>93</v>
      </c>
      <c r="I7342" s="3">
        <v>12.2912491649967</v>
      </c>
      <c r="J7342" s="3">
        <v>20.3</v>
      </c>
      <c r="K7342" s="3">
        <v>2.93937538273117</v>
      </c>
      <c r="L7342" s="3">
        <v>29.3359762140733</v>
      </c>
      <c r="M7342" s="3">
        <v>5.59045226130653</v>
      </c>
      <c r="N7342" s="3">
        <v>26.0978043912176</v>
      </c>
      <c r="O7342" s="3">
        <v>16.81723419041</v>
      </c>
      <c r="P7342" s="3">
        <v>33.0985915492958</v>
      </c>
      <c r="Q7342" s="3">
        <v>14.7440273037543</v>
      </c>
      <c r="R7342" s="3">
        <v>47.8844169246646</v>
      </c>
      <c r="S7342" s="3">
        <v>39.8502495840266</v>
      </c>
      <c r="T7342" s="3">
        <v>52.5145579671784</v>
      </c>
      <c r="U7342" s="3">
        <v>57.8403755868545</v>
      </c>
      <c r="V7342" s="3">
        <v>61.2403100775194</v>
      </c>
      <c r="W7342" s="3">
        <v>61.6346153846154</v>
      </c>
      <c r="X7342" s="3">
        <v>50.3121098626717</v>
      </c>
      <c r="Y7342" s="3">
        <v>68.1</v>
      </c>
      <c r="Z7342" s="3">
        <v>57.2727272727273</v>
      </c>
      <c r="AA7342" s="3">
        <v>0.20524105282966</v>
      </c>
      <c r="AB7342" s="3">
        <v>0.260102670243075</v>
      </c>
      <c r="AC7342" s="3">
        <v>-13.6080870917574</v>
      </c>
      <c r="AD7342" s="3">
        <v>1.27302416435322</v>
      </c>
      <c r="AE7342" s="5">
        <v>4</v>
      </c>
      <c r="AF7342" s="3">
        <v>1.26599719674927</v>
      </c>
      <c r="AG7342" s="3">
        <v>42.4381150851769</v>
      </c>
      <c r="AH7342" s="3">
        <v>24.0445995505561</v>
      </c>
      <c r="AI7342" s="3">
        <v>16.4836647690748</v>
      </c>
      <c r="AJ7342" s="3">
        <v>12.7117265306029</v>
      </c>
      <c r="AK7342" s="3"/>
      <c r="AL7342" s="3"/>
      <c r="AM7342" s="3"/>
      <c r="AN7342" s="5" t="s">
        <v>46</v>
      </c>
      <c r="AO7342" s="1"/>
      <c r="AP7342" s="1"/>
      <c r="AQ7342" s="1"/>
    </row>
    <row r="7343" spans="1:43">
      <c r="A7343" s="1" t="s">
        <v>18008</v>
      </c>
      <c r="B7343" s="1" t="s">
        <v>18009</v>
      </c>
      <c r="C7343" s="3">
        <v>4.46575342465753</v>
      </c>
      <c r="D7343" s="4">
        <v>42607</v>
      </c>
      <c r="E7343" s="3">
        <v>2.6081679255</v>
      </c>
      <c r="F7343" s="5" t="s">
        <v>18000</v>
      </c>
      <c r="G7343" s="5">
        <v>362</v>
      </c>
      <c r="H7343" s="5" t="s">
        <v>93</v>
      </c>
      <c r="I7343" s="3">
        <v>9.04229460379193</v>
      </c>
      <c r="J7343" s="3">
        <v>34.45</v>
      </c>
      <c r="K7343" s="3">
        <v>2.00090950432015</v>
      </c>
      <c r="L7343" s="3">
        <v>44.5490584737364</v>
      </c>
      <c r="M7343" s="3">
        <v>3.60277136258661</v>
      </c>
      <c r="N7343" s="3">
        <v>38.12375249501</v>
      </c>
      <c r="O7343" s="3">
        <v>17.8046218487395</v>
      </c>
      <c r="P7343" s="3">
        <v>30.3822937625755</v>
      </c>
      <c r="Q7343" s="3">
        <v>31.1695906432749</v>
      </c>
      <c r="R7343" s="3">
        <v>15.0670794633643</v>
      </c>
      <c r="S7343" s="3">
        <v>74.1459627329193</v>
      </c>
      <c r="T7343" s="3">
        <v>18.3165696135521</v>
      </c>
      <c r="U7343" s="3">
        <v>205.307388346397</v>
      </c>
      <c r="V7343" s="3">
        <v>5.98006644518272</v>
      </c>
      <c r="W7343" s="3">
        <v>153.408335972718</v>
      </c>
      <c r="X7343" s="3">
        <v>10.3620474406991</v>
      </c>
      <c r="Y7343" s="3"/>
      <c r="Z7343" s="3"/>
      <c r="AA7343" s="3">
        <v>0.29894497774067</v>
      </c>
      <c r="AB7343" s="3">
        <v>0.311985908746668</v>
      </c>
      <c r="AC7343" s="3">
        <v>-26.3975155279503</v>
      </c>
      <c r="AD7343" s="3">
        <v>1.3735329616957</v>
      </c>
      <c r="AE7343" s="5">
        <v>2</v>
      </c>
      <c r="AF7343" s="3">
        <v>2.72382088995427</v>
      </c>
      <c r="AG7343" s="3">
        <v>64.4864381410358</v>
      </c>
      <c r="AH7343" s="3">
        <v>72.4468053215581</v>
      </c>
      <c r="AI7343" s="3">
        <v>36.0765324788713</v>
      </c>
      <c r="AJ7343" s="3">
        <v>25.5210793379407</v>
      </c>
      <c r="AK7343" s="3"/>
      <c r="AL7343" s="3"/>
      <c r="AM7343" s="3"/>
      <c r="AN7343" s="5" t="s">
        <v>46</v>
      </c>
      <c r="AO7343" s="1"/>
      <c r="AP7343" s="1"/>
      <c r="AQ7343" s="1"/>
    </row>
    <row r="7344" spans="1:43">
      <c r="A7344" s="1" t="s">
        <v>18010</v>
      </c>
      <c r="B7344" s="1" t="s">
        <v>18011</v>
      </c>
      <c r="C7344" s="3">
        <v>4.23561643835616</v>
      </c>
      <c r="D7344" s="4">
        <v>42691</v>
      </c>
      <c r="E7344" s="3">
        <v>6.4265144979</v>
      </c>
      <c r="F7344" s="5" t="s">
        <v>11171</v>
      </c>
      <c r="G7344" s="5">
        <v>1447</v>
      </c>
      <c r="H7344" s="5" t="s">
        <v>93</v>
      </c>
      <c r="I7344" s="3">
        <v>5.68201266472703</v>
      </c>
      <c r="J7344" s="3">
        <v>50.15</v>
      </c>
      <c r="K7344" s="3">
        <v>1.69072844046769</v>
      </c>
      <c r="L7344" s="3">
        <v>49.5540138751239</v>
      </c>
      <c r="M7344" s="3">
        <v>3.50896798346092</v>
      </c>
      <c r="N7344" s="3">
        <v>38.872255489022</v>
      </c>
      <c r="O7344" s="3">
        <v>11.041179643949</v>
      </c>
      <c r="P7344" s="3">
        <v>48.0885311871227</v>
      </c>
      <c r="Q7344" s="3">
        <v>18.5979513444302</v>
      </c>
      <c r="R7344" s="3">
        <v>40.1444788441692</v>
      </c>
      <c r="S7344" s="3">
        <v>44.5910084295973</v>
      </c>
      <c r="T7344" s="3">
        <v>47.3795659078878</v>
      </c>
      <c r="U7344" s="3">
        <v>74.2053789731052</v>
      </c>
      <c r="V7344" s="3">
        <v>52.6024363233666</v>
      </c>
      <c r="W7344" s="3">
        <v>75.8424299952539</v>
      </c>
      <c r="X7344" s="3">
        <v>42.6342072409488</v>
      </c>
      <c r="Y7344" s="3"/>
      <c r="Z7344" s="3"/>
      <c r="AA7344" s="3">
        <v>0.42499036428028</v>
      </c>
      <c r="AB7344" s="3">
        <v>0.533713969822156</v>
      </c>
      <c r="AC7344" s="3">
        <v>-9.14294209470007</v>
      </c>
      <c r="AD7344" s="3">
        <v>2.25953295774751</v>
      </c>
      <c r="AE7344" s="5">
        <v>1</v>
      </c>
      <c r="AF7344" s="3">
        <v>1.54217894409084</v>
      </c>
      <c r="AG7344" s="3">
        <v>44.5977276266928</v>
      </c>
      <c r="AH7344" s="3">
        <v>32.1798663223275</v>
      </c>
      <c r="AI7344" s="3">
        <v>20.0143349709812</v>
      </c>
      <c r="AJ7344" s="3">
        <v>16.4957546342142</v>
      </c>
      <c r="AK7344" s="3"/>
      <c r="AL7344" s="3"/>
      <c r="AM7344" s="3">
        <v>50</v>
      </c>
      <c r="AN7344" s="5" t="s">
        <v>56</v>
      </c>
      <c r="AO7344" s="1"/>
      <c r="AP7344" s="1"/>
      <c r="AQ7344" s="1"/>
    </row>
    <row r="7345" spans="1:43">
      <c r="A7345" s="1" t="s">
        <v>18012</v>
      </c>
      <c r="B7345" s="1" t="s">
        <v>18013</v>
      </c>
      <c r="C7345" s="3">
        <v>4.18630136986301</v>
      </c>
      <c r="D7345" s="4">
        <v>42709</v>
      </c>
      <c r="E7345" s="3">
        <v>4.2947731075</v>
      </c>
      <c r="F7345" s="5" t="s">
        <v>18014</v>
      </c>
      <c r="G7345" s="5">
        <v>1414</v>
      </c>
      <c r="H7345" s="5" t="s">
        <v>93</v>
      </c>
      <c r="I7345" s="3">
        <v>3.46157216720709</v>
      </c>
      <c r="J7345" s="3">
        <v>64.05</v>
      </c>
      <c r="K7345" s="3">
        <v>3.48877980364656</v>
      </c>
      <c r="L7345" s="3">
        <v>20.1189296333003</v>
      </c>
      <c r="M7345" s="3">
        <v>3.17224504063621</v>
      </c>
      <c r="N7345" s="3">
        <v>41.1676646706587</v>
      </c>
      <c r="O7345" s="3">
        <v>4.24724061810155</v>
      </c>
      <c r="P7345" s="3">
        <v>79.3762575452716</v>
      </c>
      <c r="Q7345" s="3">
        <v>5.30728748550532</v>
      </c>
      <c r="R7345" s="3">
        <v>83.6429308565531</v>
      </c>
      <c r="S7345" s="3">
        <v>9.88458674609084</v>
      </c>
      <c r="T7345" s="3">
        <v>94.2297511911064</v>
      </c>
      <c r="U7345" s="3">
        <v>12.8572794187936</v>
      </c>
      <c r="V7345" s="3">
        <v>97.8959025470653</v>
      </c>
      <c r="W7345" s="3">
        <v>11.6962638538106</v>
      </c>
      <c r="X7345" s="3">
        <v>97.2534332084894</v>
      </c>
      <c r="Y7345" s="3"/>
      <c r="Z7345" s="3"/>
      <c r="AA7345" s="3">
        <v>0.223910011301137</v>
      </c>
      <c r="AB7345" s="3">
        <v>0.0559051554891098</v>
      </c>
      <c r="AC7345" s="3">
        <v>-8.30621542466645</v>
      </c>
      <c r="AD7345" s="3">
        <v>0.451342108042607</v>
      </c>
      <c r="AE7345" s="5">
        <v>2</v>
      </c>
      <c r="AF7345" s="3">
        <v>0.201965313862671</v>
      </c>
      <c r="AG7345" s="3">
        <v>5.50437254253882</v>
      </c>
      <c r="AH7345" s="3">
        <v>4.83013696485266</v>
      </c>
      <c r="AI7345" s="3">
        <v>2.6050169740542</v>
      </c>
      <c r="AJ7345" s="3">
        <v>3.81889453423503</v>
      </c>
      <c r="AK7345" s="3"/>
      <c r="AL7345" s="3"/>
      <c r="AM7345" s="3"/>
      <c r="AN7345" s="5" t="s">
        <v>46</v>
      </c>
      <c r="AO7345" s="1"/>
      <c r="AP7345" s="1"/>
      <c r="AQ7345" s="1"/>
    </row>
    <row r="7346" spans="1:43">
      <c r="A7346" s="1" t="s">
        <v>18015</v>
      </c>
      <c r="B7346" s="1" t="s">
        <v>18016</v>
      </c>
      <c r="C7346" s="3">
        <v>4.05205479452055</v>
      </c>
      <c r="D7346" s="4">
        <v>42758</v>
      </c>
      <c r="E7346" s="3">
        <v>1.6301484116</v>
      </c>
      <c r="F7346" s="5" t="s">
        <v>17997</v>
      </c>
      <c r="G7346" s="5">
        <v>686</v>
      </c>
      <c r="H7346" s="5" t="s">
        <v>191</v>
      </c>
      <c r="I7346" s="3">
        <v>9.10034602076123</v>
      </c>
      <c r="J7346" s="3">
        <v>58.4086799276673</v>
      </c>
      <c r="K7346" s="3">
        <v>3.29238329238329</v>
      </c>
      <c r="L7346" s="3">
        <v>33.2191780821918</v>
      </c>
      <c r="M7346" s="3">
        <v>3.42791536821386</v>
      </c>
      <c r="N7346" s="3">
        <v>68.6486486486486</v>
      </c>
      <c r="O7346" s="3">
        <v>16.0328753680078</v>
      </c>
      <c r="P7346" s="3">
        <v>59.8095238095238</v>
      </c>
      <c r="Q7346" s="3">
        <v>25.6091892968594</v>
      </c>
      <c r="R7346" s="3">
        <v>40.6708595387841</v>
      </c>
      <c r="S7346" s="3">
        <v>58.8146406984553</v>
      </c>
      <c r="T7346" s="3">
        <v>59.3137254901961</v>
      </c>
      <c r="U7346" s="3">
        <v>132.322239960702</v>
      </c>
      <c r="V7346" s="3">
        <v>60.7038123167155</v>
      </c>
      <c r="W7346" s="3">
        <v>92.7654371306297</v>
      </c>
      <c r="X7346" s="3">
        <v>64.6643109540636</v>
      </c>
      <c r="Y7346" s="3"/>
      <c r="Z7346" s="3"/>
      <c r="AA7346" s="3">
        <v>0.346804345290698</v>
      </c>
      <c r="AB7346" s="3">
        <v>0.251069001531849</v>
      </c>
      <c r="AC7346" s="3">
        <v>-29.7030607583372</v>
      </c>
      <c r="AD7346" s="3">
        <v>0.821619667137558</v>
      </c>
      <c r="AE7346" s="5">
        <v>3</v>
      </c>
      <c r="AF7346" s="3">
        <v>1.67614276395256</v>
      </c>
      <c r="AG7346" s="3">
        <v>45.4859506560254</v>
      </c>
      <c r="AH7346" s="3">
        <v>53.3821731682142</v>
      </c>
      <c r="AI7346" s="3">
        <v>22.6866895645888</v>
      </c>
      <c r="AJ7346" s="3"/>
      <c r="AK7346" s="3"/>
      <c r="AL7346" s="3"/>
      <c r="AM7346" s="3"/>
      <c r="AN7346" s="5" t="s">
        <v>46</v>
      </c>
      <c r="AO7346" s="1"/>
      <c r="AP7346" s="1"/>
      <c r="AQ7346" s="1"/>
    </row>
    <row r="7347" spans="1:43">
      <c r="A7347" s="1" t="s">
        <v>18017</v>
      </c>
      <c r="B7347" s="1" t="s">
        <v>18018</v>
      </c>
      <c r="C7347" s="3">
        <v>3.8958904109589</v>
      </c>
      <c r="D7347" s="4">
        <v>42815</v>
      </c>
      <c r="E7347" s="3">
        <v>14.7754601921</v>
      </c>
      <c r="F7347" s="5" t="s">
        <v>54</v>
      </c>
      <c r="G7347" s="5">
        <v>1112</v>
      </c>
      <c r="H7347" s="5" t="s">
        <v>116</v>
      </c>
      <c r="I7347" s="3">
        <v>10.3146024827064</v>
      </c>
      <c r="J7347" s="3">
        <v>30.3738317757009</v>
      </c>
      <c r="K7347" s="3">
        <v>3.31011225983939</v>
      </c>
      <c r="L7347" s="3">
        <v>41.2844036697248</v>
      </c>
      <c r="M7347" s="3">
        <v>5.25292708286245</v>
      </c>
      <c r="N7347" s="3">
        <v>25.7009345794392</v>
      </c>
      <c r="O7347" s="3">
        <v>19.0885376707074</v>
      </c>
      <c r="P7347" s="3">
        <v>16</v>
      </c>
      <c r="Q7347" s="3">
        <v>30.6712313390953</v>
      </c>
      <c r="R7347" s="3">
        <v>8.99470899470899</v>
      </c>
      <c r="S7347" s="3">
        <v>73.3914209115281</v>
      </c>
      <c r="T7347" s="3">
        <v>2.45398773006135</v>
      </c>
      <c r="U7347" s="3">
        <v>133.016413130504</v>
      </c>
      <c r="V7347" s="3">
        <v>10.9243697478992</v>
      </c>
      <c r="W7347" s="3">
        <v>120.859419464997</v>
      </c>
      <c r="X7347" s="3">
        <v>4.3956043956044</v>
      </c>
      <c r="Y7347" s="3"/>
      <c r="Z7347" s="3"/>
      <c r="AA7347" s="3">
        <v>0.346871128252477</v>
      </c>
      <c r="AB7347" s="3">
        <v>0.288698514133086</v>
      </c>
      <c r="AC7347" s="3">
        <v>-20.6635976721966</v>
      </c>
      <c r="AD7347" s="3">
        <v>1.45984199379327</v>
      </c>
      <c r="AE7347" s="5">
        <v>2</v>
      </c>
      <c r="AF7347" s="3">
        <v>2.0450567466271</v>
      </c>
      <c r="AG7347" s="3">
        <v>64.0523142920151</v>
      </c>
      <c r="AH7347" s="3">
        <v>55.9309977195427</v>
      </c>
      <c r="AI7347" s="3">
        <v>26.743091058626</v>
      </c>
      <c r="AJ7347" s="3"/>
      <c r="AK7347" s="3"/>
      <c r="AL7347" s="3"/>
      <c r="AM7347" s="3"/>
      <c r="AN7347" s="5" t="s">
        <v>46</v>
      </c>
      <c r="AO7347" s="1"/>
      <c r="AP7347" s="1"/>
      <c r="AQ7347" s="1"/>
    </row>
    <row r="7348" spans="1:43">
      <c r="A7348" s="1" t="s">
        <v>18019</v>
      </c>
      <c r="B7348" s="1" t="s">
        <v>18020</v>
      </c>
      <c r="C7348" s="3">
        <v>3.46575342465753</v>
      </c>
      <c r="D7348" s="4">
        <v>42972</v>
      </c>
      <c r="E7348" s="3">
        <v>5.2440491443</v>
      </c>
      <c r="F7348" s="5" t="s">
        <v>18021</v>
      </c>
      <c r="G7348" s="5">
        <v>1221</v>
      </c>
      <c r="H7348" s="5" t="s">
        <v>93</v>
      </c>
      <c r="I7348" s="3">
        <v>2.20895522388059</v>
      </c>
      <c r="J7348" s="3">
        <v>78.25</v>
      </c>
      <c r="K7348" s="3">
        <v>1.00294985250737</v>
      </c>
      <c r="L7348" s="3">
        <v>69.0287413280476</v>
      </c>
      <c r="M7348" s="3">
        <v>-0.291205591147352</v>
      </c>
      <c r="N7348" s="3">
        <v>87.5748502994012</v>
      </c>
      <c r="O7348" s="3">
        <v>0.765155974102417</v>
      </c>
      <c r="P7348" s="3">
        <v>93.9134808853119</v>
      </c>
      <c r="Q7348" s="3">
        <v>5.35384615384616</v>
      </c>
      <c r="R7348" s="3">
        <v>83.5913312693499</v>
      </c>
      <c r="S7348" s="3">
        <v>35.6576862123613</v>
      </c>
      <c r="T7348" s="3">
        <v>56.4849126521969</v>
      </c>
      <c r="U7348" s="3">
        <v>88.8763191457906</v>
      </c>
      <c r="V7348" s="3">
        <v>45.2380952380952</v>
      </c>
      <c r="W7348" s="3">
        <v>88.2963509191402</v>
      </c>
      <c r="X7348" s="3">
        <v>36.7665418227216</v>
      </c>
      <c r="Y7348" s="3"/>
      <c r="Z7348" s="3"/>
      <c r="AA7348" s="3">
        <v>0.220484510642034</v>
      </c>
      <c r="AB7348" s="3">
        <v>0.270206729264599</v>
      </c>
      <c r="AC7348" s="3">
        <v>-15.3403643336529</v>
      </c>
      <c r="AD7348" s="3">
        <v>1.52782877438517</v>
      </c>
      <c r="AE7348" s="5">
        <v>2</v>
      </c>
      <c r="AF7348" s="3">
        <v>1.78036835590798</v>
      </c>
      <c r="AG7348" s="3">
        <v>30.042236775362</v>
      </c>
      <c r="AH7348" s="3">
        <v>39.4310399161315</v>
      </c>
      <c r="AI7348" s="3">
        <v>22.5732062239693</v>
      </c>
      <c r="AJ7348" s="3"/>
      <c r="AK7348" s="3"/>
      <c r="AL7348" s="3"/>
      <c r="AM7348" s="3"/>
      <c r="AN7348" s="5" t="s">
        <v>46</v>
      </c>
      <c r="AO7348" s="1"/>
      <c r="AP7348" s="1"/>
      <c r="AQ7348" s="1"/>
    </row>
    <row r="7349" spans="1:43">
      <c r="A7349" s="1" t="s">
        <v>18022</v>
      </c>
      <c r="B7349" s="1" t="s">
        <v>18023</v>
      </c>
      <c r="C7349" s="3">
        <v>3.65753424657534</v>
      </c>
      <c r="D7349" s="4">
        <v>42902</v>
      </c>
      <c r="E7349" s="3">
        <v>1.8483722131</v>
      </c>
      <c r="F7349" s="5" t="s">
        <v>18024</v>
      </c>
      <c r="G7349" s="5">
        <v>1336</v>
      </c>
      <c r="H7349" s="5" t="s">
        <v>93</v>
      </c>
      <c r="I7349" s="3">
        <v>17.16378859236</v>
      </c>
      <c r="J7349" s="3">
        <v>4.05</v>
      </c>
      <c r="K7349" s="3">
        <v>4.87119437939111</v>
      </c>
      <c r="L7349" s="3">
        <v>5.20317145688801</v>
      </c>
      <c r="M7349" s="3">
        <v>11.1166253101737</v>
      </c>
      <c r="N7349" s="3">
        <v>3.59281437125748</v>
      </c>
      <c r="O7349" s="3">
        <v>30.1744186046512</v>
      </c>
      <c r="P7349" s="3">
        <v>3.72233400402414</v>
      </c>
      <c r="Q7349" s="3">
        <v>42.7933673469388</v>
      </c>
      <c r="R7349" s="3">
        <v>4.69556243550052</v>
      </c>
      <c r="S7349" s="3">
        <v>79.4070512820513</v>
      </c>
      <c r="T7349" s="3">
        <v>15.352038115405</v>
      </c>
      <c r="U7349" s="3">
        <v>117.378640776699</v>
      </c>
      <c r="V7349" s="3">
        <v>34.5514950166113</v>
      </c>
      <c r="W7349" s="3">
        <v>118.013631937683</v>
      </c>
      <c r="X7349" s="3">
        <v>21.7852684144819</v>
      </c>
      <c r="Y7349" s="3"/>
      <c r="Z7349" s="3"/>
      <c r="AA7349" s="3">
        <v>0.471275371244538</v>
      </c>
      <c r="AB7349" s="3">
        <v>0.619135585759902</v>
      </c>
      <c r="AC7349" s="3">
        <v>-11.0438729198185</v>
      </c>
      <c r="AD7349" s="3">
        <v>2.68068338359819</v>
      </c>
      <c r="AE7349" s="5">
        <v>1</v>
      </c>
      <c r="AF7349" s="3">
        <v>2.02366746653048</v>
      </c>
      <c r="AG7349" s="3">
        <v>79.2208076300401</v>
      </c>
      <c r="AH7349" s="3">
        <v>47.0649960271031</v>
      </c>
      <c r="AI7349" s="3">
        <v>27.9465939839058</v>
      </c>
      <c r="AJ7349" s="3"/>
      <c r="AK7349" s="3"/>
      <c r="AL7349" s="3"/>
      <c r="AM7349" s="3"/>
      <c r="AN7349" s="5" t="s">
        <v>46</v>
      </c>
      <c r="AO7349" s="1"/>
      <c r="AP7349" s="1"/>
      <c r="AQ7349" s="1"/>
    </row>
    <row r="7350" spans="1:43">
      <c r="A7350" s="1" t="s">
        <v>18025</v>
      </c>
      <c r="B7350" s="1" t="s">
        <v>18026</v>
      </c>
      <c r="C7350" s="3">
        <v>2.64657534246575</v>
      </c>
      <c r="D7350" s="4">
        <v>43271</v>
      </c>
      <c r="E7350" s="3">
        <v>1.0061397218</v>
      </c>
      <c r="F7350" s="5" t="s">
        <v>18027</v>
      </c>
      <c r="G7350" s="5">
        <v>962</v>
      </c>
      <c r="H7350" s="5" t="s">
        <v>93</v>
      </c>
      <c r="I7350" s="3">
        <v>1.63404255319148</v>
      </c>
      <c r="J7350" s="3">
        <v>84.25</v>
      </c>
      <c r="K7350" s="3">
        <v>0.682910378551555</v>
      </c>
      <c r="L7350" s="3">
        <v>80.0297324083251</v>
      </c>
      <c r="M7350" s="3">
        <v>-0.896265560165987</v>
      </c>
      <c r="N7350" s="3">
        <v>89.5209580838323</v>
      </c>
      <c r="O7350" s="3">
        <v>0.0754211011480685</v>
      </c>
      <c r="P7350" s="3">
        <v>95.3219315895372</v>
      </c>
      <c r="Q7350" s="3">
        <v>-0.133801639070082</v>
      </c>
      <c r="R7350" s="3">
        <v>94.4788441692466</v>
      </c>
      <c r="S7350" s="3">
        <v>4.616732369689</v>
      </c>
      <c r="T7350" s="3">
        <v>97.4060349391212</v>
      </c>
      <c r="U7350" s="3">
        <v>15.2813978183222</v>
      </c>
      <c r="V7350" s="3">
        <v>95.9579180509413</v>
      </c>
      <c r="W7350" s="3"/>
      <c r="X7350" s="3"/>
      <c r="Y7350" s="3"/>
      <c r="Z7350" s="3"/>
      <c r="AA7350" s="3">
        <v>0.00946483094649518</v>
      </c>
      <c r="AB7350" s="3">
        <v>0.0972324367372328</v>
      </c>
      <c r="AC7350" s="3">
        <v>-9.88271959320922</v>
      </c>
      <c r="AD7350" s="3"/>
      <c r="AE7350" s="5">
        <v>2</v>
      </c>
      <c r="AF7350" s="3">
        <v>0.564750704704641</v>
      </c>
      <c r="AG7350" s="3">
        <v>1.17512829827138</v>
      </c>
      <c r="AH7350" s="3">
        <v>6.29979151455533</v>
      </c>
      <c r="AI7350" s="3"/>
      <c r="AJ7350" s="3"/>
      <c r="AK7350" s="3"/>
      <c r="AL7350" s="3"/>
      <c r="AM7350" s="3"/>
      <c r="AN7350" s="5" t="s">
        <v>46</v>
      </c>
      <c r="AO7350" s="1"/>
      <c r="AP7350" s="1"/>
      <c r="AQ7350" s="1"/>
    </row>
    <row r="7351" spans="1:43">
      <c r="A7351" s="1" t="s">
        <v>18028</v>
      </c>
      <c r="B7351" s="1" t="s">
        <v>18029</v>
      </c>
      <c r="C7351" s="3">
        <v>8.63287671232877</v>
      </c>
      <c r="D7351" s="4">
        <v>41086</v>
      </c>
      <c r="E7351" s="3">
        <v>1.304450921</v>
      </c>
      <c r="F7351" s="5" t="s">
        <v>11171</v>
      </c>
      <c r="G7351" s="5">
        <v>1714</v>
      </c>
      <c r="H7351" s="5" t="s">
        <v>45</v>
      </c>
      <c r="I7351" s="3">
        <v>12.2608079376329</v>
      </c>
      <c r="J7351" s="3">
        <v>0.159235668789809</v>
      </c>
      <c r="K7351" s="3">
        <v>2.79039584685271</v>
      </c>
      <c r="L7351" s="3">
        <v>1.39751552795031</v>
      </c>
      <c r="M7351" s="3">
        <v>5.1094890510949</v>
      </c>
      <c r="N7351" s="3">
        <v>0.317460317460317</v>
      </c>
      <c r="O7351" s="3">
        <v>16.0439560439561</v>
      </c>
      <c r="P7351" s="3">
        <v>0.496688741721854</v>
      </c>
      <c r="Q7351" s="3">
        <v>17.5946547884187</v>
      </c>
      <c r="R7351" s="3">
        <v>0.684931506849315</v>
      </c>
      <c r="S7351" s="3">
        <v>30.2631578947369</v>
      </c>
      <c r="T7351" s="3">
        <v>2.82485875706215</v>
      </c>
      <c r="U7351" s="3">
        <v>54.8387096774194</v>
      </c>
      <c r="V7351" s="3">
        <v>2.9723991507431</v>
      </c>
      <c r="W7351" s="3">
        <v>63.6074842252011</v>
      </c>
      <c r="X7351" s="3">
        <v>0.947867298578199</v>
      </c>
      <c r="Y7351" s="3">
        <v>74.6915790534351</v>
      </c>
      <c r="Z7351" s="3">
        <v>0.843881856540084</v>
      </c>
      <c r="AA7351" s="3">
        <v>0.165799372072892</v>
      </c>
      <c r="AB7351" s="3">
        <v>0.292558597256929</v>
      </c>
      <c r="AC7351" s="3">
        <v>-11.6315378610461</v>
      </c>
      <c r="AD7351" s="3">
        <v>1.53014724428813</v>
      </c>
      <c r="AE7351" s="5">
        <v>1</v>
      </c>
      <c r="AF7351" s="3">
        <v>1.30502335641154</v>
      </c>
      <c r="AG7351" s="3">
        <v>32.2991679187387</v>
      </c>
      <c r="AH7351" s="3">
        <v>21.7973668183299</v>
      </c>
      <c r="AI7351" s="3">
        <v>16.0321777308185</v>
      </c>
      <c r="AJ7351" s="3">
        <v>13.0738313518195</v>
      </c>
      <c r="AK7351" s="3">
        <v>8.56411229122089</v>
      </c>
      <c r="AL7351" s="3">
        <v>7.3445832902983</v>
      </c>
      <c r="AM7351" s="3"/>
      <c r="AN7351" s="5" t="s">
        <v>46</v>
      </c>
      <c r="AO7351" s="1"/>
      <c r="AP7351" s="1"/>
      <c r="AQ7351" s="1"/>
    </row>
    <row r="7352" spans="1:43">
      <c r="A7352" s="1" t="s">
        <v>18030</v>
      </c>
      <c r="B7352" s="1" t="s">
        <v>18031</v>
      </c>
      <c r="C7352" s="3">
        <v>4.63835616438356</v>
      </c>
      <c r="D7352" s="4">
        <v>42544</v>
      </c>
      <c r="E7352" s="3">
        <v>12.1591616813</v>
      </c>
      <c r="F7352" s="5" t="s">
        <v>1710</v>
      </c>
      <c r="G7352" s="5">
        <v>332</v>
      </c>
      <c r="H7352" s="5" t="s">
        <v>64</v>
      </c>
      <c r="I7352" s="3">
        <v>0.245148146154093</v>
      </c>
      <c r="J7352" s="3">
        <v>78.4256559766764</v>
      </c>
      <c r="K7352" s="3">
        <v>0.0383947384514139</v>
      </c>
      <c r="L7352" s="3">
        <v>70.5539358600583</v>
      </c>
      <c r="M7352" s="3">
        <v>0.180662167246173</v>
      </c>
      <c r="N7352" s="3">
        <v>79.1545189504373</v>
      </c>
      <c r="O7352" s="3">
        <v>0.596645764780803</v>
      </c>
      <c r="P7352" s="3">
        <v>60.5263157894737</v>
      </c>
      <c r="Q7352" s="3">
        <v>1.11138084827844</v>
      </c>
      <c r="R7352" s="3">
        <v>58.1360946745562</v>
      </c>
      <c r="S7352" s="3">
        <v>1.94838353696815</v>
      </c>
      <c r="T7352" s="3">
        <v>70.9145427286357</v>
      </c>
      <c r="U7352" s="3">
        <v>4.59545948834859</v>
      </c>
      <c r="V7352" s="3">
        <v>53.0864197530864</v>
      </c>
      <c r="W7352" s="3">
        <v>7.99733146808761</v>
      </c>
      <c r="X7352" s="3">
        <v>62.962962962963</v>
      </c>
      <c r="Y7352" s="3"/>
      <c r="Z7352" s="3"/>
      <c r="AA7352" s="3">
        <v>-0.180916350174007</v>
      </c>
      <c r="AB7352" s="3">
        <v>1.60875104995163</v>
      </c>
      <c r="AC7352" s="3">
        <v>0</v>
      </c>
      <c r="AD7352" s="3"/>
      <c r="AE7352" s="5"/>
      <c r="AF7352" s="3">
        <v>0.213108058667807</v>
      </c>
      <c r="AG7352" s="3">
        <v>1.44849327116847</v>
      </c>
      <c r="AH7352" s="3">
        <v>1.63325463896904</v>
      </c>
      <c r="AI7352" s="3">
        <v>1.90985647286332</v>
      </c>
      <c r="AJ7352" s="3">
        <v>2.06776932289781</v>
      </c>
      <c r="AK7352" s="3"/>
      <c r="AL7352" s="3"/>
      <c r="AM7352" s="3"/>
      <c r="AN7352" s="5" t="s">
        <v>206</v>
      </c>
      <c r="AO7352" s="1"/>
      <c r="AP7352" s="1"/>
      <c r="AQ7352" s="1"/>
    </row>
    <row r="7353" spans="1:43">
      <c r="A7353" s="1" t="s">
        <v>18032</v>
      </c>
      <c r="B7353" s="1" t="s">
        <v>18033</v>
      </c>
      <c r="C7353" s="3">
        <v>4.46575342465753</v>
      </c>
      <c r="D7353" s="4">
        <v>42607</v>
      </c>
      <c r="E7353" s="3">
        <v>35.5112923475</v>
      </c>
      <c r="F7353" s="5" t="s">
        <v>18034</v>
      </c>
      <c r="G7353" s="5">
        <v>1455</v>
      </c>
      <c r="H7353" s="5" t="s">
        <v>50</v>
      </c>
      <c r="I7353" s="3">
        <v>0.0860502916148782</v>
      </c>
      <c r="J7353" s="3">
        <v>57.1237159446181</v>
      </c>
      <c r="K7353" s="3">
        <v>-0.0191021967526123</v>
      </c>
      <c r="L7353" s="3">
        <v>63.3023461708721</v>
      </c>
      <c r="M7353" s="3">
        <v>-0.114503816793901</v>
      </c>
      <c r="N7353" s="3">
        <v>58.4594835262689</v>
      </c>
      <c r="O7353" s="3">
        <v>0.789524359715013</v>
      </c>
      <c r="P7353" s="3">
        <v>31.9323892188214</v>
      </c>
      <c r="Q7353" s="3">
        <v>1.16942108823814</v>
      </c>
      <c r="R7353" s="3">
        <v>44.4229840656688</v>
      </c>
      <c r="S7353" s="3">
        <v>2.31098190981884</v>
      </c>
      <c r="T7353" s="3">
        <v>30.0564971751412</v>
      </c>
      <c r="U7353" s="3">
        <v>7.13590251230206</v>
      </c>
      <c r="V7353" s="3">
        <v>27.4767801857585</v>
      </c>
      <c r="W7353" s="3">
        <v>14.7940099631349</v>
      </c>
      <c r="X7353" s="3">
        <v>34.3042071197411</v>
      </c>
      <c r="Y7353" s="3"/>
      <c r="Z7353" s="3"/>
      <c r="AA7353" s="3">
        <v>0.0626529988624609</v>
      </c>
      <c r="AB7353" s="3">
        <v>0.487877983297971</v>
      </c>
      <c r="AC7353" s="3">
        <v>-2.47451384207922</v>
      </c>
      <c r="AD7353" s="3">
        <v>1.89838678846325</v>
      </c>
      <c r="AE7353" s="5">
        <v>4</v>
      </c>
      <c r="AF7353" s="3">
        <v>0.385099505898511</v>
      </c>
      <c r="AG7353" s="3">
        <v>3.13894848325942</v>
      </c>
      <c r="AH7353" s="3">
        <v>3.63003571153089</v>
      </c>
      <c r="AI7353" s="3">
        <v>4.78972780021962</v>
      </c>
      <c r="AJ7353" s="3">
        <v>4.38699444454655</v>
      </c>
      <c r="AK7353" s="3"/>
      <c r="AL7353" s="3"/>
      <c r="AM7353" s="3">
        <v>50</v>
      </c>
      <c r="AN7353" s="5" t="s">
        <v>56</v>
      </c>
      <c r="AO7353" s="1"/>
      <c r="AP7353" s="1"/>
      <c r="AQ7353" s="1"/>
    </row>
    <row r="7354" spans="1:43">
      <c r="A7354" s="1" t="s">
        <v>18035</v>
      </c>
      <c r="B7354" s="1" t="s">
        <v>18036</v>
      </c>
      <c r="C7354" s="3">
        <v>4.42465753424658</v>
      </c>
      <c r="D7354" s="4">
        <v>42622</v>
      </c>
      <c r="E7354" s="3">
        <v>2.064821262</v>
      </c>
      <c r="F7354" s="5" t="s">
        <v>18037</v>
      </c>
      <c r="G7354" s="5">
        <v>335</v>
      </c>
      <c r="H7354" s="5" t="s">
        <v>50</v>
      </c>
      <c r="I7354" s="3">
        <v>0.00885975015504465</v>
      </c>
      <c r="J7354" s="3">
        <v>67.7981241625726</v>
      </c>
      <c r="K7354" s="3">
        <v>0</v>
      </c>
      <c r="L7354" s="3">
        <v>43.3820274457725</v>
      </c>
      <c r="M7354" s="3">
        <v>-0.0796671682747545</v>
      </c>
      <c r="N7354" s="3">
        <v>50.8904719501336</v>
      </c>
      <c r="O7354" s="3">
        <v>0.8397355726282</v>
      </c>
      <c r="P7354" s="3">
        <v>23.8008222932846</v>
      </c>
      <c r="Q7354" s="3">
        <v>1.28308658591296</v>
      </c>
      <c r="R7354" s="3">
        <v>28.8749396426847</v>
      </c>
      <c r="S7354" s="3">
        <v>2.00614494849087</v>
      </c>
      <c r="T7354" s="3">
        <v>44.0677966101695</v>
      </c>
      <c r="U7354" s="3">
        <v>1.91404839292164</v>
      </c>
      <c r="V7354" s="3">
        <v>96.1300309597523</v>
      </c>
      <c r="W7354" s="3">
        <v>7.97780753778457</v>
      </c>
      <c r="X7354" s="3">
        <v>92.8802588996764</v>
      </c>
      <c r="Y7354" s="3"/>
      <c r="Z7354" s="3"/>
      <c r="AA7354" s="3">
        <v>0.0534331043245154</v>
      </c>
      <c r="AB7354" s="3">
        <v>0.170566922917967</v>
      </c>
      <c r="AC7354" s="3">
        <v>-3.65292685126725</v>
      </c>
      <c r="AD7354" s="3">
        <v>0.708129006161905</v>
      </c>
      <c r="AE7354" s="5">
        <v>5</v>
      </c>
      <c r="AF7354" s="3">
        <v>0.212173990689376</v>
      </c>
      <c r="AG7354" s="3">
        <v>2.55172085272155</v>
      </c>
      <c r="AH7354" s="3">
        <v>0.953192129433478</v>
      </c>
      <c r="AI7354" s="3">
        <v>2.75791228712805</v>
      </c>
      <c r="AJ7354" s="3">
        <v>3.00812470672409</v>
      </c>
      <c r="AK7354" s="3"/>
      <c r="AL7354" s="3"/>
      <c r="AM7354" s="3"/>
      <c r="AN7354" s="5" t="s">
        <v>46</v>
      </c>
      <c r="AO7354" s="1"/>
      <c r="AP7354" s="1"/>
      <c r="AQ7354" s="1"/>
    </row>
    <row r="7355" spans="1:43">
      <c r="A7355" s="1" t="s">
        <v>18038</v>
      </c>
      <c r="B7355" s="1" t="s">
        <v>18039</v>
      </c>
      <c r="C7355" s="3">
        <v>4.37260273972603</v>
      </c>
      <c r="D7355" s="4">
        <v>42641</v>
      </c>
      <c r="E7355" s="3">
        <v>282.2700720107</v>
      </c>
      <c r="F7355" s="5" t="s">
        <v>8966</v>
      </c>
      <c r="G7355" s="5">
        <v>1455</v>
      </c>
      <c r="H7355" s="5" t="s">
        <v>64</v>
      </c>
      <c r="I7355" s="3">
        <v>0.269324287706187</v>
      </c>
      <c r="J7355" s="3">
        <v>51.1661807580175</v>
      </c>
      <c r="K7355" s="3">
        <v>0.0406714281019566</v>
      </c>
      <c r="L7355" s="3">
        <v>52.6239067055394</v>
      </c>
      <c r="M7355" s="3">
        <v>0.198962409923037</v>
      </c>
      <c r="N7355" s="3">
        <v>54.5189504373178</v>
      </c>
      <c r="O7355" s="3">
        <v>0.637948105848273</v>
      </c>
      <c r="P7355" s="3">
        <v>35.9649122807018</v>
      </c>
      <c r="Q7355" s="3">
        <v>1.18342859076345</v>
      </c>
      <c r="R7355" s="3">
        <v>33.4319526627219</v>
      </c>
      <c r="S7355" s="3">
        <v>2.21513117785323</v>
      </c>
      <c r="T7355" s="3">
        <v>25.7871064467766</v>
      </c>
      <c r="U7355" s="3">
        <v>4.92705673065511</v>
      </c>
      <c r="V7355" s="3">
        <v>26.2345679012346</v>
      </c>
      <c r="W7355" s="3">
        <v>8.72139430267618</v>
      </c>
      <c r="X7355" s="3">
        <v>27.7777777777778</v>
      </c>
      <c r="Y7355" s="3"/>
      <c r="Z7355" s="3"/>
      <c r="AA7355" s="3">
        <v>0.364044894147173</v>
      </c>
      <c r="AB7355" s="3">
        <v>3.95689075199567</v>
      </c>
      <c r="AC7355" s="3">
        <v>0</v>
      </c>
      <c r="AD7355" s="3"/>
      <c r="AE7355" s="5"/>
      <c r="AF7355" s="3">
        <v>0.231297472015429</v>
      </c>
      <c r="AG7355" s="3">
        <v>1.64446420975717</v>
      </c>
      <c r="AH7355" s="3">
        <v>1.78300997232599</v>
      </c>
      <c r="AI7355" s="3">
        <v>2.10904729870207</v>
      </c>
      <c r="AJ7355" s="3">
        <v>2.31651260678369</v>
      </c>
      <c r="AK7355" s="3"/>
      <c r="AL7355" s="3"/>
      <c r="AM7355" s="3">
        <v>500</v>
      </c>
      <c r="AN7355" s="5" t="s">
        <v>56</v>
      </c>
      <c r="AO7355" s="1"/>
      <c r="AP7355" s="1"/>
      <c r="AQ7355" s="1"/>
    </row>
    <row r="7356" spans="1:43">
      <c r="A7356" s="1" t="s">
        <v>18040</v>
      </c>
      <c r="B7356" s="1" t="s">
        <v>18041</v>
      </c>
      <c r="C7356" s="3">
        <v>4.18630136986301</v>
      </c>
      <c r="D7356" s="4">
        <v>42709</v>
      </c>
      <c r="E7356" s="3">
        <v>2.8294295857</v>
      </c>
      <c r="F7356" s="5" t="s">
        <v>1710</v>
      </c>
      <c r="G7356" s="5">
        <v>549</v>
      </c>
      <c r="H7356" s="5" t="s">
        <v>64</v>
      </c>
      <c r="I7356" s="3">
        <v>0.251035661514351</v>
      </c>
      <c r="J7356" s="3">
        <v>71.865889212828</v>
      </c>
      <c r="K7356" s="3">
        <v>0.0354028733681633</v>
      </c>
      <c r="L7356" s="3">
        <v>84.8396501457726</v>
      </c>
      <c r="M7356" s="3">
        <v>0.184313919022752</v>
      </c>
      <c r="N7356" s="3">
        <v>75.2186588921283</v>
      </c>
      <c r="O7356" s="3">
        <v>0.557906894843084</v>
      </c>
      <c r="P7356" s="3">
        <v>80.7017543859649</v>
      </c>
      <c r="Q7356" s="3">
        <v>1.07731207939515</v>
      </c>
      <c r="R7356" s="3">
        <v>69.6745562130178</v>
      </c>
      <c r="S7356" s="3">
        <v>1.89049705198999</v>
      </c>
      <c r="T7356" s="3">
        <v>76.9115442278861</v>
      </c>
      <c r="U7356" s="3">
        <v>4.58194227685678</v>
      </c>
      <c r="V7356" s="3">
        <v>54.9382716049383</v>
      </c>
      <c r="W7356" s="3">
        <v>7.66190554011798</v>
      </c>
      <c r="X7356" s="3">
        <v>76.3888888888889</v>
      </c>
      <c r="Y7356" s="3"/>
      <c r="Z7356" s="3"/>
      <c r="AA7356" s="3">
        <v>-0.29745934711912</v>
      </c>
      <c r="AB7356" s="3">
        <v>0.975856414992417</v>
      </c>
      <c r="AC7356" s="3">
        <v>0</v>
      </c>
      <c r="AD7356" s="3"/>
      <c r="AE7356" s="5"/>
      <c r="AF7356" s="3">
        <v>0.203750828728166</v>
      </c>
      <c r="AG7356" s="3">
        <v>1.39286282113911</v>
      </c>
      <c r="AH7356" s="3">
        <v>1.62086615387409</v>
      </c>
      <c r="AI7356" s="3">
        <v>1.83038609116799</v>
      </c>
      <c r="AJ7356" s="3">
        <v>2.02349894696241</v>
      </c>
      <c r="AK7356" s="3"/>
      <c r="AL7356" s="3"/>
      <c r="AM7356" s="3">
        <v>50</v>
      </c>
      <c r="AN7356" s="5" t="s">
        <v>56</v>
      </c>
      <c r="AO7356" s="1"/>
      <c r="AP7356" s="1"/>
      <c r="AQ7356" s="1"/>
    </row>
    <row r="7357" spans="1:43">
      <c r="A7357" s="1" t="s">
        <v>18042</v>
      </c>
      <c r="B7357" s="1" t="s">
        <v>18043</v>
      </c>
      <c r="C7357" s="3">
        <v>4.23561643835616</v>
      </c>
      <c r="D7357" s="4">
        <v>42691</v>
      </c>
      <c r="E7357" s="3">
        <v>1.3302469349</v>
      </c>
      <c r="F7357" s="5" t="s">
        <v>18044</v>
      </c>
      <c r="G7357" s="5">
        <v>618</v>
      </c>
      <c r="H7357" s="5" t="s">
        <v>45</v>
      </c>
      <c r="I7357" s="3">
        <v>3.22227892396297</v>
      </c>
      <c r="J7357" s="3">
        <v>12.1019108280255</v>
      </c>
      <c r="K7357" s="3">
        <v>1.05631289700949</v>
      </c>
      <c r="L7357" s="3">
        <v>15.6832298136646</v>
      </c>
      <c r="M7357" s="3">
        <v>0.732783153101877</v>
      </c>
      <c r="N7357" s="3">
        <v>26.984126984127</v>
      </c>
      <c r="O7357" s="3">
        <v>6.58687142426979</v>
      </c>
      <c r="P7357" s="3">
        <v>8.27814569536424</v>
      </c>
      <c r="Q7357" s="3">
        <v>7.19206601559543</v>
      </c>
      <c r="R7357" s="3">
        <v>12.5</v>
      </c>
      <c r="S7357" s="3">
        <v>10.4360034318696</v>
      </c>
      <c r="T7357" s="3">
        <v>35.0282485875706</v>
      </c>
      <c r="U7357" s="3">
        <v>28.1473436510091</v>
      </c>
      <c r="V7357" s="3">
        <v>23.9915074309979</v>
      </c>
      <c r="W7357" s="3">
        <v>38.6098874204601</v>
      </c>
      <c r="X7357" s="3">
        <v>11.3744075829384</v>
      </c>
      <c r="Y7357" s="3"/>
      <c r="Z7357" s="3"/>
      <c r="AA7357" s="3">
        <v>0.135252544678203</v>
      </c>
      <c r="AB7357" s="3">
        <v>0.417482571589397</v>
      </c>
      <c r="AC7357" s="3">
        <v>-4.56129716623731</v>
      </c>
      <c r="AD7357" s="3">
        <v>2.51579278513027</v>
      </c>
      <c r="AE7357" s="5">
        <v>2</v>
      </c>
      <c r="AF7357" s="3">
        <v>0.857779104631176</v>
      </c>
      <c r="AG7357" s="3">
        <v>10.3458704731677</v>
      </c>
      <c r="AH7357" s="3">
        <v>12.3697577420104</v>
      </c>
      <c r="AI7357" s="3">
        <v>10.5132052461023</v>
      </c>
      <c r="AJ7357" s="3">
        <v>8.75867426252666</v>
      </c>
      <c r="AK7357" s="3"/>
      <c r="AL7357" s="3"/>
      <c r="AM7357" s="3"/>
      <c r="AN7357" s="5" t="s">
        <v>46</v>
      </c>
      <c r="AO7357" s="1"/>
      <c r="AP7357" s="1"/>
      <c r="AQ7357" s="1"/>
    </row>
    <row r="7358" spans="1:43">
      <c r="A7358" s="1" t="s">
        <v>18045</v>
      </c>
      <c r="B7358" s="1" t="s">
        <v>18046</v>
      </c>
      <c r="C7358" s="3">
        <v>3.92602739726027</v>
      </c>
      <c r="D7358" s="4">
        <v>42804</v>
      </c>
      <c r="E7358" s="3">
        <v>6.4428419863</v>
      </c>
      <c r="F7358" s="5" t="s">
        <v>10771</v>
      </c>
      <c r="G7358" s="5">
        <v>265</v>
      </c>
      <c r="H7358" s="5" t="s">
        <v>50</v>
      </c>
      <c r="I7358" s="3">
        <v>0.0281320330082472</v>
      </c>
      <c r="J7358" s="3">
        <v>65.4309959803484</v>
      </c>
      <c r="K7358" s="3">
        <v>0.00937558597413529</v>
      </c>
      <c r="L7358" s="3">
        <v>42.3638778220452</v>
      </c>
      <c r="M7358" s="3">
        <v>-0.11237007210413</v>
      </c>
      <c r="N7358" s="3">
        <v>58.1478183437222</v>
      </c>
      <c r="O7358" s="3">
        <v>0.889057032062804</v>
      </c>
      <c r="P7358" s="3">
        <v>16.8113293741434</v>
      </c>
      <c r="Q7358" s="3">
        <v>1.13776429316394</v>
      </c>
      <c r="R7358" s="3">
        <v>48.4789956542733</v>
      </c>
      <c r="S7358" s="3">
        <v>1.44085292027227</v>
      </c>
      <c r="T7358" s="3">
        <v>70.1129943502825</v>
      </c>
      <c r="U7358" s="3">
        <v>0.685529443786875</v>
      </c>
      <c r="V7358" s="3">
        <v>97.5232198142415</v>
      </c>
      <c r="W7358" s="3">
        <v>5.88813234282119</v>
      </c>
      <c r="X7358" s="3">
        <v>96.0086299892125</v>
      </c>
      <c r="Y7358" s="3"/>
      <c r="Z7358" s="3"/>
      <c r="AA7358" s="3">
        <v>-0.00663669776106734</v>
      </c>
      <c r="AB7358" s="3">
        <v>0.0740056203841016</v>
      </c>
      <c r="AC7358" s="3">
        <v>-2.01757532281204</v>
      </c>
      <c r="AD7358" s="3">
        <v>0.952557912711025</v>
      </c>
      <c r="AE7358" s="5">
        <v>4</v>
      </c>
      <c r="AF7358" s="3">
        <v>0.156873316584174</v>
      </c>
      <c r="AG7358" s="3">
        <v>1.68440984794638</v>
      </c>
      <c r="AH7358" s="3">
        <v>0.560216775920885</v>
      </c>
      <c r="AI7358" s="3">
        <v>2.21563587836031</v>
      </c>
      <c r="AJ7358" s="3"/>
      <c r="AK7358" s="3"/>
      <c r="AL7358" s="3"/>
      <c r="AM7358" s="3"/>
      <c r="AN7358" s="5" t="s">
        <v>46</v>
      </c>
      <c r="AO7358" s="1"/>
      <c r="AP7358" s="1"/>
      <c r="AQ7358" s="1"/>
    </row>
    <row r="7359" spans="1:43">
      <c r="A7359" s="1" t="s">
        <v>18047</v>
      </c>
      <c r="B7359" s="1" t="s">
        <v>18048</v>
      </c>
      <c r="C7359" s="3">
        <v>3.95068493150685</v>
      </c>
      <c r="D7359" s="4">
        <v>42795</v>
      </c>
      <c r="E7359" s="3">
        <v>11.6684242894</v>
      </c>
      <c r="F7359" s="5" t="s">
        <v>9705</v>
      </c>
      <c r="G7359" s="5">
        <v>815</v>
      </c>
      <c r="H7359" s="5" t="s">
        <v>50</v>
      </c>
      <c r="I7359" s="3">
        <v>-0.268478899236502</v>
      </c>
      <c r="J7359" s="3">
        <v>91.0674408217954</v>
      </c>
      <c r="K7359" s="3">
        <v>-0.084054803732024</v>
      </c>
      <c r="L7359" s="3">
        <v>88.4904825143869</v>
      </c>
      <c r="M7359" s="3">
        <v>-0.360435875942998</v>
      </c>
      <c r="N7359" s="3">
        <v>89.0471950133571</v>
      </c>
      <c r="O7359" s="3">
        <v>-0.46055937028972</v>
      </c>
      <c r="P7359" s="3">
        <v>93.5587026039287</v>
      </c>
      <c r="Q7359" s="3">
        <v>0.236107597605206</v>
      </c>
      <c r="R7359" s="3">
        <v>89.087397392564</v>
      </c>
      <c r="S7359" s="3">
        <v>3.06051673313682</v>
      </c>
      <c r="T7359" s="3">
        <v>11.2429378531073</v>
      </c>
      <c r="U7359" s="3">
        <v>10.6076114264446</v>
      </c>
      <c r="V7359" s="3">
        <v>3.94736842105263</v>
      </c>
      <c r="W7359" s="3">
        <v>14.9835558135036</v>
      </c>
      <c r="X7359" s="3">
        <v>31.3915857605178</v>
      </c>
      <c r="Y7359" s="3"/>
      <c r="Z7359" s="3"/>
      <c r="AA7359" s="3">
        <v>0.125611728817247</v>
      </c>
      <c r="AB7359" s="3">
        <v>0.637674413562189</v>
      </c>
      <c r="AC7359" s="3">
        <v>-1.28852956038404</v>
      </c>
      <c r="AD7359" s="3">
        <v>3.69030928819022</v>
      </c>
      <c r="AE7359" s="5">
        <v>2</v>
      </c>
      <c r="AF7359" s="3">
        <v>0.398273742627587</v>
      </c>
      <c r="AG7359" s="3">
        <v>3.75065187259316</v>
      </c>
      <c r="AH7359" s="3">
        <v>5.37810109102137</v>
      </c>
      <c r="AI7359" s="3">
        <v>4.89796317468365</v>
      </c>
      <c r="AJ7359" s="3"/>
      <c r="AK7359" s="3"/>
      <c r="AL7359" s="3"/>
      <c r="AM7359" s="3"/>
      <c r="AN7359" s="5" t="s">
        <v>46</v>
      </c>
      <c r="AO7359" s="1"/>
      <c r="AP7359" s="1"/>
      <c r="AQ7359" s="1"/>
    </row>
    <row r="7360" spans="1:43">
      <c r="A7360" s="1" t="s">
        <v>18049</v>
      </c>
      <c r="B7360" s="1" t="s">
        <v>18050</v>
      </c>
      <c r="C7360" s="3">
        <v>3.92602739726027</v>
      </c>
      <c r="D7360" s="4">
        <v>42804</v>
      </c>
      <c r="E7360" s="3">
        <v>19.6553440091</v>
      </c>
      <c r="F7360" s="5" t="s">
        <v>9705</v>
      </c>
      <c r="G7360" s="5">
        <v>1282</v>
      </c>
      <c r="H7360" s="5" t="s">
        <v>50</v>
      </c>
      <c r="I7360" s="3">
        <v>-0.456996618225037</v>
      </c>
      <c r="J7360" s="3">
        <v>94.7297900848593</v>
      </c>
      <c r="K7360" s="3">
        <v>-0.155848918225165</v>
      </c>
      <c r="L7360" s="3">
        <v>94.7764497565294</v>
      </c>
      <c r="M7360" s="3">
        <v>-0.502466654485656</v>
      </c>
      <c r="N7360" s="3">
        <v>93.5440783615316</v>
      </c>
      <c r="O7360" s="3">
        <v>-0.711094903819866</v>
      </c>
      <c r="P7360" s="3">
        <v>94.6094106898127</v>
      </c>
      <c r="Q7360" s="3">
        <v>0.0643145902241819</v>
      </c>
      <c r="R7360" s="3">
        <v>90.6325446644133</v>
      </c>
      <c r="S7360" s="3">
        <v>2.8131785141131</v>
      </c>
      <c r="T7360" s="3">
        <v>16.1016949152542</v>
      </c>
      <c r="U7360" s="3">
        <v>12.8541739015341</v>
      </c>
      <c r="V7360" s="3">
        <v>1.78018575851393</v>
      </c>
      <c r="W7360" s="3">
        <v>22.870557174597</v>
      </c>
      <c r="X7360" s="3">
        <v>1.1866235167206</v>
      </c>
      <c r="Y7360" s="3"/>
      <c r="Z7360" s="3"/>
      <c r="AA7360" s="3">
        <v>0.0982883127572698</v>
      </c>
      <c r="AB7360" s="3">
        <v>0.865656953238506</v>
      </c>
      <c r="AC7360" s="3">
        <v>-1.47085861371577</v>
      </c>
      <c r="AD7360" s="3">
        <v>4.82243700762429</v>
      </c>
      <c r="AE7360" s="5">
        <v>2</v>
      </c>
      <c r="AF7360" s="3">
        <v>0.578845941374146</v>
      </c>
      <c r="AG7360" s="3">
        <v>3.75021486724121</v>
      </c>
      <c r="AH7360" s="3">
        <v>6.57829604024436</v>
      </c>
      <c r="AI7360" s="3">
        <v>7.25757548111188</v>
      </c>
      <c r="AJ7360" s="3"/>
      <c r="AK7360" s="3"/>
      <c r="AL7360" s="3"/>
      <c r="AM7360" s="3"/>
      <c r="AN7360" s="5" t="s">
        <v>46</v>
      </c>
      <c r="AO7360" s="1"/>
      <c r="AP7360" s="1"/>
      <c r="AQ7360" s="1"/>
    </row>
    <row r="7361" spans="1:43">
      <c r="A7361" s="1" t="s">
        <v>18051</v>
      </c>
      <c r="B7361" s="1" t="s">
        <v>18052</v>
      </c>
      <c r="C7361" s="3">
        <v>4.01917808219178</v>
      </c>
      <c r="D7361" s="4">
        <v>42770</v>
      </c>
      <c r="E7361" s="3">
        <v>20.0945209202</v>
      </c>
      <c r="F7361" s="5" t="s">
        <v>18053</v>
      </c>
      <c r="G7361" s="5">
        <v>198</v>
      </c>
      <c r="H7361" s="5" t="s">
        <v>45</v>
      </c>
      <c r="I7361" s="3">
        <v>-0.109769484083444</v>
      </c>
      <c r="J7361" s="3">
        <v>76.5923566878981</v>
      </c>
      <c r="K7361" s="3">
        <v>0.170119083358329</v>
      </c>
      <c r="L7361" s="3">
        <v>69.7204968944099</v>
      </c>
      <c r="M7361" s="3">
        <v>-0.129701686121939</v>
      </c>
      <c r="N7361" s="3">
        <v>53.8095238095238</v>
      </c>
      <c r="O7361" s="3">
        <v>-0.239186764999022</v>
      </c>
      <c r="P7361" s="3">
        <v>82.6158940397351</v>
      </c>
      <c r="Q7361" s="3">
        <v>0.099999999999979</v>
      </c>
      <c r="R7361" s="3">
        <v>77.7397260273973</v>
      </c>
      <c r="S7361" s="3">
        <v>0.264982628689311</v>
      </c>
      <c r="T7361" s="3">
        <v>93.0320150659134</v>
      </c>
      <c r="U7361" s="3">
        <v>4.21996439710948</v>
      </c>
      <c r="V7361" s="3">
        <v>96.3906581740977</v>
      </c>
      <c r="W7361" s="3">
        <v>10.3174621370029</v>
      </c>
      <c r="X7361" s="3">
        <v>89.3364928909953</v>
      </c>
      <c r="Y7361" s="3"/>
      <c r="Z7361" s="3"/>
      <c r="AA7361" s="3">
        <v>-0.131384941421906</v>
      </c>
      <c r="AB7361" s="3">
        <v>0.327620512047329</v>
      </c>
      <c r="AC7361" s="3">
        <v>-1.56508432520841</v>
      </c>
      <c r="AD7361" s="3">
        <v>2.12196650276716</v>
      </c>
      <c r="AE7361" s="5">
        <v>3</v>
      </c>
      <c r="AF7361" s="3">
        <v>0.265467919480351</v>
      </c>
      <c r="AG7361" s="3">
        <v>0.644842736986218</v>
      </c>
      <c r="AH7361" s="3">
        <v>2.23706756723521</v>
      </c>
      <c r="AI7361" s="3">
        <v>3.35165654036997</v>
      </c>
      <c r="AJ7361" s="3"/>
      <c r="AK7361" s="3"/>
      <c r="AL7361" s="3"/>
      <c r="AM7361" s="3"/>
      <c r="AN7361" s="5" t="s">
        <v>46</v>
      </c>
      <c r="AO7361" s="1"/>
      <c r="AP7361" s="1"/>
      <c r="AQ7361" s="1"/>
    </row>
    <row r="7362" spans="1:43">
      <c r="A7362" s="1" t="s">
        <v>18054</v>
      </c>
      <c r="B7362" s="1" t="s">
        <v>18055</v>
      </c>
      <c r="C7362" s="3">
        <v>2.88219178082192</v>
      </c>
      <c r="D7362" s="4">
        <v>43185</v>
      </c>
      <c r="E7362" s="3">
        <v>3.5536865345</v>
      </c>
      <c r="F7362" s="5" t="s">
        <v>10771</v>
      </c>
      <c r="G7362" s="5">
        <v>335</v>
      </c>
      <c r="H7362" s="5" t="s">
        <v>50</v>
      </c>
      <c r="I7362" s="3">
        <v>0.325218360899469</v>
      </c>
      <c r="J7362" s="3">
        <v>14.6047342563644</v>
      </c>
      <c r="K7362" s="3">
        <v>0.0370610580932298</v>
      </c>
      <c r="L7362" s="3">
        <v>23.1961044710049</v>
      </c>
      <c r="M7362" s="3">
        <v>0.129833997959766</v>
      </c>
      <c r="N7362" s="3">
        <v>16.7408726625111</v>
      </c>
      <c r="O7362" s="3">
        <v>0.57755006986496</v>
      </c>
      <c r="P7362" s="3">
        <v>61.7633622658748</v>
      </c>
      <c r="Q7362" s="3">
        <v>1.63795537983622</v>
      </c>
      <c r="R7362" s="3">
        <v>8.98116851762433</v>
      </c>
      <c r="S7362" s="3">
        <v>3.57828089025328</v>
      </c>
      <c r="T7362" s="3">
        <v>6.27118644067797</v>
      </c>
      <c r="U7362" s="3">
        <v>7.39882867502634</v>
      </c>
      <c r="V7362" s="3">
        <v>23.6068111455108</v>
      </c>
      <c r="W7362" s="3"/>
      <c r="X7362" s="3"/>
      <c r="Y7362" s="3"/>
      <c r="Z7362" s="3"/>
      <c r="AA7362" s="3">
        <v>0.135383208599475</v>
      </c>
      <c r="AB7362" s="3">
        <v>0.404667375053205</v>
      </c>
      <c r="AC7362" s="3">
        <v>-2.13789912077744</v>
      </c>
      <c r="AD7362" s="3"/>
      <c r="AE7362" s="5">
        <v>2</v>
      </c>
      <c r="AF7362" s="3">
        <v>0.335403705595074</v>
      </c>
      <c r="AG7362" s="3">
        <v>4.53021576805059</v>
      </c>
      <c r="AH7362" s="3">
        <v>3.89622409350028</v>
      </c>
      <c r="AI7362" s="3"/>
      <c r="AJ7362" s="3"/>
      <c r="AK7362" s="3"/>
      <c r="AL7362" s="3"/>
      <c r="AM7362" s="3"/>
      <c r="AN7362" s="5" t="s">
        <v>46</v>
      </c>
      <c r="AO7362" s="1"/>
      <c r="AP7362" s="1"/>
      <c r="AQ7362" s="1"/>
    </row>
    <row r="7363" spans="1:43">
      <c r="A7363" s="1" t="s">
        <v>18056</v>
      </c>
      <c r="B7363" s="1" t="s">
        <v>18057</v>
      </c>
      <c r="C7363" s="3">
        <v>8.4027397260274</v>
      </c>
      <c r="D7363" s="4">
        <v>41170</v>
      </c>
      <c r="E7363" s="3">
        <v>18.3445429063</v>
      </c>
      <c r="F7363" s="5" t="s">
        <v>4251</v>
      </c>
      <c r="G7363" s="5">
        <v>310</v>
      </c>
      <c r="H7363" s="5" t="s">
        <v>50</v>
      </c>
      <c r="I7363" s="3">
        <v>0.0667684090041965</v>
      </c>
      <c r="J7363" s="3">
        <v>60.1607860652077</v>
      </c>
      <c r="K7363" s="3">
        <v>-0.0190603259315711</v>
      </c>
      <c r="L7363" s="3">
        <v>63.1695440460381</v>
      </c>
      <c r="M7363" s="3">
        <v>-0.171281758492715</v>
      </c>
      <c r="N7363" s="3">
        <v>67.9875333926981</v>
      </c>
      <c r="O7363" s="3">
        <v>0.6813819577735</v>
      </c>
      <c r="P7363" s="3">
        <v>49.9314755596163</v>
      </c>
      <c r="Q7363" s="3">
        <v>1.1863425925926</v>
      </c>
      <c r="R7363" s="3">
        <v>42.2984065668759</v>
      </c>
      <c r="S7363" s="3">
        <v>1.43320939076999</v>
      </c>
      <c r="T7363" s="3">
        <v>70.2824858757062</v>
      </c>
      <c r="U7363" s="3">
        <v>5.40486492841678</v>
      </c>
      <c r="V7363" s="3">
        <v>72.1362229102167</v>
      </c>
      <c r="W7363" s="3">
        <v>14.8856412959751</v>
      </c>
      <c r="X7363" s="3">
        <v>33.1175836030205</v>
      </c>
      <c r="Y7363" s="3">
        <v>20.5230758913823</v>
      </c>
      <c r="Z7363" s="3">
        <v>30.3921568627451</v>
      </c>
      <c r="AA7363" s="3">
        <v>0.00020719317044159</v>
      </c>
      <c r="AB7363" s="3">
        <v>0.35826326451309</v>
      </c>
      <c r="AC7363" s="3">
        <v>-3.53419966272143</v>
      </c>
      <c r="AD7363" s="3">
        <v>1.33704488167801</v>
      </c>
      <c r="AE7363" s="5">
        <v>4</v>
      </c>
      <c r="AF7363" s="3">
        <v>0.389663529483058</v>
      </c>
      <c r="AG7363" s="3">
        <v>2.23010620724469</v>
      </c>
      <c r="AH7363" s="3">
        <v>3.06036920797053</v>
      </c>
      <c r="AI7363" s="3">
        <v>4.96606143765101</v>
      </c>
      <c r="AJ7363" s="3">
        <v>4.41711409802463</v>
      </c>
      <c r="AK7363" s="3">
        <v>2.73607934595863</v>
      </c>
      <c r="AL7363" s="3">
        <v>4.35397723198001</v>
      </c>
      <c r="AM7363" s="3">
        <v>5</v>
      </c>
      <c r="AN7363" s="5" t="s">
        <v>56</v>
      </c>
      <c r="AO7363" s="1"/>
      <c r="AP7363" s="1"/>
      <c r="AQ7363" s="1"/>
    </row>
    <row r="7364" spans="1:43">
      <c r="A7364" s="1" t="s">
        <v>18058</v>
      </c>
      <c r="B7364" s="1" t="s">
        <v>18059</v>
      </c>
      <c r="C7364" s="3">
        <v>9.74520547945206</v>
      </c>
      <c r="D7364" s="4">
        <v>40680</v>
      </c>
      <c r="E7364" s="3">
        <v>5.7015176645</v>
      </c>
      <c r="F7364" s="5" t="s">
        <v>6897</v>
      </c>
      <c r="G7364" s="5">
        <v>721</v>
      </c>
      <c r="H7364" s="5" t="s">
        <v>55</v>
      </c>
      <c r="I7364" s="3">
        <v>7.62214983713356</v>
      </c>
      <c r="J7364" s="3">
        <v>68.0580762250454</v>
      </c>
      <c r="K7364" s="3">
        <v>1.97530864197531</v>
      </c>
      <c r="L7364" s="3">
        <v>61.9209039548023</v>
      </c>
      <c r="M7364" s="3">
        <v>2.86425902864258</v>
      </c>
      <c r="N7364" s="3">
        <v>70.6163973668462</v>
      </c>
      <c r="O7364" s="3">
        <v>15.1191846741907</v>
      </c>
      <c r="P7364" s="3">
        <v>66.158940397351</v>
      </c>
      <c r="Q7364" s="3">
        <v>22.015077154674</v>
      </c>
      <c r="R7364" s="3">
        <v>54.344512195122</v>
      </c>
      <c r="S7364" s="3">
        <v>71.4919812929954</v>
      </c>
      <c r="T7364" s="3">
        <v>40.72265625</v>
      </c>
      <c r="U7364" s="3">
        <v>115.801801324375</v>
      </c>
      <c r="V7364" s="3">
        <v>66.9376693766938</v>
      </c>
      <c r="W7364" s="3">
        <v>76.6519170133156</v>
      </c>
      <c r="X7364" s="3">
        <v>73.9565943238731</v>
      </c>
      <c r="Y7364" s="3">
        <v>77.5369557175464</v>
      </c>
      <c r="Z7364" s="3">
        <v>82.7442827442827</v>
      </c>
      <c r="AA7364" s="3">
        <v>0.319570256451396</v>
      </c>
      <c r="AB7364" s="3">
        <v>0.188653383446952</v>
      </c>
      <c r="AC7364" s="3">
        <v>-27.6143790849673</v>
      </c>
      <c r="AD7364" s="3">
        <v>0.754799096350499</v>
      </c>
      <c r="AE7364" s="5">
        <v>3</v>
      </c>
      <c r="AF7364" s="3">
        <v>1.54284238853957</v>
      </c>
      <c r="AG7364" s="3">
        <v>51.0371720432766</v>
      </c>
      <c r="AH7364" s="3">
        <v>47.7396939238014</v>
      </c>
      <c r="AI7364" s="3">
        <v>19.7505789320051</v>
      </c>
      <c r="AJ7364" s="3">
        <v>13.3413832273996</v>
      </c>
      <c r="AK7364" s="3">
        <v>17.9490114690661</v>
      </c>
      <c r="AL7364" s="3">
        <v>16.0777823516533</v>
      </c>
      <c r="AM7364" s="3"/>
      <c r="AN7364" s="5" t="s">
        <v>46</v>
      </c>
      <c r="AO7364" s="1"/>
      <c r="AP7364" s="1"/>
      <c r="AQ7364" s="1"/>
    </row>
    <row r="7365" spans="1:43">
      <c r="A7365" s="1" t="s">
        <v>18060</v>
      </c>
      <c r="B7365" s="1" t="s">
        <v>18061</v>
      </c>
      <c r="C7365" s="3">
        <v>11.8849315068493</v>
      </c>
      <c r="D7365" s="4">
        <v>39899</v>
      </c>
      <c r="E7365" s="3">
        <v>4.0296042431</v>
      </c>
      <c r="F7365" s="5" t="s">
        <v>1369</v>
      </c>
      <c r="G7365" s="5">
        <v>1413</v>
      </c>
      <c r="H7365" s="5" t="s">
        <v>93</v>
      </c>
      <c r="I7365" s="3">
        <v>9.42357512953366</v>
      </c>
      <c r="J7365" s="3">
        <v>32.6</v>
      </c>
      <c r="K7365" s="3">
        <v>3.17557251908396</v>
      </c>
      <c r="L7365" s="3">
        <v>25.0743310208127</v>
      </c>
      <c r="M7365" s="3">
        <v>4.32232170422969</v>
      </c>
      <c r="N7365" s="3">
        <v>33.5828343313373</v>
      </c>
      <c r="O7365" s="3">
        <v>21.2414782920703</v>
      </c>
      <c r="P7365" s="3">
        <v>20.2213279678068</v>
      </c>
      <c r="Q7365" s="3">
        <v>32.7179890023566</v>
      </c>
      <c r="R7365" s="3">
        <v>13.2610939112487</v>
      </c>
      <c r="S7365" s="3">
        <v>87.6179900055525</v>
      </c>
      <c r="T7365" s="3">
        <v>10.1111699311805</v>
      </c>
      <c r="U7365" s="3">
        <v>158.40714360008</v>
      </c>
      <c r="V7365" s="3">
        <v>17.2757475083056</v>
      </c>
      <c r="W7365" s="3">
        <v>132.380524820216</v>
      </c>
      <c r="X7365" s="3">
        <v>17.29088639201</v>
      </c>
      <c r="Y7365" s="3">
        <v>173.902181284155</v>
      </c>
      <c r="Z7365" s="3">
        <v>18.3116883116883</v>
      </c>
      <c r="AA7365" s="3">
        <v>0.405799275882363</v>
      </c>
      <c r="AB7365" s="3">
        <v>0.327620501955015</v>
      </c>
      <c r="AC7365" s="3">
        <v>-27.5862068965517</v>
      </c>
      <c r="AD7365" s="3">
        <v>1.17401426426322</v>
      </c>
      <c r="AE7365" s="5">
        <v>5</v>
      </c>
      <c r="AF7365" s="3">
        <v>2.23632447027968</v>
      </c>
      <c r="AG7365" s="3">
        <v>80.6855557459894</v>
      </c>
      <c r="AH7365" s="3">
        <v>64.2326775960838</v>
      </c>
      <c r="AI7365" s="3">
        <v>30.6009290157863</v>
      </c>
      <c r="AJ7365" s="3">
        <v>27.535005457227</v>
      </c>
      <c r="AK7365" s="3">
        <v>28.3360003567936</v>
      </c>
      <c r="AL7365" s="3">
        <v>25.3200770726537</v>
      </c>
      <c r="AM7365" s="3">
        <v>10</v>
      </c>
      <c r="AN7365" s="5" t="s">
        <v>56</v>
      </c>
      <c r="AO7365" s="1"/>
      <c r="AP7365" s="1"/>
      <c r="AQ7365" s="1"/>
    </row>
    <row r="7366" spans="1:43">
      <c r="A7366" s="1" t="s">
        <v>18062</v>
      </c>
      <c r="B7366" s="1" t="s">
        <v>18063</v>
      </c>
      <c r="C7366" s="3">
        <v>11.5671232876712</v>
      </c>
      <c r="D7366" s="4">
        <v>40015</v>
      </c>
      <c r="E7366" s="3">
        <v>25.9981639619</v>
      </c>
      <c r="F7366" s="5" t="s">
        <v>167</v>
      </c>
      <c r="G7366" s="5">
        <v>549</v>
      </c>
      <c r="H7366" s="5" t="s">
        <v>45</v>
      </c>
      <c r="I7366" s="3">
        <v>1.65710643722115</v>
      </c>
      <c r="J7366" s="3">
        <v>36.7834394904459</v>
      </c>
      <c r="K7366" s="3">
        <v>0.377595972309618</v>
      </c>
      <c r="L7366" s="3">
        <v>55.9006211180124</v>
      </c>
      <c r="M7366" s="3">
        <v>0.314465408805023</v>
      </c>
      <c r="N7366" s="3">
        <v>40</v>
      </c>
      <c r="O7366" s="3">
        <v>3.57142857142856</v>
      </c>
      <c r="P7366" s="3">
        <v>30.2980132450331</v>
      </c>
      <c r="Q7366" s="3">
        <v>3.97653194263364</v>
      </c>
      <c r="R7366" s="3">
        <v>33.0479452054795</v>
      </c>
      <c r="S7366" s="3">
        <v>11.2273361227336</v>
      </c>
      <c r="T7366" s="3">
        <v>31.4500941619586</v>
      </c>
      <c r="U7366" s="3">
        <v>29.2194132319098</v>
      </c>
      <c r="V7366" s="3">
        <v>22.7176220806794</v>
      </c>
      <c r="W7366" s="3">
        <v>27.3468736696336</v>
      </c>
      <c r="X7366" s="3">
        <v>29.8578199052133</v>
      </c>
      <c r="Y7366" s="3">
        <v>26.585146855949</v>
      </c>
      <c r="Z7366" s="3">
        <v>48.1012658227848</v>
      </c>
      <c r="AA7366" s="3">
        <v>0.268546563084536</v>
      </c>
      <c r="AB7366" s="3">
        <v>0.284027920099588</v>
      </c>
      <c r="AC7366" s="3">
        <v>-8.07222517259691</v>
      </c>
      <c r="AD7366" s="3">
        <v>1.03760659513028</v>
      </c>
      <c r="AE7366" s="5">
        <v>4</v>
      </c>
      <c r="AF7366" s="3">
        <v>0.61936144659359</v>
      </c>
      <c r="AG7366" s="3">
        <v>10.3774417320253</v>
      </c>
      <c r="AH7366" s="3">
        <v>14.9085686065643</v>
      </c>
      <c r="AI7366" s="3">
        <v>7.28991445107585</v>
      </c>
      <c r="AJ7366" s="3">
        <v>5.08359678786316</v>
      </c>
      <c r="AK7366" s="3">
        <v>6.06617011787149</v>
      </c>
      <c r="AL7366" s="3">
        <v>10.3659367465467</v>
      </c>
      <c r="AM7366" s="3"/>
      <c r="AN7366" s="5" t="s">
        <v>46</v>
      </c>
      <c r="AO7366" s="1"/>
      <c r="AP7366" s="1"/>
      <c r="AQ7366" s="1"/>
    </row>
    <row r="7367" spans="1:43">
      <c r="A7367" s="1" t="s">
        <v>18064</v>
      </c>
      <c r="B7367" s="1" t="s">
        <v>18065</v>
      </c>
      <c r="C7367" s="3">
        <v>11.027397260274</v>
      </c>
      <c r="D7367" s="4">
        <v>40212</v>
      </c>
      <c r="E7367" s="3">
        <v>0.9740898561</v>
      </c>
      <c r="F7367" s="5" t="s">
        <v>18066</v>
      </c>
      <c r="G7367" s="5">
        <v>255</v>
      </c>
      <c r="H7367" s="5" t="s">
        <v>55</v>
      </c>
      <c r="I7367" s="3">
        <v>-2.33009708737864</v>
      </c>
      <c r="J7367" s="3">
        <v>97.2171808832426</v>
      </c>
      <c r="K7367" s="3">
        <v>1.92502532928065</v>
      </c>
      <c r="L7367" s="3">
        <v>63.7853107344633</v>
      </c>
      <c r="M7367" s="3">
        <v>-5.80524344569289</v>
      </c>
      <c r="N7367" s="3">
        <v>97.7259126271694</v>
      </c>
      <c r="O7367" s="3">
        <v>-2.23517978620019</v>
      </c>
      <c r="P7367" s="3">
        <v>97.9470198675497</v>
      </c>
      <c r="Q7367" s="3">
        <v>-4.91493383742912</v>
      </c>
      <c r="R7367" s="3">
        <v>97.1798780487805</v>
      </c>
      <c r="S7367" s="3">
        <v>2.23577235772358</v>
      </c>
      <c r="T7367" s="3">
        <v>99.609375</v>
      </c>
      <c r="U7367" s="3">
        <v>7.13525026624069</v>
      </c>
      <c r="V7367" s="3">
        <v>100</v>
      </c>
      <c r="W7367" s="3">
        <v>-14.6734520780322</v>
      </c>
      <c r="X7367" s="3">
        <v>99.8330550918197</v>
      </c>
      <c r="Y7367" s="3">
        <v>0.499500499500511</v>
      </c>
      <c r="Z7367" s="3">
        <v>99.3762993762994</v>
      </c>
      <c r="AA7367" s="3">
        <v>0.0164147351550568</v>
      </c>
      <c r="AB7367" s="3">
        <v>-0.0412327866370425</v>
      </c>
      <c r="AC7367" s="3">
        <v>-35.6502242152466</v>
      </c>
      <c r="AD7367" s="3">
        <v>-0.144259369243722</v>
      </c>
      <c r="AE7367" s="5">
        <v>4</v>
      </c>
      <c r="AF7367" s="3">
        <v>-0.665149614490183</v>
      </c>
      <c r="AG7367" s="3">
        <v>4.88609907800084</v>
      </c>
      <c r="AH7367" s="3">
        <v>4.17284408999272</v>
      </c>
      <c r="AI7367" s="3">
        <v>-4.81664722263857</v>
      </c>
      <c r="AJ7367" s="3">
        <v>-0.213235511472065</v>
      </c>
      <c r="AK7367" s="3">
        <v>7.51705827597982</v>
      </c>
      <c r="AL7367" s="3">
        <v>8.03712147685913</v>
      </c>
      <c r="AM7367" s="3">
        <v>600</v>
      </c>
      <c r="AN7367" s="5" t="s">
        <v>56</v>
      </c>
      <c r="AO7367" s="1"/>
      <c r="AP7367" s="1"/>
      <c r="AQ7367" s="1"/>
    </row>
    <row r="7368" spans="1:43">
      <c r="A7368" s="1" t="s">
        <v>18067</v>
      </c>
      <c r="B7368" s="1" t="s">
        <v>18068</v>
      </c>
      <c r="C7368" s="3">
        <v>10.627397260274</v>
      </c>
      <c r="D7368" s="4">
        <v>40358</v>
      </c>
      <c r="E7368" s="3">
        <v>3.2769187675</v>
      </c>
      <c r="F7368" s="5" t="s">
        <v>3977</v>
      </c>
      <c r="G7368" s="5">
        <v>462</v>
      </c>
      <c r="H7368" s="5" t="s">
        <v>55</v>
      </c>
      <c r="I7368" s="3">
        <v>8.54143019296255</v>
      </c>
      <c r="J7368" s="3">
        <v>62.9159104658197</v>
      </c>
      <c r="K7368" s="3">
        <v>2.7949475947326</v>
      </c>
      <c r="L7368" s="3">
        <v>45.7062146892655</v>
      </c>
      <c r="M7368" s="3">
        <v>1.89131592967502</v>
      </c>
      <c r="N7368" s="3">
        <v>77.737881508079</v>
      </c>
      <c r="O7368" s="3">
        <v>22.5176169122358</v>
      </c>
      <c r="P7368" s="3">
        <v>31.8543046357616</v>
      </c>
      <c r="Q7368" s="3">
        <v>43.3658170914543</v>
      </c>
      <c r="R7368" s="3">
        <v>7.85060975609756</v>
      </c>
      <c r="S7368" s="3">
        <v>97.7766287487074</v>
      </c>
      <c r="T7368" s="3">
        <v>10.7421875</v>
      </c>
      <c r="U7368" s="3">
        <v>172.630078403421</v>
      </c>
      <c r="V7368" s="3">
        <v>27.9132791327913</v>
      </c>
      <c r="W7368" s="3">
        <v>158.271438217421</v>
      </c>
      <c r="X7368" s="3">
        <v>17.6961602671119</v>
      </c>
      <c r="Y7368" s="3">
        <v>232.03125</v>
      </c>
      <c r="Z7368" s="3">
        <v>12.4740124740125</v>
      </c>
      <c r="AA7368" s="3">
        <v>0.382568867262664</v>
      </c>
      <c r="AB7368" s="3">
        <v>0.335516055669306</v>
      </c>
      <c r="AC7368" s="3">
        <v>-30.5450620615219</v>
      </c>
      <c r="AD7368" s="3">
        <v>1.21533188452876</v>
      </c>
      <c r="AE7368" s="5">
        <v>7</v>
      </c>
      <c r="AF7368" s="3">
        <v>2.55197235274411</v>
      </c>
      <c r="AG7368" s="3">
        <v>93.7254412068353</v>
      </c>
      <c r="AH7368" s="3">
        <v>69.7272977527605</v>
      </c>
      <c r="AI7368" s="3">
        <v>34.8990953807817</v>
      </c>
      <c r="AJ7368" s="3">
        <v>32.0795037865423</v>
      </c>
      <c r="AK7368" s="3">
        <v>29.9369967381814</v>
      </c>
      <c r="AL7368" s="3">
        <v>28.2856657605425</v>
      </c>
      <c r="AM7368" s="3"/>
      <c r="AN7368" s="5" t="s">
        <v>46</v>
      </c>
      <c r="AO7368" s="1"/>
      <c r="AP7368" s="1"/>
      <c r="AQ7368" s="1"/>
    </row>
    <row r="7369" spans="1:43">
      <c r="A7369" s="1" t="s">
        <v>18069</v>
      </c>
      <c r="B7369" s="1" t="s">
        <v>18070</v>
      </c>
      <c r="C7369" s="3">
        <v>10.0438356164384</v>
      </c>
      <c r="D7369" s="4">
        <v>40571</v>
      </c>
      <c r="E7369" s="3">
        <v>11.0794856808</v>
      </c>
      <c r="F7369" s="5" t="s">
        <v>642</v>
      </c>
      <c r="G7369" s="5">
        <v>1540</v>
      </c>
      <c r="H7369" s="5" t="s">
        <v>55</v>
      </c>
      <c r="I7369" s="3">
        <v>13.6039886039886</v>
      </c>
      <c r="J7369" s="3">
        <v>26.3762855414398</v>
      </c>
      <c r="K7369" s="3">
        <v>3.50421804023361</v>
      </c>
      <c r="L7369" s="3">
        <v>30.0564971751412</v>
      </c>
      <c r="M7369" s="3">
        <v>8.68824531516185</v>
      </c>
      <c r="N7369" s="3">
        <v>19.509275882705</v>
      </c>
      <c r="O7369" s="3">
        <v>22.1511206353053</v>
      </c>
      <c r="P7369" s="3">
        <v>33.3774834437086</v>
      </c>
      <c r="Q7369" s="3">
        <v>35.7127153707708</v>
      </c>
      <c r="R7369" s="3">
        <v>17.0731707317073</v>
      </c>
      <c r="S7369" s="3">
        <v>97.2551659774091</v>
      </c>
      <c r="T7369" s="3">
        <v>11.03515625</v>
      </c>
      <c r="U7369" s="3">
        <v>218.29375096571</v>
      </c>
      <c r="V7369" s="3">
        <v>9.75609756097561</v>
      </c>
      <c r="W7369" s="3">
        <v>170.900399124479</v>
      </c>
      <c r="X7369" s="3">
        <v>12.5208681135225</v>
      </c>
      <c r="Y7369" s="3">
        <v>276.524644147351</v>
      </c>
      <c r="Z7369" s="3">
        <v>4.98960498960499</v>
      </c>
      <c r="AA7369" s="3">
        <v>0.42550405240668</v>
      </c>
      <c r="AB7369" s="3">
        <v>0.346235242500185</v>
      </c>
      <c r="AC7369" s="3">
        <v>-31.0796074154853</v>
      </c>
      <c r="AD7369" s="3">
        <v>1.26507001544003</v>
      </c>
      <c r="AE7369" s="5">
        <v>5</v>
      </c>
      <c r="AF7369" s="3">
        <v>2.71185754212486</v>
      </c>
      <c r="AG7369" s="3">
        <v>88.1123825275886</v>
      </c>
      <c r="AH7369" s="3">
        <v>85.046233379247</v>
      </c>
      <c r="AI7369" s="3">
        <v>38.0289520713051</v>
      </c>
      <c r="AJ7369" s="3">
        <v>36.5578210988201</v>
      </c>
      <c r="AK7369" s="3">
        <v>32.699836638197</v>
      </c>
      <c r="AL7369" s="3">
        <v>29.5120014075496</v>
      </c>
      <c r="AM7369" s="3"/>
      <c r="AN7369" s="5" t="s">
        <v>46</v>
      </c>
      <c r="AO7369" s="1"/>
      <c r="AP7369" s="1"/>
      <c r="AQ7369" s="1"/>
    </row>
    <row r="7370" spans="1:43">
      <c r="A7370" s="1" t="s">
        <v>18071</v>
      </c>
      <c r="B7370" s="1" t="s">
        <v>18072</v>
      </c>
      <c r="C7370" s="3">
        <v>8.8027397260274</v>
      </c>
      <c r="D7370" s="4">
        <v>41024</v>
      </c>
      <c r="E7370" s="3">
        <v>7.8963942714</v>
      </c>
      <c r="F7370" s="5" t="s">
        <v>167</v>
      </c>
      <c r="G7370" s="5">
        <v>464</v>
      </c>
      <c r="H7370" s="5" t="s">
        <v>45</v>
      </c>
      <c r="I7370" s="3">
        <v>-1.54639175257731</v>
      </c>
      <c r="J7370" s="3">
        <v>91.7197452229299</v>
      </c>
      <c r="K7370" s="3">
        <v>0.585137507314224</v>
      </c>
      <c r="L7370" s="3">
        <v>40.3726708074534</v>
      </c>
      <c r="M7370" s="3">
        <v>-0.23215322112594</v>
      </c>
      <c r="N7370" s="3">
        <v>58.2539682539683</v>
      </c>
      <c r="O7370" s="3">
        <v>0</v>
      </c>
      <c r="P7370" s="3">
        <v>79.9668874172185</v>
      </c>
      <c r="Q7370" s="3">
        <v>0</v>
      </c>
      <c r="R7370" s="3">
        <v>79.1095890410959</v>
      </c>
      <c r="S7370" s="3">
        <v>6.83654443753885</v>
      </c>
      <c r="T7370" s="3">
        <v>59.3220338983051</v>
      </c>
      <c r="U7370" s="3">
        <v>14.37125748503</v>
      </c>
      <c r="V7370" s="3">
        <v>65.6050955414013</v>
      </c>
      <c r="W7370" s="3">
        <v>13.6904761904762</v>
      </c>
      <c r="X7370" s="3">
        <v>79.1469194312796</v>
      </c>
      <c r="Y7370" s="3">
        <v>13.765718067505</v>
      </c>
      <c r="Z7370" s="3">
        <v>86.4978902953586</v>
      </c>
      <c r="AA7370" s="3">
        <v>0.0755831910658248</v>
      </c>
      <c r="AB7370" s="3">
        <v>0.0722563837254127</v>
      </c>
      <c r="AC7370" s="3">
        <v>-8.99234693877552</v>
      </c>
      <c r="AD7370" s="3">
        <v>0.485037388679319</v>
      </c>
      <c r="AE7370" s="5">
        <v>4</v>
      </c>
      <c r="AF7370" s="3">
        <v>0.29149906644432</v>
      </c>
      <c r="AG7370" s="3">
        <v>6.33502805456565</v>
      </c>
      <c r="AH7370" s="3">
        <v>8.20353280438595</v>
      </c>
      <c r="AI7370" s="3">
        <v>3.5230209040086</v>
      </c>
      <c r="AJ7370" s="3">
        <v>2.56379554198995</v>
      </c>
      <c r="AK7370" s="3">
        <v>4.92290244168694</v>
      </c>
      <c r="AL7370" s="3">
        <v>7.25110952188879</v>
      </c>
      <c r="AM7370" s="3"/>
      <c r="AN7370" s="5" t="s">
        <v>206</v>
      </c>
      <c r="AO7370" s="1"/>
      <c r="AP7370" s="1"/>
      <c r="AQ7370" s="1"/>
    </row>
    <row r="7371" spans="1:43">
      <c r="A7371" s="1" t="s">
        <v>18073</v>
      </c>
      <c r="B7371" s="1" t="s">
        <v>18074</v>
      </c>
      <c r="C7371" s="3">
        <v>9.22739726027397</v>
      </c>
      <c r="D7371" s="4">
        <v>40869</v>
      </c>
      <c r="E7371" s="3">
        <v>24.6813647241</v>
      </c>
      <c r="F7371" s="5" t="s">
        <v>3930</v>
      </c>
      <c r="G7371" s="5">
        <v>833</v>
      </c>
      <c r="H7371" s="5" t="s">
        <v>55</v>
      </c>
      <c r="I7371" s="3">
        <v>12.0976692563818</v>
      </c>
      <c r="J7371" s="3">
        <v>37.3260738052027</v>
      </c>
      <c r="K7371" s="3">
        <v>3.69609856262832</v>
      </c>
      <c r="L7371" s="3">
        <v>26.5536723163842</v>
      </c>
      <c r="M7371" s="3">
        <v>5.92553749344519</v>
      </c>
      <c r="N7371" s="3">
        <v>43.0281268701376</v>
      </c>
      <c r="O7371" s="3">
        <v>22.7466072513672</v>
      </c>
      <c r="P7371" s="3">
        <v>30.1986754966887</v>
      </c>
      <c r="Q7371" s="3">
        <v>35.2980576021433</v>
      </c>
      <c r="R7371" s="3">
        <v>18.0640243902439</v>
      </c>
      <c r="S7371" s="3">
        <v>85.8325666973321</v>
      </c>
      <c r="T7371" s="3">
        <v>20.703125</v>
      </c>
      <c r="U7371" s="3">
        <v>182.254308337215</v>
      </c>
      <c r="V7371" s="3">
        <v>23.0352303523035</v>
      </c>
      <c r="W7371" s="3">
        <v>191.907514450867</v>
      </c>
      <c r="X7371" s="3">
        <v>6.34390651085142</v>
      </c>
      <c r="Y7371" s="3">
        <v>279.699248120301</v>
      </c>
      <c r="Z7371" s="3">
        <v>4.78170478170478</v>
      </c>
      <c r="AA7371" s="3">
        <v>0.379269893163284</v>
      </c>
      <c r="AB7371" s="3">
        <v>0.413905039748078</v>
      </c>
      <c r="AC7371" s="3">
        <v>-22.668240850059</v>
      </c>
      <c r="AD7371" s="3">
        <v>1.88913141203134</v>
      </c>
      <c r="AE7371" s="5">
        <v>3</v>
      </c>
      <c r="AF7371" s="3">
        <v>2.80229859100274</v>
      </c>
      <c r="AG7371" s="3">
        <v>79.0058757826509</v>
      </c>
      <c r="AH7371" s="3">
        <v>72.5533914692154</v>
      </c>
      <c r="AI7371" s="3">
        <v>37.9676855445183</v>
      </c>
      <c r="AJ7371" s="3">
        <v>33.8121509256698</v>
      </c>
      <c r="AK7371" s="3">
        <v>32.1352236800281</v>
      </c>
      <c r="AL7371" s="3">
        <v>27.5490951908954</v>
      </c>
      <c r="AM7371" s="3"/>
      <c r="AN7371" s="5" t="s">
        <v>46</v>
      </c>
      <c r="AO7371" s="1"/>
      <c r="AP7371" s="1"/>
      <c r="AQ7371" s="1"/>
    </row>
    <row r="7372" spans="1:43">
      <c r="A7372" s="1" t="s">
        <v>18075</v>
      </c>
      <c r="B7372" s="1" t="s">
        <v>18076</v>
      </c>
      <c r="C7372" s="3">
        <v>8.93424657534247</v>
      </c>
      <c r="D7372" s="4">
        <v>40976</v>
      </c>
      <c r="E7372" s="3">
        <v>0.8576047179</v>
      </c>
      <c r="F7372" s="5" t="s">
        <v>5944</v>
      </c>
      <c r="G7372" s="5">
        <v>1865</v>
      </c>
      <c r="H7372" s="5" t="s">
        <v>60</v>
      </c>
      <c r="I7372" s="3">
        <v>9.22266139657443</v>
      </c>
      <c r="J7372" s="3">
        <v>27.9761904761905</v>
      </c>
      <c r="K7372" s="3">
        <v>1.09756097560976</v>
      </c>
      <c r="L7372" s="3">
        <v>68.8398849472675</v>
      </c>
      <c r="M7372" s="3">
        <v>-1.4268727705113</v>
      </c>
      <c r="N7372" s="3">
        <v>72.0079129574679</v>
      </c>
      <c r="O7372" s="3">
        <v>22.2713864306785</v>
      </c>
      <c r="P7372" s="3">
        <v>7.30223123732252</v>
      </c>
      <c r="Q7372" s="3">
        <v>24.4744744744745</v>
      </c>
      <c r="R7372" s="3">
        <v>16.020942408377</v>
      </c>
      <c r="S7372" s="3">
        <v>36.5733113673806</v>
      </c>
      <c r="T7372" s="3">
        <v>51.5700483091787</v>
      </c>
      <c r="U7372" s="3">
        <v>41.9520547945205</v>
      </c>
      <c r="V7372" s="3">
        <v>75.7215619694397</v>
      </c>
      <c r="W7372" s="3">
        <v>8.93561103810775</v>
      </c>
      <c r="X7372" s="3">
        <v>89.0909090909091</v>
      </c>
      <c r="Y7372" s="3">
        <v>43.6741767764298</v>
      </c>
      <c r="Z7372" s="3">
        <v>74.4336569579288</v>
      </c>
      <c r="AA7372" s="3">
        <v>0.134916679798751</v>
      </c>
      <c r="AB7372" s="3">
        <v>0.0141634815161731</v>
      </c>
      <c r="AC7372" s="3">
        <v>-37.396449704142</v>
      </c>
      <c r="AD7372" s="3">
        <v>0.077243331582309</v>
      </c>
      <c r="AE7372" s="5">
        <v>6</v>
      </c>
      <c r="AF7372" s="3">
        <v>0.0800258655678448</v>
      </c>
      <c r="AG7372" s="3">
        <v>19.6602425751556</v>
      </c>
      <c r="AH7372" s="3">
        <v>19.0023281919921</v>
      </c>
      <c r="AI7372" s="3">
        <v>0.677347281391816</v>
      </c>
      <c r="AJ7372" s="3">
        <v>5.8351480742789</v>
      </c>
      <c r="AK7372" s="3">
        <v>4.18003160449367</v>
      </c>
      <c r="AL7372" s="3">
        <v>1.01146972986552</v>
      </c>
      <c r="AM7372" s="3"/>
      <c r="AN7372" s="5" t="s">
        <v>46</v>
      </c>
      <c r="AO7372" s="1"/>
      <c r="AP7372" s="1"/>
      <c r="AQ7372" s="1"/>
    </row>
    <row r="7373" spans="1:43">
      <c r="A7373" s="1" t="s">
        <v>18077</v>
      </c>
      <c r="B7373" s="1" t="s">
        <v>18078</v>
      </c>
      <c r="C7373" s="3">
        <v>8.51232876712329</v>
      </c>
      <c r="D7373" s="4">
        <v>41130</v>
      </c>
      <c r="E7373" s="3">
        <v>3.0666941763</v>
      </c>
      <c r="F7373" s="5" t="s">
        <v>3930</v>
      </c>
      <c r="G7373" s="5">
        <v>1196</v>
      </c>
      <c r="H7373" s="5" t="s">
        <v>93</v>
      </c>
      <c r="I7373" s="3">
        <v>11.5716753022452</v>
      </c>
      <c r="J7373" s="3">
        <v>23.5</v>
      </c>
      <c r="K7373" s="3">
        <v>3.58097274184928</v>
      </c>
      <c r="L7373" s="3">
        <v>18.3349851337958</v>
      </c>
      <c r="M7373" s="3">
        <v>5.95954073264078</v>
      </c>
      <c r="N7373" s="3">
        <v>24.001996007984</v>
      </c>
      <c r="O7373" s="3">
        <v>23.2824427480916</v>
      </c>
      <c r="P7373" s="3">
        <v>15.2917505030181</v>
      </c>
      <c r="Q7373" s="3">
        <v>34.4899375433726</v>
      </c>
      <c r="R7373" s="3">
        <v>11.09391124871</v>
      </c>
      <c r="S7373" s="3">
        <v>79.6940194714882</v>
      </c>
      <c r="T7373" s="3">
        <v>15.2991000529381</v>
      </c>
      <c r="U7373" s="3">
        <v>143.161856963614</v>
      </c>
      <c r="V7373" s="3">
        <v>23.0897009966777</v>
      </c>
      <c r="W7373" s="3">
        <v>113.436123348018</v>
      </c>
      <c r="X7373" s="3">
        <v>23.8451935081149</v>
      </c>
      <c r="Y7373" s="3">
        <v>153.831041257367</v>
      </c>
      <c r="Z7373" s="3">
        <v>23.3766233766234</v>
      </c>
      <c r="AA7373" s="3">
        <v>0.398551593581063</v>
      </c>
      <c r="AB7373" s="3">
        <v>0.340953983277806</v>
      </c>
      <c r="AC7373" s="3">
        <v>-21.2667353244078</v>
      </c>
      <c r="AD7373" s="3">
        <v>1.3492094765368</v>
      </c>
      <c r="AE7373" s="5">
        <v>3</v>
      </c>
      <c r="AF7373" s="3">
        <v>2.00349234388728</v>
      </c>
      <c r="AG7373" s="3">
        <v>72.1853834328619</v>
      </c>
      <c r="AH7373" s="3">
        <v>56.9712079744648</v>
      </c>
      <c r="AI7373" s="3">
        <v>27.3607569311521</v>
      </c>
      <c r="AJ7373" s="3">
        <v>24.3340035767355</v>
      </c>
      <c r="AK7373" s="3">
        <v>27.0543977222999</v>
      </c>
      <c r="AL7373" s="3">
        <v>24.5132631432147</v>
      </c>
      <c r="AM7373" s="3"/>
      <c r="AN7373" s="5" t="s">
        <v>46</v>
      </c>
      <c r="AO7373" s="1"/>
      <c r="AP7373" s="1"/>
      <c r="AQ7373" s="1"/>
    </row>
    <row r="7374" spans="1:43">
      <c r="A7374" s="1" t="s">
        <v>18079</v>
      </c>
      <c r="B7374" s="1" t="s">
        <v>18080</v>
      </c>
      <c r="C7374" s="3">
        <v>8.15342465753425</v>
      </c>
      <c r="D7374" s="4">
        <v>41261</v>
      </c>
      <c r="E7374" s="3">
        <v>5.5567647659</v>
      </c>
      <c r="F7374" s="5" t="s">
        <v>209</v>
      </c>
      <c r="G7374" s="5">
        <v>1751</v>
      </c>
      <c r="H7374" s="5" t="s">
        <v>64</v>
      </c>
      <c r="I7374" s="3">
        <v>0.243239886773236</v>
      </c>
      <c r="J7374" s="3">
        <v>80.0291545189504</v>
      </c>
      <c r="K7374" s="3">
        <v>0.031533912633676</v>
      </c>
      <c r="L7374" s="3">
        <v>92.7113702623907</v>
      </c>
      <c r="M7374" s="3">
        <v>0.190029446095046</v>
      </c>
      <c r="N7374" s="3">
        <v>68.6588921282799</v>
      </c>
      <c r="O7374" s="3">
        <v>0.52097326199044</v>
      </c>
      <c r="P7374" s="3">
        <v>89.4736842105263</v>
      </c>
      <c r="Q7374" s="3">
        <v>1.00959374096926</v>
      </c>
      <c r="R7374" s="3">
        <v>86.094674556213</v>
      </c>
      <c r="S7374" s="3">
        <v>1.77862517081077</v>
      </c>
      <c r="T7374" s="3">
        <v>87.5562218890555</v>
      </c>
      <c r="U7374" s="3">
        <v>4.1281754809344</v>
      </c>
      <c r="V7374" s="3">
        <v>85.9567901234568</v>
      </c>
      <c r="W7374" s="3">
        <v>7.83324686740411</v>
      </c>
      <c r="X7374" s="3">
        <v>70.8333333333333</v>
      </c>
      <c r="Y7374" s="3">
        <v>14.8539779199401</v>
      </c>
      <c r="Z7374" s="3">
        <v>65.4135338345865</v>
      </c>
      <c r="AA7374" s="3">
        <v>-0.418867492035946</v>
      </c>
      <c r="AB7374" s="3">
        <v>1.37952422389884</v>
      </c>
      <c r="AC7374" s="3">
        <v>0</v>
      </c>
      <c r="AD7374" s="3"/>
      <c r="AE7374" s="5"/>
      <c r="AF7374" s="3">
        <v>0.207971704534092</v>
      </c>
      <c r="AG7374" s="3">
        <v>1.3378853309344</v>
      </c>
      <c r="AH7374" s="3">
        <v>1.48830481472499</v>
      </c>
      <c r="AI7374" s="3">
        <v>1.89780642660442</v>
      </c>
      <c r="AJ7374" s="3">
        <v>2.0996380863104</v>
      </c>
      <c r="AK7374" s="3">
        <v>2.16622406446183</v>
      </c>
      <c r="AL7374" s="3">
        <v>2.40188484609529</v>
      </c>
      <c r="AM7374" s="3">
        <v>1000</v>
      </c>
      <c r="AN7374" s="5" t="s">
        <v>56</v>
      </c>
      <c r="AO7374" s="1"/>
      <c r="AP7374" s="1"/>
      <c r="AQ7374" s="1"/>
    </row>
    <row r="7375" spans="1:43">
      <c r="A7375" s="1" t="s">
        <v>18081</v>
      </c>
      <c r="B7375" s="1" t="s">
        <v>18082</v>
      </c>
      <c r="C7375" s="3">
        <v>8.03287671232877</v>
      </c>
      <c r="D7375" s="4">
        <v>41305</v>
      </c>
      <c r="E7375" s="3">
        <v>1.7343436239</v>
      </c>
      <c r="F7375" s="5" t="s">
        <v>18083</v>
      </c>
      <c r="G7375" s="5">
        <v>1144</v>
      </c>
      <c r="H7375" s="5" t="s">
        <v>93</v>
      </c>
      <c r="I7375" s="3">
        <v>10.5209397344229</v>
      </c>
      <c r="J7375" s="3">
        <v>27.65</v>
      </c>
      <c r="K7375" s="3">
        <v>2.91693088142042</v>
      </c>
      <c r="L7375" s="3">
        <v>29.7324083250743</v>
      </c>
      <c r="M7375" s="3">
        <v>2.78657378087397</v>
      </c>
      <c r="N7375" s="3">
        <v>44.9600798403194</v>
      </c>
      <c r="O7375" s="3">
        <v>26.3035019455253</v>
      </c>
      <c r="P7375" s="3">
        <v>9.1046277665996</v>
      </c>
      <c r="Q7375" s="3">
        <v>40.8854166666667</v>
      </c>
      <c r="R7375" s="3">
        <v>5.77915376676987</v>
      </c>
      <c r="S7375" s="3">
        <v>70.3937007874016</v>
      </c>
      <c r="T7375" s="3">
        <v>21.9163578613023</v>
      </c>
      <c r="U7375" s="3">
        <v>167.60098928277</v>
      </c>
      <c r="V7375" s="3">
        <v>14.2303433001107</v>
      </c>
      <c r="W7375" s="3">
        <v>149.884526558891</v>
      </c>
      <c r="X7375" s="3">
        <v>11.1735330836454</v>
      </c>
      <c r="Y7375" s="3">
        <v>173.924050632911</v>
      </c>
      <c r="Z7375" s="3">
        <v>18.1818181818182</v>
      </c>
      <c r="AA7375" s="3">
        <v>0.243695312891944</v>
      </c>
      <c r="AB7375" s="3">
        <v>0.326058942022624</v>
      </c>
      <c r="AC7375" s="3">
        <v>-19.5514383227694</v>
      </c>
      <c r="AD7375" s="3">
        <v>1.8220898065449</v>
      </c>
      <c r="AE7375" s="5">
        <v>4</v>
      </c>
      <c r="AF7375" s="3">
        <v>2.46354086086682</v>
      </c>
      <c r="AG7375" s="3">
        <v>71.8812788389068</v>
      </c>
      <c r="AH7375" s="3">
        <v>63.6446369482476</v>
      </c>
      <c r="AI7375" s="3">
        <v>32.4735366498281</v>
      </c>
      <c r="AJ7375" s="3">
        <v>26.6352045608623</v>
      </c>
      <c r="AK7375" s="3">
        <v>21.2555697947374</v>
      </c>
      <c r="AL7375" s="3"/>
      <c r="AM7375" s="3"/>
      <c r="AN7375" s="5" t="s">
        <v>46</v>
      </c>
      <c r="AO7375" s="1"/>
      <c r="AP7375" s="1"/>
      <c r="AQ7375" s="1"/>
    </row>
    <row r="7376" spans="1:43">
      <c r="A7376" s="1" t="s">
        <v>18084</v>
      </c>
      <c r="B7376" s="1" t="s">
        <v>18085</v>
      </c>
      <c r="C7376" s="3">
        <v>0.942465753424658</v>
      </c>
      <c r="D7376" s="4">
        <v>43893</v>
      </c>
      <c r="E7376" s="3">
        <v>32.9133003999</v>
      </c>
      <c r="F7376" s="5" t="s">
        <v>273</v>
      </c>
      <c r="G7376" s="5">
        <v>345</v>
      </c>
      <c r="H7376" s="5" t="s">
        <v>50</v>
      </c>
      <c r="I7376" s="3">
        <v>0.266062278281449</v>
      </c>
      <c r="J7376" s="3">
        <v>25.547119249665</v>
      </c>
      <c r="K7376" s="3">
        <v>0.0196598840066822</v>
      </c>
      <c r="L7376" s="3">
        <v>33.510402833112</v>
      </c>
      <c r="M7376" s="3">
        <v>0.0294927251277986</v>
      </c>
      <c r="N7376" s="3">
        <v>30.4096170970614</v>
      </c>
      <c r="O7376" s="3">
        <v>0.882411263137035</v>
      </c>
      <c r="P7376" s="3">
        <v>17.450890817725</v>
      </c>
      <c r="Q7376" s="3">
        <v>1.37491282255654</v>
      </c>
      <c r="R7376" s="3">
        <v>20.1834862385321</v>
      </c>
      <c r="S7376" s="3"/>
      <c r="T7376" s="3"/>
      <c r="U7376" s="3"/>
      <c r="V7376" s="3"/>
      <c r="W7376" s="3"/>
      <c r="X7376" s="3"/>
      <c r="Y7376" s="3"/>
      <c r="Z7376" s="3"/>
      <c r="AA7376" s="3">
        <v>0.0312239298056696</v>
      </c>
      <c r="AB7376" s="3">
        <v>0.0390654647038321</v>
      </c>
      <c r="AC7376" s="3">
        <v>-1.40080891782579</v>
      </c>
      <c r="AD7376" s="3"/>
      <c r="AE7376" s="5">
        <v>3</v>
      </c>
      <c r="AF7376" s="3">
        <v>0.127652985870063</v>
      </c>
      <c r="AG7376" s="3"/>
      <c r="AH7376" s="3"/>
      <c r="AI7376" s="3"/>
      <c r="AJ7376" s="3"/>
      <c r="AK7376" s="3"/>
      <c r="AL7376" s="3"/>
      <c r="AM7376" s="3"/>
      <c r="AN7376" s="5" t="s">
        <v>46</v>
      </c>
      <c r="AO7376" s="1"/>
      <c r="AP7376" s="1"/>
      <c r="AQ7376" s="1"/>
    </row>
    <row r="7377" spans="1:43">
      <c r="A7377" s="1" t="s">
        <v>18086</v>
      </c>
      <c r="B7377" s="1" t="s">
        <v>18087</v>
      </c>
      <c r="C7377" s="3">
        <v>9.4</v>
      </c>
      <c r="D7377" s="4">
        <v>40806</v>
      </c>
      <c r="E7377" s="3">
        <v>2.6102653036</v>
      </c>
      <c r="F7377" s="5" t="s">
        <v>319</v>
      </c>
      <c r="G7377" s="5">
        <v>1025</v>
      </c>
      <c r="H7377" s="5" t="s">
        <v>55</v>
      </c>
      <c r="I7377" s="3">
        <v>11.3189897100094</v>
      </c>
      <c r="J7377" s="3">
        <v>42.4077434966727</v>
      </c>
      <c r="K7377" s="3">
        <v>3.56832027850305</v>
      </c>
      <c r="L7377" s="3">
        <v>28.9265536723164</v>
      </c>
      <c r="M7377" s="3">
        <v>6.67861945316003</v>
      </c>
      <c r="N7377" s="3">
        <v>35.7271095152603</v>
      </c>
      <c r="O7377" s="3">
        <v>14.6435452793834</v>
      </c>
      <c r="P7377" s="3">
        <v>67.7483443708609</v>
      </c>
      <c r="Q7377" s="3">
        <v>22.9974160206718</v>
      </c>
      <c r="R7377" s="3">
        <v>51.8292682926829</v>
      </c>
      <c r="S7377" s="3">
        <v>79.622641509434</v>
      </c>
      <c r="T7377" s="3">
        <v>28.90625</v>
      </c>
      <c r="U7377" s="3">
        <v>139.91935483871</v>
      </c>
      <c r="V7377" s="3">
        <v>51.4905149051491</v>
      </c>
      <c r="W7377" s="3">
        <v>130.174081237911</v>
      </c>
      <c r="X7377" s="3">
        <v>35.3923205342237</v>
      </c>
      <c r="Y7377" s="3">
        <v>94.7626841243862</v>
      </c>
      <c r="Z7377" s="3">
        <v>76.5072765072765</v>
      </c>
      <c r="AA7377" s="3">
        <v>0.3947910896394</v>
      </c>
      <c r="AB7377" s="3">
        <v>0.342226522772163</v>
      </c>
      <c r="AC7377" s="3">
        <v>-22.6855713094245</v>
      </c>
      <c r="AD7377" s="3">
        <v>1.4091349129489</v>
      </c>
      <c r="AE7377" s="5">
        <v>3</v>
      </c>
      <c r="AF7377" s="3">
        <v>2.13227800785852</v>
      </c>
      <c r="AG7377" s="3">
        <v>71.0507957942652</v>
      </c>
      <c r="AH7377" s="3">
        <v>56.6263566594833</v>
      </c>
      <c r="AI7377" s="3">
        <v>27.1162374087966</v>
      </c>
      <c r="AJ7377" s="3">
        <v>21.1347986338151</v>
      </c>
      <c r="AK7377" s="3">
        <v>15.0579481946334</v>
      </c>
      <c r="AL7377" s="3">
        <v>19.3448938846963</v>
      </c>
      <c r="AM7377" s="3"/>
      <c r="AN7377" s="5" t="s">
        <v>46</v>
      </c>
      <c r="AO7377" s="1"/>
      <c r="AP7377" s="1"/>
      <c r="AQ7377" s="1"/>
    </row>
    <row r="7378" spans="1:43">
      <c r="A7378" s="1" t="s">
        <v>18088</v>
      </c>
      <c r="B7378" s="1" t="s">
        <v>18089</v>
      </c>
      <c r="C7378" s="3">
        <v>9.15068493150685</v>
      </c>
      <c r="D7378" s="4">
        <v>40897</v>
      </c>
      <c r="E7378" s="3">
        <v>1.0825805987</v>
      </c>
      <c r="F7378" s="5" t="s">
        <v>3476</v>
      </c>
      <c r="G7378" s="5">
        <v>278</v>
      </c>
      <c r="H7378" s="5" t="s">
        <v>116</v>
      </c>
      <c r="I7378" s="3">
        <v>11.2546125461255</v>
      </c>
      <c r="J7378" s="3">
        <v>18.2242990654206</v>
      </c>
      <c r="K7378" s="3">
        <v>3.0064912880082</v>
      </c>
      <c r="L7378" s="3">
        <v>49.5412844036697</v>
      </c>
      <c r="M7378" s="3">
        <v>4.07317915084572</v>
      </c>
      <c r="N7378" s="3">
        <v>48.1308411214953</v>
      </c>
      <c r="O7378" s="3">
        <v>17.7734375</v>
      </c>
      <c r="P7378" s="3">
        <v>23</v>
      </c>
      <c r="Q7378" s="3">
        <v>25.7822277847309</v>
      </c>
      <c r="R7378" s="3">
        <v>19.047619047619</v>
      </c>
      <c r="S7378" s="3">
        <v>64.4844517184943</v>
      </c>
      <c r="T7378" s="3">
        <v>15.9509202453988</v>
      </c>
      <c r="U7378" s="3">
        <v>139.475774424146</v>
      </c>
      <c r="V7378" s="3">
        <v>10.0840336134454</v>
      </c>
      <c r="W7378" s="3">
        <v>84.9693251533743</v>
      </c>
      <c r="X7378" s="3">
        <v>27.4725274725275</v>
      </c>
      <c r="Y7378" s="3">
        <v>123.333333333333</v>
      </c>
      <c r="Z7378" s="3">
        <v>58.1395348837209</v>
      </c>
      <c r="AA7378" s="3">
        <v>0.274710219739469</v>
      </c>
      <c r="AB7378" s="3">
        <v>0.188909323848221</v>
      </c>
      <c r="AC7378" s="3">
        <v>-36.3233665559247</v>
      </c>
      <c r="AD7378" s="3">
        <v>0.625147058468107</v>
      </c>
      <c r="AE7378" s="5">
        <v>8</v>
      </c>
      <c r="AF7378" s="3">
        <v>1.59300962475343</v>
      </c>
      <c r="AG7378" s="3">
        <v>60.5509850922931</v>
      </c>
      <c r="AH7378" s="3">
        <v>58.7570349389395</v>
      </c>
      <c r="AI7378" s="3">
        <v>20.9924436481587</v>
      </c>
      <c r="AJ7378" s="3">
        <v>21.1349525957091</v>
      </c>
      <c r="AK7378" s="3">
        <v>18.5244850983931</v>
      </c>
      <c r="AL7378" s="3">
        <v>18.7976803912163</v>
      </c>
      <c r="AM7378" s="3"/>
      <c r="AN7378" s="5" t="s">
        <v>46</v>
      </c>
      <c r="AO7378" s="1"/>
      <c r="AP7378" s="1"/>
      <c r="AQ7378" s="1"/>
    </row>
    <row r="7379" spans="1:43">
      <c r="A7379" s="1" t="s">
        <v>18090</v>
      </c>
      <c r="B7379" s="1" t="s">
        <v>18091</v>
      </c>
      <c r="C7379" s="3">
        <v>8.70958904109589</v>
      </c>
      <c r="D7379" s="4">
        <v>41058</v>
      </c>
      <c r="E7379" s="3">
        <v>0.9807016224</v>
      </c>
      <c r="F7379" s="5" t="s">
        <v>5812</v>
      </c>
      <c r="G7379" s="5">
        <v>1668</v>
      </c>
      <c r="H7379" s="5" t="s">
        <v>93</v>
      </c>
      <c r="I7379" s="3">
        <v>10.2598446289847</v>
      </c>
      <c r="J7379" s="3">
        <v>29.4</v>
      </c>
      <c r="K7379" s="3">
        <v>3.57322596879717</v>
      </c>
      <c r="L7379" s="3">
        <v>18.5827552031715</v>
      </c>
      <c r="M7379" s="3">
        <v>3.26141495233315</v>
      </c>
      <c r="N7379" s="3">
        <v>40.5189620758483</v>
      </c>
      <c r="O7379" s="3">
        <v>22.865671641791</v>
      </c>
      <c r="P7379" s="3">
        <v>15.9959758551308</v>
      </c>
      <c r="Q7379" s="3">
        <v>29.5561850802644</v>
      </c>
      <c r="R7379" s="3">
        <v>18.7306501547988</v>
      </c>
      <c r="S7379" s="3">
        <v>58.1252401075682</v>
      </c>
      <c r="T7379" s="3">
        <v>33.6156696664902</v>
      </c>
      <c r="U7379" s="3">
        <v>201.980924431401</v>
      </c>
      <c r="V7379" s="3">
        <v>6.42303433001107</v>
      </c>
      <c r="W7379" s="3">
        <v>151.743119266055</v>
      </c>
      <c r="X7379" s="3">
        <v>10.7365792759051</v>
      </c>
      <c r="Y7379" s="3">
        <v>138.747099767981</v>
      </c>
      <c r="Z7379" s="3">
        <v>27.4025974025974</v>
      </c>
      <c r="AA7379" s="3">
        <v>0.218446662856129</v>
      </c>
      <c r="AB7379" s="3">
        <v>0.279319066855581</v>
      </c>
      <c r="AC7379" s="3">
        <v>-30.3421200224341</v>
      </c>
      <c r="AD7379" s="3">
        <v>1.18512758742342</v>
      </c>
      <c r="AE7379" s="5">
        <v>5</v>
      </c>
      <c r="AF7379" s="3">
        <v>2.58913994893056</v>
      </c>
      <c r="AG7379" s="3">
        <v>72.7154902125298</v>
      </c>
      <c r="AH7379" s="3">
        <v>79.2670171281335</v>
      </c>
      <c r="AI7379" s="3">
        <v>33.0074162324707</v>
      </c>
      <c r="AJ7379" s="3">
        <v>27.6335481370296</v>
      </c>
      <c r="AK7379" s="3">
        <v>24.6776943322753</v>
      </c>
      <c r="AL7379" s="3">
        <v>24.6849421056258</v>
      </c>
      <c r="AM7379" s="3"/>
      <c r="AN7379" s="5" t="s">
        <v>46</v>
      </c>
      <c r="AO7379" s="1"/>
      <c r="AP7379" s="1"/>
      <c r="AQ7379" s="1"/>
    </row>
    <row r="7380" spans="1:43">
      <c r="A7380" s="1" t="s">
        <v>18092</v>
      </c>
      <c r="B7380" s="1" t="s">
        <v>18093</v>
      </c>
      <c r="C7380" s="3">
        <v>8.42191780821918</v>
      </c>
      <c r="D7380" s="4">
        <v>41163</v>
      </c>
      <c r="E7380" s="3">
        <v>0.3743642947</v>
      </c>
      <c r="F7380" s="5" t="s">
        <v>319</v>
      </c>
      <c r="G7380" s="5">
        <v>812</v>
      </c>
      <c r="H7380" s="5" t="s">
        <v>93</v>
      </c>
      <c r="I7380" s="3">
        <v>8.75990006910116</v>
      </c>
      <c r="J7380" s="3">
        <v>35.5</v>
      </c>
      <c r="K7380" s="3">
        <v>2.85527572512945</v>
      </c>
      <c r="L7380" s="3">
        <v>30.6739345887017</v>
      </c>
      <c r="M7380" s="3">
        <v>4.74557182348726</v>
      </c>
      <c r="N7380" s="3">
        <v>30.9880239520958</v>
      </c>
      <c r="O7380" s="3">
        <v>9.81055117265068</v>
      </c>
      <c r="P7380" s="3">
        <v>50.9557344064386</v>
      </c>
      <c r="Q7380" s="3">
        <v>14.6531435615824</v>
      </c>
      <c r="R7380" s="3">
        <v>47.9876160990712</v>
      </c>
      <c r="S7380" s="3">
        <v>58.6246995891154</v>
      </c>
      <c r="T7380" s="3">
        <v>33.0333509793542</v>
      </c>
      <c r="U7380" s="3">
        <v>96.1556897708753</v>
      </c>
      <c r="V7380" s="3">
        <v>42.358803986711</v>
      </c>
      <c r="W7380" s="3">
        <v>100.401567091087</v>
      </c>
      <c r="X7380" s="3">
        <v>30.83645443196</v>
      </c>
      <c r="Y7380" s="3">
        <v>103.592039800995</v>
      </c>
      <c r="Z7380" s="3">
        <v>41.038961038961</v>
      </c>
      <c r="AA7380" s="3">
        <v>0.331058953726378</v>
      </c>
      <c r="AB7380" s="3">
        <v>0.408616373920395</v>
      </c>
      <c r="AC7380" s="3">
        <v>-13.2413696519851</v>
      </c>
      <c r="AD7380" s="3">
        <v>1.96528927953891</v>
      </c>
      <c r="AE7380" s="5">
        <v>4</v>
      </c>
      <c r="AF7380" s="3">
        <v>1.90449874874473</v>
      </c>
      <c r="AG7380" s="3">
        <v>52.8549494285136</v>
      </c>
      <c r="AH7380" s="3">
        <v>40.8821764886485</v>
      </c>
      <c r="AI7380" s="3">
        <v>25.2647328535412</v>
      </c>
      <c r="AJ7380" s="3">
        <v>18.8972293116259</v>
      </c>
      <c r="AK7380" s="3">
        <v>13.7041766435874</v>
      </c>
      <c r="AL7380" s="3">
        <v>12.2674708579584</v>
      </c>
      <c r="AM7380" s="3"/>
      <c r="AN7380" s="5" t="s">
        <v>46</v>
      </c>
      <c r="AO7380" s="1"/>
      <c r="AP7380" s="1"/>
      <c r="AQ7380" s="1"/>
    </row>
    <row r="7381" spans="1:43">
      <c r="A7381" s="1" t="s">
        <v>18094</v>
      </c>
      <c r="B7381" s="1" t="s">
        <v>18095</v>
      </c>
      <c r="C7381" s="3">
        <v>8.21095890410959</v>
      </c>
      <c r="D7381" s="4">
        <v>41240</v>
      </c>
      <c r="E7381" s="3">
        <v>96.5390326907</v>
      </c>
      <c r="F7381" s="5" t="s">
        <v>7540</v>
      </c>
      <c r="G7381" s="5">
        <v>175</v>
      </c>
      <c r="H7381" s="5" t="s">
        <v>50</v>
      </c>
      <c r="I7381" s="3">
        <v>0.154825391364187</v>
      </c>
      <c r="J7381" s="3">
        <v>44.5734702992407</v>
      </c>
      <c r="K7381" s="3">
        <v>-0.0343406593406524</v>
      </c>
      <c r="L7381" s="3">
        <v>73.5723771580345</v>
      </c>
      <c r="M7381" s="3">
        <v>-0.0943800943800718</v>
      </c>
      <c r="N7381" s="3">
        <v>54.0961709706144</v>
      </c>
      <c r="O7381" s="3">
        <v>0.428261705397109</v>
      </c>
      <c r="P7381" s="3">
        <v>72.0420283234354</v>
      </c>
      <c r="Q7381" s="3">
        <v>1.17783711422397</v>
      </c>
      <c r="R7381" s="3">
        <v>43.3606953162723</v>
      </c>
      <c r="S7381" s="3">
        <v>1.99119153355012</v>
      </c>
      <c r="T7381" s="3">
        <v>44.8587570621469</v>
      </c>
      <c r="U7381" s="3">
        <v>7.31545517835298</v>
      </c>
      <c r="V7381" s="3">
        <v>24.7678018575851</v>
      </c>
      <c r="W7381" s="3">
        <v>14.8595249150142</v>
      </c>
      <c r="X7381" s="3">
        <v>33.4412081984898</v>
      </c>
      <c r="Y7381" s="3">
        <v>17.0141768975469</v>
      </c>
      <c r="Z7381" s="3">
        <v>59.4771241830065</v>
      </c>
      <c r="AA7381" s="3">
        <v>0.0317806745720782</v>
      </c>
      <c r="AB7381" s="3">
        <v>0.459555713386825</v>
      </c>
      <c r="AC7381" s="3">
        <v>-2.51511667395186</v>
      </c>
      <c r="AD7381" s="3">
        <v>1.87564335242467</v>
      </c>
      <c r="AE7381" s="5">
        <v>3</v>
      </c>
      <c r="AF7381" s="3">
        <v>0.389383134878239</v>
      </c>
      <c r="AG7381" s="3">
        <v>2.60030747907258</v>
      </c>
      <c r="AH7381" s="3">
        <v>3.70541838412071</v>
      </c>
      <c r="AI7381" s="3">
        <v>4.83262928963162</v>
      </c>
      <c r="AJ7381" s="3">
        <v>4.12360729312662</v>
      </c>
      <c r="AK7381" s="3">
        <v>5.73152665035284</v>
      </c>
      <c r="AL7381" s="3">
        <v>6.29725563187584</v>
      </c>
      <c r="AM7381" s="3"/>
      <c r="AN7381" s="5" t="s">
        <v>46</v>
      </c>
      <c r="AO7381" s="1"/>
      <c r="AP7381" s="1"/>
      <c r="AQ7381" s="1"/>
    </row>
    <row r="7382" spans="1:43">
      <c r="A7382" s="1" t="s">
        <v>18096</v>
      </c>
      <c r="B7382" s="1" t="s">
        <v>18097</v>
      </c>
      <c r="C7382" s="3">
        <v>9.3972602739726</v>
      </c>
      <c r="D7382" s="4">
        <v>40807</v>
      </c>
      <c r="E7382" s="3">
        <v>11.0937875376</v>
      </c>
      <c r="F7382" s="5" t="s">
        <v>5958</v>
      </c>
      <c r="G7382" s="5">
        <v>1860</v>
      </c>
      <c r="H7382" s="5" t="s">
        <v>55</v>
      </c>
      <c r="I7382" s="3">
        <v>10.1252851145417</v>
      </c>
      <c r="J7382" s="3">
        <v>51.6031457955233</v>
      </c>
      <c r="K7382" s="3">
        <v>2.61512397967041</v>
      </c>
      <c r="L7382" s="3">
        <v>49.3220338983051</v>
      </c>
      <c r="M7382" s="3">
        <v>3.90169354084146</v>
      </c>
      <c r="N7382" s="3">
        <v>62.2980251346499</v>
      </c>
      <c r="O7382" s="3">
        <v>15.9715936782009</v>
      </c>
      <c r="P7382" s="3">
        <v>62.1854304635762</v>
      </c>
      <c r="Q7382" s="3">
        <v>6.41750519086407</v>
      </c>
      <c r="R7382" s="3">
        <v>89.8628048780488</v>
      </c>
      <c r="S7382" s="3">
        <v>39.1678502798897</v>
      </c>
      <c r="T7382" s="3">
        <v>85.9375</v>
      </c>
      <c r="U7382" s="3">
        <v>106.624077404949</v>
      </c>
      <c r="V7382" s="3">
        <v>72.3577235772358</v>
      </c>
      <c r="W7382" s="3">
        <v>74.2910955320707</v>
      </c>
      <c r="X7382" s="3">
        <v>75.7929883138564</v>
      </c>
      <c r="Y7382" s="3">
        <v>95.0582586802506</v>
      </c>
      <c r="Z7382" s="3">
        <v>75.8835758835759</v>
      </c>
      <c r="AA7382" s="3">
        <v>0.179863900013585</v>
      </c>
      <c r="AB7382" s="3">
        <v>0.164035540083627</v>
      </c>
      <c r="AC7382" s="3">
        <v>-37.0132098130039</v>
      </c>
      <c r="AD7382" s="3">
        <v>0.548548722955364</v>
      </c>
      <c r="AE7382" s="5">
        <v>7</v>
      </c>
      <c r="AF7382" s="3">
        <v>1.3466226629552</v>
      </c>
      <c r="AG7382" s="3">
        <v>36.5637902193983</v>
      </c>
      <c r="AH7382" s="3">
        <v>46.879207824994</v>
      </c>
      <c r="AI7382" s="3">
        <v>15.3297115687784</v>
      </c>
      <c r="AJ7382" s="3">
        <v>19.1570795733478</v>
      </c>
      <c r="AK7382" s="3">
        <v>24.603462542615</v>
      </c>
      <c r="AL7382" s="3">
        <v>23.6642443084609</v>
      </c>
      <c r="AM7382" s="3"/>
      <c r="AN7382" s="5" t="s">
        <v>46</v>
      </c>
      <c r="AO7382" s="1"/>
      <c r="AP7382" s="1"/>
      <c r="AQ7382" s="1"/>
    </row>
    <row r="7383" spans="1:43">
      <c r="A7383" s="1" t="s">
        <v>18098</v>
      </c>
      <c r="B7383" s="1" t="s">
        <v>18099</v>
      </c>
      <c r="C7383" s="3">
        <v>8.8027397260274</v>
      </c>
      <c r="D7383" s="4">
        <v>41024</v>
      </c>
      <c r="E7383" s="3">
        <v>1.4348592953</v>
      </c>
      <c r="F7383" s="5" t="s">
        <v>18100</v>
      </c>
      <c r="G7383" s="5">
        <v>804</v>
      </c>
      <c r="H7383" s="5" t="s">
        <v>93</v>
      </c>
      <c r="I7383" s="3">
        <v>11.249414093016</v>
      </c>
      <c r="J7383" s="3">
        <v>24.75</v>
      </c>
      <c r="K7383" s="3">
        <v>2.79101101968143</v>
      </c>
      <c r="L7383" s="3">
        <v>31.4667988107037</v>
      </c>
      <c r="M7383" s="3">
        <v>5.31739184025638</v>
      </c>
      <c r="N7383" s="3">
        <v>27.7944111776447</v>
      </c>
      <c r="O7383" s="3">
        <v>19.5823769803504</v>
      </c>
      <c r="P7383" s="3">
        <v>24.3460764587525</v>
      </c>
      <c r="Q7383" s="3">
        <v>21.1318721823698</v>
      </c>
      <c r="R7383" s="3">
        <v>34.5201238390093</v>
      </c>
      <c r="S7383" s="3">
        <v>44.6144472276758</v>
      </c>
      <c r="T7383" s="3">
        <v>47.3266278454209</v>
      </c>
      <c r="U7383" s="3">
        <v>93.7593541657218</v>
      </c>
      <c r="V7383" s="3">
        <v>43.3554817275748</v>
      </c>
      <c r="W7383" s="3">
        <v>69.6327178876315</v>
      </c>
      <c r="X7383" s="3">
        <v>45.0686641697878</v>
      </c>
      <c r="Y7383" s="3">
        <v>156.050344620917</v>
      </c>
      <c r="Z7383" s="3">
        <v>22.7272727272727</v>
      </c>
      <c r="AA7383" s="3">
        <v>0.221654909553984</v>
      </c>
      <c r="AB7383" s="3">
        <v>0.199056749777254</v>
      </c>
      <c r="AC7383" s="3">
        <v>-24.0199222729502</v>
      </c>
      <c r="AD7383" s="3">
        <v>0.800336117102502</v>
      </c>
      <c r="AE7383" s="5">
        <v>3</v>
      </c>
      <c r="AF7383" s="3">
        <v>1.38959368846125</v>
      </c>
      <c r="AG7383" s="3">
        <v>49.6656362229957</v>
      </c>
      <c r="AH7383" s="3">
        <v>41.6771443365059</v>
      </c>
      <c r="AI7383" s="3">
        <v>19.9366698744273</v>
      </c>
      <c r="AJ7383" s="3">
        <v>22.0058161250478</v>
      </c>
      <c r="AK7383" s="3">
        <v>26.8634610475499</v>
      </c>
      <c r="AL7383" s="3">
        <v>24.6914317631484</v>
      </c>
      <c r="AM7383" s="3"/>
      <c r="AN7383" s="5" t="s">
        <v>46</v>
      </c>
      <c r="AO7383" s="1"/>
      <c r="AP7383" s="1"/>
      <c r="AQ7383" s="1"/>
    </row>
    <row r="7384" spans="1:43">
      <c r="A7384" s="1" t="s">
        <v>18101</v>
      </c>
      <c r="B7384" s="1" t="s">
        <v>18102</v>
      </c>
      <c r="C7384" s="3">
        <v>8.55342465753425</v>
      </c>
      <c r="D7384" s="4">
        <v>41115</v>
      </c>
      <c r="E7384" s="3">
        <v>0.8770148915</v>
      </c>
      <c r="F7384" s="5" t="s">
        <v>18103</v>
      </c>
      <c r="G7384" s="5">
        <v>2779</v>
      </c>
      <c r="H7384" s="5" t="s">
        <v>45</v>
      </c>
      <c r="I7384" s="3">
        <v>-4.32742080198771</v>
      </c>
      <c r="J7384" s="3">
        <v>97.9299363057325</v>
      </c>
      <c r="K7384" s="3">
        <v>-1.18334759053322</v>
      </c>
      <c r="L7384" s="3">
        <v>98.9130434782609</v>
      </c>
      <c r="M7384" s="3">
        <v>-5.98847066802305</v>
      </c>
      <c r="N7384" s="3">
        <v>99.2063492063492</v>
      </c>
      <c r="O7384" s="3">
        <v>-6.09673485977509</v>
      </c>
      <c r="P7384" s="3">
        <v>98.841059602649</v>
      </c>
      <c r="Q7384" s="3">
        <v>-12.8724072910119</v>
      </c>
      <c r="R7384" s="3">
        <v>99.8287671232877</v>
      </c>
      <c r="S7384" s="3">
        <v>6.67179684494036</v>
      </c>
      <c r="T7384" s="3">
        <v>60.4519774011299</v>
      </c>
      <c r="U7384" s="3">
        <v>34.5694592757985</v>
      </c>
      <c r="V7384" s="3">
        <v>14.2250530785563</v>
      </c>
      <c r="W7384" s="3">
        <v>30.6257067470788</v>
      </c>
      <c r="X7384" s="3">
        <v>20.8530805687204</v>
      </c>
      <c r="Y7384" s="3">
        <v>12.0704988277144</v>
      </c>
      <c r="Z7384" s="3">
        <v>89.873417721519</v>
      </c>
      <c r="AA7384" s="3">
        <v>0.0341223539791241</v>
      </c>
      <c r="AB7384" s="3">
        <v>0.0910179173030852</v>
      </c>
      <c r="AC7384" s="3">
        <v>-17.0521122417515</v>
      </c>
      <c r="AD7384" s="3">
        <v>0.545173613625745</v>
      </c>
      <c r="AE7384" s="5">
        <v>3</v>
      </c>
      <c r="AF7384" s="3">
        <v>0.785978639275371</v>
      </c>
      <c r="AG7384" s="3">
        <v>9.10535347866304</v>
      </c>
      <c r="AH7384" s="3">
        <v>18.8180380500544</v>
      </c>
      <c r="AI7384" s="3">
        <v>8.45226655898672</v>
      </c>
      <c r="AJ7384" s="3">
        <v>5.3887915209696</v>
      </c>
      <c r="AK7384" s="3">
        <v>3.47479941013169</v>
      </c>
      <c r="AL7384" s="3">
        <v>5.43644222251498</v>
      </c>
      <c r="AM7384" s="3"/>
      <c r="AN7384" s="5" t="s">
        <v>46</v>
      </c>
      <c r="AO7384" s="1"/>
      <c r="AP7384" s="1"/>
      <c r="AQ7384" s="1"/>
    </row>
    <row r="7385" spans="1:43">
      <c r="A7385" s="1" t="s">
        <v>18104</v>
      </c>
      <c r="B7385" s="1" t="s">
        <v>18105</v>
      </c>
      <c r="C7385" s="3">
        <v>8.03835616438356</v>
      </c>
      <c r="D7385" s="4">
        <v>41303</v>
      </c>
      <c r="E7385" s="3">
        <v>32.2502910064</v>
      </c>
      <c r="F7385" s="5" t="s">
        <v>18106</v>
      </c>
      <c r="G7385" s="5">
        <v>2935</v>
      </c>
      <c r="H7385" s="5" t="s">
        <v>64</v>
      </c>
      <c r="I7385" s="3">
        <v>0.314588706999615</v>
      </c>
      <c r="J7385" s="3">
        <v>4.08163265306122</v>
      </c>
      <c r="K7385" s="3">
        <v>0.044932780104144</v>
      </c>
      <c r="L7385" s="3">
        <v>19.2419825072886</v>
      </c>
      <c r="M7385" s="3">
        <v>0.237857336904185</v>
      </c>
      <c r="N7385" s="3">
        <v>2.33236151603499</v>
      </c>
      <c r="O7385" s="3">
        <v>0.622434669731771</v>
      </c>
      <c r="P7385" s="3">
        <v>44.8830409356725</v>
      </c>
      <c r="Q7385" s="3">
        <v>1.12380820341012</v>
      </c>
      <c r="R7385" s="3">
        <v>54.2899408284024</v>
      </c>
      <c r="S7385" s="3">
        <v>1.94532129067364</v>
      </c>
      <c r="T7385" s="3">
        <v>71.5142428785607</v>
      </c>
      <c r="U7385" s="3">
        <v>4.23910205679953</v>
      </c>
      <c r="V7385" s="3">
        <v>78.858024691358</v>
      </c>
      <c r="W7385" s="3">
        <v>7.37490986622789</v>
      </c>
      <c r="X7385" s="3">
        <v>85.1851851851852</v>
      </c>
      <c r="Y7385" s="3">
        <v>14.6574833984686</v>
      </c>
      <c r="Z7385" s="3">
        <v>71.6791979949875</v>
      </c>
      <c r="AA7385" s="3">
        <v>-0.0380863080924706</v>
      </c>
      <c r="AB7385" s="3">
        <v>1.18729627406539</v>
      </c>
      <c r="AC7385" s="3">
        <v>0</v>
      </c>
      <c r="AD7385" s="3"/>
      <c r="AE7385" s="5"/>
      <c r="AF7385" s="3">
        <v>0.195784430783044</v>
      </c>
      <c r="AG7385" s="3">
        <v>1.49674242343552</v>
      </c>
      <c r="AH7385" s="3">
        <v>1.57512573765215</v>
      </c>
      <c r="AI7385" s="3">
        <v>1.83571394071922</v>
      </c>
      <c r="AJ7385" s="3">
        <v>2.09250430818959</v>
      </c>
      <c r="AK7385" s="3">
        <v>2.17156384376755</v>
      </c>
      <c r="AL7385" s="3"/>
      <c r="AM7385" s="3"/>
      <c r="AN7385" s="5" t="s">
        <v>46</v>
      </c>
      <c r="AO7385" s="1"/>
      <c r="AP7385" s="1"/>
      <c r="AQ7385" s="1"/>
    </row>
    <row r="7386" spans="1:43">
      <c r="A7386" s="1" t="s">
        <v>18107</v>
      </c>
      <c r="B7386" s="1" t="s">
        <v>18108</v>
      </c>
      <c r="C7386" s="3">
        <v>9.2027397260274</v>
      </c>
      <c r="D7386" s="4">
        <v>40878</v>
      </c>
      <c r="E7386" s="3">
        <v>23.2317136711</v>
      </c>
      <c r="F7386" s="5" t="s">
        <v>2369</v>
      </c>
      <c r="G7386" s="5">
        <v>2276</v>
      </c>
      <c r="H7386" s="5" t="s">
        <v>93</v>
      </c>
      <c r="I7386" s="3">
        <v>16.9372294372294</v>
      </c>
      <c r="J7386" s="3">
        <v>4.4</v>
      </c>
      <c r="K7386" s="3">
        <v>2.75796481217307</v>
      </c>
      <c r="L7386" s="3">
        <v>31.9127849355798</v>
      </c>
      <c r="M7386" s="3">
        <v>12.3764950598024</v>
      </c>
      <c r="N7386" s="3">
        <v>2.04590818363273</v>
      </c>
      <c r="O7386" s="3">
        <v>20.996640537514</v>
      </c>
      <c r="P7386" s="3">
        <v>21.0764587525151</v>
      </c>
      <c r="Q7386" s="3">
        <v>24.3025596778832</v>
      </c>
      <c r="R7386" s="3">
        <v>28.7409700722394</v>
      </c>
      <c r="S7386" s="3">
        <v>51.3305322128852</v>
      </c>
      <c r="T7386" s="3">
        <v>41.0269984118581</v>
      </c>
      <c r="U7386" s="3">
        <v>183.409836065574</v>
      </c>
      <c r="V7386" s="3">
        <v>10.2990033222591</v>
      </c>
      <c r="W7386" s="3">
        <v>156.956004756243</v>
      </c>
      <c r="X7386" s="3">
        <v>9.61298377028714</v>
      </c>
      <c r="Y7386" s="3">
        <v>170.843690320084</v>
      </c>
      <c r="Z7386" s="3">
        <v>19.2207792207792</v>
      </c>
      <c r="AA7386" s="3">
        <v>0.156857258888485</v>
      </c>
      <c r="AB7386" s="3">
        <v>0.267366864723352</v>
      </c>
      <c r="AC7386" s="3">
        <v>-27.0050476724621</v>
      </c>
      <c r="AD7386" s="3">
        <v>1.36602677106605</v>
      </c>
      <c r="AE7386" s="5">
        <v>3</v>
      </c>
      <c r="AF7386" s="3">
        <v>2.7610219197442</v>
      </c>
      <c r="AG7386" s="3">
        <v>56.8341237327177</v>
      </c>
      <c r="AH7386" s="3">
        <v>71.7975681960019</v>
      </c>
      <c r="AI7386" s="3">
        <v>34.7374147159937</v>
      </c>
      <c r="AJ7386" s="3">
        <v>30.392579296782</v>
      </c>
      <c r="AK7386" s="3">
        <v>29.2341702000793</v>
      </c>
      <c r="AL7386" s="3">
        <v>26.7766101812734</v>
      </c>
      <c r="AM7386" s="3"/>
      <c r="AN7386" s="5" t="s">
        <v>46</v>
      </c>
      <c r="AO7386" s="1"/>
      <c r="AP7386" s="1"/>
      <c r="AQ7386" s="1"/>
    </row>
    <row r="7387" spans="1:43">
      <c r="A7387" s="1" t="s">
        <v>18109</v>
      </c>
      <c r="B7387" s="1" t="s">
        <v>18110</v>
      </c>
      <c r="C7387" s="3">
        <v>8.58630136986301</v>
      </c>
      <c r="D7387" s="4">
        <v>41103</v>
      </c>
      <c r="E7387" s="3">
        <v>0.193790559</v>
      </c>
      <c r="F7387" s="5" t="s">
        <v>9930</v>
      </c>
      <c r="G7387" s="5">
        <v>881</v>
      </c>
      <c r="H7387" s="5" t="s">
        <v>45</v>
      </c>
      <c r="I7387" s="3">
        <v>6.87008784096163</v>
      </c>
      <c r="J7387" s="3">
        <v>0.796178343949045</v>
      </c>
      <c r="K7387" s="3">
        <v>2.09345464181608</v>
      </c>
      <c r="L7387" s="3">
        <v>4.34782608695652</v>
      </c>
      <c r="M7387" s="3">
        <v>4.19183268728026</v>
      </c>
      <c r="N7387" s="3">
        <v>0.634920634920635</v>
      </c>
      <c r="O7387" s="3">
        <v>11.0065309258548</v>
      </c>
      <c r="P7387" s="3">
        <v>2.98013245033113</v>
      </c>
      <c r="Q7387" s="3">
        <v>12.658433153882</v>
      </c>
      <c r="R7387" s="3">
        <v>3.08219178082192</v>
      </c>
      <c r="S7387" s="3">
        <v>13.8899477648786</v>
      </c>
      <c r="T7387" s="3">
        <v>20.9039548022599</v>
      </c>
      <c r="U7387" s="3">
        <v>29.9550266868216</v>
      </c>
      <c r="V7387" s="3">
        <v>21.0191082802548</v>
      </c>
      <c r="W7387" s="3">
        <v>30.3206394533679</v>
      </c>
      <c r="X7387" s="3">
        <v>21.563981042654</v>
      </c>
      <c r="Y7387" s="3">
        <v>29.8740578228423</v>
      </c>
      <c r="Z7387" s="3">
        <v>38.8185654008439</v>
      </c>
      <c r="AA7387" s="3">
        <v>0.0984779425460734</v>
      </c>
      <c r="AB7387" s="3">
        <v>0.153996406962596</v>
      </c>
      <c r="AC7387" s="3">
        <v>-15.2688359143901</v>
      </c>
      <c r="AD7387" s="3">
        <v>0.603278852946793</v>
      </c>
      <c r="AE7387" s="5">
        <v>4</v>
      </c>
      <c r="AF7387" s="3">
        <v>0.682141638569736</v>
      </c>
      <c r="AG7387" s="3">
        <v>16.172315171883</v>
      </c>
      <c r="AH7387" s="3">
        <v>12.0291020030725</v>
      </c>
      <c r="AI7387" s="3">
        <v>7.92857613630413</v>
      </c>
      <c r="AJ7387" s="3">
        <v>5.56219426671654</v>
      </c>
      <c r="AK7387" s="3">
        <v>4.71237353742262</v>
      </c>
      <c r="AL7387" s="3">
        <v>5.51114375277955</v>
      </c>
      <c r="AM7387" s="3"/>
      <c r="AN7387" s="5" t="s">
        <v>46</v>
      </c>
      <c r="AO7387" s="1"/>
      <c r="AP7387" s="1"/>
      <c r="AQ7387" s="1"/>
    </row>
    <row r="7388" spans="1:43">
      <c r="A7388" s="1" t="s">
        <v>18111</v>
      </c>
      <c r="B7388" s="1" t="s">
        <v>18112</v>
      </c>
      <c r="C7388" s="3">
        <v>5.13424657534247</v>
      </c>
      <c r="D7388" s="4">
        <v>42363</v>
      </c>
      <c r="E7388" s="3">
        <v>5.5600726556</v>
      </c>
      <c r="F7388" s="5" t="s">
        <v>9930</v>
      </c>
      <c r="G7388" s="5">
        <v>881</v>
      </c>
      <c r="H7388" s="5" t="s">
        <v>45</v>
      </c>
      <c r="I7388" s="3">
        <v>3.70150582301016</v>
      </c>
      <c r="J7388" s="3">
        <v>8.43949044585987</v>
      </c>
      <c r="K7388" s="3">
        <v>0.301334481274215</v>
      </c>
      <c r="L7388" s="3">
        <v>60.2484472049689</v>
      </c>
      <c r="M7388" s="3">
        <v>-0.455710623753926</v>
      </c>
      <c r="N7388" s="3">
        <v>66.6666666666667</v>
      </c>
      <c r="O7388" s="3">
        <v>12.7510283087346</v>
      </c>
      <c r="P7388" s="3">
        <v>1.15894039735099</v>
      </c>
      <c r="Q7388" s="3">
        <v>14.3426263925627</v>
      </c>
      <c r="R7388" s="3">
        <v>1.36986301369863</v>
      </c>
      <c r="S7388" s="3">
        <v>25.1236262465237</v>
      </c>
      <c r="T7388" s="3">
        <v>5.27306967984934</v>
      </c>
      <c r="U7388" s="3">
        <v>32.6424621705798</v>
      </c>
      <c r="V7388" s="3">
        <v>16.7728237791932</v>
      </c>
      <c r="W7388" s="3">
        <v>34.5115736394558</v>
      </c>
      <c r="X7388" s="3">
        <v>15.8767772511848</v>
      </c>
      <c r="Y7388" s="3">
        <v>33.5167935128617</v>
      </c>
      <c r="Z7388" s="3">
        <v>29.535864978903</v>
      </c>
      <c r="AA7388" s="3">
        <v>0.159672866536063</v>
      </c>
      <c r="AB7388" s="3">
        <v>0.156037241722407</v>
      </c>
      <c r="AC7388" s="3">
        <v>-10.732661787086</v>
      </c>
      <c r="AD7388" s="3">
        <v>0.965986762199909</v>
      </c>
      <c r="AE7388" s="5">
        <v>2</v>
      </c>
      <c r="AF7388" s="3">
        <v>0.839415880832642</v>
      </c>
      <c r="AG7388" s="3">
        <v>23.5422041567444</v>
      </c>
      <c r="AH7388" s="3">
        <v>14.2791795661365</v>
      </c>
      <c r="AI7388" s="3">
        <v>9.1923959060201</v>
      </c>
      <c r="AJ7388" s="3">
        <v>6.74722471942972</v>
      </c>
      <c r="AK7388" s="3"/>
      <c r="AL7388" s="3"/>
      <c r="AM7388" s="3"/>
      <c r="AN7388" s="5" t="s">
        <v>46</v>
      </c>
      <c r="AO7388" s="1"/>
      <c r="AP7388" s="1"/>
      <c r="AQ7388" s="1"/>
    </row>
    <row r="7389" spans="1:43">
      <c r="A7389" s="1" t="s">
        <v>18113</v>
      </c>
      <c r="B7389" s="1" t="s">
        <v>18114</v>
      </c>
      <c r="C7389" s="3">
        <v>9.13424657534247</v>
      </c>
      <c r="D7389" s="4">
        <v>40903</v>
      </c>
      <c r="E7389" s="3">
        <v>0.2482640788</v>
      </c>
      <c r="F7389" s="5" t="s">
        <v>11298</v>
      </c>
      <c r="G7389" s="5">
        <v>134</v>
      </c>
      <c r="H7389" s="5" t="s">
        <v>55</v>
      </c>
      <c r="I7389" s="3">
        <v>0.941328175370744</v>
      </c>
      <c r="J7389" s="3">
        <v>92.2565033272837</v>
      </c>
      <c r="K7389" s="3">
        <v>3.04745606529323</v>
      </c>
      <c r="L7389" s="3">
        <v>40.225988700565</v>
      </c>
      <c r="M7389" s="3">
        <v>-2.96870158041523</v>
      </c>
      <c r="N7389" s="3">
        <v>94.9132256134051</v>
      </c>
      <c r="O7389" s="3">
        <v>2.19321148825066</v>
      </c>
      <c r="P7389" s="3">
        <v>94.5033112582781</v>
      </c>
      <c r="Q7389" s="3">
        <v>-9.44531204812308</v>
      </c>
      <c r="R7389" s="3">
        <v>98.780487804878</v>
      </c>
      <c r="S7389" s="3">
        <v>8.2935602130456</v>
      </c>
      <c r="T7389" s="3">
        <v>99.21875</v>
      </c>
      <c r="U7389" s="3">
        <v>64.8</v>
      </c>
      <c r="V7389" s="3">
        <v>92.4119241192412</v>
      </c>
      <c r="W7389" s="3">
        <v>38.0599647266314</v>
      </c>
      <c r="X7389" s="3">
        <v>94.8247078464107</v>
      </c>
      <c r="Y7389" s="3">
        <v>26.6666666666667</v>
      </c>
      <c r="Z7389" s="3">
        <v>97.2972972972973</v>
      </c>
      <c r="AA7389" s="3">
        <v>0.0338536390933421</v>
      </c>
      <c r="AB7389" s="3">
        <v>0.0956420503074684</v>
      </c>
      <c r="AC7389" s="3">
        <v>-25.2873563218391</v>
      </c>
      <c r="AD7389" s="3">
        <v>0.447968110521032</v>
      </c>
      <c r="AE7389" s="5">
        <v>5</v>
      </c>
      <c r="AF7389" s="3">
        <v>0.802597605847847</v>
      </c>
      <c r="AG7389" s="3">
        <v>15.5022332019433</v>
      </c>
      <c r="AH7389" s="3">
        <v>30.309796847304</v>
      </c>
      <c r="AI7389" s="3">
        <v>10.8017305775431</v>
      </c>
      <c r="AJ7389" s="3">
        <v>9.35731747075388</v>
      </c>
      <c r="AK7389" s="3">
        <v>13.2378968306852</v>
      </c>
      <c r="AL7389" s="3">
        <v>14.7902691917621</v>
      </c>
      <c r="AM7389" s="3"/>
      <c r="AN7389" s="5" t="s">
        <v>46</v>
      </c>
      <c r="AO7389" s="1"/>
      <c r="AP7389" s="1"/>
      <c r="AQ7389" s="1"/>
    </row>
    <row r="7390" spans="1:43">
      <c r="A7390" s="1" t="s">
        <v>18115</v>
      </c>
      <c r="B7390" s="1" t="s">
        <v>18116</v>
      </c>
      <c r="C7390" s="3">
        <v>8.23013698630137</v>
      </c>
      <c r="D7390" s="4">
        <v>41233</v>
      </c>
      <c r="E7390" s="3">
        <v>2.4305655688</v>
      </c>
      <c r="F7390" s="5" t="s">
        <v>1955</v>
      </c>
      <c r="G7390" s="5">
        <v>629</v>
      </c>
      <c r="H7390" s="5" t="s">
        <v>55</v>
      </c>
      <c r="I7390" s="3">
        <v>15.1926956152458</v>
      </c>
      <c r="J7390" s="3">
        <v>16.6969147005445</v>
      </c>
      <c r="K7390" s="3">
        <v>3.03893637226972</v>
      </c>
      <c r="L7390" s="3">
        <v>40.4519774011299</v>
      </c>
      <c r="M7390" s="3">
        <v>10.0294087820708</v>
      </c>
      <c r="N7390" s="3">
        <v>12.0885697187313</v>
      </c>
      <c r="O7390" s="3">
        <v>25.6441433617046</v>
      </c>
      <c r="P7390" s="3">
        <v>19.6026490066225</v>
      </c>
      <c r="Q7390" s="3">
        <v>48.9566172432729</v>
      </c>
      <c r="R7390" s="3">
        <v>3.58231707317073</v>
      </c>
      <c r="S7390" s="3">
        <v>95.8307012002527</v>
      </c>
      <c r="T7390" s="3">
        <v>11.71875</v>
      </c>
      <c r="U7390" s="3">
        <v>106.273764258555</v>
      </c>
      <c r="V7390" s="3">
        <v>72.89972899729</v>
      </c>
      <c r="W7390" s="3">
        <v>78.8953009068425</v>
      </c>
      <c r="X7390" s="3">
        <v>72.9549248747913</v>
      </c>
      <c r="Y7390" s="3">
        <v>145.158167557932</v>
      </c>
      <c r="Z7390" s="3">
        <v>48.8565488565489</v>
      </c>
      <c r="AA7390" s="3">
        <v>0.452702454037373</v>
      </c>
      <c r="AB7390" s="3">
        <v>0.192693740675538</v>
      </c>
      <c r="AC7390" s="3">
        <v>-28.7620459599704</v>
      </c>
      <c r="AD7390" s="3">
        <v>0.742359416115821</v>
      </c>
      <c r="AE7390" s="5">
        <v>3</v>
      </c>
      <c r="AF7390" s="3">
        <v>1.51630121805595</v>
      </c>
      <c r="AG7390" s="3">
        <v>76.8201980770506</v>
      </c>
      <c r="AH7390" s="3">
        <v>47.0888855245557</v>
      </c>
      <c r="AI7390" s="3">
        <v>21.106876943687</v>
      </c>
      <c r="AJ7390" s="3">
        <v>22.5138118324029</v>
      </c>
      <c r="AK7390" s="3">
        <v>20.4613904653096</v>
      </c>
      <c r="AL7390" s="3">
        <v>17.3221424481731</v>
      </c>
      <c r="AM7390" s="3">
        <v>10</v>
      </c>
      <c r="AN7390" s="5" t="s">
        <v>56</v>
      </c>
      <c r="AO7390" s="1"/>
      <c r="AP7390" s="1"/>
      <c r="AQ7390" s="1"/>
    </row>
    <row r="7391" spans="1:43">
      <c r="A7391" s="1" t="s">
        <v>18117</v>
      </c>
      <c r="B7391" s="1" t="s">
        <v>18118</v>
      </c>
      <c r="C7391" s="3">
        <v>8.13150684931507</v>
      </c>
      <c r="D7391" s="4">
        <v>41269</v>
      </c>
      <c r="E7391" s="3">
        <v>62.9807542385</v>
      </c>
      <c r="F7391" s="5" t="s">
        <v>1244</v>
      </c>
      <c r="G7391" s="5">
        <v>700</v>
      </c>
      <c r="H7391" s="5" t="s">
        <v>64</v>
      </c>
      <c r="I7391" s="3">
        <v>0.235472695636573</v>
      </c>
      <c r="J7391" s="3">
        <v>85.7142857142857</v>
      </c>
      <c r="K7391" s="3">
        <v>0.0364041592306852</v>
      </c>
      <c r="L7391" s="3">
        <v>80.0291545189504</v>
      </c>
      <c r="M7391" s="3">
        <v>0.170204433226196</v>
      </c>
      <c r="N7391" s="3">
        <v>88.1924198250729</v>
      </c>
      <c r="O7391" s="3">
        <v>0.540445317308671</v>
      </c>
      <c r="P7391" s="3">
        <v>85.233918128655</v>
      </c>
      <c r="Q7391" s="3">
        <v>1.05226748492469</v>
      </c>
      <c r="R7391" s="3">
        <v>77.5147928994083</v>
      </c>
      <c r="S7391" s="3">
        <v>1.95323532045771</v>
      </c>
      <c r="T7391" s="3">
        <v>70.0149925037481</v>
      </c>
      <c r="U7391" s="3">
        <v>4.30960068258557</v>
      </c>
      <c r="V7391" s="3">
        <v>75.6172839506173</v>
      </c>
      <c r="W7391" s="3">
        <v>7.79576827215466</v>
      </c>
      <c r="X7391" s="3">
        <v>72.0679012345679</v>
      </c>
      <c r="Y7391" s="3">
        <v>15.6766045195191</v>
      </c>
      <c r="Z7391" s="3">
        <v>42.8571428571429</v>
      </c>
      <c r="AA7391" s="3">
        <v>-0.214017131228915</v>
      </c>
      <c r="AB7391" s="3">
        <v>1.42835076204986</v>
      </c>
      <c r="AC7391" s="3">
        <v>0</v>
      </c>
      <c r="AD7391" s="3"/>
      <c r="AE7391" s="5"/>
      <c r="AF7391" s="3">
        <v>0.206801573244818</v>
      </c>
      <c r="AG7391" s="3">
        <v>1.42795928876644</v>
      </c>
      <c r="AH7391" s="3">
        <v>1.53706850208903</v>
      </c>
      <c r="AI7391" s="3">
        <v>1.88356722268572</v>
      </c>
      <c r="AJ7391" s="3">
        <v>2.15265904101298</v>
      </c>
      <c r="AK7391" s="3">
        <v>2.31633643517872</v>
      </c>
      <c r="AL7391" s="3">
        <v>2.49242798006364</v>
      </c>
      <c r="AM7391" s="3">
        <v>500</v>
      </c>
      <c r="AN7391" s="5" t="s">
        <v>56</v>
      </c>
      <c r="AO7391" s="1"/>
      <c r="AP7391" s="1"/>
      <c r="AQ7391" s="1"/>
    </row>
    <row r="7392" spans="1:43">
      <c r="A7392" s="1" t="s">
        <v>18119</v>
      </c>
      <c r="B7392" s="1" t="s">
        <v>18120</v>
      </c>
      <c r="C7392" s="3">
        <v>8.93150684931507</v>
      </c>
      <c r="D7392" s="4">
        <v>40977</v>
      </c>
      <c r="E7392" s="3">
        <v>0.0944961851</v>
      </c>
      <c r="F7392" s="5" t="s">
        <v>748</v>
      </c>
      <c r="G7392" s="5">
        <v>212</v>
      </c>
      <c r="H7392" s="5" t="s">
        <v>55</v>
      </c>
      <c r="I7392" s="3">
        <v>13.4642356241235</v>
      </c>
      <c r="J7392" s="3">
        <v>27.4047186932849</v>
      </c>
      <c r="K7392" s="3">
        <v>2.79542566709023</v>
      </c>
      <c r="L7392" s="3">
        <v>45.6497175141243</v>
      </c>
      <c r="M7392" s="3">
        <v>2.34029095509173</v>
      </c>
      <c r="N7392" s="3">
        <v>74.0873728306403</v>
      </c>
      <c r="O7392" s="3">
        <v>19.3215339233039</v>
      </c>
      <c r="P7392" s="3">
        <v>49.6026490066225</v>
      </c>
      <c r="Q7392" s="3">
        <v>27.7032359905288</v>
      </c>
      <c r="R7392" s="3">
        <v>37.9573170731707</v>
      </c>
      <c r="S7392" s="3">
        <v>48.8500459981601</v>
      </c>
      <c r="T7392" s="3">
        <v>76.07421875</v>
      </c>
      <c r="U7392" s="3">
        <v>57.0873786407767</v>
      </c>
      <c r="V7392" s="3">
        <v>94.579945799458</v>
      </c>
      <c r="W7392" s="3">
        <v>26.8025078369906</v>
      </c>
      <c r="X7392" s="3">
        <v>97.3288814691152</v>
      </c>
      <c r="Y7392" s="3">
        <v>44.0783615316118</v>
      </c>
      <c r="Z7392" s="3">
        <v>93.7629937629938</v>
      </c>
      <c r="AA7392" s="3">
        <v>0.194770554803411</v>
      </c>
      <c r="AB7392" s="3">
        <v>0.0725525399139823</v>
      </c>
      <c r="AC7392" s="3">
        <v>-33.8639652677279</v>
      </c>
      <c r="AD7392" s="3">
        <v>0.242778174756006</v>
      </c>
      <c r="AE7392" s="5">
        <v>3</v>
      </c>
      <c r="AF7392" s="3">
        <v>0.531136548424896</v>
      </c>
      <c r="AG7392" s="3">
        <v>38.5365273965314</v>
      </c>
      <c r="AH7392" s="3">
        <v>26.7788413240168</v>
      </c>
      <c r="AI7392" s="3">
        <v>5.61359003954143</v>
      </c>
      <c r="AJ7392" s="3">
        <v>6.43843134134721</v>
      </c>
      <c r="AK7392" s="3">
        <v>10.3896000948223</v>
      </c>
      <c r="AL7392" s="3">
        <v>17.0810741523272</v>
      </c>
      <c r="AM7392" s="3"/>
      <c r="AN7392" s="5" t="s">
        <v>46</v>
      </c>
      <c r="AO7392" s="1"/>
      <c r="AP7392" s="1"/>
      <c r="AQ7392" s="1"/>
    </row>
    <row r="7393" spans="1:43">
      <c r="A7393" s="1" t="s">
        <v>18121</v>
      </c>
      <c r="B7393" s="1" t="s">
        <v>18122</v>
      </c>
      <c r="C7393" s="3">
        <v>8.63561643835616</v>
      </c>
      <c r="D7393" s="4">
        <v>41085</v>
      </c>
      <c r="E7393" s="3">
        <v>0.5519999543</v>
      </c>
      <c r="F7393" s="5" t="s">
        <v>748</v>
      </c>
      <c r="G7393" s="5">
        <v>2207</v>
      </c>
      <c r="H7393" s="5" t="s">
        <v>60</v>
      </c>
      <c r="I7393" s="3">
        <v>11.214953271028</v>
      </c>
      <c r="J7393" s="3">
        <v>17.2619047619048</v>
      </c>
      <c r="K7393" s="3">
        <v>4.32876712328766</v>
      </c>
      <c r="L7393" s="3">
        <v>9.10834132310642</v>
      </c>
      <c r="M7393" s="3">
        <v>4.44322545255075</v>
      </c>
      <c r="N7393" s="3">
        <v>22.9475766567755</v>
      </c>
      <c r="O7393" s="3">
        <v>17.8947368421053</v>
      </c>
      <c r="P7393" s="3">
        <v>17.2413793103448</v>
      </c>
      <c r="Q7393" s="3">
        <v>25.0985545335085</v>
      </c>
      <c r="R7393" s="3">
        <v>14.1361256544503</v>
      </c>
      <c r="S7393" s="3">
        <v>65.5652173913043</v>
      </c>
      <c r="T7393" s="3">
        <v>10.024154589372</v>
      </c>
      <c r="U7393" s="3">
        <v>115.141242937853</v>
      </c>
      <c r="V7393" s="3">
        <v>16.1290322580645</v>
      </c>
      <c r="W7393" s="3">
        <v>78.110383536015</v>
      </c>
      <c r="X7393" s="3">
        <v>20</v>
      </c>
      <c r="Y7393" s="3">
        <v>138.674344103931</v>
      </c>
      <c r="Z7393" s="3">
        <v>14.2394822006472</v>
      </c>
      <c r="AA7393" s="3">
        <v>0.302432218383463</v>
      </c>
      <c r="AB7393" s="3">
        <v>0.194136444309591</v>
      </c>
      <c r="AC7393" s="3">
        <v>-30.7823129251701</v>
      </c>
      <c r="AD7393" s="3">
        <v>0.687874205956543</v>
      </c>
      <c r="AE7393" s="5">
        <v>3</v>
      </c>
      <c r="AF7393" s="3">
        <v>1.44680877542183</v>
      </c>
      <c r="AG7393" s="3">
        <v>54.4554199100839</v>
      </c>
      <c r="AH7393" s="3">
        <v>49.4856290715123</v>
      </c>
      <c r="AI7393" s="3">
        <v>18.9758041978985</v>
      </c>
      <c r="AJ7393" s="3">
        <v>19.5160548294993</v>
      </c>
      <c r="AK7393" s="3">
        <v>16.5902230216762</v>
      </c>
      <c r="AL7393" s="3">
        <v>16.466535384398</v>
      </c>
      <c r="AM7393" s="3"/>
      <c r="AN7393" s="5" t="s">
        <v>46</v>
      </c>
      <c r="AO7393" s="1"/>
      <c r="AP7393" s="1"/>
      <c r="AQ7393" s="1"/>
    </row>
    <row r="7394" spans="1:43">
      <c r="A7394" s="1" t="s">
        <v>18123</v>
      </c>
      <c r="B7394" s="1" t="s">
        <v>18124</v>
      </c>
      <c r="C7394" s="3">
        <v>8.04931506849315</v>
      </c>
      <c r="D7394" s="4">
        <v>41299</v>
      </c>
      <c r="E7394" s="3">
        <v>12.1120238937</v>
      </c>
      <c r="F7394" s="5" t="s">
        <v>6325</v>
      </c>
      <c r="G7394" s="5">
        <v>511</v>
      </c>
      <c r="H7394" s="5" t="s">
        <v>64</v>
      </c>
      <c r="I7394" s="3">
        <v>0.232153868066629</v>
      </c>
      <c r="J7394" s="3">
        <v>87.1720116618076</v>
      </c>
      <c r="K7394" s="3">
        <v>0.0329722413319343</v>
      </c>
      <c r="L7394" s="3">
        <v>90.3790087463557</v>
      </c>
      <c r="M7394" s="3">
        <v>0.171596126281238</v>
      </c>
      <c r="N7394" s="3">
        <v>86.8804664723032</v>
      </c>
      <c r="O7394" s="3">
        <v>0.557169854224963</v>
      </c>
      <c r="P7394" s="3">
        <v>80.8479532163743</v>
      </c>
      <c r="Q7394" s="3">
        <v>1.05759077719661</v>
      </c>
      <c r="R7394" s="3">
        <v>76.1834319526627</v>
      </c>
      <c r="S7394" s="3">
        <v>1.86268568103791</v>
      </c>
      <c r="T7394" s="3">
        <v>81.2593703148426</v>
      </c>
      <c r="U7394" s="3">
        <v>4.1105863161134</v>
      </c>
      <c r="V7394" s="3">
        <v>86.7283950617284</v>
      </c>
      <c r="W7394" s="3">
        <v>7.53684451093147</v>
      </c>
      <c r="X7394" s="3">
        <v>80.5555555555556</v>
      </c>
      <c r="Y7394" s="3">
        <v>14.548230409689</v>
      </c>
      <c r="Z7394" s="3">
        <v>74.6867167919799</v>
      </c>
      <c r="AA7394" s="3">
        <v>-0.331060906600366</v>
      </c>
      <c r="AB7394" s="3">
        <v>1.12449909842143</v>
      </c>
      <c r="AC7394" s="3">
        <v>0</v>
      </c>
      <c r="AD7394" s="3"/>
      <c r="AE7394" s="5"/>
      <c r="AF7394" s="3">
        <v>0.199835052485362</v>
      </c>
      <c r="AG7394" s="3">
        <v>1.37072879932802</v>
      </c>
      <c r="AH7394" s="3">
        <v>1.4657404374643</v>
      </c>
      <c r="AI7394" s="3">
        <v>1.83640988363152</v>
      </c>
      <c r="AJ7394" s="3">
        <v>2.05123715435738</v>
      </c>
      <c r="AK7394" s="3">
        <v>2.16430666542444</v>
      </c>
      <c r="AL7394" s="3"/>
      <c r="AM7394" s="3">
        <v>10000</v>
      </c>
      <c r="AN7394" s="5" t="s">
        <v>56</v>
      </c>
      <c r="AO7394" s="1"/>
      <c r="AP7394" s="1"/>
      <c r="AQ7394" s="1"/>
    </row>
    <row r="7395" spans="1:43">
      <c r="A7395" s="1" t="s">
        <v>18125</v>
      </c>
      <c r="B7395" s="1" t="s">
        <v>18126</v>
      </c>
      <c r="C7395" s="3">
        <v>8.64931506849315</v>
      </c>
      <c r="D7395" s="4">
        <v>41080</v>
      </c>
      <c r="E7395" s="3">
        <v>5.2049127723</v>
      </c>
      <c r="F7395" s="5" t="s">
        <v>9516</v>
      </c>
      <c r="G7395" s="5">
        <v>1140</v>
      </c>
      <c r="H7395" s="5" t="s">
        <v>93</v>
      </c>
      <c r="I7395" s="3">
        <v>12.5577488450231</v>
      </c>
      <c r="J7395" s="3">
        <v>19.05</v>
      </c>
      <c r="K7395" s="3">
        <v>3.99689561505627</v>
      </c>
      <c r="L7395" s="3">
        <v>12.784935579782</v>
      </c>
      <c r="M7395" s="3">
        <v>6.26486915146711</v>
      </c>
      <c r="N7395" s="3">
        <v>22.0059880239521</v>
      </c>
      <c r="O7395" s="3">
        <v>19.0581963571746</v>
      </c>
      <c r="P7395" s="3">
        <v>26.2575452716298</v>
      </c>
      <c r="Q7395" s="3">
        <v>31.3725490196078</v>
      </c>
      <c r="R7395" s="3">
        <v>14.7058823529412</v>
      </c>
      <c r="S7395" s="3">
        <v>95.0509461426492</v>
      </c>
      <c r="T7395" s="3">
        <v>6.03493912122816</v>
      </c>
      <c r="U7395" s="3">
        <v>186.937901498929</v>
      </c>
      <c r="V7395" s="3">
        <v>9.41306755260244</v>
      </c>
      <c r="W7395" s="3">
        <v>154.752851711027</v>
      </c>
      <c r="X7395" s="3">
        <v>10.1747815230961</v>
      </c>
      <c r="Y7395" s="3">
        <v>160.022204844296</v>
      </c>
      <c r="Z7395" s="3">
        <v>21.9480519480519</v>
      </c>
      <c r="AA7395" s="3">
        <v>0.433074898273676</v>
      </c>
      <c r="AB7395" s="3">
        <v>0.350797075174806</v>
      </c>
      <c r="AC7395" s="3">
        <v>-24.978466838932</v>
      </c>
      <c r="AD7395" s="3">
        <v>1.46117759747568</v>
      </c>
      <c r="AE7395" s="5">
        <v>3</v>
      </c>
      <c r="AF7395" s="3">
        <v>2.537741584957</v>
      </c>
      <c r="AG7395" s="3">
        <v>80.1383829447057</v>
      </c>
      <c r="AH7395" s="3">
        <v>69.2375874103318</v>
      </c>
      <c r="AI7395" s="3">
        <v>34.2626798429733</v>
      </c>
      <c r="AJ7395" s="3">
        <v>28.4212152734371</v>
      </c>
      <c r="AK7395" s="3">
        <v>20.1280053531317</v>
      </c>
      <c r="AL7395" s="3">
        <v>21.1072124894873</v>
      </c>
      <c r="AM7395" s="3"/>
      <c r="AN7395" s="5" t="s">
        <v>46</v>
      </c>
      <c r="AO7395" s="1"/>
      <c r="AP7395" s="1"/>
      <c r="AQ7395" s="1"/>
    </row>
    <row r="7396" spans="1:43">
      <c r="A7396" s="1" t="s">
        <v>18127</v>
      </c>
      <c r="B7396" s="1" t="s">
        <v>18128</v>
      </c>
      <c r="C7396" s="3">
        <v>8.38356164383562</v>
      </c>
      <c r="D7396" s="4">
        <v>41177</v>
      </c>
      <c r="E7396" s="3">
        <v>1.4320162</v>
      </c>
      <c r="F7396" s="5" t="s">
        <v>11515</v>
      </c>
      <c r="G7396" s="5">
        <v>1795</v>
      </c>
      <c r="H7396" s="5" t="s">
        <v>50</v>
      </c>
      <c r="I7396" s="3">
        <v>0</v>
      </c>
      <c r="J7396" s="3">
        <v>68.0214381420277</v>
      </c>
      <c r="K7396" s="3">
        <v>0.0907441016333825</v>
      </c>
      <c r="L7396" s="3">
        <v>4.02833111996459</v>
      </c>
      <c r="M7396" s="3">
        <v>-0.180995475113128</v>
      </c>
      <c r="N7396" s="3">
        <v>69.4568121104185</v>
      </c>
      <c r="O7396" s="3">
        <v>0.181653042688456</v>
      </c>
      <c r="P7396" s="3">
        <v>82.4577432617634</v>
      </c>
      <c r="Q7396" s="3">
        <v>0.914913083257089</v>
      </c>
      <c r="R7396" s="3">
        <v>70.0627716079189</v>
      </c>
      <c r="S7396" s="3">
        <v>1.6589861751152</v>
      </c>
      <c r="T7396" s="3">
        <v>61.3559322033898</v>
      </c>
      <c r="U7396" s="3">
        <v>8.40407730506369</v>
      </c>
      <c r="V7396" s="3">
        <v>15.3250773993808</v>
      </c>
      <c r="W7396" s="3">
        <v>15.7172313653375</v>
      </c>
      <c r="X7396" s="3">
        <v>23.7324703344121</v>
      </c>
      <c r="Y7396" s="3">
        <v>21.9553570454096</v>
      </c>
      <c r="Z7396" s="3">
        <v>20.2614379084967</v>
      </c>
      <c r="AA7396" s="3">
        <v>-0.0133249219281279</v>
      </c>
      <c r="AB7396" s="3">
        <v>0.46480140950675</v>
      </c>
      <c r="AC7396" s="3">
        <v>-2.69299820466787</v>
      </c>
      <c r="AD7396" s="3">
        <v>1.84812532428178</v>
      </c>
      <c r="AE7396" s="5">
        <v>3</v>
      </c>
      <c r="AF7396" s="3">
        <v>0.407229422243761</v>
      </c>
      <c r="AG7396" s="3">
        <v>2.00792446265805</v>
      </c>
      <c r="AH7396" s="3">
        <v>4.1492809979421</v>
      </c>
      <c r="AI7396" s="3">
        <v>5.02376057438239</v>
      </c>
      <c r="AJ7396" s="3">
        <v>4.45990997950714</v>
      </c>
      <c r="AK7396" s="3">
        <v>5.19347602923399</v>
      </c>
      <c r="AL7396" s="3">
        <v>5.78550261199453</v>
      </c>
      <c r="AM7396" s="3"/>
      <c r="AN7396" s="5" t="s">
        <v>46</v>
      </c>
      <c r="AO7396" s="1"/>
      <c r="AP7396" s="1"/>
      <c r="AQ7396" s="1"/>
    </row>
    <row r="7397" spans="1:43">
      <c r="A7397" s="1" t="s">
        <v>18129</v>
      </c>
      <c r="B7397" s="1" t="s">
        <v>18130</v>
      </c>
      <c r="C7397" s="3">
        <v>8.15342465753425</v>
      </c>
      <c r="D7397" s="4">
        <v>41261</v>
      </c>
      <c r="E7397" s="3">
        <v>0.1622202399</v>
      </c>
      <c r="F7397" s="5" t="s">
        <v>5687</v>
      </c>
      <c r="G7397" s="5">
        <v>1378</v>
      </c>
      <c r="H7397" s="5" t="s">
        <v>93</v>
      </c>
      <c r="I7397" s="3">
        <v>5.32475977169279</v>
      </c>
      <c r="J7397" s="3">
        <v>51.35</v>
      </c>
      <c r="K7397" s="3">
        <v>2.12259194395798</v>
      </c>
      <c r="L7397" s="3">
        <v>42.3191278493558</v>
      </c>
      <c r="M7397" s="3">
        <v>3.66946380315746</v>
      </c>
      <c r="N7397" s="3">
        <v>37.4750499001996</v>
      </c>
      <c r="O7397" s="3">
        <v>5.54590211410368</v>
      </c>
      <c r="P7397" s="3">
        <v>69.3158953722334</v>
      </c>
      <c r="Q7397" s="3">
        <v>6.02952942032149</v>
      </c>
      <c r="R7397" s="3">
        <v>81.3725490196078</v>
      </c>
      <c r="S7397" s="3">
        <v>13.8817279900008</v>
      </c>
      <c r="T7397" s="3">
        <v>89.6770778189518</v>
      </c>
      <c r="U7397" s="3">
        <v>22.2781412514679</v>
      </c>
      <c r="V7397" s="3">
        <v>92.2480620155039</v>
      </c>
      <c r="W7397" s="3">
        <v>25.4777070063694</v>
      </c>
      <c r="X7397" s="3">
        <v>88.0149812734082</v>
      </c>
      <c r="Y7397" s="3">
        <v>44.5946661538462</v>
      </c>
      <c r="Z7397" s="3">
        <v>79.6103896103896</v>
      </c>
      <c r="AA7397" s="3">
        <v>0.247064988982873</v>
      </c>
      <c r="AB7397" s="3">
        <v>0.263680435166768</v>
      </c>
      <c r="AC7397" s="3">
        <v>-4.59526868717407</v>
      </c>
      <c r="AD7397" s="3">
        <v>1.70695343101801</v>
      </c>
      <c r="AE7397" s="5">
        <v>2</v>
      </c>
      <c r="AF7397" s="3">
        <v>0.512473703032467</v>
      </c>
      <c r="AG7397" s="3">
        <v>9.56653226128275</v>
      </c>
      <c r="AH7397" s="3">
        <v>10.613861299138</v>
      </c>
      <c r="AI7397" s="3">
        <v>7.10063897456445</v>
      </c>
      <c r="AJ7397" s="3">
        <v>6.97089911638034</v>
      </c>
      <c r="AK7397" s="3">
        <v>8.50805555474181</v>
      </c>
      <c r="AL7397" s="3">
        <v>9.57373404289341</v>
      </c>
      <c r="AM7397" s="3"/>
      <c r="AN7397" s="5" t="s">
        <v>46</v>
      </c>
      <c r="AO7397" s="1"/>
      <c r="AP7397" s="1"/>
      <c r="AQ7397" s="1"/>
    </row>
    <row r="7398" spans="1:43">
      <c r="A7398" s="1" t="s">
        <v>18131</v>
      </c>
      <c r="B7398" s="1" t="s">
        <v>18132</v>
      </c>
      <c r="C7398" s="3">
        <v>8.01917808219178</v>
      </c>
      <c r="D7398" s="4">
        <v>41310</v>
      </c>
      <c r="E7398" s="3">
        <v>9.3014214457</v>
      </c>
      <c r="F7398" s="5" t="s">
        <v>1176</v>
      </c>
      <c r="G7398" s="5">
        <v>1346</v>
      </c>
      <c r="H7398" s="5" t="s">
        <v>64</v>
      </c>
      <c r="I7398" s="3">
        <v>0.216032384839369</v>
      </c>
      <c r="J7398" s="3">
        <v>93.2944606413994</v>
      </c>
      <c r="K7398" s="3">
        <v>0.0293973491815215</v>
      </c>
      <c r="L7398" s="3">
        <v>95.6268221574344</v>
      </c>
      <c r="M7398" s="3">
        <v>0.147847539168012</v>
      </c>
      <c r="N7398" s="3">
        <v>95.6268221574344</v>
      </c>
      <c r="O7398" s="3">
        <v>0.503590815130542</v>
      </c>
      <c r="P7398" s="3">
        <v>92.5438596491228</v>
      </c>
      <c r="Q7398" s="3">
        <v>0.930349786797873</v>
      </c>
      <c r="R7398" s="3">
        <v>93.491124260355</v>
      </c>
      <c r="S7398" s="3">
        <v>1.71848601022288</v>
      </c>
      <c r="T7398" s="3">
        <v>90.4047976011994</v>
      </c>
      <c r="U7398" s="3">
        <v>4.12250350333204</v>
      </c>
      <c r="V7398" s="3">
        <v>86.1111111111111</v>
      </c>
      <c r="W7398" s="3">
        <v>7.52363028754786</v>
      </c>
      <c r="X7398" s="3">
        <v>81.1728395061728</v>
      </c>
      <c r="Y7398" s="3">
        <v>14.4993716698045</v>
      </c>
      <c r="Z7398" s="3">
        <v>76.4411027568922</v>
      </c>
      <c r="AA7398" s="3">
        <v>-0.682817753853631</v>
      </c>
      <c r="AB7398" s="3">
        <v>1.20340281552477</v>
      </c>
      <c r="AC7398" s="3">
        <v>0</v>
      </c>
      <c r="AD7398" s="3"/>
      <c r="AE7398" s="5"/>
      <c r="AF7398" s="3">
        <v>0.200478680342349</v>
      </c>
      <c r="AG7398" s="3">
        <v>1.30233819981369</v>
      </c>
      <c r="AH7398" s="3">
        <v>1.49230538474223</v>
      </c>
      <c r="AI7398" s="3">
        <v>1.85811133457587</v>
      </c>
      <c r="AJ7398" s="3">
        <v>2.0648390569419</v>
      </c>
      <c r="AK7398" s="3">
        <v>2.17576340662242</v>
      </c>
      <c r="AL7398" s="3"/>
      <c r="AM7398" s="3">
        <v>31000</v>
      </c>
      <c r="AN7398" s="5" t="s">
        <v>56</v>
      </c>
      <c r="AO7398" s="1"/>
      <c r="AP7398" s="1"/>
      <c r="AQ7398" s="1"/>
    </row>
    <row r="7399" spans="1:43">
      <c r="A7399" s="1" t="s">
        <v>18133</v>
      </c>
      <c r="B7399" s="1" t="s">
        <v>18134</v>
      </c>
      <c r="C7399" s="3">
        <v>8.46027397260274</v>
      </c>
      <c r="D7399" s="4">
        <v>41149</v>
      </c>
      <c r="E7399" s="3">
        <v>7.5487643282</v>
      </c>
      <c r="F7399" s="5" t="s">
        <v>677</v>
      </c>
      <c r="G7399" s="5">
        <v>667</v>
      </c>
      <c r="H7399" s="5" t="s">
        <v>93</v>
      </c>
      <c r="I7399" s="3">
        <v>13.7477069170174</v>
      </c>
      <c r="J7399" s="3">
        <v>13.5</v>
      </c>
      <c r="K7399" s="3">
        <v>4.93255686625852</v>
      </c>
      <c r="L7399" s="3">
        <v>4.41030723488603</v>
      </c>
      <c r="M7399" s="3">
        <v>6.18515160672912</v>
      </c>
      <c r="N7399" s="3">
        <v>22.6546906187625</v>
      </c>
      <c r="O7399" s="3">
        <v>17.8085237466357</v>
      </c>
      <c r="P7399" s="3">
        <v>30.3319919517103</v>
      </c>
      <c r="Q7399" s="3">
        <v>27.8547016126945</v>
      </c>
      <c r="R7399" s="3">
        <v>22.6522187822497</v>
      </c>
      <c r="S7399" s="3">
        <v>58.5620951793666</v>
      </c>
      <c r="T7399" s="3">
        <v>33.0862890418211</v>
      </c>
      <c r="U7399" s="3">
        <v>129.680539071941</v>
      </c>
      <c r="V7399" s="3">
        <v>28.4606866002215</v>
      </c>
      <c r="W7399" s="3">
        <v>84.401716521567</v>
      </c>
      <c r="X7399" s="3">
        <v>38.5143570536829</v>
      </c>
      <c r="Y7399" s="3">
        <v>111.99376128099</v>
      </c>
      <c r="Z7399" s="3">
        <v>37.1428571428571</v>
      </c>
      <c r="AA7399" s="3">
        <v>0.279022045418455</v>
      </c>
      <c r="AB7399" s="3">
        <v>0.212302963994285</v>
      </c>
      <c r="AC7399" s="3">
        <v>-32.477218245726</v>
      </c>
      <c r="AD7399" s="3">
        <v>0.695319099462169</v>
      </c>
      <c r="AE7399" s="5">
        <v>4</v>
      </c>
      <c r="AF7399" s="3">
        <v>1.53684547731301</v>
      </c>
      <c r="AG7399" s="3">
        <v>53.7426438984076</v>
      </c>
      <c r="AH7399" s="3">
        <v>54.7798521039067</v>
      </c>
      <c r="AI7399" s="3">
        <v>18.5034867907107</v>
      </c>
      <c r="AJ7399" s="3">
        <v>17.0172912413116</v>
      </c>
      <c r="AK7399" s="3">
        <v>22.9353091688201</v>
      </c>
      <c r="AL7399" s="3">
        <v>24.5387775520844</v>
      </c>
      <c r="AM7399" s="3"/>
      <c r="AN7399" s="5" t="s">
        <v>46</v>
      </c>
      <c r="AO7399" s="1"/>
      <c r="AP7399" s="1"/>
      <c r="AQ7399" s="1"/>
    </row>
    <row r="7400" spans="1:43">
      <c r="A7400" s="1" t="s">
        <v>18135</v>
      </c>
      <c r="B7400" s="1" t="s">
        <v>18136</v>
      </c>
      <c r="C7400" s="3">
        <v>8.38356164383562</v>
      </c>
      <c r="D7400" s="4">
        <v>41177</v>
      </c>
      <c r="E7400" s="3">
        <v>2.3735333062</v>
      </c>
      <c r="F7400" s="5" t="s">
        <v>18137</v>
      </c>
      <c r="G7400" s="5">
        <v>923</v>
      </c>
      <c r="H7400" s="5" t="s">
        <v>93</v>
      </c>
      <c r="I7400" s="3">
        <v>8.50757971772085</v>
      </c>
      <c r="J7400" s="3">
        <v>36.75</v>
      </c>
      <c r="K7400" s="3">
        <v>2.87448891091561</v>
      </c>
      <c r="L7400" s="3">
        <v>30.3270564915758</v>
      </c>
      <c r="M7400" s="3">
        <v>0.0120452902914895</v>
      </c>
      <c r="N7400" s="3">
        <v>85.2794411177645</v>
      </c>
      <c r="O7400" s="3">
        <v>13.8591459859013</v>
      </c>
      <c r="P7400" s="3">
        <v>41.1468812877264</v>
      </c>
      <c r="Q7400" s="3">
        <v>18.7370485984689</v>
      </c>
      <c r="R7400" s="3">
        <v>39.9896800825593</v>
      </c>
      <c r="S7400" s="3">
        <v>59.8523077556098</v>
      </c>
      <c r="T7400" s="3">
        <v>31.9745897300159</v>
      </c>
      <c r="U7400" s="3">
        <v>108.524409672302</v>
      </c>
      <c r="V7400" s="3">
        <v>38.2059800664452</v>
      </c>
      <c r="W7400" s="3">
        <v>85.9795106200591</v>
      </c>
      <c r="X7400" s="3">
        <v>37.7652933832709</v>
      </c>
      <c r="Y7400" s="3">
        <v>104.330154030218</v>
      </c>
      <c r="Z7400" s="3">
        <v>40.2597402597403</v>
      </c>
      <c r="AA7400" s="3">
        <v>0.242430186921704</v>
      </c>
      <c r="AB7400" s="3">
        <v>0.197508781758324</v>
      </c>
      <c r="AC7400" s="3">
        <v>-28.0917583942281</v>
      </c>
      <c r="AD7400" s="3">
        <v>0.816254240791678</v>
      </c>
      <c r="AE7400" s="5">
        <v>3</v>
      </c>
      <c r="AF7400" s="3">
        <v>1.72460521996496</v>
      </c>
      <c r="AG7400" s="3">
        <v>52.5383465476358</v>
      </c>
      <c r="AH7400" s="3">
        <v>49.9896609744686</v>
      </c>
      <c r="AI7400" s="3">
        <v>22.7466932506213</v>
      </c>
      <c r="AJ7400" s="3">
        <v>20.9968295298171</v>
      </c>
      <c r="AK7400" s="3">
        <v>14.4760426472015</v>
      </c>
      <c r="AL7400" s="3">
        <v>16.5178163927255</v>
      </c>
      <c r="AM7400" s="3"/>
      <c r="AN7400" s="5" t="s">
        <v>46</v>
      </c>
      <c r="AO7400" s="1"/>
      <c r="AP7400" s="1"/>
      <c r="AQ7400" s="1"/>
    </row>
    <row r="7401" spans="1:43">
      <c r="A7401" s="1" t="s">
        <v>18138</v>
      </c>
      <c r="B7401" s="1" t="s">
        <v>18139</v>
      </c>
      <c r="C7401" s="3">
        <v>0.073972602739726</v>
      </c>
      <c r="D7401" s="4">
        <v>44210</v>
      </c>
      <c r="E7401" s="3"/>
      <c r="F7401" s="5" t="s">
        <v>18140</v>
      </c>
      <c r="G7401" s="5">
        <v>28</v>
      </c>
      <c r="H7401" s="5" t="s">
        <v>50</v>
      </c>
      <c r="I7401" s="3">
        <v>-0.982956082604375</v>
      </c>
      <c r="J7401" s="3"/>
      <c r="K7401" s="3">
        <v>0.0182182546911986</v>
      </c>
      <c r="L7401" s="3">
        <v>36.5648517042939</v>
      </c>
      <c r="M7401" s="3">
        <v>-0.982956082604375</v>
      </c>
      <c r="N7401" s="3"/>
      <c r="O7401" s="3"/>
      <c r="P7401" s="3"/>
      <c r="Q7401" s="3"/>
      <c r="R7401" s="3"/>
      <c r="S7401" s="3"/>
      <c r="T7401" s="3"/>
      <c r="U7401" s="3"/>
      <c r="V7401" s="3"/>
      <c r="W7401" s="3"/>
      <c r="X7401" s="3"/>
      <c r="Y7401" s="3"/>
      <c r="Z7401" s="3"/>
      <c r="AA7401" s="3">
        <v>-0.642102793950638</v>
      </c>
      <c r="AB7401" s="3">
        <v>-0.618177077572272</v>
      </c>
      <c r="AC7401" s="3">
        <v>-1.10920732257192</v>
      </c>
      <c r="AD7401" s="3"/>
      <c r="AE7401" s="5"/>
      <c r="AF7401" s="3"/>
      <c r="AG7401" s="3"/>
      <c r="AH7401" s="3"/>
      <c r="AI7401" s="3"/>
      <c r="AJ7401" s="3"/>
      <c r="AK7401" s="3"/>
      <c r="AL7401" s="3"/>
      <c r="AM7401" s="3"/>
      <c r="AN7401" s="5" t="s">
        <v>1266</v>
      </c>
      <c r="AO7401" s="1"/>
      <c r="AP7401" s="1"/>
      <c r="AQ7401" s="1"/>
    </row>
    <row r="7402" spans="1:43">
      <c r="A7402" s="1" t="s">
        <v>18141</v>
      </c>
      <c r="B7402" s="1" t="s">
        <v>18142</v>
      </c>
      <c r="C7402" s="3">
        <v>0.843835616438356</v>
      </c>
      <c r="D7402" s="4">
        <v>43929</v>
      </c>
      <c r="E7402" s="3">
        <v>32.3146797616</v>
      </c>
      <c r="F7402" s="5" t="s">
        <v>18143</v>
      </c>
      <c r="G7402" s="5">
        <v>309</v>
      </c>
      <c r="H7402" s="5" t="s">
        <v>55</v>
      </c>
      <c r="I7402" s="3">
        <v>10.929648241206</v>
      </c>
      <c r="J7402" s="3">
        <v>45.4930429522081</v>
      </c>
      <c r="K7402" s="3">
        <v>2.23062673664711</v>
      </c>
      <c r="L7402" s="3">
        <v>57.909604519774</v>
      </c>
      <c r="M7402" s="3">
        <v>6.20639884532114</v>
      </c>
      <c r="N7402" s="3">
        <v>40.2154398563734</v>
      </c>
      <c r="O7402" s="3">
        <v>17.1605484298983</v>
      </c>
      <c r="P7402" s="3">
        <v>57.5496688741722</v>
      </c>
      <c r="Q7402" s="3">
        <v>21.3356540857457</v>
      </c>
      <c r="R7402" s="3">
        <v>56.7073170731707</v>
      </c>
      <c r="S7402" s="3"/>
      <c r="T7402" s="3"/>
      <c r="U7402" s="3"/>
      <c r="V7402" s="3"/>
      <c r="W7402" s="3"/>
      <c r="X7402" s="3"/>
      <c r="Y7402" s="3"/>
      <c r="Z7402" s="3"/>
      <c r="AA7402" s="3">
        <v>0.310142397480343</v>
      </c>
      <c r="AB7402" s="3">
        <v>0.560687811021078</v>
      </c>
      <c r="AC7402" s="3">
        <v>-4.30193365265212</v>
      </c>
      <c r="AD7402" s="3"/>
      <c r="AE7402" s="5">
        <v>1</v>
      </c>
      <c r="AF7402" s="3">
        <v>2.60933213831189</v>
      </c>
      <c r="AG7402" s="3"/>
      <c r="AH7402" s="3"/>
      <c r="AI7402" s="3"/>
      <c r="AJ7402" s="3"/>
      <c r="AK7402" s="3"/>
      <c r="AL7402" s="3"/>
      <c r="AM7402" s="3"/>
      <c r="AN7402" s="5" t="s">
        <v>46</v>
      </c>
      <c r="AO7402" s="1"/>
      <c r="AP7402" s="1"/>
      <c r="AQ7402" s="1"/>
    </row>
    <row r="7403" spans="1:43">
      <c r="A7403" s="1" t="s">
        <v>18144</v>
      </c>
      <c r="B7403" s="1" t="s">
        <v>18145</v>
      </c>
      <c r="C7403" s="3">
        <v>0.635616438356164</v>
      </c>
      <c r="D7403" s="4">
        <v>44005</v>
      </c>
      <c r="E7403" s="3">
        <v>14.1400031134</v>
      </c>
      <c r="F7403" s="5" t="s">
        <v>18146</v>
      </c>
      <c r="G7403" s="5">
        <v>233</v>
      </c>
      <c r="H7403" s="5" t="s">
        <v>55</v>
      </c>
      <c r="I7403" s="3">
        <v>12.5297931776827</v>
      </c>
      <c r="J7403" s="3">
        <v>33.9987900786449</v>
      </c>
      <c r="K7403" s="3">
        <v>1.95513862443688</v>
      </c>
      <c r="L7403" s="3">
        <v>62.5988700564972</v>
      </c>
      <c r="M7403" s="3">
        <v>7.98022772545064</v>
      </c>
      <c r="N7403" s="3">
        <v>25.4338719329743</v>
      </c>
      <c r="O7403" s="3">
        <v>15.989961695945</v>
      </c>
      <c r="P7403" s="3">
        <v>61.9867549668874</v>
      </c>
      <c r="Q7403" s="3">
        <v>20.325559727056</v>
      </c>
      <c r="R7403" s="3">
        <v>60.6707317073171</v>
      </c>
      <c r="S7403" s="3"/>
      <c r="T7403" s="3"/>
      <c r="U7403" s="3"/>
      <c r="V7403" s="3"/>
      <c r="W7403" s="3"/>
      <c r="X7403" s="3"/>
      <c r="Y7403" s="3"/>
      <c r="Z7403" s="3"/>
      <c r="AA7403" s="3">
        <v>0.286280645513436</v>
      </c>
      <c r="AB7403" s="3">
        <v>0.22896631220035</v>
      </c>
      <c r="AC7403" s="3">
        <v>-30.3778317474221</v>
      </c>
      <c r="AD7403" s="3"/>
      <c r="AE7403" s="5">
        <v>1</v>
      </c>
      <c r="AF7403" s="3">
        <v>3.47741747203234</v>
      </c>
      <c r="AG7403" s="3"/>
      <c r="AH7403" s="3"/>
      <c r="AI7403" s="3"/>
      <c r="AJ7403" s="3"/>
      <c r="AK7403" s="3"/>
      <c r="AL7403" s="3"/>
      <c r="AM7403" s="3"/>
      <c r="AN7403" s="5" t="s">
        <v>206</v>
      </c>
      <c r="AO7403" s="1"/>
      <c r="AP7403" s="1"/>
      <c r="AQ7403" s="1"/>
    </row>
    <row r="7404" spans="1:43">
      <c r="A7404" s="1" t="s">
        <v>18147</v>
      </c>
      <c r="B7404" s="1" t="s">
        <v>18148</v>
      </c>
      <c r="C7404" s="3">
        <v>1.21095890410959</v>
      </c>
      <c r="D7404" s="4">
        <v>43795</v>
      </c>
      <c r="E7404" s="3">
        <v>36.3142700567</v>
      </c>
      <c r="F7404" s="5" t="s">
        <v>18149</v>
      </c>
      <c r="G7404" s="5">
        <v>443</v>
      </c>
      <c r="H7404" s="5" t="s">
        <v>45</v>
      </c>
      <c r="I7404" s="3">
        <v>2.22363945578232</v>
      </c>
      <c r="J7404" s="3">
        <v>25.796178343949</v>
      </c>
      <c r="K7404" s="3">
        <v>0.505810550957285</v>
      </c>
      <c r="L7404" s="3">
        <v>46.2732919254658</v>
      </c>
      <c r="M7404" s="3">
        <v>0.636222845422965</v>
      </c>
      <c r="N7404" s="3">
        <v>28.7301587301587</v>
      </c>
      <c r="O7404" s="3">
        <v>2.96347051518136</v>
      </c>
      <c r="P7404" s="3">
        <v>35.7615894039735</v>
      </c>
      <c r="Q7404" s="3">
        <v>5.09682213576954</v>
      </c>
      <c r="R7404" s="3">
        <v>21.7465753424658</v>
      </c>
      <c r="S7404" s="3">
        <v>8.44346218032566</v>
      </c>
      <c r="T7404" s="3">
        <v>46.7043314500942</v>
      </c>
      <c r="U7404" s="3"/>
      <c r="V7404" s="3"/>
      <c r="W7404" s="3"/>
      <c r="X7404" s="3"/>
      <c r="Y7404" s="3"/>
      <c r="Z7404" s="3"/>
      <c r="AA7404" s="3">
        <v>0.13957583147511</v>
      </c>
      <c r="AB7404" s="3">
        <v>0.177410214695363</v>
      </c>
      <c r="AC7404" s="3">
        <v>-5.82098283931358</v>
      </c>
      <c r="AD7404" s="3"/>
      <c r="AE7404" s="5">
        <v>1</v>
      </c>
      <c r="AF7404" s="3">
        <v>0.596477221590017</v>
      </c>
      <c r="AG7404" s="3">
        <v>7.65573296976307</v>
      </c>
      <c r="AH7404" s="3"/>
      <c r="AI7404" s="3"/>
      <c r="AJ7404" s="3"/>
      <c r="AK7404" s="3"/>
      <c r="AL7404" s="3"/>
      <c r="AM7404" s="3"/>
      <c r="AN7404" s="5" t="s">
        <v>46</v>
      </c>
      <c r="AO7404" s="1"/>
      <c r="AP7404" s="1"/>
      <c r="AQ7404" s="1"/>
    </row>
    <row r="7405" spans="1:43">
      <c r="A7405" s="1" t="s">
        <v>18150</v>
      </c>
      <c r="B7405" s="1" t="s">
        <v>18151</v>
      </c>
      <c r="C7405" s="3">
        <v>0.326027397260274</v>
      </c>
      <c r="D7405" s="4">
        <v>44118</v>
      </c>
      <c r="E7405" s="3">
        <v>2.1896916574</v>
      </c>
      <c r="F7405" s="5" t="s">
        <v>18152</v>
      </c>
      <c r="G7405" s="5">
        <v>120</v>
      </c>
      <c r="H7405" s="5" t="s">
        <v>55</v>
      </c>
      <c r="I7405" s="3">
        <v>10.8232987958555</v>
      </c>
      <c r="J7405" s="3">
        <v>46.2794918330309</v>
      </c>
      <c r="K7405" s="3">
        <v>2.57240977126936</v>
      </c>
      <c r="L7405" s="3">
        <v>50.5649717514124</v>
      </c>
      <c r="M7405" s="3">
        <v>5.83319404980779</v>
      </c>
      <c r="N7405" s="3">
        <v>43.6265709156194</v>
      </c>
      <c r="O7405" s="3">
        <v>14.0695370203567</v>
      </c>
      <c r="P7405" s="3">
        <v>69.8013245033113</v>
      </c>
      <c r="Q7405" s="3"/>
      <c r="R7405" s="3"/>
      <c r="S7405" s="3"/>
      <c r="T7405" s="3"/>
      <c r="U7405" s="3"/>
      <c r="V7405" s="3"/>
      <c r="W7405" s="3"/>
      <c r="X7405" s="3"/>
      <c r="Y7405" s="3"/>
      <c r="Z7405" s="3"/>
      <c r="AA7405" s="3">
        <v>0.265593382447853</v>
      </c>
      <c r="AB7405" s="3">
        <v>0.256866566123853</v>
      </c>
      <c r="AC7405" s="3">
        <v>-21.5742339231765</v>
      </c>
      <c r="AD7405" s="3"/>
      <c r="AE7405" s="5"/>
      <c r="AF7405" s="3">
        <v>3.99511179700276</v>
      </c>
      <c r="AG7405" s="3"/>
      <c r="AH7405" s="3"/>
      <c r="AI7405" s="3"/>
      <c r="AJ7405" s="3"/>
      <c r="AK7405" s="3"/>
      <c r="AL7405" s="3"/>
      <c r="AM7405" s="3"/>
      <c r="AN7405" s="5" t="s">
        <v>206</v>
      </c>
      <c r="AO7405" s="1"/>
      <c r="AP7405" s="1"/>
      <c r="AQ7405" s="1"/>
    </row>
    <row r="7406" spans="1:43">
      <c r="A7406" s="1" t="s">
        <v>18153</v>
      </c>
      <c r="B7406" s="1" t="s">
        <v>18154</v>
      </c>
      <c r="C7406" s="3">
        <v>0.819178082191781</v>
      </c>
      <c r="D7406" s="4">
        <v>43938</v>
      </c>
      <c r="E7406" s="3">
        <v>4.3398704834</v>
      </c>
      <c r="F7406" s="5" t="s">
        <v>18155</v>
      </c>
      <c r="G7406" s="5">
        <v>300</v>
      </c>
      <c r="H7406" s="5" t="s">
        <v>55</v>
      </c>
      <c r="I7406" s="3">
        <v>12.0355871886121</v>
      </c>
      <c r="J7406" s="3">
        <v>37.9310344827586</v>
      </c>
      <c r="K7406" s="3">
        <v>1.42070165265295</v>
      </c>
      <c r="L7406" s="3">
        <v>71.7514124293785</v>
      </c>
      <c r="M7406" s="3">
        <v>7.2092627277371</v>
      </c>
      <c r="N7406" s="3">
        <v>31.6576900059844</v>
      </c>
      <c r="O7406" s="3">
        <v>21.6178629374952</v>
      </c>
      <c r="P7406" s="3">
        <v>36.887417218543</v>
      </c>
      <c r="Q7406" s="3">
        <v>29.0827832219443</v>
      </c>
      <c r="R7406" s="3">
        <v>34.375</v>
      </c>
      <c r="S7406" s="3"/>
      <c r="T7406" s="3"/>
      <c r="U7406" s="3"/>
      <c r="V7406" s="3"/>
      <c r="W7406" s="3"/>
      <c r="X7406" s="3"/>
      <c r="Y7406" s="3"/>
      <c r="Z7406" s="3"/>
      <c r="AA7406" s="3">
        <v>0.326681841359306</v>
      </c>
      <c r="AB7406" s="3">
        <v>0.282257559186083</v>
      </c>
      <c r="AC7406" s="3">
        <v>-22.0893322752522</v>
      </c>
      <c r="AD7406" s="3"/>
      <c r="AE7406" s="5">
        <v>1</v>
      </c>
      <c r="AF7406" s="3">
        <v>5.30452535888115</v>
      </c>
      <c r="AG7406" s="3"/>
      <c r="AH7406" s="3"/>
      <c r="AI7406" s="3"/>
      <c r="AJ7406" s="3"/>
      <c r="AK7406" s="3"/>
      <c r="AL7406" s="3"/>
      <c r="AM7406" s="3"/>
      <c r="AN7406" s="5" t="s">
        <v>206</v>
      </c>
      <c r="AO7406" s="1"/>
      <c r="AP7406" s="1"/>
      <c r="AQ7406" s="1"/>
    </row>
    <row r="7407" spans="1:43">
      <c r="A7407" s="1" t="s">
        <v>18156</v>
      </c>
      <c r="B7407" s="1" t="s">
        <v>18157</v>
      </c>
      <c r="C7407" s="3">
        <v>0.882191780821918</v>
      </c>
      <c r="D7407" s="4">
        <v>43915</v>
      </c>
      <c r="E7407" s="3">
        <v>20.1633149487</v>
      </c>
      <c r="F7407" s="5" t="s">
        <v>18158</v>
      </c>
      <c r="G7407" s="5">
        <v>323</v>
      </c>
      <c r="H7407" s="5" t="s">
        <v>655</v>
      </c>
      <c r="I7407" s="3">
        <v>2.92778139232269</v>
      </c>
      <c r="J7407" s="3">
        <v>40.5405405405405</v>
      </c>
      <c r="K7407" s="3">
        <v>0.508259212198218</v>
      </c>
      <c r="L7407" s="3">
        <v>48.6486486486487</v>
      </c>
      <c r="M7407" s="3">
        <v>2.37588980308771</v>
      </c>
      <c r="N7407" s="3">
        <v>40.5405405405405</v>
      </c>
      <c r="O7407" s="3">
        <v>3.47598579704726</v>
      </c>
      <c r="P7407" s="3">
        <v>37.1428571428571</v>
      </c>
      <c r="Q7407" s="3">
        <v>2.02690252441496</v>
      </c>
      <c r="R7407" s="3">
        <v>57.1428571428571</v>
      </c>
      <c r="S7407" s="3"/>
      <c r="T7407" s="3"/>
      <c r="U7407" s="3"/>
      <c r="V7407" s="3"/>
      <c r="W7407" s="3"/>
      <c r="X7407" s="3"/>
      <c r="Y7407" s="3"/>
      <c r="Z7407" s="3"/>
      <c r="AA7407" s="3">
        <v>0.227384014278846</v>
      </c>
      <c r="AB7407" s="3">
        <v>0.176865332365009</v>
      </c>
      <c r="AC7407" s="3">
        <v>-4.06246810248035</v>
      </c>
      <c r="AD7407" s="3"/>
      <c r="AE7407" s="5">
        <v>3</v>
      </c>
      <c r="AF7407" s="3">
        <v>0.689278080993009</v>
      </c>
      <c r="AG7407" s="3"/>
      <c r="AH7407" s="3"/>
      <c r="AI7407" s="3"/>
      <c r="AJ7407" s="3"/>
      <c r="AK7407" s="3"/>
      <c r="AL7407" s="3"/>
      <c r="AM7407" s="3"/>
      <c r="AN7407" s="5" t="s">
        <v>206</v>
      </c>
      <c r="AO7407" s="1"/>
      <c r="AP7407" s="1"/>
      <c r="AQ7407" s="1"/>
    </row>
    <row r="7408" spans="1:43">
      <c r="A7408" s="1" t="s">
        <v>18159</v>
      </c>
      <c r="B7408" s="1" t="s">
        <v>18160</v>
      </c>
      <c r="C7408" s="3">
        <v>0.484931506849315</v>
      </c>
      <c r="D7408" s="4">
        <v>44060</v>
      </c>
      <c r="E7408" s="3">
        <v>69.6886583132</v>
      </c>
      <c r="F7408" s="5" t="s">
        <v>18161</v>
      </c>
      <c r="G7408" s="5">
        <v>178</v>
      </c>
      <c r="H7408" s="5" t="s">
        <v>50</v>
      </c>
      <c r="I7408" s="3">
        <v>0.278302355630656</v>
      </c>
      <c r="J7408" s="3">
        <v>22.5547119249665</v>
      </c>
      <c r="K7408" s="3">
        <v>0.0694306685181518</v>
      </c>
      <c r="L7408" s="3">
        <v>6.64010624169987</v>
      </c>
      <c r="M7408" s="3">
        <v>-0.00991080277501294</v>
      </c>
      <c r="N7408" s="3">
        <v>38.9581478183437</v>
      </c>
      <c r="O7408" s="3">
        <v>0.178731009830195</v>
      </c>
      <c r="P7408" s="3">
        <v>82.6404751027867</v>
      </c>
      <c r="Q7408" s="3"/>
      <c r="R7408" s="3"/>
      <c r="S7408" s="3"/>
      <c r="T7408" s="3"/>
      <c r="U7408" s="3"/>
      <c r="V7408" s="3"/>
      <c r="W7408" s="3"/>
      <c r="X7408" s="3"/>
      <c r="Y7408" s="3"/>
      <c r="Z7408" s="3"/>
      <c r="AA7408" s="3">
        <v>0.147993497425699</v>
      </c>
      <c r="AB7408" s="3">
        <v>1.21629144398467</v>
      </c>
      <c r="AC7408" s="3">
        <v>-0.59565174228134</v>
      </c>
      <c r="AD7408" s="3"/>
      <c r="AE7408" s="5">
        <v>1</v>
      </c>
      <c r="AF7408" s="3">
        <v>0.147847761904555</v>
      </c>
      <c r="AG7408" s="3"/>
      <c r="AH7408" s="3"/>
      <c r="AI7408" s="3"/>
      <c r="AJ7408" s="3"/>
      <c r="AK7408" s="3"/>
      <c r="AL7408" s="3"/>
      <c r="AM7408" s="3"/>
      <c r="AN7408" s="5" t="s">
        <v>46</v>
      </c>
      <c r="AO7408" s="1"/>
      <c r="AP7408" s="1"/>
      <c r="AQ7408" s="1"/>
    </row>
    <row r="7409" spans="1:43">
      <c r="A7409" s="1" t="s">
        <v>18162</v>
      </c>
      <c r="B7409" s="1" t="s">
        <v>18163</v>
      </c>
      <c r="C7409" s="3">
        <v>0.482191780821918</v>
      </c>
      <c r="D7409" s="4">
        <v>44061</v>
      </c>
      <c r="E7409" s="3">
        <v>0.8419319938</v>
      </c>
      <c r="F7409" s="5" t="s">
        <v>18146</v>
      </c>
      <c r="G7409" s="5">
        <v>177</v>
      </c>
      <c r="H7409" s="5" t="s">
        <v>55</v>
      </c>
      <c r="I7409" s="3">
        <v>10.7950765136394</v>
      </c>
      <c r="J7409" s="3">
        <v>46.5819721718088</v>
      </c>
      <c r="K7409" s="3">
        <v>0.528222155146391</v>
      </c>
      <c r="L7409" s="3">
        <v>83.6723163841808</v>
      </c>
      <c r="M7409" s="3">
        <v>6.38875578980992</v>
      </c>
      <c r="N7409" s="3">
        <v>38.8988629563136</v>
      </c>
      <c r="O7409" s="3">
        <v>15.863628457123</v>
      </c>
      <c r="P7409" s="3">
        <v>62.5827814569536</v>
      </c>
      <c r="Q7409" s="3"/>
      <c r="R7409" s="3"/>
      <c r="S7409" s="3"/>
      <c r="T7409" s="3"/>
      <c r="U7409" s="3"/>
      <c r="V7409" s="3"/>
      <c r="W7409" s="3"/>
      <c r="X7409" s="3"/>
      <c r="Y7409" s="3"/>
      <c r="Z7409" s="3"/>
      <c r="AA7409" s="3">
        <v>0.237756174172675</v>
      </c>
      <c r="AB7409" s="3">
        <v>0.348192149636276</v>
      </c>
      <c r="AC7409" s="3">
        <v>-17.013639626705</v>
      </c>
      <c r="AD7409" s="3"/>
      <c r="AE7409" s="5">
        <v>1</v>
      </c>
      <c r="AF7409" s="3">
        <v>2.36062890686998</v>
      </c>
      <c r="AG7409" s="3"/>
      <c r="AH7409" s="3"/>
      <c r="AI7409" s="3"/>
      <c r="AJ7409" s="3"/>
      <c r="AK7409" s="3"/>
      <c r="AL7409" s="3"/>
      <c r="AM7409" s="3"/>
      <c r="AN7409" s="5" t="s">
        <v>206</v>
      </c>
      <c r="AO7409" s="1"/>
      <c r="AP7409" s="1"/>
      <c r="AQ7409" s="1"/>
    </row>
    <row r="7410" spans="1:43">
      <c r="A7410" s="1" t="s">
        <v>18164</v>
      </c>
      <c r="B7410" s="1" t="s">
        <v>18165</v>
      </c>
      <c r="C7410" s="3">
        <v>0.616438356164384</v>
      </c>
      <c r="D7410" s="4">
        <v>44012</v>
      </c>
      <c r="E7410" s="3">
        <v>11.6914788077</v>
      </c>
      <c r="F7410" s="5" t="s">
        <v>18166</v>
      </c>
      <c r="G7410" s="5">
        <v>226</v>
      </c>
      <c r="H7410" s="5" t="s">
        <v>55</v>
      </c>
      <c r="I7410" s="3">
        <v>13.3500482160077</v>
      </c>
      <c r="J7410" s="3">
        <v>28.3726557773745</v>
      </c>
      <c r="K7410" s="3">
        <v>0.927325182030503</v>
      </c>
      <c r="L7410" s="3">
        <v>79.0395480225989</v>
      </c>
      <c r="M7410" s="3">
        <v>8.31551787688905</v>
      </c>
      <c r="N7410" s="3">
        <v>22.1424296828247</v>
      </c>
      <c r="O7410" s="3">
        <v>24.8926856219984</v>
      </c>
      <c r="P7410" s="3">
        <v>22.1192052980132</v>
      </c>
      <c r="Q7410" s="3">
        <v>32.6741613616868</v>
      </c>
      <c r="R7410" s="3">
        <v>25.4573170731707</v>
      </c>
      <c r="S7410" s="3"/>
      <c r="T7410" s="3"/>
      <c r="U7410" s="3"/>
      <c r="V7410" s="3"/>
      <c r="W7410" s="3"/>
      <c r="X7410" s="3"/>
      <c r="Y7410" s="3"/>
      <c r="Z7410" s="3"/>
      <c r="AA7410" s="3">
        <v>0.350647389660976</v>
      </c>
      <c r="AB7410" s="3">
        <v>0.292504289462923</v>
      </c>
      <c r="AC7410" s="3">
        <v>-16.681287536271</v>
      </c>
      <c r="AD7410" s="3"/>
      <c r="AE7410" s="5">
        <v>2</v>
      </c>
      <c r="AF7410" s="3">
        <v>4.22273608101689</v>
      </c>
      <c r="AG7410" s="3"/>
      <c r="AH7410" s="3"/>
      <c r="AI7410" s="3"/>
      <c r="AJ7410" s="3"/>
      <c r="AK7410" s="3"/>
      <c r="AL7410" s="3"/>
      <c r="AM7410" s="3"/>
      <c r="AN7410" s="5" t="s">
        <v>206</v>
      </c>
      <c r="AO7410" s="1"/>
      <c r="AP7410" s="1"/>
      <c r="AQ7410" s="1"/>
    </row>
    <row r="7411" spans="1:43">
      <c r="A7411" s="1" t="s">
        <v>18167</v>
      </c>
      <c r="B7411" s="1" t="s">
        <v>18168</v>
      </c>
      <c r="C7411" s="3">
        <v>0.501369863013699</v>
      </c>
      <c r="D7411" s="4">
        <v>44054</v>
      </c>
      <c r="E7411" s="3">
        <v>19.6227601024</v>
      </c>
      <c r="F7411" s="5" t="s">
        <v>18169</v>
      </c>
      <c r="G7411" s="5">
        <v>184</v>
      </c>
      <c r="H7411" s="5" t="s">
        <v>198</v>
      </c>
      <c r="I7411" s="3">
        <v>0.344657804037395</v>
      </c>
      <c r="J7411" s="3">
        <v>16.9312169312169</v>
      </c>
      <c r="K7411" s="3">
        <v>0.0392695857058721</v>
      </c>
      <c r="L7411" s="3">
        <v>31.3829787234043</v>
      </c>
      <c r="M7411" s="3">
        <v>0.206509981315765</v>
      </c>
      <c r="N7411" s="3">
        <v>14.3236074270557</v>
      </c>
      <c r="O7411" s="3">
        <v>0.582370940677133</v>
      </c>
      <c r="P7411" s="3">
        <v>59.7701149425287</v>
      </c>
      <c r="Q7411" s="3">
        <v>1.36277728041378</v>
      </c>
      <c r="R7411" s="3">
        <v>31.547619047619</v>
      </c>
      <c r="S7411" s="3"/>
      <c r="T7411" s="3"/>
      <c r="U7411" s="3"/>
      <c r="V7411" s="3"/>
      <c r="W7411" s="3"/>
      <c r="X7411" s="3"/>
      <c r="Y7411" s="3"/>
      <c r="Z7411" s="3"/>
      <c r="AA7411" s="3">
        <v>0.160043146898148</v>
      </c>
      <c r="AB7411" s="3">
        <v>-0.0695517060404725</v>
      </c>
      <c r="AC7411" s="3">
        <v>-8.26955367183085</v>
      </c>
      <c r="AD7411" s="3"/>
      <c r="AE7411" s="5">
        <v>1</v>
      </c>
      <c r="AF7411" s="3">
        <v>0.207840354977111</v>
      </c>
      <c r="AG7411" s="3"/>
      <c r="AH7411" s="3"/>
      <c r="AI7411" s="3"/>
      <c r="AJ7411" s="3"/>
      <c r="AK7411" s="3"/>
      <c r="AL7411" s="3"/>
      <c r="AM7411" s="3"/>
      <c r="AN7411" s="5" t="s">
        <v>46</v>
      </c>
      <c r="AO7411" s="1"/>
      <c r="AP7411" s="1"/>
      <c r="AQ7411" s="1"/>
    </row>
    <row r="7412" spans="1:43">
      <c r="A7412" s="1" t="s">
        <v>18170</v>
      </c>
      <c r="B7412" s="1" t="s">
        <v>18171</v>
      </c>
      <c r="C7412" s="3">
        <v>0.101369863013699</v>
      </c>
      <c r="D7412" s="4">
        <v>44200</v>
      </c>
      <c r="E7412" s="3"/>
      <c r="F7412" s="5" t="s">
        <v>18155</v>
      </c>
      <c r="G7412" s="5">
        <v>38</v>
      </c>
      <c r="H7412" s="5" t="s">
        <v>1442</v>
      </c>
      <c r="I7412" s="3">
        <v>8.26276035706112</v>
      </c>
      <c r="J7412" s="3"/>
      <c r="K7412" s="3">
        <v>-0.161823682544154</v>
      </c>
      <c r="L7412" s="3">
        <v>70</v>
      </c>
      <c r="M7412" s="3">
        <v>3.56152386512917</v>
      </c>
      <c r="N7412" s="3">
        <v>92.5</v>
      </c>
      <c r="O7412" s="3"/>
      <c r="P7412" s="3"/>
      <c r="Q7412" s="3"/>
      <c r="R7412" s="3"/>
      <c r="S7412" s="3"/>
      <c r="T7412" s="3"/>
      <c r="U7412" s="3"/>
      <c r="V7412" s="3"/>
      <c r="W7412" s="3"/>
      <c r="X7412" s="3"/>
      <c r="Y7412" s="3"/>
      <c r="Z7412" s="3"/>
      <c r="AA7412" s="3">
        <v>0.248121728008681</v>
      </c>
      <c r="AB7412" s="3">
        <v>0.151018766466867</v>
      </c>
      <c r="AC7412" s="3">
        <v>-26.2230919765166</v>
      </c>
      <c r="AD7412" s="3"/>
      <c r="AE7412" s="5"/>
      <c r="AF7412" s="3"/>
      <c r="AG7412" s="3"/>
      <c r="AH7412" s="3"/>
      <c r="AI7412" s="3"/>
      <c r="AJ7412" s="3"/>
      <c r="AK7412" s="3"/>
      <c r="AL7412" s="3"/>
      <c r="AM7412" s="3"/>
      <c r="AN7412" s="5" t="s">
        <v>46</v>
      </c>
      <c r="AO7412" s="1"/>
      <c r="AP7412" s="1"/>
      <c r="AQ7412" s="1"/>
    </row>
    <row r="7413" spans="1:43">
      <c r="A7413" s="1" t="s">
        <v>18172</v>
      </c>
      <c r="B7413" s="1" t="s">
        <v>18173</v>
      </c>
      <c r="C7413" s="3">
        <v>1.28219178082192</v>
      </c>
      <c r="D7413" s="4">
        <v>43769</v>
      </c>
      <c r="E7413" s="3">
        <v>55.4136729969</v>
      </c>
      <c r="F7413" s="5" t="s">
        <v>18174</v>
      </c>
      <c r="G7413" s="5">
        <v>469</v>
      </c>
      <c r="H7413" s="5" t="s">
        <v>45</v>
      </c>
      <c r="I7413" s="3">
        <v>0.0953743443013948</v>
      </c>
      <c r="J7413" s="3">
        <v>69.7452229299363</v>
      </c>
      <c r="K7413" s="3">
        <v>0.181366933944262</v>
      </c>
      <c r="L7413" s="3">
        <v>68.7888198757764</v>
      </c>
      <c r="M7413" s="3">
        <v>-0.0190530627798373</v>
      </c>
      <c r="N7413" s="3">
        <v>49.047619047619</v>
      </c>
      <c r="O7413" s="3">
        <v>0.594268187482061</v>
      </c>
      <c r="P7413" s="3">
        <v>72.1854304635762</v>
      </c>
      <c r="Q7413" s="3">
        <v>1.13713019177027</v>
      </c>
      <c r="R7413" s="3">
        <v>68.4931506849315</v>
      </c>
      <c r="S7413" s="3">
        <v>3.25659189295556</v>
      </c>
      <c r="T7413" s="3">
        <v>79.2843691148776</v>
      </c>
      <c r="U7413" s="3"/>
      <c r="V7413" s="3"/>
      <c r="W7413" s="3"/>
      <c r="X7413" s="3"/>
      <c r="Y7413" s="3"/>
      <c r="Z7413" s="3"/>
      <c r="AA7413" s="3">
        <v>0.165618187663012</v>
      </c>
      <c r="AB7413" s="3">
        <v>0.304955992277004</v>
      </c>
      <c r="AC7413" s="3">
        <v>-0.787028257159114</v>
      </c>
      <c r="AD7413" s="3"/>
      <c r="AE7413" s="5">
        <v>1</v>
      </c>
      <c r="AF7413" s="3">
        <v>0.269174757883016</v>
      </c>
      <c r="AG7413" s="3">
        <v>3.34752681518189</v>
      </c>
      <c r="AH7413" s="3"/>
      <c r="AI7413" s="3"/>
      <c r="AJ7413" s="3"/>
      <c r="AK7413" s="3"/>
      <c r="AL7413" s="3"/>
      <c r="AM7413" s="3"/>
      <c r="AN7413" s="5" t="s">
        <v>46</v>
      </c>
      <c r="AO7413" s="1"/>
      <c r="AP7413" s="1"/>
      <c r="AQ7413" s="1"/>
    </row>
    <row r="7414" spans="1:43">
      <c r="A7414" s="1" t="s">
        <v>18175</v>
      </c>
      <c r="B7414" s="1" t="s">
        <v>18176</v>
      </c>
      <c r="C7414" s="3">
        <v>1.24931506849315</v>
      </c>
      <c r="D7414" s="4">
        <v>43781</v>
      </c>
      <c r="E7414" s="3"/>
      <c r="F7414" s="5" t="s">
        <v>18177</v>
      </c>
      <c r="G7414" s="5">
        <v>457</v>
      </c>
      <c r="H7414" s="5" t="s">
        <v>93</v>
      </c>
      <c r="I7414" s="3">
        <v>11.0362082146084</v>
      </c>
      <c r="J7414" s="3">
        <v>25.45</v>
      </c>
      <c r="K7414" s="3">
        <v>2.42979869214</v>
      </c>
      <c r="L7414" s="3">
        <v>36.8681863230922</v>
      </c>
      <c r="M7414" s="3">
        <v>6.1947490860751</v>
      </c>
      <c r="N7414" s="3">
        <v>22.6047904191617</v>
      </c>
      <c r="O7414" s="3">
        <v>16.8592744294909</v>
      </c>
      <c r="P7414" s="3">
        <v>32.9476861167002</v>
      </c>
      <c r="Q7414" s="3">
        <v>31.1632870864461</v>
      </c>
      <c r="R7414" s="3">
        <v>15.1186790505676</v>
      </c>
      <c r="S7414" s="3">
        <v>66.4270833333333</v>
      </c>
      <c r="T7414" s="3">
        <v>26.0984647961885</v>
      </c>
      <c r="U7414" s="3"/>
      <c r="V7414" s="3"/>
      <c r="W7414" s="3"/>
      <c r="X7414" s="3"/>
      <c r="Y7414" s="3"/>
      <c r="Z7414" s="3"/>
      <c r="AA7414" s="3">
        <v>0.347514205299021</v>
      </c>
      <c r="AB7414" s="3">
        <v>0.0341657771884898</v>
      </c>
      <c r="AC7414" s="3">
        <v>-52.2446251531692</v>
      </c>
      <c r="AD7414" s="3"/>
      <c r="AE7414" s="5">
        <v>3</v>
      </c>
      <c r="AF7414" s="3">
        <v>3.13857160093836</v>
      </c>
      <c r="AG7414" s="3">
        <v>53.2225905171271</v>
      </c>
      <c r="AH7414" s="3"/>
      <c r="AI7414" s="3"/>
      <c r="AJ7414" s="3"/>
      <c r="AK7414" s="3"/>
      <c r="AL7414" s="3"/>
      <c r="AM7414" s="3"/>
      <c r="AN7414" s="5" t="s">
        <v>46</v>
      </c>
      <c r="AO7414" s="1"/>
      <c r="AP7414" s="1"/>
      <c r="AQ7414" s="1"/>
    </row>
    <row r="7415" spans="1:43">
      <c r="A7415" s="1" t="s">
        <v>18178</v>
      </c>
      <c r="B7415" s="1" t="s">
        <v>18179</v>
      </c>
      <c r="C7415" s="3">
        <v>0.764383561643836</v>
      </c>
      <c r="D7415" s="4">
        <v>43958</v>
      </c>
      <c r="E7415" s="3">
        <v>13.681369625</v>
      </c>
      <c r="F7415" s="5" t="s">
        <v>49</v>
      </c>
      <c r="G7415" s="5">
        <v>280</v>
      </c>
      <c r="H7415" s="5" t="s">
        <v>93</v>
      </c>
      <c r="I7415" s="3">
        <v>14.4643088482964</v>
      </c>
      <c r="J7415" s="3">
        <v>11</v>
      </c>
      <c r="K7415" s="3">
        <v>2.27456881583515</v>
      </c>
      <c r="L7415" s="3">
        <v>39.4945490584737</v>
      </c>
      <c r="M7415" s="3">
        <v>6.62523381403486</v>
      </c>
      <c r="N7415" s="3">
        <v>19.8602794411178</v>
      </c>
      <c r="O7415" s="3">
        <v>19.2294716955671</v>
      </c>
      <c r="P7415" s="3">
        <v>25.6036217303823</v>
      </c>
      <c r="Q7415" s="3">
        <v>32.4861298545509</v>
      </c>
      <c r="R7415" s="3">
        <v>13.5706914344685</v>
      </c>
      <c r="S7415" s="3"/>
      <c r="T7415" s="3"/>
      <c r="U7415" s="3"/>
      <c r="V7415" s="3"/>
      <c r="W7415" s="3"/>
      <c r="X7415" s="3"/>
      <c r="Y7415" s="3"/>
      <c r="Z7415" s="3"/>
      <c r="AA7415" s="3">
        <v>0.32866089030336</v>
      </c>
      <c r="AB7415" s="3">
        <v>0.201792525074372</v>
      </c>
      <c r="AC7415" s="3">
        <v>-28.873506542765</v>
      </c>
      <c r="AD7415" s="3"/>
      <c r="AE7415" s="5">
        <v>1</v>
      </c>
      <c r="AF7415" s="3">
        <v>5.93674994391921</v>
      </c>
      <c r="AG7415" s="3"/>
      <c r="AH7415" s="3"/>
      <c r="AI7415" s="3"/>
      <c r="AJ7415" s="3"/>
      <c r="AK7415" s="3"/>
      <c r="AL7415" s="3"/>
      <c r="AM7415" s="3"/>
      <c r="AN7415" s="5" t="s">
        <v>46</v>
      </c>
      <c r="AO7415" s="1"/>
      <c r="AP7415" s="1"/>
      <c r="AQ7415" s="1"/>
    </row>
    <row r="7416" spans="1:43">
      <c r="A7416" s="1" t="s">
        <v>18180</v>
      </c>
      <c r="B7416" s="1" t="s">
        <v>18181</v>
      </c>
      <c r="C7416" s="3">
        <v>0.789041095890411</v>
      </c>
      <c r="D7416" s="4">
        <v>43949</v>
      </c>
      <c r="E7416" s="3"/>
      <c r="F7416" s="5" t="s">
        <v>18182</v>
      </c>
      <c r="G7416" s="5">
        <v>289</v>
      </c>
      <c r="H7416" s="5" t="s">
        <v>198</v>
      </c>
      <c r="I7416" s="3">
        <v>0.177514792899411</v>
      </c>
      <c r="J7416" s="3">
        <v>59.7883597883598</v>
      </c>
      <c r="K7416" s="3">
        <v>0.0393933425251089</v>
      </c>
      <c r="L7416" s="3">
        <v>29.7872340425532</v>
      </c>
      <c r="M7416" s="3">
        <v>0.0591016548463292</v>
      </c>
      <c r="N7416" s="3">
        <v>53.5809018567639</v>
      </c>
      <c r="O7416" s="3">
        <v>0.634040023776497</v>
      </c>
      <c r="P7416" s="3">
        <v>54.3103448275862</v>
      </c>
      <c r="Q7416" s="3">
        <v>1.30647252418471</v>
      </c>
      <c r="R7416" s="3">
        <v>36.0119047619048</v>
      </c>
      <c r="S7416" s="3"/>
      <c r="T7416" s="3"/>
      <c r="U7416" s="3"/>
      <c r="V7416" s="3"/>
      <c r="W7416" s="3"/>
      <c r="X7416" s="3"/>
      <c r="Y7416" s="3"/>
      <c r="Z7416" s="3"/>
      <c r="AA7416" s="3">
        <v>0.148341843970594</v>
      </c>
      <c r="AB7416" s="3">
        <v>0.209481572457432</v>
      </c>
      <c r="AC7416" s="3">
        <v>-0.149880095923256</v>
      </c>
      <c r="AD7416" s="3"/>
      <c r="AE7416" s="5">
        <v>1</v>
      </c>
      <c r="AF7416" s="3">
        <v>0.162359786650666</v>
      </c>
      <c r="AG7416" s="3"/>
      <c r="AH7416" s="3"/>
      <c r="AI7416" s="3"/>
      <c r="AJ7416" s="3"/>
      <c r="AK7416" s="3"/>
      <c r="AL7416" s="3"/>
      <c r="AM7416" s="3"/>
      <c r="AN7416" s="5" t="s">
        <v>134</v>
      </c>
      <c r="AO7416" s="1"/>
      <c r="AP7416" s="1"/>
      <c r="AQ7416" s="1"/>
    </row>
    <row r="7417" spans="1:43">
      <c r="A7417" s="1" t="s">
        <v>18183</v>
      </c>
      <c r="B7417" s="1" t="s">
        <v>18184</v>
      </c>
      <c r="C7417" s="3">
        <v>0.191780821917808</v>
      </c>
      <c r="D7417" s="4">
        <v>44167</v>
      </c>
      <c r="E7417" s="3"/>
      <c r="F7417" s="5" t="s">
        <v>18185</v>
      </c>
      <c r="G7417" s="5">
        <v>71</v>
      </c>
      <c r="H7417" s="5" t="s">
        <v>213</v>
      </c>
      <c r="I7417" s="3">
        <v>-0.632523974699039</v>
      </c>
      <c r="J7417" s="3">
        <v>64.9350649350649</v>
      </c>
      <c r="K7417" s="3">
        <v>0.0410846343467498</v>
      </c>
      <c r="L7417" s="3">
        <v>24.6753246753247</v>
      </c>
      <c r="M7417" s="3">
        <v>0.0410846343467498</v>
      </c>
      <c r="N7417" s="3">
        <v>59.7402597402597</v>
      </c>
      <c r="O7417" s="3"/>
      <c r="P7417" s="3"/>
      <c r="Q7417" s="3"/>
      <c r="R7417" s="3"/>
      <c r="S7417" s="3"/>
      <c r="T7417" s="3"/>
      <c r="U7417" s="3"/>
      <c r="V7417" s="3"/>
      <c r="W7417" s="3"/>
      <c r="X7417" s="3"/>
      <c r="Y7417" s="3"/>
      <c r="Z7417" s="3"/>
      <c r="AA7417" s="3">
        <v>-0.175444368551874</v>
      </c>
      <c r="AB7417" s="3">
        <v>-0.227525699441018</v>
      </c>
      <c r="AC7417" s="3">
        <v>-6.59235056698059</v>
      </c>
      <c r="AD7417" s="3"/>
      <c r="AE7417" s="5">
        <v>1</v>
      </c>
      <c r="AF7417" s="3">
        <v>-0.703937971842472</v>
      </c>
      <c r="AG7417" s="3"/>
      <c r="AH7417" s="3"/>
      <c r="AI7417" s="3"/>
      <c r="AJ7417" s="3"/>
      <c r="AK7417" s="3"/>
      <c r="AL7417" s="3"/>
      <c r="AM7417" s="3"/>
      <c r="AN7417" s="5" t="s">
        <v>134</v>
      </c>
      <c r="AO7417" s="1"/>
      <c r="AP7417" s="1"/>
      <c r="AQ7417" s="1"/>
    </row>
    <row r="7418" spans="1:43">
      <c r="A7418" s="1" t="s">
        <v>18186</v>
      </c>
      <c r="B7418" s="1" t="s">
        <v>18187</v>
      </c>
      <c r="C7418" s="3">
        <v>0.328767123287671</v>
      </c>
      <c r="D7418" s="4">
        <v>44117</v>
      </c>
      <c r="E7418" s="3">
        <v>11.1175311112</v>
      </c>
      <c r="F7418" s="5" t="s">
        <v>18188</v>
      </c>
      <c r="G7418" s="5">
        <v>121</v>
      </c>
      <c r="H7418" s="5" t="s">
        <v>93</v>
      </c>
      <c r="I7418" s="3">
        <v>1.69133192389007</v>
      </c>
      <c r="J7418" s="3">
        <v>83.7</v>
      </c>
      <c r="K7418" s="3">
        <v>2.14379613712205</v>
      </c>
      <c r="L7418" s="3">
        <v>41.7740336967294</v>
      </c>
      <c r="M7418" s="3">
        <v>-1.36705399863295</v>
      </c>
      <c r="N7418" s="3">
        <v>90.7185628742515</v>
      </c>
      <c r="O7418" s="3">
        <v>0.919172744529938</v>
      </c>
      <c r="P7418" s="3">
        <v>93.5110663983903</v>
      </c>
      <c r="Q7418" s="3"/>
      <c r="R7418" s="3"/>
      <c r="S7418" s="3"/>
      <c r="T7418" s="3"/>
      <c r="U7418" s="3"/>
      <c r="V7418" s="3"/>
      <c r="W7418" s="3"/>
      <c r="X7418" s="3"/>
      <c r="Y7418" s="3"/>
      <c r="Z7418" s="3"/>
      <c r="AA7418" s="3">
        <v>0.17097804695413</v>
      </c>
      <c r="AB7418" s="3">
        <v>0.156583873885214</v>
      </c>
      <c r="AC7418" s="3">
        <v>-19.2920353982301</v>
      </c>
      <c r="AD7418" s="3"/>
      <c r="AE7418" s="5">
        <v>2</v>
      </c>
      <c r="AF7418" s="3">
        <v>-0.448428821790922</v>
      </c>
      <c r="AG7418" s="3"/>
      <c r="AH7418" s="3"/>
      <c r="AI7418" s="3"/>
      <c r="AJ7418" s="3"/>
      <c r="AK7418" s="3"/>
      <c r="AL7418" s="3"/>
      <c r="AM7418" s="3"/>
      <c r="AN7418" s="5" t="s">
        <v>46</v>
      </c>
      <c r="AO7418" s="1"/>
      <c r="AP7418" s="1"/>
      <c r="AQ7418" s="1"/>
    </row>
    <row r="7419" spans="1:43">
      <c r="A7419" s="1" t="s">
        <v>18189</v>
      </c>
      <c r="B7419" s="1" t="s">
        <v>18190</v>
      </c>
      <c r="C7419" s="3">
        <v>1.30684931506849</v>
      </c>
      <c r="D7419" s="4">
        <v>43760</v>
      </c>
      <c r="E7419" s="3">
        <v>208.3319038881</v>
      </c>
      <c r="F7419" s="5" t="s">
        <v>18191</v>
      </c>
      <c r="G7419" s="5">
        <v>478</v>
      </c>
      <c r="H7419" s="5" t="s">
        <v>55</v>
      </c>
      <c r="I7419" s="3">
        <v>15.48095961689</v>
      </c>
      <c r="J7419" s="3">
        <v>15.2450090744102</v>
      </c>
      <c r="K7419" s="3">
        <v>5.36066882325757</v>
      </c>
      <c r="L7419" s="3">
        <v>4.23728813559322</v>
      </c>
      <c r="M7419" s="3">
        <v>8.16440955749159</v>
      </c>
      <c r="N7419" s="3">
        <v>23.8779174147217</v>
      </c>
      <c r="O7419" s="3">
        <v>22.7137055340804</v>
      </c>
      <c r="P7419" s="3">
        <v>30.6622516556291</v>
      </c>
      <c r="Q7419" s="3">
        <v>24.9576482311908</v>
      </c>
      <c r="R7419" s="3">
        <v>45.9603658536585</v>
      </c>
      <c r="S7419" s="3">
        <v>78.6635320937522</v>
      </c>
      <c r="T7419" s="3">
        <v>30.6640625</v>
      </c>
      <c r="U7419" s="3"/>
      <c r="V7419" s="3"/>
      <c r="W7419" s="3"/>
      <c r="X7419" s="3"/>
      <c r="Y7419" s="3"/>
      <c r="Z7419" s="3"/>
      <c r="AA7419" s="3">
        <v>0.345837747073269</v>
      </c>
      <c r="AB7419" s="3">
        <v>0.303479751850901</v>
      </c>
      <c r="AC7419" s="3">
        <v>-24.5565825630777</v>
      </c>
      <c r="AD7419" s="3"/>
      <c r="AE7419" s="5">
        <v>1</v>
      </c>
      <c r="AF7419" s="3">
        <v>4.1209302127848</v>
      </c>
      <c r="AG7419" s="3">
        <v>74.9936761894566</v>
      </c>
      <c r="AH7419" s="3"/>
      <c r="AI7419" s="3"/>
      <c r="AJ7419" s="3"/>
      <c r="AK7419" s="3"/>
      <c r="AL7419" s="3"/>
      <c r="AM7419" s="3"/>
      <c r="AN7419" s="5" t="s">
        <v>206</v>
      </c>
      <c r="AO7419" s="1"/>
      <c r="AP7419" s="1"/>
      <c r="AQ7419" s="1"/>
    </row>
    <row r="7420" spans="1:43">
      <c r="A7420" s="1" t="s">
        <v>18192</v>
      </c>
      <c r="B7420" s="1" t="s">
        <v>18193</v>
      </c>
      <c r="C7420" s="3">
        <v>0.723287671232877</v>
      </c>
      <c r="D7420" s="4">
        <v>43973</v>
      </c>
      <c r="E7420" s="3">
        <v>2.2928478397</v>
      </c>
      <c r="F7420" s="5" t="s">
        <v>18194</v>
      </c>
      <c r="G7420" s="5">
        <v>265</v>
      </c>
      <c r="H7420" s="5" t="s">
        <v>191</v>
      </c>
      <c r="I7420" s="3">
        <v>13.0758861311553</v>
      </c>
      <c r="J7420" s="3">
        <v>30.379746835443</v>
      </c>
      <c r="K7420" s="3">
        <v>4.21691149601695</v>
      </c>
      <c r="L7420" s="3">
        <v>14.2123287671233</v>
      </c>
      <c r="M7420" s="3">
        <v>7.08921598077501</v>
      </c>
      <c r="N7420" s="3">
        <v>33.3333333333333</v>
      </c>
      <c r="O7420" s="3">
        <v>23.2071885260066</v>
      </c>
      <c r="P7420" s="3">
        <v>32.1904761904762</v>
      </c>
      <c r="Q7420" s="3">
        <v>28.5959058526468</v>
      </c>
      <c r="R7420" s="3">
        <v>32.2851153039832</v>
      </c>
      <c r="S7420" s="3"/>
      <c r="T7420" s="3"/>
      <c r="U7420" s="3"/>
      <c r="V7420" s="3"/>
      <c r="W7420" s="3"/>
      <c r="X7420" s="3"/>
      <c r="Y7420" s="3"/>
      <c r="Z7420" s="3"/>
      <c r="AA7420" s="3">
        <v>0.442860748457505</v>
      </c>
      <c r="AB7420" s="3">
        <v>0.991872392161445</v>
      </c>
      <c r="AC7420" s="3">
        <v>-7.49826026443981</v>
      </c>
      <c r="AD7420" s="3"/>
      <c r="AE7420" s="5">
        <v>1</v>
      </c>
      <c r="AF7420" s="3">
        <v>5.47503698666559</v>
      </c>
      <c r="AG7420" s="3"/>
      <c r="AH7420" s="3"/>
      <c r="AI7420" s="3"/>
      <c r="AJ7420" s="3"/>
      <c r="AK7420" s="3"/>
      <c r="AL7420" s="3"/>
      <c r="AM7420" s="3"/>
      <c r="AN7420" s="5" t="s">
        <v>46</v>
      </c>
      <c r="AO7420" s="1"/>
      <c r="AP7420" s="1"/>
      <c r="AQ7420" s="1"/>
    </row>
    <row r="7421" spans="1:43">
      <c r="A7421" s="1" t="s">
        <v>18195</v>
      </c>
      <c r="B7421" s="1" t="s">
        <v>18196</v>
      </c>
      <c r="C7421" s="3">
        <v>1.37808219178082</v>
      </c>
      <c r="D7421" s="4">
        <v>43734</v>
      </c>
      <c r="E7421" s="3">
        <v>88.3882852555</v>
      </c>
      <c r="F7421" s="5" t="s">
        <v>15518</v>
      </c>
      <c r="G7421" s="5">
        <v>504</v>
      </c>
      <c r="H7421" s="5" t="s">
        <v>55</v>
      </c>
      <c r="I7421" s="3">
        <v>12.8422741177348</v>
      </c>
      <c r="J7421" s="3">
        <v>32.183908045977</v>
      </c>
      <c r="K7421" s="3">
        <v>3.42251474484998</v>
      </c>
      <c r="L7421" s="3">
        <v>31.9209039548023</v>
      </c>
      <c r="M7421" s="3">
        <v>6.27305624846292</v>
      </c>
      <c r="N7421" s="3">
        <v>39.8563734290844</v>
      </c>
      <c r="O7421" s="3">
        <v>24.5383617761492</v>
      </c>
      <c r="P7421" s="3">
        <v>23.9072847682119</v>
      </c>
      <c r="Q7421" s="3">
        <v>29.2891947341426</v>
      </c>
      <c r="R7421" s="3">
        <v>34.1463414634146</v>
      </c>
      <c r="S7421" s="3">
        <v>64.3493615865254</v>
      </c>
      <c r="T7421" s="3">
        <v>51.85546875</v>
      </c>
      <c r="U7421" s="3"/>
      <c r="V7421" s="3"/>
      <c r="W7421" s="3"/>
      <c r="X7421" s="3"/>
      <c r="Y7421" s="3"/>
      <c r="Z7421" s="3"/>
      <c r="AA7421" s="3">
        <v>0.282625639029486</v>
      </c>
      <c r="AB7421" s="3">
        <v>0.504710018284243</v>
      </c>
      <c r="AC7421" s="3">
        <v>-17.6525893174773</v>
      </c>
      <c r="AD7421" s="3"/>
      <c r="AE7421" s="5">
        <v>1</v>
      </c>
      <c r="AF7421" s="3">
        <v>3.67771499190832</v>
      </c>
      <c r="AG7421" s="3">
        <v>58.4346211440145</v>
      </c>
      <c r="AH7421" s="3"/>
      <c r="AI7421" s="3"/>
      <c r="AJ7421" s="3"/>
      <c r="AK7421" s="3"/>
      <c r="AL7421" s="3"/>
      <c r="AM7421" s="3"/>
      <c r="AN7421" s="5" t="s">
        <v>51</v>
      </c>
      <c r="AO7421" s="1"/>
      <c r="AP7421" s="1"/>
      <c r="AQ7421" s="1"/>
    </row>
    <row r="7422" spans="1:43">
      <c r="A7422" s="1" t="s">
        <v>18197</v>
      </c>
      <c r="B7422" s="1" t="s">
        <v>18198</v>
      </c>
      <c r="C7422" s="3">
        <v>0.101369863013699</v>
      </c>
      <c r="D7422" s="4">
        <v>44200</v>
      </c>
      <c r="E7422" s="3"/>
      <c r="F7422" s="5" t="s">
        <v>18199</v>
      </c>
      <c r="G7422" s="5">
        <v>38</v>
      </c>
      <c r="H7422" s="5" t="s">
        <v>55</v>
      </c>
      <c r="I7422" s="3">
        <v>13.7777777777778</v>
      </c>
      <c r="J7422" s="3"/>
      <c r="K7422" s="3">
        <v>3.97218547121626</v>
      </c>
      <c r="L7422" s="3">
        <v>20.7909604519774</v>
      </c>
      <c r="M7422" s="3">
        <v>9.43359564752745</v>
      </c>
      <c r="N7422" s="3">
        <v>14.8414123279473</v>
      </c>
      <c r="O7422" s="3"/>
      <c r="P7422" s="3"/>
      <c r="Q7422" s="3"/>
      <c r="R7422" s="3"/>
      <c r="S7422" s="3"/>
      <c r="T7422" s="3"/>
      <c r="U7422" s="3"/>
      <c r="V7422" s="3"/>
      <c r="W7422" s="3"/>
      <c r="X7422" s="3"/>
      <c r="Y7422" s="3"/>
      <c r="Z7422" s="3"/>
      <c r="AA7422" s="3">
        <v>0.249360080741917</v>
      </c>
      <c r="AB7422" s="3">
        <v>0.571900938332613</v>
      </c>
      <c r="AC7422" s="3">
        <v>-7.17430245620427</v>
      </c>
      <c r="AD7422" s="3"/>
      <c r="AE7422" s="5"/>
      <c r="AF7422" s="3"/>
      <c r="AG7422" s="3"/>
      <c r="AH7422" s="3"/>
      <c r="AI7422" s="3"/>
      <c r="AJ7422" s="3"/>
      <c r="AK7422" s="3"/>
      <c r="AL7422" s="3"/>
      <c r="AM7422" s="3"/>
      <c r="AN7422" s="5" t="s">
        <v>51</v>
      </c>
      <c r="AO7422" s="1"/>
      <c r="AP7422" s="1"/>
      <c r="AQ7422" s="1"/>
    </row>
    <row r="7423" spans="1:43">
      <c r="A7423" s="1" t="s">
        <v>18200</v>
      </c>
      <c r="B7423" s="1" t="s">
        <v>18201</v>
      </c>
      <c r="C7423" s="3">
        <v>0.284931506849315</v>
      </c>
      <c r="D7423" s="4">
        <v>44133</v>
      </c>
      <c r="E7423" s="3">
        <v>27.352816295</v>
      </c>
      <c r="F7423" s="5" t="s">
        <v>11754</v>
      </c>
      <c r="G7423" s="5">
        <v>105</v>
      </c>
      <c r="H7423" s="5" t="s">
        <v>55</v>
      </c>
      <c r="I7423" s="3">
        <v>21.1068658098877</v>
      </c>
      <c r="J7423" s="3">
        <v>1.39140955837871</v>
      </c>
      <c r="K7423" s="3">
        <v>5.17143144418005</v>
      </c>
      <c r="L7423" s="3">
        <v>5.70621468926554</v>
      </c>
      <c r="M7423" s="3">
        <v>13.2627095703019</v>
      </c>
      <c r="N7423" s="3">
        <v>3.47097546379414</v>
      </c>
      <c r="O7423" s="3">
        <v>34.5626072041166</v>
      </c>
      <c r="P7423" s="3">
        <v>2.3841059602649</v>
      </c>
      <c r="Q7423" s="3"/>
      <c r="R7423" s="3"/>
      <c r="S7423" s="3"/>
      <c r="T7423" s="3"/>
      <c r="U7423" s="3"/>
      <c r="V7423" s="3"/>
      <c r="W7423" s="3"/>
      <c r="X7423" s="3"/>
      <c r="Y7423" s="3"/>
      <c r="Z7423" s="3"/>
      <c r="AA7423" s="3">
        <v>0.557631441954681</v>
      </c>
      <c r="AB7423" s="3">
        <v>1.56028333099994</v>
      </c>
      <c r="AC7423" s="3">
        <v>-5.93562210207395</v>
      </c>
      <c r="AD7423" s="3"/>
      <c r="AE7423" s="5">
        <v>1</v>
      </c>
      <c r="AF7423" s="3">
        <v>7.16318228658447</v>
      </c>
      <c r="AG7423" s="3"/>
      <c r="AH7423" s="3"/>
      <c r="AI7423" s="3"/>
      <c r="AJ7423" s="3"/>
      <c r="AK7423" s="3"/>
      <c r="AL7423" s="3"/>
      <c r="AM7423" s="3"/>
      <c r="AN7423" s="5" t="s">
        <v>51</v>
      </c>
      <c r="AO7423" s="1"/>
      <c r="AP7423" s="1"/>
      <c r="AQ7423" s="1"/>
    </row>
    <row r="7424" spans="1:43">
      <c r="A7424" s="1" t="s">
        <v>18202</v>
      </c>
      <c r="B7424" s="1" t="s">
        <v>18203</v>
      </c>
      <c r="C7424" s="3">
        <v>0.131506849315068</v>
      </c>
      <c r="D7424" s="4">
        <v>44189</v>
      </c>
      <c r="E7424" s="3"/>
      <c r="F7424" s="5" t="s">
        <v>18103</v>
      </c>
      <c r="G7424" s="5">
        <v>49</v>
      </c>
      <c r="H7424" s="5" t="s">
        <v>93</v>
      </c>
      <c r="I7424" s="3">
        <v>7.43015504456593</v>
      </c>
      <c r="J7424" s="3">
        <v>41.8</v>
      </c>
      <c r="K7424" s="3">
        <v>1.72340425531913</v>
      </c>
      <c r="L7424" s="3">
        <v>48.8602576808722</v>
      </c>
      <c r="M7424" s="3">
        <v>3.21675302245249</v>
      </c>
      <c r="N7424" s="3">
        <v>40.8682634730539</v>
      </c>
      <c r="O7424" s="3"/>
      <c r="P7424" s="3"/>
      <c r="Q7424" s="3"/>
      <c r="R7424" s="3"/>
      <c r="S7424" s="3"/>
      <c r="T7424" s="3"/>
      <c r="U7424" s="3"/>
      <c r="V7424" s="3"/>
      <c r="W7424" s="3"/>
      <c r="X7424" s="3"/>
      <c r="Y7424" s="3"/>
      <c r="Z7424" s="3"/>
      <c r="AA7424" s="3">
        <v>0.274779524752344</v>
      </c>
      <c r="AB7424" s="3">
        <v>0.258201525111514</v>
      </c>
      <c r="AC7424" s="3">
        <v>-11.1310446057245</v>
      </c>
      <c r="AD7424" s="3"/>
      <c r="AE7424" s="5"/>
      <c r="AF7424" s="3">
        <v>3.85738895962849</v>
      </c>
      <c r="AG7424" s="3"/>
      <c r="AH7424" s="3"/>
      <c r="AI7424" s="3"/>
      <c r="AJ7424" s="3"/>
      <c r="AK7424" s="3"/>
      <c r="AL7424" s="3"/>
      <c r="AM7424" s="3"/>
      <c r="AN7424" s="5" t="s">
        <v>46</v>
      </c>
      <c r="AO7424" s="1"/>
      <c r="AP7424" s="1"/>
      <c r="AQ7424" s="1"/>
    </row>
    <row r="7425" spans="1:43">
      <c r="A7425" s="1" t="s">
        <v>18204</v>
      </c>
      <c r="B7425" s="1" t="s">
        <v>18205</v>
      </c>
      <c r="C7425" s="3">
        <v>1.0986301369863</v>
      </c>
      <c r="D7425" s="4">
        <v>43836</v>
      </c>
      <c r="E7425" s="3">
        <v>99.8117526467</v>
      </c>
      <c r="F7425" s="5" t="s">
        <v>18206</v>
      </c>
      <c r="G7425" s="5">
        <v>402</v>
      </c>
      <c r="H7425" s="5" t="s">
        <v>55</v>
      </c>
      <c r="I7425" s="3">
        <v>4.73756389477623</v>
      </c>
      <c r="J7425" s="3">
        <v>80.2177858439201</v>
      </c>
      <c r="K7425" s="3">
        <v>1.78506522353702</v>
      </c>
      <c r="L7425" s="3">
        <v>66.271186440678</v>
      </c>
      <c r="M7425" s="3">
        <v>1.62909794749788</v>
      </c>
      <c r="N7425" s="3">
        <v>79.1741472172352</v>
      </c>
      <c r="O7425" s="3">
        <v>7.90341225328596</v>
      </c>
      <c r="P7425" s="3">
        <v>86.6887417218543</v>
      </c>
      <c r="Q7425" s="3">
        <v>16.2929125138428</v>
      </c>
      <c r="R7425" s="3">
        <v>70.7317073170732</v>
      </c>
      <c r="S7425" s="3">
        <v>49.0331736739401</v>
      </c>
      <c r="T7425" s="3">
        <v>75.68359375</v>
      </c>
      <c r="U7425" s="3"/>
      <c r="V7425" s="3"/>
      <c r="W7425" s="3"/>
      <c r="X7425" s="3"/>
      <c r="Y7425" s="3"/>
      <c r="Z7425" s="3"/>
      <c r="AA7425" s="3">
        <v>0.264416119237653</v>
      </c>
      <c r="AB7425" s="3">
        <v>0.278076954396392</v>
      </c>
      <c r="AC7425" s="3">
        <v>-21.0098665118979</v>
      </c>
      <c r="AD7425" s="3"/>
      <c r="AE7425" s="5">
        <v>1</v>
      </c>
      <c r="AF7425" s="3">
        <v>3.23755049412351</v>
      </c>
      <c r="AG7425" s="3"/>
      <c r="AH7425" s="3"/>
      <c r="AI7425" s="3"/>
      <c r="AJ7425" s="3"/>
      <c r="AK7425" s="3"/>
      <c r="AL7425" s="3"/>
      <c r="AM7425" s="3"/>
      <c r="AN7425" s="5" t="s">
        <v>206</v>
      </c>
      <c r="AO7425" s="1"/>
      <c r="AP7425" s="1"/>
      <c r="AQ7425" s="1"/>
    </row>
    <row r="7426" spans="1:43">
      <c r="A7426" s="1" t="s">
        <v>18207</v>
      </c>
      <c r="B7426" s="1" t="s">
        <v>18208</v>
      </c>
      <c r="C7426" s="3">
        <v>0.882191780821918</v>
      </c>
      <c r="D7426" s="4">
        <v>43915</v>
      </c>
      <c r="E7426" s="3">
        <v>12.6034859851</v>
      </c>
      <c r="F7426" s="5" t="s">
        <v>18209</v>
      </c>
      <c r="G7426" s="5">
        <v>323</v>
      </c>
      <c r="H7426" s="5" t="s">
        <v>55</v>
      </c>
      <c r="I7426" s="3">
        <v>1.61594398060868</v>
      </c>
      <c r="J7426" s="3">
        <v>90.2601330913491</v>
      </c>
      <c r="K7426" s="3">
        <v>0.559701492537319</v>
      </c>
      <c r="L7426" s="3">
        <v>83.4463276836158</v>
      </c>
      <c r="M7426" s="3">
        <v>-1.01659342821539</v>
      </c>
      <c r="N7426" s="3">
        <v>90.7241172950329</v>
      </c>
      <c r="O7426" s="3">
        <v>6.08744552228314</v>
      </c>
      <c r="P7426" s="3">
        <v>90</v>
      </c>
      <c r="Q7426" s="3">
        <v>10.8483290488432</v>
      </c>
      <c r="R7426" s="3">
        <v>83.9176829268293</v>
      </c>
      <c r="S7426" s="3"/>
      <c r="T7426" s="3"/>
      <c r="U7426" s="3"/>
      <c r="V7426" s="3"/>
      <c r="W7426" s="3"/>
      <c r="X7426" s="3"/>
      <c r="Y7426" s="3"/>
      <c r="Z7426" s="3"/>
      <c r="AA7426" s="3">
        <v>0.323848167011735</v>
      </c>
      <c r="AB7426" s="3">
        <v>0.292569814671446</v>
      </c>
      <c r="AC7426" s="3">
        <v>-8.83206634416033</v>
      </c>
      <c r="AD7426" s="3"/>
      <c r="AE7426" s="5">
        <v>1</v>
      </c>
      <c r="AF7426" s="3">
        <v>3.87588333147054</v>
      </c>
      <c r="AG7426" s="3"/>
      <c r="AH7426" s="3"/>
      <c r="AI7426" s="3"/>
      <c r="AJ7426" s="3"/>
      <c r="AK7426" s="3"/>
      <c r="AL7426" s="3"/>
      <c r="AM7426" s="3"/>
      <c r="AN7426" s="5" t="s">
        <v>46</v>
      </c>
      <c r="AO7426" s="1"/>
      <c r="AP7426" s="1"/>
      <c r="AQ7426" s="1"/>
    </row>
    <row r="7427" spans="1:43">
      <c r="A7427" s="1" t="s">
        <v>18210</v>
      </c>
      <c r="B7427" s="1" t="s">
        <v>18211</v>
      </c>
      <c r="C7427" s="3">
        <v>0.575342465753425</v>
      </c>
      <c r="D7427" s="4">
        <v>44027</v>
      </c>
      <c r="E7427" s="3">
        <v>6.9334218313</v>
      </c>
      <c r="F7427" s="5" t="s">
        <v>18212</v>
      </c>
      <c r="G7427" s="5">
        <v>211</v>
      </c>
      <c r="H7427" s="5" t="s">
        <v>93</v>
      </c>
      <c r="I7427" s="3">
        <v>-0.313709087106557</v>
      </c>
      <c r="J7427" s="3">
        <v>94.35</v>
      </c>
      <c r="K7427" s="3">
        <v>-0.251124829967559</v>
      </c>
      <c r="L7427" s="3">
        <v>96.5807730426165</v>
      </c>
      <c r="M7427" s="3">
        <v>-0.313709087106557</v>
      </c>
      <c r="N7427" s="3">
        <v>87.7245508982036</v>
      </c>
      <c r="O7427" s="3"/>
      <c r="P7427" s="3"/>
      <c r="Q7427" s="3"/>
      <c r="R7427" s="3"/>
      <c r="S7427" s="3"/>
      <c r="T7427" s="3"/>
      <c r="U7427" s="3"/>
      <c r="V7427" s="3"/>
      <c r="W7427" s="3"/>
      <c r="X7427" s="3"/>
      <c r="Y7427" s="3"/>
      <c r="Z7427" s="3"/>
      <c r="AA7427" s="3">
        <v>-0.372188173327132</v>
      </c>
      <c r="AB7427" s="3">
        <v>-0.446111212270034</v>
      </c>
      <c r="AC7427" s="3">
        <v>-1.0924981791697</v>
      </c>
      <c r="AD7427" s="3"/>
      <c r="AE7427" s="5"/>
      <c r="AF7427" s="3">
        <v>0.230053330544806</v>
      </c>
      <c r="AG7427" s="3"/>
      <c r="AH7427" s="3"/>
      <c r="AI7427" s="3"/>
      <c r="AJ7427" s="3"/>
      <c r="AK7427" s="3"/>
      <c r="AL7427" s="3"/>
      <c r="AM7427" s="3"/>
      <c r="AN7427" s="5" t="s">
        <v>206</v>
      </c>
      <c r="AO7427" s="1"/>
      <c r="AP7427" s="1"/>
      <c r="AQ7427" s="1"/>
    </row>
    <row r="7428" spans="1:43">
      <c r="A7428" s="1" t="s">
        <v>18213</v>
      </c>
      <c r="B7428" s="1" t="s">
        <v>18214</v>
      </c>
      <c r="C7428" s="3">
        <v>0.427397260273973</v>
      </c>
      <c r="D7428" s="4">
        <v>44081</v>
      </c>
      <c r="E7428" s="3"/>
      <c r="F7428" s="5" t="s">
        <v>18215</v>
      </c>
      <c r="G7428" s="5">
        <v>157</v>
      </c>
      <c r="H7428" s="5" t="s">
        <v>55</v>
      </c>
      <c r="I7428" s="3">
        <v>8.17027842064661</v>
      </c>
      <c r="J7428" s="3">
        <v>65.0937689050212</v>
      </c>
      <c r="K7428" s="3">
        <v>2.84037871716229</v>
      </c>
      <c r="L7428" s="3">
        <v>44.8587570621469</v>
      </c>
      <c r="M7428" s="3">
        <v>4.30783796578076</v>
      </c>
      <c r="N7428" s="3">
        <v>58.4081388390186</v>
      </c>
      <c r="O7428" s="3">
        <v>12.996336996337</v>
      </c>
      <c r="P7428" s="3">
        <v>73.9735099337748</v>
      </c>
      <c r="Q7428" s="3"/>
      <c r="R7428" s="3"/>
      <c r="S7428" s="3"/>
      <c r="T7428" s="3"/>
      <c r="U7428" s="3"/>
      <c r="V7428" s="3"/>
      <c r="W7428" s="3"/>
      <c r="X7428" s="3"/>
      <c r="Y7428" s="3"/>
      <c r="Z7428" s="3"/>
      <c r="AA7428" s="3">
        <v>0.357227647307138</v>
      </c>
      <c r="AB7428" s="3">
        <v>0.674872036681567</v>
      </c>
      <c r="AC7428" s="3">
        <v>-3.91938025210085</v>
      </c>
      <c r="AD7428" s="3"/>
      <c r="AE7428" s="5"/>
      <c r="AF7428" s="3">
        <v>2.72553732127266</v>
      </c>
      <c r="AG7428" s="3"/>
      <c r="AH7428" s="3"/>
      <c r="AI7428" s="3"/>
      <c r="AJ7428" s="3"/>
      <c r="AK7428" s="3"/>
      <c r="AL7428" s="3"/>
      <c r="AM7428" s="3"/>
      <c r="AN7428" s="5" t="s">
        <v>206</v>
      </c>
      <c r="AO7428" s="1"/>
      <c r="AP7428" s="1"/>
      <c r="AQ7428" s="1"/>
    </row>
    <row r="7429" spans="1:43">
      <c r="A7429" s="1" t="s">
        <v>18216</v>
      </c>
      <c r="B7429" s="1" t="s">
        <v>18217</v>
      </c>
      <c r="C7429" s="3">
        <v>0.178082191780822</v>
      </c>
      <c r="D7429" s="4">
        <v>44172</v>
      </c>
      <c r="E7429" s="3">
        <v>1.165626915</v>
      </c>
      <c r="F7429" s="5" t="s">
        <v>18218</v>
      </c>
      <c r="G7429" s="5">
        <v>66</v>
      </c>
      <c r="H7429" s="5" t="s">
        <v>55</v>
      </c>
      <c r="I7429" s="3">
        <v>2.7615713730066</v>
      </c>
      <c r="J7429" s="3">
        <v>87.0538415003025</v>
      </c>
      <c r="K7429" s="3">
        <v>1.71318575553417</v>
      </c>
      <c r="L7429" s="3">
        <v>67.2881355932203</v>
      </c>
      <c r="M7429" s="3">
        <v>0.887828162291149</v>
      </c>
      <c r="N7429" s="3">
        <v>82.9443447037702</v>
      </c>
      <c r="O7429" s="3"/>
      <c r="P7429" s="3"/>
      <c r="Q7429" s="3"/>
      <c r="R7429" s="3"/>
      <c r="S7429" s="3"/>
      <c r="T7429" s="3"/>
      <c r="U7429" s="3"/>
      <c r="V7429" s="3"/>
      <c r="W7429" s="3"/>
      <c r="X7429" s="3"/>
      <c r="Y7429" s="3"/>
      <c r="Z7429" s="3"/>
      <c r="AA7429" s="3">
        <v>0.306959124419959</v>
      </c>
      <c r="AB7429" s="3">
        <v>0.277804777580946</v>
      </c>
      <c r="AC7429" s="3">
        <v>-18.9213893967093</v>
      </c>
      <c r="AD7429" s="3"/>
      <c r="AE7429" s="5"/>
      <c r="AF7429" s="3">
        <v>0.7049786075457</v>
      </c>
      <c r="AG7429" s="3"/>
      <c r="AH7429" s="3"/>
      <c r="AI7429" s="3"/>
      <c r="AJ7429" s="3"/>
      <c r="AK7429" s="3"/>
      <c r="AL7429" s="3"/>
      <c r="AM7429" s="3"/>
      <c r="AN7429" s="5" t="s">
        <v>46</v>
      </c>
      <c r="AO7429" s="1"/>
      <c r="AP7429" s="1"/>
      <c r="AQ7429" s="1"/>
    </row>
    <row r="7430" spans="1:43">
      <c r="A7430" s="1" t="s">
        <v>18219</v>
      </c>
      <c r="B7430" s="1" t="s">
        <v>18220</v>
      </c>
      <c r="C7430" s="3">
        <v>0.063013698630137</v>
      </c>
      <c r="D7430" s="4">
        <v>44214</v>
      </c>
      <c r="E7430" s="3"/>
      <c r="F7430" s="5" t="s">
        <v>18221</v>
      </c>
      <c r="G7430" s="5">
        <v>24</v>
      </c>
      <c r="H7430" s="5" t="s">
        <v>45</v>
      </c>
      <c r="I7430" s="3">
        <v>-0.321230409812142</v>
      </c>
      <c r="J7430" s="3"/>
      <c r="K7430" s="3">
        <v>-0.0195274360476549</v>
      </c>
      <c r="L7430" s="3">
        <v>86.8012422360248</v>
      </c>
      <c r="M7430" s="3">
        <v>-0.321230409812142</v>
      </c>
      <c r="N7430" s="3"/>
      <c r="O7430" s="3"/>
      <c r="P7430" s="3"/>
      <c r="Q7430" s="3"/>
      <c r="R7430" s="3"/>
      <c r="S7430" s="3"/>
      <c r="T7430" s="3"/>
      <c r="U7430" s="3"/>
      <c r="V7430" s="3"/>
      <c r="W7430" s="3"/>
      <c r="X7430" s="3"/>
      <c r="Y7430" s="3"/>
      <c r="Z7430" s="3"/>
      <c r="AA7430" s="3">
        <v>-0.0137045444801225</v>
      </c>
      <c r="AB7430" s="3">
        <v>0.775559287555065</v>
      </c>
      <c r="AC7430" s="3">
        <v>-0.52467936261173</v>
      </c>
      <c r="AD7430" s="3"/>
      <c r="AE7430" s="5"/>
      <c r="AF7430" s="3"/>
      <c r="AG7430" s="3"/>
      <c r="AH7430" s="3"/>
      <c r="AI7430" s="3"/>
      <c r="AJ7430" s="3"/>
      <c r="AK7430" s="3"/>
      <c r="AL7430" s="3"/>
      <c r="AM7430" s="3"/>
      <c r="AN7430" s="5" t="s">
        <v>1266</v>
      </c>
      <c r="AO7430" s="1"/>
      <c r="AP7430" s="1"/>
      <c r="AQ7430" s="1"/>
    </row>
    <row r="7431" spans="1:43">
      <c r="A7431" s="1"/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1"/>
      <c r="N7431" s="1"/>
      <c r="O7431" s="1"/>
      <c r="P7431" s="1"/>
      <c r="Q7431" s="1"/>
      <c r="R7431" s="1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E7431" s="1"/>
      <c r="AF7431" s="1"/>
      <c r="AG7431" s="1"/>
      <c r="AH7431" s="1"/>
      <c r="AI7431" s="1"/>
      <c r="AJ7431" s="1"/>
      <c r="AK7431" s="1"/>
      <c r="AL7431" s="1"/>
      <c r="AM7431" s="1"/>
      <c r="AN7431" s="1"/>
      <c r="AO7431" s="1"/>
      <c r="AP7431" s="1"/>
      <c r="AQ7431" s="1"/>
    </row>
    <row r="7433" spans="1:1">
      <c r="A7433" s="6" t="s">
        <v>18222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Wind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yuz</dc:creator>
  <cp:lastModifiedBy>余铮@鱼先生愚</cp:lastModifiedBy>
  <dcterms:created xsi:type="dcterms:W3CDTF">2021-01-27T04:03:00Z</dcterms:created>
  <dcterms:modified xsi:type="dcterms:W3CDTF">2021-02-10T03:06:31Z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2052-11.1.0.10314</vt:lpwstr>
  </property>
</Properties>
</file>